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WP6DATA\Ron\Traffic Stats\"/>
    </mc:Choice>
  </mc:AlternateContent>
  <xr:revisionPtr revIDLastSave="0" documentId="8_{13B3C420-38CB-401A-9F21-C03383C49C14}" xr6:coauthVersionLast="36" xr6:coauthVersionMax="36" xr10:uidLastSave="{00000000-0000-0000-0000-000000000000}"/>
  <bookViews>
    <workbookView xWindow="0" yWindow="0" windowWidth="28800" windowHeight="12390" tabRatio="856" firstSheet="16" activeTab="16" xr2:uid="{00000000-000D-0000-FFFF-FFFF00000000}"/>
  </bookViews>
  <sheets>
    <sheet name="2021" sheetId="66" state="hidden" r:id="rId1"/>
    <sheet name="2020" sheetId="64" state="hidden" r:id="rId2"/>
    <sheet name="2019" sheetId="67" state="hidden" r:id="rId3"/>
    <sheet name="2018" sheetId="62" state="hidden" r:id="rId4"/>
    <sheet name="2017" sheetId="60" state="hidden" r:id="rId5"/>
    <sheet name="2016" sheetId="52" state="hidden" r:id="rId6"/>
    <sheet name="2015" sheetId="55" state="hidden" r:id="rId7"/>
    <sheet name="2014" sheetId="51" state="hidden" r:id="rId8"/>
    <sheet name="2013" sheetId="49" state="hidden" r:id="rId9"/>
    <sheet name="2012" sheetId="47" state="hidden" r:id="rId10"/>
    <sheet name="2011" sheetId="38" state="hidden" r:id="rId11"/>
    <sheet name="2010" sheetId="37" state="hidden" r:id="rId12"/>
    <sheet name="2009" sheetId="33" state="hidden" r:id="rId13"/>
    <sheet name="2008" sheetId="34" state="hidden" r:id="rId14"/>
    <sheet name="2007" sheetId="35" state="hidden" r:id="rId15"/>
    <sheet name="2006" sheetId="36" state="hidden" r:id="rId16"/>
    <sheet name="2020-2021" sheetId="61" r:id="rId17"/>
    <sheet name="Annual" sheetId="31" r:id="rId18"/>
    <sheet name="Compiled-YTD" sheetId="32" r:id="rId19"/>
    <sheet name="BWB" sheetId="10" r:id="rId20"/>
    <sheet name="BWB-FBCL" sheetId="9" r:id="rId21"/>
    <sheet name="BWB(MDOT)" sheetId="8" r:id="rId22"/>
    <sheet name="AMB" sheetId="7" r:id="rId23"/>
    <sheet name="DWT" sheetId="11" r:id="rId24"/>
    <sheet name="OGB" sheetId="13" r:id="rId25"/>
    <sheet name="PB" sheetId="14" r:id="rId26"/>
    <sheet name="IBA" sheetId="16" r:id="rId27"/>
    <sheet name="SIBC" sheetId="17" r:id="rId28"/>
    <sheet name="TIBA" sheetId="18" r:id="rId29"/>
    <sheet name="LQB" sheetId="12" r:id="rId30"/>
    <sheet name="RBW" sheetId="15" r:id="rId31"/>
    <sheet name="WPB" sheetId="19" r:id="rId32"/>
    <sheet name="2019-2020" sheetId="65" r:id="rId33"/>
    <sheet name="2018-2019" sheetId="63" r:id="rId34"/>
    <sheet name="2017-2018" sheetId="59" r:id="rId35"/>
    <sheet name="2016-2017" sheetId="57" r:id="rId36"/>
    <sheet name="2015-2016" sheetId="54" r:id="rId37"/>
    <sheet name="2014-2015" sheetId="53" r:id="rId38"/>
    <sheet name="2013-2014" sheetId="50" r:id="rId39"/>
    <sheet name="2012-2013" sheetId="48" r:id="rId40"/>
    <sheet name="2011-2012" sheetId="46" r:id="rId41"/>
    <sheet name="2010-2011" sheetId="45" r:id="rId42"/>
    <sheet name="2009-2010" sheetId="29" r:id="rId43"/>
    <sheet name="2008-2009" sheetId="40" r:id="rId44"/>
    <sheet name="2007-2008" sheetId="41" r:id="rId45"/>
    <sheet name="2006-2007" sheetId="42" r:id="rId46"/>
  </sheets>
  <definedNames>
    <definedName name="FYAPR" localSheetId="15">'2006'!$D$10:$D$20</definedName>
    <definedName name="FYAPR" localSheetId="14">'2007'!$D$10:$D$20</definedName>
    <definedName name="FYAPR" localSheetId="13">'2008'!$D$10:$D$20</definedName>
    <definedName name="FYAPR" localSheetId="12">'2009'!$D$10:$D$20</definedName>
    <definedName name="FYAPR" localSheetId="11">'2010'!$D$10:$D$20</definedName>
    <definedName name="FYAPR" localSheetId="10">'2011'!$D$10:$D$20</definedName>
    <definedName name="FYAPR" localSheetId="9">'2012'!$D$10:$D$20</definedName>
    <definedName name="FYAPR" localSheetId="8">'2013'!$D$10:$D$20</definedName>
    <definedName name="FYAPR" localSheetId="7">'2014'!$D$10:$D$20</definedName>
    <definedName name="FYAPR" localSheetId="6">'2015'!$D$10:$D$20</definedName>
    <definedName name="FYAPR" localSheetId="5">'2016'!$D$10:$D$20</definedName>
    <definedName name="FYAPR" localSheetId="4">'2017'!$D$10:$D$20</definedName>
    <definedName name="FYAPR" localSheetId="3">'2018'!$D$10:$D$20</definedName>
    <definedName name="FYAPR" localSheetId="2">'2019'!$D$10:$D$20</definedName>
    <definedName name="FYAPR" localSheetId="1">'2020'!$D$10:$D$20</definedName>
    <definedName name="FYAPR" localSheetId="0">'2021'!$D$10:$D$20</definedName>
    <definedName name="FYAPR" localSheetId="17">Annual!$D$10:$D$10</definedName>
    <definedName name="FYAPR" localSheetId="19">BWB!$D$10:$D$20</definedName>
    <definedName name="FYAPR" localSheetId="21">'BWB(MDOT)'!$D$10:$D$20</definedName>
    <definedName name="FYAPR" localSheetId="20">'BWB-FBCL'!$D$10:$D$20</definedName>
    <definedName name="FYAPR" localSheetId="18">'Compiled-YTD'!$D$10:$D$20</definedName>
    <definedName name="FYAPR" localSheetId="23">DWT!$D$10:$D$20</definedName>
    <definedName name="FYAPR" localSheetId="26">IBA!$D$10:$D$20</definedName>
    <definedName name="FYAPR" localSheetId="29">LQB!$D$10:$D$20</definedName>
    <definedName name="FYAPR" localSheetId="24">OGB!$D$10:$D$20</definedName>
    <definedName name="FYAPR" localSheetId="25">PB!$D$10:$D$20</definedName>
    <definedName name="FYAPR" localSheetId="30">RBW!$D$10:$D$20</definedName>
    <definedName name="FYAPR" localSheetId="27">SIBC!$D$10:$D$20</definedName>
    <definedName name="FYAPR" localSheetId="28">TIBA!$D$10:$D$20</definedName>
    <definedName name="FYAPR" localSheetId="31">WPB!$D$10:$D$20</definedName>
    <definedName name="FYAPR">AMB!$D$10:$D$20</definedName>
    <definedName name="FYFEB" localSheetId="15">'2006'!$D$10:$D$20</definedName>
    <definedName name="FYFEB" localSheetId="14">'2007'!$D$10:$D$20</definedName>
    <definedName name="FYFEB" localSheetId="13">'2008'!$D$10:$D$20</definedName>
    <definedName name="FYFEB" localSheetId="12">'2009'!$D$10:$D$20</definedName>
    <definedName name="FYFEB" localSheetId="11">'2010'!$D$10:$D$20</definedName>
    <definedName name="FYFEB" localSheetId="10">'2011'!$D$10:$D$20</definedName>
    <definedName name="FYFEB" localSheetId="9">'2012'!$D$10:$D$20</definedName>
    <definedName name="FYFEB" localSheetId="8">'2013'!$D$10:$D$20</definedName>
    <definedName name="FYFEB" localSheetId="7">'2014'!$D$10:$D$20</definedName>
    <definedName name="FYFEB" localSheetId="6">'2015'!$D$10:$D$20</definedName>
    <definedName name="FYFEB" localSheetId="5">'2016'!$D$10:$D$20</definedName>
    <definedName name="FYFEB" localSheetId="4">'2017'!$D$10:$D$20</definedName>
    <definedName name="FYFEB" localSheetId="3">'2018'!$D$10:$D$20</definedName>
    <definedName name="FYFEB" localSheetId="2">'2019'!$D$10:$D$20</definedName>
    <definedName name="FYFEB" localSheetId="1">'2020'!$D$10:$D$20</definedName>
    <definedName name="FYFEB" localSheetId="0">'2021'!$D$10:$D$20</definedName>
    <definedName name="FYFEB" localSheetId="17">Annual!$D$10:$D$10</definedName>
    <definedName name="FYFEB" localSheetId="19">BWB!$D$10:$D$20</definedName>
    <definedName name="FYFEB" localSheetId="21">'BWB(MDOT)'!$D$10:$D$20</definedName>
    <definedName name="FYFEB" localSheetId="20">'BWB-FBCL'!$D$10:$D$20</definedName>
    <definedName name="FYFEB" localSheetId="18">'Compiled-YTD'!$D$10:$D$20</definedName>
    <definedName name="FYFEB" localSheetId="23">DWT!$D$10:$D$20</definedName>
    <definedName name="FYFEB" localSheetId="26">IBA!$D$10:$D$20</definedName>
    <definedName name="FYFEB" localSheetId="29">LQB!$D$10:$D$20</definedName>
    <definedName name="FYFEB" localSheetId="24">OGB!$D$10:$D$20</definedName>
    <definedName name="FYFEB" localSheetId="25">PB!$D$10:$D$20</definedName>
    <definedName name="FYFEB" localSheetId="30">RBW!$D$10:$D$20</definedName>
    <definedName name="FYFEB" localSheetId="27">SIBC!$D$10:$D$20</definedName>
    <definedName name="FYFEB" localSheetId="28">TIBA!$D$10:$D$20</definedName>
    <definedName name="FYFEB" localSheetId="31">WPB!$D$10:$D$20</definedName>
    <definedName name="FYFEB">AMB!$D$10:$D$20</definedName>
    <definedName name="FYJAN" localSheetId="15">'2006'!$D$10:$D$20</definedName>
    <definedName name="FYJAN" localSheetId="14">'2007'!$D$10:$D$20</definedName>
    <definedName name="FYJAN" localSheetId="13">'2008'!$D$10:$D$20</definedName>
    <definedName name="FYJAN" localSheetId="12">'2009'!$D$10:$D$20</definedName>
    <definedName name="FYJAN" localSheetId="11">'2010'!$D$10:$D$20</definedName>
    <definedName name="FYJAN" localSheetId="10">'2011'!$D$10:$D$20</definedName>
    <definedName name="FYJAN" localSheetId="9">'2012'!$D$10:$D$20</definedName>
    <definedName name="FYJAN" localSheetId="8">'2013'!$D$10:$D$20</definedName>
    <definedName name="FYJAN" localSheetId="7">'2014'!$D$10:$D$20</definedName>
    <definedName name="FYJAN" localSheetId="6">'2015'!$D$10:$D$20</definedName>
    <definedName name="FYJAN" localSheetId="5">'2016'!$D$10:$D$20</definedName>
    <definedName name="FYJAN" localSheetId="4">'2017'!$D$10:$D$20</definedName>
    <definedName name="FYJAN" localSheetId="3">'2018'!$D$10:$D$20</definedName>
    <definedName name="FYJAN" localSheetId="2">'2019'!$D$10:$D$20</definedName>
    <definedName name="FYJAN" localSheetId="1">'2020'!$D$10:$D$20</definedName>
    <definedName name="FYJAN" localSheetId="0">'2021'!$D$10:$D$20</definedName>
    <definedName name="FYJAN" localSheetId="17">Annual!$D$10:$D$10</definedName>
    <definedName name="FYJAN" localSheetId="19">BWB!$D$10:$D$20</definedName>
    <definedName name="FYJAN" localSheetId="21">'BWB(MDOT)'!$D$10:$D$20</definedName>
    <definedName name="FYJAN" localSheetId="20">'BWB-FBCL'!$D$10:$D$20</definedName>
    <definedName name="FYJAN" localSheetId="18">'Compiled-YTD'!$D$10:$D$20</definedName>
    <definedName name="FYJAN" localSheetId="23">DWT!$D$10:$D$20</definedName>
    <definedName name="FYJAN" localSheetId="26">IBA!$D$10:$D$20</definedName>
    <definedName name="FYJAN" localSheetId="29">LQB!$D$10:$D$20</definedName>
    <definedName name="FYJAN" localSheetId="24">OGB!$D$10:$D$20</definedName>
    <definedName name="FYJAN" localSheetId="25">PB!$D$10:$D$20</definedName>
    <definedName name="FYJAN" localSheetId="30">RBW!$D$10:$D$20</definedName>
    <definedName name="FYJAN" localSheetId="27">SIBC!$D$10:$D$20</definedName>
    <definedName name="FYJAN" localSheetId="28">TIBA!$D$10:$D$20</definedName>
    <definedName name="FYJAN" localSheetId="31">WPB!$D$10:$D$20</definedName>
    <definedName name="FYJAN">AMB!$D$10:$D$20</definedName>
    <definedName name="FYMAR" localSheetId="15">'2006'!$D$10:$D$20</definedName>
    <definedName name="FYMAR" localSheetId="14">'2007'!$D$10:$D$20</definedName>
    <definedName name="FYMAR" localSheetId="13">'2008'!$D$10:$D$20</definedName>
    <definedName name="FYMAR" localSheetId="12">'2009'!$D$10:$D$20</definedName>
    <definedName name="FYMAR" localSheetId="11">'2010'!$D$10:$D$20</definedName>
    <definedName name="FYMAR" localSheetId="10">'2011'!$D$10:$D$20</definedName>
    <definedName name="FYMAR" localSheetId="9">'2012'!$D$10:$D$20</definedName>
    <definedName name="FYMAR" localSheetId="8">'2013'!$D$10:$D$20</definedName>
    <definedName name="FYMAR" localSheetId="7">'2014'!$D$10:$D$20</definedName>
    <definedName name="FYMAR" localSheetId="6">'2015'!$D$10:$D$20</definedName>
    <definedName name="FYMAR" localSheetId="5">'2016'!$D$10:$D$20</definedName>
    <definedName name="FYMAR" localSheetId="4">'2017'!$D$10:$D$20</definedName>
    <definedName name="FYMAR" localSheetId="3">'2018'!$D$10:$D$20</definedName>
    <definedName name="FYMAR" localSheetId="2">'2019'!$D$10:$D$20</definedName>
    <definedName name="FYMAR" localSheetId="1">'2020'!$D$10:$D$20</definedName>
    <definedName name="FYMAR" localSheetId="0">'2021'!$D$10:$D$20</definedName>
    <definedName name="FYMAR" localSheetId="17">Annual!$D$10:$D$10</definedName>
    <definedName name="FYMAR" localSheetId="19">BWB!$D$10:$D$20</definedName>
    <definedName name="FYMAR" localSheetId="21">'BWB(MDOT)'!$D$10:$D$20</definedName>
    <definedName name="FYMAR" localSheetId="20">'BWB-FBCL'!$D$10:$D$20</definedName>
    <definedName name="FYMAR" localSheetId="18">'Compiled-YTD'!$D$10:$D$20</definedName>
    <definedName name="FYMAR" localSheetId="23">DWT!$D$10:$D$20</definedName>
    <definedName name="FYMAR" localSheetId="26">IBA!$D$10:$D$20</definedName>
    <definedName name="FYMAR" localSheetId="29">LQB!$D$10:$D$20</definedName>
    <definedName name="FYMAR" localSheetId="24">OGB!$D$10:$D$20</definedName>
    <definedName name="FYMAR" localSheetId="25">PB!$D$10:$D$20</definedName>
    <definedName name="FYMAR" localSheetId="30">RBW!$D$10:$D$20</definedName>
    <definedName name="FYMAR" localSheetId="27">SIBC!$D$10:$D$20</definedName>
    <definedName name="FYMAR" localSheetId="28">TIBA!$D$10:$D$20</definedName>
    <definedName name="FYMAR" localSheetId="31">WPB!$D$10:$D$20</definedName>
    <definedName name="FYMAR">AMB!$D$10:$D$20</definedName>
    <definedName name="_xlnm.Print_Area" localSheetId="45">'2006-2007'!$CM$9:$CT$67</definedName>
    <definedName name="_xlnm.Print_Area" localSheetId="44">'2007-2008'!$CM$9:$CT$67</definedName>
    <definedName name="_xlnm.Print_Area" localSheetId="43">'2008-2009'!$CM$9:$CT$67</definedName>
    <definedName name="_xlnm.Print_Area" localSheetId="42">'2009-2010'!$CM$9:$CT$67</definedName>
    <definedName name="_xlnm.Print_Area" localSheetId="41">'2010-2011'!$CM$4:$CT$67</definedName>
    <definedName name="_xlnm.Print_Area" localSheetId="40">'2011-2012'!$C$4:$CT$67</definedName>
    <definedName name="_xlnm.Print_Area" localSheetId="39">'2012-2013'!$CM$7:$CT$67</definedName>
    <definedName name="_xlnm.Print_Area" localSheetId="38">'2013-2014'!$C$4:$H$67</definedName>
    <definedName name="_xlnm.Print_Area" localSheetId="37">'2014-2015'!$CM$4:$CT$67</definedName>
    <definedName name="_xlnm.Print_Area" localSheetId="36">'2015-2016'!$CE$4:$CL$67</definedName>
    <definedName name="_xlnm.Print_Area" localSheetId="35">'2016-2017'!$BW$4:$CD$67</definedName>
    <definedName name="_xlnm.Print_Area" localSheetId="34">'2017-2018'!$CM$4:$CT$67</definedName>
    <definedName name="_xlnm.Print_Area" localSheetId="33">'2018-2019'!$CM$4:$CT$67</definedName>
    <definedName name="_xlnm.Print_Area" localSheetId="32">'2019-2020'!$CM$4:$CT$67</definedName>
    <definedName name="_xlnm.Print_Area" localSheetId="16">'2020-2021'!$CM$4:$CT$67</definedName>
    <definedName name="_xlnm.Print_Titles" localSheetId="15">'2006'!$A:$C,'2006'!$1:$9</definedName>
    <definedName name="_xlnm.Print_Titles" localSheetId="45">'2006-2007'!$A:$B,'2006-2007'!$1:$8</definedName>
    <definedName name="_xlnm.Print_Titles" localSheetId="14">'2007'!$A:$C,'2007'!$1:$9</definedName>
    <definedName name="_xlnm.Print_Titles" localSheetId="44">'2007-2008'!$A:$B,'2007-2008'!$1:$8</definedName>
    <definedName name="_xlnm.Print_Titles" localSheetId="13">'2008'!$A:$C,'2008'!$1:$9</definedName>
    <definedName name="_xlnm.Print_Titles" localSheetId="43">'2008-2009'!$A:$B,'2008-2009'!$1:$8</definedName>
    <definedName name="_xlnm.Print_Titles" localSheetId="12">'2009'!$A:$C,'2009'!$1:$9</definedName>
    <definedName name="_xlnm.Print_Titles" localSheetId="42">'2009-2010'!$A:$B,'2009-2010'!$1:$8</definedName>
    <definedName name="_xlnm.Print_Titles" localSheetId="11">'2010'!$A:$C,'2010'!$1:$9</definedName>
    <definedName name="_xlnm.Print_Titles" localSheetId="41">'2010-2011'!$A:$B,'2010-2011'!$1:$8</definedName>
    <definedName name="_xlnm.Print_Titles" localSheetId="10">'2011'!$A:$C,'2011'!$1:$9</definedName>
    <definedName name="_xlnm.Print_Titles" localSheetId="40">'2011-2012'!$A:$B,'2011-2012'!$1:$8</definedName>
    <definedName name="_xlnm.Print_Titles" localSheetId="9">'2012'!$A:$C,'2012'!$1:$9</definedName>
    <definedName name="_xlnm.Print_Titles" localSheetId="39">'2012-2013'!$A:$B,'2012-2013'!$1:$8</definedName>
    <definedName name="_xlnm.Print_Titles" localSheetId="8">'2013'!$A:$C,'2013'!$1:$9</definedName>
    <definedName name="_xlnm.Print_Titles" localSheetId="38">'2013-2014'!$A:$B,'2013-2014'!$1:$8</definedName>
    <definedName name="_xlnm.Print_Titles" localSheetId="7">'2014'!$A:$C,'2014'!$1:$9</definedName>
    <definedName name="_xlnm.Print_Titles" localSheetId="37">'2014-2015'!$A:$B,'2014-2015'!$1:$8</definedName>
    <definedName name="_xlnm.Print_Titles" localSheetId="6">'2015'!$A:$C,'2015'!$1:$9</definedName>
    <definedName name="_xlnm.Print_Titles" localSheetId="36">'2015-2016'!$A:$B,'2015-2016'!$1:$8</definedName>
    <definedName name="_xlnm.Print_Titles" localSheetId="5">'2016'!$A:$C,'2016'!$1:$9</definedName>
    <definedName name="_xlnm.Print_Titles" localSheetId="35">'2016-2017'!$A:$B,'2016-2017'!$1:$8</definedName>
    <definedName name="_xlnm.Print_Titles" localSheetId="4">'2017'!$A:$C,'2017'!$1:$9</definedName>
    <definedName name="_xlnm.Print_Titles" localSheetId="34">'2017-2018'!$A:$B,'2017-2018'!$1:$8</definedName>
    <definedName name="_xlnm.Print_Titles" localSheetId="3">'2018'!$A:$C,'2018'!$1:$9</definedName>
    <definedName name="_xlnm.Print_Titles" localSheetId="33">'2018-2019'!$A:$B,'2018-2019'!$1:$8</definedName>
    <definedName name="_xlnm.Print_Titles" localSheetId="2">'2019'!$A:$C,'2019'!$1:$9</definedName>
    <definedName name="_xlnm.Print_Titles" localSheetId="32">'2019-2020'!$A:$B,'2019-2020'!$1:$8</definedName>
    <definedName name="_xlnm.Print_Titles" localSheetId="1">'2020'!$A:$C,'2020'!$1:$9</definedName>
    <definedName name="_xlnm.Print_Titles" localSheetId="16">'2020-2021'!$A:$B,'2020-2021'!$1:$8</definedName>
    <definedName name="_xlnm.Print_Titles" localSheetId="0">'2021'!$A:$C,'2021'!$1:$9</definedName>
    <definedName name="_xlnm.Print_Titles" localSheetId="22">AMB!$A:$C,AMB!$1:$9</definedName>
    <definedName name="_xlnm.Print_Titles" localSheetId="17">Annual!$A:$C,Annual!$1:$9</definedName>
    <definedName name="_xlnm.Print_Titles" localSheetId="19">BWB!$A:$C,BWB!$1:$9</definedName>
    <definedName name="_xlnm.Print_Titles" localSheetId="21">'BWB(MDOT)'!$A:$C,'BWB(MDOT)'!$1:$9</definedName>
    <definedName name="_xlnm.Print_Titles" localSheetId="20">'BWB-FBCL'!$A:$C,'BWB-FBCL'!$1:$9</definedName>
    <definedName name="_xlnm.Print_Titles" localSheetId="18">'Compiled-YTD'!$A:$C,'Compiled-YTD'!$1:$9</definedName>
    <definedName name="_xlnm.Print_Titles" localSheetId="23">DWT!$A:$C,DWT!$1:$9</definedName>
    <definedName name="_xlnm.Print_Titles" localSheetId="26">IBA!$A:$C,IBA!$1:$9</definedName>
    <definedName name="_xlnm.Print_Titles" localSheetId="29">LQB!$A:$C,LQB!$1:$9</definedName>
    <definedName name="_xlnm.Print_Titles" localSheetId="24">OGB!$A:$C,OGB!$1:$9</definedName>
    <definedName name="_xlnm.Print_Titles" localSheetId="25">PB!$A:$C,PB!$1:$9</definedName>
    <definedName name="_xlnm.Print_Titles" localSheetId="30">RBW!$A:$C,RBW!$1:$9</definedName>
    <definedName name="_xlnm.Print_Titles" localSheetId="27">SIBC!$A:$C,SIBC!$1:$9</definedName>
    <definedName name="_xlnm.Print_Titles" localSheetId="28">TIBA!$A:$C,TIBA!$1:$9</definedName>
    <definedName name="_xlnm.Print_Titles" localSheetId="31">WPB!$A:$C,WPB!$1:$9</definedName>
  </definedNames>
  <calcPr calcId="191029"/>
</workbook>
</file>

<file path=xl/calcChain.xml><?xml version="1.0" encoding="utf-8"?>
<calcChain xmlns="http://schemas.openxmlformats.org/spreadsheetml/2006/main">
  <c r="R27" i="31" l="1"/>
  <c r="R45" i="31" s="1"/>
  <c r="R63" i="31" s="1"/>
  <c r="FJ107" i="32"/>
  <c r="FI107" i="32"/>
  <c r="FH107" i="32"/>
  <c r="FG107" i="32"/>
  <c r="FF107" i="32"/>
  <c r="FE107" i="32"/>
  <c r="FD107" i="32"/>
  <c r="FC107" i="32"/>
  <c r="FB107" i="32"/>
  <c r="FA107" i="32"/>
  <c r="EZ107" i="32"/>
  <c r="EY107" i="32"/>
  <c r="EX107" i="32"/>
  <c r="EU107" i="32"/>
  <c r="ET107" i="32"/>
  <c r="ES107" i="32"/>
  <c r="ER107" i="32"/>
  <c r="EQ107" i="32"/>
  <c r="EP107" i="32"/>
  <c r="EO107" i="32"/>
  <c r="EN107" i="32"/>
  <c r="EM107" i="32"/>
  <c r="EL107" i="32"/>
  <c r="EK107" i="32"/>
  <c r="EJ107" i="32"/>
  <c r="EI107" i="32"/>
  <c r="EF107" i="32"/>
  <c r="EE107" i="32"/>
  <c r="ED107" i="32"/>
  <c r="EC107" i="32"/>
  <c r="EB107" i="32"/>
  <c r="EA107" i="32"/>
  <c r="DZ107" i="32"/>
  <c r="DY107" i="32"/>
  <c r="DX107" i="32"/>
  <c r="DW107" i="32"/>
  <c r="DV107" i="32"/>
  <c r="DU107" i="32"/>
  <c r="DT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DB107" i="32"/>
  <c r="DA107" i="32"/>
  <c r="CZ107" i="32"/>
  <c r="CY107" i="32"/>
  <c r="CX107" i="32"/>
  <c r="CW107" i="32"/>
  <c r="CV107" i="32"/>
  <c r="CU107" i="32"/>
  <c r="CT107" i="32"/>
  <c r="CS107" i="32"/>
  <c r="CR107" i="32"/>
  <c r="CQ107" i="32"/>
  <c r="CP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A107" i="32"/>
  <c r="BX107" i="32"/>
  <c r="BW107" i="32"/>
  <c r="BV107" i="32"/>
  <c r="BU107" i="32"/>
  <c r="BT107" i="32"/>
  <c r="BS107" i="32"/>
  <c r="BR107" i="32"/>
  <c r="BQ107" i="32"/>
  <c r="BP107" i="32"/>
  <c r="BO107" i="32"/>
  <c r="BN107" i="32"/>
  <c r="BM107" i="32"/>
  <c r="BL107" i="32"/>
  <c r="BI107" i="32"/>
  <c r="BH107" i="32"/>
  <c r="BG107" i="32"/>
  <c r="BF107" i="32"/>
  <c r="BE107" i="32"/>
  <c r="BD107" i="32"/>
  <c r="BC107" i="32"/>
  <c r="BB107" i="32"/>
  <c r="BA107" i="32"/>
  <c r="AZ107" i="32"/>
  <c r="AY107" i="32"/>
  <c r="AX107" i="32"/>
  <c r="AW107" i="32"/>
  <c r="AT107" i="32"/>
  <c r="AS107" i="32"/>
  <c r="AR107" i="32"/>
  <c r="AQ107" i="32"/>
  <c r="AP107" i="32"/>
  <c r="AO107" i="32"/>
  <c r="AN107" i="32"/>
  <c r="AM107" i="32"/>
  <c r="AL107" i="32"/>
  <c r="AK107" i="32"/>
  <c r="AJ107" i="32"/>
  <c r="AI107" i="32"/>
  <c r="AH107" i="32"/>
  <c r="FI83" i="32"/>
  <c r="FH83" i="32"/>
  <c r="FG83" i="32"/>
  <c r="FF83" i="32"/>
  <c r="FE83" i="32"/>
  <c r="FD83" i="32"/>
  <c r="FC83" i="32"/>
  <c r="FB83" i="32"/>
  <c r="FA83" i="32"/>
  <c r="EZ83" i="32"/>
  <c r="EY83" i="32"/>
  <c r="EX83" i="32"/>
  <c r="ET83" i="32"/>
  <c r="ES83" i="32"/>
  <c r="ER83" i="32"/>
  <c r="EQ83" i="32"/>
  <c r="EP83" i="32"/>
  <c r="EO83" i="32"/>
  <c r="EN83" i="32"/>
  <c r="EM83" i="32"/>
  <c r="EL83" i="32"/>
  <c r="EK83" i="32"/>
  <c r="EJ83" i="32"/>
  <c r="EI83" i="32"/>
  <c r="EE83" i="32"/>
  <c r="ED83" i="32"/>
  <c r="EC83" i="32"/>
  <c r="EB83" i="32"/>
  <c r="EA83" i="32"/>
  <c r="DZ83" i="32"/>
  <c r="DY83" i="32"/>
  <c r="DX83" i="32"/>
  <c r="DW83" i="32"/>
  <c r="DV83" i="32"/>
  <c r="DU83" i="32"/>
  <c r="DT83" i="32"/>
  <c r="DP83" i="32"/>
  <c r="DO83" i="32"/>
  <c r="DN83" i="32"/>
  <c r="DM83" i="32"/>
  <c r="DL83" i="32"/>
  <c r="DK83" i="32"/>
  <c r="DJ83" i="32"/>
  <c r="DI83" i="32"/>
  <c r="DH83" i="32"/>
  <c r="DG83" i="32"/>
  <c r="DF83" i="32"/>
  <c r="DE83" i="32"/>
  <c r="DQ83" i="32" s="1"/>
  <c r="DA83" i="32"/>
  <c r="CZ83" i="32"/>
  <c r="CY83" i="32"/>
  <c r="CX83" i="32"/>
  <c r="CW83" i="32"/>
  <c r="CV83" i="32"/>
  <c r="CU83" i="32"/>
  <c r="CT83" i="32"/>
  <c r="CS83" i="32"/>
  <c r="CR83" i="32"/>
  <c r="CQ83" i="32"/>
  <c r="CP83" i="32"/>
  <c r="CL83" i="32"/>
  <c r="CK83" i="32"/>
  <c r="CJ83" i="32"/>
  <c r="CI83" i="32"/>
  <c r="CH83" i="32"/>
  <c r="CG83" i="32"/>
  <c r="CF83" i="32"/>
  <c r="CE83" i="32"/>
  <c r="CD83" i="32"/>
  <c r="CC83" i="32"/>
  <c r="CB83" i="32"/>
  <c r="CA83" i="32"/>
  <c r="BW83" i="32"/>
  <c r="BV83" i="32"/>
  <c r="BU83" i="32"/>
  <c r="BT83" i="32"/>
  <c r="BS83" i="32"/>
  <c r="BR83" i="32"/>
  <c r="BQ83" i="32"/>
  <c r="BP83" i="32"/>
  <c r="BO83" i="32"/>
  <c r="BN83" i="32"/>
  <c r="BM83" i="32"/>
  <c r="BL83" i="32"/>
  <c r="BH83" i="32"/>
  <c r="BG83" i="32"/>
  <c r="BF83" i="32"/>
  <c r="BE83" i="32"/>
  <c r="BD83" i="32"/>
  <c r="BC83" i="32"/>
  <c r="BB83" i="32"/>
  <c r="BA83" i="32"/>
  <c r="AZ83" i="32"/>
  <c r="AY83" i="32"/>
  <c r="AX83" i="32"/>
  <c r="AW83" i="32"/>
  <c r="BI83" i="32" s="1"/>
  <c r="AS83" i="32"/>
  <c r="AR83" i="32"/>
  <c r="AQ83" i="32"/>
  <c r="AP83" i="32"/>
  <c r="AO83" i="32"/>
  <c r="AN83" i="32"/>
  <c r="AM83" i="32"/>
  <c r="AL83" i="32"/>
  <c r="AK83" i="32"/>
  <c r="AJ83" i="32"/>
  <c r="AI83" i="32"/>
  <c r="AH83" i="32"/>
  <c r="AD83" i="32"/>
  <c r="AC83" i="32"/>
  <c r="AB83" i="32"/>
  <c r="AA83" i="32"/>
  <c r="Z83" i="32"/>
  <c r="Y83" i="32"/>
  <c r="X83" i="32"/>
  <c r="W83" i="32"/>
  <c r="V83" i="32"/>
  <c r="U83" i="32"/>
  <c r="T83" i="32"/>
  <c r="S83" i="32"/>
  <c r="O83" i="32"/>
  <c r="N83" i="32"/>
  <c r="M83" i="32"/>
  <c r="L83" i="32"/>
  <c r="K83" i="32"/>
  <c r="J83" i="32"/>
  <c r="I83" i="32"/>
  <c r="H83" i="32"/>
  <c r="G83" i="32"/>
  <c r="F83" i="32"/>
  <c r="E83" i="32"/>
  <c r="D83" i="32"/>
  <c r="FI82" i="32"/>
  <c r="FH82" i="32"/>
  <c r="FG82" i="32"/>
  <c r="FF82" i="32"/>
  <c r="FE82" i="32"/>
  <c r="FD82" i="32"/>
  <c r="FC82" i="32"/>
  <c r="FB82" i="32"/>
  <c r="FA82" i="32"/>
  <c r="EZ82" i="32"/>
  <c r="EY82" i="32"/>
  <c r="EX82" i="32"/>
  <c r="FJ82" i="32" s="1"/>
  <c r="ET82" i="32"/>
  <c r="ES82" i="32"/>
  <c r="ER82" i="32"/>
  <c r="EQ82" i="32"/>
  <c r="EP82" i="32"/>
  <c r="EO82" i="32"/>
  <c r="EN82" i="32"/>
  <c r="EM82" i="32"/>
  <c r="EL82" i="32"/>
  <c r="EK82" i="32"/>
  <c r="EJ82" i="32"/>
  <c r="EI82" i="32"/>
  <c r="EE82" i="32"/>
  <c r="ED82" i="32"/>
  <c r="EC82" i="32"/>
  <c r="EB82" i="32"/>
  <c r="EA82" i="32"/>
  <c r="DZ82" i="32"/>
  <c r="DY82" i="32"/>
  <c r="DX82" i="32"/>
  <c r="DW82" i="32"/>
  <c r="DV82" i="32"/>
  <c r="DU82" i="32"/>
  <c r="DT82" i="32"/>
  <c r="DP82" i="32"/>
  <c r="DO82" i="32"/>
  <c r="DN82" i="32"/>
  <c r="DM82" i="32"/>
  <c r="DL82" i="32"/>
  <c r="DK82" i="32"/>
  <c r="DJ82" i="32"/>
  <c r="DI82" i="32"/>
  <c r="DH82" i="32"/>
  <c r="DG82" i="32"/>
  <c r="DF82" i="32"/>
  <c r="DE82" i="32"/>
  <c r="DA82" i="32"/>
  <c r="CZ82" i="32"/>
  <c r="CY82" i="32"/>
  <c r="CX82" i="32"/>
  <c r="CW82" i="32"/>
  <c r="CV82" i="32"/>
  <c r="CU82" i="32"/>
  <c r="CT82" i="32"/>
  <c r="CS82" i="32"/>
  <c r="CR82" i="32"/>
  <c r="CQ82" i="32"/>
  <c r="CP82" i="32"/>
  <c r="CL82" i="32"/>
  <c r="CK82" i="32"/>
  <c r="CJ82" i="32"/>
  <c r="CI82" i="32"/>
  <c r="CH82" i="32"/>
  <c r="CG82" i="32"/>
  <c r="CF82" i="32"/>
  <c r="CE82" i="32"/>
  <c r="CD82" i="32"/>
  <c r="CC82" i="32"/>
  <c r="CB82" i="32"/>
  <c r="CA82" i="32"/>
  <c r="BW82" i="32"/>
  <c r="BV82" i="32"/>
  <c r="BU82" i="32"/>
  <c r="BT82" i="32"/>
  <c r="BS82" i="32"/>
  <c r="BR82" i="32"/>
  <c r="BQ82" i="32"/>
  <c r="BP82" i="32"/>
  <c r="BO82" i="32"/>
  <c r="BN82" i="32"/>
  <c r="BM82" i="32"/>
  <c r="BL82" i="32"/>
  <c r="BH82" i="32"/>
  <c r="BG82" i="32"/>
  <c r="BF82" i="32"/>
  <c r="BE82" i="32"/>
  <c r="BD82" i="32"/>
  <c r="BC82" i="32"/>
  <c r="BB82" i="32"/>
  <c r="BA82" i="32"/>
  <c r="AZ82" i="32"/>
  <c r="AY82" i="32"/>
  <c r="AX82" i="32"/>
  <c r="AW82" i="32"/>
  <c r="AS82" i="32"/>
  <c r="AR82" i="32"/>
  <c r="AQ82" i="32"/>
  <c r="AP82" i="32"/>
  <c r="AO82" i="32"/>
  <c r="AN82" i="32"/>
  <c r="AM82" i="32"/>
  <c r="AL82" i="32"/>
  <c r="AK82" i="32"/>
  <c r="AJ82" i="32"/>
  <c r="AI82" i="32"/>
  <c r="AH82" i="32"/>
  <c r="AD82" i="32"/>
  <c r="AC82" i="32"/>
  <c r="AB82" i="32"/>
  <c r="AA82" i="32"/>
  <c r="Z82" i="32"/>
  <c r="Y82" i="32"/>
  <c r="X82" i="32"/>
  <c r="W82" i="32"/>
  <c r="V82" i="32"/>
  <c r="U82" i="32"/>
  <c r="T82" i="32"/>
  <c r="S82" i="32"/>
  <c r="O82" i="32"/>
  <c r="N82" i="32"/>
  <c r="M82" i="32"/>
  <c r="L82" i="32"/>
  <c r="K82" i="32"/>
  <c r="J82" i="32"/>
  <c r="I82" i="32"/>
  <c r="H82" i="32"/>
  <c r="G82" i="32"/>
  <c r="F82" i="32"/>
  <c r="E82" i="32"/>
  <c r="D82" i="32"/>
  <c r="FI81" i="32"/>
  <c r="FI84" i="32" s="1"/>
  <c r="FH81" i="32"/>
  <c r="FH84" i="32" s="1"/>
  <c r="FG81" i="32"/>
  <c r="FG84" i="32" s="1"/>
  <c r="FF81" i="32"/>
  <c r="FF84" i="32" s="1"/>
  <c r="FE81" i="32"/>
  <c r="FE84" i="32" s="1"/>
  <c r="FD81" i="32"/>
  <c r="FD84" i="32" s="1"/>
  <c r="FC81" i="32"/>
  <c r="FC84" i="32" s="1"/>
  <c r="FB81" i="32"/>
  <c r="FB84" i="32" s="1"/>
  <c r="FA81" i="32"/>
  <c r="FA84" i="32" s="1"/>
  <c r="EZ81" i="32"/>
  <c r="EZ84" i="32" s="1"/>
  <c r="EY81" i="32"/>
  <c r="EY84" i="32" s="1"/>
  <c r="EX81" i="32"/>
  <c r="EX84" i="32" s="1"/>
  <c r="ET81" i="32"/>
  <c r="ET84" i="32" s="1"/>
  <c r="ES81" i="32"/>
  <c r="ES84" i="32" s="1"/>
  <c r="ER81" i="32"/>
  <c r="ER84" i="32" s="1"/>
  <c r="EQ81" i="32"/>
  <c r="EQ84" i="32" s="1"/>
  <c r="EP81" i="32"/>
  <c r="EP84" i="32" s="1"/>
  <c r="EO81" i="32"/>
  <c r="EO84" i="32" s="1"/>
  <c r="EN81" i="32"/>
  <c r="EN84" i="32" s="1"/>
  <c r="EM81" i="32"/>
  <c r="EM84" i="32" s="1"/>
  <c r="EL81" i="32"/>
  <c r="EL84" i="32" s="1"/>
  <c r="EK81" i="32"/>
  <c r="EK84" i="32" s="1"/>
  <c r="EJ81" i="32"/>
  <c r="EJ84" i="32" s="1"/>
  <c r="EI81" i="32"/>
  <c r="EI84" i="32" s="1"/>
  <c r="EE81" i="32"/>
  <c r="EE84" i="32" s="1"/>
  <c r="ED81" i="32"/>
  <c r="ED84" i="32" s="1"/>
  <c r="EC81" i="32"/>
  <c r="EC84" i="32" s="1"/>
  <c r="EB81" i="32"/>
  <c r="EB84" i="32" s="1"/>
  <c r="EA81" i="32"/>
  <c r="EA84" i="32" s="1"/>
  <c r="DZ81" i="32"/>
  <c r="DZ84" i="32" s="1"/>
  <c r="DY81" i="32"/>
  <c r="DY84" i="32" s="1"/>
  <c r="DX81" i="32"/>
  <c r="DX84" i="32" s="1"/>
  <c r="DW81" i="32"/>
  <c r="DW84" i="32" s="1"/>
  <c r="DV81" i="32"/>
  <c r="DV84" i="32" s="1"/>
  <c r="DU81" i="32"/>
  <c r="DU84" i="32" s="1"/>
  <c r="DT81" i="32"/>
  <c r="DT84" i="32" s="1"/>
  <c r="DP81" i="32"/>
  <c r="DP84" i="32" s="1"/>
  <c r="DO81" i="32"/>
  <c r="DO84" i="32" s="1"/>
  <c r="DN81" i="32"/>
  <c r="DN84" i="32" s="1"/>
  <c r="DM81" i="32"/>
  <c r="DM84" i="32" s="1"/>
  <c r="DL81" i="32"/>
  <c r="DL84" i="32" s="1"/>
  <c r="DK81" i="32"/>
  <c r="DK84" i="32" s="1"/>
  <c r="DJ81" i="32"/>
  <c r="DJ84" i="32" s="1"/>
  <c r="DI81" i="32"/>
  <c r="DI84" i="32" s="1"/>
  <c r="DH81" i="32"/>
  <c r="DH84" i="32" s="1"/>
  <c r="DG81" i="32"/>
  <c r="DG84" i="32" s="1"/>
  <c r="DF81" i="32"/>
  <c r="DF84" i="32" s="1"/>
  <c r="DE81" i="32"/>
  <c r="DE84" i="32" s="1"/>
  <c r="DA81" i="32"/>
  <c r="DA84" i="32" s="1"/>
  <c r="CZ81" i="32"/>
  <c r="CZ84" i="32" s="1"/>
  <c r="CY81" i="32"/>
  <c r="CY84" i="32" s="1"/>
  <c r="CX81" i="32"/>
  <c r="CX84" i="32" s="1"/>
  <c r="CW81" i="32"/>
  <c r="CW84" i="32" s="1"/>
  <c r="CV81" i="32"/>
  <c r="CV84" i="32" s="1"/>
  <c r="CU81" i="32"/>
  <c r="CU84" i="32" s="1"/>
  <c r="CT81" i="32"/>
  <c r="CT84" i="32" s="1"/>
  <c r="CS81" i="32"/>
  <c r="CS84" i="32" s="1"/>
  <c r="CR81" i="32"/>
  <c r="CR84" i="32" s="1"/>
  <c r="CQ81" i="32"/>
  <c r="CQ84" i="32" s="1"/>
  <c r="CP81" i="32"/>
  <c r="CP84" i="32" s="1"/>
  <c r="CL81" i="32"/>
  <c r="CL84" i="32" s="1"/>
  <c r="CK81" i="32"/>
  <c r="CK84" i="32" s="1"/>
  <c r="CJ81" i="32"/>
  <c r="CJ84" i="32" s="1"/>
  <c r="CI81" i="32"/>
  <c r="CI84" i="32" s="1"/>
  <c r="CH81" i="32"/>
  <c r="CH84" i="32" s="1"/>
  <c r="CG81" i="32"/>
  <c r="CG84" i="32" s="1"/>
  <c r="CF81" i="32"/>
  <c r="CF84" i="32" s="1"/>
  <c r="CE81" i="32"/>
  <c r="CE84" i="32" s="1"/>
  <c r="CD81" i="32"/>
  <c r="CD84" i="32" s="1"/>
  <c r="CC81" i="32"/>
  <c r="CC84" i="32" s="1"/>
  <c r="CB81" i="32"/>
  <c r="CB84" i="32" s="1"/>
  <c r="CA81" i="32"/>
  <c r="CA84" i="32" s="1"/>
  <c r="BW81" i="32"/>
  <c r="BW84" i="32" s="1"/>
  <c r="BV81" i="32"/>
  <c r="BV84" i="32" s="1"/>
  <c r="BU81" i="32"/>
  <c r="BU84" i="32" s="1"/>
  <c r="BT81" i="32"/>
  <c r="BT84" i="32" s="1"/>
  <c r="BS81" i="32"/>
  <c r="BS84" i="32" s="1"/>
  <c r="BR81" i="32"/>
  <c r="BR84" i="32" s="1"/>
  <c r="BQ81" i="32"/>
  <c r="BQ84" i="32" s="1"/>
  <c r="BP81" i="32"/>
  <c r="BP84" i="32" s="1"/>
  <c r="BO81" i="32"/>
  <c r="BO84" i="32" s="1"/>
  <c r="BN81" i="32"/>
  <c r="BN84" i="32" s="1"/>
  <c r="BM81" i="32"/>
  <c r="BM84" i="32" s="1"/>
  <c r="BL81" i="32"/>
  <c r="BL84" i="32" s="1"/>
  <c r="BH81" i="32"/>
  <c r="BH84" i="32" s="1"/>
  <c r="BG81" i="32"/>
  <c r="BG84" i="32" s="1"/>
  <c r="BF81" i="32"/>
  <c r="BF84" i="32" s="1"/>
  <c r="BE81" i="32"/>
  <c r="BE84" i="32" s="1"/>
  <c r="BD81" i="32"/>
  <c r="BD84" i="32" s="1"/>
  <c r="BC81" i="32"/>
  <c r="BC84" i="32" s="1"/>
  <c r="BB81" i="32"/>
  <c r="BB84" i="32" s="1"/>
  <c r="BA81" i="32"/>
  <c r="BA84" i="32" s="1"/>
  <c r="AZ81" i="32"/>
  <c r="AZ84" i="32" s="1"/>
  <c r="AY81" i="32"/>
  <c r="AY84" i="32" s="1"/>
  <c r="AX81" i="32"/>
  <c r="AX84" i="32" s="1"/>
  <c r="AW81" i="32"/>
  <c r="BI81" i="32" s="1"/>
  <c r="AS81" i="32"/>
  <c r="AS84" i="32" s="1"/>
  <c r="AR81" i="32"/>
  <c r="AR84" i="32" s="1"/>
  <c r="AQ81" i="32"/>
  <c r="AQ84" i="32" s="1"/>
  <c r="AP81" i="32"/>
  <c r="AP84" i="32" s="1"/>
  <c r="AO81" i="32"/>
  <c r="AO84" i="32" s="1"/>
  <c r="AN81" i="32"/>
  <c r="AN84" i="32" s="1"/>
  <c r="AM81" i="32"/>
  <c r="AM84" i="32" s="1"/>
  <c r="AL81" i="32"/>
  <c r="AL84" i="32" s="1"/>
  <c r="AK81" i="32"/>
  <c r="AK84" i="32" s="1"/>
  <c r="AJ81" i="32"/>
  <c r="AJ84" i="32" s="1"/>
  <c r="AI81" i="32"/>
  <c r="AI84" i="32" s="1"/>
  <c r="AH81" i="32"/>
  <c r="AH84" i="32" s="1"/>
  <c r="AD81" i="32"/>
  <c r="AD84" i="32" s="1"/>
  <c r="AC81" i="32"/>
  <c r="AC84" i="32" s="1"/>
  <c r="AB81" i="32"/>
  <c r="AB84" i="32" s="1"/>
  <c r="AA81" i="32"/>
  <c r="AA84" i="32" s="1"/>
  <c r="Z81" i="32"/>
  <c r="Z84" i="32" s="1"/>
  <c r="Y81" i="32"/>
  <c r="Y84" i="32" s="1"/>
  <c r="X81" i="32"/>
  <c r="X84" i="32" s="1"/>
  <c r="W81" i="32"/>
  <c r="W84" i="32" s="1"/>
  <c r="V81" i="32"/>
  <c r="V84" i="32" s="1"/>
  <c r="U81" i="32"/>
  <c r="U84" i="32" s="1"/>
  <c r="T81" i="32"/>
  <c r="T84" i="32" s="1"/>
  <c r="S81" i="32"/>
  <c r="S84" i="32" s="1"/>
  <c r="O81" i="32"/>
  <c r="O84" i="32" s="1"/>
  <c r="N81" i="32"/>
  <c r="N84" i="32" s="1"/>
  <c r="M81" i="32"/>
  <c r="M84" i="32" s="1"/>
  <c r="L81" i="32"/>
  <c r="L84" i="32" s="1"/>
  <c r="K81" i="32"/>
  <c r="K84" i="32" s="1"/>
  <c r="J81" i="32"/>
  <c r="J84" i="32" s="1"/>
  <c r="I81" i="32"/>
  <c r="I84" i="32" s="1"/>
  <c r="H81" i="32"/>
  <c r="H84" i="32" s="1"/>
  <c r="G81" i="32"/>
  <c r="G84" i="32" s="1"/>
  <c r="F81" i="32"/>
  <c r="F84" i="32" s="1"/>
  <c r="E81" i="32"/>
  <c r="E84" i="32" s="1"/>
  <c r="D81" i="32"/>
  <c r="D84" i="32" s="1"/>
  <c r="O83" i="10"/>
  <c r="N83" i="10"/>
  <c r="M83" i="10"/>
  <c r="L83" i="10"/>
  <c r="K83" i="10"/>
  <c r="J83" i="10"/>
  <c r="I83" i="10"/>
  <c r="H83" i="10"/>
  <c r="G83" i="10"/>
  <c r="F83" i="10"/>
  <c r="E83" i="10"/>
  <c r="D83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O81" i="10"/>
  <c r="N81" i="10"/>
  <c r="M81" i="10"/>
  <c r="L81" i="10"/>
  <c r="K81" i="10"/>
  <c r="K84" i="10" s="1"/>
  <c r="J81" i="10"/>
  <c r="J84" i="10" s="1"/>
  <c r="I81" i="10"/>
  <c r="H81" i="10"/>
  <c r="G81" i="10"/>
  <c r="F81" i="10"/>
  <c r="E81" i="10"/>
  <c r="D81" i="10"/>
  <c r="O142" i="9"/>
  <c r="N142" i="9"/>
  <c r="M142" i="9"/>
  <c r="L142" i="9"/>
  <c r="K142" i="9"/>
  <c r="J142" i="9"/>
  <c r="I142" i="9"/>
  <c r="H142" i="9"/>
  <c r="G142" i="9"/>
  <c r="F142" i="9"/>
  <c r="E142" i="9"/>
  <c r="D142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AD84" i="9"/>
  <c r="V84" i="9"/>
  <c r="O84" i="9"/>
  <c r="N84" i="9"/>
  <c r="M84" i="9"/>
  <c r="L84" i="9"/>
  <c r="K84" i="9"/>
  <c r="J84" i="9"/>
  <c r="I84" i="9"/>
  <c r="H84" i="9"/>
  <c r="G84" i="9"/>
  <c r="F84" i="9"/>
  <c r="E84" i="9"/>
  <c r="D84" i="9"/>
  <c r="AD83" i="9"/>
  <c r="AC83" i="9"/>
  <c r="AB83" i="9"/>
  <c r="AA83" i="9"/>
  <c r="Z83" i="9"/>
  <c r="Y83" i="9"/>
  <c r="X83" i="9"/>
  <c r="W83" i="9"/>
  <c r="V83" i="9"/>
  <c r="U83" i="9"/>
  <c r="T83" i="9"/>
  <c r="S83" i="9"/>
  <c r="P83" i="9"/>
  <c r="AD82" i="9"/>
  <c r="AC82" i="9"/>
  <c r="AB82" i="9"/>
  <c r="AA82" i="9"/>
  <c r="Z82" i="9"/>
  <c r="Y82" i="9"/>
  <c r="X82" i="9"/>
  <c r="W82" i="9"/>
  <c r="V82" i="9"/>
  <c r="U82" i="9"/>
  <c r="T82" i="9"/>
  <c r="S82" i="9"/>
  <c r="P82" i="9"/>
  <c r="AD81" i="9"/>
  <c r="AC81" i="9"/>
  <c r="AC84" i="9" s="1"/>
  <c r="AB81" i="9"/>
  <c r="AB84" i="9" s="1"/>
  <c r="AA81" i="9"/>
  <c r="AA84" i="9" s="1"/>
  <c r="Z81" i="9"/>
  <c r="Z84" i="9" s="1"/>
  <c r="Y81" i="9"/>
  <c r="Y84" i="9" s="1"/>
  <c r="X81" i="9"/>
  <c r="X84" i="9" s="1"/>
  <c r="W81" i="9"/>
  <c r="W84" i="9" s="1"/>
  <c r="V81" i="9"/>
  <c r="U81" i="9"/>
  <c r="U84" i="9" s="1"/>
  <c r="T81" i="9"/>
  <c r="T84" i="9" s="1"/>
  <c r="S81" i="9"/>
  <c r="S84" i="9" s="1"/>
  <c r="P81" i="9"/>
  <c r="P84" i="9" s="1"/>
  <c r="O142" i="8"/>
  <c r="N142" i="8"/>
  <c r="M142" i="8"/>
  <c r="L142" i="8"/>
  <c r="K142" i="8"/>
  <c r="J142" i="8"/>
  <c r="I142" i="8"/>
  <c r="H142" i="8"/>
  <c r="G142" i="8"/>
  <c r="F142" i="8"/>
  <c r="E142" i="8"/>
  <c r="D142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W84" i="8"/>
  <c r="O84" i="8"/>
  <c r="N84" i="8"/>
  <c r="M84" i="8"/>
  <c r="L84" i="8"/>
  <c r="K84" i="8"/>
  <c r="J84" i="8"/>
  <c r="I84" i="8"/>
  <c r="H84" i="8"/>
  <c r="G84" i="8"/>
  <c r="F84" i="8"/>
  <c r="E84" i="8"/>
  <c r="D84" i="8"/>
  <c r="AD83" i="8"/>
  <c r="AC83" i="8"/>
  <c r="AB83" i="8"/>
  <c r="AA83" i="8"/>
  <c r="Z83" i="8"/>
  <c r="Y83" i="8"/>
  <c r="X83" i="8"/>
  <c r="X84" i="8" s="1"/>
  <c r="W83" i="8"/>
  <c r="V83" i="8"/>
  <c r="U83" i="8"/>
  <c r="T83" i="8"/>
  <c r="S83" i="8"/>
  <c r="P83" i="8"/>
  <c r="AD82" i="8"/>
  <c r="AC82" i="8"/>
  <c r="AB82" i="8"/>
  <c r="AA82" i="8"/>
  <c r="Z82" i="8"/>
  <c r="Y82" i="8"/>
  <c r="X82" i="8"/>
  <c r="W82" i="8"/>
  <c r="V82" i="8"/>
  <c r="U82" i="8"/>
  <c r="T82" i="8"/>
  <c r="S82" i="8"/>
  <c r="P82" i="8"/>
  <c r="AD81" i="8"/>
  <c r="AD84" i="8" s="1"/>
  <c r="AC81" i="8"/>
  <c r="AC84" i="8" s="1"/>
  <c r="AB81" i="8"/>
  <c r="AB84" i="8" s="1"/>
  <c r="AA81" i="8"/>
  <c r="AA84" i="8" s="1"/>
  <c r="Z81" i="8"/>
  <c r="Z84" i="8" s="1"/>
  <c r="Y81" i="8"/>
  <c r="Y84" i="8" s="1"/>
  <c r="X81" i="8"/>
  <c r="W81" i="8"/>
  <c r="V81" i="8"/>
  <c r="V84" i="8" s="1"/>
  <c r="U81" i="8"/>
  <c r="U84" i="8" s="1"/>
  <c r="T81" i="8"/>
  <c r="T84" i="8" s="1"/>
  <c r="S81" i="8"/>
  <c r="S84" i="8" s="1"/>
  <c r="P81" i="8"/>
  <c r="P84" i="8" s="1"/>
  <c r="O142" i="7"/>
  <c r="O37" i="67" s="1"/>
  <c r="N142" i="7"/>
  <c r="N37" i="67" s="1"/>
  <c r="M142" i="7"/>
  <c r="M37" i="67" s="1"/>
  <c r="L142" i="7"/>
  <c r="L37" i="67" s="1"/>
  <c r="K142" i="7"/>
  <c r="K37" i="67" s="1"/>
  <c r="J142" i="7"/>
  <c r="J37" i="67" s="1"/>
  <c r="I142" i="7"/>
  <c r="I37" i="67" s="1"/>
  <c r="H142" i="7"/>
  <c r="H37" i="67" s="1"/>
  <c r="G142" i="7"/>
  <c r="G37" i="67" s="1"/>
  <c r="F142" i="7"/>
  <c r="F37" i="67" s="1"/>
  <c r="E142" i="7"/>
  <c r="E37" i="67" s="1"/>
  <c r="D142" i="7"/>
  <c r="D37" i="67" s="1"/>
  <c r="O124" i="7"/>
  <c r="O24" i="67" s="1"/>
  <c r="N124" i="7"/>
  <c r="N24" i="67" s="1"/>
  <c r="M124" i="7"/>
  <c r="M24" i="67" s="1"/>
  <c r="L124" i="7"/>
  <c r="L24" i="67" s="1"/>
  <c r="K124" i="7"/>
  <c r="K24" i="67" s="1"/>
  <c r="J124" i="7"/>
  <c r="J24" i="67" s="1"/>
  <c r="I124" i="7"/>
  <c r="I24" i="67" s="1"/>
  <c r="H124" i="7"/>
  <c r="H24" i="67" s="1"/>
  <c r="G124" i="7"/>
  <c r="G24" i="67" s="1"/>
  <c r="F124" i="7"/>
  <c r="F24" i="67" s="1"/>
  <c r="E124" i="7"/>
  <c r="E24" i="67" s="1"/>
  <c r="D124" i="7"/>
  <c r="D24" i="67" s="1"/>
  <c r="O106" i="7"/>
  <c r="O11" i="67" s="1"/>
  <c r="N106" i="7"/>
  <c r="N11" i="67" s="1"/>
  <c r="M106" i="7"/>
  <c r="M11" i="67" s="1"/>
  <c r="L106" i="7"/>
  <c r="L11" i="67" s="1"/>
  <c r="K106" i="7"/>
  <c r="K11" i="67" s="1"/>
  <c r="J106" i="7"/>
  <c r="J11" i="67" s="1"/>
  <c r="I106" i="7"/>
  <c r="I11" i="67" s="1"/>
  <c r="H106" i="7"/>
  <c r="H11" i="67" s="1"/>
  <c r="G106" i="7"/>
  <c r="G11" i="67" s="1"/>
  <c r="G50" i="67" s="1"/>
  <c r="F106" i="7"/>
  <c r="F11" i="67" s="1"/>
  <c r="F50" i="67" s="1"/>
  <c r="E106" i="7"/>
  <c r="E11" i="67" s="1"/>
  <c r="D106" i="7"/>
  <c r="D11" i="67" s="1"/>
  <c r="AB84" i="7"/>
  <c r="T84" i="7"/>
  <c r="O84" i="7"/>
  <c r="N84" i="7"/>
  <c r="M84" i="7"/>
  <c r="L84" i="7"/>
  <c r="K84" i="7"/>
  <c r="J84" i="7"/>
  <c r="I84" i="7"/>
  <c r="H84" i="7"/>
  <c r="G84" i="7"/>
  <c r="F84" i="7"/>
  <c r="E84" i="7"/>
  <c r="D84" i="7"/>
  <c r="AD83" i="7"/>
  <c r="AC83" i="7"/>
  <c r="AB83" i="7"/>
  <c r="AA83" i="7"/>
  <c r="Z83" i="7"/>
  <c r="Y83" i="7"/>
  <c r="X83" i="7"/>
  <c r="W83" i="7"/>
  <c r="V83" i="7"/>
  <c r="U83" i="7"/>
  <c r="T83" i="7"/>
  <c r="S83" i="7"/>
  <c r="P83" i="7"/>
  <c r="AD82" i="7"/>
  <c r="AC82" i="7"/>
  <c r="AB82" i="7"/>
  <c r="AA82" i="7"/>
  <c r="Z82" i="7"/>
  <c r="Y82" i="7"/>
  <c r="X82" i="7"/>
  <c r="W82" i="7"/>
  <c r="V82" i="7"/>
  <c r="U82" i="7"/>
  <c r="T82" i="7"/>
  <c r="S82" i="7"/>
  <c r="P82" i="7"/>
  <c r="AD81" i="7"/>
  <c r="AD84" i="7" s="1"/>
  <c r="AC81" i="7"/>
  <c r="AC84" i="7" s="1"/>
  <c r="AB81" i="7"/>
  <c r="AA81" i="7"/>
  <c r="AA84" i="7" s="1"/>
  <c r="Z81" i="7"/>
  <c r="Z84" i="7" s="1"/>
  <c r="Y81" i="7"/>
  <c r="Y84" i="7" s="1"/>
  <c r="X81" i="7"/>
  <c r="X84" i="7" s="1"/>
  <c r="W81" i="7"/>
  <c r="W84" i="7" s="1"/>
  <c r="V81" i="7"/>
  <c r="V84" i="7" s="1"/>
  <c r="U81" i="7"/>
  <c r="U84" i="7" s="1"/>
  <c r="T81" i="7"/>
  <c r="S81" i="7"/>
  <c r="S84" i="7" s="1"/>
  <c r="P81" i="7"/>
  <c r="P84" i="7" s="1"/>
  <c r="O142" i="11"/>
  <c r="O39" i="67" s="1"/>
  <c r="N142" i="11"/>
  <c r="N39" i="67" s="1"/>
  <c r="M142" i="11"/>
  <c r="M39" i="67" s="1"/>
  <c r="L142" i="11"/>
  <c r="L39" i="67" s="1"/>
  <c r="K142" i="11"/>
  <c r="K39" i="67" s="1"/>
  <c r="J142" i="11"/>
  <c r="J39" i="67" s="1"/>
  <c r="I142" i="11"/>
  <c r="I39" i="67" s="1"/>
  <c r="H142" i="11"/>
  <c r="H39" i="67" s="1"/>
  <c r="G142" i="11"/>
  <c r="G39" i="67" s="1"/>
  <c r="F142" i="11"/>
  <c r="F39" i="67" s="1"/>
  <c r="E142" i="11"/>
  <c r="E39" i="67" s="1"/>
  <c r="D142" i="11"/>
  <c r="D39" i="67" s="1"/>
  <c r="O124" i="11"/>
  <c r="O26" i="67" s="1"/>
  <c r="N124" i="11"/>
  <c r="N26" i="67" s="1"/>
  <c r="M124" i="11"/>
  <c r="M26" i="67" s="1"/>
  <c r="L124" i="11"/>
  <c r="L26" i="67" s="1"/>
  <c r="K124" i="11"/>
  <c r="K26" i="67" s="1"/>
  <c r="J124" i="11"/>
  <c r="J26" i="67" s="1"/>
  <c r="I124" i="11"/>
  <c r="I26" i="67" s="1"/>
  <c r="H124" i="11"/>
  <c r="H26" i="67" s="1"/>
  <c r="G124" i="11"/>
  <c r="G26" i="67" s="1"/>
  <c r="F124" i="11"/>
  <c r="F26" i="67" s="1"/>
  <c r="E124" i="11"/>
  <c r="E26" i="67" s="1"/>
  <c r="D124" i="11"/>
  <c r="O106" i="11"/>
  <c r="O13" i="67" s="1"/>
  <c r="N106" i="11"/>
  <c r="N13" i="67" s="1"/>
  <c r="N52" i="67" s="1"/>
  <c r="M106" i="11"/>
  <c r="M13" i="67" s="1"/>
  <c r="M52" i="67" s="1"/>
  <c r="L106" i="11"/>
  <c r="L13" i="67" s="1"/>
  <c r="L52" i="67" s="1"/>
  <c r="K106" i="11"/>
  <c r="K13" i="67" s="1"/>
  <c r="K52" i="67" s="1"/>
  <c r="J106" i="11"/>
  <c r="J13" i="67" s="1"/>
  <c r="J52" i="67" s="1"/>
  <c r="I106" i="11"/>
  <c r="I13" i="67" s="1"/>
  <c r="I52" i="67" s="1"/>
  <c r="H106" i="11"/>
  <c r="H13" i="67" s="1"/>
  <c r="H52" i="67" s="1"/>
  <c r="G106" i="11"/>
  <c r="G13" i="67" s="1"/>
  <c r="G52" i="67" s="1"/>
  <c r="F106" i="11"/>
  <c r="F13" i="67" s="1"/>
  <c r="F52" i="67" s="1"/>
  <c r="E106" i="11"/>
  <c r="E13" i="67" s="1"/>
  <c r="D106" i="11"/>
  <c r="D13" i="67" s="1"/>
  <c r="AD84" i="11"/>
  <c r="V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P83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P82" i="11"/>
  <c r="AD81" i="11"/>
  <c r="AC81" i="11"/>
  <c r="AC84" i="11" s="1"/>
  <c r="AB81" i="11"/>
  <c r="AB84" i="11" s="1"/>
  <c r="AA81" i="11"/>
  <c r="AA84" i="11" s="1"/>
  <c r="Z81" i="11"/>
  <c r="Z84" i="11" s="1"/>
  <c r="Y81" i="11"/>
  <c r="Y84" i="11" s="1"/>
  <c r="X81" i="11"/>
  <c r="X84" i="11" s="1"/>
  <c r="W81" i="11"/>
  <c r="W84" i="11" s="1"/>
  <c r="V81" i="11"/>
  <c r="U81" i="11"/>
  <c r="U84" i="11" s="1"/>
  <c r="T81" i="11"/>
  <c r="T84" i="11" s="1"/>
  <c r="S81" i="11"/>
  <c r="S84" i="11" s="1"/>
  <c r="P81" i="11"/>
  <c r="P84" i="11" s="1"/>
  <c r="O142" i="13"/>
  <c r="O40" i="67" s="1"/>
  <c r="N142" i="13"/>
  <c r="N40" i="67" s="1"/>
  <c r="M142" i="13"/>
  <c r="M40" i="67" s="1"/>
  <c r="L142" i="13"/>
  <c r="L40" i="67" s="1"/>
  <c r="K142" i="13"/>
  <c r="K40" i="67" s="1"/>
  <c r="J142" i="13"/>
  <c r="J40" i="67" s="1"/>
  <c r="I142" i="13"/>
  <c r="I40" i="67" s="1"/>
  <c r="H142" i="13"/>
  <c r="H40" i="67" s="1"/>
  <c r="G142" i="13"/>
  <c r="G40" i="67" s="1"/>
  <c r="F142" i="13"/>
  <c r="F40" i="67" s="1"/>
  <c r="E142" i="13"/>
  <c r="E40" i="67" s="1"/>
  <c r="D142" i="13"/>
  <c r="D40" i="67" s="1"/>
  <c r="O124" i="13"/>
  <c r="O27" i="67" s="1"/>
  <c r="N124" i="13"/>
  <c r="N27" i="67" s="1"/>
  <c r="M124" i="13"/>
  <c r="M27" i="67" s="1"/>
  <c r="L124" i="13"/>
  <c r="L27" i="67" s="1"/>
  <c r="K124" i="13"/>
  <c r="K27" i="67" s="1"/>
  <c r="J124" i="13"/>
  <c r="J27" i="67" s="1"/>
  <c r="I124" i="13"/>
  <c r="I27" i="67" s="1"/>
  <c r="H124" i="13"/>
  <c r="H27" i="67" s="1"/>
  <c r="G124" i="13"/>
  <c r="G27" i="67" s="1"/>
  <c r="F124" i="13"/>
  <c r="F27" i="67" s="1"/>
  <c r="E124" i="13"/>
  <c r="E27" i="67" s="1"/>
  <c r="D124" i="13"/>
  <c r="O106" i="13"/>
  <c r="O14" i="67" s="1"/>
  <c r="N106" i="13"/>
  <c r="N14" i="67" s="1"/>
  <c r="M106" i="13"/>
  <c r="M14" i="67" s="1"/>
  <c r="M53" i="67" s="1"/>
  <c r="L106" i="13"/>
  <c r="L14" i="67" s="1"/>
  <c r="L53" i="67" s="1"/>
  <c r="K106" i="13"/>
  <c r="K14" i="67" s="1"/>
  <c r="K53" i="67" s="1"/>
  <c r="J106" i="13"/>
  <c r="J14" i="67" s="1"/>
  <c r="J53" i="67" s="1"/>
  <c r="I106" i="13"/>
  <c r="I14" i="67" s="1"/>
  <c r="I53" i="67" s="1"/>
  <c r="H106" i="13"/>
  <c r="H14" i="67" s="1"/>
  <c r="H53" i="67" s="1"/>
  <c r="G106" i="13"/>
  <c r="G14" i="67" s="1"/>
  <c r="G53" i="67" s="1"/>
  <c r="F106" i="13"/>
  <c r="F14" i="67" s="1"/>
  <c r="F53" i="67" s="1"/>
  <c r="E106" i="13"/>
  <c r="E14" i="67" s="1"/>
  <c r="E53" i="67" s="1"/>
  <c r="D106" i="13"/>
  <c r="D14" i="67" s="1"/>
  <c r="AC84" i="13"/>
  <c r="U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P83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P82" i="13"/>
  <c r="AD81" i="13"/>
  <c r="AD84" i="13" s="1"/>
  <c r="AC81" i="13"/>
  <c r="AB81" i="13"/>
  <c r="AB84" i="13" s="1"/>
  <c r="AA81" i="13"/>
  <c r="AA84" i="13" s="1"/>
  <c r="Z81" i="13"/>
  <c r="Z84" i="13" s="1"/>
  <c r="Y81" i="13"/>
  <c r="Y84" i="13" s="1"/>
  <c r="X81" i="13"/>
  <c r="X84" i="13" s="1"/>
  <c r="W81" i="13"/>
  <c r="W84" i="13" s="1"/>
  <c r="V81" i="13"/>
  <c r="V84" i="13" s="1"/>
  <c r="U81" i="13"/>
  <c r="T81" i="13"/>
  <c r="T84" i="13" s="1"/>
  <c r="S81" i="13"/>
  <c r="S84" i="13" s="1"/>
  <c r="P81" i="13"/>
  <c r="P84" i="13" s="1"/>
  <c r="O142" i="14"/>
  <c r="O41" i="67" s="1"/>
  <c r="N142" i="14"/>
  <c r="N41" i="67" s="1"/>
  <c r="M142" i="14"/>
  <c r="M41" i="67" s="1"/>
  <c r="L142" i="14"/>
  <c r="L41" i="67" s="1"/>
  <c r="K142" i="14"/>
  <c r="K41" i="67" s="1"/>
  <c r="J142" i="14"/>
  <c r="J41" i="67" s="1"/>
  <c r="I142" i="14"/>
  <c r="I41" i="67" s="1"/>
  <c r="H142" i="14"/>
  <c r="H41" i="67" s="1"/>
  <c r="G142" i="14"/>
  <c r="G41" i="67" s="1"/>
  <c r="F142" i="14"/>
  <c r="F41" i="67" s="1"/>
  <c r="E142" i="14"/>
  <c r="E41" i="67" s="1"/>
  <c r="D142" i="14"/>
  <c r="D41" i="67" s="1"/>
  <c r="O124" i="14"/>
  <c r="O28" i="67" s="1"/>
  <c r="N124" i="14"/>
  <c r="N28" i="67" s="1"/>
  <c r="M124" i="14"/>
  <c r="M28" i="67" s="1"/>
  <c r="L124" i="14"/>
  <c r="L28" i="67" s="1"/>
  <c r="K124" i="14"/>
  <c r="K28" i="67" s="1"/>
  <c r="J124" i="14"/>
  <c r="J28" i="67" s="1"/>
  <c r="I124" i="14"/>
  <c r="I28" i="67" s="1"/>
  <c r="H124" i="14"/>
  <c r="H28" i="67" s="1"/>
  <c r="G124" i="14"/>
  <c r="G28" i="67" s="1"/>
  <c r="F124" i="14"/>
  <c r="F28" i="67" s="1"/>
  <c r="E124" i="14"/>
  <c r="E28" i="67" s="1"/>
  <c r="D124" i="14"/>
  <c r="D28" i="67" s="1"/>
  <c r="O106" i="14"/>
  <c r="O15" i="67" s="1"/>
  <c r="N106" i="14"/>
  <c r="N15" i="67" s="1"/>
  <c r="M106" i="14"/>
  <c r="M15" i="67" s="1"/>
  <c r="M54" i="67" s="1"/>
  <c r="L106" i="14"/>
  <c r="L15" i="67" s="1"/>
  <c r="L54" i="67" s="1"/>
  <c r="K106" i="14"/>
  <c r="K15" i="67" s="1"/>
  <c r="K54" i="67" s="1"/>
  <c r="J106" i="14"/>
  <c r="J15" i="67" s="1"/>
  <c r="J54" i="67" s="1"/>
  <c r="I106" i="14"/>
  <c r="I15" i="67" s="1"/>
  <c r="I54" i="67" s="1"/>
  <c r="H106" i="14"/>
  <c r="H15" i="67" s="1"/>
  <c r="H54" i="67" s="1"/>
  <c r="G106" i="14"/>
  <c r="G15" i="67" s="1"/>
  <c r="G54" i="67" s="1"/>
  <c r="F106" i="14"/>
  <c r="F15" i="67" s="1"/>
  <c r="F54" i="67" s="1"/>
  <c r="E106" i="14"/>
  <c r="E15" i="67" s="1"/>
  <c r="E54" i="67" s="1"/>
  <c r="D106" i="14"/>
  <c r="D15" i="67" s="1"/>
  <c r="W84" i="14"/>
  <c r="O84" i="14"/>
  <c r="N84" i="14"/>
  <c r="M84" i="14"/>
  <c r="L84" i="14"/>
  <c r="K84" i="14"/>
  <c r="J84" i="14"/>
  <c r="I84" i="14"/>
  <c r="H84" i="14"/>
  <c r="G84" i="14"/>
  <c r="F84" i="14"/>
  <c r="E84" i="14"/>
  <c r="D84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P83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P82" i="14"/>
  <c r="AD81" i="14"/>
  <c r="AD84" i="14" s="1"/>
  <c r="AC81" i="14"/>
  <c r="AC84" i="14" s="1"/>
  <c r="AB81" i="14"/>
  <c r="AB84" i="14" s="1"/>
  <c r="AA81" i="14"/>
  <c r="AA84" i="14" s="1"/>
  <c r="Z81" i="14"/>
  <c r="Z84" i="14" s="1"/>
  <c r="Y81" i="14"/>
  <c r="Y84" i="14" s="1"/>
  <c r="X81" i="14"/>
  <c r="X84" i="14" s="1"/>
  <c r="W81" i="14"/>
  <c r="V81" i="14"/>
  <c r="V84" i="14" s="1"/>
  <c r="U81" i="14"/>
  <c r="U84" i="14" s="1"/>
  <c r="T81" i="14"/>
  <c r="T84" i="14" s="1"/>
  <c r="S81" i="14"/>
  <c r="S84" i="14" s="1"/>
  <c r="P81" i="14"/>
  <c r="P84" i="14" s="1"/>
  <c r="O142" i="16"/>
  <c r="O42" i="67" s="1"/>
  <c r="N142" i="16"/>
  <c r="N42" i="67" s="1"/>
  <c r="M142" i="16"/>
  <c r="M42" i="67" s="1"/>
  <c r="L142" i="16"/>
  <c r="L42" i="67" s="1"/>
  <c r="K142" i="16"/>
  <c r="K42" i="67" s="1"/>
  <c r="J142" i="16"/>
  <c r="J42" i="67" s="1"/>
  <c r="I142" i="16"/>
  <c r="I42" i="67" s="1"/>
  <c r="H142" i="16"/>
  <c r="H42" i="67" s="1"/>
  <c r="G142" i="16"/>
  <c r="G42" i="67" s="1"/>
  <c r="F142" i="16"/>
  <c r="F42" i="67" s="1"/>
  <c r="E142" i="16"/>
  <c r="E42" i="67" s="1"/>
  <c r="D142" i="16"/>
  <c r="D42" i="67" s="1"/>
  <c r="O124" i="16"/>
  <c r="O29" i="67" s="1"/>
  <c r="N124" i="16"/>
  <c r="N29" i="67" s="1"/>
  <c r="M124" i="16"/>
  <c r="M29" i="67" s="1"/>
  <c r="L124" i="16"/>
  <c r="L29" i="67" s="1"/>
  <c r="K124" i="16"/>
  <c r="K29" i="67" s="1"/>
  <c r="J124" i="16"/>
  <c r="J29" i="67" s="1"/>
  <c r="I124" i="16"/>
  <c r="I29" i="67" s="1"/>
  <c r="H124" i="16"/>
  <c r="H29" i="67" s="1"/>
  <c r="G124" i="16"/>
  <c r="G29" i="67" s="1"/>
  <c r="F124" i="16"/>
  <c r="F29" i="67" s="1"/>
  <c r="E124" i="16"/>
  <c r="E29" i="67" s="1"/>
  <c r="D124" i="16"/>
  <c r="D29" i="67" s="1"/>
  <c r="O106" i="16"/>
  <c r="O16" i="67" s="1"/>
  <c r="O55" i="67" s="1"/>
  <c r="N106" i="16"/>
  <c r="N16" i="67" s="1"/>
  <c r="N55" i="67" s="1"/>
  <c r="M106" i="16"/>
  <c r="M16" i="67" s="1"/>
  <c r="M55" i="67" s="1"/>
  <c r="L106" i="16"/>
  <c r="L16" i="67" s="1"/>
  <c r="L55" i="67" s="1"/>
  <c r="K106" i="16"/>
  <c r="K16" i="67" s="1"/>
  <c r="K55" i="67" s="1"/>
  <c r="J106" i="16"/>
  <c r="J16" i="67" s="1"/>
  <c r="J55" i="67" s="1"/>
  <c r="I106" i="16"/>
  <c r="I16" i="67" s="1"/>
  <c r="I55" i="67" s="1"/>
  <c r="H106" i="16"/>
  <c r="H16" i="67" s="1"/>
  <c r="H55" i="67" s="1"/>
  <c r="G106" i="16"/>
  <c r="G16" i="67" s="1"/>
  <c r="G55" i="67" s="1"/>
  <c r="F106" i="16"/>
  <c r="F16" i="67" s="1"/>
  <c r="F55" i="67" s="1"/>
  <c r="E106" i="16"/>
  <c r="E16" i="67" s="1"/>
  <c r="E55" i="67" s="1"/>
  <c r="D106" i="16"/>
  <c r="D16" i="67" s="1"/>
  <c r="AA84" i="16"/>
  <c r="S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D83" i="16"/>
  <c r="AC83" i="16"/>
  <c r="AB83" i="16"/>
  <c r="AA83" i="16"/>
  <c r="Z83" i="16"/>
  <c r="Y83" i="16"/>
  <c r="X83" i="16"/>
  <c r="W83" i="16"/>
  <c r="V83" i="16"/>
  <c r="U83" i="16"/>
  <c r="T83" i="16"/>
  <c r="S83" i="16"/>
  <c r="P83" i="16"/>
  <c r="AD82" i="16"/>
  <c r="AC82" i="16"/>
  <c r="AB82" i="16"/>
  <c r="AA82" i="16"/>
  <c r="Z82" i="16"/>
  <c r="Y82" i="16"/>
  <c r="X82" i="16"/>
  <c r="W82" i="16"/>
  <c r="V82" i="16"/>
  <c r="U82" i="16"/>
  <c r="T82" i="16"/>
  <c r="S82" i="16"/>
  <c r="P82" i="16"/>
  <c r="AD81" i="16"/>
  <c r="AD84" i="16" s="1"/>
  <c r="AC81" i="16"/>
  <c r="AC84" i="16" s="1"/>
  <c r="AB81" i="16"/>
  <c r="AB84" i="16" s="1"/>
  <c r="AA81" i="16"/>
  <c r="Z81" i="16"/>
  <c r="Z84" i="16" s="1"/>
  <c r="Y81" i="16"/>
  <c r="Y84" i="16" s="1"/>
  <c r="X81" i="16"/>
  <c r="X84" i="16" s="1"/>
  <c r="W81" i="16"/>
  <c r="W84" i="16" s="1"/>
  <c r="V81" i="16"/>
  <c r="V84" i="16" s="1"/>
  <c r="U81" i="16"/>
  <c r="U84" i="16" s="1"/>
  <c r="T81" i="16"/>
  <c r="T84" i="16" s="1"/>
  <c r="S81" i="16"/>
  <c r="P81" i="16"/>
  <c r="P84" i="16" s="1"/>
  <c r="O142" i="17"/>
  <c r="O43" i="67" s="1"/>
  <c r="N142" i="17"/>
  <c r="N43" i="67" s="1"/>
  <c r="M142" i="17"/>
  <c r="M43" i="67" s="1"/>
  <c r="L142" i="17"/>
  <c r="L43" i="67" s="1"/>
  <c r="K142" i="17"/>
  <c r="K43" i="67" s="1"/>
  <c r="J142" i="17"/>
  <c r="J43" i="67" s="1"/>
  <c r="I142" i="17"/>
  <c r="I43" i="67" s="1"/>
  <c r="H142" i="17"/>
  <c r="H43" i="67" s="1"/>
  <c r="G142" i="17"/>
  <c r="G43" i="67" s="1"/>
  <c r="F142" i="17"/>
  <c r="F43" i="67" s="1"/>
  <c r="E142" i="17"/>
  <c r="E43" i="67" s="1"/>
  <c r="D142" i="17"/>
  <c r="D43" i="67" s="1"/>
  <c r="O124" i="17"/>
  <c r="O30" i="67" s="1"/>
  <c r="N124" i="17"/>
  <c r="N30" i="67" s="1"/>
  <c r="M124" i="17"/>
  <c r="M30" i="67" s="1"/>
  <c r="L124" i="17"/>
  <c r="L30" i="67" s="1"/>
  <c r="K124" i="17"/>
  <c r="K30" i="67" s="1"/>
  <c r="J124" i="17"/>
  <c r="J30" i="67" s="1"/>
  <c r="I124" i="17"/>
  <c r="I30" i="67" s="1"/>
  <c r="H124" i="17"/>
  <c r="H30" i="67" s="1"/>
  <c r="G124" i="17"/>
  <c r="G30" i="67" s="1"/>
  <c r="F124" i="17"/>
  <c r="F30" i="67" s="1"/>
  <c r="E124" i="17"/>
  <c r="E30" i="67" s="1"/>
  <c r="D124" i="17"/>
  <c r="O106" i="17"/>
  <c r="O17" i="67" s="1"/>
  <c r="O56" i="67" s="1"/>
  <c r="N106" i="17"/>
  <c r="N17" i="67" s="1"/>
  <c r="M106" i="17"/>
  <c r="M17" i="67" s="1"/>
  <c r="M56" i="67" s="1"/>
  <c r="L106" i="17"/>
  <c r="L17" i="67" s="1"/>
  <c r="L56" i="67" s="1"/>
  <c r="K106" i="17"/>
  <c r="K17" i="67" s="1"/>
  <c r="K56" i="67" s="1"/>
  <c r="J106" i="17"/>
  <c r="J17" i="67" s="1"/>
  <c r="J56" i="67" s="1"/>
  <c r="I106" i="17"/>
  <c r="I17" i="67" s="1"/>
  <c r="I56" i="67" s="1"/>
  <c r="H106" i="17"/>
  <c r="H17" i="67" s="1"/>
  <c r="H56" i="67" s="1"/>
  <c r="G106" i="17"/>
  <c r="G17" i="67" s="1"/>
  <c r="G56" i="67" s="1"/>
  <c r="F106" i="17"/>
  <c r="F17" i="67" s="1"/>
  <c r="F56" i="67" s="1"/>
  <c r="E106" i="17"/>
  <c r="E17" i="67" s="1"/>
  <c r="E56" i="67" s="1"/>
  <c r="D106" i="17"/>
  <c r="D17" i="67" s="1"/>
  <c r="W84" i="17"/>
  <c r="O84" i="17"/>
  <c r="N84" i="17"/>
  <c r="M84" i="17"/>
  <c r="L84" i="17"/>
  <c r="K84" i="17"/>
  <c r="J84" i="17"/>
  <c r="I84" i="17"/>
  <c r="H84" i="17"/>
  <c r="G84" i="17"/>
  <c r="F84" i="17"/>
  <c r="E84" i="17"/>
  <c r="D84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P83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P82" i="17"/>
  <c r="AD81" i="17"/>
  <c r="AD84" i="17" s="1"/>
  <c r="AC81" i="17"/>
  <c r="AC84" i="17" s="1"/>
  <c r="AB81" i="17"/>
  <c r="AB84" i="17" s="1"/>
  <c r="AA81" i="17"/>
  <c r="AA84" i="17" s="1"/>
  <c r="Z81" i="17"/>
  <c r="Z84" i="17" s="1"/>
  <c r="Y81" i="17"/>
  <c r="Y84" i="17" s="1"/>
  <c r="X81" i="17"/>
  <c r="X84" i="17" s="1"/>
  <c r="W81" i="17"/>
  <c r="V81" i="17"/>
  <c r="V84" i="17" s="1"/>
  <c r="U81" i="17"/>
  <c r="U84" i="17" s="1"/>
  <c r="T81" i="17"/>
  <c r="T84" i="17" s="1"/>
  <c r="S81" i="17"/>
  <c r="S84" i="17" s="1"/>
  <c r="P81" i="17"/>
  <c r="P84" i="17" s="1"/>
  <c r="O142" i="18"/>
  <c r="O44" i="67" s="1"/>
  <c r="N142" i="18"/>
  <c r="N44" i="67" s="1"/>
  <c r="M142" i="18"/>
  <c r="M44" i="67" s="1"/>
  <c r="L142" i="18"/>
  <c r="L44" i="67" s="1"/>
  <c r="K142" i="18"/>
  <c r="K44" i="67" s="1"/>
  <c r="J142" i="18"/>
  <c r="J44" i="67" s="1"/>
  <c r="I142" i="18"/>
  <c r="I44" i="67" s="1"/>
  <c r="H142" i="18"/>
  <c r="H44" i="67" s="1"/>
  <c r="G142" i="18"/>
  <c r="G44" i="67" s="1"/>
  <c r="F142" i="18"/>
  <c r="F44" i="67" s="1"/>
  <c r="E142" i="18"/>
  <c r="E44" i="67" s="1"/>
  <c r="D142" i="18"/>
  <c r="D44" i="67" s="1"/>
  <c r="O124" i="18"/>
  <c r="O31" i="67" s="1"/>
  <c r="N124" i="18"/>
  <c r="N31" i="67" s="1"/>
  <c r="M124" i="18"/>
  <c r="M31" i="67" s="1"/>
  <c r="L124" i="18"/>
  <c r="L31" i="67" s="1"/>
  <c r="K124" i="18"/>
  <c r="K31" i="67" s="1"/>
  <c r="J124" i="18"/>
  <c r="J31" i="67" s="1"/>
  <c r="I124" i="18"/>
  <c r="I31" i="67" s="1"/>
  <c r="H124" i="18"/>
  <c r="H31" i="67" s="1"/>
  <c r="G124" i="18"/>
  <c r="G31" i="67" s="1"/>
  <c r="F124" i="18"/>
  <c r="F31" i="67" s="1"/>
  <c r="E124" i="18"/>
  <c r="E31" i="67" s="1"/>
  <c r="D124" i="18"/>
  <c r="D31" i="67" s="1"/>
  <c r="O106" i="18"/>
  <c r="O18" i="67" s="1"/>
  <c r="N106" i="18"/>
  <c r="N18" i="67" s="1"/>
  <c r="N57" i="67" s="1"/>
  <c r="M106" i="18"/>
  <c r="M18" i="67" s="1"/>
  <c r="M57" i="67" s="1"/>
  <c r="L106" i="18"/>
  <c r="L18" i="67" s="1"/>
  <c r="L57" i="67" s="1"/>
  <c r="K106" i="18"/>
  <c r="K18" i="67" s="1"/>
  <c r="K57" i="67" s="1"/>
  <c r="J106" i="18"/>
  <c r="J18" i="67" s="1"/>
  <c r="J57" i="67" s="1"/>
  <c r="I106" i="18"/>
  <c r="I18" i="67" s="1"/>
  <c r="I57" i="67" s="1"/>
  <c r="H106" i="18"/>
  <c r="H18" i="67" s="1"/>
  <c r="H57" i="67" s="1"/>
  <c r="G106" i="18"/>
  <c r="G18" i="67" s="1"/>
  <c r="G57" i="67" s="1"/>
  <c r="F106" i="18"/>
  <c r="F18" i="67" s="1"/>
  <c r="F57" i="67" s="1"/>
  <c r="E106" i="18"/>
  <c r="E18" i="67" s="1"/>
  <c r="E57" i="67" s="1"/>
  <c r="D106" i="18"/>
  <c r="D18" i="67" s="1"/>
  <c r="AA84" i="18"/>
  <c r="S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P83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P82" i="18"/>
  <c r="AD81" i="18"/>
  <c r="AD84" i="18" s="1"/>
  <c r="AC81" i="18"/>
  <c r="AC84" i="18" s="1"/>
  <c r="AB81" i="18"/>
  <c r="AB84" i="18" s="1"/>
  <c r="AA81" i="18"/>
  <c r="Z81" i="18"/>
  <c r="Z84" i="18" s="1"/>
  <c r="Y81" i="18"/>
  <c r="Y84" i="18" s="1"/>
  <c r="X81" i="18"/>
  <c r="X84" i="18" s="1"/>
  <c r="W81" i="18"/>
  <c r="W84" i="18" s="1"/>
  <c r="V81" i="18"/>
  <c r="V84" i="18" s="1"/>
  <c r="U81" i="18"/>
  <c r="U84" i="18" s="1"/>
  <c r="T81" i="18"/>
  <c r="T84" i="18" s="1"/>
  <c r="S81" i="18"/>
  <c r="P81" i="18"/>
  <c r="P84" i="18" s="1"/>
  <c r="O142" i="12"/>
  <c r="O45" i="67" s="1"/>
  <c r="N142" i="12"/>
  <c r="N45" i="67" s="1"/>
  <c r="M142" i="12"/>
  <c r="M45" i="67" s="1"/>
  <c r="L142" i="12"/>
  <c r="L45" i="67" s="1"/>
  <c r="K142" i="12"/>
  <c r="K45" i="67" s="1"/>
  <c r="J142" i="12"/>
  <c r="J45" i="67" s="1"/>
  <c r="I142" i="12"/>
  <c r="I45" i="67" s="1"/>
  <c r="H142" i="12"/>
  <c r="H45" i="67" s="1"/>
  <c r="G142" i="12"/>
  <c r="G45" i="67" s="1"/>
  <c r="F142" i="12"/>
  <c r="F45" i="67" s="1"/>
  <c r="E142" i="12"/>
  <c r="E45" i="67" s="1"/>
  <c r="D142" i="12"/>
  <c r="D45" i="67" s="1"/>
  <c r="O124" i="12"/>
  <c r="O32" i="67" s="1"/>
  <c r="N124" i="12"/>
  <c r="N32" i="67" s="1"/>
  <c r="M124" i="12"/>
  <c r="M32" i="67" s="1"/>
  <c r="L124" i="12"/>
  <c r="L32" i="67" s="1"/>
  <c r="K124" i="12"/>
  <c r="K32" i="67" s="1"/>
  <c r="J124" i="12"/>
  <c r="J32" i="67" s="1"/>
  <c r="I124" i="12"/>
  <c r="I32" i="67" s="1"/>
  <c r="H124" i="12"/>
  <c r="H32" i="67" s="1"/>
  <c r="G124" i="12"/>
  <c r="G32" i="67" s="1"/>
  <c r="F124" i="12"/>
  <c r="F32" i="67" s="1"/>
  <c r="E124" i="12"/>
  <c r="E32" i="67" s="1"/>
  <c r="D124" i="12"/>
  <c r="D32" i="67" s="1"/>
  <c r="O106" i="12"/>
  <c r="O19" i="67" s="1"/>
  <c r="N106" i="12"/>
  <c r="N19" i="67" s="1"/>
  <c r="N58" i="67" s="1"/>
  <c r="M106" i="12"/>
  <c r="M19" i="67" s="1"/>
  <c r="M58" i="67" s="1"/>
  <c r="L106" i="12"/>
  <c r="L19" i="67" s="1"/>
  <c r="L58" i="67" s="1"/>
  <c r="K106" i="12"/>
  <c r="K19" i="67" s="1"/>
  <c r="K58" i="67" s="1"/>
  <c r="J106" i="12"/>
  <c r="J19" i="67" s="1"/>
  <c r="J58" i="67" s="1"/>
  <c r="I106" i="12"/>
  <c r="I19" i="67" s="1"/>
  <c r="I58" i="67" s="1"/>
  <c r="H106" i="12"/>
  <c r="H19" i="67" s="1"/>
  <c r="H58" i="67" s="1"/>
  <c r="G106" i="12"/>
  <c r="G19" i="67" s="1"/>
  <c r="G58" i="67" s="1"/>
  <c r="F106" i="12"/>
  <c r="F19" i="67" s="1"/>
  <c r="F58" i="67" s="1"/>
  <c r="E106" i="12"/>
  <c r="E19" i="67" s="1"/>
  <c r="E58" i="67" s="1"/>
  <c r="D106" i="12"/>
  <c r="D19" i="67" s="1"/>
  <c r="AB84" i="12"/>
  <c r="T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P83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P82" i="12"/>
  <c r="AD81" i="12"/>
  <c r="AD84" i="12" s="1"/>
  <c r="AC81" i="12"/>
  <c r="AC84" i="12" s="1"/>
  <c r="AB81" i="12"/>
  <c r="AA81" i="12"/>
  <c r="AA84" i="12" s="1"/>
  <c r="Z81" i="12"/>
  <c r="Z84" i="12" s="1"/>
  <c r="Y81" i="12"/>
  <c r="Y84" i="12" s="1"/>
  <c r="X81" i="12"/>
  <c r="X84" i="12" s="1"/>
  <c r="W81" i="12"/>
  <c r="W84" i="12" s="1"/>
  <c r="V81" i="12"/>
  <c r="V84" i="12" s="1"/>
  <c r="U81" i="12"/>
  <c r="U84" i="12" s="1"/>
  <c r="T81" i="12"/>
  <c r="S81" i="12"/>
  <c r="S84" i="12" s="1"/>
  <c r="P81" i="12"/>
  <c r="P84" i="12" s="1"/>
  <c r="O142" i="15"/>
  <c r="O46" i="67" s="1"/>
  <c r="N142" i="15"/>
  <c r="N46" i="67" s="1"/>
  <c r="M142" i="15"/>
  <c r="M46" i="67" s="1"/>
  <c r="L142" i="15"/>
  <c r="L46" i="67" s="1"/>
  <c r="K142" i="15"/>
  <c r="K46" i="67" s="1"/>
  <c r="J142" i="15"/>
  <c r="J46" i="67" s="1"/>
  <c r="I142" i="15"/>
  <c r="I46" i="67" s="1"/>
  <c r="H142" i="15"/>
  <c r="H46" i="67" s="1"/>
  <c r="G142" i="15"/>
  <c r="G46" i="67" s="1"/>
  <c r="F142" i="15"/>
  <c r="F46" i="67" s="1"/>
  <c r="E142" i="15"/>
  <c r="E46" i="67" s="1"/>
  <c r="D142" i="15"/>
  <c r="D46" i="67" s="1"/>
  <c r="O124" i="15"/>
  <c r="O33" i="67" s="1"/>
  <c r="N124" i="15"/>
  <c r="N33" i="67" s="1"/>
  <c r="M124" i="15"/>
  <c r="M33" i="67" s="1"/>
  <c r="L124" i="15"/>
  <c r="L33" i="67" s="1"/>
  <c r="K124" i="15"/>
  <c r="K33" i="67" s="1"/>
  <c r="J124" i="15"/>
  <c r="J33" i="67" s="1"/>
  <c r="I124" i="15"/>
  <c r="I33" i="67" s="1"/>
  <c r="H124" i="15"/>
  <c r="H33" i="67" s="1"/>
  <c r="G124" i="15"/>
  <c r="G33" i="67" s="1"/>
  <c r="F124" i="15"/>
  <c r="F33" i="67" s="1"/>
  <c r="E124" i="15"/>
  <c r="E33" i="67" s="1"/>
  <c r="D124" i="15"/>
  <c r="D33" i="67" s="1"/>
  <c r="O106" i="15"/>
  <c r="O20" i="67" s="1"/>
  <c r="N106" i="15"/>
  <c r="N20" i="67" s="1"/>
  <c r="M106" i="15"/>
  <c r="M20" i="67" s="1"/>
  <c r="M59" i="67" s="1"/>
  <c r="L106" i="15"/>
  <c r="L20" i="67" s="1"/>
  <c r="L59" i="67" s="1"/>
  <c r="K106" i="15"/>
  <c r="K20" i="67" s="1"/>
  <c r="K59" i="67" s="1"/>
  <c r="J106" i="15"/>
  <c r="J20" i="67" s="1"/>
  <c r="J59" i="67" s="1"/>
  <c r="I106" i="15"/>
  <c r="I20" i="67" s="1"/>
  <c r="I59" i="67" s="1"/>
  <c r="H106" i="15"/>
  <c r="H20" i="67" s="1"/>
  <c r="H59" i="67" s="1"/>
  <c r="G106" i="15"/>
  <c r="G20" i="67" s="1"/>
  <c r="G59" i="67" s="1"/>
  <c r="F106" i="15"/>
  <c r="F20" i="67" s="1"/>
  <c r="F59" i="67" s="1"/>
  <c r="E106" i="15"/>
  <c r="E20" i="67" s="1"/>
  <c r="D106" i="15"/>
  <c r="D20" i="67" s="1"/>
  <c r="AD84" i="15"/>
  <c r="V84" i="15"/>
  <c r="O84" i="15"/>
  <c r="N84" i="15"/>
  <c r="M84" i="15"/>
  <c r="L84" i="15"/>
  <c r="K84" i="15"/>
  <c r="J84" i="15"/>
  <c r="I84" i="15"/>
  <c r="H84" i="15"/>
  <c r="G84" i="15"/>
  <c r="F84" i="15"/>
  <c r="E84" i="15"/>
  <c r="D84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P83" i="15"/>
  <c r="AD82" i="15"/>
  <c r="AC82" i="15"/>
  <c r="AB82" i="15"/>
  <c r="AA82" i="15"/>
  <c r="Z82" i="15"/>
  <c r="Y82" i="15"/>
  <c r="X82" i="15"/>
  <c r="W82" i="15"/>
  <c r="V82" i="15"/>
  <c r="U82" i="15"/>
  <c r="T82" i="15"/>
  <c r="S82" i="15"/>
  <c r="P82" i="15"/>
  <c r="AD81" i="15"/>
  <c r="AC81" i="15"/>
  <c r="AC84" i="15" s="1"/>
  <c r="AB81" i="15"/>
  <c r="AB84" i="15" s="1"/>
  <c r="AA81" i="15"/>
  <c r="AA84" i="15" s="1"/>
  <c r="Z81" i="15"/>
  <c r="Z84" i="15" s="1"/>
  <c r="Y81" i="15"/>
  <c r="Y84" i="15" s="1"/>
  <c r="X81" i="15"/>
  <c r="X84" i="15" s="1"/>
  <c r="W81" i="15"/>
  <c r="W84" i="15" s="1"/>
  <c r="V81" i="15"/>
  <c r="U81" i="15"/>
  <c r="U84" i="15" s="1"/>
  <c r="T81" i="15"/>
  <c r="T84" i="15" s="1"/>
  <c r="S81" i="15"/>
  <c r="S84" i="15" s="1"/>
  <c r="P81" i="15"/>
  <c r="P84" i="15" s="1"/>
  <c r="O142" i="19"/>
  <c r="O47" i="67" s="1"/>
  <c r="N142" i="19"/>
  <c r="N47" i="67" s="1"/>
  <c r="M142" i="19"/>
  <c r="M47" i="67" s="1"/>
  <c r="L142" i="19"/>
  <c r="L47" i="67" s="1"/>
  <c r="K142" i="19"/>
  <c r="K47" i="67" s="1"/>
  <c r="J142" i="19"/>
  <c r="J47" i="67" s="1"/>
  <c r="I142" i="19"/>
  <c r="I47" i="67" s="1"/>
  <c r="H142" i="19"/>
  <c r="H47" i="67" s="1"/>
  <c r="G142" i="19"/>
  <c r="G47" i="67" s="1"/>
  <c r="F142" i="19"/>
  <c r="F47" i="67" s="1"/>
  <c r="E142" i="19"/>
  <c r="E47" i="67" s="1"/>
  <c r="D142" i="19"/>
  <c r="O124" i="19"/>
  <c r="O34" i="67" s="1"/>
  <c r="N124" i="19"/>
  <c r="N34" i="67" s="1"/>
  <c r="M124" i="19"/>
  <c r="M34" i="67" s="1"/>
  <c r="L124" i="19"/>
  <c r="L34" i="67" s="1"/>
  <c r="K124" i="19"/>
  <c r="K34" i="67" s="1"/>
  <c r="J124" i="19"/>
  <c r="J34" i="67" s="1"/>
  <c r="I124" i="19"/>
  <c r="I34" i="67" s="1"/>
  <c r="H124" i="19"/>
  <c r="H34" i="67" s="1"/>
  <c r="G124" i="19"/>
  <c r="G34" i="67" s="1"/>
  <c r="F124" i="19"/>
  <c r="F34" i="67" s="1"/>
  <c r="E124" i="19"/>
  <c r="E34" i="67" s="1"/>
  <c r="D124" i="19"/>
  <c r="O107" i="19"/>
  <c r="O21" i="64" s="1"/>
  <c r="N107" i="19"/>
  <c r="N21" i="64" s="1"/>
  <c r="M107" i="19"/>
  <c r="M21" i="64" s="1"/>
  <c r="L107" i="19"/>
  <c r="L21" i="64" s="1"/>
  <c r="K107" i="19"/>
  <c r="K21" i="64" s="1"/>
  <c r="J107" i="19"/>
  <c r="J21" i="64" s="1"/>
  <c r="I107" i="19"/>
  <c r="I21" i="64" s="1"/>
  <c r="H107" i="19"/>
  <c r="H21" i="64" s="1"/>
  <c r="G107" i="19"/>
  <c r="G21" i="64" s="1"/>
  <c r="F107" i="19"/>
  <c r="F21" i="64" s="1"/>
  <c r="E107" i="19"/>
  <c r="E21" i="64" s="1"/>
  <c r="D107" i="19"/>
  <c r="D21" i="64" s="1"/>
  <c r="AB84" i="19"/>
  <c r="T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AD83" i="19"/>
  <c r="AC83" i="19"/>
  <c r="AB83" i="19"/>
  <c r="AA83" i="19"/>
  <c r="Z83" i="19"/>
  <c r="Y83" i="19"/>
  <c r="X83" i="19"/>
  <c r="W83" i="19"/>
  <c r="V83" i="19"/>
  <c r="U83" i="19"/>
  <c r="T83" i="19"/>
  <c r="S83" i="19"/>
  <c r="P83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P82" i="19"/>
  <c r="AD81" i="19"/>
  <c r="AD84" i="19" s="1"/>
  <c r="AC81" i="19"/>
  <c r="AC84" i="19" s="1"/>
  <c r="AB81" i="19"/>
  <c r="AA81" i="19"/>
  <c r="AA84" i="19" s="1"/>
  <c r="Z81" i="19"/>
  <c r="Z84" i="19" s="1"/>
  <c r="Y81" i="19"/>
  <c r="Y84" i="19" s="1"/>
  <c r="X81" i="19"/>
  <c r="X84" i="19" s="1"/>
  <c r="W81" i="19"/>
  <c r="W84" i="19" s="1"/>
  <c r="V81" i="19"/>
  <c r="V84" i="19" s="1"/>
  <c r="U81" i="19"/>
  <c r="U84" i="19" s="1"/>
  <c r="T81" i="19"/>
  <c r="S81" i="19"/>
  <c r="S84" i="19" s="1"/>
  <c r="P81" i="19"/>
  <c r="P84" i="19" s="1"/>
  <c r="A60" i="65"/>
  <c r="A55" i="65"/>
  <c r="A50" i="65"/>
  <c r="A45" i="65"/>
  <c r="A40" i="65"/>
  <c r="A35" i="65"/>
  <c r="A30" i="65"/>
  <c r="A25" i="65"/>
  <c r="A20" i="65"/>
  <c r="A15" i="65"/>
  <c r="A10" i="65"/>
  <c r="CR8" i="65"/>
  <c r="CQ8" i="65"/>
  <c r="CN8" i="65"/>
  <c r="CM8" i="65"/>
  <c r="CJ8" i="65"/>
  <c r="CI8" i="65"/>
  <c r="CF8" i="65"/>
  <c r="CE8" i="65"/>
  <c r="CB8" i="65"/>
  <c r="CA8" i="65"/>
  <c r="BX8" i="65"/>
  <c r="BW8" i="65"/>
  <c r="BT8" i="65"/>
  <c r="BS8" i="65"/>
  <c r="BP8" i="65"/>
  <c r="BO8" i="65"/>
  <c r="BL8" i="65"/>
  <c r="BK8" i="65"/>
  <c r="BH8" i="65"/>
  <c r="BG8" i="65"/>
  <c r="BD8" i="65"/>
  <c r="BC8" i="65"/>
  <c r="AZ8" i="65"/>
  <c r="AY8" i="65"/>
  <c r="AV8" i="65"/>
  <c r="AU8" i="65"/>
  <c r="AR8" i="65"/>
  <c r="AQ8" i="65"/>
  <c r="AN8" i="65"/>
  <c r="AM8" i="65"/>
  <c r="AJ8" i="65"/>
  <c r="AI8" i="65"/>
  <c r="AF8" i="65"/>
  <c r="AE8" i="65"/>
  <c r="AB8" i="65"/>
  <c r="AA8" i="65"/>
  <c r="X8" i="65"/>
  <c r="W8" i="65"/>
  <c r="T8" i="65"/>
  <c r="S8" i="65"/>
  <c r="P8" i="65"/>
  <c r="O8" i="65"/>
  <c r="L8" i="65"/>
  <c r="K8" i="65"/>
  <c r="H8" i="65"/>
  <c r="G8" i="65"/>
  <c r="DN7" i="65"/>
  <c r="CZ7" i="65"/>
  <c r="A4" i="65"/>
  <c r="Q27" i="31"/>
  <c r="Q45" i="31" s="1"/>
  <c r="Q63" i="31" s="1"/>
  <c r="FJ106" i="32"/>
  <c r="FI106" i="32"/>
  <c r="FH106" i="32"/>
  <c r="FG106" i="32"/>
  <c r="FF106" i="32"/>
  <c r="FE106" i="32"/>
  <c r="FD106" i="32"/>
  <c r="FC106" i="32"/>
  <c r="FB106" i="32"/>
  <c r="FA106" i="32"/>
  <c r="EZ106" i="32"/>
  <c r="EY106" i="32"/>
  <c r="EX106" i="32"/>
  <c r="EU106" i="32"/>
  <c r="ET106" i="32"/>
  <c r="ES106" i="32"/>
  <c r="ER106" i="32"/>
  <c r="EQ106" i="32"/>
  <c r="EP106" i="32"/>
  <c r="EO106" i="32"/>
  <c r="EN106" i="32"/>
  <c r="EM106" i="32"/>
  <c r="EL106" i="32"/>
  <c r="EK106" i="32"/>
  <c r="EJ106" i="32"/>
  <c r="EI106" i="32"/>
  <c r="EF106" i="32"/>
  <c r="EE106" i="32"/>
  <c r="ED106" i="32"/>
  <c r="EC106" i="32"/>
  <c r="EB106" i="32"/>
  <c r="EA106" i="32"/>
  <c r="DZ106" i="32"/>
  <c r="DY106" i="32"/>
  <c r="DX106" i="32"/>
  <c r="DW106" i="32"/>
  <c r="DV106" i="32"/>
  <c r="DU106" i="32"/>
  <c r="DT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B106" i="32"/>
  <c r="DA106" i="32"/>
  <c r="CZ106" i="32"/>
  <c r="CY106" i="32"/>
  <c r="CX106" i="32"/>
  <c r="CW106" i="32"/>
  <c r="CV106" i="32"/>
  <c r="CU106" i="32"/>
  <c r="CT106" i="32"/>
  <c r="CS106" i="32"/>
  <c r="CR106" i="32"/>
  <c r="CQ106" i="32"/>
  <c r="CP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A106" i="32"/>
  <c r="BX106" i="32"/>
  <c r="BW106" i="32"/>
  <c r="BV106" i="32"/>
  <c r="BU106" i="32"/>
  <c r="BT106" i="32"/>
  <c r="BS106" i="32"/>
  <c r="BR106" i="32"/>
  <c r="BQ106" i="32"/>
  <c r="BP106" i="32"/>
  <c r="BO106" i="32"/>
  <c r="BN106" i="32"/>
  <c r="BM106" i="32"/>
  <c r="BL106" i="32"/>
  <c r="BI106" i="32"/>
  <c r="BH106" i="32"/>
  <c r="BG106" i="32"/>
  <c r="BF106" i="32"/>
  <c r="BE106" i="32"/>
  <c r="BD106" i="32"/>
  <c r="BC106" i="32"/>
  <c r="BB106" i="32"/>
  <c r="BA106" i="32"/>
  <c r="AZ106" i="32"/>
  <c r="AY106" i="32"/>
  <c r="AX106" i="32"/>
  <c r="AW106" i="32"/>
  <c r="AT106" i="32"/>
  <c r="AS106" i="32"/>
  <c r="AR106" i="32"/>
  <c r="AQ106" i="32"/>
  <c r="AP106" i="32"/>
  <c r="AO106" i="32"/>
  <c r="AN106" i="32"/>
  <c r="AM106" i="32"/>
  <c r="AL106" i="32"/>
  <c r="AK106" i="32"/>
  <c r="AJ106" i="32"/>
  <c r="AI106" i="32"/>
  <c r="AH106" i="32"/>
  <c r="AJ78" i="32"/>
  <c r="AJ142" i="32" s="1"/>
  <c r="D78" i="32"/>
  <c r="D142" i="32" s="1"/>
  <c r="M77" i="32"/>
  <c r="M124" i="32" s="1"/>
  <c r="I77" i="32"/>
  <c r="I124" i="32" s="1"/>
  <c r="AH76" i="32"/>
  <c r="F76" i="32"/>
  <c r="F107" i="32" s="1"/>
  <c r="O78" i="10"/>
  <c r="O142" i="10" s="1"/>
  <c r="O38" i="67" s="1"/>
  <c r="N78" i="10"/>
  <c r="N142" i="10" s="1"/>
  <c r="N38" i="67" s="1"/>
  <c r="M78" i="10"/>
  <c r="M142" i="10" s="1"/>
  <c r="M38" i="67" s="1"/>
  <c r="L78" i="10"/>
  <c r="L142" i="10" s="1"/>
  <c r="L38" i="67" s="1"/>
  <c r="K78" i="10"/>
  <c r="K142" i="10" s="1"/>
  <c r="K38" i="67" s="1"/>
  <c r="J78" i="10"/>
  <c r="J142" i="10" s="1"/>
  <c r="J38" i="67" s="1"/>
  <c r="I78" i="10"/>
  <c r="I142" i="10" s="1"/>
  <c r="I38" i="67" s="1"/>
  <c r="H78" i="10"/>
  <c r="H142" i="10" s="1"/>
  <c r="H38" i="67" s="1"/>
  <c r="G78" i="10"/>
  <c r="G142" i="10" s="1"/>
  <c r="G38" i="67" s="1"/>
  <c r="F78" i="10"/>
  <c r="F142" i="10" s="1"/>
  <c r="F38" i="67" s="1"/>
  <c r="E78" i="10"/>
  <c r="E142" i="10" s="1"/>
  <c r="E38" i="67" s="1"/>
  <c r="D78" i="10"/>
  <c r="D142" i="10" s="1"/>
  <c r="D38" i="67" s="1"/>
  <c r="O77" i="10"/>
  <c r="O124" i="10" s="1"/>
  <c r="O25" i="67" s="1"/>
  <c r="N77" i="10"/>
  <c r="N124" i="10" s="1"/>
  <c r="N25" i="67" s="1"/>
  <c r="M77" i="10"/>
  <c r="M124" i="10" s="1"/>
  <c r="M25" i="67" s="1"/>
  <c r="L77" i="10"/>
  <c r="L124" i="10" s="1"/>
  <c r="L25" i="67" s="1"/>
  <c r="K77" i="10"/>
  <c r="K124" i="10" s="1"/>
  <c r="K25" i="67" s="1"/>
  <c r="J77" i="10"/>
  <c r="J124" i="10" s="1"/>
  <c r="J25" i="67" s="1"/>
  <c r="I77" i="10"/>
  <c r="I124" i="10" s="1"/>
  <c r="I25" i="67" s="1"/>
  <c r="H77" i="10"/>
  <c r="H124" i="10" s="1"/>
  <c r="H25" i="67" s="1"/>
  <c r="G77" i="10"/>
  <c r="G124" i="10" s="1"/>
  <c r="G25" i="67" s="1"/>
  <c r="F77" i="10"/>
  <c r="F124" i="10" s="1"/>
  <c r="F25" i="67" s="1"/>
  <c r="E77" i="10"/>
  <c r="E124" i="10" s="1"/>
  <c r="E25" i="67" s="1"/>
  <c r="D77" i="10"/>
  <c r="D124" i="10" s="1"/>
  <c r="D25" i="67" s="1"/>
  <c r="O76" i="10"/>
  <c r="O106" i="10" s="1"/>
  <c r="O12" i="67" s="1"/>
  <c r="N76" i="10"/>
  <c r="N106" i="10" s="1"/>
  <c r="N12" i="67" s="1"/>
  <c r="M76" i="10"/>
  <c r="M106" i="10" s="1"/>
  <c r="M12" i="67" s="1"/>
  <c r="M51" i="67" s="1"/>
  <c r="L76" i="10"/>
  <c r="L79" i="10" s="1"/>
  <c r="K76" i="10"/>
  <c r="K79" i="10" s="1"/>
  <c r="J76" i="10"/>
  <c r="I76" i="10"/>
  <c r="I106" i="10" s="1"/>
  <c r="I12" i="67" s="1"/>
  <c r="I51" i="67" s="1"/>
  <c r="H76" i="10"/>
  <c r="H106" i="10" s="1"/>
  <c r="H12" i="67" s="1"/>
  <c r="H51" i="67" s="1"/>
  <c r="G76" i="10"/>
  <c r="G106" i="10" s="1"/>
  <c r="G12" i="67" s="1"/>
  <c r="G51" i="67" s="1"/>
  <c r="F76" i="10"/>
  <c r="F106" i="10" s="1"/>
  <c r="F12" i="67" s="1"/>
  <c r="F51" i="67" s="1"/>
  <c r="E76" i="10"/>
  <c r="E106" i="10" s="1"/>
  <c r="E12" i="67" s="1"/>
  <c r="E51" i="67" s="1"/>
  <c r="D76" i="10"/>
  <c r="D79" i="10" s="1"/>
  <c r="O143" i="9"/>
  <c r="N143" i="9"/>
  <c r="M143" i="9"/>
  <c r="L143" i="9"/>
  <c r="K143" i="9"/>
  <c r="J143" i="9"/>
  <c r="I143" i="9"/>
  <c r="H143" i="9"/>
  <c r="G143" i="9"/>
  <c r="F143" i="9"/>
  <c r="E143" i="9"/>
  <c r="D143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W79" i="9"/>
  <c r="O79" i="9"/>
  <c r="N79" i="9"/>
  <c r="M79" i="9"/>
  <c r="L79" i="9"/>
  <c r="K79" i="9"/>
  <c r="J79" i="9"/>
  <c r="I79" i="9"/>
  <c r="H79" i="9"/>
  <c r="G79" i="9"/>
  <c r="F79" i="9"/>
  <c r="E79" i="9"/>
  <c r="D79" i="9"/>
  <c r="AD78" i="9"/>
  <c r="AC78" i="9"/>
  <c r="AB78" i="9"/>
  <c r="AA78" i="9"/>
  <c r="Z78" i="9"/>
  <c r="Y78" i="9"/>
  <c r="X78" i="9"/>
  <c r="W78" i="9"/>
  <c r="V78" i="9"/>
  <c r="U78" i="9"/>
  <c r="T78" i="9"/>
  <c r="S78" i="9"/>
  <c r="P78" i="9"/>
  <c r="AD77" i="9"/>
  <c r="AC77" i="9"/>
  <c r="AB77" i="9"/>
  <c r="AA77" i="9"/>
  <c r="Z77" i="9"/>
  <c r="Y77" i="9"/>
  <c r="X77" i="9"/>
  <c r="W77" i="9"/>
  <c r="V77" i="9"/>
  <c r="U77" i="9"/>
  <c r="T77" i="9"/>
  <c r="S77" i="9"/>
  <c r="P77" i="9"/>
  <c r="AD76" i="9"/>
  <c r="AD79" i="9" s="1"/>
  <c r="AC76" i="9"/>
  <c r="AB76" i="9"/>
  <c r="AA76" i="9"/>
  <c r="AA79" i="9" s="1"/>
  <c r="Z76" i="9"/>
  <c r="Z79" i="9" s="1"/>
  <c r="Y76" i="9"/>
  <c r="X76" i="9"/>
  <c r="W76" i="9"/>
  <c r="V76" i="9"/>
  <c r="V79" i="9" s="1"/>
  <c r="U76" i="9"/>
  <c r="T76" i="9"/>
  <c r="S76" i="9"/>
  <c r="S79" i="9" s="1"/>
  <c r="P76" i="9"/>
  <c r="P79" i="9" s="1"/>
  <c r="O143" i="8"/>
  <c r="N143" i="8"/>
  <c r="M143" i="8"/>
  <c r="L143" i="8"/>
  <c r="K143" i="8"/>
  <c r="J143" i="8"/>
  <c r="I143" i="8"/>
  <c r="H143" i="8"/>
  <c r="G143" i="8"/>
  <c r="F143" i="8"/>
  <c r="E143" i="8"/>
  <c r="D143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D89" i="8"/>
  <c r="O79" i="8"/>
  <c r="N79" i="8"/>
  <c r="M79" i="8"/>
  <c r="L79" i="8"/>
  <c r="K79" i="8"/>
  <c r="J79" i="8"/>
  <c r="I79" i="8"/>
  <c r="H79" i="8"/>
  <c r="G79" i="8"/>
  <c r="F79" i="8"/>
  <c r="E79" i="8"/>
  <c r="D79" i="8"/>
  <c r="AD78" i="8"/>
  <c r="AC78" i="8"/>
  <c r="AB78" i="8"/>
  <c r="AA78" i="8"/>
  <c r="Z78" i="8"/>
  <c r="Y78" i="8"/>
  <c r="X78" i="8"/>
  <c r="W78" i="8"/>
  <c r="W79" i="8" s="1"/>
  <c r="V78" i="8"/>
  <c r="U78" i="8"/>
  <c r="T78" i="8"/>
  <c r="S78" i="8"/>
  <c r="S79" i="8" s="1"/>
  <c r="P78" i="8"/>
  <c r="AD77" i="8"/>
  <c r="AC77" i="8"/>
  <c r="AB77" i="8"/>
  <c r="AA77" i="8"/>
  <c r="Z77" i="8"/>
  <c r="Y77" i="8"/>
  <c r="X77" i="8"/>
  <c r="W77" i="8"/>
  <c r="V77" i="8"/>
  <c r="U77" i="8"/>
  <c r="T77" i="8"/>
  <c r="S77" i="8"/>
  <c r="P77" i="8"/>
  <c r="AD76" i="8"/>
  <c r="AD79" i="8" s="1"/>
  <c r="AC76" i="8"/>
  <c r="AC79" i="8" s="1"/>
  <c r="AB76" i="8"/>
  <c r="AA76" i="8"/>
  <c r="AA79" i="8" s="1"/>
  <c r="Z76" i="8"/>
  <c r="Z79" i="8" s="1"/>
  <c r="Y76" i="8"/>
  <c r="Y79" i="8" s="1"/>
  <c r="X76" i="8"/>
  <c r="W76" i="8"/>
  <c r="V76" i="8"/>
  <c r="V79" i="8" s="1"/>
  <c r="U76" i="8"/>
  <c r="U79" i="8" s="1"/>
  <c r="T76" i="8"/>
  <c r="S76" i="8"/>
  <c r="P76" i="8"/>
  <c r="P79" i="8" s="1"/>
  <c r="O143" i="7"/>
  <c r="O37" i="64" s="1"/>
  <c r="N143" i="7"/>
  <c r="N37" i="64" s="1"/>
  <c r="M143" i="7"/>
  <c r="M37" i="64" s="1"/>
  <c r="L143" i="7"/>
  <c r="L37" i="64" s="1"/>
  <c r="K143" i="7"/>
  <c r="K37" i="64" s="1"/>
  <c r="J143" i="7"/>
  <c r="J37" i="64" s="1"/>
  <c r="I143" i="7"/>
  <c r="I37" i="64" s="1"/>
  <c r="H143" i="7"/>
  <c r="H37" i="64" s="1"/>
  <c r="G143" i="7"/>
  <c r="G37" i="64" s="1"/>
  <c r="F143" i="7"/>
  <c r="F37" i="64" s="1"/>
  <c r="E143" i="7"/>
  <c r="E37" i="64" s="1"/>
  <c r="D143" i="7"/>
  <c r="O125" i="7"/>
  <c r="O24" i="64" s="1"/>
  <c r="N125" i="7"/>
  <c r="N24" i="64" s="1"/>
  <c r="M125" i="7"/>
  <c r="M24" i="64" s="1"/>
  <c r="L125" i="7"/>
  <c r="L24" i="64" s="1"/>
  <c r="K125" i="7"/>
  <c r="K24" i="64" s="1"/>
  <c r="J125" i="7"/>
  <c r="J24" i="64" s="1"/>
  <c r="I125" i="7"/>
  <c r="I24" i="64" s="1"/>
  <c r="H125" i="7"/>
  <c r="H24" i="64" s="1"/>
  <c r="G125" i="7"/>
  <c r="G24" i="64" s="1"/>
  <c r="F125" i="7"/>
  <c r="F24" i="64" s="1"/>
  <c r="E125" i="7"/>
  <c r="E24" i="64" s="1"/>
  <c r="D125" i="7"/>
  <c r="O107" i="7"/>
  <c r="O11" i="64" s="1"/>
  <c r="N107" i="7"/>
  <c r="N11" i="64" s="1"/>
  <c r="M107" i="7"/>
  <c r="M11" i="64" s="1"/>
  <c r="L107" i="7"/>
  <c r="L11" i="64" s="1"/>
  <c r="L50" i="64" s="1"/>
  <c r="K107" i="7"/>
  <c r="K11" i="64" s="1"/>
  <c r="K50" i="64" s="1"/>
  <c r="J107" i="7"/>
  <c r="J11" i="64" s="1"/>
  <c r="I107" i="7"/>
  <c r="I11" i="64" s="1"/>
  <c r="H107" i="7"/>
  <c r="H11" i="64" s="1"/>
  <c r="H50" i="64" s="1"/>
  <c r="G107" i="7"/>
  <c r="G11" i="64" s="1"/>
  <c r="F107" i="7"/>
  <c r="F11" i="64" s="1"/>
  <c r="E107" i="7"/>
  <c r="E11" i="64" s="1"/>
  <c r="D107" i="7"/>
  <c r="CZ9" i="65" s="1"/>
  <c r="C9" i="65" s="1"/>
  <c r="O79" i="7"/>
  <c r="N79" i="7"/>
  <c r="M79" i="7"/>
  <c r="L79" i="7"/>
  <c r="K79" i="7"/>
  <c r="J79" i="7"/>
  <c r="I79" i="7"/>
  <c r="H79" i="7"/>
  <c r="G79" i="7"/>
  <c r="F79" i="7"/>
  <c r="E79" i="7"/>
  <c r="D79" i="7"/>
  <c r="AD78" i="7"/>
  <c r="O78" i="32" s="1"/>
  <c r="O142" i="32" s="1"/>
  <c r="AC78" i="7"/>
  <c r="N78" i="32" s="1"/>
  <c r="N142" i="32" s="1"/>
  <c r="AB78" i="7"/>
  <c r="M78" i="32" s="1"/>
  <c r="M142" i="32" s="1"/>
  <c r="AA78" i="7"/>
  <c r="L78" i="32" s="1"/>
  <c r="L142" i="32" s="1"/>
  <c r="Z78" i="7"/>
  <c r="K78" i="32" s="1"/>
  <c r="K142" i="32" s="1"/>
  <c r="Y78" i="7"/>
  <c r="J78" i="32" s="1"/>
  <c r="J142" i="32" s="1"/>
  <c r="X78" i="7"/>
  <c r="I78" i="32" s="1"/>
  <c r="I142" i="32" s="1"/>
  <c r="W78" i="7"/>
  <c r="H78" i="32" s="1"/>
  <c r="H142" i="32" s="1"/>
  <c r="V78" i="7"/>
  <c r="G78" i="32" s="1"/>
  <c r="G142" i="32" s="1"/>
  <c r="U78" i="7"/>
  <c r="F78" i="32" s="1"/>
  <c r="F142" i="32" s="1"/>
  <c r="T78" i="7"/>
  <c r="E78" i="32" s="1"/>
  <c r="E142" i="32" s="1"/>
  <c r="S78" i="7"/>
  <c r="P78" i="7"/>
  <c r="AD77" i="7"/>
  <c r="O77" i="32" s="1"/>
  <c r="O124" i="32" s="1"/>
  <c r="AC77" i="7"/>
  <c r="N77" i="32" s="1"/>
  <c r="N124" i="32" s="1"/>
  <c r="AB77" i="7"/>
  <c r="AA77" i="7"/>
  <c r="L77" i="32" s="1"/>
  <c r="L124" i="32" s="1"/>
  <c r="Z77" i="7"/>
  <c r="K77" i="32" s="1"/>
  <c r="K124" i="32" s="1"/>
  <c r="Y77" i="7"/>
  <c r="J77" i="32" s="1"/>
  <c r="J124" i="32" s="1"/>
  <c r="X77" i="7"/>
  <c r="W77" i="7"/>
  <c r="H77" i="32" s="1"/>
  <c r="H124" i="32" s="1"/>
  <c r="V77" i="7"/>
  <c r="G77" i="32" s="1"/>
  <c r="G124" i="32" s="1"/>
  <c r="U77" i="7"/>
  <c r="F77" i="32" s="1"/>
  <c r="F124" i="32" s="1"/>
  <c r="T77" i="7"/>
  <c r="E77" i="32" s="1"/>
  <c r="E124" i="32" s="1"/>
  <c r="S77" i="7"/>
  <c r="D77" i="32" s="1"/>
  <c r="D124" i="32" s="1"/>
  <c r="P77" i="7"/>
  <c r="AD76" i="7"/>
  <c r="AC76" i="7"/>
  <c r="AB76" i="7"/>
  <c r="AB79" i="7" s="1"/>
  <c r="AA76" i="7"/>
  <c r="L76" i="32" s="1"/>
  <c r="L107" i="32" s="1"/>
  <c r="Z76" i="7"/>
  <c r="Y76" i="7"/>
  <c r="X76" i="7"/>
  <c r="X79" i="7" s="1"/>
  <c r="W76" i="7"/>
  <c r="W79" i="7" s="1"/>
  <c r="V76" i="7"/>
  <c r="U76" i="7"/>
  <c r="T76" i="7"/>
  <c r="T79" i="7" s="1"/>
  <c r="S76" i="7"/>
  <c r="D76" i="32" s="1"/>
  <c r="D107" i="32" s="1"/>
  <c r="P76" i="7"/>
  <c r="O143" i="11"/>
  <c r="O39" i="64" s="1"/>
  <c r="N143" i="11"/>
  <c r="N39" i="64" s="1"/>
  <c r="M143" i="11"/>
  <c r="M39" i="64" s="1"/>
  <c r="L143" i="11"/>
  <c r="L39" i="64" s="1"/>
  <c r="K143" i="11"/>
  <c r="K39" i="64" s="1"/>
  <c r="J143" i="11"/>
  <c r="J39" i="64" s="1"/>
  <c r="I143" i="11"/>
  <c r="I39" i="64" s="1"/>
  <c r="H143" i="11"/>
  <c r="H39" i="64" s="1"/>
  <c r="G143" i="11"/>
  <c r="G39" i="64" s="1"/>
  <c r="F143" i="11"/>
  <c r="F39" i="64" s="1"/>
  <c r="E143" i="11"/>
  <c r="E39" i="64" s="1"/>
  <c r="D143" i="11"/>
  <c r="O125" i="11"/>
  <c r="O26" i="64" s="1"/>
  <c r="N125" i="11"/>
  <c r="N26" i="64" s="1"/>
  <c r="M125" i="11"/>
  <c r="M26" i="64" s="1"/>
  <c r="L125" i="11"/>
  <c r="L26" i="64" s="1"/>
  <c r="K125" i="11"/>
  <c r="K26" i="64" s="1"/>
  <c r="J125" i="11"/>
  <c r="J26" i="64" s="1"/>
  <c r="I125" i="11"/>
  <c r="I26" i="64" s="1"/>
  <c r="H125" i="11"/>
  <c r="H26" i="64" s="1"/>
  <c r="G125" i="11"/>
  <c r="G26" i="64" s="1"/>
  <c r="F125" i="11"/>
  <c r="F26" i="64" s="1"/>
  <c r="E125" i="11"/>
  <c r="E26" i="64" s="1"/>
  <c r="D125" i="11"/>
  <c r="O107" i="11"/>
  <c r="O13" i="64" s="1"/>
  <c r="N107" i="11"/>
  <c r="N13" i="64" s="1"/>
  <c r="M107" i="11"/>
  <c r="M13" i="64" s="1"/>
  <c r="L107" i="11"/>
  <c r="L13" i="64" s="1"/>
  <c r="K107" i="11"/>
  <c r="K13" i="64" s="1"/>
  <c r="J107" i="11"/>
  <c r="J13" i="64" s="1"/>
  <c r="I107" i="11"/>
  <c r="I13" i="64" s="1"/>
  <c r="H107" i="11"/>
  <c r="H13" i="64" s="1"/>
  <c r="H52" i="64" s="1"/>
  <c r="G107" i="11"/>
  <c r="G13" i="64" s="1"/>
  <c r="F107" i="11"/>
  <c r="F13" i="64" s="1"/>
  <c r="E107" i="11"/>
  <c r="E13" i="64" s="1"/>
  <c r="D107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AD78" i="11"/>
  <c r="AS78" i="32" s="1"/>
  <c r="AS142" i="32" s="1"/>
  <c r="AC78" i="11"/>
  <c r="AR78" i="32" s="1"/>
  <c r="AR142" i="32" s="1"/>
  <c r="AB78" i="11"/>
  <c r="AQ78" i="32" s="1"/>
  <c r="AQ142" i="32" s="1"/>
  <c r="AA78" i="11"/>
  <c r="AP78" i="32" s="1"/>
  <c r="AP142" i="32" s="1"/>
  <c r="Z78" i="11"/>
  <c r="AO78" i="32" s="1"/>
  <c r="AO142" i="32" s="1"/>
  <c r="Y78" i="11"/>
  <c r="AN78" i="32" s="1"/>
  <c r="AN142" i="32" s="1"/>
  <c r="X78" i="11"/>
  <c r="AM78" i="32" s="1"/>
  <c r="AM142" i="32" s="1"/>
  <c r="W78" i="11"/>
  <c r="AL78" i="32" s="1"/>
  <c r="AL142" i="32" s="1"/>
  <c r="V78" i="11"/>
  <c r="AK78" i="32" s="1"/>
  <c r="AK142" i="32" s="1"/>
  <c r="U78" i="11"/>
  <c r="T78" i="11"/>
  <c r="AI78" i="32" s="1"/>
  <c r="AI142" i="32" s="1"/>
  <c r="S78" i="11"/>
  <c r="AH78" i="32" s="1"/>
  <c r="AH142" i="32" s="1"/>
  <c r="P78" i="11"/>
  <c r="AD77" i="11"/>
  <c r="AS77" i="32" s="1"/>
  <c r="AS124" i="32" s="1"/>
  <c r="AC77" i="11"/>
  <c r="AR77" i="32" s="1"/>
  <c r="AR124" i="32" s="1"/>
  <c r="AB77" i="11"/>
  <c r="AQ77" i="32" s="1"/>
  <c r="AQ124" i="32" s="1"/>
  <c r="AA77" i="11"/>
  <c r="AP77" i="32" s="1"/>
  <c r="AP124" i="32" s="1"/>
  <c r="Z77" i="11"/>
  <c r="AO77" i="32" s="1"/>
  <c r="AO124" i="32" s="1"/>
  <c r="Y77" i="11"/>
  <c r="AN77" i="32" s="1"/>
  <c r="AN124" i="32" s="1"/>
  <c r="X77" i="11"/>
  <c r="AM77" i="32" s="1"/>
  <c r="AM124" i="32" s="1"/>
  <c r="W77" i="11"/>
  <c r="AL77" i="32" s="1"/>
  <c r="AL124" i="32" s="1"/>
  <c r="V77" i="11"/>
  <c r="AK77" i="32" s="1"/>
  <c r="AK124" i="32" s="1"/>
  <c r="U77" i="11"/>
  <c r="AJ77" i="32" s="1"/>
  <c r="AJ124" i="32" s="1"/>
  <c r="T77" i="11"/>
  <c r="AI77" i="32" s="1"/>
  <c r="AI124" i="32" s="1"/>
  <c r="S77" i="11"/>
  <c r="AH77" i="32" s="1"/>
  <c r="AH124" i="32" s="1"/>
  <c r="P77" i="11"/>
  <c r="AD76" i="11"/>
  <c r="AC76" i="11"/>
  <c r="AC79" i="11" s="1"/>
  <c r="AB76" i="11"/>
  <c r="AA76" i="11"/>
  <c r="AP76" i="32" s="1"/>
  <c r="Z76" i="11"/>
  <c r="Y76" i="11"/>
  <c r="Y79" i="11" s="1"/>
  <c r="X76" i="11"/>
  <c r="AM76" i="32" s="1"/>
  <c r="W76" i="11"/>
  <c r="AL76" i="32" s="1"/>
  <c r="V76" i="11"/>
  <c r="U76" i="11"/>
  <c r="U79" i="11" s="1"/>
  <c r="T76" i="11"/>
  <c r="AI76" i="32" s="1"/>
  <c r="S76" i="11"/>
  <c r="P76" i="11"/>
  <c r="P79" i="11" s="1"/>
  <c r="O143" i="13"/>
  <c r="O40" i="64" s="1"/>
  <c r="N143" i="13"/>
  <c r="N40" i="64" s="1"/>
  <c r="M143" i="13"/>
  <c r="M40" i="64" s="1"/>
  <c r="L143" i="13"/>
  <c r="L40" i="64" s="1"/>
  <c r="K143" i="13"/>
  <c r="K40" i="64" s="1"/>
  <c r="J143" i="13"/>
  <c r="J40" i="64" s="1"/>
  <c r="I143" i="13"/>
  <c r="I40" i="64" s="1"/>
  <c r="H143" i="13"/>
  <c r="H40" i="64" s="1"/>
  <c r="G143" i="13"/>
  <c r="G40" i="64" s="1"/>
  <c r="F143" i="13"/>
  <c r="F40" i="64" s="1"/>
  <c r="E143" i="13"/>
  <c r="E40" i="64" s="1"/>
  <c r="D143" i="13"/>
  <c r="O125" i="13"/>
  <c r="O27" i="64" s="1"/>
  <c r="N125" i="13"/>
  <c r="N27" i="64" s="1"/>
  <c r="M125" i="13"/>
  <c r="M27" i="64" s="1"/>
  <c r="L125" i="13"/>
  <c r="L27" i="64" s="1"/>
  <c r="K125" i="13"/>
  <c r="K27" i="64" s="1"/>
  <c r="J125" i="13"/>
  <c r="J27" i="64" s="1"/>
  <c r="I125" i="13"/>
  <c r="I27" i="64" s="1"/>
  <c r="H125" i="13"/>
  <c r="H27" i="64" s="1"/>
  <c r="G125" i="13"/>
  <c r="G27" i="64" s="1"/>
  <c r="F125" i="13"/>
  <c r="F27" i="64" s="1"/>
  <c r="E125" i="13"/>
  <c r="E27" i="64" s="1"/>
  <c r="D125" i="13"/>
  <c r="D27" i="64" s="1"/>
  <c r="O107" i="13"/>
  <c r="O14" i="64" s="1"/>
  <c r="N107" i="13"/>
  <c r="N14" i="64" s="1"/>
  <c r="M107" i="13"/>
  <c r="M14" i="64" s="1"/>
  <c r="L107" i="13"/>
  <c r="L14" i="64" s="1"/>
  <c r="L53" i="64" s="1"/>
  <c r="K107" i="13"/>
  <c r="K14" i="64" s="1"/>
  <c r="J107" i="13"/>
  <c r="J14" i="64" s="1"/>
  <c r="J53" i="64" s="1"/>
  <c r="I107" i="13"/>
  <c r="I14" i="64" s="1"/>
  <c r="H107" i="13"/>
  <c r="H14" i="64" s="1"/>
  <c r="G107" i="13"/>
  <c r="G14" i="64" s="1"/>
  <c r="F107" i="13"/>
  <c r="F14" i="64" s="1"/>
  <c r="E107" i="13"/>
  <c r="E14" i="64" s="1"/>
  <c r="D107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AD78" i="13"/>
  <c r="BH78" i="32" s="1"/>
  <c r="BH142" i="32" s="1"/>
  <c r="AC78" i="13"/>
  <c r="BG78" i="32" s="1"/>
  <c r="BG142" i="32" s="1"/>
  <c r="AB78" i="13"/>
  <c r="BF78" i="32" s="1"/>
  <c r="BF142" i="32" s="1"/>
  <c r="AA78" i="13"/>
  <c r="BE78" i="32" s="1"/>
  <c r="BE142" i="32" s="1"/>
  <c r="Z78" i="13"/>
  <c r="BD78" i="32" s="1"/>
  <c r="BD142" i="32" s="1"/>
  <c r="Y78" i="13"/>
  <c r="BC78" i="32" s="1"/>
  <c r="BC142" i="32" s="1"/>
  <c r="X78" i="13"/>
  <c r="BB78" i="32" s="1"/>
  <c r="BB142" i="32" s="1"/>
  <c r="W78" i="13"/>
  <c r="BA78" i="32" s="1"/>
  <c r="BA142" i="32" s="1"/>
  <c r="V78" i="13"/>
  <c r="AZ78" i="32" s="1"/>
  <c r="AZ142" i="32" s="1"/>
  <c r="U78" i="13"/>
  <c r="AY78" i="32" s="1"/>
  <c r="AY142" i="32" s="1"/>
  <c r="T78" i="13"/>
  <c r="AX78" i="32" s="1"/>
  <c r="AX142" i="32" s="1"/>
  <c r="S78" i="13"/>
  <c r="AW78" i="32" s="1"/>
  <c r="AW142" i="32" s="1"/>
  <c r="P78" i="13"/>
  <c r="AD77" i="13"/>
  <c r="BH77" i="32" s="1"/>
  <c r="BH124" i="32" s="1"/>
  <c r="AC77" i="13"/>
  <c r="BG77" i="32" s="1"/>
  <c r="BG124" i="32" s="1"/>
  <c r="AB77" i="13"/>
  <c r="BF77" i="32" s="1"/>
  <c r="BF124" i="32" s="1"/>
  <c r="AA77" i="13"/>
  <c r="BE77" i="32" s="1"/>
  <c r="BE124" i="32" s="1"/>
  <c r="Z77" i="13"/>
  <c r="BD77" i="32" s="1"/>
  <c r="BD124" i="32" s="1"/>
  <c r="Y77" i="13"/>
  <c r="BC77" i="32" s="1"/>
  <c r="BC124" i="32" s="1"/>
  <c r="X77" i="13"/>
  <c r="BB77" i="32" s="1"/>
  <c r="BB124" i="32" s="1"/>
  <c r="W77" i="13"/>
  <c r="BA77" i="32" s="1"/>
  <c r="BA124" i="32" s="1"/>
  <c r="V77" i="13"/>
  <c r="AZ77" i="32" s="1"/>
  <c r="AZ124" i="32" s="1"/>
  <c r="U77" i="13"/>
  <c r="AY77" i="32" s="1"/>
  <c r="AY124" i="32" s="1"/>
  <c r="T77" i="13"/>
  <c r="AX77" i="32" s="1"/>
  <c r="AX124" i="32" s="1"/>
  <c r="S77" i="13"/>
  <c r="AW77" i="32" s="1"/>
  <c r="AW124" i="32" s="1"/>
  <c r="P77" i="13"/>
  <c r="AD76" i="13"/>
  <c r="AC76" i="13"/>
  <c r="BG76" i="32" s="1"/>
  <c r="AB76" i="13"/>
  <c r="AB79" i="13" s="1"/>
  <c r="AA76" i="13"/>
  <c r="BE76" i="32" s="1"/>
  <c r="Z76" i="13"/>
  <c r="Y76" i="13"/>
  <c r="X76" i="13"/>
  <c r="X79" i="13" s="1"/>
  <c r="W76" i="13"/>
  <c r="W79" i="13" s="1"/>
  <c r="V76" i="13"/>
  <c r="U76" i="13"/>
  <c r="T76" i="13"/>
  <c r="T79" i="13" s="1"/>
  <c r="S76" i="13"/>
  <c r="S79" i="13" s="1"/>
  <c r="P76" i="13"/>
  <c r="O143" i="14"/>
  <c r="O41" i="64" s="1"/>
  <c r="N143" i="14"/>
  <c r="N41" i="64" s="1"/>
  <c r="M143" i="14"/>
  <c r="M41" i="64" s="1"/>
  <c r="L143" i="14"/>
  <c r="L41" i="64" s="1"/>
  <c r="K143" i="14"/>
  <c r="K41" i="64" s="1"/>
  <c r="J143" i="14"/>
  <c r="J41" i="64" s="1"/>
  <c r="I143" i="14"/>
  <c r="I41" i="64" s="1"/>
  <c r="H143" i="14"/>
  <c r="H41" i="64" s="1"/>
  <c r="G143" i="14"/>
  <c r="G41" i="64" s="1"/>
  <c r="F143" i="14"/>
  <c r="F41" i="64" s="1"/>
  <c r="E143" i="14"/>
  <c r="E41" i="64" s="1"/>
  <c r="D143" i="14"/>
  <c r="O125" i="14"/>
  <c r="O28" i="64" s="1"/>
  <c r="N125" i="14"/>
  <c r="N28" i="64" s="1"/>
  <c r="M125" i="14"/>
  <c r="M28" i="64" s="1"/>
  <c r="L125" i="14"/>
  <c r="L28" i="64" s="1"/>
  <c r="K125" i="14"/>
  <c r="K28" i="64" s="1"/>
  <c r="J125" i="14"/>
  <c r="J28" i="64" s="1"/>
  <c r="I125" i="14"/>
  <c r="I28" i="64" s="1"/>
  <c r="H125" i="14"/>
  <c r="H28" i="64" s="1"/>
  <c r="G125" i="14"/>
  <c r="G28" i="64" s="1"/>
  <c r="F125" i="14"/>
  <c r="F28" i="64" s="1"/>
  <c r="E125" i="14"/>
  <c r="E28" i="64" s="1"/>
  <c r="D125" i="14"/>
  <c r="O107" i="14"/>
  <c r="O15" i="64" s="1"/>
  <c r="N107" i="14"/>
  <c r="N15" i="64" s="1"/>
  <c r="M107" i="14"/>
  <c r="M15" i="64" s="1"/>
  <c r="L107" i="14"/>
  <c r="L15" i="64" s="1"/>
  <c r="K107" i="14"/>
  <c r="K15" i="64" s="1"/>
  <c r="K54" i="64" s="1"/>
  <c r="J107" i="14"/>
  <c r="J15" i="64" s="1"/>
  <c r="I107" i="14"/>
  <c r="I15" i="64" s="1"/>
  <c r="H107" i="14"/>
  <c r="H15" i="64" s="1"/>
  <c r="G107" i="14"/>
  <c r="G15" i="64" s="1"/>
  <c r="F107" i="14"/>
  <c r="F15" i="64" s="1"/>
  <c r="E107" i="14"/>
  <c r="E15" i="64" s="1"/>
  <c r="D107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AD78" i="14"/>
  <c r="BW78" i="32" s="1"/>
  <c r="BW142" i="32" s="1"/>
  <c r="AC78" i="14"/>
  <c r="BV78" i="32" s="1"/>
  <c r="BV142" i="32" s="1"/>
  <c r="AB78" i="14"/>
  <c r="BU78" i="32" s="1"/>
  <c r="BU142" i="32" s="1"/>
  <c r="AA78" i="14"/>
  <c r="BT78" i="32" s="1"/>
  <c r="BT142" i="32" s="1"/>
  <c r="Z78" i="14"/>
  <c r="BS78" i="32" s="1"/>
  <c r="BS142" i="32" s="1"/>
  <c r="Y78" i="14"/>
  <c r="BR78" i="32" s="1"/>
  <c r="BR142" i="32" s="1"/>
  <c r="X78" i="14"/>
  <c r="BQ78" i="32" s="1"/>
  <c r="BQ142" i="32" s="1"/>
  <c r="W78" i="14"/>
  <c r="BP78" i="32" s="1"/>
  <c r="BP142" i="32" s="1"/>
  <c r="V78" i="14"/>
  <c r="BO78" i="32" s="1"/>
  <c r="BO142" i="32" s="1"/>
  <c r="U78" i="14"/>
  <c r="BN78" i="32" s="1"/>
  <c r="BN142" i="32" s="1"/>
  <c r="T78" i="14"/>
  <c r="BM78" i="32" s="1"/>
  <c r="BM142" i="32" s="1"/>
  <c r="S78" i="14"/>
  <c r="BL78" i="32" s="1"/>
  <c r="BL142" i="32" s="1"/>
  <c r="P78" i="14"/>
  <c r="AD77" i="14"/>
  <c r="BW77" i="32" s="1"/>
  <c r="BW124" i="32" s="1"/>
  <c r="AC77" i="14"/>
  <c r="BV77" i="32" s="1"/>
  <c r="BV124" i="32" s="1"/>
  <c r="AB77" i="14"/>
  <c r="BU77" i="32" s="1"/>
  <c r="BU124" i="32" s="1"/>
  <c r="AA77" i="14"/>
  <c r="BT77" i="32" s="1"/>
  <c r="BT124" i="32" s="1"/>
  <c r="Z77" i="14"/>
  <c r="BS77" i="32" s="1"/>
  <c r="BS124" i="32" s="1"/>
  <c r="Y77" i="14"/>
  <c r="BR77" i="32" s="1"/>
  <c r="BR124" i="32" s="1"/>
  <c r="X77" i="14"/>
  <c r="BQ77" i="32" s="1"/>
  <c r="BQ124" i="32" s="1"/>
  <c r="W77" i="14"/>
  <c r="BP77" i="32" s="1"/>
  <c r="BP124" i="32" s="1"/>
  <c r="V77" i="14"/>
  <c r="BO77" i="32" s="1"/>
  <c r="BO124" i="32" s="1"/>
  <c r="U77" i="14"/>
  <c r="BN77" i="32" s="1"/>
  <c r="BN124" i="32" s="1"/>
  <c r="T77" i="14"/>
  <c r="BM77" i="32" s="1"/>
  <c r="BM124" i="32" s="1"/>
  <c r="S77" i="14"/>
  <c r="BL77" i="32" s="1"/>
  <c r="BL124" i="32" s="1"/>
  <c r="P77" i="14"/>
  <c r="AD76" i="14"/>
  <c r="AC76" i="14"/>
  <c r="AC79" i="14" s="1"/>
  <c r="AB76" i="14"/>
  <c r="BU76" i="32" s="1"/>
  <c r="AA76" i="14"/>
  <c r="AA79" i="14" s="1"/>
  <c r="Z76" i="14"/>
  <c r="Y76" i="14"/>
  <c r="Y79" i="14" s="1"/>
  <c r="X76" i="14"/>
  <c r="BQ76" i="32" s="1"/>
  <c r="W76" i="14"/>
  <c r="BP76" i="32" s="1"/>
  <c r="V76" i="14"/>
  <c r="U76" i="14"/>
  <c r="U79" i="14" s="1"/>
  <c r="T76" i="14"/>
  <c r="S76" i="14"/>
  <c r="BL76" i="32" s="1"/>
  <c r="P76" i="14"/>
  <c r="P79" i="14" s="1"/>
  <c r="O143" i="16"/>
  <c r="O42" i="64" s="1"/>
  <c r="N143" i="16"/>
  <c r="N42" i="64" s="1"/>
  <c r="M143" i="16"/>
  <c r="M42" i="64" s="1"/>
  <c r="L143" i="16"/>
  <c r="L42" i="64" s="1"/>
  <c r="K143" i="16"/>
  <c r="K42" i="64" s="1"/>
  <c r="J143" i="16"/>
  <c r="J42" i="64" s="1"/>
  <c r="I143" i="16"/>
  <c r="I42" i="64" s="1"/>
  <c r="H143" i="16"/>
  <c r="H42" i="64" s="1"/>
  <c r="G143" i="16"/>
  <c r="G42" i="64" s="1"/>
  <c r="F143" i="16"/>
  <c r="F42" i="64" s="1"/>
  <c r="E143" i="16"/>
  <c r="E42" i="64" s="1"/>
  <c r="D143" i="16"/>
  <c r="O125" i="16"/>
  <c r="O29" i="64" s="1"/>
  <c r="N125" i="16"/>
  <c r="N29" i="64" s="1"/>
  <c r="M125" i="16"/>
  <c r="M29" i="64" s="1"/>
  <c r="L125" i="16"/>
  <c r="L29" i="64" s="1"/>
  <c r="K125" i="16"/>
  <c r="K29" i="64" s="1"/>
  <c r="J125" i="16"/>
  <c r="J29" i="64" s="1"/>
  <c r="I125" i="16"/>
  <c r="I29" i="64" s="1"/>
  <c r="H125" i="16"/>
  <c r="H29" i="64" s="1"/>
  <c r="G125" i="16"/>
  <c r="G29" i="64" s="1"/>
  <c r="F125" i="16"/>
  <c r="F29" i="64" s="1"/>
  <c r="E125" i="16"/>
  <c r="E29" i="64" s="1"/>
  <c r="D125" i="16"/>
  <c r="O107" i="16"/>
  <c r="O16" i="64" s="1"/>
  <c r="N107" i="16"/>
  <c r="N16" i="64" s="1"/>
  <c r="M107" i="16"/>
  <c r="M16" i="64" s="1"/>
  <c r="L107" i="16"/>
  <c r="L16" i="64" s="1"/>
  <c r="K107" i="16"/>
  <c r="K16" i="64" s="1"/>
  <c r="J107" i="16"/>
  <c r="J16" i="64" s="1"/>
  <c r="I107" i="16"/>
  <c r="I16" i="64" s="1"/>
  <c r="H107" i="16"/>
  <c r="H16" i="64" s="1"/>
  <c r="H55" i="64" s="1"/>
  <c r="G107" i="16"/>
  <c r="G16" i="64" s="1"/>
  <c r="F107" i="16"/>
  <c r="F16" i="64" s="1"/>
  <c r="E107" i="16"/>
  <c r="E16" i="64" s="1"/>
  <c r="D107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D78" i="16"/>
  <c r="CL78" i="32" s="1"/>
  <c r="CL142" i="32" s="1"/>
  <c r="AC78" i="16"/>
  <c r="CK78" i="32" s="1"/>
  <c r="CK142" i="32" s="1"/>
  <c r="AB78" i="16"/>
  <c r="CJ78" i="32" s="1"/>
  <c r="CJ142" i="32" s="1"/>
  <c r="AA78" i="16"/>
  <c r="CI78" i="32" s="1"/>
  <c r="CI142" i="32" s="1"/>
  <c r="Z78" i="16"/>
  <c r="CH78" i="32" s="1"/>
  <c r="CH142" i="32" s="1"/>
  <c r="Y78" i="16"/>
  <c r="CG78" i="32" s="1"/>
  <c r="CG142" i="32" s="1"/>
  <c r="X78" i="16"/>
  <c r="CF78" i="32" s="1"/>
  <c r="CF142" i="32" s="1"/>
  <c r="W78" i="16"/>
  <c r="CE78" i="32" s="1"/>
  <c r="CE142" i="32" s="1"/>
  <c r="V78" i="16"/>
  <c r="CD78" i="32" s="1"/>
  <c r="CD142" i="32" s="1"/>
  <c r="U78" i="16"/>
  <c r="CC78" i="32" s="1"/>
  <c r="CC142" i="32" s="1"/>
  <c r="T78" i="16"/>
  <c r="CB78" i="32" s="1"/>
  <c r="CB142" i="32" s="1"/>
  <c r="S78" i="16"/>
  <c r="CA78" i="32" s="1"/>
  <c r="CA142" i="32" s="1"/>
  <c r="P78" i="16"/>
  <c r="AD77" i="16"/>
  <c r="CL77" i="32" s="1"/>
  <c r="CL124" i="32" s="1"/>
  <c r="AC77" i="16"/>
  <c r="CK77" i="32" s="1"/>
  <c r="CK124" i="32" s="1"/>
  <c r="AB77" i="16"/>
  <c r="CJ77" i="32" s="1"/>
  <c r="CJ124" i="32" s="1"/>
  <c r="AA77" i="16"/>
  <c r="CI77" i="32" s="1"/>
  <c r="CI124" i="32" s="1"/>
  <c r="Z77" i="16"/>
  <c r="CH77" i="32" s="1"/>
  <c r="CH124" i="32" s="1"/>
  <c r="Y77" i="16"/>
  <c r="CG77" i="32" s="1"/>
  <c r="CG124" i="32" s="1"/>
  <c r="X77" i="16"/>
  <c r="CF77" i="32" s="1"/>
  <c r="CF124" i="32" s="1"/>
  <c r="W77" i="16"/>
  <c r="CE77" i="32" s="1"/>
  <c r="CE124" i="32" s="1"/>
  <c r="V77" i="16"/>
  <c r="CD77" i="32" s="1"/>
  <c r="CD124" i="32" s="1"/>
  <c r="U77" i="16"/>
  <c r="CC77" i="32" s="1"/>
  <c r="CC124" i="32" s="1"/>
  <c r="T77" i="16"/>
  <c r="CB77" i="32" s="1"/>
  <c r="CB124" i="32" s="1"/>
  <c r="S77" i="16"/>
  <c r="CA77" i="32" s="1"/>
  <c r="CA124" i="32" s="1"/>
  <c r="P77" i="16"/>
  <c r="AD76" i="16"/>
  <c r="AC76" i="16"/>
  <c r="AB76" i="16"/>
  <c r="AB79" i="16" s="1"/>
  <c r="AA76" i="16"/>
  <c r="CI76" i="32" s="1"/>
  <c r="Z76" i="16"/>
  <c r="Y76" i="16"/>
  <c r="CG76" i="32" s="1"/>
  <c r="X76" i="16"/>
  <c r="X79" i="16" s="1"/>
  <c r="W76" i="16"/>
  <c r="W79" i="16" s="1"/>
  <c r="V76" i="16"/>
  <c r="U76" i="16"/>
  <c r="CC76" i="32" s="1"/>
  <c r="T76" i="16"/>
  <c r="T79" i="16" s="1"/>
  <c r="S76" i="16"/>
  <c r="CA76" i="32" s="1"/>
  <c r="P76" i="16"/>
  <c r="O143" i="17"/>
  <c r="O43" i="64" s="1"/>
  <c r="N143" i="17"/>
  <c r="N43" i="64" s="1"/>
  <c r="M143" i="17"/>
  <c r="M43" i="64" s="1"/>
  <c r="L143" i="17"/>
  <c r="L43" i="64" s="1"/>
  <c r="K143" i="17"/>
  <c r="K43" i="64" s="1"/>
  <c r="J143" i="17"/>
  <c r="J43" i="64" s="1"/>
  <c r="I143" i="17"/>
  <c r="I43" i="64" s="1"/>
  <c r="H143" i="17"/>
  <c r="H43" i="64" s="1"/>
  <c r="G143" i="17"/>
  <c r="G43" i="64" s="1"/>
  <c r="F143" i="17"/>
  <c r="F43" i="64" s="1"/>
  <c r="E143" i="17"/>
  <c r="E43" i="64" s="1"/>
  <c r="D143" i="17"/>
  <c r="O125" i="17"/>
  <c r="O30" i="64" s="1"/>
  <c r="N125" i="17"/>
  <c r="N30" i="64" s="1"/>
  <c r="M125" i="17"/>
  <c r="M30" i="64" s="1"/>
  <c r="L125" i="17"/>
  <c r="L30" i="64" s="1"/>
  <c r="K125" i="17"/>
  <c r="K30" i="64" s="1"/>
  <c r="J125" i="17"/>
  <c r="J30" i="64" s="1"/>
  <c r="I125" i="17"/>
  <c r="I30" i="64" s="1"/>
  <c r="H125" i="17"/>
  <c r="H30" i="64" s="1"/>
  <c r="G125" i="17"/>
  <c r="G30" i="64" s="1"/>
  <c r="F125" i="17"/>
  <c r="F30" i="64" s="1"/>
  <c r="E125" i="17"/>
  <c r="E30" i="64" s="1"/>
  <c r="D125" i="17"/>
  <c r="O107" i="17"/>
  <c r="O17" i="64" s="1"/>
  <c r="N107" i="17"/>
  <c r="N17" i="64" s="1"/>
  <c r="M107" i="17"/>
  <c r="M17" i="64" s="1"/>
  <c r="L107" i="17"/>
  <c r="L17" i="64" s="1"/>
  <c r="K107" i="17"/>
  <c r="K17" i="64" s="1"/>
  <c r="J107" i="17"/>
  <c r="J17" i="64" s="1"/>
  <c r="I107" i="17"/>
  <c r="I17" i="64" s="1"/>
  <c r="I56" i="64" s="1"/>
  <c r="H107" i="17"/>
  <c r="H17" i="64" s="1"/>
  <c r="G107" i="17"/>
  <c r="G17" i="64" s="1"/>
  <c r="F107" i="17"/>
  <c r="F17" i="64" s="1"/>
  <c r="E107" i="17"/>
  <c r="E17" i="64" s="1"/>
  <c r="D107" i="17"/>
  <c r="O79" i="17"/>
  <c r="N79" i="17"/>
  <c r="M79" i="17"/>
  <c r="L79" i="17"/>
  <c r="K79" i="17"/>
  <c r="J79" i="17"/>
  <c r="I79" i="17"/>
  <c r="H79" i="17"/>
  <c r="G79" i="17"/>
  <c r="F79" i="17"/>
  <c r="E79" i="17"/>
  <c r="D79" i="17"/>
  <c r="AD78" i="17"/>
  <c r="DA78" i="32" s="1"/>
  <c r="DA142" i="32" s="1"/>
  <c r="AC78" i="17"/>
  <c r="CZ78" i="32" s="1"/>
  <c r="CZ142" i="32" s="1"/>
  <c r="AB78" i="17"/>
  <c r="CY78" i="32" s="1"/>
  <c r="CY142" i="32" s="1"/>
  <c r="AA78" i="17"/>
  <c r="CX78" i="32" s="1"/>
  <c r="CX142" i="32" s="1"/>
  <c r="Z78" i="17"/>
  <c r="CW78" i="32" s="1"/>
  <c r="CW142" i="32" s="1"/>
  <c r="Y78" i="17"/>
  <c r="CV78" i="32" s="1"/>
  <c r="CV142" i="32" s="1"/>
  <c r="X78" i="17"/>
  <c r="CU78" i="32" s="1"/>
  <c r="CU142" i="32" s="1"/>
  <c r="W78" i="17"/>
  <c r="CT78" i="32" s="1"/>
  <c r="CT142" i="32" s="1"/>
  <c r="V78" i="17"/>
  <c r="CS78" i="32" s="1"/>
  <c r="CS142" i="32" s="1"/>
  <c r="U78" i="17"/>
  <c r="CR78" i="32" s="1"/>
  <c r="CR142" i="32" s="1"/>
  <c r="T78" i="17"/>
  <c r="CQ78" i="32" s="1"/>
  <c r="CQ142" i="32" s="1"/>
  <c r="S78" i="17"/>
  <c r="CP78" i="32" s="1"/>
  <c r="CP142" i="32" s="1"/>
  <c r="P78" i="17"/>
  <c r="AD77" i="17"/>
  <c r="DA77" i="32" s="1"/>
  <c r="DA124" i="32" s="1"/>
  <c r="AC77" i="17"/>
  <c r="CZ77" i="32" s="1"/>
  <c r="CZ124" i="32" s="1"/>
  <c r="AB77" i="17"/>
  <c r="CY77" i="32" s="1"/>
  <c r="CY124" i="32" s="1"/>
  <c r="AA77" i="17"/>
  <c r="CX77" i="32" s="1"/>
  <c r="CX124" i="32" s="1"/>
  <c r="Z77" i="17"/>
  <c r="CW77" i="32" s="1"/>
  <c r="CW124" i="32" s="1"/>
  <c r="Y77" i="17"/>
  <c r="CV77" i="32" s="1"/>
  <c r="CV124" i="32" s="1"/>
  <c r="X77" i="17"/>
  <c r="CU77" i="32" s="1"/>
  <c r="CU124" i="32" s="1"/>
  <c r="W77" i="17"/>
  <c r="CT77" i="32" s="1"/>
  <c r="CT124" i="32" s="1"/>
  <c r="V77" i="17"/>
  <c r="CS77" i="32" s="1"/>
  <c r="CS124" i="32" s="1"/>
  <c r="U77" i="17"/>
  <c r="CR77" i="32" s="1"/>
  <c r="CR124" i="32" s="1"/>
  <c r="T77" i="17"/>
  <c r="CQ77" i="32" s="1"/>
  <c r="CQ124" i="32" s="1"/>
  <c r="S77" i="17"/>
  <c r="CP77" i="32" s="1"/>
  <c r="CP124" i="32" s="1"/>
  <c r="P77" i="17"/>
  <c r="AD76" i="17"/>
  <c r="AC76" i="17"/>
  <c r="AC79" i="17" s="1"/>
  <c r="AB76" i="17"/>
  <c r="AA76" i="17"/>
  <c r="CX76" i="32" s="1"/>
  <c r="Z76" i="17"/>
  <c r="Y76" i="17"/>
  <c r="Y79" i="17" s="1"/>
  <c r="X76" i="17"/>
  <c r="CU76" i="32" s="1"/>
  <c r="W76" i="17"/>
  <c r="CT76" i="32" s="1"/>
  <c r="V76" i="17"/>
  <c r="U76" i="17"/>
  <c r="U79" i="17" s="1"/>
  <c r="T76" i="17"/>
  <c r="CQ76" i="32" s="1"/>
  <c r="S76" i="17"/>
  <c r="CP76" i="32" s="1"/>
  <c r="P76" i="17"/>
  <c r="P79" i="17" s="1"/>
  <c r="O143" i="18"/>
  <c r="O44" i="64" s="1"/>
  <c r="N143" i="18"/>
  <c r="N44" i="64" s="1"/>
  <c r="M143" i="18"/>
  <c r="M44" i="64" s="1"/>
  <c r="L143" i="18"/>
  <c r="L44" i="64" s="1"/>
  <c r="K143" i="18"/>
  <c r="K44" i="64" s="1"/>
  <c r="J143" i="18"/>
  <c r="J44" i="64" s="1"/>
  <c r="I143" i="18"/>
  <c r="I44" i="64" s="1"/>
  <c r="H143" i="18"/>
  <c r="H44" i="64" s="1"/>
  <c r="G143" i="18"/>
  <c r="G44" i="64" s="1"/>
  <c r="F143" i="18"/>
  <c r="F44" i="64" s="1"/>
  <c r="E143" i="18"/>
  <c r="E44" i="64" s="1"/>
  <c r="D143" i="18"/>
  <c r="O125" i="18"/>
  <c r="O31" i="64" s="1"/>
  <c r="N125" i="18"/>
  <c r="N31" i="64" s="1"/>
  <c r="M125" i="18"/>
  <c r="M31" i="64" s="1"/>
  <c r="L125" i="18"/>
  <c r="L31" i="64" s="1"/>
  <c r="K125" i="18"/>
  <c r="K31" i="64" s="1"/>
  <c r="J125" i="18"/>
  <c r="J31" i="64" s="1"/>
  <c r="I125" i="18"/>
  <c r="I31" i="64" s="1"/>
  <c r="H125" i="18"/>
  <c r="H31" i="64" s="1"/>
  <c r="G125" i="18"/>
  <c r="G31" i="64" s="1"/>
  <c r="F125" i="18"/>
  <c r="F31" i="64" s="1"/>
  <c r="E125" i="18"/>
  <c r="E31" i="64" s="1"/>
  <c r="D125" i="18"/>
  <c r="O107" i="18"/>
  <c r="O18" i="64" s="1"/>
  <c r="N107" i="18"/>
  <c r="N18" i="64" s="1"/>
  <c r="N57" i="64" s="1"/>
  <c r="M107" i="18"/>
  <c r="M18" i="64" s="1"/>
  <c r="L107" i="18"/>
  <c r="L18" i="64" s="1"/>
  <c r="K107" i="18"/>
  <c r="K18" i="64" s="1"/>
  <c r="J107" i="18"/>
  <c r="J18" i="64" s="1"/>
  <c r="I107" i="18"/>
  <c r="I18" i="64" s="1"/>
  <c r="H107" i="18"/>
  <c r="H18" i="64" s="1"/>
  <c r="H57" i="64" s="1"/>
  <c r="G107" i="18"/>
  <c r="G18" i="64" s="1"/>
  <c r="F107" i="18"/>
  <c r="F18" i="64" s="1"/>
  <c r="E107" i="18"/>
  <c r="E18" i="64" s="1"/>
  <c r="D107" i="18"/>
  <c r="AA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AD78" i="18"/>
  <c r="DP78" i="32" s="1"/>
  <c r="DP142" i="32" s="1"/>
  <c r="AC78" i="18"/>
  <c r="DO78" i="32" s="1"/>
  <c r="DO142" i="32" s="1"/>
  <c r="AB78" i="18"/>
  <c r="DN78" i="32" s="1"/>
  <c r="DN142" i="32" s="1"/>
  <c r="AA78" i="18"/>
  <c r="DM78" i="32" s="1"/>
  <c r="DM142" i="32" s="1"/>
  <c r="Z78" i="18"/>
  <c r="DL78" i="32" s="1"/>
  <c r="DL142" i="32" s="1"/>
  <c r="Y78" i="18"/>
  <c r="DK78" i="32" s="1"/>
  <c r="DK142" i="32" s="1"/>
  <c r="X78" i="18"/>
  <c r="DJ78" i="32" s="1"/>
  <c r="DJ142" i="32" s="1"/>
  <c r="W78" i="18"/>
  <c r="DI78" i="32" s="1"/>
  <c r="DI142" i="32" s="1"/>
  <c r="V78" i="18"/>
  <c r="DH78" i="32" s="1"/>
  <c r="DH142" i="32" s="1"/>
  <c r="U78" i="18"/>
  <c r="DG78" i="32" s="1"/>
  <c r="DG142" i="32" s="1"/>
  <c r="T78" i="18"/>
  <c r="DF78" i="32" s="1"/>
  <c r="DF142" i="32" s="1"/>
  <c r="S78" i="18"/>
  <c r="DE78" i="32" s="1"/>
  <c r="DE142" i="32" s="1"/>
  <c r="P78" i="18"/>
  <c r="AD77" i="18"/>
  <c r="DP77" i="32" s="1"/>
  <c r="DP124" i="32" s="1"/>
  <c r="AC77" i="18"/>
  <c r="DO77" i="32" s="1"/>
  <c r="DO124" i="32" s="1"/>
  <c r="AB77" i="18"/>
  <c r="DN77" i="32" s="1"/>
  <c r="DN124" i="32" s="1"/>
  <c r="AA77" i="18"/>
  <c r="DM77" i="32" s="1"/>
  <c r="DM124" i="32" s="1"/>
  <c r="Z77" i="18"/>
  <c r="DL77" i="32" s="1"/>
  <c r="DL124" i="32" s="1"/>
  <c r="Y77" i="18"/>
  <c r="DK77" i="32" s="1"/>
  <c r="DK124" i="32" s="1"/>
  <c r="X77" i="18"/>
  <c r="DJ77" i="32" s="1"/>
  <c r="DJ124" i="32" s="1"/>
  <c r="W77" i="18"/>
  <c r="DI77" i="32" s="1"/>
  <c r="DI124" i="32" s="1"/>
  <c r="V77" i="18"/>
  <c r="DH77" i="32" s="1"/>
  <c r="DH124" i="32" s="1"/>
  <c r="U77" i="18"/>
  <c r="DG77" i="32" s="1"/>
  <c r="DG124" i="32" s="1"/>
  <c r="T77" i="18"/>
  <c r="DF77" i="32" s="1"/>
  <c r="DF124" i="32" s="1"/>
  <c r="S77" i="18"/>
  <c r="DE77" i="32" s="1"/>
  <c r="DE124" i="32" s="1"/>
  <c r="P77" i="18"/>
  <c r="AD76" i="18"/>
  <c r="AC76" i="18"/>
  <c r="DO76" i="32" s="1"/>
  <c r="AB76" i="18"/>
  <c r="AB79" i="18" s="1"/>
  <c r="AA76" i="18"/>
  <c r="DM76" i="32" s="1"/>
  <c r="Z76" i="18"/>
  <c r="Y76" i="18"/>
  <c r="X76" i="18"/>
  <c r="X79" i="18" s="1"/>
  <c r="W76" i="18"/>
  <c r="V76" i="18"/>
  <c r="U76" i="18"/>
  <c r="T76" i="18"/>
  <c r="T79" i="18" s="1"/>
  <c r="S76" i="18"/>
  <c r="P76" i="18"/>
  <c r="O143" i="12"/>
  <c r="O45" i="64" s="1"/>
  <c r="N143" i="12"/>
  <c r="N45" i="64" s="1"/>
  <c r="M143" i="12"/>
  <c r="M45" i="64" s="1"/>
  <c r="L143" i="12"/>
  <c r="L45" i="64" s="1"/>
  <c r="K143" i="12"/>
  <c r="K45" i="64" s="1"/>
  <c r="J143" i="12"/>
  <c r="J45" i="64" s="1"/>
  <c r="I143" i="12"/>
  <c r="I45" i="64" s="1"/>
  <c r="H143" i="12"/>
  <c r="H45" i="64" s="1"/>
  <c r="G143" i="12"/>
  <c r="G45" i="64" s="1"/>
  <c r="F143" i="12"/>
  <c r="F45" i="64" s="1"/>
  <c r="E143" i="12"/>
  <c r="E45" i="64" s="1"/>
  <c r="D143" i="12"/>
  <c r="D45" i="64" s="1"/>
  <c r="O125" i="12"/>
  <c r="O32" i="64" s="1"/>
  <c r="N125" i="12"/>
  <c r="N32" i="64" s="1"/>
  <c r="M125" i="12"/>
  <c r="M32" i="64" s="1"/>
  <c r="L125" i="12"/>
  <c r="L32" i="64" s="1"/>
  <c r="K125" i="12"/>
  <c r="K32" i="64" s="1"/>
  <c r="J125" i="12"/>
  <c r="J32" i="64" s="1"/>
  <c r="I125" i="12"/>
  <c r="I32" i="64" s="1"/>
  <c r="H125" i="12"/>
  <c r="H32" i="64" s="1"/>
  <c r="G125" i="12"/>
  <c r="G32" i="64" s="1"/>
  <c r="F125" i="12"/>
  <c r="F32" i="64" s="1"/>
  <c r="E125" i="12"/>
  <c r="E32" i="64" s="1"/>
  <c r="D125" i="12"/>
  <c r="O107" i="12"/>
  <c r="O19" i="64" s="1"/>
  <c r="N107" i="12"/>
  <c r="N19" i="64" s="1"/>
  <c r="M107" i="12"/>
  <c r="M19" i="64" s="1"/>
  <c r="L107" i="12"/>
  <c r="L19" i="64" s="1"/>
  <c r="K107" i="12"/>
  <c r="K19" i="64" s="1"/>
  <c r="J107" i="12"/>
  <c r="J19" i="64" s="1"/>
  <c r="I107" i="12"/>
  <c r="I19" i="64" s="1"/>
  <c r="I58" i="64" s="1"/>
  <c r="H107" i="12"/>
  <c r="H19" i="64" s="1"/>
  <c r="G107" i="12"/>
  <c r="G19" i="64" s="1"/>
  <c r="F107" i="12"/>
  <c r="F19" i="64" s="1"/>
  <c r="E107" i="12"/>
  <c r="E19" i="64" s="1"/>
  <c r="D107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AD78" i="12"/>
  <c r="EE78" i="32" s="1"/>
  <c r="EE142" i="32" s="1"/>
  <c r="AC78" i="12"/>
  <c r="ED78" i="32" s="1"/>
  <c r="ED142" i="32" s="1"/>
  <c r="AB78" i="12"/>
  <c r="EC78" i="32" s="1"/>
  <c r="EC142" i="32" s="1"/>
  <c r="AA78" i="12"/>
  <c r="EB78" i="32" s="1"/>
  <c r="EB142" i="32" s="1"/>
  <c r="Z78" i="12"/>
  <c r="EA78" i="32" s="1"/>
  <c r="EA142" i="32" s="1"/>
  <c r="Y78" i="12"/>
  <c r="DZ78" i="32" s="1"/>
  <c r="DZ142" i="32" s="1"/>
  <c r="X78" i="12"/>
  <c r="DY78" i="32" s="1"/>
  <c r="DY142" i="32" s="1"/>
  <c r="W78" i="12"/>
  <c r="V78" i="12"/>
  <c r="DW78" i="32" s="1"/>
  <c r="DW142" i="32" s="1"/>
  <c r="U78" i="12"/>
  <c r="DV78" i="32" s="1"/>
  <c r="DV142" i="32" s="1"/>
  <c r="T78" i="12"/>
  <c r="DU78" i="32" s="1"/>
  <c r="DU142" i="32" s="1"/>
  <c r="S78" i="12"/>
  <c r="DT78" i="32" s="1"/>
  <c r="DT142" i="32" s="1"/>
  <c r="P78" i="12"/>
  <c r="AD77" i="12"/>
  <c r="EE77" i="32" s="1"/>
  <c r="EE124" i="32" s="1"/>
  <c r="AC77" i="12"/>
  <c r="ED77" i="32" s="1"/>
  <c r="ED124" i="32" s="1"/>
  <c r="AB77" i="12"/>
  <c r="EC77" i="32" s="1"/>
  <c r="EC124" i="32" s="1"/>
  <c r="AA77" i="12"/>
  <c r="EB77" i="32" s="1"/>
  <c r="EB124" i="32" s="1"/>
  <c r="Z77" i="12"/>
  <c r="EA77" i="32" s="1"/>
  <c r="EA124" i="32" s="1"/>
  <c r="Y77" i="12"/>
  <c r="DZ77" i="32" s="1"/>
  <c r="DZ124" i="32" s="1"/>
  <c r="X77" i="12"/>
  <c r="DY77" i="32" s="1"/>
  <c r="DY124" i="32" s="1"/>
  <c r="W77" i="12"/>
  <c r="DX77" i="32" s="1"/>
  <c r="DX124" i="32" s="1"/>
  <c r="V77" i="12"/>
  <c r="DW77" i="32" s="1"/>
  <c r="DW124" i="32" s="1"/>
  <c r="U77" i="12"/>
  <c r="DV77" i="32" s="1"/>
  <c r="DV124" i="32" s="1"/>
  <c r="T77" i="12"/>
  <c r="DU77" i="32" s="1"/>
  <c r="DU124" i="32" s="1"/>
  <c r="S77" i="12"/>
  <c r="DT77" i="32" s="1"/>
  <c r="DT124" i="32" s="1"/>
  <c r="P77" i="12"/>
  <c r="AD76" i="12"/>
  <c r="AC76" i="12"/>
  <c r="AB76" i="12"/>
  <c r="EC76" i="32" s="1"/>
  <c r="AA76" i="12"/>
  <c r="AA79" i="12" s="1"/>
  <c r="Z76" i="12"/>
  <c r="Y76" i="12"/>
  <c r="X76" i="12"/>
  <c r="DY76" i="32" s="1"/>
  <c r="W76" i="12"/>
  <c r="DX76" i="32" s="1"/>
  <c r="V76" i="12"/>
  <c r="U76" i="12"/>
  <c r="T76" i="12"/>
  <c r="S76" i="12"/>
  <c r="DT76" i="32" s="1"/>
  <c r="P76" i="12"/>
  <c r="P79" i="12" s="1"/>
  <c r="O143" i="15"/>
  <c r="O46" i="64" s="1"/>
  <c r="N143" i="15"/>
  <c r="N46" i="64" s="1"/>
  <c r="M143" i="15"/>
  <c r="M46" i="64" s="1"/>
  <c r="L143" i="15"/>
  <c r="L46" i="64" s="1"/>
  <c r="K143" i="15"/>
  <c r="K46" i="64" s="1"/>
  <c r="J143" i="15"/>
  <c r="J46" i="64" s="1"/>
  <c r="I143" i="15"/>
  <c r="I46" i="64" s="1"/>
  <c r="H143" i="15"/>
  <c r="H46" i="64" s="1"/>
  <c r="G143" i="15"/>
  <c r="G46" i="64" s="1"/>
  <c r="F143" i="15"/>
  <c r="F46" i="64" s="1"/>
  <c r="E143" i="15"/>
  <c r="E46" i="64" s="1"/>
  <c r="D143" i="15"/>
  <c r="D46" i="64" s="1"/>
  <c r="O125" i="15"/>
  <c r="O33" i="64" s="1"/>
  <c r="N125" i="15"/>
  <c r="N33" i="64" s="1"/>
  <c r="M125" i="15"/>
  <c r="M33" i="64" s="1"/>
  <c r="L125" i="15"/>
  <c r="L33" i="64" s="1"/>
  <c r="K125" i="15"/>
  <c r="K33" i="64" s="1"/>
  <c r="J125" i="15"/>
  <c r="J33" i="64" s="1"/>
  <c r="I125" i="15"/>
  <c r="I33" i="64" s="1"/>
  <c r="H125" i="15"/>
  <c r="H33" i="64" s="1"/>
  <c r="G125" i="15"/>
  <c r="G33" i="64" s="1"/>
  <c r="F125" i="15"/>
  <c r="F33" i="64" s="1"/>
  <c r="E125" i="15"/>
  <c r="E33" i="64" s="1"/>
  <c r="D125" i="15"/>
  <c r="O107" i="15"/>
  <c r="O20" i="64" s="1"/>
  <c r="N107" i="15"/>
  <c r="N20" i="64" s="1"/>
  <c r="M107" i="15"/>
  <c r="M20" i="64" s="1"/>
  <c r="L107" i="15"/>
  <c r="L20" i="64" s="1"/>
  <c r="K107" i="15"/>
  <c r="K20" i="64" s="1"/>
  <c r="J107" i="15"/>
  <c r="J20" i="64" s="1"/>
  <c r="I107" i="15"/>
  <c r="I20" i="64" s="1"/>
  <c r="H107" i="15"/>
  <c r="H20" i="64" s="1"/>
  <c r="H59" i="64" s="1"/>
  <c r="G107" i="15"/>
  <c r="G20" i="64" s="1"/>
  <c r="F107" i="15"/>
  <c r="F20" i="64" s="1"/>
  <c r="E107" i="15"/>
  <c r="E20" i="64" s="1"/>
  <c r="D107" i="15"/>
  <c r="O79" i="15"/>
  <c r="N79" i="15"/>
  <c r="M79" i="15"/>
  <c r="L79" i="15"/>
  <c r="K79" i="15"/>
  <c r="J79" i="15"/>
  <c r="I79" i="15"/>
  <c r="H79" i="15"/>
  <c r="G79" i="15"/>
  <c r="F79" i="15"/>
  <c r="E79" i="15"/>
  <c r="D79" i="15"/>
  <c r="AD78" i="15"/>
  <c r="ET78" i="32" s="1"/>
  <c r="ET142" i="32" s="1"/>
  <c r="AC78" i="15"/>
  <c r="ES78" i="32" s="1"/>
  <c r="ES142" i="32" s="1"/>
  <c r="AB78" i="15"/>
  <c r="ER78" i="32" s="1"/>
  <c r="ER142" i="32" s="1"/>
  <c r="AA78" i="15"/>
  <c r="EQ78" i="32" s="1"/>
  <c r="EQ142" i="32" s="1"/>
  <c r="Z78" i="15"/>
  <c r="EP78" i="32" s="1"/>
  <c r="EP142" i="32" s="1"/>
  <c r="Y78" i="15"/>
  <c r="EO78" i="32" s="1"/>
  <c r="EO142" i="32" s="1"/>
  <c r="X78" i="15"/>
  <c r="EN78" i="32" s="1"/>
  <c r="EN142" i="32" s="1"/>
  <c r="W78" i="15"/>
  <c r="EM78" i="32" s="1"/>
  <c r="EM142" i="32" s="1"/>
  <c r="V78" i="15"/>
  <c r="EL78" i="32" s="1"/>
  <c r="EL142" i="32" s="1"/>
  <c r="U78" i="15"/>
  <c r="EK78" i="32" s="1"/>
  <c r="EK142" i="32" s="1"/>
  <c r="T78" i="15"/>
  <c r="EJ78" i="32" s="1"/>
  <c r="EJ142" i="32" s="1"/>
  <c r="S78" i="15"/>
  <c r="EI78" i="32" s="1"/>
  <c r="EI142" i="32" s="1"/>
  <c r="P78" i="15"/>
  <c r="AD77" i="15"/>
  <c r="ET77" i="32" s="1"/>
  <c r="ET124" i="32" s="1"/>
  <c r="AC77" i="15"/>
  <c r="ES77" i="32" s="1"/>
  <c r="ES124" i="32" s="1"/>
  <c r="AB77" i="15"/>
  <c r="ER77" i="32" s="1"/>
  <c r="ER124" i="32" s="1"/>
  <c r="AA77" i="15"/>
  <c r="EQ77" i="32" s="1"/>
  <c r="EQ124" i="32" s="1"/>
  <c r="Z77" i="15"/>
  <c r="EP77" i="32" s="1"/>
  <c r="EP124" i="32" s="1"/>
  <c r="Y77" i="15"/>
  <c r="EO77" i="32" s="1"/>
  <c r="EO124" i="32" s="1"/>
  <c r="X77" i="15"/>
  <c r="EN77" i="32" s="1"/>
  <c r="EN124" i="32" s="1"/>
  <c r="W77" i="15"/>
  <c r="EM77" i="32" s="1"/>
  <c r="EM124" i="32" s="1"/>
  <c r="V77" i="15"/>
  <c r="EL77" i="32" s="1"/>
  <c r="EL124" i="32" s="1"/>
  <c r="U77" i="15"/>
  <c r="EK77" i="32" s="1"/>
  <c r="EK124" i="32" s="1"/>
  <c r="T77" i="15"/>
  <c r="EJ77" i="32" s="1"/>
  <c r="EJ124" i="32" s="1"/>
  <c r="S77" i="15"/>
  <c r="EI77" i="32" s="1"/>
  <c r="EI124" i="32" s="1"/>
  <c r="P77" i="15"/>
  <c r="AD76" i="15"/>
  <c r="AC76" i="15"/>
  <c r="AB76" i="15"/>
  <c r="AA76" i="15"/>
  <c r="EQ76" i="32" s="1"/>
  <c r="Z76" i="15"/>
  <c r="Y76" i="15"/>
  <c r="EO76" i="32" s="1"/>
  <c r="X76" i="15"/>
  <c r="W76" i="15"/>
  <c r="V76" i="15"/>
  <c r="U76" i="15"/>
  <c r="EK76" i="32" s="1"/>
  <c r="T76" i="15"/>
  <c r="S76" i="15"/>
  <c r="P76" i="15"/>
  <c r="O143" i="19"/>
  <c r="O47" i="64" s="1"/>
  <c r="N143" i="19"/>
  <c r="N47" i="64" s="1"/>
  <c r="M143" i="19"/>
  <c r="M47" i="64" s="1"/>
  <c r="L143" i="19"/>
  <c r="L47" i="64" s="1"/>
  <c r="K143" i="19"/>
  <c r="K47" i="64" s="1"/>
  <c r="J143" i="19"/>
  <c r="J47" i="64" s="1"/>
  <c r="I143" i="19"/>
  <c r="I47" i="64" s="1"/>
  <c r="H143" i="19"/>
  <c r="H47" i="64" s="1"/>
  <c r="G143" i="19"/>
  <c r="G47" i="64" s="1"/>
  <c r="F143" i="19"/>
  <c r="F47" i="64" s="1"/>
  <c r="E143" i="19"/>
  <c r="E47" i="64" s="1"/>
  <c r="D143" i="19"/>
  <c r="D47" i="64" s="1"/>
  <c r="O125" i="19"/>
  <c r="O34" i="64" s="1"/>
  <c r="N125" i="19"/>
  <c r="N34" i="64" s="1"/>
  <c r="M125" i="19"/>
  <c r="M34" i="64" s="1"/>
  <c r="L125" i="19"/>
  <c r="L34" i="64" s="1"/>
  <c r="K125" i="19"/>
  <c r="K34" i="64" s="1"/>
  <c r="J125" i="19"/>
  <c r="J34" i="64" s="1"/>
  <c r="I125" i="19"/>
  <c r="I34" i="64" s="1"/>
  <c r="H125" i="19"/>
  <c r="H34" i="64" s="1"/>
  <c r="G125" i="19"/>
  <c r="G34" i="64" s="1"/>
  <c r="F125" i="19"/>
  <c r="F34" i="64" s="1"/>
  <c r="E125" i="19"/>
  <c r="E34" i="64" s="1"/>
  <c r="D125" i="19"/>
  <c r="O106" i="19"/>
  <c r="O21" i="67" s="1"/>
  <c r="O60" i="67" s="1"/>
  <c r="N106" i="19"/>
  <c r="N21" i="67" s="1"/>
  <c r="M106" i="19"/>
  <c r="M21" i="67" s="1"/>
  <c r="M60" i="67" s="1"/>
  <c r="L106" i="19"/>
  <c r="L21" i="67" s="1"/>
  <c r="L60" i="67" s="1"/>
  <c r="K106" i="19"/>
  <c r="K21" i="67" s="1"/>
  <c r="K60" i="67" s="1"/>
  <c r="J106" i="19"/>
  <c r="J21" i="67" s="1"/>
  <c r="I106" i="19"/>
  <c r="I21" i="67" s="1"/>
  <c r="H106" i="19"/>
  <c r="H21" i="67" s="1"/>
  <c r="H60" i="67" s="1"/>
  <c r="G106" i="19"/>
  <c r="G21" i="67" s="1"/>
  <c r="G60" i="67" s="1"/>
  <c r="F106" i="19"/>
  <c r="F21" i="67" s="1"/>
  <c r="E106" i="19"/>
  <c r="E21" i="67" s="1"/>
  <c r="D106" i="19"/>
  <c r="D21" i="67" s="1"/>
  <c r="O79" i="19"/>
  <c r="N79" i="19"/>
  <c r="M79" i="19"/>
  <c r="L79" i="19"/>
  <c r="K79" i="19"/>
  <c r="J79" i="19"/>
  <c r="I79" i="19"/>
  <c r="H79" i="19"/>
  <c r="G79" i="19"/>
  <c r="F79" i="19"/>
  <c r="E79" i="19"/>
  <c r="D79" i="19"/>
  <c r="AD78" i="19"/>
  <c r="FI78" i="32" s="1"/>
  <c r="FI142" i="32" s="1"/>
  <c r="AC78" i="19"/>
  <c r="FH78" i="32" s="1"/>
  <c r="FH142" i="32" s="1"/>
  <c r="AB78" i="19"/>
  <c r="FG78" i="32" s="1"/>
  <c r="FG142" i="32" s="1"/>
  <c r="AA78" i="19"/>
  <c r="FF78" i="32" s="1"/>
  <c r="FF142" i="32" s="1"/>
  <c r="Z78" i="19"/>
  <c r="FE78" i="32" s="1"/>
  <c r="FE142" i="32" s="1"/>
  <c r="Y78" i="19"/>
  <c r="FD78" i="32" s="1"/>
  <c r="FD142" i="32" s="1"/>
  <c r="X78" i="19"/>
  <c r="FC78" i="32" s="1"/>
  <c r="FC142" i="32" s="1"/>
  <c r="W78" i="19"/>
  <c r="FB78" i="32" s="1"/>
  <c r="FB142" i="32" s="1"/>
  <c r="V78" i="19"/>
  <c r="FA78" i="32" s="1"/>
  <c r="FA142" i="32" s="1"/>
  <c r="U78" i="19"/>
  <c r="EZ78" i="32" s="1"/>
  <c r="EZ142" i="32" s="1"/>
  <c r="T78" i="19"/>
  <c r="EY78" i="32" s="1"/>
  <c r="EY142" i="32" s="1"/>
  <c r="S78" i="19"/>
  <c r="EX78" i="32" s="1"/>
  <c r="EX142" i="32" s="1"/>
  <c r="P78" i="19"/>
  <c r="AD77" i="19"/>
  <c r="FI77" i="32" s="1"/>
  <c r="FI124" i="32" s="1"/>
  <c r="AC77" i="19"/>
  <c r="FH77" i="32" s="1"/>
  <c r="FH124" i="32" s="1"/>
  <c r="AB77" i="19"/>
  <c r="FG77" i="32" s="1"/>
  <c r="FG124" i="32" s="1"/>
  <c r="AA77" i="19"/>
  <c r="FF77" i="32" s="1"/>
  <c r="FF124" i="32" s="1"/>
  <c r="Z77" i="19"/>
  <c r="FE77" i="32" s="1"/>
  <c r="FE124" i="32" s="1"/>
  <c r="Y77" i="19"/>
  <c r="FD77" i="32" s="1"/>
  <c r="FD124" i="32" s="1"/>
  <c r="X77" i="19"/>
  <c r="FC77" i="32" s="1"/>
  <c r="FC124" i="32" s="1"/>
  <c r="W77" i="19"/>
  <c r="FB77" i="32" s="1"/>
  <c r="FB124" i="32" s="1"/>
  <c r="V77" i="19"/>
  <c r="FA77" i="32" s="1"/>
  <c r="FA124" i="32" s="1"/>
  <c r="U77" i="19"/>
  <c r="EZ77" i="32" s="1"/>
  <c r="EZ124" i="32" s="1"/>
  <c r="T77" i="19"/>
  <c r="EY77" i="32" s="1"/>
  <c r="EY124" i="32" s="1"/>
  <c r="S77" i="19"/>
  <c r="EX77" i="32" s="1"/>
  <c r="EX124" i="32" s="1"/>
  <c r="P77" i="19"/>
  <c r="AD76" i="19"/>
  <c r="AC76" i="19"/>
  <c r="AB76" i="19"/>
  <c r="AA76" i="19"/>
  <c r="FF76" i="32" s="1"/>
  <c r="Z76" i="19"/>
  <c r="Y76" i="19"/>
  <c r="X76" i="19"/>
  <c r="W76" i="19"/>
  <c r="FB76" i="32" s="1"/>
  <c r="V76" i="19"/>
  <c r="U76" i="19"/>
  <c r="T76" i="19"/>
  <c r="S76" i="19"/>
  <c r="EX76" i="32" s="1"/>
  <c r="P76" i="19"/>
  <c r="A60" i="63"/>
  <c r="A55" i="63"/>
  <c r="A50" i="63"/>
  <c r="A45" i="63"/>
  <c r="A40" i="63"/>
  <c r="A35" i="63"/>
  <c r="A30" i="63"/>
  <c r="A25" i="63"/>
  <c r="A20" i="63"/>
  <c r="A15" i="63"/>
  <c r="A10" i="63"/>
  <c r="CR8" i="63"/>
  <c r="CQ8" i="63"/>
  <c r="CN8" i="63"/>
  <c r="CM8" i="63"/>
  <c r="CJ8" i="63"/>
  <c r="CI8" i="63"/>
  <c r="CF8" i="63"/>
  <c r="CE8" i="63"/>
  <c r="CB8" i="63"/>
  <c r="CA8" i="63"/>
  <c r="BX8" i="63"/>
  <c r="BW8" i="63"/>
  <c r="BT8" i="63"/>
  <c r="BS8" i="63"/>
  <c r="BP8" i="63"/>
  <c r="BO8" i="63"/>
  <c r="BL8" i="63"/>
  <c r="BK8" i="63"/>
  <c r="BH8" i="63"/>
  <c r="BG8" i="63"/>
  <c r="BD8" i="63"/>
  <c r="BC8" i="63"/>
  <c r="AZ8" i="63"/>
  <c r="AY8" i="63"/>
  <c r="AV8" i="63"/>
  <c r="AU8" i="63"/>
  <c r="AR8" i="63"/>
  <c r="AQ8" i="63"/>
  <c r="AN8" i="63"/>
  <c r="AM8" i="63"/>
  <c r="AJ8" i="63"/>
  <c r="AI8" i="63"/>
  <c r="AF8" i="63"/>
  <c r="AE8" i="63"/>
  <c r="AB8" i="63"/>
  <c r="AA8" i="63"/>
  <c r="X8" i="63"/>
  <c r="W8" i="63"/>
  <c r="T8" i="63"/>
  <c r="S8" i="63"/>
  <c r="P8" i="63"/>
  <c r="O8" i="63"/>
  <c r="L8" i="63"/>
  <c r="K8" i="63"/>
  <c r="H8" i="63"/>
  <c r="G8" i="63"/>
  <c r="DN7" i="63"/>
  <c r="CZ7" i="63"/>
  <c r="DA7" i="63" s="1"/>
  <c r="A4" i="63"/>
  <c r="O53" i="67" l="1"/>
  <c r="O58" i="67"/>
  <c r="O59" i="67"/>
  <c r="O50" i="67"/>
  <c r="O51" i="67"/>
  <c r="O54" i="67"/>
  <c r="O52" i="67"/>
  <c r="O57" i="67"/>
  <c r="O35" i="67"/>
  <c r="O48" i="67"/>
  <c r="N53" i="67"/>
  <c r="N56" i="67"/>
  <c r="N54" i="67"/>
  <c r="N60" i="67"/>
  <c r="N59" i="67"/>
  <c r="N50" i="67"/>
  <c r="N51" i="67"/>
  <c r="N48" i="67"/>
  <c r="M48" i="67"/>
  <c r="K35" i="67"/>
  <c r="K48" i="67"/>
  <c r="J60" i="67"/>
  <c r="J35" i="67"/>
  <c r="J48" i="67"/>
  <c r="I60" i="67"/>
  <c r="I60" i="64"/>
  <c r="I48" i="67"/>
  <c r="H48" i="67"/>
  <c r="G35" i="67"/>
  <c r="G48" i="67"/>
  <c r="F60" i="67"/>
  <c r="F48" i="67"/>
  <c r="E52" i="67"/>
  <c r="Y31" i="67"/>
  <c r="AD124" i="11"/>
  <c r="AD106" i="8"/>
  <c r="AD142" i="8"/>
  <c r="T37" i="67"/>
  <c r="AD124" i="17"/>
  <c r="AD43" i="67"/>
  <c r="Q53" i="31" s="1"/>
  <c r="E60" i="67"/>
  <c r="AD124" i="19"/>
  <c r="AD142" i="19"/>
  <c r="Z21" i="67"/>
  <c r="X32" i="67"/>
  <c r="W42" i="67"/>
  <c r="W25" i="67"/>
  <c r="E48" i="67"/>
  <c r="T124" i="13"/>
  <c r="Z40" i="67"/>
  <c r="Y40" i="67"/>
  <c r="AB124" i="13"/>
  <c r="D27" i="67"/>
  <c r="U27" i="67" s="1"/>
  <c r="AC11" i="67"/>
  <c r="S11" i="67"/>
  <c r="S17" i="67"/>
  <c r="U17" i="67"/>
  <c r="T17" i="67"/>
  <c r="D30" i="67"/>
  <c r="U30" i="67" s="1"/>
  <c r="S13" i="67"/>
  <c r="AD13" i="67"/>
  <c r="Q13" i="31" s="1"/>
  <c r="Z39" i="67"/>
  <c r="P39" i="67"/>
  <c r="D26" i="67"/>
  <c r="AD26" i="67" s="1"/>
  <c r="Q31" i="31" s="1"/>
  <c r="T18" i="67"/>
  <c r="S18" i="67"/>
  <c r="D57" i="67"/>
  <c r="X57" i="67" s="1"/>
  <c r="U44" i="67"/>
  <c r="AC44" i="67"/>
  <c r="T16" i="67"/>
  <c r="D55" i="67"/>
  <c r="T55" i="67" s="1"/>
  <c r="S29" i="67"/>
  <c r="AA29" i="67"/>
  <c r="S142" i="19"/>
  <c r="AA142" i="19"/>
  <c r="D34" i="67"/>
  <c r="AD34" i="67" s="1"/>
  <c r="Q39" i="31" s="1"/>
  <c r="D47" i="67"/>
  <c r="V47" i="67" s="1"/>
  <c r="W20" i="67"/>
  <c r="D59" i="67"/>
  <c r="S59" i="67" s="1"/>
  <c r="W33" i="67"/>
  <c r="X33" i="67"/>
  <c r="S46" i="67"/>
  <c r="AA46" i="67"/>
  <c r="Y19" i="67"/>
  <c r="S19" i="67"/>
  <c r="D58" i="67"/>
  <c r="Y58" i="67" s="1"/>
  <c r="AC45" i="67"/>
  <c r="AB45" i="67"/>
  <c r="T45" i="67"/>
  <c r="S106" i="12"/>
  <c r="S15" i="67"/>
  <c r="D54" i="67"/>
  <c r="T54" i="67" s="1"/>
  <c r="U15" i="67"/>
  <c r="AC28" i="67"/>
  <c r="T28" i="67"/>
  <c r="AB28" i="67"/>
  <c r="Y41" i="67"/>
  <c r="X41" i="67"/>
  <c r="S38" i="67"/>
  <c r="AA38" i="67"/>
  <c r="AB38" i="67"/>
  <c r="F61" i="67"/>
  <c r="X20" i="67"/>
  <c r="L35" i="67"/>
  <c r="Z31" i="67"/>
  <c r="AC37" i="67"/>
  <c r="L48" i="67"/>
  <c r="AA17" i="67"/>
  <c r="H22" i="67"/>
  <c r="H50" i="67"/>
  <c r="H61" i="67" s="1"/>
  <c r="P11" i="67"/>
  <c r="Z11" i="67"/>
  <c r="X13" i="67"/>
  <c r="W14" i="67"/>
  <c r="V15" i="67"/>
  <c r="AD15" i="67"/>
  <c r="Q15" i="31" s="1"/>
  <c r="U16" i="67"/>
  <c r="AC16" i="67"/>
  <c r="AB17" i="67"/>
  <c r="AA18" i="67"/>
  <c r="P19" i="67"/>
  <c r="Z19" i="67"/>
  <c r="Y20" i="67"/>
  <c r="E35" i="67"/>
  <c r="M35" i="67"/>
  <c r="W43" i="67"/>
  <c r="AC43" i="67"/>
  <c r="U43" i="67"/>
  <c r="AB43" i="67"/>
  <c r="T43" i="67"/>
  <c r="AA43" i="67"/>
  <c r="S43" i="67"/>
  <c r="Z43" i="67"/>
  <c r="P43" i="67"/>
  <c r="Y43" i="67"/>
  <c r="X43" i="67"/>
  <c r="W13" i="67"/>
  <c r="Z18" i="67"/>
  <c r="I50" i="67"/>
  <c r="I61" i="67" s="1"/>
  <c r="I22" i="67"/>
  <c r="AA11" i="67"/>
  <c r="Y13" i="67"/>
  <c r="X14" i="67"/>
  <c r="W15" i="67"/>
  <c r="V16" i="67"/>
  <c r="AD16" i="67"/>
  <c r="Q16" i="31" s="1"/>
  <c r="AC17" i="67"/>
  <c r="AB18" i="67"/>
  <c r="AA19" i="67"/>
  <c r="P20" i="67"/>
  <c r="Z20" i="67"/>
  <c r="F35" i="67"/>
  <c r="N35" i="67"/>
  <c r="T26" i="67"/>
  <c r="Y26" i="67"/>
  <c r="X26" i="67"/>
  <c r="AD14" i="67"/>
  <c r="Q14" i="31" s="1"/>
  <c r="J50" i="67"/>
  <c r="T11" i="67"/>
  <c r="AB11" i="67"/>
  <c r="P13" i="67"/>
  <c r="Z13" i="67"/>
  <c r="Y14" i="67"/>
  <c r="X15" i="67"/>
  <c r="W16" i="67"/>
  <c r="V17" i="67"/>
  <c r="AD17" i="67"/>
  <c r="Q17" i="31" s="1"/>
  <c r="U18" i="67"/>
  <c r="AC18" i="67"/>
  <c r="T19" i="67"/>
  <c r="AB19" i="67"/>
  <c r="S20" i="67"/>
  <c r="AA20" i="67"/>
  <c r="P21" i="67"/>
  <c r="V34" i="67"/>
  <c r="AB46" i="67"/>
  <c r="V14" i="67"/>
  <c r="K50" i="67"/>
  <c r="U11" i="67"/>
  <c r="AA13" i="67"/>
  <c r="P14" i="67"/>
  <c r="Z14" i="67"/>
  <c r="Y15" i="67"/>
  <c r="X16" i="67"/>
  <c r="W17" i="67"/>
  <c r="V18" i="67"/>
  <c r="AD18" i="67"/>
  <c r="Q18" i="31" s="1"/>
  <c r="U19" i="67"/>
  <c r="AC19" i="67"/>
  <c r="T20" i="67"/>
  <c r="AB20" i="67"/>
  <c r="H35" i="67"/>
  <c r="X24" i="67"/>
  <c r="AB29" i="67"/>
  <c r="AA39" i="67"/>
  <c r="X42" i="67"/>
  <c r="G61" i="67"/>
  <c r="D50" i="67"/>
  <c r="L50" i="67"/>
  <c r="V11" i="67"/>
  <c r="AD11" i="67"/>
  <c r="Q11" i="31" s="1"/>
  <c r="T13" i="67"/>
  <c r="AB13" i="67"/>
  <c r="S14" i="67"/>
  <c r="AA14" i="67"/>
  <c r="P15" i="67"/>
  <c r="Z15" i="67"/>
  <c r="Y16" i="67"/>
  <c r="X17" i="67"/>
  <c r="W18" i="67"/>
  <c r="V19" i="67"/>
  <c r="AD19" i="67"/>
  <c r="Q19" i="31" s="1"/>
  <c r="U20" i="67"/>
  <c r="AC20" i="67"/>
  <c r="G22" i="67"/>
  <c r="I35" i="67"/>
  <c r="X25" i="67"/>
  <c r="Y32" i="67"/>
  <c r="AB37" i="67"/>
  <c r="V43" i="67"/>
  <c r="AC15" i="67"/>
  <c r="AB16" i="67"/>
  <c r="P18" i="67"/>
  <c r="E50" i="67"/>
  <c r="E22" i="67"/>
  <c r="M50" i="67"/>
  <c r="M61" i="67" s="1"/>
  <c r="M22" i="67"/>
  <c r="W11" i="67"/>
  <c r="U13" i="67"/>
  <c r="AC13" i="67"/>
  <c r="T14" i="67"/>
  <c r="AB14" i="67"/>
  <c r="AA15" i="67"/>
  <c r="P16" i="67"/>
  <c r="Z16" i="67"/>
  <c r="Y17" i="67"/>
  <c r="X18" i="67"/>
  <c r="W19" i="67"/>
  <c r="V20" i="67"/>
  <c r="AD20" i="67"/>
  <c r="Q20" i="31" s="1"/>
  <c r="O22" i="67"/>
  <c r="E59" i="67"/>
  <c r="Y11" i="67"/>
  <c r="F22" i="67"/>
  <c r="N22" i="67"/>
  <c r="X11" i="67"/>
  <c r="V13" i="67"/>
  <c r="U14" i="67"/>
  <c r="AC14" i="67"/>
  <c r="T15" i="67"/>
  <c r="AB15" i="67"/>
  <c r="S16" i="67"/>
  <c r="AA16" i="67"/>
  <c r="P17" i="67"/>
  <c r="Z17" i="67"/>
  <c r="Y18" i="67"/>
  <c r="X19" i="67"/>
  <c r="AA21" i="67"/>
  <c r="S21" i="67"/>
  <c r="Y21" i="67"/>
  <c r="X21" i="67"/>
  <c r="W21" i="67"/>
  <c r="AD21" i="67"/>
  <c r="Q21" i="31" s="1"/>
  <c r="V21" i="67"/>
  <c r="AC21" i="67"/>
  <c r="U21" i="67"/>
  <c r="AB21" i="67"/>
  <c r="T21" i="67"/>
  <c r="W34" i="67"/>
  <c r="AC34" i="67"/>
  <c r="U34" i="67"/>
  <c r="AB34" i="67"/>
  <c r="T34" i="67"/>
  <c r="AA34" i="67"/>
  <c r="S34" i="67"/>
  <c r="Z34" i="67"/>
  <c r="P34" i="67"/>
  <c r="Y34" i="67"/>
  <c r="X34" i="67"/>
  <c r="AD44" i="67"/>
  <c r="Q54" i="31" s="1"/>
  <c r="P24" i="67"/>
  <c r="Z24" i="67"/>
  <c r="Y25" i="67"/>
  <c r="W27" i="67"/>
  <c r="V28" i="67"/>
  <c r="AD28" i="67"/>
  <c r="Q33" i="31" s="1"/>
  <c r="U29" i="67"/>
  <c r="AC29" i="67"/>
  <c r="T30" i="67"/>
  <c r="AB30" i="67"/>
  <c r="S31" i="67"/>
  <c r="AA31" i="67"/>
  <c r="P32" i="67"/>
  <c r="Z32" i="67"/>
  <c r="Y33" i="67"/>
  <c r="V37" i="67"/>
  <c r="AD37" i="67"/>
  <c r="Q47" i="31" s="1"/>
  <c r="U38" i="67"/>
  <c r="AC38" i="67"/>
  <c r="T39" i="67"/>
  <c r="AB39" i="67"/>
  <c r="S40" i="67"/>
  <c r="AA40" i="67"/>
  <c r="P41" i="67"/>
  <c r="Z41" i="67"/>
  <c r="Y42" i="67"/>
  <c r="W44" i="67"/>
  <c r="V45" i="67"/>
  <c r="AD45" i="67"/>
  <c r="Q55" i="31" s="1"/>
  <c r="U46" i="67"/>
  <c r="AC46" i="67"/>
  <c r="S24" i="67"/>
  <c r="AA24" i="67"/>
  <c r="P25" i="67"/>
  <c r="Z25" i="67"/>
  <c r="X27" i="67"/>
  <c r="W28" i="67"/>
  <c r="V29" i="67"/>
  <c r="AD29" i="67"/>
  <c r="Q34" i="31" s="1"/>
  <c r="AC30" i="67"/>
  <c r="T31" i="67"/>
  <c r="AB31" i="67"/>
  <c r="S32" i="67"/>
  <c r="AA32" i="67"/>
  <c r="P33" i="67"/>
  <c r="Z33" i="67"/>
  <c r="W37" i="67"/>
  <c r="V38" i="67"/>
  <c r="AD38" i="67"/>
  <c r="Q48" i="31" s="1"/>
  <c r="U39" i="67"/>
  <c r="AC39" i="67"/>
  <c r="T40" i="67"/>
  <c r="AB40" i="67"/>
  <c r="S41" i="67"/>
  <c r="AA41" i="67"/>
  <c r="P42" i="67"/>
  <c r="Z42" i="67"/>
  <c r="X44" i="67"/>
  <c r="W45" i="67"/>
  <c r="V46" i="67"/>
  <c r="AD46" i="67"/>
  <c r="Q56" i="31" s="1"/>
  <c r="T24" i="67"/>
  <c r="AB24" i="67"/>
  <c r="S25" i="67"/>
  <c r="AA25" i="67"/>
  <c r="X28" i="67"/>
  <c r="W29" i="67"/>
  <c r="V30" i="67"/>
  <c r="AD30" i="67"/>
  <c r="Q35" i="31" s="1"/>
  <c r="U31" i="67"/>
  <c r="AC31" i="67"/>
  <c r="T32" i="67"/>
  <c r="AB32" i="67"/>
  <c r="S33" i="67"/>
  <c r="AA33" i="67"/>
  <c r="X37" i="67"/>
  <c r="W38" i="67"/>
  <c r="V39" i="67"/>
  <c r="AD39" i="67"/>
  <c r="Q49" i="31" s="1"/>
  <c r="U40" i="67"/>
  <c r="AC40" i="67"/>
  <c r="T41" i="67"/>
  <c r="AB41" i="67"/>
  <c r="S42" i="67"/>
  <c r="AA42" i="67"/>
  <c r="Y44" i="67"/>
  <c r="X45" i="67"/>
  <c r="W46" i="67"/>
  <c r="U24" i="67"/>
  <c r="AC24" i="67"/>
  <c r="T25" i="67"/>
  <c r="AB25" i="67"/>
  <c r="Y28" i="67"/>
  <c r="X29" i="67"/>
  <c r="W30" i="67"/>
  <c r="V31" i="67"/>
  <c r="AD31" i="67"/>
  <c r="Q36" i="31" s="1"/>
  <c r="U32" i="67"/>
  <c r="AC32" i="67"/>
  <c r="T33" i="67"/>
  <c r="AB33" i="67"/>
  <c r="Y37" i="67"/>
  <c r="X38" i="67"/>
  <c r="W39" i="67"/>
  <c r="V40" i="67"/>
  <c r="AD40" i="67"/>
  <c r="Q50" i="31" s="1"/>
  <c r="U41" i="67"/>
  <c r="AC41" i="67"/>
  <c r="T42" i="67"/>
  <c r="AB42" i="67"/>
  <c r="P44" i="67"/>
  <c r="Z44" i="67"/>
  <c r="Y45" i="67"/>
  <c r="X46" i="67"/>
  <c r="V24" i="67"/>
  <c r="AD24" i="67"/>
  <c r="Q29" i="31" s="1"/>
  <c r="U25" i="67"/>
  <c r="AC25" i="67"/>
  <c r="P28" i="67"/>
  <c r="Z28" i="67"/>
  <c r="Y29" i="67"/>
  <c r="W31" i="67"/>
  <c r="V32" i="67"/>
  <c r="AD32" i="67"/>
  <c r="Q37" i="31" s="1"/>
  <c r="U33" i="67"/>
  <c r="AC33" i="67"/>
  <c r="P37" i="67"/>
  <c r="Z37" i="67"/>
  <c r="Y38" i="67"/>
  <c r="X39" i="67"/>
  <c r="W40" i="67"/>
  <c r="V41" i="67"/>
  <c r="AD41" i="67"/>
  <c r="Q51" i="31" s="1"/>
  <c r="U42" i="67"/>
  <c r="AC42" i="67"/>
  <c r="S44" i="67"/>
  <c r="AA44" i="67"/>
  <c r="P45" i="67"/>
  <c r="Z45" i="67"/>
  <c r="Y46" i="67"/>
  <c r="W24" i="67"/>
  <c r="V25" i="67"/>
  <c r="AD25" i="67"/>
  <c r="Q30" i="31" s="1"/>
  <c r="T27" i="67"/>
  <c r="S28" i="67"/>
  <c r="AA28" i="67"/>
  <c r="P29" i="67"/>
  <c r="Z29" i="67"/>
  <c r="Y30" i="67"/>
  <c r="X31" i="67"/>
  <c r="W32" i="67"/>
  <c r="V33" i="67"/>
  <c r="AD33" i="67"/>
  <c r="Q38" i="31" s="1"/>
  <c r="S37" i="67"/>
  <c r="AA37" i="67"/>
  <c r="P38" i="67"/>
  <c r="Z38" i="67"/>
  <c r="Y39" i="67"/>
  <c r="X40" i="67"/>
  <c r="W41" i="67"/>
  <c r="V42" i="67"/>
  <c r="AD42" i="67"/>
  <c r="Q52" i="31" s="1"/>
  <c r="T44" i="67"/>
  <c r="AB44" i="67"/>
  <c r="S45" i="67"/>
  <c r="AA45" i="67"/>
  <c r="P46" i="67"/>
  <c r="Z46" i="67"/>
  <c r="Y24" i="67"/>
  <c r="U28" i="67"/>
  <c r="T29" i="67"/>
  <c r="S30" i="67"/>
  <c r="P31" i="67"/>
  <c r="U37" i="67"/>
  <c r="T38" i="67"/>
  <c r="S39" i="67"/>
  <c r="P40" i="67"/>
  <c r="V44" i="67"/>
  <c r="U45" i="67"/>
  <c r="T46" i="67"/>
  <c r="EU83" i="32"/>
  <c r="AE82" i="32"/>
  <c r="BI82" i="32"/>
  <c r="BI84" i="32" s="1"/>
  <c r="CM82" i="32"/>
  <c r="DQ82" i="32"/>
  <c r="EF82" i="32"/>
  <c r="EU82" i="32"/>
  <c r="P83" i="32"/>
  <c r="AT83" i="32"/>
  <c r="BX83" i="32"/>
  <c r="FJ83" i="32"/>
  <c r="P82" i="32"/>
  <c r="AT82" i="32"/>
  <c r="BX82" i="32"/>
  <c r="DB82" i="32"/>
  <c r="AE83" i="32"/>
  <c r="AM79" i="32"/>
  <c r="CM83" i="32"/>
  <c r="DB83" i="32"/>
  <c r="EF83" i="32"/>
  <c r="P81" i="32"/>
  <c r="EF81" i="32"/>
  <c r="AW84" i="32"/>
  <c r="CM81" i="32"/>
  <c r="CM84" i="32" s="1"/>
  <c r="AT81" i="32"/>
  <c r="FJ81" i="32"/>
  <c r="FJ84" i="32" s="1"/>
  <c r="DQ81" i="32"/>
  <c r="DQ84" i="32" s="1"/>
  <c r="BX81" i="32"/>
  <c r="AE81" i="32"/>
  <c r="EU81" i="32"/>
  <c r="EU84" i="32" s="1"/>
  <c r="DB81" i="32"/>
  <c r="AD124" i="8"/>
  <c r="AD106" i="9"/>
  <c r="AD142" i="9"/>
  <c r="AD124" i="9"/>
  <c r="AD142" i="10"/>
  <c r="V142" i="10"/>
  <c r="AC142" i="10"/>
  <c r="U142" i="10"/>
  <c r="AB142" i="10"/>
  <c r="T142" i="10"/>
  <c r="AA142" i="10"/>
  <c r="S142" i="10"/>
  <c r="Z142" i="10"/>
  <c r="P142" i="10"/>
  <c r="Y142" i="10"/>
  <c r="X142" i="10"/>
  <c r="W142" i="10"/>
  <c r="J79" i="10"/>
  <c r="D84" i="10"/>
  <c r="L84" i="10"/>
  <c r="AD124" i="10"/>
  <c r="V124" i="10"/>
  <c r="AC124" i="10"/>
  <c r="U124" i="10"/>
  <c r="AB124" i="10"/>
  <c r="T124" i="10"/>
  <c r="AA124" i="10"/>
  <c r="S124" i="10"/>
  <c r="Z124" i="10"/>
  <c r="P124" i="10"/>
  <c r="Y124" i="10"/>
  <c r="X124" i="10"/>
  <c r="W124" i="10"/>
  <c r="W83" i="10"/>
  <c r="M84" i="10"/>
  <c r="D106" i="10"/>
  <c r="AC83" i="10"/>
  <c r="W81" i="10"/>
  <c r="F84" i="10"/>
  <c r="N84" i="10"/>
  <c r="G84" i="10"/>
  <c r="O84" i="10"/>
  <c r="H84" i="10"/>
  <c r="X82" i="10"/>
  <c r="U83" i="10"/>
  <c r="J106" i="10"/>
  <c r="J12" i="67" s="1"/>
  <c r="J51" i="67" s="1"/>
  <c r="I84" i="10"/>
  <c r="K106" i="10"/>
  <c r="K12" i="67" s="1"/>
  <c r="K51" i="67" s="1"/>
  <c r="L106" i="10"/>
  <c r="L12" i="67" s="1"/>
  <c r="L51" i="67" s="1"/>
  <c r="P81" i="10"/>
  <c r="Z81" i="10"/>
  <c r="Y82" i="10"/>
  <c r="X83" i="10"/>
  <c r="E84" i="10"/>
  <c r="H79" i="10"/>
  <c r="S81" i="10"/>
  <c r="S84" i="10" s="1"/>
  <c r="AA81" i="10"/>
  <c r="P82" i="10"/>
  <c r="Z82" i="10"/>
  <c r="Y83" i="10"/>
  <c r="T81" i="10"/>
  <c r="AB81" i="10"/>
  <c r="S82" i="10"/>
  <c r="AA82" i="10"/>
  <c r="P83" i="10"/>
  <c r="Z83" i="10"/>
  <c r="U81" i="10"/>
  <c r="AC81" i="10"/>
  <c r="T82" i="10"/>
  <c r="AB82" i="10"/>
  <c r="S83" i="10"/>
  <c r="AA83" i="10"/>
  <c r="V81" i="10"/>
  <c r="AD81" i="10"/>
  <c r="U82" i="10"/>
  <c r="AC82" i="10"/>
  <c r="T83" i="10"/>
  <c r="AB83" i="10"/>
  <c r="V82" i="10"/>
  <c r="AD82" i="10"/>
  <c r="X81" i="10"/>
  <c r="W82" i="10"/>
  <c r="V83" i="10"/>
  <c r="AD83" i="10"/>
  <c r="Y81" i="10"/>
  <c r="W142" i="9"/>
  <c r="X142" i="9"/>
  <c r="Y142" i="9"/>
  <c r="P142" i="9"/>
  <c r="Z142" i="9"/>
  <c r="S142" i="9"/>
  <c r="AA142" i="9"/>
  <c r="T142" i="9"/>
  <c r="AB142" i="9"/>
  <c r="U142" i="9"/>
  <c r="AC142" i="9"/>
  <c r="V142" i="9"/>
  <c r="W124" i="9"/>
  <c r="X124" i="9"/>
  <c r="Y124" i="9"/>
  <c r="P124" i="9"/>
  <c r="Z124" i="9"/>
  <c r="S124" i="9"/>
  <c r="AA124" i="9"/>
  <c r="T124" i="9"/>
  <c r="AB124" i="9"/>
  <c r="U124" i="9"/>
  <c r="AC124" i="9"/>
  <c r="V124" i="9"/>
  <c r="W106" i="9"/>
  <c r="X106" i="9"/>
  <c r="Y106" i="9"/>
  <c r="P106" i="9"/>
  <c r="Z106" i="9"/>
  <c r="S106" i="9"/>
  <c r="AA106" i="9"/>
  <c r="T106" i="9"/>
  <c r="AB106" i="9"/>
  <c r="U106" i="9"/>
  <c r="AC106" i="9"/>
  <c r="V106" i="9"/>
  <c r="M79" i="10"/>
  <c r="W142" i="8"/>
  <c r="X142" i="8"/>
  <c r="Y142" i="8"/>
  <c r="P142" i="8"/>
  <c r="Z142" i="8"/>
  <c r="S142" i="8"/>
  <c r="AA142" i="8"/>
  <c r="T142" i="8"/>
  <c r="AB142" i="8"/>
  <c r="U142" i="8"/>
  <c r="AC142" i="8"/>
  <c r="V142" i="8"/>
  <c r="W124" i="8"/>
  <c r="X124" i="8"/>
  <c r="Y124" i="8"/>
  <c r="P124" i="8"/>
  <c r="Z124" i="8"/>
  <c r="S124" i="8"/>
  <c r="AA124" i="8"/>
  <c r="T124" i="8"/>
  <c r="AB124" i="8"/>
  <c r="U124" i="8"/>
  <c r="AC124" i="8"/>
  <c r="V124" i="8"/>
  <c r="W106" i="8"/>
  <c r="X106" i="8"/>
  <c r="Y106" i="8"/>
  <c r="P106" i="8"/>
  <c r="Z106" i="8"/>
  <c r="S106" i="8"/>
  <c r="AA106" i="8"/>
  <c r="T106" i="8"/>
  <c r="AB106" i="8"/>
  <c r="U106" i="8"/>
  <c r="AC106" i="8"/>
  <c r="V106" i="8"/>
  <c r="F79" i="10"/>
  <c r="N79" i="10"/>
  <c r="G79" i="10"/>
  <c r="O79" i="10"/>
  <c r="I79" i="10"/>
  <c r="AD124" i="7"/>
  <c r="AD106" i="7"/>
  <c r="AD142" i="7"/>
  <c r="G50" i="64"/>
  <c r="W142" i="7"/>
  <c r="X142" i="7"/>
  <c r="Y142" i="7"/>
  <c r="P142" i="7"/>
  <c r="Z142" i="7"/>
  <c r="S142" i="7"/>
  <c r="AA142" i="7"/>
  <c r="T142" i="7"/>
  <c r="AB142" i="7"/>
  <c r="U142" i="7"/>
  <c r="AC142" i="7"/>
  <c r="V142" i="7"/>
  <c r="W124" i="7"/>
  <c r="X124" i="7"/>
  <c r="Y124" i="7"/>
  <c r="P124" i="7"/>
  <c r="Z124" i="7"/>
  <c r="S124" i="7"/>
  <c r="AA124" i="7"/>
  <c r="T124" i="7"/>
  <c r="AB124" i="7"/>
  <c r="U124" i="7"/>
  <c r="AC124" i="7"/>
  <c r="V124" i="7"/>
  <c r="W106" i="7"/>
  <c r="X106" i="7"/>
  <c r="Y106" i="7"/>
  <c r="P106" i="7"/>
  <c r="Z106" i="7"/>
  <c r="S106" i="7"/>
  <c r="AA106" i="7"/>
  <c r="T106" i="7"/>
  <c r="AB106" i="7"/>
  <c r="U106" i="7"/>
  <c r="AC106" i="7"/>
  <c r="V106" i="7"/>
  <c r="F50" i="64"/>
  <c r="N50" i="64"/>
  <c r="J52" i="64"/>
  <c r="AD106" i="11"/>
  <c r="AD142" i="11"/>
  <c r="F52" i="64"/>
  <c r="N52" i="64"/>
  <c r="W142" i="11"/>
  <c r="X142" i="11"/>
  <c r="Y142" i="11"/>
  <c r="P142" i="11"/>
  <c r="Z142" i="11"/>
  <c r="S142" i="11"/>
  <c r="AA142" i="11"/>
  <c r="T142" i="11"/>
  <c r="AB142" i="11"/>
  <c r="U142" i="11"/>
  <c r="AC142" i="11"/>
  <c r="V142" i="11"/>
  <c r="W124" i="11"/>
  <c r="X124" i="11"/>
  <c r="Y124" i="11"/>
  <c r="P124" i="11"/>
  <c r="Z124" i="11"/>
  <c r="S124" i="11"/>
  <c r="AA124" i="11"/>
  <c r="T124" i="11"/>
  <c r="AB124" i="11"/>
  <c r="U124" i="11"/>
  <c r="AC124" i="11"/>
  <c r="V124" i="11"/>
  <c r="W106" i="11"/>
  <c r="X106" i="11"/>
  <c r="Y106" i="11"/>
  <c r="P106" i="11"/>
  <c r="Z106" i="11"/>
  <c r="S106" i="11"/>
  <c r="AA106" i="11"/>
  <c r="T106" i="11"/>
  <c r="AB106" i="11"/>
  <c r="U106" i="11"/>
  <c r="AC106" i="11"/>
  <c r="V106" i="11"/>
  <c r="E52" i="64"/>
  <c r="AI79" i="32"/>
  <c r="AD106" i="13"/>
  <c r="AD142" i="13"/>
  <c r="AD124" i="13"/>
  <c r="G53" i="64"/>
  <c r="W142" i="13"/>
  <c r="X142" i="13"/>
  <c r="Y142" i="13"/>
  <c r="E53" i="64"/>
  <c r="P142" i="13"/>
  <c r="Z142" i="13"/>
  <c r="S142" i="13"/>
  <c r="AA142" i="13"/>
  <c r="T142" i="13"/>
  <c r="AB142" i="13"/>
  <c r="U142" i="13"/>
  <c r="AC142" i="13"/>
  <c r="V142" i="13"/>
  <c r="W124" i="13"/>
  <c r="F53" i="64"/>
  <c r="N53" i="64"/>
  <c r="X124" i="13"/>
  <c r="Y124" i="13"/>
  <c r="P124" i="13"/>
  <c r="Z124" i="13"/>
  <c r="S124" i="13"/>
  <c r="AA124" i="13"/>
  <c r="U124" i="13"/>
  <c r="AC124" i="13"/>
  <c r="V124" i="13"/>
  <c r="I53" i="64"/>
  <c r="W106" i="13"/>
  <c r="X106" i="13"/>
  <c r="Y106" i="13"/>
  <c r="P106" i="13"/>
  <c r="Z106" i="13"/>
  <c r="S106" i="13"/>
  <c r="AA106" i="13"/>
  <c r="T106" i="13"/>
  <c r="AB106" i="13"/>
  <c r="U106" i="13"/>
  <c r="AC106" i="13"/>
  <c r="V106" i="13"/>
  <c r="K53" i="64"/>
  <c r="BE79" i="32"/>
  <c r="AD124" i="14"/>
  <c r="L54" i="64"/>
  <c r="AD106" i="14"/>
  <c r="AD142" i="14"/>
  <c r="F54" i="64"/>
  <c r="N54" i="64"/>
  <c r="W142" i="14"/>
  <c r="X142" i="14"/>
  <c r="Y142" i="14"/>
  <c r="P142" i="14"/>
  <c r="Z142" i="14"/>
  <c r="S142" i="14"/>
  <c r="AA142" i="14"/>
  <c r="T142" i="14"/>
  <c r="AB142" i="14"/>
  <c r="U142" i="14"/>
  <c r="AC142" i="14"/>
  <c r="V142" i="14"/>
  <c r="W124" i="14"/>
  <c r="X124" i="14"/>
  <c r="Y124" i="14"/>
  <c r="P124" i="14"/>
  <c r="Z124" i="14"/>
  <c r="S124" i="14"/>
  <c r="AA124" i="14"/>
  <c r="T124" i="14"/>
  <c r="AB124" i="14"/>
  <c r="U124" i="14"/>
  <c r="AC124" i="14"/>
  <c r="V124" i="14"/>
  <c r="O54" i="64"/>
  <c r="W106" i="14"/>
  <c r="X106" i="14"/>
  <c r="Y106" i="14"/>
  <c r="P106" i="14"/>
  <c r="Z106" i="14"/>
  <c r="S106" i="14"/>
  <c r="AA106" i="14"/>
  <c r="T106" i="14"/>
  <c r="AB106" i="14"/>
  <c r="U106" i="14"/>
  <c r="AC106" i="14"/>
  <c r="BP79" i="32"/>
  <c r="V106" i="14"/>
  <c r="I54" i="64"/>
  <c r="AD124" i="16"/>
  <c r="AD106" i="16"/>
  <c r="AD142" i="16"/>
  <c r="J55" i="64"/>
  <c r="W142" i="16"/>
  <c r="X142" i="16"/>
  <c r="Y142" i="16"/>
  <c r="P142" i="16"/>
  <c r="Z142" i="16"/>
  <c r="S142" i="16"/>
  <c r="AA142" i="16"/>
  <c r="T142" i="16"/>
  <c r="AB142" i="16"/>
  <c r="U142" i="16"/>
  <c r="AC142" i="16"/>
  <c r="V142" i="16"/>
  <c r="W124" i="16"/>
  <c r="X124" i="16"/>
  <c r="Y124" i="16"/>
  <c r="M55" i="64"/>
  <c r="P124" i="16"/>
  <c r="Z124" i="16"/>
  <c r="S124" i="16"/>
  <c r="AA124" i="16"/>
  <c r="T124" i="16"/>
  <c r="AB124" i="16"/>
  <c r="U124" i="16"/>
  <c r="AC124" i="16"/>
  <c r="V124" i="16"/>
  <c r="F55" i="64"/>
  <c r="N55" i="64"/>
  <c r="W106" i="16"/>
  <c r="X106" i="16"/>
  <c r="Y106" i="16"/>
  <c r="P106" i="16"/>
  <c r="Z106" i="16"/>
  <c r="S106" i="16"/>
  <c r="AA106" i="16"/>
  <c r="T106" i="16"/>
  <c r="AB106" i="16"/>
  <c r="U106" i="16"/>
  <c r="AC106" i="16"/>
  <c r="V106" i="16"/>
  <c r="I55" i="64"/>
  <c r="CG79" i="32"/>
  <c r="CC79" i="32"/>
  <c r="U124" i="17"/>
  <c r="AD106" i="17"/>
  <c r="AD142" i="17"/>
  <c r="J56" i="64"/>
  <c r="W142" i="17"/>
  <c r="X142" i="17"/>
  <c r="Y142" i="17"/>
  <c r="P142" i="17"/>
  <c r="Z142" i="17"/>
  <c r="S142" i="17"/>
  <c r="AA142" i="17"/>
  <c r="T142" i="17"/>
  <c r="AB142" i="17"/>
  <c r="U142" i="17"/>
  <c r="AC142" i="17"/>
  <c r="V142" i="17"/>
  <c r="W124" i="17"/>
  <c r="X124" i="17"/>
  <c r="Y124" i="17"/>
  <c r="K56" i="64"/>
  <c r="P124" i="17"/>
  <c r="Z124" i="17"/>
  <c r="S124" i="17"/>
  <c r="AA124" i="17"/>
  <c r="T124" i="17"/>
  <c r="AB124" i="17"/>
  <c r="AC124" i="17"/>
  <c r="V124" i="17"/>
  <c r="W106" i="17"/>
  <c r="E56" i="64"/>
  <c r="X106" i="17"/>
  <c r="Y106" i="17"/>
  <c r="CU79" i="32"/>
  <c r="P106" i="17"/>
  <c r="Z106" i="17"/>
  <c r="S106" i="17"/>
  <c r="AA106" i="17"/>
  <c r="T106" i="17"/>
  <c r="AB106" i="17"/>
  <c r="U106" i="17"/>
  <c r="AC106" i="17"/>
  <c r="V106" i="17"/>
  <c r="G56" i="64"/>
  <c r="CQ79" i="32"/>
  <c r="AD124" i="18"/>
  <c r="AD106" i="18"/>
  <c r="AD142" i="18"/>
  <c r="F57" i="64"/>
  <c r="W142" i="18"/>
  <c r="X142" i="18"/>
  <c r="Y142" i="18"/>
  <c r="P142" i="18"/>
  <c r="Z142" i="18"/>
  <c r="S142" i="18"/>
  <c r="AA142" i="18"/>
  <c r="T142" i="18"/>
  <c r="AB142" i="18"/>
  <c r="U142" i="18"/>
  <c r="AC142" i="18"/>
  <c r="V142" i="18"/>
  <c r="W124" i="18"/>
  <c r="X124" i="18"/>
  <c r="Y124" i="18"/>
  <c r="J57" i="64"/>
  <c r="P124" i="18"/>
  <c r="Z124" i="18"/>
  <c r="S124" i="18"/>
  <c r="AA124" i="18"/>
  <c r="T124" i="18"/>
  <c r="AB124" i="18"/>
  <c r="U124" i="18"/>
  <c r="AC124" i="18"/>
  <c r="V124" i="18"/>
  <c r="W106" i="18"/>
  <c r="X106" i="18"/>
  <c r="Y106" i="18"/>
  <c r="P106" i="18"/>
  <c r="Z106" i="18"/>
  <c r="S106" i="18"/>
  <c r="AA106" i="18"/>
  <c r="T106" i="18"/>
  <c r="AB106" i="18"/>
  <c r="U106" i="18"/>
  <c r="AC106" i="18"/>
  <c r="V106" i="18"/>
  <c r="K57" i="64"/>
  <c r="DO79" i="32"/>
  <c r="AD124" i="12"/>
  <c r="H58" i="64"/>
  <c r="AD106" i="12"/>
  <c r="AD142" i="12"/>
  <c r="W142" i="12"/>
  <c r="X142" i="12"/>
  <c r="Y142" i="12"/>
  <c r="P142" i="12"/>
  <c r="Z142" i="12"/>
  <c r="N58" i="64"/>
  <c r="S142" i="12"/>
  <c r="AA142" i="12"/>
  <c r="F58" i="64"/>
  <c r="DY79" i="32"/>
  <c r="G58" i="64"/>
  <c r="T142" i="12"/>
  <c r="AB142" i="12"/>
  <c r="U142" i="12"/>
  <c r="AC142" i="12"/>
  <c r="V142" i="12"/>
  <c r="W124" i="12"/>
  <c r="O58" i="64"/>
  <c r="X124" i="12"/>
  <c r="Y124" i="12"/>
  <c r="P124" i="12"/>
  <c r="Z124" i="12"/>
  <c r="S124" i="12"/>
  <c r="AA124" i="12"/>
  <c r="T124" i="12"/>
  <c r="AB124" i="12"/>
  <c r="U124" i="12"/>
  <c r="AC124" i="12"/>
  <c r="V124" i="12"/>
  <c r="W106" i="12"/>
  <c r="J58" i="64"/>
  <c r="X106" i="12"/>
  <c r="Y106" i="12"/>
  <c r="P106" i="12"/>
  <c r="Z106" i="12"/>
  <c r="AA106" i="12"/>
  <c r="T106" i="12"/>
  <c r="AB106" i="12"/>
  <c r="U106" i="12"/>
  <c r="AC106" i="12"/>
  <c r="V106" i="12"/>
  <c r="K58" i="64"/>
  <c r="EC79" i="32"/>
  <c r="AD124" i="15"/>
  <c r="AD106" i="15"/>
  <c r="AD142" i="15"/>
  <c r="W142" i="15"/>
  <c r="F59" i="64"/>
  <c r="O59" i="64"/>
  <c r="G59" i="64"/>
  <c r="X142" i="15"/>
  <c r="Y142" i="15"/>
  <c r="P142" i="15"/>
  <c r="Z142" i="15"/>
  <c r="S142" i="15"/>
  <c r="AA142" i="15"/>
  <c r="T142" i="15"/>
  <c r="AB142" i="15"/>
  <c r="U142" i="15"/>
  <c r="AC142" i="15"/>
  <c r="N59" i="64"/>
  <c r="V142" i="15"/>
  <c r="W124" i="15"/>
  <c r="X124" i="15"/>
  <c r="Y124" i="15"/>
  <c r="P124" i="15"/>
  <c r="Z124" i="15"/>
  <c r="S124" i="15"/>
  <c r="AA124" i="15"/>
  <c r="T124" i="15"/>
  <c r="AB124" i="15"/>
  <c r="U124" i="15"/>
  <c r="AC124" i="15"/>
  <c r="V124" i="15"/>
  <c r="W106" i="15"/>
  <c r="X106" i="15"/>
  <c r="Y106" i="15"/>
  <c r="P106" i="15"/>
  <c r="Z106" i="15"/>
  <c r="K59" i="64"/>
  <c r="S106" i="15"/>
  <c r="AA106" i="15"/>
  <c r="L59" i="64"/>
  <c r="T106" i="15"/>
  <c r="AB106" i="15"/>
  <c r="U106" i="15"/>
  <c r="AC106" i="15"/>
  <c r="V106" i="15"/>
  <c r="I59" i="64"/>
  <c r="J59" i="64"/>
  <c r="EK79" i="32"/>
  <c r="E59" i="64"/>
  <c r="M59" i="64"/>
  <c r="EO79" i="32"/>
  <c r="E60" i="64"/>
  <c r="L60" i="64"/>
  <c r="X142" i="19"/>
  <c r="W142" i="19"/>
  <c r="Y142" i="19"/>
  <c r="P142" i="19"/>
  <c r="Z142" i="19"/>
  <c r="T142" i="19"/>
  <c r="AB142" i="19"/>
  <c r="U142" i="19"/>
  <c r="AC142" i="19"/>
  <c r="V142" i="19"/>
  <c r="W124" i="19"/>
  <c r="X124" i="19"/>
  <c r="Y124" i="19"/>
  <c r="P124" i="19"/>
  <c r="Z124" i="19"/>
  <c r="S124" i="19"/>
  <c r="AA124" i="19"/>
  <c r="T124" i="19"/>
  <c r="AB124" i="19"/>
  <c r="U124" i="19"/>
  <c r="AC124" i="19"/>
  <c r="V124" i="19"/>
  <c r="AD107" i="19"/>
  <c r="W107" i="19"/>
  <c r="X107" i="19"/>
  <c r="Y107" i="19"/>
  <c r="P107" i="19"/>
  <c r="Z107" i="19"/>
  <c r="S107" i="19"/>
  <c r="AA107" i="19"/>
  <c r="T107" i="19"/>
  <c r="AB107" i="19"/>
  <c r="J60" i="64"/>
  <c r="U107" i="19"/>
  <c r="AC107" i="19"/>
  <c r="K60" i="64"/>
  <c r="V107" i="19"/>
  <c r="N60" i="64"/>
  <c r="F60" i="64"/>
  <c r="G60" i="64"/>
  <c r="O60" i="64"/>
  <c r="H60" i="64"/>
  <c r="DO7" i="65"/>
  <c r="CZ10" i="65"/>
  <c r="C10" i="65" s="1"/>
  <c r="CZ11" i="65"/>
  <c r="C11" i="65" s="1"/>
  <c r="CZ61" i="65"/>
  <c r="C61" i="65" s="1"/>
  <c r="CZ59" i="65"/>
  <c r="C59" i="65" s="1"/>
  <c r="CZ60" i="65"/>
  <c r="C60" i="65" s="1"/>
  <c r="CZ49" i="65"/>
  <c r="C49" i="65" s="1"/>
  <c r="CZ46" i="65"/>
  <c r="C46" i="65" s="1"/>
  <c r="CZ44" i="65"/>
  <c r="C44" i="65" s="1"/>
  <c r="CZ56" i="65"/>
  <c r="C56" i="65" s="1"/>
  <c r="CZ54" i="65"/>
  <c r="C54" i="65" s="1"/>
  <c r="CZ55" i="65"/>
  <c r="C55" i="65" s="1"/>
  <c r="CZ51" i="65"/>
  <c r="C51" i="65" s="1"/>
  <c r="CZ50" i="65"/>
  <c r="C50" i="65" s="1"/>
  <c r="CZ45" i="65"/>
  <c r="C45" i="65" s="1"/>
  <c r="CZ41" i="65"/>
  <c r="C41" i="65" s="1"/>
  <c r="CZ36" i="65"/>
  <c r="C36" i="65" s="1"/>
  <c r="CZ35" i="65"/>
  <c r="C35" i="65" s="1"/>
  <c r="CZ40" i="65"/>
  <c r="C40" i="65" s="1"/>
  <c r="CZ39" i="65"/>
  <c r="C39" i="65" s="1"/>
  <c r="CZ31" i="65"/>
  <c r="C31" i="65" s="1"/>
  <c r="CZ30" i="65"/>
  <c r="C30" i="65" s="1"/>
  <c r="CZ29" i="65"/>
  <c r="C29" i="65" s="1"/>
  <c r="CZ34" i="65"/>
  <c r="C34" i="65" s="1"/>
  <c r="CZ26" i="65"/>
  <c r="C26" i="65" s="1"/>
  <c r="CZ25" i="65"/>
  <c r="C25" i="65" s="1"/>
  <c r="CZ24" i="65"/>
  <c r="C24" i="65" s="1"/>
  <c r="CZ21" i="65"/>
  <c r="C21" i="65" s="1"/>
  <c r="CZ20" i="65"/>
  <c r="C20" i="65" s="1"/>
  <c r="CZ19" i="65"/>
  <c r="C19" i="65" s="1"/>
  <c r="DA7" i="65"/>
  <c r="G9" i="65"/>
  <c r="M54" i="64"/>
  <c r="O50" i="64"/>
  <c r="O56" i="64"/>
  <c r="O57" i="64"/>
  <c r="O53" i="64"/>
  <c r="M52" i="64"/>
  <c r="L57" i="64"/>
  <c r="L52" i="64"/>
  <c r="L55" i="64"/>
  <c r="J54" i="64"/>
  <c r="J50" i="64"/>
  <c r="H54" i="64"/>
  <c r="H53" i="64"/>
  <c r="G57" i="64"/>
  <c r="G54" i="64"/>
  <c r="AD125" i="8"/>
  <c r="AD143" i="8"/>
  <c r="AD107" i="8"/>
  <c r="U79" i="19"/>
  <c r="EZ76" i="32"/>
  <c r="EZ79" i="32" s="1"/>
  <c r="Y79" i="19"/>
  <c r="FD76" i="32"/>
  <c r="FD79" i="32" s="1"/>
  <c r="T79" i="15"/>
  <c r="EJ76" i="32"/>
  <c r="EJ79" i="32" s="1"/>
  <c r="X79" i="15"/>
  <c r="EN76" i="32"/>
  <c r="EN79" i="32" s="1"/>
  <c r="AB79" i="15"/>
  <c r="ER76" i="32"/>
  <c r="ER79" i="32" s="1"/>
  <c r="U79" i="12"/>
  <c r="DV76" i="32"/>
  <c r="DV79" i="32" s="1"/>
  <c r="Y79" i="12"/>
  <c r="DZ76" i="32"/>
  <c r="DZ79" i="32" s="1"/>
  <c r="AC79" i="12"/>
  <c r="ED76" i="32"/>
  <c r="ED79" i="32" s="1"/>
  <c r="DX78" i="32"/>
  <c r="W79" i="12"/>
  <c r="S79" i="12"/>
  <c r="P79" i="19"/>
  <c r="V79" i="19"/>
  <c r="FA76" i="32"/>
  <c r="FA79" i="32" s="1"/>
  <c r="Z79" i="19"/>
  <c r="FE76" i="32"/>
  <c r="FE79" i="32" s="1"/>
  <c r="AD79" i="19"/>
  <c r="FI76" i="32"/>
  <c r="FI79" i="32" s="1"/>
  <c r="W79" i="19"/>
  <c r="AA79" i="15"/>
  <c r="EX79" i="32"/>
  <c r="FB79" i="32"/>
  <c r="FF79" i="32"/>
  <c r="V79" i="12"/>
  <c r="DW76" i="32"/>
  <c r="DW79" i="32" s="1"/>
  <c r="Z79" i="12"/>
  <c r="EA76" i="32"/>
  <c r="EA79" i="32" s="1"/>
  <c r="AD79" i="12"/>
  <c r="EE76" i="32"/>
  <c r="EE79" i="32" s="1"/>
  <c r="CA79" i="32"/>
  <c r="CI79" i="32"/>
  <c r="BQ79" i="32"/>
  <c r="BU79" i="32"/>
  <c r="BG79" i="32"/>
  <c r="L79" i="32"/>
  <c r="AC79" i="19"/>
  <c r="FH76" i="32"/>
  <c r="FH79" i="32" s="1"/>
  <c r="S79" i="19"/>
  <c r="T79" i="19"/>
  <c r="EY76" i="32"/>
  <c r="EY79" i="32" s="1"/>
  <c r="X79" i="19"/>
  <c r="FC76" i="32"/>
  <c r="FC79" i="32" s="1"/>
  <c r="AB79" i="19"/>
  <c r="FG76" i="32"/>
  <c r="FG79" i="32" s="1"/>
  <c r="M60" i="64"/>
  <c r="EI76" i="32"/>
  <c r="EI79" i="32" s="1"/>
  <c r="S79" i="15"/>
  <c r="W79" i="15"/>
  <c r="EM76" i="32"/>
  <c r="EM79" i="32" s="1"/>
  <c r="EQ79" i="32"/>
  <c r="M58" i="64"/>
  <c r="S79" i="18"/>
  <c r="DE76" i="32"/>
  <c r="DE79" i="32" s="1"/>
  <c r="W79" i="18"/>
  <c r="DI76" i="32"/>
  <c r="DI79" i="32" s="1"/>
  <c r="DM79" i="32"/>
  <c r="CP79" i="32"/>
  <c r="CT79" i="32"/>
  <c r="CX79" i="32"/>
  <c r="AL79" i="32"/>
  <c r="AP79" i="32"/>
  <c r="S79" i="17"/>
  <c r="M56" i="64"/>
  <c r="AA79" i="16"/>
  <c r="S79" i="14"/>
  <c r="AA79" i="13"/>
  <c r="S79" i="11"/>
  <c r="I52" i="64"/>
  <c r="AA79" i="7"/>
  <c r="F79" i="32"/>
  <c r="AH79" i="32"/>
  <c r="AR76" i="32"/>
  <c r="AR79" i="32" s="1"/>
  <c r="BA76" i="32"/>
  <c r="BA79" i="32" s="1"/>
  <c r="BF76" i="32"/>
  <c r="BF79" i="32" s="1"/>
  <c r="BN76" i="32"/>
  <c r="BN79" i="32" s="1"/>
  <c r="BT76" i="32"/>
  <c r="BT79" i="32" s="1"/>
  <c r="CB76" i="32"/>
  <c r="CB79" i="32" s="1"/>
  <c r="CZ76" i="32"/>
  <c r="CZ79" i="32" s="1"/>
  <c r="DN76" i="32"/>
  <c r="DN79" i="32" s="1"/>
  <c r="EB76" i="32"/>
  <c r="EB79" i="32" s="1"/>
  <c r="AD107" i="18"/>
  <c r="AD125" i="18"/>
  <c r="AD143" i="18"/>
  <c r="V79" i="17"/>
  <c r="CS76" i="32"/>
  <c r="CS79" i="32" s="1"/>
  <c r="Z79" i="17"/>
  <c r="CW76" i="32"/>
  <c r="CW79" i="32" s="1"/>
  <c r="AD79" i="17"/>
  <c r="DA76" i="32"/>
  <c r="DA79" i="32" s="1"/>
  <c r="W79" i="17"/>
  <c r="AD107" i="16"/>
  <c r="AD125" i="16"/>
  <c r="AD143" i="16"/>
  <c r="V79" i="14"/>
  <c r="BO76" i="32"/>
  <c r="BO79" i="32" s="1"/>
  <c r="Z79" i="14"/>
  <c r="BS76" i="32"/>
  <c r="BS79" i="32" s="1"/>
  <c r="AD79" i="14"/>
  <c r="BW76" i="32"/>
  <c r="BW79" i="32" s="1"/>
  <c r="W79" i="14"/>
  <c r="V79" i="11"/>
  <c r="AK76" i="32"/>
  <c r="AK79" i="32" s="1"/>
  <c r="Z79" i="11"/>
  <c r="AO76" i="32"/>
  <c r="AO79" i="32" s="1"/>
  <c r="AD79" i="11"/>
  <c r="AS76" i="32"/>
  <c r="AS79" i="32" s="1"/>
  <c r="W79" i="11"/>
  <c r="AD107" i="7"/>
  <c r="AD125" i="7"/>
  <c r="AD143" i="7"/>
  <c r="H76" i="32"/>
  <c r="M76" i="32"/>
  <c r="AN76" i="32"/>
  <c r="AN79" i="32" s="1"/>
  <c r="AW76" i="32"/>
  <c r="BB76" i="32"/>
  <c r="BB79" i="32" s="1"/>
  <c r="CV76" i="32"/>
  <c r="CV79" i="32" s="1"/>
  <c r="DJ76" i="32"/>
  <c r="DJ79" i="32" s="1"/>
  <c r="AA79" i="19"/>
  <c r="U79" i="15"/>
  <c r="Y79" i="15"/>
  <c r="AC79" i="15"/>
  <c r="U79" i="18"/>
  <c r="Y79" i="18"/>
  <c r="AC79" i="18"/>
  <c r="AA79" i="17"/>
  <c r="U79" i="16"/>
  <c r="Y79" i="16"/>
  <c r="AC79" i="16"/>
  <c r="S79" i="16"/>
  <c r="E55" i="64"/>
  <c r="U79" i="13"/>
  <c r="Y79" i="13"/>
  <c r="AC79" i="13"/>
  <c r="M53" i="64"/>
  <c r="AA79" i="11"/>
  <c r="U79" i="7"/>
  <c r="Y79" i="7"/>
  <c r="AC79" i="7"/>
  <c r="S79" i="7"/>
  <c r="T79" i="9"/>
  <c r="X79" i="9"/>
  <c r="AB79" i="9"/>
  <c r="I76" i="32"/>
  <c r="N76" i="32"/>
  <c r="AJ76" i="32"/>
  <c r="AJ79" i="32" s="1"/>
  <c r="AX76" i="32"/>
  <c r="AX79" i="32" s="1"/>
  <c r="BC76" i="32"/>
  <c r="BC79" i="32" s="1"/>
  <c r="BV76" i="32"/>
  <c r="BV79" i="32" s="1"/>
  <c r="CE76" i="32"/>
  <c r="CE79" i="32" s="1"/>
  <c r="CJ76" i="32"/>
  <c r="CJ79" i="32" s="1"/>
  <c r="CR76" i="32"/>
  <c r="CR79" i="32" s="1"/>
  <c r="DF76" i="32"/>
  <c r="DF79" i="32" s="1"/>
  <c r="DK76" i="32"/>
  <c r="DK79" i="32" s="1"/>
  <c r="P79" i="15"/>
  <c r="V79" i="15"/>
  <c r="EL76" i="32"/>
  <c r="EL79" i="32" s="1"/>
  <c r="Z79" i="15"/>
  <c r="EP76" i="32"/>
  <c r="EP79" i="32" s="1"/>
  <c r="AD79" i="15"/>
  <c r="ET76" i="32"/>
  <c r="ET79" i="32" s="1"/>
  <c r="T79" i="12"/>
  <c r="X79" i="12"/>
  <c r="AB79" i="12"/>
  <c r="P79" i="18"/>
  <c r="V79" i="18"/>
  <c r="DH76" i="32"/>
  <c r="DH79" i="32" s="1"/>
  <c r="Z79" i="18"/>
  <c r="DL76" i="32"/>
  <c r="DL79" i="32" s="1"/>
  <c r="AD79" i="18"/>
  <c r="DP76" i="32"/>
  <c r="DP79" i="32" s="1"/>
  <c r="T79" i="17"/>
  <c r="X79" i="17"/>
  <c r="AB79" i="17"/>
  <c r="H56" i="64"/>
  <c r="L56" i="64"/>
  <c r="P79" i="16"/>
  <c r="V79" i="16"/>
  <c r="CD76" i="32"/>
  <c r="CD79" i="32" s="1"/>
  <c r="Z79" i="16"/>
  <c r="CH76" i="32"/>
  <c r="CH79" i="32" s="1"/>
  <c r="AD79" i="16"/>
  <c r="CL76" i="32"/>
  <c r="CL79" i="32" s="1"/>
  <c r="T79" i="14"/>
  <c r="X79" i="14"/>
  <c r="AB79" i="14"/>
  <c r="AD107" i="14"/>
  <c r="AD125" i="14"/>
  <c r="AD143" i="14"/>
  <c r="P79" i="13"/>
  <c r="V79" i="13"/>
  <c r="AZ76" i="32"/>
  <c r="AZ79" i="32" s="1"/>
  <c r="Z79" i="13"/>
  <c r="BD76" i="32"/>
  <c r="BD79" i="32" s="1"/>
  <c r="AD79" i="13"/>
  <c r="BH76" i="32"/>
  <c r="BH79" i="32" s="1"/>
  <c r="T79" i="11"/>
  <c r="X79" i="11"/>
  <c r="AB79" i="11"/>
  <c r="P79" i="7"/>
  <c r="V79" i="7"/>
  <c r="G76" i="32"/>
  <c r="Z79" i="7"/>
  <c r="K76" i="32"/>
  <c r="AD79" i="7"/>
  <c r="O76" i="32"/>
  <c r="T79" i="8"/>
  <c r="X79" i="8"/>
  <c r="AB79" i="8"/>
  <c r="U79" i="9"/>
  <c r="Y79" i="9"/>
  <c r="AC79" i="9"/>
  <c r="E76" i="32"/>
  <c r="J76" i="32"/>
  <c r="AQ76" i="32"/>
  <c r="AQ79" i="32" s="1"/>
  <c r="AY76" i="32"/>
  <c r="AY79" i="32" s="1"/>
  <c r="BM76" i="32"/>
  <c r="BM79" i="32" s="1"/>
  <c r="BR76" i="32"/>
  <c r="BR79" i="32" s="1"/>
  <c r="CF76" i="32"/>
  <c r="CF79" i="32" s="1"/>
  <c r="CK76" i="32"/>
  <c r="CK79" i="32" s="1"/>
  <c r="CY76" i="32"/>
  <c r="CY79" i="32" s="1"/>
  <c r="DG76" i="32"/>
  <c r="DG79" i="32" s="1"/>
  <c r="DU76" i="32"/>
  <c r="DU79" i="32" s="1"/>
  <c r="ES76" i="32"/>
  <c r="ES79" i="32" s="1"/>
  <c r="AD107" i="13"/>
  <c r="AD143" i="13"/>
  <c r="AD107" i="17"/>
  <c r="AD125" i="17"/>
  <c r="AD143" i="17"/>
  <c r="AD106" i="19"/>
  <c r="AD125" i="19"/>
  <c r="W47" i="64"/>
  <c r="AD107" i="15"/>
  <c r="AD125" i="15"/>
  <c r="AD107" i="12"/>
  <c r="AD125" i="12"/>
  <c r="AD107" i="11"/>
  <c r="AD125" i="11"/>
  <c r="AD143" i="11"/>
  <c r="AD107" i="9"/>
  <c r="AD125" i="9"/>
  <c r="AD143" i="9"/>
  <c r="W107" i="7"/>
  <c r="W125" i="7"/>
  <c r="W143" i="7"/>
  <c r="D24" i="64"/>
  <c r="AA24" i="64" s="1"/>
  <c r="D11" i="64"/>
  <c r="AA11" i="64" s="1"/>
  <c r="D37" i="64"/>
  <c r="AD37" i="64" s="1"/>
  <c r="R47" i="31" s="1"/>
  <c r="D41" i="64"/>
  <c r="V41" i="64" s="1"/>
  <c r="D28" i="64"/>
  <c r="T28" i="64" s="1"/>
  <c r="W107" i="14"/>
  <c r="W125" i="14"/>
  <c r="W143" i="14"/>
  <c r="D15" i="64"/>
  <c r="AA15" i="64" s="1"/>
  <c r="D16" i="64"/>
  <c r="Z16" i="64" s="1"/>
  <c r="D29" i="64"/>
  <c r="Y29" i="64" s="1"/>
  <c r="D42" i="64"/>
  <c r="Y42" i="64" s="1"/>
  <c r="AA107" i="16"/>
  <c r="AA125" i="16"/>
  <c r="W143" i="16"/>
  <c r="AA125" i="18"/>
  <c r="AA143" i="18"/>
  <c r="D18" i="64"/>
  <c r="X18" i="64" s="1"/>
  <c r="D31" i="64"/>
  <c r="S31" i="64" s="1"/>
  <c r="D44" i="64"/>
  <c r="T44" i="64" s="1"/>
  <c r="W107" i="8"/>
  <c r="W125" i="8"/>
  <c r="W143" i="8"/>
  <c r="W106" i="19"/>
  <c r="U21" i="64"/>
  <c r="AA143" i="19"/>
  <c r="AA125" i="19"/>
  <c r="D34" i="64"/>
  <c r="AB34" i="64" s="1"/>
  <c r="Y46" i="64"/>
  <c r="AC46" i="64"/>
  <c r="D20" i="64"/>
  <c r="U20" i="64" s="1"/>
  <c r="W107" i="15"/>
  <c r="W125" i="15"/>
  <c r="W143" i="15"/>
  <c r="D33" i="64"/>
  <c r="AD33" i="64" s="1"/>
  <c r="R38" i="31" s="1"/>
  <c r="W107" i="12"/>
  <c r="AA125" i="12"/>
  <c r="W143" i="12"/>
  <c r="D19" i="64"/>
  <c r="AC19" i="64" s="1"/>
  <c r="D32" i="64"/>
  <c r="AB32" i="64" s="1"/>
  <c r="AA143" i="11"/>
  <c r="D13" i="64"/>
  <c r="AC13" i="64" s="1"/>
  <c r="W107" i="11"/>
  <c r="W125" i="11"/>
  <c r="D26" i="64"/>
  <c r="U26" i="64" s="1"/>
  <c r="D39" i="64"/>
  <c r="X39" i="64" s="1"/>
  <c r="W107" i="17"/>
  <c r="W125" i="17"/>
  <c r="W143" i="17"/>
  <c r="D17" i="64"/>
  <c r="U17" i="64" s="1"/>
  <c r="D43" i="64"/>
  <c r="AA43" i="64" s="1"/>
  <c r="D30" i="64"/>
  <c r="X30" i="64" s="1"/>
  <c r="W107" i="9"/>
  <c r="W125" i="9"/>
  <c r="W143" i="9"/>
  <c r="T27" i="64"/>
  <c r="AA27" i="64"/>
  <c r="AA107" i="13"/>
  <c r="AA125" i="13"/>
  <c r="AA143" i="13"/>
  <c r="D14" i="64"/>
  <c r="T14" i="64" s="1"/>
  <c r="D40" i="64"/>
  <c r="AB40" i="64" s="1"/>
  <c r="AB46" i="64"/>
  <c r="AD44" i="64"/>
  <c r="R54" i="31" s="1"/>
  <c r="U46" i="64"/>
  <c r="AB27" i="64"/>
  <c r="E50" i="64"/>
  <c r="I50" i="64"/>
  <c r="M50" i="64"/>
  <c r="G52" i="64"/>
  <c r="K52" i="64"/>
  <c r="O52" i="64"/>
  <c r="E54" i="64"/>
  <c r="AC16" i="64"/>
  <c r="E58" i="64"/>
  <c r="AC21" i="64"/>
  <c r="X27" i="64"/>
  <c r="AC45" i="64"/>
  <c r="Y45" i="64"/>
  <c r="U45" i="64"/>
  <c r="AB45" i="64"/>
  <c r="X45" i="64"/>
  <c r="T45" i="64"/>
  <c r="AA45" i="64"/>
  <c r="W45" i="64"/>
  <c r="S45" i="64"/>
  <c r="P45" i="64"/>
  <c r="P21" i="64"/>
  <c r="Z21" i="64"/>
  <c r="AD21" i="64"/>
  <c r="U27" i="64"/>
  <c r="Y27" i="64"/>
  <c r="AC27" i="64"/>
  <c r="V45" i="64"/>
  <c r="S21" i="64"/>
  <c r="AA21" i="64"/>
  <c r="P27" i="64"/>
  <c r="V27" i="64"/>
  <c r="Z27" i="64"/>
  <c r="AD27" i="64"/>
  <c r="R32" i="31" s="1"/>
  <c r="Y32" i="64"/>
  <c r="Z45" i="64"/>
  <c r="G55" i="64"/>
  <c r="K55" i="64"/>
  <c r="O55" i="64"/>
  <c r="F56" i="64"/>
  <c r="N56" i="64"/>
  <c r="E57" i="64"/>
  <c r="I57" i="64"/>
  <c r="M57" i="64"/>
  <c r="L58" i="64"/>
  <c r="T21" i="64"/>
  <c r="X21" i="64"/>
  <c r="S27" i="64"/>
  <c r="W27" i="64"/>
  <c r="P41" i="64"/>
  <c r="AD45" i="64"/>
  <c r="R55" i="31" s="1"/>
  <c r="X47" i="64"/>
  <c r="P46" i="64"/>
  <c r="V46" i="64"/>
  <c r="Z46" i="64"/>
  <c r="AD46" i="64"/>
  <c r="R56" i="31" s="1"/>
  <c r="Y31" i="64"/>
  <c r="S46" i="64"/>
  <c r="W46" i="64"/>
  <c r="AA46" i="64"/>
  <c r="AA47" i="64"/>
  <c r="AD47" i="64"/>
  <c r="R57" i="31" s="1"/>
  <c r="Z47" i="64"/>
  <c r="V47" i="64"/>
  <c r="P47" i="64"/>
  <c r="AC47" i="64"/>
  <c r="Y47" i="64"/>
  <c r="U47" i="64"/>
  <c r="S47" i="64"/>
  <c r="AB47" i="64"/>
  <c r="T46" i="64"/>
  <c r="X46" i="64"/>
  <c r="T47" i="64"/>
  <c r="AT77" i="32"/>
  <c r="AT124" i="32" s="1"/>
  <c r="BI77" i="32"/>
  <c r="BI124" i="32" s="1"/>
  <c r="BX77" i="32"/>
  <c r="BX124" i="32" s="1"/>
  <c r="DB77" i="32"/>
  <c r="DB124" i="32" s="1"/>
  <c r="P77" i="32"/>
  <c r="P124" i="32" s="1"/>
  <c r="CM77" i="32"/>
  <c r="CM124" i="32" s="1"/>
  <c r="DQ77" i="32"/>
  <c r="DQ124" i="32" s="1"/>
  <c r="EF77" i="32"/>
  <c r="EF124" i="32" s="1"/>
  <c r="EU77" i="32"/>
  <c r="EU124" i="32" s="1"/>
  <c r="FJ77" i="32"/>
  <c r="FJ124" i="32" s="1"/>
  <c r="P78" i="32"/>
  <c r="P142" i="32" s="1"/>
  <c r="AT78" i="32"/>
  <c r="AT142" i="32" s="1"/>
  <c r="BI78" i="32"/>
  <c r="BI142" i="32" s="1"/>
  <c r="BX78" i="32"/>
  <c r="BX142" i="32" s="1"/>
  <c r="CM78" i="32"/>
  <c r="CM142" i="32" s="1"/>
  <c r="DB78" i="32"/>
  <c r="DB142" i="32" s="1"/>
  <c r="DQ78" i="32"/>
  <c r="DQ142" i="32" s="1"/>
  <c r="EF78" i="32"/>
  <c r="EF142" i="32" s="1"/>
  <c r="EU78" i="32"/>
  <c r="EU142" i="32" s="1"/>
  <c r="FJ78" i="32"/>
  <c r="FJ142" i="32" s="1"/>
  <c r="AW79" i="32"/>
  <c r="D79" i="32"/>
  <c r="BL79" i="32"/>
  <c r="DT79" i="32"/>
  <c r="E79" i="10"/>
  <c r="AC77" i="10"/>
  <c r="AC77" i="32" s="1"/>
  <c r="AC124" i="32" s="1"/>
  <c r="AB78" i="10"/>
  <c r="AB78" i="32" s="1"/>
  <c r="AB142" i="32" s="1"/>
  <c r="AB77" i="10"/>
  <c r="AB77" i="32" s="1"/>
  <c r="AB124" i="32" s="1"/>
  <c r="U77" i="10"/>
  <c r="U77" i="32" s="1"/>
  <c r="U124" i="32" s="1"/>
  <c r="AA78" i="10"/>
  <c r="AA78" i="32" s="1"/>
  <c r="AA142" i="32" s="1"/>
  <c r="T78" i="10"/>
  <c r="T78" i="32" s="1"/>
  <c r="T142" i="32" s="1"/>
  <c r="P76" i="10"/>
  <c r="Y77" i="10"/>
  <c r="Y77" i="32" s="1"/>
  <c r="Y124" i="32" s="1"/>
  <c r="S76" i="10"/>
  <c r="S76" i="32" s="1"/>
  <c r="S107" i="32" s="1"/>
  <c r="W76" i="10"/>
  <c r="W76" i="32" s="1"/>
  <c r="W107" i="32" s="1"/>
  <c r="AA76" i="10"/>
  <c r="AA76" i="32" s="1"/>
  <c r="AA107" i="32" s="1"/>
  <c r="P77" i="10"/>
  <c r="V77" i="10"/>
  <c r="V77" i="32" s="1"/>
  <c r="V124" i="32" s="1"/>
  <c r="Z77" i="10"/>
  <c r="Z77" i="32" s="1"/>
  <c r="Z124" i="32" s="1"/>
  <c r="AD77" i="10"/>
  <c r="AD77" i="32" s="1"/>
  <c r="AD124" i="32" s="1"/>
  <c r="U78" i="10"/>
  <c r="U78" i="32" s="1"/>
  <c r="U142" i="32" s="1"/>
  <c r="Y78" i="10"/>
  <c r="Y78" i="32" s="1"/>
  <c r="Y142" i="32" s="1"/>
  <c r="AC78" i="10"/>
  <c r="AC78" i="32" s="1"/>
  <c r="AC142" i="32" s="1"/>
  <c r="V76" i="10"/>
  <c r="V76" i="32" s="1"/>
  <c r="V107" i="32" s="1"/>
  <c r="AD76" i="10"/>
  <c r="AD76" i="32" s="1"/>
  <c r="AD107" i="32" s="1"/>
  <c r="X78" i="10"/>
  <c r="X78" i="32" s="1"/>
  <c r="X142" i="32" s="1"/>
  <c r="T76" i="10"/>
  <c r="T76" i="32" s="1"/>
  <c r="T107" i="32" s="1"/>
  <c r="X76" i="10"/>
  <c r="X76" i="32" s="1"/>
  <c r="X107" i="32" s="1"/>
  <c r="AB76" i="10"/>
  <c r="AB76" i="32" s="1"/>
  <c r="AB107" i="32" s="1"/>
  <c r="S77" i="10"/>
  <c r="S77" i="32" s="1"/>
  <c r="S124" i="32" s="1"/>
  <c r="W77" i="10"/>
  <c r="W77" i="32" s="1"/>
  <c r="W124" i="32" s="1"/>
  <c r="AA77" i="10"/>
  <c r="AA77" i="32" s="1"/>
  <c r="AA124" i="32" s="1"/>
  <c r="P78" i="10"/>
  <c r="V78" i="10"/>
  <c r="V78" i="32" s="1"/>
  <c r="V142" i="32" s="1"/>
  <c r="Z78" i="10"/>
  <c r="Z78" i="32" s="1"/>
  <c r="Z142" i="32" s="1"/>
  <c r="AD78" i="10"/>
  <c r="AD78" i="32" s="1"/>
  <c r="AD142" i="32" s="1"/>
  <c r="Z76" i="10"/>
  <c r="Z76" i="32" s="1"/>
  <c r="Z107" i="32" s="1"/>
  <c r="U76" i="10"/>
  <c r="U76" i="32" s="1"/>
  <c r="U107" i="32" s="1"/>
  <c r="Y76" i="10"/>
  <c r="Y76" i="32" s="1"/>
  <c r="Y107" i="32" s="1"/>
  <c r="AC76" i="10"/>
  <c r="AC76" i="32" s="1"/>
  <c r="AC107" i="32" s="1"/>
  <c r="T77" i="10"/>
  <c r="T77" i="32" s="1"/>
  <c r="T124" i="32" s="1"/>
  <c r="X77" i="10"/>
  <c r="X77" i="32" s="1"/>
  <c r="X124" i="32" s="1"/>
  <c r="S78" i="10"/>
  <c r="S78" i="32" s="1"/>
  <c r="S142" i="32" s="1"/>
  <c r="W78" i="10"/>
  <c r="W78" i="32" s="1"/>
  <c r="W142" i="32" s="1"/>
  <c r="S143" i="9"/>
  <c r="AA143" i="9"/>
  <c r="T143" i="9"/>
  <c r="X143" i="9"/>
  <c r="AB143" i="9"/>
  <c r="U143" i="9"/>
  <c r="Y143" i="9"/>
  <c r="AC143" i="9"/>
  <c r="P143" i="9"/>
  <c r="V143" i="9"/>
  <c r="Z143" i="9"/>
  <c r="S125" i="9"/>
  <c r="AA125" i="9"/>
  <c r="T125" i="9"/>
  <c r="X125" i="9"/>
  <c r="AB125" i="9"/>
  <c r="U125" i="9"/>
  <c r="Y125" i="9"/>
  <c r="AC125" i="9"/>
  <c r="P125" i="9"/>
  <c r="V125" i="9"/>
  <c r="Z125" i="9"/>
  <c r="S107" i="9"/>
  <c r="AA107" i="9"/>
  <c r="T107" i="9"/>
  <c r="X107" i="9"/>
  <c r="AB107" i="9"/>
  <c r="U107" i="9"/>
  <c r="Y107" i="9"/>
  <c r="AC107" i="9"/>
  <c r="P107" i="9"/>
  <c r="V107" i="9"/>
  <c r="Z107" i="9"/>
  <c r="S143" i="8"/>
  <c r="AA143" i="8"/>
  <c r="T143" i="8"/>
  <c r="X143" i="8"/>
  <c r="AB143" i="8"/>
  <c r="U143" i="8"/>
  <c r="Y143" i="8"/>
  <c r="AC143" i="8"/>
  <c r="P143" i="8"/>
  <c r="V143" i="8"/>
  <c r="Z143" i="8"/>
  <c r="S125" i="8"/>
  <c r="AA125" i="8"/>
  <c r="T125" i="8"/>
  <c r="X125" i="8"/>
  <c r="AB125" i="8"/>
  <c r="U125" i="8"/>
  <c r="Y125" i="8"/>
  <c r="AC125" i="8"/>
  <c r="P125" i="8"/>
  <c r="V125" i="8"/>
  <c r="Z125" i="8"/>
  <c r="S107" i="8"/>
  <c r="AA107" i="8"/>
  <c r="T107" i="8"/>
  <c r="X107" i="8"/>
  <c r="AB107" i="8"/>
  <c r="U107" i="8"/>
  <c r="Y107" i="8"/>
  <c r="AC107" i="8"/>
  <c r="P107" i="8"/>
  <c r="V107" i="8"/>
  <c r="Z107" i="8"/>
  <c r="S143" i="7"/>
  <c r="AA143" i="7"/>
  <c r="T143" i="7"/>
  <c r="X143" i="7"/>
  <c r="AB143" i="7"/>
  <c r="U143" i="7"/>
  <c r="Y143" i="7"/>
  <c r="AC143" i="7"/>
  <c r="P143" i="7"/>
  <c r="V143" i="7"/>
  <c r="Z143" i="7"/>
  <c r="S125" i="7"/>
  <c r="AA125" i="7"/>
  <c r="T125" i="7"/>
  <c r="X125" i="7"/>
  <c r="AB125" i="7"/>
  <c r="U125" i="7"/>
  <c r="Y125" i="7"/>
  <c r="AC125" i="7"/>
  <c r="P125" i="7"/>
  <c r="V125" i="7"/>
  <c r="Z125" i="7"/>
  <c r="S107" i="7"/>
  <c r="AA107" i="7"/>
  <c r="T107" i="7"/>
  <c r="X107" i="7"/>
  <c r="AB107" i="7"/>
  <c r="U107" i="7"/>
  <c r="Y107" i="7"/>
  <c r="AC107" i="7"/>
  <c r="P107" i="7"/>
  <c r="V107" i="7"/>
  <c r="Z107" i="7"/>
  <c r="S143" i="11"/>
  <c r="T143" i="11"/>
  <c r="X143" i="11"/>
  <c r="AB143" i="11"/>
  <c r="U143" i="11"/>
  <c r="Y143" i="11"/>
  <c r="AC143" i="11"/>
  <c r="W143" i="11"/>
  <c r="P143" i="11"/>
  <c r="V143" i="11"/>
  <c r="Z143" i="11"/>
  <c r="S125" i="11"/>
  <c r="AA125" i="11"/>
  <c r="T125" i="11"/>
  <c r="X125" i="11"/>
  <c r="AB125" i="11"/>
  <c r="U125" i="11"/>
  <c r="Y125" i="11"/>
  <c r="AC125" i="11"/>
  <c r="P125" i="11"/>
  <c r="V125" i="11"/>
  <c r="Z125" i="11"/>
  <c r="S107" i="11"/>
  <c r="AA107" i="11"/>
  <c r="T107" i="11"/>
  <c r="X107" i="11"/>
  <c r="AB107" i="11"/>
  <c r="U107" i="11"/>
  <c r="Y107" i="11"/>
  <c r="AC107" i="11"/>
  <c r="P107" i="11"/>
  <c r="V107" i="11"/>
  <c r="Z107" i="11"/>
  <c r="S143" i="13"/>
  <c r="T143" i="13"/>
  <c r="X143" i="13"/>
  <c r="AB143" i="13"/>
  <c r="W143" i="13"/>
  <c r="U143" i="13"/>
  <c r="Y143" i="13"/>
  <c r="AC143" i="13"/>
  <c r="P143" i="13"/>
  <c r="V143" i="13"/>
  <c r="Z143" i="13"/>
  <c r="AD125" i="13"/>
  <c r="S125" i="13"/>
  <c r="T125" i="13"/>
  <c r="X125" i="13"/>
  <c r="AB125" i="13"/>
  <c r="W125" i="13"/>
  <c r="U125" i="13"/>
  <c r="Y125" i="13"/>
  <c r="AC125" i="13"/>
  <c r="P125" i="13"/>
  <c r="V125" i="13"/>
  <c r="Z125" i="13"/>
  <c r="S107" i="13"/>
  <c r="T107" i="13"/>
  <c r="X107" i="13"/>
  <c r="AB107" i="13"/>
  <c r="W107" i="13"/>
  <c r="U107" i="13"/>
  <c r="Y107" i="13"/>
  <c r="AC107" i="13"/>
  <c r="P107" i="13"/>
  <c r="V107" i="13"/>
  <c r="Z107" i="13"/>
  <c r="S143" i="14"/>
  <c r="AA143" i="14"/>
  <c r="T143" i="14"/>
  <c r="X143" i="14"/>
  <c r="AB143" i="14"/>
  <c r="U143" i="14"/>
  <c r="Y143" i="14"/>
  <c r="AC143" i="14"/>
  <c r="P143" i="14"/>
  <c r="V143" i="14"/>
  <c r="Z143" i="14"/>
  <c r="S125" i="14"/>
  <c r="AA125" i="14"/>
  <c r="T125" i="14"/>
  <c r="X125" i="14"/>
  <c r="AB125" i="14"/>
  <c r="U125" i="14"/>
  <c r="Y125" i="14"/>
  <c r="AC125" i="14"/>
  <c r="P125" i="14"/>
  <c r="V125" i="14"/>
  <c r="Z125" i="14"/>
  <c r="S107" i="14"/>
  <c r="AA107" i="14"/>
  <c r="T107" i="14"/>
  <c r="X107" i="14"/>
  <c r="AB107" i="14"/>
  <c r="U107" i="14"/>
  <c r="Y107" i="14"/>
  <c r="AC107" i="14"/>
  <c r="P107" i="14"/>
  <c r="V107" i="14"/>
  <c r="Z107" i="14"/>
  <c r="S143" i="16"/>
  <c r="T143" i="16"/>
  <c r="X143" i="16"/>
  <c r="AB143" i="16"/>
  <c r="AA143" i="16"/>
  <c r="U143" i="16"/>
  <c r="Y143" i="16"/>
  <c r="AC143" i="16"/>
  <c r="P143" i="16"/>
  <c r="V143" i="16"/>
  <c r="Z143" i="16"/>
  <c r="S125" i="16"/>
  <c r="T125" i="16"/>
  <c r="X125" i="16"/>
  <c r="AB125" i="16"/>
  <c r="W125" i="16"/>
  <c r="U125" i="16"/>
  <c r="Y125" i="16"/>
  <c r="AC125" i="16"/>
  <c r="P125" i="16"/>
  <c r="V125" i="16"/>
  <c r="Z125" i="16"/>
  <c r="S107" i="16"/>
  <c r="T107" i="16"/>
  <c r="X107" i="16"/>
  <c r="AB107" i="16"/>
  <c r="W107" i="16"/>
  <c r="U107" i="16"/>
  <c r="Y107" i="16"/>
  <c r="AC107" i="16"/>
  <c r="P107" i="16"/>
  <c r="V107" i="16"/>
  <c r="Z107" i="16"/>
  <c r="S143" i="17"/>
  <c r="AA143" i="17"/>
  <c r="T143" i="17"/>
  <c r="X143" i="17"/>
  <c r="AB143" i="17"/>
  <c r="U143" i="17"/>
  <c r="Y143" i="17"/>
  <c r="AC143" i="17"/>
  <c r="P143" i="17"/>
  <c r="V143" i="17"/>
  <c r="Z143" i="17"/>
  <c r="S125" i="17"/>
  <c r="AA125" i="17"/>
  <c r="T125" i="17"/>
  <c r="X125" i="17"/>
  <c r="AB125" i="17"/>
  <c r="U125" i="17"/>
  <c r="Y125" i="17"/>
  <c r="AC125" i="17"/>
  <c r="P125" i="17"/>
  <c r="V125" i="17"/>
  <c r="Z125" i="17"/>
  <c r="S107" i="17"/>
  <c r="AA107" i="17"/>
  <c r="T107" i="17"/>
  <c r="X107" i="17"/>
  <c r="AB107" i="17"/>
  <c r="U107" i="17"/>
  <c r="Y107" i="17"/>
  <c r="AC107" i="17"/>
  <c r="P107" i="17"/>
  <c r="V107" i="17"/>
  <c r="Z107" i="17"/>
  <c r="S143" i="18"/>
  <c r="T143" i="18"/>
  <c r="X143" i="18"/>
  <c r="AB143" i="18"/>
  <c r="W143" i="18"/>
  <c r="U143" i="18"/>
  <c r="Y143" i="18"/>
  <c r="AC143" i="18"/>
  <c r="P143" i="18"/>
  <c r="V143" i="18"/>
  <c r="Z143" i="18"/>
  <c r="S125" i="18"/>
  <c r="T125" i="18"/>
  <c r="X125" i="18"/>
  <c r="AB125" i="18"/>
  <c r="W125" i="18"/>
  <c r="U125" i="18"/>
  <c r="Y125" i="18"/>
  <c r="AC125" i="18"/>
  <c r="P125" i="18"/>
  <c r="V125" i="18"/>
  <c r="Z125" i="18"/>
  <c r="AA107" i="18"/>
  <c r="S107" i="18"/>
  <c r="T107" i="18"/>
  <c r="X107" i="18"/>
  <c r="AB107" i="18"/>
  <c r="W107" i="18"/>
  <c r="U107" i="18"/>
  <c r="Y107" i="18"/>
  <c r="AC107" i="18"/>
  <c r="P107" i="18"/>
  <c r="V107" i="18"/>
  <c r="Z107" i="18"/>
  <c r="AD143" i="12"/>
  <c r="S143" i="12"/>
  <c r="AA143" i="12"/>
  <c r="T143" i="12"/>
  <c r="X143" i="12"/>
  <c r="AB143" i="12"/>
  <c r="U143" i="12"/>
  <c r="Y143" i="12"/>
  <c r="AC143" i="12"/>
  <c r="P143" i="12"/>
  <c r="V143" i="12"/>
  <c r="Z143" i="12"/>
  <c r="S125" i="12"/>
  <c r="W125" i="12"/>
  <c r="T125" i="12"/>
  <c r="X125" i="12"/>
  <c r="AB125" i="12"/>
  <c r="U125" i="12"/>
  <c r="Y125" i="12"/>
  <c r="AC125" i="12"/>
  <c r="P125" i="12"/>
  <c r="V125" i="12"/>
  <c r="Z125" i="12"/>
  <c r="S107" i="12"/>
  <c r="AA107" i="12"/>
  <c r="T107" i="12"/>
  <c r="X107" i="12"/>
  <c r="AB107" i="12"/>
  <c r="U107" i="12"/>
  <c r="Y107" i="12"/>
  <c r="AC107" i="12"/>
  <c r="P107" i="12"/>
  <c r="V107" i="12"/>
  <c r="Z107" i="12"/>
  <c r="AD143" i="15"/>
  <c r="S143" i="15"/>
  <c r="T143" i="15"/>
  <c r="X143" i="15"/>
  <c r="AB143" i="15"/>
  <c r="AA143" i="15"/>
  <c r="U143" i="15"/>
  <c r="Y143" i="15"/>
  <c r="AC143" i="15"/>
  <c r="P143" i="15"/>
  <c r="V143" i="15"/>
  <c r="Z143" i="15"/>
  <c r="S125" i="15"/>
  <c r="T125" i="15"/>
  <c r="X125" i="15"/>
  <c r="AB125" i="15"/>
  <c r="AA125" i="15"/>
  <c r="U125" i="15"/>
  <c r="Y125" i="15"/>
  <c r="AC125" i="15"/>
  <c r="P125" i="15"/>
  <c r="V125" i="15"/>
  <c r="Z125" i="15"/>
  <c r="S107" i="15"/>
  <c r="T107" i="15"/>
  <c r="X107" i="15"/>
  <c r="AB107" i="15"/>
  <c r="AA107" i="15"/>
  <c r="U107" i="15"/>
  <c r="Y107" i="15"/>
  <c r="AC107" i="15"/>
  <c r="P107" i="15"/>
  <c r="V107" i="15"/>
  <c r="Z107" i="15"/>
  <c r="AD143" i="19"/>
  <c r="S143" i="19"/>
  <c r="T143" i="19"/>
  <c r="X143" i="19"/>
  <c r="AB143" i="19"/>
  <c r="U143" i="19"/>
  <c r="Y143" i="19"/>
  <c r="AC143" i="19"/>
  <c r="W143" i="19"/>
  <c r="P143" i="19"/>
  <c r="V143" i="19"/>
  <c r="Z143" i="19"/>
  <c r="S125" i="19"/>
  <c r="W125" i="19"/>
  <c r="T125" i="19"/>
  <c r="X125" i="19"/>
  <c r="AB125" i="19"/>
  <c r="U125" i="19"/>
  <c r="Y125" i="19"/>
  <c r="AC125" i="19"/>
  <c r="P125" i="19"/>
  <c r="V125" i="19"/>
  <c r="Z125" i="19"/>
  <c r="S106" i="19"/>
  <c r="AA106" i="19"/>
  <c r="T106" i="19"/>
  <c r="X106" i="19"/>
  <c r="AB106" i="19"/>
  <c r="U106" i="19"/>
  <c r="Y106" i="19"/>
  <c r="AC106" i="19"/>
  <c r="P106" i="19"/>
  <c r="V106" i="19"/>
  <c r="Z106" i="19"/>
  <c r="DB7" i="63"/>
  <c r="DO7" i="63"/>
  <c r="FJ104" i="32"/>
  <c r="FI104" i="32"/>
  <c r="FH104" i="32"/>
  <c r="FG104" i="32"/>
  <c r="FF104" i="32"/>
  <c r="FE104" i="32"/>
  <c r="FD104" i="32"/>
  <c r="FC104" i="32"/>
  <c r="FB104" i="32"/>
  <c r="FA104" i="32"/>
  <c r="EZ104" i="32"/>
  <c r="EY104" i="32"/>
  <c r="EX104" i="32"/>
  <c r="EU104" i="32"/>
  <c r="ET104" i="32"/>
  <c r="ES104" i="32"/>
  <c r="ER104" i="32"/>
  <c r="EQ104" i="32"/>
  <c r="EP104" i="32"/>
  <c r="EO104" i="32"/>
  <c r="EN104" i="32"/>
  <c r="EM104" i="32"/>
  <c r="EL104" i="32"/>
  <c r="EK104" i="32"/>
  <c r="EJ104" i="32"/>
  <c r="EI104" i="32"/>
  <c r="EF104" i="32"/>
  <c r="EE104" i="32"/>
  <c r="ED104" i="32"/>
  <c r="EC104" i="32"/>
  <c r="EB104" i="32"/>
  <c r="EA104" i="32"/>
  <c r="DZ104" i="32"/>
  <c r="DY104" i="32"/>
  <c r="DX104" i="32"/>
  <c r="DW104" i="32"/>
  <c r="DV104" i="32"/>
  <c r="DU104" i="32"/>
  <c r="DT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DB104" i="32"/>
  <c r="DA104" i="32"/>
  <c r="CZ104" i="32"/>
  <c r="CY104" i="32"/>
  <c r="CX104" i="32"/>
  <c r="CW104" i="32"/>
  <c r="CV104" i="32"/>
  <c r="CU104" i="32"/>
  <c r="CT104" i="32"/>
  <c r="CS104" i="32"/>
  <c r="CR104" i="32"/>
  <c r="CQ104" i="32"/>
  <c r="CP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A104" i="32"/>
  <c r="BX104" i="32"/>
  <c r="BW104" i="32"/>
  <c r="BV104" i="32"/>
  <c r="BU104" i="32"/>
  <c r="BT104" i="32"/>
  <c r="BS104" i="32"/>
  <c r="BR104" i="32"/>
  <c r="BQ104" i="32"/>
  <c r="BP104" i="32"/>
  <c r="BO104" i="32"/>
  <c r="BN104" i="32"/>
  <c r="BM104" i="32"/>
  <c r="BL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T104" i="32"/>
  <c r="AS104" i="32"/>
  <c r="AR104" i="32"/>
  <c r="AQ104" i="32"/>
  <c r="AP104" i="32"/>
  <c r="AO104" i="32"/>
  <c r="AN104" i="32"/>
  <c r="AM104" i="32"/>
  <c r="AL104" i="32"/>
  <c r="AK104" i="32"/>
  <c r="AJ104" i="32"/>
  <c r="AI104" i="32"/>
  <c r="AH104" i="32"/>
  <c r="O73" i="10"/>
  <c r="O143" i="10" s="1"/>
  <c r="O38" i="64" s="1"/>
  <c r="O48" i="64" s="1"/>
  <c r="N73" i="10"/>
  <c r="N143" i="10" s="1"/>
  <c r="N38" i="64" s="1"/>
  <c r="N48" i="64" s="1"/>
  <c r="M73" i="10"/>
  <c r="M143" i="10" s="1"/>
  <c r="M38" i="64" s="1"/>
  <c r="M48" i="64" s="1"/>
  <c r="L73" i="10"/>
  <c r="L143" i="10" s="1"/>
  <c r="L38" i="64" s="1"/>
  <c r="L48" i="64" s="1"/>
  <c r="K73" i="10"/>
  <c r="K143" i="10" s="1"/>
  <c r="K38" i="64" s="1"/>
  <c r="K48" i="64" s="1"/>
  <c r="J73" i="10"/>
  <c r="J143" i="10" s="1"/>
  <c r="J38" i="64" s="1"/>
  <c r="J48" i="64" s="1"/>
  <c r="I73" i="10"/>
  <c r="I143" i="10" s="1"/>
  <c r="I38" i="64" s="1"/>
  <c r="I48" i="64" s="1"/>
  <c r="H73" i="10"/>
  <c r="H143" i="10" s="1"/>
  <c r="H38" i="64" s="1"/>
  <c r="H48" i="64" s="1"/>
  <c r="G73" i="10"/>
  <c r="G143" i="10" s="1"/>
  <c r="G38" i="64" s="1"/>
  <c r="G48" i="64" s="1"/>
  <c r="F73" i="10"/>
  <c r="F143" i="10" s="1"/>
  <c r="F38" i="64" s="1"/>
  <c r="F48" i="64" s="1"/>
  <c r="E73" i="10"/>
  <c r="E143" i="10" s="1"/>
  <c r="E38" i="64" s="1"/>
  <c r="E48" i="64" s="1"/>
  <c r="D73" i="10"/>
  <c r="D143" i="10" s="1"/>
  <c r="D38" i="64" s="1"/>
  <c r="O72" i="10"/>
  <c r="O125" i="10" s="1"/>
  <c r="O25" i="64" s="1"/>
  <c r="O35" i="64" s="1"/>
  <c r="N72" i="10"/>
  <c r="N125" i="10" s="1"/>
  <c r="N25" i="64" s="1"/>
  <c r="N35" i="64" s="1"/>
  <c r="M72" i="10"/>
  <c r="M125" i="10" s="1"/>
  <c r="M25" i="64" s="1"/>
  <c r="M35" i="64" s="1"/>
  <c r="L72" i="10"/>
  <c r="L125" i="10" s="1"/>
  <c r="L25" i="64" s="1"/>
  <c r="L35" i="64" s="1"/>
  <c r="K72" i="10"/>
  <c r="K125" i="10" s="1"/>
  <c r="K25" i="64" s="1"/>
  <c r="K35" i="64" s="1"/>
  <c r="J72" i="10"/>
  <c r="J125" i="10" s="1"/>
  <c r="J25" i="64" s="1"/>
  <c r="J35" i="64" s="1"/>
  <c r="I72" i="10"/>
  <c r="I125" i="10" s="1"/>
  <c r="I25" i="64" s="1"/>
  <c r="I35" i="64" s="1"/>
  <c r="H72" i="10"/>
  <c r="H125" i="10" s="1"/>
  <c r="H25" i="64" s="1"/>
  <c r="H35" i="64" s="1"/>
  <c r="G72" i="10"/>
  <c r="G125" i="10" s="1"/>
  <c r="G25" i="64" s="1"/>
  <c r="G35" i="64" s="1"/>
  <c r="F72" i="10"/>
  <c r="F125" i="10" s="1"/>
  <c r="F25" i="64" s="1"/>
  <c r="F35" i="64" s="1"/>
  <c r="E72" i="10"/>
  <c r="E125" i="10" s="1"/>
  <c r="E25" i="64" s="1"/>
  <c r="E35" i="64" s="1"/>
  <c r="D72" i="10"/>
  <c r="D125" i="10" s="1"/>
  <c r="D25" i="64" s="1"/>
  <c r="O71" i="10"/>
  <c r="N71" i="10"/>
  <c r="N107" i="10" s="1"/>
  <c r="N12" i="64" s="1"/>
  <c r="M71" i="10"/>
  <c r="L71" i="10"/>
  <c r="K71" i="10"/>
  <c r="J71" i="10"/>
  <c r="J107" i="10" s="1"/>
  <c r="J12" i="64" s="1"/>
  <c r="I71" i="10"/>
  <c r="H71" i="10"/>
  <c r="G71" i="10"/>
  <c r="F71" i="10"/>
  <c r="F107" i="10" s="1"/>
  <c r="F12" i="64" s="1"/>
  <c r="E71" i="10"/>
  <c r="E107" i="10" s="1"/>
  <c r="E12" i="64" s="1"/>
  <c r="D71" i="10"/>
  <c r="O140" i="9"/>
  <c r="N140" i="9"/>
  <c r="M140" i="9"/>
  <c r="L140" i="9"/>
  <c r="K140" i="9"/>
  <c r="J140" i="9"/>
  <c r="I140" i="9"/>
  <c r="H140" i="9"/>
  <c r="G140" i="9"/>
  <c r="F140" i="9"/>
  <c r="E140" i="9"/>
  <c r="D140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W74" i="9"/>
  <c r="O74" i="9"/>
  <c r="N74" i="9"/>
  <c r="M74" i="9"/>
  <c r="L74" i="9"/>
  <c r="K74" i="9"/>
  <c r="J74" i="9"/>
  <c r="I74" i="9"/>
  <c r="H74" i="9"/>
  <c r="G74" i="9"/>
  <c r="F74" i="9"/>
  <c r="E74" i="9"/>
  <c r="D74" i="9"/>
  <c r="AD73" i="9"/>
  <c r="AC73" i="9"/>
  <c r="AB73" i="9"/>
  <c r="AA73" i="9"/>
  <c r="Z73" i="9"/>
  <c r="Y73" i="9"/>
  <c r="X73" i="9"/>
  <c r="W73" i="9"/>
  <c r="V73" i="9"/>
  <c r="U73" i="9"/>
  <c r="T73" i="9"/>
  <c r="S73" i="9"/>
  <c r="S74" i="9" s="1"/>
  <c r="P73" i="9"/>
  <c r="AD72" i="9"/>
  <c r="AC72" i="9"/>
  <c r="AB72" i="9"/>
  <c r="AA72" i="9"/>
  <c r="Z72" i="9"/>
  <c r="Y72" i="9"/>
  <c r="X72" i="9"/>
  <c r="W72" i="9"/>
  <c r="V72" i="9"/>
  <c r="U72" i="9"/>
  <c r="T72" i="9"/>
  <c r="S72" i="9"/>
  <c r="P72" i="9"/>
  <c r="AD71" i="9"/>
  <c r="AD74" i="9" s="1"/>
  <c r="AC71" i="9"/>
  <c r="AB71" i="9"/>
  <c r="AA71" i="9"/>
  <c r="AA74" i="9" s="1"/>
  <c r="Z71" i="9"/>
  <c r="Z74" i="9" s="1"/>
  <c r="Y71" i="9"/>
  <c r="X71" i="9"/>
  <c r="W71" i="9"/>
  <c r="V71" i="9"/>
  <c r="V74" i="9" s="1"/>
  <c r="U71" i="9"/>
  <c r="T71" i="9"/>
  <c r="S71" i="9"/>
  <c r="P71" i="9"/>
  <c r="P74" i="9" s="1"/>
  <c r="O140" i="8"/>
  <c r="N140" i="8"/>
  <c r="M140" i="8"/>
  <c r="L140" i="8"/>
  <c r="K140" i="8"/>
  <c r="J140" i="8"/>
  <c r="I140" i="8"/>
  <c r="H140" i="8"/>
  <c r="G140" i="8"/>
  <c r="F140" i="8"/>
  <c r="E140" i="8"/>
  <c r="D140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O74" i="8"/>
  <c r="N74" i="8"/>
  <c r="M74" i="8"/>
  <c r="L74" i="8"/>
  <c r="K74" i="8"/>
  <c r="J74" i="8"/>
  <c r="I74" i="8"/>
  <c r="H74" i="8"/>
  <c r="G74" i="8"/>
  <c r="F74" i="8"/>
  <c r="E74" i="8"/>
  <c r="D74" i="8"/>
  <c r="AD73" i="8"/>
  <c r="AC73" i="8"/>
  <c r="AB73" i="8"/>
  <c r="AA73" i="8"/>
  <c r="Z73" i="8"/>
  <c r="Y73" i="8"/>
  <c r="X73" i="8"/>
  <c r="W73" i="8"/>
  <c r="V73" i="8"/>
  <c r="U73" i="8"/>
  <c r="T73" i="8"/>
  <c r="S73" i="8"/>
  <c r="P73" i="8"/>
  <c r="AD72" i="8"/>
  <c r="AC72" i="8"/>
  <c r="AB72" i="8"/>
  <c r="AA72" i="8"/>
  <c r="Z72" i="8"/>
  <c r="Y72" i="8"/>
  <c r="X72" i="8"/>
  <c r="W72" i="8"/>
  <c r="V72" i="8"/>
  <c r="U72" i="8"/>
  <c r="T72" i="8"/>
  <c r="S72" i="8"/>
  <c r="P72" i="8"/>
  <c r="AD71" i="8"/>
  <c r="AC71" i="8"/>
  <c r="AB71" i="8"/>
  <c r="AB74" i="8" s="1"/>
  <c r="AA71" i="8"/>
  <c r="AA74" i="8" s="1"/>
  <c r="Z71" i="8"/>
  <c r="Y71" i="8"/>
  <c r="X71" i="8"/>
  <c r="X74" i="8" s="1"/>
  <c r="W71" i="8"/>
  <c r="W74" i="8" s="1"/>
  <c r="V71" i="8"/>
  <c r="U71" i="8"/>
  <c r="T71" i="8"/>
  <c r="T74" i="8" s="1"/>
  <c r="S71" i="8"/>
  <c r="S74" i="8" s="1"/>
  <c r="P71" i="8"/>
  <c r="O74" i="16"/>
  <c r="N74" i="16"/>
  <c r="M74" i="16"/>
  <c r="L74" i="16"/>
  <c r="K74" i="16"/>
  <c r="J74" i="16"/>
  <c r="I74" i="16"/>
  <c r="H74" i="16"/>
  <c r="G74" i="16"/>
  <c r="F74" i="16"/>
  <c r="E74" i="16"/>
  <c r="D74" i="16"/>
  <c r="AD73" i="16"/>
  <c r="CL73" i="32" s="1"/>
  <c r="CL143" i="32" s="1"/>
  <c r="AC73" i="16"/>
  <c r="CK73" i="32" s="1"/>
  <c r="CK143" i="32" s="1"/>
  <c r="AB73" i="16"/>
  <c r="CJ73" i="32" s="1"/>
  <c r="CJ143" i="32" s="1"/>
  <c r="AA73" i="16"/>
  <c r="CI73" i="32" s="1"/>
  <c r="CI143" i="32" s="1"/>
  <c r="Z73" i="16"/>
  <c r="CH73" i="32" s="1"/>
  <c r="CH143" i="32" s="1"/>
  <c r="Y73" i="16"/>
  <c r="CG73" i="32" s="1"/>
  <c r="CG143" i="32" s="1"/>
  <c r="X73" i="16"/>
  <c r="CF73" i="32" s="1"/>
  <c r="CF143" i="32" s="1"/>
  <c r="W73" i="16"/>
  <c r="CE73" i="32" s="1"/>
  <c r="CE143" i="32" s="1"/>
  <c r="V73" i="16"/>
  <c r="CD73" i="32" s="1"/>
  <c r="CD143" i="32" s="1"/>
  <c r="U73" i="16"/>
  <c r="CC73" i="32" s="1"/>
  <c r="CC143" i="32" s="1"/>
  <c r="T73" i="16"/>
  <c r="CB73" i="32" s="1"/>
  <c r="CB143" i="32" s="1"/>
  <c r="S73" i="16"/>
  <c r="CA73" i="32" s="1"/>
  <c r="CA143" i="32" s="1"/>
  <c r="P73" i="16"/>
  <c r="AD72" i="16"/>
  <c r="CL72" i="32" s="1"/>
  <c r="CL125" i="32" s="1"/>
  <c r="AC72" i="16"/>
  <c r="CK72" i="32" s="1"/>
  <c r="CK125" i="32" s="1"/>
  <c r="AB72" i="16"/>
  <c r="CJ72" i="32" s="1"/>
  <c r="CJ125" i="32" s="1"/>
  <c r="AA72" i="16"/>
  <c r="CI72" i="32" s="1"/>
  <c r="CI125" i="32" s="1"/>
  <c r="Z72" i="16"/>
  <c r="CH72" i="32" s="1"/>
  <c r="CH125" i="32" s="1"/>
  <c r="Y72" i="16"/>
  <c r="CG72" i="32" s="1"/>
  <c r="CG125" i="32" s="1"/>
  <c r="X72" i="16"/>
  <c r="CF72" i="32" s="1"/>
  <c r="CF125" i="32" s="1"/>
  <c r="W72" i="16"/>
  <c r="CE72" i="32" s="1"/>
  <c r="CE125" i="32" s="1"/>
  <c r="V72" i="16"/>
  <c r="CD72" i="32" s="1"/>
  <c r="CD125" i="32" s="1"/>
  <c r="U72" i="16"/>
  <c r="CC72" i="32" s="1"/>
  <c r="CC125" i="32" s="1"/>
  <c r="T72" i="16"/>
  <c r="CB72" i="32" s="1"/>
  <c r="CB125" i="32" s="1"/>
  <c r="S72" i="16"/>
  <c r="CA72" i="32" s="1"/>
  <c r="CA125" i="32" s="1"/>
  <c r="P72" i="16"/>
  <c r="AD71" i="16"/>
  <c r="AC71" i="16"/>
  <c r="AB71" i="16"/>
  <c r="AA71" i="16"/>
  <c r="Z71" i="16"/>
  <c r="Y71" i="16"/>
  <c r="X71" i="16"/>
  <c r="W71" i="16"/>
  <c r="CE71" i="32" s="1"/>
  <c r="V71" i="16"/>
  <c r="U71" i="16"/>
  <c r="T71" i="16"/>
  <c r="S71" i="16"/>
  <c r="CA71" i="32" s="1"/>
  <c r="P71" i="16"/>
  <c r="O140" i="16"/>
  <c r="O42" i="60" s="1"/>
  <c r="N140" i="16"/>
  <c r="N42" i="60" s="1"/>
  <c r="M140" i="16"/>
  <c r="M42" i="60" s="1"/>
  <c r="L140" i="16"/>
  <c r="L42" i="60" s="1"/>
  <c r="K140" i="16"/>
  <c r="K42" i="60" s="1"/>
  <c r="J140" i="16"/>
  <c r="J42" i="60" s="1"/>
  <c r="I140" i="16"/>
  <c r="I42" i="60" s="1"/>
  <c r="H140" i="16"/>
  <c r="H42" i="60" s="1"/>
  <c r="G140" i="16"/>
  <c r="G42" i="60" s="1"/>
  <c r="F140" i="16"/>
  <c r="F42" i="60" s="1"/>
  <c r="E140" i="16"/>
  <c r="E42" i="60" s="1"/>
  <c r="D140" i="16"/>
  <c r="D42" i="60" s="1"/>
  <c r="O122" i="16"/>
  <c r="O29" i="60" s="1"/>
  <c r="N122" i="16"/>
  <c r="N29" i="60" s="1"/>
  <c r="M122" i="16"/>
  <c r="M29" i="60" s="1"/>
  <c r="L122" i="16"/>
  <c r="L29" i="60" s="1"/>
  <c r="K122" i="16"/>
  <c r="K29" i="60" s="1"/>
  <c r="J122" i="16"/>
  <c r="J29" i="60" s="1"/>
  <c r="I122" i="16"/>
  <c r="I29" i="60" s="1"/>
  <c r="H122" i="16"/>
  <c r="H29" i="60" s="1"/>
  <c r="G122" i="16"/>
  <c r="G29" i="60" s="1"/>
  <c r="F122" i="16"/>
  <c r="F29" i="60" s="1"/>
  <c r="E122" i="16"/>
  <c r="E29" i="60" s="1"/>
  <c r="D122" i="16"/>
  <c r="D29" i="60" s="1"/>
  <c r="O104" i="16"/>
  <c r="O16" i="60" s="1"/>
  <c r="N104" i="16"/>
  <c r="N16" i="60" s="1"/>
  <c r="M104" i="16"/>
  <c r="M16" i="60" s="1"/>
  <c r="L104" i="16"/>
  <c r="L16" i="60" s="1"/>
  <c r="K104" i="16"/>
  <c r="K16" i="60" s="1"/>
  <c r="J104" i="16"/>
  <c r="J16" i="60" s="1"/>
  <c r="I104" i="16"/>
  <c r="I16" i="60" s="1"/>
  <c r="H104" i="16"/>
  <c r="H16" i="60" s="1"/>
  <c r="G104" i="16"/>
  <c r="G16" i="60" s="1"/>
  <c r="F104" i="16"/>
  <c r="F16" i="60" s="1"/>
  <c r="E104" i="16"/>
  <c r="E16" i="60" s="1"/>
  <c r="D104" i="16"/>
  <c r="D16" i="60" s="1"/>
  <c r="O140" i="14"/>
  <c r="O41" i="60" s="1"/>
  <c r="N140" i="14"/>
  <c r="N41" i="60" s="1"/>
  <c r="M140" i="14"/>
  <c r="M41" i="60" s="1"/>
  <c r="L140" i="14"/>
  <c r="L41" i="60" s="1"/>
  <c r="K140" i="14"/>
  <c r="K41" i="60" s="1"/>
  <c r="J140" i="14"/>
  <c r="J41" i="60" s="1"/>
  <c r="I140" i="14"/>
  <c r="I41" i="60" s="1"/>
  <c r="H140" i="14"/>
  <c r="H41" i="60" s="1"/>
  <c r="G140" i="14"/>
  <c r="G41" i="60" s="1"/>
  <c r="F140" i="14"/>
  <c r="F41" i="60" s="1"/>
  <c r="E140" i="14"/>
  <c r="E41" i="60" s="1"/>
  <c r="D140" i="14"/>
  <c r="D41" i="60" s="1"/>
  <c r="O122" i="14"/>
  <c r="O28" i="60" s="1"/>
  <c r="N122" i="14"/>
  <c r="N28" i="60" s="1"/>
  <c r="M122" i="14"/>
  <c r="M28" i="60" s="1"/>
  <c r="L122" i="14"/>
  <c r="L28" i="60" s="1"/>
  <c r="K122" i="14"/>
  <c r="K28" i="60" s="1"/>
  <c r="J122" i="14"/>
  <c r="J28" i="60" s="1"/>
  <c r="I122" i="14"/>
  <c r="I28" i="60" s="1"/>
  <c r="H122" i="14"/>
  <c r="H28" i="60" s="1"/>
  <c r="G122" i="14"/>
  <c r="G28" i="60" s="1"/>
  <c r="F122" i="14"/>
  <c r="F28" i="60" s="1"/>
  <c r="E122" i="14"/>
  <c r="E28" i="60" s="1"/>
  <c r="D122" i="14"/>
  <c r="D28" i="60" s="1"/>
  <c r="O104" i="14"/>
  <c r="O15" i="60" s="1"/>
  <c r="N104" i="14"/>
  <c r="N15" i="60" s="1"/>
  <c r="M104" i="14"/>
  <c r="M15" i="60" s="1"/>
  <c r="L104" i="14"/>
  <c r="L15" i="60" s="1"/>
  <c r="K104" i="14"/>
  <c r="K15" i="60" s="1"/>
  <c r="J104" i="14"/>
  <c r="J15" i="60" s="1"/>
  <c r="I104" i="14"/>
  <c r="I15" i="60" s="1"/>
  <c r="H104" i="14"/>
  <c r="H15" i="60" s="1"/>
  <c r="G104" i="14"/>
  <c r="G15" i="60" s="1"/>
  <c r="F104" i="14"/>
  <c r="F15" i="60" s="1"/>
  <c r="E104" i="14"/>
  <c r="D104" i="14"/>
  <c r="O140" i="7"/>
  <c r="O37" i="60" s="1"/>
  <c r="N140" i="7"/>
  <c r="N37" i="60" s="1"/>
  <c r="M140" i="7"/>
  <c r="M37" i="60" s="1"/>
  <c r="L140" i="7"/>
  <c r="L37" i="60" s="1"/>
  <c r="K140" i="7"/>
  <c r="K37" i="60" s="1"/>
  <c r="J140" i="7"/>
  <c r="J37" i="60" s="1"/>
  <c r="I140" i="7"/>
  <c r="I37" i="60" s="1"/>
  <c r="H140" i="7"/>
  <c r="H37" i="60" s="1"/>
  <c r="G140" i="7"/>
  <c r="G37" i="60" s="1"/>
  <c r="F140" i="7"/>
  <c r="F37" i="60" s="1"/>
  <c r="E140" i="7"/>
  <c r="E37" i="60" s="1"/>
  <c r="D140" i="7"/>
  <c r="D37" i="60" s="1"/>
  <c r="O122" i="7"/>
  <c r="O24" i="60" s="1"/>
  <c r="N122" i="7"/>
  <c r="N24" i="60" s="1"/>
  <c r="M122" i="7"/>
  <c r="M24" i="60" s="1"/>
  <c r="L122" i="7"/>
  <c r="L24" i="60" s="1"/>
  <c r="K122" i="7"/>
  <c r="K24" i="60" s="1"/>
  <c r="J122" i="7"/>
  <c r="J24" i="60" s="1"/>
  <c r="I122" i="7"/>
  <c r="I24" i="60" s="1"/>
  <c r="H122" i="7"/>
  <c r="H24" i="60" s="1"/>
  <c r="G122" i="7"/>
  <c r="G24" i="60" s="1"/>
  <c r="F122" i="7"/>
  <c r="F24" i="60" s="1"/>
  <c r="E122" i="7"/>
  <c r="E24" i="60" s="1"/>
  <c r="D122" i="7"/>
  <c r="D24" i="60" s="1"/>
  <c r="O104" i="7"/>
  <c r="O11" i="60" s="1"/>
  <c r="N104" i="7"/>
  <c r="N11" i="60" s="1"/>
  <c r="M104" i="7"/>
  <c r="M11" i="60" s="1"/>
  <c r="L104" i="7"/>
  <c r="L11" i="60" s="1"/>
  <c r="K104" i="7"/>
  <c r="K11" i="60" s="1"/>
  <c r="J104" i="7"/>
  <c r="J11" i="60" s="1"/>
  <c r="I104" i="7"/>
  <c r="I11" i="60" s="1"/>
  <c r="H104" i="7"/>
  <c r="H11" i="60" s="1"/>
  <c r="G104" i="7"/>
  <c r="G11" i="60" s="1"/>
  <c r="F104" i="7"/>
  <c r="F11" i="60" s="1"/>
  <c r="E104" i="7"/>
  <c r="D104" i="7"/>
  <c r="W74" i="7"/>
  <c r="O74" i="7"/>
  <c r="N74" i="7"/>
  <c r="M74" i="7"/>
  <c r="L74" i="7"/>
  <c r="K74" i="7"/>
  <c r="J74" i="7"/>
  <c r="I74" i="7"/>
  <c r="H74" i="7"/>
  <c r="G74" i="7"/>
  <c r="F74" i="7"/>
  <c r="E74" i="7"/>
  <c r="D74" i="7"/>
  <c r="AD73" i="7"/>
  <c r="O73" i="32" s="1"/>
  <c r="O143" i="32" s="1"/>
  <c r="AC73" i="7"/>
  <c r="N73" i="32" s="1"/>
  <c r="N143" i="32" s="1"/>
  <c r="AB73" i="7"/>
  <c r="M73" i="32" s="1"/>
  <c r="M143" i="32" s="1"/>
  <c r="AA73" i="7"/>
  <c r="L73" i="32" s="1"/>
  <c r="L143" i="32" s="1"/>
  <c r="Z73" i="7"/>
  <c r="K73" i="32" s="1"/>
  <c r="K143" i="32" s="1"/>
  <c r="Y73" i="7"/>
  <c r="J73" i="32" s="1"/>
  <c r="J143" i="32" s="1"/>
  <c r="X73" i="7"/>
  <c r="I73" i="32" s="1"/>
  <c r="I143" i="32" s="1"/>
  <c r="W73" i="7"/>
  <c r="H73" i="32" s="1"/>
  <c r="H143" i="32" s="1"/>
  <c r="V73" i="7"/>
  <c r="G73" i="32" s="1"/>
  <c r="G143" i="32" s="1"/>
  <c r="U73" i="7"/>
  <c r="F73" i="32" s="1"/>
  <c r="F143" i="32" s="1"/>
  <c r="T73" i="7"/>
  <c r="E73" i="32" s="1"/>
  <c r="E143" i="32" s="1"/>
  <c r="S73" i="7"/>
  <c r="D73" i="32" s="1"/>
  <c r="D143" i="32" s="1"/>
  <c r="P73" i="7"/>
  <c r="AD72" i="7"/>
  <c r="O72" i="32" s="1"/>
  <c r="O125" i="32" s="1"/>
  <c r="AC72" i="7"/>
  <c r="N72" i="32" s="1"/>
  <c r="N125" i="32" s="1"/>
  <c r="AB72" i="7"/>
  <c r="M72" i="32" s="1"/>
  <c r="M125" i="32" s="1"/>
  <c r="AA72" i="7"/>
  <c r="L72" i="32" s="1"/>
  <c r="L125" i="32" s="1"/>
  <c r="Z72" i="7"/>
  <c r="K72" i="32" s="1"/>
  <c r="K125" i="32" s="1"/>
  <c r="Y72" i="7"/>
  <c r="J72" i="32" s="1"/>
  <c r="J125" i="32" s="1"/>
  <c r="X72" i="7"/>
  <c r="I72" i="32" s="1"/>
  <c r="I125" i="32" s="1"/>
  <c r="W72" i="7"/>
  <c r="H72" i="32" s="1"/>
  <c r="H125" i="32" s="1"/>
  <c r="V72" i="7"/>
  <c r="G72" i="32" s="1"/>
  <c r="G125" i="32" s="1"/>
  <c r="U72" i="7"/>
  <c r="F72" i="32" s="1"/>
  <c r="F125" i="32" s="1"/>
  <c r="T72" i="7"/>
  <c r="E72" i="32" s="1"/>
  <c r="E125" i="32" s="1"/>
  <c r="S72" i="7"/>
  <c r="D72" i="32" s="1"/>
  <c r="D125" i="32" s="1"/>
  <c r="P72" i="7"/>
  <c r="AD71" i="7"/>
  <c r="AC71" i="7"/>
  <c r="N71" i="32" s="1"/>
  <c r="AB71" i="7"/>
  <c r="AA71" i="7"/>
  <c r="L71" i="32" s="1"/>
  <c r="L106" i="32" s="1"/>
  <c r="Z71" i="7"/>
  <c r="Y71" i="7"/>
  <c r="X71" i="7"/>
  <c r="W71" i="7"/>
  <c r="H71" i="32" s="1"/>
  <c r="H106" i="32" s="1"/>
  <c r="V71" i="7"/>
  <c r="U71" i="7"/>
  <c r="F71" i="32" s="1"/>
  <c r="T71" i="7"/>
  <c r="S71" i="7"/>
  <c r="D71" i="32" s="1"/>
  <c r="D106" i="32" s="1"/>
  <c r="P71" i="7"/>
  <c r="P74" i="7" s="1"/>
  <c r="O140" i="11"/>
  <c r="O39" i="60" s="1"/>
  <c r="N140" i="11"/>
  <c r="N39" i="60" s="1"/>
  <c r="M140" i="11"/>
  <c r="M39" i="60" s="1"/>
  <c r="L140" i="11"/>
  <c r="L39" i="60" s="1"/>
  <c r="K140" i="11"/>
  <c r="K39" i="60" s="1"/>
  <c r="J140" i="11"/>
  <c r="J39" i="60" s="1"/>
  <c r="I140" i="11"/>
  <c r="I39" i="60" s="1"/>
  <c r="H140" i="11"/>
  <c r="H39" i="60" s="1"/>
  <c r="G140" i="11"/>
  <c r="G39" i="60" s="1"/>
  <c r="F140" i="11"/>
  <c r="F39" i="60" s="1"/>
  <c r="E140" i="11"/>
  <c r="E39" i="60" s="1"/>
  <c r="D140" i="11"/>
  <c r="D39" i="60" s="1"/>
  <c r="O122" i="11"/>
  <c r="O26" i="60" s="1"/>
  <c r="N122" i="11"/>
  <c r="N26" i="60" s="1"/>
  <c r="M122" i="11"/>
  <c r="M26" i="60" s="1"/>
  <c r="L122" i="11"/>
  <c r="L26" i="60" s="1"/>
  <c r="K122" i="11"/>
  <c r="K26" i="60" s="1"/>
  <c r="J122" i="11"/>
  <c r="J26" i="60" s="1"/>
  <c r="I122" i="11"/>
  <c r="I26" i="60" s="1"/>
  <c r="H122" i="11"/>
  <c r="H26" i="60" s="1"/>
  <c r="G122" i="11"/>
  <c r="G26" i="60" s="1"/>
  <c r="F122" i="11"/>
  <c r="F26" i="60" s="1"/>
  <c r="E122" i="11"/>
  <c r="E26" i="60" s="1"/>
  <c r="D122" i="11"/>
  <c r="D26" i="60" s="1"/>
  <c r="O104" i="11"/>
  <c r="O13" i="60" s="1"/>
  <c r="N104" i="11"/>
  <c r="N13" i="60" s="1"/>
  <c r="M104" i="11"/>
  <c r="M13" i="60" s="1"/>
  <c r="L104" i="11"/>
  <c r="L13" i="60" s="1"/>
  <c r="K104" i="11"/>
  <c r="K13" i="60" s="1"/>
  <c r="J104" i="11"/>
  <c r="J13" i="60" s="1"/>
  <c r="I104" i="11"/>
  <c r="I13" i="60" s="1"/>
  <c r="H104" i="11"/>
  <c r="H13" i="60" s="1"/>
  <c r="G104" i="11"/>
  <c r="G13" i="60" s="1"/>
  <c r="F104" i="11"/>
  <c r="F13" i="60" s="1"/>
  <c r="E104" i="11"/>
  <c r="D10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AD73" i="11"/>
  <c r="AS73" i="32" s="1"/>
  <c r="AS143" i="32" s="1"/>
  <c r="AC73" i="11"/>
  <c r="AR73" i="32" s="1"/>
  <c r="AR143" i="32" s="1"/>
  <c r="AB73" i="11"/>
  <c r="AQ73" i="32" s="1"/>
  <c r="AQ143" i="32" s="1"/>
  <c r="AA73" i="11"/>
  <c r="AP73" i="32" s="1"/>
  <c r="AP143" i="32" s="1"/>
  <c r="Z73" i="11"/>
  <c r="AO73" i="32" s="1"/>
  <c r="AO143" i="32" s="1"/>
  <c r="Y73" i="11"/>
  <c r="AN73" i="32" s="1"/>
  <c r="AN143" i="32" s="1"/>
  <c r="X73" i="11"/>
  <c r="AM73" i="32" s="1"/>
  <c r="AM143" i="32" s="1"/>
  <c r="W73" i="11"/>
  <c r="AL73" i="32" s="1"/>
  <c r="AL143" i="32" s="1"/>
  <c r="V73" i="11"/>
  <c r="AK73" i="32" s="1"/>
  <c r="AK143" i="32" s="1"/>
  <c r="U73" i="11"/>
  <c r="AJ73" i="32" s="1"/>
  <c r="AJ143" i="32" s="1"/>
  <c r="T73" i="11"/>
  <c r="AI73" i="32" s="1"/>
  <c r="AI143" i="32" s="1"/>
  <c r="S73" i="11"/>
  <c r="AH73" i="32" s="1"/>
  <c r="AH143" i="32" s="1"/>
  <c r="P73" i="11"/>
  <c r="AD72" i="11"/>
  <c r="AS72" i="32" s="1"/>
  <c r="AS125" i="32" s="1"/>
  <c r="AC72" i="11"/>
  <c r="AR72" i="32" s="1"/>
  <c r="AR125" i="32" s="1"/>
  <c r="AB72" i="11"/>
  <c r="AQ72" i="32" s="1"/>
  <c r="AQ125" i="32" s="1"/>
  <c r="AA72" i="11"/>
  <c r="AP72" i="32" s="1"/>
  <c r="AP125" i="32" s="1"/>
  <c r="Z72" i="11"/>
  <c r="AO72" i="32" s="1"/>
  <c r="AO125" i="32" s="1"/>
  <c r="Y72" i="11"/>
  <c r="AN72" i="32" s="1"/>
  <c r="AN125" i="32" s="1"/>
  <c r="X72" i="11"/>
  <c r="AM72" i="32" s="1"/>
  <c r="AM125" i="32" s="1"/>
  <c r="W72" i="11"/>
  <c r="AL72" i="32" s="1"/>
  <c r="AL125" i="32" s="1"/>
  <c r="V72" i="11"/>
  <c r="AK72" i="32" s="1"/>
  <c r="AK125" i="32" s="1"/>
  <c r="U72" i="11"/>
  <c r="AJ72" i="32" s="1"/>
  <c r="AJ125" i="32" s="1"/>
  <c r="T72" i="11"/>
  <c r="AI72" i="32" s="1"/>
  <c r="AI125" i="32" s="1"/>
  <c r="S72" i="11"/>
  <c r="AH72" i="32" s="1"/>
  <c r="AH125" i="32" s="1"/>
  <c r="P72" i="11"/>
  <c r="AD71" i="11"/>
  <c r="AC71" i="11"/>
  <c r="AB71" i="11"/>
  <c r="AA71" i="11"/>
  <c r="AP71" i="32" s="1"/>
  <c r="Z71" i="11"/>
  <c r="Y71" i="11"/>
  <c r="Y74" i="11" s="1"/>
  <c r="X71" i="11"/>
  <c r="W71" i="11"/>
  <c r="AL71" i="32" s="1"/>
  <c r="V71" i="11"/>
  <c r="U71" i="11"/>
  <c r="T71" i="11"/>
  <c r="S71" i="11"/>
  <c r="AH71" i="32" s="1"/>
  <c r="P71" i="11"/>
  <c r="O140" i="13"/>
  <c r="O40" i="60" s="1"/>
  <c r="N140" i="13"/>
  <c r="N40" i="60" s="1"/>
  <c r="M140" i="13"/>
  <c r="M40" i="60" s="1"/>
  <c r="L140" i="13"/>
  <c r="L40" i="60" s="1"/>
  <c r="K140" i="13"/>
  <c r="K40" i="60" s="1"/>
  <c r="J140" i="13"/>
  <c r="J40" i="60" s="1"/>
  <c r="I140" i="13"/>
  <c r="I40" i="60" s="1"/>
  <c r="H140" i="13"/>
  <c r="H40" i="60" s="1"/>
  <c r="G140" i="13"/>
  <c r="G40" i="60" s="1"/>
  <c r="F140" i="13"/>
  <c r="F40" i="60" s="1"/>
  <c r="E140" i="13"/>
  <c r="E40" i="60" s="1"/>
  <c r="D140" i="13"/>
  <c r="D40" i="60" s="1"/>
  <c r="O122" i="13"/>
  <c r="O27" i="60" s="1"/>
  <c r="N122" i="13"/>
  <c r="N27" i="60" s="1"/>
  <c r="M122" i="13"/>
  <c r="M27" i="60" s="1"/>
  <c r="L122" i="13"/>
  <c r="L27" i="60" s="1"/>
  <c r="K122" i="13"/>
  <c r="K27" i="60" s="1"/>
  <c r="J122" i="13"/>
  <c r="J27" i="60" s="1"/>
  <c r="I122" i="13"/>
  <c r="I27" i="60" s="1"/>
  <c r="H122" i="13"/>
  <c r="H27" i="60" s="1"/>
  <c r="G122" i="13"/>
  <c r="G27" i="60" s="1"/>
  <c r="F122" i="13"/>
  <c r="F27" i="60" s="1"/>
  <c r="E122" i="13"/>
  <c r="E27" i="60" s="1"/>
  <c r="D122" i="13"/>
  <c r="D27" i="60" s="1"/>
  <c r="O104" i="13"/>
  <c r="O14" i="60" s="1"/>
  <c r="N104" i="13"/>
  <c r="N14" i="60" s="1"/>
  <c r="M104" i="13"/>
  <c r="M14" i="60" s="1"/>
  <c r="L104" i="13"/>
  <c r="L14" i="60" s="1"/>
  <c r="K104" i="13"/>
  <c r="K14" i="60" s="1"/>
  <c r="J104" i="13"/>
  <c r="J14" i="60" s="1"/>
  <c r="I104" i="13"/>
  <c r="I14" i="60" s="1"/>
  <c r="H104" i="13"/>
  <c r="H14" i="60" s="1"/>
  <c r="G104" i="13"/>
  <c r="G14" i="60" s="1"/>
  <c r="F104" i="13"/>
  <c r="F14" i="60" s="1"/>
  <c r="E104" i="13"/>
  <c r="D104" i="13"/>
  <c r="W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AD73" i="13"/>
  <c r="BH73" i="32" s="1"/>
  <c r="BH143" i="32" s="1"/>
  <c r="AC73" i="13"/>
  <c r="BG73" i="32" s="1"/>
  <c r="BG143" i="32" s="1"/>
  <c r="AB73" i="13"/>
  <c r="BF73" i="32" s="1"/>
  <c r="BF143" i="32" s="1"/>
  <c r="AA73" i="13"/>
  <c r="BE73" i="32" s="1"/>
  <c r="BE143" i="32" s="1"/>
  <c r="Z73" i="13"/>
  <c r="BD73" i="32" s="1"/>
  <c r="BD143" i="32" s="1"/>
  <c r="Y73" i="13"/>
  <c r="BC73" i="32" s="1"/>
  <c r="BC143" i="32" s="1"/>
  <c r="X73" i="13"/>
  <c r="BB73" i="32" s="1"/>
  <c r="BB143" i="32" s="1"/>
  <c r="W73" i="13"/>
  <c r="BA73" i="32" s="1"/>
  <c r="BA143" i="32" s="1"/>
  <c r="V73" i="13"/>
  <c r="AZ73" i="32" s="1"/>
  <c r="AZ143" i="32" s="1"/>
  <c r="U73" i="13"/>
  <c r="AY73" i="32" s="1"/>
  <c r="AY143" i="32" s="1"/>
  <c r="T73" i="13"/>
  <c r="AX73" i="32" s="1"/>
  <c r="AX143" i="32" s="1"/>
  <c r="S73" i="13"/>
  <c r="AW73" i="32" s="1"/>
  <c r="AW143" i="32" s="1"/>
  <c r="P73" i="13"/>
  <c r="AD72" i="13"/>
  <c r="BH72" i="32" s="1"/>
  <c r="BH125" i="32" s="1"/>
  <c r="AC72" i="13"/>
  <c r="BG72" i="32" s="1"/>
  <c r="BG125" i="32" s="1"/>
  <c r="AB72" i="13"/>
  <c r="BF72" i="32" s="1"/>
  <c r="BF125" i="32" s="1"/>
  <c r="AA72" i="13"/>
  <c r="BE72" i="32" s="1"/>
  <c r="BE125" i="32" s="1"/>
  <c r="Z72" i="13"/>
  <c r="BD72" i="32" s="1"/>
  <c r="BD125" i="32" s="1"/>
  <c r="Y72" i="13"/>
  <c r="BC72" i="32" s="1"/>
  <c r="BC125" i="32" s="1"/>
  <c r="X72" i="13"/>
  <c r="BB72" i="32" s="1"/>
  <c r="BB125" i="32" s="1"/>
  <c r="W72" i="13"/>
  <c r="BA72" i="32" s="1"/>
  <c r="BA125" i="32" s="1"/>
  <c r="V72" i="13"/>
  <c r="AZ72" i="32" s="1"/>
  <c r="AZ125" i="32" s="1"/>
  <c r="U72" i="13"/>
  <c r="AY72" i="32" s="1"/>
  <c r="AY125" i="32" s="1"/>
  <c r="T72" i="13"/>
  <c r="AX72" i="32" s="1"/>
  <c r="AX125" i="32" s="1"/>
  <c r="S72" i="13"/>
  <c r="AW72" i="32" s="1"/>
  <c r="AW125" i="32" s="1"/>
  <c r="P72" i="13"/>
  <c r="AD71" i="13"/>
  <c r="AC71" i="13"/>
  <c r="AB71" i="13"/>
  <c r="AA71" i="13"/>
  <c r="BE71" i="32" s="1"/>
  <c r="Z71" i="13"/>
  <c r="Y71" i="13"/>
  <c r="X71" i="13"/>
  <c r="W71" i="13"/>
  <c r="BA71" i="32" s="1"/>
  <c r="BA74" i="32" s="1"/>
  <c r="V71" i="13"/>
  <c r="U71" i="13"/>
  <c r="T71" i="13"/>
  <c r="S71" i="13"/>
  <c r="AW71" i="32" s="1"/>
  <c r="P71" i="13"/>
  <c r="P74" i="13" s="1"/>
  <c r="O74" i="14"/>
  <c r="N74" i="14"/>
  <c r="M74" i="14"/>
  <c r="L74" i="14"/>
  <c r="K74" i="14"/>
  <c r="J74" i="14"/>
  <c r="I74" i="14"/>
  <c r="H74" i="14"/>
  <c r="G74" i="14"/>
  <c r="F74" i="14"/>
  <c r="E74" i="14"/>
  <c r="D74" i="14"/>
  <c r="AD73" i="14"/>
  <c r="BW73" i="32" s="1"/>
  <c r="BW143" i="32" s="1"/>
  <c r="AC73" i="14"/>
  <c r="BV73" i="32" s="1"/>
  <c r="BV143" i="32" s="1"/>
  <c r="AB73" i="14"/>
  <c r="BU73" i="32" s="1"/>
  <c r="BU143" i="32" s="1"/>
  <c r="AA73" i="14"/>
  <c r="BT73" i="32" s="1"/>
  <c r="BT143" i="32" s="1"/>
  <c r="Z73" i="14"/>
  <c r="BS73" i="32" s="1"/>
  <c r="BS143" i="32" s="1"/>
  <c r="Y73" i="14"/>
  <c r="BR73" i="32" s="1"/>
  <c r="BR143" i="32" s="1"/>
  <c r="X73" i="14"/>
  <c r="BQ73" i="32" s="1"/>
  <c r="BQ143" i="32" s="1"/>
  <c r="W73" i="14"/>
  <c r="BP73" i="32" s="1"/>
  <c r="BP143" i="32" s="1"/>
  <c r="V73" i="14"/>
  <c r="BO73" i="32" s="1"/>
  <c r="BO143" i="32" s="1"/>
  <c r="U73" i="14"/>
  <c r="BN73" i="32" s="1"/>
  <c r="BN143" i="32" s="1"/>
  <c r="T73" i="14"/>
  <c r="BM73" i="32" s="1"/>
  <c r="BM143" i="32" s="1"/>
  <c r="S73" i="14"/>
  <c r="BL73" i="32" s="1"/>
  <c r="BL143" i="32" s="1"/>
  <c r="P73" i="14"/>
  <c r="AD72" i="14"/>
  <c r="BW72" i="32" s="1"/>
  <c r="BW125" i="32" s="1"/>
  <c r="AC72" i="14"/>
  <c r="BV72" i="32" s="1"/>
  <c r="BV125" i="32" s="1"/>
  <c r="AB72" i="14"/>
  <c r="BU72" i="32" s="1"/>
  <c r="BU125" i="32" s="1"/>
  <c r="AA72" i="14"/>
  <c r="BT72" i="32" s="1"/>
  <c r="BT125" i="32" s="1"/>
  <c r="Z72" i="14"/>
  <c r="BS72" i="32" s="1"/>
  <c r="BS125" i="32" s="1"/>
  <c r="Y72" i="14"/>
  <c r="BR72" i="32" s="1"/>
  <c r="BR125" i="32" s="1"/>
  <c r="X72" i="14"/>
  <c r="BQ72" i="32" s="1"/>
  <c r="BQ125" i="32" s="1"/>
  <c r="W72" i="14"/>
  <c r="BP72" i="32" s="1"/>
  <c r="BP125" i="32" s="1"/>
  <c r="V72" i="14"/>
  <c r="BO72" i="32" s="1"/>
  <c r="BO125" i="32" s="1"/>
  <c r="U72" i="14"/>
  <c r="BN72" i="32" s="1"/>
  <c r="BN125" i="32" s="1"/>
  <c r="T72" i="14"/>
  <c r="BM72" i="32" s="1"/>
  <c r="BM125" i="32" s="1"/>
  <c r="S72" i="14"/>
  <c r="BL72" i="32" s="1"/>
  <c r="BL125" i="32" s="1"/>
  <c r="P72" i="14"/>
  <c r="AD71" i="14"/>
  <c r="AC71" i="14"/>
  <c r="AB71" i="14"/>
  <c r="AA71" i="14"/>
  <c r="BT71" i="32" s="1"/>
  <c r="Z71" i="14"/>
  <c r="Y71" i="14"/>
  <c r="X71" i="14"/>
  <c r="W71" i="14"/>
  <c r="BP71" i="32" s="1"/>
  <c r="V71" i="14"/>
  <c r="U71" i="14"/>
  <c r="T71" i="14"/>
  <c r="S71" i="14"/>
  <c r="BL71" i="32" s="1"/>
  <c r="P71" i="14"/>
  <c r="O140" i="17"/>
  <c r="O43" i="60" s="1"/>
  <c r="N140" i="17"/>
  <c r="N43" i="60" s="1"/>
  <c r="M140" i="17"/>
  <c r="M43" i="60" s="1"/>
  <c r="L140" i="17"/>
  <c r="L43" i="60" s="1"/>
  <c r="K140" i="17"/>
  <c r="K43" i="60" s="1"/>
  <c r="J140" i="17"/>
  <c r="J43" i="60" s="1"/>
  <c r="I140" i="17"/>
  <c r="I43" i="60" s="1"/>
  <c r="H140" i="17"/>
  <c r="H43" i="60" s="1"/>
  <c r="G140" i="17"/>
  <c r="G43" i="60" s="1"/>
  <c r="F140" i="17"/>
  <c r="F43" i="60" s="1"/>
  <c r="E140" i="17"/>
  <c r="E43" i="60" s="1"/>
  <c r="D140" i="17"/>
  <c r="D43" i="60" s="1"/>
  <c r="O122" i="17"/>
  <c r="O30" i="60" s="1"/>
  <c r="N122" i="17"/>
  <c r="N30" i="60" s="1"/>
  <c r="M122" i="17"/>
  <c r="M30" i="60" s="1"/>
  <c r="L122" i="17"/>
  <c r="L30" i="60" s="1"/>
  <c r="K122" i="17"/>
  <c r="K30" i="60" s="1"/>
  <c r="J122" i="17"/>
  <c r="J30" i="60" s="1"/>
  <c r="I122" i="17"/>
  <c r="I30" i="60" s="1"/>
  <c r="H122" i="17"/>
  <c r="H30" i="60" s="1"/>
  <c r="G122" i="17"/>
  <c r="G30" i="60" s="1"/>
  <c r="F122" i="17"/>
  <c r="F30" i="60" s="1"/>
  <c r="E122" i="17"/>
  <c r="E30" i="60" s="1"/>
  <c r="D122" i="17"/>
  <c r="D30" i="60" s="1"/>
  <c r="O104" i="17"/>
  <c r="O17" i="60" s="1"/>
  <c r="N104" i="17"/>
  <c r="N17" i="60" s="1"/>
  <c r="M104" i="17"/>
  <c r="M17" i="60" s="1"/>
  <c r="L104" i="17"/>
  <c r="L17" i="60" s="1"/>
  <c r="K104" i="17"/>
  <c r="K17" i="60" s="1"/>
  <c r="J104" i="17"/>
  <c r="J17" i="60" s="1"/>
  <c r="I104" i="17"/>
  <c r="I17" i="60" s="1"/>
  <c r="H104" i="17"/>
  <c r="H17" i="60" s="1"/>
  <c r="G104" i="17"/>
  <c r="G17" i="60" s="1"/>
  <c r="F104" i="17"/>
  <c r="F17" i="60" s="1"/>
  <c r="E104" i="17"/>
  <c r="E17" i="60" s="1"/>
  <c r="D104" i="17"/>
  <c r="D17" i="60" s="1"/>
  <c r="W74" i="17"/>
  <c r="O74" i="17"/>
  <c r="N74" i="17"/>
  <c r="M74" i="17"/>
  <c r="L74" i="17"/>
  <c r="K74" i="17"/>
  <c r="J74" i="17"/>
  <c r="I74" i="17"/>
  <c r="H74" i="17"/>
  <c r="G74" i="17"/>
  <c r="F74" i="17"/>
  <c r="E74" i="17"/>
  <c r="D74" i="17"/>
  <c r="AD73" i="17"/>
  <c r="DA73" i="32" s="1"/>
  <c r="DA143" i="32" s="1"/>
  <c r="AC73" i="17"/>
  <c r="CZ73" i="32" s="1"/>
  <c r="CZ143" i="32" s="1"/>
  <c r="AB73" i="17"/>
  <c r="CY73" i="32" s="1"/>
  <c r="CY143" i="32" s="1"/>
  <c r="AA73" i="17"/>
  <c r="CX73" i="32" s="1"/>
  <c r="CX143" i="32" s="1"/>
  <c r="Z73" i="17"/>
  <c r="CW73" i="32" s="1"/>
  <c r="CW143" i="32" s="1"/>
  <c r="Y73" i="17"/>
  <c r="CV73" i="32" s="1"/>
  <c r="CV143" i="32" s="1"/>
  <c r="X73" i="17"/>
  <c r="CU73" i="32" s="1"/>
  <c r="CU143" i="32" s="1"/>
  <c r="W73" i="17"/>
  <c r="CT73" i="32" s="1"/>
  <c r="CT143" i="32" s="1"/>
  <c r="V73" i="17"/>
  <c r="CS73" i="32" s="1"/>
  <c r="CS143" i="32" s="1"/>
  <c r="U73" i="17"/>
  <c r="CR73" i="32" s="1"/>
  <c r="CR143" i="32" s="1"/>
  <c r="T73" i="17"/>
  <c r="CQ73" i="32" s="1"/>
  <c r="CQ143" i="32" s="1"/>
  <c r="S73" i="17"/>
  <c r="CP73" i="32" s="1"/>
  <c r="CP143" i="32" s="1"/>
  <c r="P73" i="17"/>
  <c r="AD72" i="17"/>
  <c r="DA72" i="32" s="1"/>
  <c r="DA125" i="32" s="1"/>
  <c r="AC72" i="17"/>
  <c r="CZ72" i="32" s="1"/>
  <c r="CZ125" i="32" s="1"/>
  <c r="AB72" i="17"/>
  <c r="CY72" i="32" s="1"/>
  <c r="CY125" i="32" s="1"/>
  <c r="AA72" i="17"/>
  <c r="CX72" i="32" s="1"/>
  <c r="CX125" i="32" s="1"/>
  <c r="Z72" i="17"/>
  <c r="CW72" i="32" s="1"/>
  <c r="CW125" i="32" s="1"/>
  <c r="Y72" i="17"/>
  <c r="CV72" i="32" s="1"/>
  <c r="CV125" i="32" s="1"/>
  <c r="X72" i="17"/>
  <c r="CU72" i="32" s="1"/>
  <c r="CU125" i="32" s="1"/>
  <c r="W72" i="17"/>
  <c r="CT72" i="32" s="1"/>
  <c r="CT125" i="32" s="1"/>
  <c r="V72" i="17"/>
  <c r="CS72" i="32" s="1"/>
  <c r="CS125" i="32" s="1"/>
  <c r="U72" i="17"/>
  <c r="CR72" i="32" s="1"/>
  <c r="CR125" i="32" s="1"/>
  <c r="T72" i="17"/>
  <c r="CQ72" i="32" s="1"/>
  <c r="CQ125" i="32" s="1"/>
  <c r="S72" i="17"/>
  <c r="CP72" i="32" s="1"/>
  <c r="CP125" i="32" s="1"/>
  <c r="P72" i="17"/>
  <c r="AD71" i="17"/>
  <c r="AC71" i="17"/>
  <c r="AB71" i="17"/>
  <c r="AA71" i="17"/>
  <c r="CX71" i="32" s="1"/>
  <c r="CX74" i="32" s="1"/>
  <c r="Z71" i="17"/>
  <c r="Y71" i="17"/>
  <c r="X71" i="17"/>
  <c r="W71" i="17"/>
  <c r="CT71" i="32" s="1"/>
  <c r="V71" i="17"/>
  <c r="U71" i="17"/>
  <c r="T71" i="17"/>
  <c r="S71" i="17"/>
  <c r="CP71" i="32" s="1"/>
  <c r="P71" i="17"/>
  <c r="P74" i="17" s="1"/>
  <c r="O140" i="18"/>
  <c r="O44" i="60" s="1"/>
  <c r="N140" i="18"/>
  <c r="N44" i="60" s="1"/>
  <c r="M140" i="18"/>
  <c r="M44" i="60" s="1"/>
  <c r="L140" i="18"/>
  <c r="L44" i="60" s="1"/>
  <c r="K140" i="18"/>
  <c r="K44" i="60" s="1"/>
  <c r="J140" i="18"/>
  <c r="J44" i="60" s="1"/>
  <c r="I140" i="18"/>
  <c r="I44" i="60" s="1"/>
  <c r="H140" i="18"/>
  <c r="H44" i="60" s="1"/>
  <c r="G140" i="18"/>
  <c r="G44" i="60" s="1"/>
  <c r="F140" i="18"/>
  <c r="F44" i="60" s="1"/>
  <c r="E140" i="18"/>
  <c r="E44" i="60" s="1"/>
  <c r="D140" i="18"/>
  <c r="D44" i="60" s="1"/>
  <c r="O122" i="18"/>
  <c r="O31" i="60" s="1"/>
  <c r="N122" i="18"/>
  <c r="N31" i="60" s="1"/>
  <c r="M122" i="18"/>
  <c r="M31" i="60" s="1"/>
  <c r="L122" i="18"/>
  <c r="L31" i="60" s="1"/>
  <c r="K122" i="18"/>
  <c r="K31" i="60" s="1"/>
  <c r="J122" i="18"/>
  <c r="J31" i="60" s="1"/>
  <c r="I122" i="18"/>
  <c r="I31" i="60" s="1"/>
  <c r="H122" i="18"/>
  <c r="H31" i="60" s="1"/>
  <c r="G122" i="18"/>
  <c r="G31" i="60" s="1"/>
  <c r="F122" i="18"/>
  <c r="F31" i="60" s="1"/>
  <c r="E122" i="18"/>
  <c r="D122" i="18"/>
  <c r="D31" i="60" s="1"/>
  <c r="O104" i="18"/>
  <c r="O18" i="60" s="1"/>
  <c r="N104" i="18"/>
  <c r="N18" i="60" s="1"/>
  <c r="M104" i="18"/>
  <c r="M18" i="60" s="1"/>
  <c r="L104" i="18"/>
  <c r="L18" i="60" s="1"/>
  <c r="K104" i="18"/>
  <c r="K18" i="60" s="1"/>
  <c r="J104" i="18"/>
  <c r="J18" i="60" s="1"/>
  <c r="I104" i="18"/>
  <c r="I18" i="60" s="1"/>
  <c r="H104" i="18"/>
  <c r="H18" i="60" s="1"/>
  <c r="G104" i="18"/>
  <c r="G18" i="60" s="1"/>
  <c r="F104" i="18"/>
  <c r="F18" i="60" s="1"/>
  <c r="E104" i="18"/>
  <c r="E18" i="60" s="1"/>
  <c r="D104" i="18"/>
  <c r="D18" i="60" s="1"/>
  <c r="O74" i="18"/>
  <c r="N74" i="18"/>
  <c r="M74" i="18"/>
  <c r="L74" i="18"/>
  <c r="K74" i="18"/>
  <c r="J74" i="18"/>
  <c r="I74" i="18"/>
  <c r="H74" i="18"/>
  <c r="G74" i="18"/>
  <c r="F74" i="18"/>
  <c r="E74" i="18"/>
  <c r="D74" i="18"/>
  <c r="AD73" i="18"/>
  <c r="DP73" i="32" s="1"/>
  <c r="DP143" i="32" s="1"/>
  <c r="AC73" i="18"/>
  <c r="DO73" i="32" s="1"/>
  <c r="DO143" i="32" s="1"/>
  <c r="AB73" i="18"/>
  <c r="DN73" i="32" s="1"/>
  <c r="DN143" i="32" s="1"/>
  <c r="AA73" i="18"/>
  <c r="DM73" i="32" s="1"/>
  <c r="DM143" i="32" s="1"/>
  <c r="Z73" i="18"/>
  <c r="DL73" i="32" s="1"/>
  <c r="DL143" i="32" s="1"/>
  <c r="Y73" i="18"/>
  <c r="DK73" i="32" s="1"/>
  <c r="DK143" i="32" s="1"/>
  <c r="X73" i="18"/>
  <c r="DJ73" i="32" s="1"/>
  <c r="DJ143" i="32" s="1"/>
  <c r="W73" i="18"/>
  <c r="DI73" i="32" s="1"/>
  <c r="DI143" i="32" s="1"/>
  <c r="V73" i="18"/>
  <c r="DH73" i="32" s="1"/>
  <c r="DH143" i="32" s="1"/>
  <c r="U73" i="18"/>
  <c r="DG73" i="32" s="1"/>
  <c r="DG143" i="32" s="1"/>
  <c r="T73" i="18"/>
  <c r="DF73" i="32" s="1"/>
  <c r="DF143" i="32" s="1"/>
  <c r="S73" i="18"/>
  <c r="DE73" i="32" s="1"/>
  <c r="DE143" i="32" s="1"/>
  <c r="P73" i="18"/>
  <c r="AD72" i="18"/>
  <c r="DP72" i="32" s="1"/>
  <c r="DP125" i="32" s="1"/>
  <c r="AC72" i="18"/>
  <c r="DO72" i="32" s="1"/>
  <c r="DO125" i="32" s="1"/>
  <c r="AB72" i="18"/>
  <c r="DN72" i="32" s="1"/>
  <c r="DN125" i="32" s="1"/>
  <c r="AA72" i="18"/>
  <c r="DM72" i="32" s="1"/>
  <c r="DM125" i="32" s="1"/>
  <c r="Z72" i="18"/>
  <c r="DL72" i="32" s="1"/>
  <c r="DL125" i="32" s="1"/>
  <c r="Y72" i="18"/>
  <c r="DK72" i="32" s="1"/>
  <c r="DK125" i="32" s="1"/>
  <c r="X72" i="18"/>
  <c r="DJ72" i="32" s="1"/>
  <c r="DJ125" i="32" s="1"/>
  <c r="W72" i="18"/>
  <c r="DI72" i="32" s="1"/>
  <c r="DI125" i="32" s="1"/>
  <c r="V72" i="18"/>
  <c r="DH72" i="32" s="1"/>
  <c r="DH125" i="32" s="1"/>
  <c r="U72" i="18"/>
  <c r="DG72" i="32" s="1"/>
  <c r="DG125" i="32" s="1"/>
  <c r="T72" i="18"/>
  <c r="DF72" i="32" s="1"/>
  <c r="DF125" i="32" s="1"/>
  <c r="S72" i="18"/>
  <c r="DE72" i="32" s="1"/>
  <c r="DE125" i="32" s="1"/>
  <c r="P72" i="18"/>
  <c r="AD71" i="18"/>
  <c r="AC71" i="18"/>
  <c r="AB71" i="18"/>
  <c r="AA71" i="18"/>
  <c r="DM71" i="32" s="1"/>
  <c r="Z71" i="18"/>
  <c r="Y71" i="18"/>
  <c r="X71" i="18"/>
  <c r="W71" i="18"/>
  <c r="DI71" i="32" s="1"/>
  <c r="V71" i="18"/>
  <c r="U71" i="18"/>
  <c r="T71" i="18"/>
  <c r="S71" i="18"/>
  <c r="DE71" i="32" s="1"/>
  <c r="P71" i="18"/>
  <c r="O140" i="12"/>
  <c r="O45" i="60" s="1"/>
  <c r="N140" i="12"/>
  <c r="N45" i="60" s="1"/>
  <c r="M140" i="12"/>
  <c r="M45" i="60" s="1"/>
  <c r="L140" i="12"/>
  <c r="L45" i="60" s="1"/>
  <c r="K140" i="12"/>
  <c r="K45" i="60" s="1"/>
  <c r="J140" i="12"/>
  <c r="J45" i="60" s="1"/>
  <c r="I140" i="12"/>
  <c r="I45" i="60" s="1"/>
  <c r="H140" i="12"/>
  <c r="H45" i="60" s="1"/>
  <c r="G140" i="12"/>
  <c r="G45" i="60" s="1"/>
  <c r="F140" i="12"/>
  <c r="F45" i="60" s="1"/>
  <c r="E140" i="12"/>
  <c r="E45" i="60" s="1"/>
  <c r="D140" i="12"/>
  <c r="O122" i="12"/>
  <c r="O32" i="60" s="1"/>
  <c r="N122" i="12"/>
  <c r="N32" i="60" s="1"/>
  <c r="M122" i="12"/>
  <c r="M32" i="60" s="1"/>
  <c r="L122" i="12"/>
  <c r="L32" i="60" s="1"/>
  <c r="K122" i="12"/>
  <c r="K32" i="60" s="1"/>
  <c r="J122" i="12"/>
  <c r="J32" i="60" s="1"/>
  <c r="I122" i="12"/>
  <c r="I32" i="60" s="1"/>
  <c r="H122" i="12"/>
  <c r="H32" i="60" s="1"/>
  <c r="G122" i="12"/>
  <c r="G32" i="60" s="1"/>
  <c r="F122" i="12"/>
  <c r="F32" i="60" s="1"/>
  <c r="E122" i="12"/>
  <c r="D122" i="12"/>
  <c r="O104" i="12"/>
  <c r="O19" i="60" s="1"/>
  <c r="N104" i="12"/>
  <c r="N19" i="60" s="1"/>
  <c r="M104" i="12"/>
  <c r="M19" i="60" s="1"/>
  <c r="L104" i="12"/>
  <c r="L19" i="60" s="1"/>
  <c r="K104" i="12"/>
  <c r="K19" i="60" s="1"/>
  <c r="J104" i="12"/>
  <c r="J19" i="60" s="1"/>
  <c r="I104" i="12"/>
  <c r="I19" i="60" s="1"/>
  <c r="H104" i="12"/>
  <c r="H19" i="60" s="1"/>
  <c r="G104" i="12"/>
  <c r="G19" i="60" s="1"/>
  <c r="F104" i="12"/>
  <c r="F19" i="60" s="1"/>
  <c r="E104" i="12"/>
  <c r="E19" i="60" s="1"/>
  <c r="D104" i="12"/>
  <c r="D19" i="60" s="1"/>
  <c r="W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AD73" i="12"/>
  <c r="EE73" i="32" s="1"/>
  <c r="EE143" i="32" s="1"/>
  <c r="AC73" i="12"/>
  <c r="ED73" i="32" s="1"/>
  <c r="ED143" i="32" s="1"/>
  <c r="AB73" i="12"/>
  <c r="EC73" i="32" s="1"/>
  <c r="EC143" i="32" s="1"/>
  <c r="AA73" i="12"/>
  <c r="EB73" i="32" s="1"/>
  <c r="EB143" i="32" s="1"/>
  <c r="Z73" i="12"/>
  <c r="EA73" i="32" s="1"/>
  <c r="EA143" i="32" s="1"/>
  <c r="Y73" i="12"/>
  <c r="DZ73" i="32" s="1"/>
  <c r="DZ143" i="32" s="1"/>
  <c r="X73" i="12"/>
  <c r="DY73" i="32" s="1"/>
  <c r="DY143" i="32" s="1"/>
  <c r="W73" i="12"/>
  <c r="DX73" i="32" s="1"/>
  <c r="DX143" i="32" s="1"/>
  <c r="V73" i="12"/>
  <c r="DW73" i="32" s="1"/>
  <c r="DW143" i="32" s="1"/>
  <c r="U73" i="12"/>
  <c r="DV73" i="32" s="1"/>
  <c r="DV143" i="32" s="1"/>
  <c r="T73" i="12"/>
  <c r="DU73" i="32" s="1"/>
  <c r="DU143" i="32" s="1"/>
  <c r="S73" i="12"/>
  <c r="DT73" i="32" s="1"/>
  <c r="DT143" i="32" s="1"/>
  <c r="P73" i="12"/>
  <c r="AD72" i="12"/>
  <c r="EE72" i="32" s="1"/>
  <c r="EE125" i="32" s="1"/>
  <c r="AC72" i="12"/>
  <c r="ED72" i="32" s="1"/>
  <c r="ED125" i="32" s="1"/>
  <c r="AB72" i="12"/>
  <c r="EC72" i="32" s="1"/>
  <c r="EC125" i="32" s="1"/>
  <c r="AA72" i="12"/>
  <c r="EB72" i="32" s="1"/>
  <c r="EB125" i="32" s="1"/>
  <c r="Z72" i="12"/>
  <c r="EA72" i="32" s="1"/>
  <c r="EA125" i="32" s="1"/>
  <c r="Y72" i="12"/>
  <c r="DZ72" i="32" s="1"/>
  <c r="DZ125" i="32" s="1"/>
  <c r="X72" i="12"/>
  <c r="DY72" i="32" s="1"/>
  <c r="DY125" i="32" s="1"/>
  <c r="W72" i="12"/>
  <c r="DX72" i="32" s="1"/>
  <c r="DX125" i="32" s="1"/>
  <c r="V72" i="12"/>
  <c r="DW72" i="32" s="1"/>
  <c r="DW125" i="32" s="1"/>
  <c r="U72" i="12"/>
  <c r="DV72" i="32" s="1"/>
  <c r="DV125" i="32" s="1"/>
  <c r="T72" i="12"/>
  <c r="DU72" i="32" s="1"/>
  <c r="DU125" i="32" s="1"/>
  <c r="S72" i="12"/>
  <c r="DT72" i="32" s="1"/>
  <c r="DT125" i="32" s="1"/>
  <c r="P72" i="12"/>
  <c r="AD71" i="12"/>
  <c r="AC71" i="12"/>
  <c r="AB71" i="12"/>
  <c r="AA71" i="12"/>
  <c r="EB71" i="32" s="1"/>
  <c r="Z71" i="12"/>
  <c r="Y71" i="12"/>
  <c r="X71" i="12"/>
  <c r="W71" i="12"/>
  <c r="DX71" i="32" s="1"/>
  <c r="V71" i="12"/>
  <c r="U71" i="12"/>
  <c r="T71" i="12"/>
  <c r="S71" i="12"/>
  <c r="DT71" i="32" s="1"/>
  <c r="P71" i="12"/>
  <c r="P74" i="12" s="1"/>
  <c r="O141" i="15"/>
  <c r="O46" i="62" s="1"/>
  <c r="N141" i="15"/>
  <c r="N46" i="62" s="1"/>
  <c r="M141" i="15"/>
  <c r="M46" i="62" s="1"/>
  <c r="L141" i="15"/>
  <c r="L46" i="62" s="1"/>
  <c r="K141" i="15"/>
  <c r="K46" i="62" s="1"/>
  <c r="J141" i="15"/>
  <c r="J46" i="62" s="1"/>
  <c r="I141" i="15"/>
  <c r="I46" i="62" s="1"/>
  <c r="H141" i="15"/>
  <c r="H46" i="62" s="1"/>
  <c r="G141" i="15"/>
  <c r="G46" i="62" s="1"/>
  <c r="F141" i="15"/>
  <c r="F46" i="62" s="1"/>
  <c r="E141" i="15"/>
  <c r="E46" i="62" s="1"/>
  <c r="D141" i="15"/>
  <c r="D46" i="62" s="1"/>
  <c r="D122" i="15"/>
  <c r="E122" i="15"/>
  <c r="E33" i="60" s="1"/>
  <c r="F122" i="15"/>
  <c r="G122" i="15"/>
  <c r="H122" i="15"/>
  <c r="H33" i="60" s="1"/>
  <c r="I122" i="15"/>
  <c r="I33" i="60" s="1"/>
  <c r="J122" i="15"/>
  <c r="J33" i="60" s="1"/>
  <c r="K122" i="15"/>
  <c r="K33" i="60" s="1"/>
  <c r="L122" i="15"/>
  <c r="L33" i="60" s="1"/>
  <c r="M122" i="15"/>
  <c r="M33" i="60" s="1"/>
  <c r="N122" i="15"/>
  <c r="N33" i="60" s="1"/>
  <c r="O122" i="15"/>
  <c r="O33" i="60" s="1"/>
  <c r="O105" i="15"/>
  <c r="O20" i="62" s="1"/>
  <c r="N105" i="15"/>
  <c r="N20" i="62" s="1"/>
  <c r="M105" i="15"/>
  <c r="M20" i="62" s="1"/>
  <c r="L105" i="15"/>
  <c r="L20" i="62" s="1"/>
  <c r="K105" i="15"/>
  <c r="K20" i="62" s="1"/>
  <c r="J105" i="15"/>
  <c r="J20" i="62" s="1"/>
  <c r="I105" i="15"/>
  <c r="I20" i="62" s="1"/>
  <c r="H105" i="15"/>
  <c r="H20" i="62" s="1"/>
  <c r="G105" i="15"/>
  <c r="G20" i="62" s="1"/>
  <c r="F105" i="15"/>
  <c r="F20" i="62" s="1"/>
  <c r="E105" i="15"/>
  <c r="DA54" i="63" s="1"/>
  <c r="K54" i="63" s="1"/>
  <c r="D105" i="15"/>
  <c r="CZ54" i="63" s="1"/>
  <c r="C54" i="63" s="1"/>
  <c r="O74" i="15"/>
  <c r="N74" i="15"/>
  <c r="M74" i="15"/>
  <c r="L74" i="15"/>
  <c r="K74" i="15"/>
  <c r="J74" i="15"/>
  <c r="I74" i="15"/>
  <c r="H74" i="15"/>
  <c r="G74" i="15"/>
  <c r="F74" i="15"/>
  <c r="E74" i="15"/>
  <c r="D74" i="15"/>
  <c r="AD73" i="15"/>
  <c r="ET73" i="32" s="1"/>
  <c r="ET143" i="32" s="1"/>
  <c r="AC73" i="15"/>
  <c r="ES73" i="32" s="1"/>
  <c r="ES143" i="32" s="1"/>
  <c r="AB73" i="15"/>
  <c r="ER73" i="32" s="1"/>
  <c r="ER143" i="32" s="1"/>
  <c r="AA73" i="15"/>
  <c r="EQ73" i="32" s="1"/>
  <c r="EQ143" i="32" s="1"/>
  <c r="Z73" i="15"/>
  <c r="EP73" i="32" s="1"/>
  <c r="EP143" i="32" s="1"/>
  <c r="Y73" i="15"/>
  <c r="EO73" i="32" s="1"/>
  <c r="EO143" i="32" s="1"/>
  <c r="X73" i="15"/>
  <c r="EN73" i="32" s="1"/>
  <c r="EN143" i="32" s="1"/>
  <c r="W73" i="15"/>
  <c r="EM73" i="32" s="1"/>
  <c r="EM143" i="32" s="1"/>
  <c r="V73" i="15"/>
  <c r="EL73" i="32" s="1"/>
  <c r="EL143" i="32" s="1"/>
  <c r="U73" i="15"/>
  <c r="EK73" i="32" s="1"/>
  <c r="EK143" i="32" s="1"/>
  <c r="T73" i="15"/>
  <c r="EJ73" i="32" s="1"/>
  <c r="EJ143" i="32" s="1"/>
  <c r="S73" i="15"/>
  <c r="EI73" i="32" s="1"/>
  <c r="EI143" i="32" s="1"/>
  <c r="P73" i="15"/>
  <c r="AD72" i="15"/>
  <c r="ET72" i="32" s="1"/>
  <c r="ET125" i="32" s="1"/>
  <c r="AC72" i="15"/>
  <c r="ES72" i="32" s="1"/>
  <c r="ES125" i="32" s="1"/>
  <c r="AB72" i="15"/>
  <c r="ER72" i="32" s="1"/>
  <c r="ER125" i="32" s="1"/>
  <c r="AA72" i="15"/>
  <c r="EQ72" i="32" s="1"/>
  <c r="EQ125" i="32" s="1"/>
  <c r="Z72" i="15"/>
  <c r="EP72" i="32" s="1"/>
  <c r="EP125" i="32" s="1"/>
  <c r="Y72" i="15"/>
  <c r="EO72" i="32" s="1"/>
  <c r="EO125" i="32" s="1"/>
  <c r="X72" i="15"/>
  <c r="EN72" i="32" s="1"/>
  <c r="EN125" i="32" s="1"/>
  <c r="W72" i="15"/>
  <c r="EM72" i="32" s="1"/>
  <c r="EM125" i="32" s="1"/>
  <c r="V72" i="15"/>
  <c r="EL72" i="32" s="1"/>
  <c r="EL125" i="32" s="1"/>
  <c r="U72" i="15"/>
  <c r="EK72" i="32" s="1"/>
  <c r="EK125" i="32" s="1"/>
  <c r="T72" i="15"/>
  <c r="EJ72" i="32" s="1"/>
  <c r="EJ125" i="32" s="1"/>
  <c r="S72" i="15"/>
  <c r="EI72" i="32" s="1"/>
  <c r="EI125" i="32" s="1"/>
  <c r="P72" i="15"/>
  <c r="AD71" i="15"/>
  <c r="AC71" i="15"/>
  <c r="AB71" i="15"/>
  <c r="AA71" i="15"/>
  <c r="EQ71" i="32" s="1"/>
  <c r="Z71" i="15"/>
  <c r="Y71" i="15"/>
  <c r="X71" i="15"/>
  <c r="W71" i="15"/>
  <c r="EM71" i="32" s="1"/>
  <c r="V71" i="15"/>
  <c r="U71" i="15"/>
  <c r="T71" i="15"/>
  <c r="S71" i="15"/>
  <c r="EI71" i="32" s="1"/>
  <c r="P71" i="15"/>
  <c r="O140" i="19"/>
  <c r="O47" i="60" s="1"/>
  <c r="N140" i="19"/>
  <c r="N47" i="60" s="1"/>
  <c r="M140" i="19"/>
  <c r="M47" i="60" s="1"/>
  <c r="L140" i="19"/>
  <c r="L47" i="60" s="1"/>
  <c r="K140" i="19"/>
  <c r="K47" i="60" s="1"/>
  <c r="J140" i="19"/>
  <c r="J47" i="60" s="1"/>
  <c r="I140" i="19"/>
  <c r="I47" i="60" s="1"/>
  <c r="H140" i="19"/>
  <c r="H47" i="60" s="1"/>
  <c r="G140" i="19"/>
  <c r="G47" i="60" s="1"/>
  <c r="F140" i="19"/>
  <c r="F47" i="60" s="1"/>
  <c r="E140" i="19"/>
  <c r="E47" i="60" s="1"/>
  <c r="D140" i="19"/>
  <c r="D47" i="60" s="1"/>
  <c r="O122" i="19"/>
  <c r="O34" i="60" s="1"/>
  <c r="N122" i="19"/>
  <c r="N34" i="60" s="1"/>
  <c r="M122" i="19"/>
  <c r="M34" i="60" s="1"/>
  <c r="L122" i="19"/>
  <c r="L34" i="60" s="1"/>
  <c r="K122" i="19"/>
  <c r="K34" i="60" s="1"/>
  <c r="J122" i="19"/>
  <c r="J34" i="60" s="1"/>
  <c r="I122" i="19"/>
  <c r="I34" i="60" s="1"/>
  <c r="H122" i="19"/>
  <c r="H34" i="60" s="1"/>
  <c r="G122" i="19"/>
  <c r="G34" i="60" s="1"/>
  <c r="F122" i="19"/>
  <c r="F34" i="60" s="1"/>
  <c r="E122" i="19"/>
  <c r="E34" i="60" s="1"/>
  <c r="D122" i="19"/>
  <c r="D34" i="60" s="1"/>
  <c r="O105" i="19"/>
  <c r="O21" i="62" s="1"/>
  <c r="N105" i="19"/>
  <c r="N21" i="62" s="1"/>
  <c r="M105" i="19"/>
  <c r="M21" i="62" s="1"/>
  <c r="L105" i="19"/>
  <c r="L21" i="62" s="1"/>
  <c r="K105" i="19"/>
  <c r="K21" i="62" s="1"/>
  <c r="J105" i="19"/>
  <c r="J21" i="62" s="1"/>
  <c r="I105" i="19"/>
  <c r="I21" i="62" s="1"/>
  <c r="H105" i="19"/>
  <c r="H21" i="62" s="1"/>
  <c r="G105" i="19"/>
  <c r="G21" i="62" s="1"/>
  <c r="F105" i="19"/>
  <c r="F21" i="62" s="1"/>
  <c r="E105" i="19"/>
  <c r="E21" i="62" s="1"/>
  <c r="D105" i="19"/>
  <c r="D21" i="62" s="1"/>
  <c r="O74" i="19"/>
  <c r="N74" i="19"/>
  <c r="M74" i="19"/>
  <c r="L74" i="19"/>
  <c r="K74" i="19"/>
  <c r="J74" i="19"/>
  <c r="I74" i="19"/>
  <c r="H74" i="19"/>
  <c r="G74" i="19"/>
  <c r="F74" i="19"/>
  <c r="E74" i="19"/>
  <c r="D74" i="19"/>
  <c r="AD73" i="19"/>
  <c r="FI73" i="32" s="1"/>
  <c r="FI143" i="32" s="1"/>
  <c r="AC73" i="19"/>
  <c r="FH73" i="32" s="1"/>
  <c r="FH143" i="32" s="1"/>
  <c r="AB73" i="19"/>
  <c r="FG73" i="32" s="1"/>
  <c r="FG143" i="32" s="1"/>
  <c r="AA73" i="19"/>
  <c r="FF73" i="32" s="1"/>
  <c r="FF143" i="32" s="1"/>
  <c r="Z73" i="19"/>
  <c r="FE73" i="32" s="1"/>
  <c r="FE143" i="32" s="1"/>
  <c r="Y73" i="19"/>
  <c r="FD73" i="32" s="1"/>
  <c r="FD143" i="32" s="1"/>
  <c r="X73" i="19"/>
  <c r="FC73" i="32" s="1"/>
  <c r="FC143" i="32" s="1"/>
  <c r="W73" i="19"/>
  <c r="FB73" i="32" s="1"/>
  <c r="FB143" i="32" s="1"/>
  <c r="V73" i="19"/>
  <c r="FA73" i="32" s="1"/>
  <c r="FA143" i="32" s="1"/>
  <c r="U73" i="19"/>
  <c r="EZ73" i="32" s="1"/>
  <c r="EZ143" i="32" s="1"/>
  <c r="T73" i="19"/>
  <c r="EY73" i="32" s="1"/>
  <c r="EY143" i="32" s="1"/>
  <c r="S73" i="19"/>
  <c r="EX73" i="32" s="1"/>
  <c r="EX143" i="32" s="1"/>
  <c r="P73" i="19"/>
  <c r="AD72" i="19"/>
  <c r="FI72" i="32" s="1"/>
  <c r="FI125" i="32" s="1"/>
  <c r="AC72" i="19"/>
  <c r="FH72" i="32" s="1"/>
  <c r="FH125" i="32" s="1"/>
  <c r="AB72" i="19"/>
  <c r="FG72" i="32" s="1"/>
  <c r="FG125" i="32" s="1"/>
  <c r="AA72" i="19"/>
  <c r="FF72" i="32" s="1"/>
  <c r="FF125" i="32" s="1"/>
  <c r="Z72" i="19"/>
  <c r="FE72" i="32" s="1"/>
  <c r="FE125" i="32" s="1"/>
  <c r="Y72" i="19"/>
  <c r="FD72" i="32" s="1"/>
  <c r="FD125" i="32" s="1"/>
  <c r="X72" i="19"/>
  <c r="FC72" i="32" s="1"/>
  <c r="FC125" i="32" s="1"/>
  <c r="W72" i="19"/>
  <c r="FB72" i="32" s="1"/>
  <c r="FB125" i="32" s="1"/>
  <c r="V72" i="19"/>
  <c r="FA72" i="32" s="1"/>
  <c r="FA125" i="32" s="1"/>
  <c r="U72" i="19"/>
  <c r="EZ72" i="32" s="1"/>
  <c r="EZ125" i="32" s="1"/>
  <c r="T72" i="19"/>
  <c r="EY72" i="32" s="1"/>
  <c r="EY125" i="32" s="1"/>
  <c r="S72" i="19"/>
  <c r="EX72" i="32" s="1"/>
  <c r="EX125" i="32" s="1"/>
  <c r="P72" i="19"/>
  <c r="AD71" i="19"/>
  <c r="FI71" i="32" s="1"/>
  <c r="AC71" i="19"/>
  <c r="AB71" i="19"/>
  <c r="AA71" i="19"/>
  <c r="FF71" i="32" s="1"/>
  <c r="Z71" i="19"/>
  <c r="FE71" i="32" s="1"/>
  <c r="Y71" i="19"/>
  <c r="X71" i="19"/>
  <c r="W71" i="19"/>
  <c r="FB71" i="32" s="1"/>
  <c r="V71" i="19"/>
  <c r="FA71" i="32" s="1"/>
  <c r="U71" i="19"/>
  <c r="T71" i="19"/>
  <c r="S71" i="19"/>
  <c r="EX71" i="32" s="1"/>
  <c r="P71" i="19"/>
  <c r="O27" i="31"/>
  <c r="O45" i="31" s="1"/>
  <c r="O63" i="31" s="1"/>
  <c r="A4" i="61"/>
  <c r="A4" i="59"/>
  <c r="A60" i="61"/>
  <c r="A55" i="61"/>
  <c r="A50" i="61"/>
  <c r="A45" i="61"/>
  <c r="A40" i="61"/>
  <c r="A35" i="61"/>
  <c r="A30" i="61"/>
  <c r="A25" i="61"/>
  <c r="A20" i="61"/>
  <c r="A15" i="61"/>
  <c r="A10" i="61"/>
  <c r="CR8" i="61"/>
  <c r="CQ8" i="61"/>
  <c r="CN8" i="61"/>
  <c r="CM8" i="61"/>
  <c r="CJ8" i="61"/>
  <c r="CI8" i="61"/>
  <c r="CF8" i="61"/>
  <c r="CE8" i="61"/>
  <c r="CB8" i="61"/>
  <c r="CA8" i="61"/>
  <c r="BX8" i="61"/>
  <c r="BW8" i="61"/>
  <c r="BT8" i="61"/>
  <c r="BS8" i="61"/>
  <c r="BP8" i="61"/>
  <c r="BO8" i="61"/>
  <c r="BL8" i="61"/>
  <c r="BK8" i="61"/>
  <c r="BH8" i="61"/>
  <c r="BG8" i="61"/>
  <c r="BD8" i="61"/>
  <c r="BC8" i="61"/>
  <c r="AZ8" i="61"/>
  <c r="AY8" i="61"/>
  <c r="AV8" i="61"/>
  <c r="AU8" i="61"/>
  <c r="AR8" i="61"/>
  <c r="AQ8" i="61"/>
  <c r="AN8" i="61"/>
  <c r="AM8" i="61"/>
  <c r="AJ8" i="61"/>
  <c r="AI8" i="61"/>
  <c r="AF8" i="61"/>
  <c r="AE8" i="61"/>
  <c r="AB8" i="61"/>
  <c r="AA8" i="61"/>
  <c r="X8" i="61"/>
  <c r="W8" i="61"/>
  <c r="T8" i="61"/>
  <c r="S8" i="61"/>
  <c r="P8" i="61"/>
  <c r="O8" i="61"/>
  <c r="L8" i="61"/>
  <c r="K8" i="61"/>
  <c r="H8" i="61"/>
  <c r="G8" i="61"/>
  <c r="DN7" i="61"/>
  <c r="CZ7" i="61"/>
  <c r="DA7" i="61" s="1"/>
  <c r="O61" i="67" l="1"/>
  <c r="N61" i="67"/>
  <c r="L22" i="67"/>
  <c r="L61" i="67"/>
  <c r="K22" i="67"/>
  <c r="K61" i="67"/>
  <c r="J22" i="67"/>
  <c r="J61" i="67"/>
  <c r="V27" i="67"/>
  <c r="AC40" i="64"/>
  <c r="AA27" i="67"/>
  <c r="Z27" i="67"/>
  <c r="AB27" i="67"/>
  <c r="S27" i="67"/>
  <c r="P27" i="67"/>
  <c r="Y27" i="67"/>
  <c r="AC27" i="67"/>
  <c r="AD27" i="67"/>
  <c r="Q32" i="31" s="1"/>
  <c r="D53" i="67"/>
  <c r="D56" i="67"/>
  <c r="Z56" i="67" s="1"/>
  <c r="X30" i="67"/>
  <c r="P30" i="67"/>
  <c r="AA30" i="67"/>
  <c r="Z30" i="67"/>
  <c r="AD57" i="67"/>
  <c r="AA26" i="67"/>
  <c r="V13" i="64"/>
  <c r="V26" i="67"/>
  <c r="P26" i="67"/>
  <c r="U26" i="67"/>
  <c r="D52" i="67"/>
  <c r="W52" i="67" s="1"/>
  <c r="S39" i="64"/>
  <c r="S26" i="67"/>
  <c r="AC26" i="67"/>
  <c r="W26" i="67"/>
  <c r="Z26" i="67"/>
  <c r="AB26" i="67"/>
  <c r="D35" i="67"/>
  <c r="AB35" i="67" s="1"/>
  <c r="V57" i="67"/>
  <c r="AD18" i="64"/>
  <c r="R18" i="31" s="1"/>
  <c r="T57" i="67"/>
  <c r="P57" i="67"/>
  <c r="AD55" i="67"/>
  <c r="AB57" i="67"/>
  <c r="Z57" i="67"/>
  <c r="Y55" i="67"/>
  <c r="AA55" i="67"/>
  <c r="S57" i="67"/>
  <c r="U57" i="67"/>
  <c r="W57" i="67"/>
  <c r="Z55" i="67"/>
  <c r="Y57" i="67"/>
  <c r="W59" i="67"/>
  <c r="AA57" i="67"/>
  <c r="AC57" i="67"/>
  <c r="V44" i="64"/>
  <c r="AC44" i="64"/>
  <c r="AB44" i="64"/>
  <c r="P44" i="64"/>
  <c r="U44" i="64"/>
  <c r="X44" i="64"/>
  <c r="U55" i="67"/>
  <c r="V55" i="67"/>
  <c r="P55" i="67"/>
  <c r="AA42" i="64"/>
  <c r="Z42" i="64"/>
  <c r="S55" i="67"/>
  <c r="W55" i="67"/>
  <c r="AB55" i="67"/>
  <c r="V42" i="64"/>
  <c r="AD58" i="67"/>
  <c r="T42" i="64"/>
  <c r="P42" i="64"/>
  <c r="Z58" i="67"/>
  <c r="AC55" i="67"/>
  <c r="X55" i="67"/>
  <c r="Z47" i="67"/>
  <c r="P47" i="67"/>
  <c r="AA47" i="67"/>
  <c r="Y47" i="67"/>
  <c r="D48" i="67"/>
  <c r="AD48" i="67" s="1"/>
  <c r="AC47" i="67"/>
  <c r="W47" i="67"/>
  <c r="U47" i="67"/>
  <c r="AB47" i="67"/>
  <c r="D60" i="67"/>
  <c r="AB60" i="67" s="1"/>
  <c r="S47" i="67"/>
  <c r="X47" i="67"/>
  <c r="AD47" i="67"/>
  <c r="Q57" i="31" s="1"/>
  <c r="Q75" i="31" s="1"/>
  <c r="T47" i="67"/>
  <c r="AC54" i="67"/>
  <c r="AB58" i="67"/>
  <c r="P58" i="67"/>
  <c r="T58" i="67"/>
  <c r="V58" i="67"/>
  <c r="S58" i="67"/>
  <c r="U58" i="67"/>
  <c r="W58" i="67"/>
  <c r="X58" i="67"/>
  <c r="AA58" i="67"/>
  <c r="AC58" i="67"/>
  <c r="W54" i="67"/>
  <c r="S54" i="67"/>
  <c r="AB54" i="67"/>
  <c r="P54" i="67"/>
  <c r="X54" i="67"/>
  <c r="U54" i="67"/>
  <c r="AD54" i="67"/>
  <c r="Z54" i="67"/>
  <c r="X41" i="64"/>
  <c r="T41" i="64"/>
  <c r="AC41" i="64"/>
  <c r="V54" i="67"/>
  <c r="Y54" i="67"/>
  <c r="AA54" i="67"/>
  <c r="S106" i="10"/>
  <c r="D12" i="67"/>
  <c r="P48" i="67"/>
  <c r="P59" i="67"/>
  <c r="V59" i="67"/>
  <c r="Z59" i="67"/>
  <c r="AD59" i="67"/>
  <c r="X59" i="67"/>
  <c r="AA59" i="67"/>
  <c r="T59" i="67"/>
  <c r="Y50" i="67"/>
  <c r="W50" i="67"/>
  <c r="AD50" i="67"/>
  <c r="V50" i="67"/>
  <c r="AC50" i="67"/>
  <c r="U50" i="67"/>
  <c r="AB50" i="67"/>
  <c r="T50" i="67"/>
  <c r="AA50" i="67"/>
  <c r="S50" i="67"/>
  <c r="Z50" i="67"/>
  <c r="P50" i="67"/>
  <c r="X50" i="67"/>
  <c r="AB59" i="67"/>
  <c r="U59" i="67"/>
  <c r="Y59" i="67"/>
  <c r="AC59" i="67"/>
  <c r="E61" i="67"/>
  <c r="R21" i="31"/>
  <c r="DX79" i="32"/>
  <c r="DX142" i="32"/>
  <c r="BX84" i="32"/>
  <c r="CT74" i="32"/>
  <c r="AT84" i="32"/>
  <c r="J79" i="32"/>
  <c r="J107" i="32"/>
  <c r="O79" i="32"/>
  <c r="O107" i="32"/>
  <c r="E79" i="32"/>
  <c r="E107" i="32"/>
  <c r="K79" i="32"/>
  <c r="K107" i="32"/>
  <c r="DB84" i="32"/>
  <c r="G79" i="32"/>
  <c r="G107" i="32"/>
  <c r="EF84" i="32"/>
  <c r="N79" i="32"/>
  <c r="N107" i="32"/>
  <c r="M79" i="32"/>
  <c r="M107" i="32"/>
  <c r="AE84" i="32"/>
  <c r="P84" i="32"/>
  <c r="I79" i="32"/>
  <c r="I107" i="32"/>
  <c r="H79" i="32"/>
  <c r="H107" i="32"/>
  <c r="BE74" i="32"/>
  <c r="AT76" i="32"/>
  <c r="E51" i="64"/>
  <c r="E61" i="64" s="1"/>
  <c r="AC106" i="10"/>
  <c r="T106" i="10"/>
  <c r="AD106" i="10"/>
  <c r="W84" i="10"/>
  <c r="V106" i="10"/>
  <c r="X106" i="10"/>
  <c r="W106" i="10"/>
  <c r="U106" i="10"/>
  <c r="Y84" i="10"/>
  <c r="AA106" i="10"/>
  <c r="Y106" i="10"/>
  <c r="AB106" i="10"/>
  <c r="Z106" i="10"/>
  <c r="P106" i="10"/>
  <c r="AB84" i="10"/>
  <c r="T84" i="10"/>
  <c r="AC84" i="10"/>
  <c r="U84" i="10"/>
  <c r="Z84" i="10"/>
  <c r="AD84" i="10"/>
  <c r="P84" i="10"/>
  <c r="Z79" i="32"/>
  <c r="X84" i="10"/>
  <c r="V84" i="10"/>
  <c r="AA84" i="10"/>
  <c r="AB79" i="32"/>
  <c r="CZ16" i="65"/>
  <c r="C16" i="65" s="1"/>
  <c r="G16" i="65" s="1"/>
  <c r="AE78" i="32"/>
  <c r="AE142" i="32" s="1"/>
  <c r="AD79" i="32"/>
  <c r="CZ15" i="65"/>
  <c r="C15" i="65" s="1"/>
  <c r="C65" i="65" s="1"/>
  <c r="U79" i="32"/>
  <c r="AE77" i="32"/>
  <c r="AE124" i="32" s="1"/>
  <c r="C12" i="65"/>
  <c r="W11" i="64"/>
  <c r="S24" i="64"/>
  <c r="AD11" i="64"/>
  <c r="R11" i="31" s="1"/>
  <c r="U11" i="64"/>
  <c r="P11" i="64"/>
  <c r="AC11" i="64"/>
  <c r="W26" i="64"/>
  <c r="P26" i="64"/>
  <c r="Y39" i="64"/>
  <c r="W39" i="64"/>
  <c r="T13" i="64"/>
  <c r="AD39" i="64"/>
  <c r="R49" i="31" s="1"/>
  <c r="AA13" i="64"/>
  <c r="AT79" i="32"/>
  <c r="W13" i="64"/>
  <c r="Z13" i="64"/>
  <c r="U13" i="64"/>
  <c r="AD13" i="64"/>
  <c r="R13" i="31" s="1"/>
  <c r="Z40" i="64"/>
  <c r="AD14" i="64"/>
  <c r="R14" i="31" s="1"/>
  <c r="Z14" i="64"/>
  <c r="W14" i="64"/>
  <c r="X14" i="64"/>
  <c r="AB14" i="64"/>
  <c r="D53" i="64"/>
  <c r="P53" i="64" s="1"/>
  <c r="Y14" i="64"/>
  <c r="U14" i="64"/>
  <c r="AD16" i="64"/>
  <c r="R16" i="31" s="1"/>
  <c r="P16" i="64"/>
  <c r="S16" i="64"/>
  <c r="T16" i="64"/>
  <c r="X16" i="64"/>
  <c r="W42" i="64"/>
  <c r="S42" i="64"/>
  <c r="U42" i="64"/>
  <c r="X42" i="64"/>
  <c r="AD42" i="64"/>
  <c r="R52" i="31" s="1"/>
  <c r="AB42" i="64"/>
  <c r="AC42" i="64"/>
  <c r="AC30" i="64"/>
  <c r="Y30" i="64"/>
  <c r="V30" i="64"/>
  <c r="P30" i="64"/>
  <c r="S30" i="64"/>
  <c r="AA18" i="64"/>
  <c r="AB18" i="64"/>
  <c r="AC18" i="64"/>
  <c r="W18" i="64"/>
  <c r="Z18" i="64"/>
  <c r="Y18" i="64"/>
  <c r="S18" i="64"/>
  <c r="V18" i="64"/>
  <c r="U18" i="64"/>
  <c r="P18" i="64"/>
  <c r="T18" i="64"/>
  <c r="DX74" i="32"/>
  <c r="P32" i="64"/>
  <c r="S32" i="64"/>
  <c r="AA32" i="64"/>
  <c r="U32" i="64"/>
  <c r="EB74" i="32"/>
  <c r="Z33" i="64"/>
  <c r="AB33" i="64"/>
  <c r="EU76" i="32"/>
  <c r="X33" i="64"/>
  <c r="W34" i="64"/>
  <c r="AD34" i="64"/>
  <c r="R39" i="31" s="1"/>
  <c r="S34" i="64"/>
  <c r="Z34" i="64"/>
  <c r="V34" i="64"/>
  <c r="Y34" i="64"/>
  <c r="U34" i="64"/>
  <c r="D60" i="64"/>
  <c r="AA60" i="64" s="1"/>
  <c r="AA34" i="64"/>
  <c r="DA60" i="65"/>
  <c r="K60" i="65" s="1"/>
  <c r="O60" i="65" s="1"/>
  <c r="DA59" i="65"/>
  <c r="K59" i="65" s="1"/>
  <c r="DA61" i="65"/>
  <c r="K61" i="65" s="1"/>
  <c r="DA56" i="65"/>
  <c r="K56" i="65" s="1"/>
  <c r="O56" i="65" s="1"/>
  <c r="DA54" i="65"/>
  <c r="K54" i="65" s="1"/>
  <c r="O54" i="65" s="1"/>
  <c r="DA55" i="65"/>
  <c r="K55" i="65" s="1"/>
  <c r="O55" i="65" s="1"/>
  <c r="DA51" i="65"/>
  <c r="K51" i="65" s="1"/>
  <c r="O51" i="65" s="1"/>
  <c r="DA50" i="65"/>
  <c r="K50" i="65" s="1"/>
  <c r="O50" i="65" s="1"/>
  <c r="DA49" i="65"/>
  <c r="K49" i="65" s="1"/>
  <c r="DA45" i="65"/>
  <c r="K45" i="65" s="1"/>
  <c r="O45" i="65" s="1"/>
  <c r="DA46" i="65"/>
  <c r="K46" i="65" s="1"/>
  <c r="O46" i="65" s="1"/>
  <c r="DA44" i="65"/>
  <c r="K44" i="65" s="1"/>
  <c r="O44" i="65" s="1"/>
  <c r="DA40" i="65"/>
  <c r="K40" i="65" s="1"/>
  <c r="DA39" i="65"/>
  <c r="K39" i="65" s="1"/>
  <c r="O39" i="65" s="1"/>
  <c r="DA41" i="65"/>
  <c r="K41" i="65" s="1"/>
  <c r="O41" i="65" s="1"/>
  <c r="DA36" i="65"/>
  <c r="K36" i="65" s="1"/>
  <c r="O36" i="65" s="1"/>
  <c r="DA31" i="65"/>
  <c r="K31" i="65" s="1"/>
  <c r="O31" i="65" s="1"/>
  <c r="DA29" i="65"/>
  <c r="K29" i="65" s="1"/>
  <c r="DA26" i="65"/>
  <c r="K26" i="65" s="1"/>
  <c r="O26" i="65" s="1"/>
  <c r="DA35" i="65"/>
  <c r="K35" i="65" s="1"/>
  <c r="O35" i="65" s="1"/>
  <c r="DA34" i="65"/>
  <c r="K34" i="65" s="1"/>
  <c r="DA30" i="65"/>
  <c r="K30" i="65" s="1"/>
  <c r="O30" i="65" s="1"/>
  <c r="DA25" i="65"/>
  <c r="K25" i="65" s="1"/>
  <c r="O25" i="65" s="1"/>
  <c r="DA24" i="65"/>
  <c r="K24" i="65" s="1"/>
  <c r="O24" i="65" s="1"/>
  <c r="DA21" i="65"/>
  <c r="K21" i="65" s="1"/>
  <c r="O21" i="65" s="1"/>
  <c r="DA20" i="65"/>
  <c r="K20" i="65" s="1"/>
  <c r="O20" i="65" s="1"/>
  <c r="DA19" i="65"/>
  <c r="K19" i="65" s="1"/>
  <c r="O19" i="65" s="1"/>
  <c r="DB7" i="65"/>
  <c r="DA14" i="65"/>
  <c r="K14" i="65" s="1"/>
  <c r="DA11" i="65"/>
  <c r="K11" i="65" s="1"/>
  <c r="O11" i="65" s="1"/>
  <c r="DA10" i="65"/>
  <c r="K10" i="65" s="1"/>
  <c r="O10" i="65" s="1"/>
  <c r="DA9" i="65"/>
  <c r="K9" i="65" s="1"/>
  <c r="DA16" i="65"/>
  <c r="K16" i="65" s="1"/>
  <c r="DA15" i="65"/>
  <c r="K15" i="65" s="1"/>
  <c r="C37" i="65"/>
  <c r="G34" i="65"/>
  <c r="G41" i="65"/>
  <c r="G46" i="65"/>
  <c r="C32" i="65"/>
  <c r="O29" i="65"/>
  <c r="G29" i="65"/>
  <c r="G45" i="65"/>
  <c r="C52" i="65"/>
  <c r="G49" i="65"/>
  <c r="O49" i="65"/>
  <c r="C22" i="65"/>
  <c r="G19" i="65"/>
  <c r="G30" i="65"/>
  <c r="G50" i="65"/>
  <c r="G60" i="65"/>
  <c r="G20" i="65"/>
  <c r="G31" i="65"/>
  <c r="G51" i="65"/>
  <c r="C62" i="65"/>
  <c r="O59" i="65"/>
  <c r="G59" i="65"/>
  <c r="G21" i="65"/>
  <c r="C42" i="65"/>
  <c r="G39" i="65"/>
  <c r="G55" i="65"/>
  <c r="G61" i="65"/>
  <c r="O61" i="65"/>
  <c r="DP7" i="65"/>
  <c r="C27" i="65"/>
  <c r="G24" i="65"/>
  <c r="G40" i="65"/>
  <c r="O40" i="65"/>
  <c r="C57" i="65"/>
  <c r="G54" i="65"/>
  <c r="G25" i="65"/>
  <c r="G35" i="65"/>
  <c r="G56" i="65"/>
  <c r="G11" i="65"/>
  <c r="G26" i="65"/>
  <c r="G36" i="65"/>
  <c r="C47" i="65"/>
  <c r="G44" i="65"/>
  <c r="G10" i="65"/>
  <c r="V74" i="12"/>
  <c r="DW71" i="32"/>
  <c r="DW74" i="32" s="1"/>
  <c r="Z74" i="12"/>
  <c r="EA71" i="32"/>
  <c r="EA74" i="32" s="1"/>
  <c r="AD74" i="12"/>
  <c r="EE71" i="32"/>
  <c r="EE74" i="32" s="1"/>
  <c r="T74" i="18"/>
  <c r="DF71" i="32"/>
  <c r="DF74" i="32" s="1"/>
  <c r="X74" i="18"/>
  <c r="DJ71" i="32"/>
  <c r="DJ74" i="32" s="1"/>
  <c r="AB74" i="18"/>
  <c r="DN71" i="32"/>
  <c r="DN74" i="32" s="1"/>
  <c r="V74" i="17"/>
  <c r="CS71" i="32"/>
  <c r="CS74" i="32" s="1"/>
  <c r="Z74" i="17"/>
  <c r="CW71" i="32"/>
  <c r="CW74" i="32" s="1"/>
  <c r="AD74" i="17"/>
  <c r="DA71" i="32"/>
  <c r="DA74" i="32" s="1"/>
  <c r="T74" i="14"/>
  <c r="BM71" i="32"/>
  <c r="BM74" i="32" s="1"/>
  <c r="X74" i="14"/>
  <c r="BQ71" i="32"/>
  <c r="BQ74" i="32" s="1"/>
  <c r="AB74" i="14"/>
  <c r="BU71" i="32"/>
  <c r="BU74" i="32" s="1"/>
  <c r="V74" i="13"/>
  <c r="AZ71" i="32"/>
  <c r="AZ74" i="32" s="1"/>
  <c r="Z74" i="13"/>
  <c r="BD71" i="32"/>
  <c r="BD74" i="32" s="1"/>
  <c r="AD74" i="13"/>
  <c r="BH71" i="32"/>
  <c r="BH74" i="32" s="1"/>
  <c r="T74" i="11"/>
  <c r="AI71" i="32"/>
  <c r="AI74" i="32" s="1"/>
  <c r="X74" i="11"/>
  <c r="AM71" i="32"/>
  <c r="AM74" i="32" s="1"/>
  <c r="AB74" i="11"/>
  <c r="AQ71" i="32"/>
  <c r="AQ74" i="32" s="1"/>
  <c r="V74" i="7"/>
  <c r="G71" i="32"/>
  <c r="G74" i="32" s="1"/>
  <c r="Z74" i="7"/>
  <c r="K71" i="32"/>
  <c r="K74" i="32" s="1"/>
  <c r="AD74" i="7"/>
  <c r="O71" i="32"/>
  <c r="T74" i="16"/>
  <c r="CB71" i="32"/>
  <c r="CB74" i="32" s="1"/>
  <c r="X74" i="16"/>
  <c r="CF71" i="32"/>
  <c r="CF74" i="32" s="1"/>
  <c r="AB74" i="16"/>
  <c r="CJ71" i="32"/>
  <c r="CJ74" i="32" s="1"/>
  <c r="F51" i="64"/>
  <c r="F61" i="64" s="1"/>
  <c r="F22" i="64"/>
  <c r="J51" i="64"/>
  <c r="J61" i="64" s="1"/>
  <c r="J22" i="64"/>
  <c r="N51" i="64"/>
  <c r="N61" i="64" s="1"/>
  <c r="N22" i="64"/>
  <c r="T74" i="15"/>
  <c r="EJ71" i="32"/>
  <c r="EJ74" i="32" s="1"/>
  <c r="X74" i="15"/>
  <c r="EN71" i="32"/>
  <c r="EN74" i="32" s="1"/>
  <c r="AB74" i="15"/>
  <c r="ER71" i="32"/>
  <c r="ER74" i="32" s="1"/>
  <c r="U74" i="15"/>
  <c r="EK71" i="32"/>
  <c r="EK74" i="32" s="1"/>
  <c r="Y74" i="15"/>
  <c r="EO71" i="32"/>
  <c r="EO74" i="32" s="1"/>
  <c r="AC74" i="15"/>
  <c r="ES71" i="32"/>
  <c r="ES74" i="32" s="1"/>
  <c r="S74" i="15"/>
  <c r="DT74" i="32"/>
  <c r="AA74" i="12"/>
  <c r="U74" i="18"/>
  <c r="DG71" i="32"/>
  <c r="DG74" i="32" s="1"/>
  <c r="Y74" i="18"/>
  <c r="DK71" i="32"/>
  <c r="DK74" i="32" s="1"/>
  <c r="AC74" i="18"/>
  <c r="DO71" i="32"/>
  <c r="DO74" i="32" s="1"/>
  <c r="S74" i="18"/>
  <c r="CP74" i="32"/>
  <c r="AA74" i="17"/>
  <c r="U74" i="14"/>
  <c r="BN71" i="32"/>
  <c r="BN74" i="32" s="1"/>
  <c r="Y74" i="14"/>
  <c r="BR71" i="32"/>
  <c r="BR74" i="32" s="1"/>
  <c r="AC74" i="14"/>
  <c r="BV71" i="32"/>
  <c r="BV74" i="32" s="1"/>
  <c r="S74" i="14"/>
  <c r="AA74" i="13"/>
  <c r="U74" i="11"/>
  <c r="AC74" i="11"/>
  <c r="AR71" i="32"/>
  <c r="AR74" i="32" s="1"/>
  <c r="S74" i="11"/>
  <c r="AA74" i="7"/>
  <c r="U74" i="16"/>
  <c r="CC71" i="32"/>
  <c r="CC74" i="32" s="1"/>
  <c r="Y74" i="16"/>
  <c r="CG71" i="32"/>
  <c r="CG74" i="32" s="1"/>
  <c r="AC74" i="16"/>
  <c r="CK71" i="32"/>
  <c r="CK74" i="32" s="1"/>
  <c r="S74" i="16"/>
  <c r="AJ71" i="32"/>
  <c r="AJ74" i="32" s="1"/>
  <c r="P74" i="15"/>
  <c r="V74" i="15"/>
  <c r="EL71" i="32"/>
  <c r="EL74" i="32" s="1"/>
  <c r="Z74" i="15"/>
  <c r="EP71" i="32"/>
  <c r="EP74" i="32" s="1"/>
  <c r="AD74" i="15"/>
  <c r="ET71" i="32"/>
  <c r="ET74" i="32" s="1"/>
  <c r="W74" i="15"/>
  <c r="T74" i="12"/>
  <c r="DU71" i="32"/>
  <c r="DU74" i="32" s="1"/>
  <c r="X74" i="12"/>
  <c r="DY71" i="32"/>
  <c r="DY74" i="32" s="1"/>
  <c r="AB74" i="12"/>
  <c r="EC71" i="32"/>
  <c r="EC74" i="32" s="1"/>
  <c r="P74" i="18"/>
  <c r="V74" i="18"/>
  <c r="DH71" i="32"/>
  <c r="DH74" i="32" s="1"/>
  <c r="Z74" i="18"/>
  <c r="DL71" i="32"/>
  <c r="DL74" i="32" s="1"/>
  <c r="AD74" i="18"/>
  <c r="DP71" i="32"/>
  <c r="DP74" i="32" s="1"/>
  <c r="W74" i="18"/>
  <c r="T74" i="17"/>
  <c r="CQ71" i="32"/>
  <c r="CQ74" i="32" s="1"/>
  <c r="X74" i="17"/>
  <c r="CU71" i="32"/>
  <c r="CU74" i="32" s="1"/>
  <c r="AB74" i="17"/>
  <c r="CY71" i="32"/>
  <c r="CY74" i="32" s="1"/>
  <c r="P74" i="14"/>
  <c r="V74" i="14"/>
  <c r="BO71" i="32"/>
  <c r="BO74" i="32" s="1"/>
  <c r="Z74" i="14"/>
  <c r="BS71" i="32"/>
  <c r="BS74" i="32" s="1"/>
  <c r="AD74" i="14"/>
  <c r="BW71" i="32"/>
  <c r="BW74" i="32" s="1"/>
  <c r="W74" i="14"/>
  <c r="T74" i="13"/>
  <c r="AX71" i="32"/>
  <c r="AX74" i="32" s="1"/>
  <c r="X74" i="13"/>
  <c r="BB71" i="32"/>
  <c r="BB74" i="32" s="1"/>
  <c r="AB74" i="13"/>
  <c r="BF71" i="32"/>
  <c r="BF74" i="32" s="1"/>
  <c r="P74" i="11"/>
  <c r="V74" i="11"/>
  <c r="AK71" i="32"/>
  <c r="AK74" i="32" s="1"/>
  <c r="Z74" i="11"/>
  <c r="AO71" i="32"/>
  <c r="AD74" i="11"/>
  <c r="AS71" i="32"/>
  <c r="AS74" i="32" s="1"/>
  <c r="W74" i="11"/>
  <c r="T74" i="7"/>
  <c r="E71" i="32"/>
  <c r="X74" i="7"/>
  <c r="I71" i="32"/>
  <c r="AB74" i="7"/>
  <c r="M71" i="32"/>
  <c r="M74" i="32" s="1"/>
  <c r="P74" i="16"/>
  <c r="V74" i="16"/>
  <c r="CD71" i="32"/>
  <c r="CD74" i="32" s="1"/>
  <c r="Z74" i="16"/>
  <c r="CH71" i="32"/>
  <c r="CH74" i="32" s="1"/>
  <c r="AD74" i="16"/>
  <c r="CL71" i="32"/>
  <c r="CL74" i="32" s="1"/>
  <c r="W74" i="16"/>
  <c r="AN71" i="32"/>
  <c r="AN74" i="32" s="1"/>
  <c r="EI74" i="32"/>
  <c r="EM74" i="32"/>
  <c r="EQ74" i="32"/>
  <c r="AA74" i="15"/>
  <c r="U74" i="12"/>
  <c r="DV71" i="32"/>
  <c r="DV74" i="32" s="1"/>
  <c r="Y74" i="12"/>
  <c r="DZ71" i="32"/>
  <c r="DZ74" i="32" s="1"/>
  <c r="AC74" i="12"/>
  <c r="ED71" i="32"/>
  <c r="ED74" i="32" s="1"/>
  <c r="S74" i="12"/>
  <c r="DI74" i="32"/>
  <c r="DM74" i="32"/>
  <c r="AA74" i="18"/>
  <c r="U74" i="17"/>
  <c r="CR71" i="32"/>
  <c r="CR74" i="32" s="1"/>
  <c r="Y74" i="17"/>
  <c r="CV71" i="32"/>
  <c r="CV74" i="32" s="1"/>
  <c r="AC74" i="17"/>
  <c r="CZ71" i="32"/>
  <c r="CZ74" i="32" s="1"/>
  <c r="S74" i="17"/>
  <c r="AA74" i="14"/>
  <c r="U74" i="13"/>
  <c r="AY71" i="32"/>
  <c r="AY74" i="32" s="1"/>
  <c r="Y74" i="13"/>
  <c r="BC71" i="32"/>
  <c r="BC74" i="32" s="1"/>
  <c r="AC74" i="13"/>
  <c r="BG71" i="32"/>
  <c r="BG74" i="32" s="1"/>
  <c r="S74" i="13"/>
  <c r="AA74" i="11"/>
  <c r="U74" i="7"/>
  <c r="Y74" i="7"/>
  <c r="AC74" i="7"/>
  <c r="S74" i="7"/>
  <c r="CA74" i="32"/>
  <c r="CE74" i="32"/>
  <c r="CI71" i="32"/>
  <c r="CI74" i="32" s="1"/>
  <c r="AA74" i="16"/>
  <c r="J71" i="32"/>
  <c r="J74" i="32" s="1"/>
  <c r="S79" i="32"/>
  <c r="D59" i="64"/>
  <c r="AA59" i="64" s="1"/>
  <c r="U74" i="8"/>
  <c r="Y74" i="8"/>
  <c r="AC74" i="8"/>
  <c r="CM76" i="32"/>
  <c r="CM79" i="32" s="1"/>
  <c r="BX76" i="32"/>
  <c r="BX79" i="32" s="1"/>
  <c r="W43" i="64"/>
  <c r="AC43" i="64"/>
  <c r="W37" i="64"/>
  <c r="AB29" i="64"/>
  <c r="Z20" i="64"/>
  <c r="P74" i="8"/>
  <c r="V74" i="8"/>
  <c r="Z74" i="8"/>
  <c r="AD74" i="8"/>
  <c r="T74" i="9"/>
  <c r="X74" i="9"/>
  <c r="AB74" i="9"/>
  <c r="AC79" i="32"/>
  <c r="X79" i="32"/>
  <c r="V79" i="32"/>
  <c r="AA79" i="32"/>
  <c r="FJ76" i="32"/>
  <c r="FJ79" i="32" s="1"/>
  <c r="AE76" i="32"/>
  <c r="BI76" i="32"/>
  <c r="EF76" i="32"/>
  <c r="EF79" i="32" s="1"/>
  <c r="X29" i="64"/>
  <c r="Z43" i="64"/>
  <c r="Y43" i="64"/>
  <c r="V37" i="64"/>
  <c r="Y37" i="64"/>
  <c r="AB43" i="64"/>
  <c r="Y13" i="64"/>
  <c r="AA30" i="64"/>
  <c r="Z37" i="64"/>
  <c r="U74" i="9"/>
  <c r="Y74" i="9"/>
  <c r="AC74" i="9"/>
  <c r="Y79" i="32"/>
  <c r="T79" i="32"/>
  <c r="W79" i="32"/>
  <c r="DB76" i="32"/>
  <c r="DB79" i="32" s="1"/>
  <c r="P76" i="32"/>
  <c r="P107" i="32" s="1"/>
  <c r="DQ76" i="32"/>
  <c r="DQ79" i="32" s="1"/>
  <c r="P43" i="64"/>
  <c r="AA33" i="64"/>
  <c r="U43" i="64"/>
  <c r="AA20" i="64"/>
  <c r="W33" i="64"/>
  <c r="V33" i="64"/>
  <c r="P20" i="64"/>
  <c r="T20" i="64"/>
  <c r="Y20" i="64"/>
  <c r="Y33" i="64"/>
  <c r="S33" i="64"/>
  <c r="P33" i="64"/>
  <c r="S20" i="64"/>
  <c r="X20" i="64"/>
  <c r="AC20" i="64"/>
  <c r="T33" i="64"/>
  <c r="W20" i="64"/>
  <c r="AB20" i="64"/>
  <c r="E22" i="64"/>
  <c r="AC25" i="64"/>
  <c r="AB38" i="64"/>
  <c r="S28" i="64"/>
  <c r="Y28" i="64"/>
  <c r="V15" i="64"/>
  <c r="U28" i="64"/>
  <c r="X15" i="64"/>
  <c r="W28" i="64"/>
  <c r="P15" i="64"/>
  <c r="V28" i="64"/>
  <c r="AB15" i="64"/>
  <c r="X28" i="64"/>
  <c r="AD28" i="64"/>
  <c r="R33" i="31" s="1"/>
  <c r="U15" i="64"/>
  <c r="D54" i="64"/>
  <c r="S54" i="64" s="1"/>
  <c r="P28" i="64"/>
  <c r="AB28" i="64"/>
  <c r="AD15" i="64"/>
  <c r="R15" i="31" s="1"/>
  <c r="W15" i="64"/>
  <c r="AC15" i="64"/>
  <c r="V11" i="64"/>
  <c r="P37" i="64"/>
  <c r="X37" i="64"/>
  <c r="X11" i="64"/>
  <c r="S37" i="64"/>
  <c r="AB37" i="64"/>
  <c r="U24" i="64"/>
  <c r="AB11" i="64"/>
  <c r="Z24" i="64"/>
  <c r="T37" i="64"/>
  <c r="AC37" i="64"/>
  <c r="AB24" i="64"/>
  <c r="V24" i="64"/>
  <c r="Z11" i="64"/>
  <c r="AA37" i="64"/>
  <c r="U37" i="64"/>
  <c r="X24" i="64"/>
  <c r="Y24" i="64"/>
  <c r="T11" i="64"/>
  <c r="Y11" i="64"/>
  <c r="P24" i="64"/>
  <c r="T24" i="64"/>
  <c r="W24" i="64"/>
  <c r="AC24" i="64"/>
  <c r="AD24" i="64"/>
  <c r="R29" i="31" s="1"/>
  <c r="D50" i="64"/>
  <c r="X50" i="64" s="1"/>
  <c r="S11" i="64"/>
  <c r="S41" i="64"/>
  <c r="AB41" i="64"/>
  <c r="W41" i="64"/>
  <c r="Y41" i="64"/>
  <c r="AA41" i="64"/>
  <c r="U41" i="64"/>
  <c r="Z28" i="64"/>
  <c r="AA28" i="64"/>
  <c r="AC28" i="64"/>
  <c r="Z15" i="64"/>
  <c r="T15" i="64"/>
  <c r="Y15" i="64"/>
  <c r="S15" i="64"/>
  <c r="Z41" i="64"/>
  <c r="AD41" i="64"/>
  <c r="R51" i="31" s="1"/>
  <c r="U16" i="64"/>
  <c r="AA29" i="64"/>
  <c r="V29" i="64"/>
  <c r="P29" i="64"/>
  <c r="AA16" i="64"/>
  <c r="Y16" i="64"/>
  <c r="T29" i="64"/>
  <c r="W29" i="64"/>
  <c r="Z29" i="64"/>
  <c r="S29" i="64"/>
  <c r="AD29" i="64"/>
  <c r="W16" i="64"/>
  <c r="AB16" i="64"/>
  <c r="D55" i="64"/>
  <c r="T55" i="64" s="1"/>
  <c r="V16" i="64"/>
  <c r="U29" i="64"/>
  <c r="AC29" i="64"/>
  <c r="W44" i="64"/>
  <c r="AD31" i="64"/>
  <c r="Z44" i="64"/>
  <c r="Z31" i="64"/>
  <c r="Y44" i="64"/>
  <c r="U31" i="64"/>
  <c r="AB31" i="64"/>
  <c r="D57" i="64"/>
  <c r="S57" i="64" s="1"/>
  <c r="V31" i="64"/>
  <c r="X31" i="64"/>
  <c r="W31" i="64"/>
  <c r="P31" i="64"/>
  <c r="AC31" i="64"/>
  <c r="T31" i="64"/>
  <c r="AA31" i="64"/>
  <c r="AA44" i="64"/>
  <c r="S44" i="64"/>
  <c r="P34" i="64"/>
  <c r="AC34" i="64"/>
  <c r="AB21" i="64"/>
  <c r="W21" i="64"/>
  <c r="V21" i="64"/>
  <c r="Y21" i="64"/>
  <c r="T34" i="64"/>
  <c r="X34" i="64"/>
  <c r="U33" i="64"/>
  <c r="AC33" i="64"/>
  <c r="AD20" i="64"/>
  <c r="V20" i="64"/>
  <c r="X32" i="64"/>
  <c r="Z19" i="64"/>
  <c r="T32" i="64"/>
  <c r="AC32" i="64"/>
  <c r="W19" i="64"/>
  <c r="U19" i="64"/>
  <c r="D58" i="64"/>
  <c r="Y58" i="64" s="1"/>
  <c r="V32" i="64"/>
  <c r="V19" i="64"/>
  <c r="W32" i="64"/>
  <c r="T19" i="64"/>
  <c r="Y19" i="64"/>
  <c r="P19" i="64"/>
  <c r="X19" i="64"/>
  <c r="AA19" i="64"/>
  <c r="S19" i="64"/>
  <c r="AD19" i="64"/>
  <c r="R19" i="31" s="1"/>
  <c r="AB19" i="64"/>
  <c r="AD32" i="64"/>
  <c r="R37" i="31" s="1"/>
  <c r="Z32" i="64"/>
  <c r="P39" i="64"/>
  <c r="V39" i="64"/>
  <c r="U39" i="64"/>
  <c r="T26" i="64"/>
  <c r="AB13" i="64"/>
  <c r="Z39" i="64"/>
  <c r="AC39" i="64"/>
  <c r="X13" i="64"/>
  <c r="S13" i="64"/>
  <c r="AD26" i="64"/>
  <c r="P13" i="64"/>
  <c r="AB26" i="64"/>
  <c r="Y26" i="64"/>
  <c r="AA39" i="64"/>
  <c r="Z26" i="64"/>
  <c r="AA26" i="64"/>
  <c r="AC26" i="64"/>
  <c r="S26" i="64"/>
  <c r="X26" i="64"/>
  <c r="V26" i="64"/>
  <c r="AB39" i="64"/>
  <c r="T39" i="64"/>
  <c r="D52" i="64"/>
  <c r="X52" i="64" s="1"/>
  <c r="S43" i="64"/>
  <c r="W30" i="64"/>
  <c r="AD43" i="64"/>
  <c r="R53" i="31" s="1"/>
  <c r="AD30" i="64"/>
  <c r="R35" i="31" s="1"/>
  <c r="AC17" i="64"/>
  <c r="AB17" i="64"/>
  <c r="W17" i="64"/>
  <c r="V17" i="64"/>
  <c r="V43" i="64"/>
  <c r="Z30" i="64"/>
  <c r="U30" i="64"/>
  <c r="X17" i="64"/>
  <c r="S17" i="64"/>
  <c r="P17" i="64"/>
  <c r="D56" i="64"/>
  <c r="T56" i="64" s="1"/>
  <c r="T17" i="64"/>
  <c r="AD17" i="64"/>
  <c r="R17" i="31" s="1"/>
  <c r="Y17" i="64"/>
  <c r="AB30" i="64"/>
  <c r="T30" i="64"/>
  <c r="AA17" i="64"/>
  <c r="Z17" i="64"/>
  <c r="T43" i="64"/>
  <c r="X43" i="64"/>
  <c r="AD38" i="64"/>
  <c r="R48" i="31" s="1"/>
  <c r="AC38" i="64"/>
  <c r="W38" i="64"/>
  <c r="D35" i="64"/>
  <c r="AD35" i="64" s="1"/>
  <c r="U25" i="64"/>
  <c r="AD25" i="64"/>
  <c r="R30" i="31" s="1"/>
  <c r="T38" i="64"/>
  <c r="AA25" i="64"/>
  <c r="S38" i="64"/>
  <c r="Z38" i="64"/>
  <c r="P25" i="64"/>
  <c r="T25" i="64"/>
  <c r="Y25" i="64"/>
  <c r="V38" i="64"/>
  <c r="S25" i="64"/>
  <c r="X25" i="64"/>
  <c r="V25" i="64"/>
  <c r="Z25" i="64"/>
  <c r="Y38" i="64"/>
  <c r="U38" i="64"/>
  <c r="X38" i="64"/>
  <c r="AA38" i="64"/>
  <c r="P38" i="64"/>
  <c r="W25" i="64"/>
  <c r="AB25" i="64"/>
  <c r="AA14" i="64"/>
  <c r="V14" i="64"/>
  <c r="S14" i="64"/>
  <c r="P14" i="64"/>
  <c r="AC14" i="64"/>
  <c r="W40" i="64"/>
  <c r="S40" i="64"/>
  <c r="V40" i="64"/>
  <c r="Y40" i="64"/>
  <c r="X40" i="64"/>
  <c r="D48" i="64"/>
  <c r="V48" i="64" s="1"/>
  <c r="P40" i="64"/>
  <c r="U40" i="64"/>
  <c r="T40" i="64"/>
  <c r="AD40" i="64"/>
  <c r="AA40" i="64"/>
  <c r="BI79" i="32"/>
  <c r="F74" i="32"/>
  <c r="F106" i="32"/>
  <c r="J106" i="32"/>
  <c r="N74" i="32"/>
  <c r="N106" i="32"/>
  <c r="EU79" i="32"/>
  <c r="G106" i="32"/>
  <c r="K106" i="32"/>
  <c r="O74" i="32"/>
  <c r="O106" i="32"/>
  <c r="E74" i="32"/>
  <c r="E106" i="32"/>
  <c r="I74" i="32"/>
  <c r="I106" i="32"/>
  <c r="M106" i="32"/>
  <c r="P79" i="32"/>
  <c r="AD143" i="10"/>
  <c r="Z143" i="10"/>
  <c r="V143" i="10"/>
  <c r="P143" i="10"/>
  <c r="S143" i="10"/>
  <c r="AC143" i="10"/>
  <c r="Y143" i="10"/>
  <c r="U143" i="10"/>
  <c r="W143" i="10"/>
  <c r="AB143" i="10"/>
  <c r="X143" i="10"/>
  <c r="T143" i="10"/>
  <c r="AA143" i="10"/>
  <c r="AD125" i="10"/>
  <c r="Z125" i="10"/>
  <c r="V125" i="10"/>
  <c r="P125" i="10"/>
  <c r="S125" i="10"/>
  <c r="AC125" i="10"/>
  <c r="Y125" i="10"/>
  <c r="U125" i="10"/>
  <c r="W125" i="10"/>
  <c r="AB125" i="10"/>
  <c r="X125" i="10"/>
  <c r="T125" i="10"/>
  <c r="AA125" i="10"/>
  <c r="AB79" i="10"/>
  <c r="K74" i="10"/>
  <c r="K107" i="10"/>
  <c r="K12" i="64" s="1"/>
  <c r="D74" i="10"/>
  <c r="D107" i="10"/>
  <c r="H74" i="10"/>
  <c r="H107" i="10"/>
  <c r="H12" i="64" s="1"/>
  <c r="L74" i="10"/>
  <c r="L107" i="10"/>
  <c r="L12" i="64" s="1"/>
  <c r="G74" i="10"/>
  <c r="G107" i="10"/>
  <c r="G12" i="64" s="1"/>
  <c r="O74" i="10"/>
  <c r="O107" i="10"/>
  <c r="O12" i="64" s="1"/>
  <c r="I74" i="10"/>
  <c r="I107" i="10"/>
  <c r="I12" i="64" s="1"/>
  <c r="M74" i="10"/>
  <c r="M107" i="10"/>
  <c r="M12" i="64" s="1"/>
  <c r="Y79" i="10"/>
  <c r="T79" i="10"/>
  <c r="U79" i="10"/>
  <c r="W79" i="10"/>
  <c r="S79" i="10"/>
  <c r="Z79" i="10"/>
  <c r="AD79" i="10"/>
  <c r="AC79" i="10"/>
  <c r="X79" i="10"/>
  <c r="V79" i="10"/>
  <c r="AA79" i="10"/>
  <c r="P79" i="10"/>
  <c r="AO74" i="32"/>
  <c r="DA56" i="63"/>
  <c r="K56" i="63" s="1"/>
  <c r="CZ56" i="63"/>
  <c r="C56" i="63" s="1"/>
  <c r="G56" i="63" s="1"/>
  <c r="FE74" i="32"/>
  <c r="FA74" i="32"/>
  <c r="FB74" i="32"/>
  <c r="T74" i="19"/>
  <c r="X74" i="19"/>
  <c r="AB74" i="19"/>
  <c r="FI74" i="32"/>
  <c r="EX74" i="32"/>
  <c r="FF74" i="32"/>
  <c r="U74" i="19"/>
  <c r="Y74" i="19"/>
  <c r="AC74" i="19"/>
  <c r="S74" i="19"/>
  <c r="AA74" i="19"/>
  <c r="P74" i="19"/>
  <c r="V74" i="19"/>
  <c r="Z74" i="19"/>
  <c r="AD74" i="19"/>
  <c r="W74" i="19"/>
  <c r="EY71" i="32"/>
  <c r="EY74" i="32" s="1"/>
  <c r="FC71" i="32"/>
  <c r="FC74" i="32" s="1"/>
  <c r="FG71" i="32"/>
  <c r="FG74" i="32" s="1"/>
  <c r="EZ71" i="32"/>
  <c r="EZ74" i="32" s="1"/>
  <c r="FD71" i="32"/>
  <c r="FD74" i="32" s="1"/>
  <c r="FH71" i="32"/>
  <c r="FH74" i="32" s="1"/>
  <c r="CZ59" i="63"/>
  <c r="C59" i="63" s="1"/>
  <c r="DA59" i="63"/>
  <c r="K59" i="63" s="1"/>
  <c r="DB59" i="63"/>
  <c r="S59" i="63" s="1"/>
  <c r="DB56" i="63"/>
  <c r="S56" i="63" s="1"/>
  <c r="DB54" i="63"/>
  <c r="S54" i="63" s="1"/>
  <c r="W54" i="63" s="1"/>
  <c r="DC7" i="63"/>
  <c r="DP7" i="63"/>
  <c r="O54" i="63"/>
  <c r="G54" i="63"/>
  <c r="AD104" i="7"/>
  <c r="AD104" i="13"/>
  <c r="T122" i="15"/>
  <c r="AD105" i="15"/>
  <c r="AD140" i="12"/>
  <c r="AD104" i="11"/>
  <c r="AD122" i="8"/>
  <c r="AD104" i="14"/>
  <c r="W122" i="18"/>
  <c r="W140" i="9"/>
  <c r="W104" i="8"/>
  <c r="S122" i="15"/>
  <c r="X122" i="12"/>
  <c r="D45" i="60"/>
  <c r="AA140" i="17"/>
  <c r="P72" i="32"/>
  <c r="P125" i="32" s="1"/>
  <c r="AT72" i="32"/>
  <c r="AT125" i="32" s="1"/>
  <c r="BI72" i="32"/>
  <c r="BI125" i="32" s="1"/>
  <c r="BX72" i="32"/>
  <c r="BX125" i="32" s="1"/>
  <c r="CM72" i="32"/>
  <c r="CM125" i="32" s="1"/>
  <c r="DB72" i="32"/>
  <c r="DB125" i="32" s="1"/>
  <c r="DQ72" i="32"/>
  <c r="DQ125" i="32" s="1"/>
  <c r="EF72" i="32"/>
  <c r="EF125" i="32" s="1"/>
  <c r="EU72" i="32"/>
  <c r="EU125" i="32" s="1"/>
  <c r="FJ72" i="32"/>
  <c r="FJ125" i="32" s="1"/>
  <c r="P73" i="32"/>
  <c r="P143" i="32" s="1"/>
  <c r="AT73" i="32"/>
  <c r="AT143" i="32" s="1"/>
  <c r="BI73" i="32"/>
  <c r="BI143" i="32" s="1"/>
  <c r="BX73" i="32"/>
  <c r="BX143" i="32" s="1"/>
  <c r="CM73" i="32"/>
  <c r="CM143" i="32" s="1"/>
  <c r="DB73" i="32"/>
  <c r="DB143" i="32" s="1"/>
  <c r="DQ73" i="32"/>
  <c r="DQ143" i="32" s="1"/>
  <c r="EF73" i="32"/>
  <c r="EF143" i="32" s="1"/>
  <c r="EU73" i="32"/>
  <c r="EU143" i="32" s="1"/>
  <c r="FJ73" i="32"/>
  <c r="FJ143" i="32" s="1"/>
  <c r="DE74" i="32"/>
  <c r="AW74" i="32"/>
  <c r="H74" i="32"/>
  <c r="L74" i="32"/>
  <c r="AH74" i="32"/>
  <c r="AL74" i="32"/>
  <c r="AP74" i="32"/>
  <c r="BL74" i="32"/>
  <c r="BP74" i="32"/>
  <c r="BT74" i="32"/>
  <c r="D74" i="32"/>
  <c r="AD105" i="19"/>
  <c r="AD122" i="19"/>
  <c r="S122" i="19"/>
  <c r="AA105" i="19"/>
  <c r="W122" i="19"/>
  <c r="AD140" i="19"/>
  <c r="AC122" i="15"/>
  <c r="D20" i="62"/>
  <c r="AA105" i="15"/>
  <c r="Y122" i="15"/>
  <c r="X122" i="15"/>
  <c r="AD141" i="15"/>
  <c r="E20" i="62"/>
  <c r="D33" i="60"/>
  <c r="U122" i="15"/>
  <c r="P122" i="15"/>
  <c r="AA141" i="15"/>
  <c r="F33" i="60"/>
  <c r="G33" i="60"/>
  <c r="AA140" i="12"/>
  <c r="AD104" i="12"/>
  <c r="S104" i="12"/>
  <c r="S140" i="12"/>
  <c r="E32" i="60"/>
  <c r="AA104" i="12"/>
  <c r="AD122" i="12"/>
  <c r="S122" i="12"/>
  <c r="D32" i="60"/>
  <c r="W140" i="18"/>
  <c r="AD104" i="18"/>
  <c r="S104" i="18"/>
  <c r="AD140" i="18"/>
  <c r="S140" i="18"/>
  <c r="AA104" i="18"/>
  <c r="AD122" i="18"/>
  <c r="S122" i="18"/>
  <c r="E31" i="60"/>
  <c r="AD104" i="17"/>
  <c r="S104" i="17"/>
  <c r="AA104" i="17"/>
  <c r="AD122" i="17"/>
  <c r="S122" i="17"/>
  <c r="AA122" i="17"/>
  <c r="AD140" i="17"/>
  <c r="S140" i="17"/>
  <c r="W140" i="16"/>
  <c r="AA104" i="14"/>
  <c r="AD122" i="14"/>
  <c r="S122" i="14"/>
  <c r="E15" i="60"/>
  <c r="S104" i="14"/>
  <c r="W122" i="14"/>
  <c r="AD140" i="14"/>
  <c r="S140" i="14"/>
  <c r="D15" i="60"/>
  <c r="AA140" i="14"/>
  <c r="S104" i="13"/>
  <c r="AA104" i="13"/>
  <c r="AD122" i="13"/>
  <c r="S122" i="13"/>
  <c r="E14" i="60"/>
  <c r="D14" i="60"/>
  <c r="AA122" i="13"/>
  <c r="AD140" i="13"/>
  <c r="S140" i="13"/>
  <c r="W140" i="13"/>
  <c r="W104" i="11"/>
  <c r="AD122" i="11"/>
  <c r="S122" i="11"/>
  <c r="E13" i="60"/>
  <c r="AA122" i="11"/>
  <c r="AD140" i="11"/>
  <c r="S140" i="11"/>
  <c r="S104" i="11"/>
  <c r="D13" i="60"/>
  <c r="AA140" i="11"/>
  <c r="W104" i="7"/>
  <c r="AD122" i="7"/>
  <c r="S122" i="7"/>
  <c r="E11" i="60"/>
  <c r="AA122" i="7"/>
  <c r="AD140" i="7"/>
  <c r="S140" i="7"/>
  <c r="S104" i="7"/>
  <c r="D11" i="60"/>
  <c r="AA140" i="7"/>
  <c r="S122" i="8"/>
  <c r="W122" i="8"/>
  <c r="AD140" i="8"/>
  <c r="S140" i="8"/>
  <c r="W140" i="8"/>
  <c r="AD104" i="8"/>
  <c r="S104" i="8"/>
  <c r="AD104" i="9"/>
  <c r="S104" i="9"/>
  <c r="X104" i="9"/>
  <c r="AD122" i="9"/>
  <c r="S122" i="9"/>
  <c r="AA122" i="9"/>
  <c r="AD140" i="9"/>
  <c r="S140" i="9"/>
  <c r="E74" i="10"/>
  <c r="AC72" i="10"/>
  <c r="AC72" i="32" s="1"/>
  <c r="AC125" i="32" s="1"/>
  <c r="AC73" i="10"/>
  <c r="AC73" i="32" s="1"/>
  <c r="AC143" i="32" s="1"/>
  <c r="J74" i="10"/>
  <c r="N74" i="10"/>
  <c r="AB72" i="10"/>
  <c r="AB72" i="32" s="1"/>
  <c r="AB125" i="32" s="1"/>
  <c r="U72" i="10"/>
  <c r="U72" i="32" s="1"/>
  <c r="U125" i="32" s="1"/>
  <c r="AA73" i="10"/>
  <c r="AA73" i="32" s="1"/>
  <c r="AA143" i="32" s="1"/>
  <c r="T73" i="10"/>
  <c r="T73" i="32" s="1"/>
  <c r="T143" i="32" s="1"/>
  <c r="V71" i="10"/>
  <c r="V71" i="32" s="1"/>
  <c r="V106" i="32" s="1"/>
  <c r="Z71" i="10"/>
  <c r="Z71" i="32" s="1"/>
  <c r="Z106" i="32" s="1"/>
  <c r="Y72" i="10"/>
  <c r="Y72" i="32" s="1"/>
  <c r="Y125" i="32" s="1"/>
  <c r="AB73" i="10"/>
  <c r="AB73" i="32" s="1"/>
  <c r="AB143" i="32" s="1"/>
  <c r="S71" i="10"/>
  <c r="S71" i="32" s="1"/>
  <c r="S106" i="32" s="1"/>
  <c r="AA71" i="10"/>
  <c r="AA71" i="32" s="1"/>
  <c r="AA106" i="32" s="1"/>
  <c r="V72" i="10"/>
  <c r="V72" i="32" s="1"/>
  <c r="V125" i="32" s="1"/>
  <c r="Y73" i="10"/>
  <c r="Y73" i="32" s="1"/>
  <c r="Y143" i="32" s="1"/>
  <c r="F74" i="10"/>
  <c r="T71" i="10"/>
  <c r="T71" i="32" s="1"/>
  <c r="T106" i="32" s="1"/>
  <c r="X71" i="10"/>
  <c r="X71" i="32" s="1"/>
  <c r="X106" i="32" s="1"/>
  <c r="AB71" i="10"/>
  <c r="AB71" i="32" s="1"/>
  <c r="AB106" i="32" s="1"/>
  <c r="S72" i="10"/>
  <c r="S72" i="32" s="1"/>
  <c r="S125" i="32" s="1"/>
  <c r="W72" i="10"/>
  <c r="W72" i="32" s="1"/>
  <c r="W125" i="32" s="1"/>
  <c r="AA72" i="10"/>
  <c r="AA72" i="32" s="1"/>
  <c r="AA125" i="32" s="1"/>
  <c r="P73" i="10"/>
  <c r="V73" i="10"/>
  <c r="V73" i="32" s="1"/>
  <c r="V143" i="32" s="1"/>
  <c r="Z73" i="10"/>
  <c r="Z73" i="32" s="1"/>
  <c r="Z143" i="32" s="1"/>
  <c r="AD73" i="10"/>
  <c r="AD73" i="32" s="1"/>
  <c r="AD143" i="32" s="1"/>
  <c r="P71" i="10"/>
  <c r="AD71" i="10"/>
  <c r="AD71" i="32" s="1"/>
  <c r="AD106" i="32" s="1"/>
  <c r="X73" i="10"/>
  <c r="X73" i="32" s="1"/>
  <c r="X143" i="32" s="1"/>
  <c r="W71" i="10"/>
  <c r="W71" i="32" s="1"/>
  <c r="W106" i="32" s="1"/>
  <c r="P72" i="10"/>
  <c r="Z72" i="10"/>
  <c r="Z72" i="32" s="1"/>
  <c r="Z125" i="32" s="1"/>
  <c r="AD72" i="10"/>
  <c r="AD72" i="32" s="1"/>
  <c r="AD125" i="32" s="1"/>
  <c r="U73" i="10"/>
  <c r="U73" i="32" s="1"/>
  <c r="U143" i="32" s="1"/>
  <c r="U71" i="10"/>
  <c r="U71" i="32" s="1"/>
  <c r="U106" i="32" s="1"/>
  <c r="Y71" i="10"/>
  <c r="Y71" i="32" s="1"/>
  <c r="Y106" i="32" s="1"/>
  <c r="AC71" i="10"/>
  <c r="T72" i="10"/>
  <c r="T72" i="32" s="1"/>
  <c r="T125" i="32" s="1"/>
  <c r="X72" i="10"/>
  <c r="X72" i="32" s="1"/>
  <c r="X125" i="32" s="1"/>
  <c r="S73" i="10"/>
  <c r="S73" i="32" s="1"/>
  <c r="S143" i="32" s="1"/>
  <c r="W73" i="10"/>
  <c r="W73" i="32" s="1"/>
  <c r="W143" i="32" s="1"/>
  <c r="AA140" i="9"/>
  <c r="T140" i="9"/>
  <c r="X140" i="9"/>
  <c r="AB140" i="9"/>
  <c r="U140" i="9"/>
  <c r="Y140" i="9"/>
  <c r="AC140" i="9"/>
  <c r="P140" i="9"/>
  <c r="V140" i="9"/>
  <c r="Z140" i="9"/>
  <c r="W122" i="9"/>
  <c r="T122" i="9"/>
  <c r="X122" i="9"/>
  <c r="AB122" i="9"/>
  <c r="U122" i="9"/>
  <c r="Y122" i="9"/>
  <c r="AC122" i="9"/>
  <c r="P122" i="9"/>
  <c r="V122" i="9"/>
  <c r="Z122" i="9"/>
  <c r="T104" i="9"/>
  <c r="AB104" i="9"/>
  <c r="U104" i="9"/>
  <c r="Y104" i="9"/>
  <c r="AC104" i="9"/>
  <c r="W104" i="9"/>
  <c r="AA104" i="9"/>
  <c r="P104" i="9"/>
  <c r="V104" i="9"/>
  <c r="Z104" i="9"/>
  <c r="AA140" i="8"/>
  <c r="T140" i="8"/>
  <c r="X140" i="8"/>
  <c r="AB140" i="8"/>
  <c r="U140" i="8"/>
  <c r="Y140" i="8"/>
  <c r="AC140" i="8"/>
  <c r="P140" i="8"/>
  <c r="V140" i="8"/>
  <c r="Z140" i="8"/>
  <c r="AA122" i="8"/>
  <c r="T122" i="8"/>
  <c r="X122" i="8"/>
  <c r="AB122" i="8"/>
  <c r="U122" i="8"/>
  <c r="Y122" i="8"/>
  <c r="AC122" i="8"/>
  <c r="P122" i="8"/>
  <c r="V122" i="8"/>
  <c r="Z122" i="8"/>
  <c r="AA104" i="8"/>
  <c r="T104" i="8"/>
  <c r="X104" i="8"/>
  <c r="AB104" i="8"/>
  <c r="U104" i="8"/>
  <c r="Y104" i="8"/>
  <c r="AC104" i="8"/>
  <c r="P104" i="8"/>
  <c r="V104" i="8"/>
  <c r="Z104" i="8"/>
  <c r="AD104" i="16"/>
  <c r="S104" i="16"/>
  <c r="AA104" i="16"/>
  <c r="AD122" i="16"/>
  <c r="S122" i="16"/>
  <c r="W122" i="16"/>
  <c r="AD140" i="16"/>
  <c r="S140" i="16"/>
  <c r="AA140" i="16"/>
  <c r="T140" i="16"/>
  <c r="X140" i="16"/>
  <c r="AB140" i="16"/>
  <c r="U140" i="16"/>
  <c r="Y140" i="16"/>
  <c r="AC140" i="16"/>
  <c r="P140" i="16"/>
  <c r="V140" i="16"/>
  <c r="Z140" i="16"/>
  <c r="T122" i="16"/>
  <c r="X122" i="16"/>
  <c r="AB122" i="16"/>
  <c r="AA122" i="16"/>
  <c r="U122" i="16"/>
  <c r="Y122" i="16"/>
  <c r="AC122" i="16"/>
  <c r="P122" i="16"/>
  <c r="V122" i="16"/>
  <c r="Z122" i="16"/>
  <c r="W104" i="16"/>
  <c r="T104" i="16"/>
  <c r="X104" i="16"/>
  <c r="AB104" i="16"/>
  <c r="U104" i="16"/>
  <c r="Y104" i="16"/>
  <c r="AC104" i="16"/>
  <c r="P104" i="16"/>
  <c r="V104" i="16"/>
  <c r="Z104" i="16"/>
  <c r="W140" i="14"/>
  <c r="T140" i="14"/>
  <c r="X140" i="14"/>
  <c r="AB140" i="14"/>
  <c r="U140" i="14"/>
  <c r="Y140" i="14"/>
  <c r="AC140" i="14"/>
  <c r="P140" i="14"/>
  <c r="V140" i="14"/>
  <c r="Z140" i="14"/>
  <c r="AA122" i="14"/>
  <c r="T122" i="14"/>
  <c r="X122" i="14"/>
  <c r="AB122" i="14"/>
  <c r="U122" i="14"/>
  <c r="Y122" i="14"/>
  <c r="AC122" i="14"/>
  <c r="P122" i="14"/>
  <c r="V122" i="14"/>
  <c r="Z122" i="14"/>
  <c r="W104" i="14"/>
  <c r="T104" i="14"/>
  <c r="X104" i="14"/>
  <c r="AB104" i="14"/>
  <c r="U104" i="14"/>
  <c r="Y104" i="14"/>
  <c r="AC104" i="14"/>
  <c r="P104" i="14"/>
  <c r="V104" i="14"/>
  <c r="Z104" i="14"/>
  <c r="W140" i="7"/>
  <c r="T140" i="7"/>
  <c r="X140" i="7"/>
  <c r="AB140" i="7"/>
  <c r="U140" i="7"/>
  <c r="Y140" i="7"/>
  <c r="AC140" i="7"/>
  <c r="P140" i="7"/>
  <c r="V140" i="7"/>
  <c r="Z140" i="7"/>
  <c r="W122" i="7"/>
  <c r="T122" i="7"/>
  <c r="X122" i="7"/>
  <c r="AB122" i="7"/>
  <c r="U122" i="7"/>
  <c r="Y122" i="7"/>
  <c r="AC122" i="7"/>
  <c r="P122" i="7"/>
  <c r="V122" i="7"/>
  <c r="Z122" i="7"/>
  <c r="AA104" i="7"/>
  <c r="T104" i="7"/>
  <c r="X104" i="7"/>
  <c r="AB104" i="7"/>
  <c r="U104" i="7"/>
  <c r="Y104" i="7"/>
  <c r="AC104" i="7"/>
  <c r="P104" i="7"/>
  <c r="V104" i="7"/>
  <c r="Z104" i="7"/>
  <c r="W140" i="11"/>
  <c r="T140" i="11"/>
  <c r="X140" i="11"/>
  <c r="AB140" i="11"/>
  <c r="U140" i="11"/>
  <c r="Y140" i="11"/>
  <c r="AC140" i="11"/>
  <c r="P140" i="11"/>
  <c r="V140" i="11"/>
  <c r="Z140" i="11"/>
  <c r="T122" i="11"/>
  <c r="X122" i="11"/>
  <c r="AB122" i="11"/>
  <c r="W122" i="11"/>
  <c r="U122" i="11"/>
  <c r="Y122" i="11"/>
  <c r="AC122" i="11"/>
  <c r="P122" i="11"/>
  <c r="V122" i="11"/>
  <c r="Z122" i="11"/>
  <c r="T104" i="11"/>
  <c r="X104" i="11"/>
  <c r="AB104" i="11"/>
  <c r="AA104" i="11"/>
  <c r="U104" i="11"/>
  <c r="Y104" i="11"/>
  <c r="AC104" i="11"/>
  <c r="P104" i="11"/>
  <c r="V104" i="11"/>
  <c r="Z104" i="11"/>
  <c r="AA140" i="13"/>
  <c r="T140" i="13"/>
  <c r="X140" i="13"/>
  <c r="AB140" i="13"/>
  <c r="U140" i="13"/>
  <c r="Y140" i="13"/>
  <c r="AC140" i="13"/>
  <c r="P140" i="13"/>
  <c r="V140" i="13"/>
  <c r="Z140" i="13"/>
  <c r="W122" i="13"/>
  <c r="T122" i="13"/>
  <c r="X122" i="13"/>
  <c r="AB122" i="13"/>
  <c r="U122" i="13"/>
  <c r="Y122" i="13"/>
  <c r="AC122" i="13"/>
  <c r="P122" i="13"/>
  <c r="V122" i="13"/>
  <c r="Z122" i="13"/>
  <c r="W104" i="13"/>
  <c r="T104" i="13"/>
  <c r="X104" i="13"/>
  <c r="AB104" i="13"/>
  <c r="U104" i="13"/>
  <c r="Y104" i="13"/>
  <c r="AC104" i="13"/>
  <c r="P104" i="13"/>
  <c r="V104" i="13"/>
  <c r="Z104" i="13"/>
  <c r="W140" i="17"/>
  <c r="T140" i="17"/>
  <c r="X140" i="17"/>
  <c r="AB140" i="17"/>
  <c r="U140" i="17"/>
  <c r="Y140" i="17"/>
  <c r="AC140" i="17"/>
  <c r="P140" i="17"/>
  <c r="V140" i="17"/>
  <c r="Z140" i="17"/>
  <c r="W122" i="17"/>
  <c r="T122" i="17"/>
  <c r="X122" i="17"/>
  <c r="AB122" i="17"/>
  <c r="U122" i="17"/>
  <c r="Y122" i="17"/>
  <c r="AC122" i="17"/>
  <c r="P122" i="17"/>
  <c r="V122" i="17"/>
  <c r="Z122" i="17"/>
  <c r="W104" i="17"/>
  <c r="T104" i="17"/>
  <c r="X104" i="17"/>
  <c r="AB104" i="17"/>
  <c r="U104" i="17"/>
  <c r="Y104" i="17"/>
  <c r="AC104" i="17"/>
  <c r="P104" i="17"/>
  <c r="V104" i="17"/>
  <c r="Z104" i="17"/>
  <c r="AA140" i="18"/>
  <c r="T140" i="18"/>
  <c r="X140" i="18"/>
  <c r="AB140" i="18"/>
  <c r="U140" i="18"/>
  <c r="Y140" i="18"/>
  <c r="AC140" i="18"/>
  <c r="P140" i="18"/>
  <c r="V140" i="18"/>
  <c r="Z140" i="18"/>
  <c r="AA122" i="18"/>
  <c r="T122" i="18"/>
  <c r="X122" i="18"/>
  <c r="AB122" i="18"/>
  <c r="U122" i="18"/>
  <c r="Y122" i="18"/>
  <c r="AC122" i="18"/>
  <c r="P122" i="18"/>
  <c r="V122" i="18"/>
  <c r="Z122" i="18"/>
  <c r="W104" i="18"/>
  <c r="T104" i="18"/>
  <c r="X104" i="18"/>
  <c r="AB104" i="18"/>
  <c r="U104" i="18"/>
  <c r="Y104" i="18"/>
  <c r="AC104" i="18"/>
  <c r="P104" i="18"/>
  <c r="V104" i="18"/>
  <c r="Z104" i="18"/>
  <c r="W140" i="12"/>
  <c r="T140" i="12"/>
  <c r="X140" i="12"/>
  <c r="AB140" i="12"/>
  <c r="U140" i="12"/>
  <c r="Y140" i="12"/>
  <c r="AC140" i="12"/>
  <c r="P140" i="12"/>
  <c r="V140" i="12"/>
  <c r="Z140" i="12"/>
  <c r="W122" i="12"/>
  <c r="T122" i="12"/>
  <c r="AB122" i="12"/>
  <c r="U122" i="12"/>
  <c r="Y122" i="12"/>
  <c r="AC122" i="12"/>
  <c r="AA122" i="12"/>
  <c r="P122" i="12"/>
  <c r="V122" i="12"/>
  <c r="Z122" i="12"/>
  <c r="W104" i="12"/>
  <c r="T104" i="12"/>
  <c r="X104" i="12"/>
  <c r="AB104" i="12"/>
  <c r="U104" i="12"/>
  <c r="Y104" i="12"/>
  <c r="AC104" i="12"/>
  <c r="P104" i="12"/>
  <c r="V104" i="12"/>
  <c r="Z104" i="12"/>
  <c r="S141" i="15"/>
  <c r="W141" i="15"/>
  <c r="T141" i="15"/>
  <c r="X141" i="15"/>
  <c r="AB141" i="15"/>
  <c r="U141" i="15"/>
  <c r="Y141" i="15"/>
  <c r="AC141" i="15"/>
  <c r="P141" i="15"/>
  <c r="V141" i="15"/>
  <c r="Z141" i="15"/>
  <c r="AA122" i="15"/>
  <c r="W122" i="15"/>
  <c r="AB122" i="15"/>
  <c r="AD122" i="15"/>
  <c r="Z122" i="15"/>
  <c r="V122" i="15"/>
  <c r="S105" i="15"/>
  <c r="W105" i="15"/>
  <c r="T105" i="15"/>
  <c r="X105" i="15"/>
  <c r="AB105" i="15"/>
  <c r="U105" i="15"/>
  <c r="Y105" i="15"/>
  <c r="AC105" i="15"/>
  <c r="P105" i="15"/>
  <c r="V105" i="15"/>
  <c r="Z105" i="15"/>
  <c r="S140" i="19"/>
  <c r="W140" i="19"/>
  <c r="AA140" i="19"/>
  <c r="T140" i="19"/>
  <c r="X140" i="19"/>
  <c r="AB140" i="19"/>
  <c r="U140" i="19"/>
  <c r="Y140" i="19"/>
  <c r="AC140" i="19"/>
  <c r="P140" i="19"/>
  <c r="V140" i="19"/>
  <c r="Z140" i="19"/>
  <c r="T122" i="19"/>
  <c r="X122" i="19"/>
  <c r="AB122" i="19"/>
  <c r="AA122" i="19"/>
  <c r="U122" i="19"/>
  <c r="Y122" i="19"/>
  <c r="AC122" i="19"/>
  <c r="P122" i="19"/>
  <c r="V122" i="19"/>
  <c r="Z122" i="19"/>
  <c r="S105" i="19"/>
  <c r="T105" i="19"/>
  <c r="X105" i="19"/>
  <c r="AB105" i="19"/>
  <c r="W105" i="19"/>
  <c r="U105" i="19"/>
  <c r="Y105" i="19"/>
  <c r="AC105" i="19"/>
  <c r="P105" i="19"/>
  <c r="V105" i="19"/>
  <c r="Z105" i="19"/>
  <c r="DB7" i="61"/>
  <c r="DO7" i="61"/>
  <c r="CN8" i="59"/>
  <c r="P35" i="67" l="1"/>
  <c r="Q68" i="31"/>
  <c r="R50" i="31"/>
  <c r="R59" i="31" s="1"/>
  <c r="T53" i="67"/>
  <c r="P53" i="67"/>
  <c r="AB53" i="67"/>
  <c r="W53" i="67"/>
  <c r="AC53" i="67"/>
  <c r="AD53" i="67"/>
  <c r="AA53" i="67"/>
  <c r="Y53" i="67"/>
  <c r="U53" i="67"/>
  <c r="V53" i="67"/>
  <c r="S53" i="67"/>
  <c r="X53" i="67"/>
  <c r="Z53" i="67"/>
  <c r="S52" i="67"/>
  <c r="AB52" i="67"/>
  <c r="S35" i="67"/>
  <c r="W56" i="67"/>
  <c r="AD52" i="67"/>
  <c r="U56" i="67"/>
  <c r="R65" i="31"/>
  <c r="AA56" i="67"/>
  <c r="X56" i="67"/>
  <c r="AB56" i="67"/>
  <c r="AD56" i="67"/>
  <c r="T56" i="67"/>
  <c r="S56" i="67"/>
  <c r="V56" i="67"/>
  <c r="P56" i="67"/>
  <c r="Y56" i="67"/>
  <c r="AC56" i="67"/>
  <c r="R71" i="31"/>
  <c r="X52" i="67"/>
  <c r="U52" i="67"/>
  <c r="Z52" i="67"/>
  <c r="Y52" i="67"/>
  <c r="AA52" i="67"/>
  <c r="AC52" i="67"/>
  <c r="V35" i="67"/>
  <c r="V52" i="67"/>
  <c r="P52" i="67"/>
  <c r="T52" i="67"/>
  <c r="W35" i="67"/>
  <c r="X35" i="67"/>
  <c r="AA35" i="67"/>
  <c r="AD35" i="67"/>
  <c r="U35" i="67"/>
  <c r="Y35" i="67"/>
  <c r="T35" i="67"/>
  <c r="Q67" i="31"/>
  <c r="R31" i="31"/>
  <c r="R67" i="31" s="1"/>
  <c r="AC35" i="67"/>
  <c r="Z35" i="67"/>
  <c r="W53" i="64"/>
  <c r="S53" i="64"/>
  <c r="Q72" i="31"/>
  <c r="R36" i="31"/>
  <c r="R72" i="31" s="1"/>
  <c r="G47" i="65"/>
  <c r="V60" i="67"/>
  <c r="Z53" i="64"/>
  <c r="AC60" i="64"/>
  <c r="W60" i="67"/>
  <c r="AC48" i="67"/>
  <c r="S48" i="67"/>
  <c r="W48" i="67"/>
  <c r="T60" i="67"/>
  <c r="AA48" i="67"/>
  <c r="X48" i="67"/>
  <c r="U48" i="67"/>
  <c r="Q70" i="31"/>
  <c r="R34" i="31"/>
  <c r="R70" i="31" s="1"/>
  <c r="Y60" i="67"/>
  <c r="S60" i="67"/>
  <c r="P60" i="67"/>
  <c r="U60" i="67"/>
  <c r="X60" i="67"/>
  <c r="AA60" i="67"/>
  <c r="AC60" i="67"/>
  <c r="AD60" i="67"/>
  <c r="Z60" i="67"/>
  <c r="V60" i="64"/>
  <c r="T48" i="67"/>
  <c r="V48" i="67"/>
  <c r="Z48" i="67"/>
  <c r="Y48" i="67"/>
  <c r="AB48" i="67"/>
  <c r="U60" i="64"/>
  <c r="T53" i="64"/>
  <c r="V53" i="64"/>
  <c r="AB60" i="64"/>
  <c r="Q74" i="31"/>
  <c r="R20" i="31"/>
  <c r="R74" i="31" s="1"/>
  <c r="Z60" i="64"/>
  <c r="AC53" i="64"/>
  <c r="T60" i="64"/>
  <c r="S60" i="64"/>
  <c r="Y60" i="64"/>
  <c r="AA53" i="64"/>
  <c r="X53" i="64"/>
  <c r="P60" i="64"/>
  <c r="R73" i="31"/>
  <c r="R69" i="31"/>
  <c r="W60" i="64"/>
  <c r="AB53" i="64"/>
  <c r="AD53" i="64"/>
  <c r="Y53" i="64"/>
  <c r="U53" i="64"/>
  <c r="D51" i="67"/>
  <c r="X12" i="67"/>
  <c r="AA12" i="67"/>
  <c r="AC12" i="67"/>
  <c r="AD12" i="67"/>
  <c r="Q12" i="31" s="1"/>
  <c r="W12" i="67"/>
  <c r="T12" i="67"/>
  <c r="V12" i="67"/>
  <c r="Y12" i="67"/>
  <c r="P12" i="67"/>
  <c r="P22" i="67" s="1"/>
  <c r="AB12" i="67"/>
  <c r="D22" i="67"/>
  <c r="Z12" i="67"/>
  <c r="S12" i="67"/>
  <c r="U12" i="67"/>
  <c r="X60" i="64"/>
  <c r="R75" i="31"/>
  <c r="AE79" i="32"/>
  <c r="AE107" i="32"/>
  <c r="EF71" i="32"/>
  <c r="C66" i="65"/>
  <c r="AD60" i="64"/>
  <c r="O16" i="65"/>
  <c r="O66" i="65" s="1"/>
  <c r="G15" i="65"/>
  <c r="G65" i="65" s="1"/>
  <c r="O15" i="65"/>
  <c r="O65" i="65" s="1"/>
  <c r="D12" i="64"/>
  <c r="X12" i="64" s="1"/>
  <c r="CZ14" i="65"/>
  <c r="C14" i="65" s="1"/>
  <c r="O14" i="65" s="1"/>
  <c r="Q65" i="31"/>
  <c r="G12" i="65"/>
  <c r="AT71" i="32"/>
  <c r="K32" i="65"/>
  <c r="AB59" i="64"/>
  <c r="K37" i="65"/>
  <c r="G42" i="65"/>
  <c r="O47" i="65"/>
  <c r="V59" i="64"/>
  <c r="T59" i="64"/>
  <c r="K52" i="65"/>
  <c r="X59" i="64"/>
  <c r="V54" i="64"/>
  <c r="AC54" i="64"/>
  <c r="K57" i="65"/>
  <c r="P54" i="64"/>
  <c r="AD54" i="64"/>
  <c r="K62" i="65"/>
  <c r="K66" i="65"/>
  <c r="U59" i="64"/>
  <c r="AB54" i="64"/>
  <c r="AC59" i="64"/>
  <c r="AA54" i="64"/>
  <c r="P59" i="64"/>
  <c r="Z59" i="64"/>
  <c r="AD59" i="64"/>
  <c r="S59" i="64"/>
  <c r="W59" i="64"/>
  <c r="Y59" i="64"/>
  <c r="O42" i="65"/>
  <c r="O62" i="65"/>
  <c r="G22" i="65"/>
  <c r="O32" i="65"/>
  <c r="K65" i="65"/>
  <c r="DQ7" i="65"/>
  <c r="G62" i="65"/>
  <c r="O22" i="65"/>
  <c r="G32" i="65"/>
  <c r="K42" i="65"/>
  <c r="K17" i="65"/>
  <c r="G27" i="65"/>
  <c r="O52" i="65"/>
  <c r="O34" i="65"/>
  <c r="O37" i="65" s="1"/>
  <c r="DB60" i="65"/>
  <c r="S60" i="65" s="1"/>
  <c r="DB61" i="65"/>
  <c r="S61" i="65" s="1"/>
  <c r="DB56" i="65"/>
  <c r="S56" i="65" s="1"/>
  <c r="DB59" i="65"/>
  <c r="S59" i="65" s="1"/>
  <c r="DB54" i="65"/>
  <c r="S54" i="65" s="1"/>
  <c r="DB55" i="65"/>
  <c r="S55" i="65" s="1"/>
  <c r="DB51" i="65"/>
  <c r="S51" i="65" s="1"/>
  <c r="DB50" i="65"/>
  <c r="S50" i="65" s="1"/>
  <c r="DB45" i="65"/>
  <c r="S45" i="65" s="1"/>
  <c r="DB46" i="65"/>
  <c r="S46" i="65" s="1"/>
  <c r="DB49" i="65"/>
  <c r="S49" i="65" s="1"/>
  <c r="DB41" i="65"/>
  <c r="S41" i="65" s="1"/>
  <c r="DB44" i="65"/>
  <c r="S44" i="65" s="1"/>
  <c r="DB40" i="65"/>
  <c r="S40" i="65" s="1"/>
  <c r="DB39" i="65"/>
  <c r="S39" i="65" s="1"/>
  <c r="DB34" i="65"/>
  <c r="S34" i="65" s="1"/>
  <c r="W34" i="65" s="1"/>
  <c r="DB36" i="65"/>
  <c r="S36" i="65" s="1"/>
  <c r="DB35" i="65"/>
  <c r="S35" i="65" s="1"/>
  <c r="DB31" i="65"/>
  <c r="S31" i="65" s="1"/>
  <c r="DB30" i="65"/>
  <c r="S30" i="65" s="1"/>
  <c r="DB25" i="65"/>
  <c r="S25" i="65" s="1"/>
  <c r="DB26" i="65"/>
  <c r="S26" i="65" s="1"/>
  <c r="DB24" i="65"/>
  <c r="S24" i="65" s="1"/>
  <c r="DB21" i="65"/>
  <c r="S21" i="65" s="1"/>
  <c r="DB20" i="65"/>
  <c r="S20" i="65" s="1"/>
  <c r="DB19" i="65"/>
  <c r="S19" i="65" s="1"/>
  <c r="DB29" i="65"/>
  <c r="S29" i="65" s="1"/>
  <c r="DB14" i="65"/>
  <c r="S14" i="65" s="1"/>
  <c r="DB11" i="65"/>
  <c r="S11" i="65" s="1"/>
  <c r="DB10" i="65"/>
  <c r="S10" i="65" s="1"/>
  <c r="DB9" i="65"/>
  <c r="S9" i="65" s="1"/>
  <c r="W9" i="65" s="1"/>
  <c r="DB16" i="65"/>
  <c r="S16" i="65" s="1"/>
  <c r="DB15" i="65"/>
  <c r="S15" i="65" s="1"/>
  <c r="DC7" i="65"/>
  <c r="K47" i="65"/>
  <c r="O57" i="65"/>
  <c r="O27" i="65"/>
  <c r="K22" i="65"/>
  <c r="G66" i="65"/>
  <c r="G57" i="65"/>
  <c r="G52" i="65"/>
  <c r="G37" i="65"/>
  <c r="K64" i="65"/>
  <c r="K12" i="65"/>
  <c r="O9" i="65"/>
  <c r="K27" i="65"/>
  <c r="Q71" i="31"/>
  <c r="Q69" i="31"/>
  <c r="BX71" i="32"/>
  <c r="BX74" i="32" s="1"/>
  <c r="BI71" i="32"/>
  <c r="BI74" i="32" s="1"/>
  <c r="O56" i="63"/>
  <c r="I51" i="64"/>
  <c r="I61" i="64" s="1"/>
  <c r="I22" i="64"/>
  <c r="G51" i="64"/>
  <c r="G61" i="64" s="1"/>
  <c r="G22" i="64"/>
  <c r="H51" i="64"/>
  <c r="H61" i="64" s="1"/>
  <c r="H22" i="64"/>
  <c r="K51" i="64"/>
  <c r="K61" i="64" s="1"/>
  <c r="K22" i="64"/>
  <c r="EU71" i="32"/>
  <c r="EU74" i="32" s="1"/>
  <c r="DQ71" i="32"/>
  <c r="DB71" i="32"/>
  <c r="DB74" i="32" s="1"/>
  <c r="CM71" i="32"/>
  <c r="P71" i="32"/>
  <c r="P106" i="32" s="1"/>
  <c r="M51" i="64"/>
  <c r="M61" i="64" s="1"/>
  <c r="M22" i="64"/>
  <c r="O51" i="64"/>
  <c r="O61" i="64" s="1"/>
  <c r="O22" i="64"/>
  <c r="L51" i="64"/>
  <c r="L61" i="64" s="1"/>
  <c r="L22" i="64"/>
  <c r="T54" i="64"/>
  <c r="U54" i="64"/>
  <c r="P48" i="64"/>
  <c r="W54" i="64"/>
  <c r="X54" i="64"/>
  <c r="Y54" i="64"/>
  <c r="Z54" i="64"/>
  <c r="AA50" i="64"/>
  <c r="U50" i="64"/>
  <c r="P55" i="64"/>
  <c r="S55" i="64"/>
  <c r="W55" i="64"/>
  <c r="Y55" i="64"/>
  <c r="AA55" i="64"/>
  <c r="V55" i="64"/>
  <c r="AB55" i="64"/>
  <c r="Z57" i="64"/>
  <c r="T50" i="64"/>
  <c r="S50" i="64"/>
  <c r="P50" i="64"/>
  <c r="AD50" i="64"/>
  <c r="V50" i="64"/>
  <c r="W50" i="64"/>
  <c r="Z50" i="64"/>
  <c r="Y50" i="64"/>
  <c r="AB50" i="64"/>
  <c r="AC50" i="64"/>
  <c r="Y57" i="64"/>
  <c r="AB57" i="64"/>
  <c r="X57" i="64"/>
  <c r="U57" i="64"/>
  <c r="AD57" i="64"/>
  <c r="AC57" i="64"/>
  <c r="U55" i="64"/>
  <c r="Z55" i="64"/>
  <c r="X55" i="64"/>
  <c r="V57" i="64"/>
  <c r="AC55" i="64"/>
  <c r="AD55" i="64"/>
  <c r="P57" i="64"/>
  <c r="W57" i="64"/>
  <c r="T57" i="64"/>
  <c r="AA57" i="64"/>
  <c r="W35" i="64"/>
  <c r="W58" i="64"/>
  <c r="U58" i="64"/>
  <c r="Q59" i="31"/>
  <c r="Z58" i="64"/>
  <c r="AD58" i="64"/>
  <c r="AA58" i="64"/>
  <c r="AC58" i="64"/>
  <c r="P58" i="64"/>
  <c r="X58" i="64"/>
  <c r="P35" i="64"/>
  <c r="S58" i="64"/>
  <c r="AB58" i="64"/>
  <c r="W56" i="63"/>
  <c r="AC35" i="64"/>
  <c r="V56" i="64"/>
  <c r="X35" i="64"/>
  <c r="V58" i="64"/>
  <c r="T58" i="64"/>
  <c r="V52" i="64"/>
  <c r="Q73" i="31"/>
  <c r="Z52" i="64"/>
  <c r="AD56" i="64"/>
  <c r="AC52" i="64"/>
  <c r="AC56" i="64"/>
  <c r="AB56" i="64"/>
  <c r="P56" i="64"/>
  <c r="AA56" i="64"/>
  <c r="X56" i="64"/>
  <c r="S56" i="64"/>
  <c r="Q41" i="31"/>
  <c r="U56" i="64"/>
  <c r="P52" i="64"/>
  <c r="U52" i="64"/>
  <c r="T52" i="64"/>
  <c r="S52" i="64"/>
  <c r="Z56" i="64"/>
  <c r="AB52" i="64"/>
  <c r="AD52" i="64"/>
  <c r="W52" i="64"/>
  <c r="Y52" i="64"/>
  <c r="AA52" i="64"/>
  <c r="S35" i="64"/>
  <c r="V35" i="64"/>
  <c r="U35" i="64"/>
  <c r="Y56" i="64"/>
  <c r="W56" i="64"/>
  <c r="AA35" i="64"/>
  <c r="AB35" i="64"/>
  <c r="Z35" i="64"/>
  <c r="T35" i="64"/>
  <c r="Y35" i="64"/>
  <c r="U48" i="64"/>
  <c r="Z48" i="64"/>
  <c r="W48" i="64"/>
  <c r="Y48" i="64"/>
  <c r="T48" i="64"/>
  <c r="AD48" i="64"/>
  <c r="AA48" i="64"/>
  <c r="X48" i="64"/>
  <c r="AC48" i="64"/>
  <c r="S48" i="64"/>
  <c r="AB48" i="64"/>
  <c r="AD107" i="10"/>
  <c r="Z107" i="10"/>
  <c r="V107" i="10"/>
  <c r="P107" i="10"/>
  <c r="W107" i="10"/>
  <c r="AC107" i="10"/>
  <c r="Y107" i="10"/>
  <c r="U107" i="10"/>
  <c r="S107" i="10"/>
  <c r="AB107" i="10"/>
  <c r="X107" i="10"/>
  <c r="T107" i="10"/>
  <c r="AA107" i="10"/>
  <c r="AE73" i="32"/>
  <c r="AE143" i="32" s="1"/>
  <c r="CM74" i="32"/>
  <c r="EF74" i="32"/>
  <c r="W59" i="63"/>
  <c r="FJ71" i="32"/>
  <c r="FJ74" i="32" s="1"/>
  <c r="O59" i="63"/>
  <c r="G59" i="63"/>
  <c r="DC54" i="63"/>
  <c r="AA54" i="63" s="1"/>
  <c r="DC59" i="63"/>
  <c r="AA59" i="63" s="1"/>
  <c r="DC56" i="63"/>
  <c r="AA56" i="63" s="1"/>
  <c r="AE56" i="63" s="1"/>
  <c r="DD7" i="63"/>
  <c r="DQ7" i="63"/>
  <c r="AE72" i="32"/>
  <c r="AE125" i="32" s="1"/>
  <c r="AB74" i="32"/>
  <c r="S74" i="32"/>
  <c r="W74" i="32"/>
  <c r="X74" i="32"/>
  <c r="AA74" i="32"/>
  <c r="AC74" i="10"/>
  <c r="AC71" i="32"/>
  <c r="T74" i="32"/>
  <c r="Z74" i="32"/>
  <c r="Y74" i="32"/>
  <c r="AD74" i="32"/>
  <c r="V74" i="32"/>
  <c r="U74" i="32"/>
  <c r="AT74" i="32"/>
  <c r="DQ74" i="32"/>
  <c r="AB74" i="10"/>
  <c r="U74" i="10"/>
  <c r="P74" i="10"/>
  <c r="W74" i="10"/>
  <c r="X74" i="10"/>
  <c r="T74" i="10"/>
  <c r="AA74" i="10"/>
  <c r="Z74" i="10"/>
  <c r="Y74" i="10"/>
  <c r="AD74" i="10"/>
  <c r="S74" i="10"/>
  <c r="V74" i="10"/>
  <c r="DC7" i="61"/>
  <c r="DP7" i="61"/>
  <c r="P27" i="31"/>
  <c r="P45" i="31" s="1"/>
  <c r="P63" i="31" s="1"/>
  <c r="FJ105" i="32"/>
  <c r="FI105" i="32"/>
  <c r="FH105" i="32"/>
  <c r="FG105" i="32"/>
  <c r="FF105" i="32"/>
  <c r="FE105" i="32"/>
  <c r="FD105" i="32"/>
  <c r="FC105" i="32"/>
  <c r="FB105" i="32"/>
  <c r="FA105" i="32"/>
  <c r="EZ105" i="32"/>
  <c r="EY105" i="32"/>
  <c r="EX105" i="32"/>
  <c r="EU105" i="32"/>
  <c r="ET105" i="32"/>
  <c r="ES105" i="32"/>
  <c r="ER105" i="32"/>
  <c r="EQ105" i="32"/>
  <c r="EP105" i="32"/>
  <c r="EO105" i="32"/>
  <c r="EN105" i="32"/>
  <c r="EM105" i="32"/>
  <c r="EL105" i="32"/>
  <c r="EK105" i="32"/>
  <c r="EJ105" i="32"/>
  <c r="EI105" i="32"/>
  <c r="EF105" i="32"/>
  <c r="EE105" i="32"/>
  <c r="ED105" i="32"/>
  <c r="EC105" i="32"/>
  <c r="EB105" i="32"/>
  <c r="EA105" i="32"/>
  <c r="DZ105" i="32"/>
  <c r="DY105" i="32"/>
  <c r="DX105" i="32"/>
  <c r="DW105" i="32"/>
  <c r="DV105" i="32"/>
  <c r="DU105" i="32"/>
  <c r="DT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DB105" i="32"/>
  <c r="DA105" i="32"/>
  <c r="CZ105" i="32"/>
  <c r="CY105" i="32"/>
  <c r="CX105" i="32"/>
  <c r="CW105" i="32"/>
  <c r="CV105" i="32"/>
  <c r="CU105" i="32"/>
  <c r="CT105" i="32"/>
  <c r="CS105" i="32"/>
  <c r="CR105" i="32"/>
  <c r="CQ105" i="32"/>
  <c r="CP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A105" i="32"/>
  <c r="BX105" i="32"/>
  <c r="BW105" i="32"/>
  <c r="BV105" i="32"/>
  <c r="BU105" i="32"/>
  <c r="BT105" i="32"/>
  <c r="BS105" i="32"/>
  <c r="BR105" i="32"/>
  <c r="BQ105" i="32"/>
  <c r="BP105" i="32"/>
  <c r="BO105" i="32"/>
  <c r="BN105" i="32"/>
  <c r="BM105" i="32"/>
  <c r="BL105" i="32"/>
  <c r="BI105" i="32"/>
  <c r="BH105" i="32"/>
  <c r="BG105" i="32"/>
  <c r="BF105" i="32"/>
  <c r="BE105" i="32"/>
  <c r="BD105" i="32"/>
  <c r="BC105" i="32"/>
  <c r="BB105" i="32"/>
  <c r="BA105" i="32"/>
  <c r="AZ105" i="32"/>
  <c r="AY105" i="32"/>
  <c r="AX105" i="32"/>
  <c r="AW105" i="32"/>
  <c r="AT105" i="32"/>
  <c r="AS105" i="32"/>
  <c r="AR105" i="32"/>
  <c r="AQ105" i="32"/>
  <c r="AP105" i="32"/>
  <c r="AO105" i="32"/>
  <c r="AN105" i="32"/>
  <c r="AM105" i="32"/>
  <c r="AL105" i="32"/>
  <c r="AK105" i="32"/>
  <c r="AJ105" i="32"/>
  <c r="AI105" i="32"/>
  <c r="AH105" i="32"/>
  <c r="R68" i="31" l="1"/>
  <c r="Z12" i="64"/>
  <c r="O17" i="65"/>
  <c r="V12" i="64"/>
  <c r="AA12" i="64"/>
  <c r="AB12" i="64"/>
  <c r="R41" i="31"/>
  <c r="D22" i="64"/>
  <c r="AB22" i="64" s="1"/>
  <c r="W12" i="64"/>
  <c r="Y12" i="64"/>
  <c r="AC12" i="64"/>
  <c r="U12" i="64"/>
  <c r="P12" i="64"/>
  <c r="P22" i="64" s="1"/>
  <c r="S12" i="64"/>
  <c r="D51" i="64"/>
  <c r="AA51" i="64" s="1"/>
  <c r="AD12" i="64"/>
  <c r="R12" i="31" s="1"/>
  <c r="R66" i="31" s="1"/>
  <c r="T12" i="64"/>
  <c r="AD51" i="67"/>
  <c r="AB51" i="67"/>
  <c r="Z51" i="67"/>
  <c r="V51" i="67"/>
  <c r="T51" i="67"/>
  <c r="P51" i="67"/>
  <c r="P61" i="67" s="1"/>
  <c r="U51" i="67"/>
  <c r="AC51" i="67"/>
  <c r="AA51" i="67"/>
  <c r="Y51" i="67"/>
  <c r="X51" i="67"/>
  <c r="S51" i="67"/>
  <c r="W51" i="67"/>
  <c r="D61" i="67"/>
  <c r="X22" i="67"/>
  <c r="AC22" i="67"/>
  <c r="AA22" i="67"/>
  <c r="W22" i="67"/>
  <c r="U22" i="67"/>
  <c r="S22" i="67"/>
  <c r="AD22" i="67"/>
  <c r="AB22" i="67"/>
  <c r="Y22" i="67"/>
  <c r="Z22" i="67"/>
  <c r="V22" i="67"/>
  <c r="T22" i="67"/>
  <c r="G14" i="65"/>
  <c r="C64" i="65"/>
  <c r="C67" i="65" s="1"/>
  <c r="C17" i="65"/>
  <c r="K67" i="65"/>
  <c r="W15" i="65"/>
  <c r="W20" i="65"/>
  <c r="W36" i="65"/>
  <c r="W45" i="65"/>
  <c r="W60" i="65"/>
  <c r="W16" i="65"/>
  <c r="W21" i="65"/>
  <c r="S37" i="65"/>
  <c r="W50" i="65"/>
  <c r="S64" i="65"/>
  <c r="S12" i="65"/>
  <c r="S27" i="65"/>
  <c r="W24" i="65"/>
  <c r="S42" i="65"/>
  <c r="W39" i="65"/>
  <c r="W51" i="65"/>
  <c r="W14" i="65"/>
  <c r="DR7" i="65"/>
  <c r="O64" i="65"/>
  <c r="O67" i="65" s="1"/>
  <c r="O12" i="65"/>
  <c r="S65" i="65"/>
  <c r="W10" i="65"/>
  <c r="W26" i="65"/>
  <c r="W40" i="65"/>
  <c r="W55" i="65"/>
  <c r="S66" i="65"/>
  <c r="W11" i="65"/>
  <c r="W25" i="65"/>
  <c r="S47" i="65"/>
  <c r="W44" i="65"/>
  <c r="S57" i="65"/>
  <c r="W54" i="65"/>
  <c r="S17" i="65"/>
  <c r="W30" i="65"/>
  <c r="W41" i="65"/>
  <c r="S62" i="65"/>
  <c r="W59" i="65"/>
  <c r="S32" i="65"/>
  <c r="W29" i="65"/>
  <c r="W31" i="65"/>
  <c r="S52" i="65"/>
  <c r="W49" i="65"/>
  <c r="W56" i="65"/>
  <c r="DC61" i="65"/>
  <c r="AA61" i="65" s="1"/>
  <c r="AE61" i="65" s="1"/>
  <c r="DC60" i="65"/>
  <c r="AA60" i="65" s="1"/>
  <c r="DC59" i="65"/>
  <c r="AA59" i="65" s="1"/>
  <c r="DC56" i="65"/>
  <c r="AA56" i="65" s="1"/>
  <c r="DC54" i="65"/>
  <c r="AA54" i="65" s="1"/>
  <c r="DC55" i="65"/>
  <c r="AA55" i="65" s="1"/>
  <c r="DC51" i="65"/>
  <c r="AA51" i="65" s="1"/>
  <c r="DC50" i="65"/>
  <c r="AA50" i="65" s="1"/>
  <c r="DC49" i="65"/>
  <c r="AA49" i="65" s="1"/>
  <c r="DC46" i="65"/>
  <c r="AA46" i="65" s="1"/>
  <c r="AE46" i="65" s="1"/>
  <c r="DC45" i="65"/>
  <c r="AA45" i="65" s="1"/>
  <c r="DC41" i="65"/>
  <c r="AA41" i="65" s="1"/>
  <c r="DC40" i="65"/>
  <c r="AA40" i="65" s="1"/>
  <c r="DC44" i="65"/>
  <c r="AA44" i="65" s="1"/>
  <c r="DC39" i="65"/>
  <c r="AA39" i="65" s="1"/>
  <c r="DC34" i="65"/>
  <c r="AA34" i="65" s="1"/>
  <c r="AE34" i="65" s="1"/>
  <c r="DC36" i="65"/>
  <c r="AA36" i="65" s="1"/>
  <c r="DC35" i="65"/>
  <c r="AA35" i="65" s="1"/>
  <c r="AE35" i="65" s="1"/>
  <c r="DC31" i="65"/>
  <c r="AA31" i="65" s="1"/>
  <c r="DC26" i="65"/>
  <c r="AA26" i="65" s="1"/>
  <c r="DC24" i="65"/>
  <c r="AA24" i="65" s="1"/>
  <c r="DC21" i="65"/>
  <c r="AA21" i="65" s="1"/>
  <c r="DC20" i="65"/>
  <c r="AA20" i="65" s="1"/>
  <c r="AE20" i="65" s="1"/>
  <c r="DC19" i="65"/>
  <c r="AA19" i="65" s="1"/>
  <c r="AE19" i="65" s="1"/>
  <c r="DC16" i="65"/>
  <c r="AA16" i="65" s="1"/>
  <c r="AE16" i="65" s="1"/>
  <c r="DC15" i="65"/>
  <c r="AA15" i="65" s="1"/>
  <c r="DC29" i="65"/>
  <c r="AA29" i="65" s="1"/>
  <c r="DC30" i="65"/>
  <c r="AA30" i="65" s="1"/>
  <c r="DC25" i="65"/>
  <c r="AA25" i="65" s="1"/>
  <c r="DC14" i="65"/>
  <c r="AA14" i="65" s="1"/>
  <c r="DC11" i="65"/>
  <c r="AA11" i="65" s="1"/>
  <c r="DC10" i="65"/>
  <c r="AA10" i="65" s="1"/>
  <c r="DC9" i="65"/>
  <c r="AA9" i="65" s="1"/>
  <c r="DD7" i="65"/>
  <c r="S22" i="65"/>
  <c r="W19" i="65"/>
  <c r="W35" i="65"/>
  <c r="W46" i="65"/>
  <c r="W61" i="65"/>
  <c r="P74" i="32"/>
  <c r="S22" i="64"/>
  <c r="Q66" i="31"/>
  <c r="Q77" i="31" s="1"/>
  <c r="Q23" i="31"/>
  <c r="AC74" i="32"/>
  <c r="AC106" i="32"/>
  <c r="DR7" i="63"/>
  <c r="DD59" i="63"/>
  <c r="AI59" i="63" s="1"/>
  <c r="AM59" i="63" s="1"/>
  <c r="DD56" i="63"/>
  <c r="AI56" i="63" s="1"/>
  <c r="DD54" i="63"/>
  <c r="AI54" i="63" s="1"/>
  <c r="AM54" i="63" s="1"/>
  <c r="DE7" i="63"/>
  <c r="AE59" i="63"/>
  <c r="AE54" i="63"/>
  <c r="AE71" i="32"/>
  <c r="DQ7" i="61"/>
  <c r="DD7" i="61"/>
  <c r="FG108" i="32"/>
  <c r="FC108" i="32"/>
  <c r="EY108" i="32"/>
  <c r="EK108" i="32"/>
  <c r="DM108" i="32"/>
  <c r="DE108" i="32"/>
  <c r="CY108" i="32"/>
  <c r="CU108" i="32"/>
  <c r="CQ108" i="32"/>
  <c r="BL108" i="32"/>
  <c r="BA108" i="32"/>
  <c r="AW108" i="32"/>
  <c r="AQ108" i="32"/>
  <c r="AM108" i="32"/>
  <c r="AI108" i="32"/>
  <c r="A60" i="59"/>
  <c r="A55" i="59"/>
  <c r="A50" i="59"/>
  <c r="A45" i="59"/>
  <c r="A40" i="59"/>
  <c r="A35" i="59"/>
  <c r="A30" i="59"/>
  <c r="A25" i="59"/>
  <c r="A20" i="59"/>
  <c r="A15" i="59"/>
  <c r="A10" i="59"/>
  <c r="CR8" i="59"/>
  <c r="CQ8" i="59"/>
  <c r="CM8" i="59"/>
  <c r="CJ8" i="59"/>
  <c r="CI8" i="59"/>
  <c r="CF8" i="59"/>
  <c r="CE8" i="59"/>
  <c r="CB8" i="59"/>
  <c r="CA8" i="59"/>
  <c r="BX8" i="59"/>
  <c r="BW8" i="59"/>
  <c r="BT8" i="59"/>
  <c r="BS8" i="59"/>
  <c r="BP8" i="59"/>
  <c r="BO8" i="59"/>
  <c r="BL8" i="59"/>
  <c r="BK8" i="59"/>
  <c r="BH8" i="59"/>
  <c r="BG8" i="59"/>
  <c r="BD8" i="59"/>
  <c r="BC8" i="59"/>
  <c r="AZ8" i="59"/>
  <c r="AY8" i="59"/>
  <c r="AV8" i="59"/>
  <c r="AU8" i="59"/>
  <c r="AR8" i="59"/>
  <c r="AQ8" i="59"/>
  <c r="AN8" i="59"/>
  <c r="AM8" i="59"/>
  <c r="AJ8" i="59"/>
  <c r="AI8" i="59"/>
  <c r="AF8" i="59"/>
  <c r="AE8" i="59"/>
  <c r="AB8" i="59"/>
  <c r="AA8" i="59"/>
  <c r="X8" i="59"/>
  <c r="W8" i="59"/>
  <c r="T8" i="59"/>
  <c r="S8" i="59"/>
  <c r="P8" i="59"/>
  <c r="O8" i="59"/>
  <c r="L8" i="59"/>
  <c r="K8" i="59"/>
  <c r="H8" i="59"/>
  <c r="G8" i="59"/>
  <c r="DN7" i="59"/>
  <c r="DO7" i="59" s="1"/>
  <c r="CZ7" i="59"/>
  <c r="O144" i="19"/>
  <c r="O47" i="66" s="1"/>
  <c r="N144" i="19"/>
  <c r="N47" i="66" s="1"/>
  <c r="M144" i="19"/>
  <c r="M47" i="66" s="1"/>
  <c r="L144" i="19"/>
  <c r="L47" i="66" s="1"/>
  <c r="K144" i="19"/>
  <c r="K47" i="66" s="1"/>
  <c r="J144" i="19"/>
  <c r="J47" i="66" s="1"/>
  <c r="I144" i="19"/>
  <c r="I47" i="66" s="1"/>
  <c r="H144" i="19"/>
  <c r="H47" i="66" s="1"/>
  <c r="G144" i="19"/>
  <c r="F144" i="19"/>
  <c r="E144" i="19"/>
  <c r="D144" i="19"/>
  <c r="O141" i="19"/>
  <c r="O47" i="62" s="1"/>
  <c r="N141" i="19"/>
  <c r="N47" i="62" s="1"/>
  <c r="M141" i="19"/>
  <c r="M47" i="62" s="1"/>
  <c r="L141" i="19"/>
  <c r="L47" i="62" s="1"/>
  <c r="K141" i="19"/>
  <c r="K47" i="62" s="1"/>
  <c r="J141" i="19"/>
  <c r="J47" i="62" s="1"/>
  <c r="I141" i="19"/>
  <c r="I47" i="62" s="1"/>
  <c r="H141" i="19"/>
  <c r="H47" i="62" s="1"/>
  <c r="G141" i="19"/>
  <c r="F141" i="19"/>
  <c r="E141" i="19"/>
  <c r="D141" i="19"/>
  <c r="O139" i="19"/>
  <c r="O47" i="52" s="1"/>
  <c r="N139" i="19"/>
  <c r="N47" i="52" s="1"/>
  <c r="M139" i="19"/>
  <c r="M47" i="52" s="1"/>
  <c r="L139" i="19"/>
  <c r="L47" i="52" s="1"/>
  <c r="K139" i="19"/>
  <c r="K47" i="52" s="1"/>
  <c r="J139" i="19"/>
  <c r="J47" i="52" s="1"/>
  <c r="I139" i="19"/>
  <c r="I47" i="52" s="1"/>
  <c r="H139" i="19"/>
  <c r="H47" i="52" s="1"/>
  <c r="G139" i="19"/>
  <c r="G47" i="52" s="1"/>
  <c r="F139" i="19"/>
  <c r="F47" i="52" s="1"/>
  <c r="E139" i="19"/>
  <c r="E47" i="52" s="1"/>
  <c r="D139" i="19"/>
  <c r="D47" i="52" s="1"/>
  <c r="O138" i="19"/>
  <c r="O47" i="55" s="1"/>
  <c r="N138" i="19"/>
  <c r="N47" i="55" s="1"/>
  <c r="M138" i="19"/>
  <c r="M47" i="55" s="1"/>
  <c r="L138" i="19"/>
  <c r="L47" i="55" s="1"/>
  <c r="K138" i="19"/>
  <c r="K47" i="55" s="1"/>
  <c r="J138" i="19"/>
  <c r="J47" i="55" s="1"/>
  <c r="I138" i="19"/>
  <c r="I47" i="55" s="1"/>
  <c r="H138" i="19"/>
  <c r="H47" i="55" s="1"/>
  <c r="G138" i="19"/>
  <c r="G47" i="55" s="1"/>
  <c r="F138" i="19"/>
  <c r="F47" i="55" s="1"/>
  <c r="E138" i="19"/>
  <c r="E47" i="55" s="1"/>
  <c r="D138" i="19"/>
  <c r="D47" i="55" s="1"/>
  <c r="O137" i="19"/>
  <c r="O47" i="51" s="1"/>
  <c r="N137" i="19"/>
  <c r="N47" i="51" s="1"/>
  <c r="M137" i="19"/>
  <c r="M47" i="51" s="1"/>
  <c r="L137" i="19"/>
  <c r="L47" i="51" s="1"/>
  <c r="K137" i="19"/>
  <c r="K47" i="51" s="1"/>
  <c r="J137" i="19"/>
  <c r="J47" i="51" s="1"/>
  <c r="I137" i="19"/>
  <c r="I47" i="51" s="1"/>
  <c r="H137" i="19"/>
  <c r="H47" i="51" s="1"/>
  <c r="G137" i="19"/>
  <c r="G47" i="51" s="1"/>
  <c r="F137" i="19"/>
  <c r="F47" i="51" s="1"/>
  <c r="E137" i="19"/>
  <c r="E47" i="51" s="1"/>
  <c r="D137" i="19"/>
  <c r="D47" i="51" s="1"/>
  <c r="O136" i="19"/>
  <c r="O47" i="49" s="1"/>
  <c r="N136" i="19"/>
  <c r="N47" i="49" s="1"/>
  <c r="M136" i="19"/>
  <c r="M47" i="49" s="1"/>
  <c r="L136" i="19"/>
  <c r="L47" i="49" s="1"/>
  <c r="K136" i="19"/>
  <c r="K47" i="49" s="1"/>
  <c r="J136" i="19"/>
  <c r="J47" i="49" s="1"/>
  <c r="I136" i="19"/>
  <c r="I47" i="49" s="1"/>
  <c r="H136" i="19"/>
  <c r="H47" i="49" s="1"/>
  <c r="G136" i="19"/>
  <c r="G47" i="49" s="1"/>
  <c r="F136" i="19"/>
  <c r="F47" i="49" s="1"/>
  <c r="E136" i="19"/>
  <c r="E47" i="49" s="1"/>
  <c r="D136" i="19"/>
  <c r="D47" i="49" s="1"/>
  <c r="O135" i="19"/>
  <c r="N135" i="19"/>
  <c r="M135" i="19"/>
  <c r="L135" i="19"/>
  <c r="K135" i="19"/>
  <c r="J135" i="19"/>
  <c r="I135" i="19"/>
  <c r="H135" i="19"/>
  <c r="G135" i="19"/>
  <c r="F135" i="19"/>
  <c r="E135" i="19"/>
  <c r="D135" i="19"/>
  <c r="O134" i="19"/>
  <c r="N134" i="19"/>
  <c r="M134" i="19"/>
  <c r="L134" i="19"/>
  <c r="K134" i="19"/>
  <c r="J134" i="19"/>
  <c r="I134" i="19"/>
  <c r="H134" i="19"/>
  <c r="G134" i="19"/>
  <c r="F134" i="19"/>
  <c r="E134" i="19"/>
  <c r="D134" i="19"/>
  <c r="O133" i="19"/>
  <c r="N133" i="19"/>
  <c r="M133" i="19"/>
  <c r="L133" i="19"/>
  <c r="K133" i="19"/>
  <c r="J133" i="19"/>
  <c r="I133" i="19"/>
  <c r="H133" i="19"/>
  <c r="G133" i="19"/>
  <c r="F133" i="19"/>
  <c r="E133" i="19"/>
  <c r="D133" i="19"/>
  <c r="O132" i="19"/>
  <c r="N132" i="19"/>
  <c r="M132" i="19"/>
  <c r="L132" i="19"/>
  <c r="K132" i="19"/>
  <c r="J132" i="19"/>
  <c r="I132" i="19"/>
  <c r="H132" i="19"/>
  <c r="G132" i="19"/>
  <c r="F132" i="19"/>
  <c r="E132" i="19"/>
  <c r="D132" i="19"/>
  <c r="O131" i="19"/>
  <c r="N131" i="19"/>
  <c r="M131" i="19"/>
  <c r="L131" i="19"/>
  <c r="K131" i="19"/>
  <c r="J131" i="19"/>
  <c r="I131" i="19"/>
  <c r="H131" i="19"/>
  <c r="G131" i="19"/>
  <c r="F131" i="19"/>
  <c r="E131" i="19"/>
  <c r="D131" i="19"/>
  <c r="O130" i="19"/>
  <c r="N130" i="19"/>
  <c r="M130" i="19"/>
  <c r="L130" i="19"/>
  <c r="K130" i="19"/>
  <c r="J130" i="19"/>
  <c r="I130" i="19"/>
  <c r="H130" i="19"/>
  <c r="G130" i="19"/>
  <c r="F130" i="19"/>
  <c r="E130" i="19"/>
  <c r="D130" i="19"/>
  <c r="O129" i="19"/>
  <c r="N129" i="19"/>
  <c r="M129" i="19"/>
  <c r="L129" i="19"/>
  <c r="K129" i="19"/>
  <c r="J129" i="19"/>
  <c r="I129" i="19"/>
  <c r="H129" i="19"/>
  <c r="G129" i="19"/>
  <c r="F129" i="19"/>
  <c r="E129" i="19"/>
  <c r="D129" i="19"/>
  <c r="O126" i="19"/>
  <c r="O34" i="66" s="1"/>
  <c r="N126" i="19"/>
  <c r="N34" i="66" s="1"/>
  <c r="M126" i="19"/>
  <c r="M34" i="66" s="1"/>
  <c r="L126" i="19"/>
  <c r="L34" i="66" s="1"/>
  <c r="K126" i="19"/>
  <c r="K34" i="66" s="1"/>
  <c r="J126" i="19"/>
  <c r="J34" i="66" s="1"/>
  <c r="I126" i="19"/>
  <c r="I34" i="66" s="1"/>
  <c r="H126" i="19"/>
  <c r="H34" i="66" s="1"/>
  <c r="G126" i="19"/>
  <c r="F126" i="19"/>
  <c r="E126" i="19"/>
  <c r="D126" i="19"/>
  <c r="O123" i="19"/>
  <c r="O34" i="62" s="1"/>
  <c r="N123" i="19"/>
  <c r="N34" i="62" s="1"/>
  <c r="M123" i="19"/>
  <c r="M34" i="62" s="1"/>
  <c r="L123" i="19"/>
  <c r="L34" i="62" s="1"/>
  <c r="K123" i="19"/>
  <c r="K34" i="62" s="1"/>
  <c r="J123" i="19"/>
  <c r="J34" i="62" s="1"/>
  <c r="I123" i="19"/>
  <c r="I34" i="62" s="1"/>
  <c r="H123" i="19"/>
  <c r="H34" i="62" s="1"/>
  <c r="G123" i="19"/>
  <c r="F123" i="19"/>
  <c r="E123" i="19"/>
  <c r="D123" i="19"/>
  <c r="O121" i="19"/>
  <c r="N121" i="19"/>
  <c r="M121" i="19"/>
  <c r="L121" i="19"/>
  <c r="K121" i="19"/>
  <c r="J121" i="19"/>
  <c r="I121" i="19"/>
  <c r="H121" i="19"/>
  <c r="G121" i="19"/>
  <c r="F121" i="19"/>
  <c r="E121" i="19"/>
  <c r="D121" i="19"/>
  <c r="O120" i="19"/>
  <c r="N120" i="19"/>
  <c r="M120" i="19"/>
  <c r="L120" i="19"/>
  <c r="K120" i="19"/>
  <c r="J120" i="19"/>
  <c r="I120" i="19"/>
  <c r="H120" i="19"/>
  <c r="G120" i="19"/>
  <c r="F120" i="19"/>
  <c r="E120" i="19"/>
  <c r="D120" i="19"/>
  <c r="O119" i="19"/>
  <c r="N119" i="19"/>
  <c r="M119" i="19"/>
  <c r="L119" i="19"/>
  <c r="K119" i="19"/>
  <c r="J119" i="19"/>
  <c r="I119" i="19"/>
  <c r="H119" i="19"/>
  <c r="G119" i="19"/>
  <c r="F119" i="19"/>
  <c r="E119" i="19"/>
  <c r="D119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O117" i="19"/>
  <c r="N117" i="19"/>
  <c r="M117" i="19"/>
  <c r="L117" i="19"/>
  <c r="K117" i="19"/>
  <c r="J117" i="19"/>
  <c r="I117" i="19"/>
  <c r="H117" i="19"/>
  <c r="G117" i="19"/>
  <c r="F117" i="19"/>
  <c r="E117" i="19"/>
  <c r="D117" i="19"/>
  <c r="O116" i="19"/>
  <c r="N116" i="19"/>
  <c r="M116" i="19"/>
  <c r="L116" i="19"/>
  <c r="K116" i="19"/>
  <c r="J116" i="19"/>
  <c r="I116" i="19"/>
  <c r="H116" i="19"/>
  <c r="G116" i="19"/>
  <c r="F116" i="19"/>
  <c r="E116" i="19"/>
  <c r="D116" i="19"/>
  <c r="O115" i="19"/>
  <c r="N115" i="19"/>
  <c r="M115" i="19"/>
  <c r="L115" i="19"/>
  <c r="K115" i="19"/>
  <c r="J115" i="19"/>
  <c r="I115" i="19"/>
  <c r="H115" i="19"/>
  <c r="G115" i="19"/>
  <c r="F115" i="19"/>
  <c r="E115" i="19"/>
  <c r="D115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O108" i="19"/>
  <c r="O21" i="66" s="1"/>
  <c r="N108" i="19"/>
  <c r="N21" i="66" s="1"/>
  <c r="M108" i="19"/>
  <c r="M21" i="66" s="1"/>
  <c r="M60" i="66" s="1"/>
  <c r="L108" i="19"/>
  <c r="L21" i="66" s="1"/>
  <c r="L60" i="66" s="1"/>
  <c r="K108" i="19"/>
  <c r="K21" i="66" s="1"/>
  <c r="K60" i="66" s="1"/>
  <c r="J108" i="19"/>
  <c r="J21" i="66" s="1"/>
  <c r="J60" i="66" s="1"/>
  <c r="I108" i="19"/>
  <c r="I21" i="66" s="1"/>
  <c r="I60" i="66" s="1"/>
  <c r="H108" i="19"/>
  <c r="H21" i="66" s="1"/>
  <c r="H60" i="66" s="1"/>
  <c r="G108" i="19"/>
  <c r="F108" i="19"/>
  <c r="E108" i="19"/>
  <c r="E21" i="66" s="1"/>
  <c r="D108" i="19"/>
  <c r="D21" i="66" s="1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O98" i="19"/>
  <c r="N98" i="19"/>
  <c r="M98" i="19"/>
  <c r="L98" i="19"/>
  <c r="K98" i="19"/>
  <c r="J98" i="19"/>
  <c r="I98" i="19"/>
  <c r="H98" i="19"/>
  <c r="G98" i="19"/>
  <c r="F98" i="19"/>
  <c r="E98" i="19"/>
  <c r="D98" i="19"/>
  <c r="O97" i="19"/>
  <c r="N97" i="19"/>
  <c r="M97" i="19"/>
  <c r="L97" i="19"/>
  <c r="K97" i="19"/>
  <c r="J97" i="19"/>
  <c r="I97" i="19"/>
  <c r="H97" i="19"/>
  <c r="G97" i="19"/>
  <c r="F97" i="19"/>
  <c r="E97" i="19"/>
  <c r="D97" i="19"/>
  <c r="O96" i="19"/>
  <c r="N96" i="19"/>
  <c r="M96" i="19"/>
  <c r="L96" i="19"/>
  <c r="K96" i="19"/>
  <c r="J96" i="19"/>
  <c r="I96" i="19"/>
  <c r="H96" i="19"/>
  <c r="G96" i="19"/>
  <c r="F96" i="19"/>
  <c r="E96" i="19"/>
  <c r="D96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O94" i="19"/>
  <c r="N94" i="19"/>
  <c r="M94" i="19"/>
  <c r="L94" i="19"/>
  <c r="K94" i="19"/>
  <c r="J94" i="19"/>
  <c r="I94" i="19"/>
  <c r="H94" i="19"/>
  <c r="G94" i="19"/>
  <c r="F94" i="19"/>
  <c r="E94" i="19"/>
  <c r="D94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O144" i="15"/>
  <c r="O46" i="66" s="1"/>
  <c r="N144" i="15"/>
  <c r="N46" i="66" s="1"/>
  <c r="M144" i="15"/>
  <c r="M46" i="66" s="1"/>
  <c r="L144" i="15"/>
  <c r="L46" i="66" s="1"/>
  <c r="K144" i="15"/>
  <c r="K46" i="66" s="1"/>
  <c r="J144" i="15"/>
  <c r="J46" i="66" s="1"/>
  <c r="I144" i="15"/>
  <c r="I46" i="66" s="1"/>
  <c r="H144" i="15"/>
  <c r="H46" i="66" s="1"/>
  <c r="G144" i="15"/>
  <c r="F144" i="15"/>
  <c r="E144" i="15"/>
  <c r="E46" i="66" s="1"/>
  <c r="D144" i="15"/>
  <c r="D46" i="66" s="1"/>
  <c r="O140" i="15"/>
  <c r="O46" i="60" s="1"/>
  <c r="N140" i="15"/>
  <c r="N46" i="60" s="1"/>
  <c r="M140" i="15"/>
  <c r="M46" i="60" s="1"/>
  <c r="L140" i="15"/>
  <c r="L46" i="60" s="1"/>
  <c r="K140" i="15"/>
  <c r="K46" i="60" s="1"/>
  <c r="J140" i="15"/>
  <c r="J46" i="60" s="1"/>
  <c r="I140" i="15"/>
  <c r="I46" i="60" s="1"/>
  <c r="H140" i="15"/>
  <c r="H46" i="60" s="1"/>
  <c r="G140" i="15"/>
  <c r="G46" i="60" s="1"/>
  <c r="F140" i="15"/>
  <c r="F46" i="60" s="1"/>
  <c r="E140" i="15"/>
  <c r="E46" i="60" s="1"/>
  <c r="D140" i="15"/>
  <c r="D46" i="60" s="1"/>
  <c r="O139" i="15"/>
  <c r="O46" i="52" s="1"/>
  <c r="N139" i="15"/>
  <c r="N46" i="52" s="1"/>
  <c r="M139" i="15"/>
  <c r="M46" i="52" s="1"/>
  <c r="L139" i="15"/>
  <c r="L46" i="52" s="1"/>
  <c r="K139" i="15"/>
  <c r="K46" i="52" s="1"/>
  <c r="J139" i="15"/>
  <c r="J46" i="52" s="1"/>
  <c r="I139" i="15"/>
  <c r="I46" i="52" s="1"/>
  <c r="H139" i="15"/>
  <c r="H46" i="52" s="1"/>
  <c r="G139" i="15"/>
  <c r="G46" i="52" s="1"/>
  <c r="F139" i="15"/>
  <c r="F46" i="52" s="1"/>
  <c r="E139" i="15"/>
  <c r="E46" i="52" s="1"/>
  <c r="D139" i="15"/>
  <c r="D46" i="52" s="1"/>
  <c r="O138" i="15"/>
  <c r="O46" i="55" s="1"/>
  <c r="N138" i="15"/>
  <c r="N46" i="55" s="1"/>
  <c r="M138" i="15"/>
  <c r="M46" i="55" s="1"/>
  <c r="L138" i="15"/>
  <c r="L46" i="55" s="1"/>
  <c r="K138" i="15"/>
  <c r="K46" i="55" s="1"/>
  <c r="J138" i="15"/>
  <c r="J46" i="55" s="1"/>
  <c r="I138" i="15"/>
  <c r="I46" i="55" s="1"/>
  <c r="H138" i="15"/>
  <c r="H46" i="55" s="1"/>
  <c r="G138" i="15"/>
  <c r="G46" i="55" s="1"/>
  <c r="F138" i="15"/>
  <c r="F46" i="55" s="1"/>
  <c r="E138" i="15"/>
  <c r="E46" i="55" s="1"/>
  <c r="D138" i="15"/>
  <c r="D46" i="55" s="1"/>
  <c r="O137" i="15"/>
  <c r="O46" i="51" s="1"/>
  <c r="N137" i="15"/>
  <c r="N46" i="51" s="1"/>
  <c r="M137" i="15"/>
  <c r="M46" i="51" s="1"/>
  <c r="L137" i="15"/>
  <c r="L46" i="51" s="1"/>
  <c r="K137" i="15"/>
  <c r="K46" i="51" s="1"/>
  <c r="J137" i="15"/>
  <c r="J46" i="51" s="1"/>
  <c r="I137" i="15"/>
  <c r="I46" i="51" s="1"/>
  <c r="H137" i="15"/>
  <c r="H46" i="51" s="1"/>
  <c r="G137" i="15"/>
  <c r="G46" i="51" s="1"/>
  <c r="F137" i="15"/>
  <c r="F46" i="51" s="1"/>
  <c r="E137" i="15"/>
  <c r="E46" i="51" s="1"/>
  <c r="D137" i="15"/>
  <c r="D46" i="51" s="1"/>
  <c r="O136" i="15"/>
  <c r="O46" i="49" s="1"/>
  <c r="N136" i="15"/>
  <c r="N46" i="49" s="1"/>
  <c r="M136" i="15"/>
  <c r="M46" i="49" s="1"/>
  <c r="L136" i="15"/>
  <c r="L46" i="49" s="1"/>
  <c r="K136" i="15"/>
  <c r="K46" i="49" s="1"/>
  <c r="J136" i="15"/>
  <c r="J46" i="49" s="1"/>
  <c r="I136" i="15"/>
  <c r="I46" i="49" s="1"/>
  <c r="H136" i="15"/>
  <c r="H46" i="49" s="1"/>
  <c r="G136" i="15"/>
  <c r="G46" i="49" s="1"/>
  <c r="F136" i="15"/>
  <c r="F46" i="49" s="1"/>
  <c r="E136" i="15"/>
  <c r="E46" i="49" s="1"/>
  <c r="D136" i="15"/>
  <c r="D46" i="49" s="1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O126" i="15"/>
  <c r="O33" i="66" s="1"/>
  <c r="N126" i="15"/>
  <c r="N33" i="66" s="1"/>
  <c r="M126" i="15"/>
  <c r="M33" i="66" s="1"/>
  <c r="L126" i="15"/>
  <c r="L33" i="66" s="1"/>
  <c r="K126" i="15"/>
  <c r="K33" i="66" s="1"/>
  <c r="J126" i="15"/>
  <c r="J33" i="66" s="1"/>
  <c r="I126" i="15"/>
  <c r="I33" i="66" s="1"/>
  <c r="H126" i="15"/>
  <c r="H33" i="66" s="1"/>
  <c r="G126" i="15"/>
  <c r="F126" i="15"/>
  <c r="E126" i="15"/>
  <c r="D126" i="15"/>
  <c r="O123" i="15"/>
  <c r="O33" i="62" s="1"/>
  <c r="N123" i="15"/>
  <c r="N33" i="62" s="1"/>
  <c r="M123" i="15"/>
  <c r="M33" i="62" s="1"/>
  <c r="L123" i="15"/>
  <c r="L33" i="62" s="1"/>
  <c r="K123" i="15"/>
  <c r="K33" i="62" s="1"/>
  <c r="J123" i="15"/>
  <c r="J33" i="62" s="1"/>
  <c r="I123" i="15"/>
  <c r="I33" i="62" s="1"/>
  <c r="H123" i="15"/>
  <c r="H33" i="62" s="1"/>
  <c r="G123" i="15"/>
  <c r="F123" i="15"/>
  <c r="E123" i="15"/>
  <c r="D123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O108" i="15"/>
  <c r="O20" i="66" s="1"/>
  <c r="O59" i="66" s="1"/>
  <c r="N108" i="15"/>
  <c r="N20" i="66" s="1"/>
  <c r="N59" i="66" s="1"/>
  <c r="M108" i="15"/>
  <c r="M20" i="66" s="1"/>
  <c r="M59" i="66" s="1"/>
  <c r="L108" i="15"/>
  <c r="L20" i="66" s="1"/>
  <c r="L59" i="66" s="1"/>
  <c r="K108" i="15"/>
  <c r="K20" i="66" s="1"/>
  <c r="K59" i="66" s="1"/>
  <c r="J108" i="15"/>
  <c r="J20" i="66" s="1"/>
  <c r="J59" i="66" s="1"/>
  <c r="I108" i="15"/>
  <c r="I20" i="66" s="1"/>
  <c r="I59" i="66" s="1"/>
  <c r="H108" i="15"/>
  <c r="H20" i="66" s="1"/>
  <c r="H59" i="66" s="1"/>
  <c r="G108" i="15"/>
  <c r="F108" i="15"/>
  <c r="E108" i="15"/>
  <c r="E20" i="66" s="1"/>
  <c r="D108" i="15"/>
  <c r="D20" i="66" s="1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O144" i="12"/>
  <c r="O45" i="66" s="1"/>
  <c r="N144" i="12"/>
  <c r="N45" i="66" s="1"/>
  <c r="M144" i="12"/>
  <c r="M45" i="66" s="1"/>
  <c r="L144" i="12"/>
  <c r="L45" i="66" s="1"/>
  <c r="K144" i="12"/>
  <c r="K45" i="66" s="1"/>
  <c r="J144" i="12"/>
  <c r="J45" i="66" s="1"/>
  <c r="I144" i="12"/>
  <c r="I45" i="66" s="1"/>
  <c r="H144" i="12"/>
  <c r="H45" i="66" s="1"/>
  <c r="G144" i="12"/>
  <c r="F144" i="12"/>
  <c r="E144" i="12"/>
  <c r="E45" i="66" s="1"/>
  <c r="D144" i="12"/>
  <c r="D45" i="66" s="1"/>
  <c r="O141" i="12"/>
  <c r="O45" i="62" s="1"/>
  <c r="N141" i="12"/>
  <c r="N45" i="62" s="1"/>
  <c r="M141" i="12"/>
  <c r="M45" i="62" s="1"/>
  <c r="L141" i="12"/>
  <c r="L45" i="62" s="1"/>
  <c r="K141" i="12"/>
  <c r="K45" i="62" s="1"/>
  <c r="J141" i="12"/>
  <c r="J45" i="62" s="1"/>
  <c r="I141" i="12"/>
  <c r="I45" i="62" s="1"/>
  <c r="H141" i="12"/>
  <c r="H45" i="62" s="1"/>
  <c r="G141" i="12"/>
  <c r="F141" i="12"/>
  <c r="E141" i="12"/>
  <c r="D141" i="12"/>
  <c r="O139" i="12"/>
  <c r="O45" i="52" s="1"/>
  <c r="N139" i="12"/>
  <c r="N45" i="52" s="1"/>
  <c r="M139" i="12"/>
  <c r="M45" i="52" s="1"/>
  <c r="L139" i="12"/>
  <c r="L45" i="52" s="1"/>
  <c r="K139" i="12"/>
  <c r="K45" i="52" s="1"/>
  <c r="J139" i="12"/>
  <c r="J45" i="52" s="1"/>
  <c r="I139" i="12"/>
  <c r="I45" i="52" s="1"/>
  <c r="H139" i="12"/>
  <c r="H45" i="52" s="1"/>
  <c r="G139" i="12"/>
  <c r="G45" i="52" s="1"/>
  <c r="F139" i="12"/>
  <c r="F45" i="52" s="1"/>
  <c r="E139" i="12"/>
  <c r="E45" i="52" s="1"/>
  <c r="D139" i="12"/>
  <c r="D45" i="52" s="1"/>
  <c r="O138" i="12"/>
  <c r="O45" i="55" s="1"/>
  <c r="N138" i="12"/>
  <c r="N45" i="55" s="1"/>
  <c r="M138" i="12"/>
  <c r="M45" i="55" s="1"/>
  <c r="L138" i="12"/>
  <c r="L45" i="55" s="1"/>
  <c r="K138" i="12"/>
  <c r="K45" i="55" s="1"/>
  <c r="J138" i="12"/>
  <c r="J45" i="55" s="1"/>
  <c r="I138" i="12"/>
  <c r="I45" i="55" s="1"/>
  <c r="H138" i="12"/>
  <c r="H45" i="55" s="1"/>
  <c r="G138" i="12"/>
  <c r="G45" i="55" s="1"/>
  <c r="F138" i="12"/>
  <c r="F45" i="55" s="1"/>
  <c r="E138" i="12"/>
  <c r="E45" i="55" s="1"/>
  <c r="D138" i="12"/>
  <c r="D45" i="55" s="1"/>
  <c r="O137" i="12"/>
  <c r="O45" i="51" s="1"/>
  <c r="N137" i="12"/>
  <c r="N45" i="51" s="1"/>
  <c r="M137" i="12"/>
  <c r="M45" i="51" s="1"/>
  <c r="L137" i="12"/>
  <c r="L45" i="51" s="1"/>
  <c r="K137" i="12"/>
  <c r="K45" i="51" s="1"/>
  <c r="J137" i="12"/>
  <c r="J45" i="51" s="1"/>
  <c r="I137" i="12"/>
  <c r="I45" i="51" s="1"/>
  <c r="H137" i="12"/>
  <c r="H45" i="51" s="1"/>
  <c r="G137" i="12"/>
  <c r="G45" i="51" s="1"/>
  <c r="F137" i="12"/>
  <c r="F45" i="51" s="1"/>
  <c r="E137" i="12"/>
  <c r="E45" i="51" s="1"/>
  <c r="D137" i="12"/>
  <c r="D45" i="51" s="1"/>
  <c r="O136" i="12"/>
  <c r="O45" i="49" s="1"/>
  <c r="N136" i="12"/>
  <c r="N45" i="49" s="1"/>
  <c r="M136" i="12"/>
  <c r="M45" i="49" s="1"/>
  <c r="L136" i="12"/>
  <c r="L45" i="49" s="1"/>
  <c r="K136" i="12"/>
  <c r="K45" i="49" s="1"/>
  <c r="J136" i="12"/>
  <c r="J45" i="49" s="1"/>
  <c r="I136" i="12"/>
  <c r="I45" i="49" s="1"/>
  <c r="H136" i="12"/>
  <c r="H45" i="49" s="1"/>
  <c r="G136" i="12"/>
  <c r="G45" i="49" s="1"/>
  <c r="F136" i="12"/>
  <c r="F45" i="49" s="1"/>
  <c r="E136" i="12"/>
  <c r="E45" i="49" s="1"/>
  <c r="D136" i="12"/>
  <c r="D45" i="49" s="1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O126" i="12"/>
  <c r="O32" i="66" s="1"/>
  <c r="N126" i="12"/>
  <c r="N32" i="66" s="1"/>
  <c r="M126" i="12"/>
  <c r="M32" i="66" s="1"/>
  <c r="L126" i="12"/>
  <c r="L32" i="66" s="1"/>
  <c r="K126" i="12"/>
  <c r="K32" i="66" s="1"/>
  <c r="J126" i="12"/>
  <c r="J32" i="66" s="1"/>
  <c r="I126" i="12"/>
  <c r="I32" i="66" s="1"/>
  <c r="H126" i="12"/>
  <c r="H32" i="66" s="1"/>
  <c r="G126" i="12"/>
  <c r="F126" i="12"/>
  <c r="F32" i="66" s="1"/>
  <c r="E126" i="12"/>
  <c r="E32" i="66" s="1"/>
  <c r="D126" i="12"/>
  <c r="D32" i="66" s="1"/>
  <c r="O123" i="12"/>
  <c r="O32" i="62" s="1"/>
  <c r="N123" i="12"/>
  <c r="N32" i="62" s="1"/>
  <c r="M123" i="12"/>
  <c r="M32" i="62" s="1"/>
  <c r="L123" i="12"/>
  <c r="L32" i="62" s="1"/>
  <c r="K123" i="12"/>
  <c r="K32" i="62" s="1"/>
  <c r="J123" i="12"/>
  <c r="J32" i="62" s="1"/>
  <c r="I123" i="12"/>
  <c r="I32" i="62" s="1"/>
  <c r="H123" i="12"/>
  <c r="H32" i="62" s="1"/>
  <c r="G123" i="12"/>
  <c r="F123" i="12"/>
  <c r="E123" i="12"/>
  <c r="D123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O108" i="12"/>
  <c r="O19" i="66" s="1"/>
  <c r="N108" i="12"/>
  <c r="N19" i="66" s="1"/>
  <c r="M108" i="12"/>
  <c r="M19" i="66" s="1"/>
  <c r="M58" i="66" s="1"/>
  <c r="L108" i="12"/>
  <c r="L19" i="66" s="1"/>
  <c r="L58" i="66" s="1"/>
  <c r="K108" i="12"/>
  <c r="K19" i="66" s="1"/>
  <c r="K58" i="66" s="1"/>
  <c r="J108" i="12"/>
  <c r="J19" i="66" s="1"/>
  <c r="J58" i="66" s="1"/>
  <c r="I108" i="12"/>
  <c r="I19" i="66" s="1"/>
  <c r="I58" i="66" s="1"/>
  <c r="H108" i="12"/>
  <c r="H19" i="66" s="1"/>
  <c r="H58" i="66" s="1"/>
  <c r="G108" i="12"/>
  <c r="F108" i="12"/>
  <c r="F19" i="66" s="1"/>
  <c r="E108" i="12"/>
  <c r="E19" i="66" s="1"/>
  <c r="E58" i="66" s="1"/>
  <c r="D108" i="12"/>
  <c r="D19" i="66" s="1"/>
  <c r="O105" i="12"/>
  <c r="O19" i="62" s="1"/>
  <c r="N105" i="12"/>
  <c r="N19" i="62" s="1"/>
  <c r="M105" i="12"/>
  <c r="M19" i="62" s="1"/>
  <c r="L105" i="12"/>
  <c r="L19" i="62" s="1"/>
  <c r="K105" i="12"/>
  <c r="K19" i="62" s="1"/>
  <c r="J105" i="12"/>
  <c r="J19" i="62" s="1"/>
  <c r="I105" i="12"/>
  <c r="I19" i="62" s="1"/>
  <c r="H105" i="12"/>
  <c r="H19" i="62" s="1"/>
  <c r="G105" i="12"/>
  <c r="F105" i="12"/>
  <c r="E105" i="12"/>
  <c r="D105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O144" i="18"/>
  <c r="O44" i="66" s="1"/>
  <c r="N144" i="18"/>
  <c r="N44" i="66" s="1"/>
  <c r="M144" i="18"/>
  <c r="M44" i="66" s="1"/>
  <c r="L144" i="18"/>
  <c r="L44" i="66" s="1"/>
  <c r="K144" i="18"/>
  <c r="K44" i="66" s="1"/>
  <c r="J144" i="18"/>
  <c r="J44" i="66" s="1"/>
  <c r="I144" i="18"/>
  <c r="I44" i="66" s="1"/>
  <c r="H144" i="18"/>
  <c r="H44" i="66" s="1"/>
  <c r="G144" i="18"/>
  <c r="F144" i="18"/>
  <c r="E144" i="18"/>
  <c r="E44" i="66" s="1"/>
  <c r="D144" i="18"/>
  <c r="D44" i="66" s="1"/>
  <c r="O141" i="18"/>
  <c r="O44" i="62" s="1"/>
  <c r="N141" i="18"/>
  <c r="N44" i="62" s="1"/>
  <c r="M141" i="18"/>
  <c r="M44" i="62" s="1"/>
  <c r="L141" i="18"/>
  <c r="L44" i="62" s="1"/>
  <c r="K141" i="18"/>
  <c r="K44" i="62" s="1"/>
  <c r="J141" i="18"/>
  <c r="J44" i="62" s="1"/>
  <c r="I141" i="18"/>
  <c r="I44" i="62" s="1"/>
  <c r="H141" i="18"/>
  <c r="H44" i="62" s="1"/>
  <c r="G141" i="18"/>
  <c r="F141" i="18"/>
  <c r="E141" i="18"/>
  <c r="D141" i="18"/>
  <c r="O139" i="18"/>
  <c r="O44" i="52" s="1"/>
  <c r="N139" i="18"/>
  <c r="N44" i="52" s="1"/>
  <c r="M139" i="18"/>
  <c r="M44" i="52" s="1"/>
  <c r="L139" i="18"/>
  <c r="L44" i="52" s="1"/>
  <c r="K139" i="18"/>
  <c r="K44" i="52" s="1"/>
  <c r="J139" i="18"/>
  <c r="J44" i="52" s="1"/>
  <c r="I139" i="18"/>
  <c r="I44" i="52" s="1"/>
  <c r="H139" i="18"/>
  <c r="H44" i="52" s="1"/>
  <c r="G139" i="18"/>
  <c r="G44" i="52" s="1"/>
  <c r="F139" i="18"/>
  <c r="F44" i="52" s="1"/>
  <c r="E139" i="18"/>
  <c r="E44" i="52" s="1"/>
  <c r="D139" i="18"/>
  <c r="D44" i="52" s="1"/>
  <c r="O138" i="18"/>
  <c r="O44" i="55" s="1"/>
  <c r="N138" i="18"/>
  <c r="N44" i="55" s="1"/>
  <c r="M138" i="18"/>
  <c r="M44" i="55" s="1"/>
  <c r="L138" i="18"/>
  <c r="L44" i="55" s="1"/>
  <c r="K138" i="18"/>
  <c r="K44" i="55" s="1"/>
  <c r="J138" i="18"/>
  <c r="J44" i="55" s="1"/>
  <c r="I138" i="18"/>
  <c r="I44" i="55" s="1"/>
  <c r="H138" i="18"/>
  <c r="H44" i="55" s="1"/>
  <c r="G138" i="18"/>
  <c r="G44" i="55" s="1"/>
  <c r="F138" i="18"/>
  <c r="F44" i="55" s="1"/>
  <c r="E138" i="18"/>
  <c r="E44" i="55" s="1"/>
  <c r="D138" i="18"/>
  <c r="D44" i="55" s="1"/>
  <c r="O137" i="18"/>
  <c r="O44" i="51" s="1"/>
  <c r="N137" i="18"/>
  <c r="N44" i="51" s="1"/>
  <c r="M137" i="18"/>
  <c r="M44" i="51" s="1"/>
  <c r="L137" i="18"/>
  <c r="L44" i="51" s="1"/>
  <c r="K137" i="18"/>
  <c r="K44" i="51" s="1"/>
  <c r="J137" i="18"/>
  <c r="J44" i="51" s="1"/>
  <c r="I137" i="18"/>
  <c r="I44" i="51" s="1"/>
  <c r="H137" i="18"/>
  <c r="H44" i="51" s="1"/>
  <c r="G137" i="18"/>
  <c r="G44" i="51" s="1"/>
  <c r="F137" i="18"/>
  <c r="F44" i="51" s="1"/>
  <c r="E137" i="18"/>
  <c r="E44" i="51" s="1"/>
  <c r="D137" i="18"/>
  <c r="D44" i="51" s="1"/>
  <c r="O136" i="18"/>
  <c r="O44" i="49" s="1"/>
  <c r="N136" i="18"/>
  <c r="N44" i="49" s="1"/>
  <c r="M136" i="18"/>
  <c r="M44" i="49" s="1"/>
  <c r="L136" i="18"/>
  <c r="L44" i="49" s="1"/>
  <c r="K136" i="18"/>
  <c r="K44" i="49" s="1"/>
  <c r="J136" i="18"/>
  <c r="J44" i="49" s="1"/>
  <c r="I136" i="18"/>
  <c r="I44" i="49" s="1"/>
  <c r="H136" i="18"/>
  <c r="H44" i="49" s="1"/>
  <c r="G136" i="18"/>
  <c r="G44" i="49" s="1"/>
  <c r="F136" i="18"/>
  <c r="F44" i="49" s="1"/>
  <c r="E136" i="18"/>
  <c r="E44" i="49" s="1"/>
  <c r="D136" i="18"/>
  <c r="D44" i="49" s="1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O126" i="18"/>
  <c r="O31" i="66" s="1"/>
  <c r="N126" i="18"/>
  <c r="N31" i="66" s="1"/>
  <c r="M126" i="18"/>
  <c r="M31" i="66" s="1"/>
  <c r="L126" i="18"/>
  <c r="L31" i="66" s="1"/>
  <c r="K126" i="18"/>
  <c r="K31" i="66" s="1"/>
  <c r="J126" i="18"/>
  <c r="J31" i="66" s="1"/>
  <c r="I126" i="18"/>
  <c r="I31" i="66" s="1"/>
  <c r="H126" i="18"/>
  <c r="H31" i="66" s="1"/>
  <c r="G126" i="18"/>
  <c r="F126" i="18"/>
  <c r="F31" i="66" s="1"/>
  <c r="E126" i="18"/>
  <c r="E31" i="66" s="1"/>
  <c r="D126" i="18"/>
  <c r="D31" i="66" s="1"/>
  <c r="O123" i="18"/>
  <c r="O31" i="62" s="1"/>
  <c r="N123" i="18"/>
  <c r="N31" i="62" s="1"/>
  <c r="M123" i="18"/>
  <c r="M31" i="62" s="1"/>
  <c r="L123" i="18"/>
  <c r="L31" i="62" s="1"/>
  <c r="K123" i="18"/>
  <c r="K31" i="62" s="1"/>
  <c r="J123" i="18"/>
  <c r="J31" i="62" s="1"/>
  <c r="I123" i="18"/>
  <c r="I31" i="62" s="1"/>
  <c r="H123" i="18"/>
  <c r="H31" i="62" s="1"/>
  <c r="G123" i="18"/>
  <c r="F123" i="18"/>
  <c r="E123" i="18"/>
  <c r="D123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O108" i="18"/>
  <c r="O18" i="66" s="1"/>
  <c r="O57" i="66" s="1"/>
  <c r="N108" i="18"/>
  <c r="N18" i="66" s="1"/>
  <c r="N57" i="66" s="1"/>
  <c r="M108" i="18"/>
  <c r="M18" i="66" s="1"/>
  <c r="M57" i="66" s="1"/>
  <c r="L108" i="18"/>
  <c r="L18" i="66" s="1"/>
  <c r="K108" i="18"/>
  <c r="K18" i="66" s="1"/>
  <c r="K57" i="66" s="1"/>
  <c r="J108" i="18"/>
  <c r="J18" i="66" s="1"/>
  <c r="J57" i="66" s="1"/>
  <c r="I108" i="18"/>
  <c r="I18" i="66" s="1"/>
  <c r="I57" i="66" s="1"/>
  <c r="H108" i="18"/>
  <c r="H18" i="66" s="1"/>
  <c r="H57" i="66" s="1"/>
  <c r="G108" i="18"/>
  <c r="F108" i="18"/>
  <c r="E108" i="18"/>
  <c r="E18" i="66" s="1"/>
  <c r="E57" i="66" s="1"/>
  <c r="D108" i="18"/>
  <c r="D18" i="66" s="1"/>
  <c r="O105" i="18"/>
  <c r="O18" i="62" s="1"/>
  <c r="N105" i="18"/>
  <c r="N18" i="62" s="1"/>
  <c r="M105" i="18"/>
  <c r="M18" i="62" s="1"/>
  <c r="L105" i="18"/>
  <c r="L18" i="62" s="1"/>
  <c r="K105" i="18"/>
  <c r="K18" i="62" s="1"/>
  <c r="J105" i="18"/>
  <c r="J18" i="62" s="1"/>
  <c r="I105" i="18"/>
  <c r="I18" i="62" s="1"/>
  <c r="H105" i="18"/>
  <c r="H18" i="62" s="1"/>
  <c r="G105" i="18"/>
  <c r="F105" i="18"/>
  <c r="E105" i="18"/>
  <c r="D105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O69" i="19"/>
  <c r="N69" i="19"/>
  <c r="M69" i="19"/>
  <c r="L69" i="19"/>
  <c r="K69" i="19"/>
  <c r="J69" i="19"/>
  <c r="I69" i="19"/>
  <c r="H69" i="19"/>
  <c r="G69" i="19"/>
  <c r="F69" i="19"/>
  <c r="E69" i="19"/>
  <c r="D69" i="19"/>
  <c r="AD68" i="19"/>
  <c r="AC68" i="19"/>
  <c r="FH68" i="32" s="1"/>
  <c r="FH140" i="32" s="1"/>
  <c r="AB68" i="19"/>
  <c r="FG68" i="32" s="1"/>
  <c r="FG140" i="32" s="1"/>
  <c r="AA68" i="19"/>
  <c r="FF68" i="32" s="1"/>
  <c r="FF140" i="32" s="1"/>
  <c r="Z68" i="19"/>
  <c r="Y68" i="19"/>
  <c r="FD68" i="32" s="1"/>
  <c r="FD140" i="32" s="1"/>
  <c r="X68" i="19"/>
  <c r="FC68" i="32" s="1"/>
  <c r="FC140" i="32" s="1"/>
  <c r="W68" i="19"/>
  <c r="FB68" i="32" s="1"/>
  <c r="V68" i="19"/>
  <c r="U68" i="19"/>
  <c r="EZ68" i="32" s="1"/>
  <c r="EZ140" i="32" s="1"/>
  <c r="T68" i="19"/>
  <c r="EY68" i="32" s="1"/>
  <c r="EY140" i="32" s="1"/>
  <c r="S68" i="19"/>
  <c r="EX68" i="32" s="1"/>
  <c r="EX140" i="32" s="1"/>
  <c r="P68" i="19"/>
  <c r="AD67" i="19"/>
  <c r="FI67" i="32" s="1"/>
  <c r="FI122" i="32" s="1"/>
  <c r="AC67" i="19"/>
  <c r="FH67" i="32" s="1"/>
  <c r="FH122" i="32" s="1"/>
  <c r="AB67" i="19"/>
  <c r="FG67" i="32" s="1"/>
  <c r="AA67" i="19"/>
  <c r="Z67" i="19"/>
  <c r="FE67" i="32" s="1"/>
  <c r="FE122" i="32" s="1"/>
  <c r="Y67" i="19"/>
  <c r="FD67" i="32" s="1"/>
  <c r="FD122" i="32" s="1"/>
  <c r="X67" i="19"/>
  <c r="FC67" i="32" s="1"/>
  <c r="W67" i="19"/>
  <c r="V67" i="19"/>
  <c r="FA67" i="32" s="1"/>
  <c r="FA122" i="32" s="1"/>
  <c r="U67" i="19"/>
  <c r="EZ67" i="32" s="1"/>
  <c r="EZ122" i="32" s="1"/>
  <c r="T67" i="19"/>
  <c r="EY67" i="32" s="1"/>
  <c r="S67" i="19"/>
  <c r="P67" i="19"/>
  <c r="AD66" i="19"/>
  <c r="FI66" i="32" s="1"/>
  <c r="AC66" i="19"/>
  <c r="FH66" i="32" s="1"/>
  <c r="AB66" i="19"/>
  <c r="AA66" i="19"/>
  <c r="FF66" i="32" s="1"/>
  <c r="Z66" i="19"/>
  <c r="FE66" i="32" s="1"/>
  <c r="Y66" i="19"/>
  <c r="FD66" i="32" s="1"/>
  <c r="X66" i="19"/>
  <c r="W66" i="19"/>
  <c r="FB66" i="32" s="1"/>
  <c r="V66" i="19"/>
  <c r="FA66" i="32" s="1"/>
  <c r="U66" i="19"/>
  <c r="EZ66" i="32" s="1"/>
  <c r="T66" i="19"/>
  <c r="S66" i="19"/>
  <c r="EX66" i="32" s="1"/>
  <c r="P66" i="19"/>
  <c r="O69" i="15"/>
  <c r="N69" i="15"/>
  <c r="M69" i="15"/>
  <c r="L69" i="15"/>
  <c r="K69" i="15"/>
  <c r="J69" i="15"/>
  <c r="I69" i="15"/>
  <c r="H69" i="15"/>
  <c r="G69" i="15"/>
  <c r="F69" i="15"/>
  <c r="E69" i="15"/>
  <c r="D69" i="15"/>
  <c r="AD68" i="15"/>
  <c r="ET68" i="32" s="1"/>
  <c r="ET140" i="32" s="1"/>
  <c r="AC68" i="15"/>
  <c r="AB68" i="15"/>
  <c r="ER68" i="32" s="1"/>
  <c r="ER140" i="32" s="1"/>
  <c r="AA68" i="15"/>
  <c r="EQ68" i="32" s="1"/>
  <c r="EQ140" i="32" s="1"/>
  <c r="Z68" i="15"/>
  <c r="EP68" i="32" s="1"/>
  <c r="EP140" i="32" s="1"/>
  <c r="Y68" i="15"/>
  <c r="X68" i="15"/>
  <c r="EN68" i="32" s="1"/>
  <c r="EN140" i="32" s="1"/>
  <c r="W68" i="15"/>
  <c r="EM68" i="32" s="1"/>
  <c r="EM140" i="32" s="1"/>
  <c r="V68" i="15"/>
  <c r="EL68" i="32" s="1"/>
  <c r="EL140" i="32" s="1"/>
  <c r="U68" i="15"/>
  <c r="T68" i="15"/>
  <c r="EJ68" i="32" s="1"/>
  <c r="EJ140" i="32" s="1"/>
  <c r="S68" i="15"/>
  <c r="EI68" i="32" s="1"/>
  <c r="EI140" i="32" s="1"/>
  <c r="P68" i="15"/>
  <c r="AD67" i="15"/>
  <c r="AC67" i="15"/>
  <c r="ES67" i="32" s="1"/>
  <c r="ES122" i="32" s="1"/>
  <c r="AB67" i="15"/>
  <c r="ER67" i="32" s="1"/>
  <c r="AA67" i="15"/>
  <c r="EQ67" i="32" s="1"/>
  <c r="EQ122" i="32" s="1"/>
  <c r="Z67" i="15"/>
  <c r="Y67" i="15"/>
  <c r="EO67" i="32" s="1"/>
  <c r="EO122" i="32" s="1"/>
  <c r="X67" i="15"/>
  <c r="EN67" i="32" s="1"/>
  <c r="W67" i="15"/>
  <c r="EM67" i="32" s="1"/>
  <c r="EM122" i="32" s="1"/>
  <c r="V67" i="15"/>
  <c r="U67" i="15"/>
  <c r="EK67" i="32" s="1"/>
  <c r="EK122" i="32" s="1"/>
  <c r="T67" i="15"/>
  <c r="EJ67" i="32" s="1"/>
  <c r="S67" i="15"/>
  <c r="EI67" i="32" s="1"/>
  <c r="EI122" i="32" s="1"/>
  <c r="P67" i="15"/>
  <c r="AD66" i="15"/>
  <c r="ET66" i="32" s="1"/>
  <c r="AC66" i="15"/>
  <c r="ES66" i="32" s="1"/>
  <c r="AB66" i="15"/>
  <c r="ER66" i="32" s="1"/>
  <c r="AA66" i="15"/>
  <c r="Z66" i="15"/>
  <c r="EP66" i="32" s="1"/>
  <c r="Y66" i="15"/>
  <c r="EO66" i="32" s="1"/>
  <c r="X66" i="15"/>
  <c r="EN66" i="32" s="1"/>
  <c r="W66" i="15"/>
  <c r="V66" i="15"/>
  <c r="EL66" i="32" s="1"/>
  <c r="U66" i="15"/>
  <c r="EK66" i="32" s="1"/>
  <c r="T66" i="15"/>
  <c r="EJ66" i="32" s="1"/>
  <c r="S66" i="15"/>
  <c r="P66" i="15"/>
  <c r="O69" i="12"/>
  <c r="N69" i="12"/>
  <c r="M69" i="12"/>
  <c r="L69" i="12"/>
  <c r="K69" i="12"/>
  <c r="J69" i="12"/>
  <c r="I69" i="12"/>
  <c r="H69" i="12"/>
  <c r="G69" i="12"/>
  <c r="F69" i="12"/>
  <c r="E69" i="12"/>
  <c r="D69" i="12"/>
  <c r="AD68" i="12"/>
  <c r="EE68" i="32" s="1"/>
  <c r="EE140" i="32" s="1"/>
  <c r="AC68" i="12"/>
  <c r="ED68" i="32" s="1"/>
  <c r="ED140" i="32" s="1"/>
  <c r="AB68" i="12"/>
  <c r="EC68" i="32" s="1"/>
  <c r="EC140" i="32" s="1"/>
  <c r="AA68" i="12"/>
  <c r="Z68" i="12"/>
  <c r="EA68" i="32" s="1"/>
  <c r="EA140" i="32" s="1"/>
  <c r="Y68" i="12"/>
  <c r="DZ68" i="32" s="1"/>
  <c r="DZ140" i="32" s="1"/>
  <c r="X68" i="12"/>
  <c r="DY68" i="32" s="1"/>
  <c r="DY140" i="32" s="1"/>
  <c r="W68" i="12"/>
  <c r="V68" i="12"/>
  <c r="DW68" i="32" s="1"/>
  <c r="DW140" i="32" s="1"/>
  <c r="U68" i="12"/>
  <c r="DV68" i="32" s="1"/>
  <c r="DV140" i="32" s="1"/>
  <c r="T68" i="12"/>
  <c r="DU68" i="32" s="1"/>
  <c r="DU140" i="32" s="1"/>
  <c r="S68" i="12"/>
  <c r="P68" i="12"/>
  <c r="AD67" i="12"/>
  <c r="EE67" i="32" s="1"/>
  <c r="EE122" i="32" s="1"/>
  <c r="AC67" i="12"/>
  <c r="ED67" i="32" s="1"/>
  <c r="ED122" i="32" s="1"/>
  <c r="AB67" i="12"/>
  <c r="AA67" i="12"/>
  <c r="EB67" i="32" s="1"/>
  <c r="EB122" i="32" s="1"/>
  <c r="Z67" i="12"/>
  <c r="EA67" i="32" s="1"/>
  <c r="EA122" i="32" s="1"/>
  <c r="Y67" i="12"/>
  <c r="DZ67" i="32" s="1"/>
  <c r="DZ122" i="32" s="1"/>
  <c r="X67" i="12"/>
  <c r="W67" i="12"/>
  <c r="DX67" i="32" s="1"/>
  <c r="DX122" i="32" s="1"/>
  <c r="V67" i="12"/>
  <c r="DW67" i="32" s="1"/>
  <c r="DW122" i="32" s="1"/>
  <c r="U67" i="12"/>
  <c r="DV67" i="32" s="1"/>
  <c r="DV122" i="32" s="1"/>
  <c r="T67" i="12"/>
  <c r="S67" i="12"/>
  <c r="DT67" i="32" s="1"/>
  <c r="DT122" i="32" s="1"/>
  <c r="P67" i="12"/>
  <c r="AD66" i="12"/>
  <c r="EE66" i="32" s="1"/>
  <c r="AC66" i="12"/>
  <c r="AB66" i="12"/>
  <c r="EC66" i="32" s="1"/>
  <c r="AA66" i="12"/>
  <c r="EB66" i="32" s="1"/>
  <c r="Z66" i="12"/>
  <c r="EA66" i="32" s="1"/>
  <c r="Y66" i="12"/>
  <c r="X66" i="12"/>
  <c r="DY66" i="32" s="1"/>
  <c r="W66" i="12"/>
  <c r="DX66" i="32" s="1"/>
  <c r="V66" i="12"/>
  <c r="DW66" i="32" s="1"/>
  <c r="U66" i="12"/>
  <c r="T66" i="12"/>
  <c r="DU66" i="32" s="1"/>
  <c r="S66" i="12"/>
  <c r="DT66" i="32" s="1"/>
  <c r="P66" i="12"/>
  <c r="O69" i="18"/>
  <c r="N69" i="18"/>
  <c r="M69" i="18"/>
  <c r="L69" i="18"/>
  <c r="K69" i="18"/>
  <c r="J69" i="18"/>
  <c r="I69" i="18"/>
  <c r="H69" i="18"/>
  <c r="G69" i="18"/>
  <c r="F69" i="18"/>
  <c r="E69" i="18"/>
  <c r="D69" i="18"/>
  <c r="AD68" i="18"/>
  <c r="DP68" i="32" s="1"/>
  <c r="DP140" i="32" s="1"/>
  <c r="AC68" i="18"/>
  <c r="AB68" i="18"/>
  <c r="DN68" i="32" s="1"/>
  <c r="DN140" i="32" s="1"/>
  <c r="AA68" i="18"/>
  <c r="DM68" i="32" s="1"/>
  <c r="DM140" i="32" s="1"/>
  <c r="Z68" i="18"/>
  <c r="DL68" i="32" s="1"/>
  <c r="DL140" i="32" s="1"/>
  <c r="Y68" i="18"/>
  <c r="X68" i="18"/>
  <c r="DJ68" i="32" s="1"/>
  <c r="DJ140" i="32" s="1"/>
  <c r="W68" i="18"/>
  <c r="DI68" i="32" s="1"/>
  <c r="DI140" i="32" s="1"/>
  <c r="V68" i="18"/>
  <c r="DH68" i="32" s="1"/>
  <c r="DH140" i="32" s="1"/>
  <c r="U68" i="18"/>
  <c r="T68" i="18"/>
  <c r="DF68" i="32" s="1"/>
  <c r="DF140" i="32" s="1"/>
  <c r="S68" i="18"/>
  <c r="DE68" i="32" s="1"/>
  <c r="DE140" i="32" s="1"/>
  <c r="P68" i="18"/>
  <c r="AD67" i="18"/>
  <c r="AC67" i="18"/>
  <c r="DO67" i="32" s="1"/>
  <c r="DO122" i="32" s="1"/>
  <c r="AB67" i="18"/>
  <c r="DN67" i="32" s="1"/>
  <c r="AA67" i="18"/>
  <c r="DM67" i="32" s="1"/>
  <c r="DM122" i="32" s="1"/>
  <c r="Z67" i="18"/>
  <c r="Y67" i="18"/>
  <c r="DK67" i="32" s="1"/>
  <c r="DK122" i="32" s="1"/>
  <c r="X67" i="18"/>
  <c r="DJ67" i="32" s="1"/>
  <c r="W67" i="18"/>
  <c r="DI67" i="32" s="1"/>
  <c r="DI122" i="32" s="1"/>
  <c r="V67" i="18"/>
  <c r="U67" i="18"/>
  <c r="DG67" i="32" s="1"/>
  <c r="DG122" i="32" s="1"/>
  <c r="T67" i="18"/>
  <c r="DF67" i="32" s="1"/>
  <c r="S67" i="18"/>
  <c r="DE67" i="32" s="1"/>
  <c r="DE122" i="32" s="1"/>
  <c r="P67" i="18"/>
  <c r="AD66" i="18"/>
  <c r="DP66" i="32" s="1"/>
  <c r="AC66" i="18"/>
  <c r="DO66" i="32" s="1"/>
  <c r="AB66" i="18"/>
  <c r="DN66" i="32" s="1"/>
  <c r="AA66" i="18"/>
  <c r="Z66" i="18"/>
  <c r="DL66" i="32" s="1"/>
  <c r="Y66" i="18"/>
  <c r="DK66" i="32" s="1"/>
  <c r="X66" i="18"/>
  <c r="DJ66" i="32" s="1"/>
  <c r="W66" i="18"/>
  <c r="V66" i="18"/>
  <c r="DH66" i="32" s="1"/>
  <c r="U66" i="18"/>
  <c r="DG66" i="32" s="1"/>
  <c r="T66" i="18"/>
  <c r="DF66" i="32" s="1"/>
  <c r="S66" i="18"/>
  <c r="P66" i="18"/>
  <c r="O144" i="17"/>
  <c r="O43" i="66" s="1"/>
  <c r="N144" i="17"/>
  <c r="N43" i="66" s="1"/>
  <c r="M144" i="17"/>
  <c r="M43" i="66" s="1"/>
  <c r="L144" i="17"/>
  <c r="L43" i="66" s="1"/>
  <c r="K144" i="17"/>
  <c r="K43" i="66" s="1"/>
  <c r="J144" i="17"/>
  <c r="J43" i="66" s="1"/>
  <c r="I144" i="17"/>
  <c r="I43" i="66" s="1"/>
  <c r="H144" i="17"/>
  <c r="H43" i="66" s="1"/>
  <c r="G144" i="17"/>
  <c r="F144" i="17"/>
  <c r="F43" i="66" s="1"/>
  <c r="E144" i="17"/>
  <c r="E43" i="66" s="1"/>
  <c r="D144" i="17"/>
  <c r="D43" i="66" s="1"/>
  <c r="O141" i="17"/>
  <c r="O43" i="62" s="1"/>
  <c r="N141" i="17"/>
  <c r="N43" i="62" s="1"/>
  <c r="M141" i="17"/>
  <c r="M43" i="62" s="1"/>
  <c r="L141" i="17"/>
  <c r="L43" i="62" s="1"/>
  <c r="K141" i="17"/>
  <c r="K43" i="62" s="1"/>
  <c r="J141" i="17"/>
  <c r="J43" i="62" s="1"/>
  <c r="I141" i="17"/>
  <c r="I43" i="62" s="1"/>
  <c r="H141" i="17"/>
  <c r="H43" i="62" s="1"/>
  <c r="G141" i="17"/>
  <c r="F141" i="17"/>
  <c r="E141" i="17"/>
  <c r="D141" i="17"/>
  <c r="O139" i="17"/>
  <c r="O43" i="52" s="1"/>
  <c r="N139" i="17"/>
  <c r="N43" i="52" s="1"/>
  <c r="M139" i="17"/>
  <c r="M43" i="52" s="1"/>
  <c r="L139" i="17"/>
  <c r="L43" i="52" s="1"/>
  <c r="K139" i="17"/>
  <c r="K43" i="52" s="1"/>
  <c r="J139" i="17"/>
  <c r="J43" i="52" s="1"/>
  <c r="I139" i="17"/>
  <c r="I43" i="52" s="1"/>
  <c r="H139" i="17"/>
  <c r="H43" i="52" s="1"/>
  <c r="G139" i="17"/>
  <c r="G43" i="52" s="1"/>
  <c r="F139" i="17"/>
  <c r="F43" i="52" s="1"/>
  <c r="E139" i="17"/>
  <c r="E43" i="52" s="1"/>
  <c r="D139" i="17"/>
  <c r="D43" i="52" s="1"/>
  <c r="O138" i="17"/>
  <c r="O43" i="55" s="1"/>
  <c r="N138" i="17"/>
  <c r="N43" i="55" s="1"/>
  <c r="M138" i="17"/>
  <c r="M43" i="55" s="1"/>
  <c r="L138" i="17"/>
  <c r="L43" i="55" s="1"/>
  <c r="K138" i="17"/>
  <c r="K43" i="55" s="1"/>
  <c r="J138" i="17"/>
  <c r="J43" i="55" s="1"/>
  <c r="I138" i="17"/>
  <c r="I43" i="55" s="1"/>
  <c r="H138" i="17"/>
  <c r="H43" i="55" s="1"/>
  <c r="G138" i="17"/>
  <c r="G43" i="55" s="1"/>
  <c r="F138" i="17"/>
  <c r="F43" i="55" s="1"/>
  <c r="E138" i="17"/>
  <c r="E43" i="55" s="1"/>
  <c r="D138" i="17"/>
  <c r="D43" i="55" s="1"/>
  <c r="O137" i="17"/>
  <c r="O43" i="51" s="1"/>
  <c r="N137" i="17"/>
  <c r="N43" i="51" s="1"/>
  <c r="M137" i="17"/>
  <c r="M43" i="51" s="1"/>
  <c r="L137" i="17"/>
  <c r="L43" i="51" s="1"/>
  <c r="K137" i="17"/>
  <c r="K43" i="51" s="1"/>
  <c r="J137" i="17"/>
  <c r="J43" i="51" s="1"/>
  <c r="I137" i="17"/>
  <c r="I43" i="51" s="1"/>
  <c r="H137" i="17"/>
  <c r="H43" i="51" s="1"/>
  <c r="G137" i="17"/>
  <c r="G43" i="51" s="1"/>
  <c r="F137" i="17"/>
  <c r="F43" i="51" s="1"/>
  <c r="E137" i="17"/>
  <c r="E43" i="51" s="1"/>
  <c r="D137" i="17"/>
  <c r="D43" i="51" s="1"/>
  <c r="O136" i="17"/>
  <c r="O43" i="49" s="1"/>
  <c r="N136" i="17"/>
  <c r="N43" i="49" s="1"/>
  <c r="M136" i="17"/>
  <c r="M43" i="49" s="1"/>
  <c r="L136" i="17"/>
  <c r="L43" i="49" s="1"/>
  <c r="K136" i="17"/>
  <c r="K43" i="49" s="1"/>
  <c r="J136" i="17"/>
  <c r="J43" i="49" s="1"/>
  <c r="I136" i="17"/>
  <c r="I43" i="49" s="1"/>
  <c r="H136" i="17"/>
  <c r="H43" i="49" s="1"/>
  <c r="G136" i="17"/>
  <c r="G43" i="49" s="1"/>
  <c r="F136" i="17"/>
  <c r="F43" i="49" s="1"/>
  <c r="E136" i="17"/>
  <c r="E43" i="49" s="1"/>
  <c r="D136" i="17"/>
  <c r="D43" i="49" s="1"/>
  <c r="O135" i="17"/>
  <c r="N135" i="17"/>
  <c r="M135" i="17"/>
  <c r="L135" i="17"/>
  <c r="K135" i="17"/>
  <c r="J135" i="17"/>
  <c r="I135" i="17"/>
  <c r="H135" i="17"/>
  <c r="G135" i="17"/>
  <c r="F135" i="17"/>
  <c r="E135" i="17"/>
  <c r="D135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O133" i="17"/>
  <c r="N133" i="17"/>
  <c r="M133" i="17"/>
  <c r="L133" i="17"/>
  <c r="K133" i="17"/>
  <c r="J133" i="17"/>
  <c r="I133" i="17"/>
  <c r="H133" i="17"/>
  <c r="G133" i="17"/>
  <c r="F133" i="17"/>
  <c r="E133" i="17"/>
  <c r="D133" i="17"/>
  <c r="O132" i="17"/>
  <c r="N132" i="17"/>
  <c r="M132" i="17"/>
  <c r="L132" i="17"/>
  <c r="K132" i="17"/>
  <c r="J132" i="17"/>
  <c r="I132" i="17"/>
  <c r="H132" i="17"/>
  <c r="G132" i="17"/>
  <c r="F132" i="17"/>
  <c r="E132" i="17"/>
  <c r="D132" i="17"/>
  <c r="O131" i="17"/>
  <c r="N131" i="17"/>
  <c r="M131" i="17"/>
  <c r="L131" i="17"/>
  <c r="K131" i="17"/>
  <c r="J131" i="17"/>
  <c r="I131" i="17"/>
  <c r="H131" i="17"/>
  <c r="G131" i="17"/>
  <c r="F131" i="17"/>
  <c r="E131" i="17"/>
  <c r="D131" i="17"/>
  <c r="O130" i="17"/>
  <c r="N130" i="17"/>
  <c r="M130" i="17"/>
  <c r="L130" i="17"/>
  <c r="K130" i="17"/>
  <c r="J130" i="17"/>
  <c r="I130" i="17"/>
  <c r="H130" i="17"/>
  <c r="G130" i="17"/>
  <c r="F130" i="17"/>
  <c r="E130" i="17"/>
  <c r="D130" i="17"/>
  <c r="O129" i="17"/>
  <c r="N129" i="17"/>
  <c r="M129" i="17"/>
  <c r="L129" i="17"/>
  <c r="K129" i="17"/>
  <c r="J129" i="17"/>
  <c r="I129" i="17"/>
  <c r="H129" i="17"/>
  <c r="G129" i="17"/>
  <c r="F129" i="17"/>
  <c r="E129" i="17"/>
  <c r="D129" i="17"/>
  <c r="O126" i="17"/>
  <c r="O30" i="66" s="1"/>
  <c r="N126" i="17"/>
  <c r="N30" i="66" s="1"/>
  <c r="M126" i="17"/>
  <c r="M30" i="66" s="1"/>
  <c r="L126" i="17"/>
  <c r="L30" i="66" s="1"/>
  <c r="K126" i="17"/>
  <c r="K30" i="66" s="1"/>
  <c r="J126" i="17"/>
  <c r="J30" i="66" s="1"/>
  <c r="I126" i="17"/>
  <c r="I30" i="66" s="1"/>
  <c r="H126" i="17"/>
  <c r="H30" i="66" s="1"/>
  <c r="G126" i="17"/>
  <c r="F126" i="17"/>
  <c r="E126" i="17"/>
  <c r="E30" i="66" s="1"/>
  <c r="D126" i="17"/>
  <c r="D30" i="66" s="1"/>
  <c r="O123" i="17"/>
  <c r="O30" i="62" s="1"/>
  <c r="N123" i="17"/>
  <c r="N30" i="62" s="1"/>
  <c r="M123" i="17"/>
  <c r="M30" i="62" s="1"/>
  <c r="L123" i="17"/>
  <c r="L30" i="62" s="1"/>
  <c r="K123" i="17"/>
  <c r="K30" i="62" s="1"/>
  <c r="J123" i="17"/>
  <c r="J30" i="62" s="1"/>
  <c r="I123" i="17"/>
  <c r="I30" i="62" s="1"/>
  <c r="H123" i="17"/>
  <c r="H30" i="62" s="1"/>
  <c r="G123" i="17"/>
  <c r="F123" i="17"/>
  <c r="E123" i="17"/>
  <c r="D123" i="17"/>
  <c r="O121" i="17"/>
  <c r="N121" i="17"/>
  <c r="M121" i="17"/>
  <c r="L121" i="17"/>
  <c r="K121" i="17"/>
  <c r="J121" i="17"/>
  <c r="I121" i="17"/>
  <c r="H121" i="17"/>
  <c r="G121" i="17"/>
  <c r="F121" i="17"/>
  <c r="E121" i="17"/>
  <c r="D121" i="17"/>
  <c r="O120" i="17"/>
  <c r="N120" i="17"/>
  <c r="M120" i="17"/>
  <c r="L120" i="17"/>
  <c r="K120" i="17"/>
  <c r="J120" i="17"/>
  <c r="I120" i="17"/>
  <c r="H120" i="17"/>
  <c r="G120" i="17"/>
  <c r="F120" i="17"/>
  <c r="E120" i="17"/>
  <c r="D120" i="17"/>
  <c r="O119" i="17"/>
  <c r="N119" i="17"/>
  <c r="M119" i="17"/>
  <c r="L119" i="17"/>
  <c r="K119" i="17"/>
  <c r="J119" i="17"/>
  <c r="I119" i="17"/>
  <c r="H119" i="17"/>
  <c r="G119" i="17"/>
  <c r="F119" i="17"/>
  <c r="E119" i="17"/>
  <c r="D119" i="17"/>
  <c r="O118" i="17"/>
  <c r="N118" i="17"/>
  <c r="M118" i="17"/>
  <c r="L118" i="17"/>
  <c r="K118" i="17"/>
  <c r="J118" i="17"/>
  <c r="I118" i="17"/>
  <c r="H118" i="17"/>
  <c r="G118" i="17"/>
  <c r="F118" i="17"/>
  <c r="E118" i="17"/>
  <c r="D118" i="17"/>
  <c r="O117" i="17"/>
  <c r="N117" i="17"/>
  <c r="M117" i="17"/>
  <c r="L117" i="17"/>
  <c r="K117" i="17"/>
  <c r="J117" i="17"/>
  <c r="I117" i="17"/>
  <c r="H117" i="17"/>
  <c r="G117" i="17"/>
  <c r="F117" i="17"/>
  <c r="E117" i="17"/>
  <c r="D117" i="17"/>
  <c r="O116" i="17"/>
  <c r="N116" i="17"/>
  <c r="M116" i="17"/>
  <c r="L116" i="17"/>
  <c r="K116" i="17"/>
  <c r="J116" i="17"/>
  <c r="I116" i="17"/>
  <c r="H116" i="17"/>
  <c r="G116" i="17"/>
  <c r="F116" i="17"/>
  <c r="E116" i="17"/>
  <c r="D116" i="17"/>
  <c r="O115" i="17"/>
  <c r="N115" i="17"/>
  <c r="M115" i="17"/>
  <c r="L115" i="17"/>
  <c r="K115" i="17"/>
  <c r="J115" i="17"/>
  <c r="I115" i="17"/>
  <c r="H115" i="17"/>
  <c r="G115" i="17"/>
  <c r="F115" i="17"/>
  <c r="E115" i="17"/>
  <c r="D115" i="17"/>
  <c r="O114" i="17"/>
  <c r="N114" i="17"/>
  <c r="M114" i="17"/>
  <c r="L114" i="17"/>
  <c r="K114" i="17"/>
  <c r="J114" i="17"/>
  <c r="I114" i="17"/>
  <c r="H114" i="17"/>
  <c r="G114" i="17"/>
  <c r="F114" i="17"/>
  <c r="E114" i="17"/>
  <c r="D114" i="17"/>
  <c r="O113" i="17"/>
  <c r="N113" i="17"/>
  <c r="M113" i="17"/>
  <c r="L113" i="17"/>
  <c r="K113" i="17"/>
  <c r="J113" i="17"/>
  <c r="I113" i="17"/>
  <c r="H113" i="17"/>
  <c r="G113" i="17"/>
  <c r="F113" i="17"/>
  <c r="E113" i="17"/>
  <c r="D113" i="17"/>
  <c r="O112" i="17"/>
  <c r="N112" i="17"/>
  <c r="M112" i="17"/>
  <c r="L112" i="17"/>
  <c r="K112" i="17"/>
  <c r="J112" i="17"/>
  <c r="I112" i="17"/>
  <c r="H112" i="17"/>
  <c r="G112" i="17"/>
  <c r="F112" i="17"/>
  <c r="E112" i="17"/>
  <c r="D112" i="17"/>
  <c r="O111" i="17"/>
  <c r="N111" i="17"/>
  <c r="M111" i="17"/>
  <c r="L111" i="17"/>
  <c r="K111" i="17"/>
  <c r="J111" i="17"/>
  <c r="I111" i="17"/>
  <c r="H111" i="17"/>
  <c r="G111" i="17"/>
  <c r="F111" i="17"/>
  <c r="E111" i="17"/>
  <c r="D111" i="17"/>
  <c r="O108" i="17"/>
  <c r="O17" i="66" s="1"/>
  <c r="O56" i="66" s="1"/>
  <c r="N108" i="17"/>
  <c r="N17" i="66" s="1"/>
  <c r="N56" i="66" s="1"/>
  <c r="M108" i="17"/>
  <c r="M17" i="66" s="1"/>
  <c r="M56" i="66" s="1"/>
  <c r="L108" i="17"/>
  <c r="L17" i="66" s="1"/>
  <c r="L56" i="66" s="1"/>
  <c r="K108" i="17"/>
  <c r="K17" i="66" s="1"/>
  <c r="K56" i="66" s="1"/>
  <c r="J108" i="17"/>
  <c r="J17" i="66" s="1"/>
  <c r="J56" i="66" s="1"/>
  <c r="I108" i="17"/>
  <c r="I17" i="66" s="1"/>
  <c r="I56" i="66" s="1"/>
  <c r="H108" i="17"/>
  <c r="H17" i="66" s="1"/>
  <c r="G108" i="17"/>
  <c r="F108" i="17"/>
  <c r="F17" i="66" s="1"/>
  <c r="E108" i="17"/>
  <c r="E17" i="66" s="1"/>
  <c r="E56" i="66" s="1"/>
  <c r="D108" i="17"/>
  <c r="D17" i="66" s="1"/>
  <c r="O105" i="17"/>
  <c r="O17" i="62" s="1"/>
  <c r="N105" i="17"/>
  <c r="N17" i="62" s="1"/>
  <c r="M105" i="17"/>
  <c r="M17" i="62" s="1"/>
  <c r="L105" i="17"/>
  <c r="L17" i="62" s="1"/>
  <c r="K105" i="17"/>
  <c r="K17" i="62" s="1"/>
  <c r="J105" i="17"/>
  <c r="J17" i="62" s="1"/>
  <c r="I105" i="17"/>
  <c r="I17" i="62" s="1"/>
  <c r="H105" i="17"/>
  <c r="H17" i="62" s="1"/>
  <c r="G105" i="17"/>
  <c r="F105" i="17"/>
  <c r="E105" i="17"/>
  <c r="D105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O102" i="17"/>
  <c r="N102" i="17"/>
  <c r="M102" i="17"/>
  <c r="L102" i="17"/>
  <c r="K102" i="17"/>
  <c r="J102" i="17"/>
  <c r="I102" i="17"/>
  <c r="H102" i="17"/>
  <c r="G102" i="17"/>
  <c r="F102" i="17"/>
  <c r="E102" i="17"/>
  <c r="D102" i="17"/>
  <c r="O101" i="17"/>
  <c r="N101" i="17"/>
  <c r="M101" i="17"/>
  <c r="L101" i="17"/>
  <c r="K101" i="17"/>
  <c r="J101" i="17"/>
  <c r="I101" i="17"/>
  <c r="H101" i="17"/>
  <c r="G101" i="17"/>
  <c r="F101" i="17"/>
  <c r="E101" i="17"/>
  <c r="D101" i="17"/>
  <c r="O100" i="17"/>
  <c r="N100" i="17"/>
  <c r="M100" i="17"/>
  <c r="L100" i="17"/>
  <c r="K100" i="17"/>
  <c r="J100" i="17"/>
  <c r="I100" i="17"/>
  <c r="H100" i="17"/>
  <c r="G100" i="17"/>
  <c r="F100" i="17"/>
  <c r="E100" i="17"/>
  <c r="D100" i="17"/>
  <c r="O99" i="17"/>
  <c r="N99" i="17"/>
  <c r="M99" i="17"/>
  <c r="L99" i="17"/>
  <c r="K99" i="17"/>
  <c r="J99" i="17"/>
  <c r="I99" i="17"/>
  <c r="H99" i="17"/>
  <c r="G99" i="17"/>
  <c r="F99" i="17"/>
  <c r="E99" i="17"/>
  <c r="D99" i="17"/>
  <c r="O98" i="17"/>
  <c r="N98" i="17"/>
  <c r="M98" i="17"/>
  <c r="L98" i="17"/>
  <c r="K98" i="17"/>
  <c r="J98" i="17"/>
  <c r="I98" i="17"/>
  <c r="H98" i="17"/>
  <c r="G98" i="17"/>
  <c r="F98" i="17"/>
  <c r="E98" i="17"/>
  <c r="D98" i="17"/>
  <c r="O97" i="17"/>
  <c r="N97" i="17"/>
  <c r="M97" i="17"/>
  <c r="L97" i="17"/>
  <c r="K97" i="17"/>
  <c r="J97" i="17"/>
  <c r="I97" i="17"/>
  <c r="H97" i="17"/>
  <c r="G97" i="17"/>
  <c r="F97" i="17"/>
  <c r="E97" i="17"/>
  <c r="D97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O95" i="17"/>
  <c r="N95" i="17"/>
  <c r="M95" i="17"/>
  <c r="L95" i="17"/>
  <c r="K95" i="17"/>
  <c r="J95" i="17"/>
  <c r="I95" i="17"/>
  <c r="H95" i="17"/>
  <c r="G95" i="17"/>
  <c r="F95" i="17"/>
  <c r="E95" i="17"/>
  <c r="D95" i="17"/>
  <c r="O94" i="17"/>
  <c r="N94" i="17"/>
  <c r="M94" i="17"/>
  <c r="L94" i="17"/>
  <c r="K94" i="17"/>
  <c r="J94" i="17"/>
  <c r="I94" i="17"/>
  <c r="H94" i="17"/>
  <c r="G94" i="17"/>
  <c r="F94" i="17"/>
  <c r="E94" i="17"/>
  <c r="D94" i="17"/>
  <c r="O93" i="17"/>
  <c r="N93" i="17"/>
  <c r="M93" i="17"/>
  <c r="L93" i="17"/>
  <c r="K93" i="17"/>
  <c r="J93" i="17"/>
  <c r="I93" i="17"/>
  <c r="H93" i="17"/>
  <c r="G93" i="17"/>
  <c r="F93" i="17"/>
  <c r="E93" i="17"/>
  <c r="D93" i="17"/>
  <c r="O144" i="16"/>
  <c r="O42" i="66" s="1"/>
  <c r="N144" i="16"/>
  <c r="N42" i="66" s="1"/>
  <c r="M144" i="16"/>
  <c r="M42" i="66" s="1"/>
  <c r="L144" i="16"/>
  <c r="L42" i="66" s="1"/>
  <c r="K144" i="16"/>
  <c r="K42" i="66" s="1"/>
  <c r="J144" i="16"/>
  <c r="J42" i="66" s="1"/>
  <c r="I144" i="16"/>
  <c r="I42" i="66" s="1"/>
  <c r="H144" i="16"/>
  <c r="H42" i="66" s="1"/>
  <c r="G144" i="16"/>
  <c r="F144" i="16"/>
  <c r="E144" i="16"/>
  <c r="E42" i="66" s="1"/>
  <c r="D144" i="16"/>
  <c r="D42" i="66" s="1"/>
  <c r="O141" i="16"/>
  <c r="O42" i="62" s="1"/>
  <c r="N141" i="16"/>
  <c r="N42" i="62" s="1"/>
  <c r="M141" i="16"/>
  <c r="M42" i="62" s="1"/>
  <c r="L141" i="16"/>
  <c r="L42" i="62" s="1"/>
  <c r="K141" i="16"/>
  <c r="K42" i="62" s="1"/>
  <c r="J141" i="16"/>
  <c r="J42" i="62" s="1"/>
  <c r="I141" i="16"/>
  <c r="I42" i="62" s="1"/>
  <c r="H141" i="16"/>
  <c r="H42" i="62" s="1"/>
  <c r="G141" i="16"/>
  <c r="F141" i="16"/>
  <c r="E141" i="16"/>
  <c r="D141" i="16"/>
  <c r="O139" i="16"/>
  <c r="O42" i="52" s="1"/>
  <c r="N139" i="16"/>
  <c r="N42" i="52" s="1"/>
  <c r="M139" i="16"/>
  <c r="M42" i="52" s="1"/>
  <c r="L139" i="16"/>
  <c r="L42" i="52" s="1"/>
  <c r="K139" i="16"/>
  <c r="K42" i="52" s="1"/>
  <c r="J139" i="16"/>
  <c r="J42" i="52" s="1"/>
  <c r="I139" i="16"/>
  <c r="I42" i="52" s="1"/>
  <c r="H139" i="16"/>
  <c r="H42" i="52" s="1"/>
  <c r="G139" i="16"/>
  <c r="G42" i="52" s="1"/>
  <c r="F139" i="16"/>
  <c r="F42" i="52" s="1"/>
  <c r="E139" i="16"/>
  <c r="E42" i="52" s="1"/>
  <c r="D139" i="16"/>
  <c r="D42" i="52" s="1"/>
  <c r="N138" i="16"/>
  <c r="N42" i="55" s="1"/>
  <c r="M138" i="16"/>
  <c r="M42" i="55" s="1"/>
  <c r="L138" i="16"/>
  <c r="L42" i="55" s="1"/>
  <c r="K138" i="16"/>
  <c r="K42" i="55" s="1"/>
  <c r="J138" i="16"/>
  <c r="J42" i="55" s="1"/>
  <c r="I138" i="16"/>
  <c r="I42" i="55" s="1"/>
  <c r="H138" i="16"/>
  <c r="H42" i="55" s="1"/>
  <c r="G138" i="16"/>
  <c r="G42" i="55" s="1"/>
  <c r="F138" i="16"/>
  <c r="F42" i="55" s="1"/>
  <c r="E138" i="16"/>
  <c r="E42" i="55" s="1"/>
  <c r="D138" i="16"/>
  <c r="D42" i="55" s="1"/>
  <c r="O137" i="16"/>
  <c r="O42" i="51" s="1"/>
  <c r="N137" i="16"/>
  <c r="N42" i="51" s="1"/>
  <c r="M137" i="16"/>
  <c r="M42" i="51" s="1"/>
  <c r="L137" i="16"/>
  <c r="L42" i="51" s="1"/>
  <c r="K137" i="16"/>
  <c r="K42" i="51" s="1"/>
  <c r="J137" i="16"/>
  <c r="J42" i="51" s="1"/>
  <c r="I137" i="16"/>
  <c r="I42" i="51" s="1"/>
  <c r="H137" i="16"/>
  <c r="H42" i="51" s="1"/>
  <c r="G137" i="16"/>
  <c r="G42" i="51" s="1"/>
  <c r="F137" i="16"/>
  <c r="F42" i="51" s="1"/>
  <c r="E137" i="16"/>
  <c r="E42" i="51" s="1"/>
  <c r="D137" i="16"/>
  <c r="D42" i="51" s="1"/>
  <c r="O136" i="16"/>
  <c r="O42" i="49" s="1"/>
  <c r="N136" i="16"/>
  <c r="N42" i="49" s="1"/>
  <c r="M136" i="16"/>
  <c r="M42" i="49" s="1"/>
  <c r="L136" i="16"/>
  <c r="L42" i="49" s="1"/>
  <c r="K136" i="16"/>
  <c r="K42" i="49" s="1"/>
  <c r="J136" i="16"/>
  <c r="J42" i="49" s="1"/>
  <c r="I136" i="16"/>
  <c r="I42" i="49" s="1"/>
  <c r="H136" i="16"/>
  <c r="H42" i="49" s="1"/>
  <c r="G136" i="16"/>
  <c r="G42" i="49" s="1"/>
  <c r="F136" i="16"/>
  <c r="F42" i="49" s="1"/>
  <c r="E136" i="16"/>
  <c r="E42" i="49" s="1"/>
  <c r="D136" i="16"/>
  <c r="D42" i="49" s="1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O126" i="16"/>
  <c r="O29" i="66" s="1"/>
  <c r="N126" i="16"/>
  <c r="N29" i="66" s="1"/>
  <c r="M126" i="16"/>
  <c r="M29" i="66" s="1"/>
  <c r="L126" i="16"/>
  <c r="L29" i="66" s="1"/>
  <c r="K126" i="16"/>
  <c r="K29" i="66" s="1"/>
  <c r="J126" i="16"/>
  <c r="J29" i="66" s="1"/>
  <c r="I126" i="16"/>
  <c r="I29" i="66" s="1"/>
  <c r="H126" i="16"/>
  <c r="H29" i="66" s="1"/>
  <c r="G126" i="16"/>
  <c r="F126" i="16"/>
  <c r="F29" i="66" s="1"/>
  <c r="E126" i="16"/>
  <c r="E29" i="66" s="1"/>
  <c r="D126" i="16"/>
  <c r="D29" i="66" s="1"/>
  <c r="O123" i="16"/>
  <c r="O29" i="62" s="1"/>
  <c r="N123" i="16"/>
  <c r="N29" i="62" s="1"/>
  <c r="M123" i="16"/>
  <c r="M29" i="62" s="1"/>
  <c r="L123" i="16"/>
  <c r="L29" i="62" s="1"/>
  <c r="K123" i="16"/>
  <c r="K29" i="62" s="1"/>
  <c r="J123" i="16"/>
  <c r="J29" i="62" s="1"/>
  <c r="I123" i="16"/>
  <c r="I29" i="62" s="1"/>
  <c r="H123" i="16"/>
  <c r="H29" i="62" s="1"/>
  <c r="G123" i="16"/>
  <c r="F123" i="16"/>
  <c r="E123" i="16"/>
  <c r="D123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N120" i="16"/>
  <c r="M120" i="16"/>
  <c r="L120" i="16"/>
  <c r="K120" i="16"/>
  <c r="J120" i="16"/>
  <c r="I120" i="16"/>
  <c r="H120" i="16"/>
  <c r="G120" i="16"/>
  <c r="F120" i="16"/>
  <c r="E120" i="16"/>
  <c r="D120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O108" i="16"/>
  <c r="O16" i="66" s="1"/>
  <c r="N108" i="16"/>
  <c r="N16" i="66" s="1"/>
  <c r="M108" i="16"/>
  <c r="M16" i="66" s="1"/>
  <c r="L108" i="16"/>
  <c r="L16" i="66" s="1"/>
  <c r="L55" i="66" s="1"/>
  <c r="K108" i="16"/>
  <c r="K16" i="66" s="1"/>
  <c r="J108" i="16"/>
  <c r="J16" i="66" s="1"/>
  <c r="I108" i="16"/>
  <c r="I16" i="66" s="1"/>
  <c r="H108" i="16"/>
  <c r="H16" i="66" s="1"/>
  <c r="H55" i="66" s="1"/>
  <c r="G108" i="16"/>
  <c r="F108" i="16"/>
  <c r="E108" i="16"/>
  <c r="E16" i="66" s="1"/>
  <c r="E55" i="66" s="1"/>
  <c r="D108" i="16"/>
  <c r="D16" i="66" s="1"/>
  <c r="O105" i="16"/>
  <c r="O16" i="62" s="1"/>
  <c r="N105" i="16"/>
  <c r="N16" i="62" s="1"/>
  <c r="M105" i="16"/>
  <c r="M16" i="62" s="1"/>
  <c r="L105" i="16"/>
  <c r="L16" i="62" s="1"/>
  <c r="K105" i="16"/>
  <c r="K16" i="62" s="1"/>
  <c r="J105" i="16"/>
  <c r="J16" i="62" s="1"/>
  <c r="I105" i="16"/>
  <c r="I16" i="62" s="1"/>
  <c r="H105" i="16"/>
  <c r="H16" i="62" s="1"/>
  <c r="G105" i="16"/>
  <c r="F105" i="16"/>
  <c r="E105" i="16"/>
  <c r="D105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N102" i="16"/>
  <c r="M102" i="16"/>
  <c r="L102" i="16"/>
  <c r="K102" i="16"/>
  <c r="J102" i="16"/>
  <c r="I102" i="16"/>
  <c r="H102" i="16"/>
  <c r="G102" i="16"/>
  <c r="F102" i="16"/>
  <c r="E102" i="16"/>
  <c r="D102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O139" i="14"/>
  <c r="O41" i="52" s="1"/>
  <c r="O144" i="14"/>
  <c r="O41" i="66" s="1"/>
  <c r="N144" i="14"/>
  <c r="N41" i="66" s="1"/>
  <c r="M144" i="14"/>
  <c r="M41" i="66" s="1"/>
  <c r="L144" i="14"/>
  <c r="L41" i="66" s="1"/>
  <c r="K144" i="14"/>
  <c r="K41" i="66" s="1"/>
  <c r="J144" i="14"/>
  <c r="J41" i="66" s="1"/>
  <c r="I144" i="14"/>
  <c r="I41" i="66" s="1"/>
  <c r="H144" i="14"/>
  <c r="H41" i="66" s="1"/>
  <c r="G144" i="14"/>
  <c r="F144" i="14"/>
  <c r="E144" i="14"/>
  <c r="E41" i="66" s="1"/>
  <c r="D144" i="14"/>
  <c r="D41" i="66" s="1"/>
  <c r="O141" i="14"/>
  <c r="O41" i="62" s="1"/>
  <c r="N141" i="14"/>
  <c r="N41" i="62" s="1"/>
  <c r="M141" i="14"/>
  <c r="M41" i="62" s="1"/>
  <c r="L141" i="14"/>
  <c r="L41" i="62" s="1"/>
  <c r="K141" i="14"/>
  <c r="K41" i="62" s="1"/>
  <c r="J141" i="14"/>
  <c r="J41" i="62" s="1"/>
  <c r="I141" i="14"/>
  <c r="I41" i="62" s="1"/>
  <c r="H141" i="14"/>
  <c r="H41" i="62" s="1"/>
  <c r="G141" i="14"/>
  <c r="F141" i="14"/>
  <c r="E141" i="14"/>
  <c r="D141" i="14"/>
  <c r="N139" i="14"/>
  <c r="N41" i="52" s="1"/>
  <c r="M139" i="14"/>
  <c r="M41" i="52" s="1"/>
  <c r="L139" i="14"/>
  <c r="L41" i="52" s="1"/>
  <c r="K139" i="14"/>
  <c r="K41" i="52" s="1"/>
  <c r="J139" i="14"/>
  <c r="J41" i="52" s="1"/>
  <c r="I139" i="14"/>
  <c r="I41" i="52" s="1"/>
  <c r="H139" i="14"/>
  <c r="H41" i="52" s="1"/>
  <c r="G139" i="14"/>
  <c r="G41" i="52" s="1"/>
  <c r="F139" i="14"/>
  <c r="F41" i="52" s="1"/>
  <c r="E139" i="14"/>
  <c r="E41" i="52" s="1"/>
  <c r="D139" i="14"/>
  <c r="D41" i="52" s="1"/>
  <c r="O138" i="14"/>
  <c r="O41" i="55" s="1"/>
  <c r="N138" i="14"/>
  <c r="N41" i="55" s="1"/>
  <c r="M138" i="14"/>
  <c r="M41" i="55" s="1"/>
  <c r="L138" i="14"/>
  <c r="L41" i="55" s="1"/>
  <c r="K138" i="14"/>
  <c r="K41" i="55" s="1"/>
  <c r="J138" i="14"/>
  <c r="J41" i="55" s="1"/>
  <c r="I138" i="14"/>
  <c r="I41" i="55" s="1"/>
  <c r="H138" i="14"/>
  <c r="H41" i="55" s="1"/>
  <c r="G138" i="14"/>
  <c r="G41" i="55" s="1"/>
  <c r="F138" i="14"/>
  <c r="F41" i="55" s="1"/>
  <c r="E138" i="14"/>
  <c r="E41" i="55" s="1"/>
  <c r="D138" i="14"/>
  <c r="D41" i="55" s="1"/>
  <c r="O137" i="14"/>
  <c r="O41" i="51" s="1"/>
  <c r="N137" i="14"/>
  <c r="N41" i="51" s="1"/>
  <c r="M137" i="14"/>
  <c r="M41" i="51" s="1"/>
  <c r="L137" i="14"/>
  <c r="L41" i="51" s="1"/>
  <c r="K137" i="14"/>
  <c r="K41" i="51" s="1"/>
  <c r="J137" i="14"/>
  <c r="J41" i="51" s="1"/>
  <c r="I137" i="14"/>
  <c r="I41" i="51" s="1"/>
  <c r="H137" i="14"/>
  <c r="H41" i="51" s="1"/>
  <c r="G137" i="14"/>
  <c r="G41" i="51" s="1"/>
  <c r="F137" i="14"/>
  <c r="F41" i="51" s="1"/>
  <c r="E137" i="14"/>
  <c r="E41" i="51" s="1"/>
  <c r="D137" i="14"/>
  <c r="D41" i="51" s="1"/>
  <c r="O136" i="14"/>
  <c r="O41" i="49" s="1"/>
  <c r="N136" i="14"/>
  <c r="N41" i="49" s="1"/>
  <c r="M136" i="14"/>
  <c r="M41" i="49" s="1"/>
  <c r="L136" i="14"/>
  <c r="L41" i="49" s="1"/>
  <c r="K136" i="14"/>
  <c r="K41" i="49" s="1"/>
  <c r="J136" i="14"/>
  <c r="J41" i="49" s="1"/>
  <c r="I136" i="14"/>
  <c r="I41" i="49" s="1"/>
  <c r="H136" i="14"/>
  <c r="H41" i="49" s="1"/>
  <c r="G136" i="14"/>
  <c r="G41" i="49" s="1"/>
  <c r="F136" i="14"/>
  <c r="F41" i="49" s="1"/>
  <c r="E136" i="14"/>
  <c r="E41" i="49" s="1"/>
  <c r="D136" i="14"/>
  <c r="D41" i="49" s="1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O126" i="14"/>
  <c r="O28" i="66" s="1"/>
  <c r="N126" i="14"/>
  <c r="N28" i="66" s="1"/>
  <c r="M126" i="14"/>
  <c r="M28" i="66" s="1"/>
  <c r="L126" i="14"/>
  <c r="L28" i="66" s="1"/>
  <c r="K126" i="14"/>
  <c r="K28" i="66" s="1"/>
  <c r="J126" i="14"/>
  <c r="J28" i="66" s="1"/>
  <c r="I126" i="14"/>
  <c r="I28" i="66" s="1"/>
  <c r="H126" i="14"/>
  <c r="H28" i="66" s="1"/>
  <c r="G126" i="14"/>
  <c r="F126" i="14"/>
  <c r="F28" i="66" s="1"/>
  <c r="E126" i="14"/>
  <c r="E28" i="66" s="1"/>
  <c r="D126" i="14"/>
  <c r="D28" i="66" s="1"/>
  <c r="O123" i="14"/>
  <c r="O28" i="62" s="1"/>
  <c r="N123" i="14"/>
  <c r="N28" i="62" s="1"/>
  <c r="M123" i="14"/>
  <c r="M28" i="62" s="1"/>
  <c r="L123" i="14"/>
  <c r="L28" i="62" s="1"/>
  <c r="K123" i="14"/>
  <c r="K28" i="62" s="1"/>
  <c r="J123" i="14"/>
  <c r="J28" i="62" s="1"/>
  <c r="I123" i="14"/>
  <c r="I28" i="62" s="1"/>
  <c r="H123" i="14"/>
  <c r="H28" i="62" s="1"/>
  <c r="G123" i="14"/>
  <c r="F123" i="14"/>
  <c r="E123" i="14"/>
  <c r="D123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O115" i="14"/>
  <c r="N115" i="14"/>
  <c r="M115" i="14"/>
  <c r="L115" i="14"/>
  <c r="K115" i="14"/>
  <c r="J115" i="14"/>
  <c r="I115" i="14"/>
  <c r="H115" i="14"/>
  <c r="G115" i="14"/>
  <c r="F115" i="14"/>
  <c r="E115" i="14"/>
  <c r="D115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O108" i="14"/>
  <c r="O15" i="66" s="1"/>
  <c r="N108" i="14"/>
  <c r="N15" i="66" s="1"/>
  <c r="N54" i="66" s="1"/>
  <c r="M108" i="14"/>
  <c r="M15" i="66" s="1"/>
  <c r="M54" i="66" s="1"/>
  <c r="L108" i="14"/>
  <c r="L15" i="66" s="1"/>
  <c r="K108" i="14"/>
  <c r="K15" i="66" s="1"/>
  <c r="K54" i="66" s="1"/>
  <c r="J108" i="14"/>
  <c r="J15" i="66" s="1"/>
  <c r="J54" i="66" s="1"/>
  <c r="I108" i="14"/>
  <c r="I15" i="66" s="1"/>
  <c r="H108" i="14"/>
  <c r="H15" i="66" s="1"/>
  <c r="G108" i="14"/>
  <c r="F108" i="14"/>
  <c r="E108" i="14"/>
  <c r="E15" i="66" s="1"/>
  <c r="D108" i="14"/>
  <c r="D15" i="66" s="1"/>
  <c r="O105" i="14"/>
  <c r="O15" i="62" s="1"/>
  <c r="N105" i="14"/>
  <c r="N15" i="62" s="1"/>
  <c r="M105" i="14"/>
  <c r="M15" i="62" s="1"/>
  <c r="L105" i="14"/>
  <c r="L15" i="62" s="1"/>
  <c r="K105" i="14"/>
  <c r="K15" i="62" s="1"/>
  <c r="J105" i="14"/>
  <c r="J15" i="62" s="1"/>
  <c r="I105" i="14"/>
  <c r="I15" i="62" s="1"/>
  <c r="H105" i="14"/>
  <c r="H15" i="62" s="1"/>
  <c r="G105" i="14"/>
  <c r="F105" i="14"/>
  <c r="E105" i="14"/>
  <c r="D105" i="14"/>
  <c r="O103" i="14"/>
  <c r="N103" i="14"/>
  <c r="M103" i="14"/>
  <c r="L103" i="14"/>
  <c r="K103" i="14"/>
  <c r="J103" i="14"/>
  <c r="I103" i="14"/>
  <c r="H103" i="14"/>
  <c r="G103" i="14"/>
  <c r="F103" i="14"/>
  <c r="E103" i="14"/>
  <c r="D103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O100" i="14"/>
  <c r="N100" i="14"/>
  <c r="M100" i="14"/>
  <c r="L100" i="14"/>
  <c r="K100" i="14"/>
  <c r="J100" i="14"/>
  <c r="I100" i="14"/>
  <c r="H100" i="14"/>
  <c r="G100" i="14"/>
  <c r="F100" i="14"/>
  <c r="E100" i="14"/>
  <c r="D100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O98" i="14"/>
  <c r="N98" i="14"/>
  <c r="M98" i="14"/>
  <c r="L98" i="14"/>
  <c r="K98" i="14"/>
  <c r="J98" i="14"/>
  <c r="I98" i="14"/>
  <c r="H98" i="14"/>
  <c r="G98" i="14"/>
  <c r="F98" i="14"/>
  <c r="E98" i="14"/>
  <c r="D98" i="14"/>
  <c r="O97" i="14"/>
  <c r="N97" i="14"/>
  <c r="M97" i="14"/>
  <c r="L97" i="14"/>
  <c r="K97" i="14"/>
  <c r="J97" i="14"/>
  <c r="I97" i="14"/>
  <c r="H97" i="14"/>
  <c r="G97" i="14"/>
  <c r="F97" i="14"/>
  <c r="E97" i="14"/>
  <c r="D97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O94" i="14"/>
  <c r="N94" i="14"/>
  <c r="M94" i="14"/>
  <c r="L94" i="14"/>
  <c r="K94" i="14"/>
  <c r="J94" i="14"/>
  <c r="I94" i="14"/>
  <c r="H94" i="14"/>
  <c r="G94" i="14"/>
  <c r="F94" i="14"/>
  <c r="E94" i="14"/>
  <c r="D94" i="14"/>
  <c r="O93" i="14"/>
  <c r="N93" i="14"/>
  <c r="M93" i="14"/>
  <c r="L93" i="14"/>
  <c r="K93" i="14"/>
  <c r="J93" i="14"/>
  <c r="I93" i="14"/>
  <c r="H93" i="14"/>
  <c r="G93" i="14"/>
  <c r="F93" i="14"/>
  <c r="E93" i="14"/>
  <c r="D93" i="14"/>
  <c r="O144" i="13"/>
  <c r="O40" i="66" s="1"/>
  <c r="N144" i="13"/>
  <c r="N40" i="66" s="1"/>
  <c r="M144" i="13"/>
  <c r="M40" i="66" s="1"/>
  <c r="L144" i="13"/>
  <c r="L40" i="66" s="1"/>
  <c r="K144" i="13"/>
  <c r="K40" i="66" s="1"/>
  <c r="J144" i="13"/>
  <c r="J40" i="66" s="1"/>
  <c r="I144" i="13"/>
  <c r="I40" i="66" s="1"/>
  <c r="H144" i="13"/>
  <c r="H40" i="66" s="1"/>
  <c r="G144" i="13"/>
  <c r="F144" i="13"/>
  <c r="F40" i="66" s="1"/>
  <c r="E144" i="13"/>
  <c r="E40" i="66" s="1"/>
  <c r="D144" i="13"/>
  <c r="D40" i="66" s="1"/>
  <c r="O141" i="13"/>
  <c r="O40" i="62" s="1"/>
  <c r="N141" i="13"/>
  <c r="N40" i="62" s="1"/>
  <c r="M141" i="13"/>
  <c r="M40" i="62" s="1"/>
  <c r="L141" i="13"/>
  <c r="L40" i="62" s="1"/>
  <c r="K141" i="13"/>
  <c r="K40" i="62" s="1"/>
  <c r="J141" i="13"/>
  <c r="J40" i="62" s="1"/>
  <c r="I141" i="13"/>
  <c r="I40" i="62" s="1"/>
  <c r="H141" i="13"/>
  <c r="H40" i="62" s="1"/>
  <c r="G141" i="13"/>
  <c r="F141" i="13"/>
  <c r="E141" i="13"/>
  <c r="D141" i="13"/>
  <c r="O139" i="13"/>
  <c r="O40" i="52" s="1"/>
  <c r="N139" i="13"/>
  <c r="N40" i="52" s="1"/>
  <c r="M139" i="13"/>
  <c r="M40" i="52" s="1"/>
  <c r="L139" i="13"/>
  <c r="L40" i="52" s="1"/>
  <c r="K139" i="13"/>
  <c r="K40" i="52" s="1"/>
  <c r="J139" i="13"/>
  <c r="J40" i="52" s="1"/>
  <c r="I139" i="13"/>
  <c r="I40" i="52" s="1"/>
  <c r="H139" i="13"/>
  <c r="H40" i="52" s="1"/>
  <c r="G139" i="13"/>
  <c r="G40" i="52" s="1"/>
  <c r="F139" i="13"/>
  <c r="F40" i="52" s="1"/>
  <c r="E139" i="13"/>
  <c r="E40" i="52" s="1"/>
  <c r="D139" i="13"/>
  <c r="D40" i="52" s="1"/>
  <c r="O138" i="13"/>
  <c r="O40" i="55" s="1"/>
  <c r="N138" i="13"/>
  <c r="N40" i="55" s="1"/>
  <c r="M138" i="13"/>
  <c r="M40" i="55" s="1"/>
  <c r="L138" i="13"/>
  <c r="L40" i="55" s="1"/>
  <c r="K138" i="13"/>
  <c r="K40" i="55" s="1"/>
  <c r="J138" i="13"/>
  <c r="J40" i="55" s="1"/>
  <c r="I138" i="13"/>
  <c r="I40" i="55" s="1"/>
  <c r="H138" i="13"/>
  <c r="H40" i="55" s="1"/>
  <c r="G138" i="13"/>
  <c r="G40" i="55" s="1"/>
  <c r="F138" i="13"/>
  <c r="F40" i="55" s="1"/>
  <c r="E138" i="13"/>
  <c r="E40" i="55" s="1"/>
  <c r="D138" i="13"/>
  <c r="D40" i="55" s="1"/>
  <c r="O137" i="13"/>
  <c r="O40" i="51" s="1"/>
  <c r="N137" i="13"/>
  <c r="N40" i="51" s="1"/>
  <c r="M137" i="13"/>
  <c r="M40" i="51" s="1"/>
  <c r="L137" i="13"/>
  <c r="L40" i="51" s="1"/>
  <c r="K137" i="13"/>
  <c r="K40" i="51" s="1"/>
  <c r="J137" i="13"/>
  <c r="J40" i="51" s="1"/>
  <c r="I137" i="13"/>
  <c r="I40" i="51" s="1"/>
  <c r="H137" i="13"/>
  <c r="H40" i="51" s="1"/>
  <c r="G137" i="13"/>
  <c r="G40" i="51" s="1"/>
  <c r="F137" i="13"/>
  <c r="F40" i="51" s="1"/>
  <c r="E137" i="13"/>
  <c r="E40" i="51" s="1"/>
  <c r="D137" i="13"/>
  <c r="D40" i="51" s="1"/>
  <c r="O136" i="13"/>
  <c r="O40" i="49" s="1"/>
  <c r="N136" i="13"/>
  <c r="N40" i="49" s="1"/>
  <c r="M136" i="13"/>
  <c r="M40" i="49" s="1"/>
  <c r="L136" i="13"/>
  <c r="L40" i="49" s="1"/>
  <c r="K136" i="13"/>
  <c r="K40" i="49" s="1"/>
  <c r="J136" i="13"/>
  <c r="J40" i="49" s="1"/>
  <c r="I136" i="13"/>
  <c r="I40" i="49" s="1"/>
  <c r="H136" i="13"/>
  <c r="H40" i="49" s="1"/>
  <c r="G136" i="13"/>
  <c r="G40" i="49" s="1"/>
  <c r="F136" i="13"/>
  <c r="F40" i="49" s="1"/>
  <c r="E136" i="13"/>
  <c r="E40" i="49" s="1"/>
  <c r="D136" i="13"/>
  <c r="D40" i="49" s="1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O126" i="13"/>
  <c r="O27" i="66" s="1"/>
  <c r="N126" i="13"/>
  <c r="N27" i="66" s="1"/>
  <c r="M126" i="13"/>
  <c r="M27" i="66" s="1"/>
  <c r="L126" i="13"/>
  <c r="L27" i="66" s="1"/>
  <c r="K126" i="13"/>
  <c r="K27" i="66" s="1"/>
  <c r="J126" i="13"/>
  <c r="J27" i="66" s="1"/>
  <c r="I126" i="13"/>
  <c r="I27" i="66" s="1"/>
  <c r="H126" i="13"/>
  <c r="H27" i="66" s="1"/>
  <c r="G126" i="13"/>
  <c r="F126" i="13"/>
  <c r="E126" i="13"/>
  <c r="E27" i="66" s="1"/>
  <c r="D126" i="13"/>
  <c r="D27" i="66" s="1"/>
  <c r="O123" i="13"/>
  <c r="O27" i="62" s="1"/>
  <c r="N123" i="13"/>
  <c r="N27" i="62" s="1"/>
  <c r="M123" i="13"/>
  <c r="M27" i="62" s="1"/>
  <c r="L123" i="13"/>
  <c r="L27" i="62" s="1"/>
  <c r="K123" i="13"/>
  <c r="K27" i="62" s="1"/>
  <c r="J123" i="13"/>
  <c r="J27" i="62" s="1"/>
  <c r="I123" i="13"/>
  <c r="I27" i="62" s="1"/>
  <c r="H123" i="13"/>
  <c r="H27" i="62" s="1"/>
  <c r="G123" i="13"/>
  <c r="F123" i="13"/>
  <c r="E123" i="13"/>
  <c r="D123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O108" i="13"/>
  <c r="O14" i="66" s="1"/>
  <c r="O53" i="66" s="1"/>
  <c r="N108" i="13"/>
  <c r="N14" i="66" s="1"/>
  <c r="M108" i="13"/>
  <c r="M14" i="66" s="1"/>
  <c r="M53" i="66" s="1"/>
  <c r="L108" i="13"/>
  <c r="L14" i="66" s="1"/>
  <c r="L53" i="66" s="1"/>
  <c r="K108" i="13"/>
  <c r="K14" i="66" s="1"/>
  <c r="K53" i="66" s="1"/>
  <c r="J108" i="13"/>
  <c r="J14" i="66" s="1"/>
  <c r="I108" i="13"/>
  <c r="I14" i="66" s="1"/>
  <c r="I53" i="66" s="1"/>
  <c r="H108" i="13"/>
  <c r="H14" i="66" s="1"/>
  <c r="H53" i="66" s="1"/>
  <c r="G108" i="13"/>
  <c r="F108" i="13"/>
  <c r="F14" i="66" s="1"/>
  <c r="E108" i="13"/>
  <c r="E14" i="66" s="1"/>
  <c r="D108" i="13"/>
  <c r="D14" i="66" s="1"/>
  <c r="O105" i="13"/>
  <c r="O14" i="62" s="1"/>
  <c r="N105" i="13"/>
  <c r="N14" i="62" s="1"/>
  <c r="M105" i="13"/>
  <c r="M14" i="62" s="1"/>
  <c r="L105" i="13"/>
  <c r="L14" i="62" s="1"/>
  <c r="K105" i="13"/>
  <c r="K14" i="62" s="1"/>
  <c r="J105" i="13"/>
  <c r="J14" i="62" s="1"/>
  <c r="I105" i="13"/>
  <c r="I14" i="62" s="1"/>
  <c r="H105" i="13"/>
  <c r="H14" i="62" s="1"/>
  <c r="G105" i="13"/>
  <c r="F105" i="13"/>
  <c r="E105" i="13"/>
  <c r="D105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O144" i="11"/>
  <c r="O39" i="66" s="1"/>
  <c r="N144" i="11"/>
  <c r="N39" i="66" s="1"/>
  <c r="M144" i="11"/>
  <c r="M39" i="66" s="1"/>
  <c r="L144" i="11"/>
  <c r="L39" i="66" s="1"/>
  <c r="K144" i="11"/>
  <c r="K39" i="66" s="1"/>
  <c r="J144" i="11"/>
  <c r="J39" i="66" s="1"/>
  <c r="I144" i="11"/>
  <c r="I39" i="66" s="1"/>
  <c r="H144" i="11"/>
  <c r="H39" i="66" s="1"/>
  <c r="G144" i="11"/>
  <c r="F144" i="11"/>
  <c r="E144" i="11"/>
  <c r="E39" i="66" s="1"/>
  <c r="D144" i="11"/>
  <c r="D39" i="66" s="1"/>
  <c r="O141" i="11"/>
  <c r="O39" i="62" s="1"/>
  <c r="N141" i="11"/>
  <c r="N39" i="62" s="1"/>
  <c r="M141" i="11"/>
  <c r="M39" i="62" s="1"/>
  <c r="L141" i="11"/>
  <c r="L39" i="62" s="1"/>
  <c r="K141" i="11"/>
  <c r="K39" i="62" s="1"/>
  <c r="J141" i="11"/>
  <c r="J39" i="62" s="1"/>
  <c r="I141" i="11"/>
  <c r="I39" i="62" s="1"/>
  <c r="H141" i="11"/>
  <c r="H39" i="62" s="1"/>
  <c r="G141" i="11"/>
  <c r="F141" i="11"/>
  <c r="E141" i="11"/>
  <c r="D141" i="11"/>
  <c r="O139" i="11"/>
  <c r="O39" i="52" s="1"/>
  <c r="N139" i="11"/>
  <c r="N39" i="52" s="1"/>
  <c r="M139" i="11"/>
  <c r="M39" i="52" s="1"/>
  <c r="L139" i="11"/>
  <c r="L39" i="52" s="1"/>
  <c r="K139" i="11"/>
  <c r="K39" i="52" s="1"/>
  <c r="J139" i="11"/>
  <c r="J39" i="52" s="1"/>
  <c r="I139" i="11"/>
  <c r="I39" i="52" s="1"/>
  <c r="H139" i="11"/>
  <c r="H39" i="52" s="1"/>
  <c r="G139" i="11"/>
  <c r="G39" i="52" s="1"/>
  <c r="F139" i="11"/>
  <c r="F39" i="52" s="1"/>
  <c r="E139" i="11"/>
  <c r="E39" i="52" s="1"/>
  <c r="D139" i="11"/>
  <c r="D39" i="52" s="1"/>
  <c r="O138" i="11"/>
  <c r="O39" i="55" s="1"/>
  <c r="N138" i="11"/>
  <c r="N39" i="55" s="1"/>
  <c r="M138" i="11"/>
  <c r="M39" i="55" s="1"/>
  <c r="L138" i="11"/>
  <c r="L39" i="55" s="1"/>
  <c r="K138" i="11"/>
  <c r="K39" i="55" s="1"/>
  <c r="J138" i="11"/>
  <c r="J39" i="55" s="1"/>
  <c r="I138" i="11"/>
  <c r="I39" i="55" s="1"/>
  <c r="H138" i="11"/>
  <c r="H39" i="55" s="1"/>
  <c r="G138" i="11"/>
  <c r="G39" i="55" s="1"/>
  <c r="F138" i="11"/>
  <c r="F39" i="55" s="1"/>
  <c r="E138" i="11"/>
  <c r="E39" i="55" s="1"/>
  <c r="D138" i="11"/>
  <c r="D39" i="55" s="1"/>
  <c r="O137" i="11"/>
  <c r="O39" i="51" s="1"/>
  <c r="N137" i="11"/>
  <c r="N39" i="51" s="1"/>
  <c r="M137" i="11"/>
  <c r="M39" i="51" s="1"/>
  <c r="L137" i="11"/>
  <c r="L39" i="51" s="1"/>
  <c r="K137" i="11"/>
  <c r="K39" i="51" s="1"/>
  <c r="J137" i="11"/>
  <c r="J39" i="51" s="1"/>
  <c r="I137" i="11"/>
  <c r="I39" i="51" s="1"/>
  <c r="H137" i="11"/>
  <c r="H39" i="51" s="1"/>
  <c r="G137" i="11"/>
  <c r="G39" i="51" s="1"/>
  <c r="F137" i="11"/>
  <c r="F39" i="51" s="1"/>
  <c r="E137" i="11"/>
  <c r="E39" i="51" s="1"/>
  <c r="D137" i="11"/>
  <c r="D39" i="51" s="1"/>
  <c r="O136" i="11"/>
  <c r="O39" i="49" s="1"/>
  <c r="N136" i="11"/>
  <c r="N39" i="49" s="1"/>
  <c r="M136" i="11"/>
  <c r="M39" i="49" s="1"/>
  <c r="L136" i="11"/>
  <c r="L39" i="49" s="1"/>
  <c r="K136" i="11"/>
  <c r="K39" i="49" s="1"/>
  <c r="J136" i="11"/>
  <c r="J39" i="49" s="1"/>
  <c r="I136" i="11"/>
  <c r="I39" i="49" s="1"/>
  <c r="H136" i="11"/>
  <c r="H39" i="49" s="1"/>
  <c r="G136" i="11"/>
  <c r="G39" i="49" s="1"/>
  <c r="F136" i="11"/>
  <c r="F39" i="49" s="1"/>
  <c r="E136" i="11"/>
  <c r="E39" i="49" s="1"/>
  <c r="D136" i="11"/>
  <c r="D39" i="49" s="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O131" i="11"/>
  <c r="N131" i="11"/>
  <c r="M131" i="11"/>
  <c r="L131" i="11"/>
  <c r="K131" i="11"/>
  <c r="J131" i="11"/>
  <c r="I131" i="11"/>
  <c r="H131" i="11"/>
  <c r="G131" i="11"/>
  <c r="F131" i="11"/>
  <c r="E131" i="11"/>
  <c r="D131" i="1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O129" i="11"/>
  <c r="N129" i="11"/>
  <c r="M129" i="11"/>
  <c r="L129" i="11"/>
  <c r="K129" i="11"/>
  <c r="J129" i="11"/>
  <c r="I129" i="11"/>
  <c r="H129" i="11"/>
  <c r="G129" i="11"/>
  <c r="F129" i="11"/>
  <c r="E129" i="11"/>
  <c r="D129" i="11"/>
  <c r="O126" i="11"/>
  <c r="O26" i="66" s="1"/>
  <c r="N126" i="11"/>
  <c r="N26" i="66" s="1"/>
  <c r="M126" i="11"/>
  <c r="M26" i="66" s="1"/>
  <c r="L126" i="11"/>
  <c r="L26" i="66" s="1"/>
  <c r="K126" i="11"/>
  <c r="K26" i="66" s="1"/>
  <c r="J126" i="11"/>
  <c r="J26" i="66" s="1"/>
  <c r="I126" i="11"/>
  <c r="I26" i="66" s="1"/>
  <c r="H126" i="11"/>
  <c r="H26" i="66" s="1"/>
  <c r="G126" i="11"/>
  <c r="F126" i="11"/>
  <c r="F26" i="66" s="1"/>
  <c r="E126" i="11"/>
  <c r="E26" i="66" s="1"/>
  <c r="D126" i="11"/>
  <c r="D26" i="66" s="1"/>
  <c r="O123" i="11"/>
  <c r="O26" i="62" s="1"/>
  <c r="N123" i="11"/>
  <c r="N26" i="62" s="1"/>
  <c r="M123" i="11"/>
  <c r="M26" i="62" s="1"/>
  <c r="L123" i="11"/>
  <c r="L26" i="62" s="1"/>
  <c r="K123" i="11"/>
  <c r="K26" i="62" s="1"/>
  <c r="J123" i="11"/>
  <c r="J26" i="62" s="1"/>
  <c r="I123" i="11"/>
  <c r="I26" i="62" s="1"/>
  <c r="H123" i="11"/>
  <c r="H26" i="62" s="1"/>
  <c r="G123" i="11"/>
  <c r="F123" i="11"/>
  <c r="E123" i="11"/>
  <c r="D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O108" i="11"/>
  <c r="O13" i="66" s="1"/>
  <c r="N108" i="11"/>
  <c r="N13" i="66" s="1"/>
  <c r="N52" i="66" s="1"/>
  <c r="M108" i="11"/>
  <c r="M13" i="66" s="1"/>
  <c r="M52" i="66" s="1"/>
  <c r="L108" i="11"/>
  <c r="L13" i="66" s="1"/>
  <c r="L52" i="66" s="1"/>
  <c r="K108" i="11"/>
  <c r="K13" i="66" s="1"/>
  <c r="K52" i="66" s="1"/>
  <c r="J108" i="11"/>
  <c r="J13" i="66" s="1"/>
  <c r="J52" i="66" s="1"/>
  <c r="I108" i="11"/>
  <c r="I13" i="66" s="1"/>
  <c r="I52" i="66" s="1"/>
  <c r="H108" i="11"/>
  <c r="H13" i="66" s="1"/>
  <c r="H52" i="66" s="1"/>
  <c r="G108" i="11"/>
  <c r="F108" i="11"/>
  <c r="E108" i="11"/>
  <c r="E13" i="66" s="1"/>
  <c r="E52" i="66" s="1"/>
  <c r="D108" i="11"/>
  <c r="D13" i="66" s="1"/>
  <c r="O105" i="11"/>
  <c r="O13" i="62" s="1"/>
  <c r="N105" i="11"/>
  <c r="N13" i="62" s="1"/>
  <c r="M105" i="11"/>
  <c r="M13" i="62" s="1"/>
  <c r="L105" i="11"/>
  <c r="L13" i="62" s="1"/>
  <c r="K105" i="11"/>
  <c r="K13" i="62" s="1"/>
  <c r="J105" i="11"/>
  <c r="J13" i="62" s="1"/>
  <c r="I105" i="11"/>
  <c r="I13" i="62" s="1"/>
  <c r="H105" i="11"/>
  <c r="H13" i="62" s="1"/>
  <c r="G105" i="11"/>
  <c r="F105" i="11"/>
  <c r="E105" i="11"/>
  <c r="D105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O144" i="7"/>
  <c r="O37" i="66" s="1"/>
  <c r="N144" i="7"/>
  <c r="N37" i="66" s="1"/>
  <c r="M144" i="7"/>
  <c r="M37" i="66" s="1"/>
  <c r="L144" i="7"/>
  <c r="L37" i="66" s="1"/>
  <c r="K144" i="7"/>
  <c r="K37" i="66" s="1"/>
  <c r="J144" i="7"/>
  <c r="J37" i="66" s="1"/>
  <c r="I144" i="7"/>
  <c r="I37" i="66" s="1"/>
  <c r="H144" i="7"/>
  <c r="H37" i="66" s="1"/>
  <c r="G144" i="7"/>
  <c r="F144" i="7"/>
  <c r="E144" i="7"/>
  <c r="E37" i="66" s="1"/>
  <c r="D144" i="7"/>
  <c r="D37" i="66" s="1"/>
  <c r="O141" i="7"/>
  <c r="O37" i="62" s="1"/>
  <c r="N141" i="7"/>
  <c r="N37" i="62" s="1"/>
  <c r="M141" i="7"/>
  <c r="M37" i="62" s="1"/>
  <c r="L141" i="7"/>
  <c r="L37" i="62" s="1"/>
  <c r="K141" i="7"/>
  <c r="K37" i="62" s="1"/>
  <c r="J141" i="7"/>
  <c r="J37" i="62" s="1"/>
  <c r="I141" i="7"/>
  <c r="I37" i="62" s="1"/>
  <c r="H141" i="7"/>
  <c r="H37" i="62" s="1"/>
  <c r="G141" i="7"/>
  <c r="F141" i="7"/>
  <c r="E141" i="7"/>
  <c r="D141" i="7"/>
  <c r="O139" i="7"/>
  <c r="O37" i="52" s="1"/>
  <c r="N139" i="7"/>
  <c r="N37" i="52" s="1"/>
  <c r="M139" i="7"/>
  <c r="M37" i="52" s="1"/>
  <c r="L139" i="7"/>
  <c r="L37" i="52" s="1"/>
  <c r="K139" i="7"/>
  <c r="K37" i="52" s="1"/>
  <c r="J139" i="7"/>
  <c r="J37" i="52" s="1"/>
  <c r="I139" i="7"/>
  <c r="I37" i="52" s="1"/>
  <c r="H139" i="7"/>
  <c r="H37" i="52" s="1"/>
  <c r="G139" i="7"/>
  <c r="G37" i="52" s="1"/>
  <c r="F139" i="7"/>
  <c r="F37" i="52" s="1"/>
  <c r="E139" i="7"/>
  <c r="E37" i="52" s="1"/>
  <c r="D139" i="7"/>
  <c r="D37" i="52" s="1"/>
  <c r="O138" i="7"/>
  <c r="O37" i="55" s="1"/>
  <c r="N138" i="7"/>
  <c r="N37" i="55" s="1"/>
  <c r="M138" i="7"/>
  <c r="M37" i="55" s="1"/>
  <c r="L138" i="7"/>
  <c r="L37" i="55" s="1"/>
  <c r="K138" i="7"/>
  <c r="K37" i="55" s="1"/>
  <c r="J138" i="7"/>
  <c r="J37" i="55" s="1"/>
  <c r="I138" i="7"/>
  <c r="I37" i="55" s="1"/>
  <c r="H138" i="7"/>
  <c r="H37" i="55" s="1"/>
  <c r="G138" i="7"/>
  <c r="G37" i="55" s="1"/>
  <c r="F138" i="7"/>
  <c r="F37" i="55" s="1"/>
  <c r="E138" i="7"/>
  <c r="E37" i="55" s="1"/>
  <c r="D138" i="7"/>
  <c r="D37" i="55" s="1"/>
  <c r="O137" i="7"/>
  <c r="O37" i="51" s="1"/>
  <c r="N137" i="7"/>
  <c r="N37" i="51" s="1"/>
  <c r="M137" i="7"/>
  <c r="M37" i="51" s="1"/>
  <c r="L137" i="7"/>
  <c r="L37" i="51" s="1"/>
  <c r="K137" i="7"/>
  <c r="K37" i="51" s="1"/>
  <c r="J137" i="7"/>
  <c r="J37" i="51" s="1"/>
  <c r="I137" i="7"/>
  <c r="I37" i="51" s="1"/>
  <c r="H137" i="7"/>
  <c r="H37" i="51" s="1"/>
  <c r="G137" i="7"/>
  <c r="G37" i="51" s="1"/>
  <c r="F137" i="7"/>
  <c r="F37" i="51" s="1"/>
  <c r="E137" i="7"/>
  <c r="E37" i="51" s="1"/>
  <c r="D137" i="7"/>
  <c r="D37" i="51" s="1"/>
  <c r="O136" i="7"/>
  <c r="O37" i="49" s="1"/>
  <c r="N136" i="7"/>
  <c r="N37" i="49" s="1"/>
  <c r="M136" i="7"/>
  <c r="M37" i="49" s="1"/>
  <c r="L136" i="7"/>
  <c r="L37" i="49" s="1"/>
  <c r="K136" i="7"/>
  <c r="K37" i="49" s="1"/>
  <c r="J136" i="7"/>
  <c r="J37" i="49" s="1"/>
  <c r="I136" i="7"/>
  <c r="I37" i="49" s="1"/>
  <c r="H136" i="7"/>
  <c r="H37" i="49" s="1"/>
  <c r="G136" i="7"/>
  <c r="G37" i="49" s="1"/>
  <c r="F136" i="7"/>
  <c r="F37" i="49" s="1"/>
  <c r="E136" i="7"/>
  <c r="E37" i="49" s="1"/>
  <c r="D136" i="7"/>
  <c r="D37" i="49" s="1"/>
  <c r="O135" i="7"/>
  <c r="N135" i="7"/>
  <c r="M135" i="7"/>
  <c r="L135" i="7"/>
  <c r="K135" i="7"/>
  <c r="J135" i="7"/>
  <c r="I135" i="7"/>
  <c r="H135" i="7"/>
  <c r="G135" i="7"/>
  <c r="F135" i="7"/>
  <c r="E135" i="7"/>
  <c r="D135" i="7"/>
  <c r="O134" i="7"/>
  <c r="N134" i="7"/>
  <c r="M134" i="7"/>
  <c r="L134" i="7"/>
  <c r="K134" i="7"/>
  <c r="J134" i="7"/>
  <c r="I134" i="7"/>
  <c r="G134" i="7"/>
  <c r="F134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O126" i="7"/>
  <c r="O24" i="66" s="1"/>
  <c r="N126" i="7"/>
  <c r="N24" i="66" s="1"/>
  <c r="M126" i="7"/>
  <c r="M24" i="66" s="1"/>
  <c r="L126" i="7"/>
  <c r="L24" i="66" s="1"/>
  <c r="K126" i="7"/>
  <c r="K24" i="66" s="1"/>
  <c r="J126" i="7"/>
  <c r="J24" i="66" s="1"/>
  <c r="I126" i="7"/>
  <c r="I24" i="66" s="1"/>
  <c r="H126" i="7"/>
  <c r="H24" i="66" s="1"/>
  <c r="G126" i="7"/>
  <c r="F126" i="7"/>
  <c r="F24" i="66" s="1"/>
  <c r="E126" i="7"/>
  <c r="E24" i="66" s="1"/>
  <c r="D126" i="7"/>
  <c r="D24" i="66" s="1"/>
  <c r="O123" i="7"/>
  <c r="O24" i="62" s="1"/>
  <c r="N123" i="7"/>
  <c r="N24" i="62" s="1"/>
  <c r="M123" i="7"/>
  <c r="M24" i="62" s="1"/>
  <c r="L123" i="7"/>
  <c r="L24" i="62" s="1"/>
  <c r="K123" i="7"/>
  <c r="K24" i="62" s="1"/>
  <c r="J123" i="7"/>
  <c r="J24" i="62" s="1"/>
  <c r="I123" i="7"/>
  <c r="I24" i="62" s="1"/>
  <c r="H123" i="7"/>
  <c r="H24" i="62" s="1"/>
  <c r="G123" i="7"/>
  <c r="F123" i="7"/>
  <c r="E123" i="7"/>
  <c r="D123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O116" i="7"/>
  <c r="N116" i="7"/>
  <c r="M116" i="7"/>
  <c r="L116" i="7"/>
  <c r="K116" i="7"/>
  <c r="J116" i="7"/>
  <c r="I116" i="7"/>
  <c r="G116" i="7"/>
  <c r="F116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O108" i="7"/>
  <c r="O11" i="66" s="1"/>
  <c r="N108" i="7"/>
  <c r="N11" i="66" s="1"/>
  <c r="M108" i="7"/>
  <c r="M11" i="66" s="1"/>
  <c r="M50" i="66" s="1"/>
  <c r="L108" i="7"/>
  <c r="L11" i="66" s="1"/>
  <c r="K108" i="7"/>
  <c r="K11" i="66" s="1"/>
  <c r="J108" i="7"/>
  <c r="J11" i="66" s="1"/>
  <c r="J50" i="66" s="1"/>
  <c r="I108" i="7"/>
  <c r="I11" i="66" s="1"/>
  <c r="I50" i="66" s="1"/>
  <c r="H108" i="7"/>
  <c r="H11" i="66" s="1"/>
  <c r="G108" i="7"/>
  <c r="F108" i="7"/>
  <c r="E108" i="7"/>
  <c r="D108" i="7"/>
  <c r="O105" i="7"/>
  <c r="O11" i="62" s="1"/>
  <c r="N105" i="7"/>
  <c r="N11" i="62" s="1"/>
  <c r="M105" i="7"/>
  <c r="M11" i="62" s="1"/>
  <c r="L105" i="7"/>
  <c r="L11" i="62" s="1"/>
  <c r="K105" i="7"/>
  <c r="K11" i="62" s="1"/>
  <c r="J105" i="7"/>
  <c r="J11" i="62" s="1"/>
  <c r="I105" i="7"/>
  <c r="I11" i="62" s="1"/>
  <c r="H105" i="7"/>
  <c r="H11" i="62" s="1"/>
  <c r="G105" i="7"/>
  <c r="F105" i="7"/>
  <c r="E105" i="7"/>
  <c r="D105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O99" i="7"/>
  <c r="N99" i="7"/>
  <c r="M99" i="7"/>
  <c r="L99" i="7"/>
  <c r="K99" i="7"/>
  <c r="J99" i="7"/>
  <c r="I99" i="7"/>
  <c r="H99" i="7"/>
  <c r="G99" i="7"/>
  <c r="F99" i="7"/>
  <c r="E99" i="7"/>
  <c r="D99" i="7"/>
  <c r="O98" i="7"/>
  <c r="N98" i="7"/>
  <c r="M98" i="7"/>
  <c r="L98" i="7"/>
  <c r="K98" i="7"/>
  <c r="J98" i="7"/>
  <c r="I98" i="7"/>
  <c r="G98" i="7"/>
  <c r="F98" i="7"/>
  <c r="O97" i="7"/>
  <c r="N97" i="7"/>
  <c r="M97" i="7"/>
  <c r="L97" i="7"/>
  <c r="K97" i="7"/>
  <c r="J97" i="7"/>
  <c r="I97" i="7"/>
  <c r="H97" i="7"/>
  <c r="G97" i="7"/>
  <c r="F97" i="7"/>
  <c r="E97" i="7"/>
  <c r="D97" i="7"/>
  <c r="O96" i="7"/>
  <c r="N96" i="7"/>
  <c r="M96" i="7"/>
  <c r="L96" i="7"/>
  <c r="K96" i="7"/>
  <c r="J96" i="7"/>
  <c r="I96" i="7"/>
  <c r="H96" i="7"/>
  <c r="G96" i="7"/>
  <c r="F96" i="7"/>
  <c r="E96" i="7"/>
  <c r="D96" i="7"/>
  <c r="O95" i="7"/>
  <c r="N95" i="7"/>
  <c r="M95" i="7"/>
  <c r="L95" i="7"/>
  <c r="K95" i="7"/>
  <c r="J95" i="7"/>
  <c r="I95" i="7"/>
  <c r="H95" i="7"/>
  <c r="G95" i="7"/>
  <c r="F95" i="7"/>
  <c r="E95" i="7"/>
  <c r="D95" i="7"/>
  <c r="O94" i="7"/>
  <c r="N94" i="7"/>
  <c r="M94" i="7"/>
  <c r="L94" i="7"/>
  <c r="K94" i="7"/>
  <c r="J94" i="7"/>
  <c r="I94" i="7"/>
  <c r="H94" i="7"/>
  <c r="G94" i="7"/>
  <c r="F94" i="7"/>
  <c r="E94" i="7"/>
  <c r="D94" i="7"/>
  <c r="O93" i="7"/>
  <c r="N93" i="7"/>
  <c r="M93" i="7"/>
  <c r="L93" i="7"/>
  <c r="K93" i="7"/>
  <c r="J93" i="7"/>
  <c r="I93" i="7"/>
  <c r="H93" i="7"/>
  <c r="G93" i="7"/>
  <c r="F93" i="7"/>
  <c r="E93" i="7"/>
  <c r="D93" i="7"/>
  <c r="M93" i="8"/>
  <c r="O69" i="17"/>
  <c r="N69" i="17"/>
  <c r="M69" i="17"/>
  <c r="L69" i="17"/>
  <c r="K69" i="17"/>
  <c r="J69" i="17"/>
  <c r="I69" i="17"/>
  <c r="H69" i="17"/>
  <c r="G69" i="17"/>
  <c r="F69" i="17"/>
  <c r="E69" i="17"/>
  <c r="D69" i="17"/>
  <c r="AD68" i="17"/>
  <c r="DA68" i="32" s="1"/>
  <c r="DA140" i="32" s="1"/>
  <c r="AC68" i="17"/>
  <c r="CZ68" i="32" s="1"/>
  <c r="CZ140" i="32" s="1"/>
  <c r="AB68" i="17"/>
  <c r="CY68" i="32" s="1"/>
  <c r="CY140" i="32" s="1"/>
  <c r="AA68" i="17"/>
  <c r="Z68" i="17"/>
  <c r="CW68" i="32" s="1"/>
  <c r="CW140" i="32" s="1"/>
  <c r="Y68" i="17"/>
  <c r="CV68" i="32" s="1"/>
  <c r="CV140" i="32" s="1"/>
  <c r="X68" i="17"/>
  <c r="CU68" i="32" s="1"/>
  <c r="CU140" i="32" s="1"/>
  <c r="W68" i="17"/>
  <c r="V68" i="17"/>
  <c r="CS68" i="32" s="1"/>
  <c r="CS140" i="32" s="1"/>
  <c r="U68" i="17"/>
  <c r="CR68" i="32" s="1"/>
  <c r="CR140" i="32" s="1"/>
  <c r="T68" i="17"/>
  <c r="CQ68" i="32" s="1"/>
  <c r="CQ140" i="32" s="1"/>
  <c r="S68" i="17"/>
  <c r="P68" i="17"/>
  <c r="AD67" i="17"/>
  <c r="DA67" i="32" s="1"/>
  <c r="DA122" i="32" s="1"/>
  <c r="AC67" i="17"/>
  <c r="CZ67" i="32" s="1"/>
  <c r="CZ122" i="32" s="1"/>
  <c r="AB67" i="17"/>
  <c r="AA67" i="17"/>
  <c r="CX67" i="32" s="1"/>
  <c r="CX122" i="32" s="1"/>
  <c r="Z67" i="17"/>
  <c r="CW67" i="32" s="1"/>
  <c r="CW122" i="32" s="1"/>
  <c r="Y67" i="17"/>
  <c r="CV67" i="32" s="1"/>
  <c r="CV122" i="32" s="1"/>
  <c r="X67" i="17"/>
  <c r="W67" i="17"/>
  <c r="CT67" i="32" s="1"/>
  <c r="CT122" i="32" s="1"/>
  <c r="V67" i="17"/>
  <c r="CS67" i="32" s="1"/>
  <c r="CS122" i="32" s="1"/>
  <c r="U67" i="17"/>
  <c r="CR67" i="32" s="1"/>
  <c r="CR122" i="32" s="1"/>
  <c r="T67" i="17"/>
  <c r="S67" i="17"/>
  <c r="CP67" i="32" s="1"/>
  <c r="CP122" i="32" s="1"/>
  <c r="P67" i="17"/>
  <c r="AD66" i="17"/>
  <c r="DA66" i="32" s="1"/>
  <c r="AC66" i="17"/>
  <c r="AB66" i="17"/>
  <c r="CY66" i="32" s="1"/>
  <c r="AA66" i="17"/>
  <c r="CX66" i="32" s="1"/>
  <c r="Z66" i="17"/>
  <c r="CW66" i="32" s="1"/>
  <c r="Y66" i="17"/>
  <c r="X66" i="17"/>
  <c r="CU66" i="32" s="1"/>
  <c r="W66" i="17"/>
  <c r="CT66" i="32" s="1"/>
  <c r="V66" i="17"/>
  <c r="CS66" i="32" s="1"/>
  <c r="U66" i="17"/>
  <c r="T66" i="17"/>
  <c r="CQ66" i="32" s="1"/>
  <c r="S66" i="17"/>
  <c r="CP66" i="32" s="1"/>
  <c r="P66" i="17"/>
  <c r="O69" i="16"/>
  <c r="N69" i="16"/>
  <c r="M69" i="16"/>
  <c r="L69" i="16"/>
  <c r="K69" i="16"/>
  <c r="J69" i="16"/>
  <c r="I69" i="16"/>
  <c r="H69" i="16"/>
  <c r="G69" i="16"/>
  <c r="F69" i="16"/>
  <c r="E69" i="16"/>
  <c r="D69" i="16"/>
  <c r="AD68" i="16"/>
  <c r="CL68" i="32" s="1"/>
  <c r="CL140" i="32" s="1"/>
  <c r="AC68" i="16"/>
  <c r="AB68" i="16"/>
  <c r="CJ68" i="32" s="1"/>
  <c r="CJ140" i="32" s="1"/>
  <c r="AA68" i="16"/>
  <c r="CI68" i="32" s="1"/>
  <c r="CI140" i="32" s="1"/>
  <c r="Z68" i="16"/>
  <c r="CH68" i="32" s="1"/>
  <c r="CH140" i="32" s="1"/>
  <c r="Y68" i="16"/>
  <c r="X68" i="16"/>
  <c r="CF68" i="32" s="1"/>
  <c r="CF140" i="32" s="1"/>
  <c r="W68" i="16"/>
  <c r="CE68" i="32" s="1"/>
  <c r="V68" i="16"/>
  <c r="CD68" i="32" s="1"/>
  <c r="CD140" i="32" s="1"/>
  <c r="U68" i="16"/>
  <c r="T68" i="16"/>
  <c r="CB68" i="32" s="1"/>
  <c r="CB140" i="32" s="1"/>
  <c r="S68" i="16"/>
  <c r="CA68" i="32" s="1"/>
  <c r="CA140" i="32" s="1"/>
  <c r="P68" i="16"/>
  <c r="AD67" i="16"/>
  <c r="CL67" i="32" s="1"/>
  <c r="CL122" i="32" s="1"/>
  <c r="AC67" i="16"/>
  <c r="CK67" i="32" s="1"/>
  <c r="CK122" i="32" s="1"/>
  <c r="AB67" i="16"/>
  <c r="CJ67" i="32" s="1"/>
  <c r="AA67" i="16"/>
  <c r="CI67" i="32" s="1"/>
  <c r="CI122" i="32" s="1"/>
  <c r="Z67" i="16"/>
  <c r="CH67" i="32" s="1"/>
  <c r="CH122" i="32" s="1"/>
  <c r="Y67" i="16"/>
  <c r="CG67" i="32" s="1"/>
  <c r="CG122" i="32" s="1"/>
  <c r="X67" i="16"/>
  <c r="CF67" i="32" s="1"/>
  <c r="W67" i="16"/>
  <c r="CE67" i="32" s="1"/>
  <c r="CE122" i="32" s="1"/>
  <c r="V67" i="16"/>
  <c r="CD67" i="32" s="1"/>
  <c r="CD122" i="32" s="1"/>
  <c r="U67" i="16"/>
  <c r="CC67" i="32" s="1"/>
  <c r="CC122" i="32" s="1"/>
  <c r="T67" i="16"/>
  <c r="CB67" i="32" s="1"/>
  <c r="S67" i="16"/>
  <c r="CA67" i="32" s="1"/>
  <c r="CA122" i="32" s="1"/>
  <c r="P67" i="16"/>
  <c r="AD66" i="16"/>
  <c r="AC66" i="16"/>
  <c r="CK66" i="32" s="1"/>
  <c r="AB66" i="16"/>
  <c r="CJ66" i="32" s="1"/>
  <c r="AA66" i="16"/>
  <c r="Z66" i="16"/>
  <c r="Y66" i="16"/>
  <c r="CG66" i="32" s="1"/>
  <c r="X66" i="16"/>
  <c r="CF66" i="32" s="1"/>
  <c r="W66" i="16"/>
  <c r="V66" i="16"/>
  <c r="U66" i="16"/>
  <c r="CC66" i="32" s="1"/>
  <c r="T66" i="16"/>
  <c r="CB66" i="32" s="1"/>
  <c r="S66" i="16"/>
  <c r="P66" i="16"/>
  <c r="O69" i="14"/>
  <c r="N69" i="14"/>
  <c r="M69" i="14"/>
  <c r="L69" i="14"/>
  <c r="K69" i="14"/>
  <c r="J69" i="14"/>
  <c r="I69" i="14"/>
  <c r="H69" i="14"/>
  <c r="G69" i="14"/>
  <c r="F69" i="14"/>
  <c r="E69" i="14"/>
  <c r="D69" i="14"/>
  <c r="AD68" i="14"/>
  <c r="BW68" i="32" s="1"/>
  <c r="BW140" i="32" s="1"/>
  <c r="AC68" i="14"/>
  <c r="BV68" i="32" s="1"/>
  <c r="BV140" i="32" s="1"/>
  <c r="AB68" i="14"/>
  <c r="BU68" i="32" s="1"/>
  <c r="BU140" i="32" s="1"/>
  <c r="AA68" i="14"/>
  <c r="Z68" i="14"/>
  <c r="BS68" i="32" s="1"/>
  <c r="BS140" i="32" s="1"/>
  <c r="Y68" i="14"/>
  <c r="BR68" i="32" s="1"/>
  <c r="BR140" i="32" s="1"/>
  <c r="X68" i="14"/>
  <c r="BQ68" i="32" s="1"/>
  <c r="BQ140" i="32" s="1"/>
  <c r="W68" i="14"/>
  <c r="V68" i="14"/>
  <c r="BO68" i="32" s="1"/>
  <c r="BO140" i="32" s="1"/>
  <c r="U68" i="14"/>
  <c r="BN68" i="32" s="1"/>
  <c r="BN140" i="32" s="1"/>
  <c r="T68" i="14"/>
  <c r="BM68" i="32" s="1"/>
  <c r="BM140" i="32" s="1"/>
  <c r="S68" i="14"/>
  <c r="P68" i="14"/>
  <c r="AD67" i="14"/>
  <c r="BW67" i="32" s="1"/>
  <c r="BW122" i="32" s="1"/>
  <c r="AC67" i="14"/>
  <c r="BV67" i="32" s="1"/>
  <c r="BV122" i="32" s="1"/>
  <c r="AB67" i="14"/>
  <c r="AA67" i="14"/>
  <c r="BT67" i="32" s="1"/>
  <c r="BT122" i="32" s="1"/>
  <c r="Z67" i="14"/>
  <c r="BS67" i="32" s="1"/>
  <c r="BS122" i="32" s="1"/>
  <c r="Y67" i="14"/>
  <c r="BR67" i="32" s="1"/>
  <c r="BR122" i="32" s="1"/>
  <c r="X67" i="14"/>
  <c r="W67" i="14"/>
  <c r="BP67" i="32" s="1"/>
  <c r="BP122" i="32" s="1"/>
  <c r="V67" i="14"/>
  <c r="BO67" i="32" s="1"/>
  <c r="BO122" i="32" s="1"/>
  <c r="U67" i="14"/>
  <c r="BN67" i="32" s="1"/>
  <c r="BN122" i="32" s="1"/>
  <c r="T67" i="14"/>
  <c r="S67" i="14"/>
  <c r="BL67" i="32" s="1"/>
  <c r="BL122" i="32" s="1"/>
  <c r="P67" i="14"/>
  <c r="AD66" i="14"/>
  <c r="BW66" i="32" s="1"/>
  <c r="AC66" i="14"/>
  <c r="AB66" i="14"/>
  <c r="BU66" i="32" s="1"/>
  <c r="AA66" i="14"/>
  <c r="BT66" i="32" s="1"/>
  <c r="Z66" i="14"/>
  <c r="BS66" i="32" s="1"/>
  <c r="Y66" i="14"/>
  <c r="X66" i="14"/>
  <c r="BQ66" i="32" s="1"/>
  <c r="W66" i="14"/>
  <c r="BP66" i="32" s="1"/>
  <c r="V66" i="14"/>
  <c r="BO66" i="32" s="1"/>
  <c r="U66" i="14"/>
  <c r="T66" i="14"/>
  <c r="BM66" i="32" s="1"/>
  <c r="S66" i="14"/>
  <c r="BL66" i="32" s="1"/>
  <c r="P66" i="14"/>
  <c r="O69" i="13"/>
  <c r="N69" i="13"/>
  <c r="M69" i="13"/>
  <c r="L69" i="13"/>
  <c r="K69" i="13"/>
  <c r="J69" i="13"/>
  <c r="I69" i="13"/>
  <c r="H69" i="13"/>
  <c r="G69" i="13"/>
  <c r="F69" i="13"/>
  <c r="E69" i="13"/>
  <c r="D69" i="13"/>
  <c r="AD68" i="13"/>
  <c r="AC68" i="13"/>
  <c r="BG68" i="32" s="1"/>
  <c r="BG140" i="32" s="1"/>
  <c r="AB68" i="13"/>
  <c r="BF68" i="32" s="1"/>
  <c r="BF140" i="32" s="1"/>
  <c r="AA68" i="13"/>
  <c r="BE68" i="32" s="1"/>
  <c r="BE140" i="32" s="1"/>
  <c r="Z68" i="13"/>
  <c r="Y68" i="13"/>
  <c r="BC68" i="32" s="1"/>
  <c r="BC140" i="32" s="1"/>
  <c r="X68" i="13"/>
  <c r="BB68" i="32" s="1"/>
  <c r="BB140" i="32" s="1"/>
  <c r="W68" i="13"/>
  <c r="BA68" i="32" s="1"/>
  <c r="BA140" i="32" s="1"/>
  <c r="V68" i="13"/>
  <c r="U68" i="13"/>
  <c r="AY68" i="32" s="1"/>
  <c r="AY140" i="32" s="1"/>
  <c r="T68" i="13"/>
  <c r="AX68" i="32" s="1"/>
  <c r="AX140" i="32" s="1"/>
  <c r="S68" i="13"/>
  <c r="AW68" i="32" s="1"/>
  <c r="AW140" i="32" s="1"/>
  <c r="P68" i="13"/>
  <c r="AD67" i="13"/>
  <c r="BH67" i="32" s="1"/>
  <c r="BH122" i="32" s="1"/>
  <c r="AC67" i="13"/>
  <c r="BG67" i="32" s="1"/>
  <c r="BG122" i="32" s="1"/>
  <c r="AB67" i="13"/>
  <c r="BF67" i="32" s="1"/>
  <c r="AA67" i="13"/>
  <c r="Z67" i="13"/>
  <c r="BD67" i="32" s="1"/>
  <c r="BD122" i="32" s="1"/>
  <c r="Y67" i="13"/>
  <c r="BC67" i="32" s="1"/>
  <c r="BC122" i="32" s="1"/>
  <c r="X67" i="13"/>
  <c r="BB67" i="32" s="1"/>
  <c r="W67" i="13"/>
  <c r="V67" i="13"/>
  <c r="AZ67" i="32" s="1"/>
  <c r="AZ122" i="32" s="1"/>
  <c r="U67" i="13"/>
  <c r="AY67" i="32" s="1"/>
  <c r="AY122" i="32" s="1"/>
  <c r="T67" i="13"/>
  <c r="AX67" i="32" s="1"/>
  <c r="S67" i="13"/>
  <c r="P67" i="13"/>
  <c r="AD66" i="13"/>
  <c r="BH66" i="32" s="1"/>
  <c r="AC66" i="13"/>
  <c r="BG66" i="32" s="1"/>
  <c r="AB66" i="13"/>
  <c r="AA66" i="13"/>
  <c r="BE66" i="32" s="1"/>
  <c r="Z66" i="13"/>
  <c r="BD66" i="32" s="1"/>
  <c r="Y66" i="13"/>
  <c r="BC66" i="32" s="1"/>
  <c r="X66" i="13"/>
  <c r="W66" i="13"/>
  <c r="BA66" i="32" s="1"/>
  <c r="V66" i="13"/>
  <c r="AZ66" i="32" s="1"/>
  <c r="U66" i="13"/>
  <c r="AY66" i="32" s="1"/>
  <c r="T66" i="13"/>
  <c r="S66" i="13"/>
  <c r="AW66" i="32" s="1"/>
  <c r="P66" i="13"/>
  <c r="O69" i="11"/>
  <c r="N69" i="11"/>
  <c r="M69" i="11"/>
  <c r="L69" i="11"/>
  <c r="K69" i="11"/>
  <c r="J69" i="11"/>
  <c r="I69" i="11"/>
  <c r="H69" i="11"/>
  <c r="G69" i="11"/>
  <c r="F69" i="11"/>
  <c r="E69" i="11"/>
  <c r="D69" i="11"/>
  <c r="AD68" i="11"/>
  <c r="AS68" i="32" s="1"/>
  <c r="AS140" i="32" s="1"/>
  <c r="AC68" i="11"/>
  <c r="AR68" i="32" s="1"/>
  <c r="AR140" i="32" s="1"/>
  <c r="AB68" i="11"/>
  <c r="AA68" i="11"/>
  <c r="AP68" i="32" s="1"/>
  <c r="AP140" i="32" s="1"/>
  <c r="Z68" i="11"/>
  <c r="AO68" i="32" s="1"/>
  <c r="AO140" i="32" s="1"/>
  <c r="Y68" i="11"/>
  <c r="AN68" i="32" s="1"/>
  <c r="AN140" i="32" s="1"/>
  <c r="X68" i="11"/>
  <c r="W68" i="11"/>
  <c r="AL68" i="32" s="1"/>
  <c r="AL140" i="32" s="1"/>
  <c r="V68" i="11"/>
  <c r="AK68" i="32" s="1"/>
  <c r="AK140" i="32" s="1"/>
  <c r="U68" i="11"/>
  <c r="AJ68" i="32" s="1"/>
  <c r="AJ140" i="32" s="1"/>
  <c r="T68" i="11"/>
  <c r="S68" i="11"/>
  <c r="AH68" i="32" s="1"/>
  <c r="AH140" i="32" s="1"/>
  <c r="P68" i="11"/>
  <c r="AD67" i="11"/>
  <c r="AS67" i="32" s="1"/>
  <c r="AS122" i="32" s="1"/>
  <c r="AC67" i="11"/>
  <c r="AB67" i="11"/>
  <c r="AQ67" i="32" s="1"/>
  <c r="AA67" i="11"/>
  <c r="AP67" i="32" s="1"/>
  <c r="AP122" i="32" s="1"/>
  <c r="Z67" i="11"/>
  <c r="AO67" i="32" s="1"/>
  <c r="AO122" i="32" s="1"/>
  <c r="Y67" i="11"/>
  <c r="X67" i="11"/>
  <c r="AM67" i="32" s="1"/>
  <c r="W67" i="11"/>
  <c r="AL67" i="32" s="1"/>
  <c r="AL122" i="32" s="1"/>
  <c r="V67" i="11"/>
  <c r="AK67" i="32" s="1"/>
  <c r="AK122" i="32" s="1"/>
  <c r="U67" i="11"/>
  <c r="T67" i="11"/>
  <c r="AI67" i="32" s="1"/>
  <c r="S67" i="11"/>
  <c r="AH67" i="32" s="1"/>
  <c r="AH122" i="32" s="1"/>
  <c r="P67" i="11"/>
  <c r="AD66" i="11"/>
  <c r="AC66" i="11"/>
  <c r="AR66" i="32" s="1"/>
  <c r="AB66" i="11"/>
  <c r="AQ66" i="32" s="1"/>
  <c r="AA66" i="11"/>
  <c r="AP66" i="32" s="1"/>
  <c r="Z66" i="11"/>
  <c r="Y66" i="11"/>
  <c r="AN66" i="32" s="1"/>
  <c r="X66" i="11"/>
  <c r="AM66" i="32" s="1"/>
  <c r="W66" i="11"/>
  <c r="AL66" i="32" s="1"/>
  <c r="V66" i="11"/>
  <c r="U66" i="11"/>
  <c r="AJ66" i="32" s="1"/>
  <c r="T66" i="11"/>
  <c r="AI66" i="32" s="1"/>
  <c r="S66" i="11"/>
  <c r="AH66" i="32" s="1"/>
  <c r="P66" i="11"/>
  <c r="O69" i="7"/>
  <c r="N69" i="7"/>
  <c r="M69" i="7"/>
  <c r="L69" i="7"/>
  <c r="K69" i="7"/>
  <c r="J69" i="7"/>
  <c r="I69" i="7"/>
  <c r="H69" i="7"/>
  <c r="G69" i="7"/>
  <c r="F69" i="7"/>
  <c r="E69" i="7"/>
  <c r="D69" i="7"/>
  <c r="AD68" i="7"/>
  <c r="AC68" i="7"/>
  <c r="N68" i="32" s="1"/>
  <c r="N140" i="32" s="1"/>
  <c r="AB68" i="7"/>
  <c r="M68" i="32" s="1"/>
  <c r="M140" i="32" s="1"/>
  <c r="AA68" i="7"/>
  <c r="L68" i="32" s="1"/>
  <c r="L140" i="32" s="1"/>
  <c r="Z68" i="7"/>
  <c r="Y68" i="7"/>
  <c r="J68" i="32" s="1"/>
  <c r="J140" i="32" s="1"/>
  <c r="X68" i="7"/>
  <c r="I68" i="32" s="1"/>
  <c r="I140" i="32" s="1"/>
  <c r="W68" i="7"/>
  <c r="H68" i="32" s="1"/>
  <c r="H140" i="32" s="1"/>
  <c r="V68" i="7"/>
  <c r="U68" i="7"/>
  <c r="F68" i="32" s="1"/>
  <c r="F140" i="32" s="1"/>
  <c r="T68" i="7"/>
  <c r="E68" i="32" s="1"/>
  <c r="E140" i="32" s="1"/>
  <c r="S68" i="7"/>
  <c r="D68" i="32" s="1"/>
  <c r="D140" i="32" s="1"/>
  <c r="P68" i="7"/>
  <c r="AD67" i="7"/>
  <c r="O67" i="32" s="1"/>
  <c r="O122" i="32" s="1"/>
  <c r="AC67" i="7"/>
  <c r="N67" i="32" s="1"/>
  <c r="N122" i="32" s="1"/>
  <c r="AB67" i="7"/>
  <c r="M67" i="32" s="1"/>
  <c r="AA67" i="7"/>
  <c r="Z67" i="7"/>
  <c r="K67" i="32" s="1"/>
  <c r="K122" i="32" s="1"/>
  <c r="Y67" i="7"/>
  <c r="J67" i="32" s="1"/>
  <c r="J122" i="32" s="1"/>
  <c r="X67" i="7"/>
  <c r="I67" i="32" s="1"/>
  <c r="W67" i="7"/>
  <c r="V67" i="7"/>
  <c r="G67" i="32" s="1"/>
  <c r="G122" i="32" s="1"/>
  <c r="U67" i="7"/>
  <c r="F67" i="32" s="1"/>
  <c r="F122" i="32" s="1"/>
  <c r="T67" i="7"/>
  <c r="E67" i="32" s="1"/>
  <c r="S67" i="7"/>
  <c r="P67" i="7"/>
  <c r="AD66" i="7"/>
  <c r="O66" i="32" s="1"/>
  <c r="O104" i="32" s="1"/>
  <c r="AC66" i="7"/>
  <c r="N66" i="32" s="1"/>
  <c r="N104" i="32" s="1"/>
  <c r="AB66" i="7"/>
  <c r="AA66" i="7"/>
  <c r="L66" i="32" s="1"/>
  <c r="L104" i="32" s="1"/>
  <c r="Z66" i="7"/>
  <c r="K66" i="32" s="1"/>
  <c r="K104" i="32" s="1"/>
  <c r="Y66" i="7"/>
  <c r="J66" i="32" s="1"/>
  <c r="J104" i="32" s="1"/>
  <c r="X66" i="7"/>
  <c r="W66" i="7"/>
  <c r="H66" i="32" s="1"/>
  <c r="H104" i="32" s="1"/>
  <c r="V66" i="7"/>
  <c r="G66" i="32" s="1"/>
  <c r="G104" i="32" s="1"/>
  <c r="U66" i="7"/>
  <c r="F66" i="32" s="1"/>
  <c r="F104" i="32" s="1"/>
  <c r="T66" i="7"/>
  <c r="S66" i="7"/>
  <c r="D66" i="32" s="1"/>
  <c r="D104" i="32" s="1"/>
  <c r="P66" i="7"/>
  <c r="O68" i="10"/>
  <c r="N68" i="10"/>
  <c r="M68" i="10"/>
  <c r="M140" i="10" s="1"/>
  <c r="M38" i="60" s="1"/>
  <c r="L68" i="10"/>
  <c r="L140" i="10" s="1"/>
  <c r="L38" i="60" s="1"/>
  <c r="K68" i="10"/>
  <c r="K140" i="10" s="1"/>
  <c r="K38" i="60" s="1"/>
  <c r="J68" i="10"/>
  <c r="I68" i="10"/>
  <c r="I140" i="10" s="1"/>
  <c r="I38" i="60" s="1"/>
  <c r="H68" i="10"/>
  <c r="H140" i="10" s="1"/>
  <c r="H38" i="60" s="1"/>
  <c r="G68" i="10"/>
  <c r="F68" i="10"/>
  <c r="E68" i="10"/>
  <c r="E140" i="10" s="1"/>
  <c r="E38" i="60" s="1"/>
  <c r="D68" i="10"/>
  <c r="D140" i="10" s="1"/>
  <c r="D38" i="60" s="1"/>
  <c r="O67" i="10"/>
  <c r="N67" i="10"/>
  <c r="N122" i="10" s="1"/>
  <c r="N25" i="60" s="1"/>
  <c r="M67" i="10"/>
  <c r="M122" i="10" s="1"/>
  <c r="M25" i="60" s="1"/>
  <c r="L67" i="10"/>
  <c r="L122" i="10" s="1"/>
  <c r="L25" i="60" s="1"/>
  <c r="K67" i="10"/>
  <c r="J67" i="10"/>
  <c r="J122" i="10" s="1"/>
  <c r="J25" i="60" s="1"/>
  <c r="I67" i="10"/>
  <c r="I122" i="10" s="1"/>
  <c r="I25" i="60" s="1"/>
  <c r="H67" i="10"/>
  <c r="H122" i="10" s="1"/>
  <c r="H25" i="60" s="1"/>
  <c r="G67" i="10"/>
  <c r="F67" i="10"/>
  <c r="F122" i="10" s="1"/>
  <c r="F25" i="60" s="1"/>
  <c r="E67" i="10"/>
  <c r="E122" i="10" s="1"/>
  <c r="E25" i="60" s="1"/>
  <c r="D67" i="10"/>
  <c r="D122" i="10" s="1"/>
  <c r="D25" i="60" s="1"/>
  <c r="O66" i="10"/>
  <c r="O104" i="10" s="1"/>
  <c r="O12" i="60" s="1"/>
  <c r="N66" i="10"/>
  <c r="M66" i="10"/>
  <c r="L66" i="10"/>
  <c r="L104" i="10" s="1"/>
  <c r="L12" i="60" s="1"/>
  <c r="K66" i="10"/>
  <c r="J66" i="10"/>
  <c r="I66" i="10"/>
  <c r="I104" i="10" s="1"/>
  <c r="I12" i="60" s="1"/>
  <c r="H66" i="10"/>
  <c r="H104" i="10" s="1"/>
  <c r="H12" i="60" s="1"/>
  <c r="G66" i="10"/>
  <c r="F66" i="10"/>
  <c r="E66" i="10"/>
  <c r="E104" i="10" s="1"/>
  <c r="E12" i="60" s="1"/>
  <c r="D66" i="10"/>
  <c r="O105" i="10"/>
  <c r="O12" i="62" s="1"/>
  <c r="O144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N144" i="8"/>
  <c r="M144" i="8"/>
  <c r="L144" i="8"/>
  <c r="K144" i="8"/>
  <c r="J144" i="8"/>
  <c r="I144" i="8"/>
  <c r="H144" i="8"/>
  <c r="G144" i="8"/>
  <c r="F144" i="8"/>
  <c r="E144" i="8"/>
  <c r="D144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M102" i="8"/>
  <c r="L102" i="8"/>
  <c r="K102" i="8"/>
  <c r="J102" i="8"/>
  <c r="I102" i="8"/>
  <c r="H102" i="8"/>
  <c r="G102" i="8"/>
  <c r="F102" i="8"/>
  <c r="E102" i="8"/>
  <c r="D102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O99" i="8"/>
  <c r="N99" i="8"/>
  <c r="M99" i="8"/>
  <c r="L99" i="8"/>
  <c r="K99" i="8"/>
  <c r="J99" i="8"/>
  <c r="I99" i="8"/>
  <c r="H99" i="8"/>
  <c r="G99" i="8"/>
  <c r="F99" i="8"/>
  <c r="E99" i="8"/>
  <c r="D99" i="8"/>
  <c r="O98" i="8"/>
  <c r="N98" i="8"/>
  <c r="M98" i="8"/>
  <c r="L98" i="8"/>
  <c r="K98" i="8"/>
  <c r="J98" i="8"/>
  <c r="I98" i="8"/>
  <c r="H98" i="8"/>
  <c r="G98" i="8"/>
  <c r="F98" i="8"/>
  <c r="E98" i="8"/>
  <c r="D98" i="8"/>
  <c r="O97" i="8"/>
  <c r="N97" i="8"/>
  <c r="M97" i="8"/>
  <c r="L97" i="8"/>
  <c r="K97" i="8"/>
  <c r="J97" i="8"/>
  <c r="I97" i="8"/>
  <c r="H97" i="8"/>
  <c r="G97" i="8"/>
  <c r="F97" i="8"/>
  <c r="E97" i="8"/>
  <c r="D97" i="8"/>
  <c r="O96" i="8"/>
  <c r="N96" i="8"/>
  <c r="M96" i="8"/>
  <c r="L96" i="8"/>
  <c r="K96" i="8"/>
  <c r="J96" i="8"/>
  <c r="I96" i="8"/>
  <c r="H96" i="8"/>
  <c r="G96" i="8"/>
  <c r="F96" i="8"/>
  <c r="E96" i="8"/>
  <c r="D96" i="8"/>
  <c r="O95" i="8"/>
  <c r="N95" i="8"/>
  <c r="M95" i="8"/>
  <c r="L95" i="8"/>
  <c r="K95" i="8"/>
  <c r="J95" i="8"/>
  <c r="I95" i="8"/>
  <c r="H95" i="8"/>
  <c r="G95" i="8"/>
  <c r="F95" i="8"/>
  <c r="E95" i="8"/>
  <c r="D95" i="8"/>
  <c r="O94" i="8"/>
  <c r="N94" i="8"/>
  <c r="M94" i="8"/>
  <c r="L94" i="8"/>
  <c r="K94" i="8"/>
  <c r="J94" i="8"/>
  <c r="I94" i="8"/>
  <c r="H94" i="8"/>
  <c r="G94" i="8"/>
  <c r="F94" i="8"/>
  <c r="E94" i="8"/>
  <c r="D94" i="8"/>
  <c r="O93" i="8"/>
  <c r="N93" i="8"/>
  <c r="L93" i="8"/>
  <c r="K93" i="8"/>
  <c r="J93" i="8"/>
  <c r="I93" i="8"/>
  <c r="H93" i="8"/>
  <c r="G93" i="8"/>
  <c r="F93" i="8"/>
  <c r="E93" i="8"/>
  <c r="D93" i="8"/>
  <c r="O69" i="8"/>
  <c r="N69" i="8"/>
  <c r="M69" i="8"/>
  <c r="L69" i="8"/>
  <c r="K69" i="8"/>
  <c r="J69" i="8"/>
  <c r="I69" i="8"/>
  <c r="H69" i="8"/>
  <c r="G69" i="8"/>
  <c r="F69" i="8"/>
  <c r="E69" i="8"/>
  <c r="D69" i="8"/>
  <c r="AD68" i="8"/>
  <c r="AC68" i="8"/>
  <c r="AB68" i="8"/>
  <c r="AA68" i="8"/>
  <c r="Z68" i="8"/>
  <c r="Y68" i="8"/>
  <c r="X68" i="8"/>
  <c r="W68" i="8"/>
  <c r="V68" i="8"/>
  <c r="U68" i="8"/>
  <c r="T68" i="8"/>
  <c r="S68" i="8"/>
  <c r="P68" i="8"/>
  <c r="AD67" i="8"/>
  <c r="AC67" i="8"/>
  <c r="AB67" i="8"/>
  <c r="AA67" i="8"/>
  <c r="Z67" i="8"/>
  <c r="Y67" i="8"/>
  <c r="X67" i="8"/>
  <c r="W67" i="8"/>
  <c r="V67" i="8"/>
  <c r="U67" i="8"/>
  <c r="T67" i="8"/>
  <c r="S67" i="8"/>
  <c r="P67" i="8"/>
  <c r="AD66" i="8"/>
  <c r="AC66" i="8"/>
  <c r="AB66" i="8"/>
  <c r="AA66" i="8"/>
  <c r="Z66" i="8"/>
  <c r="Y66" i="8"/>
  <c r="X66" i="8"/>
  <c r="W66" i="8"/>
  <c r="V66" i="8"/>
  <c r="U66" i="8"/>
  <c r="T66" i="8"/>
  <c r="S66" i="8"/>
  <c r="P66" i="8"/>
  <c r="O141" i="9"/>
  <c r="N141" i="9"/>
  <c r="M141" i="9"/>
  <c r="L141" i="9"/>
  <c r="K141" i="9"/>
  <c r="J141" i="9"/>
  <c r="I141" i="9"/>
  <c r="H141" i="9"/>
  <c r="G141" i="9"/>
  <c r="F141" i="9"/>
  <c r="E141" i="9"/>
  <c r="D141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S105" i="9" s="1"/>
  <c r="O144" i="9"/>
  <c r="N144" i="9"/>
  <c r="M144" i="9"/>
  <c r="L144" i="9"/>
  <c r="K144" i="9"/>
  <c r="J144" i="9"/>
  <c r="I144" i="9"/>
  <c r="H144" i="9"/>
  <c r="G144" i="9"/>
  <c r="F144" i="9"/>
  <c r="E144" i="9"/>
  <c r="D144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O99" i="9"/>
  <c r="N99" i="9"/>
  <c r="M99" i="9"/>
  <c r="L99" i="9"/>
  <c r="K99" i="9"/>
  <c r="J99" i="9"/>
  <c r="I99" i="9"/>
  <c r="H99" i="9"/>
  <c r="G99" i="9"/>
  <c r="F99" i="9"/>
  <c r="E99" i="9"/>
  <c r="D99" i="9"/>
  <c r="O98" i="9"/>
  <c r="N98" i="9"/>
  <c r="M98" i="9"/>
  <c r="L98" i="9"/>
  <c r="K98" i="9"/>
  <c r="J98" i="9"/>
  <c r="I98" i="9"/>
  <c r="H98" i="9"/>
  <c r="G98" i="9"/>
  <c r="F98" i="9"/>
  <c r="E98" i="9"/>
  <c r="D98" i="9"/>
  <c r="O97" i="9"/>
  <c r="N97" i="9"/>
  <c r="M97" i="9"/>
  <c r="L97" i="9"/>
  <c r="K97" i="9"/>
  <c r="J97" i="9"/>
  <c r="I97" i="9"/>
  <c r="H97" i="9"/>
  <c r="G97" i="9"/>
  <c r="F97" i="9"/>
  <c r="E97" i="9"/>
  <c r="D97" i="9"/>
  <c r="O96" i="9"/>
  <c r="N96" i="9"/>
  <c r="M96" i="9"/>
  <c r="L96" i="9"/>
  <c r="K96" i="9"/>
  <c r="J96" i="9"/>
  <c r="I96" i="9"/>
  <c r="H96" i="9"/>
  <c r="G96" i="9"/>
  <c r="F96" i="9"/>
  <c r="E96" i="9"/>
  <c r="D96" i="9"/>
  <c r="O95" i="9"/>
  <c r="N95" i="9"/>
  <c r="M95" i="9"/>
  <c r="L95" i="9"/>
  <c r="K95" i="9"/>
  <c r="J95" i="9"/>
  <c r="I95" i="9"/>
  <c r="H95" i="9"/>
  <c r="G95" i="9"/>
  <c r="F95" i="9"/>
  <c r="E95" i="9"/>
  <c r="D95" i="9"/>
  <c r="O94" i="9"/>
  <c r="N94" i="9"/>
  <c r="M94" i="9"/>
  <c r="L94" i="9"/>
  <c r="K94" i="9"/>
  <c r="J94" i="9"/>
  <c r="I94" i="9"/>
  <c r="H94" i="9"/>
  <c r="G94" i="9"/>
  <c r="F94" i="9"/>
  <c r="E94" i="9"/>
  <c r="D94" i="9"/>
  <c r="D93" i="9"/>
  <c r="O93" i="9"/>
  <c r="N93" i="9"/>
  <c r="M93" i="9"/>
  <c r="L93" i="9"/>
  <c r="K93" i="9"/>
  <c r="J93" i="9"/>
  <c r="I93" i="9"/>
  <c r="H93" i="9"/>
  <c r="G93" i="9"/>
  <c r="F93" i="9"/>
  <c r="E93" i="9"/>
  <c r="O69" i="9"/>
  <c r="N69" i="9"/>
  <c r="M69" i="9"/>
  <c r="L69" i="9"/>
  <c r="K69" i="9"/>
  <c r="J69" i="9"/>
  <c r="I69" i="9"/>
  <c r="H69" i="9"/>
  <c r="G69" i="9"/>
  <c r="F69" i="9"/>
  <c r="E69" i="9"/>
  <c r="D69" i="9"/>
  <c r="AD68" i="9"/>
  <c r="AC68" i="9"/>
  <c r="AB68" i="9"/>
  <c r="AA68" i="9"/>
  <c r="Z68" i="9"/>
  <c r="Y68" i="9"/>
  <c r="X68" i="9"/>
  <c r="W68" i="9"/>
  <c r="V68" i="9"/>
  <c r="U68" i="9"/>
  <c r="T68" i="9"/>
  <c r="S68" i="9"/>
  <c r="P68" i="9"/>
  <c r="AD67" i="9"/>
  <c r="AC67" i="9"/>
  <c r="AB67" i="9"/>
  <c r="AA67" i="9"/>
  <c r="Z67" i="9"/>
  <c r="Y67" i="9"/>
  <c r="X67" i="9"/>
  <c r="W67" i="9"/>
  <c r="V67" i="9"/>
  <c r="U67" i="9"/>
  <c r="T67" i="9"/>
  <c r="S67" i="9"/>
  <c r="P67" i="9"/>
  <c r="AD66" i="9"/>
  <c r="AC66" i="9"/>
  <c r="AB66" i="9"/>
  <c r="AA66" i="9"/>
  <c r="Z66" i="9"/>
  <c r="Y66" i="9"/>
  <c r="X66" i="9"/>
  <c r="W66" i="9"/>
  <c r="V66" i="9"/>
  <c r="U66" i="9"/>
  <c r="T66" i="9"/>
  <c r="S66" i="9"/>
  <c r="P66" i="9"/>
  <c r="N123" i="10"/>
  <c r="N25" i="62" s="1"/>
  <c r="H105" i="10"/>
  <c r="H12" i="62" s="1"/>
  <c r="A60" i="57"/>
  <c r="A55" i="57"/>
  <c r="A50" i="57"/>
  <c r="A45" i="57"/>
  <c r="A40" i="57"/>
  <c r="A35" i="57"/>
  <c r="A30" i="57"/>
  <c r="A25" i="57"/>
  <c r="A20" i="57"/>
  <c r="A15" i="57"/>
  <c r="A10" i="57"/>
  <c r="CR8" i="57"/>
  <c r="CQ8" i="57"/>
  <c r="CN8" i="57"/>
  <c r="CM8" i="57"/>
  <c r="CJ8" i="57"/>
  <c r="CI8" i="57"/>
  <c r="CF8" i="57"/>
  <c r="CE8" i="57"/>
  <c r="CB8" i="57"/>
  <c r="CA8" i="57"/>
  <c r="BX8" i="57"/>
  <c r="BW8" i="57"/>
  <c r="BT8" i="57"/>
  <c r="BS8" i="57"/>
  <c r="BP8" i="57"/>
  <c r="BO8" i="57"/>
  <c r="BL8" i="57"/>
  <c r="BK8" i="57"/>
  <c r="BH8" i="57"/>
  <c r="BG8" i="57"/>
  <c r="BD8" i="57"/>
  <c r="BC8" i="57"/>
  <c r="AZ8" i="57"/>
  <c r="AY8" i="57"/>
  <c r="AV8" i="57"/>
  <c r="AU8" i="57"/>
  <c r="AR8" i="57"/>
  <c r="AQ8" i="57"/>
  <c r="AN8" i="57"/>
  <c r="AM8" i="57"/>
  <c r="AJ8" i="57"/>
  <c r="AI8" i="57"/>
  <c r="AF8" i="57"/>
  <c r="AE8" i="57"/>
  <c r="AB8" i="57"/>
  <c r="AA8" i="57"/>
  <c r="X8" i="57"/>
  <c r="W8" i="57"/>
  <c r="T8" i="57"/>
  <c r="S8" i="57"/>
  <c r="P8" i="57"/>
  <c r="O8" i="57"/>
  <c r="L8" i="57"/>
  <c r="K8" i="57"/>
  <c r="H8" i="57"/>
  <c r="G8" i="57"/>
  <c r="DN7" i="57"/>
  <c r="CZ7" i="57"/>
  <c r="A4" i="57"/>
  <c r="O58" i="66" l="1"/>
  <c r="O60" i="66"/>
  <c r="O50" i="66"/>
  <c r="O54" i="66"/>
  <c r="O52" i="66"/>
  <c r="O55" i="66"/>
  <c r="N53" i="66"/>
  <c r="N60" i="66"/>
  <c r="N58" i="66"/>
  <c r="N50" i="66"/>
  <c r="N55" i="66"/>
  <c r="M55" i="66"/>
  <c r="L50" i="66"/>
  <c r="L54" i="66"/>
  <c r="L57" i="66"/>
  <c r="K50" i="66"/>
  <c r="K55" i="66"/>
  <c r="J55" i="66"/>
  <c r="J53" i="66"/>
  <c r="I54" i="66"/>
  <c r="I55" i="66"/>
  <c r="H50" i="66"/>
  <c r="H56" i="66"/>
  <c r="H54" i="66"/>
  <c r="DQ11" i="63"/>
  <c r="AB11" i="63" s="1"/>
  <c r="G37" i="66"/>
  <c r="DQ9" i="63"/>
  <c r="AB9" i="63" s="1"/>
  <c r="G11" i="66"/>
  <c r="G50" i="66" s="1"/>
  <c r="DQ10" i="63"/>
  <c r="AB10" i="63" s="1"/>
  <c r="AC10" i="63" s="1"/>
  <c r="G24" i="66"/>
  <c r="DQ44" i="63"/>
  <c r="AB44" i="63" s="1"/>
  <c r="G18" i="66"/>
  <c r="DQ46" i="63"/>
  <c r="AB46" i="63" s="1"/>
  <c r="G44" i="66"/>
  <c r="Y44" i="66" s="1"/>
  <c r="DQ45" i="63"/>
  <c r="AB45" i="63" s="1"/>
  <c r="G31" i="66"/>
  <c r="DQ36" i="63"/>
  <c r="AB36" i="63" s="1"/>
  <c r="G42" i="66"/>
  <c r="DQ35" i="63"/>
  <c r="AB35" i="63" s="1"/>
  <c r="G29" i="66"/>
  <c r="AD29" i="66" s="1"/>
  <c r="DQ34" i="63"/>
  <c r="AB34" i="63" s="1"/>
  <c r="G16" i="66"/>
  <c r="DQ20" i="63"/>
  <c r="AB20" i="63" s="1"/>
  <c r="AC20" i="63" s="1"/>
  <c r="AD20" i="63" s="1"/>
  <c r="G26" i="66"/>
  <c r="DQ21" i="63"/>
  <c r="AB21" i="63" s="1"/>
  <c r="G39" i="66"/>
  <c r="DQ19" i="63"/>
  <c r="AB19" i="63" s="1"/>
  <c r="G13" i="66"/>
  <c r="DQ40" i="63"/>
  <c r="AB40" i="63" s="1"/>
  <c r="AC40" i="63" s="1"/>
  <c r="AD40" i="63" s="1"/>
  <c r="G30" i="66"/>
  <c r="DQ41" i="63"/>
  <c r="AB41" i="63" s="1"/>
  <c r="G43" i="66"/>
  <c r="X43" i="66" s="1"/>
  <c r="DQ39" i="63"/>
  <c r="AB39" i="63" s="1"/>
  <c r="G17" i="66"/>
  <c r="DQ29" i="63"/>
  <c r="AB29" i="63" s="1"/>
  <c r="AC29" i="63" s="1"/>
  <c r="G15" i="66"/>
  <c r="DQ30" i="63"/>
  <c r="AB30" i="63" s="1"/>
  <c r="G28" i="66"/>
  <c r="AD28" i="66" s="1"/>
  <c r="DQ31" i="63"/>
  <c r="AB31" i="63" s="1"/>
  <c r="G41" i="66"/>
  <c r="DQ60" i="63"/>
  <c r="AB60" i="63" s="1"/>
  <c r="G34" i="66"/>
  <c r="DQ61" i="63"/>
  <c r="AB61" i="63" s="1"/>
  <c r="G47" i="66"/>
  <c r="DC59" i="61"/>
  <c r="AA59" i="61" s="1"/>
  <c r="G21" i="66"/>
  <c r="DC54" i="61"/>
  <c r="AA54" i="61" s="1"/>
  <c r="G20" i="66"/>
  <c r="DQ55" i="63"/>
  <c r="AB55" i="63" s="1"/>
  <c r="G33" i="66"/>
  <c r="DC56" i="61"/>
  <c r="AA56" i="61" s="1"/>
  <c r="G46" i="66"/>
  <c r="DQ49" i="63"/>
  <c r="AB49" i="63" s="1"/>
  <c r="AC49" i="63" s="1"/>
  <c r="G19" i="66"/>
  <c r="DQ50" i="63"/>
  <c r="AB50" i="63" s="1"/>
  <c r="G32" i="66"/>
  <c r="W32" i="66" s="1"/>
  <c r="DQ51" i="63"/>
  <c r="AB51" i="63" s="1"/>
  <c r="G45" i="66"/>
  <c r="DQ24" i="63"/>
  <c r="AB24" i="63" s="1"/>
  <c r="G14" i="66"/>
  <c r="DQ25" i="63"/>
  <c r="AB25" i="63" s="1"/>
  <c r="G27" i="66"/>
  <c r="DQ26" i="63"/>
  <c r="AB26" i="63" s="1"/>
  <c r="G40" i="66"/>
  <c r="DP46" i="65"/>
  <c r="T46" i="65" s="1"/>
  <c r="U46" i="65" s="1"/>
  <c r="V46" i="65" s="1"/>
  <c r="F44" i="66"/>
  <c r="P44" i="66" s="1"/>
  <c r="DP44" i="65"/>
  <c r="T44" i="65" s="1"/>
  <c r="U44" i="65" s="1"/>
  <c r="F18" i="66"/>
  <c r="DP19" i="65"/>
  <c r="T19" i="65" s="1"/>
  <c r="U19" i="65" s="1"/>
  <c r="V19" i="65" s="1"/>
  <c r="F13" i="66"/>
  <c r="DP21" i="65"/>
  <c r="T21" i="65" s="1"/>
  <c r="U21" i="65" s="1"/>
  <c r="V21" i="65" s="1"/>
  <c r="F39" i="66"/>
  <c r="DP40" i="65"/>
  <c r="T40" i="65" s="1"/>
  <c r="U40" i="65" s="1"/>
  <c r="V40" i="65" s="1"/>
  <c r="F30" i="66"/>
  <c r="F56" i="66"/>
  <c r="DP59" i="65"/>
  <c r="T59" i="65" s="1"/>
  <c r="U59" i="65" s="1"/>
  <c r="V59" i="65" s="1"/>
  <c r="F21" i="66"/>
  <c r="W21" i="66" s="1"/>
  <c r="DP61" i="65"/>
  <c r="T61" i="65" s="1"/>
  <c r="U61" i="65" s="1"/>
  <c r="V61" i="65" s="1"/>
  <c r="F47" i="66"/>
  <c r="DP60" i="65"/>
  <c r="T60" i="65" s="1"/>
  <c r="U60" i="65" s="1"/>
  <c r="V60" i="65" s="1"/>
  <c r="F34" i="66"/>
  <c r="DP55" i="65"/>
  <c r="T55" i="65" s="1"/>
  <c r="U55" i="65" s="1"/>
  <c r="V55" i="65" s="1"/>
  <c r="F33" i="66"/>
  <c r="DP56" i="65"/>
  <c r="T56" i="65" s="1"/>
  <c r="U56" i="65" s="1"/>
  <c r="V56" i="65" s="1"/>
  <c r="F46" i="66"/>
  <c r="V46" i="66" s="1"/>
  <c r="DP54" i="65"/>
  <c r="T54" i="65" s="1"/>
  <c r="U54" i="65" s="1"/>
  <c r="V54" i="65" s="1"/>
  <c r="F20" i="66"/>
  <c r="Y20" i="66" s="1"/>
  <c r="DP51" i="65"/>
  <c r="T51" i="65" s="1"/>
  <c r="U51" i="65" s="1"/>
  <c r="V51" i="65" s="1"/>
  <c r="F45" i="66"/>
  <c r="F58" i="66" s="1"/>
  <c r="DP9" i="65"/>
  <c r="T9" i="65" s="1"/>
  <c r="U9" i="65" s="1"/>
  <c r="V9" i="65" s="1"/>
  <c r="F11" i="66"/>
  <c r="DP11" i="65"/>
  <c r="T11" i="65" s="1"/>
  <c r="U11" i="65" s="1"/>
  <c r="V11" i="65" s="1"/>
  <c r="F37" i="66"/>
  <c r="AA37" i="66" s="1"/>
  <c r="DP25" i="65"/>
  <c r="T25" i="65" s="1"/>
  <c r="U25" i="65" s="1"/>
  <c r="V25" i="65" s="1"/>
  <c r="F27" i="66"/>
  <c r="F53" i="66" s="1"/>
  <c r="DP31" i="65"/>
  <c r="T31" i="65" s="1"/>
  <c r="U31" i="65" s="1"/>
  <c r="V31" i="65" s="1"/>
  <c r="F41" i="66"/>
  <c r="DP29" i="65"/>
  <c r="T29" i="65" s="1"/>
  <c r="U29" i="65" s="1"/>
  <c r="V29" i="65" s="1"/>
  <c r="F15" i="66"/>
  <c r="F54" i="66" s="1"/>
  <c r="DP34" i="65"/>
  <c r="T34" i="65" s="1"/>
  <c r="U34" i="65" s="1"/>
  <c r="V34" i="65" s="1"/>
  <c r="F16" i="66"/>
  <c r="DP36" i="65"/>
  <c r="T36" i="65" s="1"/>
  <c r="U36" i="65" s="1"/>
  <c r="V36" i="65" s="1"/>
  <c r="F42" i="66"/>
  <c r="AA42" i="66" s="1"/>
  <c r="R77" i="31"/>
  <c r="R23" i="31"/>
  <c r="DO9" i="65"/>
  <c r="L9" i="65" s="1"/>
  <c r="M9" i="65" s="1"/>
  <c r="E11" i="66"/>
  <c r="E50" i="66" s="1"/>
  <c r="DO60" i="65"/>
  <c r="L60" i="65" s="1"/>
  <c r="M60" i="65" s="1"/>
  <c r="E34" i="66"/>
  <c r="DO61" i="65"/>
  <c r="L61" i="65" s="1"/>
  <c r="M61" i="65" s="1"/>
  <c r="E47" i="66"/>
  <c r="E60" i="66" s="1"/>
  <c r="DO55" i="65"/>
  <c r="L55" i="65" s="1"/>
  <c r="M55" i="65" s="1"/>
  <c r="N55" i="65" s="1"/>
  <c r="E33" i="66"/>
  <c r="E59" i="66" s="1"/>
  <c r="E54" i="66"/>
  <c r="E53" i="66"/>
  <c r="AC22" i="64"/>
  <c r="Y22" i="64"/>
  <c r="AD22" i="64"/>
  <c r="U22" i="64"/>
  <c r="Z22" i="64"/>
  <c r="S27" i="66"/>
  <c r="U27" i="66"/>
  <c r="T27" i="66"/>
  <c r="AB40" i="66"/>
  <c r="T40" i="66"/>
  <c r="S40" i="66"/>
  <c r="AA40" i="66"/>
  <c r="X40" i="66"/>
  <c r="Y40" i="66"/>
  <c r="U40" i="66"/>
  <c r="V40" i="66"/>
  <c r="W40" i="66"/>
  <c r="P40" i="66"/>
  <c r="Z40" i="66"/>
  <c r="AC40" i="66"/>
  <c r="AD40" i="66"/>
  <c r="D53" i="66"/>
  <c r="AB14" i="66"/>
  <c r="W14" i="66"/>
  <c r="Y14" i="66"/>
  <c r="S14" i="66"/>
  <c r="U14" i="66"/>
  <c r="X14" i="66"/>
  <c r="Z14" i="66"/>
  <c r="P14" i="66"/>
  <c r="AA14" i="66"/>
  <c r="AC14" i="66"/>
  <c r="V14" i="66"/>
  <c r="T14" i="66"/>
  <c r="AD14" i="66"/>
  <c r="T22" i="64"/>
  <c r="V22" i="64"/>
  <c r="AA22" i="64"/>
  <c r="X22" i="64"/>
  <c r="W22" i="64"/>
  <c r="DN9" i="65"/>
  <c r="D9" i="65" s="1"/>
  <c r="E9" i="65" s="1"/>
  <c r="D11" i="66"/>
  <c r="S24" i="66"/>
  <c r="AA24" i="66"/>
  <c r="Z24" i="66"/>
  <c r="P24" i="66"/>
  <c r="T24" i="66"/>
  <c r="AD24" i="66"/>
  <c r="W24" i="66"/>
  <c r="X24" i="66"/>
  <c r="Y24" i="66"/>
  <c r="AB24" i="66"/>
  <c r="U24" i="66"/>
  <c r="V24" i="66"/>
  <c r="AC24" i="66"/>
  <c r="W37" i="66"/>
  <c r="T37" i="66"/>
  <c r="S37" i="66"/>
  <c r="D56" i="66"/>
  <c r="AD17" i="66"/>
  <c r="P17" i="66"/>
  <c r="AB17" i="66"/>
  <c r="AC17" i="66"/>
  <c r="Z17" i="66"/>
  <c r="S17" i="66"/>
  <c r="Y17" i="66"/>
  <c r="AA17" i="66"/>
  <c r="W17" i="66"/>
  <c r="X17" i="66"/>
  <c r="V17" i="66"/>
  <c r="T17" i="66"/>
  <c r="U17" i="66"/>
  <c r="Y43" i="66"/>
  <c r="U43" i="66"/>
  <c r="S43" i="66"/>
  <c r="T43" i="66"/>
  <c r="AB43" i="66"/>
  <c r="U30" i="66"/>
  <c r="T30" i="66"/>
  <c r="AB30" i="66"/>
  <c r="X30" i="66"/>
  <c r="AC30" i="66"/>
  <c r="V30" i="66"/>
  <c r="S30" i="66"/>
  <c r="AD30" i="66"/>
  <c r="P30" i="66"/>
  <c r="AA30" i="66"/>
  <c r="W30" i="66"/>
  <c r="Y30" i="66"/>
  <c r="Z30" i="66"/>
  <c r="D52" i="66"/>
  <c r="S13" i="66"/>
  <c r="T13" i="66"/>
  <c r="AC13" i="66"/>
  <c r="X13" i="66"/>
  <c r="Z13" i="66"/>
  <c r="AB13" i="66"/>
  <c r="V13" i="66"/>
  <c r="AA13" i="66"/>
  <c r="P13" i="66"/>
  <c r="AD13" i="66"/>
  <c r="W13" i="66"/>
  <c r="U13" i="66"/>
  <c r="Y13" i="66"/>
  <c r="X26" i="66"/>
  <c r="Y26" i="66"/>
  <c r="Z26" i="66"/>
  <c r="S26" i="66"/>
  <c r="T26" i="66"/>
  <c r="V26" i="66"/>
  <c r="AA26" i="66"/>
  <c r="AB26" i="66"/>
  <c r="AD26" i="66"/>
  <c r="U26" i="66"/>
  <c r="W26" i="66"/>
  <c r="P26" i="66"/>
  <c r="AC26" i="66"/>
  <c r="T39" i="66"/>
  <c r="AD39" i="66"/>
  <c r="S39" i="66"/>
  <c r="T31" i="66"/>
  <c r="S31" i="66"/>
  <c r="AA31" i="66"/>
  <c r="AB31" i="66"/>
  <c r="Y31" i="66"/>
  <c r="U31" i="66"/>
  <c r="V31" i="66"/>
  <c r="W31" i="66"/>
  <c r="AC31" i="66"/>
  <c r="AD31" i="66"/>
  <c r="X31" i="66"/>
  <c r="Z31" i="66"/>
  <c r="P31" i="66"/>
  <c r="S44" i="66"/>
  <c r="T44" i="66"/>
  <c r="AC18" i="66"/>
  <c r="D57" i="66"/>
  <c r="T18" i="66"/>
  <c r="V18" i="66"/>
  <c r="S18" i="66"/>
  <c r="S42" i="66"/>
  <c r="T42" i="66"/>
  <c r="U29" i="66"/>
  <c r="T29" i="66"/>
  <c r="S29" i="66"/>
  <c r="D55" i="66"/>
  <c r="S16" i="66"/>
  <c r="AD16" i="66"/>
  <c r="Z16" i="66"/>
  <c r="W16" i="66"/>
  <c r="T16" i="66"/>
  <c r="Y16" i="66"/>
  <c r="AA16" i="66"/>
  <c r="AB16" i="66"/>
  <c r="U16" i="66"/>
  <c r="X16" i="66"/>
  <c r="P16" i="66"/>
  <c r="AC16" i="66"/>
  <c r="V16" i="66"/>
  <c r="DN60" i="65"/>
  <c r="D60" i="65" s="1"/>
  <c r="D34" i="66"/>
  <c r="DN61" i="65"/>
  <c r="D61" i="65" s="1"/>
  <c r="H61" i="65" s="1"/>
  <c r="D47" i="66"/>
  <c r="T21" i="66"/>
  <c r="AA21" i="66"/>
  <c r="AB21" i="66"/>
  <c r="S21" i="66"/>
  <c r="X21" i="66"/>
  <c r="DN55" i="65"/>
  <c r="D55" i="65" s="1"/>
  <c r="E55" i="65" s="1"/>
  <c r="F55" i="65" s="1"/>
  <c r="D33" i="66"/>
  <c r="S46" i="66"/>
  <c r="X46" i="66"/>
  <c r="T46" i="66"/>
  <c r="AC20" i="66"/>
  <c r="S20" i="66"/>
  <c r="AA20" i="66"/>
  <c r="T20" i="66"/>
  <c r="D59" i="66"/>
  <c r="AD20" i="66"/>
  <c r="Z20" i="66"/>
  <c r="V20" i="66"/>
  <c r="P20" i="66"/>
  <c r="S32" i="66"/>
  <c r="T32" i="66"/>
  <c r="U32" i="66"/>
  <c r="AC32" i="66"/>
  <c r="AB45" i="66"/>
  <c r="Z45" i="66"/>
  <c r="T45" i="66"/>
  <c r="W45" i="66"/>
  <c r="AC45" i="66"/>
  <c r="AD45" i="66"/>
  <c r="U45" i="66"/>
  <c r="S45" i="66"/>
  <c r="T19" i="66"/>
  <c r="D58" i="66"/>
  <c r="AC19" i="66"/>
  <c r="P19" i="66"/>
  <c r="V19" i="66"/>
  <c r="Z19" i="66"/>
  <c r="AD19" i="66"/>
  <c r="W19" i="66"/>
  <c r="X19" i="66"/>
  <c r="S19" i="66"/>
  <c r="U19" i="66"/>
  <c r="AB19" i="66"/>
  <c r="Y19" i="66"/>
  <c r="AA19" i="66"/>
  <c r="U51" i="64"/>
  <c r="W51" i="64"/>
  <c r="P51" i="64"/>
  <c r="P61" i="64" s="1"/>
  <c r="Z41" i="66"/>
  <c r="AA41" i="66"/>
  <c r="S41" i="66"/>
  <c r="Y41" i="66"/>
  <c r="T41" i="66"/>
  <c r="AC41" i="66"/>
  <c r="V41" i="66"/>
  <c r="X41" i="66"/>
  <c r="U41" i="66"/>
  <c r="W41" i="66"/>
  <c r="P41" i="66"/>
  <c r="AB41" i="66"/>
  <c r="AD41" i="66"/>
  <c r="AB51" i="64"/>
  <c r="AD51" i="64"/>
  <c r="AC51" i="64"/>
  <c r="S51" i="64"/>
  <c r="T15" i="66"/>
  <c r="S15" i="66"/>
  <c r="V15" i="66"/>
  <c r="D54" i="66"/>
  <c r="V51" i="64"/>
  <c r="T51" i="64"/>
  <c r="Z51" i="64"/>
  <c r="X51" i="64"/>
  <c r="S28" i="66"/>
  <c r="T28" i="66"/>
  <c r="U28" i="66"/>
  <c r="D61" i="64"/>
  <c r="X61" i="64" s="1"/>
  <c r="Y51" i="64"/>
  <c r="T61" i="67"/>
  <c r="Y61" i="67"/>
  <c r="U61" i="67"/>
  <c r="AB61" i="67"/>
  <c r="AD61" i="67"/>
  <c r="AA61" i="67"/>
  <c r="X61" i="67"/>
  <c r="Z61" i="67"/>
  <c r="V61" i="67"/>
  <c r="S61" i="67"/>
  <c r="W61" i="67"/>
  <c r="AC61" i="67"/>
  <c r="W17" i="65"/>
  <c r="G17" i="65"/>
  <c r="G64" i="65"/>
  <c r="G67" i="65" s="1"/>
  <c r="DQ9" i="65"/>
  <c r="AB9" i="65" s="1"/>
  <c r="DQ10" i="65"/>
  <c r="AB10" i="65" s="1"/>
  <c r="DN10" i="63"/>
  <c r="D10" i="63" s="1"/>
  <c r="H10" i="63" s="1"/>
  <c r="DN10" i="65"/>
  <c r="D10" i="65" s="1"/>
  <c r="DQ11" i="65"/>
  <c r="AB11" i="65" s="1"/>
  <c r="AC11" i="65" s="1"/>
  <c r="DO10" i="63"/>
  <c r="L10" i="63" s="1"/>
  <c r="DO10" i="65"/>
  <c r="L10" i="65" s="1"/>
  <c r="M10" i="65" s="1"/>
  <c r="N10" i="65" s="1"/>
  <c r="DN11" i="63"/>
  <c r="D11" i="63" s="1"/>
  <c r="H11" i="63" s="1"/>
  <c r="DN11" i="65"/>
  <c r="D11" i="65" s="1"/>
  <c r="W12" i="65"/>
  <c r="DP10" i="63"/>
  <c r="T10" i="63" s="1"/>
  <c r="DP10" i="65"/>
  <c r="T10" i="65" s="1"/>
  <c r="U10" i="65" s="1"/>
  <c r="V10" i="65" s="1"/>
  <c r="DO11" i="63"/>
  <c r="L11" i="63" s="1"/>
  <c r="DO11" i="65"/>
  <c r="L11" i="65" s="1"/>
  <c r="W22" i="65"/>
  <c r="DQ19" i="65"/>
  <c r="AB19" i="65" s="1"/>
  <c r="AC19" i="65" s="1"/>
  <c r="DN20" i="63"/>
  <c r="D20" i="63" s="1"/>
  <c r="H20" i="63" s="1"/>
  <c r="DN20" i="65"/>
  <c r="D20" i="65" s="1"/>
  <c r="DQ20" i="65"/>
  <c r="AB20" i="65" s="1"/>
  <c r="AC20" i="65" s="1"/>
  <c r="AD20" i="65" s="1"/>
  <c r="DO20" i="63"/>
  <c r="L20" i="63" s="1"/>
  <c r="DO20" i="65"/>
  <c r="L20" i="65" s="1"/>
  <c r="M20" i="65" s="1"/>
  <c r="N20" i="65" s="1"/>
  <c r="DQ21" i="65"/>
  <c r="AB21" i="65" s="1"/>
  <c r="AC21" i="65" s="1"/>
  <c r="AD21" i="65" s="1"/>
  <c r="DP20" i="63"/>
  <c r="T20" i="63" s="1"/>
  <c r="DP20" i="65"/>
  <c r="T20" i="65" s="1"/>
  <c r="DN19" i="63"/>
  <c r="D19" i="63" s="1"/>
  <c r="H19" i="63" s="1"/>
  <c r="DN19" i="65"/>
  <c r="D19" i="65" s="1"/>
  <c r="DN21" i="63"/>
  <c r="D21" i="63" s="1"/>
  <c r="H21" i="63" s="1"/>
  <c r="DN21" i="65"/>
  <c r="D21" i="65" s="1"/>
  <c r="DO19" i="63"/>
  <c r="L19" i="63" s="1"/>
  <c r="DO19" i="65"/>
  <c r="L19" i="65" s="1"/>
  <c r="DO21" i="63"/>
  <c r="L21" i="63" s="1"/>
  <c r="DO21" i="65"/>
  <c r="L21" i="65" s="1"/>
  <c r="M21" i="65" s="1"/>
  <c r="N21" i="65" s="1"/>
  <c r="DN24" i="63"/>
  <c r="D24" i="63" s="1"/>
  <c r="DN24" i="65"/>
  <c r="D24" i="65" s="1"/>
  <c r="DN26" i="63"/>
  <c r="D26" i="63" s="1"/>
  <c r="H26" i="63" s="1"/>
  <c r="DN26" i="65"/>
  <c r="D26" i="65" s="1"/>
  <c r="DQ24" i="65"/>
  <c r="AB24" i="65" s="1"/>
  <c r="DO24" i="63"/>
  <c r="L24" i="63" s="1"/>
  <c r="DO24" i="65"/>
  <c r="L24" i="65" s="1"/>
  <c r="DO26" i="63"/>
  <c r="L26" i="63" s="1"/>
  <c r="DO26" i="65"/>
  <c r="L26" i="65" s="1"/>
  <c r="M26" i="65" s="1"/>
  <c r="N26" i="65" s="1"/>
  <c r="DQ25" i="65"/>
  <c r="AB25" i="65" s="1"/>
  <c r="AC25" i="65" s="1"/>
  <c r="AD25" i="65" s="1"/>
  <c r="DP24" i="63"/>
  <c r="T24" i="63" s="1"/>
  <c r="DP24" i="65"/>
  <c r="T24" i="65" s="1"/>
  <c r="DP26" i="63"/>
  <c r="T26" i="63" s="1"/>
  <c r="DP26" i="65"/>
  <c r="T26" i="65" s="1"/>
  <c r="DN25" i="63"/>
  <c r="D25" i="63" s="1"/>
  <c r="H25" i="63" s="1"/>
  <c r="DN25" i="65"/>
  <c r="D25" i="65" s="1"/>
  <c r="DO25" i="63"/>
  <c r="L25" i="63" s="1"/>
  <c r="DO25" i="65"/>
  <c r="L25" i="65" s="1"/>
  <c r="M25" i="65" s="1"/>
  <c r="N25" i="65" s="1"/>
  <c r="DQ26" i="65"/>
  <c r="AB26" i="65" s="1"/>
  <c r="AC26" i="65" s="1"/>
  <c r="AD26" i="65" s="1"/>
  <c r="AA32" i="65"/>
  <c r="DN30" i="63"/>
  <c r="D30" i="63" s="1"/>
  <c r="H30" i="63" s="1"/>
  <c r="DN30" i="65"/>
  <c r="D30" i="65" s="1"/>
  <c r="DO30" i="63"/>
  <c r="L30" i="63" s="1"/>
  <c r="DO30" i="65"/>
  <c r="L30" i="65" s="1"/>
  <c r="M30" i="65" s="1"/>
  <c r="N30" i="65" s="1"/>
  <c r="DP30" i="63"/>
  <c r="T30" i="63" s="1"/>
  <c r="DP30" i="65"/>
  <c r="T30" i="65" s="1"/>
  <c r="DN31" i="63"/>
  <c r="D31" i="63" s="1"/>
  <c r="DN31" i="65"/>
  <c r="D31" i="65" s="1"/>
  <c r="DQ29" i="65"/>
  <c r="AB29" i="65" s="1"/>
  <c r="AC29" i="65" s="1"/>
  <c r="DN29" i="63"/>
  <c r="D29" i="63" s="1"/>
  <c r="H29" i="63" s="1"/>
  <c r="DN29" i="65"/>
  <c r="D29" i="65" s="1"/>
  <c r="DO31" i="63"/>
  <c r="L31" i="63" s="1"/>
  <c r="DO31" i="65"/>
  <c r="L31" i="65" s="1"/>
  <c r="M31" i="65" s="1"/>
  <c r="N31" i="65" s="1"/>
  <c r="DQ30" i="65"/>
  <c r="AB30" i="65" s="1"/>
  <c r="AC30" i="65" s="1"/>
  <c r="AD30" i="65" s="1"/>
  <c r="DO29" i="63"/>
  <c r="L29" i="63" s="1"/>
  <c r="DO29" i="65"/>
  <c r="L29" i="65" s="1"/>
  <c r="DQ31" i="65"/>
  <c r="AB31" i="65" s="1"/>
  <c r="AC31" i="65" s="1"/>
  <c r="AD31" i="65" s="1"/>
  <c r="W37" i="65"/>
  <c r="DQ34" i="65"/>
  <c r="AB34" i="65" s="1"/>
  <c r="AC34" i="65" s="1"/>
  <c r="DN35" i="63"/>
  <c r="D35" i="63" s="1"/>
  <c r="DN35" i="65"/>
  <c r="D35" i="65" s="1"/>
  <c r="DQ35" i="65"/>
  <c r="AB35" i="65" s="1"/>
  <c r="DO35" i="63"/>
  <c r="L35" i="63" s="1"/>
  <c r="DO35" i="65"/>
  <c r="L35" i="65" s="1"/>
  <c r="M35" i="65" s="1"/>
  <c r="N35" i="65" s="1"/>
  <c r="DQ36" i="65"/>
  <c r="AB36" i="65" s="1"/>
  <c r="AC36" i="65" s="1"/>
  <c r="AD36" i="65" s="1"/>
  <c r="DP35" i="63"/>
  <c r="T35" i="63" s="1"/>
  <c r="DP35" i="65"/>
  <c r="T35" i="65" s="1"/>
  <c r="U35" i="65" s="1"/>
  <c r="V35" i="65" s="1"/>
  <c r="DN36" i="63"/>
  <c r="D36" i="63" s="1"/>
  <c r="DN36" i="65"/>
  <c r="D36" i="65" s="1"/>
  <c r="DO36" i="63"/>
  <c r="L36" i="63" s="1"/>
  <c r="DO36" i="65"/>
  <c r="L36" i="65" s="1"/>
  <c r="M36" i="65" s="1"/>
  <c r="N36" i="65" s="1"/>
  <c r="DN34" i="63"/>
  <c r="D34" i="63" s="1"/>
  <c r="H34" i="63" s="1"/>
  <c r="DN34" i="65"/>
  <c r="D34" i="65" s="1"/>
  <c r="DO34" i="63"/>
  <c r="L34" i="63" s="1"/>
  <c r="DO34" i="65"/>
  <c r="L34" i="65" s="1"/>
  <c r="DN39" i="63"/>
  <c r="D39" i="63" s="1"/>
  <c r="H39" i="63" s="1"/>
  <c r="DN39" i="65"/>
  <c r="D39" i="65" s="1"/>
  <c r="DN41" i="63"/>
  <c r="D41" i="63" s="1"/>
  <c r="DN41" i="65"/>
  <c r="D41" i="65" s="1"/>
  <c r="DQ39" i="65"/>
  <c r="AB39" i="65" s="1"/>
  <c r="AC39" i="65" s="1"/>
  <c r="DO39" i="63"/>
  <c r="L39" i="63" s="1"/>
  <c r="DO39" i="65"/>
  <c r="L39" i="65" s="1"/>
  <c r="DO41" i="63"/>
  <c r="L41" i="63" s="1"/>
  <c r="DO41" i="65"/>
  <c r="L41" i="65" s="1"/>
  <c r="M41" i="65" s="1"/>
  <c r="N41" i="65" s="1"/>
  <c r="DQ40" i="65"/>
  <c r="AB40" i="65" s="1"/>
  <c r="AC40" i="65" s="1"/>
  <c r="AD40" i="65" s="1"/>
  <c r="DP39" i="63"/>
  <c r="T39" i="63" s="1"/>
  <c r="DP39" i="65"/>
  <c r="T39" i="65" s="1"/>
  <c r="DP41" i="63"/>
  <c r="T41" i="63" s="1"/>
  <c r="DP41" i="65"/>
  <c r="T41" i="65" s="1"/>
  <c r="U41" i="65" s="1"/>
  <c r="V41" i="65" s="1"/>
  <c r="DQ41" i="65"/>
  <c r="AB41" i="65" s="1"/>
  <c r="AC41" i="65" s="1"/>
  <c r="AD41" i="65" s="1"/>
  <c r="DN40" i="63"/>
  <c r="D40" i="63" s="1"/>
  <c r="H40" i="63" s="1"/>
  <c r="DN40" i="65"/>
  <c r="D40" i="65" s="1"/>
  <c r="DO40" i="63"/>
  <c r="L40" i="63" s="1"/>
  <c r="DO40" i="65"/>
  <c r="L40" i="65" s="1"/>
  <c r="M40" i="65" s="1"/>
  <c r="N40" i="65" s="1"/>
  <c r="DQ45" i="65"/>
  <c r="AB45" i="65" s="1"/>
  <c r="AC45" i="65" s="1"/>
  <c r="AD45" i="65" s="1"/>
  <c r="DN45" i="63"/>
  <c r="D45" i="63" s="1"/>
  <c r="H45" i="63" s="1"/>
  <c r="DN45" i="65"/>
  <c r="D45" i="65" s="1"/>
  <c r="DQ46" i="65"/>
  <c r="AB46" i="65" s="1"/>
  <c r="AC46" i="65" s="1"/>
  <c r="AD46" i="65" s="1"/>
  <c r="DO45" i="63"/>
  <c r="L45" i="63" s="1"/>
  <c r="DO45" i="65"/>
  <c r="L45" i="65" s="1"/>
  <c r="M45" i="65" s="1"/>
  <c r="N45" i="65" s="1"/>
  <c r="DQ44" i="65"/>
  <c r="AB44" i="65" s="1"/>
  <c r="AC44" i="65" s="1"/>
  <c r="DP45" i="63"/>
  <c r="T45" i="63" s="1"/>
  <c r="DP45" i="65"/>
  <c r="T45" i="65" s="1"/>
  <c r="U45" i="65" s="1"/>
  <c r="V45" i="65" s="1"/>
  <c r="DN44" i="63"/>
  <c r="D44" i="63" s="1"/>
  <c r="H44" i="63" s="1"/>
  <c r="DN44" i="65"/>
  <c r="D44" i="65" s="1"/>
  <c r="DN46" i="63"/>
  <c r="D46" i="63" s="1"/>
  <c r="H46" i="63" s="1"/>
  <c r="DN46" i="65"/>
  <c r="D46" i="65" s="1"/>
  <c r="DO44" i="63"/>
  <c r="L44" i="63" s="1"/>
  <c r="DO44" i="65"/>
  <c r="L44" i="65" s="1"/>
  <c r="DO46" i="63"/>
  <c r="L46" i="63" s="1"/>
  <c r="DO46" i="65"/>
  <c r="L46" i="65" s="1"/>
  <c r="M46" i="65" s="1"/>
  <c r="N46" i="65" s="1"/>
  <c r="W52" i="65"/>
  <c r="DN49" i="63"/>
  <c r="D49" i="63" s="1"/>
  <c r="DN49" i="65"/>
  <c r="D49" i="65" s="1"/>
  <c r="DN51" i="63"/>
  <c r="D51" i="63" s="1"/>
  <c r="H51" i="63" s="1"/>
  <c r="DN51" i="65"/>
  <c r="D51" i="65" s="1"/>
  <c r="DO49" i="63"/>
  <c r="L49" i="63" s="1"/>
  <c r="DO49" i="65"/>
  <c r="L49" i="65" s="1"/>
  <c r="DO51" i="63"/>
  <c r="L51" i="63" s="1"/>
  <c r="DO51" i="65"/>
  <c r="L51" i="65" s="1"/>
  <c r="M51" i="65" s="1"/>
  <c r="N51" i="65" s="1"/>
  <c r="DP49" i="63"/>
  <c r="T49" i="63" s="1"/>
  <c r="DP49" i="65"/>
  <c r="T49" i="65" s="1"/>
  <c r="DQ49" i="65"/>
  <c r="AB49" i="65" s="1"/>
  <c r="AC49" i="65" s="1"/>
  <c r="DN50" i="63"/>
  <c r="D50" i="63" s="1"/>
  <c r="H50" i="63" s="1"/>
  <c r="DN50" i="65"/>
  <c r="D50" i="65" s="1"/>
  <c r="AA52" i="65"/>
  <c r="DQ50" i="65"/>
  <c r="AB50" i="65" s="1"/>
  <c r="AC50" i="65" s="1"/>
  <c r="AD50" i="65" s="1"/>
  <c r="DO50" i="63"/>
  <c r="L50" i="63" s="1"/>
  <c r="DO50" i="65"/>
  <c r="L50" i="65" s="1"/>
  <c r="M50" i="65" s="1"/>
  <c r="N50" i="65" s="1"/>
  <c r="DQ51" i="65"/>
  <c r="AB51" i="65" s="1"/>
  <c r="DP50" i="63"/>
  <c r="T50" i="63" s="1"/>
  <c r="DP50" i="65"/>
  <c r="T50" i="65" s="1"/>
  <c r="U50" i="65" s="1"/>
  <c r="V50" i="65" s="1"/>
  <c r="DQ55" i="65"/>
  <c r="AB55" i="65" s="1"/>
  <c r="DQ56" i="65"/>
  <c r="AB56" i="65" s="1"/>
  <c r="AC56" i="65" s="1"/>
  <c r="AD56" i="65" s="1"/>
  <c r="DN54" i="63"/>
  <c r="D54" i="63" s="1"/>
  <c r="H54" i="63" s="1"/>
  <c r="DN54" i="65"/>
  <c r="D54" i="65" s="1"/>
  <c r="DN56" i="63"/>
  <c r="D56" i="63" s="1"/>
  <c r="E56" i="63" s="1"/>
  <c r="F56" i="63" s="1"/>
  <c r="DN56" i="65"/>
  <c r="D56" i="65" s="1"/>
  <c r="DO54" i="63"/>
  <c r="L54" i="63" s="1"/>
  <c r="M54" i="63" s="1"/>
  <c r="DO54" i="65"/>
  <c r="L54" i="65" s="1"/>
  <c r="DO56" i="63"/>
  <c r="L56" i="63" s="1"/>
  <c r="M56" i="63" s="1"/>
  <c r="N56" i="63" s="1"/>
  <c r="DO56" i="65"/>
  <c r="L56" i="65" s="1"/>
  <c r="M56" i="65" s="1"/>
  <c r="N56" i="65" s="1"/>
  <c r="AA57" i="65"/>
  <c r="DQ54" i="65"/>
  <c r="AB54" i="65" s="1"/>
  <c r="AC54" i="65" s="1"/>
  <c r="DO59" i="63"/>
  <c r="L59" i="63" s="1"/>
  <c r="M59" i="63" s="1"/>
  <c r="DO59" i="65"/>
  <c r="L59" i="65" s="1"/>
  <c r="DQ61" i="65"/>
  <c r="AB61" i="65" s="1"/>
  <c r="AA62" i="65"/>
  <c r="DQ59" i="65"/>
  <c r="AB59" i="65" s="1"/>
  <c r="AC59" i="65" s="1"/>
  <c r="DN59" i="63"/>
  <c r="D59" i="63" s="1"/>
  <c r="H59" i="63" s="1"/>
  <c r="DN59" i="65"/>
  <c r="D59" i="65" s="1"/>
  <c r="DQ60" i="65"/>
  <c r="AB60" i="65" s="1"/>
  <c r="DD60" i="65"/>
  <c r="AI60" i="65" s="1"/>
  <c r="AM60" i="65" s="1"/>
  <c r="DD59" i="65"/>
  <c r="AI59" i="65" s="1"/>
  <c r="AM59" i="65" s="1"/>
  <c r="DD61" i="65"/>
  <c r="AI61" i="65" s="1"/>
  <c r="DD56" i="65"/>
  <c r="AI56" i="65" s="1"/>
  <c r="DD54" i="65"/>
  <c r="AI54" i="65" s="1"/>
  <c r="DD55" i="65"/>
  <c r="AI55" i="65" s="1"/>
  <c r="AM55" i="65" s="1"/>
  <c r="DD51" i="65"/>
  <c r="AI51" i="65" s="1"/>
  <c r="AM51" i="65" s="1"/>
  <c r="DD50" i="65"/>
  <c r="AI50" i="65" s="1"/>
  <c r="AM50" i="65" s="1"/>
  <c r="DD49" i="65"/>
  <c r="AI49" i="65" s="1"/>
  <c r="AM49" i="65" s="1"/>
  <c r="DD45" i="65"/>
  <c r="AI45" i="65" s="1"/>
  <c r="AM45" i="65" s="1"/>
  <c r="DD46" i="65"/>
  <c r="AI46" i="65" s="1"/>
  <c r="DD41" i="65"/>
  <c r="AI41" i="65" s="1"/>
  <c r="AM41" i="65" s="1"/>
  <c r="DD44" i="65"/>
  <c r="AI44" i="65" s="1"/>
  <c r="AM44" i="65" s="1"/>
  <c r="DD36" i="65"/>
  <c r="AI36" i="65" s="1"/>
  <c r="AM36" i="65" s="1"/>
  <c r="DD40" i="65"/>
  <c r="AI40" i="65" s="1"/>
  <c r="AM40" i="65" s="1"/>
  <c r="DD39" i="65"/>
  <c r="AI39" i="65" s="1"/>
  <c r="AM39" i="65" s="1"/>
  <c r="DD35" i="65"/>
  <c r="AI35" i="65" s="1"/>
  <c r="DD34" i="65"/>
  <c r="AI34" i="65" s="1"/>
  <c r="AM34" i="65" s="1"/>
  <c r="DD31" i="65"/>
  <c r="AI31" i="65" s="1"/>
  <c r="AM31" i="65" s="1"/>
  <c r="DD19" i="65"/>
  <c r="AI19" i="65" s="1"/>
  <c r="DD29" i="65"/>
  <c r="AI29" i="65" s="1"/>
  <c r="AM29" i="65" s="1"/>
  <c r="DD30" i="65"/>
  <c r="AI30" i="65" s="1"/>
  <c r="DD25" i="65"/>
  <c r="AI25" i="65" s="1"/>
  <c r="AM25" i="65" s="1"/>
  <c r="DD26" i="65"/>
  <c r="AI26" i="65" s="1"/>
  <c r="AM26" i="65" s="1"/>
  <c r="DD24" i="65"/>
  <c r="AI24" i="65" s="1"/>
  <c r="DD9" i="65"/>
  <c r="AI9" i="65" s="1"/>
  <c r="AM9" i="65" s="1"/>
  <c r="DD20" i="65"/>
  <c r="AI20" i="65" s="1"/>
  <c r="DD21" i="65"/>
  <c r="AI21" i="65" s="1"/>
  <c r="AM21" i="65" s="1"/>
  <c r="DD16" i="65"/>
  <c r="AI16" i="65" s="1"/>
  <c r="AM16" i="65" s="1"/>
  <c r="DD15" i="65"/>
  <c r="AI15" i="65" s="1"/>
  <c r="AM15" i="65" s="1"/>
  <c r="DE7" i="65"/>
  <c r="DD14" i="65"/>
  <c r="AI14" i="65" s="1"/>
  <c r="AM14" i="65" s="1"/>
  <c r="DD11" i="65"/>
  <c r="AI11" i="65" s="1"/>
  <c r="DD10" i="65"/>
  <c r="AI10" i="65" s="1"/>
  <c r="AM10" i="65" s="1"/>
  <c r="AE31" i="65"/>
  <c r="AE30" i="65"/>
  <c r="AE54" i="65"/>
  <c r="AE44" i="65"/>
  <c r="AE25" i="65"/>
  <c r="AE55" i="65"/>
  <c r="AE10" i="65"/>
  <c r="DR60" i="65"/>
  <c r="AJ60" i="65" s="1"/>
  <c r="DR59" i="65"/>
  <c r="AJ59" i="65" s="1"/>
  <c r="DR61" i="65"/>
  <c r="AJ61" i="65" s="1"/>
  <c r="DR56" i="65"/>
  <c r="AJ56" i="65" s="1"/>
  <c r="DR49" i="65"/>
  <c r="AJ49" i="65" s="1"/>
  <c r="DR46" i="65"/>
  <c r="AJ46" i="65" s="1"/>
  <c r="DR45" i="65"/>
  <c r="AJ45" i="65" s="1"/>
  <c r="DR44" i="65"/>
  <c r="AJ44" i="65" s="1"/>
  <c r="DR55" i="65"/>
  <c r="AJ55" i="65" s="1"/>
  <c r="DR54" i="65"/>
  <c r="AJ54" i="65" s="1"/>
  <c r="DR51" i="65"/>
  <c r="AJ51" i="65" s="1"/>
  <c r="DR50" i="65"/>
  <c r="AJ50" i="65" s="1"/>
  <c r="DR40" i="65"/>
  <c r="AJ40" i="65" s="1"/>
  <c r="DR36" i="65"/>
  <c r="AJ36" i="65" s="1"/>
  <c r="DR35" i="65"/>
  <c r="AJ35" i="65" s="1"/>
  <c r="DR41" i="65"/>
  <c r="AJ41" i="65" s="1"/>
  <c r="DR39" i="65"/>
  <c r="AJ39" i="65" s="1"/>
  <c r="DR34" i="65"/>
  <c r="AJ34" i="65" s="1"/>
  <c r="DR31" i="65"/>
  <c r="AJ31" i="65" s="1"/>
  <c r="DR30" i="65"/>
  <c r="AJ30" i="65" s="1"/>
  <c r="DR29" i="65"/>
  <c r="AJ29" i="65" s="1"/>
  <c r="DR26" i="65"/>
  <c r="AJ26" i="65" s="1"/>
  <c r="DR25" i="65"/>
  <c r="AJ25" i="65" s="1"/>
  <c r="DR24" i="65"/>
  <c r="AJ24" i="65" s="1"/>
  <c r="DR21" i="65"/>
  <c r="AJ21" i="65" s="1"/>
  <c r="DR20" i="65"/>
  <c r="AJ20" i="65" s="1"/>
  <c r="DR19" i="65"/>
  <c r="AJ19" i="65" s="1"/>
  <c r="DS7" i="65"/>
  <c r="DR11" i="65"/>
  <c r="AJ11" i="65" s="1"/>
  <c r="DR10" i="65"/>
  <c r="AJ10" i="65" s="1"/>
  <c r="DR9" i="65"/>
  <c r="AJ9" i="65" s="1"/>
  <c r="AE24" i="65"/>
  <c r="AE50" i="65"/>
  <c r="AE45" i="65"/>
  <c r="AE14" i="65"/>
  <c r="AA64" i="65"/>
  <c r="AA12" i="65"/>
  <c r="AE9" i="65"/>
  <c r="AE56" i="65"/>
  <c r="W47" i="65"/>
  <c r="AE39" i="65"/>
  <c r="W64" i="65"/>
  <c r="AE36" i="65"/>
  <c r="AE37" i="65" s="1"/>
  <c r="AA65" i="65"/>
  <c r="AA22" i="65"/>
  <c r="AA37" i="65"/>
  <c r="W62" i="65"/>
  <c r="AE40" i="65"/>
  <c r="AE21" i="65"/>
  <c r="AA66" i="65"/>
  <c r="AA42" i="65"/>
  <c r="AE49" i="65"/>
  <c r="AA17" i="65"/>
  <c r="AA47" i="65"/>
  <c r="AM30" i="65"/>
  <c r="W57" i="65"/>
  <c r="W66" i="65"/>
  <c r="AM20" i="65"/>
  <c r="AA27" i="65"/>
  <c r="AE29" i="65"/>
  <c r="AE41" i="65"/>
  <c r="AE26" i="65"/>
  <c r="W65" i="65"/>
  <c r="W42" i="65"/>
  <c r="S67" i="65"/>
  <c r="AE15" i="65"/>
  <c r="W32" i="65"/>
  <c r="AE59" i="65"/>
  <c r="AE51" i="65"/>
  <c r="W27" i="65"/>
  <c r="AE60" i="65"/>
  <c r="AM54" i="65"/>
  <c r="AE11" i="65"/>
  <c r="AC61" i="64"/>
  <c r="AE74" i="32"/>
  <c r="AE106" i="32"/>
  <c r="DD14" i="63"/>
  <c r="AI14" i="63" s="1"/>
  <c r="F11" i="62"/>
  <c r="DB9" i="63"/>
  <c r="S9" i="63" s="1"/>
  <c r="DP9" i="61"/>
  <c r="T9" i="61" s="1"/>
  <c r="DP9" i="63"/>
  <c r="T9" i="63" s="1"/>
  <c r="E24" i="62"/>
  <c r="DA10" i="63"/>
  <c r="K10" i="63" s="1"/>
  <c r="D37" i="62"/>
  <c r="CZ11" i="63"/>
  <c r="C11" i="63" s="1"/>
  <c r="DD9" i="63"/>
  <c r="AI9" i="63" s="1"/>
  <c r="G11" i="62"/>
  <c r="DC9" i="63"/>
  <c r="AA9" i="63" s="1"/>
  <c r="F24" i="62"/>
  <c r="DB10" i="63"/>
  <c r="S10" i="63" s="1"/>
  <c r="E37" i="62"/>
  <c r="DA11" i="63"/>
  <c r="K11" i="63" s="1"/>
  <c r="DD10" i="63"/>
  <c r="AI10" i="63" s="1"/>
  <c r="D11" i="62"/>
  <c r="S11" i="62" s="1"/>
  <c r="CZ9" i="63"/>
  <c r="C9" i="63" s="1"/>
  <c r="DN9" i="61"/>
  <c r="D9" i="61" s="1"/>
  <c r="DN9" i="63"/>
  <c r="D9" i="63" s="1"/>
  <c r="G24" i="62"/>
  <c r="DC10" i="63"/>
  <c r="AA10" i="63" s="1"/>
  <c r="F37" i="62"/>
  <c r="DB11" i="63"/>
  <c r="S11" i="63" s="1"/>
  <c r="DP11" i="61"/>
  <c r="T11" i="61" s="1"/>
  <c r="DP11" i="63"/>
  <c r="T11" i="63" s="1"/>
  <c r="DD11" i="63"/>
  <c r="AI11" i="63" s="1"/>
  <c r="E11" i="62"/>
  <c r="DA9" i="63"/>
  <c r="K9" i="63" s="1"/>
  <c r="DO9" i="61"/>
  <c r="L9" i="61" s="1"/>
  <c r="DO9" i="63"/>
  <c r="L9" i="63" s="1"/>
  <c r="D24" i="62"/>
  <c r="CZ10" i="63"/>
  <c r="C10" i="63" s="1"/>
  <c r="G37" i="62"/>
  <c r="DC11" i="63"/>
  <c r="AA11" i="63" s="1"/>
  <c r="D13" i="62"/>
  <c r="CZ19" i="63"/>
  <c r="C19" i="63" s="1"/>
  <c r="D26" i="62"/>
  <c r="CZ20" i="63"/>
  <c r="C20" i="63" s="1"/>
  <c r="D39" i="62"/>
  <c r="CZ21" i="63"/>
  <c r="C21" i="63" s="1"/>
  <c r="E13" i="62"/>
  <c r="DA19" i="63"/>
  <c r="K19" i="63" s="1"/>
  <c r="E26" i="62"/>
  <c r="DA20" i="63"/>
  <c r="K20" i="63" s="1"/>
  <c r="E39" i="62"/>
  <c r="DA21" i="63"/>
  <c r="K21" i="63" s="1"/>
  <c r="DD19" i="63"/>
  <c r="AI19" i="63" s="1"/>
  <c r="F13" i="62"/>
  <c r="DB19" i="63"/>
  <c r="S19" i="63" s="1"/>
  <c r="DP19" i="61"/>
  <c r="T19" i="61" s="1"/>
  <c r="DP19" i="63"/>
  <c r="T19" i="63" s="1"/>
  <c r="F26" i="62"/>
  <c r="DB20" i="63"/>
  <c r="S20" i="63" s="1"/>
  <c r="F39" i="62"/>
  <c r="DB21" i="63"/>
  <c r="S21" i="63" s="1"/>
  <c r="DP21" i="61"/>
  <c r="T21" i="61" s="1"/>
  <c r="DP21" i="63"/>
  <c r="T21" i="63" s="1"/>
  <c r="DD20" i="63"/>
  <c r="AI20" i="63" s="1"/>
  <c r="G13" i="62"/>
  <c r="DC19" i="63"/>
  <c r="AA19" i="63" s="1"/>
  <c r="G26" i="62"/>
  <c r="DC20" i="63"/>
  <c r="AA20" i="63" s="1"/>
  <c r="G39" i="62"/>
  <c r="DC21" i="63"/>
  <c r="AA21" i="63" s="1"/>
  <c r="DD21" i="63"/>
  <c r="AI21" i="63" s="1"/>
  <c r="G14" i="62"/>
  <c r="DC24" i="63"/>
  <c r="AA24" i="63" s="1"/>
  <c r="G27" i="62"/>
  <c r="DC25" i="63"/>
  <c r="AA25" i="63" s="1"/>
  <c r="G40" i="62"/>
  <c r="DC26" i="63"/>
  <c r="AA26" i="63" s="1"/>
  <c r="D14" i="62"/>
  <c r="CZ24" i="63"/>
  <c r="C24" i="63" s="1"/>
  <c r="D27" i="62"/>
  <c r="CZ25" i="63"/>
  <c r="C25" i="63" s="1"/>
  <c r="D40" i="62"/>
  <c r="CZ26" i="63"/>
  <c r="C26" i="63" s="1"/>
  <c r="DD24" i="63"/>
  <c r="AI24" i="63" s="1"/>
  <c r="E14" i="62"/>
  <c r="DA24" i="63"/>
  <c r="K24" i="63" s="1"/>
  <c r="E27" i="62"/>
  <c r="DA25" i="63"/>
  <c r="K25" i="63" s="1"/>
  <c r="E40" i="62"/>
  <c r="DA26" i="63"/>
  <c r="K26" i="63" s="1"/>
  <c r="DD25" i="63"/>
  <c r="AI25" i="63" s="1"/>
  <c r="F14" i="62"/>
  <c r="DB24" i="63"/>
  <c r="S24" i="63" s="1"/>
  <c r="F27" i="62"/>
  <c r="DB25" i="63"/>
  <c r="S25" i="63" s="1"/>
  <c r="DP25" i="61"/>
  <c r="T25" i="61" s="1"/>
  <c r="DP25" i="63"/>
  <c r="T25" i="63" s="1"/>
  <c r="F40" i="62"/>
  <c r="DB26" i="63"/>
  <c r="S26" i="63" s="1"/>
  <c r="DD26" i="63"/>
  <c r="AI26" i="63" s="1"/>
  <c r="G15" i="62"/>
  <c r="DC29" i="63"/>
  <c r="AA29" i="63" s="1"/>
  <c r="G28" i="62"/>
  <c r="DC30" i="63"/>
  <c r="AA30" i="63" s="1"/>
  <c r="D41" i="62"/>
  <c r="CZ31" i="63"/>
  <c r="C31" i="63" s="1"/>
  <c r="DD30" i="63"/>
  <c r="AI30" i="63" s="1"/>
  <c r="D15" i="62"/>
  <c r="S15" i="62" s="1"/>
  <c r="CZ29" i="63"/>
  <c r="C29" i="63" s="1"/>
  <c r="D28" i="62"/>
  <c r="S28" i="62" s="1"/>
  <c r="CZ30" i="63"/>
  <c r="C30" i="63" s="1"/>
  <c r="E41" i="62"/>
  <c r="DA31" i="63"/>
  <c r="K31" i="63" s="1"/>
  <c r="DD31" i="63"/>
  <c r="AI31" i="63" s="1"/>
  <c r="E15" i="62"/>
  <c r="DA29" i="63"/>
  <c r="K29" i="63" s="1"/>
  <c r="E28" i="62"/>
  <c r="DA30" i="63"/>
  <c r="K30" i="63" s="1"/>
  <c r="F41" i="62"/>
  <c r="DB31" i="63"/>
  <c r="S31" i="63" s="1"/>
  <c r="DP31" i="61"/>
  <c r="T31" i="61" s="1"/>
  <c r="DP31" i="63"/>
  <c r="T31" i="63" s="1"/>
  <c r="F15" i="62"/>
  <c r="DB29" i="63"/>
  <c r="S29" i="63" s="1"/>
  <c r="DP29" i="61"/>
  <c r="T29" i="61" s="1"/>
  <c r="DP29" i="63"/>
  <c r="T29" i="63" s="1"/>
  <c r="F28" i="62"/>
  <c r="DB30" i="63"/>
  <c r="S30" i="63" s="1"/>
  <c r="G41" i="62"/>
  <c r="DC31" i="63"/>
  <c r="AA31" i="63" s="1"/>
  <c r="DD29" i="63"/>
  <c r="AI29" i="63" s="1"/>
  <c r="AI32" i="63" s="1"/>
  <c r="E16" i="62"/>
  <c r="DA34" i="63"/>
  <c r="K34" i="63" s="1"/>
  <c r="F29" i="62"/>
  <c r="DB35" i="63"/>
  <c r="S35" i="63" s="1"/>
  <c r="G42" i="62"/>
  <c r="DC36" i="63"/>
  <c r="AA36" i="63" s="1"/>
  <c r="DD34" i="63"/>
  <c r="AI34" i="63" s="1"/>
  <c r="F16" i="62"/>
  <c r="DB34" i="63"/>
  <c r="S34" i="63" s="1"/>
  <c r="DP34" i="61"/>
  <c r="T34" i="61" s="1"/>
  <c r="DP34" i="63"/>
  <c r="T34" i="63" s="1"/>
  <c r="G29" i="62"/>
  <c r="DC35" i="63"/>
  <c r="AA35" i="63" s="1"/>
  <c r="D42" i="62"/>
  <c r="CZ36" i="63"/>
  <c r="C36" i="63" s="1"/>
  <c r="DD35" i="63"/>
  <c r="AI35" i="63" s="1"/>
  <c r="G16" i="62"/>
  <c r="DC34" i="63"/>
  <c r="AA34" i="63" s="1"/>
  <c r="D29" i="62"/>
  <c r="S29" i="62" s="1"/>
  <c r="CZ35" i="63"/>
  <c r="C35" i="63" s="1"/>
  <c r="E42" i="62"/>
  <c r="DA36" i="63"/>
  <c r="K36" i="63" s="1"/>
  <c r="DD36" i="63"/>
  <c r="AI36" i="63" s="1"/>
  <c r="D16" i="62"/>
  <c r="CZ34" i="63"/>
  <c r="C34" i="63" s="1"/>
  <c r="E29" i="62"/>
  <c r="DA35" i="63"/>
  <c r="K35" i="63" s="1"/>
  <c r="F42" i="62"/>
  <c r="DB36" i="63"/>
  <c r="S36" i="63" s="1"/>
  <c r="DP36" i="61"/>
  <c r="T36" i="61" s="1"/>
  <c r="DP36" i="63"/>
  <c r="T36" i="63" s="1"/>
  <c r="F17" i="62"/>
  <c r="DB39" i="63"/>
  <c r="S39" i="63" s="1"/>
  <c r="F30" i="62"/>
  <c r="DB40" i="63"/>
  <c r="S40" i="63" s="1"/>
  <c r="DP40" i="61"/>
  <c r="T40" i="61" s="1"/>
  <c r="DP40" i="63"/>
  <c r="T40" i="63" s="1"/>
  <c r="F43" i="62"/>
  <c r="DB41" i="63"/>
  <c r="S41" i="63" s="1"/>
  <c r="DD39" i="63"/>
  <c r="AI39" i="63" s="1"/>
  <c r="G17" i="62"/>
  <c r="DC39" i="63"/>
  <c r="AA39" i="63" s="1"/>
  <c r="G30" i="62"/>
  <c r="DC40" i="63"/>
  <c r="AA40" i="63" s="1"/>
  <c r="G43" i="62"/>
  <c r="DC41" i="63"/>
  <c r="AA41" i="63" s="1"/>
  <c r="D17" i="62"/>
  <c r="S17" i="62" s="1"/>
  <c r="CZ39" i="63"/>
  <c r="C39" i="63" s="1"/>
  <c r="D30" i="62"/>
  <c r="CZ40" i="63"/>
  <c r="C40" i="63" s="1"/>
  <c r="D43" i="62"/>
  <c r="CZ41" i="63"/>
  <c r="C41" i="63" s="1"/>
  <c r="DD40" i="63"/>
  <c r="AI40" i="63" s="1"/>
  <c r="E17" i="62"/>
  <c r="DA39" i="63"/>
  <c r="K39" i="63" s="1"/>
  <c r="E30" i="62"/>
  <c r="DA40" i="63"/>
  <c r="K40" i="63" s="1"/>
  <c r="E43" i="62"/>
  <c r="DA41" i="63"/>
  <c r="K41" i="63" s="1"/>
  <c r="DD41" i="63"/>
  <c r="AI41" i="63" s="1"/>
  <c r="D18" i="62"/>
  <c r="CZ44" i="63"/>
  <c r="C44" i="63" s="1"/>
  <c r="D31" i="62"/>
  <c r="S31" i="62" s="1"/>
  <c r="CZ45" i="63"/>
  <c r="C45" i="63" s="1"/>
  <c r="D44" i="62"/>
  <c r="CZ46" i="63"/>
  <c r="C46" i="63" s="1"/>
  <c r="DD44" i="63"/>
  <c r="AI44" i="63" s="1"/>
  <c r="E18" i="62"/>
  <c r="DA44" i="63"/>
  <c r="K44" i="63" s="1"/>
  <c r="E31" i="62"/>
  <c r="DA45" i="63"/>
  <c r="K45" i="63" s="1"/>
  <c r="E44" i="62"/>
  <c r="DA46" i="63"/>
  <c r="K46" i="63" s="1"/>
  <c r="DD45" i="63"/>
  <c r="AI45" i="63" s="1"/>
  <c r="F18" i="62"/>
  <c r="DB44" i="63"/>
  <c r="S44" i="63" s="1"/>
  <c r="DP44" i="61"/>
  <c r="T44" i="61" s="1"/>
  <c r="DP44" i="63"/>
  <c r="T44" i="63" s="1"/>
  <c r="F31" i="62"/>
  <c r="DB45" i="63"/>
  <c r="S45" i="63" s="1"/>
  <c r="F44" i="62"/>
  <c r="DB46" i="63"/>
  <c r="S46" i="63" s="1"/>
  <c r="DP46" i="61"/>
  <c r="T46" i="61" s="1"/>
  <c r="DP46" i="63"/>
  <c r="T46" i="63" s="1"/>
  <c r="DD46" i="63"/>
  <c r="AI46" i="63" s="1"/>
  <c r="G18" i="62"/>
  <c r="DC44" i="63"/>
  <c r="AA44" i="63" s="1"/>
  <c r="G31" i="62"/>
  <c r="DC45" i="63"/>
  <c r="AA45" i="63" s="1"/>
  <c r="G44" i="62"/>
  <c r="DC46" i="63"/>
  <c r="AA46" i="63" s="1"/>
  <c r="E19" i="62"/>
  <c r="DA49" i="63"/>
  <c r="K49" i="63" s="1"/>
  <c r="E32" i="62"/>
  <c r="DA50" i="63"/>
  <c r="K50" i="63" s="1"/>
  <c r="E45" i="62"/>
  <c r="DA51" i="63"/>
  <c r="K51" i="63" s="1"/>
  <c r="DD50" i="63"/>
  <c r="AI50" i="63" s="1"/>
  <c r="DD51" i="63"/>
  <c r="AI51" i="63" s="1"/>
  <c r="F19" i="62"/>
  <c r="DB49" i="63"/>
  <c r="S49" i="63" s="1"/>
  <c r="F32" i="62"/>
  <c r="DB50" i="63"/>
  <c r="S50" i="63" s="1"/>
  <c r="F45" i="62"/>
  <c r="DB51" i="63"/>
  <c r="S51" i="63" s="1"/>
  <c r="DP51" i="61"/>
  <c r="T51" i="61" s="1"/>
  <c r="DP51" i="63"/>
  <c r="T51" i="63" s="1"/>
  <c r="G19" i="62"/>
  <c r="DC49" i="63"/>
  <c r="AA49" i="63" s="1"/>
  <c r="G32" i="62"/>
  <c r="DC50" i="63"/>
  <c r="AA50" i="63" s="1"/>
  <c r="G45" i="62"/>
  <c r="DC51" i="63"/>
  <c r="AA51" i="63" s="1"/>
  <c r="D19" i="62"/>
  <c r="CZ49" i="63"/>
  <c r="C49" i="63" s="1"/>
  <c r="D32" i="62"/>
  <c r="CZ50" i="63"/>
  <c r="C50" i="63" s="1"/>
  <c r="D45" i="62"/>
  <c r="CZ51" i="63"/>
  <c r="C51" i="63" s="1"/>
  <c r="DD49" i="63"/>
  <c r="AI49" i="63" s="1"/>
  <c r="G33" i="62"/>
  <c r="DC55" i="63"/>
  <c r="AA55" i="63" s="1"/>
  <c r="AA57" i="63" s="1"/>
  <c r="D33" i="62"/>
  <c r="CZ55" i="63"/>
  <c r="C55" i="63" s="1"/>
  <c r="DN55" i="61"/>
  <c r="D55" i="61" s="1"/>
  <c r="H55" i="61" s="1"/>
  <c r="DN55" i="63"/>
  <c r="D55" i="63" s="1"/>
  <c r="DD55" i="63"/>
  <c r="AI55" i="63" s="1"/>
  <c r="DQ54" i="63"/>
  <c r="AB54" i="63" s="1"/>
  <c r="AC54" i="63" s="1"/>
  <c r="E33" i="62"/>
  <c r="DA55" i="63"/>
  <c r="K55" i="63" s="1"/>
  <c r="K57" i="63" s="1"/>
  <c r="DO55" i="61"/>
  <c r="L55" i="61" s="1"/>
  <c r="DO55" i="63"/>
  <c r="L55" i="63" s="1"/>
  <c r="DB54" i="61"/>
  <c r="S54" i="61" s="1"/>
  <c r="DP54" i="63"/>
  <c r="T54" i="63" s="1"/>
  <c r="F33" i="62"/>
  <c r="DB55" i="63"/>
  <c r="S55" i="63" s="1"/>
  <c r="S57" i="63" s="1"/>
  <c r="DP55" i="61"/>
  <c r="T55" i="61" s="1"/>
  <c r="DP55" i="63"/>
  <c r="T55" i="63" s="1"/>
  <c r="DB56" i="61"/>
  <c r="S56" i="61" s="1"/>
  <c r="DP56" i="63"/>
  <c r="T56" i="63" s="1"/>
  <c r="U56" i="63" s="1"/>
  <c r="V56" i="63" s="1"/>
  <c r="DQ56" i="63"/>
  <c r="AB56" i="63" s="1"/>
  <c r="E34" i="62"/>
  <c r="DA60" i="63"/>
  <c r="K60" i="63" s="1"/>
  <c r="DO60" i="61"/>
  <c r="L60" i="61" s="1"/>
  <c r="DO60" i="63"/>
  <c r="L60" i="63" s="1"/>
  <c r="E47" i="62"/>
  <c r="DA61" i="63"/>
  <c r="K61" i="63" s="1"/>
  <c r="DO61" i="61"/>
  <c r="L61" i="61" s="1"/>
  <c r="DO61" i="63"/>
  <c r="L61" i="63" s="1"/>
  <c r="DD60" i="63"/>
  <c r="AI60" i="63" s="1"/>
  <c r="DB59" i="61"/>
  <c r="S59" i="61" s="1"/>
  <c r="DP59" i="63"/>
  <c r="T59" i="63" s="1"/>
  <c r="F34" i="62"/>
  <c r="DB60" i="63"/>
  <c r="S60" i="63" s="1"/>
  <c r="DP60" i="61"/>
  <c r="T60" i="61" s="1"/>
  <c r="DP60" i="63"/>
  <c r="T60" i="63" s="1"/>
  <c r="F47" i="62"/>
  <c r="DB61" i="63"/>
  <c r="S61" i="63" s="1"/>
  <c r="DP61" i="61"/>
  <c r="T61" i="61" s="1"/>
  <c r="DP61" i="63"/>
  <c r="T61" i="63" s="1"/>
  <c r="DD61" i="63"/>
  <c r="AI61" i="63" s="1"/>
  <c r="G34" i="62"/>
  <c r="DC60" i="63"/>
  <c r="AA60" i="63" s="1"/>
  <c r="G47" i="62"/>
  <c r="DC61" i="63"/>
  <c r="AA61" i="63" s="1"/>
  <c r="D34" i="62"/>
  <c r="CZ60" i="63"/>
  <c r="C60" i="63" s="1"/>
  <c r="DN60" i="61"/>
  <c r="D60" i="61" s="1"/>
  <c r="H60" i="61" s="1"/>
  <c r="DN60" i="63"/>
  <c r="D60" i="63" s="1"/>
  <c r="D47" i="62"/>
  <c r="CZ61" i="63"/>
  <c r="C61" i="63" s="1"/>
  <c r="DN61" i="61"/>
  <c r="D61" i="61" s="1"/>
  <c r="DN61" i="63"/>
  <c r="D61" i="63" s="1"/>
  <c r="DQ59" i="63"/>
  <c r="AB59" i="63" s="1"/>
  <c r="AC59" i="63" s="1"/>
  <c r="DE61" i="63"/>
  <c r="AQ61" i="63" s="1"/>
  <c r="DE60" i="63"/>
  <c r="AQ60" i="63" s="1"/>
  <c r="DE59" i="63"/>
  <c r="AQ59" i="63" s="1"/>
  <c r="DE56" i="63"/>
  <c r="AQ56" i="63" s="1"/>
  <c r="AU56" i="63" s="1"/>
  <c r="DE54" i="63"/>
  <c r="AQ54" i="63" s="1"/>
  <c r="DE50" i="63"/>
  <c r="AQ50" i="63" s="1"/>
  <c r="DE55" i="63"/>
  <c r="AQ55" i="63" s="1"/>
  <c r="DE51" i="63"/>
  <c r="AQ51" i="63" s="1"/>
  <c r="DE49" i="63"/>
  <c r="AQ49" i="63" s="1"/>
  <c r="DE46" i="63"/>
  <c r="AQ46" i="63" s="1"/>
  <c r="DE45" i="63"/>
  <c r="AQ45" i="63" s="1"/>
  <c r="DE41" i="63"/>
  <c r="AQ41" i="63" s="1"/>
  <c r="DE40" i="63"/>
  <c r="AQ40" i="63" s="1"/>
  <c r="DE29" i="63"/>
  <c r="AQ29" i="63" s="1"/>
  <c r="DE44" i="63"/>
  <c r="AQ44" i="63" s="1"/>
  <c r="DE39" i="63"/>
  <c r="AQ39" i="63" s="1"/>
  <c r="DE34" i="63"/>
  <c r="AQ34" i="63" s="1"/>
  <c r="DE31" i="63"/>
  <c r="AQ31" i="63" s="1"/>
  <c r="DE24" i="63"/>
  <c r="AQ24" i="63" s="1"/>
  <c r="DE21" i="63"/>
  <c r="AQ21" i="63" s="1"/>
  <c r="DE20" i="63"/>
  <c r="AQ20" i="63" s="1"/>
  <c r="DE36" i="63"/>
  <c r="AQ36" i="63" s="1"/>
  <c r="DE35" i="63"/>
  <c r="AQ35" i="63" s="1"/>
  <c r="DE30" i="63"/>
  <c r="AQ30" i="63" s="1"/>
  <c r="DE19" i="63"/>
  <c r="AQ19" i="63" s="1"/>
  <c r="DE25" i="63"/>
  <c r="AQ25" i="63" s="1"/>
  <c r="DE9" i="63"/>
  <c r="AQ9" i="63" s="1"/>
  <c r="DE11" i="63"/>
  <c r="AQ11" i="63" s="1"/>
  <c r="DE10" i="63"/>
  <c r="AQ10" i="63" s="1"/>
  <c r="DE26" i="63"/>
  <c r="AQ26" i="63" s="1"/>
  <c r="DF7" i="63"/>
  <c r="AM56" i="63"/>
  <c r="DR61" i="63"/>
  <c r="AJ61" i="63" s="1"/>
  <c r="DR60" i="63"/>
  <c r="AJ60" i="63" s="1"/>
  <c r="DR59" i="63"/>
  <c r="AJ59" i="63" s="1"/>
  <c r="DR56" i="63"/>
  <c r="AJ56" i="63" s="1"/>
  <c r="DR51" i="63"/>
  <c r="AJ51" i="63" s="1"/>
  <c r="DR54" i="63"/>
  <c r="AJ54" i="63" s="1"/>
  <c r="DR50" i="63"/>
  <c r="AJ50" i="63" s="1"/>
  <c r="DR49" i="63"/>
  <c r="AJ49" i="63" s="1"/>
  <c r="DR46" i="63"/>
  <c r="AJ46" i="63" s="1"/>
  <c r="DR45" i="63"/>
  <c r="AJ45" i="63" s="1"/>
  <c r="DR39" i="63"/>
  <c r="AJ39" i="63" s="1"/>
  <c r="DR36" i="63"/>
  <c r="AJ36" i="63" s="1"/>
  <c r="DR35" i="63"/>
  <c r="AJ35" i="63" s="1"/>
  <c r="DR55" i="63"/>
  <c r="AJ55" i="63" s="1"/>
  <c r="DR34" i="63"/>
  <c r="AJ34" i="63" s="1"/>
  <c r="DR31" i="63"/>
  <c r="AJ31" i="63" s="1"/>
  <c r="DR30" i="63"/>
  <c r="AJ30" i="63" s="1"/>
  <c r="DR41" i="63"/>
  <c r="AJ41" i="63" s="1"/>
  <c r="DR29" i="63"/>
  <c r="AJ29" i="63" s="1"/>
  <c r="DR26" i="63"/>
  <c r="AJ26" i="63" s="1"/>
  <c r="DR25" i="63"/>
  <c r="AJ25" i="63" s="1"/>
  <c r="DR24" i="63"/>
  <c r="AJ24" i="63" s="1"/>
  <c r="DR44" i="63"/>
  <c r="AJ44" i="63" s="1"/>
  <c r="DR21" i="63"/>
  <c r="AJ21" i="63" s="1"/>
  <c r="DR20" i="63"/>
  <c r="AJ20" i="63" s="1"/>
  <c r="DR40" i="63"/>
  <c r="AJ40" i="63" s="1"/>
  <c r="DR19" i="63"/>
  <c r="AJ19" i="63" s="1"/>
  <c r="DR11" i="63"/>
  <c r="AJ11" i="63" s="1"/>
  <c r="DR10" i="63"/>
  <c r="AJ10" i="63" s="1"/>
  <c r="DR9" i="63"/>
  <c r="AJ9" i="63" s="1"/>
  <c r="DS7" i="63"/>
  <c r="CE140" i="32"/>
  <c r="FB140" i="32"/>
  <c r="AX122" i="32"/>
  <c r="BB122" i="32"/>
  <c r="BF122" i="32"/>
  <c r="AI122" i="32"/>
  <c r="AM122" i="32"/>
  <c r="AQ122" i="32"/>
  <c r="DF122" i="32"/>
  <c r="DJ122" i="32"/>
  <c r="DN122" i="32"/>
  <c r="E122" i="32"/>
  <c r="I122" i="32"/>
  <c r="M122" i="32"/>
  <c r="CB122" i="32"/>
  <c r="CF122" i="32"/>
  <c r="CJ122" i="32"/>
  <c r="EY122" i="32"/>
  <c r="FC122" i="32"/>
  <c r="FG122" i="32"/>
  <c r="EJ122" i="32"/>
  <c r="EN122" i="32"/>
  <c r="ER122" i="32"/>
  <c r="S141" i="19"/>
  <c r="DC51" i="61"/>
  <c r="AA51" i="61" s="1"/>
  <c r="DB20" i="61"/>
  <c r="S20" i="61" s="1"/>
  <c r="L105" i="10"/>
  <c r="L12" i="62" s="1"/>
  <c r="F141" i="10"/>
  <c r="F140" i="10"/>
  <c r="F38" i="60" s="1"/>
  <c r="J141" i="10"/>
  <c r="J38" i="62" s="1"/>
  <c r="J140" i="10"/>
  <c r="J38" i="60" s="1"/>
  <c r="N141" i="10"/>
  <c r="N38" i="62" s="1"/>
  <c r="N140" i="10"/>
  <c r="N38" i="60" s="1"/>
  <c r="G141" i="10"/>
  <c r="G140" i="10"/>
  <c r="G38" i="60" s="1"/>
  <c r="O141" i="10"/>
  <c r="O38" i="62" s="1"/>
  <c r="O140" i="10"/>
  <c r="O38" i="60" s="1"/>
  <c r="T140" i="10"/>
  <c r="S140" i="10"/>
  <c r="G123" i="10"/>
  <c r="G122" i="10"/>
  <c r="X122" i="10" s="1"/>
  <c r="K123" i="10"/>
  <c r="K25" i="62" s="1"/>
  <c r="K122" i="10"/>
  <c r="K25" i="60" s="1"/>
  <c r="O123" i="10"/>
  <c r="O25" i="62" s="1"/>
  <c r="O122" i="10"/>
  <c r="O25" i="60" s="1"/>
  <c r="S122" i="10"/>
  <c r="U122" i="10"/>
  <c r="T122" i="10"/>
  <c r="F105" i="10"/>
  <c r="F104" i="10"/>
  <c r="F12" i="60" s="1"/>
  <c r="J105" i="10"/>
  <c r="J12" i="62" s="1"/>
  <c r="J104" i="10"/>
  <c r="J12" i="60" s="1"/>
  <c r="N105" i="10"/>
  <c r="N12" i="62" s="1"/>
  <c r="N104" i="10"/>
  <c r="N12" i="60" s="1"/>
  <c r="M69" i="10"/>
  <c r="M104" i="10"/>
  <c r="M12" i="60" s="1"/>
  <c r="G105" i="10"/>
  <c r="G104" i="10"/>
  <c r="G12" i="60" s="1"/>
  <c r="K105" i="10"/>
  <c r="K12" i="62" s="1"/>
  <c r="K104" i="10"/>
  <c r="K12" i="60" s="1"/>
  <c r="D105" i="10"/>
  <c r="D104" i="10"/>
  <c r="D12" i="60" s="1"/>
  <c r="I69" i="10"/>
  <c r="DA51" i="61"/>
  <c r="K51" i="61" s="1"/>
  <c r="DO51" i="61"/>
  <c r="L51" i="61" s="1"/>
  <c r="DB51" i="61"/>
  <c r="S51" i="61" s="1"/>
  <c r="CZ51" i="61"/>
  <c r="C51" i="61" s="1"/>
  <c r="DN51" i="61"/>
  <c r="D51" i="61" s="1"/>
  <c r="DB50" i="61"/>
  <c r="S50" i="61" s="1"/>
  <c r="DC50" i="61"/>
  <c r="AA50" i="61" s="1"/>
  <c r="CZ50" i="61"/>
  <c r="C50" i="61" s="1"/>
  <c r="DN50" i="61"/>
  <c r="D50" i="61" s="1"/>
  <c r="DA50" i="61"/>
  <c r="K50" i="61" s="1"/>
  <c r="DO50" i="61"/>
  <c r="L50" i="61" s="1"/>
  <c r="DP50" i="61"/>
  <c r="T50" i="61" s="1"/>
  <c r="DC49" i="61"/>
  <c r="AA49" i="61" s="1"/>
  <c r="DB49" i="61"/>
  <c r="S49" i="61" s="1"/>
  <c r="DP49" i="61"/>
  <c r="T49" i="61" s="1"/>
  <c r="CZ49" i="61"/>
  <c r="C49" i="61" s="1"/>
  <c r="DN49" i="61"/>
  <c r="D49" i="61" s="1"/>
  <c r="DA49" i="61"/>
  <c r="K49" i="61" s="1"/>
  <c r="DO49" i="61"/>
  <c r="L49" i="61" s="1"/>
  <c r="CZ46" i="61"/>
  <c r="C46" i="61" s="1"/>
  <c r="G46" i="61" s="1"/>
  <c r="DN46" i="61"/>
  <c r="D46" i="61" s="1"/>
  <c r="DA46" i="61"/>
  <c r="K46" i="61" s="1"/>
  <c r="DO46" i="61"/>
  <c r="L46" i="61" s="1"/>
  <c r="DC46" i="61"/>
  <c r="AA46" i="61" s="1"/>
  <c r="DB46" i="61"/>
  <c r="S46" i="61" s="1"/>
  <c r="DA45" i="61"/>
  <c r="K45" i="61" s="1"/>
  <c r="DO45" i="61"/>
  <c r="L45" i="61" s="1"/>
  <c r="DB45" i="61"/>
  <c r="S45" i="61" s="1"/>
  <c r="DP45" i="61"/>
  <c r="T45" i="61" s="1"/>
  <c r="DC45" i="61"/>
  <c r="AA45" i="61" s="1"/>
  <c r="CZ45" i="61"/>
  <c r="C45" i="61" s="1"/>
  <c r="DN45" i="61"/>
  <c r="D45" i="61" s="1"/>
  <c r="DA44" i="61"/>
  <c r="K44" i="61" s="1"/>
  <c r="DO44" i="61"/>
  <c r="L44" i="61" s="1"/>
  <c r="DB44" i="61"/>
  <c r="S44" i="61" s="1"/>
  <c r="CZ44" i="61"/>
  <c r="C44" i="61" s="1"/>
  <c r="DN44" i="61"/>
  <c r="D44" i="61" s="1"/>
  <c r="DC44" i="61"/>
  <c r="AA44" i="61" s="1"/>
  <c r="DB41" i="61"/>
  <c r="S41" i="61" s="1"/>
  <c r="DC41" i="61"/>
  <c r="AA41" i="61" s="1"/>
  <c r="CZ41" i="61"/>
  <c r="C41" i="61" s="1"/>
  <c r="DN41" i="61"/>
  <c r="D41" i="61" s="1"/>
  <c r="DP41" i="61"/>
  <c r="T41" i="61" s="1"/>
  <c r="DA41" i="61"/>
  <c r="K41" i="61" s="1"/>
  <c r="DO41" i="61"/>
  <c r="L41" i="61" s="1"/>
  <c r="DA40" i="61"/>
  <c r="K40" i="61" s="1"/>
  <c r="DO40" i="61"/>
  <c r="L40" i="61" s="1"/>
  <c r="DB40" i="61"/>
  <c r="S40" i="61" s="1"/>
  <c r="CZ40" i="61"/>
  <c r="C40" i="61" s="1"/>
  <c r="G40" i="61" s="1"/>
  <c r="DN40" i="61"/>
  <c r="D40" i="61" s="1"/>
  <c r="DC40" i="61"/>
  <c r="AA40" i="61" s="1"/>
  <c r="DA39" i="61"/>
  <c r="K39" i="61" s="1"/>
  <c r="DO39" i="61"/>
  <c r="L39" i="61" s="1"/>
  <c r="DB39" i="61"/>
  <c r="S39" i="61" s="1"/>
  <c r="DP39" i="61"/>
  <c r="T39" i="61" s="1"/>
  <c r="CZ39" i="61"/>
  <c r="C39" i="61" s="1"/>
  <c r="DN39" i="61"/>
  <c r="D39" i="61" s="1"/>
  <c r="DC39" i="61"/>
  <c r="AA39" i="61" s="1"/>
  <c r="DC36" i="61"/>
  <c r="AA36" i="61" s="1"/>
  <c r="CZ36" i="61"/>
  <c r="C36" i="61" s="1"/>
  <c r="DN36" i="61"/>
  <c r="D36" i="61" s="1"/>
  <c r="DB36" i="61"/>
  <c r="S36" i="61" s="1"/>
  <c r="DA36" i="61"/>
  <c r="K36" i="61" s="1"/>
  <c r="DO36" i="61"/>
  <c r="L36" i="61" s="1"/>
  <c r="CZ35" i="61"/>
  <c r="C35" i="61" s="1"/>
  <c r="G35" i="61" s="1"/>
  <c r="DN35" i="61"/>
  <c r="D35" i="61" s="1"/>
  <c r="DA35" i="61"/>
  <c r="K35" i="61" s="1"/>
  <c r="DO35" i="61"/>
  <c r="L35" i="61" s="1"/>
  <c r="DC35" i="61"/>
  <c r="AA35" i="61" s="1"/>
  <c r="DB35" i="61"/>
  <c r="S35" i="61" s="1"/>
  <c r="DP35" i="61"/>
  <c r="T35" i="61" s="1"/>
  <c r="DB34" i="61"/>
  <c r="S34" i="61" s="1"/>
  <c r="DC34" i="61"/>
  <c r="AA34" i="61" s="1"/>
  <c r="DA34" i="61"/>
  <c r="K34" i="61" s="1"/>
  <c r="DO34" i="61"/>
  <c r="L34" i="61" s="1"/>
  <c r="CZ34" i="61"/>
  <c r="C34" i="61" s="1"/>
  <c r="DN34" i="61"/>
  <c r="D34" i="61" s="1"/>
  <c r="L55" i="60"/>
  <c r="H55" i="60"/>
  <c r="AD16" i="60"/>
  <c r="I55" i="60"/>
  <c r="I55" i="62"/>
  <c r="M55" i="62"/>
  <c r="J55" i="60"/>
  <c r="O55" i="60"/>
  <c r="DC31" i="61"/>
  <c r="AA31" i="61" s="1"/>
  <c r="CZ31" i="61"/>
  <c r="C31" i="61" s="1"/>
  <c r="G31" i="61" s="1"/>
  <c r="DN31" i="61"/>
  <c r="D31" i="61" s="1"/>
  <c r="DA31" i="61"/>
  <c r="K31" i="61" s="1"/>
  <c r="DO31" i="61"/>
  <c r="L31" i="61" s="1"/>
  <c r="DB31" i="61"/>
  <c r="S31" i="61" s="1"/>
  <c r="CZ30" i="61"/>
  <c r="C30" i="61" s="1"/>
  <c r="DN30" i="61"/>
  <c r="D30" i="61" s="1"/>
  <c r="DA30" i="61"/>
  <c r="K30" i="61" s="1"/>
  <c r="DO30" i="61"/>
  <c r="L30" i="61" s="1"/>
  <c r="DB30" i="61"/>
  <c r="S30" i="61" s="1"/>
  <c r="DC30" i="61"/>
  <c r="AA30" i="61" s="1"/>
  <c r="DP30" i="61"/>
  <c r="T30" i="61" s="1"/>
  <c r="DC29" i="61"/>
  <c r="AA29" i="61" s="1"/>
  <c r="CZ29" i="61"/>
  <c r="C29" i="61" s="1"/>
  <c r="G29" i="61" s="1"/>
  <c r="DN29" i="61"/>
  <c r="D29" i="61" s="1"/>
  <c r="DA29" i="61"/>
  <c r="K29" i="61" s="1"/>
  <c r="DO29" i="61"/>
  <c r="L29" i="61" s="1"/>
  <c r="DB29" i="61"/>
  <c r="S29" i="61" s="1"/>
  <c r="DA26" i="61"/>
  <c r="K26" i="61" s="1"/>
  <c r="DO26" i="61"/>
  <c r="L26" i="61" s="1"/>
  <c r="DB26" i="61"/>
  <c r="S26" i="61" s="1"/>
  <c r="DC26" i="61"/>
  <c r="AA26" i="61" s="1"/>
  <c r="DP26" i="61"/>
  <c r="T26" i="61" s="1"/>
  <c r="CZ26" i="61"/>
  <c r="C26" i="61" s="1"/>
  <c r="G26" i="61" s="1"/>
  <c r="DN26" i="61"/>
  <c r="D26" i="61" s="1"/>
  <c r="DC25" i="61"/>
  <c r="AA25" i="61" s="1"/>
  <c r="DA25" i="61"/>
  <c r="K25" i="61" s="1"/>
  <c r="DO25" i="61"/>
  <c r="L25" i="61" s="1"/>
  <c r="DB25" i="61"/>
  <c r="S25" i="61" s="1"/>
  <c r="CZ25" i="61"/>
  <c r="C25" i="61" s="1"/>
  <c r="DN25" i="61"/>
  <c r="D25" i="61" s="1"/>
  <c r="DB24" i="61"/>
  <c r="S24" i="61" s="1"/>
  <c r="DC24" i="61"/>
  <c r="AA24" i="61" s="1"/>
  <c r="CZ24" i="61"/>
  <c r="C24" i="61" s="1"/>
  <c r="G24" i="61" s="1"/>
  <c r="DN24" i="61"/>
  <c r="D24" i="61" s="1"/>
  <c r="DA24" i="61"/>
  <c r="K24" i="61" s="1"/>
  <c r="DO24" i="61"/>
  <c r="L24" i="61" s="1"/>
  <c r="DP24" i="61"/>
  <c r="T24" i="61" s="1"/>
  <c r="CZ21" i="61"/>
  <c r="C21" i="61" s="1"/>
  <c r="G21" i="61" s="1"/>
  <c r="DN21" i="61"/>
  <c r="D21" i="61" s="1"/>
  <c r="DA21" i="61"/>
  <c r="K21" i="61" s="1"/>
  <c r="DO21" i="61"/>
  <c r="L21" i="61" s="1"/>
  <c r="DB21" i="61"/>
  <c r="S21" i="61" s="1"/>
  <c r="DC21" i="61"/>
  <c r="AA21" i="61" s="1"/>
  <c r="DP20" i="61"/>
  <c r="T20" i="61" s="1"/>
  <c r="CZ20" i="61"/>
  <c r="C20" i="61" s="1"/>
  <c r="G20" i="61" s="1"/>
  <c r="DN20" i="61"/>
  <c r="D20" i="61" s="1"/>
  <c r="DC20" i="61"/>
  <c r="AA20" i="61" s="1"/>
  <c r="DA20" i="61"/>
  <c r="K20" i="61" s="1"/>
  <c r="DO20" i="61"/>
  <c r="L20" i="61" s="1"/>
  <c r="DC19" i="61"/>
  <c r="AA19" i="61" s="1"/>
  <c r="CZ19" i="61"/>
  <c r="C19" i="61" s="1"/>
  <c r="DN19" i="61"/>
  <c r="D19" i="61" s="1"/>
  <c r="DB19" i="61"/>
  <c r="S19" i="61" s="1"/>
  <c r="DA19" i="61"/>
  <c r="K19" i="61" s="1"/>
  <c r="DO19" i="61"/>
  <c r="L19" i="61" s="1"/>
  <c r="CZ11" i="61"/>
  <c r="C11" i="61" s="1"/>
  <c r="DN11" i="61"/>
  <c r="D11" i="61" s="1"/>
  <c r="DA11" i="61"/>
  <c r="K11" i="61" s="1"/>
  <c r="DO11" i="61"/>
  <c r="L11" i="61" s="1"/>
  <c r="DC11" i="61"/>
  <c r="AA11" i="61" s="1"/>
  <c r="DB11" i="61"/>
  <c r="S11" i="61" s="1"/>
  <c r="DC10" i="61"/>
  <c r="AA10" i="61" s="1"/>
  <c r="CZ10" i="61"/>
  <c r="C10" i="61" s="1"/>
  <c r="DN10" i="61"/>
  <c r="D10" i="61" s="1"/>
  <c r="DB10" i="61"/>
  <c r="S10" i="61" s="1"/>
  <c r="DA10" i="61"/>
  <c r="K10" i="61" s="1"/>
  <c r="DO10" i="61"/>
  <c r="L10" i="61" s="1"/>
  <c r="DP10" i="61"/>
  <c r="T10" i="61" s="1"/>
  <c r="DC9" i="61"/>
  <c r="AA9" i="61" s="1"/>
  <c r="DB9" i="61"/>
  <c r="S9" i="61" s="1"/>
  <c r="CZ9" i="61"/>
  <c r="C9" i="61" s="1"/>
  <c r="G9" i="61" s="1"/>
  <c r="DA9" i="61"/>
  <c r="K9" i="61" s="1"/>
  <c r="S24" i="60"/>
  <c r="J50" i="60"/>
  <c r="L50" i="60"/>
  <c r="S13" i="60"/>
  <c r="S123" i="13"/>
  <c r="Y14" i="60"/>
  <c r="S41" i="62"/>
  <c r="O39" i="61"/>
  <c r="W30" i="60"/>
  <c r="T18" i="60"/>
  <c r="G57" i="60"/>
  <c r="I58" i="60"/>
  <c r="T32" i="60"/>
  <c r="M58" i="60"/>
  <c r="AA19" i="60"/>
  <c r="Y45" i="60"/>
  <c r="CZ56" i="61"/>
  <c r="C56" i="61" s="1"/>
  <c r="G56" i="61" s="1"/>
  <c r="DN56" i="61"/>
  <c r="D56" i="61" s="1"/>
  <c r="DA56" i="61"/>
  <c r="K56" i="61" s="1"/>
  <c r="DO56" i="61"/>
  <c r="L56" i="61" s="1"/>
  <c r="DP56" i="61"/>
  <c r="T56" i="61" s="1"/>
  <c r="U56" i="61" s="1"/>
  <c r="V56" i="61" s="1"/>
  <c r="DA55" i="61"/>
  <c r="K55" i="61" s="1"/>
  <c r="DB55" i="61"/>
  <c r="S55" i="61" s="1"/>
  <c r="DC55" i="61"/>
  <c r="AA55" i="61" s="1"/>
  <c r="AA57" i="61" s="1"/>
  <c r="CZ55" i="61"/>
  <c r="C55" i="61" s="1"/>
  <c r="CZ54" i="61"/>
  <c r="C54" i="61" s="1"/>
  <c r="DN54" i="61"/>
  <c r="D54" i="61" s="1"/>
  <c r="DA54" i="61"/>
  <c r="K54" i="61" s="1"/>
  <c r="DO54" i="61"/>
  <c r="L54" i="61" s="1"/>
  <c r="DP54" i="61"/>
  <c r="T54" i="61" s="1"/>
  <c r="G20" i="60"/>
  <c r="K20" i="60"/>
  <c r="O20" i="60"/>
  <c r="D20" i="60"/>
  <c r="S20" i="60" s="1"/>
  <c r="H20" i="60"/>
  <c r="L20" i="60"/>
  <c r="E20" i="60"/>
  <c r="I20" i="60"/>
  <c r="M20" i="60"/>
  <c r="F20" i="60"/>
  <c r="J20" i="60"/>
  <c r="N20" i="60"/>
  <c r="DC61" i="61"/>
  <c r="AA61" i="61" s="1"/>
  <c r="DB61" i="61"/>
  <c r="S61" i="61" s="1"/>
  <c r="CZ61" i="61"/>
  <c r="C61" i="61" s="1"/>
  <c r="DA61" i="61"/>
  <c r="K61" i="61" s="1"/>
  <c r="DC60" i="61"/>
  <c r="AA60" i="61" s="1"/>
  <c r="CZ60" i="61"/>
  <c r="C60" i="61" s="1"/>
  <c r="G60" i="61" s="1"/>
  <c r="DB60" i="61"/>
  <c r="S60" i="61" s="1"/>
  <c r="DA60" i="61"/>
  <c r="K60" i="61" s="1"/>
  <c r="DA59" i="61"/>
  <c r="K59" i="61" s="1"/>
  <c r="DO59" i="61"/>
  <c r="L59" i="61" s="1"/>
  <c r="CZ59" i="61"/>
  <c r="C59" i="61" s="1"/>
  <c r="G59" i="61" s="1"/>
  <c r="DN59" i="61"/>
  <c r="D59" i="61" s="1"/>
  <c r="DP59" i="61"/>
  <c r="T59" i="61" s="1"/>
  <c r="D21" i="60"/>
  <c r="S21" i="60" s="1"/>
  <c r="H21" i="60"/>
  <c r="L21" i="60"/>
  <c r="E21" i="60"/>
  <c r="I21" i="60"/>
  <c r="M21" i="60"/>
  <c r="F21" i="60"/>
  <c r="J21" i="60"/>
  <c r="N21" i="60"/>
  <c r="G21" i="60"/>
  <c r="G60" i="60" s="1"/>
  <c r="K21" i="60"/>
  <c r="O21" i="60"/>
  <c r="DD61" i="61"/>
  <c r="AI61" i="61" s="1"/>
  <c r="DD55" i="61"/>
  <c r="AI55" i="61" s="1"/>
  <c r="DD59" i="61"/>
  <c r="AI59" i="61" s="1"/>
  <c r="DD54" i="61"/>
  <c r="AI54" i="61" s="1"/>
  <c r="DD49" i="61"/>
  <c r="AI49" i="61" s="1"/>
  <c r="DD60" i="61"/>
  <c r="AI60" i="61" s="1"/>
  <c r="DD56" i="61"/>
  <c r="AI56" i="61" s="1"/>
  <c r="DD45" i="61"/>
  <c r="AI45" i="61" s="1"/>
  <c r="DD39" i="61"/>
  <c r="AI39" i="61" s="1"/>
  <c r="DD46" i="61"/>
  <c r="AI46" i="61" s="1"/>
  <c r="DD35" i="61"/>
  <c r="AI35" i="61" s="1"/>
  <c r="DD44" i="61"/>
  <c r="AI44" i="61" s="1"/>
  <c r="DD34" i="61"/>
  <c r="AI34" i="61" s="1"/>
  <c r="DD31" i="61"/>
  <c r="AI31" i="61" s="1"/>
  <c r="DD36" i="61"/>
  <c r="AI36" i="61" s="1"/>
  <c r="DD51" i="61"/>
  <c r="AI51" i="61" s="1"/>
  <c r="DD40" i="61"/>
  <c r="AI40" i="61" s="1"/>
  <c r="DD29" i="61"/>
  <c r="AI29" i="61" s="1"/>
  <c r="DD26" i="61"/>
  <c r="AI26" i="61" s="1"/>
  <c r="DD25" i="61"/>
  <c r="AI25" i="61" s="1"/>
  <c r="DD41" i="61"/>
  <c r="AI41" i="61" s="1"/>
  <c r="DD24" i="61"/>
  <c r="AI24" i="61" s="1"/>
  <c r="DD21" i="61"/>
  <c r="AI21" i="61" s="1"/>
  <c r="DD50" i="61"/>
  <c r="AI50" i="61" s="1"/>
  <c r="DD11" i="61"/>
  <c r="AI11" i="61" s="1"/>
  <c r="DD10" i="61"/>
  <c r="AI10" i="61" s="1"/>
  <c r="DD9" i="61"/>
  <c r="AI9" i="61" s="1"/>
  <c r="DD30" i="61"/>
  <c r="AI30" i="61" s="1"/>
  <c r="DD20" i="61"/>
  <c r="AI20" i="61" s="1"/>
  <c r="DD19" i="61"/>
  <c r="AI19" i="61" s="1"/>
  <c r="DE7" i="61"/>
  <c r="DQ61" i="61"/>
  <c r="AB61" i="61" s="1"/>
  <c r="DQ60" i="61"/>
  <c r="AB60" i="61" s="1"/>
  <c r="DQ59" i="61"/>
  <c r="AB59" i="61" s="1"/>
  <c r="DQ56" i="61"/>
  <c r="AB56" i="61" s="1"/>
  <c r="AC56" i="61" s="1"/>
  <c r="AD56" i="61" s="1"/>
  <c r="DQ55" i="61"/>
  <c r="AB55" i="61" s="1"/>
  <c r="DQ51" i="61"/>
  <c r="AB51" i="61" s="1"/>
  <c r="DQ50" i="61"/>
  <c r="AB50" i="61" s="1"/>
  <c r="DQ54" i="61"/>
  <c r="AB54" i="61" s="1"/>
  <c r="DQ49" i="61"/>
  <c r="AB49" i="61" s="1"/>
  <c r="DQ46" i="61"/>
  <c r="AB46" i="61" s="1"/>
  <c r="DQ45" i="61"/>
  <c r="AB45" i="61" s="1"/>
  <c r="DQ44" i="61"/>
  <c r="AB44" i="61" s="1"/>
  <c r="DQ41" i="61"/>
  <c r="AB41" i="61" s="1"/>
  <c r="DQ40" i="61"/>
  <c r="AB40" i="61" s="1"/>
  <c r="DQ39" i="61"/>
  <c r="AB39" i="61" s="1"/>
  <c r="DQ36" i="61"/>
  <c r="AB36" i="61" s="1"/>
  <c r="DQ35" i="61"/>
  <c r="AB35" i="61" s="1"/>
  <c r="DQ34" i="61"/>
  <c r="AB34" i="61" s="1"/>
  <c r="DQ30" i="61"/>
  <c r="AB30" i="61" s="1"/>
  <c r="DQ29" i="61"/>
  <c r="AB29" i="61" s="1"/>
  <c r="DQ26" i="61"/>
  <c r="AB26" i="61" s="1"/>
  <c r="DQ25" i="61"/>
  <c r="AB25" i="61" s="1"/>
  <c r="DQ24" i="61"/>
  <c r="AB24" i="61" s="1"/>
  <c r="DQ21" i="61"/>
  <c r="AB21" i="61" s="1"/>
  <c r="DQ20" i="61"/>
  <c r="AB20" i="61" s="1"/>
  <c r="DQ19" i="61"/>
  <c r="AB19" i="61" s="1"/>
  <c r="DQ31" i="61"/>
  <c r="AB31" i="61" s="1"/>
  <c r="DQ11" i="61"/>
  <c r="AB11" i="61" s="1"/>
  <c r="DQ10" i="61"/>
  <c r="AB10" i="61" s="1"/>
  <c r="DQ9" i="61"/>
  <c r="AB9" i="61" s="1"/>
  <c r="DR7" i="61"/>
  <c r="M55" i="60"/>
  <c r="P69" i="8"/>
  <c r="V69" i="8"/>
  <c r="Z69" i="8"/>
  <c r="AD69" i="8"/>
  <c r="P69" i="17"/>
  <c r="K50" i="60"/>
  <c r="W69" i="8"/>
  <c r="AA69" i="8"/>
  <c r="P69" i="16"/>
  <c r="T69" i="8"/>
  <c r="X69" i="8"/>
  <c r="AB69" i="8"/>
  <c r="P69" i="14"/>
  <c r="P69" i="12"/>
  <c r="G55" i="60"/>
  <c r="K55" i="60"/>
  <c r="H50" i="60"/>
  <c r="S123" i="11"/>
  <c r="AY69" i="32"/>
  <c r="BC69" i="32"/>
  <c r="BG69" i="32"/>
  <c r="DF69" i="32"/>
  <c r="DJ69" i="32"/>
  <c r="DN69" i="32"/>
  <c r="W69" i="9"/>
  <c r="S69" i="8"/>
  <c r="DW69" i="32"/>
  <c r="EA69" i="32"/>
  <c r="EE69" i="32"/>
  <c r="EZ69" i="32"/>
  <c r="FD69" i="32"/>
  <c r="FH69" i="32"/>
  <c r="P134" i="13"/>
  <c r="AD39" i="60"/>
  <c r="AB141" i="14"/>
  <c r="S105" i="13"/>
  <c r="P137" i="13"/>
  <c r="S123" i="7"/>
  <c r="CZ31" i="57"/>
  <c r="C31" i="57" s="1"/>
  <c r="S123" i="19"/>
  <c r="S123" i="12"/>
  <c r="S105" i="11"/>
  <c r="AD123" i="19"/>
  <c r="U104" i="19"/>
  <c r="S34" i="60"/>
  <c r="T34" i="60"/>
  <c r="T33" i="60"/>
  <c r="S140" i="15"/>
  <c r="AC104" i="15"/>
  <c r="S18" i="60"/>
  <c r="S123" i="18"/>
  <c r="S141" i="18"/>
  <c r="AC105" i="18"/>
  <c r="AD123" i="18"/>
  <c r="S105" i="17"/>
  <c r="AC30" i="60"/>
  <c r="S141" i="17"/>
  <c r="AD123" i="16"/>
  <c r="P16" i="60"/>
  <c r="U123" i="16"/>
  <c r="Z42" i="60"/>
  <c r="T42" i="60"/>
  <c r="S42" i="60"/>
  <c r="U141" i="14"/>
  <c r="X105" i="14"/>
  <c r="H54" i="60"/>
  <c r="AD123" i="14"/>
  <c r="P141" i="13"/>
  <c r="P144" i="13"/>
  <c r="AD123" i="13"/>
  <c r="X105" i="13"/>
  <c r="V14" i="60"/>
  <c r="S14" i="60"/>
  <c r="U14" i="60"/>
  <c r="DN25" i="59"/>
  <c r="D25" i="59" s="1"/>
  <c r="H25" i="59" s="1"/>
  <c r="DN26" i="59"/>
  <c r="D26" i="59" s="1"/>
  <c r="H26" i="59" s="1"/>
  <c r="AD105" i="11"/>
  <c r="Z13" i="60"/>
  <c r="DO20" i="59"/>
  <c r="L20" i="59" s="1"/>
  <c r="DO21" i="59"/>
  <c r="L21" i="59" s="1"/>
  <c r="AA13" i="60"/>
  <c r="S26" i="60"/>
  <c r="S141" i="11"/>
  <c r="AD141" i="9"/>
  <c r="AD123" i="7"/>
  <c r="S105" i="7"/>
  <c r="AC37" i="60"/>
  <c r="S37" i="60"/>
  <c r="K58" i="60"/>
  <c r="S19" i="60"/>
  <c r="D58" i="60"/>
  <c r="T19" i="60"/>
  <c r="AD19" i="60"/>
  <c r="H58" i="60"/>
  <c r="L58" i="60"/>
  <c r="S32" i="60"/>
  <c r="S45" i="60"/>
  <c r="V45" i="60"/>
  <c r="AC45" i="60"/>
  <c r="U45" i="60"/>
  <c r="T45" i="60"/>
  <c r="J58" i="60"/>
  <c r="CZ11" i="59"/>
  <c r="C11" i="59" s="1"/>
  <c r="G11" i="59" s="1"/>
  <c r="AA123" i="9"/>
  <c r="AB141" i="9"/>
  <c r="S141" i="9"/>
  <c r="P69" i="9"/>
  <c r="V69" i="9"/>
  <c r="Z69" i="9"/>
  <c r="AD69" i="9"/>
  <c r="U69" i="9"/>
  <c r="Y69" i="9"/>
  <c r="AC69" i="9"/>
  <c r="T69" i="9"/>
  <c r="X69" i="9"/>
  <c r="AB69" i="9"/>
  <c r="S69" i="9"/>
  <c r="AA69" i="9"/>
  <c r="AD123" i="9"/>
  <c r="S123" i="9"/>
  <c r="AD105" i="8"/>
  <c r="S105" i="8"/>
  <c r="AC105" i="8"/>
  <c r="AD123" i="8"/>
  <c r="S123" i="8"/>
  <c r="AA123" i="8"/>
  <c r="AD141" i="8"/>
  <c r="S141" i="8"/>
  <c r="U69" i="8"/>
  <c r="Y69" i="8"/>
  <c r="AC69" i="8"/>
  <c r="X141" i="8"/>
  <c r="AD141" i="7"/>
  <c r="DN9" i="59"/>
  <c r="D9" i="59" s="1"/>
  <c r="H9" i="59" s="1"/>
  <c r="AC141" i="7"/>
  <c r="AC123" i="7"/>
  <c r="Y69" i="7"/>
  <c r="AC69" i="7"/>
  <c r="T69" i="7"/>
  <c r="E66" i="32"/>
  <c r="E104" i="32" s="1"/>
  <c r="X69" i="7"/>
  <c r="I66" i="32"/>
  <c r="I104" i="32" s="1"/>
  <c r="AB69" i="7"/>
  <c r="M66" i="32"/>
  <c r="M104" i="32" s="1"/>
  <c r="S69" i="7"/>
  <c r="D67" i="32"/>
  <c r="W69" i="7"/>
  <c r="H67" i="32"/>
  <c r="AA69" i="7"/>
  <c r="L67" i="32"/>
  <c r="P69" i="7"/>
  <c r="V69" i="7"/>
  <c r="G68" i="32"/>
  <c r="G140" i="32" s="1"/>
  <c r="Z69" i="7"/>
  <c r="K68" i="32"/>
  <c r="AD69" i="7"/>
  <c r="O68" i="32"/>
  <c r="O140" i="32" s="1"/>
  <c r="F69" i="32"/>
  <c r="J69" i="32"/>
  <c r="N69" i="32"/>
  <c r="U69" i="7"/>
  <c r="P69" i="11"/>
  <c r="V69" i="11"/>
  <c r="AK66" i="32"/>
  <c r="AK69" i="32" s="1"/>
  <c r="Z69" i="11"/>
  <c r="AO66" i="32"/>
  <c r="AO69" i="32" s="1"/>
  <c r="AD69" i="11"/>
  <c r="AS66" i="32"/>
  <c r="AS69" i="32" s="1"/>
  <c r="U69" i="11"/>
  <c r="AJ67" i="32"/>
  <c r="AJ122" i="32" s="1"/>
  <c r="Y69" i="11"/>
  <c r="AN67" i="32"/>
  <c r="AC69" i="11"/>
  <c r="AR67" i="32"/>
  <c r="T69" i="11"/>
  <c r="AI68" i="32"/>
  <c r="AI140" i="32" s="1"/>
  <c r="X69" i="11"/>
  <c r="AM68" i="32"/>
  <c r="AM140" i="32" s="1"/>
  <c r="AB69" i="11"/>
  <c r="AQ68" i="32"/>
  <c r="W69" i="11"/>
  <c r="AH69" i="32"/>
  <c r="AL69" i="32"/>
  <c r="AP69" i="32"/>
  <c r="AA69" i="11"/>
  <c r="AJ69" i="32"/>
  <c r="S69" i="11"/>
  <c r="AC123" i="11"/>
  <c r="P136" i="13"/>
  <c r="P138" i="13"/>
  <c r="P139" i="13"/>
  <c r="S105" i="14"/>
  <c r="AC141" i="14"/>
  <c r="DN30" i="57"/>
  <c r="AC123" i="14"/>
  <c r="AD69" i="14"/>
  <c r="U69" i="14"/>
  <c r="BN66" i="32"/>
  <c r="BN69" i="32" s="1"/>
  <c r="T69" i="14"/>
  <c r="BM67" i="32"/>
  <c r="AB69" i="14"/>
  <c r="BU67" i="32"/>
  <c r="AA69" i="14"/>
  <c r="BT68" i="32"/>
  <c r="BT140" i="32" s="1"/>
  <c r="BO69" i="32"/>
  <c r="BS69" i="32"/>
  <c r="BW69" i="32"/>
  <c r="V69" i="14"/>
  <c r="Y69" i="14"/>
  <c r="BR66" i="32"/>
  <c r="BR69" i="32" s="1"/>
  <c r="AC69" i="14"/>
  <c r="BV66" i="32"/>
  <c r="BV69" i="32" s="1"/>
  <c r="X69" i="14"/>
  <c r="BQ67" i="32"/>
  <c r="S69" i="14"/>
  <c r="BL68" i="32"/>
  <c r="BL140" i="32" s="1"/>
  <c r="W69" i="14"/>
  <c r="BP68" i="32"/>
  <c r="BP140" i="32" s="1"/>
  <c r="Z69" i="14"/>
  <c r="AC69" i="19"/>
  <c r="T69" i="19"/>
  <c r="EY66" i="32"/>
  <c r="EY69" i="32" s="1"/>
  <c r="X69" i="19"/>
  <c r="FC66" i="32"/>
  <c r="FC69" i="32" s="1"/>
  <c r="AB69" i="19"/>
  <c r="FG66" i="32"/>
  <c r="FG69" i="32" s="1"/>
  <c r="S69" i="19"/>
  <c r="EX67" i="32"/>
  <c r="EX122" i="32" s="1"/>
  <c r="W69" i="19"/>
  <c r="FB67" i="32"/>
  <c r="FB122" i="32" s="1"/>
  <c r="AA69" i="19"/>
  <c r="FF67" i="32"/>
  <c r="P69" i="19"/>
  <c r="V69" i="19"/>
  <c r="FA68" i="32"/>
  <c r="Z69" i="19"/>
  <c r="FE68" i="32"/>
  <c r="FE140" i="32" s="1"/>
  <c r="AD69" i="19"/>
  <c r="FI68" i="32"/>
  <c r="AC104" i="19"/>
  <c r="Y69" i="19"/>
  <c r="AC141" i="19"/>
  <c r="U69" i="19"/>
  <c r="AC123" i="19"/>
  <c r="AD104" i="15"/>
  <c r="AC123" i="15"/>
  <c r="X69" i="15"/>
  <c r="EN69" i="32"/>
  <c r="U123" i="15"/>
  <c r="EJ69" i="32"/>
  <c r="ER69" i="32"/>
  <c r="T69" i="15"/>
  <c r="S69" i="15"/>
  <c r="EI66" i="32"/>
  <c r="W69" i="15"/>
  <c r="EM66" i="32"/>
  <c r="EM69" i="32" s="1"/>
  <c r="AA69" i="15"/>
  <c r="EQ66" i="32"/>
  <c r="EQ69" i="32" s="1"/>
  <c r="P69" i="15"/>
  <c r="V69" i="15"/>
  <c r="EL67" i="32"/>
  <c r="EL122" i="32" s="1"/>
  <c r="Z69" i="15"/>
  <c r="EP67" i="32"/>
  <c r="AD69" i="15"/>
  <c r="ET67" i="32"/>
  <c r="U69" i="15"/>
  <c r="EK68" i="32"/>
  <c r="EK140" i="32" s="1"/>
  <c r="Y69" i="15"/>
  <c r="EO68" i="32"/>
  <c r="AC69" i="15"/>
  <c r="ES68" i="32"/>
  <c r="ES140" i="32" s="1"/>
  <c r="AB69" i="15"/>
  <c r="AB123" i="15"/>
  <c r="AB105" i="12"/>
  <c r="V69" i="12"/>
  <c r="AC141" i="12"/>
  <c r="AD69" i="12"/>
  <c r="U105" i="12"/>
  <c r="X123" i="12"/>
  <c r="U69" i="12"/>
  <c r="DV66" i="32"/>
  <c r="DV69" i="32" s="1"/>
  <c r="Y69" i="12"/>
  <c r="DZ66" i="32"/>
  <c r="DZ69" i="32" s="1"/>
  <c r="AC69" i="12"/>
  <c r="ED66" i="32"/>
  <c r="ED69" i="32" s="1"/>
  <c r="T69" i="12"/>
  <c r="DU67" i="32"/>
  <c r="X69" i="12"/>
  <c r="DY67" i="32"/>
  <c r="AB69" i="12"/>
  <c r="EC67" i="32"/>
  <c r="S69" i="12"/>
  <c r="DT68" i="32"/>
  <c r="DT140" i="32" s="1"/>
  <c r="W69" i="12"/>
  <c r="DX68" i="32"/>
  <c r="AA69" i="12"/>
  <c r="EB68" i="32"/>
  <c r="Z69" i="12"/>
  <c r="T69" i="18"/>
  <c r="X69" i="18"/>
  <c r="AD105" i="18"/>
  <c r="S69" i="18"/>
  <c r="DE66" i="32"/>
  <c r="W69" i="18"/>
  <c r="DI66" i="32"/>
  <c r="DI69" i="32" s="1"/>
  <c r="AA69" i="18"/>
  <c r="DM66" i="32"/>
  <c r="DM69" i="32" s="1"/>
  <c r="P69" i="18"/>
  <c r="V69" i="18"/>
  <c r="DH67" i="32"/>
  <c r="DH122" i="32" s="1"/>
  <c r="Z69" i="18"/>
  <c r="DL67" i="32"/>
  <c r="AD69" i="18"/>
  <c r="DP67" i="32"/>
  <c r="DP122" i="32" s="1"/>
  <c r="U69" i="18"/>
  <c r="DG68" i="32"/>
  <c r="DG140" i="32" s="1"/>
  <c r="Y69" i="18"/>
  <c r="DK68" i="32"/>
  <c r="DK140" i="32" s="1"/>
  <c r="AC69" i="18"/>
  <c r="DO68" i="32"/>
  <c r="AB69" i="18"/>
  <c r="AC123" i="17"/>
  <c r="AC141" i="17"/>
  <c r="U69" i="17"/>
  <c r="CR66" i="32"/>
  <c r="CR69" i="32" s="1"/>
  <c r="Y69" i="17"/>
  <c r="CV66" i="32"/>
  <c r="CV69" i="32" s="1"/>
  <c r="AC69" i="17"/>
  <c r="CZ66" i="32"/>
  <c r="CZ69" i="32" s="1"/>
  <c r="T69" i="17"/>
  <c r="CQ67" i="32"/>
  <c r="X69" i="17"/>
  <c r="CU67" i="32"/>
  <c r="AB69" i="17"/>
  <c r="CY67" i="32"/>
  <c r="S69" i="17"/>
  <c r="CP68" i="32"/>
  <c r="CP140" i="32" s="1"/>
  <c r="W69" i="17"/>
  <c r="CT68" i="32"/>
  <c r="CT140" i="32" s="1"/>
  <c r="AA69" i="17"/>
  <c r="CX68" i="32"/>
  <c r="CS69" i="32"/>
  <c r="CW69" i="32"/>
  <c r="DA69" i="32"/>
  <c r="V69" i="17"/>
  <c r="AC105" i="17"/>
  <c r="AD69" i="17"/>
  <c r="Z69" i="17"/>
  <c r="AD141" i="17"/>
  <c r="CZ36" i="57"/>
  <c r="C36" i="57" s="1"/>
  <c r="U141" i="16"/>
  <c r="CB69" i="32"/>
  <c r="CF69" i="32"/>
  <c r="CJ69" i="32"/>
  <c r="CM67" i="32"/>
  <c r="T69" i="16"/>
  <c r="AC105" i="16"/>
  <c r="Y123" i="16"/>
  <c r="V69" i="16"/>
  <c r="CD66" i="32"/>
  <c r="CD69" i="32" s="1"/>
  <c r="Z69" i="16"/>
  <c r="CH66" i="32"/>
  <c r="CH69" i="32" s="1"/>
  <c r="AD69" i="16"/>
  <c r="CL66" i="32"/>
  <c r="CL69" i="32" s="1"/>
  <c r="X69" i="16"/>
  <c r="S69" i="16"/>
  <c r="CA66" i="32"/>
  <c r="W69" i="16"/>
  <c r="CE66" i="32"/>
  <c r="CE69" i="32" s="1"/>
  <c r="AA69" i="16"/>
  <c r="CI66" i="32"/>
  <c r="CI69" i="32" s="1"/>
  <c r="U69" i="16"/>
  <c r="CC68" i="32"/>
  <c r="CC140" i="32" s="1"/>
  <c r="Y69" i="16"/>
  <c r="CG68" i="32"/>
  <c r="AC69" i="16"/>
  <c r="CK68" i="32"/>
  <c r="CK140" i="32" s="1"/>
  <c r="AB69" i="16"/>
  <c r="DN36" i="59"/>
  <c r="D36" i="59" s="1"/>
  <c r="H36" i="59" s="1"/>
  <c r="U69" i="13"/>
  <c r="Y69" i="13"/>
  <c r="AD105" i="13"/>
  <c r="X123" i="13"/>
  <c r="AC69" i="13"/>
  <c r="T69" i="13"/>
  <c r="AX66" i="32"/>
  <c r="AX69" i="32" s="1"/>
  <c r="X69" i="13"/>
  <c r="BB66" i="32"/>
  <c r="BB69" i="32" s="1"/>
  <c r="AB69" i="13"/>
  <c r="BF66" i="32"/>
  <c r="BF69" i="32" s="1"/>
  <c r="S69" i="13"/>
  <c r="AW67" i="32"/>
  <c r="AW122" i="32" s="1"/>
  <c r="W69" i="13"/>
  <c r="BA67" i="32"/>
  <c r="BA122" i="32" s="1"/>
  <c r="AA69" i="13"/>
  <c r="BE67" i="32"/>
  <c r="BE122" i="32" s="1"/>
  <c r="P69" i="13"/>
  <c r="V69" i="13"/>
  <c r="AZ68" i="32"/>
  <c r="AZ140" i="32" s="1"/>
  <c r="Z69" i="13"/>
  <c r="BD68" i="32"/>
  <c r="BD140" i="32" s="1"/>
  <c r="AD69" i="13"/>
  <c r="BH68" i="32"/>
  <c r="AX108" i="32"/>
  <c r="BB108" i="32"/>
  <c r="BF108" i="32"/>
  <c r="BM108" i="32"/>
  <c r="BQ108" i="32"/>
  <c r="BU108" i="32"/>
  <c r="CB108" i="32"/>
  <c r="CF108" i="32"/>
  <c r="CJ108" i="32"/>
  <c r="DF108" i="32"/>
  <c r="DJ108" i="32"/>
  <c r="DN108" i="32"/>
  <c r="DU108" i="32"/>
  <c r="DY108" i="32"/>
  <c r="EC108" i="32"/>
  <c r="EJ108" i="32"/>
  <c r="EN108" i="32"/>
  <c r="ER108" i="32"/>
  <c r="AJ108" i="32"/>
  <c r="AN108" i="32"/>
  <c r="AR108" i="32"/>
  <c r="AY108" i="32"/>
  <c r="BC108" i="32"/>
  <c r="BG108" i="32"/>
  <c r="BN108" i="32"/>
  <c r="BR108" i="32"/>
  <c r="BV108" i="32"/>
  <c r="CC108" i="32"/>
  <c r="CG108" i="32"/>
  <c r="CK108" i="32"/>
  <c r="CR108" i="32"/>
  <c r="CV108" i="32"/>
  <c r="CZ108" i="32"/>
  <c r="DG108" i="32"/>
  <c r="DK108" i="32"/>
  <c r="DO108" i="32"/>
  <c r="DV108" i="32"/>
  <c r="DZ108" i="32"/>
  <c r="ED108" i="32"/>
  <c r="EO108" i="32"/>
  <c r="ES108" i="32"/>
  <c r="EZ108" i="32"/>
  <c r="FD108" i="32"/>
  <c r="FH108" i="32"/>
  <c r="AK108" i="32"/>
  <c r="AO108" i="32"/>
  <c r="AS108" i="32"/>
  <c r="AZ108" i="32"/>
  <c r="BD108" i="32"/>
  <c r="BH108" i="32"/>
  <c r="BO108" i="32"/>
  <c r="BS108" i="32"/>
  <c r="BW108" i="32"/>
  <c r="CD108" i="32"/>
  <c r="CH108" i="32"/>
  <c r="CL108" i="32"/>
  <c r="CS108" i="32"/>
  <c r="CW108" i="32"/>
  <c r="DA108" i="32"/>
  <c r="DH108" i="32"/>
  <c r="DL108" i="32"/>
  <c r="DP108" i="32"/>
  <c r="DW108" i="32"/>
  <c r="EA108" i="32"/>
  <c r="EE108" i="32"/>
  <c r="EL108" i="32"/>
  <c r="EP108" i="32"/>
  <c r="ET108" i="32"/>
  <c r="FA108" i="32"/>
  <c r="FE108" i="32"/>
  <c r="FI108" i="32"/>
  <c r="AH108" i="32"/>
  <c r="AL108" i="32"/>
  <c r="AP108" i="32"/>
  <c r="BE108" i="32"/>
  <c r="BP108" i="32"/>
  <c r="BT108" i="32"/>
  <c r="CA108" i="32"/>
  <c r="CE108" i="32"/>
  <c r="CI108" i="32"/>
  <c r="CP108" i="32"/>
  <c r="CT108" i="32"/>
  <c r="CX108" i="32"/>
  <c r="DI108" i="32"/>
  <c r="DT108" i="32"/>
  <c r="DX108" i="32"/>
  <c r="EB108" i="32"/>
  <c r="EI108" i="32"/>
  <c r="EM108" i="32"/>
  <c r="EQ108" i="32"/>
  <c r="EX108" i="32"/>
  <c r="FB108" i="32"/>
  <c r="FF108" i="32"/>
  <c r="BI108" i="32"/>
  <c r="BX108" i="32"/>
  <c r="DQ108" i="32"/>
  <c r="CM108" i="32"/>
  <c r="AT108" i="32"/>
  <c r="FJ108" i="32"/>
  <c r="DO61" i="59"/>
  <c r="L61" i="59" s="1"/>
  <c r="DO60" i="59"/>
  <c r="L60" i="59" s="1"/>
  <c r="DO56" i="59"/>
  <c r="L56" i="59" s="1"/>
  <c r="DO55" i="59"/>
  <c r="L55" i="59" s="1"/>
  <c r="DO59" i="59"/>
  <c r="L59" i="59" s="1"/>
  <c r="DO54" i="59"/>
  <c r="L54" i="59" s="1"/>
  <c r="DO51" i="59"/>
  <c r="L51" i="59" s="1"/>
  <c r="DO49" i="59"/>
  <c r="L49" i="59" s="1"/>
  <c r="DO50" i="59"/>
  <c r="L50" i="59" s="1"/>
  <c r="DO29" i="59"/>
  <c r="L29" i="59" s="1"/>
  <c r="DO46" i="59"/>
  <c r="L46" i="59" s="1"/>
  <c r="DO44" i="59"/>
  <c r="L44" i="59" s="1"/>
  <c r="DO41" i="59"/>
  <c r="L41" i="59" s="1"/>
  <c r="DO40" i="59"/>
  <c r="L40" i="59" s="1"/>
  <c r="DO39" i="59"/>
  <c r="L39" i="59" s="1"/>
  <c r="DO35" i="59"/>
  <c r="L35" i="59" s="1"/>
  <c r="DO34" i="59"/>
  <c r="L34" i="59" s="1"/>
  <c r="DO30" i="59"/>
  <c r="L30" i="59" s="1"/>
  <c r="DO11" i="59"/>
  <c r="L11" i="59" s="1"/>
  <c r="DO10" i="59"/>
  <c r="L10" i="59" s="1"/>
  <c r="DO36" i="59"/>
  <c r="L36" i="59" s="1"/>
  <c r="DO26" i="59"/>
  <c r="L26" i="59" s="1"/>
  <c r="DO25" i="59"/>
  <c r="L25" i="59" s="1"/>
  <c r="DO45" i="59"/>
  <c r="L45" i="59" s="1"/>
  <c r="DP7" i="59"/>
  <c r="DO9" i="59"/>
  <c r="L9" i="59" s="1"/>
  <c r="DO31" i="59"/>
  <c r="L31" i="59" s="1"/>
  <c r="DO19" i="59"/>
  <c r="L19" i="59" s="1"/>
  <c r="DO24" i="59"/>
  <c r="L24" i="59" s="1"/>
  <c r="CZ60" i="59"/>
  <c r="C60" i="59" s="1"/>
  <c r="CZ61" i="59"/>
  <c r="C61" i="59" s="1"/>
  <c r="CZ59" i="59"/>
  <c r="C59" i="59" s="1"/>
  <c r="CZ56" i="59"/>
  <c r="C56" i="59" s="1"/>
  <c r="CZ55" i="59"/>
  <c r="C55" i="59" s="1"/>
  <c r="CZ50" i="59"/>
  <c r="C50" i="59" s="1"/>
  <c r="CZ45" i="59"/>
  <c r="C45" i="59" s="1"/>
  <c r="CZ51" i="59"/>
  <c r="C51" i="59" s="1"/>
  <c r="CZ49" i="59"/>
  <c r="C49" i="59" s="1"/>
  <c r="CZ46" i="59"/>
  <c r="C46" i="59" s="1"/>
  <c r="CZ34" i="59"/>
  <c r="C34" i="59" s="1"/>
  <c r="CZ31" i="59"/>
  <c r="C31" i="59" s="1"/>
  <c r="CZ30" i="59"/>
  <c r="C30" i="59" s="1"/>
  <c r="CZ39" i="59"/>
  <c r="C39" i="59" s="1"/>
  <c r="CZ36" i="59"/>
  <c r="C36" i="59" s="1"/>
  <c r="CZ29" i="59"/>
  <c r="C29" i="59" s="1"/>
  <c r="CZ19" i="59"/>
  <c r="C19" i="59" s="1"/>
  <c r="CZ54" i="59"/>
  <c r="C54" i="59" s="1"/>
  <c r="DN11" i="59"/>
  <c r="D11" i="59" s="1"/>
  <c r="CZ24" i="59"/>
  <c r="C24" i="59" s="1"/>
  <c r="DN29" i="59"/>
  <c r="D29" i="59" s="1"/>
  <c r="DN40" i="59"/>
  <c r="D40" i="59" s="1"/>
  <c r="CZ41" i="59"/>
  <c r="C41" i="59" s="1"/>
  <c r="DA7" i="59"/>
  <c r="CZ10" i="59"/>
  <c r="C10" i="59" s="1"/>
  <c r="CZ25" i="59"/>
  <c r="C25" i="59" s="1"/>
  <c r="CZ26" i="59"/>
  <c r="C26" i="59" s="1"/>
  <c r="CZ35" i="59"/>
  <c r="C35" i="59" s="1"/>
  <c r="CZ40" i="59"/>
  <c r="C40" i="59" s="1"/>
  <c r="CZ44" i="59"/>
  <c r="C44" i="59" s="1"/>
  <c r="DN61" i="59"/>
  <c r="D61" i="59" s="1"/>
  <c r="DN59" i="59"/>
  <c r="D59" i="59" s="1"/>
  <c r="DN60" i="59"/>
  <c r="D60" i="59" s="1"/>
  <c r="DN56" i="59"/>
  <c r="D56" i="59" s="1"/>
  <c r="DN55" i="59"/>
  <c r="D55" i="59" s="1"/>
  <c r="DN54" i="59"/>
  <c r="D54" i="59" s="1"/>
  <c r="DN46" i="59"/>
  <c r="D46" i="59" s="1"/>
  <c r="DN45" i="59"/>
  <c r="D45" i="59" s="1"/>
  <c r="DN51" i="59"/>
  <c r="D51" i="59" s="1"/>
  <c r="DN34" i="59"/>
  <c r="D34" i="59" s="1"/>
  <c r="DN31" i="59"/>
  <c r="D31" i="59" s="1"/>
  <c r="DN30" i="59"/>
  <c r="D30" i="59" s="1"/>
  <c r="DN50" i="59"/>
  <c r="D50" i="59" s="1"/>
  <c r="DN49" i="59"/>
  <c r="D49" i="59" s="1"/>
  <c r="DN44" i="59"/>
  <c r="D44" i="59" s="1"/>
  <c r="DN19" i="59"/>
  <c r="D19" i="59" s="1"/>
  <c r="DN41" i="59"/>
  <c r="D41" i="59" s="1"/>
  <c r="DN39" i="59"/>
  <c r="D39" i="59" s="1"/>
  <c r="DN35" i="59"/>
  <c r="D35" i="59" s="1"/>
  <c r="CZ20" i="59"/>
  <c r="C20" i="59" s="1"/>
  <c r="CZ21" i="59"/>
  <c r="C21" i="59" s="1"/>
  <c r="CZ9" i="59"/>
  <c r="C9" i="59" s="1"/>
  <c r="DN10" i="59"/>
  <c r="D10" i="59" s="1"/>
  <c r="DN20" i="59"/>
  <c r="D20" i="59" s="1"/>
  <c r="DN21" i="59"/>
  <c r="D21" i="59" s="1"/>
  <c r="DN24" i="59"/>
  <c r="D24" i="59" s="1"/>
  <c r="CZ29" i="57"/>
  <c r="C29" i="57" s="1"/>
  <c r="CZ49" i="57"/>
  <c r="C49" i="57" s="1"/>
  <c r="CZ46" i="57"/>
  <c r="C46" i="57" s="1"/>
  <c r="CZ34" i="57"/>
  <c r="C34" i="57" s="1"/>
  <c r="CZ24" i="57"/>
  <c r="C24" i="57" s="1"/>
  <c r="CZ44" i="57"/>
  <c r="C44" i="57" s="1"/>
  <c r="CZ54" i="57"/>
  <c r="C54" i="57" s="1"/>
  <c r="CZ19" i="57"/>
  <c r="C19" i="57" s="1"/>
  <c r="CZ39" i="57"/>
  <c r="CZ59" i="57"/>
  <c r="C59" i="57" s="1"/>
  <c r="DN51" i="57"/>
  <c r="DN31" i="57"/>
  <c r="CZ56" i="57"/>
  <c r="C56" i="57" s="1"/>
  <c r="DN46" i="57"/>
  <c r="DN41" i="57"/>
  <c r="DN61" i="57"/>
  <c r="DN36" i="57"/>
  <c r="DN56" i="57"/>
  <c r="CZ21" i="57"/>
  <c r="C21" i="57" s="1"/>
  <c r="CZ11" i="57"/>
  <c r="C11" i="57" s="1"/>
  <c r="CZ60" i="57"/>
  <c r="C60" i="57" s="1"/>
  <c r="CZ55" i="57"/>
  <c r="C55" i="57" s="1"/>
  <c r="CZ50" i="57"/>
  <c r="C50" i="57" s="1"/>
  <c r="CZ45" i="57"/>
  <c r="C45" i="57" s="1"/>
  <c r="CZ40" i="57"/>
  <c r="CZ35" i="57"/>
  <c r="C35" i="57" s="1"/>
  <c r="CZ30" i="57"/>
  <c r="C30" i="57" s="1"/>
  <c r="CZ25" i="57"/>
  <c r="C25" i="57" s="1"/>
  <c r="CZ20" i="57"/>
  <c r="C20" i="57" s="1"/>
  <c r="CZ10" i="57"/>
  <c r="C10" i="57" s="1"/>
  <c r="CZ9" i="57"/>
  <c r="C9" i="57" s="1"/>
  <c r="G9" i="57" s="1"/>
  <c r="CZ41" i="57"/>
  <c r="CZ51" i="57"/>
  <c r="C51" i="57" s="1"/>
  <c r="CZ61" i="57"/>
  <c r="C61" i="57" s="1"/>
  <c r="CZ26" i="57"/>
  <c r="C26" i="57" s="1"/>
  <c r="DN11" i="57"/>
  <c r="DN21" i="57"/>
  <c r="D21" i="57" s="1"/>
  <c r="DN26" i="57"/>
  <c r="AD141" i="19"/>
  <c r="AB104" i="19"/>
  <c r="AD140" i="15"/>
  <c r="X140" i="15"/>
  <c r="S104" i="15"/>
  <c r="AD123" i="12"/>
  <c r="AC105" i="12"/>
  <c r="AD141" i="18"/>
  <c r="AC141" i="18"/>
  <c r="X123" i="18"/>
  <c r="S105" i="18"/>
  <c r="W141" i="18"/>
  <c r="AA141" i="18"/>
  <c r="T141" i="18"/>
  <c r="X141" i="18"/>
  <c r="AB141" i="18"/>
  <c r="U141" i="18"/>
  <c r="Y141" i="18"/>
  <c r="P141" i="18"/>
  <c r="V141" i="18"/>
  <c r="Z141" i="18"/>
  <c r="W123" i="18"/>
  <c r="T123" i="18"/>
  <c r="AB123" i="18"/>
  <c r="U123" i="18"/>
  <c r="Y123" i="18"/>
  <c r="AC123" i="18"/>
  <c r="AA123" i="18"/>
  <c r="P123" i="18"/>
  <c r="V123" i="18"/>
  <c r="Z123" i="18"/>
  <c r="W105" i="18"/>
  <c r="AA105" i="18"/>
  <c r="T105" i="18"/>
  <c r="X105" i="18"/>
  <c r="AB105" i="18"/>
  <c r="U105" i="18"/>
  <c r="Y105" i="18"/>
  <c r="P105" i="18"/>
  <c r="V105" i="18"/>
  <c r="Z105" i="18"/>
  <c r="P141" i="12"/>
  <c r="V141" i="12"/>
  <c r="Z141" i="12"/>
  <c r="AD141" i="12"/>
  <c r="S141" i="12"/>
  <c r="W141" i="12"/>
  <c r="AA141" i="12"/>
  <c r="T141" i="12"/>
  <c r="X141" i="12"/>
  <c r="AB141" i="12"/>
  <c r="U141" i="12"/>
  <c r="Y141" i="12"/>
  <c r="W123" i="12"/>
  <c r="AB123" i="12"/>
  <c r="U123" i="12"/>
  <c r="Y123" i="12"/>
  <c r="AC123" i="12"/>
  <c r="AA123" i="12"/>
  <c r="T123" i="12"/>
  <c r="P123" i="12"/>
  <c r="V123" i="12"/>
  <c r="Z123" i="12"/>
  <c r="Y105" i="12"/>
  <c r="P105" i="12"/>
  <c r="V105" i="12"/>
  <c r="Z105" i="12"/>
  <c r="AD105" i="12"/>
  <c r="S105" i="12"/>
  <c r="W105" i="12"/>
  <c r="AA105" i="12"/>
  <c r="T105" i="12"/>
  <c r="X105" i="12"/>
  <c r="W140" i="15"/>
  <c r="AB140" i="15"/>
  <c r="U140" i="15"/>
  <c r="Y140" i="15"/>
  <c r="AC140" i="15"/>
  <c r="AA140" i="15"/>
  <c r="T140" i="15"/>
  <c r="P140" i="15"/>
  <c r="V140" i="15"/>
  <c r="Z140" i="15"/>
  <c r="Y123" i="15"/>
  <c r="P123" i="15"/>
  <c r="V123" i="15"/>
  <c r="Z123" i="15"/>
  <c r="AD123" i="15"/>
  <c r="S123" i="15"/>
  <c r="W123" i="15"/>
  <c r="AA123" i="15"/>
  <c r="T123" i="15"/>
  <c r="X123" i="15"/>
  <c r="W104" i="15"/>
  <c r="AA104" i="15"/>
  <c r="T104" i="15"/>
  <c r="X104" i="15"/>
  <c r="AB104" i="15"/>
  <c r="U104" i="15"/>
  <c r="Y104" i="15"/>
  <c r="P104" i="15"/>
  <c r="V104" i="15"/>
  <c r="Z104" i="15"/>
  <c r="W141" i="19"/>
  <c r="AA141" i="19"/>
  <c r="T141" i="19"/>
  <c r="X141" i="19"/>
  <c r="AB141" i="19"/>
  <c r="U141" i="19"/>
  <c r="Y141" i="19"/>
  <c r="P141" i="19"/>
  <c r="V141" i="19"/>
  <c r="Z141" i="19"/>
  <c r="W123" i="19"/>
  <c r="AA123" i="19"/>
  <c r="T123" i="19"/>
  <c r="X123" i="19"/>
  <c r="AB123" i="19"/>
  <c r="U123" i="19"/>
  <c r="Y123" i="19"/>
  <c r="P123" i="19"/>
  <c r="V123" i="19"/>
  <c r="Z123" i="19"/>
  <c r="Y104" i="19"/>
  <c r="P104" i="19"/>
  <c r="V104" i="19"/>
  <c r="Z104" i="19"/>
  <c r="AD104" i="19"/>
  <c r="S104" i="19"/>
  <c r="W104" i="19"/>
  <c r="AA104" i="19"/>
  <c r="T104" i="19"/>
  <c r="X104" i="19"/>
  <c r="AD105" i="17"/>
  <c r="AB141" i="16"/>
  <c r="AC141" i="16"/>
  <c r="S123" i="14"/>
  <c r="AD105" i="14"/>
  <c r="AD141" i="13"/>
  <c r="AD141" i="11"/>
  <c r="AC141" i="11"/>
  <c r="AD123" i="11"/>
  <c r="AC105" i="11"/>
  <c r="S141" i="7"/>
  <c r="W141" i="17"/>
  <c r="AA141" i="17"/>
  <c r="T141" i="17"/>
  <c r="X141" i="17"/>
  <c r="AB141" i="17"/>
  <c r="U141" i="17"/>
  <c r="Y141" i="17"/>
  <c r="P141" i="17"/>
  <c r="V141" i="17"/>
  <c r="Z141" i="17"/>
  <c r="P123" i="17"/>
  <c r="V123" i="17"/>
  <c r="Z123" i="17"/>
  <c r="AD123" i="17"/>
  <c r="S123" i="17"/>
  <c r="W123" i="17"/>
  <c r="AA123" i="17"/>
  <c r="T123" i="17"/>
  <c r="X123" i="17"/>
  <c r="AB123" i="17"/>
  <c r="U123" i="17"/>
  <c r="Y123" i="17"/>
  <c r="W105" i="17"/>
  <c r="AA105" i="17"/>
  <c r="T105" i="17"/>
  <c r="X105" i="17"/>
  <c r="AB105" i="17"/>
  <c r="U105" i="17"/>
  <c r="Y105" i="17"/>
  <c r="P105" i="17"/>
  <c r="V105" i="17"/>
  <c r="Z105" i="17"/>
  <c r="Y141" i="16"/>
  <c r="P141" i="16"/>
  <c r="V141" i="16"/>
  <c r="Z141" i="16"/>
  <c r="AD141" i="16"/>
  <c r="S141" i="16"/>
  <c r="W141" i="16"/>
  <c r="AA141" i="16"/>
  <c r="T141" i="16"/>
  <c r="X141" i="16"/>
  <c r="AC123" i="16"/>
  <c r="S123" i="16"/>
  <c r="W123" i="16"/>
  <c r="AA123" i="16"/>
  <c r="T123" i="16"/>
  <c r="X123" i="16"/>
  <c r="AB123" i="16"/>
  <c r="P123" i="16"/>
  <c r="V123" i="16"/>
  <c r="Z123" i="16"/>
  <c r="P105" i="16"/>
  <c r="V105" i="16"/>
  <c r="Z105" i="16"/>
  <c r="AD105" i="16"/>
  <c r="S105" i="16"/>
  <c r="W105" i="16"/>
  <c r="AA105" i="16"/>
  <c r="T105" i="16"/>
  <c r="X105" i="16"/>
  <c r="AB105" i="16"/>
  <c r="U105" i="16"/>
  <c r="Y105" i="16"/>
  <c r="Y141" i="14"/>
  <c r="P141" i="14"/>
  <c r="V141" i="14"/>
  <c r="Z141" i="14"/>
  <c r="AD141" i="14"/>
  <c r="S141" i="14"/>
  <c r="W141" i="14"/>
  <c r="AA141" i="14"/>
  <c r="T141" i="14"/>
  <c r="X141" i="14"/>
  <c r="W123" i="14"/>
  <c r="AA123" i="14"/>
  <c r="T123" i="14"/>
  <c r="X123" i="14"/>
  <c r="AB123" i="14"/>
  <c r="U123" i="14"/>
  <c r="Y123" i="14"/>
  <c r="P123" i="14"/>
  <c r="V123" i="14"/>
  <c r="Z123" i="14"/>
  <c r="W105" i="14"/>
  <c r="T105" i="14"/>
  <c r="AB105" i="14"/>
  <c r="U105" i="14"/>
  <c r="Y105" i="14"/>
  <c r="AC105" i="14"/>
  <c r="AA105" i="14"/>
  <c r="P105" i="14"/>
  <c r="V105" i="14"/>
  <c r="Z105" i="14"/>
  <c r="S141" i="13"/>
  <c r="W141" i="13"/>
  <c r="AA141" i="13"/>
  <c r="T141" i="13"/>
  <c r="X141" i="13"/>
  <c r="AB141" i="13"/>
  <c r="U141" i="13"/>
  <c r="Y141" i="13"/>
  <c r="AC141" i="13"/>
  <c r="V141" i="13"/>
  <c r="Z141" i="13"/>
  <c r="AA123" i="13"/>
  <c r="T123" i="13"/>
  <c r="AB123" i="13"/>
  <c r="U123" i="13"/>
  <c r="Y123" i="13"/>
  <c r="AC123" i="13"/>
  <c r="W123" i="13"/>
  <c r="P123" i="13"/>
  <c r="V123" i="13"/>
  <c r="Z123" i="13"/>
  <c r="AA105" i="13"/>
  <c r="T105" i="13"/>
  <c r="AB105" i="13"/>
  <c r="U105" i="13"/>
  <c r="Y105" i="13"/>
  <c r="AC105" i="13"/>
  <c r="W105" i="13"/>
  <c r="P105" i="13"/>
  <c r="V105" i="13"/>
  <c r="Z105" i="13"/>
  <c r="W141" i="11"/>
  <c r="AA141" i="11"/>
  <c r="T141" i="11"/>
  <c r="X141" i="11"/>
  <c r="AB141" i="11"/>
  <c r="U141" i="11"/>
  <c r="Y141" i="11"/>
  <c r="P141" i="11"/>
  <c r="V141" i="11"/>
  <c r="Z141" i="11"/>
  <c r="W123" i="11"/>
  <c r="AA123" i="11"/>
  <c r="T123" i="11"/>
  <c r="X123" i="11"/>
  <c r="AB123" i="11"/>
  <c r="U123" i="11"/>
  <c r="Y123" i="11"/>
  <c r="P123" i="11"/>
  <c r="V123" i="11"/>
  <c r="Z123" i="11"/>
  <c r="W105" i="11"/>
  <c r="AA105" i="11"/>
  <c r="T105" i="11"/>
  <c r="X105" i="11"/>
  <c r="AB105" i="11"/>
  <c r="U105" i="11"/>
  <c r="Y105" i="11"/>
  <c r="P105" i="11"/>
  <c r="V105" i="11"/>
  <c r="Z105" i="11"/>
  <c r="W141" i="7"/>
  <c r="AA141" i="7"/>
  <c r="T141" i="7"/>
  <c r="X141" i="7"/>
  <c r="AB141" i="7"/>
  <c r="U141" i="7"/>
  <c r="Y141" i="7"/>
  <c r="P141" i="7"/>
  <c r="V141" i="7"/>
  <c r="Z141" i="7"/>
  <c r="W123" i="7"/>
  <c r="AA123" i="7"/>
  <c r="AD105" i="7"/>
  <c r="T123" i="7"/>
  <c r="X123" i="7"/>
  <c r="AB123" i="7"/>
  <c r="AC105" i="7"/>
  <c r="U123" i="7"/>
  <c r="Y123" i="7"/>
  <c r="P123" i="7"/>
  <c r="V123" i="7"/>
  <c r="Z123" i="7"/>
  <c r="W105" i="7"/>
  <c r="AA105" i="7"/>
  <c r="T105" i="7"/>
  <c r="X105" i="7"/>
  <c r="AB105" i="7"/>
  <c r="U105" i="7"/>
  <c r="Y105" i="7"/>
  <c r="P105" i="7"/>
  <c r="V105" i="7"/>
  <c r="Z105" i="7"/>
  <c r="AA141" i="8"/>
  <c r="AB141" i="8"/>
  <c r="U141" i="8"/>
  <c r="Y141" i="8"/>
  <c r="AC141" i="8"/>
  <c r="W141" i="8"/>
  <c r="T141" i="8"/>
  <c r="P141" i="8"/>
  <c r="V141" i="8"/>
  <c r="Z141" i="8"/>
  <c r="W123" i="8"/>
  <c r="T123" i="8"/>
  <c r="X123" i="8"/>
  <c r="AB123" i="8"/>
  <c r="U123" i="8"/>
  <c r="Y123" i="8"/>
  <c r="AC123" i="8"/>
  <c r="P123" i="8"/>
  <c r="V123" i="8"/>
  <c r="Z123" i="8"/>
  <c r="W105" i="8"/>
  <c r="AA105" i="8"/>
  <c r="T105" i="8"/>
  <c r="X105" i="8"/>
  <c r="AB105" i="8"/>
  <c r="U105" i="8"/>
  <c r="Y105" i="8"/>
  <c r="P105" i="8"/>
  <c r="V105" i="8"/>
  <c r="Z105" i="8"/>
  <c r="W141" i="9"/>
  <c r="AA141" i="9"/>
  <c r="T141" i="9"/>
  <c r="X141" i="9"/>
  <c r="U141" i="9"/>
  <c r="Y141" i="9"/>
  <c r="AC141" i="9"/>
  <c r="P141" i="9"/>
  <c r="V141" i="9"/>
  <c r="Z141" i="9"/>
  <c r="W123" i="9"/>
  <c r="T123" i="9"/>
  <c r="X123" i="9"/>
  <c r="AB123" i="9"/>
  <c r="AD105" i="9"/>
  <c r="U123" i="9"/>
  <c r="Y123" i="9"/>
  <c r="AC123" i="9"/>
  <c r="AC105" i="9"/>
  <c r="P123" i="9"/>
  <c r="V123" i="9"/>
  <c r="Z123" i="9"/>
  <c r="W105" i="9"/>
  <c r="AA105" i="9"/>
  <c r="H123" i="10"/>
  <c r="AB94" i="9"/>
  <c r="T105" i="9"/>
  <c r="X105" i="9"/>
  <c r="AB105" i="9"/>
  <c r="U105" i="9"/>
  <c r="Y105" i="9"/>
  <c r="D123" i="10"/>
  <c r="L123" i="10"/>
  <c r="L25" i="62" s="1"/>
  <c r="P105" i="9"/>
  <c r="V105" i="9"/>
  <c r="Z105" i="9"/>
  <c r="E123" i="10"/>
  <c r="I123" i="10"/>
  <c r="I25" i="62" s="1"/>
  <c r="M123" i="10"/>
  <c r="M25" i="62" s="1"/>
  <c r="I105" i="10"/>
  <c r="I12" i="62" s="1"/>
  <c r="F123" i="10"/>
  <c r="J123" i="10"/>
  <c r="J25" i="62" s="1"/>
  <c r="D141" i="10"/>
  <c r="H141" i="10"/>
  <c r="L141" i="10"/>
  <c r="L38" i="62" s="1"/>
  <c r="E69" i="10"/>
  <c r="E105" i="10"/>
  <c r="I141" i="10"/>
  <c r="I38" i="62" s="1"/>
  <c r="M141" i="10"/>
  <c r="M38" i="62" s="1"/>
  <c r="M105" i="10"/>
  <c r="M12" i="62" s="1"/>
  <c r="K141" i="10"/>
  <c r="K38" i="62" s="1"/>
  <c r="E141" i="10"/>
  <c r="AC93" i="9"/>
  <c r="AB93" i="9"/>
  <c r="U93" i="9"/>
  <c r="U94" i="9"/>
  <c r="Y94" i="9"/>
  <c r="AD95" i="9"/>
  <c r="S95" i="9"/>
  <c r="AA95" i="9"/>
  <c r="Y93" i="9"/>
  <c r="P93" i="9"/>
  <c r="V93" i="9"/>
  <c r="Z93" i="9"/>
  <c r="AD93" i="9"/>
  <c r="S93" i="9"/>
  <c r="W93" i="9"/>
  <c r="AA93" i="9"/>
  <c r="T93" i="9"/>
  <c r="X93" i="9"/>
  <c r="AC94" i="9"/>
  <c r="Z94" i="9"/>
  <c r="S94" i="9"/>
  <c r="W94" i="9"/>
  <c r="AA94" i="9"/>
  <c r="P94" i="9"/>
  <c r="V94" i="9"/>
  <c r="AD94" i="9"/>
  <c r="T94" i="9"/>
  <c r="X94" i="9"/>
  <c r="T95" i="9"/>
  <c r="X95" i="9"/>
  <c r="AB95" i="9"/>
  <c r="U95" i="9"/>
  <c r="Y95" i="9"/>
  <c r="AC95" i="9"/>
  <c r="W95" i="9"/>
  <c r="P95" i="9"/>
  <c r="V95" i="9"/>
  <c r="Z95" i="9"/>
  <c r="AA68" i="10"/>
  <c r="AA68" i="32" s="1"/>
  <c r="T68" i="10"/>
  <c r="T68" i="32" s="1"/>
  <c r="T140" i="32" s="1"/>
  <c r="G69" i="10"/>
  <c r="K69" i="10"/>
  <c r="O69" i="10"/>
  <c r="F69" i="10"/>
  <c r="J69" i="10"/>
  <c r="N69" i="10"/>
  <c r="D69" i="10"/>
  <c r="H69" i="10"/>
  <c r="L69" i="10"/>
  <c r="AB67" i="10"/>
  <c r="AB67" i="32" s="1"/>
  <c r="U67" i="10"/>
  <c r="U67" i="32" s="1"/>
  <c r="U122" i="32" s="1"/>
  <c r="P66" i="10"/>
  <c r="V66" i="10"/>
  <c r="V66" i="32" s="1"/>
  <c r="V104" i="32" s="1"/>
  <c r="Z66" i="10"/>
  <c r="Z66" i="32" s="1"/>
  <c r="Z104" i="32" s="1"/>
  <c r="AD66" i="10"/>
  <c r="AD66" i="32" s="1"/>
  <c r="AD104" i="32" s="1"/>
  <c r="Y67" i="10"/>
  <c r="Y67" i="32" s="1"/>
  <c r="Y122" i="32" s="1"/>
  <c r="AC67" i="10"/>
  <c r="AC67" i="32" s="1"/>
  <c r="AC122" i="32" s="1"/>
  <c r="X68" i="10"/>
  <c r="X68" i="32" s="1"/>
  <c r="X140" i="32" s="1"/>
  <c r="AB68" i="10"/>
  <c r="AB68" i="32" s="1"/>
  <c r="AB140" i="32" s="1"/>
  <c r="S66" i="10"/>
  <c r="S66" i="32" s="1"/>
  <c r="S104" i="32" s="1"/>
  <c r="W66" i="10"/>
  <c r="W66" i="32" s="1"/>
  <c r="W104" i="32" s="1"/>
  <c r="AA66" i="10"/>
  <c r="AA66" i="32" s="1"/>
  <c r="AA104" i="32" s="1"/>
  <c r="P67" i="10"/>
  <c r="V67" i="10"/>
  <c r="V67" i="32" s="1"/>
  <c r="V122" i="32" s="1"/>
  <c r="Z67" i="10"/>
  <c r="Z67" i="32" s="1"/>
  <c r="Z122" i="32" s="1"/>
  <c r="AD67" i="10"/>
  <c r="AD67" i="32" s="1"/>
  <c r="AD122" i="32" s="1"/>
  <c r="U68" i="10"/>
  <c r="U68" i="32" s="1"/>
  <c r="U140" i="32" s="1"/>
  <c r="Y68" i="10"/>
  <c r="Y68" i="32" s="1"/>
  <c r="Y140" i="32" s="1"/>
  <c r="AC68" i="10"/>
  <c r="AC68" i="32" s="1"/>
  <c r="AC140" i="32" s="1"/>
  <c r="T66" i="10"/>
  <c r="T66" i="32" s="1"/>
  <c r="T104" i="32" s="1"/>
  <c r="X66" i="10"/>
  <c r="X66" i="32" s="1"/>
  <c r="X104" i="32" s="1"/>
  <c r="AB66" i="10"/>
  <c r="AB66" i="32" s="1"/>
  <c r="AB104" i="32" s="1"/>
  <c r="S67" i="10"/>
  <c r="S67" i="32" s="1"/>
  <c r="S122" i="32" s="1"/>
  <c r="W67" i="10"/>
  <c r="W67" i="32" s="1"/>
  <c r="W122" i="32" s="1"/>
  <c r="AA67" i="10"/>
  <c r="AA67" i="32" s="1"/>
  <c r="P68" i="10"/>
  <c r="V68" i="10"/>
  <c r="V68" i="32" s="1"/>
  <c r="V140" i="32" s="1"/>
  <c r="Z68" i="10"/>
  <c r="Z68" i="32" s="1"/>
  <c r="Z140" i="32" s="1"/>
  <c r="AD68" i="10"/>
  <c r="AD68" i="32" s="1"/>
  <c r="AD140" i="32" s="1"/>
  <c r="U66" i="10"/>
  <c r="U66" i="32" s="1"/>
  <c r="U104" i="32" s="1"/>
  <c r="Y66" i="10"/>
  <c r="Y66" i="32" s="1"/>
  <c r="Y104" i="32" s="1"/>
  <c r="AC66" i="10"/>
  <c r="AC66" i="32" s="1"/>
  <c r="AC104" i="32" s="1"/>
  <c r="T67" i="10"/>
  <c r="T67" i="32" s="1"/>
  <c r="X67" i="10"/>
  <c r="X67" i="32" s="1"/>
  <c r="S68" i="10"/>
  <c r="S68" i="32" s="1"/>
  <c r="S140" i="32" s="1"/>
  <c r="W68" i="10"/>
  <c r="W68" i="32" s="1"/>
  <c r="W140" i="32" s="1"/>
  <c r="DA7" i="57"/>
  <c r="DO7" i="57"/>
  <c r="F87" i="10"/>
  <c r="F126" i="10" s="1"/>
  <c r="F25" i="66" s="1"/>
  <c r="G87" i="10"/>
  <c r="G126" i="10" s="1"/>
  <c r="H87" i="10"/>
  <c r="H126" i="10" s="1"/>
  <c r="I87" i="10"/>
  <c r="I126" i="10" s="1"/>
  <c r="I25" i="66" s="1"/>
  <c r="I35" i="66" s="1"/>
  <c r="J87" i="10"/>
  <c r="J126" i="10" s="1"/>
  <c r="J25" i="66" s="1"/>
  <c r="J35" i="66" s="1"/>
  <c r="K87" i="10"/>
  <c r="K126" i="10" s="1"/>
  <c r="K25" i="66" s="1"/>
  <c r="K35" i="66" s="1"/>
  <c r="L87" i="10"/>
  <c r="L126" i="10" s="1"/>
  <c r="L25" i="66" s="1"/>
  <c r="L35" i="66" s="1"/>
  <c r="M87" i="10"/>
  <c r="M126" i="10" s="1"/>
  <c r="M25" i="66" s="1"/>
  <c r="M35" i="66" s="1"/>
  <c r="N87" i="10"/>
  <c r="N126" i="10" s="1"/>
  <c r="N25" i="66" s="1"/>
  <c r="N35" i="66" s="1"/>
  <c r="O87" i="10"/>
  <c r="O126" i="10" s="1"/>
  <c r="O25" i="66" s="1"/>
  <c r="O35" i="66" s="1"/>
  <c r="F86" i="10"/>
  <c r="F108" i="10" s="1"/>
  <c r="F12" i="66" s="1"/>
  <c r="G86" i="10"/>
  <c r="G108" i="10" s="1"/>
  <c r="H86" i="10"/>
  <c r="H108" i="10" s="1"/>
  <c r="I86" i="10"/>
  <c r="I108" i="10" s="1"/>
  <c r="I12" i="66" s="1"/>
  <c r="I22" i="66" s="1"/>
  <c r="J86" i="10"/>
  <c r="J108" i="10" s="1"/>
  <c r="J12" i="66" s="1"/>
  <c r="J22" i="66" s="1"/>
  <c r="K86" i="10"/>
  <c r="K108" i="10" s="1"/>
  <c r="K12" i="66" s="1"/>
  <c r="L86" i="10"/>
  <c r="L108" i="10" s="1"/>
  <c r="L12" i="66" s="1"/>
  <c r="M86" i="10"/>
  <c r="M108" i="10" s="1"/>
  <c r="M12" i="66" s="1"/>
  <c r="N86" i="10"/>
  <c r="N108" i="10" s="1"/>
  <c r="N12" i="66" s="1"/>
  <c r="N22" i="66" s="1"/>
  <c r="O86" i="10"/>
  <c r="O108" i="10" s="1"/>
  <c r="O12" i="66" s="1"/>
  <c r="E88" i="10"/>
  <c r="E144" i="10" s="1"/>
  <c r="E38" i="66" s="1"/>
  <c r="F88" i="10"/>
  <c r="F144" i="10" s="1"/>
  <c r="F38" i="66" s="1"/>
  <c r="G88" i="10"/>
  <c r="G144" i="10" s="1"/>
  <c r="G38" i="66" s="1"/>
  <c r="H88" i="10"/>
  <c r="H144" i="10" s="1"/>
  <c r="I88" i="10"/>
  <c r="I144" i="10" s="1"/>
  <c r="I38" i="66" s="1"/>
  <c r="I48" i="66" s="1"/>
  <c r="J88" i="10"/>
  <c r="J144" i="10" s="1"/>
  <c r="J38" i="66" s="1"/>
  <c r="J48" i="66" s="1"/>
  <c r="K88" i="10"/>
  <c r="K144" i="10" s="1"/>
  <c r="K38" i="66" s="1"/>
  <c r="K48" i="66" s="1"/>
  <c r="L88" i="10"/>
  <c r="L144" i="10" s="1"/>
  <c r="L38" i="66" s="1"/>
  <c r="L48" i="66" s="1"/>
  <c r="M88" i="10"/>
  <c r="M144" i="10" s="1"/>
  <c r="M38" i="66" s="1"/>
  <c r="M48" i="66" s="1"/>
  <c r="N88" i="10"/>
  <c r="N144" i="10" s="1"/>
  <c r="N38" i="66" s="1"/>
  <c r="N48" i="66" s="1"/>
  <c r="O88" i="10"/>
  <c r="O144" i="10" s="1"/>
  <c r="O38" i="66" s="1"/>
  <c r="O48" i="66" s="1"/>
  <c r="E87" i="10"/>
  <c r="E126" i="10" s="1"/>
  <c r="E25" i="66" s="1"/>
  <c r="E35" i="66" s="1"/>
  <c r="E86" i="10"/>
  <c r="E108" i="10" s="1"/>
  <c r="O51" i="66" l="1"/>
  <c r="O61" i="66" s="1"/>
  <c r="O22" i="66"/>
  <c r="N51" i="66"/>
  <c r="N61" i="66" s="1"/>
  <c r="M51" i="66"/>
  <c r="M61" i="66" s="1"/>
  <c r="M22" i="66"/>
  <c r="L51" i="66"/>
  <c r="L61" i="66" s="1"/>
  <c r="L22" i="66"/>
  <c r="K51" i="66"/>
  <c r="K61" i="66" s="1"/>
  <c r="K22" i="66"/>
  <c r="J51" i="66"/>
  <c r="J61" i="66" s="1"/>
  <c r="I51" i="66"/>
  <c r="I61" i="66" s="1"/>
  <c r="AC11" i="63"/>
  <c r="AD11" i="63" s="1"/>
  <c r="AC60" i="63"/>
  <c r="AD60" i="63" s="1"/>
  <c r="AC46" i="63"/>
  <c r="AD46" i="63" s="1"/>
  <c r="AC21" i="63"/>
  <c r="AD21" i="63" s="1"/>
  <c r="AB12" i="63"/>
  <c r="AC9" i="63"/>
  <c r="AD9" i="63" s="1"/>
  <c r="AC45" i="63"/>
  <c r="AD45" i="63" s="1"/>
  <c r="AC41" i="63"/>
  <c r="AD41" i="63" s="1"/>
  <c r="AK50" i="63"/>
  <c r="AL50" i="63" s="1"/>
  <c r="AC44" i="63"/>
  <c r="DD14" i="61"/>
  <c r="AI14" i="61" s="1"/>
  <c r="H12" i="66"/>
  <c r="DR16" i="63"/>
  <c r="AJ16" i="63" s="1"/>
  <c r="AJ66" i="63" s="1"/>
  <c r="H38" i="66"/>
  <c r="H48" i="66" s="1"/>
  <c r="DR15" i="63"/>
  <c r="AJ15" i="63" s="1"/>
  <c r="AJ65" i="63" s="1"/>
  <c r="H25" i="66"/>
  <c r="H35" i="66" s="1"/>
  <c r="AB32" i="63"/>
  <c r="AB47" i="63"/>
  <c r="AC39" i="63"/>
  <c r="AD39" i="63" s="1"/>
  <c r="AC34" i="63"/>
  <c r="AD34" i="63" s="1"/>
  <c r="AC36" i="63"/>
  <c r="AD36" i="63" s="1"/>
  <c r="AC25" i="63"/>
  <c r="AD25" i="63" s="1"/>
  <c r="AC51" i="63"/>
  <c r="AD51" i="63" s="1"/>
  <c r="AC30" i="63"/>
  <c r="AD30" i="63" s="1"/>
  <c r="AB44" i="66"/>
  <c r="AA44" i="66"/>
  <c r="AB52" i="63"/>
  <c r="AB42" i="63"/>
  <c r="AB22" i="63"/>
  <c r="X44" i="66"/>
  <c r="AD44" i="66"/>
  <c r="G57" i="66"/>
  <c r="Z57" i="66" s="1"/>
  <c r="AB37" i="63"/>
  <c r="X29" i="66"/>
  <c r="AA29" i="66"/>
  <c r="W29" i="66"/>
  <c r="P29" i="66"/>
  <c r="V29" i="66"/>
  <c r="AC35" i="63"/>
  <c r="AD35" i="63" s="1"/>
  <c r="Z29" i="66"/>
  <c r="AB29" i="66"/>
  <c r="G55" i="66"/>
  <c r="AC50" i="63"/>
  <c r="AD50" i="63" s="1"/>
  <c r="AC19" i="63"/>
  <c r="AC29" i="66"/>
  <c r="Y29" i="66"/>
  <c r="AC39" i="66"/>
  <c r="G48" i="66"/>
  <c r="G52" i="66"/>
  <c r="AA43" i="66"/>
  <c r="P43" i="66"/>
  <c r="AD43" i="66"/>
  <c r="Z43" i="66"/>
  <c r="W43" i="66"/>
  <c r="G56" i="66"/>
  <c r="Y56" i="66" s="1"/>
  <c r="AC43" i="66"/>
  <c r="V43" i="66"/>
  <c r="W28" i="66"/>
  <c r="AC28" i="66"/>
  <c r="P28" i="66"/>
  <c r="V28" i="66"/>
  <c r="Z28" i="66"/>
  <c r="Y28" i="66"/>
  <c r="AB28" i="66"/>
  <c r="G54" i="66"/>
  <c r="W54" i="66" s="1"/>
  <c r="X28" i="66"/>
  <c r="AA28" i="66"/>
  <c r="AC26" i="63"/>
  <c r="AD26" i="63" s="1"/>
  <c r="AC24" i="63"/>
  <c r="DQ14" i="65"/>
  <c r="AB14" i="65" s="1"/>
  <c r="AC14" i="65" s="1"/>
  <c r="AD14" i="65" s="1"/>
  <c r="G12" i="66"/>
  <c r="DQ15" i="65"/>
  <c r="AB15" i="65" s="1"/>
  <c r="AC15" i="65" s="1"/>
  <c r="AD15" i="65" s="1"/>
  <c r="G25" i="66"/>
  <c r="G35" i="66" s="1"/>
  <c r="G60" i="66"/>
  <c r="G59" i="66"/>
  <c r="Z32" i="66"/>
  <c r="Y32" i="66"/>
  <c r="P32" i="66"/>
  <c r="X32" i="66"/>
  <c r="AB32" i="66"/>
  <c r="AA32" i="66"/>
  <c r="G58" i="66"/>
  <c r="P58" i="66" s="1"/>
  <c r="AD32" i="66"/>
  <c r="V32" i="66"/>
  <c r="AB27" i="63"/>
  <c r="Y27" i="66"/>
  <c r="AC27" i="66"/>
  <c r="W27" i="66"/>
  <c r="V27" i="66"/>
  <c r="G53" i="66"/>
  <c r="G22" i="66"/>
  <c r="AD27" i="66"/>
  <c r="Z27" i="66"/>
  <c r="U44" i="66"/>
  <c r="Z44" i="66"/>
  <c r="W44" i="66"/>
  <c r="F57" i="66"/>
  <c r="V44" i="66"/>
  <c r="AC44" i="66"/>
  <c r="AA18" i="66"/>
  <c r="W18" i="66"/>
  <c r="AD18" i="66"/>
  <c r="Y18" i="66"/>
  <c r="AB18" i="66"/>
  <c r="P18" i="66"/>
  <c r="Z18" i="66"/>
  <c r="X18" i="66"/>
  <c r="U18" i="66"/>
  <c r="Z39" i="66"/>
  <c r="P39" i="66"/>
  <c r="V39" i="66"/>
  <c r="U39" i="66"/>
  <c r="Y39" i="66"/>
  <c r="X39" i="66"/>
  <c r="AB39" i="66"/>
  <c r="F52" i="66"/>
  <c r="AA39" i="66"/>
  <c r="W39" i="66"/>
  <c r="T57" i="65"/>
  <c r="T62" i="65"/>
  <c r="U57" i="65"/>
  <c r="V57" i="65" s="1"/>
  <c r="Y21" i="66"/>
  <c r="AD21" i="66"/>
  <c r="Z21" i="66"/>
  <c r="F35" i="66"/>
  <c r="P21" i="66"/>
  <c r="U21" i="66"/>
  <c r="V21" i="66"/>
  <c r="AC21" i="66"/>
  <c r="F60" i="66"/>
  <c r="U20" i="66"/>
  <c r="AB20" i="66"/>
  <c r="X20" i="66"/>
  <c r="W20" i="66"/>
  <c r="P46" i="66"/>
  <c r="AB46" i="66"/>
  <c r="Y46" i="66"/>
  <c r="AA46" i="66"/>
  <c r="AC46" i="66"/>
  <c r="W46" i="66"/>
  <c r="AD46" i="66"/>
  <c r="F59" i="66"/>
  <c r="U46" i="66"/>
  <c r="Z46" i="66"/>
  <c r="X45" i="66"/>
  <c r="Y45" i="66"/>
  <c r="P45" i="66"/>
  <c r="V45" i="66"/>
  <c r="AA45" i="66"/>
  <c r="V37" i="66"/>
  <c r="AC37" i="66"/>
  <c r="Z37" i="66"/>
  <c r="X37" i="66"/>
  <c r="AB37" i="66"/>
  <c r="AD37" i="66"/>
  <c r="Y37" i="66"/>
  <c r="P37" i="66"/>
  <c r="F50" i="66"/>
  <c r="U37" i="66"/>
  <c r="P27" i="66"/>
  <c r="AB27" i="66"/>
  <c r="AA27" i="66"/>
  <c r="X27" i="66"/>
  <c r="Z15" i="66"/>
  <c r="U15" i="66"/>
  <c r="AC15" i="66"/>
  <c r="W15" i="66"/>
  <c r="Y15" i="66"/>
  <c r="AB15" i="66"/>
  <c r="X15" i="66"/>
  <c r="AD15" i="66"/>
  <c r="AA15" i="66"/>
  <c r="P15" i="66"/>
  <c r="AD42" i="66"/>
  <c r="Z42" i="66"/>
  <c r="X42" i="66"/>
  <c r="AC42" i="66"/>
  <c r="U42" i="66"/>
  <c r="Y42" i="66"/>
  <c r="P42" i="66"/>
  <c r="AB42" i="66"/>
  <c r="V42" i="66"/>
  <c r="F55" i="66"/>
  <c r="F48" i="66"/>
  <c r="W42" i="66"/>
  <c r="F51" i="66"/>
  <c r="F22" i="66"/>
  <c r="X60" i="65"/>
  <c r="Y60" i="65" s="1"/>
  <c r="Z60" i="65" s="1"/>
  <c r="E48" i="66"/>
  <c r="DO14" i="65"/>
  <c r="L14" i="65" s="1"/>
  <c r="L64" i="65" s="1"/>
  <c r="E12" i="66"/>
  <c r="AF55" i="65"/>
  <c r="AG55" i="65" s="1"/>
  <c r="AH55" i="65" s="1"/>
  <c r="X55" i="65"/>
  <c r="Y55" i="65" s="1"/>
  <c r="Z55" i="65" s="1"/>
  <c r="H55" i="65"/>
  <c r="I55" i="65" s="1"/>
  <c r="J55" i="65" s="1"/>
  <c r="AF9" i="65"/>
  <c r="AG9" i="65" s="1"/>
  <c r="AH9" i="65" s="1"/>
  <c r="P60" i="65"/>
  <c r="Q60" i="65" s="1"/>
  <c r="E60" i="65"/>
  <c r="F60" i="65" s="1"/>
  <c r="P9" i="65"/>
  <c r="Q9" i="65" s="1"/>
  <c r="AN9" i="65"/>
  <c r="AO9" i="65" s="1"/>
  <c r="H60" i="65"/>
  <c r="I60" i="65" s="1"/>
  <c r="H9" i="65"/>
  <c r="I9" i="65" s="1"/>
  <c r="X9" i="65"/>
  <c r="Y9" i="65" s="1"/>
  <c r="Z9" i="65" s="1"/>
  <c r="S53" i="66"/>
  <c r="T53" i="66"/>
  <c r="U53" i="66"/>
  <c r="V53" i="66"/>
  <c r="P55" i="65"/>
  <c r="Q55" i="65" s="1"/>
  <c r="R55" i="65" s="1"/>
  <c r="AC11" i="66"/>
  <c r="T11" i="66"/>
  <c r="P11" i="66"/>
  <c r="U11" i="66"/>
  <c r="Z11" i="66"/>
  <c r="S11" i="66"/>
  <c r="AD11" i="66"/>
  <c r="W11" i="66"/>
  <c r="X11" i="66"/>
  <c r="Y11" i="66"/>
  <c r="V11" i="66"/>
  <c r="AB11" i="66"/>
  <c r="AA11" i="66"/>
  <c r="D50" i="66"/>
  <c r="S56" i="66"/>
  <c r="U56" i="66"/>
  <c r="T56" i="66"/>
  <c r="W56" i="66"/>
  <c r="V56" i="66"/>
  <c r="T52" i="66"/>
  <c r="S52" i="66"/>
  <c r="E61" i="65"/>
  <c r="F61" i="65" s="1"/>
  <c r="P61" i="65"/>
  <c r="Q61" i="65" s="1"/>
  <c r="X61" i="65"/>
  <c r="Y61" i="65" s="1"/>
  <c r="Z61" i="65" s="1"/>
  <c r="AF61" i="65"/>
  <c r="AG61" i="65" s="1"/>
  <c r="AH61" i="65" s="1"/>
  <c r="S57" i="66"/>
  <c r="T57" i="66"/>
  <c r="T55" i="66"/>
  <c r="S55" i="66"/>
  <c r="U47" i="66"/>
  <c r="T47" i="66"/>
  <c r="AC47" i="66"/>
  <c r="AA47" i="66"/>
  <c r="Y47" i="66"/>
  <c r="Z47" i="66"/>
  <c r="S47" i="66"/>
  <c r="V47" i="66"/>
  <c r="AB47" i="66"/>
  <c r="AD47" i="66"/>
  <c r="X47" i="66"/>
  <c r="W47" i="66"/>
  <c r="P47" i="66"/>
  <c r="X34" i="66"/>
  <c r="Y34" i="66"/>
  <c r="S34" i="66"/>
  <c r="T34" i="66"/>
  <c r="AA34" i="66"/>
  <c r="AB34" i="66"/>
  <c r="V34" i="66"/>
  <c r="Z34" i="66"/>
  <c r="AC34" i="66"/>
  <c r="W34" i="66"/>
  <c r="P34" i="66"/>
  <c r="U34" i="66"/>
  <c r="AD34" i="66"/>
  <c r="D60" i="66"/>
  <c r="T59" i="66"/>
  <c r="S59" i="66"/>
  <c r="Z33" i="66"/>
  <c r="Y33" i="66"/>
  <c r="P33" i="66"/>
  <c r="AC33" i="66"/>
  <c r="AD33" i="66"/>
  <c r="W33" i="66"/>
  <c r="V33" i="66"/>
  <c r="X33" i="66"/>
  <c r="S33" i="66"/>
  <c r="T33" i="66"/>
  <c r="AA33" i="66"/>
  <c r="AB33" i="66"/>
  <c r="U33" i="66"/>
  <c r="T61" i="64"/>
  <c r="T58" i="66"/>
  <c r="U58" i="66"/>
  <c r="S58" i="66"/>
  <c r="AB61" i="64"/>
  <c r="AA61" i="64"/>
  <c r="Y61" i="64"/>
  <c r="V61" i="64"/>
  <c r="U61" i="64"/>
  <c r="AD61" i="64"/>
  <c r="S61" i="64"/>
  <c r="Z61" i="64"/>
  <c r="W61" i="64"/>
  <c r="U54" i="66"/>
  <c r="T54" i="66"/>
  <c r="S54" i="66"/>
  <c r="E21" i="63"/>
  <c r="F21" i="63" s="1"/>
  <c r="U12" i="65"/>
  <c r="V12" i="65" s="1"/>
  <c r="E26" i="63"/>
  <c r="F26" i="63" s="1"/>
  <c r="M41" i="63"/>
  <c r="N41" i="63" s="1"/>
  <c r="M10" i="63"/>
  <c r="N10" i="63" s="1"/>
  <c r="M19" i="63"/>
  <c r="N19" i="63" s="1"/>
  <c r="P20" i="63"/>
  <c r="M25" i="63"/>
  <c r="N25" i="63" s="1"/>
  <c r="D22" i="63"/>
  <c r="AF10" i="63"/>
  <c r="X10" i="63"/>
  <c r="U10" i="63"/>
  <c r="V10" i="63" s="1"/>
  <c r="P10" i="63"/>
  <c r="E10" i="63"/>
  <c r="F10" i="63" s="1"/>
  <c r="P46" i="63"/>
  <c r="E59" i="63"/>
  <c r="F59" i="63" s="1"/>
  <c r="U41" i="63"/>
  <c r="V41" i="63" s="1"/>
  <c r="M24" i="63"/>
  <c r="M46" i="63"/>
  <c r="N46" i="63" s="1"/>
  <c r="U45" i="63"/>
  <c r="V45" i="63" s="1"/>
  <c r="AF49" i="63"/>
  <c r="P24" i="63"/>
  <c r="AF24" i="63"/>
  <c r="U39" i="63"/>
  <c r="V39" i="63" s="1"/>
  <c r="H24" i="63"/>
  <c r="X24" i="63"/>
  <c r="M31" i="63"/>
  <c r="N31" i="63" s="1"/>
  <c r="E19" i="63"/>
  <c r="F19" i="63" s="1"/>
  <c r="M11" i="63"/>
  <c r="N11" i="63" s="1"/>
  <c r="AN20" i="63"/>
  <c r="AN30" i="63"/>
  <c r="U30" i="63"/>
  <c r="V30" i="63" s="1"/>
  <c r="M35" i="63"/>
  <c r="N35" i="63" s="1"/>
  <c r="M20" i="63"/>
  <c r="N20" i="63" s="1"/>
  <c r="AN24" i="63"/>
  <c r="E40" i="63"/>
  <c r="F40" i="63" s="1"/>
  <c r="E20" i="63"/>
  <c r="F20" i="63" s="1"/>
  <c r="AC9" i="65"/>
  <c r="AD9" i="65" s="1"/>
  <c r="X30" i="63"/>
  <c r="P21" i="63"/>
  <c r="X20" i="63"/>
  <c r="P11" i="63"/>
  <c r="AF20" i="63"/>
  <c r="E11" i="63"/>
  <c r="F11" i="63" s="1"/>
  <c r="U35" i="63"/>
  <c r="V35" i="63" s="1"/>
  <c r="D27" i="63"/>
  <c r="AF30" i="63"/>
  <c r="AF21" i="63"/>
  <c r="M30" i="63"/>
  <c r="N30" i="63" s="1"/>
  <c r="P25" i="63"/>
  <c r="E29" i="63"/>
  <c r="F29" i="63" s="1"/>
  <c r="E25" i="63"/>
  <c r="F25" i="63" s="1"/>
  <c r="U20" i="63"/>
  <c r="V20" i="63" s="1"/>
  <c r="M21" i="63"/>
  <c r="N21" i="63" s="1"/>
  <c r="AB22" i="65"/>
  <c r="AB12" i="65"/>
  <c r="AF10" i="65"/>
  <c r="AG10" i="65" s="1"/>
  <c r="AC10" i="65"/>
  <c r="AD10" i="65" s="1"/>
  <c r="DO15" i="63"/>
  <c r="L15" i="63" s="1"/>
  <c r="L65" i="63" s="1"/>
  <c r="DO15" i="65"/>
  <c r="L15" i="65" s="1"/>
  <c r="M15" i="65" s="1"/>
  <c r="N15" i="65" s="1"/>
  <c r="DQ16" i="63"/>
  <c r="AB16" i="63" s="1"/>
  <c r="AB66" i="63" s="1"/>
  <c r="DQ16" i="65"/>
  <c r="AB16" i="65" s="1"/>
  <c r="AB66" i="65" s="1"/>
  <c r="DP16" i="63"/>
  <c r="T16" i="63" s="1"/>
  <c r="T66" i="63" s="1"/>
  <c r="DP16" i="65"/>
  <c r="T16" i="65" s="1"/>
  <c r="T66" i="65" s="1"/>
  <c r="DR14" i="65"/>
  <c r="AJ14" i="65" s="1"/>
  <c r="AJ64" i="65" s="1"/>
  <c r="DR15" i="65"/>
  <c r="AJ15" i="65" s="1"/>
  <c r="AK15" i="65" s="1"/>
  <c r="AL15" i="65" s="1"/>
  <c r="DP14" i="63"/>
  <c r="T14" i="63" s="1"/>
  <c r="T64" i="63" s="1"/>
  <c r="DP14" i="65"/>
  <c r="T14" i="65" s="1"/>
  <c r="T64" i="65" s="1"/>
  <c r="DO16" i="63"/>
  <c r="L16" i="63" s="1"/>
  <c r="L66" i="63" s="1"/>
  <c r="DO16" i="65"/>
  <c r="L16" i="65" s="1"/>
  <c r="M16" i="65" s="1"/>
  <c r="N16" i="65" s="1"/>
  <c r="DR16" i="65"/>
  <c r="AJ16" i="65" s="1"/>
  <c r="AK16" i="65" s="1"/>
  <c r="AL16" i="65" s="1"/>
  <c r="DP15" i="63"/>
  <c r="T15" i="63" s="1"/>
  <c r="T65" i="63" s="1"/>
  <c r="DP15" i="65"/>
  <c r="T15" i="65" s="1"/>
  <c r="U15" i="65" s="1"/>
  <c r="V15" i="65" s="1"/>
  <c r="AM9" i="63"/>
  <c r="AF11" i="65"/>
  <c r="AG11" i="65" s="1"/>
  <c r="D12" i="65"/>
  <c r="P19" i="63"/>
  <c r="P11" i="65"/>
  <c r="Q11" i="65" s="1"/>
  <c r="R11" i="65" s="1"/>
  <c r="M11" i="65"/>
  <c r="N11" i="65" s="1"/>
  <c r="E10" i="65"/>
  <c r="F10" i="65" s="1"/>
  <c r="H10" i="65"/>
  <c r="I10" i="65" s="1"/>
  <c r="J10" i="65" s="1"/>
  <c r="P10" i="65"/>
  <c r="Q10" i="65" s="1"/>
  <c r="R10" i="65" s="1"/>
  <c r="X10" i="65"/>
  <c r="F9" i="65"/>
  <c r="T12" i="65"/>
  <c r="N9" i="65"/>
  <c r="E11" i="65"/>
  <c r="F11" i="65" s="1"/>
  <c r="H11" i="65"/>
  <c r="I11" i="65" s="1"/>
  <c r="J11" i="65" s="1"/>
  <c r="X11" i="65"/>
  <c r="Y11" i="65" s="1"/>
  <c r="Z11" i="65" s="1"/>
  <c r="L12" i="65"/>
  <c r="U26" i="63"/>
  <c r="V26" i="63" s="1"/>
  <c r="P50" i="63"/>
  <c r="P30" i="63"/>
  <c r="E54" i="63"/>
  <c r="F54" i="63" s="1"/>
  <c r="P54" i="63"/>
  <c r="Q54" i="63" s="1"/>
  <c r="E50" i="63"/>
  <c r="F50" i="63" s="1"/>
  <c r="M49" i="63"/>
  <c r="N49" i="63" s="1"/>
  <c r="E30" i="63"/>
  <c r="F30" i="63" s="1"/>
  <c r="L22" i="63"/>
  <c r="AK20" i="65"/>
  <c r="AL20" i="65" s="1"/>
  <c r="L27" i="63"/>
  <c r="H21" i="65"/>
  <c r="I21" i="65" s="1"/>
  <c r="J21" i="65" s="1"/>
  <c r="E21" i="65"/>
  <c r="F21" i="65" s="1"/>
  <c r="P21" i="65"/>
  <c r="Q21" i="65" s="1"/>
  <c r="R21" i="65" s="1"/>
  <c r="X21" i="65"/>
  <c r="Y21" i="65" s="1"/>
  <c r="Z21" i="65" s="1"/>
  <c r="AF20" i="65"/>
  <c r="AG20" i="65" s="1"/>
  <c r="AH20" i="65" s="1"/>
  <c r="D22" i="65"/>
  <c r="E19" i="65"/>
  <c r="H19" i="65"/>
  <c r="X19" i="65"/>
  <c r="E20" i="65"/>
  <c r="F20" i="65" s="1"/>
  <c r="H20" i="65"/>
  <c r="I20" i="65" s="1"/>
  <c r="J20" i="65" s="1"/>
  <c r="P20" i="65"/>
  <c r="Q20" i="65" s="1"/>
  <c r="R20" i="65" s="1"/>
  <c r="E52" i="62"/>
  <c r="AF29" i="65"/>
  <c r="X20" i="65"/>
  <c r="Y20" i="65" s="1"/>
  <c r="Z20" i="65" s="1"/>
  <c r="U20" i="65"/>
  <c r="AF19" i="65"/>
  <c r="P19" i="65"/>
  <c r="L22" i="65"/>
  <c r="M19" i="65"/>
  <c r="AF21" i="65"/>
  <c r="AG21" i="65" s="1"/>
  <c r="AH21" i="65" s="1"/>
  <c r="T22" i="65"/>
  <c r="AF26" i="63"/>
  <c r="AF34" i="63"/>
  <c r="X26" i="63"/>
  <c r="M26" i="63"/>
  <c r="N26" i="63" s="1"/>
  <c r="AN29" i="65"/>
  <c r="AO29" i="65" s="1"/>
  <c r="P26" i="63"/>
  <c r="AN26" i="63"/>
  <c r="P44" i="63"/>
  <c r="X41" i="63"/>
  <c r="AF35" i="63"/>
  <c r="P29" i="63"/>
  <c r="AF26" i="65"/>
  <c r="AG26" i="65" s="1"/>
  <c r="AH26" i="65" s="1"/>
  <c r="E41" i="63"/>
  <c r="F41" i="63" s="1"/>
  <c r="T42" i="63"/>
  <c r="L32" i="63"/>
  <c r="X44" i="63"/>
  <c r="M29" i="63"/>
  <c r="N29" i="63" s="1"/>
  <c r="AF49" i="65"/>
  <c r="AG49" i="65" s="1"/>
  <c r="AN26" i="65"/>
  <c r="AO26" i="65" s="1"/>
  <c r="AP26" i="65" s="1"/>
  <c r="AB27" i="65"/>
  <c r="AF29" i="63"/>
  <c r="P41" i="63"/>
  <c r="AF41" i="63"/>
  <c r="AF36" i="65"/>
  <c r="AG36" i="65" s="1"/>
  <c r="AF24" i="65"/>
  <c r="AG24" i="65" s="1"/>
  <c r="U50" i="63"/>
  <c r="V50" i="63" s="1"/>
  <c r="H41" i="63"/>
  <c r="H42" i="63" s="1"/>
  <c r="E46" i="63"/>
  <c r="F46" i="63" s="1"/>
  <c r="D42" i="63"/>
  <c r="AC24" i="65"/>
  <c r="AD24" i="65" s="1"/>
  <c r="AB47" i="65"/>
  <c r="AN24" i="65"/>
  <c r="E39" i="63"/>
  <c r="AN25" i="65"/>
  <c r="AO25" i="65" s="1"/>
  <c r="AP25" i="65" s="1"/>
  <c r="AI27" i="65"/>
  <c r="AF50" i="65"/>
  <c r="AG50" i="65" s="1"/>
  <c r="AH50" i="65" s="1"/>
  <c r="D47" i="63"/>
  <c r="AN31" i="65"/>
  <c r="AO31" i="65" s="1"/>
  <c r="AP31" i="65" s="1"/>
  <c r="AM24" i="65"/>
  <c r="AM27" i="65" s="1"/>
  <c r="AN34" i="65"/>
  <c r="AO34" i="65" s="1"/>
  <c r="AB52" i="65"/>
  <c r="U37" i="65"/>
  <c r="V37" i="65" s="1"/>
  <c r="E25" i="65"/>
  <c r="F25" i="65" s="1"/>
  <c r="H25" i="65"/>
  <c r="I25" i="65" s="1"/>
  <c r="J25" i="65" s="1"/>
  <c r="P25" i="65"/>
  <c r="Q25" i="65" s="1"/>
  <c r="R25" i="65" s="1"/>
  <c r="P24" i="65"/>
  <c r="L27" i="65"/>
  <c r="M24" i="65"/>
  <c r="X26" i="65"/>
  <c r="Y26" i="65" s="1"/>
  <c r="Z26" i="65" s="1"/>
  <c r="U26" i="65"/>
  <c r="V26" i="65" s="1"/>
  <c r="AF45" i="63"/>
  <c r="P40" i="63"/>
  <c r="AF39" i="65"/>
  <c r="AG39" i="65" s="1"/>
  <c r="D32" i="63"/>
  <c r="X25" i="65"/>
  <c r="Y25" i="65" s="1"/>
  <c r="Z25" i="65" s="1"/>
  <c r="X24" i="65"/>
  <c r="T27" i="65"/>
  <c r="U24" i="65"/>
  <c r="E26" i="65"/>
  <c r="F26" i="65" s="1"/>
  <c r="H26" i="65"/>
  <c r="I26" i="65" s="1"/>
  <c r="J26" i="65" s="1"/>
  <c r="P26" i="65"/>
  <c r="Q26" i="65" s="1"/>
  <c r="R26" i="65" s="1"/>
  <c r="AF25" i="65"/>
  <c r="AG25" i="65" s="1"/>
  <c r="AH25" i="65" s="1"/>
  <c r="D27" i="65"/>
  <c r="E24" i="65"/>
  <c r="H24" i="65"/>
  <c r="AB37" i="65"/>
  <c r="L47" i="63"/>
  <c r="AB42" i="65"/>
  <c r="AC51" i="65"/>
  <c r="AD51" i="65" s="1"/>
  <c r="AE32" i="65"/>
  <c r="M40" i="63"/>
  <c r="N40" i="63" s="1"/>
  <c r="AB32" i="65"/>
  <c r="AC35" i="65"/>
  <c r="AD35" i="65" s="1"/>
  <c r="E51" i="63"/>
  <c r="F51" i="63" s="1"/>
  <c r="AF56" i="65"/>
  <c r="AG56" i="65" s="1"/>
  <c r="AH56" i="65" s="1"/>
  <c r="P31" i="63"/>
  <c r="AM31" i="63"/>
  <c r="H31" i="63"/>
  <c r="H32" i="63" s="1"/>
  <c r="AF30" i="65"/>
  <c r="AG30" i="65" s="1"/>
  <c r="AH30" i="65" s="1"/>
  <c r="AN30" i="65"/>
  <c r="AO30" i="65" s="1"/>
  <c r="AP30" i="65" s="1"/>
  <c r="M45" i="63"/>
  <c r="N45" i="63" s="1"/>
  <c r="M36" i="63"/>
  <c r="N36" i="63" s="1"/>
  <c r="AF31" i="63"/>
  <c r="E31" i="63"/>
  <c r="F31" i="63" s="1"/>
  <c r="AF40" i="65"/>
  <c r="AG40" i="65" s="1"/>
  <c r="AH40" i="65" s="1"/>
  <c r="AN39" i="65"/>
  <c r="AO39" i="65" s="1"/>
  <c r="X30" i="65"/>
  <c r="Y30" i="65" s="1"/>
  <c r="Z30" i="65" s="1"/>
  <c r="U30" i="65"/>
  <c r="D32" i="65"/>
  <c r="E29" i="65"/>
  <c r="H29" i="65"/>
  <c r="P29" i="65"/>
  <c r="X29" i="65"/>
  <c r="AF31" i="65"/>
  <c r="AG31" i="65" s="1"/>
  <c r="AH31" i="65" s="1"/>
  <c r="L32" i="65"/>
  <c r="M29" i="65"/>
  <c r="H30" i="65"/>
  <c r="I30" i="65" s="1"/>
  <c r="J30" i="65" s="1"/>
  <c r="E30" i="65"/>
  <c r="F30" i="65" s="1"/>
  <c r="P30" i="65"/>
  <c r="Q30" i="65" s="1"/>
  <c r="R30" i="65" s="1"/>
  <c r="E31" i="65"/>
  <c r="F31" i="65" s="1"/>
  <c r="H31" i="65"/>
  <c r="I31" i="65" s="1"/>
  <c r="J31" i="65" s="1"/>
  <c r="P31" i="65"/>
  <c r="Q31" i="65" s="1"/>
  <c r="R31" i="65" s="1"/>
  <c r="X31" i="65"/>
  <c r="Y31" i="65" s="1"/>
  <c r="Z31" i="65" s="1"/>
  <c r="T32" i="65"/>
  <c r="X36" i="65"/>
  <c r="Y36" i="65" s="1"/>
  <c r="Z36" i="65" s="1"/>
  <c r="AN36" i="65"/>
  <c r="AO36" i="65" s="1"/>
  <c r="AP36" i="65" s="1"/>
  <c r="T37" i="65"/>
  <c r="P36" i="63"/>
  <c r="AC55" i="65"/>
  <c r="AD55" i="65" s="1"/>
  <c r="AN40" i="65"/>
  <c r="AO40" i="65" s="1"/>
  <c r="AP40" i="65" s="1"/>
  <c r="P51" i="63"/>
  <c r="P39" i="63"/>
  <c r="P34" i="63"/>
  <c r="X35" i="63"/>
  <c r="X51" i="63"/>
  <c r="M39" i="63"/>
  <c r="N39" i="63" s="1"/>
  <c r="AF39" i="63"/>
  <c r="P35" i="63"/>
  <c r="H36" i="63"/>
  <c r="M34" i="63"/>
  <c r="AF46" i="65"/>
  <c r="AG46" i="65" s="1"/>
  <c r="AH46" i="65" s="1"/>
  <c r="AN41" i="65"/>
  <c r="AO41" i="65" s="1"/>
  <c r="AP41" i="65" s="1"/>
  <c r="D37" i="65"/>
  <c r="E34" i="65"/>
  <c r="H34" i="65"/>
  <c r="P45" i="63"/>
  <c r="D37" i="63"/>
  <c r="H35" i="63"/>
  <c r="E36" i="63"/>
  <c r="F36" i="63" s="1"/>
  <c r="M51" i="63"/>
  <c r="N51" i="63" s="1"/>
  <c r="X45" i="63"/>
  <c r="E35" i="63"/>
  <c r="F35" i="63" s="1"/>
  <c r="E45" i="63"/>
  <c r="F45" i="63" s="1"/>
  <c r="AF41" i="65"/>
  <c r="AG41" i="65" s="1"/>
  <c r="AH41" i="65" s="1"/>
  <c r="AF35" i="65"/>
  <c r="AG35" i="65" s="1"/>
  <c r="AH35" i="65" s="1"/>
  <c r="P34" i="65"/>
  <c r="L37" i="65"/>
  <c r="M34" i="65"/>
  <c r="E36" i="65"/>
  <c r="F36" i="65" s="1"/>
  <c r="H36" i="65"/>
  <c r="I36" i="65" s="1"/>
  <c r="J36" i="65" s="1"/>
  <c r="P36" i="65"/>
  <c r="Q36" i="65" s="1"/>
  <c r="R36" i="65" s="1"/>
  <c r="E35" i="65"/>
  <c r="F35" i="65" s="1"/>
  <c r="H35" i="65"/>
  <c r="I35" i="65" s="1"/>
  <c r="J35" i="65" s="1"/>
  <c r="P35" i="65"/>
  <c r="Q35" i="65" s="1"/>
  <c r="R35" i="65" s="1"/>
  <c r="X35" i="65"/>
  <c r="L42" i="63"/>
  <c r="X39" i="63"/>
  <c r="L37" i="63"/>
  <c r="AF34" i="65"/>
  <c r="AG34" i="65" s="1"/>
  <c r="AH34" i="65" s="1"/>
  <c r="X34" i="65"/>
  <c r="Y34" i="65" s="1"/>
  <c r="Z34" i="65" s="1"/>
  <c r="AN46" i="65"/>
  <c r="P39" i="65"/>
  <c r="L42" i="65"/>
  <c r="M39" i="65"/>
  <c r="AE66" i="65"/>
  <c r="X40" i="65"/>
  <c r="Y40" i="65" s="1"/>
  <c r="Z40" i="65" s="1"/>
  <c r="T42" i="65"/>
  <c r="U39" i="65"/>
  <c r="H41" i="65"/>
  <c r="I41" i="65" s="1"/>
  <c r="J41" i="65" s="1"/>
  <c r="E41" i="65"/>
  <c r="F41" i="65" s="1"/>
  <c r="P41" i="65"/>
  <c r="Q41" i="65" s="1"/>
  <c r="R41" i="65" s="1"/>
  <c r="X41" i="65"/>
  <c r="Y41" i="65" s="1"/>
  <c r="Z41" i="65" s="1"/>
  <c r="H40" i="65"/>
  <c r="I40" i="65" s="1"/>
  <c r="J40" i="65" s="1"/>
  <c r="E40" i="65"/>
  <c r="F40" i="65" s="1"/>
  <c r="P40" i="65"/>
  <c r="Q40" i="65" s="1"/>
  <c r="R40" i="65" s="1"/>
  <c r="D42" i="65"/>
  <c r="H39" i="65"/>
  <c r="E39" i="65"/>
  <c r="X39" i="65"/>
  <c r="AM42" i="65"/>
  <c r="AI42" i="65"/>
  <c r="P59" i="63"/>
  <c r="Q59" i="63" s="1"/>
  <c r="AN51" i="65"/>
  <c r="AO51" i="65" s="1"/>
  <c r="AP51" i="65" s="1"/>
  <c r="O46" i="61"/>
  <c r="X50" i="63"/>
  <c r="X49" i="63"/>
  <c r="U47" i="65"/>
  <c r="V47" i="65" s="1"/>
  <c r="AN49" i="63"/>
  <c r="D52" i="63"/>
  <c r="L52" i="63"/>
  <c r="X59" i="63"/>
  <c r="Y59" i="63" s="1"/>
  <c r="Z59" i="63" s="1"/>
  <c r="H49" i="63"/>
  <c r="H52" i="63" s="1"/>
  <c r="P49" i="63"/>
  <c r="E49" i="63"/>
  <c r="F49" i="63" s="1"/>
  <c r="V44" i="65"/>
  <c r="AN56" i="65"/>
  <c r="AF50" i="63"/>
  <c r="M50" i="63"/>
  <c r="N50" i="63" s="1"/>
  <c r="E46" i="65"/>
  <c r="F46" i="65" s="1"/>
  <c r="H46" i="65"/>
  <c r="I46" i="65" s="1"/>
  <c r="J46" i="65" s="1"/>
  <c r="P46" i="65"/>
  <c r="Q46" i="65" s="1"/>
  <c r="R46" i="65" s="1"/>
  <c r="X46" i="65"/>
  <c r="Y46" i="65" s="1"/>
  <c r="Z46" i="65" s="1"/>
  <c r="E44" i="65"/>
  <c r="D47" i="65"/>
  <c r="H44" i="65"/>
  <c r="X44" i="65"/>
  <c r="H45" i="65"/>
  <c r="I45" i="65" s="1"/>
  <c r="J45" i="65" s="1"/>
  <c r="E45" i="65"/>
  <c r="F45" i="65" s="1"/>
  <c r="P45" i="65"/>
  <c r="Q45" i="65" s="1"/>
  <c r="R45" i="65" s="1"/>
  <c r="X45" i="65"/>
  <c r="Y45" i="65" s="1"/>
  <c r="Z45" i="65" s="1"/>
  <c r="AN49" i="65"/>
  <c r="AO49" i="65" s="1"/>
  <c r="P44" i="65"/>
  <c r="L47" i="65"/>
  <c r="M44" i="65"/>
  <c r="AF45" i="65"/>
  <c r="AG45" i="65" s="1"/>
  <c r="AH45" i="65" s="1"/>
  <c r="AF44" i="65"/>
  <c r="AG44" i="65" s="1"/>
  <c r="AH44" i="65" s="1"/>
  <c r="T47" i="65"/>
  <c r="AF60" i="65"/>
  <c r="AM52" i="65"/>
  <c r="E50" i="65"/>
  <c r="F50" i="65" s="1"/>
  <c r="H50" i="65"/>
  <c r="I50" i="65" s="1"/>
  <c r="J50" i="65" s="1"/>
  <c r="P50" i="65"/>
  <c r="Q50" i="65" s="1"/>
  <c r="R50" i="65" s="1"/>
  <c r="X50" i="65"/>
  <c r="Y50" i="65" s="1"/>
  <c r="Z50" i="65" s="1"/>
  <c r="P49" i="65"/>
  <c r="L52" i="65"/>
  <c r="M49" i="65"/>
  <c r="H51" i="65"/>
  <c r="I51" i="65" s="1"/>
  <c r="J51" i="65" s="1"/>
  <c r="E51" i="65"/>
  <c r="F51" i="65" s="1"/>
  <c r="P51" i="65"/>
  <c r="Q51" i="65" s="1"/>
  <c r="R51" i="65" s="1"/>
  <c r="AF51" i="65"/>
  <c r="AG51" i="65" s="1"/>
  <c r="AH51" i="65" s="1"/>
  <c r="X51" i="65"/>
  <c r="Y51" i="65" s="1"/>
  <c r="Z51" i="65" s="1"/>
  <c r="T52" i="65"/>
  <c r="U49" i="65"/>
  <c r="H49" i="65"/>
  <c r="D52" i="65"/>
  <c r="E49" i="65"/>
  <c r="X49" i="65"/>
  <c r="D57" i="63"/>
  <c r="AB57" i="65"/>
  <c r="P56" i="63"/>
  <c r="Q56" i="63" s="1"/>
  <c r="R56" i="63" s="1"/>
  <c r="H56" i="63"/>
  <c r="I56" i="63" s="1"/>
  <c r="J56" i="63" s="1"/>
  <c r="AN54" i="65"/>
  <c r="AO54" i="65" s="1"/>
  <c r="AB62" i="65"/>
  <c r="AC61" i="65"/>
  <c r="AD61" i="65" s="1"/>
  <c r="AK56" i="65"/>
  <c r="AL56" i="65" s="1"/>
  <c r="X54" i="65"/>
  <c r="Y54" i="65" s="1"/>
  <c r="AI66" i="65"/>
  <c r="M54" i="65"/>
  <c r="L57" i="65"/>
  <c r="AF54" i="65"/>
  <c r="AG54" i="65" s="1"/>
  <c r="AH54" i="65" s="1"/>
  <c r="E56" i="65"/>
  <c r="F56" i="65" s="1"/>
  <c r="H56" i="65"/>
  <c r="I56" i="65" s="1"/>
  <c r="J56" i="65" s="1"/>
  <c r="P56" i="65"/>
  <c r="Q56" i="65" s="1"/>
  <c r="R56" i="65" s="1"/>
  <c r="X56" i="65"/>
  <c r="Y56" i="65" s="1"/>
  <c r="Z56" i="65" s="1"/>
  <c r="AC60" i="65"/>
  <c r="AD60" i="65" s="1"/>
  <c r="AN60" i="65"/>
  <c r="AO60" i="65" s="1"/>
  <c r="AP60" i="65" s="1"/>
  <c r="E54" i="65"/>
  <c r="D57" i="65"/>
  <c r="H54" i="65"/>
  <c r="P54" i="65"/>
  <c r="AC55" i="63"/>
  <c r="AD55" i="63" s="1"/>
  <c r="AN20" i="65"/>
  <c r="AO20" i="65" s="1"/>
  <c r="AP20" i="65" s="1"/>
  <c r="U62" i="65"/>
  <c r="V62" i="65" s="1"/>
  <c r="AF59" i="65"/>
  <c r="AG59" i="65" s="1"/>
  <c r="N60" i="65"/>
  <c r="AE62" i="65"/>
  <c r="I61" i="65"/>
  <c r="D62" i="65"/>
  <c r="P59" i="65"/>
  <c r="E59" i="65"/>
  <c r="H59" i="65"/>
  <c r="X59" i="65"/>
  <c r="N61" i="65"/>
  <c r="M59" i="65"/>
  <c r="L62" i="65"/>
  <c r="AI65" i="65"/>
  <c r="AI62" i="65"/>
  <c r="AD11" i="65"/>
  <c r="AD49" i="65"/>
  <c r="AK26" i="65"/>
  <c r="AL26" i="65" s="1"/>
  <c r="AK36" i="65"/>
  <c r="AL36" i="65" s="1"/>
  <c r="AK46" i="65"/>
  <c r="AL46" i="65" s="1"/>
  <c r="AI64" i="65"/>
  <c r="AI12" i="65"/>
  <c r="AI37" i="65"/>
  <c r="AD34" i="65"/>
  <c r="AE17" i="65"/>
  <c r="AE27" i="65"/>
  <c r="DS61" i="65"/>
  <c r="AR61" i="65" s="1"/>
  <c r="DS59" i="65"/>
  <c r="AR59" i="65" s="1"/>
  <c r="DS60" i="65"/>
  <c r="AR60" i="65" s="1"/>
  <c r="AV60" i="65" s="1"/>
  <c r="DS55" i="65"/>
  <c r="AR55" i="65" s="1"/>
  <c r="AV55" i="65" s="1"/>
  <c r="DS56" i="65"/>
  <c r="AR56" i="65" s="1"/>
  <c r="DS54" i="65"/>
  <c r="AR54" i="65" s="1"/>
  <c r="AV54" i="65" s="1"/>
  <c r="DS51" i="65"/>
  <c r="AR51" i="65" s="1"/>
  <c r="DS50" i="65"/>
  <c r="AR50" i="65" s="1"/>
  <c r="DS49" i="65"/>
  <c r="AR49" i="65" s="1"/>
  <c r="DS44" i="65"/>
  <c r="AR44" i="65" s="1"/>
  <c r="AV44" i="65" s="1"/>
  <c r="DS46" i="65"/>
  <c r="AR46" i="65" s="1"/>
  <c r="DS45" i="65"/>
  <c r="AR45" i="65" s="1"/>
  <c r="AV45" i="65" s="1"/>
  <c r="DS40" i="65"/>
  <c r="AR40" i="65" s="1"/>
  <c r="AV40" i="65" s="1"/>
  <c r="DS36" i="65"/>
  <c r="AR36" i="65" s="1"/>
  <c r="DS35" i="65"/>
  <c r="AR35" i="65" s="1"/>
  <c r="AV35" i="65" s="1"/>
  <c r="DS41" i="65"/>
  <c r="AR41" i="65" s="1"/>
  <c r="DS39" i="65"/>
  <c r="AR39" i="65" s="1"/>
  <c r="DS34" i="65"/>
  <c r="AR34" i="65" s="1"/>
  <c r="DS31" i="65"/>
  <c r="AR31" i="65" s="1"/>
  <c r="DS29" i="65"/>
  <c r="AR29" i="65" s="1"/>
  <c r="DS26" i="65"/>
  <c r="AR26" i="65" s="1"/>
  <c r="DS25" i="65"/>
  <c r="AR25" i="65" s="1"/>
  <c r="DS24" i="65"/>
  <c r="AR24" i="65" s="1"/>
  <c r="DS21" i="65"/>
  <c r="AR21" i="65" s="1"/>
  <c r="AV21" i="65" s="1"/>
  <c r="DS20" i="65"/>
  <c r="AR20" i="65" s="1"/>
  <c r="DS19" i="65"/>
  <c r="AR19" i="65" s="1"/>
  <c r="AV19" i="65" s="1"/>
  <c r="DS30" i="65"/>
  <c r="AR30" i="65" s="1"/>
  <c r="AV30" i="65" s="1"/>
  <c r="DT7" i="65"/>
  <c r="DS15" i="65"/>
  <c r="AR15" i="65" s="1"/>
  <c r="DS14" i="65"/>
  <c r="AR14" i="65" s="1"/>
  <c r="DS11" i="65"/>
  <c r="AR11" i="65" s="1"/>
  <c r="AV11" i="65" s="1"/>
  <c r="DS10" i="65"/>
  <c r="AR10" i="65" s="1"/>
  <c r="DS16" i="65"/>
  <c r="AR16" i="65" s="1"/>
  <c r="DS9" i="65"/>
  <c r="AR9" i="65" s="1"/>
  <c r="AJ32" i="65"/>
  <c r="AK29" i="65"/>
  <c r="AK40" i="65"/>
  <c r="AL40" i="65" s="1"/>
  <c r="AJ52" i="65"/>
  <c r="AK49" i="65"/>
  <c r="AM35" i="65"/>
  <c r="AM37" i="65" s="1"/>
  <c r="AI52" i="65"/>
  <c r="AC32" i="65"/>
  <c r="AD32" i="65" s="1"/>
  <c r="AD29" i="65"/>
  <c r="AE52" i="65"/>
  <c r="AK30" i="65"/>
  <c r="AL30" i="65" s="1"/>
  <c r="AK50" i="65"/>
  <c r="AL50" i="65" s="1"/>
  <c r="AN50" i="65"/>
  <c r="AO50" i="65" s="1"/>
  <c r="AP50" i="65" s="1"/>
  <c r="AE65" i="65"/>
  <c r="AI17" i="65"/>
  <c r="AM11" i="65"/>
  <c r="AM12" i="65" s="1"/>
  <c r="AD59" i="65"/>
  <c r="AD44" i="65"/>
  <c r="AC47" i="65"/>
  <c r="AD47" i="65" s="1"/>
  <c r="AJ22" i="65"/>
  <c r="AK19" i="65"/>
  <c r="AN19" i="65"/>
  <c r="AK31" i="65"/>
  <c r="AL31" i="65" s="1"/>
  <c r="AK51" i="65"/>
  <c r="AL51" i="65" s="1"/>
  <c r="AK61" i="65"/>
  <c r="AL61" i="65" s="1"/>
  <c r="AN61" i="65"/>
  <c r="DE60" i="65"/>
  <c r="AQ60" i="65" s="1"/>
  <c r="DE61" i="65"/>
  <c r="AQ61" i="65" s="1"/>
  <c r="AU61" i="65" s="1"/>
  <c r="DE56" i="65"/>
  <c r="AQ56" i="65" s="1"/>
  <c r="DE59" i="65"/>
  <c r="AQ59" i="65" s="1"/>
  <c r="DE54" i="65"/>
  <c r="AQ54" i="65" s="1"/>
  <c r="DE55" i="65"/>
  <c r="AQ55" i="65" s="1"/>
  <c r="DE51" i="65"/>
  <c r="AQ51" i="65" s="1"/>
  <c r="DE50" i="65"/>
  <c r="AQ50" i="65" s="1"/>
  <c r="DE45" i="65"/>
  <c r="AQ45" i="65" s="1"/>
  <c r="DE46" i="65"/>
  <c r="AQ46" i="65" s="1"/>
  <c r="AU46" i="65" s="1"/>
  <c r="DE41" i="65"/>
  <c r="AQ41" i="65" s="1"/>
  <c r="AU41" i="65" s="1"/>
  <c r="DE44" i="65"/>
  <c r="AQ44" i="65" s="1"/>
  <c r="DE49" i="65"/>
  <c r="AQ49" i="65" s="1"/>
  <c r="DE36" i="65"/>
  <c r="AQ36" i="65" s="1"/>
  <c r="DE35" i="65"/>
  <c r="AQ35" i="65" s="1"/>
  <c r="DE40" i="65"/>
  <c r="AQ40" i="65" s="1"/>
  <c r="DE39" i="65"/>
  <c r="AQ39" i="65" s="1"/>
  <c r="DE34" i="65"/>
  <c r="AQ34" i="65" s="1"/>
  <c r="DE31" i="65"/>
  <c r="AQ31" i="65" s="1"/>
  <c r="AU31" i="65" s="1"/>
  <c r="DE29" i="65"/>
  <c r="AQ29" i="65" s="1"/>
  <c r="DE30" i="65"/>
  <c r="AQ30" i="65" s="1"/>
  <c r="DE25" i="65"/>
  <c r="AQ25" i="65" s="1"/>
  <c r="DE26" i="65"/>
  <c r="AQ26" i="65" s="1"/>
  <c r="AU26" i="65" s="1"/>
  <c r="DE20" i="65"/>
  <c r="AQ20" i="65" s="1"/>
  <c r="DE21" i="65"/>
  <c r="AQ21" i="65" s="1"/>
  <c r="DE24" i="65"/>
  <c r="AQ24" i="65" s="1"/>
  <c r="DE16" i="65"/>
  <c r="AQ16" i="65" s="1"/>
  <c r="DE15" i="65"/>
  <c r="AQ15" i="65" s="1"/>
  <c r="DE14" i="65"/>
  <c r="AQ14" i="65" s="1"/>
  <c r="AU14" i="65" s="1"/>
  <c r="DE19" i="65"/>
  <c r="AQ19" i="65" s="1"/>
  <c r="AU19" i="65" s="1"/>
  <c r="DF7" i="65"/>
  <c r="DE11" i="65"/>
  <c r="AQ11" i="65" s="1"/>
  <c r="DE10" i="65"/>
  <c r="AQ10" i="65" s="1"/>
  <c r="DE9" i="65"/>
  <c r="AQ9" i="65" s="1"/>
  <c r="AE22" i="65"/>
  <c r="W67" i="65"/>
  <c r="AE64" i="65"/>
  <c r="AE12" i="65"/>
  <c r="AJ12" i="65"/>
  <c r="AK9" i="65"/>
  <c r="AK34" i="65"/>
  <c r="AJ37" i="65"/>
  <c r="AJ57" i="65"/>
  <c r="AK54" i="65"/>
  <c r="AJ62" i="65"/>
  <c r="AK59" i="65"/>
  <c r="AE47" i="65"/>
  <c r="AD54" i="65"/>
  <c r="AK10" i="65"/>
  <c r="AN10" i="65"/>
  <c r="AK21" i="65"/>
  <c r="AL21" i="65" s="1"/>
  <c r="AN21" i="65"/>
  <c r="AO21" i="65" s="1"/>
  <c r="AP21" i="65" s="1"/>
  <c r="AJ42" i="65"/>
  <c r="AK39" i="65"/>
  <c r="AK55" i="65"/>
  <c r="AL55" i="65" s="1"/>
  <c r="AN55" i="65"/>
  <c r="AO55" i="65" s="1"/>
  <c r="AP55" i="65" s="1"/>
  <c r="AK60" i="65"/>
  <c r="AL60" i="65" s="1"/>
  <c r="AE57" i="65"/>
  <c r="AI32" i="65"/>
  <c r="AI47" i="65"/>
  <c r="AI57" i="65"/>
  <c r="AN59" i="65"/>
  <c r="AC42" i="65"/>
  <c r="AD42" i="65" s="1"/>
  <c r="AD39" i="65"/>
  <c r="AM32" i="65"/>
  <c r="AE42" i="65"/>
  <c r="AA67" i="65"/>
  <c r="AK11" i="65"/>
  <c r="AN11" i="65"/>
  <c r="AJ27" i="65"/>
  <c r="AK24" i="65"/>
  <c r="AK41" i="65"/>
  <c r="AL41" i="65" s="1"/>
  <c r="AJ47" i="65"/>
  <c r="AK44" i="65"/>
  <c r="AN44" i="65"/>
  <c r="AI22" i="65"/>
  <c r="AM19" i="65"/>
  <c r="AM22" i="65" s="1"/>
  <c r="AM56" i="65"/>
  <c r="AM57" i="65" s="1"/>
  <c r="AC22" i="65"/>
  <c r="AD22" i="65" s="1"/>
  <c r="AD19" i="65"/>
  <c r="AK25" i="65"/>
  <c r="AL25" i="65" s="1"/>
  <c r="AK35" i="65"/>
  <c r="AL35" i="65" s="1"/>
  <c r="AN35" i="65"/>
  <c r="AK45" i="65"/>
  <c r="AL45" i="65" s="1"/>
  <c r="AN45" i="65"/>
  <c r="AO45" i="65" s="1"/>
  <c r="AP45" i="65" s="1"/>
  <c r="AM17" i="65"/>
  <c r="AM46" i="65"/>
  <c r="AM61" i="65"/>
  <c r="AM62" i="65" s="1"/>
  <c r="AI47" i="63"/>
  <c r="AI62" i="63"/>
  <c r="AU51" i="63"/>
  <c r="S57" i="61"/>
  <c r="S22" i="61"/>
  <c r="E55" i="62"/>
  <c r="AN11" i="63"/>
  <c r="M9" i="61"/>
  <c r="N9" i="61" s="1"/>
  <c r="W122" i="10"/>
  <c r="Y122" i="10"/>
  <c r="U140" i="10"/>
  <c r="P9" i="61"/>
  <c r="H9" i="61"/>
  <c r="I9" i="61" s="1"/>
  <c r="E12" i="62"/>
  <c r="DA14" i="63"/>
  <c r="K14" i="63" s="1"/>
  <c r="K64" i="63" s="1"/>
  <c r="D38" i="62"/>
  <c r="CZ16" i="63"/>
  <c r="C16" i="63" s="1"/>
  <c r="C66" i="63" s="1"/>
  <c r="S105" i="10"/>
  <c r="CZ14" i="63"/>
  <c r="C14" i="63" s="1"/>
  <c r="C64" i="63" s="1"/>
  <c r="G12" i="62"/>
  <c r="G22" i="62" s="1"/>
  <c r="DC14" i="63"/>
  <c r="AA14" i="63" s="1"/>
  <c r="AA64" i="63" s="1"/>
  <c r="F12" i="62"/>
  <c r="F22" i="62" s="1"/>
  <c r="DB14" i="63"/>
  <c r="S14" i="63" s="1"/>
  <c r="F38" i="62"/>
  <c r="DB16" i="63"/>
  <c r="S16" i="63" s="1"/>
  <c r="DR14" i="63"/>
  <c r="AJ14" i="63" s="1"/>
  <c r="AK14" i="63" s="1"/>
  <c r="DC15" i="61"/>
  <c r="AA15" i="61" s="1"/>
  <c r="AA65" i="61" s="1"/>
  <c r="DQ15" i="63"/>
  <c r="AB15" i="63" s="1"/>
  <c r="DE15" i="63"/>
  <c r="AQ15" i="63" s="1"/>
  <c r="AQ65" i="63" s="1"/>
  <c r="DO14" i="61"/>
  <c r="L14" i="61" s="1"/>
  <c r="L64" i="61" s="1"/>
  <c r="DO14" i="63"/>
  <c r="L14" i="63" s="1"/>
  <c r="F25" i="62"/>
  <c r="F35" i="62" s="1"/>
  <c r="DB15" i="63"/>
  <c r="S15" i="63" s="1"/>
  <c r="E25" i="62"/>
  <c r="DA15" i="63"/>
  <c r="K15" i="63" s="1"/>
  <c r="H25" i="62"/>
  <c r="H35" i="62" s="1"/>
  <c r="DD15" i="63"/>
  <c r="AI15" i="63" s="1"/>
  <c r="AI65" i="63" s="1"/>
  <c r="G38" i="62"/>
  <c r="G48" i="62" s="1"/>
  <c r="DC16" i="63"/>
  <c r="AA16" i="63" s="1"/>
  <c r="DE16" i="63"/>
  <c r="AQ16" i="63" s="1"/>
  <c r="AQ66" i="63" s="1"/>
  <c r="DE14" i="63"/>
  <c r="AQ14" i="63" s="1"/>
  <c r="AQ64" i="63" s="1"/>
  <c r="DC14" i="61"/>
  <c r="AA14" i="61" s="1"/>
  <c r="AA64" i="61" s="1"/>
  <c r="DQ14" i="63"/>
  <c r="AB14" i="63" s="1"/>
  <c r="AB64" i="63" s="1"/>
  <c r="E38" i="62"/>
  <c r="DA16" i="63"/>
  <c r="K16" i="63" s="1"/>
  <c r="H38" i="62"/>
  <c r="H48" i="62" s="1"/>
  <c r="DD16" i="63"/>
  <c r="AI16" i="63" s="1"/>
  <c r="D25" i="62"/>
  <c r="S25" i="62" s="1"/>
  <c r="CZ15" i="63"/>
  <c r="C15" i="63" s="1"/>
  <c r="C65" i="63" s="1"/>
  <c r="G25" i="62"/>
  <c r="G35" i="62" s="1"/>
  <c r="DC15" i="63"/>
  <c r="AA15" i="63" s="1"/>
  <c r="AA65" i="63" s="1"/>
  <c r="X9" i="61"/>
  <c r="AU11" i="63"/>
  <c r="U11" i="61"/>
  <c r="V11" i="61" s="1"/>
  <c r="V11" i="62"/>
  <c r="AM10" i="63"/>
  <c r="U9" i="61"/>
  <c r="V9" i="61" s="1"/>
  <c r="AI12" i="63"/>
  <c r="AN19" i="63"/>
  <c r="AM11" i="63"/>
  <c r="T11" i="62"/>
  <c r="AF9" i="61"/>
  <c r="AU10" i="63"/>
  <c r="K12" i="63"/>
  <c r="H9" i="63"/>
  <c r="D12" i="63"/>
  <c r="E9" i="63"/>
  <c r="P9" i="63"/>
  <c r="X9" i="63"/>
  <c r="O11" i="63"/>
  <c r="G11" i="63"/>
  <c r="I11" i="63" s="1"/>
  <c r="J11" i="63" s="1"/>
  <c r="W11" i="63"/>
  <c r="AE11" i="63"/>
  <c r="M9" i="63"/>
  <c r="L12" i="63"/>
  <c r="T12" i="63"/>
  <c r="U9" i="63"/>
  <c r="X11" i="63"/>
  <c r="U11" i="63"/>
  <c r="V11" i="63" s="1"/>
  <c r="G9" i="63"/>
  <c r="C12" i="63"/>
  <c r="W9" i="63"/>
  <c r="O9" i="63"/>
  <c r="AE9" i="63"/>
  <c r="AA12" i="63"/>
  <c r="AF9" i="63"/>
  <c r="O10" i="63"/>
  <c r="G10" i="63"/>
  <c r="I10" i="63" s="1"/>
  <c r="J10" i="63" s="1"/>
  <c r="W10" i="63"/>
  <c r="AE10" i="63"/>
  <c r="S12" i="63"/>
  <c r="AF11" i="63"/>
  <c r="P61" i="61"/>
  <c r="AM21" i="63"/>
  <c r="U29" i="61"/>
  <c r="V29" i="61" s="1"/>
  <c r="AU21" i="63"/>
  <c r="U21" i="61"/>
  <c r="V21" i="61" s="1"/>
  <c r="AI22" i="63"/>
  <c r="U21" i="63"/>
  <c r="V21" i="63" s="1"/>
  <c r="T22" i="61"/>
  <c r="AM20" i="63"/>
  <c r="X19" i="63"/>
  <c r="U19" i="63"/>
  <c r="T22" i="63"/>
  <c r="K22" i="63"/>
  <c r="H22" i="63"/>
  <c r="O21" i="63"/>
  <c r="G21" i="63"/>
  <c r="I21" i="63" s="1"/>
  <c r="J21" i="63" s="1"/>
  <c r="W21" i="63"/>
  <c r="AE21" i="63"/>
  <c r="S22" i="63"/>
  <c r="X21" i="63"/>
  <c r="O20" i="63"/>
  <c r="G20" i="63"/>
  <c r="I20" i="63" s="1"/>
  <c r="J20" i="63" s="1"/>
  <c r="W20" i="63"/>
  <c r="AE20" i="63"/>
  <c r="AF19" i="63"/>
  <c r="AA22" i="63"/>
  <c r="G19" i="63"/>
  <c r="C22" i="63"/>
  <c r="W19" i="63"/>
  <c r="O19" i="63"/>
  <c r="AM19" i="63"/>
  <c r="AE19" i="63"/>
  <c r="E26" i="61"/>
  <c r="F26" i="61" s="1"/>
  <c r="AM26" i="63"/>
  <c r="AI27" i="63"/>
  <c r="U25" i="61"/>
  <c r="V25" i="61" s="1"/>
  <c r="AM25" i="63"/>
  <c r="U25" i="63"/>
  <c r="V25" i="63" s="1"/>
  <c r="AU25" i="63"/>
  <c r="S27" i="63"/>
  <c r="U24" i="63"/>
  <c r="O24" i="63"/>
  <c r="G24" i="63"/>
  <c r="C27" i="63"/>
  <c r="W24" i="63"/>
  <c r="AE24" i="63"/>
  <c r="AM24" i="63"/>
  <c r="AF25" i="63"/>
  <c r="K27" i="63"/>
  <c r="X25" i="63"/>
  <c r="G26" i="63"/>
  <c r="I26" i="63" s="1"/>
  <c r="J26" i="63" s="1"/>
  <c r="O26" i="63"/>
  <c r="W26" i="63"/>
  <c r="AE26" i="63"/>
  <c r="O25" i="63"/>
  <c r="G25" i="63"/>
  <c r="I25" i="63" s="1"/>
  <c r="J25" i="63" s="1"/>
  <c r="W25" i="63"/>
  <c r="AE25" i="63"/>
  <c r="E24" i="63"/>
  <c r="AA27" i="63"/>
  <c r="T27" i="63"/>
  <c r="AU31" i="63"/>
  <c r="AC31" i="63"/>
  <c r="AD31" i="63" s="1"/>
  <c r="AN31" i="63"/>
  <c r="D54" i="62"/>
  <c r="S54" i="62" s="1"/>
  <c r="U31" i="61"/>
  <c r="V31" i="61" s="1"/>
  <c r="U31" i="63"/>
  <c r="V31" i="63" s="1"/>
  <c r="G30" i="63"/>
  <c r="I30" i="63" s="1"/>
  <c r="J30" i="63" s="1"/>
  <c r="W30" i="63"/>
  <c r="O30" i="63"/>
  <c r="AE30" i="63"/>
  <c r="AM30" i="63"/>
  <c r="X31" i="63"/>
  <c r="O30" i="61"/>
  <c r="X29" i="63"/>
  <c r="T32" i="63"/>
  <c r="U29" i="63"/>
  <c r="G31" i="63"/>
  <c r="O31" i="63"/>
  <c r="W31" i="63"/>
  <c r="AE31" i="63"/>
  <c r="AA32" i="63"/>
  <c r="G29" i="63"/>
  <c r="C32" i="63"/>
  <c r="W29" i="63"/>
  <c r="O29" i="63"/>
  <c r="AM29" i="63"/>
  <c r="AE29" i="63"/>
  <c r="S32" i="63"/>
  <c r="K32" i="63"/>
  <c r="AN50" i="63"/>
  <c r="AI37" i="63"/>
  <c r="U34" i="61"/>
  <c r="V34" i="61" s="1"/>
  <c r="T37" i="61"/>
  <c r="AF40" i="63"/>
  <c r="U36" i="61"/>
  <c r="V36" i="61" s="1"/>
  <c r="U36" i="63"/>
  <c r="V36" i="63" s="1"/>
  <c r="F55" i="62"/>
  <c r="AU36" i="63"/>
  <c r="AA37" i="63"/>
  <c r="AF36" i="63"/>
  <c r="C37" i="63"/>
  <c r="W34" i="63"/>
  <c r="O34" i="63"/>
  <c r="G34" i="63"/>
  <c r="I34" i="63" s="1"/>
  <c r="AE34" i="63"/>
  <c r="AM34" i="63"/>
  <c r="S37" i="63"/>
  <c r="O35" i="63"/>
  <c r="G35" i="63"/>
  <c r="W35" i="63"/>
  <c r="AE35" i="63"/>
  <c r="AM35" i="63"/>
  <c r="O36" i="63"/>
  <c r="G36" i="63"/>
  <c r="W36" i="63"/>
  <c r="AE36" i="63"/>
  <c r="AM36" i="63"/>
  <c r="U34" i="63"/>
  <c r="T37" i="63"/>
  <c r="K37" i="63"/>
  <c r="E34" i="63"/>
  <c r="X36" i="63"/>
  <c r="X34" i="63"/>
  <c r="AI64" i="63"/>
  <c r="U51" i="61"/>
  <c r="V51" i="61" s="1"/>
  <c r="AQ42" i="63"/>
  <c r="AN46" i="63"/>
  <c r="AI42" i="63"/>
  <c r="U44" i="61"/>
  <c r="V44" i="61" s="1"/>
  <c r="AU41" i="63"/>
  <c r="AU40" i="63"/>
  <c r="AM41" i="63"/>
  <c r="S42" i="63"/>
  <c r="AU39" i="63"/>
  <c r="AE39" i="61"/>
  <c r="O40" i="61"/>
  <c r="AM40" i="63"/>
  <c r="W41" i="63"/>
  <c r="G41" i="63"/>
  <c r="O41" i="63"/>
  <c r="AE41" i="63"/>
  <c r="AA42" i="63"/>
  <c r="K42" i="63"/>
  <c r="G40" i="63"/>
  <c r="I40" i="63" s="1"/>
  <c r="J40" i="63" s="1"/>
  <c r="O40" i="63"/>
  <c r="AE40" i="63"/>
  <c r="W40" i="63"/>
  <c r="X40" i="63"/>
  <c r="U40" i="63"/>
  <c r="CP69" i="32"/>
  <c r="O39" i="63"/>
  <c r="G39" i="63"/>
  <c r="C42" i="63"/>
  <c r="W39" i="63"/>
  <c r="AE39" i="63"/>
  <c r="AM39" i="63"/>
  <c r="F57" i="62"/>
  <c r="U46" i="61"/>
  <c r="V46" i="61" s="1"/>
  <c r="U46" i="63"/>
  <c r="V46" i="63" s="1"/>
  <c r="C47" i="63"/>
  <c r="W44" i="63"/>
  <c r="G44" i="63"/>
  <c r="I44" i="63" s="1"/>
  <c r="O44" i="63"/>
  <c r="AE44" i="63"/>
  <c r="AM44" i="63"/>
  <c r="AA47" i="63"/>
  <c r="S47" i="63"/>
  <c r="K47" i="63"/>
  <c r="X46" i="63"/>
  <c r="W46" i="63"/>
  <c r="O46" i="63"/>
  <c r="G46" i="63"/>
  <c r="I46" i="63" s="1"/>
  <c r="J46" i="63" s="1"/>
  <c r="AE46" i="63"/>
  <c r="AM46" i="63"/>
  <c r="H47" i="63"/>
  <c r="AF46" i="63"/>
  <c r="T47" i="63"/>
  <c r="U44" i="63"/>
  <c r="M44" i="63"/>
  <c r="G45" i="63"/>
  <c r="I45" i="63" s="1"/>
  <c r="J45" i="63" s="1"/>
  <c r="O45" i="63"/>
  <c r="W45" i="63"/>
  <c r="AE45" i="63"/>
  <c r="AM45" i="63"/>
  <c r="E44" i="63"/>
  <c r="AF44" i="63"/>
  <c r="M61" i="61"/>
  <c r="N61" i="61" s="1"/>
  <c r="H61" i="61"/>
  <c r="E61" i="61"/>
  <c r="F61" i="61" s="1"/>
  <c r="AM51" i="63"/>
  <c r="M60" i="61"/>
  <c r="N60" i="61" s="1"/>
  <c r="P60" i="61"/>
  <c r="AF61" i="63"/>
  <c r="AF60" i="63"/>
  <c r="AF51" i="63"/>
  <c r="AI52" i="63"/>
  <c r="M55" i="61"/>
  <c r="N55" i="61" s="1"/>
  <c r="AB57" i="63"/>
  <c r="U51" i="63"/>
  <c r="V51" i="63" s="1"/>
  <c r="O51" i="63"/>
  <c r="G51" i="63"/>
  <c r="I51" i="63" s="1"/>
  <c r="J51" i="63" s="1"/>
  <c r="W51" i="63"/>
  <c r="AE51" i="63"/>
  <c r="AA52" i="63"/>
  <c r="W50" i="63"/>
  <c r="O50" i="63"/>
  <c r="G50" i="63"/>
  <c r="I50" i="63" s="1"/>
  <c r="J50" i="63" s="1"/>
  <c r="AE50" i="63"/>
  <c r="AM50" i="63"/>
  <c r="S52" i="63"/>
  <c r="S64" i="63"/>
  <c r="W49" i="63"/>
  <c r="O49" i="63"/>
  <c r="G49" i="63"/>
  <c r="C52" i="63"/>
  <c r="AM49" i="63"/>
  <c r="AE49" i="63"/>
  <c r="T52" i="63"/>
  <c r="K52" i="63"/>
  <c r="U49" i="63"/>
  <c r="AM55" i="63"/>
  <c r="AM57" i="63" s="1"/>
  <c r="AI57" i="63"/>
  <c r="E55" i="61"/>
  <c r="F55" i="61" s="1"/>
  <c r="P55" i="61"/>
  <c r="AC56" i="63"/>
  <c r="AD56" i="63" s="1"/>
  <c r="AU55" i="63"/>
  <c r="W54" i="61"/>
  <c r="X55" i="61"/>
  <c r="AF54" i="63"/>
  <c r="G55" i="63"/>
  <c r="G57" i="63" s="1"/>
  <c r="O55" i="63"/>
  <c r="O57" i="63" s="1"/>
  <c r="C57" i="63"/>
  <c r="W55" i="63"/>
  <c r="W57" i="63" s="1"/>
  <c r="AE55" i="63"/>
  <c r="AE57" i="63" s="1"/>
  <c r="U55" i="63"/>
  <c r="V55" i="63" s="1"/>
  <c r="T57" i="63"/>
  <c r="U54" i="63"/>
  <c r="M55" i="63"/>
  <c r="N55" i="63" s="1"/>
  <c r="L57" i="63"/>
  <c r="X54" i="63"/>
  <c r="AF56" i="63"/>
  <c r="AG56" i="63" s="1"/>
  <c r="AH56" i="63" s="1"/>
  <c r="N54" i="63"/>
  <c r="E55" i="63"/>
  <c r="F55" i="63" s="1"/>
  <c r="H55" i="63"/>
  <c r="P55" i="63"/>
  <c r="X55" i="63"/>
  <c r="X56" i="63"/>
  <c r="Y56" i="63" s="1"/>
  <c r="Z56" i="63" s="1"/>
  <c r="I54" i="63"/>
  <c r="AF55" i="63"/>
  <c r="G61" i="61"/>
  <c r="AC61" i="63"/>
  <c r="AD61" i="63" s="1"/>
  <c r="AU60" i="63"/>
  <c r="X61" i="61"/>
  <c r="X60" i="61"/>
  <c r="AU61" i="63"/>
  <c r="U59" i="61"/>
  <c r="V59" i="61" s="1"/>
  <c r="AM61" i="63"/>
  <c r="AF59" i="63"/>
  <c r="AB62" i="63"/>
  <c r="AM60" i="63"/>
  <c r="D62" i="63"/>
  <c r="O61" i="63"/>
  <c r="G61" i="63"/>
  <c r="W61" i="63"/>
  <c r="AE61" i="63"/>
  <c r="W60" i="63"/>
  <c r="C62" i="63"/>
  <c r="O60" i="63"/>
  <c r="G60" i="63"/>
  <c r="AE60" i="63"/>
  <c r="U61" i="63"/>
  <c r="U60" i="63"/>
  <c r="U59" i="63"/>
  <c r="T62" i="63"/>
  <c r="M61" i="63"/>
  <c r="M60" i="63"/>
  <c r="H61" i="63"/>
  <c r="E61" i="63"/>
  <c r="P61" i="63"/>
  <c r="X61" i="63"/>
  <c r="H60" i="63"/>
  <c r="E60" i="63"/>
  <c r="P60" i="63"/>
  <c r="X60" i="63"/>
  <c r="AA62" i="63"/>
  <c r="N59" i="63"/>
  <c r="I59" i="63"/>
  <c r="S62" i="63"/>
  <c r="K62" i="63"/>
  <c r="L62" i="63"/>
  <c r="AE54" i="61"/>
  <c r="AA62" i="61"/>
  <c r="O26" i="61"/>
  <c r="E29" i="61"/>
  <c r="F29" i="61" s="1"/>
  <c r="E30" i="61"/>
  <c r="F30" i="61" s="1"/>
  <c r="W39" i="61"/>
  <c r="O50" i="61"/>
  <c r="O20" i="61"/>
  <c r="AA42" i="61"/>
  <c r="G39" i="61"/>
  <c r="W26" i="61"/>
  <c r="W41" i="61"/>
  <c r="AC51" i="61"/>
  <c r="AD51" i="61" s="1"/>
  <c r="K62" i="61"/>
  <c r="W56" i="61"/>
  <c r="S52" i="61"/>
  <c r="G30" i="61"/>
  <c r="G32" i="61" s="1"/>
  <c r="W20" i="61"/>
  <c r="K37" i="61"/>
  <c r="U41" i="61"/>
  <c r="V41" i="61" s="1"/>
  <c r="E21" i="61"/>
  <c r="F21" i="61" s="1"/>
  <c r="U30" i="61"/>
  <c r="V30" i="61" s="1"/>
  <c r="W30" i="61"/>
  <c r="AA37" i="61"/>
  <c r="M39" i="61"/>
  <c r="N39" i="61" s="1"/>
  <c r="AE41" i="61"/>
  <c r="E44" i="61"/>
  <c r="F44" i="61" s="1"/>
  <c r="E46" i="61"/>
  <c r="F46" i="61" s="1"/>
  <c r="AA52" i="61"/>
  <c r="AK40" i="63"/>
  <c r="AL40" i="63" s="1"/>
  <c r="AN40" i="63"/>
  <c r="AK55" i="63"/>
  <c r="AL55" i="63" s="1"/>
  <c r="AN55" i="63"/>
  <c r="AK60" i="63"/>
  <c r="AL60" i="63" s="1"/>
  <c r="AN60" i="63"/>
  <c r="AQ12" i="63"/>
  <c r="AQ62" i="63"/>
  <c r="AU59" i="63"/>
  <c r="AU24" i="63"/>
  <c r="AD54" i="63"/>
  <c r="AD29" i="63"/>
  <c r="AJ12" i="63"/>
  <c r="AK9" i="63"/>
  <c r="AN9" i="63"/>
  <c r="AK20" i="63"/>
  <c r="AL20" i="63" s="1"/>
  <c r="AK25" i="63"/>
  <c r="AL25" i="63" s="1"/>
  <c r="AN25" i="63"/>
  <c r="AK30" i="63"/>
  <c r="AL30" i="63" s="1"/>
  <c r="AK35" i="63"/>
  <c r="AL35" i="63" s="1"/>
  <c r="AN35" i="63"/>
  <c r="AK46" i="63"/>
  <c r="AL46" i="63" s="1"/>
  <c r="AK51" i="63"/>
  <c r="AL51" i="63" s="1"/>
  <c r="AN51" i="63"/>
  <c r="AK61" i="63"/>
  <c r="AL61" i="63" s="1"/>
  <c r="AN61" i="63"/>
  <c r="DF61" i="63"/>
  <c r="AY61" i="63" s="1"/>
  <c r="DF60" i="63"/>
  <c r="AY60" i="63" s="1"/>
  <c r="DF59" i="63"/>
  <c r="AY59" i="63" s="1"/>
  <c r="DF56" i="63"/>
  <c r="AY56" i="63" s="1"/>
  <c r="DF55" i="63"/>
  <c r="AY55" i="63" s="1"/>
  <c r="DF54" i="63"/>
  <c r="AY54" i="63" s="1"/>
  <c r="BC54" i="63" s="1"/>
  <c r="DF51" i="63"/>
  <c r="AY51" i="63" s="1"/>
  <c r="DF49" i="63"/>
  <c r="AY49" i="63" s="1"/>
  <c r="BC49" i="63" s="1"/>
  <c r="DF46" i="63"/>
  <c r="AY46" i="63" s="1"/>
  <c r="BC46" i="63" s="1"/>
  <c r="DF45" i="63"/>
  <c r="AY45" i="63" s="1"/>
  <c r="DF50" i="63"/>
  <c r="AY50" i="63" s="1"/>
  <c r="DF41" i="63"/>
  <c r="AY41" i="63" s="1"/>
  <c r="DF40" i="63"/>
  <c r="AY40" i="63" s="1"/>
  <c r="DF44" i="63"/>
  <c r="AY44" i="63" s="1"/>
  <c r="BC44" i="63" s="1"/>
  <c r="DF39" i="63"/>
  <c r="AY39" i="63" s="1"/>
  <c r="DF36" i="63"/>
  <c r="AY36" i="63" s="1"/>
  <c r="DF34" i="63"/>
  <c r="AY34" i="63" s="1"/>
  <c r="BC34" i="63" s="1"/>
  <c r="DF35" i="63"/>
  <c r="AY35" i="63" s="1"/>
  <c r="BC35" i="63" s="1"/>
  <c r="DF31" i="63"/>
  <c r="AY31" i="63" s="1"/>
  <c r="DF30" i="63"/>
  <c r="AY30" i="63" s="1"/>
  <c r="BC30" i="63" s="1"/>
  <c r="DF29" i="63"/>
  <c r="AY29" i="63" s="1"/>
  <c r="BC29" i="63" s="1"/>
  <c r="DF19" i="63"/>
  <c r="AY19" i="63" s="1"/>
  <c r="BC19" i="63" s="1"/>
  <c r="DF16" i="63"/>
  <c r="AY16" i="63" s="1"/>
  <c r="DF15" i="63"/>
  <c r="AY15" i="63" s="1"/>
  <c r="DF26" i="63"/>
  <c r="AY26" i="63" s="1"/>
  <c r="DF25" i="63"/>
  <c r="AY25" i="63" s="1"/>
  <c r="DF21" i="63"/>
  <c r="AY21" i="63" s="1"/>
  <c r="DG7" i="63"/>
  <c r="DF9" i="63"/>
  <c r="AY9" i="63" s="1"/>
  <c r="DF24" i="63"/>
  <c r="AY24" i="63" s="1"/>
  <c r="DF20" i="63"/>
  <c r="AY20" i="63" s="1"/>
  <c r="DF14" i="63"/>
  <c r="AY14" i="63" s="1"/>
  <c r="DF11" i="63"/>
  <c r="AY11" i="63" s="1"/>
  <c r="DF10" i="63"/>
  <c r="AY10" i="63" s="1"/>
  <c r="AQ32" i="63"/>
  <c r="AU29" i="63"/>
  <c r="AU46" i="63"/>
  <c r="AU50" i="63"/>
  <c r="DS61" i="63"/>
  <c r="AR61" i="63" s="1"/>
  <c r="DS59" i="63"/>
  <c r="AR59" i="63" s="1"/>
  <c r="AV59" i="63" s="1"/>
  <c r="DS56" i="63"/>
  <c r="AR56" i="63" s="1"/>
  <c r="DS60" i="63"/>
  <c r="AR60" i="63" s="1"/>
  <c r="DS54" i="63"/>
  <c r="AR54" i="63" s="1"/>
  <c r="AV54" i="63" s="1"/>
  <c r="DS55" i="63"/>
  <c r="AR55" i="63" s="1"/>
  <c r="DS50" i="63"/>
  <c r="AR50" i="63" s="1"/>
  <c r="DS49" i="63"/>
  <c r="AR49" i="63" s="1"/>
  <c r="DS46" i="63"/>
  <c r="AR46" i="63" s="1"/>
  <c r="DS51" i="63"/>
  <c r="AR51" i="63" s="1"/>
  <c r="AS51" i="63" s="1"/>
  <c r="AT51" i="63" s="1"/>
  <c r="DS44" i="63"/>
  <c r="AR44" i="63" s="1"/>
  <c r="AV44" i="63" s="1"/>
  <c r="DS41" i="63"/>
  <c r="AR41" i="63" s="1"/>
  <c r="AS41" i="63" s="1"/>
  <c r="AT41" i="63" s="1"/>
  <c r="DS40" i="63"/>
  <c r="AR40" i="63" s="1"/>
  <c r="AV40" i="63" s="1"/>
  <c r="DS45" i="63"/>
  <c r="AR45" i="63" s="1"/>
  <c r="AV45" i="63" s="1"/>
  <c r="DS36" i="63"/>
  <c r="AR36" i="63" s="1"/>
  <c r="AS36" i="63" s="1"/>
  <c r="AT36" i="63" s="1"/>
  <c r="DS34" i="63"/>
  <c r="AR34" i="63" s="1"/>
  <c r="AV34" i="63" s="1"/>
  <c r="DS29" i="63"/>
  <c r="AR29" i="63" s="1"/>
  <c r="AV29" i="63" s="1"/>
  <c r="DS39" i="63"/>
  <c r="AR39" i="63" s="1"/>
  <c r="DS35" i="63"/>
  <c r="AR35" i="63" s="1"/>
  <c r="AV35" i="63" s="1"/>
  <c r="DS31" i="63"/>
  <c r="AR31" i="63" s="1"/>
  <c r="DS21" i="63"/>
  <c r="AR21" i="63" s="1"/>
  <c r="AV21" i="63" s="1"/>
  <c r="DS20" i="63"/>
  <c r="AR20" i="63" s="1"/>
  <c r="AV20" i="63" s="1"/>
  <c r="DS26" i="63"/>
  <c r="AR26" i="63" s="1"/>
  <c r="DS25" i="63"/>
  <c r="AR25" i="63" s="1"/>
  <c r="DS19" i="63"/>
  <c r="AR19" i="63" s="1"/>
  <c r="AV19" i="63" s="1"/>
  <c r="DS30" i="63"/>
  <c r="AR30" i="63" s="1"/>
  <c r="DS24" i="63"/>
  <c r="AR24" i="63" s="1"/>
  <c r="DS9" i="63"/>
  <c r="AR9" i="63" s="1"/>
  <c r="AV9" i="63" s="1"/>
  <c r="DS15" i="63"/>
  <c r="AR15" i="63" s="1"/>
  <c r="DS11" i="63"/>
  <c r="AR11" i="63" s="1"/>
  <c r="DS10" i="63"/>
  <c r="AR10" i="63" s="1"/>
  <c r="DT7" i="63"/>
  <c r="DS16" i="63"/>
  <c r="AR16" i="63" s="1"/>
  <c r="DS14" i="63"/>
  <c r="AR14" i="63" s="1"/>
  <c r="AJ27" i="63"/>
  <c r="AK24" i="63"/>
  <c r="AK45" i="63"/>
  <c r="AL45" i="63" s="1"/>
  <c r="AN45" i="63"/>
  <c r="AU9" i="63"/>
  <c r="AU35" i="63"/>
  <c r="AU26" i="63"/>
  <c r="AD59" i="63"/>
  <c r="AK21" i="63"/>
  <c r="AL21" i="63" s="1"/>
  <c r="AN21" i="63"/>
  <c r="AK26" i="63"/>
  <c r="AL26" i="63" s="1"/>
  <c r="AK31" i="63"/>
  <c r="AL31" i="63" s="1"/>
  <c r="AK36" i="63"/>
  <c r="AL36" i="63" s="1"/>
  <c r="AN36" i="63"/>
  <c r="AK49" i="63"/>
  <c r="AJ52" i="63"/>
  <c r="AK56" i="63"/>
  <c r="AL56" i="63" s="1"/>
  <c r="AN56" i="63"/>
  <c r="AO56" i="63" s="1"/>
  <c r="AP56" i="63" s="1"/>
  <c r="AQ22" i="63"/>
  <c r="AU19" i="63"/>
  <c r="AU20" i="63"/>
  <c r="AQ37" i="63"/>
  <c r="AU34" i="63"/>
  <c r="AQ52" i="63"/>
  <c r="AU49" i="63"/>
  <c r="AQ57" i="63"/>
  <c r="AU54" i="63"/>
  <c r="AK11" i="63"/>
  <c r="AK41" i="63"/>
  <c r="AL41" i="63" s="1"/>
  <c r="AJ57" i="63"/>
  <c r="AK54" i="63"/>
  <c r="AN54" i="63"/>
  <c r="AQ27" i="63"/>
  <c r="AQ47" i="63"/>
  <c r="AU44" i="63"/>
  <c r="AD10" i="63"/>
  <c r="AN41" i="63"/>
  <c r="AD49" i="63"/>
  <c r="AK10" i="63"/>
  <c r="AN10" i="63"/>
  <c r="AK19" i="63"/>
  <c r="AJ22" i="63"/>
  <c r="AJ47" i="63"/>
  <c r="AK44" i="63"/>
  <c r="AN44" i="63"/>
  <c r="AJ32" i="63"/>
  <c r="AK29" i="63"/>
  <c r="AN29" i="63"/>
  <c r="AJ37" i="63"/>
  <c r="AK34" i="63"/>
  <c r="AN34" i="63"/>
  <c r="AJ42" i="63"/>
  <c r="AK39" i="63"/>
  <c r="AN39" i="63"/>
  <c r="AJ62" i="63"/>
  <c r="AK59" i="63"/>
  <c r="AN59" i="63"/>
  <c r="AU30" i="63"/>
  <c r="DD15" i="61"/>
  <c r="AI15" i="61" s="1"/>
  <c r="AA47" i="61"/>
  <c r="AC31" i="61"/>
  <c r="AD31" i="61" s="1"/>
  <c r="AA32" i="61"/>
  <c r="AE34" i="61"/>
  <c r="V20" i="60"/>
  <c r="S12" i="61"/>
  <c r="U55" i="61"/>
  <c r="V55" i="61" s="1"/>
  <c r="AE55" i="61"/>
  <c r="U49" i="61"/>
  <c r="V49" i="61" s="1"/>
  <c r="W46" i="61"/>
  <c r="AE46" i="61"/>
  <c r="U19" i="61"/>
  <c r="V19" i="61" s="1"/>
  <c r="AE21" i="61"/>
  <c r="W21" i="61"/>
  <c r="W24" i="61"/>
  <c r="O11" i="61"/>
  <c r="O10" i="61"/>
  <c r="O36" i="61"/>
  <c r="O34" i="61"/>
  <c r="M24" i="61"/>
  <c r="N24" i="61" s="1"/>
  <c r="AE24" i="61"/>
  <c r="AE56" i="61"/>
  <c r="O56" i="61"/>
  <c r="AM56" i="61"/>
  <c r="M49" i="61"/>
  <c r="N49" i="61" s="1"/>
  <c r="O49" i="61"/>
  <c r="W50" i="61"/>
  <c r="W51" i="61"/>
  <c r="K52" i="61"/>
  <c r="O19" i="61"/>
  <c r="K42" i="61"/>
  <c r="AA140" i="10"/>
  <c r="AB140" i="10"/>
  <c r="Y140" i="10"/>
  <c r="V140" i="10"/>
  <c r="Z140" i="10"/>
  <c r="AE30" i="61"/>
  <c r="K47" i="61"/>
  <c r="O45" i="61"/>
  <c r="AM34" i="61"/>
  <c r="G36" i="61"/>
  <c r="C37" i="61"/>
  <c r="O35" i="61"/>
  <c r="W34" i="61"/>
  <c r="W36" i="61"/>
  <c r="E34" i="61"/>
  <c r="F34" i="61" s="1"/>
  <c r="E36" i="61"/>
  <c r="F36" i="61" s="1"/>
  <c r="O24" i="61"/>
  <c r="AM45" i="61"/>
  <c r="W45" i="61"/>
  <c r="G45" i="61"/>
  <c r="AE45" i="61"/>
  <c r="G11" i="61"/>
  <c r="G10" i="61"/>
  <c r="E9" i="61"/>
  <c r="F9" i="61" s="1"/>
  <c r="W10" i="61"/>
  <c r="E10" i="61"/>
  <c r="F10" i="61" s="1"/>
  <c r="AE59" i="61"/>
  <c r="Y21" i="60"/>
  <c r="E60" i="61"/>
  <c r="F60" i="61" s="1"/>
  <c r="U21" i="60"/>
  <c r="O60" i="61"/>
  <c r="G55" i="61"/>
  <c r="I55" i="61" s="1"/>
  <c r="J55" i="61" s="1"/>
  <c r="W55" i="61"/>
  <c r="O55" i="61"/>
  <c r="E39" i="61"/>
  <c r="F39" i="61" s="1"/>
  <c r="O21" i="61"/>
  <c r="AA140" i="32"/>
  <c r="AQ69" i="32"/>
  <c r="AQ140" i="32"/>
  <c r="K69" i="32"/>
  <c r="K140" i="32"/>
  <c r="CX69" i="32"/>
  <c r="CX140" i="32"/>
  <c r="DO69" i="32"/>
  <c r="DO140" i="32"/>
  <c r="EB69" i="32"/>
  <c r="EB140" i="32"/>
  <c r="EO69" i="32"/>
  <c r="EO140" i="32"/>
  <c r="FI69" i="32"/>
  <c r="FI140" i="32"/>
  <c r="FA69" i="32"/>
  <c r="FA140" i="32"/>
  <c r="CG69" i="32"/>
  <c r="CG140" i="32"/>
  <c r="BH69" i="32"/>
  <c r="BH140" i="32"/>
  <c r="DX69" i="32"/>
  <c r="DX140" i="32"/>
  <c r="T122" i="32"/>
  <c r="AA122" i="32"/>
  <c r="AB122" i="32"/>
  <c r="CU122" i="32"/>
  <c r="DL69" i="32"/>
  <c r="DL122" i="32"/>
  <c r="DY122" i="32"/>
  <c r="ET69" i="32"/>
  <c r="ET122" i="32"/>
  <c r="BM122" i="32"/>
  <c r="X122" i="32"/>
  <c r="CM122" i="32"/>
  <c r="AR69" i="32"/>
  <c r="AR122" i="32"/>
  <c r="H69" i="32"/>
  <c r="H122" i="32"/>
  <c r="CY122" i="32"/>
  <c r="CQ122" i="32"/>
  <c r="EC122" i="32"/>
  <c r="DU122" i="32"/>
  <c r="EP69" i="32"/>
  <c r="EP122" i="32"/>
  <c r="BQ122" i="32"/>
  <c r="BU122" i="32"/>
  <c r="FF122" i="32"/>
  <c r="AN69" i="32"/>
  <c r="AN122" i="32"/>
  <c r="L69" i="32"/>
  <c r="L122" i="32"/>
  <c r="D69" i="32"/>
  <c r="D122" i="32"/>
  <c r="V21" i="60"/>
  <c r="T21" i="60"/>
  <c r="W59" i="61"/>
  <c r="O54" i="61"/>
  <c r="G54" i="61"/>
  <c r="K57" i="61"/>
  <c r="E56" i="61"/>
  <c r="F56" i="61" s="1"/>
  <c r="E54" i="61"/>
  <c r="G50" i="61"/>
  <c r="G51" i="61"/>
  <c r="AM50" i="61"/>
  <c r="AE50" i="61"/>
  <c r="AM44" i="61"/>
  <c r="E45" i="61"/>
  <c r="F45" i="61" s="1"/>
  <c r="AE44" i="61"/>
  <c r="W44" i="61"/>
  <c r="S47" i="61"/>
  <c r="M44" i="61"/>
  <c r="N44" i="61" s="1"/>
  <c r="O41" i="61"/>
  <c r="O42" i="61" s="1"/>
  <c r="W40" i="61"/>
  <c r="G41" i="61"/>
  <c r="C42" i="61"/>
  <c r="AE40" i="61"/>
  <c r="AM41" i="61"/>
  <c r="E40" i="61"/>
  <c r="F40" i="61" s="1"/>
  <c r="E41" i="61"/>
  <c r="F41" i="61" s="1"/>
  <c r="AE35" i="61"/>
  <c r="W35" i="61"/>
  <c r="E35" i="61"/>
  <c r="F35" i="61" s="1"/>
  <c r="S32" i="61"/>
  <c r="W31" i="61"/>
  <c r="C32" i="61"/>
  <c r="E31" i="61"/>
  <c r="F31" i="61" s="1"/>
  <c r="U24" i="61"/>
  <c r="V24" i="61" s="1"/>
  <c r="C27" i="61"/>
  <c r="AM21" i="61"/>
  <c r="K22" i="61"/>
  <c r="AA22" i="61"/>
  <c r="AC21" i="61"/>
  <c r="AD21" i="61" s="1"/>
  <c r="C22" i="61"/>
  <c r="E20" i="61"/>
  <c r="F20" i="61" s="1"/>
  <c r="AM20" i="61"/>
  <c r="C12" i="61"/>
  <c r="AE10" i="61"/>
  <c r="M10" i="61"/>
  <c r="N10" i="61" s="1"/>
  <c r="AE11" i="61"/>
  <c r="W11" i="61"/>
  <c r="AA12" i="61"/>
  <c r="E11" i="61"/>
  <c r="F11" i="61" s="1"/>
  <c r="P140" i="10"/>
  <c r="S12" i="60"/>
  <c r="D12" i="62"/>
  <c r="S12" i="62" s="1"/>
  <c r="AB122" i="10"/>
  <c r="AC122" i="10"/>
  <c r="DD16" i="61"/>
  <c r="AI16" i="61" s="1"/>
  <c r="AI66" i="61" s="1"/>
  <c r="Z122" i="10"/>
  <c r="G25" i="60"/>
  <c r="G51" i="60" s="1"/>
  <c r="DQ16" i="61"/>
  <c r="AB16" i="61" s="1"/>
  <c r="AB66" i="61" s="1"/>
  <c r="AD140" i="10"/>
  <c r="DB16" i="61"/>
  <c r="S16" i="61" s="1"/>
  <c r="S66" i="61" s="1"/>
  <c r="DP16" i="61"/>
  <c r="T16" i="61" s="1"/>
  <c r="T66" i="61" s="1"/>
  <c r="DA16" i="61"/>
  <c r="K16" i="61" s="1"/>
  <c r="K66" i="61" s="1"/>
  <c r="DO16" i="61"/>
  <c r="L16" i="61" s="1"/>
  <c r="L66" i="61" s="1"/>
  <c r="DB15" i="61"/>
  <c r="S15" i="61" s="1"/>
  <c r="S65" i="61" s="1"/>
  <c r="DP15" i="61"/>
  <c r="T15" i="61" s="1"/>
  <c r="T65" i="61" s="1"/>
  <c r="DQ15" i="61"/>
  <c r="AB15" i="61" s="1"/>
  <c r="DA15" i="61"/>
  <c r="K15" i="61" s="1"/>
  <c r="K65" i="61" s="1"/>
  <c r="DO15" i="61"/>
  <c r="L15" i="61" s="1"/>
  <c r="DB14" i="61"/>
  <c r="S14" i="61" s="1"/>
  <c r="S64" i="61" s="1"/>
  <c r="DP14" i="61"/>
  <c r="T14" i="61" s="1"/>
  <c r="T64" i="61" s="1"/>
  <c r="DQ14" i="61"/>
  <c r="AB14" i="61" s="1"/>
  <c r="DA14" i="61"/>
  <c r="K14" i="61" s="1"/>
  <c r="V122" i="10"/>
  <c r="P122" i="10"/>
  <c r="W140" i="10"/>
  <c r="AC140" i="10"/>
  <c r="X140" i="10"/>
  <c r="AA122" i="10"/>
  <c r="AD122" i="10"/>
  <c r="X51" i="61"/>
  <c r="O51" i="60"/>
  <c r="AD104" i="10"/>
  <c r="Z104" i="10"/>
  <c r="V104" i="10"/>
  <c r="P104" i="10"/>
  <c r="S104" i="10"/>
  <c r="AC104" i="10"/>
  <c r="Y104" i="10"/>
  <c r="U104" i="10"/>
  <c r="W104" i="10"/>
  <c r="AB104" i="10"/>
  <c r="X104" i="10"/>
  <c r="T104" i="10"/>
  <c r="AA104" i="10"/>
  <c r="N51" i="60"/>
  <c r="X49" i="61"/>
  <c r="X44" i="61"/>
  <c r="T52" i="61"/>
  <c r="L52" i="61"/>
  <c r="O51" i="62"/>
  <c r="N51" i="62"/>
  <c r="K48" i="60"/>
  <c r="K51" i="62"/>
  <c r="M35" i="62"/>
  <c r="M22" i="60"/>
  <c r="J51" i="60"/>
  <c r="J51" i="62"/>
  <c r="I35" i="60"/>
  <c r="DC16" i="61"/>
  <c r="AA16" i="61" s="1"/>
  <c r="M48" i="60"/>
  <c r="L48" i="60"/>
  <c r="F51" i="60"/>
  <c r="H35" i="60"/>
  <c r="L51" i="62"/>
  <c r="E48" i="60"/>
  <c r="I48" i="60"/>
  <c r="H48" i="60"/>
  <c r="I51" i="60"/>
  <c r="I51" i="62"/>
  <c r="AM51" i="61"/>
  <c r="O51" i="61"/>
  <c r="AE51" i="61"/>
  <c r="E51" i="61"/>
  <c r="F51" i="61" s="1"/>
  <c r="U50" i="61"/>
  <c r="V50" i="61" s="1"/>
  <c r="H51" i="61"/>
  <c r="P51" i="61"/>
  <c r="M51" i="61"/>
  <c r="N51" i="61" s="1"/>
  <c r="H50" i="61"/>
  <c r="P50" i="61"/>
  <c r="E49" i="61"/>
  <c r="F49" i="61" s="1"/>
  <c r="X50" i="61"/>
  <c r="X46" i="61"/>
  <c r="E50" i="61"/>
  <c r="F50" i="61" s="1"/>
  <c r="M50" i="61"/>
  <c r="N50" i="61" s="1"/>
  <c r="C52" i="61"/>
  <c r="AE49" i="61"/>
  <c r="W49" i="61"/>
  <c r="G49" i="61"/>
  <c r="X36" i="61"/>
  <c r="H49" i="61"/>
  <c r="D52" i="61"/>
  <c r="P49" i="61"/>
  <c r="L47" i="61"/>
  <c r="M46" i="61"/>
  <c r="N46" i="61" s="1"/>
  <c r="U35" i="61"/>
  <c r="V35" i="61" s="1"/>
  <c r="X45" i="61"/>
  <c r="H46" i="61"/>
  <c r="I46" i="61" s="1"/>
  <c r="J46" i="61" s="1"/>
  <c r="P46" i="61"/>
  <c r="U45" i="61"/>
  <c r="V45" i="61" s="1"/>
  <c r="C47" i="61"/>
  <c r="H45" i="61"/>
  <c r="P45" i="61"/>
  <c r="X39" i="61"/>
  <c r="T47" i="61"/>
  <c r="M45" i="61"/>
  <c r="N45" i="61" s="1"/>
  <c r="G44" i="61"/>
  <c r="X41" i="61"/>
  <c r="O44" i="61"/>
  <c r="H44" i="61"/>
  <c r="D47" i="61"/>
  <c r="P44" i="61"/>
  <c r="H41" i="61"/>
  <c r="P41" i="61"/>
  <c r="L42" i="61"/>
  <c r="M41" i="61"/>
  <c r="N41" i="61" s="1"/>
  <c r="U40" i="61"/>
  <c r="V40" i="61" s="1"/>
  <c r="AM40" i="61"/>
  <c r="S42" i="61"/>
  <c r="H40" i="61"/>
  <c r="I40" i="61" s="1"/>
  <c r="J40" i="61" s="1"/>
  <c r="P40" i="61"/>
  <c r="M40" i="61"/>
  <c r="N40" i="61" s="1"/>
  <c r="X30" i="60"/>
  <c r="X40" i="61"/>
  <c r="U39" i="61"/>
  <c r="V39" i="61" s="1"/>
  <c r="D42" i="61"/>
  <c r="H39" i="61"/>
  <c r="P39" i="61"/>
  <c r="T42" i="61"/>
  <c r="AE36" i="61"/>
  <c r="H36" i="61"/>
  <c r="P36" i="61"/>
  <c r="S37" i="61"/>
  <c r="X35" i="61"/>
  <c r="M36" i="61"/>
  <c r="N36" i="61" s="1"/>
  <c r="L37" i="61"/>
  <c r="M35" i="61"/>
  <c r="N35" i="61" s="1"/>
  <c r="H35" i="61"/>
  <c r="I35" i="61" s="1"/>
  <c r="J35" i="61" s="1"/>
  <c r="P35" i="61"/>
  <c r="Y16" i="60"/>
  <c r="E55" i="60"/>
  <c r="T32" i="61"/>
  <c r="M31" i="61"/>
  <c r="N31" i="61" s="1"/>
  <c r="M34" i="61"/>
  <c r="G34" i="61"/>
  <c r="U16" i="60"/>
  <c r="D37" i="61"/>
  <c r="H34" i="61"/>
  <c r="P34" i="61"/>
  <c r="X34" i="61"/>
  <c r="N55" i="60"/>
  <c r="AB42" i="60"/>
  <c r="V16" i="60"/>
  <c r="Y42" i="60"/>
  <c r="AD42" i="60"/>
  <c r="O52" i="31" s="1"/>
  <c r="P42" i="60"/>
  <c r="V42" i="60"/>
  <c r="AC16" i="60"/>
  <c r="S16" i="60"/>
  <c r="X16" i="60"/>
  <c r="X29" i="62"/>
  <c r="X42" i="60"/>
  <c r="AC42" i="60"/>
  <c r="U42" i="60"/>
  <c r="W16" i="60"/>
  <c r="Z16" i="60"/>
  <c r="AA16" i="60"/>
  <c r="AA42" i="60"/>
  <c r="W42" i="60"/>
  <c r="T16" i="60"/>
  <c r="AB16" i="60"/>
  <c r="X31" i="61"/>
  <c r="Y42" i="62"/>
  <c r="T42" i="62"/>
  <c r="P42" i="62"/>
  <c r="S42" i="62"/>
  <c r="U42" i="62"/>
  <c r="AA42" i="62"/>
  <c r="X42" i="62"/>
  <c r="AD42" i="62"/>
  <c r="P52" i="31" s="1"/>
  <c r="Z42" i="62"/>
  <c r="AB42" i="62"/>
  <c r="W42" i="62"/>
  <c r="V42" i="62"/>
  <c r="AC42" i="62"/>
  <c r="N55" i="62"/>
  <c r="L55" i="62"/>
  <c r="Y16" i="62"/>
  <c r="T16" i="62"/>
  <c r="X16" i="62"/>
  <c r="AD16" i="62"/>
  <c r="P16" i="31" s="1"/>
  <c r="P16" i="62"/>
  <c r="U16" i="62"/>
  <c r="AA16" i="62"/>
  <c r="AC16" i="62"/>
  <c r="D55" i="62"/>
  <c r="AB16" i="62"/>
  <c r="W16" i="62"/>
  <c r="Z16" i="62"/>
  <c r="V16" i="62"/>
  <c r="S16" i="62"/>
  <c r="AB29" i="62"/>
  <c r="W29" i="62"/>
  <c r="V29" i="62"/>
  <c r="AC29" i="62"/>
  <c r="Z29" i="62"/>
  <c r="P29" i="62"/>
  <c r="AD29" i="62"/>
  <c r="P34" i="31" s="1"/>
  <c r="O55" i="62"/>
  <c r="G55" i="62"/>
  <c r="J55" i="62"/>
  <c r="H55" i="62"/>
  <c r="AA29" i="62"/>
  <c r="T29" i="62"/>
  <c r="U29" i="62"/>
  <c r="Y29" i="62"/>
  <c r="K55" i="62"/>
  <c r="O16" i="31"/>
  <c r="O31" i="61"/>
  <c r="AE31" i="61"/>
  <c r="T27" i="61"/>
  <c r="H31" i="61"/>
  <c r="I31" i="61" s="1"/>
  <c r="J31" i="61" s="1"/>
  <c r="P31" i="61"/>
  <c r="X29" i="61"/>
  <c r="K32" i="61"/>
  <c r="X26" i="61"/>
  <c r="X30" i="61"/>
  <c r="M30" i="61"/>
  <c r="N30" i="61" s="1"/>
  <c r="H30" i="61"/>
  <c r="P30" i="61"/>
  <c r="AF29" i="61"/>
  <c r="AF26" i="61"/>
  <c r="M29" i="61"/>
  <c r="N29" i="61" s="1"/>
  <c r="O29" i="61"/>
  <c r="W29" i="61"/>
  <c r="X25" i="61"/>
  <c r="D32" i="61"/>
  <c r="H29" i="61"/>
  <c r="X21" i="61"/>
  <c r="AE29" i="61"/>
  <c r="P29" i="61"/>
  <c r="L32" i="61"/>
  <c r="T57" i="61"/>
  <c r="U26" i="61"/>
  <c r="V26" i="61" s="1"/>
  <c r="AA27" i="61"/>
  <c r="H26" i="61"/>
  <c r="I26" i="61" s="1"/>
  <c r="J26" i="61" s="1"/>
  <c r="P26" i="61"/>
  <c r="AM26" i="61"/>
  <c r="AE26" i="61"/>
  <c r="U20" i="61"/>
  <c r="V20" i="61" s="1"/>
  <c r="X24" i="61"/>
  <c r="M26" i="61"/>
  <c r="N26" i="61" s="1"/>
  <c r="E25" i="61"/>
  <c r="F25" i="61" s="1"/>
  <c r="E24" i="61"/>
  <c r="F24" i="61" s="1"/>
  <c r="M25" i="61"/>
  <c r="N25" i="61" s="1"/>
  <c r="AM25" i="61"/>
  <c r="G25" i="61"/>
  <c r="AE25" i="61"/>
  <c r="K27" i="61"/>
  <c r="S27" i="61"/>
  <c r="H25" i="61"/>
  <c r="P25" i="61"/>
  <c r="AF25" i="61"/>
  <c r="W25" i="61"/>
  <c r="O25" i="61"/>
  <c r="L27" i="61"/>
  <c r="H24" i="61"/>
  <c r="I24" i="61" s="1"/>
  <c r="D27" i="61"/>
  <c r="P24" i="61"/>
  <c r="W14" i="60"/>
  <c r="T14" i="60"/>
  <c r="E53" i="60"/>
  <c r="X14" i="60"/>
  <c r="X10" i="61"/>
  <c r="L22" i="61"/>
  <c r="M20" i="61"/>
  <c r="N20" i="61" s="1"/>
  <c r="X20" i="61"/>
  <c r="M21" i="61"/>
  <c r="N21" i="61" s="1"/>
  <c r="U10" i="61"/>
  <c r="V10" i="61" s="1"/>
  <c r="T12" i="61"/>
  <c r="H21" i="61"/>
  <c r="I21" i="61" s="1"/>
  <c r="J21" i="61" s="1"/>
  <c r="P21" i="61"/>
  <c r="AE20" i="61"/>
  <c r="H20" i="61"/>
  <c r="I20" i="61" s="1"/>
  <c r="J20" i="61" s="1"/>
  <c r="P20" i="61"/>
  <c r="L12" i="61"/>
  <c r="E19" i="61"/>
  <c r="F19" i="61" s="1"/>
  <c r="AE19" i="61"/>
  <c r="M19" i="61"/>
  <c r="G19" i="61"/>
  <c r="G22" i="61" s="1"/>
  <c r="W19" i="61"/>
  <c r="D12" i="61"/>
  <c r="H19" i="61"/>
  <c r="D22" i="61"/>
  <c r="P19" i="61"/>
  <c r="X19" i="61"/>
  <c r="M11" i="61"/>
  <c r="N11" i="61" s="1"/>
  <c r="X11" i="61"/>
  <c r="H11" i="61"/>
  <c r="P11" i="61"/>
  <c r="H10" i="61"/>
  <c r="P10" i="61"/>
  <c r="AE9" i="61"/>
  <c r="W9" i="61"/>
  <c r="O9" i="61"/>
  <c r="K12" i="61"/>
  <c r="O50" i="60"/>
  <c r="G50" i="60"/>
  <c r="D50" i="62"/>
  <c r="S50" i="62" s="1"/>
  <c r="H50" i="62"/>
  <c r="V37" i="60"/>
  <c r="M50" i="60"/>
  <c r="N50" i="60"/>
  <c r="F50" i="60"/>
  <c r="I50" i="60"/>
  <c r="P37" i="60"/>
  <c r="X11" i="62"/>
  <c r="Z37" i="60"/>
  <c r="Y37" i="60"/>
  <c r="AB37" i="60"/>
  <c r="AA37" i="60"/>
  <c r="U24" i="60"/>
  <c r="AA24" i="60"/>
  <c r="AD37" i="60"/>
  <c r="N22" i="60"/>
  <c r="AD11" i="62"/>
  <c r="P11" i="31" s="1"/>
  <c r="U37" i="60"/>
  <c r="X37" i="60"/>
  <c r="T37" i="60"/>
  <c r="W37" i="60"/>
  <c r="L50" i="62"/>
  <c r="P11" i="62"/>
  <c r="O50" i="62"/>
  <c r="G50" i="62"/>
  <c r="N50" i="62"/>
  <c r="F50" i="62"/>
  <c r="S24" i="62"/>
  <c r="AA24" i="62"/>
  <c r="X24" i="62"/>
  <c r="P24" i="62"/>
  <c r="T24" i="62"/>
  <c r="Y24" i="62"/>
  <c r="AD24" i="62"/>
  <c r="P29" i="31" s="1"/>
  <c r="W24" i="62"/>
  <c r="AB24" i="62"/>
  <c r="V24" i="62"/>
  <c r="AC24" i="62"/>
  <c r="U24" i="62"/>
  <c r="Z24" i="62"/>
  <c r="I50" i="62"/>
  <c r="Z11" i="62"/>
  <c r="W11" i="62"/>
  <c r="U11" i="62"/>
  <c r="AA11" i="62"/>
  <c r="S37" i="62"/>
  <c r="AA37" i="62"/>
  <c r="T37" i="62"/>
  <c r="Y37" i="62"/>
  <c r="Z37" i="62"/>
  <c r="U37" i="62"/>
  <c r="V37" i="62"/>
  <c r="AD37" i="62"/>
  <c r="P47" i="31" s="1"/>
  <c r="X37" i="62"/>
  <c r="AC37" i="62"/>
  <c r="W37" i="62"/>
  <c r="AB37" i="62"/>
  <c r="P37" i="62"/>
  <c r="K50" i="62"/>
  <c r="J50" i="62"/>
  <c r="M50" i="62"/>
  <c r="E50" i="62"/>
  <c r="Y11" i="62"/>
  <c r="AC11" i="62"/>
  <c r="AB11" i="62"/>
  <c r="AT68" i="32"/>
  <c r="AB26" i="60"/>
  <c r="L22" i="60"/>
  <c r="J52" i="62"/>
  <c r="M52" i="62"/>
  <c r="AC39" i="62"/>
  <c r="U39" i="62"/>
  <c r="AD39" i="62"/>
  <c r="P49" i="31" s="1"/>
  <c r="S39" i="62"/>
  <c r="P39" i="62"/>
  <c r="W39" i="62"/>
  <c r="AB39" i="62"/>
  <c r="X39" i="62"/>
  <c r="V39" i="62"/>
  <c r="AA39" i="62"/>
  <c r="T39" i="62"/>
  <c r="Z39" i="62"/>
  <c r="L52" i="62"/>
  <c r="D52" i="62"/>
  <c r="U13" i="62"/>
  <c r="Y13" i="62"/>
  <c r="AD13" i="62"/>
  <c r="P13" i="31" s="1"/>
  <c r="S13" i="62"/>
  <c r="Z13" i="62"/>
  <c r="AB13" i="62"/>
  <c r="P13" i="62"/>
  <c r="W13" i="62"/>
  <c r="T13" i="62"/>
  <c r="V13" i="62"/>
  <c r="AA13" i="62"/>
  <c r="X13" i="62"/>
  <c r="AC26" i="62"/>
  <c r="K52" i="62"/>
  <c r="W13" i="60"/>
  <c r="J52" i="60"/>
  <c r="M52" i="60"/>
  <c r="L52" i="60"/>
  <c r="K52" i="60"/>
  <c r="O49" i="31"/>
  <c r="N52" i="62"/>
  <c r="F52" i="62"/>
  <c r="I52" i="62"/>
  <c r="U26" i="62"/>
  <c r="AB26" i="62"/>
  <c r="P26" i="62"/>
  <c r="T26" i="62"/>
  <c r="Y26" i="62"/>
  <c r="V26" i="62"/>
  <c r="S26" i="62"/>
  <c r="X26" i="62"/>
  <c r="AD26" i="62"/>
  <c r="P31" i="31" s="1"/>
  <c r="Z26" i="62"/>
  <c r="W26" i="62"/>
  <c r="AA26" i="62"/>
  <c r="H52" i="62"/>
  <c r="Y39" i="62"/>
  <c r="O52" i="62"/>
  <c r="AC13" i="62"/>
  <c r="G52" i="62"/>
  <c r="N52" i="60"/>
  <c r="F52" i="60"/>
  <c r="I52" i="60"/>
  <c r="H52" i="60"/>
  <c r="O52" i="60"/>
  <c r="G52" i="60"/>
  <c r="AB14" i="60"/>
  <c r="AD40" i="60"/>
  <c r="O50" i="31" s="1"/>
  <c r="P14" i="60"/>
  <c r="N53" i="62"/>
  <c r="F53" i="62"/>
  <c r="D53" i="60"/>
  <c r="S53" i="60" s="1"/>
  <c r="AA14" i="60"/>
  <c r="AC14" i="60"/>
  <c r="Z14" i="60"/>
  <c r="AB40" i="62"/>
  <c r="L53" i="62"/>
  <c r="AD14" i="60"/>
  <c r="AB27" i="62"/>
  <c r="N53" i="60"/>
  <c r="F53" i="60"/>
  <c r="I53" i="60"/>
  <c r="T40" i="62"/>
  <c r="X40" i="62"/>
  <c r="U40" i="62"/>
  <c r="AD40" i="62"/>
  <c r="P50" i="31" s="1"/>
  <c r="Y40" i="62"/>
  <c r="P40" i="62"/>
  <c r="Z40" i="62"/>
  <c r="W40" i="62"/>
  <c r="AA40" i="62"/>
  <c r="AC40" i="62"/>
  <c r="V40" i="62"/>
  <c r="S40" i="62"/>
  <c r="L53" i="60"/>
  <c r="K53" i="62"/>
  <c r="J53" i="62"/>
  <c r="M53" i="62"/>
  <c r="E53" i="62"/>
  <c r="AA27" i="62"/>
  <c r="T27" i="62"/>
  <c r="U27" i="62"/>
  <c r="P27" i="62"/>
  <c r="Y27" i="62"/>
  <c r="V27" i="62"/>
  <c r="X27" i="62"/>
  <c r="AD27" i="62"/>
  <c r="P32" i="31" s="1"/>
  <c r="W27" i="62"/>
  <c r="AC27" i="62"/>
  <c r="Z27" i="62"/>
  <c r="S27" i="62"/>
  <c r="H53" i="62"/>
  <c r="K53" i="60"/>
  <c r="J53" i="60"/>
  <c r="M53" i="60"/>
  <c r="H53" i="60"/>
  <c r="O53" i="62"/>
  <c r="G53" i="62"/>
  <c r="I53" i="62"/>
  <c r="D53" i="62"/>
  <c r="T14" i="62"/>
  <c r="AC14" i="62"/>
  <c r="V14" i="62"/>
  <c r="AB14" i="62"/>
  <c r="Z14" i="62"/>
  <c r="S14" i="62"/>
  <c r="X14" i="62"/>
  <c r="Y14" i="62"/>
  <c r="P14" i="62"/>
  <c r="AA14" i="62"/>
  <c r="U14" i="62"/>
  <c r="AD14" i="62"/>
  <c r="P14" i="31" s="1"/>
  <c r="W14" i="62"/>
  <c r="O53" i="60"/>
  <c r="G53" i="60"/>
  <c r="G22" i="60"/>
  <c r="L54" i="60"/>
  <c r="J48" i="62"/>
  <c r="N35" i="62"/>
  <c r="Y28" i="62"/>
  <c r="AD41" i="60"/>
  <c r="O51" i="31" s="1"/>
  <c r="O54" i="62"/>
  <c r="AA41" i="62"/>
  <c r="AA15" i="62"/>
  <c r="AA28" i="62"/>
  <c r="I54" i="62"/>
  <c r="X41" i="62"/>
  <c r="T41" i="62"/>
  <c r="V28" i="62"/>
  <c r="T28" i="62"/>
  <c r="U15" i="62"/>
  <c r="Y15" i="62"/>
  <c r="O54" i="60"/>
  <c r="G54" i="60"/>
  <c r="J54" i="62"/>
  <c r="I54" i="60"/>
  <c r="W41" i="62"/>
  <c r="Y41" i="62"/>
  <c r="AD41" i="62"/>
  <c r="P51" i="31" s="1"/>
  <c r="AB28" i="62"/>
  <c r="W28" i="62"/>
  <c r="X28" i="62"/>
  <c r="L54" i="62"/>
  <c r="W15" i="62"/>
  <c r="Z15" i="62"/>
  <c r="AD15" i="62"/>
  <c r="P15" i="31" s="1"/>
  <c r="K54" i="62"/>
  <c r="J54" i="60"/>
  <c r="M54" i="62"/>
  <c r="E54" i="62"/>
  <c r="Z41" i="62"/>
  <c r="AB41" i="62"/>
  <c r="P41" i="62"/>
  <c r="Z28" i="62"/>
  <c r="U28" i="62"/>
  <c r="P28" i="62"/>
  <c r="AB15" i="62"/>
  <c r="P15" i="62"/>
  <c r="X15" i="62"/>
  <c r="K54" i="60"/>
  <c r="N54" i="62"/>
  <c r="F54" i="62"/>
  <c r="M54" i="60"/>
  <c r="E54" i="60"/>
  <c r="U41" i="62"/>
  <c r="V41" i="62"/>
  <c r="AC41" i="62"/>
  <c r="AC28" i="62"/>
  <c r="AD28" i="62"/>
  <c r="P33" i="31" s="1"/>
  <c r="H54" i="62"/>
  <c r="V15" i="62"/>
  <c r="T15" i="62"/>
  <c r="AC15" i="62"/>
  <c r="G54" i="62"/>
  <c r="N54" i="60"/>
  <c r="F54" i="60"/>
  <c r="I48" i="62"/>
  <c r="O35" i="60"/>
  <c r="N48" i="62"/>
  <c r="F48" i="62"/>
  <c r="L48" i="62"/>
  <c r="D56" i="62"/>
  <c r="S56" i="62" s="1"/>
  <c r="Z30" i="60"/>
  <c r="K35" i="60"/>
  <c r="L56" i="62"/>
  <c r="T30" i="60"/>
  <c r="Y30" i="60"/>
  <c r="AD30" i="60"/>
  <c r="AA30" i="60"/>
  <c r="U30" i="60"/>
  <c r="P30" i="60"/>
  <c r="S30" i="60"/>
  <c r="V30" i="60"/>
  <c r="AB30" i="60"/>
  <c r="X17" i="62"/>
  <c r="I56" i="60"/>
  <c r="AC43" i="62"/>
  <c r="Y43" i="62"/>
  <c r="U43" i="62"/>
  <c r="Z43" i="62"/>
  <c r="AA43" i="62"/>
  <c r="V43" i="62"/>
  <c r="W43" i="62"/>
  <c r="AD43" i="62"/>
  <c r="P53" i="31" s="1"/>
  <c r="T43" i="62"/>
  <c r="P43" i="62"/>
  <c r="AB43" i="62"/>
  <c r="S43" i="62"/>
  <c r="X43" i="62"/>
  <c r="L56" i="60"/>
  <c r="W17" i="62"/>
  <c r="AC30" i="62"/>
  <c r="K56" i="62"/>
  <c r="J56" i="62"/>
  <c r="M56" i="62"/>
  <c r="E56" i="62"/>
  <c r="U30" i="62"/>
  <c r="AD30" i="62"/>
  <c r="P35" i="31" s="1"/>
  <c r="AA30" i="62"/>
  <c r="AB30" i="62"/>
  <c r="P30" i="62"/>
  <c r="T30" i="62"/>
  <c r="S30" i="62"/>
  <c r="X30" i="62"/>
  <c r="W30" i="62"/>
  <c r="Y30" i="62"/>
  <c r="V30" i="62"/>
  <c r="Z30" i="62"/>
  <c r="H56" i="62"/>
  <c r="Z17" i="62"/>
  <c r="V17" i="62"/>
  <c r="P17" i="62"/>
  <c r="K56" i="60"/>
  <c r="J56" i="60"/>
  <c r="M56" i="60"/>
  <c r="E56" i="60"/>
  <c r="H56" i="60"/>
  <c r="AA17" i="62"/>
  <c r="T17" i="62"/>
  <c r="AC17" i="62"/>
  <c r="O56" i="62"/>
  <c r="G56" i="62"/>
  <c r="N56" i="62"/>
  <c r="F56" i="62"/>
  <c r="I56" i="62"/>
  <c r="Y17" i="62"/>
  <c r="AB17" i="62"/>
  <c r="AD17" i="62"/>
  <c r="P17" i="31" s="1"/>
  <c r="U17" i="62"/>
  <c r="O56" i="60"/>
  <c r="G56" i="60"/>
  <c r="N56" i="60"/>
  <c r="F56" i="60"/>
  <c r="N57" i="62"/>
  <c r="D57" i="60"/>
  <c r="S57" i="60" s="1"/>
  <c r="AB31" i="62"/>
  <c r="X31" i="62"/>
  <c r="K22" i="60"/>
  <c r="K57" i="62"/>
  <c r="J57" i="62"/>
  <c r="I57" i="60"/>
  <c r="T44" i="62"/>
  <c r="U44" i="62"/>
  <c r="Z44" i="62"/>
  <c r="V44" i="62"/>
  <c r="AB44" i="62"/>
  <c r="Y44" i="62"/>
  <c r="AD44" i="62"/>
  <c r="P54" i="31" s="1"/>
  <c r="W44" i="62"/>
  <c r="AA44" i="62"/>
  <c r="AC44" i="62"/>
  <c r="P44" i="62"/>
  <c r="S44" i="62"/>
  <c r="AD31" i="62"/>
  <c r="P36" i="31" s="1"/>
  <c r="Z31" i="62"/>
  <c r="AA31" i="62"/>
  <c r="H57" i="62"/>
  <c r="K57" i="60"/>
  <c r="J57" i="60"/>
  <c r="M57" i="62"/>
  <c r="E57" i="62"/>
  <c r="P31" i="62"/>
  <c r="Y31" i="62"/>
  <c r="U31" i="62"/>
  <c r="H57" i="60"/>
  <c r="O57" i="62"/>
  <c r="G57" i="62"/>
  <c r="M57" i="60"/>
  <c r="E57" i="60"/>
  <c r="AC31" i="62"/>
  <c r="V31" i="62"/>
  <c r="T31" i="62"/>
  <c r="L57" i="62"/>
  <c r="D57" i="62"/>
  <c r="X18" i="62"/>
  <c r="T18" i="62"/>
  <c r="U18" i="62"/>
  <c r="V18" i="62"/>
  <c r="AA18" i="62"/>
  <c r="W18" i="62"/>
  <c r="Y18" i="62"/>
  <c r="Z18" i="62"/>
  <c r="AB18" i="62"/>
  <c r="AC18" i="62"/>
  <c r="AD18" i="62"/>
  <c r="P18" i="31" s="1"/>
  <c r="S18" i="62"/>
  <c r="P18" i="62"/>
  <c r="O57" i="60"/>
  <c r="X44" i="62"/>
  <c r="N57" i="60"/>
  <c r="I57" i="62"/>
  <c r="W31" i="62"/>
  <c r="L57" i="60"/>
  <c r="O58" i="60"/>
  <c r="G58" i="60"/>
  <c r="V19" i="60"/>
  <c r="X45" i="60"/>
  <c r="Y32" i="60"/>
  <c r="Y19" i="60"/>
  <c r="W19" i="60"/>
  <c r="Z19" i="60"/>
  <c r="P45" i="60"/>
  <c r="N58" i="60"/>
  <c r="X32" i="60"/>
  <c r="J58" i="62"/>
  <c r="M35" i="60"/>
  <c r="AA45" i="60"/>
  <c r="W45" i="60"/>
  <c r="W32" i="60"/>
  <c r="AA32" i="60"/>
  <c r="AC19" i="60"/>
  <c r="U19" i="60"/>
  <c r="AB19" i="60"/>
  <c r="O22" i="60"/>
  <c r="E58" i="60"/>
  <c r="T58" i="60" s="1"/>
  <c r="X19" i="60"/>
  <c r="P19" i="60"/>
  <c r="N58" i="62"/>
  <c r="F58" i="60"/>
  <c r="AB45" i="60"/>
  <c r="P32" i="60"/>
  <c r="V32" i="60"/>
  <c r="AC32" i="60"/>
  <c r="M48" i="62"/>
  <c r="I35" i="62"/>
  <c r="Z45" i="60"/>
  <c r="AD45" i="60"/>
  <c r="O55" i="31" s="1"/>
  <c r="U32" i="60"/>
  <c r="AD32" i="60"/>
  <c r="X56" i="61"/>
  <c r="L35" i="62"/>
  <c r="N35" i="60"/>
  <c r="F58" i="62"/>
  <c r="AB32" i="60"/>
  <c r="Z32" i="60"/>
  <c r="K58" i="62"/>
  <c r="AA45" i="62"/>
  <c r="M58" i="62"/>
  <c r="E58" i="62"/>
  <c r="S32" i="62"/>
  <c r="AD32" i="62"/>
  <c r="P37" i="31" s="1"/>
  <c r="AB32" i="62"/>
  <c r="Y32" i="62"/>
  <c r="X32" i="62"/>
  <c r="Z32" i="62"/>
  <c r="AC32" i="62"/>
  <c r="P32" i="62"/>
  <c r="U32" i="62"/>
  <c r="W32" i="62"/>
  <c r="T32" i="62"/>
  <c r="V32" i="62"/>
  <c r="H58" i="62"/>
  <c r="O58" i="62"/>
  <c r="G58" i="62"/>
  <c r="AA32" i="62"/>
  <c r="I58" i="62"/>
  <c r="AD45" i="62"/>
  <c r="P55" i="31" s="1"/>
  <c r="S45" i="62"/>
  <c r="AC45" i="62"/>
  <c r="Z45" i="62"/>
  <c r="T45" i="62"/>
  <c r="W45" i="62"/>
  <c r="X45" i="62"/>
  <c r="U45" i="62"/>
  <c r="P45" i="62"/>
  <c r="AB45" i="62"/>
  <c r="Y45" i="62"/>
  <c r="V45" i="62"/>
  <c r="L58" i="62"/>
  <c r="D58" i="62"/>
  <c r="S19" i="62"/>
  <c r="AA19" i="62"/>
  <c r="Y19" i="62"/>
  <c r="Z19" i="62"/>
  <c r="U19" i="62"/>
  <c r="AC19" i="62"/>
  <c r="AD19" i="62"/>
  <c r="P19" i="31" s="1"/>
  <c r="W19" i="62"/>
  <c r="AB19" i="62"/>
  <c r="V19" i="62"/>
  <c r="T19" i="62"/>
  <c r="X19" i="62"/>
  <c r="P19" i="62"/>
  <c r="O19" i="31"/>
  <c r="M56" i="61"/>
  <c r="N56" i="61" s="1"/>
  <c r="H56" i="61"/>
  <c r="I56" i="61" s="1"/>
  <c r="J56" i="61" s="1"/>
  <c r="P56" i="61"/>
  <c r="L57" i="61"/>
  <c r="U54" i="61"/>
  <c r="V54" i="61" s="1"/>
  <c r="C57" i="61"/>
  <c r="AA33" i="60"/>
  <c r="O35" i="62"/>
  <c r="E35" i="62"/>
  <c r="T62" i="61"/>
  <c r="M54" i="61"/>
  <c r="D57" i="61"/>
  <c r="H54" i="61"/>
  <c r="P54" i="61"/>
  <c r="X54" i="61"/>
  <c r="AC33" i="60"/>
  <c r="U33" i="60"/>
  <c r="O48" i="62"/>
  <c r="K35" i="62"/>
  <c r="AC20" i="60"/>
  <c r="AD20" i="60"/>
  <c r="AA20" i="60"/>
  <c r="AD33" i="60"/>
  <c r="O38" i="31" s="1"/>
  <c r="W33" i="60"/>
  <c r="Z33" i="60"/>
  <c r="AB33" i="60"/>
  <c r="AB20" i="60"/>
  <c r="X20" i="60"/>
  <c r="Y20" i="60"/>
  <c r="W20" i="60"/>
  <c r="J22" i="60"/>
  <c r="Y33" i="60"/>
  <c r="V33" i="60"/>
  <c r="S33" i="60"/>
  <c r="P20" i="60"/>
  <c r="T20" i="60"/>
  <c r="X33" i="60"/>
  <c r="P33" i="60"/>
  <c r="U20" i="60"/>
  <c r="Z20" i="60"/>
  <c r="J59" i="60"/>
  <c r="M59" i="60"/>
  <c r="E59" i="60"/>
  <c r="H59" i="62"/>
  <c r="K59" i="62"/>
  <c r="N59" i="62"/>
  <c r="F59" i="62"/>
  <c r="I59" i="62"/>
  <c r="H59" i="60"/>
  <c r="K59" i="60"/>
  <c r="N59" i="60"/>
  <c r="F59" i="60"/>
  <c r="I59" i="60"/>
  <c r="AB46" i="62"/>
  <c r="W46" i="62"/>
  <c r="V46" i="62"/>
  <c r="Z46" i="62"/>
  <c r="AC46" i="62"/>
  <c r="X46" i="62"/>
  <c r="S46" i="62"/>
  <c r="U46" i="62"/>
  <c r="AA46" i="62"/>
  <c r="Y46" i="62"/>
  <c r="T46" i="62"/>
  <c r="P46" i="62"/>
  <c r="AD46" i="62"/>
  <c r="P56" i="31" s="1"/>
  <c r="L59" i="62"/>
  <c r="Z20" i="62"/>
  <c r="AD20" i="62"/>
  <c r="P20" i="31" s="1"/>
  <c r="U20" i="62"/>
  <c r="AA20" i="62"/>
  <c r="Y20" i="62"/>
  <c r="T20" i="62"/>
  <c r="P20" i="62"/>
  <c r="D59" i="62"/>
  <c r="AB20" i="62"/>
  <c r="W20" i="62"/>
  <c r="V20" i="62"/>
  <c r="AC20" i="62"/>
  <c r="X20" i="62"/>
  <c r="S20" i="62"/>
  <c r="O59" i="62"/>
  <c r="G59" i="62"/>
  <c r="J59" i="62"/>
  <c r="M59" i="62"/>
  <c r="E59" i="62"/>
  <c r="Z33" i="62"/>
  <c r="V33" i="62"/>
  <c r="AD33" i="62"/>
  <c r="P38" i="31" s="1"/>
  <c r="AC33" i="62"/>
  <c r="X33" i="62"/>
  <c r="S33" i="62"/>
  <c r="W33" i="62"/>
  <c r="Y33" i="62"/>
  <c r="T33" i="62"/>
  <c r="P33" i="62"/>
  <c r="AB33" i="62"/>
  <c r="U33" i="62"/>
  <c r="AA33" i="62"/>
  <c r="L59" i="60"/>
  <c r="O59" i="60"/>
  <c r="G59" i="60"/>
  <c r="U61" i="61"/>
  <c r="V61" i="61" s="1"/>
  <c r="AE61" i="61"/>
  <c r="W61" i="61"/>
  <c r="O61" i="61"/>
  <c r="O59" i="61"/>
  <c r="C62" i="61"/>
  <c r="X59" i="61"/>
  <c r="AC34" i="60"/>
  <c r="AE60" i="61"/>
  <c r="U60" i="61"/>
  <c r="V60" i="61" s="1"/>
  <c r="W60" i="61"/>
  <c r="S62" i="61"/>
  <c r="H59" i="61"/>
  <c r="I59" i="61" s="1"/>
  <c r="D62" i="61"/>
  <c r="P59" i="61"/>
  <c r="E59" i="61"/>
  <c r="L62" i="61"/>
  <c r="M59" i="61"/>
  <c r="T47" i="60"/>
  <c r="AA21" i="60"/>
  <c r="V47" i="60"/>
  <c r="X21" i="60"/>
  <c r="Y47" i="60"/>
  <c r="H22" i="60"/>
  <c r="S47" i="60"/>
  <c r="AD21" i="60"/>
  <c r="O21" i="31" s="1"/>
  <c r="X34" i="60"/>
  <c r="AD47" i="60"/>
  <c r="AB47" i="60"/>
  <c r="Z47" i="60"/>
  <c r="D60" i="60"/>
  <c r="S60" i="60" s="1"/>
  <c r="AC47" i="60"/>
  <c r="X47" i="60"/>
  <c r="P47" i="60"/>
  <c r="U47" i="60"/>
  <c r="P21" i="60"/>
  <c r="AB21" i="60"/>
  <c r="W47" i="60"/>
  <c r="AA47" i="60"/>
  <c r="W21" i="60"/>
  <c r="Z21" i="60"/>
  <c r="AC21" i="60"/>
  <c r="O60" i="60"/>
  <c r="J60" i="62"/>
  <c r="J22" i="62"/>
  <c r="I60" i="62"/>
  <c r="I22" i="62"/>
  <c r="AB47" i="62"/>
  <c r="W47" i="62"/>
  <c r="P47" i="62"/>
  <c r="Y47" i="62"/>
  <c r="U47" i="62"/>
  <c r="AD47" i="62"/>
  <c r="P57" i="31" s="1"/>
  <c r="S47" i="62"/>
  <c r="AA47" i="62"/>
  <c r="AC47" i="62"/>
  <c r="Z47" i="62"/>
  <c r="X47" i="62"/>
  <c r="V47" i="62"/>
  <c r="T47" i="62"/>
  <c r="H60" i="62"/>
  <c r="H22" i="62"/>
  <c r="Y34" i="62"/>
  <c r="K60" i="62"/>
  <c r="K22" i="62"/>
  <c r="J60" i="60"/>
  <c r="I60" i="60"/>
  <c r="H60" i="60"/>
  <c r="K60" i="60"/>
  <c r="N60" i="62"/>
  <c r="N22" i="62"/>
  <c r="F60" i="62"/>
  <c r="M60" i="62"/>
  <c r="M22" i="62"/>
  <c r="E60" i="62"/>
  <c r="E22" i="62"/>
  <c r="AC34" i="62"/>
  <c r="U34" i="62"/>
  <c r="Z34" i="62"/>
  <c r="AA34" i="62"/>
  <c r="V34" i="62"/>
  <c r="AB34" i="62"/>
  <c r="AD34" i="62"/>
  <c r="P39" i="31" s="1"/>
  <c r="T34" i="62"/>
  <c r="P34" i="62"/>
  <c r="S34" i="62"/>
  <c r="X34" i="62"/>
  <c r="W34" i="62"/>
  <c r="G62" i="61"/>
  <c r="L60" i="62"/>
  <c r="L22" i="62"/>
  <c r="D60" i="62"/>
  <c r="U21" i="62"/>
  <c r="AD21" i="62"/>
  <c r="P21" i="31" s="1"/>
  <c r="W21" i="62"/>
  <c r="X21" i="62"/>
  <c r="Y21" i="62"/>
  <c r="P21" i="62"/>
  <c r="AA21" i="62"/>
  <c r="AB21" i="62"/>
  <c r="AC21" i="62"/>
  <c r="V21" i="62"/>
  <c r="Z21" i="62"/>
  <c r="S21" i="62"/>
  <c r="T21" i="62"/>
  <c r="FJ68" i="32"/>
  <c r="O60" i="62"/>
  <c r="O22" i="62"/>
  <c r="G60" i="62"/>
  <c r="N60" i="60"/>
  <c r="M60" i="60"/>
  <c r="E60" i="60"/>
  <c r="I60" i="61"/>
  <c r="L60" i="60"/>
  <c r="AI27" i="61"/>
  <c r="AI32" i="61"/>
  <c r="AB42" i="61"/>
  <c r="AC39" i="61"/>
  <c r="AB62" i="61"/>
  <c r="AC59" i="61"/>
  <c r="AF59" i="61"/>
  <c r="DR59" i="61"/>
  <c r="AJ59" i="61" s="1"/>
  <c r="DR55" i="61"/>
  <c r="AJ55" i="61" s="1"/>
  <c r="AN55" i="61" s="1"/>
  <c r="DR61" i="61"/>
  <c r="AJ61" i="61" s="1"/>
  <c r="DR60" i="61"/>
  <c r="AJ60" i="61" s="1"/>
  <c r="AK60" i="61" s="1"/>
  <c r="AL60" i="61" s="1"/>
  <c r="DR54" i="61"/>
  <c r="AJ54" i="61" s="1"/>
  <c r="AN54" i="61" s="1"/>
  <c r="DR56" i="61"/>
  <c r="AJ56" i="61" s="1"/>
  <c r="AN56" i="61" s="1"/>
  <c r="DR49" i="61"/>
  <c r="AJ49" i="61" s="1"/>
  <c r="DR51" i="61"/>
  <c r="AJ51" i="61" s="1"/>
  <c r="DR39" i="61"/>
  <c r="AJ39" i="61" s="1"/>
  <c r="DR50" i="61"/>
  <c r="AJ50" i="61" s="1"/>
  <c r="AN50" i="61" s="1"/>
  <c r="DR46" i="61"/>
  <c r="AJ46" i="61" s="1"/>
  <c r="AK46" i="61" s="1"/>
  <c r="AL46" i="61" s="1"/>
  <c r="DR41" i="61"/>
  <c r="AJ41" i="61" s="1"/>
  <c r="AN41" i="61" s="1"/>
  <c r="DR40" i="61"/>
  <c r="AJ40" i="61" s="1"/>
  <c r="DR36" i="61"/>
  <c r="AJ36" i="61" s="1"/>
  <c r="AN36" i="61" s="1"/>
  <c r="DR34" i="61"/>
  <c r="AJ34" i="61" s="1"/>
  <c r="AN34" i="61" s="1"/>
  <c r="DR31" i="61"/>
  <c r="AJ31" i="61" s="1"/>
  <c r="DR45" i="61"/>
  <c r="AJ45" i="61" s="1"/>
  <c r="AK45" i="61" s="1"/>
  <c r="AL45" i="61" s="1"/>
  <c r="DR44" i="61"/>
  <c r="AJ44" i="61" s="1"/>
  <c r="AN44" i="61" s="1"/>
  <c r="DR29" i="61"/>
  <c r="AJ29" i="61" s="1"/>
  <c r="DR26" i="61"/>
  <c r="AJ26" i="61" s="1"/>
  <c r="DR25" i="61"/>
  <c r="AJ25" i="61" s="1"/>
  <c r="DR24" i="61"/>
  <c r="AJ24" i="61" s="1"/>
  <c r="DR21" i="61"/>
  <c r="AJ21" i="61" s="1"/>
  <c r="DR20" i="61"/>
  <c r="AJ20" i="61" s="1"/>
  <c r="DR35" i="61"/>
  <c r="AJ35" i="61" s="1"/>
  <c r="AN35" i="61" s="1"/>
  <c r="DR14" i="61"/>
  <c r="AJ14" i="61" s="1"/>
  <c r="DR11" i="61"/>
  <c r="AJ11" i="61" s="1"/>
  <c r="AN11" i="61" s="1"/>
  <c r="DR10" i="61"/>
  <c r="AJ10" i="61" s="1"/>
  <c r="DR9" i="61"/>
  <c r="AJ9" i="61" s="1"/>
  <c r="DR30" i="61"/>
  <c r="AJ30" i="61" s="1"/>
  <c r="AK30" i="61" s="1"/>
  <c r="AL30" i="61" s="1"/>
  <c r="DR16" i="61"/>
  <c r="AJ16" i="61" s="1"/>
  <c r="DS7" i="61"/>
  <c r="DR19" i="61"/>
  <c r="AJ19" i="61" s="1"/>
  <c r="AN19" i="61" s="1"/>
  <c r="DR15" i="61"/>
  <c r="AJ15" i="61" s="1"/>
  <c r="AB22" i="61"/>
  <c r="AC19" i="61"/>
  <c r="AF19" i="61"/>
  <c r="AC25" i="61"/>
  <c r="AD25" i="61" s="1"/>
  <c r="AB37" i="61"/>
  <c r="AC34" i="61"/>
  <c r="AF34" i="61"/>
  <c r="AC40" i="61"/>
  <c r="AD40" i="61" s="1"/>
  <c r="AF40" i="61"/>
  <c r="AC46" i="61"/>
  <c r="AD46" i="61" s="1"/>
  <c r="AC60" i="61"/>
  <c r="AD60" i="61" s="1"/>
  <c r="AF60" i="61"/>
  <c r="DE61" i="61"/>
  <c r="AQ61" i="61" s="1"/>
  <c r="AU61" i="61" s="1"/>
  <c r="DE59" i="61"/>
  <c r="AQ59" i="61" s="1"/>
  <c r="AU59" i="61" s="1"/>
  <c r="DE60" i="61"/>
  <c r="AQ60" i="61" s="1"/>
  <c r="DE56" i="61"/>
  <c r="AQ56" i="61" s="1"/>
  <c r="AU56" i="61" s="1"/>
  <c r="DE55" i="61"/>
  <c r="AQ55" i="61" s="1"/>
  <c r="AU55" i="61" s="1"/>
  <c r="DE54" i="61"/>
  <c r="AQ54" i="61" s="1"/>
  <c r="AU54" i="61" s="1"/>
  <c r="DE51" i="61"/>
  <c r="AQ51" i="61" s="1"/>
  <c r="DE49" i="61"/>
  <c r="AQ49" i="61" s="1"/>
  <c r="DE46" i="61"/>
  <c r="AQ46" i="61" s="1"/>
  <c r="AU46" i="61" s="1"/>
  <c r="DE50" i="61"/>
  <c r="AQ50" i="61" s="1"/>
  <c r="AU50" i="61" s="1"/>
  <c r="DE44" i="61"/>
  <c r="AQ44" i="61" s="1"/>
  <c r="AU44" i="61" s="1"/>
  <c r="DE45" i="61"/>
  <c r="AQ45" i="61" s="1"/>
  <c r="DE39" i="61"/>
  <c r="AQ39" i="61" s="1"/>
  <c r="AU39" i="61" s="1"/>
  <c r="DE34" i="61"/>
  <c r="AQ34" i="61" s="1"/>
  <c r="DE36" i="61"/>
  <c r="AQ36" i="61" s="1"/>
  <c r="DE41" i="61"/>
  <c r="AQ41" i="61" s="1"/>
  <c r="DE40" i="61"/>
  <c r="AQ40" i="61" s="1"/>
  <c r="DE35" i="61"/>
  <c r="AQ35" i="61" s="1"/>
  <c r="AU35" i="61" s="1"/>
  <c r="DE24" i="61"/>
  <c r="AQ24" i="61" s="1"/>
  <c r="DE30" i="61"/>
  <c r="AQ30" i="61" s="1"/>
  <c r="DE29" i="61"/>
  <c r="AQ29" i="61" s="1"/>
  <c r="AU29" i="61" s="1"/>
  <c r="DE25" i="61"/>
  <c r="AQ25" i="61" s="1"/>
  <c r="AU25" i="61" s="1"/>
  <c r="DF7" i="61"/>
  <c r="DE21" i="61"/>
  <c r="AQ21" i="61" s="1"/>
  <c r="DE20" i="61"/>
  <c r="AQ20" i="61" s="1"/>
  <c r="AU20" i="61" s="1"/>
  <c r="DE19" i="61"/>
  <c r="AQ19" i="61" s="1"/>
  <c r="AU19" i="61" s="1"/>
  <c r="DE16" i="61"/>
  <c r="AQ16" i="61" s="1"/>
  <c r="DE10" i="61"/>
  <c r="AQ10" i="61" s="1"/>
  <c r="DE9" i="61"/>
  <c r="AQ9" i="61" s="1"/>
  <c r="AU9" i="61" s="1"/>
  <c r="DE14" i="61"/>
  <c r="AQ14" i="61" s="1"/>
  <c r="DE11" i="61"/>
  <c r="AQ11" i="61" s="1"/>
  <c r="AU11" i="61" s="1"/>
  <c r="DE31" i="61"/>
  <c r="AQ31" i="61" s="1"/>
  <c r="DE26" i="61"/>
  <c r="AQ26" i="61" s="1"/>
  <c r="AU26" i="61" s="1"/>
  <c r="DE15" i="61"/>
  <c r="AQ15" i="61" s="1"/>
  <c r="AM30" i="61"/>
  <c r="AI37" i="61"/>
  <c r="AI42" i="61"/>
  <c r="AI52" i="61"/>
  <c r="AF51" i="61"/>
  <c r="AF31" i="61"/>
  <c r="AM29" i="61"/>
  <c r="AM59" i="61"/>
  <c r="AM46" i="61"/>
  <c r="AM36" i="61"/>
  <c r="AM24" i="61"/>
  <c r="AB27" i="61"/>
  <c r="AC24" i="61"/>
  <c r="AF24" i="61"/>
  <c r="AC50" i="61"/>
  <c r="AD50" i="61" s="1"/>
  <c r="AF50" i="61"/>
  <c r="AM31" i="61"/>
  <c r="AM55" i="61"/>
  <c r="AC9" i="61"/>
  <c r="AB12" i="61"/>
  <c r="AC20" i="61"/>
  <c r="AD20" i="61" s="1"/>
  <c r="AC26" i="61"/>
  <c r="AD26" i="61" s="1"/>
  <c r="AC35" i="61"/>
  <c r="AD35" i="61" s="1"/>
  <c r="AF35" i="61"/>
  <c r="AC41" i="61"/>
  <c r="AD41" i="61" s="1"/>
  <c r="AF41" i="61"/>
  <c r="AB52" i="61"/>
  <c r="AC49" i="61"/>
  <c r="AF49" i="61"/>
  <c r="AC55" i="61"/>
  <c r="AD55" i="61" s="1"/>
  <c r="AF55" i="61"/>
  <c r="AC61" i="61"/>
  <c r="AD61" i="61" s="1"/>
  <c r="AI22" i="61"/>
  <c r="AM19" i="61"/>
  <c r="AI64" i="61"/>
  <c r="AI12" i="61"/>
  <c r="AI47" i="61"/>
  <c r="AI57" i="61"/>
  <c r="AF61" i="61"/>
  <c r="AM9" i="61"/>
  <c r="AF21" i="61"/>
  <c r="AM54" i="61"/>
  <c r="AM39" i="61"/>
  <c r="AF44" i="61"/>
  <c r="AM35" i="61"/>
  <c r="AF20" i="61"/>
  <c r="AF39" i="61"/>
  <c r="AC11" i="61"/>
  <c r="AF11" i="61"/>
  <c r="AC30" i="61"/>
  <c r="AD30" i="61" s="1"/>
  <c r="AF30" i="61"/>
  <c r="AC45" i="61"/>
  <c r="AD45" i="61" s="1"/>
  <c r="AF45" i="61"/>
  <c r="AM11" i="61"/>
  <c r="AC10" i="61"/>
  <c r="AF10" i="61"/>
  <c r="AB32" i="61"/>
  <c r="AC29" i="61"/>
  <c r="AC36" i="61"/>
  <c r="AD36" i="61" s="1"/>
  <c r="AF36" i="61"/>
  <c r="AB47" i="61"/>
  <c r="AC44" i="61"/>
  <c r="AB57" i="61"/>
  <c r="AC54" i="61"/>
  <c r="AF54" i="61"/>
  <c r="AM10" i="61"/>
  <c r="AI62" i="61"/>
  <c r="AM61" i="61"/>
  <c r="AF46" i="61"/>
  <c r="AF56" i="61"/>
  <c r="AM60" i="61"/>
  <c r="AM49" i="61"/>
  <c r="BI66" i="32"/>
  <c r="Z24" i="60"/>
  <c r="AM69" i="32"/>
  <c r="U13" i="60"/>
  <c r="AC13" i="60"/>
  <c r="U26" i="60"/>
  <c r="X13" i="60"/>
  <c r="V24" i="60"/>
  <c r="AD24" i="60"/>
  <c r="V41" i="60"/>
  <c r="U41" i="60"/>
  <c r="AC24" i="60"/>
  <c r="BX66" i="32"/>
  <c r="BX67" i="32"/>
  <c r="AT67" i="32"/>
  <c r="DU69" i="32"/>
  <c r="BU69" i="32"/>
  <c r="AT66" i="32"/>
  <c r="P68" i="32"/>
  <c r="AB34" i="60"/>
  <c r="F57" i="60"/>
  <c r="F22" i="60"/>
  <c r="X18" i="60"/>
  <c r="AD18" i="60"/>
  <c r="V18" i="60"/>
  <c r="W34" i="60"/>
  <c r="T24" i="60"/>
  <c r="AB24" i="60"/>
  <c r="E50" i="60"/>
  <c r="W24" i="60"/>
  <c r="X24" i="60"/>
  <c r="Y24" i="60"/>
  <c r="P24" i="60"/>
  <c r="T13" i="60"/>
  <c r="Y13" i="60"/>
  <c r="AA26" i="60"/>
  <c r="P13" i="60"/>
  <c r="AD13" i="60"/>
  <c r="V13" i="60"/>
  <c r="AB13" i="60"/>
  <c r="T26" i="60"/>
  <c r="Y41" i="60"/>
  <c r="AA41" i="60"/>
  <c r="AC41" i="60"/>
  <c r="W41" i="60"/>
  <c r="Z41" i="60"/>
  <c r="P41" i="60"/>
  <c r="T41" i="60"/>
  <c r="X41" i="60"/>
  <c r="AB41" i="60"/>
  <c r="S41" i="60"/>
  <c r="AD31" i="60"/>
  <c r="F60" i="60"/>
  <c r="U34" i="60"/>
  <c r="V34" i="60"/>
  <c r="P34" i="60"/>
  <c r="Z34" i="60"/>
  <c r="AD34" i="60"/>
  <c r="Y34" i="60"/>
  <c r="AA34" i="60"/>
  <c r="AB46" i="60"/>
  <c r="W46" i="60"/>
  <c r="AD46" i="60"/>
  <c r="AC46" i="60"/>
  <c r="S46" i="60"/>
  <c r="Y46" i="60"/>
  <c r="Z46" i="60"/>
  <c r="T46" i="60"/>
  <c r="V46" i="60"/>
  <c r="AA46" i="60"/>
  <c r="U46" i="60"/>
  <c r="P46" i="60"/>
  <c r="X46" i="60"/>
  <c r="D59" i="60"/>
  <c r="AA44" i="60"/>
  <c r="V44" i="60"/>
  <c r="W44" i="60"/>
  <c r="AC44" i="60"/>
  <c r="T44" i="60"/>
  <c r="P44" i="60"/>
  <c r="Y44" i="60"/>
  <c r="AD44" i="60"/>
  <c r="AB44" i="60"/>
  <c r="U44" i="60"/>
  <c r="X44" i="60"/>
  <c r="Z44" i="60"/>
  <c r="S44" i="60"/>
  <c r="AB18" i="60"/>
  <c r="P18" i="60"/>
  <c r="Z18" i="60"/>
  <c r="AA18" i="60"/>
  <c r="S31" i="60"/>
  <c r="V31" i="60"/>
  <c r="P31" i="60"/>
  <c r="T31" i="60"/>
  <c r="Z31" i="60"/>
  <c r="AC31" i="60"/>
  <c r="W31" i="60"/>
  <c r="X31" i="60"/>
  <c r="Y31" i="60"/>
  <c r="AB31" i="60"/>
  <c r="AA31" i="60"/>
  <c r="U31" i="60"/>
  <c r="Y18" i="60"/>
  <c r="AC18" i="60"/>
  <c r="U18" i="60"/>
  <c r="W18" i="60"/>
  <c r="P26" i="59"/>
  <c r="Y17" i="60"/>
  <c r="D56" i="60"/>
  <c r="AC17" i="60"/>
  <c r="S17" i="60"/>
  <c r="AB17" i="60"/>
  <c r="T17" i="60"/>
  <c r="V17" i="60"/>
  <c r="W17" i="60"/>
  <c r="Z17" i="60"/>
  <c r="AA17" i="60"/>
  <c r="X17" i="60"/>
  <c r="AD17" i="60"/>
  <c r="U17" i="60"/>
  <c r="P17" i="60"/>
  <c r="AC43" i="60"/>
  <c r="S43" i="60"/>
  <c r="AD43" i="60"/>
  <c r="AA43" i="60"/>
  <c r="P43" i="60"/>
  <c r="X43" i="60"/>
  <c r="U43" i="60"/>
  <c r="V43" i="60"/>
  <c r="AB43" i="60"/>
  <c r="T43" i="60"/>
  <c r="Z43" i="60"/>
  <c r="Y43" i="60"/>
  <c r="W43" i="60"/>
  <c r="E25" i="59"/>
  <c r="F25" i="59" s="1"/>
  <c r="AA29" i="60"/>
  <c r="V29" i="60"/>
  <c r="AC29" i="60"/>
  <c r="S29" i="60"/>
  <c r="U29" i="60"/>
  <c r="T29" i="60"/>
  <c r="AB29" i="60"/>
  <c r="P29" i="60"/>
  <c r="AD29" i="60"/>
  <c r="X29" i="60"/>
  <c r="W29" i="60"/>
  <c r="Z29" i="60"/>
  <c r="Y29" i="60"/>
  <c r="D55" i="60"/>
  <c r="F55" i="60"/>
  <c r="Z28" i="60"/>
  <c r="U28" i="60"/>
  <c r="P28" i="60"/>
  <c r="Y28" i="60"/>
  <c r="V28" i="60"/>
  <c r="AB28" i="60"/>
  <c r="W28" i="60"/>
  <c r="AD28" i="60"/>
  <c r="AA28" i="60"/>
  <c r="X28" i="60"/>
  <c r="AC28" i="60"/>
  <c r="T28" i="60"/>
  <c r="S28" i="60"/>
  <c r="S15" i="60"/>
  <c r="D54" i="60"/>
  <c r="X15" i="60"/>
  <c r="Z15" i="60"/>
  <c r="T15" i="60"/>
  <c r="U15" i="60"/>
  <c r="AD15" i="60"/>
  <c r="W15" i="60"/>
  <c r="Y15" i="60"/>
  <c r="AA15" i="60"/>
  <c r="P15" i="60"/>
  <c r="AB15" i="60"/>
  <c r="V15" i="60"/>
  <c r="AC15" i="60"/>
  <c r="T40" i="60"/>
  <c r="V40" i="60"/>
  <c r="AC40" i="60"/>
  <c r="W40" i="60"/>
  <c r="X40" i="60"/>
  <c r="AA40" i="60"/>
  <c r="P40" i="60"/>
  <c r="S40" i="60"/>
  <c r="Y40" i="60"/>
  <c r="AB40" i="60"/>
  <c r="Z40" i="60"/>
  <c r="U40" i="60"/>
  <c r="S27" i="60"/>
  <c r="AC27" i="60"/>
  <c r="V27" i="60"/>
  <c r="AB27" i="60"/>
  <c r="AD27" i="60"/>
  <c r="W27" i="60"/>
  <c r="AA27" i="60"/>
  <c r="P27" i="60"/>
  <c r="Y27" i="60"/>
  <c r="Z27" i="60"/>
  <c r="X27" i="60"/>
  <c r="U27" i="60"/>
  <c r="T27" i="60"/>
  <c r="S39" i="60"/>
  <c r="AA39" i="60"/>
  <c r="W39" i="60"/>
  <c r="Z39" i="60"/>
  <c r="AC39" i="60"/>
  <c r="T39" i="60"/>
  <c r="X39" i="60"/>
  <c r="Y39" i="60"/>
  <c r="P39" i="60"/>
  <c r="AB39" i="60"/>
  <c r="U39" i="60"/>
  <c r="V39" i="60"/>
  <c r="AC26" i="60"/>
  <c r="P26" i="60"/>
  <c r="X26" i="60"/>
  <c r="D52" i="60"/>
  <c r="V26" i="60"/>
  <c r="AD26" i="60"/>
  <c r="Y26" i="60"/>
  <c r="E52" i="60"/>
  <c r="Z26" i="60"/>
  <c r="W26" i="60"/>
  <c r="DO16" i="59"/>
  <c r="L16" i="59" s="1"/>
  <c r="L66" i="59" s="1"/>
  <c r="F48" i="60"/>
  <c r="S123" i="10"/>
  <c r="DO14" i="59"/>
  <c r="L14" i="59" s="1"/>
  <c r="L64" i="59" s="1"/>
  <c r="G48" i="60"/>
  <c r="N48" i="60"/>
  <c r="DO15" i="59"/>
  <c r="L15" i="59" s="1"/>
  <c r="L65" i="59" s="1"/>
  <c r="E35" i="60"/>
  <c r="J48" i="60"/>
  <c r="O48" i="60"/>
  <c r="S11" i="60"/>
  <c r="D50" i="60"/>
  <c r="Y11" i="60"/>
  <c r="X11" i="60"/>
  <c r="AD11" i="60"/>
  <c r="T11" i="60"/>
  <c r="W11" i="60"/>
  <c r="V11" i="60"/>
  <c r="AC11" i="60"/>
  <c r="AB11" i="60"/>
  <c r="AA11" i="60"/>
  <c r="Z11" i="60"/>
  <c r="U11" i="60"/>
  <c r="P11" i="60"/>
  <c r="D22" i="60"/>
  <c r="S58" i="60"/>
  <c r="U69" i="32"/>
  <c r="S69" i="32"/>
  <c r="AE66" i="32"/>
  <c r="AE104" i="32" s="1"/>
  <c r="X69" i="32"/>
  <c r="AD69" i="32"/>
  <c r="AC69" i="32"/>
  <c r="T69" i="32"/>
  <c r="AA69" i="32"/>
  <c r="Z69" i="32"/>
  <c r="AB69" i="32"/>
  <c r="AE68" i="32"/>
  <c r="Y69" i="32"/>
  <c r="AE67" i="32"/>
  <c r="W69" i="32"/>
  <c r="V69" i="32"/>
  <c r="DN16" i="57"/>
  <c r="M69" i="32"/>
  <c r="E69" i="32"/>
  <c r="P67" i="32"/>
  <c r="I69" i="32"/>
  <c r="P66" i="32"/>
  <c r="P104" i="32" s="1"/>
  <c r="O69" i="32"/>
  <c r="G69" i="32"/>
  <c r="AI69" i="32"/>
  <c r="BX68" i="32"/>
  <c r="BL69" i="32"/>
  <c r="BT69" i="32"/>
  <c r="BQ69" i="32"/>
  <c r="BP69" i="32"/>
  <c r="BM69" i="32"/>
  <c r="FJ66" i="32"/>
  <c r="FJ67" i="32"/>
  <c r="EX69" i="32"/>
  <c r="FF69" i="32"/>
  <c r="FE69" i="32"/>
  <c r="FB69" i="32"/>
  <c r="EI69" i="32"/>
  <c r="EU66" i="32"/>
  <c r="EU68" i="32"/>
  <c r="EK69" i="32"/>
  <c r="EU67" i="32"/>
  <c r="ES69" i="32"/>
  <c r="EL69" i="32"/>
  <c r="EF68" i="32"/>
  <c r="EF67" i="32"/>
  <c r="EF66" i="32"/>
  <c r="DT69" i="32"/>
  <c r="DY69" i="32"/>
  <c r="EC69" i="32"/>
  <c r="DG69" i="32"/>
  <c r="DE69" i="32"/>
  <c r="DQ66" i="32"/>
  <c r="DP69" i="32"/>
  <c r="DQ67" i="32"/>
  <c r="DH69" i="32"/>
  <c r="DQ68" i="32"/>
  <c r="DK69" i="32"/>
  <c r="E36" i="59"/>
  <c r="F36" i="59" s="1"/>
  <c r="DB67" i="32"/>
  <c r="CT69" i="32"/>
  <c r="CY69" i="32"/>
  <c r="CU69" i="32"/>
  <c r="DB66" i="32"/>
  <c r="DB68" i="32"/>
  <c r="CQ69" i="32"/>
  <c r="CA69" i="32"/>
  <c r="CM66" i="32"/>
  <c r="CM68" i="32"/>
  <c r="CC69" i="32"/>
  <c r="CK69" i="32"/>
  <c r="BI67" i="32"/>
  <c r="BI68" i="32"/>
  <c r="BE69" i="32"/>
  <c r="BD69" i="32"/>
  <c r="AW69" i="32"/>
  <c r="BA69" i="32"/>
  <c r="AZ69" i="32"/>
  <c r="EU108" i="32"/>
  <c r="DB108" i="32"/>
  <c r="EF108" i="32"/>
  <c r="E21" i="59"/>
  <c r="F21" i="59" s="1"/>
  <c r="H21" i="59"/>
  <c r="P21" i="59"/>
  <c r="E19" i="59"/>
  <c r="D22" i="59"/>
  <c r="P19" i="59"/>
  <c r="H19" i="59"/>
  <c r="P56" i="59"/>
  <c r="H56" i="59"/>
  <c r="E56" i="59"/>
  <c r="F56" i="59" s="1"/>
  <c r="G26" i="59"/>
  <c r="I26" i="59" s="1"/>
  <c r="J26" i="59" s="1"/>
  <c r="P11" i="59"/>
  <c r="H11" i="59"/>
  <c r="E11" i="59"/>
  <c r="G39" i="59"/>
  <c r="C42" i="59"/>
  <c r="DP61" i="59"/>
  <c r="T61" i="59" s="1"/>
  <c r="X61" i="59" s="1"/>
  <c r="DP60" i="59"/>
  <c r="T60" i="59" s="1"/>
  <c r="X60" i="59" s="1"/>
  <c r="DP59" i="59"/>
  <c r="T59" i="59" s="1"/>
  <c r="DP54" i="59"/>
  <c r="T54" i="59" s="1"/>
  <c r="X54" i="59" s="1"/>
  <c r="DP51" i="59"/>
  <c r="T51" i="59" s="1"/>
  <c r="DP50" i="59"/>
  <c r="T50" i="59" s="1"/>
  <c r="X50" i="59" s="1"/>
  <c r="DP49" i="59"/>
  <c r="T49" i="59" s="1"/>
  <c r="DP46" i="59"/>
  <c r="T46" i="59" s="1"/>
  <c r="X46" i="59" s="1"/>
  <c r="DP44" i="59"/>
  <c r="T44" i="59" s="1"/>
  <c r="X44" i="59" s="1"/>
  <c r="DP41" i="59"/>
  <c r="T41" i="59" s="1"/>
  <c r="X41" i="59" s="1"/>
  <c r="DP40" i="59"/>
  <c r="T40" i="59" s="1"/>
  <c r="DP55" i="59"/>
  <c r="T55" i="59" s="1"/>
  <c r="X55" i="59" s="1"/>
  <c r="DP45" i="59"/>
  <c r="T45" i="59" s="1"/>
  <c r="X45" i="59" s="1"/>
  <c r="DP39" i="59"/>
  <c r="T39" i="59" s="1"/>
  <c r="X39" i="59" s="1"/>
  <c r="DP36" i="59"/>
  <c r="T36" i="59" s="1"/>
  <c r="DP56" i="59"/>
  <c r="T56" i="59" s="1"/>
  <c r="X56" i="59" s="1"/>
  <c r="DP26" i="59"/>
  <c r="T26" i="59" s="1"/>
  <c r="DP25" i="59"/>
  <c r="T25" i="59" s="1"/>
  <c r="DP9" i="59"/>
  <c r="T9" i="59" s="1"/>
  <c r="DP31" i="59"/>
  <c r="T31" i="59" s="1"/>
  <c r="X31" i="59" s="1"/>
  <c r="DP24" i="59"/>
  <c r="T24" i="59" s="1"/>
  <c r="X24" i="59" s="1"/>
  <c r="DP21" i="59"/>
  <c r="T21" i="59" s="1"/>
  <c r="DP20" i="59"/>
  <c r="T20" i="59" s="1"/>
  <c r="DP35" i="59"/>
  <c r="T35" i="59" s="1"/>
  <c r="X35" i="59" s="1"/>
  <c r="DP30" i="59"/>
  <c r="T30" i="59" s="1"/>
  <c r="X30" i="59" s="1"/>
  <c r="DP19" i="59"/>
  <c r="T19" i="59" s="1"/>
  <c r="X19" i="59" s="1"/>
  <c r="DP16" i="59"/>
  <c r="T16" i="59" s="1"/>
  <c r="DP15" i="59"/>
  <c r="T15" i="59" s="1"/>
  <c r="DP14" i="59"/>
  <c r="T14" i="59" s="1"/>
  <c r="DP29" i="59"/>
  <c r="T29" i="59" s="1"/>
  <c r="X29" i="59" s="1"/>
  <c r="DP11" i="59"/>
  <c r="T11" i="59" s="1"/>
  <c r="DP34" i="59"/>
  <c r="T34" i="59" s="1"/>
  <c r="X34" i="59" s="1"/>
  <c r="DP10" i="59"/>
  <c r="T10" i="59" s="1"/>
  <c r="DQ7" i="59"/>
  <c r="L57" i="59"/>
  <c r="E41" i="59"/>
  <c r="F41" i="59" s="1"/>
  <c r="P41" i="59"/>
  <c r="H41" i="59"/>
  <c r="H31" i="59"/>
  <c r="P31" i="59"/>
  <c r="E31" i="59"/>
  <c r="F31" i="59" s="1"/>
  <c r="E40" i="59"/>
  <c r="F40" i="59" s="1"/>
  <c r="P40" i="59"/>
  <c r="H40" i="59"/>
  <c r="G19" i="59"/>
  <c r="C22" i="59"/>
  <c r="C52" i="59"/>
  <c r="G49" i="59"/>
  <c r="L22" i="59"/>
  <c r="P34" i="59"/>
  <c r="E34" i="59"/>
  <c r="D37" i="59"/>
  <c r="H34" i="59"/>
  <c r="D57" i="59"/>
  <c r="E54" i="59"/>
  <c r="P54" i="59"/>
  <c r="H54" i="59"/>
  <c r="P59" i="59"/>
  <c r="H59" i="59"/>
  <c r="D62" i="59"/>
  <c r="E59" i="59"/>
  <c r="G40" i="59"/>
  <c r="G10" i="59"/>
  <c r="P29" i="59"/>
  <c r="H29" i="59"/>
  <c r="D32" i="59"/>
  <c r="E29" i="59"/>
  <c r="C57" i="59"/>
  <c r="G54" i="59"/>
  <c r="C32" i="59"/>
  <c r="G29" i="59"/>
  <c r="G31" i="59"/>
  <c r="G51" i="59"/>
  <c r="G56" i="59"/>
  <c r="L27" i="59"/>
  <c r="L47" i="59"/>
  <c r="L52" i="59"/>
  <c r="G21" i="59"/>
  <c r="D42" i="59"/>
  <c r="E39" i="59"/>
  <c r="P39" i="59"/>
  <c r="H39" i="59"/>
  <c r="P30" i="59"/>
  <c r="E30" i="59"/>
  <c r="F30" i="59" s="1"/>
  <c r="H30" i="59"/>
  <c r="P45" i="59"/>
  <c r="H45" i="59"/>
  <c r="E45" i="59"/>
  <c r="F45" i="59" s="1"/>
  <c r="E26" i="59"/>
  <c r="F26" i="59" s="1"/>
  <c r="G41" i="59"/>
  <c r="G46" i="59"/>
  <c r="G50" i="59"/>
  <c r="G61" i="59"/>
  <c r="L32" i="59"/>
  <c r="P36" i="59"/>
  <c r="E20" i="59"/>
  <c r="F20" i="59" s="1"/>
  <c r="H20" i="59"/>
  <c r="P20" i="59"/>
  <c r="G20" i="59"/>
  <c r="E44" i="59"/>
  <c r="P44" i="59"/>
  <c r="H44" i="59"/>
  <c r="D47" i="59"/>
  <c r="E46" i="59"/>
  <c r="F46" i="59" s="1"/>
  <c r="H46" i="59"/>
  <c r="P46" i="59"/>
  <c r="E60" i="59"/>
  <c r="F60" i="59" s="1"/>
  <c r="H60" i="59"/>
  <c r="P60" i="59"/>
  <c r="C47" i="59"/>
  <c r="G44" i="59"/>
  <c r="G25" i="59"/>
  <c r="I25" i="59" s="1"/>
  <c r="J25" i="59" s="1"/>
  <c r="G30" i="59"/>
  <c r="G55" i="59"/>
  <c r="G60" i="59"/>
  <c r="L37" i="59"/>
  <c r="L62" i="59"/>
  <c r="P10" i="59"/>
  <c r="H10" i="59"/>
  <c r="E10" i="59"/>
  <c r="P49" i="59"/>
  <c r="D52" i="59"/>
  <c r="E49" i="59"/>
  <c r="H49" i="59"/>
  <c r="D27" i="59"/>
  <c r="E24" i="59"/>
  <c r="P24" i="59"/>
  <c r="H24" i="59"/>
  <c r="G9" i="59"/>
  <c r="I9" i="59" s="1"/>
  <c r="C12" i="59"/>
  <c r="P35" i="59"/>
  <c r="E35" i="59"/>
  <c r="F35" i="59" s="1"/>
  <c r="H35" i="59"/>
  <c r="E50" i="59"/>
  <c r="F50" i="59" s="1"/>
  <c r="H50" i="59"/>
  <c r="P50" i="59"/>
  <c r="E51" i="59"/>
  <c r="F51" i="59" s="1"/>
  <c r="P51" i="59"/>
  <c r="H51" i="59"/>
  <c r="P55" i="59"/>
  <c r="H55" i="59"/>
  <c r="E55" i="59"/>
  <c r="F55" i="59" s="1"/>
  <c r="E61" i="59"/>
  <c r="F61" i="59" s="1"/>
  <c r="P61" i="59"/>
  <c r="H61" i="59"/>
  <c r="G35" i="59"/>
  <c r="DA61" i="59"/>
  <c r="K61" i="59" s="1"/>
  <c r="DA59" i="59"/>
  <c r="K59" i="59" s="1"/>
  <c r="DA56" i="59"/>
  <c r="K56" i="59" s="1"/>
  <c r="M56" i="59" s="1"/>
  <c r="N56" i="59" s="1"/>
  <c r="DA55" i="59"/>
  <c r="K55" i="59" s="1"/>
  <c r="DA60" i="59"/>
  <c r="K60" i="59" s="1"/>
  <c r="M60" i="59" s="1"/>
  <c r="N60" i="59" s="1"/>
  <c r="DA54" i="59"/>
  <c r="K54" i="59" s="1"/>
  <c r="DA46" i="59"/>
  <c r="K46" i="59" s="1"/>
  <c r="O46" i="59" s="1"/>
  <c r="DA51" i="59"/>
  <c r="K51" i="59" s="1"/>
  <c r="M51" i="59" s="1"/>
  <c r="N51" i="59" s="1"/>
  <c r="DA29" i="59"/>
  <c r="K29" i="59" s="1"/>
  <c r="DA50" i="59"/>
  <c r="K50" i="59" s="1"/>
  <c r="DA44" i="59"/>
  <c r="K44" i="59" s="1"/>
  <c r="O44" i="59" s="1"/>
  <c r="DA41" i="59"/>
  <c r="K41" i="59" s="1"/>
  <c r="M41" i="59" s="1"/>
  <c r="N41" i="59" s="1"/>
  <c r="DA40" i="59"/>
  <c r="K40" i="59" s="1"/>
  <c r="M40" i="59" s="1"/>
  <c r="N40" i="59" s="1"/>
  <c r="DA49" i="59"/>
  <c r="K49" i="59" s="1"/>
  <c r="DA45" i="59"/>
  <c r="K45" i="59" s="1"/>
  <c r="M45" i="59" s="1"/>
  <c r="N45" i="59" s="1"/>
  <c r="DA11" i="59"/>
  <c r="K11" i="59" s="1"/>
  <c r="M11" i="59" s="1"/>
  <c r="DA10" i="59"/>
  <c r="K10" i="59" s="1"/>
  <c r="O10" i="59" s="1"/>
  <c r="DA39" i="59"/>
  <c r="K39" i="59" s="1"/>
  <c r="O39" i="59" s="1"/>
  <c r="DA35" i="59"/>
  <c r="K35" i="59" s="1"/>
  <c r="O35" i="59" s="1"/>
  <c r="DA34" i="59"/>
  <c r="K34" i="59" s="1"/>
  <c r="M34" i="59" s="1"/>
  <c r="DA30" i="59"/>
  <c r="K30" i="59" s="1"/>
  <c r="DA26" i="59"/>
  <c r="K26" i="59" s="1"/>
  <c r="M26" i="59" s="1"/>
  <c r="N26" i="59" s="1"/>
  <c r="DA25" i="59"/>
  <c r="K25" i="59" s="1"/>
  <c r="DA31" i="59"/>
  <c r="K31" i="59" s="1"/>
  <c r="DB7" i="59"/>
  <c r="DA36" i="59"/>
  <c r="K36" i="59" s="1"/>
  <c r="M36" i="59" s="1"/>
  <c r="N36" i="59" s="1"/>
  <c r="DA24" i="59"/>
  <c r="K24" i="59" s="1"/>
  <c r="M24" i="59" s="1"/>
  <c r="DA21" i="59"/>
  <c r="K21" i="59" s="1"/>
  <c r="M21" i="59" s="1"/>
  <c r="N21" i="59" s="1"/>
  <c r="DA20" i="59"/>
  <c r="K20" i="59" s="1"/>
  <c r="O20" i="59" s="1"/>
  <c r="DA9" i="59"/>
  <c r="K9" i="59" s="1"/>
  <c r="M9" i="59" s="1"/>
  <c r="DA19" i="59"/>
  <c r="K19" i="59" s="1"/>
  <c r="G24" i="59"/>
  <c r="C27" i="59"/>
  <c r="G36" i="59"/>
  <c r="I36" i="59" s="1"/>
  <c r="J36" i="59" s="1"/>
  <c r="G34" i="59"/>
  <c r="C37" i="59"/>
  <c r="G45" i="59"/>
  <c r="C62" i="59"/>
  <c r="G59" i="59"/>
  <c r="L12" i="59"/>
  <c r="P9" i="59"/>
  <c r="L42" i="59"/>
  <c r="P25" i="59"/>
  <c r="E9" i="59"/>
  <c r="D12" i="59"/>
  <c r="DA59" i="57"/>
  <c r="K59" i="57" s="1"/>
  <c r="DA54" i="57"/>
  <c r="K54" i="57" s="1"/>
  <c r="O54" i="57" s="1"/>
  <c r="DA49" i="57"/>
  <c r="K49" i="57" s="1"/>
  <c r="O49" i="57" s="1"/>
  <c r="DA44" i="57"/>
  <c r="K44" i="57" s="1"/>
  <c r="DA39" i="57"/>
  <c r="DA34" i="57"/>
  <c r="K34" i="57" s="1"/>
  <c r="DA29" i="57"/>
  <c r="K29" i="57" s="1"/>
  <c r="O29" i="57" s="1"/>
  <c r="DA24" i="57"/>
  <c r="K24" i="57" s="1"/>
  <c r="DA19" i="57"/>
  <c r="K19" i="57" s="1"/>
  <c r="DA61" i="57"/>
  <c r="K61" i="57" s="1"/>
  <c r="DA51" i="57"/>
  <c r="K51" i="57" s="1"/>
  <c r="DA41" i="57"/>
  <c r="DA11" i="57"/>
  <c r="K11" i="57" s="1"/>
  <c r="DA45" i="57"/>
  <c r="K45" i="57" s="1"/>
  <c r="O45" i="57" s="1"/>
  <c r="DA25" i="57"/>
  <c r="K25" i="57" s="1"/>
  <c r="O25" i="57" s="1"/>
  <c r="DA21" i="57"/>
  <c r="K21" i="57" s="1"/>
  <c r="O21" i="57" s="1"/>
  <c r="DA60" i="57"/>
  <c r="K60" i="57" s="1"/>
  <c r="DA40" i="57"/>
  <c r="DA20" i="57"/>
  <c r="K20" i="57" s="1"/>
  <c r="O20" i="57" s="1"/>
  <c r="DA56" i="57"/>
  <c r="K56" i="57" s="1"/>
  <c r="O56" i="57" s="1"/>
  <c r="DA46" i="57"/>
  <c r="K46" i="57" s="1"/>
  <c r="O46" i="57" s="1"/>
  <c r="DA36" i="57"/>
  <c r="K36" i="57" s="1"/>
  <c r="O36" i="57" s="1"/>
  <c r="DA31" i="57"/>
  <c r="K31" i="57" s="1"/>
  <c r="DA55" i="57"/>
  <c r="K55" i="57" s="1"/>
  <c r="DA35" i="57"/>
  <c r="K35" i="57" s="1"/>
  <c r="O35" i="57" s="1"/>
  <c r="DA26" i="57"/>
  <c r="K26" i="57" s="1"/>
  <c r="DA50" i="57"/>
  <c r="K50" i="57" s="1"/>
  <c r="O50" i="57" s="1"/>
  <c r="DA30" i="57"/>
  <c r="K30" i="57" s="1"/>
  <c r="O30" i="57" s="1"/>
  <c r="DA10" i="57"/>
  <c r="K10" i="57" s="1"/>
  <c r="DO16" i="57"/>
  <c r="L16" i="57" s="1"/>
  <c r="DO61" i="57"/>
  <c r="L61" i="57" s="1"/>
  <c r="DO56" i="57"/>
  <c r="L56" i="57" s="1"/>
  <c r="DO51" i="57"/>
  <c r="L51" i="57" s="1"/>
  <c r="DO46" i="57"/>
  <c r="L46" i="57" s="1"/>
  <c r="DO41" i="57"/>
  <c r="DO36" i="57"/>
  <c r="L36" i="57" s="1"/>
  <c r="DO31" i="57"/>
  <c r="L31" i="57" s="1"/>
  <c r="DO26" i="57"/>
  <c r="L26" i="57" s="1"/>
  <c r="DO21" i="57"/>
  <c r="L21" i="57" s="1"/>
  <c r="P21" i="57" s="1"/>
  <c r="DO11" i="57"/>
  <c r="L11" i="57" s="1"/>
  <c r="T123" i="10"/>
  <c r="W123" i="10"/>
  <c r="AD123" i="10"/>
  <c r="AC123" i="10"/>
  <c r="Y123" i="10"/>
  <c r="U123" i="10"/>
  <c r="V123" i="10"/>
  <c r="AD105" i="10"/>
  <c r="X123" i="10"/>
  <c r="P123" i="10"/>
  <c r="AA123" i="10"/>
  <c r="Z123" i="10"/>
  <c r="AB123" i="10"/>
  <c r="AC69" i="10"/>
  <c r="AA141" i="10"/>
  <c r="W141" i="10"/>
  <c r="S141" i="10"/>
  <c r="AB141" i="10"/>
  <c r="V141" i="10"/>
  <c r="AD141" i="10"/>
  <c r="X141" i="10"/>
  <c r="U141" i="10"/>
  <c r="Z141" i="10"/>
  <c r="T141" i="10"/>
  <c r="Y141" i="10"/>
  <c r="P141" i="10"/>
  <c r="AC141" i="10"/>
  <c r="T105" i="10"/>
  <c r="Y105" i="10"/>
  <c r="V105" i="10"/>
  <c r="AA105" i="10"/>
  <c r="U105" i="10"/>
  <c r="X105" i="10"/>
  <c r="AC105" i="10"/>
  <c r="Z105" i="10"/>
  <c r="P105" i="10"/>
  <c r="AB105" i="10"/>
  <c r="W105" i="10"/>
  <c r="Y69" i="10"/>
  <c r="T69" i="10"/>
  <c r="AA69" i="10"/>
  <c r="U69" i="10"/>
  <c r="AB69" i="10"/>
  <c r="Z69" i="10"/>
  <c r="W69" i="10"/>
  <c r="V69" i="10"/>
  <c r="S69" i="10"/>
  <c r="P69" i="10"/>
  <c r="X69" i="10"/>
  <c r="AD69" i="10"/>
  <c r="C27" i="57"/>
  <c r="G24" i="57"/>
  <c r="C47" i="57"/>
  <c r="G44" i="57"/>
  <c r="DP7" i="57"/>
  <c r="G11" i="57"/>
  <c r="G26" i="57"/>
  <c r="C37" i="57"/>
  <c r="G34" i="57"/>
  <c r="G45" i="57"/>
  <c r="G51" i="57"/>
  <c r="G60" i="57"/>
  <c r="G21" i="57"/>
  <c r="C62" i="57"/>
  <c r="G59" i="57"/>
  <c r="G10" i="57"/>
  <c r="DA9" i="57"/>
  <c r="K9" i="57" s="1"/>
  <c r="DB7" i="57"/>
  <c r="C32" i="57"/>
  <c r="G29" i="57"/>
  <c r="G35" i="57"/>
  <c r="G55" i="57"/>
  <c r="G46" i="57"/>
  <c r="C57" i="57"/>
  <c r="G54" i="57"/>
  <c r="G61" i="57"/>
  <c r="E21" i="57"/>
  <c r="F21" i="57" s="1"/>
  <c r="H21" i="57"/>
  <c r="G31" i="57"/>
  <c r="G50" i="57"/>
  <c r="C22" i="57"/>
  <c r="G19" i="57"/>
  <c r="G20" i="57"/>
  <c r="G25" i="57"/>
  <c r="G30" i="57"/>
  <c r="G36" i="57"/>
  <c r="C52" i="57"/>
  <c r="G49" i="57"/>
  <c r="G56" i="57"/>
  <c r="C12" i="57"/>
  <c r="D61" i="57"/>
  <c r="H61" i="57" s="1"/>
  <c r="DO60" i="57"/>
  <c r="L60" i="57" s="1"/>
  <c r="DN60" i="57"/>
  <c r="D60" i="57" s="1"/>
  <c r="E60" i="57" s="1"/>
  <c r="F60" i="57" s="1"/>
  <c r="DO59" i="57"/>
  <c r="L59" i="57" s="1"/>
  <c r="DN59" i="57"/>
  <c r="D59" i="57" s="1"/>
  <c r="D56" i="57"/>
  <c r="E56" i="57" s="1"/>
  <c r="F56" i="57" s="1"/>
  <c r="DO55" i="57"/>
  <c r="L55" i="57" s="1"/>
  <c r="DO54" i="57"/>
  <c r="L54" i="57" s="1"/>
  <c r="DN55" i="57"/>
  <c r="D55" i="57" s="1"/>
  <c r="E55" i="57" s="1"/>
  <c r="F55" i="57" s="1"/>
  <c r="DN54" i="57"/>
  <c r="D54" i="57" s="1"/>
  <c r="H54" i="57" s="1"/>
  <c r="D51" i="57"/>
  <c r="H51" i="57" s="1"/>
  <c r="DO50" i="57"/>
  <c r="L50" i="57" s="1"/>
  <c r="DN50" i="57"/>
  <c r="D50" i="57" s="1"/>
  <c r="H50" i="57" s="1"/>
  <c r="DO49" i="57"/>
  <c r="L49" i="57" s="1"/>
  <c r="DN49" i="57"/>
  <c r="D49" i="57" s="1"/>
  <c r="E49" i="57" s="1"/>
  <c r="D46" i="57"/>
  <c r="E46" i="57" s="1"/>
  <c r="F46" i="57" s="1"/>
  <c r="DO45" i="57"/>
  <c r="L45" i="57" s="1"/>
  <c r="DN45" i="57"/>
  <c r="D45" i="57" s="1"/>
  <c r="E45" i="57" s="1"/>
  <c r="F45" i="57" s="1"/>
  <c r="DO44" i="57"/>
  <c r="L44" i="57" s="1"/>
  <c r="DN44" i="57"/>
  <c r="D44" i="57" s="1"/>
  <c r="H44" i="57" s="1"/>
  <c r="DN39" i="57"/>
  <c r="D39" i="57" s="1"/>
  <c r="H39" i="57" s="1"/>
  <c r="D36" i="57"/>
  <c r="H36" i="57" s="1"/>
  <c r="DO35" i="57"/>
  <c r="L35" i="57" s="1"/>
  <c r="DN35" i="57"/>
  <c r="D35" i="57" s="1"/>
  <c r="H35" i="57" s="1"/>
  <c r="DO34" i="57"/>
  <c r="L34" i="57" s="1"/>
  <c r="DN34" i="57"/>
  <c r="D34" i="57" s="1"/>
  <c r="D31" i="57"/>
  <c r="E31" i="57" s="1"/>
  <c r="F31" i="57" s="1"/>
  <c r="DO30" i="57"/>
  <c r="L30" i="57" s="1"/>
  <c r="D30" i="57"/>
  <c r="H30" i="57" s="1"/>
  <c r="DO29" i="57"/>
  <c r="L29" i="57" s="1"/>
  <c r="DN29" i="57"/>
  <c r="D29" i="57" s="1"/>
  <c r="D26" i="57"/>
  <c r="E26" i="57" s="1"/>
  <c r="F26" i="57" s="1"/>
  <c r="DO25" i="57"/>
  <c r="L25" i="57" s="1"/>
  <c r="DN25" i="57"/>
  <c r="D25" i="57" s="1"/>
  <c r="H25" i="57" s="1"/>
  <c r="DO24" i="57"/>
  <c r="L24" i="57" s="1"/>
  <c r="DN24" i="57"/>
  <c r="D24" i="57" s="1"/>
  <c r="H24" i="57" s="1"/>
  <c r="DO20" i="57"/>
  <c r="L20" i="57" s="1"/>
  <c r="DN20" i="57"/>
  <c r="D20" i="57" s="1"/>
  <c r="E20" i="57" s="1"/>
  <c r="F20" i="57" s="1"/>
  <c r="DO19" i="57"/>
  <c r="L19" i="57" s="1"/>
  <c r="DN19" i="57"/>
  <c r="D19" i="57" s="1"/>
  <c r="D11" i="57"/>
  <c r="H11" i="57" s="1"/>
  <c r="DO10" i="57"/>
  <c r="L10" i="57" s="1"/>
  <c r="DN10" i="57"/>
  <c r="D10" i="57" s="1"/>
  <c r="H10" i="57" s="1"/>
  <c r="DO9" i="57"/>
  <c r="L9" i="57" s="1"/>
  <c r="DN9" i="57"/>
  <c r="D9" i="57" s="1"/>
  <c r="H9" i="57" s="1"/>
  <c r="I9" i="57" s="1"/>
  <c r="D87" i="10"/>
  <c r="D88" i="10"/>
  <c r="D86" i="10"/>
  <c r="AC12" i="63" l="1"/>
  <c r="AD12" i="63" s="1"/>
  <c r="AC22" i="63"/>
  <c r="AD22" i="63" s="1"/>
  <c r="AC47" i="63"/>
  <c r="AD47" i="63" s="1"/>
  <c r="AD44" i="63"/>
  <c r="AC42" i="63"/>
  <c r="AD42" i="63" s="1"/>
  <c r="AK16" i="63"/>
  <c r="AL16" i="63" s="1"/>
  <c r="H51" i="66"/>
  <c r="H61" i="66" s="1"/>
  <c r="H22" i="66"/>
  <c r="AC14" i="61"/>
  <c r="AC64" i="61" s="1"/>
  <c r="Z55" i="66"/>
  <c r="V57" i="66"/>
  <c r="AB65" i="65"/>
  <c r="AB57" i="66"/>
  <c r="X57" i="66"/>
  <c r="AC27" i="63"/>
  <c r="AD27" i="63" s="1"/>
  <c r="AD19" i="63"/>
  <c r="AO35" i="63"/>
  <c r="AP35" i="63" s="1"/>
  <c r="AC37" i="63"/>
  <c r="AD37" i="63" s="1"/>
  <c r="AD56" i="66"/>
  <c r="AB56" i="66"/>
  <c r="Z56" i="66"/>
  <c r="AA56" i="66"/>
  <c r="AC56" i="66"/>
  <c r="X56" i="66"/>
  <c r="AC52" i="63"/>
  <c r="AD52" i="63" s="1"/>
  <c r="P56" i="66"/>
  <c r="AB64" i="65"/>
  <c r="W52" i="66"/>
  <c r="AD24" i="63"/>
  <c r="AA54" i="66"/>
  <c r="AD54" i="66"/>
  <c r="P54" i="66"/>
  <c r="AC54" i="66"/>
  <c r="Z54" i="66"/>
  <c r="V54" i="66"/>
  <c r="X54" i="66"/>
  <c r="AB54" i="66"/>
  <c r="Y54" i="66"/>
  <c r="AD59" i="66"/>
  <c r="G51" i="66"/>
  <c r="G61" i="66" s="1"/>
  <c r="AC58" i="66"/>
  <c r="Z58" i="66"/>
  <c r="X58" i="66"/>
  <c r="V58" i="66"/>
  <c r="AB58" i="66"/>
  <c r="AA58" i="66"/>
  <c r="Y58" i="66"/>
  <c r="AD58" i="66"/>
  <c r="W58" i="66"/>
  <c r="P53" i="66"/>
  <c r="W53" i="66"/>
  <c r="AB53" i="66"/>
  <c r="Z53" i="66"/>
  <c r="X53" i="66"/>
  <c r="AD53" i="66"/>
  <c r="AA53" i="66"/>
  <c r="Y53" i="66"/>
  <c r="AC53" i="66"/>
  <c r="Y57" i="66"/>
  <c r="AA57" i="66"/>
  <c r="AD57" i="66"/>
  <c r="U57" i="66"/>
  <c r="AC57" i="66"/>
  <c r="P57" i="66"/>
  <c r="W57" i="66"/>
  <c r="P55" i="66"/>
  <c r="V52" i="66"/>
  <c r="X52" i="66"/>
  <c r="AA52" i="66"/>
  <c r="Y52" i="66"/>
  <c r="Z52" i="66"/>
  <c r="AC52" i="66"/>
  <c r="AB52" i="66"/>
  <c r="U52" i="66"/>
  <c r="P52" i="66"/>
  <c r="AD52" i="66"/>
  <c r="AA59" i="66"/>
  <c r="Y59" i="66"/>
  <c r="U59" i="66"/>
  <c r="W59" i="66"/>
  <c r="AC59" i="66"/>
  <c r="Z59" i="66"/>
  <c r="AB59" i="66"/>
  <c r="X59" i="66"/>
  <c r="V59" i="66"/>
  <c r="P59" i="66"/>
  <c r="M14" i="65"/>
  <c r="N14" i="65" s="1"/>
  <c r="X55" i="66"/>
  <c r="W55" i="66"/>
  <c r="AC55" i="66"/>
  <c r="AO31" i="63"/>
  <c r="AP31" i="63" s="1"/>
  <c r="AB55" i="66"/>
  <c r="AD55" i="66"/>
  <c r="Y55" i="66"/>
  <c r="V55" i="66"/>
  <c r="U55" i="66"/>
  <c r="AA55" i="66"/>
  <c r="F61" i="66"/>
  <c r="Q46" i="61"/>
  <c r="R46" i="61" s="1"/>
  <c r="AO35" i="65"/>
  <c r="AP35" i="65" s="1"/>
  <c r="E51" i="66"/>
  <c r="E61" i="66" s="1"/>
  <c r="E22" i="66"/>
  <c r="AO24" i="65"/>
  <c r="AO27" i="65" s="1"/>
  <c r="AP27" i="65" s="1"/>
  <c r="I24" i="63"/>
  <c r="J24" i="63" s="1"/>
  <c r="W50" i="66"/>
  <c r="U50" i="66"/>
  <c r="Z50" i="66"/>
  <c r="AD50" i="66"/>
  <c r="AB50" i="66"/>
  <c r="P50" i="66"/>
  <c r="AC50" i="66"/>
  <c r="Y50" i="66"/>
  <c r="V50" i="66"/>
  <c r="T50" i="66"/>
  <c r="S50" i="66"/>
  <c r="X50" i="66"/>
  <c r="AA50" i="66"/>
  <c r="I45" i="61"/>
  <c r="J45" i="61" s="1"/>
  <c r="W60" i="66"/>
  <c r="U60" i="66"/>
  <c r="S60" i="66"/>
  <c r="Y60" i="66"/>
  <c r="AD60" i="66"/>
  <c r="AB60" i="66"/>
  <c r="Z60" i="66"/>
  <c r="AC60" i="66"/>
  <c r="V60" i="66"/>
  <c r="T60" i="66"/>
  <c r="P60" i="66"/>
  <c r="AA60" i="66"/>
  <c r="X60" i="66"/>
  <c r="AO60" i="63"/>
  <c r="AP60" i="63" s="1"/>
  <c r="Q11" i="63"/>
  <c r="R11" i="63" s="1"/>
  <c r="Q20" i="63"/>
  <c r="R20" i="63" s="1"/>
  <c r="Q46" i="63"/>
  <c r="R46" i="63" s="1"/>
  <c r="D35" i="62"/>
  <c r="U35" i="62" s="1"/>
  <c r="Q10" i="63"/>
  <c r="R10" i="63" s="1"/>
  <c r="AO26" i="63"/>
  <c r="AP26" i="63" s="1"/>
  <c r="E22" i="63"/>
  <c r="F22" i="63" s="1"/>
  <c r="M65" i="65"/>
  <c r="N65" i="65" s="1"/>
  <c r="AJ64" i="63"/>
  <c r="AJ67" i="63" s="1"/>
  <c r="Y51" i="63"/>
  <c r="Z51" i="63" s="1"/>
  <c r="I36" i="63"/>
  <c r="J36" i="63" s="1"/>
  <c r="Y20" i="63"/>
  <c r="Z20" i="63" s="1"/>
  <c r="L65" i="65"/>
  <c r="Q25" i="63"/>
  <c r="R25" i="63" s="1"/>
  <c r="AO20" i="63"/>
  <c r="AP20" i="63" s="1"/>
  <c r="M27" i="63"/>
  <c r="N27" i="63" s="1"/>
  <c r="E32" i="63"/>
  <c r="F32" i="63" s="1"/>
  <c r="AG39" i="63"/>
  <c r="AH39" i="63" s="1"/>
  <c r="Q40" i="63"/>
  <c r="R40" i="63" s="1"/>
  <c r="AJ65" i="65"/>
  <c r="T65" i="65"/>
  <c r="T67" i="65" s="1"/>
  <c r="AG29" i="63"/>
  <c r="AH29" i="63" s="1"/>
  <c r="AG10" i="63"/>
  <c r="AH10" i="63" s="1"/>
  <c r="AC57" i="65"/>
  <c r="AD57" i="65" s="1"/>
  <c r="Q31" i="63"/>
  <c r="R31" i="63" s="1"/>
  <c r="N24" i="63"/>
  <c r="AG20" i="63"/>
  <c r="AH20" i="63" s="1"/>
  <c r="Y24" i="63"/>
  <c r="Z24" i="63" s="1"/>
  <c r="AK14" i="65"/>
  <c r="AL14" i="65" s="1"/>
  <c r="AG50" i="63"/>
  <c r="AH50" i="63" s="1"/>
  <c r="Q51" i="63"/>
  <c r="R51" i="63" s="1"/>
  <c r="Q26" i="63"/>
  <c r="R26" i="63" s="1"/>
  <c r="M15" i="63"/>
  <c r="N15" i="63" s="1"/>
  <c r="Q45" i="63"/>
  <c r="R45" i="63" s="1"/>
  <c r="Q41" i="63"/>
  <c r="R41" i="63" s="1"/>
  <c r="Q35" i="63"/>
  <c r="R35" i="63" s="1"/>
  <c r="AC64" i="65"/>
  <c r="AD64" i="65" s="1"/>
  <c r="P27" i="63"/>
  <c r="AF52" i="63"/>
  <c r="AC12" i="65"/>
  <c r="AD12" i="65" s="1"/>
  <c r="AN32" i="65"/>
  <c r="AC37" i="65"/>
  <c r="AD37" i="65" s="1"/>
  <c r="X52" i="63"/>
  <c r="I41" i="63"/>
  <c r="J41" i="63" s="1"/>
  <c r="H27" i="63"/>
  <c r="U15" i="63"/>
  <c r="V15" i="63" s="1"/>
  <c r="Q49" i="63"/>
  <c r="Y50" i="63"/>
  <c r="Z50" i="63" s="1"/>
  <c r="AG45" i="63"/>
  <c r="AH45" i="63" s="1"/>
  <c r="AG31" i="63"/>
  <c r="AH31" i="63" s="1"/>
  <c r="E42" i="63"/>
  <c r="F42" i="63" s="1"/>
  <c r="P52" i="63"/>
  <c r="Q19" i="63"/>
  <c r="M66" i="65"/>
  <c r="N66" i="65" s="1"/>
  <c r="Q50" i="63"/>
  <c r="R50" i="63" s="1"/>
  <c r="Y41" i="63"/>
  <c r="Z41" i="63" s="1"/>
  <c r="AO30" i="63"/>
  <c r="AP30" i="63" s="1"/>
  <c r="M32" i="63"/>
  <c r="N32" i="63" s="1"/>
  <c r="AG30" i="63"/>
  <c r="AH30" i="63" s="1"/>
  <c r="AF27" i="63"/>
  <c r="L66" i="65"/>
  <c r="F39" i="63"/>
  <c r="Y30" i="63"/>
  <c r="Z30" i="63" s="1"/>
  <c r="AG26" i="63"/>
  <c r="AH26" i="63" s="1"/>
  <c r="AG24" i="63"/>
  <c r="AH24" i="63" s="1"/>
  <c r="P22" i="63"/>
  <c r="AG21" i="63"/>
  <c r="AH21" i="63" s="1"/>
  <c r="AF22" i="63"/>
  <c r="AJ17" i="65"/>
  <c r="I49" i="63"/>
  <c r="I52" i="63" s="1"/>
  <c r="Q21" i="63"/>
  <c r="R21" i="63" s="1"/>
  <c r="E51" i="62"/>
  <c r="E61" i="62" s="1"/>
  <c r="AF32" i="63"/>
  <c r="H57" i="63"/>
  <c r="P47" i="63"/>
  <c r="AF32" i="65"/>
  <c r="AG29" i="65"/>
  <c r="AH29" i="65" s="1"/>
  <c r="Q44" i="63"/>
  <c r="R44" i="63" s="1"/>
  <c r="I35" i="63"/>
  <c r="J35" i="63" s="1"/>
  <c r="Y44" i="63"/>
  <c r="Z44" i="63" s="1"/>
  <c r="AC16" i="63"/>
  <c r="AD16" i="63" s="1"/>
  <c r="AO46" i="65"/>
  <c r="AP46" i="65" s="1"/>
  <c r="M22" i="63"/>
  <c r="N22" i="63" s="1"/>
  <c r="M16" i="63"/>
  <c r="N16" i="63" s="1"/>
  <c r="AF37" i="65"/>
  <c r="AF12" i="65"/>
  <c r="AC65" i="65"/>
  <c r="AD65" i="65" s="1"/>
  <c r="P32" i="63"/>
  <c r="E52" i="63"/>
  <c r="F52" i="63" s="1"/>
  <c r="T17" i="63"/>
  <c r="AN27" i="65"/>
  <c r="U65" i="65"/>
  <c r="V65" i="65" s="1"/>
  <c r="Q30" i="63"/>
  <c r="R30" i="63" s="1"/>
  <c r="AG35" i="63"/>
  <c r="AH35" i="63" s="1"/>
  <c r="AJ66" i="65"/>
  <c r="U16" i="63"/>
  <c r="V16" i="63" s="1"/>
  <c r="AF37" i="63"/>
  <c r="U16" i="65"/>
  <c r="AC16" i="65"/>
  <c r="AC66" i="65" s="1"/>
  <c r="AD66" i="65" s="1"/>
  <c r="AB17" i="65"/>
  <c r="U14" i="65"/>
  <c r="U64" i="65" s="1"/>
  <c r="T17" i="65"/>
  <c r="L17" i="65"/>
  <c r="E12" i="65"/>
  <c r="F12" i="65" s="1"/>
  <c r="M12" i="65"/>
  <c r="N12" i="65" s="1"/>
  <c r="I12" i="65"/>
  <c r="J12" i="65" s="1"/>
  <c r="J9" i="65"/>
  <c r="H12" i="65"/>
  <c r="Y10" i="65"/>
  <c r="X12" i="65"/>
  <c r="Q12" i="65"/>
  <c r="R12" i="65" s="1"/>
  <c r="R9" i="65"/>
  <c r="P12" i="65"/>
  <c r="M37" i="63"/>
  <c r="N37" i="63" s="1"/>
  <c r="AH36" i="65"/>
  <c r="AG37" i="65"/>
  <c r="AH37" i="65" s="1"/>
  <c r="P42" i="63"/>
  <c r="H22" i="65"/>
  <c r="I19" i="65"/>
  <c r="E22" i="65"/>
  <c r="F22" i="65" s="1"/>
  <c r="F19" i="65"/>
  <c r="N19" i="65"/>
  <c r="M22" i="65"/>
  <c r="N22" i="65" s="1"/>
  <c r="Q19" i="65"/>
  <c r="P22" i="65"/>
  <c r="AF22" i="65"/>
  <c r="AG19" i="65"/>
  <c r="V20" i="65"/>
  <c r="U22" i="65"/>
  <c r="V22" i="65" s="1"/>
  <c r="X22" i="65"/>
  <c r="Y19" i="65"/>
  <c r="AF42" i="63"/>
  <c r="AF27" i="65"/>
  <c r="AC27" i="65"/>
  <c r="AD27" i="65" s="1"/>
  <c r="AC52" i="65"/>
  <c r="AD52" i="65" s="1"/>
  <c r="F24" i="65"/>
  <c r="E27" i="65"/>
  <c r="F27" i="65" s="1"/>
  <c r="X27" i="65"/>
  <c r="Y24" i="65"/>
  <c r="N24" i="65"/>
  <c r="M27" i="65"/>
  <c r="N27" i="65" s="1"/>
  <c r="Q24" i="65"/>
  <c r="P27" i="65"/>
  <c r="H27" i="65"/>
  <c r="I24" i="65"/>
  <c r="V24" i="65"/>
  <c r="U27" i="65"/>
  <c r="V27" i="65" s="1"/>
  <c r="P37" i="63"/>
  <c r="H37" i="63"/>
  <c r="Q36" i="63"/>
  <c r="R36" i="63" s="1"/>
  <c r="M42" i="63"/>
  <c r="N42" i="63" s="1"/>
  <c r="AG47" i="65"/>
  <c r="AH47" i="65" s="1"/>
  <c r="I31" i="63"/>
  <c r="J31" i="63" s="1"/>
  <c r="N34" i="63"/>
  <c r="AF42" i="65"/>
  <c r="P32" i="65"/>
  <c r="Q29" i="65"/>
  <c r="H32" i="65"/>
  <c r="I29" i="65"/>
  <c r="F29" i="65"/>
  <c r="E32" i="65"/>
  <c r="F32" i="65" s="1"/>
  <c r="M32" i="65"/>
  <c r="N32" i="65" s="1"/>
  <c r="N29" i="65"/>
  <c r="V30" i="65"/>
  <c r="U32" i="65"/>
  <c r="V32" i="65" s="1"/>
  <c r="X32" i="65"/>
  <c r="Y29" i="65"/>
  <c r="M52" i="63"/>
  <c r="N52" i="63" s="1"/>
  <c r="AO49" i="63"/>
  <c r="AP49" i="63" s="1"/>
  <c r="AN42" i="65"/>
  <c r="AM65" i="65"/>
  <c r="Q34" i="65"/>
  <c r="P37" i="65"/>
  <c r="H37" i="65"/>
  <c r="I34" i="65"/>
  <c r="M37" i="65"/>
  <c r="N37" i="65" s="1"/>
  <c r="N34" i="65"/>
  <c r="E37" i="65"/>
  <c r="F37" i="65" s="1"/>
  <c r="F34" i="65"/>
  <c r="X37" i="65"/>
  <c r="Y35" i="65"/>
  <c r="AG57" i="65"/>
  <c r="AH57" i="65" s="1"/>
  <c r="Y39" i="65"/>
  <c r="X42" i="65"/>
  <c r="F39" i="65"/>
  <c r="E42" i="65"/>
  <c r="F42" i="65" s="1"/>
  <c r="M42" i="65"/>
  <c r="N42" i="65" s="1"/>
  <c r="N39" i="65"/>
  <c r="H42" i="65"/>
  <c r="I39" i="65"/>
  <c r="Q39" i="65"/>
  <c r="P42" i="65"/>
  <c r="U42" i="65"/>
  <c r="V42" i="65" s="1"/>
  <c r="V39" i="65"/>
  <c r="AF62" i="65"/>
  <c r="AG60" i="65"/>
  <c r="AH60" i="65" s="1"/>
  <c r="AF52" i="65"/>
  <c r="M47" i="65"/>
  <c r="N47" i="65" s="1"/>
  <c r="N44" i="65"/>
  <c r="Y44" i="65"/>
  <c r="X47" i="65"/>
  <c r="AF47" i="65"/>
  <c r="H47" i="65"/>
  <c r="I44" i="65"/>
  <c r="Q44" i="65"/>
  <c r="P47" i="65"/>
  <c r="F44" i="65"/>
  <c r="E47" i="65"/>
  <c r="F47" i="65" s="1"/>
  <c r="AC62" i="65"/>
  <c r="AD62" i="65" s="1"/>
  <c r="H52" i="65"/>
  <c r="I49" i="65"/>
  <c r="U52" i="65"/>
  <c r="V52" i="65" s="1"/>
  <c r="V49" i="65"/>
  <c r="M52" i="65"/>
  <c r="N52" i="65" s="1"/>
  <c r="N49" i="65"/>
  <c r="Q49" i="65"/>
  <c r="P52" i="65"/>
  <c r="X52" i="65"/>
  <c r="Y49" i="65"/>
  <c r="E52" i="65"/>
  <c r="F52" i="65" s="1"/>
  <c r="F49" i="65"/>
  <c r="AG12" i="65"/>
  <c r="AH12" i="65" s="1"/>
  <c r="AF57" i="65"/>
  <c r="Z54" i="65"/>
  <c r="Y57" i="65"/>
  <c r="Z57" i="65" s="1"/>
  <c r="H57" i="65"/>
  <c r="I54" i="65"/>
  <c r="E57" i="65"/>
  <c r="F57" i="65" s="1"/>
  <c r="F54" i="65"/>
  <c r="M57" i="65"/>
  <c r="N57" i="65" s="1"/>
  <c r="N54" i="65"/>
  <c r="X57" i="65"/>
  <c r="P57" i="65"/>
  <c r="Q54" i="65"/>
  <c r="AI67" i="65"/>
  <c r="Q59" i="65"/>
  <c r="P62" i="65"/>
  <c r="J60" i="65"/>
  <c r="R61" i="65"/>
  <c r="AE67" i="65"/>
  <c r="N59" i="65"/>
  <c r="M62" i="65"/>
  <c r="N62" i="65" s="1"/>
  <c r="Y59" i="65"/>
  <c r="X62" i="65"/>
  <c r="R60" i="65"/>
  <c r="H62" i="65"/>
  <c r="I59" i="65"/>
  <c r="E62" i="65"/>
  <c r="F62" i="65" s="1"/>
  <c r="F59" i="65"/>
  <c r="J61" i="65"/>
  <c r="AL24" i="65"/>
  <c r="AK27" i="65"/>
  <c r="AL27" i="65" s="1"/>
  <c r="AP9" i="65"/>
  <c r="AO10" i="65"/>
  <c r="AO56" i="65"/>
  <c r="AP56" i="65" s="1"/>
  <c r="AU16" i="65"/>
  <c r="AU56" i="65"/>
  <c r="AG27" i="65"/>
  <c r="AH27" i="65" s="1"/>
  <c r="AH24" i="65"/>
  <c r="AL49" i="65"/>
  <c r="AK52" i="65"/>
  <c r="AL52" i="65" s="1"/>
  <c r="AS30" i="65"/>
  <c r="AT30" i="65" s="1"/>
  <c r="AS31" i="65"/>
  <c r="AT31" i="65" s="1"/>
  <c r="AV31" i="65"/>
  <c r="AW31" i="65" s="1"/>
  <c r="AX31" i="65" s="1"/>
  <c r="AS46" i="65"/>
  <c r="AT46" i="65" s="1"/>
  <c r="AV46" i="65"/>
  <c r="AW46" i="65" s="1"/>
  <c r="AX46" i="65" s="1"/>
  <c r="AS60" i="65"/>
  <c r="AT60" i="65" s="1"/>
  <c r="AO11" i="65"/>
  <c r="AN12" i="65"/>
  <c r="AH39" i="65"/>
  <c r="AG42" i="65"/>
  <c r="AH42" i="65" s="1"/>
  <c r="AQ64" i="65"/>
  <c r="AQ12" i="65"/>
  <c r="AU9" i="65"/>
  <c r="AQ27" i="65"/>
  <c r="AU24" i="65"/>
  <c r="AQ37" i="65"/>
  <c r="AU34" i="65"/>
  <c r="AR64" i="65"/>
  <c r="AR12" i="65"/>
  <c r="AS9" i="65"/>
  <c r="AV9" i="65"/>
  <c r="AR22" i="65"/>
  <c r="AS19" i="65"/>
  <c r="AS34" i="65"/>
  <c r="AR37" i="65"/>
  <c r="AV34" i="65"/>
  <c r="AR47" i="65"/>
  <c r="AS44" i="65"/>
  <c r="AS59" i="65"/>
  <c r="AR62" i="65"/>
  <c r="AV59" i="65"/>
  <c r="AO44" i="65"/>
  <c r="AN47" i="65"/>
  <c r="AK66" i="65"/>
  <c r="AL66" i="65" s="1"/>
  <c r="AL11" i="65"/>
  <c r="AK65" i="65"/>
  <c r="AL65" i="65" s="1"/>
  <c r="AL10" i="65"/>
  <c r="AL34" i="65"/>
  <c r="AK37" i="65"/>
  <c r="AL37" i="65" s="1"/>
  <c r="AQ65" i="65"/>
  <c r="AU10" i="65"/>
  <c r="AU21" i="65"/>
  <c r="AW21" i="65" s="1"/>
  <c r="AX21" i="65" s="1"/>
  <c r="AQ42" i="65"/>
  <c r="AU39" i="65"/>
  <c r="AU45" i="65"/>
  <c r="AW45" i="65" s="1"/>
  <c r="AX45" i="65" s="1"/>
  <c r="AU60" i="65"/>
  <c r="AW60" i="65" s="1"/>
  <c r="AX60" i="65" s="1"/>
  <c r="AW19" i="65"/>
  <c r="AM64" i="65"/>
  <c r="AU49" i="65"/>
  <c r="AS16" i="65"/>
  <c r="AT16" i="65" s="1"/>
  <c r="AS20" i="65"/>
  <c r="AT20" i="65" s="1"/>
  <c r="AV20" i="65"/>
  <c r="AV22" i="65" s="1"/>
  <c r="AR42" i="65"/>
  <c r="AS39" i="65"/>
  <c r="AV39" i="65"/>
  <c r="AR52" i="65"/>
  <c r="AS49" i="65"/>
  <c r="AV49" i="65"/>
  <c r="AS61" i="65"/>
  <c r="AT61" i="65" s="1"/>
  <c r="AV61" i="65"/>
  <c r="AW61" i="65" s="1"/>
  <c r="AX61" i="65" s="1"/>
  <c r="AK47" i="65"/>
  <c r="AL47" i="65" s="1"/>
  <c r="AL44" i="65"/>
  <c r="AP34" i="65"/>
  <c r="AP54" i="65"/>
  <c r="AQ66" i="65"/>
  <c r="AU11" i="65"/>
  <c r="AU20" i="65"/>
  <c r="AU40" i="65"/>
  <c r="AW40" i="65" s="1"/>
  <c r="AX40" i="65" s="1"/>
  <c r="AU50" i="65"/>
  <c r="AP49" i="65"/>
  <c r="AO52" i="65"/>
  <c r="AP52" i="65" s="1"/>
  <c r="AR65" i="65"/>
  <c r="AS10" i="65"/>
  <c r="AV10" i="65"/>
  <c r="AS21" i="65"/>
  <c r="AT21" i="65" s="1"/>
  <c r="AS41" i="65"/>
  <c r="AT41" i="65" s="1"/>
  <c r="AV41" i="65"/>
  <c r="AW41" i="65" s="1"/>
  <c r="AX41" i="65" s="1"/>
  <c r="AS50" i="65"/>
  <c r="AT50" i="65" s="1"/>
  <c r="AV50" i="65"/>
  <c r="AP39" i="65"/>
  <c r="AO42" i="65"/>
  <c r="AP42" i="65" s="1"/>
  <c r="AN37" i="65"/>
  <c r="AK57" i="65"/>
  <c r="AL57" i="65" s="1"/>
  <c r="AL54" i="65"/>
  <c r="AN57" i="65"/>
  <c r="DF60" i="65"/>
  <c r="AY60" i="65" s="1"/>
  <c r="DF59" i="65"/>
  <c r="AY59" i="65" s="1"/>
  <c r="BC59" i="65" s="1"/>
  <c r="DF61" i="65"/>
  <c r="AY61" i="65" s="1"/>
  <c r="DF56" i="65"/>
  <c r="AY56" i="65" s="1"/>
  <c r="DF55" i="65"/>
  <c r="AY55" i="65" s="1"/>
  <c r="DF51" i="65"/>
  <c r="AY51" i="65" s="1"/>
  <c r="BC51" i="65" s="1"/>
  <c r="DF50" i="65"/>
  <c r="AY50" i="65" s="1"/>
  <c r="DF54" i="65"/>
  <c r="AY54" i="65" s="1"/>
  <c r="DF46" i="65"/>
  <c r="AY46" i="65" s="1"/>
  <c r="DF41" i="65"/>
  <c r="AY41" i="65" s="1"/>
  <c r="BC41" i="65" s="1"/>
  <c r="DF40" i="65"/>
  <c r="AY40" i="65" s="1"/>
  <c r="DF44" i="65"/>
  <c r="AY44" i="65" s="1"/>
  <c r="BC44" i="65" s="1"/>
  <c r="DF49" i="65"/>
  <c r="AY49" i="65" s="1"/>
  <c r="DF45" i="65"/>
  <c r="AY45" i="65" s="1"/>
  <c r="BC45" i="65" s="1"/>
  <c r="DF36" i="65"/>
  <c r="AY36" i="65" s="1"/>
  <c r="BC36" i="65" s="1"/>
  <c r="DF35" i="65"/>
  <c r="AY35" i="65" s="1"/>
  <c r="DF39" i="65"/>
  <c r="AY39" i="65" s="1"/>
  <c r="DF34" i="65"/>
  <c r="AY34" i="65" s="1"/>
  <c r="DF31" i="65"/>
  <c r="AY31" i="65" s="1"/>
  <c r="DF30" i="65"/>
  <c r="AY30" i="65" s="1"/>
  <c r="BC30" i="65" s="1"/>
  <c r="DF29" i="65"/>
  <c r="AY29" i="65" s="1"/>
  <c r="BC29" i="65" s="1"/>
  <c r="DF25" i="65"/>
  <c r="AY25" i="65" s="1"/>
  <c r="BC25" i="65" s="1"/>
  <c r="DF26" i="65"/>
  <c r="AY26" i="65" s="1"/>
  <c r="BC26" i="65" s="1"/>
  <c r="DF21" i="65"/>
  <c r="AY21" i="65" s="1"/>
  <c r="DF24" i="65"/>
  <c r="AY24" i="65" s="1"/>
  <c r="BC24" i="65" s="1"/>
  <c r="DF16" i="65"/>
  <c r="AY16" i="65" s="1"/>
  <c r="DF15" i="65"/>
  <c r="AY15" i="65" s="1"/>
  <c r="DG7" i="65"/>
  <c r="DF14" i="65"/>
  <c r="AY14" i="65" s="1"/>
  <c r="BC14" i="65" s="1"/>
  <c r="DF11" i="65"/>
  <c r="AY11" i="65" s="1"/>
  <c r="DF10" i="65"/>
  <c r="AY10" i="65" s="1"/>
  <c r="BC10" i="65" s="1"/>
  <c r="DF19" i="65"/>
  <c r="AY19" i="65" s="1"/>
  <c r="DF20" i="65"/>
  <c r="AY20" i="65" s="1"/>
  <c r="DF9" i="65"/>
  <c r="AY9" i="65" s="1"/>
  <c r="AU51" i="65"/>
  <c r="AO61" i="65"/>
  <c r="AP61" i="65" s="1"/>
  <c r="AN22" i="65"/>
  <c r="AO19" i="65"/>
  <c r="AN52" i="65"/>
  <c r="AM66" i="65"/>
  <c r="AR66" i="65"/>
  <c r="AS11" i="65"/>
  <c r="AR27" i="65"/>
  <c r="AS24" i="65"/>
  <c r="AV24" i="65"/>
  <c r="AS35" i="65"/>
  <c r="AT35" i="65" s="1"/>
  <c r="AS51" i="65"/>
  <c r="AT51" i="65" s="1"/>
  <c r="AV51" i="65"/>
  <c r="AH10" i="65"/>
  <c r="AK42" i="65"/>
  <c r="AL42" i="65" s="1"/>
  <c r="AL39" i="65"/>
  <c r="AK12" i="65"/>
  <c r="AL12" i="65" s="1"/>
  <c r="AL9" i="65"/>
  <c r="AP29" i="65"/>
  <c r="AO32" i="65"/>
  <c r="AP32" i="65" s="1"/>
  <c r="AQ22" i="65"/>
  <c r="AU25" i="65"/>
  <c r="AU36" i="65"/>
  <c r="AU55" i="65"/>
  <c r="AW55" i="65" s="1"/>
  <c r="AX55" i="65" s="1"/>
  <c r="AM47" i="65"/>
  <c r="AH59" i="65"/>
  <c r="AS14" i="65"/>
  <c r="AR17" i="65"/>
  <c r="AS25" i="65"/>
  <c r="AT25" i="65" s="1"/>
  <c r="AV25" i="65"/>
  <c r="AW25" i="65" s="1"/>
  <c r="AX25" i="65" s="1"/>
  <c r="AS36" i="65"/>
  <c r="AT36" i="65" s="1"/>
  <c r="AV36" i="65"/>
  <c r="AR57" i="65"/>
  <c r="AS54" i="65"/>
  <c r="AH11" i="65"/>
  <c r="AH49" i="65"/>
  <c r="AG52" i="65"/>
  <c r="AH52" i="65" s="1"/>
  <c r="AQ17" i="65"/>
  <c r="AU30" i="65"/>
  <c r="AW30" i="65" s="1"/>
  <c r="AX30" i="65" s="1"/>
  <c r="AQ52" i="65"/>
  <c r="AQ57" i="65"/>
  <c r="AU54" i="65"/>
  <c r="AK22" i="65"/>
  <c r="AL22" i="65" s="1"/>
  <c r="AL19" i="65"/>
  <c r="AU35" i="65"/>
  <c r="AW35" i="65" s="1"/>
  <c r="AX35" i="65" s="1"/>
  <c r="AS15" i="65"/>
  <c r="AT15" i="65" s="1"/>
  <c r="AS26" i="65"/>
  <c r="AT26" i="65" s="1"/>
  <c r="AV26" i="65"/>
  <c r="AW26" i="65" s="1"/>
  <c r="AX26" i="65" s="1"/>
  <c r="AS40" i="65"/>
  <c r="AT40" i="65" s="1"/>
  <c r="AS56" i="65"/>
  <c r="AT56" i="65" s="1"/>
  <c r="AV56" i="65"/>
  <c r="AN62" i="65"/>
  <c r="AO59" i="65"/>
  <c r="AK62" i="65"/>
  <c r="AL62" i="65" s="1"/>
  <c r="AL59" i="65"/>
  <c r="AU15" i="65"/>
  <c r="AQ32" i="65"/>
  <c r="AU29" i="65"/>
  <c r="AQ47" i="65"/>
  <c r="AU44" i="65"/>
  <c r="AQ62" i="65"/>
  <c r="AU59" i="65"/>
  <c r="AK32" i="65"/>
  <c r="AL32" i="65" s="1"/>
  <c r="AL29" i="65"/>
  <c r="DT61" i="65"/>
  <c r="AZ61" i="65" s="1"/>
  <c r="DT60" i="65"/>
  <c r="AZ60" i="65" s="1"/>
  <c r="DT56" i="65"/>
  <c r="AZ56" i="65" s="1"/>
  <c r="DT59" i="65"/>
  <c r="AZ59" i="65" s="1"/>
  <c r="DT55" i="65"/>
  <c r="AZ55" i="65" s="1"/>
  <c r="DT54" i="65"/>
  <c r="AZ54" i="65" s="1"/>
  <c r="DT51" i="65"/>
  <c r="AZ51" i="65" s="1"/>
  <c r="DT50" i="65"/>
  <c r="AZ50" i="65" s="1"/>
  <c r="DT44" i="65"/>
  <c r="AZ44" i="65" s="1"/>
  <c r="DT46" i="65"/>
  <c r="AZ46" i="65" s="1"/>
  <c r="DT41" i="65"/>
  <c r="AZ41" i="65" s="1"/>
  <c r="DT40" i="65"/>
  <c r="AZ40" i="65" s="1"/>
  <c r="DT45" i="65"/>
  <c r="AZ45" i="65" s="1"/>
  <c r="DT49" i="65"/>
  <c r="AZ49" i="65" s="1"/>
  <c r="DT36" i="65"/>
  <c r="AZ36" i="65" s="1"/>
  <c r="DT35" i="65"/>
  <c r="AZ35" i="65" s="1"/>
  <c r="DT39" i="65"/>
  <c r="AZ39" i="65" s="1"/>
  <c r="DT34" i="65"/>
  <c r="AZ34" i="65" s="1"/>
  <c r="DT31" i="65"/>
  <c r="AZ31" i="65" s="1"/>
  <c r="DT25" i="65"/>
  <c r="AZ25" i="65" s="1"/>
  <c r="DT24" i="65"/>
  <c r="AZ24" i="65" s="1"/>
  <c r="DT21" i="65"/>
  <c r="AZ21" i="65" s="1"/>
  <c r="DT20" i="65"/>
  <c r="AZ20" i="65" s="1"/>
  <c r="DT19" i="65"/>
  <c r="AZ19" i="65" s="1"/>
  <c r="BD19" i="65" s="1"/>
  <c r="DT16" i="65"/>
  <c r="AZ16" i="65" s="1"/>
  <c r="DT29" i="65"/>
  <c r="AZ29" i="65" s="1"/>
  <c r="DT26" i="65"/>
  <c r="AZ26" i="65" s="1"/>
  <c r="DT30" i="65"/>
  <c r="AZ30" i="65" s="1"/>
  <c r="BD30" i="65" s="1"/>
  <c r="DT15" i="65"/>
  <c r="AZ15" i="65" s="1"/>
  <c r="DT14" i="65"/>
  <c r="AZ14" i="65" s="1"/>
  <c r="DT11" i="65"/>
  <c r="AZ11" i="65" s="1"/>
  <c r="DT10" i="65"/>
  <c r="AZ10" i="65" s="1"/>
  <c r="BD10" i="65" s="1"/>
  <c r="DT9" i="65"/>
  <c r="AZ9" i="65" s="1"/>
  <c r="DU7" i="65"/>
  <c r="AR32" i="65"/>
  <c r="AS29" i="65"/>
  <c r="AV29" i="65"/>
  <c r="AS45" i="65"/>
  <c r="AT45" i="65" s="1"/>
  <c r="AS55" i="65"/>
  <c r="AT55" i="65" s="1"/>
  <c r="BC34" i="65"/>
  <c r="AO21" i="63"/>
  <c r="AP21" i="63" s="1"/>
  <c r="AG55" i="63"/>
  <c r="AH55" i="63" s="1"/>
  <c r="AO51" i="63"/>
  <c r="AP51" i="63" s="1"/>
  <c r="AO25" i="63"/>
  <c r="AP25" i="63" s="1"/>
  <c r="O47" i="61"/>
  <c r="Q31" i="61"/>
  <c r="R31" i="61" s="1"/>
  <c r="Y20" i="61"/>
  <c r="Z20" i="61" s="1"/>
  <c r="Q36" i="61"/>
  <c r="R36" i="61" s="1"/>
  <c r="AJ17" i="63"/>
  <c r="M14" i="61"/>
  <c r="N14" i="61" s="1"/>
  <c r="I61" i="61"/>
  <c r="I62" i="61" s="1"/>
  <c r="J62" i="61" s="1"/>
  <c r="AO55" i="63"/>
  <c r="AP55" i="63" s="1"/>
  <c r="AO19" i="63"/>
  <c r="AP19" i="63" s="1"/>
  <c r="AO11" i="63"/>
  <c r="AP11" i="63" s="1"/>
  <c r="AO41" i="63"/>
  <c r="AP41" i="63" s="1"/>
  <c r="G51" i="62"/>
  <c r="G61" i="62" s="1"/>
  <c r="S65" i="63"/>
  <c r="AI66" i="63"/>
  <c r="AI67" i="63" s="1"/>
  <c r="K66" i="63"/>
  <c r="T25" i="62"/>
  <c r="AK15" i="63"/>
  <c r="AL15" i="63" s="1"/>
  <c r="AK16" i="61"/>
  <c r="AL16" i="61" s="1"/>
  <c r="V12" i="62"/>
  <c r="AU16" i="63"/>
  <c r="AU66" i="63" s="1"/>
  <c r="AA66" i="63"/>
  <c r="AA67" i="63" s="1"/>
  <c r="AA17" i="61"/>
  <c r="K65" i="63"/>
  <c r="K67" i="63" s="1"/>
  <c r="F51" i="62"/>
  <c r="F61" i="62" s="1"/>
  <c r="AQ17" i="63"/>
  <c r="S66" i="63"/>
  <c r="AI17" i="63"/>
  <c r="AC14" i="63"/>
  <c r="AB17" i="63"/>
  <c r="S17" i="63"/>
  <c r="C17" i="63"/>
  <c r="W14" i="63"/>
  <c r="W64" i="63" s="1"/>
  <c r="O14" i="63"/>
  <c r="O64" i="63" s="1"/>
  <c r="G14" i="63"/>
  <c r="G64" i="63" s="1"/>
  <c r="AE14" i="63"/>
  <c r="AE64" i="63" s="1"/>
  <c r="AM14" i="63"/>
  <c r="AM64" i="63" s="1"/>
  <c r="AU14" i="63"/>
  <c r="AU64" i="63" s="1"/>
  <c r="K17" i="63"/>
  <c r="AB65" i="63"/>
  <c r="AB67" i="63" s="1"/>
  <c r="AC15" i="63"/>
  <c r="O15" i="63"/>
  <c r="O65" i="63" s="1"/>
  <c r="G15" i="63"/>
  <c r="G65" i="63" s="1"/>
  <c r="AE15" i="63"/>
  <c r="AE65" i="63" s="1"/>
  <c r="W15" i="63"/>
  <c r="W65" i="63" s="1"/>
  <c r="AM15" i="63"/>
  <c r="AM65" i="63" s="1"/>
  <c r="AU15" i="63"/>
  <c r="M14" i="63"/>
  <c r="M64" i="63" s="1"/>
  <c r="N64" i="63" s="1"/>
  <c r="L17" i="63"/>
  <c r="L64" i="63"/>
  <c r="L67" i="63" s="1"/>
  <c r="AA17" i="63"/>
  <c r="W16" i="63"/>
  <c r="W66" i="63" s="1"/>
  <c r="O16" i="63"/>
  <c r="O66" i="63" s="1"/>
  <c r="G16" i="63"/>
  <c r="G66" i="63" s="1"/>
  <c r="AE16" i="63"/>
  <c r="AE66" i="63" s="1"/>
  <c r="AM16" i="63"/>
  <c r="AM66" i="63" s="1"/>
  <c r="U14" i="63"/>
  <c r="U64" i="63" s="1"/>
  <c r="AG9" i="61"/>
  <c r="AH9" i="61" s="1"/>
  <c r="AM12" i="63"/>
  <c r="I10" i="61"/>
  <c r="J10" i="61" s="1"/>
  <c r="G12" i="61"/>
  <c r="AG11" i="63"/>
  <c r="AH11" i="63" s="1"/>
  <c r="Y11" i="63"/>
  <c r="Z11" i="63" s="1"/>
  <c r="I11" i="61"/>
  <c r="J11" i="61" s="1"/>
  <c r="W12" i="63"/>
  <c r="Y10" i="63"/>
  <c r="Z10" i="63" s="1"/>
  <c r="F9" i="63"/>
  <c r="E12" i="63"/>
  <c r="F12" i="63" s="1"/>
  <c r="AE12" i="63"/>
  <c r="G12" i="63"/>
  <c r="U12" i="63"/>
  <c r="V12" i="63" s="1"/>
  <c r="V9" i="63"/>
  <c r="M12" i="63"/>
  <c r="N12" i="63" s="1"/>
  <c r="N9" i="63"/>
  <c r="O12" i="63"/>
  <c r="X12" i="63"/>
  <c r="Y9" i="63"/>
  <c r="H12" i="63"/>
  <c r="I9" i="63"/>
  <c r="AF12" i="63"/>
  <c r="AG9" i="63"/>
  <c r="P12" i="63"/>
  <c r="Q9" i="63"/>
  <c r="AW21" i="63"/>
  <c r="AX21" i="63" s="1"/>
  <c r="AM22" i="63"/>
  <c r="W22" i="63"/>
  <c r="W22" i="61"/>
  <c r="G22" i="63"/>
  <c r="AE22" i="63"/>
  <c r="Y21" i="61"/>
  <c r="Z21" i="61" s="1"/>
  <c r="Y21" i="63"/>
  <c r="Z21" i="63" s="1"/>
  <c r="O22" i="63"/>
  <c r="O22" i="61"/>
  <c r="AG19" i="63"/>
  <c r="I19" i="63"/>
  <c r="V19" i="63"/>
  <c r="U22" i="63"/>
  <c r="V22" i="63" s="1"/>
  <c r="Y19" i="63"/>
  <c r="X22" i="63"/>
  <c r="AM27" i="63"/>
  <c r="H62" i="63"/>
  <c r="Q26" i="61"/>
  <c r="R26" i="61" s="1"/>
  <c r="AO24" i="63"/>
  <c r="Y26" i="61"/>
  <c r="Z26" i="61" s="1"/>
  <c r="W27" i="61"/>
  <c r="Y24" i="61"/>
  <c r="Z24" i="61" s="1"/>
  <c r="AC32" i="63"/>
  <c r="AD32" i="63" s="1"/>
  <c r="W27" i="63"/>
  <c r="AE27" i="63"/>
  <c r="O27" i="63"/>
  <c r="Q24" i="63"/>
  <c r="V24" i="63"/>
  <c r="U27" i="63"/>
  <c r="V27" i="63" s="1"/>
  <c r="F24" i="63"/>
  <c r="E27" i="63"/>
  <c r="F27" i="63" s="1"/>
  <c r="AG25" i="63"/>
  <c r="AH25" i="63" s="1"/>
  <c r="Y25" i="63"/>
  <c r="X27" i="63"/>
  <c r="G27" i="63"/>
  <c r="Y26" i="63"/>
  <c r="Z26" i="63" s="1"/>
  <c r="AM32" i="63"/>
  <c r="M57" i="63"/>
  <c r="N57" i="63" s="1"/>
  <c r="Y30" i="61"/>
  <c r="Z30" i="61" s="1"/>
  <c r="AG40" i="63"/>
  <c r="AH40" i="63" s="1"/>
  <c r="G32" i="63"/>
  <c r="Q30" i="61"/>
  <c r="R30" i="61" s="1"/>
  <c r="AO50" i="63"/>
  <c r="AP50" i="63" s="1"/>
  <c r="W32" i="63"/>
  <c r="AE32" i="63"/>
  <c r="O32" i="63"/>
  <c r="Q29" i="63"/>
  <c r="Y29" i="63"/>
  <c r="X32" i="63"/>
  <c r="I29" i="63"/>
  <c r="V29" i="63"/>
  <c r="U32" i="63"/>
  <c r="V32" i="63" s="1"/>
  <c r="AU32" i="63"/>
  <c r="Y31" i="63"/>
  <c r="Z31" i="63" s="1"/>
  <c r="AO36" i="63"/>
  <c r="AP36" i="63" s="1"/>
  <c r="AG36" i="63"/>
  <c r="AH36" i="63" s="1"/>
  <c r="AY37" i="63"/>
  <c r="Y36" i="63"/>
  <c r="Z36" i="63" s="1"/>
  <c r="G37" i="61"/>
  <c r="AW35" i="63"/>
  <c r="AX35" i="63" s="1"/>
  <c r="AU37" i="63"/>
  <c r="J34" i="63"/>
  <c r="O37" i="63"/>
  <c r="E37" i="63"/>
  <c r="F37" i="63" s="1"/>
  <c r="F34" i="63"/>
  <c r="V34" i="63"/>
  <c r="U37" i="63"/>
  <c r="V37" i="63" s="1"/>
  <c r="W37" i="63"/>
  <c r="Y35" i="63"/>
  <c r="Z35" i="63" s="1"/>
  <c r="AM37" i="63"/>
  <c r="AE37" i="63"/>
  <c r="Y34" i="63"/>
  <c r="X37" i="63"/>
  <c r="Q34" i="63"/>
  <c r="G37" i="63"/>
  <c r="AG34" i="63"/>
  <c r="G42" i="63"/>
  <c r="AG41" i="61"/>
  <c r="AH41" i="61" s="1"/>
  <c r="G42" i="61"/>
  <c r="W42" i="61"/>
  <c r="Y39" i="61"/>
  <c r="Z39" i="61" s="1"/>
  <c r="AO46" i="63"/>
  <c r="AP46" i="63" s="1"/>
  <c r="AE42" i="61"/>
  <c r="AO40" i="63"/>
  <c r="AP40" i="63" s="1"/>
  <c r="AM42" i="63"/>
  <c r="AU42" i="63"/>
  <c r="Q40" i="61"/>
  <c r="R40" i="61" s="1"/>
  <c r="AW40" i="63"/>
  <c r="AX40" i="63" s="1"/>
  <c r="O42" i="63"/>
  <c r="AE42" i="63"/>
  <c r="AG41" i="63"/>
  <c r="AH41" i="63" s="1"/>
  <c r="I39" i="63"/>
  <c r="V40" i="63"/>
  <c r="U42" i="63"/>
  <c r="V42" i="63" s="1"/>
  <c r="W42" i="63"/>
  <c r="Y39" i="63"/>
  <c r="Y40" i="63"/>
  <c r="Z40" i="63" s="1"/>
  <c r="X42" i="63"/>
  <c r="Q39" i="63"/>
  <c r="AG46" i="63"/>
  <c r="AH46" i="63" s="1"/>
  <c r="W47" i="61"/>
  <c r="AF47" i="63"/>
  <c r="E57" i="63"/>
  <c r="F57" i="63" s="1"/>
  <c r="AO45" i="63"/>
  <c r="AP45" i="63" s="1"/>
  <c r="AG44" i="63"/>
  <c r="AH44" i="63" s="1"/>
  <c r="W47" i="63"/>
  <c r="Y45" i="63"/>
  <c r="Z45" i="63" s="1"/>
  <c r="Q45" i="61"/>
  <c r="R45" i="61" s="1"/>
  <c r="Y45" i="61"/>
  <c r="Z45" i="61" s="1"/>
  <c r="Y46" i="61"/>
  <c r="Z46" i="61" s="1"/>
  <c r="AY47" i="63"/>
  <c r="Y46" i="63"/>
  <c r="Z46" i="63" s="1"/>
  <c r="M47" i="63"/>
  <c r="N47" i="63" s="1"/>
  <c r="N44" i="63"/>
  <c r="O47" i="63"/>
  <c r="E47" i="63"/>
  <c r="F47" i="63" s="1"/>
  <c r="F44" i="63"/>
  <c r="G47" i="63"/>
  <c r="U47" i="63"/>
  <c r="V47" i="63" s="1"/>
  <c r="V44" i="63"/>
  <c r="I47" i="63"/>
  <c r="J44" i="63"/>
  <c r="AM47" i="63"/>
  <c r="X47" i="63"/>
  <c r="AE47" i="63"/>
  <c r="M62" i="61"/>
  <c r="N62" i="61" s="1"/>
  <c r="Q50" i="61"/>
  <c r="R50" i="61" s="1"/>
  <c r="O52" i="61"/>
  <c r="Q60" i="61"/>
  <c r="R60" i="61" s="1"/>
  <c r="Y50" i="61"/>
  <c r="Z50" i="61" s="1"/>
  <c r="AF62" i="63"/>
  <c r="AG51" i="63"/>
  <c r="AH51" i="63" s="1"/>
  <c r="AM52" i="63"/>
  <c r="Q55" i="61"/>
  <c r="R55" i="61" s="1"/>
  <c r="W52" i="63"/>
  <c r="Y49" i="63"/>
  <c r="V49" i="63"/>
  <c r="U52" i="63"/>
  <c r="V52" i="63" s="1"/>
  <c r="AE52" i="63"/>
  <c r="AG49" i="63"/>
  <c r="G52" i="63"/>
  <c r="O52" i="63"/>
  <c r="AU57" i="63"/>
  <c r="I55" i="63"/>
  <c r="J55" i="63" s="1"/>
  <c r="Q55" i="63"/>
  <c r="R55" i="63" s="1"/>
  <c r="G57" i="61"/>
  <c r="Y55" i="61"/>
  <c r="Z55" i="61" s="1"/>
  <c r="Y56" i="61"/>
  <c r="Z56" i="61" s="1"/>
  <c r="AC57" i="63"/>
  <c r="AD57" i="63" s="1"/>
  <c r="W57" i="61"/>
  <c r="Y55" i="63"/>
  <c r="Z55" i="63" s="1"/>
  <c r="P57" i="63"/>
  <c r="X57" i="63"/>
  <c r="Y54" i="63"/>
  <c r="R54" i="63"/>
  <c r="J54" i="63"/>
  <c r="U57" i="63"/>
  <c r="V57" i="63" s="1"/>
  <c r="V54" i="63"/>
  <c r="AF57" i="63"/>
  <c r="AG54" i="63"/>
  <c r="AC62" i="63"/>
  <c r="AD62" i="63" s="1"/>
  <c r="AO61" i="63"/>
  <c r="AP61" i="63" s="1"/>
  <c r="X62" i="61"/>
  <c r="AU62" i="63"/>
  <c r="C67" i="63"/>
  <c r="U32" i="61"/>
  <c r="V32" i="61" s="1"/>
  <c r="T67" i="63"/>
  <c r="M62" i="63"/>
  <c r="N62" i="63" s="1"/>
  <c r="AG59" i="63"/>
  <c r="AH59" i="63" s="1"/>
  <c r="AG61" i="63"/>
  <c r="AM62" i="63"/>
  <c r="P62" i="63"/>
  <c r="AY62" i="63"/>
  <c r="J59" i="63"/>
  <c r="Q61" i="63"/>
  <c r="N61" i="63"/>
  <c r="V60" i="63"/>
  <c r="AE62" i="63"/>
  <c r="F60" i="63"/>
  <c r="F61" i="63"/>
  <c r="G62" i="63"/>
  <c r="Y60" i="63"/>
  <c r="X62" i="63"/>
  <c r="I60" i="63"/>
  <c r="I61" i="63"/>
  <c r="N60" i="63"/>
  <c r="V61" i="63"/>
  <c r="E62" i="63"/>
  <c r="F62" i="63" s="1"/>
  <c r="R59" i="63"/>
  <c r="Q60" i="63"/>
  <c r="Y61" i="63"/>
  <c r="V59" i="63"/>
  <c r="U62" i="63"/>
  <c r="V62" i="63" s="1"/>
  <c r="O62" i="63"/>
  <c r="W62" i="63"/>
  <c r="AG60" i="63"/>
  <c r="I41" i="61"/>
  <c r="J41" i="61" s="1"/>
  <c r="AI17" i="61"/>
  <c r="I36" i="61"/>
  <c r="J36" i="61" s="1"/>
  <c r="Y41" i="61"/>
  <c r="Z41" i="61" s="1"/>
  <c r="O12" i="61"/>
  <c r="Q20" i="61"/>
  <c r="R20" i="61" s="1"/>
  <c r="O32" i="61"/>
  <c r="G47" i="61"/>
  <c r="I50" i="61"/>
  <c r="J50" i="61" s="1"/>
  <c r="Q11" i="61"/>
  <c r="R11" i="61" s="1"/>
  <c r="O27" i="61"/>
  <c r="W52" i="61"/>
  <c r="G52" i="61"/>
  <c r="AG55" i="61"/>
  <c r="AH55" i="61" s="1"/>
  <c r="AI65" i="61"/>
  <c r="AI67" i="61" s="1"/>
  <c r="K64" i="61"/>
  <c r="K67" i="61" s="1"/>
  <c r="I30" i="61"/>
  <c r="J30" i="61" s="1"/>
  <c r="AE12" i="61"/>
  <c r="O57" i="61"/>
  <c r="AV30" i="63"/>
  <c r="AW30" i="63" s="1"/>
  <c r="AX30" i="63" s="1"/>
  <c r="AN22" i="63"/>
  <c r="AN52" i="63"/>
  <c r="AW34" i="63"/>
  <c r="AK37" i="63"/>
  <c r="AL37" i="63" s="1"/>
  <c r="AL34" i="63"/>
  <c r="AN47" i="63"/>
  <c r="AO44" i="63"/>
  <c r="AK47" i="63"/>
  <c r="AL47" i="63" s="1"/>
  <c r="AL44" i="63"/>
  <c r="AS24" i="63"/>
  <c r="AR27" i="63"/>
  <c r="AS50" i="63"/>
  <c r="AT50" i="63" s="1"/>
  <c r="AV50" i="63"/>
  <c r="AW50" i="63" s="1"/>
  <c r="AX50" i="63" s="1"/>
  <c r="BC16" i="63"/>
  <c r="AY42" i="63"/>
  <c r="BC39" i="63"/>
  <c r="BC51" i="63"/>
  <c r="AW20" i="63"/>
  <c r="AX20" i="63" s="1"/>
  <c r="AO39" i="63"/>
  <c r="AN42" i="63"/>
  <c r="AW29" i="63"/>
  <c r="AO10" i="63"/>
  <c r="AW54" i="63"/>
  <c r="AV36" i="63"/>
  <c r="AW36" i="63" s="1"/>
  <c r="AX36" i="63" s="1"/>
  <c r="AU12" i="63"/>
  <c r="AS14" i="63"/>
  <c r="AR17" i="63"/>
  <c r="AR66" i="63"/>
  <c r="AS11" i="63"/>
  <c r="AS30" i="63"/>
  <c r="AT30" i="63" s="1"/>
  <c r="AS20" i="63"/>
  <c r="AT20" i="63" s="1"/>
  <c r="AR42" i="63"/>
  <c r="AS39" i="63"/>
  <c r="AV39" i="63"/>
  <c r="AS45" i="63"/>
  <c r="AT45" i="63" s="1"/>
  <c r="AU45" i="63" s="1"/>
  <c r="AS55" i="63"/>
  <c r="AT55" i="63" s="1"/>
  <c r="AR62" i="63"/>
  <c r="AS59" i="63"/>
  <c r="AY65" i="63"/>
  <c r="BC10" i="63"/>
  <c r="AY27" i="63"/>
  <c r="BC24" i="63"/>
  <c r="BC25" i="63"/>
  <c r="AY22" i="63"/>
  <c r="AY57" i="63"/>
  <c r="BC60" i="63"/>
  <c r="AV25" i="63"/>
  <c r="AW25" i="63" s="1"/>
  <c r="AX25" i="63" s="1"/>
  <c r="BC9" i="63"/>
  <c r="AL10" i="63"/>
  <c r="AL14" i="63"/>
  <c r="AR65" i="63"/>
  <c r="AS10" i="63"/>
  <c r="AV10" i="63"/>
  <c r="AS35" i="63"/>
  <c r="AT35" i="63" s="1"/>
  <c r="BC20" i="63"/>
  <c r="BC31" i="63"/>
  <c r="BC32" i="63" s="1"/>
  <c r="AQ67" i="63"/>
  <c r="AW59" i="63"/>
  <c r="AO34" i="63"/>
  <c r="AN37" i="63"/>
  <c r="AN32" i="63"/>
  <c r="AO29" i="63"/>
  <c r="AL29" i="63"/>
  <c r="AK32" i="63"/>
  <c r="AL32" i="63" s="1"/>
  <c r="AK22" i="63"/>
  <c r="AL22" i="63" s="1"/>
  <c r="AL19" i="63"/>
  <c r="AL11" i="63"/>
  <c r="AU52" i="63"/>
  <c r="AV24" i="63"/>
  <c r="AS16" i="63"/>
  <c r="AT16" i="63" s="1"/>
  <c r="AS15" i="63"/>
  <c r="AT15" i="63" s="1"/>
  <c r="AS19" i="63"/>
  <c r="AR22" i="63"/>
  <c r="AS21" i="63"/>
  <c r="AT21" i="63" s="1"/>
  <c r="AR32" i="63"/>
  <c r="AS29" i="63"/>
  <c r="AS40" i="63"/>
  <c r="AT40" i="63" s="1"/>
  <c r="AS46" i="63"/>
  <c r="AT46" i="63" s="1"/>
  <c r="AV46" i="63"/>
  <c r="AW46" i="63" s="1"/>
  <c r="AX46" i="63" s="1"/>
  <c r="AR57" i="63"/>
  <c r="AS54" i="63"/>
  <c r="AS61" i="63"/>
  <c r="AT61" i="63" s="1"/>
  <c r="AV61" i="63"/>
  <c r="AW61" i="63" s="1"/>
  <c r="AX61" i="63" s="1"/>
  <c r="BC50" i="63"/>
  <c r="AY66" i="63"/>
  <c r="BC11" i="63"/>
  <c r="AY64" i="63"/>
  <c r="AY12" i="63"/>
  <c r="AY32" i="63"/>
  <c r="BC40" i="63"/>
  <c r="BC61" i="63"/>
  <c r="AN12" i="63"/>
  <c r="AO9" i="63"/>
  <c r="AV55" i="63"/>
  <c r="AW55" i="63" s="1"/>
  <c r="AX55" i="63" s="1"/>
  <c r="AN62" i="63"/>
  <c r="AO59" i="63"/>
  <c r="AK42" i="63"/>
  <c r="AL42" i="63" s="1"/>
  <c r="AL39" i="63"/>
  <c r="AW44" i="63"/>
  <c r="AU22" i="63"/>
  <c r="AS26" i="63"/>
  <c r="AT26" i="63" s="1"/>
  <c r="AV26" i="63"/>
  <c r="AW26" i="63" s="1"/>
  <c r="AX26" i="63" s="1"/>
  <c r="AR47" i="63"/>
  <c r="AS44" i="63"/>
  <c r="AS56" i="63"/>
  <c r="AT56" i="63" s="1"/>
  <c r="AV56" i="63"/>
  <c r="AW56" i="63" s="1"/>
  <c r="AX56" i="63" s="1"/>
  <c r="BC21" i="63"/>
  <c r="AW9" i="63"/>
  <c r="AK64" i="63"/>
  <c r="AK12" i="63"/>
  <c r="AL12" i="63" s="1"/>
  <c r="AL9" i="63"/>
  <c r="BC59" i="63"/>
  <c r="AL59" i="63"/>
  <c r="AK62" i="63"/>
  <c r="AL62" i="63" s="1"/>
  <c r="AW19" i="63"/>
  <c r="AV22" i="63"/>
  <c r="AN57" i="63"/>
  <c r="AO54" i="63"/>
  <c r="AK57" i="63"/>
  <c r="AL57" i="63" s="1"/>
  <c r="AL54" i="63"/>
  <c r="AK52" i="63"/>
  <c r="AL52" i="63" s="1"/>
  <c r="AL49" i="63"/>
  <c r="AK27" i="63"/>
  <c r="AL27" i="63" s="1"/>
  <c r="AL24" i="63"/>
  <c r="DT61" i="63"/>
  <c r="AZ61" i="63" s="1"/>
  <c r="BA61" i="63" s="1"/>
  <c r="BB61" i="63" s="1"/>
  <c r="DT60" i="63"/>
  <c r="AZ60" i="63" s="1"/>
  <c r="DT59" i="63"/>
  <c r="AZ59" i="63" s="1"/>
  <c r="DT56" i="63"/>
  <c r="AZ56" i="63" s="1"/>
  <c r="DT55" i="63"/>
  <c r="AZ55" i="63" s="1"/>
  <c r="DT54" i="63"/>
  <c r="AZ54" i="63" s="1"/>
  <c r="DT49" i="63"/>
  <c r="AZ49" i="63" s="1"/>
  <c r="BD49" i="63" s="1"/>
  <c r="DT46" i="63"/>
  <c r="AZ46" i="63" s="1"/>
  <c r="DT45" i="63"/>
  <c r="AZ45" i="63" s="1"/>
  <c r="DT51" i="63"/>
  <c r="AZ51" i="63" s="1"/>
  <c r="DT44" i="63"/>
  <c r="AZ44" i="63" s="1"/>
  <c r="DT41" i="63"/>
  <c r="AZ41" i="63" s="1"/>
  <c r="DT40" i="63"/>
  <c r="AZ40" i="63" s="1"/>
  <c r="DT50" i="63"/>
  <c r="AZ50" i="63" s="1"/>
  <c r="BA50" i="63" s="1"/>
  <c r="BB50" i="63" s="1"/>
  <c r="DT39" i="63"/>
  <c r="AZ39" i="63" s="1"/>
  <c r="BD39" i="63" s="1"/>
  <c r="DT36" i="63"/>
  <c r="AZ36" i="63" s="1"/>
  <c r="DT35" i="63"/>
  <c r="AZ35" i="63" s="1"/>
  <c r="BA35" i="63" s="1"/>
  <c r="BB35" i="63" s="1"/>
  <c r="DT31" i="63"/>
  <c r="AZ31" i="63" s="1"/>
  <c r="BD31" i="63" s="1"/>
  <c r="DT30" i="63"/>
  <c r="AZ30" i="63" s="1"/>
  <c r="BD30" i="63" s="1"/>
  <c r="BE30" i="63" s="1"/>
  <c r="BF30" i="63" s="1"/>
  <c r="DT26" i="63"/>
  <c r="AZ26" i="63" s="1"/>
  <c r="DT25" i="63"/>
  <c r="AZ25" i="63" s="1"/>
  <c r="DT19" i="63"/>
  <c r="AZ19" i="63" s="1"/>
  <c r="DT16" i="63"/>
  <c r="AZ16" i="63" s="1"/>
  <c r="DT15" i="63"/>
  <c r="AZ15" i="63" s="1"/>
  <c r="DT34" i="63"/>
  <c r="AZ34" i="63" s="1"/>
  <c r="DT29" i="63"/>
  <c r="AZ29" i="63" s="1"/>
  <c r="BD29" i="63" s="1"/>
  <c r="DT24" i="63"/>
  <c r="AZ24" i="63" s="1"/>
  <c r="DU7" i="63"/>
  <c r="DT21" i="63"/>
  <c r="AZ21" i="63" s="1"/>
  <c r="DT14" i="63"/>
  <c r="AZ14" i="63" s="1"/>
  <c r="DT20" i="63"/>
  <c r="AZ20" i="63" s="1"/>
  <c r="BA20" i="63" s="1"/>
  <c r="BB20" i="63" s="1"/>
  <c r="DT9" i="63"/>
  <c r="AZ9" i="63" s="1"/>
  <c r="DT11" i="63"/>
  <c r="AZ11" i="63" s="1"/>
  <c r="DT10" i="63"/>
  <c r="AZ10" i="63" s="1"/>
  <c r="BD10" i="63" s="1"/>
  <c r="AR64" i="63"/>
  <c r="AR12" i="63"/>
  <c r="AS9" i="63"/>
  <c r="AS25" i="63"/>
  <c r="AT25" i="63" s="1"/>
  <c r="AS31" i="63"/>
  <c r="AT31" i="63" s="1"/>
  <c r="AV31" i="63"/>
  <c r="AW31" i="63" s="1"/>
  <c r="AX31" i="63" s="1"/>
  <c r="AR37" i="63"/>
  <c r="AS34" i="63"/>
  <c r="AS49" i="63"/>
  <c r="AR52" i="63"/>
  <c r="AV49" i="63"/>
  <c r="AS60" i="63"/>
  <c r="AT60" i="63" s="1"/>
  <c r="AY17" i="63"/>
  <c r="BC14" i="63"/>
  <c r="DG61" i="63"/>
  <c r="BG61" i="63" s="1"/>
  <c r="BK61" i="63" s="1"/>
  <c r="DG60" i="63"/>
  <c r="BG60" i="63" s="1"/>
  <c r="BK60" i="63" s="1"/>
  <c r="DG54" i="63"/>
  <c r="BG54" i="63" s="1"/>
  <c r="DG56" i="63"/>
  <c r="BG56" i="63" s="1"/>
  <c r="BK56" i="63" s="1"/>
  <c r="DG59" i="63"/>
  <c r="BG59" i="63" s="1"/>
  <c r="DG55" i="63"/>
  <c r="BG55" i="63" s="1"/>
  <c r="DG51" i="63"/>
  <c r="BG51" i="63" s="1"/>
  <c r="BK51" i="63" s="1"/>
  <c r="DG44" i="63"/>
  <c r="BG44" i="63" s="1"/>
  <c r="DG50" i="63"/>
  <c r="BG50" i="63" s="1"/>
  <c r="DG49" i="63"/>
  <c r="BG49" i="63" s="1"/>
  <c r="DG45" i="63"/>
  <c r="BG45" i="63" s="1"/>
  <c r="DG41" i="63"/>
  <c r="BG41" i="63" s="1"/>
  <c r="DG40" i="63"/>
  <c r="BG40" i="63" s="1"/>
  <c r="DG39" i="63"/>
  <c r="BG39" i="63" s="1"/>
  <c r="DG36" i="63"/>
  <c r="BG36" i="63" s="1"/>
  <c r="DG35" i="63"/>
  <c r="BG35" i="63" s="1"/>
  <c r="DG46" i="63"/>
  <c r="BG46" i="63" s="1"/>
  <c r="DG31" i="63"/>
  <c r="BG31" i="63" s="1"/>
  <c r="DG30" i="63"/>
  <c r="BG30" i="63" s="1"/>
  <c r="DG29" i="63"/>
  <c r="BG29" i="63" s="1"/>
  <c r="DG26" i="63"/>
  <c r="BG26" i="63" s="1"/>
  <c r="BK26" i="63" s="1"/>
  <c r="DG25" i="63"/>
  <c r="BG25" i="63" s="1"/>
  <c r="DG14" i="63"/>
  <c r="BG14" i="63" s="1"/>
  <c r="BK14" i="63" s="1"/>
  <c r="DG24" i="63"/>
  <c r="BG24" i="63" s="1"/>
  <c r="DG21" i="63"/>
  <c r="BG21" i="63" s="1"/>
  <c r="BK21" i="63" s="1"/>
  <c r="DG20" i="63"/>
  <c r="BG20" i="63" s="1"/>
  <c r="DG16" i="63"/>
  <c r="BG16" i="63" s="1"/>
  <c r="BK16" i="63" s="1"/>
  <c r="DG15" i="63"/>
  <c r="BG15" i="63" s="1"/>
  <c r="BK15" i="63" s="1"/>
  <c r="DG34" i="63"/>
  <c r="BG34" i="63" s="1"/>
  <c r="DG19" i="63"/>
  <c r="BG19" i="63" s="1"/>
  <c r="DG11" i="63"/>
  <c r="BG11" i="63" s="1"/>
  <c r="DG10" i="63"/>
  <c r="BG10" i="63" s="1"/>
  <c r="BK10" i="63" s="1"/>
  <c r="DH7" i="63"/>
  <c r="DG9" i="63"/>
  <c r="BG9" i="63" s="1"/>
  <c r="BC15" i="63"/>
  <c r="BC36" i="63"/>
  <c r="BC37" i="63" s="1"/>
  <c r="BK41" i="63"/>
  <c r="BC41" i="63"/>
  <c r="AY52" i="63"/>
  <c r="BC56" i="63"/>
  <c r="AV51" i="63"/>
  <c r="AW51" i="63" s="1"/>
  <c r="AX51" i="63" s="1"/>
  <c r="AV41" i="63"/>
  <c r="AW41" i="63" s="1"/>
  <c r="AX41" i="63" s="1"/>
  <c r="AU27" i="63"/>
  <c r="AV60" i="63"/>
  <c r="AW60" i="63" s="1"/>
  <c r="AX60" i="63" s="1"/>
  <c r="AN27" i="63"/>
  <c r="AA66" i="61"/>
  <c r="AA67" i="61" s="1"/>
  <c r="AG21" i="61"/>
  <c r="AH21" i="61" s="1"/>
  <c r="AG30" i="61"/>
  <c r="AH30" i="61" s="1"/>
  <c r="AG36" i="61"/>
  <c r="AH36" i="61" s="1"/>
  <c r="AO56" i="61"/>
  <c r="AP56" i="61" s="1"/>
  <c r="AE57" i="61"/>
  <c r="AG40" i="61"/>
  <c r="AH40" i="61" s="1"/>
  <c r="AM42" i="61"/>
  <c r="AO41" i="61"/>
  <c r="AP41" i="61" s="1"/>
  <c r="AG56" i="61"/>
  <c r="AH56" i="61" s="1"/>
  <c r="AG46" i="61"/>
  <c r="AH46" i="61" s="1"/>
  <c r="O37" i="61"/>
  <c r="Y35" i="61"/>
  <c r="Z35" i="61" s="1"/>
  <c r="Y51" i="61"/>
  <c r="Z51" i="61" s="1"/>
  <c r="AO50" i="61"/>
  <c r="AP50" i="61" s="1"/>
  <c r="Y40" i="61"/>
  <c r="Z40" i="61" s="1"/>
  <c r="S17" i="61"/>
  <c r="AE32" i="61"/>
  <c r="AM47" i="61"/>
  <c r="AE47" i="61"/>
  <c r="Q35" i="61"/>
  <c r="R35" i="61" s="1"/>
  <c r="AE37" i="61"/>
  <c r="W37" i="61"/>
  <c r="AG35" i="61"/>
  <c r="AH35" i="61" s="1"/>
  <c r="Y36" i="61"/>
  <c r="Z36" i="61" s="1"/>
  <c r="AE27" i="61"/>
  <c r="AG26" i="61"/>
  <c r="AH26" i="61" s="1"/>
  <c r="AG45" i="61"/>
  <c r="AH45" i="61" s="1"/>
  <c r="U12" i="62"/>
  <c r="D22" i="62"/>
  <c r="Z22" i="62" s="1"/>
  <c r="W12" i="62"/>
  <c r="T12" i="62"/>
  <c r="Y10" i="61"/>
  <c r="Z10" i="61" s="1"/>
  <c r="W12" i="61"/>
  <c r="Y9" i="61"/>
  <c r="Z9" i="61" s="1"/>
  <c r="AE62" i="61"/>
  <c r="O62" i="61"/>
  <c r="AG61" i="61"/>
  <c r="AH61" i="61" s="1"/>
  <c r="AG60" i="61"/>
  <c r="AH60" i="61" s="1"/>
  <c r="Y49" i="61"/>
  <c r="Q51" i="61"/>
  <c r="R51" i="61" s="1"/>
  <c r="AE52" i="61"/>
  <c r="AM52" i="61"/>
  <c r="I51" i="61"/>
  <c r="J51" i="61" s="1"/>
  <c r="Q41" i="61"/>
  <c r="R41" i="61" s="1"/>
  <c r="W32" i="61"/>
  <c r="Y31" i="61"/>
  <c r="Z31" i="61" s="1"/>
  <c r="AE22" i="61"/>
  <c r="AM22" i="61"/>
  <c r="Q21" i="61"/>
  <c r="R21" i="61" s="1"/>
  <c r="E57" i="61"/>
  <c r="F57" i="61" s="1"/>
  <c r="DQ140" i="32"/>
  <c r="EF140" i="32"/>
  <c r="DB140" i="32"/>
  <c r="BX140" i="32"/>
  <c r="AE140" i="32"/>
  <c r="FJ140" i="32"/>
  <c r="CM140" i="32"/>
  <c r="P140" i="32"/>
  <c r="AT140" i="32"/>
  <c r="BI140" i="32"/>
  <c r="EU140" i="32"/>
  <c r="AT69" i="32"/>
  <c r="E47" i="61"/>
  <c r="F47" i="61" s="1"/>
  <c r="E42" i="61"/>
  <c r="F42" i="61" s="1"/>
  <c r="F54" i="61"/>
  <c r="E37" i="61"/>
  <c r="F37" i="61" s="1"/>
  <c r="DQ122" i="32"/>
  <c r="EF122" i="32"/>
  <c r="FJ122" i="32"/>
  <c r="P122" i="32"/>
  <c r="AE122" i="32"/>
  <c r="BX122" i="32"/>
  <c r="EU122" i="32"/>
  <c r="BI122" i="32"/>
  <c r="DB122" i="32"/>
  <c r="AT122" i="32"/>
  <c r="O57" i="31"/>
  <c r="AM57" i="61"/>
  <c r="O20" i="31"/>
  <c r="AG51" i="61"/>
  <c r="AH51" i="61" s="1"/>
  <c r="I49" i="61"/>
  <c r="AG50" i="61"/>
  <c r="AH50" i="61" s="1"/>
  <c r="Y44" i="61"/>
  <c r="Z44" i="61" s="1"/>
  <c r="I34" i="61"/>
  <c r="E12" i="61"/>
  <c r="F12" i="61" s="1"/>
  <c r="Y29" i="61"/>
  <c r="Z29" i="61" s="1"/>
  <c r="AG31" i="61"/>
  <c r="AH31" i="61" s="1"/>
  <c r="E32" i="61"/>
  <c r="F32" i="61" s="1"/>
  <c r="AG29" i="61"/>
  <c r="AH29" i="61" s="1"/>
  <c r="AG20" i="61"/>
  <c r="AH20" i="61" s="1"/>
  <c r="I19" i="61"/>
  <c r="I22" i="61" s="1"/>
  <c r="J22" i="61" s="1"/>
  <c r="Y19" i="61"/>
  <c r="Z19" i="61" s="1"/>
  <c r="Q9" i="61"/>
  <c r="R9" i="61" s="1"/>
  <c r="AB64" i="61"/>
  <c r="L51" i="60"/>
  <c r="L61" i="60" s="1"/>
  <c r="G35" i="60"/>
  <c r="L17" i="61"/>
  <c r="L65" i="61"/>
  <c r="L67" i="61" s="1"/>
  <c r="M15" i="61"/>
  <c r="N15" i="61" s="1"/>
  <c r="AB17" i="61"/>
  <c r="M16" i="61"/>
  <c r="N16" i="61" s="1"/>
  <c r="U52" i="61"/>
  <c r="V52" i="61" s="1"/>
  <c r="O47" i="31"/>
  <c r="U14" i="61"/>
  <c r="V14" i="61" s="1"/>
  <c r="H47" i="61"/>
  <c r="U15" i="61"/>
  <c r="V15" i="61" s="1"/>
  <c r="U16" i="61"/>
  <c r="V16" i="61" s="1"/>
  <c r="I44" i="61"/>
  <c r="K48" i="62"/>
  <c r="AB65" i="61"/>
  <c r="AC16" i="61"/>
  <c r="AD16" i="61" s="1"/>
  <c r="E48" i="62"/>
  <c r="AC15" i="61"/>
  <c r="AD15" i="61" s="1"/>
  <c r="J35" i="60"/>
  <c r="L35" i="60"/>
  <c r="K17" i="61"/>
  <c r="T17" i="61"/>
  <c r="AD25" i="62"/>
  <c r="P30" i="31" s="1"/>
  <c r="I22" i="60"/>
  <c r="F35" i="60"/>
  <c r="Z25" i="62"/>
  <c r="X52" i="61"/>
  <c r="J35" i="62"/>
  <c r="M51" i="60"/>
  <c r="M61" i="60" s="1"/>
  <c r="AD38" i="60"/>
  <c r="T53" i="60"/>
  <c r="K51" i="60"/>
  <c r="K61" i="60" s="1"/>
  <c r="H51" i="60"/>
  <c r="H61" i="60" s="1"/>
  <c r="AB25" i="62"/>
  <c r="W25" i="62"/>
  <c r="U42" i="61"/>
  <c r="V42" i="61" s="1"/>
  <c r="Y25" i="62"/>
  <c r="H51" i="62"/>
  <c r="X25" i="62"/>
  <c r="U25" i="62"/>
  <c r="X12" i="61"/>
  <c r="U47" i="61"/>
  <c r="V47" i="61" s="1"/>
  <c r="U37" i="61"/>
  <c r="V37" i="61" s="1"/>
  <c r="U12" i="61"/>
  <c r="V12" i="61" s="1"/>
  <c r="E52" i="61"/>
  <c r="F52" i="61" s="1"/>
  <c r="P52" i="61"/>
  <c r="P25" i="62"/>
  <c r="P35" i="62" s="1"/>
  <c r="AC25" i="62"/>
  <c r="AA25" i="62"/>
  <c r="V25" i="62"/>
  <c r="AA12" i="62"/>
  <c r="P12" i="62"/>
  <c r="P22" i="62" s="1"/>
  <c r="X12" i="62"/>
  <c r="AC12" i="62"/>
  <c r="AD12" i="62"/>
  <c r="P12" i="31" s="1"/>
  <c r="Y12" i="62"/>
  <c r="Z12" i="62"/>
  <c r="AB12" i="62"/>
  <c r="M51" i="62"/>
  <c r="U22" i="61"/>
  <c r="V22" i="61" s="1"/>
  <c r="X47" i="61"/>
  <c r="Q49" i="61"/>
  <c r="H42" i="61"/>
  <c r="H52" i="61"/>
  <c r="M47" i="61"/>
  <c r="N47" i="61" s="1"/>
  <c r="M52" i="61"/>
  <c r="N52" i="61" s="1"/>
  <c r="P47" i="61"/>
  <c r="Q44" i="61"/>
  <c r="M42" i="61"/>
  <c r="N42" i="61" s="1"/>
  <c r="S67" i="61"/>
  <c r="I39" i="61"/>
  <c r="O35" i="31"/>
  <c r="X42" i="61"/>
  <c r="P42" i="61"/>
  <c r="Q39" i="61"/>
  <c r="X37" i="61"/>
  <c r="P37" i="61"/>
  <c r="Y34" i="61"/>
  <c r="Z34" i="61" s="1"/>
  <c r="H37" i="61"/>
  <c r="M37" i="61"/>
  <c r="N37" i="61" s="1"/>
  <c r="N34" i="61"/>
  <c r="Q34" i="61"/>
  <c r="X27" i="61"/>
  <c r="U27" i="61"/>
  <c r="V27" i="61" s="1"/>
  <c r="P32" i="61"/>
  <c r="AA55" i="62"/>
  <c r="Z55" i="62"/>
  <c r="Y55" i="62"/>
  <c r="AC55" i="62"/>
  <c r="AB55" i="62"/>
  <c r="W55" i="62"/>
  <c r="V55" i="62"/>
  <c r="U55" i="62"/>
  <c r="X55" i="62"/>
  <c r="S55" i="62"/>
  <c r="P55" i="62"/>
  <c r="T55" i="62"/>
  <c r="AD55" i="62"/>
  <c r="H32" i="61"/>
  <c r="X32" i="61"/>
  <c r="Y25" i="61"/>
  <c r="Z25" i="61" s="1"/>
  <c r="P70" i="31"/>
  <c r="O34" i="31"/>
  <c r="O70" i="31" s="1"/>
  <c r="AM37" i="61"/>
  <c r="M32" i="61"/>
  <c r="N32" i="61" s="1"/>
  <c r="Q29" i="61"/>
  <c r="R29" i="61" s="1"/>
  <c r="I29" i="61"/>
  <c r="E27" i="61"/>
  <c r="F27" i="61" s="1"/>
  <c r="AM27" i="61"/>
  <c r="M27" i="61"/>
  <c r="N27" i="61" s="1"/>
  <c r="I25" i="61"/>
  <c r="J25" i="61" s="1"/>
  <c r="G27" i="61"/>
  <c r="H27" i="61"/>
  <c r="AG25" i="61"/>
  <c r="AH25" i="61" s="1"/>
  <c r="Q25" i="61"/>
  <c r="R25" i="61" s="1"/>
  <c r="Q24" i="61"/>
  <c r="P27" i="61"/>
  <c r="E22" i="61"/>
  <c r="F22" i="61" s="1"/>
  <c r="X22" i="61"/>
  <c r="M12" i="61"/>
  <c r="N12" i="61" s="1"/>
  <c r="H22" i="61"/>
  <c r="Y11" i="61"/>
  <c r="N19" i="61"/>
  <c r="M22" i="61"/>
  <c r="N22" i="61" s="1"/>
  <c r="T50" i="62"/>
  <c r="Q19" i="61"/>
  <c r="P22" i="61"/>
  <c r="P12" i="61"/>
  <c r="Q10" i="61"/>
  <c r="R10" i="61" s="1"/>
  <c r="H12" i="61"/>
  <c r="O11" i="31"/>
  <c r="U50" i="62"/>
  <c r="X50" i="62"/>
  <c r="O29" i="31"/>
  <c r="Y50" i="62"/>
  <c r="Z50" i="62"/>
  <c r="AA50" i="62"/>
  <c r="J9" i="61"/>
  <c r="AD50" i="62"/>
  <c r="P50" i="62"/>
  <c r="W50" i="62"/>
  <c r="AB50" i="62"/>
  <c r="AC50" i="62"/>
  <c r="V50" i="62"/>
  <c r="W53" i="60"/>
  <c r="T52" i="62"/>
  <c r="U52" i="62"/>
  <c r="S52" i="62"/>
  <c r="V52" i="62"/>
  <c r="AA52" i="62"/>
  <c r="X52" i="62"/>
  <c r="Y52" i="62"/>
  <c r="AB52" i="62"/>
  <c r="AC52" i="62"/>
  <c r="P52" i="62"/>
  <c r="W52" i="62"/>
  <c r="AD52" i="62"/>
  <c r="Z52" i="62"/>
  <c r="O31" i="31"/>
  <c r="O13" i="31"/>
  <c r="AA53" i="60"/>
  <c r="AC53" i="60"/>
  <c r="O14" i="31"/>
  <c r="Y53" i="60"/>
  <c r="AD53" i="60"/>
  <c r="P53" i="60"/>
  <c r="V53" i="60"/>
  <c r="X53" i="60"/>
  <c r="Z53" i="60"/>
  <c r="U53" i="60"/>
  <c r="AB53" i="60"/>
  <c r="Z53" i="62"/>
  <c r="Y53" i="62"/>
  <c r="T53" i="62"/>
  <c r="W53" i="62"/>
  <c r="V53" i="62"/>
  <c r="U53" i="62"/>
  <c r="S53" i="62"/>
  <c r="AD53" i="62"/>
  <c r="AC53" i="62"/>
  <c r="X53" i="62"/>
  <c r="P53" i="62"/>
  <c r="AB53" i="62"/>
  <c r="AA53" i="62"/>
  <c r="P68" i="31"/>
  <c r="O32" i="31"/>
  <c r="J24" i="61"/>
  <c r="AA54" i="62"/>
  <c r="AB54" i="62"/>
  <c r="O15" i="31"/>
  <c r="O33" i="31"/>
  <c r="AD54" i="62"/>
  <c r="X54" i="62"/>
  <c r="T54" i="62"/>
  <c r="U54" i="62"/>
  <c r="Z54" i="62"/>
  <c r="Y54" i="62"/>
  <c r="V54" i="62"/>
  <c r="P54" i="62"/>
  <c r="W54" i="62"/>
  <c r="AC54" i="62"/>
  <c r="X57" i="61"/>
  <c r="I61" i="60"/>
  <c r="V58" i="60"/>
  <c r="W58" i="60"/>
  <c r="U57" i="61"/>
  <c r="V57" i="61" s="1"/>
  <c r="N61" i="62"/>
  <c r="AA56" i="62"/>
  <c r="L61" i="62"/>
  <c r="T57" i="60"/>
  <c r="Y59" i="61"/>
  <c r="Z59" i="61" s="1"/>
  <c r="G61" i="60"/>
  <c r="O17" i="31"/>
  <c r="P56" i="62"/>
  <c r="U56" i="62"/>
  <c r="AC56" i="62"/>
  <c r="V56" i="62"/>
  <c r="Y56" i="62"/>
  <c r="T56" i="62"/>
  <c r="W56" i="62"/>
  <c r="Z56" i="62"/>
  <c r="O53" i="31"/>
  <c r="X56" i="62"/>
  <c r="AD56" i="62"/>
  <c r="AB56" i="62"/>
  <c r="AD57" i="60"/>
  <c r="O61" i="60"/>
  <c r="O18" i="31"/>
  <c r="O54" i="31"/>
  <c r="O36" i="31"/>
  <c r="S57" i="62"/>
  <c r="Z57" i="62"/>
  <c r="Y57" i="62"/>
  <c r="T57" i="62"/>
  <c r="AD57" i="62"/>
  <c r="X57" i="62"/>
  <c r="V57" i="62"/>
  <c r="U57" i="62"/>
  <c r="AA57" i="62"/>
  <c r="AC57" i="62"/>
  <c r="P57" i="62"/>
  <c r="AB57" i="62"/>
  <c r="W57" i="62"/>
  <c r="P58" i="60"/>
  <c r="P73" i="31"/>
  <c r="Y58" i="60"/>
  <c r="X58" i="60"/>
  <c r="Z58" i="60"/>
  <c r="K61" i="62"/>
  <c r="O37" i="31"/>
  <c r="O73" i="31" s="1"/>
  <c r="AD58" i="60"/>
  <c r="AA58" i="60"/>
  <c r="AC58" i="60"/>
  <c r="U58" i="60"/>
  <c r="T67" i="61"/>
  <c r="AB58" i="60"/>
  <c r="N61" i="60"/>
  <c r="J61" i="60"/>
  <c r="O61" i="62"/>
  <c r="P57" i="61"/>
  <c r="H57" i="61"/>
  <c r="Y58" i="62"/>
  <c r="S58" i="62"/>
  <c r="Z58" i="62"/>
  <c r="X58" i="62"/>
  <c r="P58" i="62"/>
  <c r="T58" i="62"/>
  <c r="AC58" i="62"/>
  <c r="AD58" i="62"/>
  <c r="AA58" i="62"/>
  <c r="AB58" i="62"/>
  <c r="W58" i="62"/>
  <c r="U58" i="62"/>
  <c r="V58" i="62"/>
  <c r="Q56" i="61"/>
  <c r="R56" i="61" s="1"/>
  <c r="I54" i="61"/>
  <c r="J54" i="61" s="1"/>
  <c r="J61" i="62"/>
  <c r="I61" i="62"/>
  <c r="Y54" i="61"/>
  <c r="Q54" i="61"/>
  <c r="N54" i="61"/>
  <c r="M57" i="61"/>
  <c r="N57" i="61" s="1"/>
  <c r="T59" i="62"/>
  <c r="AD59" i="62"/>
  <c r="AC59" i="62"/>
  <c r="X59" i="62"/>
  <c r="S59" i="62"/>
  <c r="AA59" i="62"/>
  <c r="Z59" i="62"/>
  <c r="Y59" i="62"/>
  <c r="AB59" i="62"/>
  <c r="W59" i="62"/>
  <c r="V59" i="62"/>
  <c r="U59" i="62"/>
  <c r="P59" i="62"/>
  <c r="O56" i="31"/>
  <c r="Q61" i="61"/>
  <c r="F59" i="61"/>
  <c r="Y61" i="61"/>
  <c r="Z61" i="61" s="1"/>
  <c r="W62" i="61"/>
  <c r="U62" i="61"/>
  <c r="V62" i="61" s="1"/>
  <c r="E62" i="61"/>
  <c r="F62" i="61" s="1"/>
  <c r="Y60" i="61"/>
  <c r="Z60" i="61" s="1"/>
  <c r="P62" i="61"/>
  <c r="N59" i="61"/>
  <c r="H62" i="61"/>
  <c r="Q59" i="61"/>
  <c r="P57" i="60"/>
  <c r="AN45" i="61"/>
  <c r="AO45" i="61" s="1"/>
  <c r="AP45" i="61" s="1"/>
  <c r="T60" i="60"/>
  <c r="P60" i="60"/>
  <c r="J60" i="61"/>
  <c r="AD60" i="62"/>
  <c r="AC60" i="62"/>
  <c r="AB60" i="62"/>
  <c r="T60" i="62"/>
  <c r="AA60" i="62"/>
  <c r="Z60" i="62"/>
  <c r="Y60" i="62"/>
  <c r="W60" i="62"/>
  <c r="V60" i="62"/>
  <c r="U60" i="62"/>
  <c r="X60" i="62"/>
  <c r="S60" i="62"/>
  <c r="P60" i="62"/>
  <c r="P75" i="31"/>
  <c r="O39" i="31"/>
  <c r="AN60" i="61"/>
  <c r="AO60" i="61" s="1"/>
  <c r="AP60" i="61" s="1"/>
  <c r="J59" i="61"/>
  <c r="AQ27" i="61"/>
  <c r="AO35" i="61"/>
  <c r="AP35" i="61" s="1"/>
  <c r="AO55" i="61"/>
  <c r="AP55" i="61" s="1"/>
  <c r="AF12" i="61"/>
  <c r="AN30" i="61"/>
  <c r="AO30" i="61" s="1"/>
  <c r="AP30" i="61" s="1"/>
  <c r="AC12" i="61"/>
  <c r="AD12" i="61" s="1"/>
  <c r="AD9" i="61"/>
  <c r="AQ65" i="61"/>
  <c r="AU30" i="61"/>
  <c r="AN37" i="61"/>
  <c r="AO34" i="61"/>
  <c r="AO19" i="61"/>
  <c r="AK20" i="61"/>
  <c r="AL20" i="61" s="1"/>
  <c r="AK31" i="61"/>
  <c r="AL31" i="61" s="1"/>
  <c r="AN31" i="61"/>
  <c r="AO31" i="61" s="1"/>
  <c r="AP31" i="61" s="1"/>
  <c r="AK51" i="61"/>
  <c r="AL51" i="61" s="1"/>
  <c r="AO44" i="61"/>
  <c r="AU45" i="61"/>
  <c r="AU47" i="61" s="1"/>
  <c r="AN10" i="61"/>
  <c r="AG11" i="61"/>
  <c r="AC52" i="61"/>
  <c r="AD52" i="61" s="1"/>
  <c r="AD49" i="61"/>
  <c r="AC27" i="61"/>
  <c r="AD27" i="61" s="1"/>
  <c r="AD24" i="61"/>
  <c r="DF61" i="61"/>
  <c r="AY61" i="61" s="1"/>
  <c r="DF60" i="61"/>
  <c r="AY60" i="61" s="1"/>
  <c r="BC60" i="61" s="1"/>
  <c r="DF56" i="61"/>
  <c r="AY56" i="61" s="1"/>
  <c r="BC56" i="61" s="1"/>
  <c r="DF54" i="61"/>
  <c r="AY54" i="61" s="1"/>
  <c r="DF51" i="61"/>
  <c r="AY51" i="61" s="1"/>
  <c r="DF50" i="61"/>
  <c r="AY50" i="61" s="1"/>
  <c r="DF59" i="61"/>
  <c r="AY59" i="61" s="1"/>
  <c r="BC59" i="61" s="1"/>
  <c r="DF46" i="61"/>
  <c r="AY46" i="61" s="1"/>
  <c r="DF44" i="61"/>
  <c r="AY44" i="61" s="1"/>
  <c r="DF41" i="61"/>
  <c r="AY41" i="61" s="1"/>
  <c r="BC41" i="61" s="1"/>
  <c r="DF40" i="61"/>
  <c r="AY40" i="61" s="1"/>
  <c r="BC40" i="61" s="1"/>
  <c r="DF45" i="61"/>
  <c r="AY45" i="61" s="1"/>
  <c r="BC45" i="61" s="1"/>
  <c r="DF55" i="61"/>
  <c r="AY55" i="61" s="1"/>
  <c r="DF36" i="61"/>
  <c r="AY36" i="61" s="1"/>
  <c r="DF35" i="61"/>
  <c r="AY35" i="61" s="1"/>
  <c r="DF49" i="61"/>
  <c r="AY49" i="61" s="1"/>
  <c r="DF39" i="61"/>
  <c r="AY39" i="61" s="1"/>
  <c r="DF30" i="61"/>
  <c r="AY30" i="61" s="1"/>
  <c r="BC30" i="61" s="1"/>
  <c r="DF31" i="61"/>
  <c r="AY31" i="61" s="1"/>
  <c r="BC31" i="61" s="1"/>
  <c r="DF29" i="61"/>
  <c r="AY29" i="61" s="1"/>
  <c r="DF26" i="61"/>
  <c r="AY26" i="61" s="1"/>
  <c r="DF25" i="61"/>
  <c r="AY25" i="61" s="1"/>
  <c r="DF34" i="61"/>
  <c r="AY34" i="61" s="1"/>
  <c r="DF24" i="61"/>
  <c r="AY24" i="61" s="1"/>
  <c r="DF21" i="61"/>
  <c r="AY21" i="61" s="1"/>
  <c r="BC21" i="61" s="1"/>
  <c r="DF20" i="61"/>
  <c r="AY20" i="61" s="1"/>
  <c r="DF19" i="61"/>
  <c r="AY19" i="61" s="1"/>
  <c r="DF16" i="61"/>
  <c r="AY16" i="61" s="1"/>
  <c r="DF15" i="61"/>
  <c r="AY15" i="61" s="1"/>
  <c r="DF14" i="61"/>
  <c r="AY14" i="61" s="1"/>
  <c r="DF11" i="61"/>
  <c r="AY11" i="61" s="1"/>
  <c r="BC11" i="61" s="1"/>
  <c r="DF10" i="61"/>
  <c r="AY10" i="61" s="1"/>
  <c r="BC10" i="61" s="1"/>
  <c r="DG7" i="61"/>
  <c r="DF9" i="61"/>
  <c r="AY9" i="61" s="1"/>
  <c r="BC9" i="61" s="1"/>
  <c r="AC37" i="61"/>
  <c r="AD37" i="61" s="1"/>
  <c r="AD34" i="61"/>
  <c r="AK21" i="61"/>
  <c r="AL21" i="61" s="1"/>
  <c r="AJ37" i="61"/>
  <c r="AK34" i="61"/>
  <c r="AK61" i="61"/>
  <c r="AL61" i="61" s="1"/>
  <c r="AF62" i="61"/>
  <c r="AG59" i="61"/>
  <c r="AD44" i="61"/>
  <c r="AC47" i="61"/>
  <c r="AD47" i="61" s="1"/>
  <c r="AD10" i="61"/>
  <c r="AD11" i="61"/>
  <c r="AU24" i="61"/>
  <c r="AU27" i="61" s="1"/>
  <c r="AF47" i="61"/>
  <c r="AG44" i="61"/>
  <c r="AM12" i="61"/>
  <c r="AN61" i="61"/>
  <c r="AO61" i="61" s="1"/>
  <c r="AP61" i="61" s="1"/>
  <c r="AN20" i="61"/>
  <c r="AO20" i="61" s="1"/>
  <c r="AP20" i="61" s="1"/>
  <c r="AM62" i="61"/>
  <c r="AM32" i="61"/>
  <c r="AN51" i="61"/>
  <c r="AO51" i="61" s="1"/>
  <c r="AP51" i="61" s="1"/>
  <c r="AQ17" i="61"/>
  <c r="AQ22" i="61"/>
  <c r="AQ37" i="61"/>
  <c r="AU34" i="61"/>
  <c r="AQ57" i="61"/>
  <c r="AQ62" i="61"/>
  <c r="AK15" i="61"/>
  <c r="AL15" i="61" s="1"/>
  <c r="AJ17" i="61"/>
  <c r="AK14" i="61"/>
  <c r="AJ27" i="61"/>
  <c r="AK24" i="61"/>
  <c r="AK44" i="61"/>
  <c r="AJ47" i="61"/>
  <c r="AK36" i="61"/>
  <c r="AL36" i="61" s="1"/>
  <c r="AK50" i="61"/>
  <c r="AL50" i="61" s="1"/>
  <c r="AK56" i="61"/>
  <c r="AL56" i="61" s="1"/>
  <c r="AK55" i="61"/>
  <c r="AL55" i="61" s="1"/>
  <c r="AC42" i="61"/>
  <c r="AD42" i="61" s="1"/>
  <c r="AD39" i="61"/>
  <c r="AN24" i="61"/>
  <c r="AU36" i="61"/>
  <c r="AG10" i="61"/>
  <c r="AO11" i="61"/>
  <c r="AG24" i="61"/>
  <c r="AF27" i="61"/>
  <c r="AU21" i="61"/>
  <c r="AQ52" i="61"/>
  <c r="DS61" i="61"/>
  <c r="AR61" i="61" s="1"/>
  <c r="DS60" i="61"/>
  <c r="AR60" i="61" s="1"/>
  <c r="AV60" i="61" s="1"/>
  <c r="DS56" i="61"/>
  <c r="AR56" i="61" s="1"/>
  <c r="DS59" i="61"/>
  <c r="AR59" i="61" s="1"/>
  <c r="DS54" i="61"/>
  <c r="AR54" i="61" s="1"/>
  <c r="DS55" i="61"/>
  <c r="AR55" i="61" s="1"/>
  <c r="DS51" i="61"/>
  <c r="AR51" i="61" s="1"/>
  <c r="DS50" i="61"/>
  <c r="AR50" i="61" s="1"/>
  <c r="AV50" i="61" s="1"/>
  <c r="AW50" i="61" s="1"/>
  <c r="AX50" i="61" s="1"/>
  <c r="DS46" i="61"/>
  <c r="AR46" i="61" s="1"/>
  <c r="DS49" i="61"/>
  <c r="AR49" i="61" s="1"/>
  <c r="DS45" i="61"/>
  <c r="AR45" i="61" s="1"/>
  <c r="DS44" i="61"/>
  <c r="AR44" i="61" s="1"/>
  <c r="DS41" i="61"/>
  <c r="AR41" i="61" s="1"/>
  <c r="DS40" i="61"/>
  <c r="AR40" i="61" s="1"/>
  <c r="DS36" i="61"/>
  <c r="AR36" i="61" s="1"/>
  <c r="DS34" i="61"/>
  <c r="AR34" i="61" s="1"/>
  <c r="DS39" i="61"/>
  <c r="AR39" i="61" s="1"/>
  <c r="DS35" i="61"/>
  <c r="AR35" i="61" s="1"/>
  <c r="DS24" i="61"/>
  <c r="AR24" i="61" s="1"/>
  <c r="DS31" i="61"/>
  <c r="AR31" i="61" s="1"/>
  <c r="DS30" i="61"/>
  <c r="AR30" i="61" s="1"/>
  <c r="DS26" i="61"/>
  <c r="AR26" i="61" s="1"/>
  <c r="DS21" i="61"/>
  <c r="AR21" i="61" s="1"/>
  <c r="AV21" i="61" s="1"/>
  <c r="DS20" i="61"/>
  <c r="AR20" i="61" s="1"/>
  <c r="DT7" i="61"/>
  <c r="DS29" i="61"/>
  <c r="AR29" i="61" s="1"/>
  <c r="AV29" i="61" s="1"/>
  <c r="DS25" i="61"/>
  <c r="AR25" i="61" s="1"/>
  <c r="DS19" i="61"/>
  <c r="AR19" i="61" s="1"/>
  <c r="AV19" i="61" s="1"/>
  <c r="DS16" i="61"/>
  <c r="AR16" i="61" s="1"/>
  <c r="DS10" i="61"/>
  <c r="AR10" i="61" s="1"/>
  <c r="DS15" i="61"/>
  <c r="AR15" i="61" s="1"/>
  <c r="DS14" i="61"/>
  <c r="AR14" i="61" s="1"/>
  <c r="DS11" i="61"/>
  <c r="AR11" i="61" s="1"/>
  <c r="DS9" i="61"/>
  <c r="AR9" i="61" s="1"/>
  <c r="AJ65" i="61"/>
  <c r="AK10" i="61"/>
  <c r="AK26" i="61"/>
  <c r="AL26" i="61" s="1"/>
  <c r="AN26" i="61"/>
  <c r="AO26" i="61" s="1"/>
  <c r="AP26" i="61" s="1"/>
  <c r="AK41" i="61"/>
  <c r="AL41" i="61" s="1"/>
  <c r="AF57" i="61"/>
  <c r="AG54" i="61"/>
  <c r="AF32" i="61"/>
  <c r="AQ66" i="61"/>
  <c r="AQ47" i="61"/>
  <c r="AD19" i="61"/>
  <c r="AC22" i="61"/>
  <c r="AD22" i="61" s="1"/>
  <c r="AJ66" i="61"/>
  <c r="AK11" i="61"/>
  <c r="AJ32" i="61"/>
  <c r="AK29" i="61"/>
  <c r="AJ52" i="61"/>
  <c r="AK49" i="61"/>
  <c r="AU10" i="61"/>
  <c r="AN57" i="61"/>
  <c r="AO54" i="61"/>
  <c r="AC57" i="61"/>
  <c r="AD57" i="61" s="1"/>
  <c r="AD54" i="61"/>
  <c r="AO36" i="61"/>
  <c r="AP36" i="61" s="1"/>
  <c r="AC32" i="61"/>
  <c r="AD32" i="61" s="1"/>
  <c r="AD29" i="61"/>
  <c r="AF42" i="61"/>
  <c r="AG39" i="61"/>
  <c r="AN29" i="61"/>
  <c r="AU57" i="61"/>
  <c r="AU51" i="61"/>
  <c r="AU60" i="61"/>
  <c r="AU62" i="61" s="1"/>
  <c r="AN49" i="61"/>
  <c r="AF52" i="61"/>
  <c r="AG49" i="61"/>
  <c r="AU31" i="61"/>
  <c r="AU49" i="61"/>
  <c r="AN21" i="61"/>
  <c r="AO21" i="61" s="1"/>
  <c r="AP21" i="61" s="1"/>
  <c r="AU41" i="61"/>
  <c r="AQ64" i="61"/>
  <c r="AQ12" i="61"/>
  <c r="AQ32" i="61"/>
  <c r="AU40" i="61"/>
  <c r="AQ42" i="61"/>
  <c r="AN46" i="61"/>
  <c r="AO46" i="61" s="1"/>
  <c r="AP46" i="61" s="1"/>
  <c r="AF37" i="61"/>
  <c r="AG34" i="61"/>
  <c r="AG19" i="61"/>
  <c r="AF22" i="61"/>
  <c r="AJ22" i="61"/>
  <c r="AK19" i="61"/>
  <c r="AJ64" i="61"/>
  <c r="AK9" i="61"/>
  <c r="AJ12" i="61"/>
  <c r="AN9" i="61"/>
  <c r="AK35" i="61"/>
  <c r="AL35" i="61" s="1"/>
  <c r="AK25" i="61"/>
  <c r="AL25" i="61" s="1"/>
  <c r="AN25" i="61"/>
  <c r="AO25" i="61" s="1"/>
  <c r="AP25" i="61" s="1"/>
  <c r="AK40" i="61"/>
  <c r="AL40" i="61" s="1"/>
  <c r="AN40" i="61"/>
  <c r="AO40" i="61" s="1"/>
  <c r="AP40" i="61" s="1"/>
  <c r="AJ42" i="61"/>
  <c r="AK39" i="61"/>
  <c r="AJ57" i="61"/>
  <c r="AK54" i="61"/>
  <c r="AJ62" i="61"/>
  <c r="AK59" i="61"/>
  <c r="AN59" i="61"/>
  <c r="AC62" i="61"/>
  <c r="AD62" i="61" s="1"/>
  <c r="AD59" i="61"/>
  <c r="AN39" i="61"/>
  <c r="I55" i="59"/>
  <c r="J55" i="59" s="1"/>
  <c r="CM69" i="32"/>
  <c r="EU69" i="32"/>
  <c r="EF69" i="32"/>
  <c r="P71" i="31"/>
  <c r="W57" i="60"/>
  <c r="AA57" i="60"/>
  <c r="Y57" i="60"/>
  <c r="AB57" i="60"/>
  <c r="AC57" i="60"/>
  <c r="Z57" i="60"/>
  <c r="V57" i="60"/>
  <c r="X57" i="60"/>
  <c r="U57" i="60"/>
  <c r="P50" i="60"/>
  <c r="I41" i="59"/>
  <c r="J41" i="59" s="1"/>
  <c r="F61" i="60"/>
  <c r="V60" i="60"/>
  <c r="AB60" i="60"/>
  <c r="AA60" i="60"/>
  <c r="Z60" i="60"/>
  <c r="AD60" i="60"/>
  <c r="W60" i="60"/>
  <c r="Y60" i="60"/>
  <c r="X60" i="60"/>
  <c r="U60" i="60"/>
  <c r="AC60" i="60"/>
  <c r="AB59" i="60"/>
  <c r="U59" i="60"/>
  <c r="S59" i="60"/>
  <c r="W59" i="60"/>
  <c r="X59" i="60"/>
  <c r="AC59" i="60"/>
  <c r="Y59" i="60"/>
  <c r="V59" i="60"/>
  <c r="Z59" i="60"/>
  <c r="AA59" i="60"/>
  <c r="AD59" i="60"/>
  <c r="T59" i="60"/>
  <c r="P59" i="60"/>
  <c r="S56" i="60"/>
  <c r="P56" i="60"/>
  <c r="AC56" i="60"/>
  <c r="AA56" i="60"/>
  <c r="AB56" i="60"/>
  <c r="T56" i="60"/>
  <c r="Y56" i="60"/>
  <c r="AD56" i="60"/>
  <c r="Z56" i="60"/>
  <c r="W56" i="60"/>
  <c r="X56" i="60"/>
  <c r="V56" i="60"/>
  <c r="U56" i="60"/>
  <c r="T55" i="60"/>
  <c r="X55" i="60"/>
  <c r="AC55" i="60"/>
  <c r="Z55" i="60"/>
  <c r="P55" i="60"/>
  <c r="Y55" i="60"/>
  <c r="AA55" i="60"/>
  <c r="W55" i="60"/>
  <c r="V55" i="60"/>
  <c r="AB55" i="60"/>
  <c r="S55" i="60"/>
  <c r="U55" i="60"/>
  <c r="AD55" i="60"/>
  <c r="AB54" i="60"/>
  <c r="S54" i="60"/>
  <c r="AA54" i="60"/>
  <c r="W54" i="60"/>
  <c r="T54" i="60"/>
  <c r="Y54" i="60"/>
  <c r="P54" i="60"/>
  <c r="AD54" i="60"/>
  <c r="U54" i="60"/>
  <c r="Z54" i="60"/>
  <c r="V54" i="60"/>
  <c r="AC54" i="60"/>
  <c r="X54" i="60"/>
  <c r="AA52" i="60"/>
  <c r="Y52" i="60"/>
  <c r="X52" i="60"/>
  <c r="AB52" i="60"/>
  <c r="W52" i="60"/>
  <c r="T52" i="60"/>
  <c r="AC52" i="60"/>
  <c r="S52" i="60"/>
  <c r="Z52" i="60"/>
  <c r="V52" i="60"/>
  <c r="AD52" i="60"/>
  <c r="P52" i="60"/>
  <c r="U52" i="60"/>
  <c r="L17" i="59"/>
  <c r="E51" i="60"/>
  <c r="E61" i="60" s="1"/>
  <c r="AB25" i="60"/>
  <c r="AA25" i="60"/>
  <c r="U25" i="60"/>
  <c r="P25" i="60"/>
  <c r="P35" i="60" s="1"/>
  <c r="X25" i="60"/>
  <c r="AC25" i="60"/>
  <c r="S25" i="60"/>
  <c r="Y25" i="60"/>
  <c r="Z25" i="60"/>
  <c r="T25" i="60"/>
  <c r="V25" i="60"/>
  <c r="W25" i="60"/>
  <c r="AD25" i="60"/>
  <c r="D35" i="60"/>
  <c r="S22" i="60"/>
  <c r="W12" i="60"/>
  <c r="AD12" i="60"/>
  <c r="AC12" i="60"/>
  <c r="U12" i="60"/>
  <c r="Y12" i="60"/>
  <c r="X12" i="60"/>
  <c r="P12" i="60"/>
  <c r="P22" i="60" s="1"/>
  <c r="T12" i="60"/>
  <c r="AB12" i="60"/>
  <c r="AA12" i="60"/>
  <c r="V12" i="60"/>
  <c r="E22" i="60"/>
  <c r="Z12" i="60"/>
  <c r="X50" i="60"/>
  <c r="AA50" i="60"/>
  <c r="T50" i="60"/>
  <c r="Z50" i="60"/>
  <c r="AB50" i="60"/>
  <c r="AC50" i="60"/>
  <c r="V50" i="60"/>
  <c r="AD50" i="60"/>
  <c r="Y50" i="60"/>
  <c r="W50" i="60"/>
  <c r="U50" i="60"/>
  <c r="S50" i="60"/>
  <c r="I46" i="59"/>
  <c r="J46" i="59" s="1"/>
  <c r="O34" i="59"/>
  <c r="Q34" i="59" s="1"/>
  <c r="AE69" i="32"/>
  <c r="O9" i="59"/>
  <c r="Q9" i="59" s="1"/>
  <c r="P69" i="32"/>
  <c r="I20" i="59"/>
  <c r="J20" i="59" s="1"/>
  <c r="G32" i="59"/>
  <c r="BX69" i="32"/>
  <c r="FJ69" i="32"/>
  <c r="I56" i="59"/>
  <c r="J56" i="59" s="1"/>
  <c r="O51" i="59"/>
  <c r="Q51" i="59" s="1"/>
  <c r="R51" i="59" s="1"/>
  <c r="I51" i="59"/>
  <c r="J51" i="59" s="1"/>
  <c r="M46" i="59"/>
  <c r="N46" i="59" s="1"/>
  <c r="O45" i="59"/>
  <c r="O47" i="59" s="1"/>
  <c r="DQ69" i="32"/>
  <c r="Q46" i="59"/>
  <c r="R46" i="59" s="1"/>
  <c r="G42" i="59"/>
  <c r="M39" i="59"/>
  <c r="N39" i="59" s="1"/>
  <c r="DB69" i="32"/>
  <c r="O36" i="59"/>
  <c r="Q36" i="59" s="1"/>
  <c r="R36" i="59" s="1"/>
  <c r="BI69" i="32"/>
  <c r="G27" i="59"/>
  <c r="L67" i="59"/>
  <c r="O30" i="59"/>
  <c r="Q30" i="59" s="1"/>
  <c r="R30" i="59" s="1"/>
  <c r="K52" i="59"/>
  <c r="O49" i="59"/>
  <c r="Q49" i="59" s="1"/>
  <c r="M49" i="59"/>
  <c r="K62" i="59"/>
  <c r="M59" i="59"/>
  <c r="O59" i="59"/>
  <c r="Q59" i="59" s="1"/>
  <c r="N34" i="59"/>
  <c r="X36" i="59"/>
  <c r="T62" i="59"/>
  <c r="X59" i="59"/>
  <c r="X47" i="59"/>
  <c r="O25" i="59"/>
  <c r="Q25" i="59" s="1"/>
  <c r="R25" i="59" s="1"/>
  <c r="M25" i="59"/>
  <c r="N25" i="59" s="1"/>
  <c r="M55" i="59"/>
  <c r="N55" i="59" s="1"/>
  <c r="O55" i="59"/>
  <c r="Q55" i="59" s="1"/>
  <c r="R55" i="59" s="1"/>
  <c r="P52" i="59"/>
  <c r="J9" i="59"/>
  <c r="O41" i="59"/>
  <c r="Q41" i="59" s="1"/>
  <c r="R41" i="59" s="1"/>
  <c r="N11" i="59"/>
  <c r="I34" i="59"/>
  <c r="H37" i="59"/>
  <c r="K22" i="59"/>
  <c r="M19" i="59"/>
  <c r="O19" i="59"/>
  <c r="Q19" i="59" s="1"/>
  <c r="M20" i="59"/>
  <c r="N20" i="59" s="1"/>
  <c r="DB61" i="59"/>
  <c r="S61" i="59" s="1"/>
  <c r="U61" i="59" s="1"/>
  <c r="V61" i="59" s="1"/>
  <c r="DB60" i="59"/>
  <c r="S60" i="59" s="1"/>
  <c r="U60" i="59" s="1"/>
  <c r="V60" i="59" s="1"/>
  <c r="DB54" i="59"/>
  <c r="S54" i="59" s="1"/>
  <c r="W54" i="59" s="1"/>
  <c r="DB51" i="59"/>
  <c r="S51" i="59" s="1"/>
  <c r="DB50" i="59"/>
  <c r="S50" i="59" s="1"/>
  <c r="U50" i="59" s="1"/>
  <c r="V50" i="59" s="1"/>
  <c r="DB59" i="59"/>
  <c r="S59" i="59" s="1"/>
  <c r="U59" i="59" s="1"/>
  <c r="DB56" i="59"/>
  <c r="S56" i="59" s="1"/>
  <c r="U56" i="59" s="1"/>
  <c r="V56" i="59" s="1"/>
  <c r="DB55" i="59"/>
  <c r="S55" i="59" s="1"/>
  <c r="U55" i="59" s="1"/>
  <c r="V55" i="59" s="1"/>
  <c r="DB49" i="59"/>
  <c r="S49" i="59" s="1"/>
  <c r="W49" i="59" s="1"/>
  <c r="DB44" i="59"/>
  <c r="S44" i="59" s="1"/>
  <c r="U44" i="59" s="1"/>
  <c r="DB41" i="59"/>
  <c r="S41" i="59" s="1"/>
  <c r="DB40" i="59"/>
  <c r="S40" i="59" s="1"/>
  <c r="W40" i="59" s="1"/>
  <c r="DB39" i="59"/>
  <c r="S39" i="59" s="1"/>
  <c r="W39" i="59" s="1"/>
  <c r="Y39" i="59" s="1"/>
  <c r="DB36" i="59"/>
  <c r="S36" i="59" s="1"/>
  <c r="U36" i="59" s="1"/>
  <c r="V36" i="59" s="1"/>
  <c r="DB46" i="59"/>
  <c r="S46" i="59" s="1"/>
  <c r="DB35" i="59"/>
  <c r="S35" i="59" s="1"/>
  <c r="W35" i="59" s="1"/>
  <c r="Y35" i="59" s="1"/>
  <c r="Z35" i="59" s="1"/>
  <c r="DB34" i="59"/>
  <c r="S34" i="59" s="1"/>
  <c r="U34" i="59" s="1"/>
  <c r="DB30" i="59"/>
  <c r="S30" i="59" s="1"/>
  <c r="U30" i="59" s="1"/>
  <c r="V30" i="59" s="1"/>
  <c r="DB26" i="59"/>
  <c r="S26" i="59" s="1"/>
  <c r="U26" i="59" s="1"/>
  <c r="V26" i="59" s="1"/>
  <c r="DB25" i="59"/>
  <c r="S25" i="59" s="1"/>
  <c r="U25" i="59" s="1"/>
  <c r="V25" i="59" s="1"/>
  <c r="DB9" i="59"/>
  <c r="S9" i="59" s="1"/>
  <c r="U9" i="59" s="1"/>
  <c r="DB45" i="59"/>
  <c r="S45" i="59" s="1"/>
  <c r="U45" i="59" s="1"/>
  <c r="V45" i="59" s="1"/>
  <c r="DB24" i="59"/>
  <c r="S24" i="59" s="1"/>
  <c r="W24" i="59" s="1"/>
  <c r="DB21" i="59"/>
  <c r="S21" i="59" s="1"/>
  <c r="W21" i="59" s="1"/>
  <c r="DB20" i="59"/>
  <c r="S20" i="59" s="1"/>
  <c r="W20" i="59" s="1"/>
  <c r="DB10" i="59"/>
  <c r="S10" i="59" s="1"/>
  <c r="W10" i="59" s="1"/>
  <c r="DB19" i="59"/>
  <c r="S19" i="59" s="1"/>
  <c r="DB31" i="59"/>
  <c r="S31" i="59" s="1"/>
  <c r="DB29" i="59"/>
  <c r="S29" i="59" s="1"/>
  <c r="U29" i="59" s="1"/>
  <c r="DB11" i="59"/>
  <c r="S11" i="59" s="1"/>
  <c r="W11" i="59" s="1"/>
  <c r="DC7" i="59"/>
  <c r="M10" i="59"/>
  <c r="W50" i="59"/>
  <c r="Y50" i="59" s="1"/>
  <c r="Z50" i="59" s="1"/>
  <c r="O50" i="59"/>
  <c r="Q50" i="59" s="1"/>
  <c r="R50" i="59" s="1"/>
  <c r="M50" i="59"/>
  <c r="N50" i="59" s="1"/>
  <c r="K57" i="59"/>
  <c r="M54" i="59"/>
  <c r="N24" i="59"/>
  <c r="M30" i="59"/>
  <c r="N30" i="59" s="1"/>
  <c r="T66" i="59"/>
  <c r="X20" i="59"/>
  <c r="T64" i="59"/>
  <c r="T12" i="59"/>
  <c r="X9" i="59"/>
  <c r="X40" i="59"/>
  <c r="T52" i="59"/>
  <c r="X49" i="59"/>
  <c r="G62" i="59"/>
  <c r="I61" i="59"/>
  <c r="J61" i="59" s="1"/>
  <c r="Q20" i="59"/>
  <c r="R20" i="59" s="1"/>
  <c r="P62" i="59"/>
  <c r="X11" i="59"/>
  <c r="K27" i="59"/>
  <c r="O24" i="59"/>
  <c r="Q24" i="59" s="1"/>
  <c r="M35" i="59"/>
  <c r="N35" i="59" s="1"/>
  <c r="E12" i="59"/>
  <c r="F12" i="59" s="1"/>
  <c r="F9" i="59"/>
  <c r="H52" i="59"/>
  <c r="I49" i="59"/>
  <c r="F10" i="59"/>
  <c r="O54" i="59"/>
  <c r="E32" i="59"/>
  <c r="F32" i="59" s="1"/>
  <c r="F29" i="59"/>
  <c r="X32" i="59"/>
  <c r="I19" i="59"/>
  <c r="H22" i="59"/>
  <c r="Q35" i="59"/>
  <c r="R35" i="59" s="1"/>
  <c r="E27" i="59"/>
  <c r="F27" i="59" s="1"/>
  <c r="F24" i="59"/>
  <c r="Q10" i="59"/>
  <c r="H47" i="59"/>
  <c r="I44" i="59"/>
  <c r="E47" i="59"/>
  <c r="F47" i="59" s="1"/>
  <c r="F44" i="59"/>
  <c r="I45" i="59"/>
  <c r="J45" i="59" s="1"/>
  <c r="H42" i="59"/>
  <c r="I39" i="59"/>
  <c r="E42" i="59"/>
  <c r="F42" i="59" s="1"/>
  <c r="F39" i="59"/>
  <c r="O29" i="59"/>
  <c r="Q29" i="59" s="1"/>
  <c r="I29" i="59"/>
  <c r="H32" i="59"/>
  <c r="E62" i="59"/>
  <c r="F62" i="59" s="1"/>
  <c r="F59" i="59"/>
  <c r="P57" i="59"/>
  <c r="E37" i="59"/>
  <c r="F37" i="59" s="1"/>
  <c r="F34" i="59"/>
  <c r="I31" i="59"/>
  <c r="J31" i="59" s="1"/>
  <c r="T65" i="59"/>
  <c r="T17" i="59"/>
  <c r="T27" i="59"/>
  <c r="X26" i="59"/>
  <c r="T47" i="59"/>
  <c r="I11" i="59"/>
  <c r="P12" i="59"/>
  <c r="G37" i="59"/>
  <c r="K42" i="59"/>
  <c r="K47" i="59"/>
  <c r="X51" i="59"/>
  <c r="I50" i="59"/>
  <c r="J50" i="59" s="1"/>
  <c r="I35" i="59"/>
  <c r="J35" i="59" s="1"/>
  <c r="P27" i="59"/>
  <c r="E52" i="59"/>
  <c r="F52" i="59" s="1"/>
  <c r="F49" i="59"/>
  <c r="X10" i="59"/>
  <c r="O60" i="59"/>
  <c r="Q60" i="59" s="1"/>
  <c r="R60" i="59" s="1"/>
  <c r="Q44" i="59"/>
  <c r="P47" i="59"/>
  <c r="M29" i="59"/>
  <c r="O61" i="59"/>
  <c r="Q61" i="59" s="1"/>
  <c r="R61" i="59" s="1"/>
  <c r="P42" i="59"/>
  <c r="Q39" i="59"/>
  <c r="M31" i="59"/>
  <c r="N31" i="59" s="1"/>
  <c r="O56" i="59"/>
  <c r="Q56" i="59" s="1"/>
  <c r="R56" i="59" s="1"/>
  <c r="O31" i="59"/>
  <c r="Q31" i="59" s="1"/>
  <c r="R31" i="59" s="1"/>
  <c r="G57" i="59"/>
  <c r="P32" i="59"/>
  <c r="O40" i="59"/>
  <c r="Q40" i="59" s="1"/>
  <c r="R40" i="59" s="1"/>
  <c r="H62" i="59"/>
  <c r="I59" i="59"/>
  <c r="X57" i="59"/>
  <c r="P37" i="59"/>
  <c r="M61" i="59"/>
  <c r="N61" i="59" s="1"/>
  <c r="T37" i="59"/>
  <c r="T57" i="59"/>
  <c r="O26" i="59"/>
  <c r="Q26" i="59" s="1"/>
  <c r="R26" i="59" s="1"/>
  <c r="I21" i="59"/>
  <c r="J21" i="59" s="1"/>
  <c r="N9" i="59"/>
  <c r="K12" i="59"/>
  <c r="K37" i="59"/>
  <c r="O11" i="59"/>
  <c r="K32" i="59"/>
  <c r="G12" i="59"/>
  <c r="H27" i="59"/>
  <c r="I24" i="59"/>
  <c r="I10" i="59"/>
  <c r="G47" i="59"/>
  <c r="I60" i="59"/>
  <c r="J60" i="59" s="1"/>
  <c r="H12" i="59"/>
  <c r="I30" i="59"/>
  <c r="J30" i="59" s="1"/>
  <c r="O21" i="59"/>
  <c r="Q21" i="59" s="1"/>
  <c r="R21" i="59" s="1"/>
  <c r="M44" i="59"/>
  <c r="H57" i="59"/>
  <c r="I54" i="59"/>
  <c r="E57" i="59"/>
  <c r="F57" i="59" s="1"/>
  <c r="F54" i="59"/>
  <c r="G52" i="59"/>
  <c r="G22" i="59"/>
  <c r="I40" i="59"/>
  <c r="J40" i="59" s="1"/>
  <c r="DQ59" i="59"/>
  <c r="AB59" i="59" s="1"/>
  <c r="DQ49" i="59"/>
  <c r="AB49" i="59" s="1"/>
  <c r="AF49" i="59" s="1"/>
  <c r="DQ46" i="59"/>
  <c r="AB46" i="59" s="1"/>
  <c r="DQ61" i="59"/>
  <c r="AB61" i="59" s="1"/>
  <c r="DQ50" i="59"/>
  <c r="AB50" i="59" s="1"/>
  <c r="DQ55" i="59"/>
  <c r="AB55" i="59" s="1"/>
  <c r="DQ45" i="59"/>
  <c r="AB45" i="59" s="1"/>
  <c r="DQ39" i="59"/>
  <c r="AB39" i="59" s="1"/>
  <c r="DQ36" i="59"/>
  <c r="AB36" i="59" s="1"/>
  <c r="AF36" i="59" s="1"/>
  <c r="DQ35" i="59"/>
  <c r="AB35" i="59" s="1"/>
  <c r="DQ56" i="59"/>
  <c r="AB56" i="59" s="1"/>
  <c r="DQ54" i="59"/>
  <c r="AB54" i="59" s="1"/>
  <c r="DQ51" i="59"/>
  <c r="AB51" i="59" s="1"/>
  <c r="AF51" i="59" s="1"/>
  <c r="DQ44" i="59"/>
  <c r="AB44" i="59" s="1"/>
  <c r="DQ41" i="59"/>
  <c r="AB41" i="59" s="1"/>
  <c r="AF41" i="59" s="1"/>
  <c r="DQ40" i="59"/>
  <c r="AB40" i="59" s="1"/>
  <c r="DQ31" i="59"/>
  <c r="AB31" i="59" s="1"/>
  <c r="DQ24" i="59"/>
  <c r="AB24" i="59" s="1"/>
  <c r="DQ21" i="59"/>
  <c r="AB21" i="59" s="1"/>
  <c r="DQ20" i="59"/>
  <c r="AB20" i="59" s="1"/>
  <c r="DQ60" i="59"/>
  <c r="AB60" i="59" s="1"/>
  <c r="DQ29" i="59"/>
  <c r="AB29" i="59" s="1"/>
  <c r="DQ19" i="59"/>
  <c r="AB19" i="59" s="1"/>
  <c r="AF19" i="59" s="1"/>
  <c r="DQ16" i="59"/>
  <c r="AB16" i="59" s="1"/>
  <c r="DQ15" i="59"/>
  <c r="AB15" i="59" s="1"/>
  <c r="DQ11" i="59"/>
  <c r="AB11" i="59" s="1"/>
  <c r="AF11" i="59" s="1"/>
  <c r="DQ25" i="59"/>
  <c r="AB25" i="59" s="1"/>
  <c r="AF25" i="59" s="1"/>
  <c r="DQ30" i="59"/>
  <c r="AB30" i="59" s="1"/>
  <c r="DQ34" i="59"/>
  <c r="AB34" i="59" s="1"/>
  <c r="DQ14" i="59"/>
  <c r="AB14" i="59" s="1"/>
  <c r="DQ9" i="59"/>
  <c r="AB9" i="59" s="1"/>
  <c r="DQ26" i="59"/>
  <c r="AB26" i="59" s="1"/>
  <c r="AF26" i="59" s="1"/>
  <c r="DQ10" i="59"/>
  <c r="AB10" i="59" s="1"/>
  <c r="DR7" i="59"/>
  <c r="T32" i="59"/>
  <c r="T22" i="59"/>
  <c r="X25" i="59"/>
  <c r="T42" i="59"/>
  <c r="F11" i="59"/>
  <c r="P22" i="59"/>
  <c r="E22" i="59"/>
  <c r="F22" i="59" s="1"/>
  <c r="F19" i="59"/>
  <c r="X21" i="59"/>
  <c r="DB59" i="57"/>
  <c r="S59" i="57" s="1"/>
  <c r="W59" i="57" s="1"/>
  <c r="DB54" i="57"/>
  <c r="S54" i="57" s="1"/>
  <c r="DB49" i="57"/>
  <c r="S49" i="57" s="1"/>
  <c r="DB44" i="57"/>
  <c r="S44" i="57" s="1"/>
  <c r="DB39" i="57"/>
  <c r="DB34" i="57"/>
  <c r="S34" i="57" s="1"/>
  <c r="W34" i="57" s="1"/>
  <c r="DB29" i="57"/>
  <c r="S29" i="57" s="1"/>
  <c r="DB24" i="57"/>
  <c r="S24" i="57" s="1"/>
  <c r="DB19" i="57"/>
  <c r="DB61" i="57"/>
  <c r="S61" i="57" s="1"/>
  <c r="DB56" i="57"/>
  <c r="S56" i="57" s="1"/>
  <c r="DB51" i="57"/>
  <c r="S51" i="57" s="1"/>
  <c r="W51" i="57" s="1"/>
  <c r="DB46" i="57"/>
  <c r="S46" i="57" s="1"/>
  <c r="DB41" i="57"/>
  <c r="DB36" i="57"/>
  <c r="S36" i="57" s="1"/>
  <c r="DB60" i="57"/>
  <c r="S60" i="57" s="1"/>
  <c r="W60" i="57" s="1"/>
  <c r="DB40" i="57"/>
  <c r="DB20" i="57"/>
  <c r="S20" i="57" s="1"/>
  <c r="DB31" i="57"/>
  <c r="S31" i="57" s="1"/>
  <c r="DB55" i="57"/>
  <c r="S55" i="57" s="1"/>
  <c r="DB35" i="57"/>
  <c r="S35" i="57" s="1"/>
  <c r="DB26" i="57"/>
  <c r="S26" i="57" s="1"/>
  <c r="DB21" i="57"/>
  <c r="S21" i="57" s="1"/>
  <c r="DB50" i="57"/>
  <c r="S50" i="57" s="1"/>
  <c r="DB30" i="57"/>
  <c r="S30" i="57" s="1"/>
  <c r="DB10" i="57"/>
  <c r="S10" i="57" s="1"/>
  <c r="DB11" i="57"/>
  <c r="S11" i="57" s="1"/>
  <c r="DB45" i="57"/>
  <c r="S45" i="57" s="1"/>
  <c r="DB25" i="57"/>
  <c r="S25" i="57" s="1"/>
  <c r="DP61" i="57"/>
  <c r="T61" i="57" s="1"/>
  <c r="DP56" i="57"/>
  <c r="T56" i="57" s="1"/>
  <c r="DP51" i="57"/>
  <c r="T51" i="57" s="1"/>
  <c r="DP46" i="57"/>
  <c r="T46" i="57" s="1"/>
  <c r="X46" i="57" s="1"/>
  <c r="DP41" i="57"/>
  <c r="T41" i="57" s="1"/>
  <c r="DP36" i="57"/>
  <c r="T36" i="57" s="1"/>
  <c r="DP31" i="57"/>
  <c r="T31" i="57" s="1"/>
  <c r="DP26" i="57"/>
  <c r="T26" i="57" s="1"/>
  <c r="DP21" i="57"/>
  <c r="T21" i="57" s="1"/>
  <c r="DP16" i="57"/>
  <c r="T16" i="57" s="1"/>
  <c r="DP11" i="57"/>
  <c r="T11" i="57" s="1"/>
  <c r="D62" i="57"/>
  <c r="I61" i="57"/>
  <c r="J61" i="57" s="1"/>
  <c r="P61" i="57"/>
  <c r="E61" i="57"/>
  <c r="F61" i="57" s="1"/>
  <c r="H59" i="57"/>
  <c r="I59" i="57" s="1"/>
  <c r="H60" i="57"/>
  <c r="I60" i="57" s="1"/>
  <c r="J60" i="57" s="1"/>
  <c r="P59" i="57"/>
  <c r="E59" i="57"/>
  <c r="F59" i="57" s="1"/>
  <c r="P60" i="57"/>
  <c r="P56" i="57"/>
  <c r="Q56" i="57" s="1"/>
  <c r="R56" i="57" s="1"/>
  <c r="H56" i="57"/>
  <c r="I56" i="57" s="1"/>
  <c r="J56" i="57" s="1"/>
  <c r="D57" i="57"/>
  <c r="P54" i="57"/>
  <c r="Q54" i="57" s="1"/>
  <c r="E54" i="57"/>
  <c r="E57" i="57" s="1"/>
  <c r="F57" i="57" s="1"/>
  <c r="H55" i="57"/>
  <c r="D52" i="57"/>
  <c r="E51" i="57"/>
  <c r="F51" i="57" s="1"/>
  <c r="P50" i="57"/>
  <c r="Q50" i="57" s="1"/>
  <c r="R50" i="57" s="1"/>
  <c r="E50" i="57"/>
  <c r="F50" i="57" s="1"/>
  <c r="H49" i="57"/>
  <c r="H52" i="57" s="1"/>
  <c r="H45" i="57"/>
  <c r="I45" i="57" s="1"/>
  <c r="J45" i="57" s="1"/>
  <c r="H46" i="57"/>
  <c r="I46" i="57" s="1"/>
  <c r="J46" i="57" s="1"/>
  <c r="D47" i="57"/>
  <c r="P45" i="57"/>
  <c r="Q45" i="57" s="1"/>
  <c r="R45" i="57" s="1"/>
  <c r="E44" i="57"/>
  <c r="E47" i="57" s="1"/>
  <c r="F47" i="57" s="1"/>
  <c r="D37" i="57"/>
  <c r="D22" i="57"/>
  <c r="D32" i="57"/>
  <c r="P35" i="57"/>
  <c r="Q35" i="57" s="1"/>
  <c r="R35" i="57" s="1"/>
  <c r="E36" i="57"/>
  <c r="F36" i="57" s="1"/>
  <c r="E35" i="57"/>
  <c r="F35" i="57" s="1"/>
  <c r="E34" i="57"/>
  <c r="F34" i="57" s="1"/>
  <c r="H34" i="57"/>
  <c r="I34" i="57" s="1"/>
  <c r="P34" i="57"/>
  <c r="P25" i="57"/>
  <c r="Q25" i="57" s="1"/>
  <c r="R25" i="57" s="1"/>
  <c r="P26" i="57"/>
  <c r="P29" i="57"/>
  <c r="Q29" i="57" s="1"/>
  <c r="P30" i="57"/>
  <c r="Q30" i="57" s="1"/>
  <c r="R30" i="57" s="1"/>
  <c r="E29" i="57"/>
  <c r="F29" i="57" s="1"/>
  <c r="E30" i="57"/>
  <c r="F30" i="57" s="1"/>
  <c r="H29" i="57"/>
  <c r="I29" i="57" s="1"/>
  <c r="H31" i="57"/>
  <c r="I31" i="57" s="1"/>
  <c r="J31" i="57" s="1"/>
  <c r="H26" i="57"/>
  <c r="I26" i="57" s="1"/>
  <c r="J26" i="57" s="1"/>
  <c r="E24" i="57"/>
  <c r="F24" i="57" s="1"/>
  <c r="E25" i="57"/>
  <c r="F25" i="57" s="1"/>
  <c r="D27" i="57"/>
  <c r="H20" i="57"/>
  <c r="I20" i="57" s="1"/>
  <c r="J20" i="57" s="1"/>
  <c r="H19" i="57"/>
  <c r="I19" i="57" s="1"/>
  <c r="P19" i="57"/>
  <c r="E19" i="57"/>
  <c r="E22" i="57" s="1"/>
  <c r="F22" i="57" s="1"/>
  <c r="P20" i="57"/>
  <c r="Q20" i="57" s="1"/>
  <c r="R20" i="57" s="1"/>
  <c r="E11" i="57"/>
  <c r="F11" i="57" s="1"/>
  <c r="E10" i="57"/>
  <c r="F10" i="57" s="1"/>
  <c r="P11" i="57"/>
  <c r="D12" i="57"/>
  <c r="E9" i="57"/>
  <c r="F9" i="57" s="1"/>
  <c r="DN15" i="57"/>
  <c r="D15" i="57" s="1"/>
  <c r="D126" i="10"/>
  <c r="D16" i="57"/>
  <c r="H16" i="57" s="1"/>
  <c r="D144" i="10"/>
  <c r="D38" i="66" s="1"/>
  <c r="DN14" i="57"/>
  <c r="D14" i="57" s="1"/>
  <c r="D64" i="57" s="1"/>
  <c r="D108" i="10"/>
  <c r="I50" i="57"/>
  <c r="J50" i="57" s="1"/>
  <c r="I35" i="57"/>
  <c r="J35" i="57" s="1"/>
  <c r="M36" i="57"/>
  <c r="N36" i="57" s="1"/>
  <c r="M46" i="57"/>
  <c r="N46" i="57" s="1"/>
  <c r="K22" i="57"/>
  <c r="K27" i="57"/>
  <c r="K37" i="57"/>
  <c r="K47" i="57"/>
  <c r="G52" i="57"/>
  <c r="I21" i="57"/>
  <c r="J21" i="57" s="1"/>
  <c r="H12" i="57"/>
  <c r="M31" i="57"/>
  <c r="N31" i="57" s="1"/>
  <c r="L47" i="57"/>
  <c r="M44" i="57"/>
  <c r="I44" i="57"/>
  <c r="P44" i="57"/>
  <c r="O19" i="57"/>
  <c r="O22" i="57" s="1"/>
  <c r="I36" i="57"/>
  <c r="J36" i="57" s="1"/>
  <c r="Q21" i="57"/>
  <c r="R21" i="57" s="1"/>
  <c r="K62" i="57"/>
  <c r="K57" i="57"/>
  <c r="G12" i="57"/>
  <c r="G62" i="57"/>
  <c r="I25" i="57"/>
  <c r="J25" i="57" s="1"/>
  <c r="G37" i="57"/>
  <c r="P55" i="57"/>
  <c r="M9" i="57"/>
  <c r="L12" i="57"/>
  <c r="P9" i="57"/>
  <c r="L22" i="57"/>
  <c r="M19" i="57"/>
  <c r="M25" i="57"/>
  <c r="N25" i="57" s="1"/>
  <c r="M26" i="57"/>
  <c r="N26" i="57" s="1"/>
  <c r="M34" i="57"/>
  <c r="L37" i="57"/>
  <c r="M45" i="57"/>
  <c r="N45" i="57" s="1"/>
  <c r="M56" i="57"/>
  <c r="N56" i="57" s="1"/>
  <c r="M60" i="57"/>
  <c r="N60" i="57" s="1"/>
  <c r="I51" i="57"/>
  <c r="J51" i="57" s="1"/>
  <c r="G57" i="57"/>
  <c r="L27" i="57"/>
  <c r="M24" i="57"/>
  <c r="M55" i="57"/>
  <c r="N55" i="57" s="1"/>
  <c r="G22" i="57"/>
  <c r="O31" i="57"/>
  <c r="O32" i="57" s="1"/>
  <c r="O61" i="57"/>
  <c r="G32" i="57"/>
  <c r="I54" i="57"/>
  <c r="F49" i="57"/>
  <c r="K32" i="57"/>
  <c r="K52" i="57"/>
  <c r="O10" i="57"/>
  <c r="O59" i="57"/>
  <c r="O60" i="57"/>
  <c r="O51" i="57"/>
  <c r="O52" i="57" s="1"/>
  <c r="O34" i="57"/>
  <c r="O37" i="57" s="1"/>
  <c r="P46" i="57"/>
  <c r="Q46" i="57" s="1"/>
  <c r="R46" i="57" s="1"/>
  <c r="P31" i="57"/>
  <c r="I24" i="57"/>
  <c r="I11" i="57"/>
  <c r="M11" i="57"/>
  <c r="M20" i="57"/>
  <c r="N20" i="57" s="1"/>
  <c r="M30" i="57"/>
  <c r="N30" i="57" s="1"/>
  <c r="M35" i="57"/>
  <c r="N35" i="57" s="1"/>
  <c r="L62" i="57"/>
  <c r="M59" i="57"/>
  <c r="M50" i="57"/>
  <c r="N50" i="57" s="1"/>
  <c r="M61" i="57"/>
  <c r="N61" i="57" s="1"/>
  <c r="I10" i="57"/>
  <c r="G47" i="57"/>
  <c r="P51" i="57"/>
  <c r="Q51" i="57" s="1"/>
  <c r="R51" i="57" s="1"/>
  <c r="K12" i="57"/>
  <c r="O9" i="57"/>
  <c r="M10" i="57"/>
  <c r="L52" i="57"/>
  <c r="M49" i="57"/>
  <c r="O24" i="57"/>
  <c r="P36" i="57"/>
  <c r="Q36" i="57" s="1"/>
  <c r="R36" i="57" s="1"/>
  <c r="O55" i="57"/>
  <c r="O57" i="57" s="1"/>
  <c r="P49" i="57"/>
  <c r="DB9" i="57"/>
  <c r="S9" i="57" s="1"/>
  <c r="DC7" i="57"/>
  <c r="S19" i="57"/>
  <c r="J9" i="57"/>
  <c r="O26" i="57"/>
  <c r="O11" i="57"/>
  <c r="P24" i="57"/>
  <c r="DP60" i="57"/>
  <c r="T60" i="57" s="1"/>
  <c r="DP59" i="57"/>
  <c r="T59" i="57" s="1"/>
  <c r="DP55" i="57"/>
  <c r="T55" i="57" s="1"/>
  <c r="X55" i="57" s="1"/>
  <c r="DP49" i="57"/>
  <c r="T49" i="57" s="1"/>
  <c r="DP54" i="57"/>
  <c r="T54" i="57" s="1"/>
  <c r="DP45" i="57"/>
  <c r="T45" i="57" s="1"/>
  <c r="DP50" i="57"/>
  <c r="T50" i="57" s="1"/>
  <c r="DP44" i="57"/>
  <c r="T44" i="57" s="1"/>
  <c r="DP35" i="57"/>
  <c r="T35" i="57" s="1"/>
  <c r="DP34" i="57"/>
  <c r="T34" i="57" s="1"/>
  <c r="DP30" i="57"/>
  <c r="T30" i="57" s="1"/>
  <c r="DP25" i="57"/>
  <c r="T25" i="57" s="1"/>
  <c r="DP20" i="57"/>
  <c r="T20" i="57" s="1"/>
  <c r="DP24" i="57"/>
  <c r="T24" i="57" s="1"/>
  <c r="DP19" i="57"/>
  <c r="T19" i="57" s="1"/>
  <c r="DQ7" i="57"/>
  <c r="DP29" i="57"/>
  <c r="T29" i="57" s="1"/>
  <c r="DP15" i="57"/>
  <c r="T15" i="57" s="1"/>
  <c r="DP14" i="57"/>
  <c r="T14" i="57" s="1"/>
  <c r="DP10" i="57"/>
  <c r="T10" i="57" s="1"/>
  <c r="X10" i="57" s="1"/>
  <c r="DP9" i="57"/>
  <c r="T9" i="57" s="1"/>
  <c r="M21" i="57"/>
  <c r="N21" i="57" s="1"/>
  <c r="L32" i="57"/>
  <c r="M29" i="57"/>
  <c r="L57" i="57"/>
  <c r="M54" i="57"/>
  <c r="M51" i="57"/>
  <c r="N51" i="57" s="1"/>
  <c r="P10" i="57"/>
  <c r="O44" i="57"/>
  <c r="O47" i="57" s="1"/>
  <c r="G27" i="57"/>
  <c r="I30" i="57"/>
  <c r="J30" i="57" s="1"/>
  <c r="S27" i="31"/>
  <c r="S45" i="31" s="1"/>
  <c r="S63" i="31" s="1"/>
  <c r="AC144" i="19"/>
  <c r="AC126" i="19"/>
  <c r="AB108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AD88" i="19"/>
  <c r="FI88" i="32" s="1"/>
  <c r="AC88" i="19"/>
  <c r="FH88" i="32" s="1"/>
  <c r="AB88" i="19"/>
  <c r="FG88" i="32" s="1"/>
  <c r="AA88" i="19"/>
  <c r="FF88" i="32" s="1"/>
  <c r="Z88" i="19"/>
  <c r="FE88" i="32" s="1"/>
  <c r="Y88" i="19"/>
  <c r="FD88" i="32" s="1"/>
  <c r="X88" i="19"/>
  <c r="FC88" i="32" s="1"/>
  <c r="W88" i="19"/>
  <c r="FB88" i="32" s="1"/>
  <c r="V88" i="19"/>
  <c r="FA88" i="32" s="1"/>
  <c r="U88" i="19"/>
  <c r="EZ88" i="32" s="1"/>
  <c r="T88" i="19"/>
  <c r="EY88" i="32" s="1"/>
  <c r="S88" i="19"/>
  <c r="EX88" i="32" s="1"/>
  <c r="EX141" i="32" s="1"/>
  <c r="P88" i="19"/>
  <c r="AD87" i="19"/>
  <c r="FI87" i="32" s="1"/>
  <c r="AC87" i="19"/>
  <c r="FH87" i="32" s="1"/>
  <c r="AB87" i="19"/>
  <c r="FG87" i="32" s="1"/>
  <c r="AA87" i="19"/>
  <c r="FF87" i="32" s="1"/>
  <c r="Z87" i="19"/>
  <c r="FE87" i="32" s="1"/>
  <c r="Y87" i="19"/>
  <c r="FD87" i="32" s="1"/>
  <c r="X87" i="19"/>
  <c r="FC87" i="32" s="1"/>
  <c r="W87" i="19"/>
  <c r="FB87" i="32" s="1"/>
  <c r="V87" i="19"/>
  <c r="FA87" i="32" s="1"/>
  <c r="U87" i="19"/>
  <c r="EZ87" i="32" s="1"/>
  <c r="T87" i="19"/>
  <c r="EY87" i="32" s="1"/>
  <c r="S87" i="19"/>
  <c r="EX87" i="32" s="1"/>
  <c r="EX123" i="32" s="1"/>
  <c r="P87" i="19"/>
  <c r="AD86" i="19"/>
  <c r="FI86" i="32" s="1"/>
  <c r="AC86" i="19"/>
  <c r="FH86" i="32" s="1"/>
  <c r="AB86" i="19"/>
  <c r="FG86" i="32" s="1"/>
  <c r="AA86" i="19"/>
  <c r="FF86" i="32" s="1"/>
  <c r="Z86" i="19"/>
  <c r="FE86" i="32" s="1"/>
  <c r="Y86" i="19"/>
  <c r="FD86" i="32" s="1"/>
  <c r="X86" i="19"/>
  <c r="FC86" i="32" s="1"/>
  <c r="W86" i="19"/>
  <c r="FB86" i="32" s="1"/>
  <c r="V86" i="19"/>
  <c r="FA86" i="32" s="1"/>
  <c r="U86" i="19"/>
  <c r="EZ86" i="32" s="1"/>
  <c r="T86" i="19"/>
  <c r="EY86" i="32" s="1"/>
  <c r="S86" i="19"/>
  <c r="EX86" i="32" s="1"/>
  <c r="P86" i="19"/>
  <c r="AD144" i="15"/>
  <c r="AD126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AD88" i="15"/>
  <c r="ET88" i="32" s="1"/>
  <c r="AC88" i="15"/>
  <c r="ES88" i="32" s="1"/>
  <c r="AB88" i="15"/>
  <c r="ER88" i="32" s="1"/>
  <c r="AA88" i="15"/>
  <c r="EQ88" i="32" s="1"/>
  <c r="Z88" i="15"/>
  <c r="EP88" i="32" s="1"/>
  <c r="Y88" i="15"/>
  <c r="EO88" i="32" s="1"/>
  <c r="X88" i="15"/>
  <c r="EN88" i="32" s="1"/>
  <c r="W88" i="15"/>
  <c r="EM88" i="32" s="1"/>
  <c r="V88" i="15"/>
  <c r="EL88" i="32" s="1"/>
  <c r="U88" i="15"/>
  <c r="EK88" i="32" s="1"/>
  <c r="T88" i="15"/>
  <c r="EJ88" i="32" s="1"/>
  <c r="S88" i="15"/>
  <c r="EI88" i="32" s="1"/>
  <c r="EI141" i="32" s="1"/>
  <c r="P88" i="15"/>
  <c r="AD87" i="15"/>
  <c r="ET87" i="32" s="1"/>
  <c r="AC87" i="15"/>
  <c r="ES87" i="32" s="1"/>
  <c r="AB87" i="15"/>
  <c r="ER87" i="32" s="1"/>
  <c r="AA87" i="15"/>
  <c r="EQ87" i="32" s="1"/>
  <c r="Z87" i="15"/>
  <c r="EP87" i="32" s="1"/>
  <c r="Y87" i="15"/>
  <c r="EO87" i="32" s="1"/>
  <c r="X87" i="15"/>
  <c r="EN87" i="32" s="1"/>
  <c r="W87" i="15"/>
  <c r="EM87" i="32" s="1"/>
  <c r="V87" i="15"/>
  <c r="EL87" i="32" s="1"/>
  <c r="U87" i="15"/>
  <c r="EK87" i="32" s="1"/>
  <c r="T87" i="15"/>
  <c r="EJ87" i="32" s="1"/>
  <c r="S87" i="15"/>
  <c r="EI87" i="32" s="1"/>
  <c r="EI123" i="32" s="1"/>
  <c r="P87" i="15"/>
  <c r="AD86" i="15"/>
  <c r="ET86" i="32" s="1"/>
  <c r="AC86" i="15"/>
  <c r="ES86" i="32" s="1"/>
  <c r="AB86" i="15"/>
  <c r="ER86" i="32" s="1"/>
  <c r="AA86" i="15"/>
  <c r="EQ86" i="32" s="1"/>
  <c r="Z86" i="15"/>
  <c r="EP86" i="32" s="1"/>
  <c r="Y86" i="15"/>
  <c r="EO86" i="32" s="1"/>
  <c r="X86" i="15"/>
  <c r="EN86" i="32" s="1"/>
  <c r="W86" i="15"/>
  <c r="EM86" i="32" s="1"/>
  <c r="V86" i="15"/>
  <c r="EL86" i="32" s="1"/>
  <c r="U86" i="15"/>
  <c r="EK86" i="32" s="1"/>
  <c r="T86" i="15"/>
  <c r="EJ86" i="32" s="1"/>
  <c r="S86" i="15"/>
  <c r="EI86" i="32" s="1"/>
  <c r="P86" i="15"/>
  <c r="AC144" i="12"/>
  <c r="AC126" i="12"/>
  <c r="AC108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AD88" i="12"/>
  <c r="EE88" i="32" s="1"/>
  <c r="AC88" i="12"/>
  <c r="ED88" i="32" s="1"/>
  <c r="AB88" i="12"/>
  <c r="EC88" i="32" s="1"/>
  <c r="AA88" i="12"/>
  <c r="EB88" i="32" s="1"/>
  <c r="Z88" i="12"/>
  <c r="EA88" i="32" s="1"/>
  <c r="Y88" i="12"/>
  <c r="DZ88" i="32" s="1"/>
  <c r="X88" i="12"/>
  <c r="DY88" i="32" s="1"/>
  <c r="W88" i="12"/>
  <c r="DX88" i="32" s="1"/>
  <c r="V88" i="12"/>
  <c r="DW88" i="32" s="1"/>
  <c r="U88" i="12"/>
  <c r="DV88" i="32" s="1"/>
  <c r="T88" i="12"/>
  <c r="DU88" i="32" s="1"/>
  <c r="S88" i="12"/>
  <c r="DT88" i="32" s="1"/>
  <c r="DT141" i="32" s="1"/>
  <c r="P88" i="12"/>
  <c r="AD87" i="12"/>
  <c r="EE87" i="32" s="1"/>
  <c r="AC87" i="12"/>
  <c r="ED87" i="32" s="1"/>
  <c r="AB87" i="12"/>
  <c r="EC87" i="32" s="1"/>
  <c r="AA87" i="12"/>
  <c r="EB87" i="32" s="1"/>
  <c r="Z87" i="12"/>
  <c r="EA87" i="32" s="1"/>
  <c r="Y87" i="12"/>
  <c r="DZ87" i="32" s="1"/>
  <c r="X87" i="12"/>
  <c r="DY87" i="32" s="1"/>
  <c r="W87" i="12"/>
  <c r="DX87" i="32" s="1"/>
  <c r="V87" i="12"/>
  <c r="DW87" i="32" s="1"/>
  <c r="U87" i="12"/>
  <c r="DV87" i="32" s="1"/>
  <c r="T87" i="12"/>
  <c r="DU87" i="32" s="1"/>
  <c r="S87" i="12"/>
  <c r="DT87" i="32" s="1"/>
  <c r="DT123" i="32" s="1"/>
  <c r="P87" i="12"/>
  <c r="AD86" i="12"/>
  <c r="EE86" i="32" s="1"/>
  <c r="AC86" i="12"/>
  <c r="ED86" i="32" s="1"/>
  <c r="AB86" i="12"/>
  <c r="EC86" i="32" s="1"/>
  <c r="AA86" i="12"/>
  <c r="EB86" i="32" s="1"/>
  <c r="Z86" i="12"/>
  <c r="EA86" i="32" s="1"/>
  <c r="Y86" i="12"/>
  <c r="DZ86" i="32" s="1"/>
  <c r="X86" i="12"/>
  <c r="DY86" i="32" s="1"/>
  <c r="W86" i="12"/>
  <c r="DX86" i="32" s="1"/>
  <c r="V86" i="12"/>
  <c r="DW86" i="32" s="1"/>
  <c r="U86" i="12"/>
  <c r="DV86" i="32" s="1"/>
  <c r="T86" i="12"/>
  <c r="DU86" i="32" s="1"/>
  <c r="S86" i="12"/>
  <c r="DT86" i="32" s="1"/>
  <c r="P86" i="12"/>
  <c r="AC108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AD88" i="18"/>
  <c r="DP88" i="32" s="1"/>
  <c r="AC88" i="18"/>
  <c r="DO88" i="32" s="1"/>
  <c r="AB88" i="18"/>
  <c r="DN88" i="32" s="1"/>
  <c r="AA88" i="18"/>
  <c r="DM88" i="32" s="1"/>
  <c r="Z88" i="18"/>
  <c r="DL88" i="32" s="1"/>
  <c r="Y88" i="18"/>
  <c r="DK88" i="32" s="1"/>
  <c r="X88" i="18"/>
  <c r="DJ88" i="32" s="1"/>
  <c r="W88" i="18"/>
  <c r="DI88" i="32" s="1"/>
  <c r="V88" i="18"/>
  <c r="DH88" i="32" s="1"/>
  <c r="U88" i="18"/>
  <c r="DG88" i="32" s="1"/>
  <c r="T88" i="18"/>
  <c r="DF88" i="32" s="1"/>
  <c r="S88" i="18"/>
  <c r="DE88" i="32" s="1"/>
  <c r="DE141" i="32" s="1"/>
  <c r="P88" i="18"/>
  <c r="AD87" i="18"/>
  <c r="DP87" i="32" s="1"/>
  <c r="AC87" i="18"/>
  <c r="DO87" i="32" s="1"/>
  <c r="AB87" i="18"/>
  <c r="DN87" i="32" s="1"/>
  <c r="AA87" i="18"/>
  <c r="DM87" i="32" s="1"/>
  <c r="Z87" i="18"/>
  <c r="DL87" i="32" s="1"/>
  <c r="Y87" i="18"/>
  <c r="DK87" i="32" s="1"/>
  <c r="X87" i="18"/>
  <c r="DJ87" i="32" s="1"/>
  <c r="W87" i="18"/>
  <c r="DI87" i="32" s="1"/>
  <c r="V87" i="18"/>
  <c r="DH87" i="32" s="1"/>
  <c r="U87" i="18"/>
  <c r="DG87" i="32" s="1"/>
  <c r="T87" i="18"/>
  <c r="DF87" i="32" s="1"/>
  <c r="S87" i="18"/>
  <c r="DE87" i="32" s="1"/>
  <c r="DE123" i="32" s="1"/>
  <c r="P87" i="18"/>
  <c r="AD86" i="18"/>
  <c r="DP86" i="32" s="1"/>
  <c r="AC86" i="18"/>
  <c r="DO86" i="32" s="1"/>
  <c r="AB86" i="18"/>
  <c r="DN86" i="32" s="1"/>
  <c r="AA86" i="18"/>
  <c r="DM86" i="32" s="1"/>
  <c r="Z86" i="18"/>
  <c r="DL86" i="32" s="1"/>
  <c r="Y86" i="18"/>
  <c r="DK86" i="32" s="1"/>
  <c r="X86" i="18"/>
  <c r="DJ86" i="32" s="1"/>
  <c r="W86" i="18"/>
  <c r="DI86" i="32" s="1"/>
  <c r="V86" i="18"/>
  <c r="DH86" i="32" s="1"/>
  <c r="U86" i="18"/>
  <c r="DG86" i="32" s="1"/>
  <c r="T86" i="18"/>
  <c r="DF86" i="32" s="1"/>
  <c r="S86" i="18"/>
  <c r="DE86" i="32" s="1"/>
  <c r="P86" i="18"/>
  <c r="L41" i="57"/>
  <c r="D41" i="57"/>
  <c r="DP40" i="57"/>
  <c r="T40" i="57" s="1"/>
  <c r="DO40" i="57"/>
  <c r="L40" i="57" s="1"/>
  <c r="DN40" i="57"/>
  <c r="D40" i="57" s="1"/>
  <c r="DP39" i="57"/>
  <c r="T39" i="57" s="1"/>
  <c r="DO39" i="57"/>
  <c r="L39" i="57" s="1"/>
  <c r="P39" i="57" s="1"/>
  <c r="O64" i="17"/>
  <c r="N64" i="17"/>
  <c r="M64" i="17"/>
  <c r="L64" i="17"/>
  <c r="K64" i="17"/>
  <c r="J64" i="17"/>
  <c r="I64" i="17"/>
  <c r="H64" i="17"/>
  <c r="G64" i="17"/>
  <c r="F64" i="17"/>
  <c r="E64" i="17"/>
  <c r="D64" i="17"/>
  <c r="AD63" i="17"/>
  <c r="DA63" i="32" s="1"/>
  <c r="DA139" i="32" s="1"/>
  <c r="AC63" i="17"/>
  <c r="CZ63" i="32" s="1"/>
  <c r="CZ139" i="32" s="1"/>
  <c r="AB63" i="17"/>
  <c r="CY63" i="32" s="1"/>
  <c r="CY139" i="32" s="1"/>
  <c r="AA63" i="17"/>
  <c r="CX63" i="32" s="1"/>
  <c r="CX139" i="32" s="1"/>
  <c r="Z63" i="17"/>
  <c r="CW63" i="32" s="1"/>
  <c r="CW139" i="32" s="1"/>
  <c r="Y63" i="17"/>
  <c r="CV63" i="32" s="1"/>
  <c r="CV139" i="32" s="1"/>
  <c r="X63" i="17"/>
  <c r="CU63" i="32" s="1"/>
  <c r="CU139" i="32" s="1"/>
  <c r="W63" i="17"/>
  <c r="CT63" i="32" s="1"/>
  <c r="CT139" i="32" s="1"/>
  <c r="V63" i="17"/>
  <c r="CS63" i="32" s="1"/>
  <c r="CS139" i="32" s="1"/>
  <c r="U63" i="17"/>
  <c r="CR63" i="32" s="1"/>
  <c r="CR139" i="32" s="1"/>
  <c r="T63" i="17"/>
  <c r="CQ63" i="32" s="1"/>
  <c r="CQ139" i="32" s="1"/>
  <c r="S63" i="17"/>
  <c r="CP63" i="32" s="1"/>
  <c r="P63" i="17"/>
  <c r="AD62" i="17"/>
  <c r="DA62" i="32" s="1"/>
  <c r="DA121" i="32" s="1"/>
  <c r="AC62" i="17"/>
  <c r="AB62" i="17"/>
  <c r="CY62" i="32" s="1"/>
  <c r="CY121" i="32" s="1"/>
  <c r="AA62" i="17"/>
  <c r="CX62" i="32" s="1"/>
  <c r="CX121" i="32" s="1"/>
  <c r="Z62" i="17"/>
  <c r="CW62" i="32" s="1"/>
  <c r="CW121" i="32" s="1"/>
  <c r="Y62" i="17"/>
  <c r="X62" i="17"/>
  <c r="CU62" i="32" s="1"/>
  <c r="CU121" i="32" s="1"/>
  <c r="W62" i="17"/>
  <c r="CT62" i="32" s="1"/>
  <c r="CT121" i="32" s="1"/>
  <c r="V62" i="17"/>
  <c r="CS62" i="32" s="1"/>
  <c r="CS121" i="32" s="1"/>
  <c r="U62" i="17"/>
  <c r="T62" i="17"/>
  <c r="CQ62" i="32" s="1"/>
  <c r="CQ121" i="32" s="1"/>
  <c r="S62" i="17"/>
  <c r="CP62" i="32" s="1"/>
  <c r="P62" i="17"/>
  <c r="AD61" i="17"/>
  <c r="AC61" i="17"/>
  <c r="CZ61" i="32" s="1"/>
  <c r="AB61" i="17"/>
  <c r="AA61" i="17"/>
  <c r="CX61" i="32" s="1"/>
  <c r="Z61" i="17"/>
  <c r="Y61" i="17"/>
  <c r="CV61" i="32" s="1"/>
  <c r="X61" i="17"/>
  <c r="W61" i="17"/>
  <c r="CT61" i="32" s="1"/>
  <c r="V61" i="17"/>
  <c r="U61" i="17"/>
  <c r="CR61" i="32" s="1"/>
  <c r="T61" i="17"/>
  <c r="S61" i="17"/>
  <c r="CP61" i="32" s="1"/>
  <c r="P61" i="17"/>
  <c r="AC144" i="16"/>
  <c r="AC126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D88" i="16"/>
  <c r="CL88" i="32" s="1"/>
  <c r="AC88" i="16"/>
  <c r="CK88" i="32" s="1"/>
  <c r="AB88" i="16"/>
  <c r="CJ88" i="32" s="1"/>
  <c r="AA88" i="16"/>
  <c r="CI88" i="32" s="1"/>
  <c r="Z88" i="16"/>
  <c r="CH88" i="32" s="1"/>
  <c r="Y88" i="16"/>
  <c r="CG88" i="32" s="1"/>
  <c r="X88" i="16"/>
  <c r="CF88" i="32" s="1"/>
  <c r="W88" i="16"/>
  <c r="CE88" i="32" s="1"/>
  <c r="V88" i="16"/>
  <c r="CD88" i="32" s="1"/>
  <c r="U88" i="16"/>
  <c r="CC88" i="32" s="1"/>
  <c r="T88" i="16"/>
  <c r="CB88" i="32" s="1"/>
  <c r="S88" i="16"/>
  <c r="CA88" i="32" s="1"/>
  <c r="CA141" i="32" s="1"/>
  <c r="P88" i="16"/>
  <c r="AD87" i="16"/>
  <c r="CL87" i="32" s="1"/>
  <c r="AC87" i="16"/>
  <c r="CK87" i="32" s="1"/>
  <c r="AB87" i="16"/>
  <c r="CJ87" i="32" s="1"/>
  <c r="AA87" i="16"/>
  <c r="CI87" i="32" s="1"/>
  <c r="Z87" i="16"/>
  <c r="CH87" i="32" s="1"/>
  <c r="Y87" i="16"/>
  <c r="CG87" i="32" s="1"/>
  <c r="X87" i="16"/>
  <c r="CF87" i="32" s="1"/>
  <c r="W87" i="16"/>
  <c r="CE87" i="32" s="1"/>
  <c r="V87" i="16"/>
  <c r="CD87" i="32" s="1"/>
  <c r="U87" i="16"/>
  <c r="CC87" i="32" s="1"/>
  <c r="T87" i="16"/>
  <c r="CB87" i="32" s="1"/>
  <c r="S87" i="16"/>
  <c r="CA87" i="32" s="1"/>
  <c r="CA123" i="32" s="1"/>
  <c r="P87" i="16"/>
  <c r="AD86" i="16"/>
  <c r="CL86" i="32" s="1"/>
  <c r="AC86" i="16"/>
  <c r="CK86" i="32" s="1"/>
  <c r="AB86" i="16"/>
  <c r="CJ86" i="32" s="1"/>
  <c r="AA86" i="16"/>
  <c r="CI86" i="32" s="1"/>
  <c r="Z86" i="16"/>
  <c r="CH86" i="32" s="1"/>
  <c r="Y86" i="16"/>
  <c r="CG86" i="32" s="1"/>
  <c r="X86" i="16"/>
  <c r="CF86" i="32" s="1"/>
  <c r="W86" i="16"/>
  <c r="CE86" i="32" s="1"/>
  <c r="V86" i="16"/>
  <c r="CD86" i="32" s="1"/>
  <c r="U86" i="16"/>
  <c r="CC86" i="32" s="1"/>
  <c r="T86" i="16"/>
  <c r="CB86" i="32" s="1"/>
  <c r="S86" i="16"/>
  <c r="CA86" i="32" s="1"/>
  <c r="P86" i="16"/>
  <c r="AB144" i="14"/>
  <c r="AD144" i="14"/>
  <c r="AC108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AD88" i="14"/>
  <c r="BW88" i="32" s="1"/>
  <c r="AC88" i="14"/>
  <c r="BV88" i="32" s="1"/>
  <c r="AB88" i="14"/>
  <c r="BU88" i="32" s="1"/>
  <c r="AA88" i="14"/>
  <c r="BT88" i="32" s="1"/>
  <c r="Z88" i="14"/>
  <c r="BS88" i="32" s="1"/>
  <c r="Y88" i="14"/>
  <c r="BR88" i="32" s="1"/>
  <c r="X88" i="14"/>
  <c r="BQ88" i="32" s="1"/>
  <c r="W88" i="14"/>
  <c r="BP88" i="32" s="1"/>
  <c r="V88" i="14"/>
  <c r="BO88" i="32" s="1"/>
  <c r="U88" i="14"/>
  <c r="BN88" i="32" s="1"/>
  <c r="T88" i="14"/>
  <c r="BM88" i="32" s="1"/>
  <c r="S88" i="14"/>
  <c r="BL88" i="32" s="1"/>
  <c r="BL141" i="32" s="1"/>
  <c r="P88" i="14"/>
  <c r="AD87" i="14"/>
  <c r="BW87" i="32" s="1"/>
  <c r="AC87" i="14"/>
  <c r="BV87" i="32" s="1"/>
  <c r="AB87" i="14"/>
  <c r="BU87" i="32" s="1"/>
  <c r="AA87" i="14"/>
  <c r="BT87" i="32" s="1"/>
  <c r="Z87" i="14"/>
  <c r="BS87" i="32" s="1"/>
  <c r="Y87" i="14"/>
  <c r="BR87" i="32" s="1"/>
  <c r="X87" i="14"/>
  <c r="BQ87" i="32" s="1"/>
  <c r="W87" i="14"/>
  <c r="BP87" i="32" s="1"/>
  <c r="V87" i="14"/>
  <c r="BO87" i="32" s="1"/>
  <c r="U87" i="14"/>
  <c r="BN87" i="32" s="1"/>
  <c r="T87" i="14"/>
  <c r="BM87" i="32" s="1"/>
  <c r="S87" i="14"/>
  <c r="BL87" i="32" s="1"/>
  <c r="BL123" i="32" s="1"/>
  <c r="P87" i="14"/>
  <c r="AD86" i="14"/>
  <c r="BW86" i="32" s="1"/>
  <c r="AC86" i="14"/>
  <c r="BV86" i="32" s="1"/>
  <c r="AB86" i="14"/>
  <c r="BU86" i="32" s="1"/>
  <c r="AA86" i="14"/>
  <c r="BT86" i="32" s="1"/>
  <c r="Z86" i="14"/>
  <c r="BS86" i="32" s="1"/>
  <c r="Y86" i="14"/>
  <c r="BR86" i="32" s="1"/>
  <c r="X86" i="14"/>
  <c r="BQ86" i="32" s="1"/>
  <c r="W86" i="14"/>
  <c r="BP86" i="32" s="1"/>
  <c r="V86" i="14"/>
  <c r="BO86" i="32" s="1"/>
  <c r="U86" i="14"/>
  <c r="BN86" i="32" s="1"/>
  <c r="T86" i="14"/>
  <c r="BM86" i="32" s="1"/>
  <c r="S86" i="14"/>
  <c r="BL86" i="32" s="1"/>
  <c r="P86" i="14"/>
  <c r="AD144" i="13"/>
  <c r="AB126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AD88" i="13"/>
  <c r="BH88" i="32" s="1"/>
  <c r="AC88" i="13"/>
  <c r="BG88" i="32" s="1"/>
  <c r="AB88" i="13"/>
  <c r="BF88" i="32" s="1"/>
  <c r="AA88" i="13"/>
  <c r="BE88" i="32" s="1"/>
  <c r="Z88" i="13"/>
  <c r="BD88" i="32" s="1"/>
  <c r="Y88" i="13"/>
  <c r="BC88" i="32" s="1"/>
  <c r="X88" i="13"/>
  <c r="BB88" i="32" s="1"/>
  <c r="W88" i="13"/>
  <c r="BA88" i="32" s="1"/>
  <c r="V88" i="13"/>
  <c r="AZ88" i="32" s="1"/>
  <c r="U88" i="13"/>
  <c r="AY88" i="32" s="1"/>
  <c r="T88" i="13"/>
  <c r="AX88" i="32" s="1"/>
  <c r="S88" i="13"/>
  <c r="AW88" i="32" s="1"/>
  <c r="AW141" i="32" s="1"/>
  <c r="P88" i="13"/>
  <c r="AD87" i="13"/>
  <c r="BH87" i="32" s="1"/>
  <c r="AC87" i="13"/>
  <c r="BG87" i="32" s="1"/>
  <c r="AB87" i="13"/>
  <c r="BF87" i="32" s="1"/>
  <c r="AA87" i="13"/>
  <c r="BE87" i="32" s="1"/>
  <c r="Z87" i="13"/>
  <c r="BD87" i="32" s="1"/>
  <c r="Y87" i="13"/>
  <c r="BC87" i="32" s="1"/>
  <c r="X87" i="13"/>
  <c r="BB87" i="32" s="1"/>
  <c r="W87" i="13"/>
  <c r="BA87" i="32" s="1"/>
  <c r="V87" i="13"/>
  <c r="AZ87" i="32" s="1"/>
  <c r="U87" i="13"/>
  <c r="AY87" i="32" s="1"/>
  <c r="T87" i="13"/>
  <c r="AX87" i="32" s="1"/>
  <c r="S87" i="13"/>
  <c r="AW87" i="32" s="1"/>
  <c r="AW123" i="32" s="1"/>
  <c r="P87" i="13"/>
  <c r="AD86" i="13"/>
  <c r="BH86" i="32" s="1"/>
  <c r="AC86" i="13"/>
  <c r="BG86" i="32" s="1"/>
  <c r="AB86" i="13"/>
  <c r="BF86" i="32" s="1"/>
  <c r="AA86" i="13"/>
  <c r="BE86" i="32" s="1"/>
  <c r="Z86" i="13"/>
  <c r="BD86" i="32" s="1"/>
  <c r="Y86" i="13"/>
  <c r="BC86" i="32" s="1"/>
  <c r="X86" i="13"/>
  <c r="BB86" i="32" s="1"/>
  <c r="W86" i="13"/>
  <c r="BA86" i="32" s="1"/>
  <c r="V86" i="13"/>
  <c r="AZ86" i="32" s="1"/>
  <c r="U86" i="13"/>
  <c r="AY86" i="32" s="1"/>
  <c r="T86" i="13"/>
  <c r="AX86" i="32" s="1"/>
  <c r="S86" i="13"/>
  <c r="AW86" i="32" s="1"/>
  <c r="P86" i="13"/>
  <c r="W93" i="13"/>
  <c r="X93" i="13"/>
  <c r="S93" i="13"/>
  <c r="T93" i="13"/>
  <c r="U93" i="13"/>
  <c r="Y93" i="13"/>
  <c r="AC93" i="13"/>
  <c r="U94" i="13"/>
  <c r="W94" i="13"/>
  <c r="S94" i="13"/>
  <c r="T94" i="13"/>
  <c r="X94" i="13"/>
  <c r="AB94" i="13"/>
  <c r="T95" i="13"/>
  <c r="S95" i="13"/>
  <c r="W95" i="13"/>
  <c r="AA95" i="13"/>
  <c r="AB126" i="11"/>
  <c r="AD108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AD88" i="11"/>
  <c r="AS88" i="32" s="1"/>
  <c r="AC88" i="11"/>
  <c r="AR88" i="32" s="1"/>
  <c r="AB88" i="11"/>
  <c r="AQ88" i="32" s="1"/>
  <c r="AA88" i="11"/>
  <c r="AP88" i="32" s="1"/>
  <c r="Z88" i="11"/>
  <c r="AO88" i="32" s="1"/>
  <c r="Y88" i="11"/>
  <c r="AN88" i="32" s="1"/>
  <c r="X88" i="11"/>
  <c r="AM88" i="32" s="1"/>
  <c r="W88" i="11"/>
  <c r="AL88" i="32" s="1"/>
  <c r="V88" i="11"/>
  <c r="AK88" i="32" s="1"/>
  <c r="U88" i="11"/>
  <c r="AJ88" i="32" s="1"/>
  <c r="T88" i="11"/>
  <c r="AI88" i="32" s="1"/>
  <c r="S88" i="11"/>
  <c r="AH88" i="32" s="1"/>
  <c r="AH141" i="32" s="1"/>
  <c r="P88" i="11"/>
  <c r="AD87" i="11"/>
  <c r="AS87" i="32" s="1"/>
  <c r="AC87" i="11"/>
  <c r="AR87" i="32" s="1"/>
  <c r="AB87" i="11"/>
  <c r="AQ87" i="32" s="1"/>
  <c r="AA87" i="11"/>
  <c r="AP87" i="32" s="1"/>
  <c r="Z87" i="11"/>
  <c r="AO87" i="32" s="1"/>
  <c r="Y87" i="11"/>
  <c r="AN87" i="32" s="1"/>
  <c r="X87" i="11"/>
  <c r="AM87" i="32" s="1"/>
  <c r="W87" i="11"/>
  <c r="AL87" i="32" s="1"/>
  <c r="V87" i="11"/>
  <c r="AK87" i="32" s="1"/>
  <c r="U87" i="11"/>
  <c r="AJ87" i="32" s="1"/>
  <c r="T87" i="11"/>
  <c r="AI87" i="32" s="1"/>
  <c r="S87" i="11"/>
  <c r="AH87" i="32" s="1"/>
  <c r="AH123" i="32" s="1"/>
  <c r="P87" i="11"/>
  <c r="AD86" i="11"/>
  <c r="AS86" i="32" s="1"/>
  <c r="AC86" i="11"/>
  <c r="AR86" i="32" s="1"/>
  <c r="AB86" i="11"/>
  <c r="AQ86" i="32" s="1"/>
  <c r="AA86" i="11"/>
  <c r="AP86" i="32" s="1"/>
  <c r="Z86" i="11"/>
  <c r="AO86" i="32" s="1"/>
  <c r="Y86" i="11"/>
  <c r="AN86" i="32" s="1"/>
  <c r="X86" i="11"/>
  <c r="AM86" i="32" s="1"/>
  <c r="W86" i="11"/>
  <c r="AL86" i="32" s="1"/>
  <c r="V86" i="11"/>
  <c r="AK86" i="32" s="1"/>
  <c r="U86" i="11"/>
  <c r="AJ86" i="32" s="1"/>
  <c r="T86" i="11"/>
  <c r="S86" i="11"/>
  <c r="AH86" i="32" s="1"/>
  <c r="P86" i="11"/>
  <c r="X126" i="8"/>
  <c r="O89" i="8"/>
  <c r="N89" i="8"/>
  <c r="M89" i="8"/>
  <c r="L89" i="8"/>
  <c r="K89" i="8"/>
  <c r="J89" i="8"/>
  <c r="I89" i="8"/>
  <c r="H89" i="8"/>
  <c r="G89" i="8"/>
  <c r="F89" i="8"/>
  <c r="E89" i="8"/>
  <c r="AD88" i="8"/>
  <c r="AC88" i="8"/>
  <c r="AB88" i="8"/>
  <c r="AA88" i="8"/>
  <c r="Z88" i="8"/>
  <c r="Y88" i="8"/>
  <c r="X88" i="8"/>
  <c r="W88" i="8"/>
  <c r="V88" i="8"/>
  <c r="U88" i="8"/>
  <c r="T88" i="8"/>
  <c r="S88" i="8"/>
  <c r="P88" i="8"/>
  <c r="AD87" i="8"/>
  <c r="AC87" i="8"/>
  <c r="AB87" i="8"/>
  <c r="AA87" i="8"/>
  <c r="Z87" i="8"/>
  <c r="Y87" i="8"/>
  <c r="X87" i="8"/>
  <c r="W87" i="8"/>
  <c r="V87" i="8"/>
  <c r="U87" i="8"/>
  <c r="T87" i="8"/>
  <c r="S87" i="8"/>
  <c r="P87" i="8"/>
  <c r="AD86" i="8"/>
  <c r="AC86" i="8"/>
  <c r="AB86" i="8"/>
  <c r="AA86" i="8"/>
  <c r="Z86" i="8"/>
  <c r="Y86" i="8"/>
  <c r="X86" i="8"/>
  <c r="W86" i="8"/>
  <c r="V86" i="8"/>
  <c r="U86" i="8"/>
  <c r="T86" i="8"/>
  <c r="S86" i="8"/>
  <c r="P86" i="8"/>
  <c r="AC144" i="9"/>
  <c r="AA126" i="9"/>
  <c r="O89" i="9"/>
  <c r="N89" i="9"/>
  <c r="M89" i="9"/>
  <c r="L89" i="9"/>
  <c r="K89" i="9"/>
  <c r="J89" i="9"/>
  <c r="I89" i="9"/>
  <c r="H89" i="9"/>
  <c r="G89" i="9"/>
  <c r="F89" i="9"/>
  <c r="E89" i="9"/>
  <c r="D89" i="9"/>
  <c r="AD88" i="9"/>
  <c r="AC88" i="9"/>
  <c r="AB88" i="9"/>
  <c r="AA88" i="9"/>
  <c r="Z88" i="9"/>
  <c r="Y88" i="9"/>
  <c r="X88" i="9"/>
  <c r="W88" i="9"/>
  <c r="V88" i="9"/>
  <c r="U88" i="9"/>
  <c r="T88" i="9"/>
  <c r="S88" i="9"/>
  <c r="P88" i="9"/>
  <c r="AD87" i="9"/>
  <c r="AC87" i="9"/>
  <c r="AB87" i="9"/>
  <c r="AA87" i="9"/>
  <c r="Z87" i="9"/>
  <c r="Y87" i="9"/>
  <c r="X87" i="9"/>
  <c r="W87" i="9"/>
  <c r="V87" i="9"/>
  <c r="U87" i="9"/>
  <c r="T87" i="9"/>
  <c r="S87" i="9"/>
  <c r="P87" i="9"/>
  <c r="AD86" i="9"/>
  <c r="AC86" i="9"/>
  <c r="AB86" i="9"/>
  <c r="AA86" i="9"/>
  <c r="Z86" i="9"/>
  <c r="Y86" i="9"/>
  <c r="X86" i="9"/>
  <c r="W86" i="9"/>
  <c r="V86" i="9"/>
  <c r="U86" i="9"/>
  <c r="T86" i="9"/>
  <c r="S86" i="9"/>
  <c r="P86" i="9"/>
  <c r="O89" i="7"/>
  <c r="N89" i="7"/>
  <c r="M89" i="7"/>
  <c r="L89" i="7"/>
  <c r="K89" i="7"/>
  <c r="J89" i="7"/>
  <c r="I89" i="7"/>
  <c r="H89" i="7"/>
  <c r="G89" i="7"/>
  <c r="F89" i="7"/>
  <c r="E89" i="7"/>
  <c r="D89" i="7"/>
  <c r="T88" i="10"/>
  <c r="T88" i="32" s="1"/>
  <c r="AB88" i="10"/>
  <c r="AB88" i="32" s="1"/>
  <c r="AA88" i="10"/>
  <c r="AA88" i="32" s="1"/>
  <c r="DO15" i="57"/>
  <c r="L15" i="57" s="1"/>
  <c r="O89" i="10"/>
  <c r="N89" i="10"/>
  <c r="M89" i="10"/>
  <c r="L89" i="10"/>
  <c r="K89" i="10"/>
  <c r="J89" i="10"/>
  <c r="I89" i="10"/>
  <c r="H89" i="10"/>
  <c r="G89" i="10"/>
  <c r="F89" i="10"/>
  <c r="D89" i="10"/>
  <c r="AC108" i="7"/>
  <c r="AD88" i="7"/>
  <c r="O88" i="32" s="1"/>
  <c r="AC88" i="7"/>
  <c r="N88" i="32" s="1"/>
  <c r="AB88" i="7"/>
  <c r="M88" i="32" s="1"/>
  <c r="AA88" i="7"/>
  <c r="L88" i="32" s="1"/>
  <c r="Z88" i="7"/>
  <c r="K88" i="32" s="1"/>
  <c r="Y88" i="7"/>
  <c r="J88" i="32" s="1"/>
  <c r="X88" i="7"/>
  <c r="I88" i="32" s="1"/>
  <c r="W88" i="7"/>
  <c r="H88" i="32" s="1"/>
  <c r="V88" i="7"/>
  <c r="G88" i="32" s="1"/>
  <c r="U88" i="7"/>
  <c r="F88" i="32" s="1"/>
  <c r="T88" i="7"/>
  <c r="E88" i="32" s="1"/>
  <c r="S88" i="7"/>
  <c r="D88" i="32" s="1"/>
  <c r="D141" i="32" s="1"/>
  <c r="P88" i="7"/>
  <c r="AD87" i="7"/>
  <c r="O87" i="32" s="1"/>
  <c r="AC87" i="7"/>
  <c r="N87" i="32" s="1"/>
  <c r="AB87" i="7"/>
  <c r="M87" i="32" s="1"/>
  <c r="AA87" i="7"/>
  <c r="L87" i="32" s="1"/>
  <c r="Z87" i="7"/>
  <c r="K87" i="32" s="1"/>
  <c r="Y87" i="7"/>
  <c r="J87" i="32" s="1"/>
  <c r="X87" i="7"/>
  <c r="I87" i="32" s="1"/>
  <c r="W87" i="7"/>
  <c r="H87" i="32" s="1"/>
  <c r="V87" i="7"/>
  <c r="G87" i="32" s="1"/>
  <c r="U87" i="7"/>
  <c r="F87" i="32" s="1"/>
  <c r="T87" i="7"/>
  <c r="E87" i="32" s="1"/>
  <c r="S87" i="7"/>
  <c r="D87" i="32" s="1"/>
  <c r="D123" i="32" s="1"/>
  <c r="P87" i="7"/>
  <c r="AD86" i="7"/>
  <c r="O86" i="32" s="1"/>
  <c r="O105" i="32" s="1"/>
  <c r="AC86" i="7"/>
  <c r="N86" i="32" s="1"/>
  <c r="N105" i="32" s="1"/>
  <c r="AB86" i="7"/>
  <c r="M86" i="32" s="1"/>
  <c r="M105" i="32" s="1"/>
  <c r="AA86" i="7"/>
  <c r="L86" i="32" s="1"/>
  <c r="L105" i="32" s="1"/>
  <c r="Z86" i="7"/>
  <c r="K86" i="32" s="1"/>
  <c r="K105" i="32" s="1"/>
  <c r="Y86" i="7"/>
  <c r="J86" i="32" s="1"/>
  <c r="J105" i="32" s="1"/>
  <c r="X86" i="7"/>
  <c r="I86" i="32" s="1"/>
  <c r="I105" i="32" s="1"/>
  <c r="W86" i="7"/>
  <c r="H86" i="32" s="1"/>
  <c r="H105" i="32" s="1"/>
  <c r="V86" i="7"/>
  <c r="G86" i="32" s="1"/>
  <c r="G105" i="32" s="1"/>
  <c r="U86" i="7"/>
  <c r="F86" i="32" s="1"/>
  <c r="F105" i="32" s="1"/>
  <c r="T86" i="7"/>
  <c r="E86" i="32" s="1"/>
  <c r="E105" i="32" s="1"/>
  <c r="S86" i="7"/>
  <c r="P86" i="7"/>
  <c r="M17" i="65" l="1"/>
  <c r="N17" i="65" s="1"/>
  <c r="L67" i="65"/>
  <c r="BA46" i="65"/>
  <c r="BB46" i="65" s="1"/>
  <c r="BA56" i="65"/>
  <c r="BB56" i="65" s="1"/>
  <c r="AK66" i="63"/>
  <c r="AL66" i="63" s="1"/>
  <c r="AD14" i="61"/>
  <c r="AB67" i="65"/>
  <c r="M64" i="65"/>
  <c r="M67" i="65" s="1"/>
  <c r="N67" i="65" s="1"/>
  <c r="AW56" i="65"/>
  <c r="AX56" i="65" s="1"/>
  <c r="AO37" i="65"/>
  <c r="AP37" i="65" s="1"/>
  <c r="AP24" i="65"/>
  <c r="AU32" i="65"/>
  <c r="I27" i="63"/>
  <c r="J27" i="63" s="1"/>
  <c r="I47" i="61"/>
  <c r="J47" i="61" s="1"/>
  <c r="AU47" i="65"/>
  <c r="AU57" i="65"/>
  <c r="V35" i="62"/>
  <c r="X35" i="62"/>
  <c r="AK17" i="65"/>
  <c r="AL17" i="65" s="1"/>
  <c r="W35" i="62"/>
  <c r="Y35" i="62"/>
  <c r="AJ67" i="65"/>
  <c r="T35" i="62"/>
  <c r="S35" i="62"/>
  <c r="DN14" i="65"/>
  <c r="D14" i="65" s="1"/>
  <c r="X14" i="65" s="1"/>
  <c r="Y14" i="65" s="1"/>
  <c r="Y64" i="65" s="1"/>
  <c r="D12" i="66"/>
  <c r="DN15" i="65"/>
  <c r="D15" i="65" s="1"/>
  <c r="X15" i="65" s="1"/>
  <c r="D25" i="66"/>
  <c r="AU17" i="65"/>
  <c r="U38" i="66"/>
  <c r="AD38" i="66"/>
  <c r="AC38" i="66"/>
  <c r="V38" i="66"/>
  <c r="AB38" i="66"/>
  <c r="Z38" i="66"/>
  <c r="W38" i="66"/>
  <c r="T38" i="66"/>
  <c r="P38" i="66"/>
  <c r="P48" i="66" s="1"/>
  <c r="S38" i="66"/>
  <c r="X38" i="66"/>
  <c r="D48" i="66"/>
  <c r="AA38" i="66"/>
  <c r="Y38" i="66"/>
  <c r="AK64" i="65"/>
  <c r="AK67" i="65" s="1"/>
  <c r="AL67" i="65" s="1"/>
  <c r="Q52" i="63"/>
  <c r="R52" i="63" s="1"/>
  <c r="M65" i="63"/>
  <c r="N65" i="63" s="1"/>
  <c r="R49" i="63"/>
  <c r="U65" i="63"/>
  <c r="V65" i="63" s="1"/>
  <c r="J49" i="63"/>
  <c r="Q47" i="63"/>
  <c r="R47" i="63" s="1"/>
  <c r="AC66" i="63"/>
  <c r="AD66" i="63" s="1"/>
  <c r="U66" i="63"/>
  <c r="V66" i="63" s="1"/>
  <c r="Q22" i="63"/>
  <c r="R22" i="63" s="1"/>
  <c r="R19" i="63"/>
  <c r="AG32" i="63"/>
  <c r="AH32" i="63" s="1"/>
  <c r="AG32" i="65"/>
  <c r="AH32" i="65" s="1"/>
  <c r="BA15" i="65"/>
  <c r="BB15" i="65" s="1"/>
  <c r="BC15" i="65" s="1"/>
  <c r="I37" i="63"/>
  <c r="J37" i="63" s="1"/>
  <c r="M66" i="63"/>
  <c r="N66" i="63" s="1"/>
  <c r="U17" i="65"/>
  <c r="V17" i="65" s="1"/>
  <c r="V14" i="65"/>
  <c r="DN16" i="63"/>
  <c r="D16" i="63" s="1"/>
  <c r="P16" i="63" s="1"/>
  <c r="DN16" i="65"/>
  <c r="D16" i="65" s="1"/>
  <c r="AD16" i="65"/>
  <c r="AC17" i="65"/>
  <c r="AD17" i="65" s="1"/>
  <c r="V16" i="65"/>
  <c r="U66" i="65"/>
  <c r="V66" i="65" s="1"/>
  <c r="Y12" i="65"/>
  <c r="Z12" i="65" s="1"/>
  <c r="Z10" i="65"/>
  <c r="BA20" i="65"/>
  <c r="BB20" i="65" s="1"/>
  <c r="AU22" i="65"/>
  <c r="Q22" i="65"/>
  <c r="R22" i="65" s="1"/>
  <c r="R19" i="65"/>
  <c r="Y22" i="65"/>
  <c r="Z22" i="65" s="1"/>
  <c r="Z19" i="65"/>
  <c r="AG22" i="65"/>
  <c r="AH22" i="65" s="1"/>
  <c r="AH19" i="65"/>
  <c r="J19" i="65"/>
  <c r="I22" i="65"/>
  <c r="J22" i="65" s="1"/>
  <c r="AG62" i="65"/>
  <c r="AH62" i="65" s="1"/>
  <c r="BA26" i="65"/>
  <c r="BB26" i="65" s="1"/>
  <c r="BC27" i="65"/>
  <c r="R24" i="65"/>
  <c r="Q27" i="65"/>
  <c r="R27" i="65" s="1"/>
  <c r="Z24" i="65"/>
  <c r="Y27" i="65"/>
  <c r="Z27" i="65" s="1"/>
  <c r="I27" i="65"/>
  <c r="J27" i="65" s="1"/>
  <c r="J24" i="65"/>
  <c r="BE30" i="65"/>
  <c r="BF30" i="65" s="1"/>
  <c r="Z29" i="65"/>
  <c r="Y32" i="65"/>
  <c r="Z32" i="65" s="1"/>
  <c r="J29" i="65"/>
  <c r="I32" i="65"/>
  <c r="J32" i="65" s="1"/>
  <c r="Q32" i="65"/>
  <c r="R32" i="65" s="1"/>
  <c r="R29" i="65"/>
  <c r="AW36" i="65"/>
  <c r="AX36" i="65" s="1"/>
  <c r="J34" i="65"/>
  <c r="I37" i="65"/>
  <c r="J37" i="65" s="1"/>
  <c r="BA36" i="65"/>
  <c r="BB36" i="65" s="1"/>
  <c r="Z35" i="65"/>
  <c r="Y37" i="65"/>
  <c r="Z37" i="65" s="1"/>
  <c r="Q37" i="65"/>
  <c r="R37" i="65" s="1"/>
  <c r="R34" i="65"/>
  <c r="J39" i="65"/>
  <c r="I42" i="65"/>
  <c r="J42" i="65" s="1"/>
  <c r="R39" i="65"/>
  <c r="Q42" i="65"/>
  <c r="R42" i="65" s="1"/>
  <c r="Z39" i="65"/>
  <c r="Y42" i="65"/>
  <c r="Z42" i="65" s="1"/>
  <c r="Q47" i="65"/>
  <c r="R47" i="65" s="1"/>
  <c r="R44" i="65"/>
  <c r="J44" i="65"/>
  <c r="I47" i="65"/>
  <c r="J47" i="65" s="1"/>
  <c r="AY47" i="65"/>
  <c r="Y47" i="65"/>
  <c r="Z47" i="65" s="1"/>
  <c r="Z44" i="65"/>
  <c r="AW51" i="65"/>
  <c r="AX51" i="65" s="1"/>
  <c r="AW50" i="65"/>
  <c r="AX50" i="65" s="1"/>
  <c r="BA50" i="65"/>
  <c r="BB50" i="65" s="1"/>
  <c r="Q52" i="65"/>
  <c r="R52" i="65" s="1"/>
  <c r="R49" i="65"/>
  <c r="Y52" i="65"/>
  <c r="Z52" i="65" s="1"/>
  <c r="Z49" i="65"/>
  <c r="V64" i="65"/>
  <c r="I52" i="65"/>
  <c r="J52" i="65" s="1"/>
  <c r="J49" i="65"/>
  <c r="AC67" i="65"/>
  <c r="AD67" i="65" s="1"/>
  <c r="AY57" i="65"/>
  <c r="BC54" i="65"/>
  <c r="Q57" i="65"/>
  <c r="R57" i="65" s="1"/>
  <c r="R54" i="65"/>
  <c r="I57" i="65"/>
  <c r="J57" i="65" s="1"/>
  <c r="J54" i="65"/>
  <c r="AV47" i="65"/>
  <c r="AO57" i="65"/>
  <c r="AP57" i="65" s="1"/>
  <c r="AU62" i="65"/>
  <c r="Y62" i="65"/>
  <c r="Z62" i="65" s="1"/>
  <c r="Z59" i="65"/>
  <c r="BA61" i="65"/>
  <c r="BB61" i="65" s="1"/>
  <c r="I62" i="65"/>
  <c r="J62" i="65" s="1"/>
  <c r="J59" i="65"/>
  <c r="Q62" i="65"/>
  <c r="R62" i="65" s="1"/>
  <c r="R59" i="65"/>
  <c r="BD45" i="65"/>
  <c r="BE45" i="65" s="1"/>
  <c r="BF45" i="65" s="1"/>
  <c r="BE10" i="65"/>
  <c r="BA31" i="65"/>
  <c r="BB31" i="65" s="1"/>
  <c r="BA41" i="65"/>
  <c r="BB41" i="65" s="1"/>
  <c r="BD51" i="65"/>
  <c r="BE51" i="65" s="1"/>
  <c r="BF51" i="65" s="1"/>
  <c r="AY66" i="65"/>
  <c r="BD61" i="65"/>
  <c r="BC39" i="65"/>
  <c r="BC21" i="65"/>
  <c r="AU65" i="65"/>
  <c r="AP44" i="65"/>
  <c r="AO47" i="65"/>
  <c r="AP47" i="65" s="1"/>
  <c r="AV37" i="65"/>
  <c r="AW34" i="65"/>
  <c r="AS64" i="65"/>
  <c r="AS12" i="65"/>
  <c r="AT12" i="65" s="1"/>
  <c r="AT9" i="65"/>
  <c r="BC9" i="65"/>
  <c r="DU61" i="65"/>
  <c r="BH61" i="65" s="1"/>
  <c r="BL61" i="65" s="1"/>
  <c r="DU60" i="65"/>
  <c r="BH60" i="65" s="1"/>
  <c r="BL60" i="65" s="1"/>
  <c r="DU59" i="65"/>
  <c r="BH59" i="65" s="1"/>
  <c r="BL59" i="65" s="1"/>
  <c r="DU56" i="65"/>
  <c r="BH56" i="65" s="1"/>
  <c r="BL56" i="65" s="1"/>
  <c r="DU55" i="65"/>
  <c r="BH55" i="65" s="1"/>
  <c r="BL55" i="65" s="1"/>
  <c r="DU54" i="65"/>
  <c r="BH54" i="65" s="1"/>
  <c r="BL54" i="65" s="1"/>
  <c r="DU51" i="65"/>
  <c r="BH51" i="65" s="1"/>
  <c r="BL51" i="65" s="1"/>
  <c r="DU50" i="65"/>
  <c r="BH50" i="65" s="1"/>
  <c r="BL50" i="65" s="1"/>
  <c r="DU49" i="65"/>
  <c r="BH49" i="65" s="1"/>
  <c r="BL49" i="65" s="1"/>
  <c r="DU46" i="65"/>
  <c r="BH46" i="65" s="1"/>
  <c r="BL46" i="65" s="1"/>
  <c r="DU41" i="65"/>
  <c r="BH41" i="65" s="1"/>
  <c r="DU40" i="65"/>
  <c r="BH40" i="65" s="1"/>
  <c r="BL40" i="65" s="1"/>
  <c r="DU45" i="65"/>
  <c r="BH45" i="65" s="1"/>
  <c r="BL45" i="65" s="1"/>
  <c r="DU44" i="65"/>
  <c r="BH44" i="65" s="1"/>
  <c r="BL44" i="65" s="1"/>
  <c r="DU39" i="65"/>
  <c r="BH39" i="65" s="1"/>
  <c r="BL39" i="65" s="1"/>
  <c r="DU34" i="65"/>
  <c r="BH34" i="65" s="1"/>
  <c r="DU36" i="65"/>
  <c r="BH36" i="65" s="1"/>
  <c r="DU35" i="65"/>
  <c r="BH35" i="65" s="1"/>
  <c r="BL35" i="65" s="1"/>
  <c r="DU31" i="65"/>
  <c r="BH31" i="65" s="1"/>
  <c r="BL31" i="65" s="1"/>
  <c r="DU24" i="65"/>
  <c r="BH24" i="65" s="1"/>
  <c r="DU21" i="65"/>
  <c r="BH21" i="65" s="1"/>
  <c r="BL21" i="65" s="1"/>
  <c r="DU20" i="65"/>
  <c r="BH20" i="65" s="1"/>
  <c r="BL20" i="65" s="1"/>
  <c r="DU19" i="65"/>
  <c r="BH19" i="65" s="1"/>
  <c r="BL19" i="65" s="1"/>
  <c r="DU16" i="65"/>
  <c r="BH16" i="65" s="1"/>
  <c r="DU15" i="65"/>
  <c r="BH15" i="65" s="1"/>
  <c r="DU29" i="65"/>
  <c r="BH29" i="65" s="1"/>
  <c r="DU26" i="65"/>
  <c r="BH26" i="65" s="1"/>
  <c r="DU30" i="65"/>
  <c r="BH30" i="65" s="1"/>
  <c r="BL30" i="65" s="1"/>
  <c r="DU25" i="65"/>
  <c r="BH25" i="65" s="1"/>
  <c r="BL25" i="65" s="1"/>
  <c r="DU14" i="65"/>
  <c r="BH14" i="65" s="1"/>
  <c r="DU11" i="65"/>
  <c r="BH11" i="65" s="1"/>
  <c r="BL11" i="65" s="1"/>
  <c r="DU10" i="65"/>
  <c r="BH10" i="65" s="1"/>
  <c r="DU9" i="65"/>
  <c r="BH9" i="65" s="1"/>
  <c r="DV7" i="65"/>
  <c r="AZ32" i="65"/>
  <c r="BA29" i="65"/>
  <c r="AZ37" i="65"/>
  <c r="BA34" i="65"/>
  <c r="BA60" i="65"/>
  <c r="BB60" i="65" s="1"/>
  <c r="BD60" i="65"/>
  <c r="BD40" i="65"/>
  <c r="AW44" i="65"/>
  <c r="AS57" i="65"/>
  <c r="AT57" i="65" s="1"/>
  <c r="AT54" i="65"/>
  <c r="AY17" i="65"/>
  <c r="AY32" i="65"/>
  <c r="AY52" i="65"/>
  <c r="BC49" i="65"/>
  <c r="BD50" i="65"/>
  <c r="BD41" i="65"/>
  <c r="BE41" i="65" s="1"/>
  <c r="BF41" i="65" s="1"/>
  <c r="BC50" i="65"/>
  <c r="BC20" i="65"/>
  <c r="AV42" i="65"/>
  <c r="AW39" i="65"/>
  <c r="AW59" i="65"/>
  <c r="AV62" i="65"/>
  <c r="AS22" i="65"/>
  <c r="AT22" i="65" s="1"/>
  <c r="AT19" i="65"/>
  <c r="AP10" i="65"/>
  <c r="AZ64" i="65"/>
  <c r="AZ12" i="65"/>
  <c r="BA9" i="65"/>
  <c r="BA16" i="65"/>
  <c r="BB16" i="65" s="1"/>
  <c r="AZ42" i="65"/>
  <c r="BA39" i="65"/>
  <c r="BD39" i="65"/>
  <c r="AZ47" i="65"/>
  <c r="BA44" i="65"/>
  <c r="BD44" i="65"/>
  <c r="AT24" i="65"/>
  <c r="AS27" i="65"/>
  <c r="AT27" i="65" s="1"/>
  <c r="DG61" i="65"/>
  <c r="BG61" i="65" s="1"/>
  <c r="BK61" i="65" s="1"/>
  <c r="DG60" i="65"/>
  <c r="BG60" i="65" s="1"/>
  <c r="BK60" i="65" s="1"/>
  <c r="DG56" i="65"/>
  <c r="BG56" i="65" s="1"/>
  <c r="DG55" i="65"/>
  <c r="BG55" i="65" s="1"/>
  <c r="DG54" i="65"/>
  <c r="BG54" i="65" s="1"/>
  <c r="DG59" i="65"/>
  <c r="BG59" i="65" s="1"/>
  <c r="DG51" i="65"/>
  <c r="BG51" i="65" s="1"/>
  <c r="DG50" i="65"/>
  <c r="BG50" i="65" s="1"/>
  <c r="DG49" i="65"/>
  <c r="BG49" i="65" s="1"/>
  <c r="BK49" i="65" s="1"/>
  <c r="DG46" i="65"/>
  <c r="BG46" i="65" s="1"/>
  <c r="BK46" i="65" s="1"/>
  <c r="DG45" i="65"/>
  <c r="BG45" i="65" s="1"/>
  <c r="DG41" i="65"/>
  <c r="BG41" i="65" s="1"/>
  <c r="DG40" i="65"/>
  <c r="BG40" i="65" s="1"/>
  <c r="DG44" i="65"/>
  <c r="BG44" i="65" s="1"/>
  <c r="DG39" i="65"/>
  <c r="BG39" i="65" s="1"/>
  <c r="DG36" i="65"/>
  <c r="BG36" i="65" s="1"/>
  <c r="DG35" i="65"/>
  <c r="BG35" i="65" s="1"/>
  <c r="DG34" i="65"/>
  <c r="BG34" i="65" s="1"/>
  <c r="BK34" i="65" s="1"/>
  <c r="DG31" i="65"/>
  <c r="BG31" i="65" s="1"/>
  <c r="DG30" i="65"/>
  <c r="BG30" i="65" s="1"/>
  <c r="DG29" i="65"/>
  <c r="BG29" i="65" s="1"/>
  <c r="DG25" i="65"/>
  <c r="BG25" i="65" s="1"/>
  <c r="DG26" i="65"/>
  <c r="BG26" i="65" s="1"/>
  <c r="DG24" i="65"/>
  <c r="BG24" i="65" s="1"/>
  <c r="DG21" i="65"/>
  <c r="BG21" i="65" s="1"/>
  <c r="BK21" i="65" s="1"/>
  <c r="DG20" i="65"/>
  <c r="BG20" i="65" s="1"/>
  <c r="BK20" i="65" s="1"/>
  <c r="DG16" i="65"/>
  <c r="BG16" i="65" s="1"/>
  <c r="DG15" i="65"/>
  <c r="BG15" i="65" s="1"/>
  <c r="DH7" i="65"/>
  <c r="DG14" i="65"/>
  <c r="BG14" i="65" s="1"/>
  <c r="DG11" i="65"/>
  <c r="BG11" i="65" s="1"/>
  <c r="BK11" i="65" s="1"/>
  <c r="DG10" i="65"/>
  <c r="BG10" i="65" s="1"/>
  <c r="DG19" i="65"/>
  <c r="BG19" i="65" s="1"/>
  <c r="BK19" i="65" s="1"/>
  <c r="DG9" i="65"/>
  <c r="BG9" i="65" s="1"/>
  <c r="BK9" i="65" s="1"/>
  <c r="AS65" i="65"/>
  <c r="AT65" i="65" s="1"/>
  <c r="AT10" i="65"/>
  <c r="AU66" i="65"/>
  <c r="AU42" i="65"/>
  <c r="AR67" i="65"/>
  <c r="AU64" i="65"/>
  <c r="AU12" i="65"/>
  <c r="AQ67" i="65"/>
  <c r="AZ65" i="65"/>
  <c r="BA10" i="65"/>
  <c r="AZ22" i="65"/>
  <c r="BA19" i="65"/>
  <c r="BA35" i="65"/>
  <c r="BB35" i="65" s="1"/>
  <c r="BD35" i="65"/>
  <c r="BD26" i="65"/>
  <c r="BE26" i="65" s="1"/>
  <c r="BF26" i="65" s="1"/>
  <c r="BD36" i="65"/>
  <c r="BE36" i="65" s="1"/>
  <c r="BF36" i="65" s="1"/>
  <c r="BC61" i="65"/>
  <c r="AS42" i="65"/>
  <c r="AT42" i="65" s="1"/>
  <c r="AT39" i="65"/>
  <c r="BD59" i="65"/>
  <c r="AV32" i="65"/>
  <c r="AW29" i="65"/>
  <c r="AZ66" i="65"/>
  <c r="BA11" i="65"/>
  <c r="BD11" i="65"/>
  <c r="BA51" i="65"/>
  <c r="BB51" i="65" s="1"/>
  <c r="AS66" i="65"/>
  <c r="AT66" i="65" s="1"/>
  <c r="AT11" i="65"/>
  <c r="AO22" i="65"/>
  <c r="AP22" i="65" s="1"/>
  <c r="AP19" i="65"/>
  <c r="AY64" i="65"/>
  <c r="AY12" i="65"/>
  <c r="AY37" i="65"/>
  <c r="AY62" i="65"/>
  <c r="BC35" i="65"/>
  <c r="BC37" i="65" s="1"/>
  <c r="BC11" i="65"/>
  <c r="AS52" i="65"/>
  <c r="AT52" i="65" s="1"/>
  <c r="AT49" i="65"/>
  <c r="BK10" i="65"/>
  <c r="AT34" i="65"/>
  <c r="AS37" i="65"/>
  <c r="AT37" i="65" s="1"/>
  <c r="AV12" i="65"/>
  <c r="AW9" i="65"/>
  <c r="BC31" i="65"/>
  <c r="BC32" i="65" s="1"/>
  <c r="BC16" i="65"/>
  <c r="BD29" i="65"/>
  <c r="AZ17" i="65"/>
  <c r="BA14" i="65"/>
  <c r="BA21" i="65"/>
  <c r="BB21" i="65" s="1"/>
  <c r="BD21" i="65"/>
  <c r="AZ52" i="65"/>
  <c r="BA49" i="65"/>
  <c r="AZ57" i="65"/>
  <c r="BA54" i="65"/>
  <c r="BD25" i="65"/>
  <c r="BE25" i="65" s="1"/>
  <c r="BF25" i="65" s="1"/>
  <c r="AY27" i="65"/>
  <c r="AY42" i="65"/>
  <c r="BC46" i="65"/>
  <c r="BC47" i="65" s="1"/>
  <c r="BD20" i="65"/>
  <c r="BE20" i="65" s="1"/>
  <c r="BF20" i="65" s="1"/>
  <c r="AU52" i="65"/>
  <c r="BC60" i="65"/>
  <c r="BC62" i="65" s="1"/>
  <c r="AW11" i="65"/>
  <c r="AT59" i="65"/>
  <c r="AS62" i="65"/>
  <c r="AT62" i="65" s="1"/>
  <c r="BC56" i="65"/>
  <c r="BD56" i="65" s="1"/>
  <c r="BE56" i="65" s="1"/>
  <c r="BF56" i="65" s="1"/>
  <c r="AO12" i="65"/>
  <c r="AP12" i="65" s="1"/>
  <c r="AZ27" i="65"/>
  <c r="BA24" i="65"/>
  <c r="BA45" i="65"/>
  <c r="BB45" i="65" s="1"/>
  <c r="BA55" i="65"/>
  <c r="BB55" i="65" s="1"/>
  <c r="BC55" i="65" s="1"/>
  <c r="BD55" i="65"/>
  <c r="AO62" i="65"/>
  <c r="AP62" i="65" s="1"/>
  <c r="AP59" i="65"/>
  <c r="BD54" i="65"/>
  <c r="AS17" i="65"/>
  <c r="AT17" i="65" s="1"/>
  <c r="AT14" i="65"/>
  <c r="AV27" i="65"/>
  <c r="AW24" i="65"/>
  <c r="AY22" i="65"/>
  <c r="BC19" i="65"/>
  <c r="AW10" i="65"/>
  <c r="AW54" i="65"/>
  <c r="BD49" i="65"/>
  <c r="AW20" i="65"/>
  <c r="AX20" i="65" s="1"/>
  <c r="AM67" i="65"/>
  <c r="AS47" i="65"/>
  <c r="AT47" i="65" s="1"/>
  <c r="AT44" i="65"/>
  <c r="BD9" i="65"/>
  <c r="BK24" i="65"/>
  <c r="AP11" i="65"/>
  <c r="BD46" i="65"/>
  <c r="BD31" i="65"/>
  <c r="BK56" i="65"/>
  <c r="BD34" i="65"/>
  <c r="AS32" i="65"/>
  <c r="AT32" i="65" s="1"/>
  <c r="AT29" i="65"/>
  <c r="BA30" i="65"/>
  <c r="BB30" i="65" s="1"/>
  <c r="BA25" i="65"/>
  <c r="BB25" i="65" s="1"/>
  <c r="BA40" i="65"/>
  <c r="BB40" i="65" s="1"/>
  <c r="BC40" i="65" s="1"/>
  <c r="AZ62" i="65"/>
  <c r="BA59" i="65"/>
  <c r="BD24" i="65"/>
  <c r="AY65" i="65"/>
  <c r="AV57" i="65"/>
  <c r="AV52" i="65"/>
  <c r="AW49" i="65"/>
  <c r="AX19" i="65"/>
  <c r="AU37" i="65"/>
  <c r="AU27" i="65"/>
  <c r="AO27" i="63"/>
  <c r="AP27" i="63" s="1"/>
  <c r="S67" i="63"/>
  <c r="AO22" i="63"/>
  <c r="AP22" i="63" s="1"/>
  <c r="M64" i="61"/>
  <c r="N64" i="61" s="1"/>
  <c r="D105" i="32"/>
  <c r="D86" i="32"/>
  <c r="D89" i="32" s="1"/>
  <c r="J61" i="61"/>
  <c r="AK17" i="63"/>
  <c r="AL17" i="63" s="1"/>
  <c r="AK65" i="63"/>
  <c r="AL65" i="63" s="1"/>
  <c r="AU17" i="63"/>
  <c r="W17" i="63"/>
  <c r="AU65" i="63"/>
  <c r="AU67" i="63" s="1"/>
  <c r="BK17" i="63"/>
  <c r="AD15" i="63"/>
  <c r="AC65" i="63"/>
  <c r="AD65" i="63" s="1"/>
  <c r="AM17" i="63"/>
  <c r="AC64" i="63"/>
  <c r="AD64" i="63" s="1"/>
  <c r="AC17" i="63"/>
  <c r="AD17" i="63" s="1"/>
  <c r="AD14" i="63"/>
  <c r="DN14" i="61"/>
  <c r="D14" i="61" s="1"/>
  <c r="AF14" i="61" s="1"/>
  <c r="AF64" i="61" s="1"/>
  <c r="DN14" i="63"/>
  <c r="D14" i="63" s="1"/>
  <c r="BD14" i="63" s="1"/>
  <c r="DN15" i="61"/>
  <c r="D15" i="61" s="1"/>
  <c r="H15" i="61" s="1"/>
  <c r="H65" i="61" s="1"/>
  <c r="DN15" i="63"/>
  <c r="D15" i="63" s="1"/>
  <c r="BD15" i="63" s="1"/>
  <c r="BE15" i="63" s="1"/>
  <c r="BF15" i="63" s="1"/>
  <c r="V14" i="63"/>
  <c r="U17" i="63"/>
  <c r="V17" i="63" s="1"/>
  <c r="AE17" i="63"/>
  <c r="M17" i="63"/>
  <c r="N17" i="63" s="1"/>
  <c r="N14" i="63"/>
  <c r="G17" i="63"/>
  <c r="O17" i="63"/>
  <c r="I12" i="61"/>
  <c r="J12" i="61" s="1"/>
  <c r="Q12" i="63"/>
  <c r="R12" i="63" s="1"/>
  <c r="R9" i="63"/>
  <c r="I12" i="63"/>
  <c r="J12" i="63" s="1"/>
  <c r="J9" i="63"/>
  <c r="AG12" i="63"/>
  <c r="AH12" i="63" s="1"/>
  <c r="AH9" i="63"/>
  <c r="Y12" i="63"/>
  <c r="Z12" i="63" s="1"/>
  <c r="Z9" i="63"/>
  <c r="AA22" i="62"/>
  <c r="I22" i="63"/>
  <c r="J22" i="63" s="1"/>
  <c r="J19" i="63"/>
  <c r="BC22" i="63"/>
  <c r="Y22" i="63"/>
  <c r="Z22" i="63" s="1"/>
  <c r="Z19" i="63"/>
  <c r="AH19" i="63"/>
  <c r="AG22" i="63"/>
  <c r="AH22" i="63" s="1"/>
  <c r="AO52" i="63"/>
  <c r="AP52" i="63" s="1"/>
  <c r="AG27" i="63"/>
  <c r="AH27" i="63" s="1"/>
  <c r="AP24" i="63"/>
  <c r="R24" i="63"/>
  <c r="Q27" i="63"/>
  <c r="R27" i="63" s="1"/>
  <c r="Z25" i="63"/>
  <c r="Y27" i="63"/>
  <c r="Z27" i="63" s="1"/>
  <c r="AU32" i="61"/>
  <c r="BE31" i="63"/>
  <c r="BF31" i="63" s="1"/>
  <c r="Z29" i="63"/>
  <c r="Y32" i="63"/>
  <c r="Z32" i="63" s="1"/>
  <c r="J29" i="63"/>
  <c r="I32" i="63"/>
  <c r="J32" i="63" s="1"/>
  <c r="Q32" i="63"/>
  <c r="R32" i="63" s="1"/>
  <c r="R29" i="63"/>
  <c r="Q37" i="63"/>
  <c r="R37" i="63" s="1"/>
  <c r="R34" i="63"/>
  <c r="AG37" i="63"/>
  <c r="AH37" i="63" s="1"/>
  <c r="AH34" i="63"/>
  <c r="Z34" i="63"/>
  <c r="Y37" i="63"/>
  <c r="Z37" i="63" s="1"/>
  <c r="BG42" i="63"/>
  <c r="Q42" i="63"/>
  <c r="R42" i="63" s="1"/>
  <c r="R39" i="63"/>
  <c r="AG42" i="63"/>
  <c r="AH42" i="63" s="1"/>
  <c r="Z39" i="63"/>
  <c r="Y42" i="63"/>
  <c r="Z42" i="63" s="1"/>
  <c r="I42" i="63"/>
  <c r="J42" i="63" s="1"/>
  <c r="J39" i="63"/>
  <c r="AM67" i="63"/>
  <c r="AG47" i="63"/>
  <c r="AH47" i="63" s="1"/>
  <c r="J47" i="63"/>
  <c r="Y47" i="63"/>
  <c r="Z47" i="63" s="1"/>
  <c r="I57" i="63"/>
  <c r="J57" i="63" s="1"/>
  <c r="O67" i="63"/>
  <c r="Q57" i="63"/>
  <c r="R57" i="63" s="1"/>
  <c r="G67" i="63"/>
  <c r="W67" i="63"/>
  <c r="AE67" i="63"/>
  <c r="BC52" i="63"/>
  <c r="AH49" i="63"/>
  <c r="AG52" i="63"/>
  <c r="AH52" i="63" s="1"/>
  <c r="Y52" i="63"/>
  <c r="Z52" i="63" s="1"/>
  <c r="Z49" i="63"/>
  <c r="J52" i="63"/>
  <c r="AG57" i="63"/>
  <c r="AH57" i="63" s="1"/>
  <c r="AH54" i="63"/>
  <c r="Y57" i="63"/>
  <c r="Z57" i="63" s="1"/>
  <c r="Z54" i="63"/>
  <c r="I37" i="61"/>
  <c r="J37" i="61" s="1"/>
  <c r="Q62" i="63"/>
  <c r="R62" i="63" s="1"/>
  <c r="Y22" i="62"/>
  <c r="S22" i="62"/>
  <c r="AB22" i="62"/>
  <c r="AG62" i="63"/>
  <c r="AH62" i="63" s="1"/>
  <c r="I32" i="61"/>
  <c r="J32" i="61" s="1"/>
  <c r="I42" i="61"/>
  <c r="J42" i="61" s="1"/>
  <c r="AD22" i="62"/>
  <c r="W22" i="62"/>
  <c r="I62" i="63"/>
  <c r="J62" i="63" s="1"/>
  <c r="X22" i="62"/>
  <c r="T22" i="62"/>
  <c r="U22" i="62"/>
  <c r="AC22" i="62"/>
  <c r="V22" i="62"/>
  <c r="AH61" i="63"/>
  <c r="AH60" i="63"/>
  <c r="Z61" i="63"/>
  <c r="J61" i="63"/>
  <c r="V64" i="63"/>
  <c r="Z60" i="63"/>
  <c r="Y62" i="63"/>
  <c r="Z62" i="63" s="1"/>
  <c r="R60" i="63"/>
  <c r="J60" i="63"/>
  <c r="R61" i="63"/>
  <c r="BD20" i="63"/>
  <c r="BE20" i="63" s="1"/>
  <c r="BF20" i="63" s="1"/>
  <c r="BD50" i="63"/>
  <c r="BE50" i="63" s="1"/>
  <c r="BF50" i="63" s="1"/>
  <c r="AV47" i="63"/>
  <c r="AS64" i="63"/>
  <c r="AS12" i="63"/>
  <c r="AT12" i="63" s="1"/>
  <c r="AT9" i="63"/>
  <c r="AZ66" i="63"/>
  <c r="BA11" i="63"/>
  <c r="BD11" i="63"/>
  <c r="BA25" i="63"/>
  <c r="BB25" i="63" s="1"/>
  <c r="BD25" i="63" s="1"/>
  <c r="BE25" i="63" s="1"/>
  <c r="BF25" i="63" s="1"/>
  <c r="BA45" i="63"/>
  <c r="BB45" i="63" s="1"/>
  <c r="BC45" i="63" s="1"/>
  <c r="BC47" i="63" s="1"/>
  <c r="AO12" i="63"/>
  <c r="AP12" i="63" s="1"/>
  <c r="AP9" i="63"/>
  <c r="BD61" i="63"/>
  <c r="BE61" i="63" s="1"/>
  <c r="BF61" i="63" s="1"/>
  <c r="BK20" i="63"/>
  <c r="BK25" i="63"/>
  <c r="BE39" i="63"/>
  <c r="DH61" i="63"/>
  <c r="BO61" i="63" s="1"/>
  <c r="DH60" i="63"/>
  <c r="BO60" i="63" s="1"/>
  <c r="DH59" i="63"/>
  <c r="BO59" i="63" s="1"/>
  <c r="BS59" i="63" s="1"/>
  <c r="DH54" i="63"/>
  <c r="BO54" i="63" s="1"/>
  <c r="DH55" i="63"/>
  <c r="BO55" i="63" s="1"/>
  <c r="BS55" i="63" s="1"/>
  <c r="DH51" i="63"/>
  <c r="BO51" i="63" s="1"/>
  <c r="DH50" i="63"/>
  <c r="BO50" i="63" s="1"/>
  <c r="DH56" i="63"/>
  <c r="BO56" i="63" s="1"/>
  <c r="DH49" i="63"/>
  <c r="BO49" i="63" s="1"/>
  <c r="BS49" i="63" s="1"/>
  <c r="DH46" i="63"/>
  <c r="BO46" i="63" s="1"/>
  <c r="BS46" i="63" s="1"/>
  <c r="DH45" i="63"/>
  <c r="BO45" i="63" s="1"/>
  <c r="BS45" i="63" s="1"/>
  <c r="DH39" i="63"/>
  <c r="BO39" i="63" s="1"/>
  <c r="DH36" i="63"/>
  <c r="BO36" i="63" s="1"/>
  <c r="DH35" i="63"/>
  <c r="BO35" i="63" s="1"/>
  <c r="DH44" i="63"/>
  <c r="BO44" i="63" s="1"/>
  <c r="DH34" i="63"/>
  <c r="BO34" i="63" s="1"/>
  <c r="DH31" i="63"/>
  <c r="BO31" i="63" s="1"/>
  <c r="BS31" i="63" s="1"/>
  <c r="DH30" i="63"/>
  <c r="BO30" i="63" s="1"/>
  <c r="BS30" i="63" s="1"/>
  <c r="DH40" i="63"/>
  <c r="BO40" i="63" s="1"/>
  <c r="DH29" i="63"/>
  <c r="BO29" i="63" s="1"/>
  <c r="BS29" i="63" s="1"/>
  <c r="DH26" i="63"/>
  <c r="BO26" i="63" s="1"/>
  <c r="DH25" i="63"/>
  <c r="BO25" i="63" s="1"/>
  <c r="DH24" i="63"/>
  <c r="BO24" i="63" s="1"/>
  <c r="DH21" i="63"/>
  <c r="BO21" i="63" s="1"/>
  <c r="DH20" i="63"/>
  <c r="BO20" i="63" s="1"/>
  <c r="DH19" i="63"/>
  <c r="BO19" i="63" s="1"/>
  <c r="BS19" i="63" s="1"/>
  <c r="DH16" i="63"/>
  <c r="BO16" i="63" s="1"/>
  <c r="DH15" i="63"/>
  <c r="BO15" i="63" s="1"/>
  <c r="DH11" i="63"/>
  <c r="BO11" i="63" s="1"/>
  <c r="BS11" i="63" s="1"/>
  <c r="DH10" i="63"/>
  <c r="BO10" i="63" s="1"/>
  <c r="BS10" i="63" s="1"/>
  <c r="DH14" i="63"/>
  <c r="BO14" i="63" s="1"/>
  <c r="DH9" i="63"/>
  <c r="BO9" i="63" s="1"/>
  <c r="BS9" i="63" s="1"/>
  <c r="DH41" i="63"/>
  <c r="BO41" i="63" s="1"/>
  <c r="DI7" i="63"/>
  <c r="BG37" i="63"/>
  <c r="BK34" i="63"/>
  <c r="BK46" i="63"/>
  <c r="BG62" i="63"/>
  <c r="AZ64" i="63"/>
  <c r="AZ12" i="63"/>
  <c r="BA9" i="63"/>
  <c r="BD9" i="63"/>
  <c r="DU61" i="63"/>
  <c r="BH61" i="63" s="1"/>
  <c r="BI61" i="63" s="1"/>
  <c r="BJ61" i="63" s="1"/>
  <c r="DU60" i="63"/>
  <c r="BH60" i="63" s="1"/>
  <c r="BL60" i="63" s="1"/>
  <c r="BM60" i="63" s="1"/>
  <c r="BN60" i="63" s="1"/>
  <c r="DU54" i="63"/>
  <c r="BH54" i="63" s="1"/>
  <c r="BL54" i="63" s="1"/>
  <c r="DU55" i="63"/>
  <c r="BH55" i="63" s="1"/>
  <c r="BI55" i="63" s="1"/>
  <c r="BJ55" i="63" s="1"/>
  <c r="DU51" i="63"/>
  <c r="BH51" i="63" s="1"/>
  <c r="BL51" i="63" s="1"/>
  <c r="BM51" i="63" s="1"/>
  <c r="BN51" i="63" s="1"/>
  <c r="DU59" i="63"/>
  <c r="BH59" i="63" s="1"/>
  <c r="BL59" i="63" s="1"/>
  <c r="DU56" i="63"/>
  <c r="BH56" i="63" s="1"/>
  <c r="BI56" i="63" s="1"/>
  <c r="BJ56" i="63" s="1"/>
  <c r="BL56" i="63" s="1"/>
  <c r="BM56" i="63" s="1"/>
  <c r="BN56" i="63" s="1"/>
  <c r="DU44" i="63"/>
  <c r="BH44" i="63" s="1"/>
  <c r="DU50" i="63"/>
  <c r="BH50" i="63" s="1"/>
  <c r="BL50" i="63" s="1"/>
  <c r="DU41" i="63"/>
  <c r="BH41" i="63" s="1"/>
  <c r="BI41" i="63" s="1"/>
  <c r="BJ41" i="63" s="1"/>
  <c r="DU40" i="63"/>
  <c r="BH40" i="63" s="1"/>
  <c r="BI40" i="63" s="1"/>
  <c r="BJ40" i="63" s="1"/>
  <c r="BK40" i="63" s="1"/>
  <c r="DU49" i="63"/>
  <c r="BH49" i="63" s="1"/>
  <c r="DU39" i="63"/>
  <c r="BH39" i="63" s="1"/>
  <c r="DU36" i="63"/>
  <c r="BH36" i="63" s="1"/>
  <c r="BI36" i="63" s="1"/>
  <c r="BJ36" i="63" s="1"/>
  <c r="DU35" i="63"/>
  <c r="BH35" i="63" s="1"/>
  <c r="BI35" i="63" s="1"/>
  <c r="BJ35" i="63" s="1"/>
  <c r="DU45" i="63"/>
  <c r="BH45" i="63" s="1"/>
  <c r="BI45" i="63" s="1"/>
  <c r="BJ45" i="63" s="1"/>
  <c r="DU31" i="63"/>
  <c r="BH31" i="63" s="1"/>
  <c r="DU30" i="63"/>
  <c r="BH30" i="63" s="1"/>
  <c r="BL30" i="63" s="1"/>
  <c r="DU46" i="63"/>
  <c r="BH46" i="63" s="1"/>
  <c r="BL46" i="63" s="1"/>
  <c r="DU34" i="63"/>
  <c r="BH34" i="63" s="1"/>
  <c r="BL34" i="63" s="1"/>
  <c r="DU29" i="63"/>
  <c r="BH29" i="63" s="1"/>
  <c r="DU26" i="63"/>
  <c r="BH26" i="63" s="1"/>
  <c r="BL26" i="63" s="1"/>
  <c r="BM26" i="63" s="1"/>
  <c r="BN26" i="63" s="1"/>
  <c r="DU25" i="63"/>
  <c r="BH25" i="63" s="1"/>
  <c r="BI25" i="63" s="1"/>
  <c r="BJ25" i="63" s="1"/>
  <c r="DU14" i="63"/>
  <c r="BH14" i="63" s="1"/>
  <c r="DU24" i="63"/>
  <c r="BH24" i="63" s="1"/>
  <c r="DU21" i="63"/>
  <c r="BH21" i="63" s="1"/>
  <c r="BI21" i="63" s="1"/>
  <c r="BJ21" i="63" s="1"/>
  <c r="DU20" i="63"/>
  <c r="BH20" i="63" s="1"/>
  <c r="DV7" i="63"/>
  <c r="DU11" i="63"/>
  <c r="BH11" i="63" s="1"/>
  <c r="DU10" i="63"/>
  <c r="BH10" i="63" s="1"/>
  <c r="BL10" i="63" s="1"/>
  <c r="DU19" i="63"/>
  <c r="BH19" i="63" s="1"/>
  <c r="DU16" i="63"/>
  <c r="BH16" i="63" s="1"/>
  <c r="DU15" i="63"/>
  <c r="BH15" i="63" s="1"/>
  <c r="DU9" i="63"/>
  <c r="BH9" i="63" s="1"/>
  <c r="BA15" i="63"/>
  <c r="BB15" i="63" s="1"/>
  <c r="BA26" i="63"/>
  <c r="BB26" i="63" s="1"/>
  <c r="BC26" i="63" s="1"/>
  <c r="BD26" i="63" s="1"/>
  <c r="BE26" i="63" s="1"/>
  <c r="BF26" i="63" s="1"/>
  <c r="BA36" i="63"/>
  <c r="BB36" i="63" s="1"/>
  <c r="BA41" i="63"/>
  <c r="BB41" i="63" s="1"/>
  <c r="BD41" i="63"/>
  <c r="BE41" i="63" s="1"/>
  <c r="BF41" i="63" s="1"/>
  <c r="BA46" i="63"/>
  <c r="BB46" i="63" s="1"/>
  <c r="BA56" i="63"/>
  <c r="BB56" i="63" s="1"/>
  <c r="AX44" i="63"/>
  <c r="AO62" i="63"/>
  <c r="AP62" i="63" s="1"/>
  <c r="AP59" i="63"/>
  <c r="BD46" i="63"/>
  <c r="BE46" i="63" s="1"/>
  <c r="BF46" i="63" s="1"/>
  <c r="AY67" i="63"/>
  <c r="BE10" i="63"/>
  <c r="BD35" i="63"/>
  <c r="BE35" i="63" s="1"/>
  <c r="BF35" i="63" s="1"/>
  <c r="AW57" i="63"/>
  <c r="AX57" i="63" s="1"/>
  <c r="AX54" i="63"/>
  <c r="AV32" i="63"/>
  <c r="AW45" i="63"/>
  <c r="AX45" i="63" s="1"/>
  <c r="AU47" i="63"/>
  <c r="AW37" i="63"/>
  <c r="AX37" i="63" s="1"/>
  <c r="AX34" i="63"/>
  <c r="BG22" i="63"/>
  <c r="BK19" i="63"/>
  <c r="AZ37" i="63"/>
  <c r="BA34" i="63"/>
  <c r="BD34" i="63"/>
  <c r="BA40" i="63"/>
  <c r="BB40" i="63" s="1"/>
  <c r="BD40" i="63"/>
  <c r="BE40" i="63" s="1"/>
  <c r="BF40" i="63" s="1"/>
  <c r="BA55" i="63"/>
  <c r="BB55" i="63" s="1"/>
  <c r="BC55" i="63" s="1"/>
  <c r="BC57" i="63" s="1"/>
  <c r="BD55" i="63"/>
  <c r="AS57" i="63"/>
  <c r="AT57" i="63" s="1"/>
  <c r="AT54" i="63"/>
  <c r="AW24" i="63"/>
  <c r="AV27" i="63"/>
  <c r="BK31" i="63"/>
  <c r="AW10" i="63"/>
  <c r="AW32" i="63"/>
  <c r="AX32" i="63" s="1"/>
  <c r="AX29" i="63"/>
  <c r="AS27" i="63"/>
  <c r="AT27" i="63" s="1"/>
  <c r="AT24" i="63"/>
  <c r="AV37" i="63"/>
  <c r="BG65" i="63"/>
  <c r="BG27" i="63"/>
  <c r="BG32" i="63"/>
  <c r="BK29" i="63"/>
  <c r="BK35" i="63"/>
  <c r="BG47" i="63"/>
  <c r="BS44" i="63"/>
  <c r="BK44" i="63"/>
  <c r="BK50" i="63"/>
  <c r="AS37" i="63"/>
  <c r="AT37" i="63" s="1"/>
  <c r="AT34" i="63"/>
  <c r="AR67" i="63"/>
  <c r="AZ27" i="63"/>
  <c r="BA24" i="63"/>
  <c r="BA16" i="63"/>
  <c r="BB16" i="63" s="1"/>
  <c r="BA30" i="63"/>
  <c r="BB30" i="63" s="1"/>
  <c r="AZ42" i="63"/>
  <c r="BA39" i="63"/>
  <c r="AZ47" i="63"/>
  <c r="BA44" i="63"/>
  <c r="BA49" i="63"/>
  <c r="AZ52" i="63"/>
  <c r="AZ62" i="63"/>
  <c r="BA59" i="63"/>
  <c r="BD36" i="63"/>
  <c r="BE36" i="63" s="1"/>
  <c r="BF36" i="63" s="1"/>
  <c r="AL64" i="63"/>
  <c r="AS47" i="63"/>
  <c r="AT47" i="63" s="1"/>
  <c r="AT44" i="63"/>
  <c r="BK55" i="63"/>
  <c r="AO37" i="63"/>
  <c r="AP37" i="63" s="1"/>
  <c r="AP34" i="63"/>
  <c r="AS65" i="63"/>
  <c r="AT65" i="63" s="1"/>
  <c r="AT10" i="63"/>
  <c r="BK59" i="63"/>
  <c r="BK62" i="63" s="1"/>
  <c r="BD59" i="63"/>
  <c r="AS62" i="63"/>
  <c r="AT62" i="63" s="1"/>
  <c r="AT59" i="63"/>
  <c r="AT39" i="63"/>
  <c r="AS42" i="63"/>
  <c r="AT42" i="63" s="1"/>
  <c r="AV57" i="63"/>
  <c r="BK39" i="63"/>
  <c r="BD24" i="63"/>
  <c r="BG64" i="63"/>
  <c r="BG12" i="63"/>
  <c r="BG52" i="63"/>
  <c r="BK49" i="63"/>
  <c r="BE49" i="63"/>
  <c r="AS52" i="63"/>
  <c r="AT52" i="63" s="1"/>
  <c r="AT49" i="63"/>
  <c r="BA21" i="63"/>
  <c r="BB21" i="63" s="1"/>
  <c r="BD21" i="63"/>
  <c r="BE21" i="63" s="1"/>
  <c r="BF21" i="63" s="1"/>
  <c r="BD32" i="63"/>
  <c r="BE29" i="63"/>
  <c r="AW62" i="63"/>
  <c r="AX62" i="63" s="1"/>
  <c r="AX59" i="63"/>
  <c r="AP10" i="63"/>
  <c r="AO47" i="63"/>
  <c r="AP47" i="63" s="1"/>
  <c r="AP44" i="63"/>
  <c r="BG66" i="63"/>
  <c r="BK11" i="63"/>
  <c r="BG17" i="63"/>
  <c r="BK30" i="63"/>
  <c r="BK36" i="63"/>
  <c r="BK45" i="63"/>
  <c r="BG57" i="63"/>
  <c r="BK54" i="63"/>
  <c r="BS54" i="63"/>
  <c r="BC17" i="63"/>
  <c r="AW49" i="63"/>
  <c r="AV52" i="63"/>
  <c r="AZ65" i="63"/>
  <c r="BA10" i="63"/>
  <c r="BA14" i="63"/>
  <c r="AZ17" i="63"/>
  <c r="AZ32" i="63"/>
  <c r="BA29" i="63"/>
  <c r="BA19" i="63"/>
  <c r="AZ22" i="63"/>
  <c r="BD19" i="63"/>
  <c r="BA31" i="63"/>
  <c r="BB31" i="63" s="1"/>
  <c r="BA51" i="63"/>
  <c r="BB51" i="63" s="1"/>
  <c r="AZ57" i="63"/>
  <c r="BA54" i="63"/>
  <c r="BD54" i="63"/>
  <c r="BA60" i="63"/>
  <c r="BB60" i="63" s="1"/>
  <c r="BD60" i="63"/>
  <c r="BE60" i="63" s="1"/>
  <c r="BF60" i="63" s="1"/>
  <c r="AO57" i="63"/>
  <c r="AP57" i="63" s="1"/>
  <c r="AP54" i="63"/>
  <c r="AW22" i="63"/>
  <c r="AX22" i="63" s="1"/>
  <c r="AX19" i="63"/>
  <c r="BC62" i="63"/>
  <c r="AX9" i="63"/>
  <c r="BD56" i="63"/>
  <c r="BE56" i="63" s="1"/>
  <c r="BF56" i="63" s="1"/>
  <c r="BD51" i="63"/>
  <c r="BE51" i="63" s="1"/>
  <c r="BF51" i="63" s="1"/>
  <c r="AS32" i="63"/>
  <c r="AT32" i="63" s="1"/>
  <c r="AT29" i="63"/>
  <c r="AS22" i="63"/>
  <c r="AT22" i="63" s="1"/>
  <c r="AT19" i="63"/>
  <c r="AO32" i="63"/>
  <c r="AP32" i="63" s="1"/>
  <c r="AP29" i="63"/>
  <c r="AV62" i="63"/>
  <c r="BC64" i="63"/>
  <c r="BC12" i="63"/>
  <c r="BS60" i="63"/>
  <c r="BD45" i="63"/>
  <c r="AV42" i="63"/>
  <c r="AW39" i="63"/>
  <c r="AS66" i="63"/>
  <c r="AT66" i="63" s="1"/>
  <c r="AT11" i="63"/>
  <c r="AV11" i="63" s="1"/>
  <c r="AS17" i="63"/>
  <c r="AT17" i="63" s="1"/>
  <c r="AT14" i="63"/>
  <c r="AP39" i="63"/>
  <c r="AO42" i="63"/>
  <c r="AP42" i="63" s="1"/>
  <c r="BC42" i="63"/>
  <c r="AB67" i="61"/>
  <c r="O74" i="31"/>
  <c r="Y42" i="61"/>
  <c r="Z42" i="61" s="1"/>
  <c r="AU42" i="61"/>
  <c r="Y52" i="61"/>
  <c r="Z52" i="61" s="1"/>
  <c r="CE144" i="32"/>
  <c r="CE141" i="32"/>
  <c r="CF144" i="32"/>
  <c r="CF141" i="32"/>
  <c r="CJ144" i="32"/>
  <c r="CJ141" i="32"/>
  <c r="CI144" i="32"/>
  <c r="CI141" i="32"/>
  <c r="CB144" i="32"/>
  <c r="CB141" i="32"/>
  <c r="CC144" i="32"/>
  <c r="CC141" i="32"/>
  <c r="CG144" i="32"/>
  <c r="CG141" i="32"/>
  <c r="CK144" i="32"/>
  <c r="CK141" i="32"/>
  <c r="CD144" i="32"/>
  <c r="CD141" i="32"/>
  <c r="CH144" i="32"/>
  <c r="CH141" i="32"/>
  <c r="CL144" i="32"/>
  <c r="CL141" i="32"/>
  <c r="BH144" i="32"/>
  <c r="BH141" i="32"/>
  <c r="BA144" i="32"/>
  <c r="BA141" i="32"/>
  <c r="BE144" i="32"/>
  <c r="BE141" i="32"/>
  <c r="AZ144" i="32"/>
  <c r="AZ141" i="32"/>
  <c r="AX144" i="32"/>
  <c r="AX141" i="32"/>
  <c r="BB144" i="32"/>
  <c r="BB141" i="32"/>
  <c r="BF144" i="32"/>
  <c r="BF141" i="32"/>
  <c r="BD144" i="32"/>
  <c r="BD141" i="32"/>
  <c r="AY144" i="32"/>
  <c r="AY141" i="32"/>
  <c r="BC144" i="32"/>
  <c r="BC141" i="32"/>
  <c r="BG144" i="32"/>
  <c r="BG141" i="32"/>
  <c r="DI144" i="32"/>
  <c r="DI141" i="32"/>
  <c r="DF144" i="32"/>
  <c r="DF141" i="32"/>
  <c r="DJ144" i="32"/>
  <c r="DJ141" i="32"/>
  <c r="DN144" i="32"/>
  <c r="DN141" i="32"/>
  <c r="DO144" i="32"/>
  <c r="DO141" i="32"/>
  <c r="DM144" i="32"/>
  <c r="DM141" i="32"/>
  <c r="DG144" i="32"/>
  <c r="DG141" i="32"/>
  <c r="DK144" i="32"/>
  <c r="DK141" i="32"/>
  <c r="DH144" i="32"/>
  <c r="DH141" i="32"/>
  <c r="DL144" i="32"/>
  <c r="DL141" i="32"/>
  <c r="DP144" i="32"/>
  <c r="DP141" i="32"/>
  <c r="Q52" i="61"/>
  <c r="R52" i="61" s="1"/>
  <c r="O144" i="32"/>
  <c r="O141" i="32"/>
  <c r="L144" i="32"/>
  <c r="L141" i="32"/>
  <c r="E144" i="32"/>
  <c r="E141" i="32"/>
  <c r="I144" i="32"/>
  <c r="I141" i="32"/>
  <c r="M144" i="32"/>
  <c r="M141" i="32"/>
  <c r="Y12" i="61"/>
  <c r="Z12" i="61" s="1"/>
  <c r="G144" i="32"/>
  <c r="G141" i="32"/>
  <c r="K144" i="32"/>
  <c r="K141" i="32"/>
  <c r="H144" i="32"/>
  <c r="H141" i="32"/>
  <c r="F144" i="32"/>
  <c r="F141" i="32"/>
  <c r="J144" i="32"/>
  <c r="J141" i="32"/>
  <c r="N144" i="32"/>
  <c r="N141" i="32"/>
  <c r="Z49" i="61"/>
  <c r="FB144" i="32"/>
  <c r="FB141" i="32"/>
  <c r="EY144" i="32"/>
  <c r="EY141" i="32"/>
  <c r="FC144" i="32"/>
  <c r="FC141" i="32"/>
  <c r="FG144" i="32"/>
  <c r="FG141" i="32"/>
  <c r="FF144" i="32"/>
  <c r="FF141" i="32"/>
  <c r="EZ144" i="32"/>
  <c r="EZ141" i="32"/>
  <c r="FD144" i="32"/>
  <c r="FD141" i="32"/>
  <c r="FH144" i="32"/>
  <c r="FH141" i="32"/>
  <c r="FA144" i="32"/>
  <c r="FA141" i="32"/>
  <c r="FE144" i="32"/>
  <c r="FE141" i="32"/>
  <c r="FI144" i="32"/>
  <c r="FI141" i="32"/>
  <c r="ES144" i="32"/>
  <c r="ES141" i="32"/>
  <c r="EL144" i="32"/>
  <c r="EL141" i="32"/>
  <c r="EP144" i="32"/>
  <c r="EP141" i="32"/>
  <c r="ET144" i="32"/>
  <c r="ET141" i="32"/>
  <c r="EO144" i="32"/>
  <c r="EO141" i="32"/>
  <c r="EM144" i="32"/>
  <c r="EM141" i="32"/>
  <c r="EK144" i="32"/>
  <c r="EK141" i="32"/>
  <c r="EQ144" i="32"/>
  <c r="EQ141" i="32"/>
  <c r="EJ144" i="32"/>
  <c r="EJ141" i="32"/>
  <c r="EN144" i="32"/>
  <c r="EN141" i="32"/>
  <c r="ER144" i="32"/>
  <c r="ER141" i="32"/>
  <c r="DU144" i="32"/>
  <c r="DU141" i="32"/>
  <c r="DV144" i="32"/>
  <c r="DV141" i="32"/>
  <c r="DZ144" i="32"/>
  <c r="DZ141" i="32"/>
  <c r="ED144" i="32"/>
  <c r="ED141" i="32"/>
  <c r="EC144" i="32"/>
  <c r="EC141" i="32"/>
  <c r="DW144" i="32"/>
  <c r="DW141" i="32"/>
  <c r="EA144" i="32"/>
  <c r="EA141" i="32"/>
  <c r="EE144" i="32"/>
  <c r="EE141" i="32"/>
  <c r="I52" i="61"/>
  <c r="J52" i="61" s="1"/>
  <c r="DY144" i="32"/>
  <c r="DY141" i="32"/>
  <c r="DX144" i="32"/>
  <c r="DX141" i="32"/>
  <c r="EB144" i="32"/>
  <c r="EB141" i="32"/>
  <c r="BR144" i="32"/>
  <c r="BR141" i="32"/>
  <c r="BO144" i="32"/>
  <c r="BO141" i="32"/>
  <c r="BS144" i="32"/>
  <c r="BS141" i="32"/>
  <c r="BW144" i="32"/>
  <c r="BW141" i="32"/>
  <c r="BV144" i="32"/>
  <c r="BV141" i="32"/>
  <c r="BP144" i="32"/>
  <c r="BP141" i="32"/>
  <c r="BT144" i="32"/>
  <c r="BT141" i="32"/>
  <c r="BN144" i="32"/>
  <c r="BN141" i="32"/>
  <c r="BM144" i="32"/>
  <c r="BM141" i="32"/>
  <c r="BQ144" i="32"/>
  <c r="BQ141" i="32"/>
  <c r="BU144" i="32"/>
  <c r="BU141" i="32"/>
  <c r="AL144" i="32"/>
  <c r="AL141" i="32"/>
  <c r="AI144" i="32"/>
  <c r="AI141" i="32"/>
  <c r="AM144" i="32"/>
  <c r="AM141" i="32"/>
  <c r="AQ144" i="32"/>
  <c r="AQ141" i="32"/>
  <c r="AN144" i="32"/>
  <c r="AN141" i="32"/>
  <c r="AP144" i="32"/>
  <c r="AP141" i="32"/>
  <c r="AJ144" i="32"/>
  <c r="AJ141" i="32"/>
  <c r="AR144" i="32"/>
  <c r="AR141" i="32"/>
  <c r="AK144" i="32"/>
  <c r="AK141" i="32"/>
  <c r="AO144" i="32"/>
  <c r="AO141" i="32"/>
  <c r="AS144" i="32"/>
  <c r="AS141" i="32"/>
  <c r="T144" i="32"/>
  <c r="T141" i="32"/>
  <c r="AA144" i="32"/>
  <c r="AA141" i="32"/>
  <c r="AB144" i="32"/>
  <c r="AB141" i="32"/>
  <c r="D51" i="62"/>
  <c r="S51" i="62" s="1"/>
  <c r="Z38" i="62"/>
  <c r="G126" i="32"/>
  <c r="G123" i="32"/>
  <c r="K126" i="32"/>
  <c r="K123" i="32"/>
  <c r="O126" i="32"/>
  <c r="O123" i="32"/>
  <c r="AK126" i="32"/>
  <c r="AK123" i="32"/>
  <c r="AO126" i="32"/>
  <c r="AO123" i="32"/>
  <c r="AS126" i="32"/>
  <c r="AS123" i="32"/>
  <c r="AX126" i="32"/>
  <c r="AX123" i="32"/>
  <c r="BB126" i="32"/>
  <c r="BB123" i="32"/>
  <c r="BF126" i="32"/>
  <c r="BF123" i="32"/>
  <c r="BP126" i="32"/>
  <c r="BP123" i="32"/>
  <c r="BT126" i="32"/>
  <c r="BT123" i="32"/>
  <c r="CC126" i="32"/>
  <c r="CC123" i="32"/>
  <c r="CG126" i="32"/>
  <c r="CG123" i="32"/>
  <c r="CK126" i="32"/>
  <c r="CK123" i="32"/>
  <c r="DH126" i="32"/>
  <c r="DH123" i="32"/>
  <c r="DL126" i="32"/>
  <c r="DL123" i="32"/>
  <c r="DP126" i="32"/>
  <c r="DP123" i="32"/>
  <c r="DW126" i="32"/>
  <c r="DW123" i="32"/>
  <c r="EA126" i="32"/>
  <c r="EA123" i="32"/>
  <c r="EE126" i="32"/>
  <c r="EE123" i="32"/>
  <c r="EJ126" i="32"/>
  <c r="EJ123" i="32"/>
  <c r="EN126" i="32"/>
  <c r="EN123" i="32"/>
  <c r="ER126" i="32"/>
  <c r="ER123" i="32"/>
  <c r="FB126" i="32"/>
  <c r="FB123" i="32"/>
  <c r="FF126" i="32"/>
  <c r="FF123" i="32"/>
  <c r="H126" i="32"/>
  <c r="H123" i="32"/>
  <c r="L126" i="32"/>
  <c r="L123" i="32"/>
  <c r="AL126" i="32"/>
  <c r="AL123" i="32"/>
  <c r="AP126" i="32"/>
  <c r="AP123" i="32"/>
  <c r="AY126" i="32"/>
  <c r="AY123" i="32"/>
  <c r="BC126" i="32"/>
  <c r="BC123" i="32"/>
  <c r="BG126" i="32"/>
  <c r="BG123" i="32"/>
  <c r="BM126" i="32"/>
  <c r="BM123" i="32"/>
  <c r="BQ126" i="32"/>
  <c r="BQ123" i="32"/>
  <c r="BU126" i="32"/>
  <c r="BU123" i="32"/>
  <c r="CD126" i="32"/>
  <c r="CD123" i="32"/>
  <c r="CH126" i="32"/>
  <c r="CH123" i="32"/>
  <c r="CL126" i="32"/>
  <c r="CL123" i="32"/>
  <c r="DI126" i="32"/>
  <c r="DI123" i="32"/>
  <c r="DM126" i="32"/>
  <c r="DM123" i="32"/>
  <c r="DX126" i="32"/>
  <c r="DX123" i="32"/>
  <c r="EB126" i="32"/>
  <c r="EB123" i="32"/>
  <c r="EK126" i="32"/>
  <c r="EK123" i="32"/>
  <c r="EO126" i="32"/>
  <c r="EO123" i="32"/>
  <c r="ES126" i="32"/>
  <c r="ES123" i="32"/>
  <c r="EY126" i="32"/>
  <c r="EY123" i="32"/>
  <c r="FC126" i="32"/>
  <c r="FC123" i="32"/>
  <c r="FG126" i="32"/>
  <c r="FG123" i="32"/>
  <c r="E126" i="32"/>
  <c r="E123" i="32"/>
  <c r="I126" i="32"/>
  <c r="I123" i="32"/>
  <c r="M126" i="32"/>
  <c r="M123" i="32"/>
  <c r="AI126" i="32"/>
  <c r="AI123" i="32"/>
  <c r="AM126" i="32"/>
  <c r="AM123" i="32"/>
  <c r="AQ126" i="32"/>
  <c r="AQ123" i="32"/>
  <c r="AZ126" i="32"/>
  <c r="AZ123" i="32"/>
  <c r="BD126" i="32"/>
  <c r="BD123" i="32"/>
  <c r="BH126" i="32"/>
  <c r="BH123" i="32"/>
  <c r="BN126" i="32"/>
  <c r="BN123" i="32"/>
  <c r="BR126" i="32"/>
  <c r="BR123" i="32"/>
  <c r="BV126" i="32"/>
  <c r="BV123" i="32"/>
  <c r="CE126" i="32"/>
  <c r="CE123" i="32"/>
  <c r="CI126" i="32"/>
  <c r="CI123" i="32"/>
  <c r="DF126" i="32"/>
  <c r="DF123" i="32"/>
  <c r="DJ126" i="32"/>
  <c r="DJ123" i="32"/>
  <c r="DN126" i="32"/>
  <c r="DN123" i="32"/>
  <c r="DU126" i="32"/>
  <c r="DU123" i="32"/>
  <c r="DY126" i="32"/>
  <c r="DY123" i="32"/>
  <c r="EC126" i="32"/>
  <c r="EC123" i="32"/>
  <c r="EL126" i="32"/>
  <c r="EL123" i="32"/>
  <c r="EP126" i="32"/>
  <c r="EP123" i="32"/>
  <c r="ET126" i="32"/>
  <c r="ET123" i="32"/>
  <c r="EZ126" i="32"/>
  <c r="EZ123" i="32"/>
  <c r="FD126" i="32"/>
  <c r="FD123" i="32"/>
  <c r="FH126" i="32"/>
  <c r="FH123" i="32"/>
  <c r="F126" i="32"/>
  <c r="F123" i="32"/>
  <c r="J126" i="32"/>
  <c r="J123" i="32"/>
  <c r="N126" i="32"/>
  <c r="N123" i="32"/>
  <c r="AJ126" i="32"/>
  <c r="AJ123" i="32"/>
  <c r="AN126" i="32"/>
  <c r="AN123" i="32"/>
  <c r="AR126" i="32"/>
  <c r="AR123" i="32"/>
  <c r="BA126" i="32"/>
  <c r="BA123" i="32"/>
  <c r="BE126" i="32"/>
  <c r="BE123" i="32"/>
  <c r="BO126" i="32"/>
  <c r="BO123" i="32"/>
  <c r="BS126" i="32"/>
  <c r="BS123" i="32"/>
  <c r="BW126" i="32"/>
  <c r="BW123" i="32"/>
  <c r="CB126" i="32"/>
  <c r="CB123" i="32"/>
  <c r="CF126" i="32"/>
  <c r="CF123" i="32"/>
  <c r="CJ126" i="32"/>
  <c r="CJ123" i="32"/>
  <c r="DG126" i="32"/>
  <c r="DG123" i="32"/>
  <c r="DK126" i="32"/>
  <c r="DK123" i="32"/>
  <c r="DO126" i="32"/>
  <c r="DO123" i="32"/>
  <c r="DV126" i="32"/>
  <c r="DV123" i="32"/>
  <c r="DZ126" i="32"/>
  <c r="DZ123" i="32"/>
  <c r="ED126" i="32"/>
  <c r="ED123" i="32"/>
  <c r="EM126" i="32"/>
  <c r="EM123" i="32"/>
  <c r="EQ126" i="32"/>
  <c r="EQ123" i="32"/>
  <c r="FA126" i="32"/>
  <c r="FA123" i="32"/>
  <c r="FE126" i="32"/>
  <c r="FE123" i="32"/>
  <c r="FI126" i="32"/>
  <c r="FI123" i="32"/>
  <c r="Y32" i="61"/>
  <c r="Z32" i="61" s="1"/>
  <c r="Y47" i="61"/>
  <c r="Z47" i="61" s="1"/>
  <c r="J19" i="61"/>
  <c r="P74" i="31"/>
  <c r="J49" i="61"/>
  <c r="J34" i="61"/>
  <c r="J39" i="61"/>
  <c r="X22" i="60"/>
  <c r="AC35" i="62"/>
  <c r="AG32" i="61"/>
  <c r="AH32" i="61" s="1"/>
  <c r="Y22" i="61"/>
  <c r="Z22" i="61" s="1"/>
  <c r="M66" i="61"/>
  <c r="N66" i="61" s="1"/>
  <c r="U64" i="61"/>
  <c r="V64" i="61" s="1"/>
  <c r="AA35" i="62"/>
  <c r="J44" i="61"/>
  <c r="X38" i="62"/>
  <c r="AA38" i="62"/>
  <c r="T38" i="62"/>
  <c r="M65" i="61"/>
  <c r="N65" i="61" s="1"/>
  <c r="W38" i="62"/>
  <c r="U38" i="62"/>
  <c r="Y38" i="62"/>
  <c r="AB38" i="62"/>
  <c r="S38" i="62"/>
  <c r="AD38" i="62"/>
  <c r="P48" i="31" s="1"/>
  <c r="P59" i="31" s="1"/>
  <c r="O48" i="31"/>
  <c r="O59" i="31" s="1"/>
  <c r="H61" i="62"/>
  <c r="M17" i="61"/>
  <c r="N17" i="61" s="1"/>
  <c r="AC38" i="62"/>
  <c r="P38" i="62"/>
  <c r="P48" i="62" s="1"/>
  <c r="V38" i="62"/>
  <c r="D48" i="62"/>
  <c r="AC48" i="62" s="1"/>
  <c r="AC65" i="61"/>
  <c r="AD65" i="61" s="1"/>
  <c r="Y27" i="61"/>
  <c r="Z27" i="61" s="1"/>
  <c r="U65" i="61"/>
  <c r="V65" i="61" s="1"/>
  <c r="AC17" i="61"/>
  <c r="AD17" i="61" s="1"/>
  <c r="U66" i="61"/>
  <c r="V66" i="61" s="1"/>
  <c r="U17" i="61"/>
  <c r="V17" i="61" s="1"/>
  <c r="CZ16" i="61"/>
  <c r="C16" i="61" s="1"/>
  <c r="AU16" i="61" s="1"/>
  <c r="AU66" i="61" s="1"/>
  <c r="DN16" i="61"/>
  <c r="D16" i="61" s="1"/>
  <c r="AC66" i="61"/>
  <c r="AD66" i="61" s="1"/>
  <c r="Z35" i="62"/>
  <c r="AD35" i="62"/>
  <c r="AB35" i="62"/>
  <c r="M61" i="62"/>
  <c r="Z11" i="61"/>
  <c r="R49" i="61"/>
  <c r="Y37" i="61"/>
  <c r="Z37" i="61" s="1"/>
  <c r="Q32" i="61"/>
  <c r="R32" i="61" s="1"/>
  <c r="DN14" i="59"/>
  <c r="D14" i="59" s="1"/>
  <c r="AF14" i="59" s="1"/>
  <c r="CZ14" i="61"/>
  <c r="C14" i="61" s="1"/>
  <c r="BC14" i="61" s="1"/>
  <c r="DN15" i="59"/>
  <c r="D15" i="59" s="1"/>
  <c r="P15" i="59" s="1"/>
  <c r="P65" i="59" s="1"/>
  <c r="CZ15" i="61"/>
  <c r="C15" i="61" s="1"/>
  <c r="BC15" i="61" s="1"/>
  <c r="O12" i="31"/>
  <c r="O23" i="31" s="1"/>
  <c r="O30" i="31"/>
  <c r="O41" i="31" s="1"/>
  <c r="Q47" i="61"/>
  <c r="R47" i="61" s="1"/>
  <c r="R44" i="61"/>
  <c r="P72" i="31"/>
  <c r="Q42" i="61"/>
  <c r="R42" i="61" s="1"/>
  <c r="R39" i="61"/>
  <c r="Q37" i="61"/>
  <c r="R37" i="61" s="1"/>
  <c r="R34" i="61"/>
  <c r="O37" i="59"/>
  <c r="J29" i="61"/>
  <c r="P69" i="31"/>
  <c r="I27" i="61"/>
  <c r="J27" i="61" s="1"/>
  <c r="O68" i="31"/>
  <c r="R24" i="61"/>
  <c r="Q27" i="61"/>
  <c r="R27" i="61" s="1"/>
  <c r="P67" i="31"/>
  <c r="U20" i="59"/>
  <c r="V20" i="59" s="1"/>
  <c r="Q22" i="61"/>
  <c r="R22" i="61" s="1"/>
  <c r="R19" i="61"/>
  <c r="Q12" i="61"/>
  <c r="R12" i="61" s="1"/>
  <c r="O65" i="31"/>
  <c r="P65" i="31"/>
  <c r="O67" i="31"/>
  <c r="O69" i="31"/>
  <c r="O71" i="31"/>
  <c r="O72" i="31"/>
  <c r="I57" i="61"/>
  <c r="J57" i="61" s="1"/>
  <c r="R54" i="61"/>
  <c r="Q57" i="61"/>
  <c r="R57" i="61" s="1"/>
  <c r="Y57" i="61"/>
  <c r="Z57" i="61" s="1"/>
  <c r="Z54" i="61"/>
  <c r="R61" i="61"/>
  <c r="P41" i="31"/>
  <c r="Y62" i="61"/>
  <c r="Z62" i="61" s="1"/>
  <c r="R59" i="61"/>
  <c r="Q62" i="61"/>
  <c r="R62" i="61" s="1"/>
  <c r="AG12" i="61"/>
  <c r="AH12" i="61" s="1"/>
  <c r="O75" i="31"/>
  <c r="AY37" i="61"/>
  <c r="AW60" i="61"/>
  <c r="AX60" i="61" s="1"/>
  <c r="AJ67" i="61"/>
  <c r="BC34" i="61"/>
  <c r="AN47" i="61"/>
  <c r="AR66" i="61"/>
  <c r="AS11" i="61"/>
  <c r="AS16" i="61"/>
  <c r="AT16" i="61" s="1"/>
  <c r="DT61" i="61"/>
  <c r="AZ61" i="61" s="1"/>
  <c r="BA61" i="61" s="1"/>
  <c r="BB61" i="61" s="1"/>
  <c r="DT60" i="61"/>
  <c r="AZ60" i="61" s="1"/>
  <c r="DT56" i="61"/>
  <c r="AZ56" i="61" s="1"/>
  <c r="BD56" i="61" s="1"/>
  <c r="BE56" i="61" s="1"/>
  <c r="BF56" i="61" s="1"/>
  <c r="DT59" i="61"/>
  <c r="AZ59" i="61" s="1"/>
  <c r="DT55" i="61"/>
  <c r="AZ55" i="61" s="1"/>
  <c r="BD55" i="61" s="1"/>
  <c r="DT51" i="61"/>
  <c r="AZ51" i="61" s="1"/>
  <c r="DT50" i="61"/>
  <c r="AZ50" i="61" s="1"/>
  <c r="BA50" i="61" s="1"/>
  <c r="BB50" i="61" s="1"/>
  <c r="DT49" i="61"/>
  <c r="AZ49" i="61" s="1"/>
  <c r="DT45" i="61"/>
  <c r="AZ45" i="61" s="1"/>
  <c r="BA45" i="61" s="1"/>
  <c r="BB45" i="61" s="1"/>
  <c r="DT44" i="61"/>
  <c r="AZ44" i="61" s="1"/>
  <c r="BD44" i="61" s="1"/>
  <c r="DT41" i="61"/>
  <c r="AZ41" i="61" s="1"/>
  <c r="BA41" i="61" s="1"/>
  <c r="BB41" i="61" s="1"/>
  <c r="DT40" i="61"/>
  <c r="AZ40" i="61" s="1"/>
  <c r="BA40" i="61" s="1"/>
  <c r="BB40" i="61" s="1"/>
  <c r="DT54" i="61"/>
  <c r="AZ54" i="61" s="1"/>
  <c r="BD54" i="61" s="1"/>
  <c r="DT39" i="61"/>
  <c r="AZ39" i="61" s="1"/>
  <c r="BD39" i="61" s="1"/>
  <c r="DT35" i="61"/>
  <c r="AZ35" i="61" s="1"/>
  <c r="BD35" i="61" s="1"/>
  <c r="DT34" i="61"/>
  <c r="AZ34" i="61" s="1"/>
  <c r="DT46" i="61"/>
  <c r="AZ46" i="61" s="1"/>
  <c r="BA46" i="61" s="1"/>
  <c r="BB46" i="61" s="1"/>
  <c r="DT31" i="61"/>
  <c r="AZ31" i="61" s="1"/>
  <c r="DT30" i="61"/>
  <c r="AZ30" i="61" s="1"/>
  <c r="BA30" i="61" s="1"/>
  <c r="BB30" i="61" s="1"/>
  <c r="DT29" i="61"/>
  <c r="AZ29" i="61" s="1"/>
  <c r="DT26" i="61"/>
  <c r="AZ26" i="61" s="1"/>
  <c r="DT25" i="61"/>
  <c r="AZ25" i="61" s="1"/>
  <c r="BA25" i="61" s="1"/>
  <c r="BB25" i="61" s="1"/>
  <c r="DT36" i="61"/>
  <c r="AZ36" i="61" s="1"/>
  <c r="BD36" i="61" s="1"/>
  <c r="DT24" i="61"/>
  <c r="AZ24" i="61" s="1"/>
  <c r="DT19" i="61"/>
  <c r="AZ19" i="61" s="1"/>
  <c r="BD19" i="61" s="1"/>
  <c r="DT16" i="61"/>
  <c r="AZ16" i="61" s="1"/>
  <c r="DT15" i="61"/>
  <c r="AZ15" i="61" s="1"/>
  <c r="BA15" i="61" s="1"/>
  <c r="BB15" i="61" s="1"/>
  <c r="DU7" i="61"/>
  <c r="DT9" i="61"/>
  <c r="AZ9" i="61" s="1"/>
  <c r="BD9" i="61" s="1"/>
  <c r="DT20" i="61"/>
  <c r="AZ20" i="61" s="1"/>
  <c r="DT14" i="61"/>
  <c r="AZ14" i="61" s="1"/>
  <c r="DT11" i="61"/>
  <c r="AZ11" i="61" s="1"/>
  <c r="DT10" i="61"/>
  <c r="AZ10" i="61" s="1"/>
  <c r="DT21" i="61"/>
  <c r="AZ21" i="61" s="1"/>
  <c r="AS41" i="61"/>
  <c r="AT41" i="61" s="1"/>
  <c r="AR57" i="61"/>
  <c r="AS54" i="61"/>
  <c r="AV54" i="61"/>
  <c r="AK27" i="61"/>
  <c r="AL27" i="61" s="1"/>
  <c r="AL24" i="61"/>
  <c r="AW21" i="61"/>
  <c r="AX21" i="61" s="1"/>
  <c r="DG61" i="61"/>
  <c r="BG61" i="61" s="1"/>
  <c r="BK61" i="61" s="1"/>
  <c r="DG60" i="61"/>
  <c r="BG60" i="61" s="1"/>
  <c r="DG59" i="61"/>
  <c r="BG59" i="61" s="1"/>
  <c r="DG56" i="61"/>
  <c r="BG56" i="61" s="1"/>
  <c r="DG55" i="61"/>
  <c r="BG55" i="61" s="1"/>
  <c r="BK55" i="61" s="1"/>
  <c r="DG51" i="61"/>
  <c r="BG51" i="61" s="1"/>
  <c r="DG50" i="61"/>
  <c r="BG50" i="61" s="1"/>
  <c r="DG49" i="61"/>
  <c r="BG49" i="61" s="1"/>
  <c r="DG46" i="61"/>
  <c r="BG46" i="61" s="1"/>
  <c r="BK46" i="61" s="1"/>
  <c r="DG45" i="61"/>
  <c r="BG45" i="61" s="1"/>
  <c r="DG54" i="61"/>
  <c r="BG54" i="61" s="1"/>
  <c r="DG44" i="61"/>
  <c r="BG44" i="61" s="1"/>
  <c r="BK44" i="61" s="1"/>
  <c r="DG41" i="61"/>
  <c r="BG41" i="61" s="1"/>
  <c r="DG40" i="61"/>
  <c r="BG40" i="61" s="1"/>
  <c r="DG39" i="61"/>
  <c r="BG39" i="61" s="1"/>
  <c r="BK39" i="61" s="1"/>
  <c r="DG36" i="61"/>
  <c r="BG36" i="61" s="1"/>
  <c r="DG35" i="61"/>
  <c r="BG35" i="61" s="1"/>
  <c r="DG34" i="61"/>
  <c r="BG34" i="61" s="1"/>
  <c r="DG30" i="61"/>
  <c r="BG30" i="61" s="1"/>
  <c r="DG31" i="61"/>
  <c r="BG31" i="61" s="1"/>
  <c r="BK31" i="61" s="1"/>
  <c r="DG29" i="61"/>
  <c r="BG29" i="61" s="1"/>
  <c r="BK29" i="61" s="1"/>
  <c r="DG26" i="61"/>
  <c r="BG26" i="61" s="1"/>
  <c r="DG25" i="61"/>
  <c r="BG25" i="61" s="1"/>
  <c r="BK25" i="61" s="1"/>
  <c r="DG24" i="61"/>
  <c r="BG24" i="61" s="1"/>
  <c r="DG21" i="61"/>
  <c r="BG21" i="61" s="1"/>
  <c r="DG20" i="61"/>
  <c r="BG20" i="61" s="1"/>
  <c r="BK20" i="61" s="1"/>
  <c r="DG19" i="61"/>
  <c r="BG19" i="61" s="1"/>
  <c r="DG16" i="61"/>
  <c r="BG16" i="61" s="1"/>
  <c r="DG15" i="61"/>
  <c r="BG15" i="61" s="1"/>
  <c r="DG14" i="61"/>
  <c r="BG14" i="61" s="1"/>
  <c r="DG11" i="61"/>
  <c r="BG11" i="61" s="1"/>
  <c r="DG10" i="61"/>
  <c r="BG10" i="61" s="1"/>
  <c r="BK10" i="61" s="1"/>
  <c r="DH7" i="61"/>
  <c r="DG9" i="61"/>
  <c r="BG9" i="61" s="1"/>
  <c r="BC26" i="61"/>
  <c r="BC55" i="61"/>
  <c r="AH11" i="61"/>
  <c r="AO37" i="61"/>
  <c r="AP37" i="61" s="1"/>
  <c r="AP34" i="61"/>
  <c r="AD64" i="61"/>
  <c r="AL19" i="61"/>
  <c r="AK22" i="61"/>
  <c r="AL22" i="61" s="1"/>
  <c r="AG42" i="61"/>
  <c r="AH42" i="61" s="1"/>
  <c r="AH39" i="61"/>
  <c r="BC44" i="61"/>
  <c r="AK66" i="61"/>
  <c r="AL66" i="61" s="1"/>
  <c r="AL11" i="61"/>
  <c r="AK65" i="61"/>
  <c r="AL65" i="61" s="1"/>
  <c r="AL10" i="61"/>
  <c r="AR22" i="61"/>
  <c r="AS19" i="61"/>
  <c r="AS31" i="61"/>
  <c r="AT31" i="61" s="1"/>
  <c r="AV31" i="61"/>
  <c r="AW31" i="61" s="1"/>
  <c r="AX31" i="61" s="1"/>
  <c r="AR47" i="61"/>
  <c r="AS44" i="61"/>
  <c r="AV44" i="61"/>
  <c r="AR62" i="61"/>
  <c r="AS59" i="61"/>
  <c r="AP11" i="61"/>
  <c r="AK37" i="61"/>
  <c r="AL37" i="61" s="1"/>
  <c r="AL34" i="61"/>
  <c r="AY32" i="61"/>
  <c r="BC29" i="61"/>
  <c r="BC46" i="61"/>
  <c r="AN12" i="61"/>
  <c r="AO9" i="61"/>
  <c r="AH19" i="61"/>
  <c r="AG22" i="61"/>
  <c r="AH22" i="61" s="1"/>
  <c r="AN52" i="61"/>
  <c r="AO49" i="61"/>
  <c r="AO57" i="61"/>
  <c r="AP57" i="61" s="1"/>
  <c r="AP54" i="61"/>
  <c r="AG57" i="61"/>
  <c r="AH57" i="61" s="1"/>
  <c r="AH54" i="61"/>
  <c r="AV41" i="61"/>
  <c r="AW41" i="61" s="1"/>
  <c r="AX41" i="61" s="1"/>
  <c r="AS15" i="61"/>
  <c r="AT15" i="61" s="1"/>
  <c r="AS25" i="61"/>
  <c r="AT25" i="61" s="1"/>
  <c r="AV25" i="61"/>
  <c r="AW25" i="61" s="1"/>
  <c r="AX25" i="61" s="1"/>
  <c r="AS21" i="61"/>
  <c r="AT21" i="61" s="1"/>
  <c r="AR27" i="61"/>
  <c r="AS24" i="61"/>
  <c r="AV24" i="61"/>
  <c r="AS36" i="61"/>
  <c r="AT36" i="61" s="1"/>
  <c r="AV36" i="61"/>
  <c r="AW36" i="61" s="1"/>
  <c r="AX36" i="61" s="1"/>
  <c r="AS45" i="61"/>
  <c r="AT45" i="61" s="1"/>
  <c r="AV45" i="61"/>
  <c r="AW45" i="61" s="1"/>
  <c r="AX45" i="61" s="1"/>
  <c r="AS51" i="61"/>
  <c r="AT51" i="61" s="1"/>
  <c r="AV51" i="61"/>
  <c r="AW51" i="61" s="1"/>
  <c r="AX51" i="61" s="1"/>
  <c r="AS56" i="61"/>
  <c r="AT56" i="61" s="1"/>
  <c r="AV59" i="61"/>
  <c r="AY66" i="61"/>
  <c r="AY22" i="61"/>
  <c r="BC19" i="61"/>
  <c r="BC35" i="61"/>
  <c r="AY62" i="61"/>
  <c r="AV20" i="61"/>
  <c r="AW20" i="61" s="1"/>
  <c r="AX20" i="61" s="1"/>
  <c r="AO10" i="61"/>
  <c r="AP44" i="61"/>
  <c r="AO47" i="61"/>
  <c r="AP47" i="61" s="1"/>
  <c r="AN22" i="61"/>
  <c r="AN42" i="61"/>
  <c r="AO39" i="61"/>
  <c r="AK64" i="61"/>
  <c r="AL9" i="61"/>
  <c r="AK12" i="61"/>
  <c r="AL12" i="61" s="1"/>
  <c r="AW19" i="61"/>
  <c r="AG52" i="61"/>
  <c r="AH52" i="61" s="1"/>
  <c r="AH49" i="61"/>
  <c r="AN32" i="61"/>
  <c r="AO29" i="61"/>
  <c r="AS30" i="61"/>
  <c r="AT30" i="61" s="1"/>
  <c r="AV30" i="61"/>
  <c r="AW30" i="61" s="1"/>
  <c r="AX30" i="61" s="1"/>
  <c r="AR42" i="61"/>
  <c r="AS39" i="61"/>
  <c r="AV39" i="61"/>
  <c r="AS46" i="61"/>
  <c r="AT46" i="61" s="1"/>
  <c r="AV46" i="61" s="1"/>
  <c r="AW46" i="61" s="1"/>
  <c r="AX46" i="61" s="1"/>
  <c r="AS61" i="61"/>
  <c r="AT61" i="61" s="1"/>
  <c r="AV61" i="61" s="1"/>
  <c r="AW61" i="61" s="1"/>
  <c r="AX61" i="61" s="1"/>
  <c r="AU22" i="61"/>
  <c r="AK17" i="61"/>
  <c r="AL17" i="61" s="1"/>
  <c r="AL14" i="61"/>
  <c r="AG47" i="61"/>
  <c r="AH47" i="61" s="1"/>
  <c r="AH44" i="61"/>
  <c r="AY42" i="61"/>
  <c r="BC39" i="61"/>
  <c r="BC42" i="61" s="1"/>
  <c r="AY47" i="61"/>
  <c r="BC61" i="61"/>
  <c r="BC62" i="61" s="1"/>
  <c r="AK62" i="61"/>
  <c r="AL62" i="61" s="1"/>
  <c r="AL59" i="61"/>
  <c r="AK42" i="61"/>
  <c r="AL42" i="61" s="1"/>
  <c r="AL39" i="61"/>
  <c r="AQ67" i="61"/>
  <c r="AR17" i="61"/>
  <c r="AS14" i="61"/>
  <c r="AS20" i="61"/>
  <c r="AT20" i="61" s="1"/>
  <c r="AR37" i="61"/>
  <c r="AS34" i="61"/>
  <c r="AV34" i="61"/>
  <c r="AS50" i="61"/>
  <c r="AT50" i="61" s="1"/>
  <c r="AW29" i="61"/>
  <c r="AY65" i="61"/>
  <c r="AY27" i="61"/>
  <c r="BC24" i="61"/>
  <c r="AY52" i="61"/>
  <c r="AY57" i="61"/>
  <c r="AN62" i="61"/>
  <c r="AO59" i="61"/>
  <c r="AK57" i="61"/>
  <c r="AL57" i="61" s="1"/>
  <c r="AL54" i="61"/>
  <c r="AG37" i="61"/>
  <c r="AH37" i="61" s="1"/>
  <c r="AH34" i="61"/>
  <c r="BC12" i="61"/>
  <c r="AU52" i="61"/>
  <c r="AU12" i="61"/>
  <c r="AK52" i="61"/>
  <c r="AL52" i="61" s="1"/>
  <c r="AL49" i="61"/>
  <c r="AL29" i="61"/>
  <c r="AK32" i="61"/>
  <c r="AL32" i="61" s="1"/>
  <c r="AR64" i="61"/>
  <c r="AS9" i="61"/>
  <c r="AR12" i="61"/>
  <c r="AV9" i="61"/>
  <c r="AR65" i="61"/>
  <c r="AS10" i="61"/>
  <c r="AV10" i="61"/>
  <c r="AR32" i="61"/>
  <c r="AS29" i="61"/>
  <c r="AS26" i="61"/>
  <c r="AT26" i="61" s="1"/>
  <c r="AV26" i="61"/>
  <c r="AW26" i="61" s="1"/>
  <c r="AX26" i="61" s="1"/>
  <c r="AS35" i="61"/>
  <c r="AT35" i="61" s="1"/>
  <c r="AV35" i="61"/>
  <c r="AW35" i="61" s="1"/>
  <c r="AX35" i="61" s="1"/>
  <c r="AS40" i="61"/>
  <c r="AT40" i="61" s="1"/>
  <c r="AV40" i="61"/>
  <c r="AW40" i="61" s="1"/>
  <c r="AX40" i="61" s="1"/>
  <c r="AR52" i="61"/>
  <c r="AS49" i="61"/>
  <c r="AV49" i="61"/>
  <c r="AS55" i="61"/>
  <c r="AT55" i="61" s="1"/>
  <c r="AV55" i="61"/>
  <c r="AW55" i="61" s="1"/>
  <c r="AX55" i="61" s="1"/>
  <c r="AS60" i="61"/>
  <c r="AT60" i="61" s="1"/>
  <c r="AG27" i="61"/>
  <c r="AH27" i="61" s="1"/>
  <c r="AH24" i="61"/>
  <c r="AH10" i="61"/>
  <c r="AN27" i="61"/>
  <c r="AO24" i="61"/>
  <c r="AV56" i="61"/>
  <c r="AW56" i="61" s="1"/>
  <c r="AX56" i="61" s="1"/>
  <c r="AL44" i="61"/>
  <c r="AK47" i="61"/>
  <c r="AL47" i="61" s="1"/>
  <c r="BC54" i="61"/>
  <c r="AU37" i="61"/>
  <c r="AG62" i="61"/>
  <c r="AH62" i="61" s="1"/>
  <c r="AH59" i="61"/>
  <c r="BC51" i="61"/>
  <c r="AY64" i="61"/>
  <c r="AY12" i="61"/>
  <c r="AY17" i="61"/>
  <c r="BC20" i="61"/>
  <c r="BC25" i="61"/>
  <c r="BC36" i="61"/>
  <c r="BC50" i="61"/>
  <c r="BC49" i="61"/>
  <c r="AP19" i="61"/>
  <c r="AO22" i="61"/>
  <c r="AP22" i="61" s="1"/>
  <c r="P64" i="17"/>
  <c r="W64" i="17"/>
  <c r="CT64" i="32"/>
  <c r="CX64" i="32"/>
  <c r="Z64" i="17"/>
  <c r="CW61" i="32"/>
  <c r="CW64" i="32" s="1"/>
  <c r="Y64" i="17"/>
  <c r="CV62" i="32"/>
  <c r="CV121" i="32" s="1"/>
  <c r="CP64" i="32"/>
  <c r="AS89" i="32"/>
  <c r="AX89" i="32"/>
  <c r="T64" i="17"/>
  <c r="CQ61" i="32"/>
  <c r="CQ64" i="32" s="1"/>
  <c r="X64" i="17"/>
  <c r="CU61" i="32"/>
  <c r="CU64" i="32" s="1"/>
  <c r="AB64" i="17"/>
  <c r="CY61" i="32"/>
  <c r="CY64" i="32" s="1"/>
  <c r="CP121" i="32"/>
  <c r="V64" i="17"/>
  <c r="CS61" i="32"/>
  <c r="CS64" i="32" s="1"/>
  <c r="AD64" i="17"/>
  <c r="DA61" i="32"/>
  <c r="DA64" i="32" s="1"/>
  <c r="U64" i="17"/>
  <c r="CR62" i="32"/>
  <c r="CR121" i="32" s="1"/>
  <c r="AC64" i="17"/>
  <c r="CZ62" i="32"/>
  <c r="CZ121" i="32" s="1"/>
  <c r="AA64" i="17"/>
  <c r="CP139" i="32"/>
  <c r="DB63" i="32"/>
  <c r="DB139" i="32" s="1"/>
  <c r="S64" i="17"/>
  <c r="BB89" i="32"/>
  <c r="BF89" i="32"/>
  <c r="BN89" i="32"/>
  <c r="BR89" i="32"/>
  <c r="BV89" i="32"/>
  <c r="AY89" i="32"/>
  <c r="BC89" i="32"/>
  <c r="BG89" i="32"/>
  <c r="CD89" i="32"/>
  <c r="CH89" i="32"/>
  <c r="CL89" i="32"/>
  <c r="P23" i="31"/>
  <c r="BO89" i="32"/>
  <c r="BS89" i="32"/>
  <c r="BW89" i="32"/>
  <c r="EM89" i="32"/>
  <c r="EQ89" i="32"/>
  <c r="DG89" i="32"/>
  <c r="DK89" i="32"/>
  <c r="DO89" i="32"/>
  <c r="EY89" i="32"/>
  <c r="FC89" i="32"/>
  <c r="FG89" i="32"/>
  <c r="U22" i="60"/>
  <c r="EZ89" i="32"/>
  <c r="FD89" i="32"/>
  <c r="FH89" i="32"/>
  <c r="EL89" i="32"/>
  <c r="EP89" i="32"/>
  <c r="ET89" i="32"/>
  <c r="DF89" i="32"/>
  <c r="DJ89" i="32"/>
  <c r="DN89" i="32"/>
  <c r="CC89" i="32"/>
  <c r="CG89" i="32"/>
  <c r="CK89" i="32"/>
  <c r="T22" i="60"/>
  <c r="AD22" i="60"/>
  <c r="Y22" i="60"/>
  <c r="W22" i="60"/>
  <c r="AC22" i="60"/>
  <c r="AA22" i="60"/>
  <c r="AB22" i="60"/>
  <c r="Z22" i="60"/>
  <c r="AK89" i="32"/>
  <c r="AO89" i="32"/>
  <c r="AL89" i="32"/>
  <c r="AP89" i="32"/>
  <c r="DN16" i="59"/>
  <c r="D16" i="59" s="1"/>
  <c r="U35" i="60"/>
  <c r="AD35" i="60"/>
  <c r="V35" i="60"/>
  <c r="Y35" i="60"/>
  <c r="AB35" i="60"/>
  <c r="AC35" i="60"/>
  <c r="AA35" i="60"/>
  <c r="Z35" i="60"/>
  <c r="W35" i="60"/>
  <c r="S35" i="60"/>
  <c r="T35" i="60"/>
  <c r="X35" i="60"/>
  <c r="V22" i="60"/>
  <c r="O12" i="59"/>
  <c r="U49" i="59"/>
  <c r="V49" i="59" s="1"/>
  <c r="DW89" i="32"/>
  <c r="EA89" i="32"/>
  <c r="EE89" i="32"/>
  <c r="DX89" i="32"/>
  <c r="EB89" i="32"/>
  <c r="U54" i="59"/>
  <c r="U57" i="59" s="1"/>
  <c r="Q45" i="59"/>
  <c r="R45" i="59" s="1"/>
  <c r="U11" i="59"/>
  <c r="V11" i="59" s="1"/>
  <c r="W30" i="59"/>
  <c r="Y30" i="59" s="1"/>
  <c r="Z30" i="59" s="1"/>
  <c r="H89" i="32"/>
  <c r="H108" i="32"/>
  <c r="E89" i="32"/>
  <c r="E108" i="32"/>
  <c r="I89" i="32"/>
  <c r="I108" i="32"/>
  <c r="M89" i="32"/>
  <c r="M108" i="32"/>
  <c r="P87" i="32"/>
  <c r="D126" i="32"/>
  <c r="P86" i="32"/>
  <c r="P105" i="32" s="1"/>
  <c r="F108" i="32"/>
  <c r="F89" i="32"/>
  <c r="J89" i="32"/>
  <c r="J108" i="32"/>
  <c r="N89" i="32"/>
  <c r="N108" i="32"/>
  <c r="P88" i="32"/>
  <c r="D144" i="32"/>
  <c r="L89" i="32"/>
  <c r="L108" i="32"/>
  <c r="G89" i="32"/>
  <c r="G108" i="32"/>
  <c r="K89" i="32"/>
  <c r="K108" i="32"/>
  <c r="O89" i="32"/>
  <c r="O108" i="32"/>
  <c r="W9" i="59"/>
  <c r="Y9" i="59" s="1"/>
  <c r="AJ89" i="32"/>
  <c r="AN89" i="32"/>
  <c r="AR89" i="32"/>
  <c r="AT88" i="32"/>
  <c r="AH144" i="32"/>
  <c r="AH89" i="32"/>
  <c r="T89" i="11"/>
  <c r="AI86" i="32"/>
  <c r="AI89" i="32" s="1"/>
  <c r="AM89" i="32"/>
  <c r="AQ89" i="32"/>
  <c r="AT87" i="32"/>
  <c r="AH126" i="32"/>
  <c r="AZ89" i="32"/>
  <c r="BD89" i="32"/>
  <c r="BH89" i="32"/>
  <c r="BI88" i="32"/>
  <c r="AW144" i="32"/>
  <c r="BI86" i="32"/>
  <c r="AW89" i="32"/>
  <c r="BA89" i="32"/>
  <c r="BE89" i="32"/>
  <c r="BI87" i="32"/>
  <c r="AW126" i="32"/>
  <c r="BX88" i="32"/>
  <c r="BL144" i="32"/>
  <c r="BL89" i="32"/>
  <c r="BX86" i="32"/>
  <c r="BT89" i="32"/>
  <c r="BP89" i="32"/>
  <c r="BM89" i="32"/>
  <c r="BQ89" i="32"/>
  <c r="BU89" i="32"/>
  <c r="BL126" i="32"/>
  <c r="BX87" i="32"/>
  <c r="M42" i="59"/>
  <c r="N42" i="59" s="1"/>
  <c r="FJ87" i="32"/>
  <c r="EX126" i="32"/>
  <c r="FJ88" i="32"/>
  <c r="EX144" i="32"/>
  <c r="FA89" i="32"/>
  <c r="FE89" i="32"/>
  <c r="FI89" i="32"/>
  <c r="W59" i="59"/>
  <c r="Y59" i="59" s="1"/>
  <c r="FJ86" i="32"/>
  <c r="EX89" i="32"/>
  <c r="FB89" i="32"/>
  <c r="FF89" i="32"/>
  <c r="EI89" i="32"/>
  <c r="EU86" i="32"/>
  <c r="EJ89" i="32"/>
  <c r="EN89" i="32"/>
  <c r="ER89" i="32"/>
  <c r="EU87" i="32"/>
  <c r="EI126" i="32"/>
  <c r="EK89" i="32"/>
  <c r="EO89" i="32"/>
  <c r="ES89" i="32"/>
  <c r="EU88" i="32"/>
  <c r="EI144" i="32"/>
  <c r="DU89" i="32"/>
  <c r="DY89" i="32"/>
  <c r="EC89" i="32"/>
  <c r="EF87" i="32"/>
  <c r="DT126" i="32"/>
  <c r="DT89" i="32"/>
  <c r="EF86" i="32"/>
  <c r="DV89" i="32"/>
  <c r="DZ89" i="32"/>
  <c r="ED89" i="32"/>
  <c r="EF88" i="32"/>
  <c r="DT144" i="32"/>
  <c r="DE89" i="32"/>
  <c r="DQ86" i="32"/>
  <c r="DI89" i="32"/>
  <c r="DM89" i="32"/>
  <c r="DQ88" i="32"/>
  <c r="DE144" i="32"/>
  <c r="DQ87" i="32"/>
  <c r="DE126" i="32"/>
  <c r="DH89" i="32"/>
  <c r="DL89" i="32"/>
  <c r="DP89" i="32"/>
  <c r="U39" i="59"/>
  <c r="V39" i="59" s="1"/>
  <c r="CM88" i="32"/>
  <c r="CA144" i="32"/>
  <c r="CA89" i="32"/>
  <c r="CM86" i="32"/>
  <c r="CE89" i="32"/>
  <c r="CI89" i="32"/>
  <c r="CB89" i="32"/>
  <c r="CF89" i="32"/>
  <c r="CJ89" i="32"/>
  <c r="CM87" i="32"/>
  <c r="CA126" i="32"/>
  <c r="X22" i="59"/>
  <c r="I12" i="59"/>
  <c r="J12" i="59" s="1"/>
  <c r="Y54" i="59"/>
  <c r="AF20" i="59"/>
  <c r="AB42" i="59"/>
  <c r="AF39" i="59"/>
  <c r="X12" i="59"/>
  <c r="V9" i="59"/>
  <c r="N10" i="59"/>
  <c r="W19" i="59"/>
  <c r="W25" i="59"/>
  <c r="Y25" i="59" s="1"/>
  <c r="Z25" i="59" s="1"/>
  <c r="X62" i="59"/>
  <c r="M47" i="59"/>
  <c r="N47" i="59" s="1"/>
  <c r="N44" i="59"/>
  <c r="I27" i="59"/>
  <c r="J27" i="59" s="1"/>
  <c r="J24" i="59"/>
  <c r="R44" i="59"/>
  <c r="AF40" i="59"/>
  <c r="W31" i="59"/>
  <c r="Y31" i="59" s="1"/>
  <c r="Z31" i="59" s="1"/>
  <c r="W26" i="59"/>
  <c r="W56" i="59"/>
  <c r="Y56" i="59" s="1"/>
  <c r="Z56" i="59" s="1"/>
  <c r="Z39" i="59"/>
  <c r="M37" i="59"/>
  <c r="N37" i="59" s="1"/>
  <c r="M62" i="59"/>
  <c r="N62" i="59" s="1"/>
  <c r="N59" i="59"/>
  <c r="DR60" i="59"/>
  <c r="AJ60" i="59" s="1"/>
  <c r="DR61" i="59"/>
  <c r="AJ61" i="59" s="1"/>
  <c r="AN61" i="59" s="1"/>
  <c r="DR56" i="59"/>
  <c r="AJ56" i="59" s="1"/>
  <c r="AN56" i="59" s="1"/>
  <c r="DR55" i="59"/>
  <c r="AJ55" i="59" s="1"/>
  <c r="AN55" i="59" s="1"/>
  <c r="DR50" i="59"/>
  <c r="AJ50" i="59" s="1"/>
  <c r="AN50" i="59" s="1"/>
  <c r="DR45" i="59"/>
  <c r="AJ45" i="59" s="1"/>
  <c r="AN45" i="59" s="1"/>
  <c r="DR59" i="59"/>
  <c r="AJ59" i="59" s="1"/>
  <c r="AN59" i="59" s="1"/>
  <c r="DR34" i="59"/>
  <c r="AJ34" i="59" s="1"/>
  <c r="AN34" i="59" s="1"/>
  <c r="DR31" i="59"/>
  <c r="AJ31" i="59" s="1"/>
  <c r="DR30" i="59"/>
  <c r="AJ30" i="59" s="1"/>
  <c r="AN30" i="59" s="1"/>
  <c r="DR46" i="59"/>
  <c r="AJ46" i="59" s="1"/>
  <c r="AN46" i="59" s="1"/>
  <c r="DR39" i="59"/>
  <c r="AJ39" i="59" s="1"/>
  <c r="AN39" i="59" s="1"/>
  <c r="DR36" i="59"/>
  <c r="AJ36" i="59" s="1"/>
  <c r="DR54" i="59"/>
  <c r="AJ54" i="59" s="1"/>
  <c r="AN54" i="59" s="1"/>
  <c r="DR49" i="59"/>
  <c r="AJ49" i="59" s="1"/>
  <c r="DR41" i="59"/>
  <c r="AJ41" i="59" s="1"/>
  <c r="AN41" i="59" s="1"/>
  <c r="DR29" i="59"/>
  <c r="AJ29" i="59" s="1"/>
  <c r="AN29" i="59" s="1"/>
  <c r="DR19" i="59"/>
  <c r="AJ19" i="59" s="1"/>
  <c r="AN19" i="59" s="1"/>
  <c r="DR16" i="59"/>
  <c r="AJ16" i="59" s="1"/>
  <c r="DR15" i="59"/>
  <c r="AJ15" i="59" s="1"/>
  <c r="DR51" i="59"/>
  <c r="AJ51" i="59" s="1"/>
  <c r="DR40" i="59"/>
  <c r="AJ40" i="59" s="1"/>
  <c r="AN40" i="59" s="1"/>
  <c r="DR14" i="59"/>
  <c r="AJ14" i="59" s="1"/>
  <c r="DR9" i="59"/>
  <c r="AJ9" i="59" s="1"/>
  <c r="AN9" i="59" s="1"/>
  <c r="DR21" i="59"/>
  <c r="AJ21" i="59" s="1"/>
  <c r="DR35" i="59"/>
  <c r="AJ35" i="59" s="1"/>
  <c r="AN35" i="59" s="1"/>
  <c r="DR26" i="59"/>
  <c r="AJ26" i="59" s="1"/>
  <c r="DR25" i="59"/>
  <c r="AJ25" i="59" s="1"/>
  <c r="DR10" i="59"/>
  <c r="AJ10" i="59" s="1"/>
  <c r="DS7" i="59"/>
  <c r="DR24" i="59"/>
  <c r="AJ24" i="59" s="1"/>
  <c r="AN24" i="59" s="1"/>
  <c r="DR20" i="59"/>
  <c r="AJ20" i="59" s="1"/>
  <c r="AN20" i="59" s="1"/>
  <c r="DR44" i="59"/>
  <c r="AJ44" i="59" s="1"/>
  <c r="DR11" i="59"/>
  <c r="AJ11" i="59" s="1"/>
  <c r="AB66" i="59"/>
  <c r="AB47" i="59"/>
  <c r="AB52" i="59"/>
  <c r="U31" i="59"/>
  <c r="V31" i="59" s="1"/>
  <c r="V34" i="59"/>
  <c r="I62" i="59"/>
  <c r="J62" i="59" s="1"/>
  <c r="J59" i="59"/>
  <c r="Q42" i="59"/>
  <c r="R39" i="59"/>
  <c r="Y10" i="59"/>
  <c r="Q27" i="59"/>
  <c r="R24" i="59"/>
  <c r="U24" i="59"/>
  <c r="O57" i="59"/>
  <c r="Y11" i="59"/>
  <c r="Q62" i="59"/>
  <c r="R59" i="59"/>
  <c r="Y40" i="59"/>
  <c r="Z40" i="59" s="1"/>
  <c r="T67" i="59"/>
  <c r="Y20" i="59"/>
  <c r="Z20" i="59" s="1"/>
  <c r="M27" i="59"/>
  <c r="N27" i="59" s="1"/>
  <c r="DC59" i="59"/>
  <c r="AA59" i="59" s="1"/>
  <c r="AC59" i="59" s="1"/>
  <c r="DC61" i="59"/>
  <c r="AA61" i="59" s="1"/>
  <c r="AC61" i="59" s="1"/>
  <c r="AD61" i="59" s="1"/>
  <c r="DC60" i="59"/>
  <c r="AA60" i="59" s="1"/>
  <c r="DC49" i="59"/>
  <c r="AA49" i="59" s="1"/>
  <c r="AE49" i="59" s="1"/>
  <c r="AG49" i="59" s="1"/>
  <c r="DC46" i="59"/>
  <c r="AA46" i="59" s="1"/>
  <c r="AE46" i="59" s="1"/>
  <c r="DC56" i="59"/>
  <c r="AA56" i="59" s="1"/>
  <c r="AC56" i="59" s="1"/>
  <c r="AD56" i="59" s="1"/>
  <c r="DC55" i="59"/>
  <c r="AA55" i="59" s="1"/>
  <c r="DC51" i="59"/>
  <c r="AA51" i="59" s="1"/>
  <c r="AC51" i="59" s="1"/>
  <c r="AD51" i="59" s="1"/>
  <c r="DC54" i="59"/>
  <c r="AA54" i="59" s="1"/>
  <c r="AC54" i="59" s="1"/>
  <c r="DC50" i="59"/>
  <c r="AA50" i="59" s="1"/>
  <c r="AC50" i="59" s="1"/>
  <c r="AD50" i="59" s="1"/>
  <c r="DC39" i="59"/>
  <c r="AA39" i="59" s="1"/>
  <c r="AE39" i="59" s="1"/>
  <c r="DC36" i="59"/>
  <c r="AA36" i="59" s="1"/>
  <c r="AE36" i="59" s="1"/>
  <c r="AG36" i="59" s="1"/>
  <c r="AH36" i="59" s="1"/>
  <c r="DC35" i="59"/>
  <c r="AA35" i="59" s="1"/>
  <c r="AE35" i="59" s="1"/>
  <c r="DC45" i="59"/>
  <c r="AA45" i="59" s="1"/>
  <c r="AC45" i="59" s="1"/>
  <c r="AD45" i="59" s="1"/>
  <c r="DC44" i="59"/>
  <c r="AA44" i="59" s="1"/>
  <c r="AE44" i="59" s="1"/>
  <c r="DC24" i="59"/>
  <c r="AA24" i="59" s="1"/>
  <c r="AC24" i="59" s="1"/>
  <c r="DC21" i="59"/>
  <c r="AA21" i="59" s="1"/>
  <c r="AC21" i="59" s="1"/>
  <c r="AD21" i="59" s="1"/>
  <c r="DC20" i="59"/>
  <c r="AA20" i="59" s="1"/>
  <c r="DC41" i="59"/>
  <c r="AA41" i="59" s="1"/>
  <c r="AC41" i="59" s="1"/>
  <c r="AD41" i="59" s="1"/>
  <c r="DC31" i="59"/>
  <c r="AA31" i="59" s="1"/>
  <c r="AE31" i="59" s="1"/>
  <c r="DC19" i="59"/>
  <c r="AA19" i="59" s="1"/>
  <c r="AC19" i="59" s="1"/>
  <c r="DC40" i="59"/>
  <c r="AA40" i="59" s="1"/>
  <c r="AE40" i="59" s="1"/>
  <c r="DC30" i="59"/>
  <c r="AA30" i="59" s="1"/>
  <c r="AC30" i="59" s="1"/>
  <c r="AD30" i="59" s="1"/>
  <c r="DC26" i="59"/>
  <c r="AA26" i="59" s="1"/>
  <c r="AC26" i="59" s="1"/>
  <c r="AD26" i="59" s="1"/>
  <c r="DC25" i="59"/>
  <c r="AA25" i="59" s="1"/>
  <c r="DC9" i="59"/>
  <c r="AA9" i="59" s="1"/>
  <c r="AC9" i="59" s="1"/>
  <c r="DD7" i="59"/>
  <c r="DC29" i="59"/>
  <c r="AA29" i="59" s="1"/>
  <c r="AC29" i="59" s="1"/>
  <c r="DC11" i="59"/>
  <c r="AA11" i="59" s="1"/>
  <c r="AC11" i="59" s="1"/>
  <c r="DC34" i="59"/>
  <c r="AA34" i="59" s="1"/>
  <c r="AC34" i="59" s="1"/>
  <c r="DC10" i="59"/>
  <c r="AA10" i="59" s="1"/>
  <c r="AE10" i="59" s="1"/>
  <c r="W45" i="59"/>
  <c r="Y45" i="59" s="1"/>
  <c r="Z45" i="59" s="1"/>
  <c r="W36" i="59"/>
  <c r="Y36" i="59" s="1"/>
  <c r="Z36" i="59" s="1"/>
  <c r="S47" i="59"/>
  <c r="W44" i="59"/>
  <c r="S62" i="59"/>
  <c r="W60" i="59"/>
  <c r="Y60" i="59" s="1"/>
  <c r="Z60" i="59" s="1"/>
  <c r="X42" i="59"/>
  <c r="AF59" i="59"/>
  <c r="M52" i="59"/>
  <c r="N52" i="59" s="1"/>
  <c r="N49" i="59"/>
  <c r="Q22" i="59"/>
  <c r="R19" i="59"/>
  <c r="V29" i="59"/>
  <c r="AB57" i="59"/>
  <c r="AF54" i="59"/>
  <c r="AF61" i="59"/>
  <c r="Q37" i="59"/>
  <c r="R34" i="59"/>
  <c r="I32" i="59"/>
  <c r="J32" i="59" s="1"/>
  <c r="J29" i="59"/>
  <c r="X27" i="59"/>
  <c r="S32" i="59"/>
  <c r="S22" i="59"/>
  <c r="U62" i="59"/>
  <c r="V59" i="59"/>
  <c r="Y21" i="59"/>
  <c r="Z21" i="59" s="1"/>
  <c r="U21" i="59"/>
  <c r="V21" i="59" s="1"/>
  <c r="AB64" i="59"/>
  <c r="AB12" i="59"/>
  <c r="AF9" i="59"/>
  <c r="AB22" i="59"/>
  <c r="AF46" i="59"/>
  <c r="N29" i="59"/>
  <c r="M32" i="59"/>
  <c r="N32" i="59" s="1"/>
  <c r="R9" i="59"/>
  <c r="O42" i="59"/>
  <c r="V44" i="59"/>
  <c r="I47" i="59"/>
  <c r="J47" i="59" s="1"/>
  <c r="J44" i="59"/>
  <c r="R10" i="59"/>
  <c r="S27" i="59"/>
  <c r="W46" i="59"/>
  <c r="Y46" i="59" s="1"/>
  <c r="Z46" i="59" s="1"/>
  <c r="S57" i="59"/>
  <c r="O22" i="59"/>
  <c r="I37" i="59"/>
  <c r="J37" i="59" s="1"/>
  <c r="J34" i="59"/>
  <c r="W41" i="59"/>
  <c r="Y41" i="59" s="1"/>
  <c r="Z41" i="59" s="1"/>
  <c r="AF21" i="59"/>
  <c r="AB17" i="59"/>
  <c r="AB32" i="59"/>
  <c r="AF29" i="59"/>
  <c r="AB27" i="59"/>
  <c r="AF24" i="59"/>
  <c r="AF35" i="59"/>
  <c r="AF55" i="59"/>
  <c r="AF30" i="59"/>
  <c r="AF45" i="59"/>
  <c r="AF44" i="59"/>
  <c r="U41" i="59"/>
  <c r="V41" i="59" s="1"/>
  <c r="U19" i="59"/>
  <c r="AB65" i="59"/>
  <c r="AF10" i="59"/>
  <c r="AB37" i="59"/>
  <c r="AF34" i="59"/>
  <c r="AF60" i="59"/>
  <c r="AF31" i="59"/>
  <c r="AF50" i="59"/>
  <c r="AF52" i="59" s="1"/>
  <c r="AB62" i="59"/>
  <c r="J54" i="59"/>
  <c r="I57" i="59"/>
  <c r="J57" i="59" s="1"/>
  <c r="W29" i="59"/>
  <c r="J10" i="59"/>
  <c r="M12" i="59"/>
  <c r="N12" i="59" s="1"/>
  <c r="AF56" i="59"/>
  <c r="Q11" i="59"/>
  <c r="U46" i="59"/>
  <c r="V46" i="59" s="1"/>
  <c r="U35" i="59"/>
  <c r="V35" i="59" s="1"/>
  <c r="X37" i="59"/>
  <c r="R29" i="59"/>
  <c r="Q32" i="59"/>
  <c r="J11" i="59"/>
  <c r="U51" i="59"/>
  <c r="V51" i="59" s="1"/>
  <c r="U10" i="59"/>
  <c r="Q54" i="59"/>
  <c r="O32" i="59"/>
  <c r="I42" i="59"/>
  <c r="J42" i="59" s="1"/>
  <c r="J39" i="59"/>
  <c r="Y24" i="59"/>
  <c r="I22" i="59"/>
  <c r="J22" i="59" s="1"/>
  <c r="J19" i="59"/>
  <c r="I52" i="59"/>
  <c r="J52" i="59" s="1"/>
  <c r="J49" i="59"/>
  <c r="W51" i="59"/>
  <c r="Y51" i="59" s="1"/>
  <c r="Z51" i="59" s="1"/>
  <c r="O27" i="59"/>
  <c r="X52" i="59"/>
  <c r="Y49" i="59"/>
  <c r="U40" i="59"/>
  <c r="V40" i="59" s="1"/>
  <c r="M57" i="59"/>
  <c r="N57" i="59" s="1"/>
  <c r="N54" i="59"/>
  <c r="S12" i="59"/>
  <c r="S37" i="59"/>
  <c r="W34" i="59"/>
  <c r="S42" i="59"/>
  <c r="S52" i="59"/>
  <c r="W61" i="59"/>
  <c r="Y61" i="59" s="1"/>
  <c r="Z61" i="59" s="1"/>
  <c r="M22" i="59"/>
  <c r="N22" i="59" s="1"/>
  <c r="N19" i="59"/>
  <c r="Q52" i="59"/>
  <c r="R49" i="59"/>
  <c r="W55" i="59"/>
  <c r="Y55" i="59" s="1"/>
  <c r="Z55" i="59" s="1"/>
  <c r="O62" i="59"/>
  <c r="O52" i="59"/>
  <c r="DC59" i="57"/>
  <c r="DC54" i="57"/>
  <c r="AA54" i="57" s="1"/>
  <c r="DC49" i="57"/>
  <c r="AA49" i="57" s="1"/>
  <c r="AE49" i="57" s="1"/>
  <c r="DC44" i="57"/>
  <c r="AA44" i="57" s="1"/>
  <c r="DC39" i="57"/>
  <c r="DC34" i="57"/>
  <c r="AA34" i="57" s="1"/>
  <c r="DC29" i="57"/>
  <c r="AA29" i="57" s="1"/>
  <c r="DC24" i="57"/>
  <c r="AA24" i="57" s="1"/>
  <c r="AE24" i="57" s="1"/>
  <c r="DC19" i="57"/>
  <c r="AA19" i="57" s="1"/>
  <c r="DC61" i="57"/>
  <c r="AA61" i="57" s="1"/>
  <c r="AE61" i="57" s="1"/>
  <c r="DC56" i="57"/>
  <c r="AA56" i="57" s="1"/>
  <c r="DC51" i="57"/>
  <c r="AA51" i="57" s="1"/>
  <c r="DC46" i="57"/>
  <c r="AA46" i="57" s="1"/>
  <c r="AE46" i="57" s="1"/>
  <c r="DC41" i="57"/>
  <c r="DC36" i="57"/>
  <c r="AA36" i="57" s="1"/>
  <c r="DC31" i="57"/>
  <c r="AA31" i="57" s="1"/>
  <c r="DC26" i="57"/>
  <c r="AA26" i="57" s="1"/>
  <c r="AE26" i="57" s="1"/>
  <c r="DC55" i="57"/>
  <c r="AA55" i="57" s="1"/>
  <c r="DC35" i="57"/>
  <c r="AA35" i="57" s="1"/>
  <c r="DC50" i="57"/>
  <c r="AA50" i="57" s="1"/>
  <c r="AE50" i="57" s="1"/>
  <c r="DC30" i="57"/>
  <c r="AA30" i="57" s="1"/>
  <c r="AE30" i="57" s="1"/>
  <c r="DC10" i="57"/>
  <c r="AA10" i="57" s="1"/>
  <c r="DC11" i="57"/>
  <c r="AA11" i="57" s="1"/>
  <c r="DC45" i="57"/>
  <c r="AA45" i="57" s="1"/>
  <c r="AE45" i="57" s="1"/>
  <c r="DC25" i="57"/>
  <c r="AA25" i="57" s="1"/>
  <c r="AE25" i="57" s="1"/>
  <c r="DC21" i="57"/>
  <c r="AA21" i="57" s="1"/>
  <c r="AE21" i="57" s="1"/>
  <c r="DC60" i="57"/>
  <c r="AA60" i="57" s="1"/>
  <c r="DC40" i="57"/>
  <c r="DC20" i="57"/>
  <c r="AA20" i="57" s="1"/>
  <c r="DQ61" i="57"/>
  <c r="AB61" i="57" s="1"/>
  <c r="AF61" i="57" s="1"/>
  <c r="DQ56" i="57"/>
  <c r="AB56" i="57" s="1"/>
  <c r="AF56" i="57" s="1"/>
  <c r="DQ51" i="57"/>
  <c r="AB51" i="57" s="1"/>
  <c r="AF51" i="57" s="1"/>
  <c r="DQ46" i="57"/>
  <c r="DQ41" i="57"/>
  <c r="AB41" i="57" s="1"/>
  <c r="AF41" i="57" s="1"/>
  <c r="DQ36" i="57"/>
  <c r="AB36" i="57" s="1"/>
  <c r="AF36" i="57" s="1"/>
  <c r="DQ31" i="57"/>
  <c r="AB31" i="57" s="1"/>
  <c r="AF31" i="57" s="1"/>
  <c r="DQ26" i="57"/>
  <c r="AB26" i="57" s="1"/>
  <c r="AF26" i="57" s="1"/>
  <c r="DQ21" i="57"/>
  <c r="AB21" i="57" s="1"/>
  <c r="AF21" i="57" s="1"/>
  <c r="DQ16" i="57"/>
  <c r="AB16" i="57" s="1"/>
  <c r="AF16" i="57" s="1"/>
  <c r="H57" i="57"/>
  <c r="AB46" i="57"/>
  <c r="AF46" i="57" s="1"/>
  <c r="DQ11" i="57"/>
  <c r="AB11" i="57" s="1"/>
  <c r="AF11" i="57" s="1"/>
  <c r="E62" i="57"/>
  <c r="F62" i="57" s="1"/>
  <c r="F54" i="57"/>
  <c r="Q61" i="57"/>
  <c r="R61" i="57" s="1"/>
  <c r="P62" i="57"/>
  <c r="H62" i="57"/>
  <c r="P57" i="57"/>
  <c r="Q60" i="57"/>
  <c r="R60" i="57" s="1"/>
  <c r="I55" i="57"/>
  <c r="J55" i="57" s="1"/>
  <c r="I49" i="57"/>
  <c r="I52" i="57" s="1"/>
  <c r="J52" i="57" s="1"/>
  <c r="E52" i="57"/>
  <c r="F52" i="57" s="1"/>
  <c r="H47" i="57"/>
  <c r="F44" i="57"/>
  <c r="D65" i="57"/>
  <c r="P40" i="57"/>
  <c r="P41" i="57"/>
  <c r="L42" i="57"/>
  <c r="L66" i="57"/>
  <c r="H40" i="57"/>
  <c r="H41" i="57"/>
  <c r="H66" i="57" s="1"/>
  <c r="D42" i="57"/>
  <c r="E37" i="57"/>
  <c r="F37" i="57" s="1"/>
  <c r="H37" i="57"/>
  <c r="Q26" i="57"/>
  <c r="R26" i="57" s="1"/>
  <c r="P32" i="57"/>
  <c r="E32" i="57"/>
  <c r="F32" i="57" s="1"/>
  <c r="H32" i="57"/>
  <c r="H27" i="57"/>
  <c r="S27" i="57"/>
  <c r="E27" i="57"/>
  <c r="F27" i="57" s="1"/>
  <c r="P22" i="57"/>
  <c r="H22" i="57"/>
  <c r="E12" i="57"/>
  <c r="F12" i="57" s="1"/>
  <c r="F19" i="57"/>
  <c r="H14" i="57"/>
  <c r="H64" i="57" s="1"/>
  <c r="H15" i="57"/>
  <c r="P15" i="57"/>
  <c r="D66" i="57"/>
  <c r="P16" i="57"/>
  <c r="D17" i="57"/>
  <c r="L65" i="57"/>
  <c r="Q31" i="57"/>
  <c r="R31" i="57" s="1"/>
  <c r="I12" i="57"/>
  <c r="J12" i="57" s="1"/>
  <c r="P37" i="57"/>
  <c r="U20" i="57"/>
  <c r="V20" i="57" s="1"/>
  <c r="X20" i="57"/>
  <c r="T47" i="57"/>
  <c r="U44" i="57"/>
  <c r="W20" i="57"/>
  <c r="W46" i="57"/>
  <c r="Y46" i="57" s="1"/>
  <c r="Z46" i="57" s="1"/>
  <c r="W55" i="57"/>
  <c r="Y55" i="57" s="1"/>
  <c r="Z55" i="57" s="1"/>
  <c r="M62" i="57"/>
  <c r="N62" i="57" s="1"/>
  <c r="N59" i="57"/>
  <c r="X51" i="57"/>
  <c r="Y51" i="57" s="1"/>
  <c r="Z51" i="57" s="1"/>
  <c r="Q10" i="57"/>
  <c r="M57" i="57"/>
  <c r="N57" i="57" s="1"/>
  <c r="N54" i="57"/>
  <c r="X15" i="57"/>
  <c r="DQ59" i="57"/>
  <c r="AB59" i="57" s="1"/>
  <c r="DQ55" i="57"/>
  <c r="AB55" i="57" s="1"/>
  <c r="DQ54" i="57"/>
  <c r="AB54" i="57" s="1"/>
  <c r="AF54" i="57" s="1"/>
  <c r="DQ50" i="57"/>
  <c r="AB50" i="57" s="1"/>
  <c r="AF50" i="57" s="1"/>
  <c r="DQ60" i="57"/>
  <c r="AB60" i="57" s="1"/>
  <c r="AF60" i="57" s="1"/>
  <c r="DQ49" i="57"/>
  <c r="AB49" i="57" s="1"/>
  <c r="AF49" i="57" s="1"/>
  <c r="DQ44" i="57"/>
  <c r="AB44" i="57" s="1"/>
  <c r="AF44" i="57" s="1"/>
  <c r="DQ45" i="57"/>
  <c r="AB45" i="57" s="1"/>
  <c r="AF45" i="57" s="1"/>
  <c r="DQ39" i="57"/>
  <c r="AB39" i="57" s="1"/>
  <c r="DQ35" i="57"/>
  <c r="AB35" i="57" s="1"/>
  <c r="AF35" i="57" s="1"/>
  <c r="DQ40" i="57"/>
  <c r="AB40" i="57" s="1"/>
  <c r="AF40" i="57" s="1"/>
  <c r="DQ34" i="57"/>
  <c r="AB34" i="57" s="1"/>
  <c r="DQ30" i="57"/>
  <c r="AB30" i="57" s="1"/>
  <c r="AF30" i="57" s="1"/>
  <c r="DQ25" i="57"/>
  <c r="AB25" i="57" s="1"/>
  <c r="AF25" i="57" s="1"/>
  <c r="DQ29" i="57"/>
  <c r="AB29" i="57" s="1"/>
  <c r="AF29" i="57" s="1"/>
  <c r="DQ19" i="57"/>
  <c r="AB19" i="57" s="1"/>
  <c r="AF19" i="57" s="1"/>
  <c r="DQ15" i="57"/>
  <c r="AB15" i="57" s="1"/>
  <c r="DQ24" i="57"/>
  <c r="AB24" i="57" s="1"/>
  <c r="AF24" i="57" s="1"/>
  <c r="DR7" i="57"/>
  <c r="DQ20" i="57"/>
  <c r="AB20" i="57" s="1"/>
  <c r="DQ9" i="57"/>
  <c r="AB9" i="57" s="1"/>
  <c r="AF9" i="57" s="1"/>
  <c r="DQ14" i="57"/>
  <c r="AB14" i="57" s="1"/>
  <c r="DQ10" i="57"/>
  <c r="AB10" i="57" s="1"/>
  <c r="AF10" i="57" s="1"/>
  <c r="U21" i="57"/>
  <c r="V21" i="57" s="1"/>
  <c r="X21" i="57"/>
  <c r="U26" i="57"/>
  <c r="V26" i="57" s="1"/>
  <c r="X26" i="57"/>
  <c r="T42" i="57"/>
  <c r="X39" i="57"/>
  <c r="U46" i="57"/>
  <c r="V46" i="57" s="1"/>
  <c r="U54" i="57"/>
  <c r="T57" i="57"/>
  <c r="X54" i="57"/>
  <c r="T62" i="57"/>
  <c r="U59" i="57"/>
  <c r="X59" i="57"/>
  <c r="S22" i="57"/>
  <c r="S12" i="57"/>
  <c r="S37" i="57"/>
  <c r="W36" i="57"/>
  <c r="W50" i="57"/>
  <c r="W56" i="57"/>
  <c r="Q34" i="57"/>
  <c r="P52" i="57"/>
  <c r="Q49" i="57"/>
  <c r="R29" i="57"/>
  <c r="X44" i="57"/>
  <c r="O27" i="57"/>
  <c r="W9" i="57"/>
  <c r="O62" i="57"/>
  <c r="I37" i="57"/>
  <c r="J37" i="57" s="1"/>
  <c r="J34" i="57"/>
  <c r="Q59" i="57"/>
  <c r="M27" i="57"/>
  <c r="N27" i="57" s="1"/>
  <c r="N24" i="57"/>
  <c r="W24" i="57"/>
  <c r="M22" i="57"/>
  <c r="N22" i="57" s="1"/>
  <c r="N19" i="57"/>
  <c r="U36" i="57"/>
  <c r="V36" i="57" s="1"/>
  <c r="U56" i="57"/>
  <c r="V56" i="57" s="1"/>
  <c r="X56" i="57"/>
  <c r="W11" i="57"/>
  <c r="R54" i="57"/>
  <c r="N49" i="57"/>
  <c r="M52" i="57"/>
  <c r="N52" i="57" s="1"/>
  <c r="I22" i="57"/>
  <c r="J22" i="57" s="1"/>
  <c r="J19" i="57"/>
  <c r="P12" i="57"/>
  <c r="Q9" i="57"/>
  <c r="X31" i="57"/>
  <c r="I32" i="57"/>
  <c r="J32" i="57" s="1"/>
  <c r="J29" i="57"/>
  <c r="J44" i="57"/>
  <c r="I47" i="57"/>
  <c r="J47" i="57" s="1"/>
  <c r="N29" i="57"/>
  <c r="M32" i="57"/>
  <c r="N32" i="57" s="1"/>
  <c r="T64" i="57"/>
  <c r="T12" i="57"/>
  <c r="U9" i="57"/>
  <c r="T32" i="57"/>
  <c r="U29" i="57"/>
  <c r="X29" i="57"/>
  <c r="T22" i="57"/>
  <c r="U19" i="57"/>
  <c r="X19" i="57"/>
  <c r="U25" i="57"/>
  <c r="V25" i="57" s="1"/>
  <c r="X25" i="57"/>
  <c r="T37" i="57"/>
  <c r="U34" i="57"/>
  <c r="X34" i="57"/>
  <c r="X40" i="57"/>
  <c r="U50" i="57"/>
  <c r="V50" i="57" s="1"/>
  <c r="X50" i="57"/>
  <c r="T52" i="57"/>
  <c r="U49" i="57"/>
  <c r="U60" i="57"/>
  <c r="V60" i="57" s="1"/>
  <c r="X60" i="57"/>
  <c r="Y60" i="57" s="1"/>
  <c r="Z60" i="57" s="1"/>
  <c r="W10" i="57"/>
  <c r="Y10" i="57" s="1"/>
  <c r="S32" i="57"/>
  <c r="W29" i="57"/>
  <c r="W25" i="57"/>
  <c r="S57" i="57"/>
  <c r="W54" i="57"/>
  <c r="S62" i="57"/>
  <c r="X49" i="57"/>
  <c r="W31" i="57"/>
  <c r="N10" i="57"/>
  <c r="O12" i="57"/>
  <c r="X16" i="57"/>
  <c r="J11" i="57"/>
  <c r="I27" i="57"/>
  <c r="J27" i="57" s="1"/>
  <c r="J24" i="57"/>
  <c r="W45" i="57"/>
  <c r="J54" i="57"/>
  <c r="M37" i="57"/>
  <c r="N37" i="57" s="1"/>
  <c r="N34" i="57"/>
  <c r="X9" i="57"/>
  <c r="W21" i="57"/>
  <c r="P47" i="57"/>
  <c r="Q44" i="57"/>
  <c r="T17" i="57"/>
  <c r="U31" i="57"/>
  <c r="V31" i="57" s="1"/>
  <c r="U51" i="57"/>
  <c r="V51" i="57" s="1"/>
  <c r="W35" i="57"/>
  <c r="N11" i="57"/>
  <c r="T65" i="57"/>
  <c r="U10" i="57"/>
  <c r="T66" i="57"/>
  <c r="U11" i="57"/>
  <c r="X11" i="57"/>
  <c r="T27" i="57"/>
  <c r="U24" i="57"/>
  <c r="X24" i="57"/>
  <c r="U30" i="57"/>
  <c r="V30" i="57" s="1"/>
  <c r="X30" i="57"/>
  <c r="U35" i="57"/>
  <c r="V35" i="57" s="1"/>
  <c r="X35" i="57"/>
  <c r="X41" i="57"/>
  <c r="U45" i="57"/>
  <c r="V45" i="57" s="1"/>
  <c r="X45" i="57"/>
  <c r="U55" i="57"/>
  <c r="V55" i="57" s="1"/>
  <c r="U61" i="57"/>
  <c r="V61" i="57" s="1"/>
  <c r="X61" i="57"/>
  <c r="P27" i="57"/>
  <c r="Q24" i="57"/>
  <c r="AA59" i="57"/>
  <c r="DD7" i="57"/>
  <c r="DC9" i="57"/>
  <c r="AA9" i="57" s="1"/>
  <c r="AE9" i="57" s="1"/>
  <c r="W30" i="57"/>
  <c r="W26" i="57"/>
  <c r="S47" i="57"/>
  <c r="W44" i="57"/>
  <c r="S52" i="57"/>
  <c r="W49" i="57"/>
  <c r="W61" i="57"/>
  <c r="W62" i="57" s="1"/>
  <c r="I62" i="57"/>
  <c r="J62" i="57" s="1"/>
  <c r="J59" i="57"/>
  <c r="Q19" i="57"/>
  <c r="W19" i="57"/>
  <c r="J10" i="57"/>
  <c r="X36" i="57"/>
  <c r="Q11" i="57"/>
  <c r="N9" i="57"/>
  <c r="M12" i="57"/>
  <c r="N12" i="57" s="1"/>
  <c r="Q55" i="57"/>
  <c r="R55" i="57" s="1"/>
  <c r="N44" i="57"/>
  <c r="M47" i="57"/>
  <c r="N47" i="57" s="1"/>
  <c r="W89" i="18"/>
  <c r="X89" i="11"/>
  <c r="AB89" i="11"/>
  <c r="U89" i="11"/>
  <c r="Y89" i="11"/>
  <c r="AC89" i="11"/>
  <c r="W89" i="9"/>
  <c r="AA89" i="9"/>
  <c r="U89" i="18"/>
  <c r="Y89" i="18"/>
  <c r="AC89" i="18"/>
  <c r="Z89" i="15"/>
  <c r="AD89" i="15"/>
  <c r="AB108" i="17"/>
  <c r="U89" i="14"/>
  <c r="AC89" i="14"/>
  <c r="E89" i="10"/>
  <c r="DO14" i="57"/>
  <c r="L14" i="57" s="1"/>
  <c r="T89" i="14"/>
  <c r="X89" i="14"/>
  <c r="AB89" i="14"/>
  <c r="Y89" i="14"/>
  <c r="S89" i="14"/>
  <c r="W89" i="14"/>
  <c r="AA89" i="14"/>
  <c r="W89" i="13"/>
  <c r="P89" i="13"/>
  <c r="V89" i="13"/>
  <c r="Z89" i="13"/>
  <c r="AD89" i="13"/>
  <c r="T89" i="13"/>
  <c r="X89" i="13"/>
  <c r="AB89" i="13"/>
  <c r="S89" i="13"/>
  <c r="AA89" i="13"/>
  <c r="U89" i="13"/>
  <c r="Y89" i="13"/>
  <c r="AC89" i="13"/>
  <c r="AB126" i="17"/>
  <c r="AC89" i="9"/>
  <c r="U89" i="9"/>
  <c r="Y89" i="9"/>
  <c r="S89" i="9"/>
  <c r="S89" i="19"/>
  <c r="W89" i="19"/>
  <c r="T89" i="19"/>
  <c r="X89" i="19"/>
  <c r="P89" i="15"/>
  <c r="V89" i="15"/>
  <c r="Y89" i="15"/>
  <c r="P93" i="13"/>
  <c r="P95" i="13"/>
  <c r="P94" i="13"/>
  <c r="T89" i="8"/>
  <c r="X89" i="8"/>
  <c r="AB89" i="8"/>
  <c r="T89" i="16"/>
  <c r="X89" i="16"/>
  <c r="AB89" i="16"/>
  <c r="AA89" i="12"/>
  <c r="T89" i="12"/>
  <c r="X89" i="12"/>
  <c r="AB89" i="12"/>
  <c r="P89" i="7"/>
  <c r="S89" i="7"/>
  <c r="W89" i="7"/>
  <c r="AA89" i="7"/>
  <c r="U89" i="8"/>
  <c r="Y89" i="8"/>
  <c r="AC89" i="8"/>
  <c r="S89" i="16"/>
  <c r="W89" i="16"/>
  <c r="AA89" i="16"/>
  <c r="AA89" i="19"/>
  <c r="U89" i="19"/>
  <c r="Y89" i="19"/>
  <c r="AC89" i="19"/>
  <c r="P89" i="19"/>
  <c r="V89" i="19"/>
  <c r="Z89" i="19"/>
  <c r="AD89" i="19"/>
  <c r="AB89" i="19"/>
  <c r="U89" i="15"/>
  <c r="AC89" i="15"/>
  <c r="T89" i="15"/>
  <c r="X89" i="15"/>
  <c r="AB89" i="15"/>
  <c r="S89" i="15"/>
  <c r="W89" i="15"/>
  <c r="AA89" i="15"/>
  <c r="S89" i="12"/>
  <c r="P89" i="12"/>
  <c r="V89" i="12"/>
  <c r="Z89" i="12"/>
  <c r="AD89" i="12"/>
  <c r="U89" i="12"/>
  <c r="Y89" i="12"/>
  <c r="AC89" i="12"/>
  <c r="W89" i="12"/>
  <c r="AA89" i="18"/>
  <c r="S89" i="18"/>
  <c r="P89" i="18"/>
  <c r="V89" i="18"/>
  <c r="Z89" i="18"/>
  <c r="AD89" i="18"/>
  <c r="T89" i="18"/>
  <c r="X89" i="18"/>
  <c r="AB89" i="18"/>
  <c r="P89" i="11"/>
  <c r="V89" i="11"/>
  <c r="Z89" i="11"/>
  <c r="AD89" i="11"/>
  <c r="S89" i="11"/>
  <c r="W89" i="11"/>
  <c r="AA89" i="11"/>
  <c r="AD144" i="19"/>
  <c r="S144" i="19"/>
  <c r="W144" i="19"/>
  <c r="AA144" i="19"/>
  <c r="T144" i="19"/>
  <c r="X144" i="19"/>
  <c r="AB144" i="19"/>
  <c r="U144" i="19"/>
  <c r="Y144" i="19"/>
  <c r="P144" i="19"/>
  <c r="V144" i="19"/>
  <c r="Z144" i="19"/>
  <c r="AD126" i="19"/>
  <c r="S126" i="19"/>
  <c r="W126" i="19"/>
  <c r="AA126" i="19"/>
  <c r="T126" i="19"/>
  <c r="X126" i="19"/>
  <c r="AB126" i="19"/>
  <c r="U126" i="19"/>
  <c r="Y126" i="19"/>
  <c r="P126" i="19"/>
  <c r="V126" i="19"/>
  <c r="Z126" i="19"/>
  <c r="AD108" i="19"/>
  <c r="S108" i="19"/>
  <c r="AA108" i="19"/>
  <c r="X108" i="19"/>
  <c r="U108" i="19"/>
  <c r="Y108" i="19"/>
  <c r="AC108" i="19"/>
  <c r="W108" i="19"/>
  <c r="T108" i="19"/>
  <c r="P108" i="19"/>
  <c r="V108" i="19"/>
  <c r="Z108" i="19"/>
  <c r="S144" i="15"/>
  <c r="AC144" i="15"/>
  <c r="W144" i="15"/>
  <c r="AA144" i="15"/>
  <c r="T144" i="15"/>
  <c r="X144" i="15"/>
  <c r="AB144" i="15"/>
  <c r="U144" i="15"/>
  <c r="Y144" i="15"/>
  <c r="P144" i="15"/>
  <c r="V144" i="15"/>
  <c r="Z144" i="15"/>
  <c r="S126" i="15"/>
  <c r="AC126" i="15"/>
  <c r="W126" i="15"/>
  <c r="AA126" i="15"/>
  <c r="T126" i="15"/>
  <c r="X126" i="15"/>
  <c r="AB126" i="15"/>
  <c r="U126" i="15"/>
  <c r="Y126" i="15"/>
  <c r="P126" i="15"/>
  <c r="V126" i="15"/>
  <c r="Z126" i="15"/>
  <c r="AC108" i="15"/>
  <c r="P108" i="15"/>
  <c r="V108" i="15"/>
  <c r="Z108" i="15"/>
  <c r="AD108" i="15"/>
  <c r="S108" i="15"/>
  <c r="W108" i="15"/>
  <c r="AA108" i="15"/>
  <c r="T108" i="15"/>
  <c r="X108" i="15"/>
  <c r="AB108" i="15"/>
  <c r="U108" i="15"/>
  <c r="Y108" i="15"/>
  <c r="AD144" i="12"/>
  <c r="S144" i="12"/>
  <c r="W144" i="12"/>
  <c r="AA144" i="12"/>
  <c r="T144" i="12"/>
  <c r="X144" i="12"/>
  <c r="AB144" i="12"/>
  <c r="U144" i="12"/>
  <c r="Y144" i="12"/>
  <c r="P144" i="12"/>
  <c r="V144" i="12"/>
  <c r="Z144" i="12"/>
  <c r="AD126" i="12"/>
  <c r="S126" i="12"/>
  <c r="W126" i="12"/>
  <c r="AA126" i="12"/>
  <c r="T126" i="12"/>
  <c r="X126" i="12"/>
  <c r="AB126" i="12"/>
  <c r="U126" i="12"/>
  <c r="Y126" i="12"/>
  <c r="P126" i="12"/>
  <c r="V126" i="12"/>
  <c r="Z126" i="12"/>
  <c r="AD108" i="12"/>
  <c r="U108" i="12"/>
  <c r="Y108" i="12"/>
  <c r="S108" i="12"/>
  <c r="W108" i="12"/>
  <c r="AA108" i="12"/>
  <c r="T108" i="12"/>
  <c r="X108" i="12"/>
  <c r="AB108" i="12"/>
  <c r="P108" i="12"/>
  <c r="V108" i="12"/>
  <c r="Z108" i="12"/>
  <c r="AC144" i="18"/>
  <c r="AD144" i="18"/>
  <c r="S144" i="18"/>
  <c r="W144" i="18"/>
  <c r="AA144" i="18"/>
  <c r="T144" i="18"/>
  <c r="X144" i="18"/>
  <c r="AB144" i="18"/>
  <c r="U144" i="18"/>
  <c r="Y144" i="18"/>
  <c r="P144" i="18"/>
  <c r="V144" i="18"/>
  <c r="Z144" i="18"/>
  <c r="AC126" i="18"/>
  <c r="AD126" i="18"/>
  <c r="S126" i="18"/>
  <c r="W126" i="18"/>
  <c r="AA126" i="18"/>
  <c r="T126" i="18"/>
  <c r="X126" i="18"/>
  <c r="AB126" i="18"/>
  <c r="U126" i="18"/>
  <c r="Y126" i="18"/>
  <c r="P126" i="18"/>
  <c r="V126" i="18"/>
  <c r="Z126" i="18"/>
  <c r="P108" i="18"/>
  <c r="V108" i="18"/>
  <c r="Z108" i="18"/>
  <c r="AD108" i="18"/>
  <c r="S108" i="18"/>
  <c r="W108" i="18"/>
  <c r="AA108" i="18"/>
  <c r="T108" i="18"/>
  <c r="X108" i="18"/>
  <c r="AB108" i="18"/>
  <c r="U108" i="18"/>
  <c r="Y108" i="18"/>
  <c r="AC144" i="17"/>
  <c r="AD144" i="17"/>
  <c r="S144" i="17"/>
  <c r="W144" i="17"/>
  <c r="AA144" i="17"/>
  <c r="T144" i="17"/>
  <c r="X144" i="17"/>
  <c r="AB144" i="17"/>
  <c r="U144" i="17"/>
  <c r="Y144" i="17"/>
  <c r="P144" i="17"/>
  <c r="V144" i="17"/>
  <c r="Z144" i="17"/>
  <c r="AD126" i="17"/>
  <c r="S126" i="17"/>
  <c r="AA126" i="17"/>
  <c r="X126" i="17"/>
  <c r="U126" i="17"/>
  <c r="Y126" i="17"/>
  <c r="AC126" i="17"/>
  <c r="W126" i="17"/>
  <c r="T126" i="17"/>
  <c r="P126" i="17"/>
  <c r="V126" i="17"/>
  <c r="Z126" i="17"/>
  <c r="AD108" i="17"/>
  <c r="S108" i="17"/>
  <c r="W108" i="17"/>
  <c r="AA108" i="17"/>
  <c r="X108" i="17"/>
  <c r="U108" i="17"/>
  <c r="Y108" i="17"/>
  <c r="AC108" i="17"/>
  <c r="T108" i="17"/>
  <c r="P108" i="17"/>
  <c r="V108" i="17"/>
  <c r="Z108" i="17"/>
  <c r="AD144" i="16"/>
  <c r="S144" i="16"/>
  <c r="W144" i="16"/>
  <c r="AA144" i="16"/>
  <c r="T144" i="16"/>
  <c r="X144" i="16"/>
  <c r="AB144" i="16"/>
  <c r="U144" i="16"/>
  <c r="Y144" i="16"/>
  <c r="P144" i="16"/>
  <c r="V144" i="16"/>
  <c r="Z144" i="16"/>
  <c r="P126" i="16"/>
  <c r="V126" i="16"/>
  <c r="Z126" i="16"/>
  <c r="AD126" i="16"/>
  <c r="S126" i="16"/>
  <c r="W126" i="16"/>
  <c r="AA126" i="16"/>
  <c r="T126" i="16"/>
  <c r="X126" i="16"/>
  <c r="AB126" i="16"/>
  <c r="U126" i="16"/>
  <c r="Y126" i="16"/>
  <c r="W108" i="16"/>
  <c r="AD108" i="16"/>
  <c r="S108" i="16"/>
  <c r="AA108" i="16"/>
  <c r="T108" i="16"/>
  <c r="X108" i="16"/>
  <c r="AB108" i="16"/>
  <c r="U108" i="16"/>
  <c r="Y108" i="16"/>
  <c r="AC108" i="16"/>
  <c r="P108" i="16"/>
  <c r="V108" i="16"/>
  <c r="Z108" i="16"/>
  <c r="U89" i="16"/>
  <c r="Y89" i="16"/>
  <c r="AC89" i="16"/>
  <c r="P89" i="16"/>
  <c r="V89" i="16"/>
  <c r="Z89" i="16"/>
  <c r="AD89" i="16"/>
  <c r="S144" i="14"/>
  <c r="AC126" i="14"/>
  <c r="AB126" i="14"/>
  <c r="U126" i="14"/>
  <c r="AB108" i="14"/>
  <c r="U108" i="14"/>
  <c r="X144" i="14"/>
  <c r="U144" i="14"/>
  <c r="Y144" i="14"/>
  <c r="AC144" i="14"/>
  <c r="W144" i="14"/>
  <c r="AA144" i="14"/>
  <c r="T144" i="14"/>
  <c r="P144" i="14"/>
  <c r="V144" i="14"/>
  <c r="Z144" i="14"/>
  <c r="Y126" i="14"/>
  <c r="P126" i="14"/>
  <c r="V126" i="14"/>
  <c r="Z126" i="14"/>
  <c r="AD126" i="14"/>
  <c r="S126" i="14"/>
  <c r="W126" i="14"/>
  <c r="AA126" i="14"/>
  <c r="T126" i="14"/>
  <c r="X126" i="14"/>
  <c r="Y108" i="14"/>
  <c r="P108" i="14"/>
  <c r="V108" i="14"/>
  <c r="AD108" i="14"/>
  <c r="S108" i="14"/>
  <c r="W108" i="14"/>
  <c r="AA108" i="14"/>
  <c r="Z108" i="14"/>
  <c r="T108" i="14"/>
  <c r="X108" i="14"/>
  <c r="P89" i="14"/>
  <c r="V89" i="14"/>
  <c r="Z89" i="14"/>
  <c r="AD89" i="14"/>
  <c r="S144" i="13"/>
  <c r="W144" i="13"/>
  <c r="AA144" i="13"/>
  <c r="T144" i="13"/>
  <c r="X144" i="13"/>
  <c r="AB144" i="13"/>
  <c r="U144" i="13"/>
  <c r="Y144" i="13"/>
  <c r="AC144" i="13"/>
  <c r="V144" i="13"/>
  <c r="Z144" i="13"/>
  <c r="AD126" i="13"/>
  <c r="S126" i="13"/>
  <c r="W126" i="13"/>
  <c r="AA126" i="13"/>
  <c r="T126" i="13"/>
  <c r="X126" i="13"/>
  <c r="U126" i="13"/>
  <c r="Y126" i="13"/>
  <c r="AC126" i="13"/>
  <c r="P126" i="13"/>
  <c r="V126" i="13"/>
  <c r="Z126" i="13"/>
  <c r="AA108" i="13"/>
  <c r="AD108" i="13"/>
  <c r="S108" i="13"/>
  <c r="W108" i="13"/>
  <c r="T108" i="13"/>
  <c r="X108" i="13"/>
  <c r="AB108" i="13"/>
  <c r="U108" i="13"/>
  <c r="Y108" i="13"/>
  <c r="AC108" i="13"/>
  <c r="P108" i="13"/>
  <c r="V108" i="13"/>
  <c r="Z108" i="13"/>
  <c r="AD95" i="13"/>
  <c r="Z95" i="13"/>
  <c r="V95" i="13"/>
  <c r="AA94" i="13"/>
  <c r="AB93" i="13"/>
  <c r="AC95" i="13"/>
  <c r="Y95" i="13"/>
  <c r="U95" i="13"/>
  <c r="AD94" i="13"/>
  <c r="Z94" i="13"/>
  <c r="V94" i="13"/>
  <c r="AA93" i="13"/>
  <c r="AB95" i="13"/>
  <c r="X95" i="13"/>
  <c r="AC94" i="13"/>
  <c r="Y94" i="13"/>
  <c r="AD93" i="13"/>
  <c r="Z93" i="13"/>
  <c r="V93" i="13"/>
  <c r="AB144" i="11"/>
  <c r="AD144" i="11"/>
  <c r="S144" i="11"/>
  <c r="AA144" i="11"/>
  <c r="U144" i="11"/>
  <c r="Y144" i="11"/>
  <c r="AC144" i="11"/>
  <c r="W144" i="11"/>
  <c r="T144" i="11"/>
  <c r="X144" i="11"/>
  <c r="P144" i="11"/>
  <c r="V144" i="11"/>
  <c r="Z144" i="11"/>
  <c r="AD126" i="11"/>
  <c r="S126" i="11"/>
  <c r="W126" i="11"/>
  <c r="U126" i="11"/>
  <c r="Y126" i="11"/>
  <c r="AC126" i="11"/>
  <c r="AA126" i="11"/>
  <c r="T126" i="11"/>
  <c r="X126" i="11"/>
  <c r="P126" i="11"/>
  <c r="V126" i="11"/>
  <c r="Z126" i="11"/>
  <c r="AB108" i="11"/>
  <c r="S108" i="11"/>
  <c r="AA108" i="11"/>
  <c r="U108" i="11"/>
  <c r="Y108" i="11"/>
  <c r="AC108" i="11"/>
  <c r="W108" i="11"/>
  <c r="T108" i="11"/>
  <c r="X108" i="11"/>
  <c r="P108" i="11"/>
  <c r="V108" i="11"/>
  <c r="Z108" i="11"/>
  <c r="AC144" i="8"/>
  <c r="AD144" i="8"/>
  <c r="U144" i="8"/>
  <c r="S144" i="8"/>
  <c r="W144" i="8"/>
  <c r="AA144" i="8"/>
  <c r="T144" i="8"/>
  <c r="X144" i="8"/>
  <c r="AB144" i="8"/>
  <c r="Y144" i="8"/>
  <c r="P144" i="8"/>
  <c r="V144" i="8"/>
  <c r="Z144" i="8"/>
  <c r="AD126" i="8"/>
  <c r="S126" i="8"/>
  <c r="W126" i="8"/>
  <c r="AA126" i="8"/>
  <c r="T126" i="8"/>
  <c r="AB126" i="8"/>
  <c r="U126" i="8"/>
  <c r="Y126" i="8"/>
  <c r="AC126" i="8"/>
  <c r="P126" i="8"/>
  <c r="V126" i="8"/>
  <c r="Z126" i="8"/>
  <c r="AC108" i="8"/>
  <c r="AD108" i="8"/>
  <c r="S108" i="8"/>
  <c r="W108" i="8"/>
  <c r="AA108" i="8"/>
  <c r="T108" i="8"/>
  <c r="X108" i="8"/>
  <c r="AB108" i="8"/>
  <c r="U108" i="8"/>
  <c r="Y108" i="8"/>
  <c r="P108" i="8"/>
  <c r="V108" i="8"/>
  <c r="Z108" i="8"/>
  <c r="P89" i="8"/>
  <c r="V89" i="8"/>
  <c r="Z89" i="8"/>
  <c r="AD89" i="8"/>
  <c r="S89" i="8"/>
  <c r="W89" i="8"/>
  <c r="AA89" i="8"/>
  <c r="W108" i="9"/>
  <c r="S144" i="9"/>
  <c r="W144" i="9"/>
  <c r="AA144" i="9"/>
  <c r="Z144" i="9"/>
  <c r="T144" i="9"/>
  <c r="X144" i="9"/>
  <c r="AB144" i="9"/>
  <c r="P144" i="9"/>
  <c r="V144" i="9"/>
  <c r="AD144" i="9"/>
  <c r="U144" i="9"/>
  <c r="Y144" i="9"/>
  <c r="AD126" i="9"/>
  <c r="S126" i="9"/>
  <c r="W126" i="9"/>
  <c r="T126" i="9"/>
  <c r="X126" i="9"/>
  <c r="AB126" i="9"/>
  <c r="U126" i="9"/>
  <c r="Y126" i="9"/>
  <c r="AC126" i="9"/>
  <c r="P126" i="9"/>
  <c r="V126" i="9"/>
  <c r="Z126" i="9"/>
  <c r="AD108" i="9"/>
  <c r="S108" i="9"/>
  <c r="AA108" i="9"/>
  <c r="T108" i="9"/>
  <c r="X108" i="9"/>
  <c r="AB108" i="9"/>
  <c r="U108" i="9"/>
  <c r="Y108" i="9"/>
  <c r="AC108" i="9"/>
  <c r="P108" i="9"/>
  <c r="V108" i="9"/>
  <c r="Z108" i="9"/>
  <c r="P89" i="9"/>
  <c r="V89" i="9"/>
  <c r="Z89" i="9"/>
  <c r="AD89" i="9"/>
  <c r="T89" i="9"/>
  <c r="X89" i="9"/>
  <c r="AB89" i="9"/>
  <c r="AB87" i="10"/>
  <c r="AB87" i="32" s="1"/>
  <c r="AC144" i="10"/>
  <c r="AD144" i="10"/>
  <c r="S144" i="10"/>
  <c r="W144" i="10"/>
  <c r="AA144" i="10"/>
  <c r="T144" i="10"/>
  <c r="X144" i="10"/>
  <c r="AB144" i="10"/>
  <c r="U144" i="10"/>
  <c r="Y144" i="10"/>
  <c r="P144" i="10"/>
  <c r="V144" i="10"/>
  <c r="Z144" i="10"/>
  <c r="AB126" i="10"/>
  <c r="AD126" i="10"/>
  <c r="S126" i="10"/>
  <c r="W126" i="10"/>
  <c r="AA126" i="10"/>
  <c r="T126" i="10"/>
  <c r="U126" i="10"/>
  <c r="Y126" i="10"/>
  <c r="AC126" i="10"/>
  <c r="X126" i="10"/>
  <c r="P126" i="10"/>
  <c r="V126" i="10"/>
  <c r="Z126" i="10"/>
  <c r="U87" i="10"/>
  <c r="U87" i="32" s="1"/>
  <c r="AC87" i="10"/>
  <c r="AC87" i="32" s="1"/>
  <c r="V86" i="10"/>
  <c r="V86" i="32" s="1"/>
  <c r="V105" i="32" s="1"/>
  <c r="Z86" i="10"/>
  <c r="Z86" i="32" s="1"/>
  <c r="Z105" i="32" s="1"/>
  <c r="AD86" i="10"/>
  <c r="AD86" i="32" s="1"/>
  <c r="AD105" i="32" s="1"/>
  <c r="Y87" i="10"/>
  <c r="Y87" i="32" s="1"/>
  <c r="X88" i="10"/>
  <c r="X88" i="32" s="1"/>
  <c r="S86" i="10"/>
  <c r="S86" i="32" s="1"/>
  <c r="S105" i="32" s="1"/>
  <c r="W86" i="10"/>
  <c r="W86" i="32" s="1"/>
  <c r="W105" i="32" s="1"/>
  <c r="AA86" i="10"/>
  <c r="AA86" i="32" s="1"/>
  <c r="AA105" i="32" s="1"/>
  <c r="P87" i="10"/>
  <c r="V87" i="10"/>
  <c r="V87" i="32" s="1"/>
  <c r="Z87" i="10"/>
  <c r="Z87" i="32" s="1"/>
  <c r="AD87" i="10"/>
  <c r="AD87" i="32" s="1"/>
  <c r="U88" i="10"/>
  <c r="U88" i="32" s="1"/>
  <c r="Y88" i="10"/>
  <c r="Y88" i="32" s="1"/>
  <c r="AC88" i="10"/>
  <c r="AC88" i="32" s="1"/>
  <c r="P86" i="10"/>
  <c r="T86" i="10"/>
  <c r="T86" i="32" s="1"/>
  <c r="T105" i="32" s="1"/>
  <c r="X86" i="10"/>
  <c r="X86" i="32" s="1"/>
  <c r="X105" i="32" s="1"/>
  <c r="AB86" i="10"/>
  <c r="AB86" i="32" s="1"/>
  <c r="AB105" i="32" s="1"/>
  <c r="S87" i="10"/>
  <c r="S87" i="32" s="1"/>
  <c r="S123" i="32" s="1"/>
  <c r="W87" i="10"/>
  <c r="W87" i="32" s="1"/>
  <c r="AA87" i="10"/>
  <c r="AA87" i="32" s="1"/>
  <c r="P88" i="10"/>
  <c r="V88" i="10"/>
  <c r="V88" i="32" s="1"/>
  <c r="Z88" i="10"/>
  <c r="Z88" i="32" s="1"/>
  <c r="AD88" i="10"/>
  <c r="AD88" i="32" s="1"/>
  <c r="U86" i="10"/>
  <c r="U86" i="32" s="1"/>
  <c r="U105" i="32" s="1"/>
  <c r="Y86" i="10"/>
  <c r="Y86" i="32" s="1"/>
  <c r="Y105" i="32" s="1"/>
  <c r="AC86" i="10"/>
  <c r="AC86" i="32" s="1"/>
  <c r="AC105" i="32" s="1"/>
  <c r="T87" i="10"/>
  <c r="T87" i="32" s="1"/>
  <c r="X87" i="10"/>
  <c r="X87" i="32" s="1"/>
  <c r="S88" i="10"/>
  <c r="S88" i="32" s="1"/>
  <c r="S141" i="32" s="1"/>
  <c r="W88" i="10"/>
  <c r="W88" i="32" s="1"/>
  <c r="AC144" i="7"/>
  <c r="P144" i="7"/>
  <c r="V144" i="7"/>
  <c r="Z144" i="7"/>
  <c r="AD144" i="7"/>
  <c r="S144" i="7"/>
  <c r="W144" i="7"/>
  <c r="AA144" i="7"/>
  <c r="T144" i="7"/>
  <c r="X144" i="7"/>
  <c r="AB144" i="7"/>
  <c r="U144" i="7"/>
  <c r="Y144" i="7"/>
  <c r="AC126" i="7"/>
  <c r="P126" i="7"/>
  <c r="V126" i="7"/>
  <c r="Z126" i="7"/>
  <c r="AD126" i="7"/>
  <c r="S126" i="7"/>
  <c r="W126" i="7"/>
  <c r="AA126" i="7"/>
  <c r="T126" i="7"/>
  <c r="X126" i="7"/>
  <c r="AB126" i="7"/>
  <c r="U126" i="7"/>
  <c r="Y126" i="7"/>
  <c r="AD108" i="7"/>
  <c r="S108" i="7"/>
  <c r="W108" i="7"/>
  <c r="AA108" i="7"/>
  <c r="T108" i="7"/>
  <c r="X108" i="7"/>
  <c r="AB108" i="7"/>
  <c r="U108" i="7"/>
  <c r="Y108" i="7"/>
  <c r="P108" i="7"/>
  <c r="V108" i="7"/>
  <c r="Z108" i="7"/>
  <c r="U89" i="7"/>
  <c r="Y89" i="7"/>
  <c r="AC89" i="7"/>
  <c r="V89" i="7"/>
  <c r="Z89" i="7"/>
  <c r="AD89" i="7"/>
  <c r="T89" i="7"/>
  <c r="X89" i="7"/>
  <c r="AB89" i="7"/>
  <c r="N57" i="10"/>
  <c r="N120" i="10" s="1"/>
  <c r="D62" i="10"/>
  <c r="D121" i="10" s="1"/>
  <c r="N64" i="65" l="1"/>
  <c r="D108" i="32"/>
  <c r="AF14" i="65"/>
  <c r="AF64" i="65" s="1"/>
  <c r="AL64" i="65"/>
  <c r="BD14" i="65"/>
  <c r="BD64" i="65" s="1"/>
  <c r="X64" i="65"/>
  <c r="BC52" i="65"/>
  <c r="M67" i="63"/>
  <c r="N67" i="63" s="1"/>
  <c r="P15" i="65"/>
  <c r="Q15" i="65" s="1"/>
  <c r="H15" i="65"/>
  <c r="H65" i="65" s="1"/>
  <c r="AV15" i="65"/>
  <c r="AW15" i="65" s="1"/>
  <c r="AX15" i="65" s="1"/>
  <c r="D65" i="65"/>
  <c r="BD15" i="65"/>
  <c r="BE15" i="65" s="1"/>
  <c r="BF15" i="65" s="1"/>
  <c r="BL15" i="65"/>
  <c r="AN15" i="65"/>
  <c r="AO15" i="65" s="1"/>
  <c r="D17" i="65"/>
  <c r="AF15" i="65"/>
  <c r="AG15" i="65" s="1"/>
  <c r="E15" i="65"/>
  <c r="F15" i="65" s="1"/>
  <c r="X48" i="66"/>
  <c r="AC48" i="66"/>
  <c r="T48" i="66"/>
  <c r="W48" i="66"/>
  <c r="U48" i="66"/>
  <c r="S48" i="66"/>
  <c r="Z48" i="66"/>
  <c r="AD48" i="66"/>
  <c r="AB48" i="66"/>
  <c r="Y48" i="66"/>
  <c r="V48" i="66"/>
  <c r="AA48" i="66"/>
  <c r="P14" i="65"/>
  <c r="Q14" i="65" s="1"/>
  <c r="Y25" i="66"/>
  <c r="Z25" i="66"/>
  <c r="X25" i="66"/>
  <c r="AA25" i="66"/>
  <c r="V25" i="66"/>
  <c r="W25" i="66"/>
  <c r="T25" i="66"/>
  <c r="AD25" i="66"/>
  <c r="S25" i="66"/>
  <c r="AC25" i="66"/>
  <c r="D35" i="66"/>
  <c r="P25" i="66"/>
  <c r="P35" i="66" s="1"/>
  <c r="AB25" i="66"/>
  <c r="U25" i="66"/>
  <c r="AV14" i="65"/>
  <c r="E14" i="65"/>
  <c r="F14" i="65" s="1"/>
  <c r="BC17" i="65"/>
  <c r="AN14" i="65"/>
  <c r="AO14" i="65" s="1"/>
  <c r="D64" i="65"/>
  <c r="H14" i="65"/>
  <c r="H64" i="65" s="1"/>
  <c r="D51" i="66"/>
  <c r="S12" i="66"/>
  <c r="AB12" i="66"/>
  <c r="AD12" i="66"/>
  <c r="D22" i="66"/>
  <c r="X12" i="66"/>
  <c r="P12" i="66"/>
  <c r="P22" i="66" s="1"/>
  <c r="U12" i="66"/>
  <c r="W12" i="66"/>
  <c r="Y12" i="66"/>
  <c r="AA12" i="66"/>
  <c r="Z12" i="66"/>
  <c r="T12" i="66"/>
  <c r="AC12" i="66"/>
  <c r="V12" i="66"/>
  <c r="BD16" i="63"/>
  <c r="BE16" i="63" s="1"/>
  <c r="BF16" i="63" s="1"/>
  <c r="AV16" i="63"/>
  <c r="AW16" i="63" s="1"/>
  <c r="AX16" i="63" s="1"/>
  <c r="BL16" i="63"/>
  <c r="BM16" i="63" s="1"/>
  <c r="BN16" i="63" s="1"/>
  <c r="X16" i="63"/>
  <c r="Y16" i="63" s="1"/>
  <c r="U67" i="63"/>
  <c r="V67" i="63" s="1"/>
  <c r="H16" i="63"/>
  <c r="H66" i="63" s="1"/>
  <c r="E16" i="63"/>
  <c r="F16" i="63" s="1"/>
  <c r="AN16" i="63"/>
  <c r="AO16" i="63" s="1"/>
  <c r="D66" i="63"/>
  <c r="AF16" i="63"/>
  <c r="AF66" i="63" s="1"/>
  <c r="U67" i="65"/>
  <c r="V67" i="65" s="1"/>
  <c r="E16" i="65"/>
  <c r="H16" i="65"/>
  <c r="P16" i="65"/>
  <c r="AN16" i="65"/>
  <c r="D66" i="65"/>
  <c r="X16" i="65"/>
  <c r="AF16" i="65"/>
  <c r="AV16" i="65"/>
  <c r="BD16" i="65"/>
  <c r="Y15" i="65"/>
  <c r="X65" i="65"/>
  <c r="Z14" i="65"/>
  <c r="BC22" i="65"/>
  <c r="BE21" i="65"/>
  <c r="BF21" i="65" s="1"/>
  <c r="BK22" i="65"/>
  <c r="BM20" i="65"/>
  <c r="BN20" i="65" s="1"/>
  <c r="BM21" i="65"/>
  <c r="BN21" i="65" s="1"/>
  <c r="BE31" i="65"/>
  <c r="BF31" i="65" s="1"/>
  <c r="BG37" i="65"/>
  <c r="CR64" i="32"/>
  <c r="BE46" i="65"/>
  <c r="BF46" i="65" s="1"/>
  <c r="BE50" i="65"/>
  <c r="BF50" i="65" s="1"/>
  <c r="BL24" i="65"/>
  <c r="BM24" i="65" s="1"/>
  <c r="AW22" i="65"/>
  <c r="AX22" i="65" s="1"/>
  <c r="BC57" i="65"/>
  <c r="BG66" i="65"/>
  <c r="AU67" i="65"/>
  <c r="BC65" i="65"/>
  <c r="Z64" i="65"/>
  <c r="BM61" i="65"/>
  <c r="BN61" i="65" s="1"/>
  <c r="BL10" i="65"/>
  <c r="BL34" i="65"/>
  <c r="BL52" i="65"/>
  <c r="BM49" i="65"/>
  <c r="BA66" i="65"/>
  <c r="BB66" i="65" s="1"/>
  <c r="BB11" i="65"/>
  <c r="BK15" i="65"/>
  <c r="BK30" i="65"/>
  <c r="BM30" i="65" s="1"/>
  <c r="BN30" i="65" s="1"/>
  <c r="BK55" i="65"/>
  <c r="BM55" i="65" s="1"/>
  <c r="BN55" i="65" s="1"/>
  <c r="AW62" i="65"/>
  <c r="AX62" i="65" s="1"/>
  <c r="AX59" i="65"/>
  <c r="BA32" i="65"/>
  <c r="BB32" i="65" s="1"/>
  <c r="BB29" i="65"/>
  <c r="BI30" i="65"/>
  <c r="BJ30" i="65" s="1"/>
  <c r="BH27" i="65"/>
  <c r="BI24" i="65"/>
  <c r="BI40" i="65"/>
  <c r="BJ40" i="65" s="1"/>
  <c r="BK40" i="65" s="1"/>
  <c r="BM40" i="65" s="1"/>
  <c r="BN40" i="65" s="1"/>
  <c r="BI56" i="65"/>
  <c r="BJ56" i="65" s="1"/>
  <c r="BD12" i="65"/>
  <c r="BE9" i="65"/>
  <c r="AX10" i="65"/>
  <c r="BD57" i="65"/>
  <c r="BE54" i="65"/>
  <c r="AX11" i="65"/>
  <c r="BA52" i="65"/>
  <c r="BB52" i="65" s="1"/>
  <c r="BB49" i="65"/>
  <c r="AW47" i="65"/>
  <c r="AX47" i="65" s="1"/>
  <c r="AX44" i="65"/>
  <c r="BE60" i="65"/>
  <c r="BF60" i="65" s="1"/>
  <c r="BI26" i="65"/>
  <c r="BJ26" i="65" s="1"/>
  <c r="BI31" i="65"/>
  <c r="BJ31" i="65" s="1"/>
  <c r="BK31" i="65" s="1"/>
  <c r="BM31" i="65" s="1"/>
  <c r="BN31" i="65" s="1"/>
  <c r="BI41" i="65"/>
  <c r="BJ41" i="65" s="1"/>
  <c r="BK41" i="65" s="1"/>
  <c r="BH62" i="65"/>
  <c r="BI59" i="65"/>
  <c r="BL41" i="65"/>
  <c r="BE19" i="65"/>
  <c r="BA62" i="65"/>
  <c r="BB62" i="65" s="1"/>
  <c r="BB59" i="65"/>
  <c r="BM19" i="65"/>
  <c r="BL22" i="65"/>
  <c r="BA17" i="65"/>
  <c r="BB17" i="65" s="1"/>
  <c r="BB14" i="65"/>
  <c r="AW12" i="65"/>
  <c r="AX12" i="65" s="1"/>
  <c r="AX9" i="65"/>
  <c r="AX29" i="65"/>
  <c r="AW32" i="65"/>
  <c r="AX32" i="65" s="1"/>
  <c r="BG64" i="65"/>
  <c r="BG12" i="65"/>
  <c r="BL47" i="65"/>
  <c r="DV61" i="65"/>
  <c r="BP61" i="65" s="1"/>
  <c r="DV60" i="65"/>
  <c r="BP60" i="65" s="1"/>
  <c r="DV59" i="65"/>
  <c r="BP59" i="65" s="1"/>
  <c r="DV56" i="65"/>
  <c r="BP56" i="65" s="1"/>
  <c r="DV54" i="65"/>
  <c r="BP54" i="65" s="1"/>
  <c r="DV51" i="65"/>
  <c r="BP51" i="65" s="1"/>
  <c r="DV50" i="65"/>
  <c r="BP50" i="65" s="1"/>
  <c r="DV49" i="65"/>
  <c r="BP49" i="65" s="1"/>
  <c r="DV55" i="65"/>
  <c r="BP55" i="65" s="1"/>
  <c r="DV46" i="65"/>
  <c r="BP46" i="65" s="1"/>
  <c r="DV41" i="65"/>
  <c r="BP41" i="65" s="1"/>
  <c r="DV45" i="65"/>
  <c r="BP45" i="65" s="1"/>
  <c r="BT45" i="65" s="1"/>
  <c r="DV44" i="65"/>
  <c r="BP44" i="65" s="1"/>
  <c r="DV39" i="65"/>
  <c r="BP39" i="65" s="1"/>
  <c r="DV36" i="65"/>
  <c r="BP36" i="65" s="1"/>
  <c r="DV40" i="65"/>
  <c r="BP40" i="65" s="1"/>
  <c r="DV35" i="65"/>
  <c r="BP35" i="65" s="1"/>
  <c r="DV31" i="65"/>
  <c r="BP31" i="65" s="1"/>
  <c r="BT31" i="65" s="1"/>
  <c r="DV34" i="65"/>
  <c r="BP34" i="65" s="1"/>
  <c r="DV19" i="65"/>
  <c r="BP19" i="65" s="1"/>
  <c r="DV29" i="65"/>
  <c r="BP29" i="65" s="1"/>
  <c r="DV26" i="65"/>
  <c r="BP26" i="65" s="1"/>
  <c r="DV30" i="65"/>
  <c r="BP30" i="65" s="1"/>
  <c r="DV25" i="65"/>
  <c r="BP25" i="65" s="1"/>
  <c r="DV24" i="65"/>
  <c r="BP24" i="65" s="1"/>
  <c r="DV9" i="65"/>
  <c r="BP9" i="65" s="1"/>
  <c r="DV16" i="65"/>
  <c r="BP16" i="65" s="1"/>
  <c r="DV20" i="65"/>
  <c r="BP20" i="65" s="1"/>
  <c r="DW7" i="65"/>
  <c r="DV21" i="65"/>
  <c r="BP21" i="65" s="1"/>
  <c r="DV15" i="65"/>
  <c r="BP15" i="65" s="1"/>
  <c r="DV14" i="65"/>
  <c r="BP14" i="65" s="1"/>
  <c r="DV11" i="65"/>
  <c r="BP11" i="65" s="1"/>
  <c r="DV10" i="65"/>
  <c r="BP10" i="65" s="1"/>
  <c r="BH32" i="65"/>
  <c r="BI29" i="65"/>
  <c r="BL29" i="65"/>
  <c r="BI35" i="65"/>
  <c r="BJ35" i="65" s="1"/>
  <c r="BK35" i="65" s="1"/>
  <c r="BI46" i="65"/>
  <c r="BJ46" i="65" s="1"/>
  <c r="BI60" i="65"/>
  <c r="BJ60" i="65" s="1"/>
  <c r="AT64" i="65"/>
  <c r="AS67" i="65"/>
  <c r="AT67" i="65" s="1"/>
  <c r="BC42" i="65"/>
  <c r="BD22" i="65"/>
  <c r="BD27" i="65"/>
  <c r="BE24" i="65"/>
  <c r="BE55" i="65"/>
  <c r="BF55" i="65" s="1"/>
  <c r="BB24" i="65"/>
  <c r="BA27" i="65"/>
  <c r="BB27" i="65" s="1"/>
  <c r="BL62" i="65"/>
  <c r="BG22" i="65"/>
  <c r="BG52" i="65"/>
  <c r="BA47" i="65"/>
  <c r="BB47" i="65" s="1"/>
  <c r="BB44" i="65"/>
  <c r="BA64" i="65"/>
  <c r="BA12" i="65"/>
  <c r="BB12" i="65" s="1"/>
  <c r="BB9" i="65"/>
  <c r="BH64" i="65"/>
  <c r="BH12" i="65"/>
  <c r="BI9" i="65"/>
  <c r="BI15" i="65"/>
  <c r="BJ15" i="65" s="1"/>
  <c r="BI36" i="65"/>
  <c r="BJ36" i="65" s="1"/>
  <c r="BL36" i="65"/>
  <c r="BH52" i="65"/>
  <c r="BI49" i="65"/>
  <c r="BI61" i="65"/>
  <c r="BJ61" i="65" s="1"/>
  <c r="AW37" i="65"/>
  <c r="AX37" i="65" s="1"/>
  <c r="AX34" i="65"/>
  <c r="BF10" i="65"/>
  <c r="AX49" i="65"/>
  <c r="AW52" i="65"/>
  <c r="AX52" i="65" s="1"/>
  <c r="BD37" i="65"/>
  <c r="BE34" i="65"/>
  <c r="BD52" i="65"/>
  <c r="BE49" i="65"/>
  <c r="AX24" i="65"/>
  <c r="AW27" i="65"/>
  <c r="AX27" i="65" s="1"/>
  <c r="BD32" i="65"/>
  <c r="BE29" i="65"/>
  <c r="BM11" i="65"/>
  <c r="BE59" i="65"/>
  <c r="BD62" i="65"/>
  <c r="BA22" i="65"/>
  <c r="BB22" i="65" s="1"/>
  <c r="BB19" i="65"/>
  <c r="BG65" i="65"/>
  <c r="BG27" i="65"/>
  <c r="BK36" i="65"/>
  <c r="BH65" i="65"/>
  <c r="BI10" i="65"/>
  <c r="BI16" i="65"/>
  <c r="BJ16" i="65" s="1"/>
  <c r="BK16" i="65" s="1"/>
  <c r="BL16" i="65" s="1"/>
  <c r="BM16" i="65" s="1"/>
  <c r="BN16" i="65" s="1"/>
  <c r="BH37" i="65"/>
  <c r="BI34" i="65"/>
  <c r="BI50" i="65"/>
  <c r="BJ50" i="65" s="1"/>
  <c r="BK50" i="65" s="1"/>
  <c r="BM50" i="65" s="1"/>
  <c r="BN50" i="65" s="1"/>
  <c r="AX54" i="65"/>
  <c r="AW57" i="65"/>
  <c r="AX57" i="65" s="1"/>
  <c r="BC66" i="65"/>
  <c r="AY67" i="65"/>
  <c r="BK26" i="65"/>
  <c r="BL26" i="65" s="1"/>
  <c r="BM26" i="65" s="1"/>
  <c r="BN26" i="65" s="1"/>
  <c r="BG42" i="65"/>
  <c r="BK51" i="65"/>
  <c r="BM51" i="65" s="1"/>
  <c r="BN51" i="65" s="1"/>
  <c r="BD42" i="65"/>
  <c r="BE39" i="65"/>
  <c r="AZ67" i="65"/>
  <c r="BE40" i="65"/>
  <c r="BF40" i="65" s="1"/>
  <c r="BB34" i="65"/>
  <c r="BA37" i="65"/>
  <c r="BB37" i="65" s="1"/>
  <c r="BH66" i="65"/>
  <c r="BI11" i="65"/>
  <c r="BH22" i="65"/>
  <c r="BI19" i="65"/>
  <c r="BH42" i="65"/>
  <c r="BI39" i="65"/>
  <c r="BI51" i="65"/>
  <c r="BJ51" i="65" s="1"/>
  <c r="BL57" i="65"/>
  <c r="BK12" i="65"/>
  <c r="BL9" i="65"/>
  <c r="BA57" i="65"/>
  <c r="BB57" i="65" s="1"/>
  <c r="BB54" i="65"/>
  <c r="BM56" i="65"/>
  <c r="BN56" i="65" s="1"/>
  <c r="BE35" i="65"/>
  <c r="BF35" i="65" s="1"/>
  <c r="BG17" i="65"/>
  <c r="BK25" i="65"/>
  <c r="BM25" i="65" s="1"/>
  <c r="BN25" i="65" s="1"/>
  <c r="BG47" i="65"/>
  <c r="BG62" i="65"/>
  <c r="BK59" i="65"/>
  <c r="BK62" i="65" s="1"/>
  <c r="BE44" i="65"/>
  <c r="BD47" i="65"/>
  <c r="BA42" i="65"/>
  <c r="BB42" i="65" s="1"/>
  <c r="BB39" i="65"/>
  <c r="AX39" i="65"/>
  <c r="AW42" i="65"/>
  <c r="AX42" i="65" s="1"/>
  <c r="BM60" i="65"/>
  <c r="BN60" i="65" s="1"/>
  <c r="BI14" i="65"/>
  <c r="BH17" i="65"/>
  <c r="BI20" i="65"/>
  <c r="BJ20" i="65" s="1"/>
  <c r="BI44" i="65"/>
  <c r="BH47" i="65"/>
  <c r="BH57" i="65"/>
  <c r="BI54" i="65"/>
  <c r="BC64" i="65"/>
  <c r="BC12" i="65"/>
  <c r="BM46" i="65"/>
  <c r="BN46" i="65" s="1"/>
  <c r="BE11" i="65"/>
  <c r="BA65" i="65"/>
  <c r="BB65" i="65" s="1"/>
  <c r="BB10" i="65"/>
  <c r="DH59" i="65"/>
  <c r="BO59" i="65" s="1"/>
  <c r="DH61" i="65"/>
  <c r="BO61" i="65" s="1"/>
  <c r="DH60" i="65"/>
  <c r="BO60" i="65" s="1"/>
  <c r="DH56" i="65"/>
  <c r="BO56" i="65" s="1"/>
  <c r="DH49" i="65"/>
  <c r="BO49" i="65" s="1"/>
  <c r="DH46" i="65"/>
  <c r="BO46" i="65" s="1"/>
  <c r="DH55" i="65"/>
  <c r="BO55" i="65" s="1"/>
  <c r="DH44" i="65"/>
  <c r="BO44" i="65" s="1"/>
  <c r="DH54" i="65"/>
  <c r="BO54" i="65" s="1"/>
  <c r="BS54" i="65" s="1"/>
  <c r="DH51" i="65"/>
  <c r="BO51" i="65" s="1"/>
  <c r="DH50" i="65"/>
  <c r="BO50" i="65" s="1"/>
  <c r="DH45" i="65"/>
  <c r="BO45" i="65" s="1"/>
  <c r="DH36" i="65"/>
  <c r="BO36" i="65" s="1"/>
  <c r="DH35" i="65"/>
  <c r="BO35" i="65" s="1"/>
  <c r="DH39" i="65"/>
  <c r="BO39" i="65" s="1"/>
  <c r="DH40" i="65"/>
  <c r="BO40" i="65" s="1"/>
  <c r="DH41" i="65"/>
  <c r="BO41" i="65" s="1"/>
  <c r="DH31" i="65"/>
  <c r="BO31" i="65" s="1"/>
  <c r="DH30" i="65"/>
  <c r="BO30" i="65" s="1"/>
  <c r="DH29" i="65"/>
  <c r="BO29" i="65" s="1"/>
  <c r="DH26" i="65"/>
  <c r="BO26" i="65" s="1"/>
  <c r="DH34" i="65"/>
  <c r="BO34" i="65" s="1"/>
  <c r="DH25" i="65"/>
  <c r="BO25" i="65" s="1"/>
  <c r="DH24" i="65"/>
  <c r="BO24" i="65" s="1"/>
  <c r="DH21" i="65"/>
  <c r="BO21" i="65" s="1"/>
  <c r="DH20" i="65"/>
  <c r="BO20" i="65" s="1"/>
  <c r="DH19" i="65"/>
  <c r="BO19" i="65" s="1"/>
  <c r="DH16" i="65"/>
  <c r="BO16" i="65" s="1"/>
  <c r="DH15" i="65"/>
  <c r="BO15" i="65" s="1"/>
  <c r="DI7" i="65"/>
  <c r="DH14" i="65"/>
  <c r="BO14" i="65" s="1"/>
  <c r="DH11" i="65"/>
  <c r="BO11" i="65" s="1"/>
  <c r="DH10" i="65"/>
  <c r="BO10" i="65" s="1"/>
  <c r="DH9" i="65"/>
  <c r="BO9" i="65" s="1"/>
  <c r="BG32" i="65"/>
  <c r="BK29" i="65"/>
  <c r="BG57" i="65"/>
  <c r="BK54" i="65"/>
  <c r="BI25" i="65"/>
  <c r="BJ25" i="65" s="1"/>
  <c r="BI21" i="65"/>
  <c r="BJ21" i="65" s="1"/>
  <c r="BI45" i="65"/>
  <c r="BJ45" i="65" s="1"/>
  <c r="BK45" i="65" s="1"/>
  <c r="BM45" i="65" s="1"/>
  <c r="BN45" i="65" s="1"/>
  <c r="BI55" i="65"/>
  <c r="BJ55" i="65" s="1"/>
  <c r="BE61" i="65"/>
  <c r="BF61" i="65" s="1"/>
  <c r="BK42" i="63"/>
  <c r="AK67" i="63"/>
  <c r="AL67" i="63" s="1"/>
  <c r="AF15" i="61"/>
  <c r="AF65" i="61" s="1"/>
  <c r="BK52" i="63"/>
  <c r="C66" i="61"/>
  <c r="AN15" i="61"/>
  <c r="AN65" i="61" s="1"/>
  <c r="D65" i="61"/>
  <c r="D17" i="61"/>
  <c r="X15" i="61"/>
  <c r="X65" i="61" s="1"/>
  <c r="P15" i="61"/>
  <c r="P65" i="61" s="1"/>
  <c r="AV15" i="61"/>
  <c r="AV65" i="61" s="1"/>
  <c r="BL15" i="63"/>
  <c r="BM15" i="63" s="1"/>
  <c r="BN15" i="63" s="1"/>
  <c r="AA51" i="62"/>
  <c r="AC67" i="63"/>
  <c r="AD67" i="63" s="1"/>
  <c r="P14" i="61"/>
  <c r="P64" i="61" s="1"/>
  <c r="H14" i="61"/>
  <c r="H64" i="61" s="1"/>
  <c r="X14" i="61"/>
  <c r="X64" i="61" s="1"/>
  <c r="AV14" i="61"/>
  <c r="AV64" i="61" s="1"/>
  <c r="AN14" i="61"/>
  <c r="AN64" i="61" s="1"/>
  <c r="D64" i="61"/>
  <c r="Q16" i="63"/>
  <c r="P66" i="63"/>
  <c r="H15" i="63"/>
  <c r="E15" i="63"/>
  <c r="P15" i="63"/>
  <c r="X15" i="63"/>
  <c r="AF15" i="63"/>
  <c r="AN15" i="63"/>
  <c r="D65" i="63"/>
  <c r="AV15" i="63"/>
  <c r="E14" i="63"/>
  <c r="D17" i="63"/>
  <c r="H14" i="63"/>
  <c r="P14" i="63"/>
  <c r="X14" i="63"/>
  <c r="AF14" i="63"/>
  <c r="D64" i="63"/>
  <c r="AN14" i="63"/>
  <c r="AV14" i="63"/>
  <c r="BO27" i="63"/>
  <c r="BC27" i="63"/>
  <c r="BM30" i="63"/>
  <c r="BN30" i="63" s="1"/>
  <c r="BO32" i="63"/>
  <c r="AC35" i="59"/>
  <c r="AD35" i="59" s="1"/>
  <c r="BO37" i="63"/>
  <c r="BO42" i="63"/>
  <c r="BC65" i="63"/>
  <c r="BE45" i="63"/>
  <c r="BF45" i="63" s="1"/>
  <c r="BM46" i="63"/>
  <c r="BN46" i="63" s="1"/>
  <c r="BK66" i="63"/>
  <c r="BO47" i="63"/>
  <c r="BK65" i="63"/>
  <c r="BK57" i="63"/>
  <c r="BL40" i="63"/>
  <c r="BM40" i="63" s="1"/>
  <c r="BN40" i="63" s="1"/>
  <c r="AE59" i="59"/>
  <c r="BL61" i="63"/>
  <c r="BM61" i="63" s="1"/>
  <c r="BN61" i="63" s="1"/>
  <c r="BL21" i="63"/>
  <c r="BM21" i="63" s="1"/>
  <c r="BN21" i="63" s="1"/>
  <c r="BL41" i="63"/>
  <c r="BM41" i="63" s="1"/>
  <c r="BN41" i="63" s="1"/>
  <c r="BL45" i="63"/>
  <c r="BM45" i="63" s="1"/>
  <c r="BN45" i="63" s="1"/>
  <c r="BL36" i="63"/>
  <c r="BM36" i="63" s="1"/>
  <c r="BN36" i="63" s="1"/>
  <c r="BL20" i="63"/>
  <c r="BM20" i="63" s="1"/>
  <c r="BN20" i="63" s="1"/>
  <c r="BL35" i="63"/>
  <c r="AW42" i="63"/>
  <c r="AX42" i="63" s="1"/>
  <c r="AX39" i="63"/>
  <c r="BA57" i="63"/>
  <c r="BB57" i="63" s="1"/>
  <c r="BB54" i="63"/>
  <c r="BI16" i="63"/>
  <c r="BJ16" i="63" s="1"/>
  <c r="BH37" i="63"/>
  <c r="BI34" i="63"/>
  <c r="BO64" i="63"/>
  <c r="BO12" i="63"/>
  <c r="BS56" i="63"/>
  <c r="BS57" i="63" s="1"/>
  <c r="BD57" i="63"/>
  <c r="BE54" i="63"/>
  <c r="BD22" i="63"/>
  <c r="BE19" i="63"/>
  <c r="BB29" i="63"/>
  <c r="BA32" i="63"/>
  <c r="BB32" i="63" s="1"/>
  <c r="AW52" i="63"/>
  <c r="AX52" i="63" s="1"/>
  <c r="AX49" i="63"/>
  <c r="BG67" i="63"/>
  <c r="BA52" i="63"/>
  <c r="BB52" i="63" s="1"/>
  <c r="BB49" i="63"/>
  <c r="BE55" i="63"/>
  <c r="BF55" i="63" s="1"/>
  <c r="BE34" i="63"/>
  <c r="BD37" i="63"/>
  <c r="BF10" i="63"/>
  <c r="BM10" i="63"/>
  <c r="BI19" i="63"/>
  <c r="BH22" i="63"/>
  <c r="BI20" i="63"/>
  <c r="BJ20" i="63" s="1"/>
  <c r="BI46" i="63"/>
  <c r="BJ46" i="63" s="1"/>
  <c r="BH57" i="63"/>
  <c r="BI54" i="63"/>
  <c r="BA64" i="63"/>
  <c r="BA12" i="63"/>
  <c r="BB12" i="63" s="1"/>
  <c r="BB9" i="63"/>
  <c r="BO17" i="63"/>
  <c r="BS14" i="63"/>
  <c r="BS40" i="63"/>
  <c r="BO62" i="63"/>
  <c r="BD42" i="63"/>
  <c r="BC66" i="63"/>
  <c r="BE11" i="63"/>
  <c r="BE14" i="63"/>
  <c r="BA17" i="63"/>
  <c r="BB17" i="63" s="1"/>
  <c r="BB14" i="63"/>
  <c r="BE32" i="63"/>
  <c r="BF32" i="63" s="1"/>
  <c r="BF29" i="63"/>
  <c r="DV61" i="63"/>
  <c r="BP61" i="63" s="1"/>
  <c r="BQ61" i="63" s="1"/>
  <c r="BR61" i="63" s="1"/>
  <c r="BS61" i="63" s="1"/>
  <c r="BT61" i="63" s="1"/>
  <c r="BU61" i="63" s="1"/>
  <c r="BV61" i="63" s="1"/>
  <c r="DV60" i="63"/>
  <c r="BP60" i="63" s="1"/>
  <c r="BQ60" i="63" s="1"/>
  <c r="BR60" i="63" s="1"/>
  <c r="DV55" i="63"/>
  <c r="BP55" i="63" s="1"/>
  <c r="BQ55" i="63" s="1"/>
  <c r="BR55" i="63" s="1"/>
  <c r="DV51" i="63"/>
  <c r="BP51" i="63" s="1"/>
  <c r="DV59" i="63"/>
  <c r="BP59" i="63" s="1"/>
  <c r="BT59" i="63" s="1"/>
  <c r="DV56" i="63"/>
  <c r="BP56" i="63" s="1"/>
  <c r="BQ56" i="63" s="1"/>
  <c r="BR56" i="63" s="1"/>
  <c r="DV50" i="63"/>
  <c r="BP50" i="63" s="1"/>
  <c r="BQ50" i="63" s="1"/>
  <c r="BR50" i="63" s="1"/>
  <c r="BS50" i="63" s="1"/>
  <c r="BT50" i="63" s="1"/>
  <c r="BU50" i="63" s="1"/>
  <c r="BV50" i="63" s="1"/>
  <c r="DV54" i="63"/>
  <c r="BP54" i="63" s="1"/>
  <c r="DV49" i="63"/>
  <c r="BP49" i="63" s="1"/>
  <c r="BT49" i="63" s="1"/>
  <c r="DV46" i="63"/>
  <c r="BP46" i="63" s="1"/>
  <c r="BQ46" i="63" s="1"/>
  <c r="BR46" i="63" s="1"/>
  <c r="DV45" i="63"/>
  <c r="BP45" i="63" s="1"/>
  <c r="BQ45" i="63" s="1"/>
  <c r="BR45" i="63" s="1"/>
  <c r="DV44" i="63"/>
  <c r="BP44" i="63" s="1"/>
  <c r="DV39" i="63"/>
  <c r="BP39" i="63" s="1"/>
  <c r="DV36" i="63"/>
  <c r="BP36" i="63" s="1"/>
  <c r="DV35" i="63"/>
  <c r="BP35" i="63" s="1"/>
  <c r="BQ35" i="63" s="1"/>
  <c r="BR35" i="63" s="1"/>
  <c r="BS35" i="63" s="1"/>
  <c r="BT35" i="63" s="1"/>
  <c r="BU35" i="63" s="1"/>
  <c r="BV35" i="63" s="1"/>
  <c r="DV34" i="63"/>
  <c r="BP34" i="63" s="1"/>
  <c r="DV31" i="63"/>
  <c r="BP31" i="63" s="1"/>
  <c r="BT31" i="63" s="1"/>
  <c r="BU31" i="63" s="1"/>
  <c r="BV31" i="63" s="1"/>
  <c r="DV41" i="63"/>
  <c r="BP41" i="63" s="1"/>
  <c r="DV30" i="63"/>
  <c r="BP30" i="63" s="1"/>
  <c r="BT30" i="63" s="1"/>
  <c r="BU30" i="63" s="1"/>
  <c r="BV30" i="63" s="1"/>
  <c r="DV29" i="63"/>
  <c r="BP29" i="63" s="1"/>
  <c r="DV26" i="63"/>
  <c r="BP26" i="63" s="1"/>
  <c r="BQ26" i="63" s="1"/>
  <c r="BR26" i="63" s="1"/>
  <c r="BS26" i="63" s="1"/>
  <c r="DV25" i="63"/>
  <c r="BP25" i="63" s="1"/>
  <c r="BQ25" i="63" s="1"/>
  <c r="BR25" i="63" s="1"/>
  <c r="BS25" i="63" s="1"/>
  <c r="BT25" i="63" s="1"/>
  <c r="BU25" i="63" s="1"/>
  <c r="BV25" i="63" s="1"/>
  <c r="DV40" i="63"/>
  <c r="BP40" i="63" s="1"/>
  <c r="BQ40" i="63" s="1"/>
  <c r="BR40" i="63" s="1"/>
  <c r="DV24" i="63"/>
  <c r="BP24" i="63" s="1"/>
  <c r="DV21" i="63"/>
  <c r="BP21" i="63" s="1"/>
  <c r="DV20" i="63"/>
  <c r="BP20" i="63" s="1"/>
  <c r="BQ20" i="63" s="1"/>
  <c r="BR20" i="63" s="1"/>
  <c r="BS20" i="63" s="1"/>
  <c r="BT20" i="63" s="1"/>
  <c r="BU20" i="63" s="1"/>
  <c r="BV20" i="63" s="1"/>
  <c r="DV19" i="63"/>
  <c r="BP19" i="63" s="1"/>
  <c r="DV16" i="63"/>
  <c r="BP16" i="63" s="1"/>
  <c r="BQ16" i="63" s="1"/>
  <c r="BR16" i="63" s="1"/>
  <c r="BS16" i="63" s="1"/>
  <c r="BT16" i="63" s="1"/>
  <c r="BU16" i="63" s="1"/>
  <c r="BV16" i="63" s="1"/>
  <c r="DV15" i="63"/>
  <c r="BP15" i="63" s="1"/>
  <c r="BQ15" i="63" s="1"/>
  <c r="BR15" i="63" s="1"/>
  <c r="DV14" i="63"/>
  <c r="BP14" i="63" s="1"/>
  <c r="DV11" i="63"/>
  <c r="BP11" i="63" s="1"/>
  <c r="DV10" i="63"/>
  <c r="BP10" i="63" s="1"/>
  <c r="DV9" i="63"/>
  <c r="BP9" i="63" s="1"/>
  <c r="BT9" i="63" s="1"/>
  <c r="DW7" i="63"/>
  <c r="BH47" i="63"/>
  <c r="BI44" i="63"/>
  <c r="BK37" i="63"/>
  <c r="BO57" i="63"/>
  <c r="AW11" i="63"/>
  <c r="AV12" i="63"/>
  <c r="BM54" i="63"/>
  <c r="BA65" i="63"/>
  <c r="BB65" i="63" s="1"/>
  <c r="BB10" i="63"/>
  <c r="BD27" i="63"/>
  <c r="BE24" i="63"/>
  <c r="BL55" i="63"/>
  <c r="BM55" i="63" s="1"/>
  <c r="BN55" i="63" s="1"/>
  <c r="BA62" i="63"/>
  <c r="BB62" i="63" s="1"/>
  <c r="BB59" i="63"/>
  <c r="BA47" i="63"/>
  <c r="BB47" i="63" s="1"/>
  <c r="BB44" i="63"/>
  <c r="BD44" i="63" s="1"/>
  <c r="BD64" i="63" s="1"/>
  <c r="BA42" i="63"/>
  <c r="BB42" i="63" s="1"/>
  <c r="BB39" i="63"/>
  <c r="BA27" i="63"/>
  <c r="BB27" i="63" s="1"/>
  <c r="BB24" i="63"/>
  <c r="BK47" i="63"/>
  <c r="BK32" i="63"/>
  <c r="AX10" i="63"/>
  <c r="AX24" i="63"/>
  <c r="AW27" i="63"/>
  <c r="AX27" i="63" s="1"/>
  <c r="BK22" i="63"/>
  <c r="BL19" i="63"/>
  <c r="BD65" i="63"/>
  <c r="AW47" i="63"/>
  <c r="AX47" i="63" s="1"/>
  <c r="BH64" i="63"/>
  <c r="BH12" i="63"/>
  <c r="BI9" i="63"/>
  <c r="BH65" i="63"/>
  <c r="BI10" i="63"/>
  <c r="BI26" i="63"/>
  <c r="BJ26" i="63" s="1"/>
  <c r="BI30" i="63"/>
  <c r="BJ30" i="63" s="1"/>
  <c r="BH62" i="63"/>
  <c r="BI59" i="63"/>
  <c r="BI60" i="63"/>
  <c r="BJ60" i="63" s="1"/>
  <c r="BS34" i="63"/>
  <c r="DI59" i="63"/>
  <c r="BW59" i="63" s="1"/>
  <c r="DI55" i="63"/>
  <c r="BW55" i="63" s="1"/>
  <c r="DI61" i="63"/>
  <c r="BW61" i="63" s="1"/>
  <c r="DI60" i="63"/>
  <c r="BW60" i="63" s="1"/>
  <c r="DI56" i="63"/>
  <c r="BW56" i="63" s="1"/>
  <c r="DI54" i="63"/>
  <c r="BW54" i="63" s="1"/>
  <c r="DI50" i="63"/>
  <c r="BW50" i="63" s="1"/>
  <c r="DI49" i="63"/>
  <c r="BW49" i="63" s="1"/>
  <c r="DI46" i="63"/>
  <c r="BW46" i="63" s="1"/>
  <c r="DI44" i="63"/>
  <c r="BW44" i="63" s="1"/>
  <c r="DI51" i="63"/>
  <c r="BW51" i="63" s="1"/>
  <c r="CA51" i="63" s="1"/>
  <c r="DI41" i="63"/>
  <c r="BW41" i="63" s="1"/>
  <c r="CA41" i="63" s="1"/>
  <c r="DI40" i="63"/>
  <c r="BW40" i="63" s="1"/>
  <c r="DI39" i="63"/>
  <c r="BW39" i="63" s="1"/>
  <c r="DI31" i="63"/>
  <c r="BW31" i="63" s="1"/>
  <c r="DI29" i="63"/>
  <c r="BW29" i="63" s="1"/>
  <c r="CA29" i="63" s="1"/>
  <c r="DI45" i="63"/>
  <c r="BW45" i="63" s="1"/>
  <c r="DI35" i="63"/>
  <c r="BW35" i="63" s="1"/>
  <c r="DI36" i="63"/>
  <c r="BW36" i="63" s="1"/>
  <c r="CA36" i="63" s="1"/>
  <c r="DI34" i="63"/>
  <c r="BW34" i="63" s="1"/>
  <c r="DI30" i="63"/>
  <c r="BW30" i="63" s="1"/>
  <c r="DI21" i="63"/>
  <c r="BW21" i="63" s="1"/>
  <c r="DI20" i="63"/>
  <c r="BW20" i="63" s="1"/>
  <c r="DI26" i="63"/>
  <c r="BW26" i="63" s="1"/>
  <c r="DI25" i="63"/>
  <c r="BW25" i="63" s="1"/>
  <c r="DI24" i="63"/>
  <c r="BW24" i="63" s="1"/>
  <c r="DI19" i="63"/>
  <c r="BW19" i="63" s="1"/>
  <c r="DI14" i="63"/>
  <c r="BW14" i="63" s="1"/>
  <c r="DI9" i="63"/>
  <c r="BW9" i="63" s="1"/>
  <c r="DI15" i="63"/>
  <c r="BW15" i="63" s="1"/>
  <c r="DI11" i="63"/>
  <c r="BW11" i="63" s="1"/>
  <c r="DI10" i="63"/>
  <c r="BW10" i="63" s="1"/>
  <c r="DJ7" i="63"/>
  <c r="DI16" i="63"/>
  <c r="BW16" i="63" s="1"/>
  <c r="BO65" i="63"/>
  <c r="BO22" i="63"/>
  <c r="BS51" i="63"/>
  <c r="BF39" i="63"/>
  <c r="BE42" i="63"/>
  <c r="BF42" i="63" s="1"/>
  <c r="BS12" i="63"/>
  <c r="BE52" i="63"/>
  <c r="BF52" i="63" s="1"/>
  <c r="BF49" i="63"/>
  <c r="BD62" i="63"/>
  <c r="BE59" i="63"/>
  <c r="BS32" i="63"/>
  <c r="BM34" i="63"/>
  <c r="BA37" i="63"/>
  <c r="BB37" i="63" s="1"/>
  <c r="BB34" i="63"/>
  <c r="BI14" i="63"/>
  <c r="BH17" i="63"/>
  <c r="BI49" i="63"/>
  <c r="BH52" i="63"/>
  <c r="BL49" i="63"/>
  <c r="BD12" i="63"/>
  <c r="BE9" i="63"/>
  <c r="BS15" i="63"/>
  <c r="BM59" i="63"/>
  <c r="BA22" i="63"/>
  <c r="BB22" i="63" s="1"/>
  <c r="BB19" i="63"/>
  <c r="BD52" i="63"/>
  <c r="BM50" i="63"/>
  <c r="BN50" i="63" s="1"/>
  <c r="BS47" i="63"/>
  <c r="BI15" i="63"/>
  <c r="BJ15" i="63" s="1"/>
  <c r="BH66" i="63"/>
  <c r="BI11" i="63"/>
  <c r="BI24" i="63"/>
  <c r="BH27" i="63"/>
  <c r="BH32" i="63"/>
  <c r="BI29" i="63"/>
  <c r="BI31" i="63"/>
  <c r="BJ31" i="63" s="1"/>
  <c r="BL31" i="63"/>
  <c r="BM31" i="63" s="1"/>
  <c r="BN31" i="63" s="1"/>
  <c r="BH42" i="63"/>
  <c r="BI39" i="63"/>
  <c r="BL39" i="63"/>
  <c r="BI50" i="63"/>
  <c r="BJ50" i="63" s="1"/>
  <c r="BI51" i="63"/>
  <c r="BJ51" i="63" s="1"/>
  <c r="AZ67" i="63"/>
  <c r="BS41" i="63"/>
  <c r="BO66" i="63"/>
  <c r="BO52" i="63"/>
  <c r="BL25" i="63"/>
  <c r="BM25" i="63" s="1"/>
  <c r="BN25" i="63" s="1"/>
  <c r="BL11" i="63"/>
  <c r="BA66" i="63"/>
  <c r="BB66" i="63" s="1"/>
  <c r="BB11" i="63"/>
  <c r="AS67" i="63"/>
  <c r="AT67" i="63" s="1"/>
  <c r="AT64" i="63"/>
  <c r="BL29" i="63"/>
  <c r="CM144" i="32"/>
  <c r="CM141" i="32"/>
  <c r="R37" i="59"/>
  <c r="BI144" i="32"/>
  <c r="BI141" i="32"/>
  <c r="DQ144" i="32"/>
  <c r="DQ141" i="32"/>
  <c r="G16" i="61"/>
  <c r="G66" i="61" s="1"/>
  <c r="BK15" i="61"/>
  <c r="P144" i="32"/>
  <c r="P141" i="32"/>
  <c r="FJ144" i="32"/>
  <c r="FJ141" i="32"/>
  <c r="AB51" i="62"/>
  <c r="Y51" i="62"/>
  <c r="D61" i="62"/>
  <c r="U61" i="62" s="1"/>
  <c r="W51" i="62"/>
  <c r="EU144" i="32"/>
  <c r="EU141" i="32"/>
  <c r="P51" i="62"/>
  <c r="P61" i="62" s="1"/>
  <c r="AC51" i="62"/>
  <c r="Z51" i="62"/>
  <c r="X51" i="62"/>
  <c r="T51" i="62"/>
  <c r="U51" i="62"/>
  <c r="V51" i="62"/>
  <c r="EF144" i="32"/>
  <c r="EF141" i="32"/>
  <c r="AD51" i="62"/>
  <c r="BX144" i="32"/>
  <c r="BX141" i="32"/>
  <c r="AT144" i="32"/>
  <c r="AT141" i="32"/>
  <c r="AD144" i="32"/>
  <c r="AD141" i="32"/>
  <c r="Y144" i="32"/>
  <c r="Y141" i="32"/>
  <c r="W144" i="32"/>
  <c r="W141" i="32"/>
  <c r="Z144" i="32"/>
  <c r="Z141" i="32"/>
  <c r="U144" i="32"/>
  <c r="U141" i="32"/>
  <c r="X144" i="32"/>
  <c r="X141" i="32"/>
  <c r="V144" i="32"/>
  <c r="V141" i="32"/>
  <c r="AC144" i="32"/>
  <c r="AC141" i="32"/>
  <c r="X126" i="32"/>
  <c r="X123" i="32"/>
  <c r="Z126" i="32"/>
  <c r="Z123" i="32"/>
  <c r="U126" i="32"/>
  <c r="U123" i="32"/>
  <c r="DQ126" i="32"/>
  <c r="DQ123" i="32"/>
  <c r="BX126" i="32"/>
  <c r="BX123" i="32"/>
  <c r="BI126" i="32"/>
  <c r="BI123" i="32"/>
  <c r="T126" i="32"/>
  <c r="T123" i="32"/>
  <c r="AA126" i="32"/>
  <c r="AA123" i="32"/>
  <c r="V126" i="32"/>
  <c r="V123" i="32"/>
  <c r="CM126" i="32"/>
  <c r="CM123" i="32"/>
  <c r="EU126" i="32"/>
  <c r="EU123" i="32"/>
  <c r="W126" i="32"/>
  <c r="W123" i="32"/>
  <c r="FJ126" i="32"/>
  <c r="FJ123" i="32"/>
  <c r="AD126" i="32"/>
  <c r="AD123" i="32"/>
  <c r="Y126" i="32"/>
  <c r="Y123" i="32"/>
  <c r="AC126" i="32"/>
  <c r="AC123" i="32"/>
  <c r="AB126" i="32"/>
  <c r="AB123" i="32"/>
  <c r="EF126" i="32"/>
  <c r="EF123" i="32"/>
  <c r="AT126" i="32"/>
  <c r="AT123" i="32"/>
  <c r="P126" i="32"/>
  <c r="P123" i="32"/>
  <c r="X14" i="59"/>
  <c r="X64" i="59" s="1"/>
  <c r="V48" i="62"/>
  <c r="X48" i="62"/>
  <c r="BD16" i="61"/>
  <c r="M67" i="61"/>
  <c r="N67" i="61" s="1"/>
  <c r="W48" i="62"/>
  <c r="S48" i="62"/>
  <c r="AA48" i="62"/>
  <c r="AB48" i="62"/>
  <c r="AD48" i="62"/>
  <c r="U48" i="62"/>
  <c r="Z48" i="62"/>
  <c r="H14" i="59"/>
  <c r="H64" i="59" s="1"/>
  <c r="P14" i="59"/>
  <c r="P64" i="59" s="1"/>
  <c r="Y48" i="62"/>
  <c r="T48" i="62"/>
  <c r="AV16" i="61"/>
  <c r="AW16" i="61" s="1"/>
  <c r="AX16" i="61" s="1"/>
  <c r="AC67" i="61"/>
  <c r="AD67" i="61" s="1"/>
  <c r="U67" i="61"/>
  <c r="V67" i="61" s="1"/>
  <c r="H15" i="59"/>
  <c r="H65" i="59" s="1"/>
  <c r="AE16" i="61"/>
  <c r="AE66" i="61" s="1"/>
  <c r="E16" i="61"/>
  <c r="F16" i="61" s="1"/>
  <c r="W16" i="61"/>
  <c r="W66" i="61" s="1"/>
  <c r="BK16" i="61"/>
  <c r="AM16" i="61"/>
  <c r="AM66" i="61" s="1"/>
  <c r="O16" i="61"/>
  <c r="O66" i="61" s="1"/>
  <c r="H16" i="61"/>
  <c r="H66" i="61" s="1"/>
  <c r="P16" i="61"/>
  <c r="P66" i="61" s="1"/>
  <c r="X16" i="61"/>
  <c r="X66" i="61" s="1"/>
  <c r="D66" i="61"/>
  <c r="AF16" i="61"/>
  <c r="AF66" i="61" s="1"/>
  <c r="AN16" i="61"/>
  <c r="AN66" i="61" s="1"/>
  <c r="D64" i="59"/>
  <c r="D65" i="59"/>
  <c r="O66" i="31"/>
  <c r="O77" i="31" s="1"/>
  <c r="D17" i="59"/>
  <c r="AF15" i="59"/>
  <c r="AF65" i="59" s="1"/>
  <c r="AN15" i="59"/>
  <c r="X15" i="59"/>
  <c r="X65" i="59" s="1"/>
  <c r="W15" i="61"/>
  <c r="E15" i="61"/>
  <c r="O15" i="61"/>
  <c r="G15" i="61"/>
  <c r="C65" i="61"/>
  <c r="AE15" i="61"/>
  <c r="AU15" i="61"/>
  <c r="AM15" i="61"/>
  <c r="C17" i="61"/>
  <c r="E14" i="61"/>
  <c r="G14" i="61"/>
  <c r="W14" i="61"/>
  <c r="O14" i="61"/>
  <c r="AE14" i="61"/>
  <c r="AM14" i="61"/>
  <c r="C64" i="61"/>
  <c r="AU14" i="61"/>
  <c r="P66" i="31"/>
  <c r="CZ64" i="32"/>
  <c r="CV64" i="32"/>
  <c r="BC57" i="61"/>
  <c r="BD25" i="61"/>
  <c r="BE25" i="61" s="1"/>
  <c r="BF25" i="61" s="1"/>
  <c r="BD61" i="61"/>
  <c r="BE61" i="61" s="1"/>
  <c r="BF61" i="61" s="1"/>
  <c r="BC37" i="61"/>
  <c r="BD45" i="61"/>
  <c r="BE45" i="61" s="1"/>
  <c r="BF45" i="61" s="1"/>
  <c r="BD46" i="61"/>
  <c r="BE46" i="61" s="1"/>
  <c r="BF46" i="61" s="1"/>
  <c r="BC52" i="61"/>
  <c r="BC22" i="61"/>
  <c r="BE36" i="61"/>
  <c r="BF36" i="61" s="1"/>
  <c r="BE35" i="61"/>
  <c r="BF35" i="61" s="1"/>
  <c r="BG42" i="61"/>
  <c r="BG57" i="61"/>
  <c r="BE55" i="61"/>
  <c r="BF55" i="61" s="1"/>
  <c r="BC65" i="61"/>
  <c r="AV22" i="61"/>
  <c r="AR67" i="61"/>
  <c r="BD41" i="61"/>
  <c r="BE41" i="61" s="1"/>
  <c r="BF41" i="61" s="1"/>
  <c r="BD50" i="61"/>
  <c r="BE50" i="61" s="1"/>
  <c r="BF50" i="61" s="1"/>
  <c r="BD40" i="61"/>
  <c r="BE40" i="61" s="1"/>
  <c r="BF40" i="61" s="1"/>
  <c r="AW10" i="61"/>
  <c r="AO62" i="61"/>
  <c r="AP62" i="61" s="1"/>
  <c r="AP59" i="61"/>
  <c r="AV37" i="61"/>
  <c r="AW34" i="61"/>
  <c r="AS17" i="61"/>
  <c r="AT17" i="61" s="1"/>
  <c r="AT14" i="61"/>
  <c r="AO32" i="61"/>
  <c r="AP32" i="61" s="1"/>
  <c r="AP29" i="61"/>
  <c r="AX19" i="61"/>
  <c r="AW22" i="61"/>
  <c r="AX22" i="61" s="1"/>
  <c r="AO42" i="61"/>
  <c r="AP42" i="61" s="1"/>
  <c r="AP39" i="61"/>
  <c r="AS27" i="61"/>
  <c r="AT27" i="61" s="1"/>
  <c r="AT24" i="61"/>
  <c r="AO52" i="61"/>
  <c r="AP52" i="61" s="1"/>
  <c r="AP49" i="61"/>
  <c r="BE44" i="61"/>
  <c r="BE19" i="61"/>
  <c r="BG66" i="61"/>
  <c r="BG62" i="61"/>
  <c r="AZ66" i="61"/>
  <c r="BA11" i="61"/>
  <c r="AZ27" i="61"/>
  <c r="BA24" i="61"/>
  <c r="AZ32" i="61"/>
  <c r="BA29" i="61"/>
  <c r="AZ37" i="61"/>
  <c r="BA34" i="61"/>
  <c r="BD34" i="61"/>
  <c r="AZ52" i="61"/>
  <c r="BA49" i="61"/>
  <c r="AZ62" i="61"/>
  <c r="BA59" i="61"/>
  <c r="BE39" i="61"/>
  <c r="BG64" i="61"/>
  <c r="BG12" i="61"/>
  <c r="BK9" i="61"/>
  <c r="BG37" i="61"/>
  <c r="BK34" i="61"/>
  <c r="BK45" i="61"/>
  <c r="BK47" i="61" s="1"/>
  <c r="BK60" i="61"/>
  <c r="AV57" i="61"/>
  <c r="AW54" i="61"/>
  <c r="BA35" i="61"/>
  <c r="BB35" i="61" s="1"/>
  <c r="AO27" i="61"/>
  <c r="AP27" i="61" s="1"/>
  <c r="AP24" i="61"/>
  <c r="AV52" i="61"/>
  <c r="AW49" i="61"/>
  <c r="AS32" i="61"/>
  <c r="AT32" i="61" s="1"/>
  <c r="AT29" i="61"/>
  <c r="AW9" i="61"/>
  <c r="AS64" i="61"/>
  <c r="AS12" i="61"/>
  <c r="AT12" i="61" s="1"/>
  <c r="AT9" i="61"/>
  <c r="AS37" i="61"/>
  <c r="AT37" i="61" s="1"/>
  <c r="AT34" i="61"/>
  <c r="AS42" i="61"/>
  <c r="AT42" i="61" s="1"/>
  <c r="AT39" i="61"/>
  <c r="BK59" i="61"/>
  <c r="AV62" i="61"/>
  <c r="AW59" i="61"/>
  <c r="AW24" i="61"/>
  <c r="AV27" i="61"/>
  <c r="BK26" i="61"/>
  <c r="AO12" i="61"/>
  <c r="AP12" i="61" s="1"/>
  <c r="AP9" i="61"/>
  <c r="AS62" i="61"/>
  <c r="AT62" i="61" s="1"/>
  <c r="AT59" i="61"/>
  <c r="AV47" i="61"/>
  <c r="AW44" i="61"/>
  <c r="AT19" i="61"/>
  <c r="AS22" i="61"/>
  <c r="AT22" i="61" s="1"/>
  <c r="DH56" i="61"/>
  <c r="BO56" i="61" s="1"/>
  <c r="BS56" i="61" s="1"/>
  <c r="DH55" i="61"/>
  <c r="BO55" i="61" s="1"/>
  <c r="DH60" i="61"/>
  <c r="BO60" i="61" s="1"/>
  <c r="DH54" i="61"/>
  <c r="BO54" i="61" s="1"/>
  <c r="DH59" i="61"/>
  <c r="BO59" i="61" s="1"/>
  <c r="DH49" i="61"/>
  <c r="BO49" i="61" s="1"/>
  <c r="DH61" i="61"/>
  <c r="BO61" i="61" s="1"/>
  <c r="DH39" i="61"/>
  <c r="BO39" i="61" s="1"/>
  <c r="BS39" i="61" s="1"/>
  <c r="DH50" i="61"/>
  <c r="BO50" i="61" s="1"/>
  <c r="DH45" i="61"/>
  <c r="BO45" i="61" s="1"/>
  <c r="BS45" i="61" s="1"/>
  <c r="DH51" i="61"/>
  <c r="BO51" i="61" s="1"/>
  <c r="BS51" i="61" s="1"/>
  <c r="DH44" i="61"/>
  <c r="BO44" i="61" s="1"/>
  <c r="DH46" i="61"/>
  <c r="BO46" i="61" s="1"/>
  <c r="DH41" i="61"/>
  <c r="BO41" i="61" s="1"/>
  <c r="DH40" i="61"/>
  <c r="BO40" i="61" s="1"/>
  <c r="BS40" i="61" s="1"/>
  <c r="DH35" i="61"/>
  <c r="BO35" i="61" s="1"/>
  <c r="DH34" i="61"/>
  <c r="BO34" i="61" s="1"/>
  <c r="DH31" i="61"/>
  <c r="BO31" i="61" s="1"/>
  <c r="DH29" i="61"/>
  <c r="BO29" i="61" s="1"/>
  <c r="DH26" i="61"/>
  <c r="BO26" i="61" s="1"/>
  <c r="DH25" i="61"/>
  <c r="BO25" i="61" s="1"/>
  <c r="DH36" i="61"/>
  <c r="BO36" i="61" s="1"/>
  <c r="BS36" i="61" s="1"/>
  <c r="DH24" i="61"/>
  <c r="BO24" i="61" s="1"/>
  <c r="DH21" i="61"/>
  <c r="BO21" i="61" s="1"/>
  <c r="DH20" i="61"/>
  <c r="BO20" i="61" s="1"/>
  <c r="DH14" i="61"/>
  <c r="BO14" i="61" s="1"/>
  <c r="DH11" i="61"/>
  <c r="BO11" i="61" s="1"/>
  <c r="DH10" i="61"/>
  <c r="BO10" i="61" s="1"/>
  <c r="DH30" i="61"/>
  <c r="BO30" i="61" s="1"/>
  <c r="DH9" i="61"/>
  <c r="BO9" i="61" s="1"/>
  <c r="DH19" i="61"/>
  <c r="BO19" i="61" s="1"/>
  <c r="DI7" i="61"/>
  <c r="DH16" i="61"/>
  <c r="BO16" i="61" s="1"/>
  <c r="BS16" i="61" s="1"/>
  <c r="DH15" i="61"/>
  <c r="BO15" i="61" s="1"/>
  <c r="BG32" i="61"/>
  <c r="BK35" i="61"/>
  <c r="BK41" i="61"/>
  <c r="AS57" i="61"/>
  <c r="AT57" i="61" s="1"/>
  <c r="AT54" i="61"/>
  <c r="BA21" i="61"/>
  <c r="BB21" i="61" s="1"/>
  <c r="BD21" i="61"/>
  <c r="BE21" i="61" s="1"/>
  <c r="BF21" i="61" s="1"/>
  <c r="BA20" i="61"/>
  <c r="BB20" i="61" s="1"/>
  <c r="BD20" i="61"/>
  <c r="BE20" i="61" s="1"/>
  <c r="BF20" i="61" s="1"/>
  <c r="BA16" i="61"/>
  <c r="BB16" i="61" s="1"/>
  <c r="BC16" i="61" s="1"/>
  <c r="BA31" i="61"/>
  <c r="BB31" i="61" s="1"/>
  <c r="BD31" i="61"/>
  <c r="BE31" i="61" s="1"/>
  <c r="BF31" i="61" s="1"/>
  <c r="AZ42" i="61"/>
  <c r="BA39" i="61"/>
  <c r="BA44" i="61"/>
  <c r="AZ47" i="61"/>
  <c r="BA51" i="61"/>
  <c r="BB51" i="61" s="1"/>
  <c r="BD51" i="61"/>
  <c r="BE51" i="61" s="1"/>
  <c r="BF51" i="61" s="1"/>
  <c r="BA60" i="61"/>
  <c r="BB60" i="61" s="1"/>
  <c r="BD60" i="61"/>
  <c r="BE60" i="61" s="1"/>
  <c r="BF60" i="61" s="1"/>
  <c r="AS66" i="61"/>
  <c r="AT66" i="61" s="1"/>
  <c r="AT11" i="61"/>
  <c r="AV11" i="61" s="1"/>
  <c r="AV12" i="61" s="1"/>
  <c r="BC64" i="61"/>
  <c r="AX29" i="61"/>
  <c r="AW32" i="61"/>
  <c r="AX32" i="61" s="1"/>
  <c r="BC47" i="61"/>
  <c r="BG22" i="61"/>
  <c r="BK19" i="61"/>
  <c r="DU61" i="61"/>
  <c r="BH61" i="61" s="1"/>
  <c r="DU60" i="61"/>
  <c r="BH60" i="61" s="1"/>
  <c r="DU59" i="61"/>
  <c r="BH59" i="61" s="1"/>
  <c r="BL59" i="61" s="1"/>
  <c r="DU56" i="61"/>
  <c r="BH56" i="61" s="1"/>
  <c r="DU55" i="61"/>
  <c r="BH55" i="61" s="1"/>
  <c r="DU51" i="61"/>
  <c r="BH51" i="61" s="1"/>
  <c r="DU50" i="61"/>
  <c r="BH50" i="61" s="1"/>
  <c r="DU49" i="61"/>
  <c r="BH49" i="61" s="1"/>
  <c r="BL49" i="61" s="1"/>
  <c r="DU46" i="61"/>
  <c r="BH46" i="61" s="1"/>
  <c r="DU45" i="61"/>
  <c r="BH45" i="61" s="1"/>
  <c r="DU54" i="61"/>
  <c r="BH54" i="61" s="1"/>
  <c r="DU44" i="61"/>
  <c r="BH44" i="61" s="1"/>
  <c r="BL44" i="61" s="1"/>
  <c r="DU41" i="61"/>
  <c r="BH41" i="61" s="1"/>
  <c r="DU40" i="61"/>
  <c r="BH40" i="61" s="1"/>
  <c r="DU39" i="61"/>
  <c r="BH39" i="61" s="1"/>
  <c r="DU36" i="61"/>
  <c r="BH36" i="61" s="1"/>
  <c r="BL36" i="61" s="1"/>
  <c r="DU35" i="61"/>
  <c r="BH35" i="61" s="1"/>
  <c r="DU34" i="61"/>
  <c r="BH34" i="61" s="1"/>
  <c r="DU31" i="61"/>
  <c r="BH31" i="61" s="1"/>
  <c r="DU30" i="61"/>
  <c r="BH30" i="61" s="1"/>
  <c r="DU29" i="61"/>
  <c r="BH29" i="61" s="1"/>
  <c r="BL29" i="61" s="1"/>
  <c r="DU26" i="61"/>
  <c r="BH26" i="61" s="1"/>
  <c r="BI26" i="61" s="1"/>
  <c r="BJ26" i="61" s="1"/>
  <c r="BL26" i="61" s="1"/>
  <c r="DU25" i="61"/>
  <c r="BH25" i="61" s="1"/>
  <c r="DU24" i="61"/>
  <c r="BH24" i="61" s="1"/>
  <c r="DU21" i="61"/>
  <c r="BH21" i="61" s="1"/>
  <c r="DU20" i="61"/>
  <c r="BH20" i="61" s="1"/>
  <c r="DU19" i="61"/>
  <c r="BH19" i="61" s="1"/>
  <c r="DU16" i="61"/>
  <c r="BH16" i="61" s="1"/>
  <c r="DU15" i="61"/>
  <c r="BH15" i="61" s="1"/>
  <c r="DU14" i="61"/>
  <c r="BH14" i="61" s="1"/>
  <c r="DU11" i="61"/>
  <c r="BH11" i="61" s="1"/>
  <c r="BL11" i="61" s="1"/>
  <c r="DU10" i="61"/>
  <c r="BH10" i="61" s="1"/>
  <c r="BL10" i="61" s="1"/>
  <c r="DU9" i="61"/>
  <c r="BH9" i="61" s="1"/>
  <c r="DV7" i="61"/>
  <c r="AS52" i="61"/>
  <c r="AT52" i="61" s="1"/>
  <c r="AT49" i="61"/>
  <c r="AS65" i="61"/>
  <c r="AT65" i="61" s="1"/>
  <c r="AT10" i="61"/>
  <c r="BC32" i="61"/>
  <c r="BD29" i="61"/>
  <c r="BG17" i="61"/>
  <c r="BK14" i="61"/>
  <c r="BK40" i="61"/>
  <c r="BD57" i="61"/>
  <c r="BE54" i="61"/>
  <c r="AZ17" i="61"/>
  <c r="BA14" i="61"/>
  <c r="BD14" i="61"/>
  <c r="BA36" i="61"/>
  <c r="BB36" i="61" s="1"/>
  <c r="BA56" i="61"/>
  <c r="BB56" i="61" s="1"/>
  <c r="BK50" i="61"/>
  <c r="AY67" i="61"/>
  <c r="BD49" i="61"/>
  <c r="BE9" i="61"/>
  <c r="BC27" i="61"/>
  <c r="BD24" i="61"/>
  <c r="AV32" i="61"/>
  <c r="AV42" i="61"/>
  <c r="AW39" i="61"/>
  <c r="BD30" i="61"/>
  <c r="BE30" i="61" s="1"/>
  <c r="BF30" i="61" s="1"/>
  <c r="AK67" i="61"/>
  <c r="AL67" i="61" s="1"/>
  <c r="AL64" i="61"/>
  <c r="AP10" i="61"/>
  <c r="BD15" i="61"/>
  <c r="BE15" i="61" s="1"/>
  <c r="BF15" i="61" s="1"/>
  <c r="AT44" i="61"/>
  <c r="AS47" i="61"/>
  <c r="AT47" i="61" s="1"/>
  <c r="BG65" i="61"/>
  <c r="BG27" i="61"/>
  <c r="BK24" i="61"/>
  <c r="BK36" i="61"/>
  <c r="BG47" i="61"/>
  <c r="BG52" i="61"/>
  <c r="BK56" i="61"/>
  <c r="AZ65" i="61"/>
  <c r="BA10" i="61"/>
  <c r="BD10" i="61"/>
  <c r="AZ64" i="61"/>
  <c r="BA9" i="61"/>
  <c r="AZ12" i="61"/>
  <c r="AZ22" i="61"/>
  <c r="BA19" i="61"/>
  <c r="BA26" i="61"/>
  <c r="BB26" i="61" s="1"/>
  <c r="BD26" i="61"/>
  <c r="BE26" i="61" s="1"/>
  <c r="BF26" i="61" s="1"/>
  <c r="AZ57" i="61"/>
  <c r="BA54" i="61"/>
  <c r="BA55" i="61"/>
  <c r="BB55" i="61" s="1"/>
  <c r="DB62" i="32"/>
  <c r="DB121" i="32" s="1"/>
  <c r="AE34" i="59"/>
  <c r="AG34" i="59" s="1"/>
  <c r="DB61" i="32"/>
  <c r="AE9" i="59"/>
  <c r="AG9" i="59" s="1"/>
  <c r="AE45" i="59"/>
  <c r="AE47" i="59" s="1"/>
  <c r="AC31" i="59"/>
  <c r="AD31" i="59" s="1"/>
  <c r="FJ89" i="32"/>
  <c r="CM89" i="32"/>
  <c r="AN16" i="59"/>
  <c r="H16" i="59"/>
  <c r="D66" i="59"/>
  <c r="P16" i="59"/>
  <c r="P66" i="59" s="1"/>
  <c r="X16" i="59"/>
  <c r="X66" i="59" s="1"/>
  <c r="AF16" i="59"/>
  <c r="AF66" i="59" s="1"/>
  <c r="T38" i="60"/>
  <c r="AB38" i="60"/>
  <c r="Z38" i="60"/>
  <c r="U38" i="60"/>
  <c r="S38" i="60"/>
  <c r="Y38" i="60"/>
  <c r="AA38" i="60"/>
  <c r="X38" i="60"/>
  <c r="W38" i="60"/>
  <c r="AC38" i="60"/>
  <c r="V38" i="60"/>
  <c r="P38" i="60"/>
  <c r="P48" i="60" s="1"/>
  <c r="D48" i="60"/>
  <c r="D51" i="60"/>
  <c r="W12" i="59"/>
  <c r="V54" i="59"/>
  <c r="AC36" i="59"/>
  <c r="AD36" i="59" s="1"/>
  <c r="U12" i="59"/>
  <c r="V12" i="59" s="1"/>
  <c r="Q47" i="59"/>
  <c r="R47" i="59" s="1"/>
  <c r="AE88" i="32"/>
  <c r="S144" i="32"/>
  <c r="Y108" i="32"/>
  <c r="Y89" i="32"/>
  <c r="AA89" i="32"/>
  <c r="AA108" i="32"/>
  <c r="T108" i="32"/>
  <c r="T89" i="32"/>
  <c r="S126" i="32"/>
  <c r="AE87" i="32"/>
  <c r="U108" i="32"/>
  <c r="U89" i="32"/>
  <c r="AB89" i="32"/>
  <c r="AB108" i="32"/>
  <c r="W89" i="32"/>
  <c r="W108" i="32"/>
  <c r="AD89" i="32"/>
  <c r="AD108" i="32"/>
  <c r="AC108" i="32"/>
  <c r="AC89" i="32"/>
  <c r="V89" i="32"/>
  <c r="V108" i="32"/>
  <c r="X89" i="32"/>
  <c r="X108" i="32"/>
  <c r="S89" i="32"/>
  <c r="S108" i="32"/>
  <c r="AE86" i="32"/>
  <c r="AE105" i="32" s="1"/>
  <c r="Z89" i="32"/>
  <c r="Z108" i="32"/>
  <c r="CZ15" i="59"/>
  <c r="C15" i="59" s="1"/>
  <c r="CZ15" i="57"/>
  <c r="AC10" i="59"/>
  <c r="AD10" i="59" s="1"/>
  <c r="P108" i="32"/>
  <c r="P89" i="32"/>
  <c r="AT86" i="32"/>
  <c r="AT89" i="32" s="1"/>
  <c r="R22" i="59"/>
  <c r="AA22" i="59"/>
  <c r="W27" i="59"/>
  <c r="BI89" i="32"/>
  <c r="BX89" i="32"/>
  <c r="AG31" i="59"/>
  <c r="AH31" i="59" s="1"/>
  <c r="W62" i="59"/>
  <c r="EU89" i="32"/>
  <c r="EF89" i="32"/>
  <c r="DQ89" i="32"/>
  <c r="AC40" i="59"/>
  <c r="AD40" i="59" s="1"/>
  <c r="AG35" i="59"/>
  <c r="AH35" i="59" s="1"/>
  <c r="Y26" i="59"/>
  <c r="Z26" i="59" s="1"/>
  <c r="R27" i="59"/>
  <c r="Y42" i="59"/>
  <c r="AD11" i="59"/>
  <c r="Y52" i="59"/>
  <c r="Z49" i="59"/>
  <c r="Q57" i="59"/>
  <c r="R57" i="59" s="1"/>
  <c r="R54" i="59"/>
  <c r="AG44" i="59"/>
  <c r="AF47" i="59"/>
  <c r="AD24" i="59"/>
  <c r="V57" i="59"/>
  <c r="AD9" i="59"/>
  <c r="AH49" i="59"/>
  <c r="AD59" i="59"/>
  <c r="AC60" i="59"/>
  <c r="AD60" i="59" s="1"/>
  <c r="AD34" i="59"/>
  <c r="AC55" i="59"/>
  <c r="AD55" i="59" s="1"/>
  <c r="AF27" i="59"/>
  <c r="AN14" i="59"/>
  <c r="AG46" i="59"/>
  <c r="AH46" i="59" s="1"/>
  <c r="AD19" i="59"/>
  <c r="AB67" i="59"/>
  <c r="W52" i="59"/>
  <c r="AF57" i="59"/>
  <c r="AD54" i="59"/>
  <c r="U32" i="59"/>
  <c r="V32" i="59" s="1"/>
  <c r="AF62" i="59"/>
  <c r="AG59" i="59"/>
  <c r="DD61" i="59"/>
  <c r="AI61" i="59" s="1"/>
  <c r="AM61" i="59" s="1"/>
  <c r="AO61" i="59" s="1"/>
  <c r="AP61" i="59" s="1"/>
  <c r="DD56" i="59"/>
  <c r="AI56" i="59" s="1"/>
  <c r="AM56" i="59" s="1"/>
  <c r="AO56" i="59" s="1"/>
  <c r="AP56" i="59" s="1"/>
  <c r="DD55" i="59"/>
  <c r="AI55" i="59" s="1"/>
  <c r="AK55" i="59" s="1"/>
  <c r="AL55" i="59" s="1"/>
  <c r="DD59" i="59"/>
  <c r="AI59" i="59" s="1"/>
  <c r="AM59" i="59" s="1"/>
  <c r="DD54" i="59"/>
  <c r="AI54" i="59" s="1"/>
  <c r="AM54" i="59" s="1"/>
  <c r="AO54" i="59" s="1"/>
  <c r="DD49" i="59"/>
  <c r="AI49" i="59" s="1"/>
  <c r="DD45" i="59"/>
  <c r="AI45" i="59" s="1"/>
  <c r="AK45" i="59" s="1"/>
  <c r="AL45" i="59" s="1"/>
  <c r="DD60" i="59"/>
  <c r="AI60" i="59" s="1"/>
  <c r="DD50" i="59"/>
  <c r="AI50" i="59" s="1"/>
  <c r="AK50" i="59" s="1"/>
  <c r="AL50" i="59" s="1"/>
  <c r="DD34" i="59"/>
  <c r="AI34" i="59" s="1"/>
  <c r="AK34" i="59" s="1"/>
  <c r="DD31" i="59"/>
  <c r="AI31" i="59" s="1"/>
  <c r="AK31" i="59" s="1"/>
  <c r="AL31" i="59" s="1"/>
  <c r="DD30" i="59"/>
  <c r="AI30" i="59" s="1"/>
  <c r="DD51" i="59"/>
  <c r="AI51" i="59" s="1"/>
  <c r="AK51" i="59" s="1"/>
  <c r="AL51" i="59" s="1"/>
  <c r="DD41" i="59"/>
  <c r="AI41" i="59" s="1"/>
  <c r="DD39" i="59"/>
  <c r="AI39" i="59" s="1"/>
  <c r="AM39" i="59" s="1"/>
  <c r="AO39" i="59" s="1"/>
  <c r="DD19" i="59"/>
  <c r="AI19" i="59" s="1"/>
  <c r="AM19" i="59" s="1"/>
  <c r="DD40" i="59"/>
  <c r="AI40" i="59" s="1"/>
  <c r="AK40" i="59" s="1"/>
  <c r="AL40" i="59" s="1"/>
  <c r="DD36" i="59"/>
  <c r="AI36" i="59" s="1"/>
  <c r="DD29" i="59"/>
  <c r="AI29" i="59" s="1"/>
  <c r="AK29" i="59" s="1"/>
  <c r="DD46" i="59"/>
  <c r="AI46" i="59" s="1"/>
  <c r="AK46" i="59" s="1"/>
  <c r="AL46" i="59" s="1"/>
  <c r="DD44" i="59"/>
  <c r="AI44" i="59" s="1"/>
  <c r="AK44" i="59" s="1"/>
  <c r="DD35" i="59"/>
  <c r="AI35" i="59" s="1"/>
  <c r="AK35" i="59" s="1"/>
  <c r="AL35" i="59" s="1"/>
  <c r="DD24" i="59"/>
  <c r="AI24" i="59" s="1"/>
  <c r="AK24" i="59" s="1"/>
  <c r="DD21" i="59"/>
  <c r="AI21" i="59" s="1"/>
  <c r="AK21" i="59" s="1"/>
  <c r="AL21" i="59" s="1"/>
  <c r="DD20" i="59"/>
  <c r="AI20" i="59" s="1"/>
  <c r="DD11" i="59"/>
  <c r="AI11" i="59" s="1"/>
  <c r="AK11" i="59" s="1"/>
  <c r="DD9" i="59"/>
  <c r="AI9" i="59" s="1"/>
  <c r="DE7" i="59"/>
  <c r="DD10" i="59"/>
  <c r="AI10" i="59" s="1"/>
  <c r="AK10" i="59" s="1"/>
  <c r="DD26" i="59"/>
  <c r="AI26" i="59" s="1"/>
  <c r="AK26" i="59" s="1"/>
  <c r="AL26" i="59" s="1"/>
  <c r="DD25" i="59"/>
  <c r="AI25" i="59" s="1"/>
  <c r="AM25" i="59" s="1"/>
  <c r="AE30" i="59"/>
  <c r="AG30" i="59" s="1"/>
  <c r="AH30" i="59" s="1"/>
  <c r="AA57" i="59"/>
  <c r="AE54" i="59"/>
  <c r="AA62" i="59"/>
  <c r="AN49" i="59"/>
  <c r="Z11" i="59"/>
  <c r="R42" i="59"/>
  <c r="AJ47" i="59"/>
  <c r="AJ65" i="59"/>
  <c r="AN10" i="59"/>
  <c r="AJ32" i="59"/>
  <c r="AE55" i="59"/>
  <c r="AG55" i="59" s="1"/>
  <c r="AH55" i="59" s="1"/>
  <c r="U42" i="59"/>
  <c r="V42" i="59" s="1"/>
  <c r="AE19" i="59"/>
  <c r="W37" i="59"/>
  <c r="Y34" i="59"/>
  <c r="U52" i="59"/>
  <c r="V52" i="59" s="1"/>
  <c r="AN26" i="59"/>
  <c r="W42" i="59"/>
  <c r="W32" i="59"/>
  <c r="Y29" i="59"/>
  <c r="AN51" i="59"/>
  <c r="AN31" i="59"/>
  <c r="AN60" i="59"/>
  <c r="U22" i="59"/>
  <c r="V22" i="59" s="1"/>
  <c r="V19" i="59"/>
  <c r="U47" i="59"/>
  <c r="V47" i="59" s="1"/>
  <c r="AN21" i="59"/>
  <c r="AF64" i="59"/>
  <c r="AF12" i="59"/>
  <c r="V62" i="59"/>
  <c r="AE25" i="59"/>
  <c r="AG25" i="59" s="1"/>
  <c r="AH25" i="59" s="1"/>
  <c r="AA37" i="59"/>
  <c r="AA12" i="59"/>
  <c r="AA27" i="59"/>
  <c r="AE24" i="59"/>
  <c r="AG24" i="59" s="1"/>
  <c r="AE51" i="59"/>
  <c r="AG51" i="59" s="1"/>
  <c r="AH51" i="59" s="1"/>
  <c r="AA52" i="59"/>
  <c r="U37" i="59"/>
  <c r="V37" i="59" s="1"/>
  <c r="AC49" i="59"/>
  <c r="AN44" i="59"/>
  <c r="AJ64" i="59"/>
  <c r="AJ12" i="59"/>
  <c r="AJ42" i="59"/>
  <c r="AJ37" i="59"/>
  <c r="AC20" i="59"/>
  <c r="AD20" i="59" s="1"/>
  <c r="R11" i="59"/>
  <c r="AF32" i="59"/>
  <c r="AD29" i="59"/>
  <c r="AF22" i="59"/>
  <c r="AN57" i="59"/>
  <c r="AE11" i="59"/>
  <c r="AE41" i="59"/>
  <c r="AG41" i="59" s="1"/>
  <c r="AH41" i="59" s="1"/>
  <c r="AA47" i="59"/>
  <c r="AA42" i="59"/>
  <c r="AE60" i="59"/>
  <c r="AJ27" i="59"/>
  <c r="AJ17" i="59"/>
  <c r="AJ52" i="59"/>
  <c r="AJ62" i="59"/>
  <c r="AC25" i="59"/>
  <c r="AD25" i="59" s="1"/>
  <c r="Y12" i="59"/>
  <c r="Z9" i="59"/>
  <c r="AF42" i="59"/>
  <c r="AG39" i="59"/>
  <c r="AN42" i="59"/>
  <c r="AC39" i="59"/>
  <c r="Z54" i="59"/>
  <c r="Y57" i="59"/>
  <c r="AN36" i="59"/>
  <c r="AN37" i="59" s="1"/>
  <c r="R52" i="59"/>
  <c r="Z24" i="59"/>
  <c r="V10" i="59"/>
  <c r="R32" i="59"/>
  <c r="AF37" i="59"/>
  <c r="AG10" i="59"/>
  <c r="AG45" i="59"/>
  <c r="AH45" i="59" s="1"/>
  <c r="Q12" i="59"/>
  <c r="R12" i="59" s="1"/>
  <c r="AC46" i="59"/>
  <c r="AD46" i="59" s="1"/>
  <c r="W47" i="59"/>
  <c r="Y44" i="59"/>
  <c r="AA32" i="59"/>
  <c r="AE29" i="59"/>
  <c r="AE26" i="59"/>
  <c r="AG26" i="59" s="1"/>
  <c r="AH26" i="59" s="1"/>
  <c r="AE20" i="59"/>
  <c r="AG20" i="59" s="1"/>
  <c r="AH20" i="59" s="1"/>
  <c r="AE50" i="59"/>
  <c r="AG50" i="59" s="1"/>
  <c r="AE56" i="59"/>
  <c r="AG56" i="59" s="1"/>
  <c r="AH56" i="59" s="1"/>
  <c r="AE61" i="59"/>
  <c r="AG61" i="59" s="1"/>
  <c r="AH61" i="59" s="1"/>
  <c r="R62" i="59"/>
  <c r="U27" i="59"/>
  <c r="V27" i="59" s="1"/>
  <c r="V24" i="59"/>
  <c r="Z10" i="59"/>
  <c r="AC44" i="59"/>
  <c r="AJ66" i="59"/>
  <c r="AN11" i="59"/>
  <c r="DS61" i="59"/>
  <c r="AR61" i="59" s="1"/>
  <c r="DS59" i="59"/>
  <c r="AR59" i="59" s="1"/>
  <c r="DS56" i="59"/>
  <c r="AR56" i="59" s="1"/>
  <c r="AV56" i="59" s="1"/>
  <c r="DS55" i="59"/>
  <c r="AR55" i="59" s="1"/>
  <c r="DS54" i="59"/>
  <c r="AR54" i="59" s="1"/>
  <c r="DS46" i="59"/>
  <c r="AR46" i="59" s="1"/>
  <c r="DS51" i="59"/>
  <c r="AR51" i="59" s="1"/>
  <c r="AV51" i="59" s="1"/>
  <c r="DS29" i="59"/>
  <c r="AR29" i="59" s="1"/>
  <c r="DS49" i="59"/>
  <c r="AR49" i="59" s="1"/>
  <c r="AV49" i="59" s="1"/>
  <c r="DS44" i="59"/>
  <c r="AR44" i="59" s="1"/>
  <c r="DS41" i="59"/>
  <c r="AR41" i="59" s="1"/>
  <c r="AV41" i="59" s="1"/>
  <c r="DS40" i="59"/>
  <c r="AR40" i="59" s="1"/>
  <c r="DS50" i="59"/>
  <c r="AR50" i="59" s="1"/>
  <c r="AV50" i="59" s="1"/>
  <c r="DS45" i="59"/>
  <c r="AR45" i="59" s="1"/>
  <c r="DS60" i="59"/>
  <c r="AR60" i="59" s="1"/>
  <c r="DS36" i="59"/>
  <c r="AR36" i="59" s="1"/>
  <c r="DS14" i="59"/>
  <c r="AR14" i="59" s="1"/>
  <c r="DS11" i="59"/>
  <c r="AR11" i="59" s="1"/>
  <c r="DS10" i="59"/>
  <c r="AR10" i="59" s="1"/>
  <c r="DS35" i="59"/>
  <c r="AR35" i="59" s="1"/>
  <c r="DS34" i="59"/>
  <c r="AR34" i="59" s="1"/>
  <c r="DS30" i="59"/>
  <c r="AR30" i="59" s="1"/>
  <c r="DS26" i="59"/>
  <c r="AR26" i="59" s="1"/>
  <c r="DS25" i="59"/>
  <c r="AR25" i="59" s="1"/>
  <c r="DT7" i="59"/>
  <c r="DS24" i="59"/>
  <c r="AR24" i="59" s="1"/>
  <c r="DS21" i="59"/>
  <c r="AR21" i="59" s="1"/>
  <c r="DS20" i="59"/>
  <c r="AR20" i="59" s="1"/>
  <c r="DS39" i="59"/>
  <c r="AR39" i="59" s="1"/>
  <c r="DS31" i="59"/>
  <c r="AR31" i="59" s="1"/>
  <c r="DS16" i="59"/>
  <c r="AR16" i="59" s="1"/>
  <c r="DS19" i="59"/>
  <c r="AR19" i="59" s="1"/>
  <c r="DS15" i="59"/>
  <c r="AR15" i="59" s="1"/>
  <c r="DS9" i="59"/>
  <c r="AR9" i="59" s="1"/>
  <c r="AJ22" i="59"/>
  <c r="AJ57" i="59"/>
  <c r="AG40" i="59"/>
  <c r="AH40" i="59" s="1"/>
  <c r="AE21" i="59"/>
  <c r="AG21" i="59" s="1"/>
  <c r="AH21" i="59" s="1"/>
  <c r="AN25" i="59"/>
  <c r="Y62" i="59"/>
  <c r="Z59" i="59"/>
  <c r="W22" i="59"/>
  <c r="Y19" i="59"/>
  <c r="W57" i="59"/>
  <c r="DD54" i="57"/>
  <c r="AI54" i="57" s="1"/>
  <c r="AM54" i="57" s="1"/>
  <c r="DD44" i="57"/>
  <c r="AI44" i="57" s="1"/>
  <c r="AM44" i="57" s="1"/>
  <c r="DD34" i="57"/>
  <c r="AI34" i="57" s="1"/>
  <c r="AM34" i="57" s="1"/>
  <c r="DD24" i="57"/>
  <c r="AI24" i="57" s="1"/>
  <c r="DD59" i="57"/>
  <c r="AI59" i="57" s="1"/>
  <c r="DD49" i="57"/>
  <c r="AI49" i="57" s="1"/>
  <c r="DD39" i="57"/>
  <c r="DD29" i="57"/>
  <c r="AI29" i="57" s="1"/>
  <c r="AM29" i="57" s="1"/>
  <c r="DD19" i="57"/>
  <c r="AI19" i="57" s="1"/>
  <c r="DD21" i="57"/>
  <c r="AI21" i="57" s="1"/>
  <c r="DD11" i="57"/>
  <c r="AI11" i="57" s="1"/>
  <c r="AM11" i="57" s="1"/>
  <c r="DD60" i="57"/>
  <c r="AI60" i="57" s="1"/>
  <c r="AM60" i="57" s="1"/>
  <c r="DD55" i="57"/>
  <c r="AI55" i="57" s="1"/>
  <c r="AM55" i="57" s="1"/>
  <c r="DD50" i="57"/>
  <c r="AI50" i="57" s="1"/>
  <c r="AM50" i="57" s="1"/>
  <c r="DD45" i="57"/>
  <c r="AI45" i="57" s="1"/>
  <c r="AM45" i="57" s="1"/>
  <c r="DD40" i="57"/>
  <c r="DD35" i="57"/>
  <c r="AI35" i="57" s="1"/>
  <c r="AM35" i="57" s="1"/>
  <c r="DD30" i="57"/>
  <c r="AI30" i="57" s="1"/>
  <c r="DD25" i="57"/>
  <c r="AI25" i="57" s="1"/>
  <c r="AM25" i="57" s="1"/>
  <c r="DD20" i="57"/>
  <c r="AI20" i="57" s="1"/>
  <c r="AM20" i="57" s="1"/>
  <c r="DD10" i="57"/>
  <c r="AI10" i="57" s="1"/>
  <c r="DD31" i="57"/>
  <c r="AI31" i="57" s="1"/>
  <c r="DD56" i="57"/>
  <c r="AI56" i="57" s="1"/>
  <c r="AM56" i="57" s="1"/>
  <c r="DD46" i="57"/>
  <c r="AI46" i="57" s="1"/>
  <c r="DD36" i="57"/>
  <c r="AI36" i="57" s="1"/>
  <c r="DD26" i="57"/>
  <c r="AI26" i="57" s="1"/>
  <c r="DD61" i="57"/>
  <c r="AI61" i="57" s="1"/>
  <c r="AM61" i="57" s="1"/>
  <c r="DD51" i="57"/>
  <c r="AI51" i="57" s="1"/>
  <c r="DD41" i="57"/>
  <c r="DR26" i="57"/>
  <c r="AJ26" i="57" s="1"/>
  <c r="DR21" i="57"/>
  <c r="AJ21" i="57" s="1"/>
  <c r="DR16" i="57"/>
  <c r="AJ16" i="57" s="1"/>
  <c r="DR61" i="57"/>
  <c r="AJ61" i="57" s="1"/>
  <c r="DR56" i="57"/>
  <c r="AJ56" i="57" s="1"/>
  <c r="DR51" i="57"/>
  <c r="AJ51" i="57" s="1"/>
  <c r="AN51" i="57" s="1"/>
  <c r="DR46" i="57"/>
  <c r="AJ46" i="57" s="1"/>
  <c r="AN46" i="57" s="1"/>
  <c r="DR41" i="57"/>
  <c r="AJ41" i="57" s="1"/>
  <c r="DR36" i="57"/>
  <c r="AJ36" i="57" s="1"/>
  <c r="DR31" i="57"/>
  <c r="AJ31" i="57" s="1"/>
  <c r="DR11" i="57"/>
  <c r="AJ11" i="57" s="1"/>
  <c r="D67" i="57"/>
  <c r="Y45" i="57"/>
  <c r="Z45" i="57" s="1"/>
  <c r="I57" i="57"/>
  <c r="J57" i="57" s="1"/>
  <c r="J49" i="57"/>
  <c r="W52" i="57"/>
  <c r="P66" i="57"/>
  <c r="P42" i="57"/>
  <c r="P65" i="57"/>
  <c r="H42" i="57"/>
  <c r="H65" i="57"/>
  <c r="H67" i="57" s="1"/>
  <c r="Y36" i="57"/>
  <c r="Z36" i="57" s="1"/>
  <c r="W32" i="57"/>
  <c r="H17" i="57"/>
  <c r="AF14" i="57"/>
  <c r="P14" i="57"/>
  <c r="L17" i="57"/>
  <c r="L64" i="57"/>
  <c r="L67" i="57" s="1"/>
  <c r="X14" i="57"/>
  <c r="X17" i="57" s="1"/>
  <c r="AA32" i="57"/>
  <c r="AA57" i="57"/>
  <c r="Y61" i="57"/>
  <c r="Z61" i="57" s="1"/>
  <c r="Y35" i="57"/>
  <c r="Z35" i="57" s="1"/>
  <c r="AG21" i="57"/>
  <c r="AH21" i="57" s="1"/>
  <c r="W37" i="57"/>
  <c r="Q32" i="57"/>
  <c r="R32" i="57" s="1"/>
  <c r="Y21" i="57"/>
  <c r="Z21" i="57" s="1"/>
  <c r="AG61" i="57"/>
  <c r="AH61" i="57" s="1"/>
  <c r="W57" i="57"/>
  <c r="Y56" i="57"/>
  <c r="Z56" i="57" s="1"/>
  <c r="W27" i="57"/>
  <c r="W47" i="57"/>
  <c r="Y30" i="57"/>
  <c r="Z30" i="57" s="1"/>
  <c r="Y50" i="57"/>
  <c r="Z50" i="57" s="1"/>
  <c r="AG46" i="57"/>
  <c r="AH46" i="57" s="1"/>
  <c r="AF32" i="57"/>
  <c r="AA37" i="57"/>
  <c r="AG45" i="57"/>
  <c r="AH45" i="57" s="1"/>
  <c r="X22" i="57"/>
  <c r="Y19" i="57"/>
  <c r="AE34" i="57"/>
  <c r="X57" i="57"/>
  <c r="Y54" i="57"/>
  <c r="AB42" i="57"/>
  <c r="AB62" i="57"/>
  <c r="AC59" i="57"/>
  <c r="AF27" i="57"/>
  <c r="AG24" i="57"/>
  <c r="R11" i="57"/>
  <c r="AE27" i="57"/>
  <c r="DE7" i="57"/>
  <c r="DD9" i="57"/>
  <c r="AI9" i="57" s="1"/>
  <c r="AM9" i="57" s="1"/>
  <c r="U27" i="57"/>
  <c r="V27" i="57" s="1"/>
  <c r="V24" i="57"/>
  <c r="X65" i="57"/>
  <c r="AE55" i="57"/>
  <c r="V49" i="57"/>
  <c r="U52" i="57"/>
  <c r="V52" i="57" s="1"/>
  <c r="Y34" i="57"/>
  <c r="X37" i="57"/>
  <c r="Q12" i="57"/>
  <c r="R12" i="57" s="1"/>
  <c r="R9" i="57"/>
  <c r="Q57" i="57"/>
  <c r="R57" i="57" s="1"/>
  <c r="AE31" i="57"/>
  <c r="AG31" i="57" s="1"/>
  <c r="AH31" i="57" s="1"/>
  <c r="AG30" i="57"/>
  <c r="AH30" i="57" s="1"/>
  <c r="AE36" i="57"/>
  <c r="AG36" i="57" s="1"/>
  <c r="AH36" i="57" s="1"/>
  <c r="U57" i="57"/>
  <c r="V57" i="57" s="1"/>
  <c r="V54" i="57"/>
  <c r="Y26" i="57"/>
  <c r="Z26" i="57" s="1"/>
  <c r="AB64" i="57"/>
  <c r="AB12" i="57"/>
  <c r="AC9" i="57"/>
  <c r="AC21" i="57"/>
  <c r="AD21" i="57" s="1"/>
  <c r="AB22" i="57"/>
  <c r="AC19" i="57"/>
  <c r="AC30" i="57"/>
  <c r="AD30" i="57" s="1"/>
  <c r="AC35" i="57"/>
  <c r="AD35" i="57" s="1"/>
  <c r="AC45" i="57"/>
  <c r="AD45" i="57" s="1"/>
  <c r="AC60" i="57"/>
  <c r="AD60" i="57" s="1"/>
  <c r="AC55" i="57"/>
  <c r="AD55" i="57" s="1"/>
  <c r="AF55" i="57"/>
  <c r="AF57" i="57" s="1"/>
  <c r="U47" i="57"/>
  <c r="V47" i="57" s="1"/>
  <c r="V44" i="57"/>
  <c r="AF47" i="57"/>
  <c r="AA62" i="57"/>
  <c r="AE54" i="57"/>
  <c r="AG54" i="57" s="1"/>
  <c r="U37" i="57"/>
  <c r="V37" i="57" s="1"/>
  <c r="V34" i="57"/>
  <c r="DR60" i="57"/>
  <c r="AJ60" i="57" s="1"/>
  <c r="DR59" i="57"/>
  <c r="AJ59" i="57" s="1"/>
  <c r="AN59" i="57" s="1"/>
  <c r="DR54" i="57"/>
  <c r="AJ54" i="57" s="1"/>
  <c r="DR50" i="57"/>
  <c r="AJ50" i="57" s="1"/>
  <c r="DR49" i="57"/>
  <c r="AJ49" i="57" s="1"/>
  <c r="DR45" i="57"/>
  <c r="AJ45" i="57" s="1"/>
  <c r="DR44" i="57"/>
  <c r="AJ44" i="57" s="1"/>
  <c r="DR55" i="57"/>
  <c r="AJ55" i="57" s="1"/>
  <c r="DR40" i="57"/>
  <c r="AJ40" i="57" s="1"/>
  <c r="DR39" i="57"/>
  <c r="AJ39" i="57" s="1"/>
  <c r="AN39" i="57" s="1"/>
  <c r="DR35" i="57"/>
  <c r="AJ35" i="57" s="1"/>
  <c r="DR34" i="57"/>
  <c r="AJ34" i="57" s="1"/>
  <c r="AN34" i="57" s="1"/>
  <c r="DR30" i="57"/>
  <c r="AJ30" i="57" s="1"/>
  <c r="DR29" i="57"/>
  <c r="AJ29" i="57" s="1"/>
  <c r="AN29" i="57" s="1"/>
  <c r="DR24" i="57"/>
  <c r="AJ24" i="57" s="1"/>
  <c r="DR25" i="57"/>
  <c r="AJ25" i="57" s="1"/>
  <c r="DR14" i="57"/>
  <c r="AJ14" i="57" s="1"/>
  <c r="DR20" i="57"/>
  <c r="AJ20" i="57" s="1"/>
  <c r="AN20" i="57" s="1"/>
  <c r="DR10" i="57"/>
  <c r="AJ10" i="57" s="1"/>
  <c r="DR19" i="57"/>
  <c r="AJ19" i="57" s="1"/>
  <c r="DS7" i="57"/>
  <c r="DR9" i="57"/>
  <c r="AJ9" i="57" s="1"/>
  <c r="DR15" i="57"/>
  <c r="AJ15" i="57" s="1"/>
  <c r="AC34" i="57"/>
  <c r="AB37" i="57"/>
  <c r="AC46" i="57"/>
  <c r="AD46" i="57" s="1"/>
  <c r="AF15" i="57"/>
  <c r="AF12" i="57"/>
  <c r="AG9" i="57"/>
  <c r="W22" i="57"/>
  <c r="AA27" i="57"/>
  <c r="AA22" i="57"/>
  <c r="AA47" i="57"/>
  <c r="AE44" i="57"/>
  <c r="AE47" i="57" s="1"/>
  <c r="Q27" i="57"/>
  <c r="R27" i="57" s="1"/>
  <c r="R24" i="57"/>
  <c r="X66" i="57"/>
  <c r="Y11" i="57"/>
  <c r="V10" i="57"/>
  <c r="AE35" i="57"/>
  <c r="AG35" i="57" s="1"/>
  <c r="AH35" i="57" s="1"/>
  <c r="Q47" i="57"/>
  <c r="R47" i="57" s="1"/>
  <c r="R44" i="57"/>
  <c r="Y9" i="57"/>
  <c r="X12" i="57"/>
  <c r="AE51" i="57"/>
  <c r="AE52" i="57" s="1"/>
  <c r="AF52" i="57"/>
  <c r="AG49" i="57"/>
  <c r="AF34" i="57"/>
  <c r="Y25" i="57"/>
  <c r="Z25" i="57" s="1"/>
  <c r="U22" i="57"/>
  <c r="V22" i="57" s="1"/>
  <c r="V19" i="57"/>
  <c r="U32" i="57"/>
  <c r="V32" i="57" s="1"/>
  <c r="V29" i="57"/>
  <c r="T67" i="57"/>
  <c r="AE10" i="57"/>
  <c r="AE19" i="57"/>
  <c r="W12" i="57"/>
  <c r="Y44" i="57"/>
  <c r="X47" i="57"/>
  <c r="Q37" i="57"/>
  <c r="R37" i="57" s="1"/>
  <c r="R34" i="57"/>
  <c r="AE56" i="57"/>
  <c r="AG56" i="57" s="1"/>
  <c r="AH56" i="57" s="1"/>
  <c r="X62" i="57"/>
  <c r="Y59" i="57"/>
  <c r="AF59" i="57"/>
  <c r="AF39" i="57"/>
  <c r="AG26" i="57"/>
  <c r="AH26" i="57" s="1"/>
  <c r="AC20" i="57"/>
  <c r="AD20" i="57" s="1"/>
  <c r="AC24" i="57"/>
  <c r="AB27" i="57"/>
  <c r="AC26" i="57"/>
  <c r="AD26" i="57" s="1"/>
  <c r="AC31" i="57"/>
  <c r="AD31" i="57" s="1"/>
  <c r="AC36" i="57"/>
  <c r="AD36" i="57" s="1"/>
  <c r="AB47" i="57"/>
  <c r="AC44" i="57"/>
  <c r="AC50" i="57"/>
  <c r="AD50" i="57" s="1"/>
  <c r="AC56" i="57"/>
  <c r="AD56" i="57" s="1"/>
  <c r="AF20" i="57"/>
  <c r="Y20" i="57"/>
  <c r="Z20" i="57" s="1"/>
  <c r="Q22" i="57"/>
  <c r="R22" i="57" s="1"/>
  <c r="R19" i="57"/>
  <c r="X27" i="57"/>
  <c r="Y24" i="57"/>
  <c r="X52" i="57"/>
  <c r="Y49" i="57"/>
  <c r="Q62" i="57"/>
  <c r="R62" i="57" s="1"/>
  <c r="R59" i="57"/>
  <c r="AB65" i="57"/>
  <c r="AC10" i="57"/>
  <c r="AB32" i="57"/>
  <c r="AC29" i="57"/>
  <c r="AC51" i="57"/>
  <c r="AD51" i="57" s="1"/>
  <c r="AA12" i="57"/>
  <c r="AA52" i="57"/>
  <c r="AE60" i="57"/>
  <c r="AG60" i="57" s="1"/>
  <c r="AH60" i="57" s="1"/>
  <c r="AF66" i="57"/>
  <c r="V11" i="57"/>
  <c r="Z10" i="57"/>
  <c r="AE11" i="57"/>
  <c r="AE59" i="57"/>
  <c r="AE29" i="57"/>
  <c r="AG50" i="57"/>
  <c r="AH50" i="57" s="1"/>
  <c r="AG25" i="57"/>
  <c r="AH25" i="57" s="1"/>
  <c r="Y29" i="57"/>
  <c r="X32" i="57"/>
  <c r="U12" i="57"/>
  <c r="V12" i="57" s="1"/>
  <c r="V9" i="57"/>
  <c r="Y31" i="57"/>
  <c r="Z31" i="57" s="1"/>
  <c r="Q52" i="57"/>
  <c r="R52" i="57" s="1"/>
  <c r="R49" i="57"/>
  <c r="U62" i="57"/>
  <c r="V62" i="57" s="1"/>
  <c r="V59" i="57"/>
  <c r="X42" i="57"/>
  <c r="AB17" i="57"/>
  <c r="AB66" i="57"/>
  <c r="AC11" i="57"/>
  <c r="AC25" i="57"/>
  <c r="AD25" i="57" s="1"/>
  <c r="AB52" i="57"/>
  <c r="AC49" i="57"/>
  <c r="AB57" i="57"/>
  <c r="AC54" i="57"/>
  <c r="AC61" i="57"/>
  <c r="AD61" i="57" s="1"/>
  <c r="R10" i="57"/>
  <c r="AE20" i="57"/>
  <c r="Y89" i="10"/>
  <c r="P89" i="10"/>
  <c r="AB89" i="10"/>
  <c r="AC89" i="10"/>
  <c r="AA89" i="10"/>
  <c r="X89" i="10"/>
  <c r="U89" i="10"/>
  <c r="W89" i="10"/>
  <c r="AD89" i="10"/>
  <c r="S89" i="10"/>
  <c r="Z89" i="10"/>
  <c r="T89" i="10"/>
  <c r="V89" i="10"/>
  <c r="M27" i="31"/>
  <c r="M45" i="31" s="1"/>
  <c r="M63" i="31" s="1"/>
  <c r="N25" i="55"/>
  <c r="O58" i="10"/>
  <c r="N58" i="10"/>
  <c r="M58" i="10"/>
  <c r="L58" i="10"/>
  <c r="K58" i="10"/>
  <c r="J58" i="10"/>
  <c r="I58" i="10"/>
  <c r="H58" i="10"/>
  <c r="G58" i="10"/>
  <c r="F58" i="10"/>
  <c r="E58" i="10"/>
  <c r="D58" i="10"/>
  <c r="O57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K102" i="10" s="1"/>
  <c r="J56" i="10"/>
  <c r="I56" i="10"/>
  <c r="H56" i="10"/>
  <c r="G56" i="10"/>
  <c r="G102" i="10" s="1"/>
  <c r="F56" i="10"/>
  <c r="E56" i="10"/>
  <c r="D56" i="10"/>
  <c r="D102" i="10" s="1"/>
  <c r="O34" i="55"/>
  <c r="N34" i="55"/>
  <c r="M34" i="55"/>
  <c r="L34" i="55"/>
  <c r="K34" i="55"/>
  <c r="J34" i="55"/>
  <c r="I34" i="55"/>
  <c r="H34" i="55"/>
  <c r="G34" i="55"/>
  <c r="F34" i="55"/>
  <c r="O21" i="55"/>
  <c r="N21" i="55"/>
  <c r="M21" i="55"/>
  <c r="L21" i="55"/>
  <c r="K21" i="55"/>
  <c r="J21" i="55"/>
  <c r="I21" i="55"/>
  <c r="H21" i="55"/>
  <c r="G21" i="55"/>
  <c r="F21" i="55"/>
  <c r="O59" i="19"/>
  <c r="N59" i="19"/>
  <c r="M59" i="19"/>
  <c r="L59" i="19"/>
  <c r="K59" i="19"/>
  <c r="J59" i="19"/>
  <c r="I59" i="19"/>
  <c r="H59" i="19"/>
  <c r="G59" i="19"/>
  <c r="F59" i="19"/>
  <c r="E59" i="19"/>
  <c r="D59" i="19"/>
  <c r="AD58" i="19"/>
  <c r="FI58" i="32" s="1"/>
  <c r="FI138" i="32" s="1"/>
  <c r="AC58" i="19"/>
  <c r="FH58" i="32" s="1"/>
  <c r="FH138" i="32" s="1"/>
  <c r="AB58" i="19"/>
  <c r="FG58" i="32" s="1"/>
  <c r="FG138" i="32" s="1"/>
  <c r="AA58" i="19"/>
  <c r="FF58" i="32" s="1"/>
  <c r="FF138" i="32" s="1"/>
  <c r="Z58" i="19"/>
  <c r="FE58" i="32" s="1"/>
  <c r="FE138" i="32" s="1"/>
  <c r="Y58" i="19"/>
  <c r="FD58" i="32" s="1"/>
  <c r="FD138" i="32" s="1"/>
  <c r="X58" i="19"/>
  <c r="FC58" i="32" s="1"/>
  <c r="FC138" i="32" s="1"/>
  <c r="W58" i="19"/>
  <c r="FB58" i="32" s="1"/>
  <c r="FB138" i="32" s="1"/>
  <c r="V58" i="19"/>
  <c r="FA58" i="32" s="1"/>
  <c r="FA138" i="32" s="1"/>
  <c r="U58" i="19"/>
  <c r="EZ58" i="32" s="1"/>
  <c r="EZ138" i="32" s="1"/>
  <c r="T58" i="19"/>
  <c r="EY58" i="32" s="1"/>
  <c r="EY138" i="32" s="1"/>
  <c r="S58" i="19"/>
  <c r="EX58" i="32" s="1"/>
  <c r="EX138" i="32" s="1"/>
  <c r="P58" i="19"/>
  <c r="AD57" i="19"/>
  <c r="FI57" i="32" s="1"/>
  <c r="FI120" i="32" s="1"/>
  <c r="AC57" i="19"/>
  <c r="AB57" i="19"/>
  <c r="FG57" i="32" s="1"/>
  <c r="FG120" i="32" s="1"/>
  <c r="AA57" i="19"/>
  <c r="Z57" i="19"/>
  <c r="FE57" i="32" s="1"/>
  <c r="FE120" i="32" s="1"/>
  <c r="Y57" i="19"/>
  <c r="X57" i="19"/>
  <c r="FC57" i="32" s="1"/>
  <c r="FC120" i="32" s="1"/>
  <c r="W57" i="19"/>
  <c r="V57" i="19"/>
  <c r="FA57" i="32" s="1"/>
  <c r="FA120" i="32" s="1"/>
  <c r="U57" i="19"/>
  <c r="T57" i="19"/>
  <c r="EY57" i="32" s="1"/>
  <c r="EY120" i="32" s="1"/>
  <c r="S57" i="19"/>
  <c r="EX57" i="32" s="1"/>
  <c r="EX120" i="32" s="1"/>
  <c r="P57" i="19"/>
  <c r="AD56" i="19"/>
  <c r="AC56" i="19"/>
  <c r="FH56" i="32" s="1"/>
  <c r="AB56" i="19"/>
  <c r="AA56" i="19"/>
  <c r="FF56" i="32" s="1"/>
  <c r="Z56" i="19"/>
  <c r="Y56" i="19"/>
  <c r="FD56" i="32" s="1"/>
  <c r="X56" i="19"/>
  <c r="W56" i="19"/>
  <c r="FB56" i="32" s="1"/>
  <c r="V56" i="19"/>
  <c r="U56" i="19"/>
  <c r="EZ56" i="32" s="1"/>
  <c r="T56" i="19"/>
  <c r="S56" i="19"/>
  <c r="EX56" i="32" s="1"/>
  <c r="P56" i="19"/>
  <c r="S46" i="55"/>
  <c r="O33" i="55"/>
  <c r="N33" i="55"/>
  <c r="M33" i="55"/>
  <c r="L33" i="55"/>
  <c r="K33" i="55"/>
  <c r="J33" i="55"/>
  <c r="I33" i="55"/>
  <c r="H33" i="55"/>
  <c r="G33" i="55"/>
  <c r="F33" i="55"/>
  <c r="E33" i="55"/>
  <c r="O20" i="55"/>
  <c r="N20" i="55"/>
  <c r="M20" i="55"/>
  <c r="L20" i="55"/>
  <c r="K20" i="55"/>
  <c r="J20" i="55"/>
  <c r="I20" i="55"/>
  <c r="H20" i="55"/>
  <c r="F20" i="55"/>
  <c r="E20" i="55"/>
  <c r="O59" i="15"/>
  <c r="N59" i="15"/>
  <c r="M59" i="15"/>
  <c r="L59" i="15"/>
  <c r="K59" i="15"/>
  <c r="J59" i="15"/>
  <c r="I59" i="15"/>
  <c r="H59" i="15"/>
  <c r="G59" i="15"/>
  <c r="F59" i="15"/>
  <c r="E59" i="15"/>
  <c r="D59" i="15"/>
  <c r="AD58" i="15"/>
  <c r="ET58" i="32" s="1"/>
  <c r="ET138" i="32" s="1"/>
  <c r="AC58" i="15"/>
  <c r="ES58" i="32" s="1"/>
  <c r="ES138" i="32" s="1"/>
  <c r="AB58" i="15"/>
  <c r="AA58" i="15"/>
  <c r="EQ58" i="32" s="1"/>
  <c r="EQ138" i="32" s="1"/>
  <c r="Z58" i="15"/>
  <c r="EP58" i="32" s="1"/>
  <c r="EP138" i="32" s="1"/>
  <c r="Y58" i="15"/>
  <c r="EO58" i="32" s="1"/>
  <c r="EO138" i="32" s="1"/>
  <c r="X58" i="15"/>
  <c r="W58" i="15"/>
  <c r="EM58" i="32" s="1"/>
  <c r="EM138" i="32" s="1"/>
  <c r="V58" i="15"/>
  <c r="EL58" i="32" s="1"/>
  <c r="EL138" i="32" s="1"/>
  <c r="U58" i="15"/>
  <c r="EK58" i="32" s="1"/>
  <c r="EK138" i="32" s="1"/>
  <c r="T58" i="15"/>
  <c r="S58" i="15"/>
  <c r="EI58" i="32" s="1"/>
  <c r="EI138" i="32" s="1"/>
  <c r="P58" i="15"/>
  <c r="AD57" i="15"/>
  <c r="ET57" i="32" s="1"/>
  <c r="ET120" i="32" s="1"/>
  <c r="AC57" i="15"/>
  <c r="AB57" i="15"/>
  <c r="ER57" i="32" s="1"/>
  <c r="ER120" i="32" s="1"/>
  <c r="AA57" i="15"/>
  <c r="EQ57" i="32" s="1"/>
  <c r="EQ120" i="32" s="1"/>
  <c r="Z57" i="15"/>
  <c r="EP57" i="32" s="1"/>
  <c r="EP120" i="32" s="1"/>
  <c r="Y57" i="15"/>
  <c r="X57" i="15"/>
  <c r="EN57" i="32" s="1"/>
  <c r="EN120" i="32" s="1"/>
  <c r="W57" i="15"/>
  <c r="EM57" i="32" s="1"/>
  <c r="EM120" i="32" s="1"/>
  <c r="V57" i="15"/>
  <c r="EL57" i="32" s="1"/>
  <c r="EL120" i="32" s="1"/>
  <c r="U57" i="15"/>
  <c r="T57" i="15"/>
  <c r="EJ57" i="32" s="1"/>
  <c r="EJ120" i="32" s="1"/>
  <c r="S57" i="15"/>
  <c r="EI57" i="32" s="1"/>
  <c r="EI120" i="32" s="1"/>
  <c r="P57" i="15"/>
  <c r="AD56" i="15"/>
  <c r="AC56" i="15"/>
  <c r="ES56" i="32" s="1"/>
  <c r="AB56" i="15"/>
  <c r="ER56" i="32" s="1"/>
  <c r="AA56" i="15"/>
  <c r="Z56" i="15"/>
  <c r="Y56" i="15"/>
  <c r="EO56" i="32" s="1"/>
  <c r="X56" i="15"/>
  <c r="EN56" i="32" s="1"/>
  <c r="W56" i="15"/>
  <c r="V56" i="15"/>
  <c r="U56" i="15"/>
  <c r="EK56" i="32" s="1"/>
  <c r="T56" i="15"/>
  <c r="EJ56" i="32" s="1"/>
  <c r="S56" i="15"/>
  <c r="P56" i="15"/>
  <c r="O32" i="55"/>
  <c r="N32" i="55"/>
  <c r="M32" i="55"/>
  <c r="L32" i="55"/>
  <c r="K32" i="55"/>
  <c r="J32" i="55"/>
  <c r="I32" i="55"/>
  <c r="H32" i="55"/>
  <c r="G32" i="55"/>
  <c r="F32" i="55"/>
  <c r="E32" i="55"/>
  <c r="O19" i="55"/>
  <c r="N19" i="55"/>
  <c r="M19" i="55"/>
  <c r="L19" i="55"/>
  <c r="K19" i="55"/>
  <c r="J19" i="55"/>
  <c r="I19" i="55"/>
  <c r="H19" i="55"/>
  <c r="G19" i="55"/>
  <c r="F19" i="55"/>
  <c r="D19" i="55"/>
  <c r="O59" i="12"/>
  <c r="N59" i="12"/>
  <c r="M59" i="12"/>
  <c r="L59" i="12"/>
  <c r="K59" i="12"/>
  <c r="J59" i="12"/>
  <c r="I59" i="12"/>
  <c r="H59" i="12"/>
  <c r="G59" i="12"/>
  <c r="F59" i="12"/>
  <c r="E59" i="12"/>
  <c r="D59" i="12"/>
  <c r="AD58" i="12"/>
  <c r="EE58" i="32" s="1"/>
  <c r="EE138" i="32" s="1"/>
  <c r="AC58" i="12"/>
  <c r="ED58" i="32" s="1"/>
  <c r="ED138" i="32" s="1"/>
  <c r="AB58" i="12"/>
  <c r="EC58" i="32" s="1"/>
  <c r="EC138" i="32" s="1"/>
  <c r="AA58" i="12"/>
  <c r="EB58" i="32" s="1"/>
  <c r="EB138" i="32" s="1"/>
  <c r="Z58" i="12"/>
  <c r="EA58" i="32" s="1"/>
  <c r="EA138" i="32" s="1"/>
  <c r="Y58" i="12"/>
  <c r="DZ58" i="32" s="1"/>
  <c r="DZ138" i="32" s="1"/>
  <c r="X58" i="12"/>
  <c r="DY58" i="32" s="1"/>
  <c r="DY138" i="32" s="1"/>
  <c r="W58" i="12"/>
  <c r="DX58" i="32" s="1"/>
  <c r="DX138" i="32" s="1"/>
  <c r="V58" i="12"/>
  <c r="DW58" i="32" s="1"/>
  <c r="DW138" i="32" s="1"/>
  <c r="U58" i="12"/>
  <c r="DV58" i="32" s="1"/>
  <c r="DV138" i="32" s="1"/>
  <c r="T58" i="12"/>
  <c r="DU58" i="32" s="1"/>
  <c r="DU138" i="32" s="1"/>
  <c r="S58" i="12"/>
  <c r="DT58" i="32" s="1"/>
  <c r="DT138" i="32" s="1"/>
  <c r="P58" i="12"/>
  <c r="AD57" i="12"/>
  <c r="EE57" i="32" s="1"/>
  <c r="EE120" i="32" s="1"/>
  <c r="AC57" i="12"/>
  <c r="ED57" i="32" s="1"/>
  <c r="ED120" i="32" s="1"/>
  <c r="AB57" i="12"/>
  <c r="EC57" i="32" s="1"/>
  <c r="EC120" i="32" s="1"/>
  <c r="AA57" i="12"/>
  <c r="EB57" i="32" s="1"/>
  <c r="EB120" i="32" s="1"/>
  <c r="Z57" i="12"/>
  <c r="EA57" i="32" s="1"/>
  <c r="EA120" i="32" s="1"/>
  <c r="Y57" i="12"/>
  <c r="DZ57" i="32" s="1"/>
  <c r="DZ120" i="32" s="1"/>
  <c r="X57" i="12"/>
  <c r="DY57" i="32" s="1"/>
  <c r="DY120" i="32" s="1"/>
  <c r="W57" i="12"/>
  <c r="DX57" i="32" s="1"/>
  <c r="DX120" i="32" s="1"/>
  <c r="V57" i="12"/>
  <c r="DW57" i="32" s="1"/>
  <c r="DW120" i="32" s="1"/>
  <c r="U57" i="12"/>
  <c r="DV57" i="32" s="1"/>
  <c r="DV120" i="32" s="1"/>
  <c r="T57" i="12"/>
  <c r="DU57" i="32" s="1"/>
  <c r="DU120" i="32" s="1"/>
  <c r="S57" i="12"/>
  <c r="DT57" i="32" s="1"/>
  <c r="DT120" i="32" s="1"/>
  <c r="P57" i="12"/>
  <c r="AD56" i="12"/>
  <c r="AC56" i="12"/>
  <c r="AB56" i="12"/>
  <c r="AA56" i="12"/>
  <c r="EB56" i="32" s="1"/>
  <c r="Z56" i="12"/>
  <c r="Y56" i="12"/>
  <c r="X56" i="12"/>
  <c r="W56" i="12"/>
  <c r="DX56" i="32" s="1"/>
  <c r="V56" i="12"/>
  <c r="U56" i="12"/>
  <c r="T56" i="12"/>
  <c r="S56" i="12"/>
  <c r="P56" i="12"/>
  <c r="O31" i="55"/>
  <c r="N31" i="55"/>
  <c r="M31" i="55"/>
  <c r="L31" i="55"/>
  <c r="K31" i="55"/>
  <c r="J31" i="55"/>
  <c r="I31" i="55"/>
  <c r="H31" i="55"/>
  <c r="G31" i="55"/>
  <c r="F31" i="55"/>
  <c r="O18" i="55"/>
  <c r="N18" i="55"/>
  <c r="M18" i="55"/>
  <c r="L18" i="55"/>
  <c r="K18" i="55"/>
  <c r="J18" i="55"/>
  <c r="I18" i="55"/>
  <c r="H18" i="55"/>
  <c r="G18" i="55"/>
  <c r="F18" i="55"/>
  <c r="O59" i="18"/>
  <c r="N59" i="18"/>
  <c r="M59" i="18"/>
  <c r="L59" i="18"/>
  <c r="K59" i="18"/>
  <c r="J59" i="18"/>
  <c r="I59" i="18"/>
  <c r="H59" i="18"/>
  <c r="G59" i="18"/>
  <c r="F59" i="18"/>
  <c r="E59" i="18"/>
  <c r="D59" i="18"/>
  <c r="AD58" i="18"/>
  <c r="DP58" i="32" s="1"/>
  <c r="DP138" i="32" s="1"/>
  <c r="AC58" i="18"/>
  <c r="DO58" i="32" s="1"/>
  <c r="DO138" i="32" s="1"/>
  <c r="AB58" i="18"/>
  <c r="AA58" i="18"/>
  <c r="DM58" i="32" s="1"/>
  <c r="DM138" i="32" s="1"/>
  <c r="Z58" i="18"/>
  <c r="DL58" i="32" s="1"/>
  <c r="DL138" i="32" s="1"/>
  <c r="Y58" i="18"/>
  <c r="DK58" i="32" s="1"/>
  <c r="DK138" i="32" s="1"/>
  <c r="X58" i="18"/>
  <c r="W58" i="18"/>
  <c r="DI58" i="32" s="1"/>
  <c r="DI138" i="32" s="1"/>
  <c r="V58" i="18"/>
  <c r="DH58" i="32" s="1"/>
  <c r="DH138" i="32" s="1"/>
  <c r="U58" i="18"/>
  <c r="DG58" i="32" s="1"/>
  <c r="DG138" i="32" s="1"/>
  <c r="T58" i="18"/>
  <c r="S58" i="18"/>
  <c r="DE58" i="32" s="1"/>
  <c r="DE138" i="32" s="1"/>
  <c r="P58" i="18"/>
  <c r="AD57" i="18"/>
  <c r="DP57" i="32" s="1"/>
  <c r="DP120" i="32" s="1"/>
  <c r="AC57" i="18"/>
  <c r="DO57" i="32" s="1"/>
  <c r="DO120" i="32" s="1"/>
  <c r="AB57" i="18"/>
  <c r="DN57" i="32" s="1"/>
  <c r="DN120" i="32" s="1"/>
  <c r="AA57" i="18"/>
  <c r="DM57" i="32" s="1"/>
  <c r="DM120" i="32" s="1"/>
  <c r="Z57" i="18"/>
  <c r="DL57" i="32" s="1"/>
  <c r="DL120" i="32" s="1"/>
  <c r="Y57" i="18"/>
  <c r="DK57" i="32" s="1"/>
  <c r="DK120" i="32" s="1"/>
  <c r="X57" i="18"/>
  <c r="DJ57" i="32" s="1"/>
  <c r="DJ120" i="32" s="1"/>
  <c r="W57" i="18"/>
  <c r="DI57" i="32" s="1"/>
  <c r="DI120" i="32" s="1"/>
  <c r="V57" i="18"/>
  <c r="DH57" i="32" s="1"/>
  <c r="DH120" i="32" s="1"/>
  <c r="U57" i="18"/>
  <c r="DG57" i="32" s="1"/>
  <c r="DG120" i="32" s="1"/>
  <c r="T57" i="18"/>
  <c r="DF57" i="32" s="1"/>
  <c r="DF120" i="32" s="1"/>
  <c r="S57" i="18"/>
  <c r="DE57" i="32" s="1"/>
  <c r="DE120" i="32" s="1"/>
  <c r="P57" i="18"/>
  <c r="AD56" i="18"/>
  <c r="AC56" i="18"/>
  <c r="AB56" i="18"/>
  <c r="DN56" i="32" s="1"/>
  <c r="AA56" i="18"/>
  <c r="DM56" i="32" s="1"/>
  <c r="Z56" i="18"/>
  <c r="Y56" i="18"/>
  <c r="X56" i="18"/>
  <c r="DJ56" i="32" s="1"/>
  <c r="W56" i="18"/>
  <c r="DI56" i="32" s="1"/>
  <c r="V56" i="18"/>
  <c r="U56" i="18"/>
  <c r="T56" i="18"/>
  <c r="DF56" i="32" s="1"/>
  <c r="S56" i="18"/>
  <c r="DE56" i="32" s="1"/>
  <c r="P56" i="18"/>
  <c r="O30" i="55"/>
  <c r="N30" i="55"/>
  <c r="M30" i="55"/>
  <c r="L30" i="55"/>
  <c r="K30" i="55"/>
  <c r="J30" i="55"/>
  <c r="I30" i="55"/>
  <c r="H30" i="55"/>
  <c r="G30" i="55"/>
  <c r="F30" i="55"/>
  <c r="E30" i="55"/>
  <c r="D30" i="55"/>
  <c r="O17" i="55"/>
  <c r="N17" i="55"/>
  <c r="M17" i="55"/>
  <c r="L17" i="55"/>
  <c r="K17" i="55"/>
  <c r="J17" i="55"/>
  <c r="I17" i="55"/>
  <c r="H17" i="55"/>
  <c r="G17" i="55"/>
  <c r="F17" i="55"/>
  <c r="E17" i="55"/>
  <c r="O59" i="17"/>
  <c r="N59" i="17"/>
  <c r="M59" i="17"/>
  <c r="L59" i="17"/>
  <c r="K59" i="17"/>
  <c r="J59" i="17"/>
  <c r="I59" i="17"/>
  <c r="H59" i="17"/>
  <c r="G59" i="17"/>
  <c r="F59" i="17"/>
  <c r="E59" i="17"/>
  <c r="D59" i="17"/>
  <c r="AD58" i="17"/>
  <c r="DA58" i="32" s="1"/>
  <c r="DA138" i="32" s="1"/>
  <c r="AC58" i="17"/>
  <c r="CZ58" i="32" s="1"/>
  <c r="CZ138" i="32" s="1"/>
  <c r="AB58" i="17"/>
  <c r="CY58" i="32" s="1"/>
  <c r="CY138" i="32" s="1"/>
  <c r="AA58" i="17"/>
  <c r="CX58" i="32" s="1"/>
  <c r="CX138" i="32" s="1"/>
  <c r="Z58" i="17"/>
  <c r="CW58" i="32" s="1"/>
  <c r="CW138" i="32" s="1"/>
  <c r="Y58" i="17"/>
  <c r="CV58" i="32" s="1"/>
  <c r="CV138" i="32" s="1"/>
  <c r="X58" i="17"/>
  <c r="CU58" i="32" s="1"/>
  <c r="CU138" i="32" s="1"/>
  <c r="W58" i="17"/>
  <c r="CT58" i="32" s="1"/>
  <c r="CT138" i="32" s="1"/>
  <c r="V58" i="17"/>
  <c r="CS58" i="32" s="1"/>
  <c r="CS138" i="32" s="1"/>
  <c r="U58" i="17"/>
  <c r="CR58" i="32" s="1"/>
  <c r="CR138" i="32" s="1"/>
  <c r="T58" i="17"/>
  <c r="CQ58" i="32" s="1"/>
  <c r="CQ138" i="32" s="1"/>
  <c r="S58" i="17"/>
  <c r="CP58" i="32" s="1"/>
  <c r="CP138" i="32" s="1"/>
  <c r="P58" i="17"/>
  <c r="AD57" i="17"/>
  <c r="DA57" i="32" s="1"/>
  <c r="DA120" i="32" s="1"/>
  <c r="AC57" i="17"/>
  <c r="AB57" i="17"/>
  <c r="CY57" i="32" s="1"/>
  <c r="CY120" i="32" s="1"/>
  <c r="AA57" i="17"/>
  <c r="Z57" i="17"/>
  <c r="CW57" i="32" s="1"/>
  <c r="CW120" i="32" s="1"/>
  <c r="Y57" i="17"/>
  <c r="X57" i="17"/>
  <c r="CU57" i="32" s="1"/>
  <c r="CU120" i="32" s="1"/>
  <c r="W57" i="17"/>
  <c r="V57" i="17"/>
  <c r="CS57" i="32" s="1"/>
  <c r="CS120" i="32" s="1"/>
  <c r="U57" i="17"/>
  <c r="T57" i="17"/>
  <c r="CQ57" i="32" s="1"/>
  <c r="CQ120" i="32" s="1"/>
  <c r="S57" i="17"/>
  <c r="P57" i="17"/>
  <c r="AD56" i="17"/>
  <c r="AC56" i="17"/>
  <c r="CZ56" i="32" s="1"/>
  <c r="CZ103" i="32" s="1"/>
  <c r="AB56" i="17"/>
  <c r="AA56" i="17"/>
  <c r="CX56" i="32" s="1"/>
  <c r="CX103" i="32" s="1"/>
  <c r="Z56" i="17"/>
  <c r="Y56" i="17"/>
  <c r="CV56" i="32" s="1"/>
  <c r="CV103" i="32" s="1"/>
  <c r="X56" i="17"/>
  <c r="W56" i="17"/>
  <c r="CT56" i="32" s="1"/>
  <c r="CT103" i="32" s="1"/>
  <c r="V56" i="17"/>
  <c r="U56" i="17"/>
  <c r="CR56" i="32" s="1"/>
  <c r="CR103" i="32" s="1"/>
  <c r="T56" i="17"/>
  <c r="S56" i="17"/>
  <c r="CP56" i="32" s="1"/>
  <c r="CP103" i="32" s="1"/>
  <c r="P56" i="17"/>
  <c r="N29" i="55"/>
  <c r="M29" i="55"/>
  <c r="L29" i="55"/>
  <c r="K29" i="55"/>
  <c r="J29" i="55"/>
  <c r="I29" i="55"/>
  <c r="H29" i="55"/>
  <c r="G29" i="55"/>
  <c r="F29" i="55"/>
  <c r="E29" i="55"/>
  <c r="N16" i="55"/>
  <c r="M16" i="55"/>
  <c r="L16" i="55"/>
  <c r="K16" i="55"/>
  <c r="J16" i="55"/>
  <c r="I16" i="55"/>
  <c r="H16" i="55"/>
  <c r="G16" i="55"/>
  <c r="F16" i="55"/>
  <c r="E16" i="55"/>
  <c r="N59" i="16"/>
  <c r="M59" i="16"/>
  <c r="L59" i="16"/>
  <c r="K59" i="16"/>
  <c r="J59" i="16"/>
  <c r="I59" i="16"/>
  <c r="H59" i="16"/>
  <c r="G59" i="16"/>
  <c r="F59" i="16"/>
  <c r="E59" i="16"/>
  <c r="D59" i="16"/>
  <c r="AC58" i="16"/>
  <c r="CK58" i="32" s="1"/>
  <c r="CK138" i="32" s="1"/>
  <c r="AB58" i="16"/>
  <c r="CJ58" i="32" s="1"/>
  <c r="CJ138" i="32" s="1"/>
  <c r="AA58" i="16"/>
  <c r="CI58" i="32" s="1"/>
  <c r="CI138" i="32" s="1"/>
  <c r="Z58" i="16"/>
  <c r="CH58" i="32" s="1"/>
  <c r="CH138" i="32" s="1"/>
  <c r="Y58" i="16"/>
  <c r="CG58" i="32" s="1"/>
  <c r="CG138" i="32" s="1"/>
  <c r="X58" i="16"/>
  <c r="CF58" i="32" s="1"/>
  <c r="CF138" i="32" s="1"/>
  <c r="W58" i="16"/>
  <c r="CE58" i="32" s="1"/>
  <c r="CE138" i="32" s="1"/>
  <c r="V58" i="16"/>
  <c r="CD58" i="32" s="1"/>
  <c r="CD138" i="32" s="1"/>
  <c r="U58" i="16"/>
  <c r="CC58" i="32" s="1"/>
  <c r="CC138" i="32" s="1"/>
  <c r="T58" i="16"/>
  <c r="CB58" i="32" s="1"/>
  <c r="CB138" i="32" s="1"/>
  <c r="S58" i="16"/>
  <c r="CA58" i="32" s="1"/>
  <c r="CA138" i="32" s="1"/>
  <c r="O58" i="16"/>
  <c r="AC57" i="16"/>
  <c r="CK57" i="32" s="1"/>
  <c r="CK120" i="32" s="1"/>
  <c r="AB57" i="16"/>
  <c r="CJ57" i="32" s="1"/>
  <c r="CJ120" i="32" s="1"/>
  <c r="AA57" i="16"/>
  <c r="CI57" i="32" s="1"/>
  <c r="CI120" i="32" s="1"/>
  <c r="Z57" i="16"/>
  <c r="CH57" i="32" s="1"/>
  <c r="CH120" i="32" s="1"/>
  <c r="Y57" i="16"/>
  <c r="CG57" i="32" s="1"/>
  <c r="CG120" i="32" s="1"/>
  <c r="X57" i="16"/>
  <c r="CF57" i="32" s="1"/>
  <c r="CF120" i="32" s="1"/>
  <c r="W57" i="16"/>
  <c r="CE57" i="32" s="1"/>
  <c r="CE120" i="32" s="1"/>
  <c r="V57" i="16"/>
  <c r="CD57" i="32" s="1"/>
  <c r="CD120" i="32" s="1"/>
  <c r="U57" i="16"/>
  <c r="CC57" i="32" s="1"/>
  <c r="CC120" i="32" s="1"/>
  <c r="T57" i="16"/>
  <c r="CB57" i="32" s="1"/>
  <c r="CB120" i="32" s="1"/>
  <c r="S57" i="16"/>
  <c r="CA57" i="32" s="1"/>
  <c r="CA120" i="32" s="1"/>
  <c r="O57" i="16"/>
  <c r="AC56" i="16"/>
  <c r="AB56" i="16"/>
  <c r="CJ56" i="32" s="1"/>
  <c r="AA56" i="16"/>
  <c r="AA59" i="16" s="1"/>
  <c r="Z56" i="16"/>
  <c r="Y56" i="16"/>
  <c r="X56" i="16"/>
  <c r="CF56" i="32" s="1"/>
  <c r="W56" i="16"/>
  <c r="W59" i="16" s="1"/>
  <c r="V56" i="16"/>
  <c r="U56" i="16"/>
  <c r="T56" i="16"/>
  <c r="CB56" i="32" s="1"/>
  <c r="S56" i="16"/>
  <c r="S59" i="16" s="1"/>
  <c r="O56" i="16"/>
  <c r="O28" i="55"/>
  <c r="N28" i="55"/>
  <c r="M28" i="55"/>
  <c r="L28" i="55"/>
  <c r="K28" i="55"/>
  <c r="J28" i="55"/>
  <c r="I28" i="55"/>
  <c r="H28" i="55"/>
  <c r="G28" i="55"/>
  <c r="F28" i="55"/>
  <c r="D28" i="55"/>
  <c r="O15" i="55"/>
  <c r="N15" i="55"/>
  <c r="M15" i="55"/>
  <c r="L15" i="55"/>
  <c r="K15" i="55"/>
  <c r="J15" i="55"/>
  <c r="I15" i="55"/>
  <c r="H15" i="55"/>
  <c r="G15" i="55"/>
  <c r="F15" i="55"/>
  <c r="E15" i="55"/>
  <c r="D15" i="55"/>
  <c r="O59" i="14"/>
  <c r="N59" i="14"/>
  <c r="M59" i="14"/>
  <c r="L59" i="14"/>
  <c r="K59" i="14"/>
  <c r="J59" i="14"/>
  <c r="I59" i="14"/>
  <c r="H59" i="14"/>
  <c r="G59" i="14"/>
  <c r="F59" i="14"/>
  <c r="E59" i="14"/>
  <c r="D59" i="14"/>
  <c r="AD58" i="14"/>
  <c r="BW58" i="32" s="1"/>
  <c r="BW138" i="32" s="1"/>
  <c r="AC58" i="14"/>
  <c r="AB58" i="14"/>
  <c r="BU58" i="32" s="1"/>
  <c r="BU138" i="32" s="1"/>
  <c r="AA58" i="14"/>
  <c r="BT58" i="32" s="1"/>
  <c r="BT138" i="32" s="1"/>
  <c r="Z58" i="14"/>
  <c r="BS58" i="32" s="1"/>
  <c r="BS138" i="32" s="1"/>
  <c r="Y58" i="14"/>
  <c r="X58" i="14"/>
  <c r="BQ58" i="32" s="1"/>
  <c r="BQ138" i="32" s="1"/>
  <c r="W58" i="14"/>
  <c r="BP58" i="32" s="1"/>
  <c r="BP138" i="32" s="1"/>
  <c r="V58" i="14"/>
  <c r="BO58" i="32" s="1"/>
  <c r="BO138" i="32" s="1"/>
  <c r="U58" i="14"/>
  <c r="T58" i="14"/>
  <c r="BM58" i="32" s="1"/>
  <c r="BM138" i="32" s="1"/>
  <c r="S58" i="14"/>
  <c r="BL58" i="32" s="1"/>
  <c r="BL138" i="32" s="1"/>
  <c r="P58" i="14"/>
  <c r="AD57" i="14"/>
  <c r="BW57" i="32" s="1"/>
  <c r="BW120" i="32" s="1"/>
  <c r="AC57" i="14"/>
  <c r="BV57" i="32" s="1"/>
  <c r="BV120" i="32" s="1"/>
  <c r="AB57" i="14"/>
  <c r="BU57" i="32" s="1"/>
  <c r="BU120" i="32" s="1"/>
  <c r="AA57" i="14"/>
  <c r="BT57" i="32" s="1"/>
  <c r="BT120" i="32" s="1"/>
  <c r="Z57" i="14"/>
  <c r="BS57" i="32" s="1"/>
  <c r="BS120" i="32" s="1"/>
  <c r="Y57" i="14"/>
  <c r="BR57" i="32" s="1"/>
  <c r="BR120" i="32" s="1"/>
  <c r="X57" i="14"/>
  <c r="BQ57" i="32" s="1"/>
  <c r="BQ120" i="32" s="1"/>
  <c r="W57" i="14"/>
  <c r="BP57" i="32" s="1"/>
  <c r="BP120" i="32" s="1"/>
  <c r="V57" i="14"/>
  <c r="BO57" i="32" s="1"/>
  <c r="BO120" i="32" s="1"/>
  <c r="U57" i="14"/>
  <c r="BN57" i="32" s="1"/>
  <c r="BN120" i="32" s="1"/>
  <c r="T57" i="14"/>
  <c r="BM57" i="32" s="1"/>
  <c r="BM120" i="32" s="1"/>
  <c r="S57" i="14"/>
  <c r="BL57" i="32" s="1"/>
  <c r="BL120" i="32" s="1"/>
  <c r="P57" i="14"/>
  <c r="AD56" i="14"/>
  <c r="AC56" i="14"/>
  <c r="BV56" i="32" s="1"/>
  <c r="AB56" i="14"/>
  <c r="BU56" i="32" s="1"/>
  <c r="AA56" i="14"/>
  <c r="AA59" i="14" s="1"/>
  <c r="Z56" i="14"/>
  <c r="Y56" i="14"/>
  <c r="BR56" i="32" s="1"/>
  <c r="X56" i="14"/>
  <c r="BQ56" i="32" s="1"/>
  <c r="W56" i="14"/>
  <c r="V56" i="14"/>
  <c r="U56" i="14"/>
  <c r="BN56" i="32" s="1"/>
  <c r="T56" i="14"/>
  <c r="BM56" i="32" s="1"/>
  <c r="S56" i="14"/>
  <c r="P56" i="14"/>
  <c r="O27" i="55"/>
  <c r="N27" i="55"/>
  <c r="M27" i="55"/>
  <c r="L27" i="55"/>
  <c r="K27" i="55"/>
  <c r="J27" i="55"/>
  <c r="I27" i="55"/>
  <c r="H27" i="55"/>
  <c r="G27" i="55"/>
  <c r="F27" i="55"/>
  <c r="O14" i="55"/>
  <c r="N14" i="55"/>
  <c r="M14" i="55"/>
  <c r="L14" i="55"/>
  <c r="K14" i="55"/>
  <c r="J14" i="55"/>
  <c r="I14" i="55"/>
  <c r="H14" i="55"/>
  <c r="G14" i="55"/>
  <c r="F14" i="55"/>
  <c r="E14" i="55"/>
  <c r="O59" i="13"/>
  <c r="N59" i="13"/>
  <c r="M59" i="13"/>
  <c r="L59" i="13"/>
  <c r="K59" i="13"/>
  <c r="J59" i="13"/>
  <c r="I59" i="13"/>
  <c r="H59" i="13"/>
  <c r="G59" i="13"/>
  <c r="F59" i="13"/>
  <c r="E59" i="13"/>
  <c r="D59" i="13"/>
  <c r="AD58" i="13"/>
  <c r="BH58" i="32" s="1"/>
  <c r="BH138" i="32" s="1"/>
  <c r="AC58" i="13"/>
  <c r="BG58" i="32" s="1"/>
  <c r="BG138" i="32" s="1"/>
  <c r="AB58" i="13"/>
  <c r="BF58" i="32" s="1"/>
  <c r="BF138" i="32" s="1"/>
  <c r="AA58" i="13"/>
  <c r="BE58" i="32" s="1"/>
  <c r="BE138" i="32" s="1"/>
  <c r="Z58" i="13"/>
  <c r="BD58" i="32" s="1"/>
  <c r="BD138" i="32" s="1"/>
  <c r="Y58" i="13"/>
  <c r="BC58" i="32" s="1"/>
  <c r="BC138" i="32" s="1"/>
  <c r="X58" i="13"/>
  <c r="BB58" i="32" s="1"/>
  <c r="BB138" i="32" s="1"/>
  <c r="W58" i="13"/>
  <c r="BA58" i="32" s="1"/>
  <c r="BA138" i="32" s="1"/>
  <c r="V58" i="13"/>
  <c r="AZ58" i="32" s="1"/>
  <c r="AZ138" i="32" s="1"/>
  <c r="U58" i="13"/>
  <c r="AY58" i="32" s="1"/>
  <c r="AY138" i="32" s="1"/>
  <c r="T58" i="13"/>
  <c r="AX58" i="32" s="1"/>
  <c r="AX138" i="32" s="1"/>
  <c r="S58" i="13"/>
  <c r="AW58" i="32" s="1"/>
  <c r="AW138" i="32" s="1"/>
  <c r="P58" i="13"/>
  <c r="AD57" i="13"/>
  <c r="BH57" i="32" s="1"/>
  <c r="BH120" i="32" s="1"/>
  <c r="AC57" i="13"/>
  <c r="AB57" i="13"/>
  <c r="BF57" i="32" s="1"/>
  <c r="BF120" i="32" s="1"/>
  <c r="AA57" i="13"/>
  <c r="Z57" i="13"/>
  <c r="BD57" i="32" s="1"/>
  <c r="BD120" i="32" s="1"/>
  <c r="Y57" i="13"/>
  <c r="X57" i="13"/>
  <c r="BB57" i="32" s="1"/>
  <c r="BB120" i="32" s="1"/>
  <c r="W57" i="13"/>
  <c r="V57" i="13"/>
  <c r="AZ57" i="32" s="1"/>
  <c r="AZ120" i="32" s="1"/>
  <c r="U57" i="13"/>
  <c r="T57" i="13"/>
  <c r="AX57" i="32" s="1"/>
  <c r="AX120" i="32" s="1"/>
  <c r="S57" i="13"/>
  <c r="P57" i="13"/>
  <c r="AD56" i="13"/>
  <c r="AC56" i="13"/>
  <c r="BG56" i="32" s="1"/>
  <c r="AB56" i="13"/>
  <c r="AA56" i="13"/>
  <c r="BE56" i="32" s="1"/>
  <c r="Z56" i="13"/>
  <c r="BD56" i="32" s="1"/>
  <c r="Y56" i="13"/>
  <c r="BC56" i="32" s="1"/>
  <c r="X56" i="13"/>
  <c r="W56" i="13"/>
  <c r="BA56" i="32" s="1"/>
  <c r="V56" i="13"/>
  <c r="U56" i="13"/>
  <c r="AY56" i="32" s="1"/>
  <c r="T56" i="13"/>
  <c r="S56" i="13"/>
  <c r="AW56" i="32" s="1"/>
  <c r="P56" i="13"/>
  <c r="O26" i="55"/>
  <c r="N26" i="55"/>
  <c r="M26" i="55"/>
  <c r="L26" i="55"/>
  <c r="K26" i="55"/>
  <c r="J26" i="55"/>
  <c r="I26" i="55"/>
  <c r="H26" i="55"/>
  <c r="G26" i="55"/>
  <c r="F26" i="55"/>
  <c r="O13" i="55"/>
  <c r="N13" i="55"/>
  <c r="M13" i="55"/>
  <c r="L13" i="55"/>
  <c r="K13" i="55"/>
  <c r="J13" i="55"/>
  <c r="I13" i="55"/>
  <c r="H13" i="55"/>
  <c r="G13" i="55"/>
  <c r="F13" i="55"/>
  <c r="O59" i="11"/>
  <c r="N59" i="11"/>
  <c r="M59" i="11"/>
  <c r="L59" i="11"/>
  <c r="K59" i="11"/>
  <c r="J59" i="11"/>
  <c r="I59" i="11"/>
  <c r="H59" i="11"/>
  <c r="G59" i="11"/>
  <c r="F59" i="11"/>
  <c r="E59" i="11"/>
  <c r="D59" i="11"/>
  <c r="AD58" i="11"/>
  <c r="AS58" i="32" s="1"/>
  <c r="AS138" i="32" s="1"/>
  <c r="AC58" i="11"/>
  <c r="AR58" i="32" s="1"/>
  <c r="AR138" i="32" s="1"/>
  <c r="AB58" i="11"/>
  <c r="AA58" i="11"/>
  <c r="AP58" i="32" s="1"/>
  <c r="AP138" i="32" s="1"/>
  <c r="Z58" i="11"/>
  <c r="AO58" i="32" s="1"/>
  <c r="AO138" i="32" s="1"/>
  <c r="Y58" i="11"/>
  <c r="AN58" i="32" s="1"/>
  <c r="AN138" i="32" s="1"/>
  <c r="X58" i="11"/>
  <c r="W58" i="11"/>
  <c r="AL58" i="32" s="1"/>
  <c r="AL138" i="32" s="1"/>
  <c r="V58" i="11"/>
  <c r="AK58" i="32" s="1"/>
  <c r="AK138" i="32" s="1"/>
  <c r="U58" i="11"/>
  <c r="AJ58" i="32" s="1"/>
  <c r="AJ138" i="32" s="1"/>
  <c r="T58" i="11"/>
  <c r="S58" i="11"/>
  <c r="AH58" i="32" s="1"/>
  <c r="AH138" i="32" s="1"/>
  <c r="P58" i="11"/>
  <c r="AD57" i="11"/>
  <c r="AS57" i="32" s="1"/>
  <c r="AS120" i="32" s="1"/>
  <c r="AC57" i="11"/>
  <c r="AR57" i="32" s="1"/>
  <c r="AR120" i="32" s="1"/>
  <c r="AB57" i="11"/>
  <c r="AQ57" i="32" s="1"/>
  <c r="AQ120" i="32" s="1"/>
  <c r="AA57" i="11"/>
  <c r="AP57" i="32" s="1"/>
  <c r="AP120" i="32" s="1"/>
  <c r="Z57" i="11"/>
  <c r="AO57" i="32" s="1"/>
  <c r="AO120" i="32" s="1"/>
  <c r="Y57" i="11"/>
  <c r="AN57" i="32" s="1"/>
  <c r="AN120" i="32" s="1"/>
  <c r="X57" i="11"/>
  <c r="AM57" i="32" s="1"/>
  <c r="AM120" i="32" s="1"/>
  <c r="W57" i="11"/>
  <c r="AL57" i="32" s="1"/>
  <c r="AL120" i="32" s="1"/>
  <c r="V57" i="11"/>
  <c r="AK57" i="32" s="1"/>
  <c r="AK120" i="32" s="1"/>
  <c r="U57" i="11"/>
  <c r="AJ57" i="32" s="1"/>
  <c r="AJ120" i="32" s="1"/>
  <c r="T57" i="11"/>
  <c r="AI57" i="32" s="1"/>
  <c r="AI120" i="32" s="1"/>
  <c r="S57" i="11"/>
  <c r="AH57" i="32" s="1"/>
  <c r="AH120" i="32" s="1"/>
  <c r="P57" i="11"/>
  <c r="AD56" i="11"/>
  <c r="AC56" i="11"/>
  <c r="AB56" i="11"/>
  <c r="AQ56" i="32" s="1"/>
  <c r="AA56" i="11"/>
  <c r="AP56" i="32" s="1"/>
  <c r="Z56" i="11"/>
  <c r="Y56" i="11"/>
  <c r="X56" i="11"/>
  <c r="AM56" i="32" s="1"/>
  <c r="W56" i="11"/>
  <c r="AL56" i="32" s="1"/>
  <c r="V56" i="11"/>
  <c r="U56" i="11"/>
  <c r="T56" i="11"/>
  <c r="AI56" i="32" s="1"/>
  <c r="S56" i="11"/>
  <c r="P56" i="11"/>
  <c r="O24" i="55"/>
  <c r="N24" i="55"/>
  <c r="M24" i="55"/>
  <c r="L24" i="55"/>
  <c r="K24" i="55"/>
  <c r="J24" i="55"/>
  <c r="I24" i="55"/>
  <c r="H24" i="55"/>
  <c r="G24" i="55"/>
  <c r="F24" i="55"/>
  <c r="E24" i="55"/>
  <c r="D24" i="55"/>
  <c r="O11" i="55"/>
  <c r="N11" i="55"/>
  <c r="M11" i="55"/>
  <c r="L11" i="55"/>
  <c r="K11" i="55"/>
  <c r="J11" i="55"/>
  <c r="I11" i="55"/>
  <c r="H11" i="55"/>
  <c r="G11" i="55"/>
  <c r="F11" i="55"/>
  <c r="E11" i="55"/>
  <c r="O59" i="7"/>
  <c r="N59" i="7"/>
  <c r="M59" i="7"/>
  <c r="L59" i="7"/>
  <c r="K59" i="7"/>
  <c r="J59" i="7"/>
  <c r="I59" i="7"/>
  <c r="H59" i="7"/>
  <c r="G59" i="7"/>
  <c r="F59" i="7"/>
  <c r="E59" i="7"/>
  <c r="D59" i="7"/>
  <c r="AD58" i="7"/>
  <c r="O58" i="32" s="1"/>
  <c r="O138" i="32" s="1"/>
  <c r="AC58" i="7"/>
  <c r="N58" i="32" s="1"/>
  <c r="N138" i="32" s="1"/>
  <c r="AB58" i="7"/>
  <c r="AA58" i="7"/>
  <c r="L58" i="32" s="1"/>
  <c r="L138" i="32" s="1"/>
  <c r="Z58" i="7"/>
  <c r="K58" i="32" s="1"/>
  <c r="K138" i="32" s="1"/>
  <c r="Y58" i="7"/>
  <c r="J58" i="32" s="1"/>
  <c r="J138" i="32" s="1"/>
  <c r="X58" i="7"/>
  <c r="W58" i="7"/>
  <c r="H58" i="32" s="1"/>
  <c r="H138" i="32" s="1"/>
  <c r="V58" i="7"/>
  <c r="G58" i="32" s="1"/>
  <c r="G138" i="32" s="1"/>
  <c r="U58" i="7"/>
  <c r="F58" i="32" s="1"/>
  <c r="F138" i="32" s="1"/>
  <c r="T58" i="7"/>
  <c r="S58" i="7"/>
  <c r="D58" i="32" s="1"/>
  <c r="D138" i="32" s="1"/>
  <c r="P58" i="7"/>
  <c r="AD57" i="7"/>
  <c r="O57" i="32" s="1"/>
  <c r="O120" i="32" s="1"/>
  <c r="AC57" i="7"/>
  <c r="N57" i="32" s="1"/>
  <c r="N120" i="32" s="1"/>
  <c r="AB57" i="7"/>
  <c r="M57" i="32" s="1"/>
  <c r="M120" i="32" s="1"/>
  <c r="AA57" i="7"/>
  <c r="L57" i="32" s="1"/>
  <c r="L120" i="32" s="1"/>
  <c r="Z57" i="7"/>
  <c r="K57" i="32" s="1"/>
  <c r="K120" i="32" s="1"/>
  <c r="Y57" i="7"/>
  <c r="J57" i="32" s="1"/>
  <c r="J120" i="32" s="1"/>
  <c r="X57" i="7"/>
  <c r="I57" i="32" s="1"/>
  <c r="I120" i="32" s="1"/>
  <c r="W57" i="7"/>
  <c r="H57" i="32" s="1"/>
  <c r="H120" i="32" s="1"/>
  <c r="V57" i="7"/>
  <c r="G57" i="32" s="1"/>
  <c r="G120" i="32" s="1"/>
  <c r="U57" i="7"/>
  <c r="F57" i="32" s="1"/>
  <c r="F120" i="32" s="1"/>
  <c r="T57" i="7"/>
  <c r="E57" i="32" s="1"/>
  <c r="E120" i="32" s="1"/>
  <c r="S57" i="7"/>
  <c r="D57" i="32" s="1"/>
  <c r="D120" i="32" s="1"/>
  <c r="P57" i="7"/>
  <c r="AD56" i="7"/>
  <c r="AC56" i="7"/>
  <c r="AB56" i="7"/>
  <c r="M56" i="32" s="1"/>
  <c r="M102" i="32" s="1"/>
  <c r="AA56" i="7"/>
  <c r="AA59" i="7" s="1"/>
  <c r="Z56" i="7"/>
  <c r="Y56" i="7"/>
  <c r="X56" i="7"/>
  <c r="I56" i="32" s="1"/>
  <c r="I102" i="32" s="1"/>
  <c r="W56" i="7"/>
  <c r="H56" i="32" s="1"/>
  <c r="H102" i="32" s="1"/>
  <c r="V56" i="7"/>
  <c r="U56" i="7"/>
  <c r="T56" i="7"/>
  <c r="E56" i="32" s="1"/>
  <c r="E102" i="32" s="1"/>
  <c r="S56" i="7"/>
  <c r="S59" i="7" s="1"/>
  <c r="P56" i="7"/>
  <c r="M59" i="8"/>
  <c r="L59" i="8"/>
  <c r="K59" i="8"/>
  <c r="J59" i="8"/>
  <c r="I59" i="8"/>
  <c r="H59" i="8"/>
  <c r="G59" i="8"/>
  <c r="F59" i="8"/>
  <c r="E59" i="8"/>
  <c r="D59" i="8"/>
  <c r="AD58" i="8"/>
  <c r="AC58" i="8"/>
  <c r="AB58" i="8"/>
  <c r="AA58" i="8"/>
  <c r="Z58" i="8"/>
  <c r="Y58" i="8"/>
  <c r="X58" i="8"/>
  <c r="W58" i="8"/>
  <c r="V58" i="8"/>
  <c r="U58" i="8"/>
  <c r="T58" i="8"/>
  <c r="S58" i="8"/>
  <c r="P58" i="8"/>
  <c r="AD57" i="8"/>
  <c r="AC57" i="8"/>
  <c r="AB57" i="8"/>
  <c r="AA57" i="8"/>
  <c r="Z57" i="8"/>
  <c r="Y57" i="8"/>
  <c r="X57" i="8"/>
  <c r="W57" i="8"/>
  <c r="V57" i="8"/>
  <c r="U57" i="8"/>
  <c r="T57" i="8"/>
  <c r="S57" i="8"/>
  <c r="P57" i="8"/>
  <c r="AB56" i="8"/>
  <c r="AA56" i="8"/>
  <c r="Z56" i="8"/>
  <c r="Z59" i="8" s="1"/>
  <c r="Y56" i="8"/>
  <c r="X56" i="8"/>
  <c r="W56" i="8"/>
  <c r="V56" i="8"/>
  <c r="V59" i="8" s="1"/>
  <c r="U56" i="8"/>
  <c r="T56" i="8"/>
  <c r="S56" i="8"/>
  <c r="O56" i="8"/>
  <c r="N56" i="8"/>
  <c r="O59" i="9"/>
  <c r="N59" i="9"/>
  <c r="M59" i="9"/>
  <c r="L59" i="9"/>
  <c r="K59" i="9"/>
  <c r="J59" i="9"/>
  <c r="I59" i="9"/>
  <c r="H59" i="9"/>
  <c r="G59" i="9"/>
  <c r="F59" i="9"/>
  <c r="E59" i="9"/>
  <c r="D59" i="9"/>
  <c r="AD58" i="9"/>
  <c r="AC58" i="9"/>
  <c r="AB58" i="9"/>
  <c r="AA58" i="9"/>
  <c r="Z58" i="9"/>
  <c r="Y58" i="9"/>
  <c r="X58" i="9"/>
  <c r="W58" i="9"/>
  <c r="V58" i="9"/>
  <c r="U58" i="9"/>
  <c r="T58" i="9"/>
  <c r="S58" i="9"/>
  <c r="P58" i="9"/>
  <c r="AD57" i="9"/>
  <c r="AC57" i="9"/>
  <c r="AB57" i="9"/>
  <c r="AA57" i="9"/>
  <c r="Z57" i="9"/>
  <c r="Y57" i="9"/>
  <c r="X57" i="9"/>
  <c r="W57" i="9"/>
  <c r="V57" i="9"/>
  <c r="U57" i="9"/>
  <c r="T57" i="9"/>
  <c r="S57" i="9"/>
  <c r="P57" i="9"/>
  <c r="AD56" i="9"/>
  <c r="AC56" i="9"/>
  <c r="AB56" i="9"/>
  <c r="AA56" i="9"/>
  <c r="Z56" i="9"/>
  <c r="Y56" i="9"/>
  <c r="X56" i="9"/>
  <c r="W56" i="9"/>
  <c r="V56" i="9"/>
  <c r="U56" i="9"/>
  <c r="T56" i="9"/>
  <c r="S56" i="9"/>
  <c r="P56" i="9"/>
  <c r="D61" i="10"/>
  <c r="D103" i="10" s="1"/>
  <c r="CZ14" i="59" s="1"/>
  <c r="C14" i="59" s="1"/>
  <c r="E61" i="10"/>
  <c r="E103" i="10" s="1"/>
  <c r="F61" i="10"/>
  <c r="F103" i="10" s="1"/>
  <c r="G61" i="10"/>
  <c r="G103" i="10" s="1"/>
  <c r="H61" i="10"/>
  <c r="H103" i="10" s="1"/>
  <c r="DD14" i="59" s="1"/>
  <c r="AI14" i="59" s="1"/>
  <c r="AK14" i="59" s="1"/>
  <c r="I61" i="10"/>
  <c r="I103" i="10" s="1"/>
  <c r="J61" i="10"/>
  <c r="J103" i="10" s="1"/>
  <c r="K61" i="10"/>
  <c r="K103" i="10" s="1"/>
  <c r="L61" i="10"/>
  <c r="L103" i="10" s="1"/>
  <c r="M61" i="10"/>
  <c r="M103" i="10" s="1"/>
  <c r="N61" i="10"/>
  <c r="N103" i="10" s="1"/>
  <c r="O61" i="10"/>
  <c r="O103" i="10" s="1"/>
  <c r="E62" i="10"/>
  <c r="E121" i="10" s="1"/>
  <c r="F62" i="10"/>
  <c r="F121" i="10" s="1"/>
  <c r="G62" i="10"/>
  <c r="G121" i="10" s="1"/>
  <c r="H62" i="10"/>
  <c r="H121" i="10" s="1"/>
  <c r="DD15" i="59" s="1"/>
  <c r="AI15" i="59" s="1"/>
  <c r="AK15" i="59" s="1"/>
  <c r="AL15" i="59" s="1"/>
  <c r="I62" i="10"/>
  <c r="I121" i="10" s="1"/>
  <c r="J62" i="10"/>
  <c r="J121" i="10" s="1"/>
  <c r="K62" i="10"/>
  <c r="K121" i="10" s="1"/>
  <c r="L62" i="10"/>
  <c r="L121" i="10" s="1"/>
  <c r="M62" i="10"/>
  <c r="M121" i="10" s="1"/>
  <c r="N62" i="10"/>
  <c r="N121" i="10" s="1"/>
  <c r="O62" i="10"/>
  <c r="O121" i="10" s="1"/>
  <c r="D63" i="10"/>
  <c r="D139" i="10" s="1"/>
  <c r="D38" i="52" s="1"/>
  <c r="E63" i="10"/>
  <c r="E139" i="10" s="1"/>
  <c r="E38" i="52" s="1"/>
  <c r="F63" i="10"/>
  <c r="F139" i="10" s="1"/>
  <c r="F38" i="52" s="1"/>
  <c r="G63" i="10"/>
  <c r="G139" i="10" s="1"/>
  <c r="G38" i="52" s="1"/>
  <c r="H63" i="10"/>
  <c r="H139" i="10" s="1"/>
  <c r="H38" i="52" s="1"/>
  <c r="I63" i="10"/>
  <c r="I139" i="10" s="1"/>
  <c r="I38" i="52" s="1"/>
  <c r="J63" i="10"/>
  <c r="J139" i="10" s="1"/>
  <c r="J38" i="52" s="1"/>
  <c r="K63" i="10"/>
  <c r="K139" i="10" s="1"/>
  <c r="K38" i="52" s="1"/>
  <c r="L63" i="10"/>
  <c r="L139" i="10" s="1"/>
  <c r="L38" i="52" s="1"/>
  <c r="M63" i="10"/>
  <c r="M139" i="10" s="1"/>
  <c r="M38" i="52" s="1"/>
  <c r="N63" i="10"/>
  <c r="N139" i="10" s="1"/>
  <c r="N38" i="52" s="1"/>
  <c r="O63" i="10"/>
  <c r="O139" i="10" s="1"/>
  <c r="O38" i="52" s="1"/>
  <c r="A60" i="54"/>
  <c r="A55" i="54"/>
  <c r="A50" i="54"/>
  <c r="A45" i="54"/>
  <c r="A40" i="54"/>
  <c r="A35" i="54"/>
  <c r="A30" i="54"/>
  <c r="A25" i="54"/>
  <c r="A20" i="54"/>
  <c r="A15" i="54"/>
  <c r="A10" i="54"/>
  <c r="CR8" i="54"/>
  <c r="CQ8" i="54"/>
  <c r="CN8" i="54"/>
  <c r="CM8" i="54"/>
  <c r="CJ8" i="54"/>
  <c r="CI8" i="54"/>
  <c r="CF8" i="54"/>
  <c r="CE8" i="54"/>
  <c r="CB8" i="54"/>
  <c r="CA8" i="54"/>
  <c r="BX8" i="54"/>
  <c r="BW8" i="54"/>
  <c r="BT8" i="54"/>
  <c r="BS8" i="54"/>
  <c r="BP8" i="54"/>
  <c r="BO8" i="54"/>
  <c r="BL8" i="54"/>
  <c r="BK8" i="54"/>
  <c r="BH8" i="54"/>
  <c r="BG8" i="54"/>
  <c r="BD8" i="54"/>
  <c r="BC8" i="54"/>
  <c r="AZ8" i="54"/>
  <c r="AY8" i="54"/>
  <c r="AV8" i="54"/>
  <c r="AU8" i="54"/>
  <c r="AR8" i="54"/>
  <c r="AQ8" i="54"/>
  <c r="AN8" i="54"/>
  <c r="AM8" i="54"/>
  <c r="AJ8" i="54"/>
  <c r="AI8" i="54"/>
  <c r="AF8" i="54"/>
  <c r="AE8" i="54"/>
  <c r="AB8" i="54"/>
  <c r="AA8" i="54"/>
  <c r="X8" i="54"/>
  <c r="W8" i="54"/>
  <c r="T8" i="54"/>
  <c r="S8" i="54"/>
  <c r="P8" i="54"/>
  <c r="O8" i="54"/>
  <c r="L8" i="54"/>
  <c r="K8" i="54"/>
  <c r="H8" i="54"/>
  <c r="G8" i="54"/>
  <c r="DN7" i="54"/>
  <c r="CZ7" i="54"/>
  <c r="A4" i="54"/>
  <c r="AG14" i="65" l="1"/>
  <c r="AG64" i="65" s="1"/>
  <c r="BK57" i="65"/>
  <c r="BD65" i="65"/>
  <c r="BE14" i="65"/>
  <c r="BE64" i="65" s="1"/>
  <c r="E66" i="63"/>
  <c r="F66" i="63" s="1"/>
  <c r="AF65" i="65"/>
  <c r="P65" i="65"/>
  <c r="BM36" i="65"/>
  <c r="BN36" i="65" s="1"/>
  <c r="BL65" i="65"/>
  <c r="AN64" i="65"/>
  <c r="I16" i="63"/>
  <c r="J16" i="63" s="1"/>
  <c r="I15" i="65"/>
  <c r="J15" i="65" s="1"/>
  <c r="BM15" i="65"/>
  <c r="BN15" i="65" s="1"/>
  <c r="BK32" i="65"/>
  <c r="BD17" i="65"/>
  <c r="AN65" i="65"/>
  <c r="AW65" i="65"/>
  <c r="AX65" i="65" s="1"/>
  <c r="AF17" i="65"/>
  <c r="BD17" i="63"/>
  <c r="I14" i="65"/>
  <c r="J14" i="65" s="1"/>
  <c r="AN17" i="65"/>
  <c r="E64" i="65"/>
  <c r="F64" i="65" s="1"/>
  <c r="P64" i="65"/>
  <c r="AV65" i="65"/>
  <c r="BD66" i="63"/>
  <c r="BD67" i="63" s="1"/>
  <c r="H17" i="65"/>
  <c r="AV66" i="63"/>
  <c r="E65" i="65"/>
  <c r="F65" i="65" s="1"/>
  <c r="E17" i="65"/>
  <c r="F17" i="65" s="1"/>
  <c r="AW14" i="65"/>
  <c r="AV64" i="65"/>
  <c r="AC35" i="66"/>
  <c r="AA35" i="66"/>
  <c r="X35" i="66"/>
  <c r="U35" i="66"/>
  <c r="S35" i="66"/>
  <c r="W35" i="66"/>
  <c r="AD35" i="66"/>
  <c r="AB35" i="66"/>
  <c r="Z35" i="66"/>
  <c r="V35" i="66"/>
  <c r="T35" i="66"/>
  <c r="Y35" i="66"/>
  <c r="X66" i="63"/>
  <c r="P17" i="65"/>
  <c r="X22" i="66"/>
  <c r="AC22" i="66"/>
  <c r="AA22" i="66"/>
  <c r="W22" i="66"/>
  <c r="U22" i="66"/>
  <c r="AB22" i="66"/>
  <c r="Z22" i="66"/>
  <c r="AD22" i="66"/>
  <c r="T22" i="66"/>
  <c r="Y22" i="66"/>
  <c r="V22" i="66"/>
  <c r="S22" i="66"/>
  <c r="V51" i="66"/>
  <c r="T51" i="66"/>
  <c r="Y51" i="66"/>
  <c r="X51" i="66"/>
  <c r="AC51" i="66"/>
  <c r="AA51" i="66"/>
  <c r="P51" i="66"/>
  <c r="P61" i="66" s="1"/>
  <c r="AB51" i="66"/>
  <c r="W51" i="66"/>
  <c r="U51" i="66"/>
  <c r="S51" i="66"/>
  <c r="Z51" i="66"/>
  <c r="AD51" i="66"/>
  <c r="D61" i="66"/>
  <c r="D67" i="65"/>
  <c r="AG16" i="63"/>
  <c r="AH16" i="63" s="1"/>
  <c r="BD66" i="65"/>
  <c r="AN66" i="63"/>
  <c r="BE16" i="65"/>
  <c r="BF16" i="65" s="1"/>
  <c r="Q16" i="65"/>
  <c r="Q17" i="65" s="1"/>
  <c r="R17" i="65" s="1"/>
  <c r="P66" i="65"/>
  <c r="AP14" i="65"/>
  <c r="AO64" i="65"/>
  <c r="R14" i="65"/>
  <c r="Q64" i="65"/>
  <c r="I16" i="65"/>
  <c r="H66" i="65"/>
  <c r="H67" i="65" s="1"/>
  <c r="F16" i="65"/>
  <c r="E66" i="65"/>
  <c r="F66" i="65" s="1"/>
  <c r="AP15" i="65"/>
  <c r="AO65" i="65"/>
  <c r="AP65" i="65" s="1"/>
  <c r="AW16" i="65"/>
  <c r="AV17" i="65"/>
  <c r="AV66" i="65"/>
  <c r="AG16" i="65"/>
  <c r="AF66" i="65"/>
  <c r="Y16" i="65"/>
  <c r="X66" i="65"/>
  <c r="X67" i="65" s="1"/>
  <c r="Z15" i="65"/>
  <c r="Y65" i="65"/>
  <c r="AH15" i="65"/>
  <c r="AG65" i="65"/>
  <c r="AH65" i="65" s="1"/>
  <c r="R15" i="65"/>
  <c r="Q65" i="65"/>
  <c r="R65" i="65" s="1"/>
  <c r="AO16" i="65"/>
  <c r="AO17" i="65" s="1"/>
  <c r="AP17" i="65" s="1"/>
  <c r="AN66" i="65"/>
  <c r="X17" i="65"/>
  <c r="BO32" i="65"/>
  <c r="BK37" i="65"/>
  <c r="BM41" i="65"/>
  <c r="BN41" i="65" s="1"/>
  <c r="BK66" i="65"/>
  <c r="BO52" i="65"/>
  <c r="BK65" i="65"/>
  <c r="BC67" i="65"/>
  <c r="W61" i="62"/>
  <c r="BM26" i="61"/>
  <c r="BN26" i="61" s="1"/>
  <c r="BM10" i="65"/>
  <c r="BN10" i="65" s="1"/>
  <c r="BI22" i="65"/>
  <c r="BJ22" i="65" s="1"/>
  <c r="BJ19" i="65"/>
  <c r="BE42" i="65"/>
  <c r="BF42" i="65" s="1"/>
  <c r="BF39" i="65"/>
  <c r="BB64" i="65"/>
  <c r="BA67" i="65"/>
  <c r="BB67" i="65" s="1"/>
  <c r="BF24" i="65"/>
  <c r="BE27" i="65"/>
  <c r="BF27" i="65" s="1"/>
  <c r="BQ14" i="65"/>
  <c r="BP17" i="65"/>
  <c r="BQ25" i="65"/>
  <c r="BR25" i="65" s="1"/>
  <c r="BS25" i="65" s="1"/>
  <c r="BT25" i="65" s="1"/>
  <c r="BU25" i="65" s="1"/>
  <c r="BV25" i="65" s="1"/>
  <c r="BQ40" i="65"/>
  <c r="BR40" i="65" s="1"/>
  <c r="BS40" i="65" s="1"/>
  <c r="BT40" i="65" s="1"/>
  <c r="BU40" i="65" s="1"/>
  <c r="BV40" i="65" s="1"/>
  <c r="BP52" i="65"/>
  <c r="BQ49" i="65"/>
  <c r="BQ15" i="65"/>
  <c r="BR15" i="65" s="1"/>
  <c r="BS15" i="65" s="1"/>
  <c r="BT15" i="65" s="1"/>
  <c r="BU15" i="65" s="1"/>
  <c r="BV15" i="65" s="1"/>
  <c r="BQ30" i="65"/>
  <c r="BR30" i="65" s="1"/>
  <c r="BS30" i="65" s="1"/>
  <c r="BT30" i="65" s="1"/>
  <c r="BU30" i="65" s="1"/>
  <c r="BV30" i="65" s="1"/>
  <c r="BQ36" i="65"/>
  <c r="BR36" i="65" s="1"/>
  <c r="BS36" i="65" s="1"/>
  <c r="BT36" i="65" s="1"/>
  <c r="BU36" i="65" s="1"/>
  <c r="BV36" i="65" s="1"/>
  <c r="BQ50" i="65"/>
  <c r="BR50" i="65" s="1"/>
  <c r="BS50" i="65" s="1"/>
  <c r="BT50" i="65" s="1"/>
  <c r="BU50" i="65" s="1"/>
  <c r="BV50" i="65" s="1"/>
  <c r="BE22" i="65"/>
  <c r="BF22" i="65" s="1"/>
  <c r="BF19" i="65"/>
  <c r="BF54" i="65"/>
  <c r="BE57" i="65"/>
  <c r="BF57" i="65" s="1"/>
  <c r="BL42" i="65"/>
  <c r="BO22" i="65"/>
  <c r="BS19" i="65"/>
  <c r="BJ44" i="65"/>
  <c r="BK44" i="65" s="1"/>
  <c r="BI47" i="65"/>
  <c r="BJ47" i="65" s="1"/>
  <c r="BI66" i="65"/>
  <c r="BJ66" i="65" s="1"/>
  <c r="BJ11" i="65"/>
  <c r="BE65" i="65"/>
  <c r="BF65" i="65" s="1"/>
  <c r="BM59" i="65"/>
  <c r="BQ21" i="65"/>
  <c r="BR21" i="65" s="1"/>
  <c r="BS21" i="65" s="1"/>
  <c r="BT21" i="65"/>
  <c r="BQ26" i="65"/>
  <c r="BR26" i="65" s="1"/>
  <c r="BS26" i="65" s="1"/>
  <c r="BT26" i="65" s="1"/>
  <c r="BU26" i="65" s="1"/>
  <c r="BV26" i="65" s="1"/>
  <c r="BQ39" i="65"/>
  <c r="BP42" i="65"/>
  <c r="BQ51" i="65"/>
  <c r="BR51" i="65" s="1"/>
  <c r="BS51" i="65" s="1"/>
  <c r="BT51" i="65" s="1"/>
  <c r="BU51" i="65" s="1"/>
  <c r="BV51" i="65" s="1"/>
  <c r="BJ24" i="65"/>
  <c r="BI27" i="65"/>
  <c r="BJ27" i="65" s="1"/>
  <c r="BM35" i="65"/>
  <c r="BN35" i="65" s="1"/>
  <c r="BL37" i="65"/>
  <c r="BM34" i="65"/>
  <c r="BT54" i="65"/>
  <c r="BO64" i="65"/>
  <c r="BO12" i="65"/>
  <c r="BS61" i="65"/>
  <c r="BT61" i="65" s="1"/>
  <c r="BU61" i="65" s="1"/>
  <c r="BV61" i="65" s="1"/>
  <c r="BM54" i="65"/>
  <c r="BI37" i="65"/>
  <c r="BJ37" i="65" s="1"/>
  <c r="BJ34" i="65"/>
  <c r="BE62" i="65"/>
  <c r="BF62" i="65" s="1"/>
  <c r="BF59" i="65"/>
  <c r="BF49" i="65"/>
  <c r="BE52" i="65"/>
  <c r="BF52" i="65" s="1"/>
  <c r="BI64" i="65"/>
  <c r="BI12" i="65"/>
  <c r="BJ12" i="65" s="1"/>
  <c r="BJ9" i="65"/>
  <c r="BL32" i="65"/>
  <c r="BM29" i="65"/>
  <c r="DW61" i="65"/>
  <c r="BX61" i="65" s="1"/>
  <c r="DW60" i="65"/>
  <c r="BX60" i="65" s="1"/>
  <c r="DW56" i="65"/>
  <c r="BX56" i="65" s="1"/>
  <c r="DW59" i="65"/>
  <c r="BX59" i="65" s="1"/>
  <c r="DW54" i="65"/>
  <c r="BX54" i="65" s="1"/>
  <c r="CB54" i="65" s="1"/>
  <c r="DW51" i="65"/>
  <c r="BX51" i="65" s="1"/>
  <c r="DW50" i="65"/>
  <c r="BX50" i="65" s="1"/>
  <c r="DW55" i="65"/>
  <c r="BX55" i="65" s="1"/>
  <c r="CB55" i="65" s="1"/>
  <c r="DW46" i="65"/>
  <c r="BX46" i="65" s="1"/>
  <c r="DW41" i="65"/>
  <c r="BX41" i="65" s="1"/>
  <c r="DW45" i="65"/>
  <c r="BX45" i="65" s="1"/>
  <c r="DW44" i="65"/>
  <c r="BX44" i="65" s="1"/>
  <c r="CB44" i="65" s="1"/>
  <c r="DW49" i="65"/>
  <c r="BX49" i="65" s="1"/>
  <c r="DW39" i="65"/>
  <c r="BX39" i="65" s="1"/>
  <c r="DW36" i="65"/>
  <c r="BX36" i="65" s="1"/>
  <c r="DW40" i="65"/>
  <c r="BX40" i="65" s="1"/>
  <c r="DW35" i="65"/>
  <c r="BX35" i="65" s="1"/>
  <c r="CB35" i="65" s="1"/>
  <c r="DW31" i="65"/>
  <c r="BX31" i="65" s="1"/>
  <c r="DW34" i="65"/>
  <c r="BX34" i="65" s="1"/>
  <c r="DW29" i="65"/>
  <c r="BX29" i="65" s="1"/>
  <c r="DW26" i="65"/>
  <c r="BX26" i="65" s="1"/>
  <c r="DW30" i="65"/>
  <c r="BX30" i="65" s="1"/>
  <c r="DW25" i="65"/>
  <c r="BX25" i="65" s="1"/>
  <c r="DW24" i="65"/>
  <c r="BX24" i="65" s="1"/>
  <c r="DW19" i="65"/>
  <c r="BX19" i="65" s="1"/>
  <c r="DW16" i="65"/>
  <c r="BX16" i="65" s="1"/>
  <c r="DW20" i="65"/>
  <c r="BX20" i="65" s="1"/>
  <c r="DW21" i="65"/>
  <c r="BX21" i="65" s="1"/>
  <c r="DW15" i="65"/>
  <c r="BX15" i="65" s="1"/>
  <c r="DW14" i="65"/>
  <c r="BX14" i="65" s="1"/>
  <c r="DW11" i="65"/>
  <c r="BX11" i="65" s="1"/>
  <c r="CB11" i="65" s="1"/>
  <c r="DX7" i="65"/>
  <c r="DW10" i="65"/>
  <c r="BX10" i="65" s="1"/>
  <c r="DW9" i="65"/>
  <c r="BX9" i="65" s="1"/>
  <c r="BP32" i="65"/>
  <c r="BQ29" i="65"/>
  <c r="BQ44" i="65"/>
  <c r="BP47" i="65"/>
  <c r="BT44" i="65"/>
  <c r="BP57" i="65"/>
  <c r="BQ54" i="65"/>
  <c r="BG67" i="65"/>
  <c r="BI62" i="65"/>
  <c r="BJ62" i="65" s="1"/>
  <c r="BJ59" i="65"/>
  <c r="BO65" i="65"/>
  <c r="BO57" i="65"/>
  <c r="BO62" i="65"/>
  <c r="BK27" i="65"/>
  <c r="BN11" i="65"/>
  <c r="BI32" i="65"/>
  <c r="BJ32" i="65" s="1"/>
  <c r="BJ29" i="65"/>
  <c r="BQ20" i="65"/>
  <c r="BR20" i="65" s="1"/>
  <c r="BS20" i="65" s="1"/>
  <c r="BT20" i="65" s="1"/>
  <c r="BU20" i="65" s="1"/>
  <c r="BV20" i="65" s="1"/>
  <c r="BP22" i="65"/>
  <c r="BQ19" i="65"/>
  <c r="BT19" i="65"/>
  <c r="BQ45" i="65"/>
  <c r="BR45" i="65" s="1"/>
  <c r="BS45" i="65" s="1"/>
  <c r="BU45" i="65" s="1"/>
  <c r="BV45" i="65" s="1"/>
  <c r="BQ56" i="65"/>
  <c r="BR56" i="65" s="1"/>
  <c r="BS56" i="65" s="1"/>
  <c r="BT56" i="65" s="1"/>
  <c r="BU56" i="65" s="1"/>
  <c r="BV56" i="65" s="1"/>
  <c r="BK52" i="65"/>
  <c r="BM27" i="65"/>
  <c r="BN24" i="65"/>
  <c r="BO66" i="65"/>
  <c r="BO27" i="65"/>
  <c r="BO47" i="65"/>
  <c r="BI17" i="65"/>
  <c r="BJ17" i="65" s="1"/>
  <c r="BJ14" i="65"/>
  <c r="BK14" i="65" s="1"/>
  <c r="BF44" i="65"/>
  <c r="BE47" i="65"/>
  <c r="BF47" i="65" s="1"/>
  <c r="BL66" i="65"/>
  <c r="BE37" i="65"/>
  <c r="BF37" i="65" s="1"/>
  <c r="BF34" i="65"/>
  <c r="BH67" i="65"/>
  <c r="BQ16" i="65"/>
  <c r="BR16" i="65" s="1"/>
  <c r="BS16" i="65" s="1"/>
  <c r="BT16" i="65" s="1"/>
  <c r="BU16" i="65" s="1"/>
  <c r="BV16" i="65" s="1"/>
  <c r="BP37" i="65"/>
  <c r="BQ34" i="65"/>
  <c r="BQ41" i="65"/>
  <c r="BR41" i="65" s="1"/>
  <c r="BS41" i="65" s="1"/>
  <c r="BT41" i="65" s="1"/>
  <c r="BU41" i="65" s="1"/>
  <c r="BV41" i="65" s="1"/>
  <c r="BP62" i="65"/>
  <c r="BQ59" i="65"/>
  <c r="BE12" i="65"/>
  <c r="BF12" i="65" s="1"/>
  <c r="BF9" i="65"/>
  <c r="BN49" i="65"/>
  <c r="BM52" i="65"/>
  <c r="BL27" i="65"/>
  <c r="BO17" i="65"/>
  <c r="BO42" i="65"/>
  <c r="BL12" i="65"/>
  <c r="BM9" i="65"/>
  <c r="BI42" i="65"/>
  <c r="BJ42" i="65" s="1"/>
  <c r="BJ39" i="65"/>
  <c r="BK39" i="65" s="1"/>
  <c r="BI65" i="65"/>
  <c r="BJ65" i="65" s="1"/>
  <c r="BJ10" i="65"/>
  <c r="BI52" i="65"/>
  <c r="BJ52" i="65" s="1"/>
  <c r="BJ49" i="65"/>
  <c r="BP65" i="65"/>
  <c r="BQ10" i="65"/>
  <c r="BT10" i="65"/>
  <c r="BP64" i="65"/>
  <c r="BP12" i="65"/>
  <c r="BQ9" i="65"/>
  <c r="BQ31" i="65"/>
  <c r="BR31" i="65" s="1"/>
  <c r="BS31" i="65" s="1"/>
  <c r="BU31" i="65" s="1"/>
  <c r="BV31" i="65" s="1"/>
  <c r="BQ46" i="65"/>
  <c r="BR46" i="65" s="1"/>
  <c r="BQ60" i="65"/>
  <c r="BR60" i="65" s="1"/>
  <c r="BS60" i="65" s="1"/>
  <c r="BT60" i="65" s="1"/>
  <c r="BU60" i="65" s="1"/>
  <c r="BV60" i="65" s="1"/>
  <c r="BN19" i="65"/>
  <c r="BM22" i="65"/>
  <c r="BN22" i="65" s="1"/>
  <c r="DI61" i="65"/>
  <c r="BW61" i="65" s="1"/>
  <c r="DI60" i="65"/>
  <c r="BW60" i="65" s="1"/>
  <c r="DI59" i="65"/>
  <c r="BW59" i="65" s="1"/>
  <c r="DI55" i="65"/>
  <c r="BW55" i="65" s="1"/>
  <c r="DI54" i="65"/>
  <c r="BW54" i="65" s="1"/>
  <c r="DI51" i="65"/>
  <c r="BW51" i="65" s="1"/>
  <c r="DI50" i="65"/>
  <c r="BW50" i="65" s="1"/>
  <c r="DI56" i="65"/>
  <c r="BW56" i="65" s="1"/>
  <c r="DI49" i="65"/>
  <c r="BW49" i="65" s="1"/>
  <c r="DI46" i="65"/>
  <c r="BW46" i="65" s="1"/>
  <c r="CA46" i="65" s="1"/>
  <c r="DI44" i="65"/>
  <c r="BW44" i="65" s="1"/>
  <c r="DI45" i="65"/>
  <c r="BW45" i="65" s="1"/>
  <c r="DI36" i="65"/>
  <c r="BW36" i="65" s="1"/>
  <c r="DI35" i="65"/>
  <c r="BW35" i="65" s="1"/>
  <c r="DI39" i="65"/>
  <c r="BW39" i="65" s="1"/>
  <c r="DI40" i="65"/>
  <c r="BW40" i="65" s="1"/>
  <c r="DI41" i="65"/>
  <c r="BW41" i="65" s="1"/>
  <c r="DI31" i="65"/>
  <c r="BW31" i="65" s="1"/>
  <c r="DI29" i="65"/>
  <c r="BW29" i="65" s="1"/>
  <c r="DI26" i="65"/>
  <c r="BW26" i="65" s="1"/>
  <c r="DI34" i="65"/>
  <c r="BW34" i="65" s="1"/>
  <c r="DI25" i="65"/>
  <c r="BW25" i="65" s="1"/>
  <c r="DI24" i="65"/>
  <c r="BW24" i="65" s="1"/>
  <c r="DI21" i="65"/>
  <c r="BW21" i="65" s="1"/>
  <c r="DI20" i="65"/>
  <c r="BW20" i="65" s="1"/>
  <c r="DI19" i="65"/>
  <c r="BW19" i="65" s="1"/>
  <c r="DI30" i="65"/>
  <c r="BW30" i="65" s="1"/>
  <c r="DI15" i="65"/>
  <c r="BW15" i="65" s="1"/>
  <c r="DJ7" i="65"/>
  <c r="DI16" i="65"/>
  <c r="BW16" i="65" s="1"/>
  <c r="DI14" i="65"/>
  <c r="BW14" i="65" s="1"/>
  <c r="DI11" i="65"/>
  <c r="BW11" i="65" s="1"/>
  <c r="DI10" i="65"/>
  <c r="BW10" i="65" s="1"/>
  <c r="DI9" i="65"/>
  <c r="BW9" i="65" s="1"/>
  <c r="BO37" i="65"/>
  <c r="BS46" i="65"/>
  <c r="BT46" i="65" s="1"/>
  <c r="BU46" i="65" s="1"/>
  <c r="BV46" i="65" s="1"/>
  <c r="BF11" i="65"/>
  <c r="BI57" i="65"/>
  <c r="BJ57" i="65" s="1"/>
  <c r="BJ54" i="65"/>
  <c r="BF29" i="65"/>
  <c r="BE32" i="65"/>
  <c r="BF32" i="65" s="1"/>
  <c r="BP66" i="65"/>
  <c r="BQ11" i="65"/>
  <c r="BT11" i="65"/>
  <c r="BP27" i="65"/>
  <c r="BQ24" i="65"/>
  <c r="BQ35" i="65"/>
  <c r="BR35" i="65" s="1"/>
  <c r="BS35" i="65" s="1"/>
  <c r="BT35" i="65"/>
  <c r="BQ55" i="65"/>
  <c r="BR55" i="65" s="1"/>
  <c r="BS55" i="65" s="1"/>
  <c r="BT55" i="65"/>
  <c r="BQ61" i="65"/>
  <c r="BR61" i="65" s="1"/>
  <c r="AF67" i="61"/>
  <c r="W59" i="15"/>
  <c r="AA59" i="15"/>
  <c r="S59" i="14"/>
  <c r="W59" i="14"/>
  <c r="S59" i="12"/>
  <c r="X67" i="61"/>
  <c r="D67" i="63"/>
  <c r="D67" i="61"/>
  <c r="AW14" i="61"/>
  <c r="AW64" i="61" s="1"/>
  <c r="AO14" i="63"/>
  <c r="AN64" i="63"/>
  <c r="AN17" i="63"/>
  <c r="Q14" i="63"/>
  <c r="P17" i="63"/>
  <c r="P64" i="63"/>
  <c r="AO15" i="63"/>
  <c r="AN65" i="63"/>
  <c r="F15" i="63"/>
  <c r="E65" i="63"/>
  <c r="F65" i="63" s="1"/>
  <c r="H17" i="63"/>
  <c r="I14" i="63"/>
  <c r="H64" i="63"/>
  <c r="Z16" i="63"/>
  <c r="Y66" i="63"/>
  <c r="Z66" i="63" s="1"/>
  <c r="AG15" i="63"/>
  <c r="AF65" i="63"/>
  <c r="I15" i="63"/>
  <c r="H65" i="63"/>
  <c r="R16" i="63"/>
  <c r="Q66" i="63"/>
  <c r="R66" i="63" s="1"/>
  <c r="AF17" i="63"/>
  <c r="AG14" i="63"/>
  <c r="AF64" i="63"/>
  <c r="AW15" i="63"/>
  <c r="AV65" i="63"/>
  <c r="Y15" i="63"/>
  <c r="X65" i="63"/>
  <c r="AW14" i="63"/>
  <c r="AV17" i="63"/>
  <c r="AV64" i="63"/>
  <c r="X17" i="63"/>
  <c r="Y14" i="63"/>
  <c r="X64" i="63"/>
  <c r="E17" i="63"/>
  <c r="F17" i="63" s="1"/>
  <c r="F14" i="63"/>
  <c r="E64" i="63"/>
  <c r="Q15" i="63"/>
  <c r="P65" i="63"/>
  <c r="AP16" i="63"/>
  <c r="AO66" i="63"/>
  <c r="AP66" i="63" s="1"/>
  <c r="BS65" i="63"/>
  <c r="BL62" i="63"/>
  <c r="BC67" i="63"/>
  <c r="BS52" i="63"/>
  <c r="BW62" i="63"/>
  <c r="BS62" i="63"/>
  <c r="BO67" i="63"/>
  <c r="BL37" i="63"/>
  <c r="BT26" i="63"/>
  <c r="BU26" i="63" s="1"/>
  <c r="BV26" i="63" s="1"/>
  <c r="BT46" i="63"/>
  <c r="BU46" i="63" s="1"/>
  <c r="BV46" i="63" s="1"/>
  <c r="BT60" i="63"/>
  <c r="BU60" i="63" s="1"/>
  <c r="BV60" i="63" s="1"/>
  <c r="BE65" i="63"/>
  <c r="BF65" i="63" s="1"/>
  <c r="BM35" i="63"/>
  <c r="BN35" i="63" s="1"/>
  <c r="BT56" i="63"/>
  <c r="BU56" i="63" s="1"/>
  <c r="BV56" i="63" s="1"/>
  <c r="BT41" i="63"/>
  <c r="BU41" i="63" s="1"/>
  <c r="BV41" i="63" s="1"/>
  <c r="BT40" i="63"/>
  <c r="BU40" i="63" s="1"/>
  <c r="BV40" i="63" s="1"/>
  <c r="BU9" i="63"/>
  <c r="BU49" i="63"/>
  <c r="BU59" i="63"/>
  <c r="BE62" i="63"/>
  <c r="BF62" i="63" s="1"/>
  <c r="BF59" i="63"/>
  <c r="BW64" i="63"/>
  <c r="BW12" i="63"/>
  <c r="CA30" i="63"/>
  <c r="BP32" i="63"/>
  <c r="BQ29" i="63"/>
  <c r="BP47" i="63"/>
  <c r="BQ44" i="63"/>
  <c r="BQ51" i="63"/>
  <c r="BR51" i="63" s="1"/>
  <c r="BE17" i="63"/>
  <c r="BF17" i="63" s="1"/>
  <c r="BF14" i="63"/>
  <c r="BS17" i="63"/>
  <c r="BT14" i="63"/>
  <c r="BN10" i="63"/>
  <c r="BE22" i="63"/>
  <c r="BF22" i="63" s="1"/>
  <c r="BF19" i="63"/>
  <c r="BT15" i="63"/>
  <c r="BU15" i="63" s="1"/>
  <c r="BV15" i="63" s="1"/>
  <c r="BI17" i="63"/>
  <c r="BJ17" i="63" s="1"/>
  <c r="BJ14" i="63"/>
  <c r="BL14" i="63" s="1"/>
  <c r="BN34" i="63"/>
  <c r="BW65" i="63"/>
  <c r="BW17" i="63"/>
  <c r="BW37" i="63"/>
  <c r="CA34" i="63"/>
  <c r="BW32" i="63"/>
  <c r="BW52" i="63"/>
  <c r="CA49" i="63"/>
  <c r="BT34" i="63"/>
  <c r="BI64" i="63"/>
  <c r="BI12" i="63"/>
  <c r="BJ12" i="63" s="1"/>
  <c r="BJ9" i="63"/>
  <c r="BK9" i="63" s="1"/>
  <c r="BE27" i="63"/>
  <c r="BF27" i="63" s="1"/>
  <c r="BF24" i="63"/>
  <c r="AW66" i="63"/>
  <c r="AX66" i="63" s="1"/>
  <c r="AX11" i="63"/>
  <c r="AW12" i="63"/>
  <c r="AX12" i="63" s="1"/>
  <c r="BP66" i="63"/>
  <c r="BQ11" i="63"/>
  <c r="BQ19" i="63"/>
  <c r="BP22" i="63"/>
  <c r="BQ30" i="63"/>
  <c r="BR30" i="63" s="1"/>
  <c r="BL65" i="63"/>
  <c r="BE37" i="63"/>
  <c r="BF37" i="63" s="1"/>
  <c r="BF34" i="63"/>
  <c r="BT55" i="63"/>
  <c r="BU55" i="63" s="1"/>
  <c r="BV55" i="63" s="1"/>
  <c r="BI37" i="63"/>
  <c r="BJ37" i="63" s="1"/>
  <c r="BJ34" i="63"/>
  <c r="BJ39" i="63"/>
  <c r="BI42" i="63"/>
  <c r="BJ42" i="63" s="1"/>
  <c r="DJ61" i="63"/>
  <c r="CE61" i="63" s="1"/>
  <c r="DJ60" i="63"/>
  <c r="CE60" i="63" s="1"/>
  <c r="DJ59" i="63"/>
  <c r="CE59" i="63" s="1"/>
  <c r="DJ56" i="63"/>
  <c r="CE56" i="63" s="1"/>
  <c r="DJ55" i="63"/>
  <c r="CE55" i="63" s="1"/>
  <c r="DJ54" i="63"/>
  <c r="CE54" i="63" s="1"/>
  <c r="DJ49" i="63"/>
  <c r="CE49" i="63" s="1"/>
  <c r="DJ46" i="63"/>
  <c r="CE46" i="63" s="1"/>
  <c r="CI46" i="63" s="1"/>
  <c r="DJ45" i="63"/>
  <c r="CE45" i="63" s="1"/>
  <c r="DJ51" i="63"/>
  <c r="CE51" i="63" s="1"/>
  <c r="DJ50" i="63"/>
  <c r="CE50" i="63" s="1"/>
  <c r="DJ41" i="63"/>
  <c r="CE41" i="63" s="1"/>
  <c r="DJ40" i="63"/>
  <c r="CE40" i="63" s="1"/>
  <c r="DJ39" i="63"/>
  <c r="CE39" i="63" s="1"/>
  <c r="DJ36" i="63"/>
  <c r="CE36" i="63" s="1"/>
  <c r="DJ44" i="63"/>
  <c r="CE44" i="63" s="1"/>
  <c r="CI44" i="63" s="1"/>
  <c r="DJ35" i="63"/>
  <c r="CE35" i="63" s="1"/>
  <c r="DJ34" i="63"/>
  <c r="CE34" i="63" s="1"/>
  <c r="DJ30" i="63"/>
  <c r="CE30" i="63" s="1"/>
  <c r="CI30" i="63" s="1"/>
  <c r="DJ26" i="63"/>
  <c r="CE26" i="63" s="1"/>
  <c r="DJ25" i="63"/>
  <c r="CE25" i="63" s="1"/>
  <c r="DJ24" i="63"/>
  <c r="CE24" i="63" s="1"/>
  <c r="DJ19" i="63"/>
  <c r="CE19" i="63" s="1"/>
  <c r="CI19" i="63" s="1"/>
  <c r="DJ16" i="63"/>
  <c r="CE16" i="63" s="1"/>
  <c r="DJ15" i="63"/>
  <c r="CE15" i="63" s="1"/>
  <c r="DK7" i="63"/>
  <c r="DJ14" i="63"/>
  <c r="CE14" i="63" s="1"/>
  <c r="DJ20" i="63"/>
  <c r="CE20" i="63" s="1"/>
  <c r="DJ31" i="63"/>
  <c r="CE31" i="63" s="1"/>
  <c r="DJ21" i="63"/>
  <c r="CE21" i="63" s="1"/>
  <c r="DJ9" i="63"/>
  <c r="CE9" i="63" s="1"/>
  <c r="DJ29" i="63"/>
  <c r="CE29" i="63" s="1"/>
  <c r="DJ11" i="63"/>
  <c r="CE11" i="63" s="1"/>
  <c r="DJ10" i="63"/>
  <c r="CE10" i="63" s="1"/>
  <c r="CA46" i="63"/>
  <c r="BM19" i="63"/>
  <c r="BL22" i="63"/>
  <c r="BI47" i="63"/>
  <c r="BJ47" i="63" s="1"/>
  <c r="BJ44" i="63"/>
  <c r="BL44" i="63" s="1"/>
  <c r="BP65" i="63"/>
  <c r="BQ10" i="63"/>
  <c r="BP27" i="63"/>
  <c r="BQ24" i="63"/>
  <c r="BP37" i="63"/>
  <c r="BQ34" i="63"/>
  <c r="BP57" i="63"/>
  <c r="BQ54" i="63"/>
  <c r="BT54" i="63"/>
  <c r="BL32" i="63"/>
  <c r="BM29" i="63"/>
  <c r="BI27" i="63"/>
  <c r="BJ27" i="63" s="1"/>
  <c r="BJ24" i="63"/>
  <c r="BK24" i="63" s="1"/>
  <c r="BE12" i="63"/>
  <c r="BF12" i="63" s="1"/>
  <c r="BF9" i="63"/>
  <c r="BM49" i="63"/>
  <c r="BL52" i="63"/>
  <c r="BI52" i="63"/>
  <c r="BJ52" i="63" s="1"/>
  <c r="BJ49" i="63"/>
  <c r="BT29" i="63"/>
  <c r="BT51" i="63"/>
  <c r="BU51" i="63" s="1"/>
  <c r="BV51" i="63" s="1"/>
  <c r="BW66" i="63"/>
  <c r="BW22" i="63"/>
  <c r="CA19" i="63"/>
  <c r="BI62" i="63"/>
  <c r="BJ62" i="63" s="1"/>
  <c r="BJ59" i="63"/>
  <c r="BM57" i="63"/>
  <c r="BN57" i="63" s="1"/>
  <c r="BN54" i="63"/>
  <c r="DW61" i="63"/>
  <c r="BX61" i="63" s="1"/>
  <c r="BY61" i="63" s="1"/>
  <c r="BZ61" i="63" s="1"/>
  <c r="CA61" i="63" s="1"/>
  <c r="CB61" i="63" s="1"/>
  <c r="CC61" i="63" s="1"/>
  <c r="CD61" i="63" s="1"/>
  <c r="DW60" i="63"/>
  <c r="BX60" i="63" s="1"/>
  <c r="BY60" i="63" s="1"/>
  <c r="BZ60" i="63" s="1"/>
  <c r="CA60" i="63" s="1"/>
  <c r="CB60" i="63" s="1"/>
  <c r="CC60" i="63" s="1"/>
  <c r="CD60" i="63" s="1"/>
  <c r="DW59" i="63"/>
  <c r="BX59" i="63" s="1"/>
  <c r="DW56" i="63"/>
  <c r="BX56" i="63" s="1"/>
  <c r="BY56" i="63" s="1"/>
  <c r="BZ56" i="63" s="1"/>
  <c r="CA56" i="63" s="1"/>
  <c r="CB56" i="63" s="1"/>
  <c r="CC56" i="63" s="1"/>
  <c r="CD56" i="63" s="1"/>
  <c r="DW54" i="63"/>
  <c r="BX54" i="63" s="1"/>
  <c r="DW50" i="63"/>
  <c r="BX50" i="63" s="1"/>
  <c r="BY50" i="63" s="1"/>
  <c r="BZ50" i="63" s="1"/>
  <c r="CA50" i="63" s="1"/>
  <c r="CB50" i="63" s="1"/>
  <c r="CC50" i="63" s="1"/>
  <c r="CD50" i="63" s="1"/>
  <c r="DW51" i="63"/>
  <c r="BX51" i="63" s="1"/>
  <c r="BY51" i="63" s="1"/>
  <c r="BZ51" i="63" s="1"/>
  <c r="CB51" i="63" s="1"/>
  <c r="CC51" i="63" s="1"/>
  <c r="CD51" i="63" s="1"/>
  <c r="DW49" i="63"/>
  <c r="BX49" i="63" s="1"/>
  <c r="DW46" i="63"/>
  <c r="BX46" i="63" s="1"/>
  <c r="BY46" i="63" s="1"/>
  <c r="BZ46" i="63" s="1"/>
  <c r="DW55" i="63"/>
  <c r="BX55" i="63" s="1"/>
  <c r="BY55" i="63" s="1"/>
  <c r="BZ55" i="63" s="1"/>
  <c r="CA55" i="63" s="1"/>
  <c r="CB55" i="63" s="1"/>
  <c r="CC55" i="63" s="1"/>
  <c r="CD55" i="63" s="1"/>
  <c r="DW45" i="63"/>
  <c r="BX45" i="63" s="1"/>
  <c r="BY45" i="63" s="1"/>
  <c r="BZ45" i="63" s="1"/>
  <c r="CA45" i="63" s="1"/>
  <c r="CB45" i="63" s="1"/>
  <c r="CC45" i="63" s="1"/>
  <c r="CD45" i="63" s="1"/>
  <c r="DW41" i="63"/>
  <c r="BX41" i="63" s="1"/>
  <c r="BY41" i="63" s="1"/>
  <c r="BZ41" i="63" s="1"/>
  <c r="DW40" i="63"/>
  <c r="BX40" i="63" s="1"/>
  <c r="BY40" i="63" s="1"/>
  <c r="BZ40" i="63" s="1"/>
  <c r="CA40" i="63" s="1"/>
  <c r="CB40" i="63" s="1"/>
  <c r="CC40" i="63" s="1"/>
  <c r="CD40" i="63" s="1"/>
  <c r="DW29" i="63"/>
  <c r="BX29" i="63" s="1"/>
  <c r="CB29" i="63" s="1"/>
  <c r="DW39" i="63"/>
  <c r="BX39" i="63" s="1"/>
  <c r="DW35" i="63"/>
  <c r="BX35" i="63" s="1"/>
  <c r="BY35" i="63" s="1"/>
  <c r="BZ35" i="63" s="1"/>
  <c r="CA35" i="63" s="1"/>
  <c r="CB35" i="63" s="1"/>
  <c r="CC35" i="63" s="1"/>
  <c r="CD35" i="63" s="1"/>
  <c r="DW34" i="63"/>
  <c r="BX34" i="63" s="1"/>
  <c r="DW44" i="63"/>
  <c r="BX44" i="63" s="1"/>
  <c r="DW36" i="63"/>
  <c r="BX36" i="63" s="1"/>
  <c r="BY36" i="63" s="1"/>
  <c r="BZ36" i="63" s="1"/>
  <c r="DW24" i="63"/>
  <c r="BX24" i="63" s="1"/>
  <c r="DW21" i="63"/>
  <c r="BX21" i="63" s="1"/>
  <c r="BY21" i="63" s="1"/>
  <c r="BZ21" i="63" s="1"/>
  <c r="CA21" i="63" s="1"/>
  <c r="CB21" i="63" s="1"/>
  <c r="CC21" i="63" s="1"/>
  <c r="CD21" i="63" s="1"/>
  <c r="DW20" i="63"/>
  <c r="BX20" i="63" s="1"/>
  <c r="BY20" i="63" s="1"/>
  <c r="BZ20" i="63" s="1"/>
  <c r="CA20" i="63" s="1"/>
  <c r="CB20" i="63" s="1"/>
  <c r="CC20" i="63" s="1"/>
  <c r="CD20" i="63" s="1"/>
  <c r="DW31" i="63"/>
  <c r="BX31" i="63" s="1"/>
  <c r="BY31" i="63" s="1"/>
  <c r="BZ31" i="63" s="1"/>
  <c r="CA31" i="63" s="1"/>
  <c r="DW30" i="63"/>
  <c r="BX30" i="63" s="1"/>
  <c r="BY30" i="63" s="1"/>
  <c r="BZ30" i="63" s="1"/>
  <c r="DW19" i="63"/>
  <c r="BX19" i="63" s="1"/>
  <c r="CB19" i="63" s="1"/>
  <c r="DW9" i="63"/>
  <c r="BX9" i="63" s="1"/>
  <c r="DW14" i="63"/>
  <c r="BX14" i="63" s="1"/>
  <c r="DW11" i="63"/>
  <c r="BX11" i="63" s="1"/>
  <c r="DW10" i="63"/>
  <c r="BX10" i="63" s="1"/>
  <c r="DW16" i="63"/>
  <c r="BX16" i="63" s="1"/>
  <c r="BY16" i="63" s="1"/>
  <c r="BZ16" i="63" s="1"/>
  <c r="CA16" i="63" s="1"/>
  <c r="CB16" i="63" s="1"/>
  <c r="CC16" i="63" s="1"/>
  <c r="CD16" i="63" s="1"/>
  <c r="DW15" i="63"/>
  <c r="BX15" i="63" s="1"/>
  <c r="BY15" i="63" s="1"/>
  <c r="BZ15" i="63" s="1"/>
  <c r="CA15" i="63" s="1"/>
  <c r="CB15" i="63" s="1"/>
  <c r="CC15" i="63" s="1"/>
  <c r="CD15" i="63" s="1"/>
  <c r="DX7" i="63"/>
  <c r="DW26" i="63"/>
  <c r="BX26" i="63" s="1"/>
  <c r="BY26" i="63" s="1"/>
  <c r="BZ26" i="63" s="1"/>
  <c r="CA26" i="63" s="1"/>
  <c r="CB26" i="63" s="1"/>
  <c r="CC26" i="63" s="1"/>
  <c r="CD26" i="63" s="1"/>
  <c r="DW25" i="63"/>
  <c r="BX25" i="63" s="1"/>
  <c r="BY25" i="63" s="1"/>
  <c r="BZ25" i="63" s="1"/>
  <c r="CA25" i="63" s="1"/>
  <c r="CB25" i="63" s="1"/>
  <c r="CC25" i="63" s="1"/>
  <c r="CD25" i="63" s="1"/>
  <c r="BQ14" i="63"/>
  <c r="BP17" i="63"/>
  <c r="BQ41" i="63"/>
  <c r="BR41" i="63" s="1"/>
  <c r="BQ36" i="63"/>
  <c r="BR36" i="63" s="1"/>
  <c r="BS36" i="63" s="1"/>
  <c r="BT36" i="63" s="1"/>
  <c r="BU36" i="63" s="1"/>
  <c r="BV36" i="63" s="1"/>
  <c r="BE66" i="63"/>
  <c r="BF66" i="63" s="1"/>
  <c r="BF11" i="63"/>
  <c r="BB64" i="63"/>
  <c r="BA67" i="63"/>
  <c r="BB67" i="63" s="1"/>
  <c r="BE57" i="63"/>
  <c r="BF57" i="63" s="1"/>
  <c r="BF54" i="63"/>
  <c r="BL66" i="63"/>
  <c r="BM11" i="63"/>
  <c r="BL42" i="63"/>
  <c r="BM39" i="63"/>
  <c r="BI32" i="63"/>
  <c r="BJ32" i="63" s="1"/>
  <c r="BJ29" i="63"/>
  <c r="BI66" i="63"/>
  <c r="BJ66" i="63" s="1"/>
  <c r="BJ11" i="63"/>
  <c r="BM62" i="63"/>
  <c r="BN62" i="63" s="1"/>
  <c r="BN59" i="63"/>
  <c r="BW27" i="63"/>
  <c r="CA24" i="63"/>
  <c r="BW42" i="63"/>
  <c r="BW47" i="63"/>
  <c r="CA44" i="63"/>
  <c r="BW57" i="63"/>
  <c r="BI65" i="63"/>
  <c r="BJ65" i="63" s="1"/>
  <c r="BJ10" i="63"/>
  <c r="BH67" i="63"/>
  <c r="BD47" i="63"/>
  <c r="BE44" i="63"/>
  <c r="BE64" i="63" s="1"/>
  <c r="BL57" i="63"/>
  <c r="BP64" i="63"/>
  <c r="BP12" i="63"/>
  <c r="BQ9" i="63"/>
  <c r="BQ21" i="63"/>
  <c r="BR21" i="63" s="1"/>
  <c r="BS21" i="63" s="1"/>
  <c r="BS22" i="63" s="1"/>
  <c r="BT21" i="63"/>
  <c r="BQ31" i="63"/>
  <c r="BR31" i="63" s="1"/>
  <c r="BP42" i="63"/>
  <c r="BQ39" i="63"/>
  <c r="BT39" i="63"/>
  <c r="BQ49" i="63"/>
  <c r="BP52" i="63"/>
  <c r="BP62" i="63"/>
  <c r="BQ59" i="63"/>
  <c r="BI57" i="63"/>
  <c r="BJ57" i="63" s="1"/>
  <c r="BJ54" i="63"/>
  <c r="BI22" i="63"/>
  <c r="BJ22" i="63" s="1"/>
  <c r="BJ19" i="63"/>
  <c r="BT45" i="63"/>
  <c r="BU45" i="63" s="1"/>
  <c r="BV45" i="63" s="1"/>
  <c r="AK54" i="59"/>
  <c r="AL54" i="59" s="1"/>
  <c r="X61" i="62"/>
  <c r="AC61" i="62"/>
  <c r="AA61" i="62"/>
  <c r="AE37" i="59"/>
  <c r="AN67" i="61"/>
  <c r="S61" i="62"/>
  <c r="AD61" i="62"/>
  <c r="Z61" i="62"/>
  <c r="AB61" i="62"/>
  <c r="V61" i="62"/>
  <c r="T61" i="62"/>
  <c r="Y61" i="62"/>
  <c r="AE12" i="59"/>
  <c r="AE144" i="32"/>
  <c r="AE141" i="32"/>
  <c r="AE126" i="32"/>
  <c r="AE123" i="32"/>
  <c r="AV17" i="61"/>
  <c r="DD16" i="57"/>
  <c r="I16" i="61"/>
  <c r="J16" i="61" s="1"/>
  <c r="E66" i="61"/>
  <c r="F66" i="61" s="1"/>
  <c r="H17" i="61"/>
  <c r="AG16" i="61"/>
  <c r="AH16" i="61" s="1"/>
  <c r="AO16" i="61"/>
  <c r="AP16" i="61" s="1"/>
  <c r="P67" i="61"/>
  <c r="H67" i="61"/>
  <c r="D67" i="59"/>
  <c r="Y16" i="61"/>
  <c r="Z16" i="61" s="1"/>
  <c r="AF17" i="61"/>
  <c r="Q16" i="61"/>
  <c r="R16" i="61" s="1"/>
  <c r="P17" i="61"/>
  <c r="AN17" i="61"/>
  <c r="X17" i="61"/>
  <c r="C67" i="61"/>
  <c r="X67" i="59"/>
  <c r="AM64" i="61"/>
  <c r="AO14" i="61"/>
  <c r="I14" i="61"/>
  <c r="G17" i="61"/>
  <c r="G64" i="61"/>
  <c r="AW15" i="61"/>
  <c r="AX15" i="61" s="1"/>
  <c r="AU65" i="61"/>
  <c r="Q15" i="61"/>
  <c r="O65" i="61"/>
  <c r="AE17" i="61"/>
  <c r="AG14" i="61"/>
  <c r="AE64" i="61"/>
  <c r="E17" i="61"/>
  <c r="F17" i="61" s="1"/>
  <c r="F14" i="61"/>
  <c r="E64" i="61"/>
  <c r="AE65" i="61"/>
  <c r="AG15" i="61"/>
  <c r="F15" i="61"/>
  <c r="E65" i="61"/>
  <c r="F65" i="61" s="1"/>
  <c r="AU64" i="61"/>
  <c r="AU17" i="61"/>
  <c r="O17" i="61"/>
  <c r="Q14" i="61"/>
  <c r="O64" i="61"/>
  <c r="Y15" i="61"/>
  <c r="W65" i="61"/>
  <c r="W17" i="61"/>
  <c r="Y14" i="61"/>
  <c r="W64" i="61"/>
  <c r="AM17" i="61"/>
  <c r="AM65" i="61"/>
  <c r="AO15" i="61"/>
  <c r="I15" i="61"/>
  <c r="G65" i="61"/>
  <c r="AM11" i="59"/>
  <c r="AO11" i="59" s="1"/>
  <c r="BD47" i="61"/>
  <c r="BK42" i="61"/>
  <c r="BO62" i="61"/>
  <c r="AZ67" i="61"/>
  <c r="BD42" i="61"/>
  <c r="BL60" i="61"/>
  <c r="BM60" i="61" s="1"/>
  <c r="BN60" i="61" s="1"/>
  <c r="BL41" i="61"/>
  <c r="BM41" i="61" s="1"/>
  <c r="BN41" i="61" s="1"/>
  <c r="BM10" i="61"/>
  <c r="BF9" i="61"/>
  <c r="BD52" i="61"/>
  <c r="BE49" i="61"/>
  <c r="BH17" i="61"/>
  <c r="BI14" i="61"/>
  <c r="BH37" i="61"/>
  <c r="BI34" i="61"/>
  <c r="BI51" i="61"/>
  <c r="BJ51" i="61" s="1"/>
  <c r="BK51" i="61" s="1"/>
  <c r="BL51" i="61"/>
  <c r="BM44" i="61"/>
  <c r="BO17" i="61"/>
  <c r="BO52" i="61"/>
  <c r="BS49" i="61"/>
  <c r="AW62" i="61"/>
  <c r="AX62" i="61" s="1"/>
  <c r="AX59" i="61"/>
  <c r="BA37" i="61"/>
  <c r="BB37" i="61" s="1"/>
  <c r="BB34" i="61"/>
  <c r="BB29" i="61"/>
  <c r="BA32" i="61"/>
  <c r="BB32" i="61" s="1"/>
  <c r="BF44" i="61"/>
  <c r="BE47" i="61"/>
  <c r="BF47" i="61" s="1"/>
  <c r="BS14" i="61"/>
  <c r="BD32" i="61"/>
  <c r="BE29" i="61"/>
  <c r="BH64" i="61"/>
  <c r="BH12" i="61"/>
  <c r="BI9" i="61"/>
  <c r="BI15" i="61"/>
  <c r="BJ15" i="61" s="1"/>
  <c r="BL15" i="61"/>
  <c r="BM15" i="61" s="1"/>
  <c r="BN15" i="61" s="1"/>
  <c r="BI21" i="61"/>
  <c r="BJ21" i="61" s="1"/>
  <c r="BK21" i="61" s="1"/>
  <c r="BL21" i="61" s="1"/>
  <c r="BM21" i="61" s="1"/>
  <c r="BN21" i="61" s="1"/>
  <c r="BH32" i="61"/>
  <c r="BI29" i="61"/>
  <c r="BI35" i="61"/>
  <c r="BJ35" i="61" s="1"/>
  <c r="BI41" i="61"/>
  <c r="BJ41" i="61" s="1"/>
  <c r="BI46" i="61"/>
  <c r="BJ46" i="61" s="1"/>
  <c r="BL46" i="61"/>
  <c r="BM46" i="61" s="1"/>
  <c r="BN46" i="61" s="1"/>
  <c r="BI55" i="61"/>
  <c r="BJ55" i="61" s="1"/>
  <c r="BI61" i="61"/>
  <c r="BJ61" i="61" s="1"/>
  <c r="BL61" i="61" s="1"/>
  <c r="BM61" i="61" s="1"/>
  <c r="BN61" i="61" s="1"/>
  <c r="BL19" i="61"/>
  <c r="BO37" i="61"/>
  <c r="BL35" i="61"/>
  <c r="BM35" i="61" s="1"/>
  <c r="BN35" i="61" s="1"/>
  <c r="BL9" i="61"/>
  <c r="BE42" i="61"/>
  <c r="BF42" i="61" s="1"/>
  <c r="BF39" i="61"/>
  <c r="BA52" i="61"/>
  <c r="BB52" i="61" s="1"/>
  <c r="BB49" i="61"/>
  <c r="BA66" i="61"/>
  <c r="BB66" i="61" s="1"/>
  <c r="BB11" i="61"/>
  <c r="BD11" i="61" s="1"/>
  <c r="BD22" i="61"/>
  <c r="BA64" i="61"/>
  <c r="BB9" i="61"/>
  <c r="BA12" i="61"/>
  <c r="BB12" i="61" s="1"/>
  <c r="BA17" i="61"/>
  <c r="BB17" i="61" s="1"/>
  <c r="BB14" i="61"/>
  <c r="BM29" i="61"/>
  <c r="DV61" i="61"/>
  <c r="BP61" i="61" s="1"/>
  <c r="BQ61" i="61" s="1"/>
  <c r="BR61" i="61" s="1"/>
  <c r="BS61" i="61" s="1"/>
  <c r="BT61" i="61" s="1"/>
  <c r="BU61" i="61" s="1"/>
  <c r="BV61" i="61" s="1"/>
  <c r="DV55" i="61"/>
  <c r="BP55" i="61" s="1"/>
  <c r="DV59" i="61"/>
  <c r="BP59" i="61" s="1"/>
  <c r="DV54" i="61"/>
  <c r="BP54" i="61" s="1"/>
  <c r="DV56" i="61"/>
  <c r="BP56" i="61" s="1"/>
  <c r="DV49" i="61"/>
  <c r="BP49" i="61" s="1"/>
  <c r="DV60" i="61"/>
  <c r="BP60" i="61" s="1"/>
  <c r="BQ60" i="61" s="1"/>
  <c r="BR60" i="61" s="1"/>
  <c r="BS60" i="61" s="1"/>
  <c r="BT60" i="61" s="1"/>
  <c r="BU60" i="61" s="1"/>
  <c r="BV60" i="61" s="1"/>
  <c r="DV45" i="61"/>
  <c r="BP45" i="61" s="1"/>
  <c r="BQ45" i="61" s="1"/>
  <c r="BR45" i="61" s="1"/>
  <c r="DV39" i="61"/>
  <c r="BP39" i="61" s="1"/>
  <c r="BT39" i="61" s="1"/>
  <c r="DV46" i="61"/>
  <c r="BP46" i="61" s="1"/>
  <c r="BQ46" i="61" s="1"/>
  <c r="BR46" i="61" s="1"/>
  <c r="BS46" i="61" s="1"/>
  <c r="BT46" i="61" s="1"/>
  <c r="BU46" i="61" s="1"/>
  <c r="BV46" i="61" s="1"/>
  <c r="DV35" i="61"/>
  <c r="BP35" i="61" s="1"/>
  <c r="BT35" i="61" s="1"/>
  <c r="DV50" i="61"/>
  <c r="BP50" i="61" s="1"/>
  <c r="BQ50" i="61" s="1"/>
  <c r="BR50" i="61" s="1"/>
  <c r="BS50" i="61" s="1"/>
  <c r="DV44" i="61"/>
  <c r="BP44" i="61" s="1"/>
  <c r="BT44" i="61" s="1"/>
  <c r="DV34" i="61"/>
  <c r="BP34" i="61" s="1"/>
  <c r="DV31" i="61"/>
  <c r="BP31" i="61" s="1"/>
  <c r="BQ31" i="61" s="1"/>
  <c r="BR31" i="61" s="1"/>
  <c r="BS31" i="61" s="1"/>
  <c r="BT31" i="61" s="1"/>
  <c r="BU31" i="61" s="1"/>
  <c r="BV31" i="61" s="1"/>
  <c r="DV51" i="61"/>
  <c r="BP51" i="61" s="1"/>
  <c r="BQ51" i="61" s="1"/>
  <c r="BR51" i="61" s="1"/>
  <c r="BT51" i="61" s="1"/>
  <c r="BU51" i="61" s="1"/>
  <c r="BV51" i="61" s="1"/>
  <c r="DV36" i="61"/>
  <c r="BP36" i="61" s="1"/>
  <c r="BQ36" i="61" s="1"/>
  <c r="BR36" i="61" s="1"/>
  <c r="DV29" i="61"/>
  <c r="BP29" i="61" s="1"/>
  <c r="DV26" i="61"/>
  <c r="BP26" i="61" s="1"/>
  <c r="BQ26" i="61" s="1"/>
  <c r="BR26" i="61" s="1"/>
  <c r="BS26" i="61" s="1"/>
  <c r="BT26" i="61" s="1"/>
  <c r="BU26" i="61" s="1"/>
  <c r="BV26" i="61" s="1"/>
  <c r="DV25" i="61"/>
  <c r="BP25" i="61" s="1"/>
  <c r="BQ25" i="61" s="1"/>
  <c r="BR25" i="61" s="1"/>
  <c r="BS25" i="61" s="1"/>
  <c r="DV24" i="61"/>
  <c r="BP24" i="61" s="1"/>
  <c r="DV21" i="61"/>
  <c r="BP21" i="61" s="1"/>
  <c r="BQ21" i="61" s="1"/>
  <c r="BR21" i="61" s="1"/>
  <c r="BS21" i="61" s="1"/>
  <c r="BT21" i="61" s="1"/>
  <c r="BU21" i="61" s="1"/>
  <c r="BV21" i="61" s="1"/>
  <c r="DV20" i="61"/>
  <c r="BP20" i="61" s="1"/>
  <c r="BQ20" i="61" s="1"/>
  <c r="BR20" i="61" s="1"/>
  <c r="BS20" i="61" s="1"/>
  <c r="BT20" i="61" s="1"/>
  <c r="BU20" i="61" s="1"/>
  <c r="BV20" i="61" s="1"/>
  <c r="DV40" i="61"/>
  <c r="BP40" i="61" s="1"/>
  <c r="BQ40" i="61" s="1"/>
  <c r="BR40" i="61" s="1"/>
  <c r="DV14" i="61"/>
  <c r="BP14" i="61" s="1"/>
  <c r="DV11" i="61"/>
  <c r="BP11" i="61" s="1"/>
  <c r="DV10" i="61"/>
  <c r="BP10" i="61" s="1"/>
  <c r="DV41" i="61"/>
  <c r="BP41" i="61" s="1"/>
  <c r="BQ41" i="61" s="1"/>
  <c r="BR41" i="61" s="1"/>
  <c r="BS41" i="61" s="1"/>
  <c r="BT41" i="61" s="1"/>
  <c r="BU41" i="61" s="1"/>
  <c r="BV41" i="61" s="1"/>
  <c r="DV9" i="61"/>
  <c r="BP9" i="61" s="1"/>
  <c r="DV30" i="61"/>
  <c r="BP30" i="61" s="1"/>
  <c r="BQ30" i="61" s="1"/>
  <c r="BR30" i="61" s="1"/>
  <c r="BS30" i="61" s="1"/>
  <c r="DV15" i="61"/>
  <c r="BP15" i="61" s="1"/>
  <c r="BQ15" i="61" s="1"/>
  <c r="BR15" i="61" s="1"/>
  <c r="BS15" i="61" s="1"/>
  <c r="BT15" i="61" s="1"/>
  <c r="BU15" i="61" s="1"/>
  <c r="BV15" i="61" s="1"/>
  <c r="DV19" i="61"/>
  <c r="BP19" i="61" s="1"/>
  <c r="DW7" i="61"/>
  <c r="DV16" i="61"/>
  <c r="BP16" i="61" s="1"/>
  <c r="BQ16" i="61" s="1"/>
  <c r="BR16" i="61" s="1"/>
  <c r="BT16" i="61" s="1"/>
  <c r="BU16" i="61" s="1"/>
  <c r="BV16" i="61" s="1"/>
  <c r="BI20" i="61"/>
  <c r="BJ20" i="61" s="1"/>
  <c r="BI40" i="61"/>
  <c r="BJ40" i="61" s="1"/>
  <c r="BL40" i="61" s="1"/>
  <c r="BM40" i="61" s="1"/>
  <c r="BN40" i="61" s="1"/>
  <c r="BI60" i="61"/>
  <c r="BJ60" i="61" s="1"/>
  <c r="BO64" i="61"/>
  <c r="BO12" i="61"/>
  <c r="BM59" i="61"/>
  <c r="AS67" i="61"/>
  <c r="AT67" i="61" s="1"/>
  <c r="AT64" i="61"/>
  <c r="BA57" i="61"/>
  <c r="BB57" i="61" s="1"/>
  <c r="BB54" i="61"/>
  <c r="BD65" i="61"/>
  <c r="BE10" i="61"/>
  <c r="BA65" i="61"/>
  <c r="BB65" i="61" s="1"/>
  <c r="BB10" i="61"/>
  <c r="BD27" i="61"/>
  <c r="BE24" i="61"/>
  <c r="BE57" i="61"/>
  <c r="BF57" i="61" s="1"/>
  <c r="BF54" i="61"/>
  <c r="BH65" i="61"/>
  <c r="BI10" i="61"/>
  <c r="BI16" i="61"/>
  <c r="BJ16" i="61" s="1"/>
  <c r="BH27" i="61"/>
  <c r="BI24" i="61"/>
  <c r="BI30" i="61"/>
  <c r="BJ30" i="61" s="1"/>
  <c r="BK30" i="61" s="1"/>
  <c r="BL30" i="61"/>
  <c r="BI36" i="61"/>
  <c r="BJ36" i="61" s="1"/>
  <c r="BH47" i="61"/>
  <c r="BI44" i="61"/>
  <c r="BH52" i="61"/>
  <c r="BI49" i="61"/>
  <c r="BI56" i="61"/>
  <c r="BJ56" i="61" s="1"/>
  <c r="BL56" i="61"/>
  <c r="BM56" i="61" s="1"/>
  <c r="BN56" i="61" s="1"/>
  <c r="BB44" i="61"/>
  <c r="BA47" i="61"/>
  <c r="BB47" i="61" s="1"/>
  <c r="BC66" i="61"/>
  <c r="BC67" i="61" s="1"/>
  <c r="BC17" i="61"/>
  <c r="DI61" i="61"/>
  <c r="BW61" i="61" s="1"/>
  <c r="DI60" i="61"/>
  <c r="BW60" i="61" s="1"/>
  <c r="DI59" i="61"/>
  <c r="BW59" i="61" s="1"/>
  <c r="DI56" i="61"/>
  <c r="BW56" i="61" s="1"/>
  <c r="DI55" i="61"/>
  <c r="BW55" i="61" s="1"/>
  <c r="DI54" i="61"/>
  <c r="BW54" i="61" s="1"/>
  <c r="DI51" i="61"/>
  <c r="BW51" i="61" s="1"/>
  <c r="DI50" i="61"/>
  <c r="BW50" i="61" s="1"/>
  <c r="DI45" i="61"/>
  <c r="BW45" i="61" s="1"/>
  <c r="DI49" i="61"/>
  <c r="BW49" i="61" s="1"/>
  <c r="DI46" i="61"/>
  <c r="BW46" i="61" s="1"/>
  <c r="DI44" i="61"/>
  <c r="BW44" i="61" s="1"/>
  <c r="DI41" i="61"/>
  <c r="BW41" i="61" s="1"/>
  <c r="DI40" i="61"/>
  <c r="BW40" i="61" s="1"/>
  <c r="DI35" i="61"/>
  <c r="BW35" i="61" s="1"/>
  <c r="CA35" i="61" s="1"/>
  <c r="DI34" i="61"/>
  <c r="BW34" i="61" s="1"/>
  <c r="CA34" i="61" s="1"/>
  <c r="DI39" i="61"/>
  <c r="BW39" i="61" s="1"/>
  <c r="DI36" i="61"/>
  <c r="BW36" i="61" s="1"/>
  <c r="CA36" i="61" s="1"/>
  <c r="DI31" i="61"/>
  <c r="BW31" i="61" s="1"/>
  <c r="DI24" i="61"/>
  <c r="BW24" i="61" s="1"/>
  <c r="CA24" i="61" s="1"/>
  <c r="DI30" i="61"/>
  <c r="BW30" i="61" s="1"/>
  <c r="DI29" i="61"/>
  <c r="BW29" i="61" s="1"/>
  <c r="CA29" i="61" s="1"/>
  <c r="DI25" i="61"/>
  <c r="BW25" i="61" s="1"/>
  <c r="DI21" i="61"/>
  <c r="BW21" i="61" s="1"/>
  <c r="DI20" i="61"/>
  <c r="BW20" i="61" s="1"/>
  <c r="DJ7" i="61"/>
  <c r="DI16" i="61"/>
  <c r="BW16" i="61" s="1"/>
  <c r="DI26" i="61"/>
  <c r="BW26" i="61" s="1"/>
  <c r="DI19" i="61"/>
  <c r="BW19" i="61" s="1"/>
  <c r="DI9" i="61"/>
  <c r="BW9" i="61" s="1"/>
  <c r="DI14" i="61"/>
  <c r="BW14" i="61" s="1"/>
  <c r="DI11" i="61"/>
  <c r="BW11" i="61" s="1"/>
  <c r="DI10" i="61"/>
  <c r="BW10" i="61" s="1"/>
  <c r="DI15" i="61"/>
  <c r="BW15" i="61" s="1"/>
  <c r="BO65" i="61"/>
  <c r="BO47" i="61"/>
  <c r="BS44" i="61"/>
  <c r="BO42" i="61"/>
  <c r="BO57" i="61"/>
  <c r="BS54" i="61"/>
  <c r="AW27" i="61"/>
  <c r="AX27" i="61" s="1"/>
  <c r="AX24" i="61"/>
  <c r="AX9" i="61"/>
  <c r="BS34" i="61"/>
  <c r="BA27" i="61"/>
  <c r="BB27" i="61" s="1"/>
  <c r="BB24" i="61"/>
  <c r="BF19" i="61"/>
  <c r="BE22" i="61"/>
  <c r="BF22" i="61" s="1"/>
  <c r="AX34" i="61"/>
  <c r="AW37" i="61"/>
  <c r="AX37" i="61" s="1"/>
  <c r="AX10" i="61"/>
  <c r="BL16" i="61"/>
  <c r="BM16" i="61" s="1"/>
  <c r="BN16" i="61" s="1"/>
  <c r="BL55" i="61"/>
  <c r="BM55" i="61" s="1"/>
  <c r="BN55" i="61" s="1"/>
  <c r="BI45" i="61"/>
  <c r="BJ45" i="61" s="1"/>
  <c r="BL45" i="61"/>
  <c r="BM45" i="61" s="1"/>
  <c r="BN45" i="61" s="1"/>
  <c r="AV66" i="61"/>
  <c r="AV67" i="61" s="1"/>
  <c r="AW11" i="61"/>
  <c r="AW12" i="61" s="1"/>
  <c r="AX12" i="61" s="1"/>
  <c r="AW47" i="61"/>
  <c r="AX47" i="61" s="1"/>
  <c r="AX44" i="61"/>
  <c r="BB19" i="61"/>
  <c r="BA22" i="61"/>
  <c r="BB22" i="61" s="1"/>
  <c r="BM36" i="61"/>
  <c r="BN36" i="61" s="1"/>
  <c r="BK27" i="61"/>
  <c r="BL24" i="61"/>
  <c r="AW42" i="61"/>
  <c r="AX42" i="61" s="1"/>
  <c r="AX39" i="61"/>
  <c r="BD17" i="61"/>
  <c r="BE14" i="61"/>
  <c r="BK17" i="61"/>
  <c r="BL14" i="61"/>
  <c r="BH66" i="61"/>
  <c r="BI11" i="61"/>
  <c r="BH22" i="61"/>
  <c r="BI19" i="61"/>
  <c r="BI25" i="61"/>
  <c r="BJ25" i="61" s="1"/>
  <c r="BL25" i="61"/>
  <c r="BM25" i="61" s="1"/>
  <c r="BN25" i="61" s="1"/>
  <c r="BI31" i="61"/>
  <c r="BJ31" i="61" s="1"/>
  <c r="BL31" i="61" s="1"/>
  <c r="BM31" i="61" s="1"/>
  <c r="BN31" i="61" s="1"/>
  <c r="BH42" i="61"/>
  <c r="BI39" i="61"/>
  <c r="BL39" i="61"/>
  <c r="BH57" i="61"/>
  <c r="BI54" i="61"/>
  <c r="BL54" i="61"/>
  <c r="BI50" i="61"/>
  <c r="BJ50" i="61" s="1"/>
  <c r="BL50" i="61"/>
  <c r="BM50" i="61" s="1"/>
  <c r="BN50" i="61" s="1"/>
  <c r="BH62" i="61"/>
  <c r="BI59" i="61"/>
  <c r="BL20" i="61"/>
  <c r="BM20" i="61" s="1"/>
  <c r="BN20" i="61" s="1"/>
  <c r="BA42" i="61"/>
  <c r="BB42" i="61" s="1"/>
  <c r="BB39" i="61"/>
  <c r="BO22" i="61"/>
  <c r="BO66" i="61"/>
  <c r="BS11" i="61"/>
  <c r="BO27" i="61"/>
  <c r="BS24" i="61"/>
  <c r="BO32" i="61"/>
  <c r="BS29" i="61"/>
  <c r="BK62" i="61"/>
  <c r="BE16" i="61"/>
  <c r="BF16" i="61" s="1"/>
  <c r="AW52" i="61"/>
  <c r="AX52" i="61" s="1"/>
  <c r="AX49" i="61"/>
  <c r="AW57" i="61"/>
  <c r="AX57" i="61" s="1"/>
  <c r="AX54" i="61"/>
  <c r="BK37" i="61"/>
  <c r="BL34" i="61"/>
  <c r="BG67" i="61"/>
  <c r="BA62" i="61"/>
  <c r="BB62" i="61" s="1"/>
  <c r="BB59" i="61"/>
  <c r="BD59" i="61" s="1"/>
  <c r="BD37" i="61"/>
  <c r="BE34" i="61"/>
  <c r="S59" i="11"/>
  <c r="P59" i="12"/>
  <c r="DB64" i="32"/>
  <c r="S59" i="8"/>
  <c r="W59" i="8"/>
  <c r="AA59" i="8"/>
  <c r="P59" i="11"/>
  <c r="V59" i="11"/>
  <c r="Z59" i="11"/>
  <c r="AD59" i="11"/>
  <c r="W59" i="7"/>
  <c r="S59" i="15"/>
  <c r="U59" i="8"/>
  <c r="Y59" i="8"/>
  <c r="P59" i="7"/>
  <c r="V59" i="7"/>
  <c r="Z59" i="7"/>
  <c r="AD59" i="7"/>
  <c r="S59" i="13"/>
  <c r="W59" i="13"/>
  <c r="AA59" i="13"/>
  <c r="P59" i="14"/>
  <c r="X59" i="16"/>
  <c r="W59" i="11"/>
  <c r="M53" i="55"/>
  <c r="AB59" i="16"/>
  <c r="W59" i="12"/>
  <c r="P59" i="19"/>
  <c r="EI56" i="32"/>
  <c r="EI59" i="32" s="1"/>
  <c r="AK39" i="59"/>
  <c r="AL39" i="59" s="1"/>
  <c r="N102" i="8"/>
  <c r="N56" i="10"/>
  <c r="N59" i="10" s="1"/>
  <c r="AC56" i="8"/>
  <c r="AC59" i="8" s="1"/>
  <c r="V59" i="14"/>
  <c r="BO56" i="32"/>
  <c r="Z59" i="14"/>
  <c r="BS56" i="32"/>
  <c r="BS102" i="32" s="1"/>
  <c r="AD59" i="14"/>
  <c r="BW56" i="32"/>
  <c r="BW102" i="32" s="1"/>
  <c r="X59" i="14"/>
  <c r="AD56" i="16"/>
  <c r="O102" i="16"/>
  <c r="O16" i="55" s="1"/>
  <c r="V59" i="16"/>
  <c r="CD56" i="32"/>
  <c r="CD102" i="32" s="1"/>
  <c r="Z59" i="16"/>
  <c r="CH56" i="32"/>
  <c r="AD57" i="16"/>
  <c r="CL57" i="32" s="1"/>
  <c r="CL120" i="32" s="1"/>
  <c r="O120" i="16"/>
  <c r="O29" i="55" s="1"/>
  <c r="AD58" i="16"/>
  <c r="CL58" i="32" s="1"/>
  <c r="CL138" i="32" s="1"/>
  <c r="O138" i="16"/>
  <c r="O42" i="55" s="1"/>
  <c r="AA59" i="18"/>
  <c r="V59" i="12"/>
  <c r="DW56" i="32"/>
  <c r="Z59" i="12"/>
  <c r="EA56" i="32"/>
  <c r="EA102" i="32" s="1"/>
  <c r="AD59" i="12"/>
  <c r="EE56" i="32"/>
  <c r="EE102" i="32" s="1"/>
  <c r="V59" i="19"/>
  <c r="FA56" i="32"/>
  <c r="FA102" i="32" s="1"/>
  <c r="Z59" i="19"/>
  <c r="FE56" i="32"/>
  <c r="FE102" i="32" s="1"/>
  <c r="AD59" i="19"/>
  <c r="FI56" i="32"/>
  <c r="FI102" i="32" s="1"/>
  <c r="U59" i="19"/>
  <c r="EZ57" i="32"/>
  <c r="EZ120" i="32" s="1"/>
  <c r="Y59" i="19"/>
  <c r="FD57" i="32"/>
  <c r="FD120" i="32" s="1"/>
  <c r="AC59" i="19"/>
  <c r="FH57" i="32"/>
  <c r="FH120" i="32" s="1"/>
  <c r="D56" i="32"/>
  <c r="D102" i="32" s="1"/>
  <c r="L56" i="32"/>
  <c r="L102" i="32" s="1"/>
  <c r="CA56" i="32"/>
  <c r="CA102" i="32" s="1"/>
  <c r="AW57" i="32"/>
  <c r="AW120" i="32" s="1"/>
  <c r="T59" i="7"/>
  <c r="E58" i="32"/>
  <c r="E138" i="32" s="1"/>
  <c r="X59" i="7"/>
  <c r="I58" i="32"/>
  <c r="I138" i="32" s="1"/>
  <c r="AB59" i="7"/>
  <c r="M58" i="32"/>
  <c r="M138" i="32" s="1"/>
  <c r="AA59" i="11"/>
  <c r="U59" i="14"/>
  <c r="BN58" i="32"/>
  <c r="BN138" i="32" s="1"/>
  <c r="Y59" i="14"/>
  <c r="BR58" i="32"/>
  <c r="BR138" i="32" s="1"/>
  <c r="AC59" i="14"/>
  <c r="BV58" i="32"/>
  <c r="BV138" i="32" s="1"/>
  <c r="AB59" i="14"/>
  <c r="T59" i="17"/>
  <c r="CQ56" i="32"/>
  <c r="CQ59" i="32" s="1"/>
  <c r="X59" i="17"/>
  <c r="CU56" i="32"/>
  <c r="CU102" i="32" s="1"/>
  <c r="AB59" i="17"/>
  <c r="CY56" i="32"/>
  <c r="CY102" i="32" s="1"/>
  <c r="S59" i="17"/>
  <c r="W59" i="17"/>
  <c r="AA59" i="17"/>
  <c r="AA59" i="12"/>
  <c r="G56" i="32"/>
  <c r="G102" i="32" s="1"/>
  <c r="O56" i="32"/>
  <c r="O102" i="32" s="1"/>
  <c r="AO56" i="32"/>
  <c r="AO59" i="32" s="1"/>
  <c r="BL56" i="32"/>
  <c r="BL59" i="32" s="1"/>
  <c r="CE56" i="32"/>
  <c r="DT56" i="32"/>
  <c r="EM56" i="32"/>
  <c r="EM102" i="32" s="1"/>
  <c r="BA57" i="32"/>
  <c r="BA120" i="32" s="1"/>
  <c r="CP57" i="32"/>
  <c r="CP120" i="32" s="1"/>
  <c r="T59" i="11"/>
  <c r="AI58" i="32"/>
  <c r="AI138" i="32" s="1"/>
  <c r="X59" i="11"/>
  <c r="AM58" i="32"/>
  <c r="AM138" i="32" s="1"/>
  <c r="AB59" i="11"/>
  <c r="AQ58" i="32"/>
  <c r="AQ138" i="32" s="1"/>
  <c r="T59" i="13"/>
  <c r="AX56" i="32"/>
  <c r="X59" i="13"/>
  <c r="BB56" i="32"/>
  <c r="BB102" i="32" s="1"/>
  <c r="AB59" i="13"/>
  <c r="BF56" i="32"/>
  <c r="BF102" i="32" s="1"/>
  <c r="N59" i="8"/>
  <c r="P59" i="13"/>
  <c r="V59" i="13"/>
  <c r="Z59" i="13"/>
  <c r="AD59" i="13"/>
  <c r="U59" i="13"/>
  <c r="AY57" i="32"/>
  <c r="AY120" i="32" s="1"/>
  <c r="Y59" i="13"/>
  <c r="BC57" i="32"/>
  <c r="BC120" i="32" s="1"/>
  <c r="AC59" i="13"/>
  <c r="BG57" i="32"/>
  <c r="BG120" i="32" s="1"/>
  <c r="U59" i="18"/>
  <c r="DG56" i="32"/>
  <c r="DG102" i="32" s="1"/>
  <c r="Y59" i="18"/>
  <c r="DK56" i="32"/>
  <c r="AC59" i="18"/>
  <c r="DO56" i="32"/>
  <c r="S59" i="18"/>
  <c r="T59" i="12"/>
  <c r="DU56" i="32"/>
  <c r="DU59" i="32" s="1"/>
  <c r="X59" i="12"/>
  <c r="DY56" i="32"/>
  <c r="DY102" i="32" s="1"/>
  <c r="AB59" i="12"/>
  <c r="EC56" i="32"/>
  <c r="EC102" i="32" s="1"/>
  <c r="P59" i="15"/>
  <c r="V59" i="15"/>
  <c r="EL56" i="32"/>
  <c r="EL102" i="32" s="1"/>
  <c r="Z59" i="15"/>
  <c r="EP56" i="32"/>
  <c r="AD59" i="15"/>
  <c r="ET56" i="32"/>
  <c r="U59" i="15"/>
  <c r="EK57" i="32"/>
  <c r="EK120" i="32" s="1"/>
  <c r="Y59" i="15"/>
  <c r="EO57" i="32"/>
  <c r="EO120" i="32" s="1"/>
  <c r="AC59" i="15"/>
  <c r="ES57" i="32"/>
  <c r="ES120" i="32" s="1"/>
  <c r="T59" i="15"/>
  <c r="EJ58" i="32"/>
  <c r="EJ138" i="32" s="1"/>
  <c r="X59" i="15"/>
  <c r="EN58" i="32"/>
  <c r="EN138" i="32" s="1"/>
  <c r="AB59" i="15"/>
  <c r="ER58" i="32"/>
  <c r="ER138" i="32" s="1"/>
  <c r="T59" i="19"/>
  <c r="EY56" i="32"/>
  <c r="EY102" i="32" s="1"/>
  <c r="X59" i="19"/>
  <c r="FC56" i="32"/>
  <c r="FC102" i="32" s="1"/>
  <c r="AB59" i="19"/>
  <c r="FG56" i="32"/>
  <c r="FG102" i="32" s="1"/>
  <c r="S59" i="19"/>
  <c r="W59" i="19"/>
  <c r="AA59" i="19"/>
  <c r="AH56" i="32"/>
  <c r="AH102" i="32" s="1"/>
  <c r="AS56" i="32"/>
  <c r="AS59" i="32" s="1"/>
  <c r="BP56" i="32"/>
  <c r="BP102" i="32" s="1"/>
  <c r="CI56" i="32"/>
  <c r="CI102" i="32" s="1"/>
  <c r="EQ56" i="32"/>
  <c r="EQ102" i="32" s="1"/>
  <c r="BE57" i="32"/>
  <c r="BE120" i="32" s="1"/>
  <c r="CT57" i="32"/>
  <c r="CT120" i="32" s="1"/>
  <c r="FB57" i="32"/>
  <c r="FB120" i="32" s="1"/>
  <c r="O59" i="8"/>
  <c r="O102" i="8"/>
  <c r="O56" i="10"/>
  <c r="O102" i="10" s="1"/>
  <c r="O12" i="55" s="1"/>
  <c r="T59" i="8"/>
  <c r="X59" i="8"/>
  <c r="AB59" i="8"/>
  <c r="U59" i="7"/>
  <c r="F56" i="32"/>
  <c r="F102" i="32" s="1"/>
  <c r="Y59" i="7"/>
  <c r="J56" i="32"/>
  <c r="J102" i="32" s="1"/>
  <c r="AC59" i="7"/>
  <c r="N56" i="32"/>
  <c r="N102" i="32" s="1"/>
  <c r="U59" i="11"/>
  <c r="AJ56" i="32"/>
  <c r="AJ102" i="32" s="1"/>
  <c r="Y59" i="11"/>
  <c r="AN56" i="32"/>
  <c r="AN102" i="32" s="1"/>
  <c r="AC59" i="11"/>
  <c r="AR56" i="32"/>
  <c r="AR102" i="32" s="1"/>
  <c r="T59" i="14"/>
  <c r="U59" i="16"/>
  <c r="CC56" i="32"/>
  <c r="CC102" i="32" s="1"/>
  <c r="Y59" i="16"/>
  <c r="CG56" i="32"/>
  <c r="CG102" i="32" s="1"/>
  <c r="AC59" i="16"/>
  <c r="CK56" i="32"/>
  <c r="CK102" i="32" s="1"/>
  <c r="T59" i="16"/>
  <c r="P59" i="17"/>
  <c r="V59" i="17"/>
  <c r="CS56" i="32"/>
  <c r="CS102" i="32" s="1"/>
  <c r="Z59" i="17"/>
  <c r="CW56" i="32"/>
  <c r="CW59" i="32" s="1"/>
  <c r="AD59" i="17"/>
  <c r="DA56" i="32"/>
  <c r="DA102" i="32" s="1"/>
  <c r="U59" i="17"/>
  <c r="CR57" i="32"/>
  <c r="CR120" i="32" s="1"/>
  <c r="Y59" i="17"/>
  <c r="CV57" i="32"/>
  <c r="CV120" i="32" s="1"/>
  <c r="AC59" i="17"/>
  <c r="CZ57" i="32"/>
  <c r="CZ120" i="32" s="1"/>
  <c r="P59" i="18"/>
  <c r="V59" i="18"/>
  <c r="DH56" i="32"/>
  <c r="DH102" i="32" s="1"/>
  <c r="Z59" i="18"/>
  <c r="DL56" i="32"/>
  <c r="DL59" i="32" s="1"/>
  <c r="AD59" i="18"/>
  <c r="DP56" i="32"/>
  <c r="DP59" i="32" s="1"/>
  <c r="T59" i="18"/>
  <c r="DF58" i="32"/>
  <c r="DF138" i="32" s="1"/>
  <c r="X59" i="18"/>
  <c r="DJ58" i="32"/>
  <c r="DJ138" i="32" s="1"/>
  <c r="AB59" i="18"/>
  <c r="DN58" i="32"/>
  <c r="DN138" i="32" s="1"/>
  <c r="W59" i="18"/>
  <c r="U59" i="12"/>
  <c r="DV56" i="32"/>
  <c r="DV102" i="32" s="1"/>
  <c r="Y59" i="12"/>
  <c r="DZ56" i="32"/>
  <c r="AC59" i="12"/>
  <c r="ED56" i="32"/>
  <c r="ED102" i="32" s="1"/>
  <c r="K56" i="32"/>
  <c r="K102" i="32" s="1"/>
  <c r="AK56" i="32"/>
  <c r="AK59" i="32" s="1"/>
  <c r="AZ56" i="32"/>
  <c r="AZ102" i="32" s="1"/>
  <c r="BT56" i="32"/>
  <c r="BT59" i="32" s="1"/>
  <c r="CX57" i="32"/>
  <c r="CX120" i="32" s="1"/>
  <c r="FF57" i="32"/>
  <c r="FF120" i="32" s="1"/>
  <c r="AM55" i="59"/>
  <c r="AO55" i="59" s="1"/>
  <c r="AP55" i="59" s="1"/>
  <c r="AC32" i="59"/>
  <c r="AD32" i="59" s="1"/>
  <c r="Z62" i="59"/>
  <c r="Z12" i="59"/>
  <c r="G56" i="55"/>
  <c r="AM40" i="59"/>
  <c r="AO40" i="59" s="1"/>
  <c r="AP40" i="59" s="1"/>
  <c r="K56" i="55"/>
  <c r="AF17" i="59"/>
  <c r="T51" i="60"/>
  <c r="W51" i="60"/>
  <c r="AA51" i="60"/>
  <c r="Y51" i="60"/>
  <c r="AB51" i="60"/>
  <c r="U51" i="60"/>
  <c r="X51" i="60"/>
  <c r="AC51" i="60"/>
  <c r="V51" i="60"/>
  <c r="S51" i="60"/>
  <c r="P51" i="60"/>
  <c r="P61" i="60" s="1"/>
  <c r="AD51" i="60"/>
  <c r="Z51" i="60"/>
  <c r="D61" i="60"/>
  <c r="W48" i="60"/>
  <c r="S48" i="60"/>
  <c r="V48" i="60"/>
  <c r="Z48" i="60"/>
  <c r="Y48" i="60"/>
  <c r="AD48" i="60"/>
  <c r="AC48" i="60"/>
  <c r="AB48" i="60"/>
  <c r="T48" i="60"/>
  <c r="X48" i="60"/>
  <c r="AA48" i="60"/>
  <c r="U48" i="60"/>
  <c r="P17" i="59"/>
  <c r="P67" i="59"/>
  <c r="H66" i="59"/>
  <c r="H67" i="59" s="1"/>
  <c r="H17" i="59"/>
  <c r="X17" i="59"/>
  <c r="AC37" i="59"/>
  <c r="AD37" i="59" s="1"/>
  <c r="AM46" i="59"/>
  <c r="AO46" i="59" s="1"/>
  <c r="AP46" i="59" s="1"/>
  <c r="AM21" i="59"/>
  <c r="AO21" i="59" s="1"/>
  <c r="AP21" i="59" s="1"/>
  <c r="AE32" i="59"/>
  <c r="DD14" i="57"/>
  <c r="AE89" i="32"/>
  <c r="AE108" i="32"/>
  <c r="DD16" i="59"/>
  <c r="AI16" i="59" s="1"/>
  <c r="AK16" i="59" s="1"/>
  <c r="AL16" i="59" s="1"/>
  <c r="DA14" i="59"/>
  <c r="K14" i="59" s="1"/>
  <c r="DA14" i="57"/>
  <c r="DC16" i="57"/>
  <c r="DC16" i="59"/>
  <c r="AA16" i="59" s="1"/>
  <c r="DC15" i="59"/>
  <c r="AA15" i="59" s="1"/>
  <c r="DC15" i="57"/>
  <c r="DB14" i="57"/>
  <c r="DB14" i="59"/>
  <c r="S14" i="59" s="1"/>
  <c r="DD15" i="57"/>
  <c r="DA16" i="59"/>
  <c r="K16" i="59" s="1"/>
  <c r="DA16" i="57"/>
  <c r="DA15" i="57"/>
  <c r="DA15" i="59"/>
  <c r="K15" i="59" s="1"/>
  <c r="O15" i="59" s="1"/>
  <c r="C64" i="59"/>
  <c r="E14" i="59"/>
  <c r="G14" i="59"/>
  <c r="O14" i="59"/>
  <c r="AC12" i="59"/>
  <c r="AD12" i="59" s="1"/>
  <c r="DB16" i="57"/>
  <c r="DB16" i="59"/>
  <c r="S16" i="59" s="1"/>
  <c r="DB15" i="57"/>
  <c r="DB15" i="59"/>
  <c r="S15" i="59" s="1"/>
  <c r="CZ16" i="59"/>
  <c r="C16" i="59" s="1"/>
  <c r="C17" i="59" s="1"/>
  <c r="CZ16" i="57"/>
  <c r="DC14" i="59"/>
  <c r="AA14" i="59" s="1"/>
  <c r="DC14" i="57"/>
  <c r="G15" i="59"/>
  <c r="E15" i="59"/>
  <c r="C65" i="59"/>
  <c r="AM31" i="59"/>
  <c r="AO31" i="59" s="1"/>
  <c r="AP31" i="59" s="1"/>
  <c r="AG29" i="59"/>
  <c r="AG32" i="59" s="1"/>
  <c r="AK61" i="59"/>
  <c r="AL61" i="59" s="1"/>
  <c r="AE62" i="59"/>
  <c r="AG60" i="59"/>
  <c r="AH60" i="59" s="1"/>
  <c r="Z57" i="59"/>
  <c r="AE52" i="59"/>
  <c r="H58" i="55"/>
  <c r="L58" i="55"/>
  <c r="AM50" i="59"/>
  <c r="AO50" i="59" s="1"/>
  <c r="AP50" i="59" s="1"/>
  <c r="Z42" i="59"/>
  <c r="Y27" i="59"/>
  <c r="Z27" i="59" s="1"/>
  <c r="H53" i="55"/>
  <c r="L53" i="55"/>
  <c r="DE102" i="32"/>
  <c r="DI102" i="32"/>
  <c r="DM102" i="32"/>
  <c r="DT102" i="32"/>
  <c r="DX102" i="32"/>
  <c r="EB102" i="32"/>
  <c r="AP102" i="32"/>
  <c r="BE102" i="32"/>
  <c r="CB102" i="32"/>
  <c r="CQ103" i="32"/>
  <c r="DN102" i="32"/>
  <c r="AI102" i="32"/>
  <c r="AM102" i="32"/>
  <c r="AQ102" i="32"/>
  <c r="AX102" i="32"/>
  <c r="DK102" i="32"/>
  <c r="DO102" i="32"/>
  <c r="DZ102" i="32"/>
  <c r="EK102" i="32"/>
  <c r="EO102" i="32"/>
  <c r="ES102" i="32"/>
  <c r="CE102" i="32"/>
  <c r="AW102" i="32"/>
  <c r="BM102" i="32"/>
  <c r="BQ102" i="32"/>
  <c r="CF102" i="32"/>
  <c r="CJ102" i="32"/>
  <c r="CY103" i="32"/>
  <c r="DF102" i="32"/>
  <c r="DU102" i="32"/>
  <c r="EN102" i="32"/>
  <c r="AY102" i="32"/>
  <c r="BC102" i="32"/>
  <c r="BG102" i="32"/>
  <c r="BO102" i="32"/>
  <c r="CH102" i="32"/>
  <c r="CS103" i="32"/>
  <c r="CW103" i="32"/>
  <c r="DA103" i="32"/>
  <c r="DW102" i="32"/>
  <c r="EP102" i="32"/>
  <c r="ET102" i="32"/>
  <c r="BD102" i="32"/>
  <c r="AL102" i="32"/>
  <c r="BA102" i="32"/>
  <c r="BU102" i="32"/>
  <c r="CU103" i="32"/>
  <c r="DJ102" i="32"/>
  <c r="EJ102" i="32"/>
  <c r="ER102" i="32"/>
  <c r="BP59" i="32"/>
  <c r="CP59" i="32"/>
  <c r="CP102" i="32"/>
  <c r="CT59" i="32"/>
  <c r="CT102" i="32"/>
  <c r="CX59" i="32"/>
  <c r="CX102" i="32"/>
  <c r="EX59" i="32"/>
  <c r="EX102" i="32"/>
  <c r="FB102" i="32"/>
  <c r="FF102" i="32"/>
  <c r="BN102" i="32"/>
  <c r="BR102" i="32"/>
  <c r="BV102" i="32"/>
  <c r="CR102" i="32"/>
  <c r="CV102" i="32"/>
  <c r="CZ102" i="32"/>
  <c r="EZ59" i="32"/>
  <c r="EZ102" i="32"/>
  <c r="FD102" i="32"/>
  <c r="FH59" i="32"/>
  <c r="FH102" i="32"/>
  <c r="AN22" i="59"/>
  <c r="AN64" i="59"/>
  <c r="AN12" i="59"/>
  <c r="AF67" i="59"/>
  <c r="AC57" i="59"/>
  <c r="AD57" i="59" s="1"/>
  <c r="AC27" i="59"/>
  <c r="AD27" i="59" s="1"/>
  <c r="AC62" i="59"/>
  <c r="AD62" i="59" s="1"/>
  <c r="AP39" i="59"/>
  <c r="AH50" i="59"/>
  <c r="AG52" i="59"/>
  <c r="AR22" i="59"/>
  <c r="AV20" i="59"/>
  <c r="AV35" i="59"/>
  <c r="AR32" i="59"/>
  <c r="AV29" i="59"/>
  <c r="AC52" i="59"/>
  <c r="AD52" i="59" s="1"/>
  <c r="AD49" i="59"/>
  <c r="Y32" i="59"/>
  <c r="Z32" i="59" s="1"/>
  <c r="Z29" i="59"/>
  <c r="AL10" i="59"/>
  <c r="AL44" i="59"/>
  <c r="AK47" i="59"/>
  <c r="AI65" i="59"/>
  <c r="AM10" i="59"/>
  <c r="AM20" i="59"/>
  <c r="AO20" i="59" s="1"/>
  <c r="AP20" i="59" s="1"/>
  <c r="AM36" i="59"/>
  <c r="AO36" i="59" s="1"/>
  <c r="AP36" i="59" s="1"/>
  <c r="AI22" i="59"/>
  <c r="AC22" i="59"/>
  <c r="AD22" i="59" s="1"/>
  <c r="AN27" i="59"/>
  <c r="AO59" i="59"/>
  <c r="AK19" i="59"/>
  <c r="AR64" i="59"/>
  <c r="AR12" i="59"/>
  <c r="AV9" i="59"/>
  <c r="AR27" i="59"/>
  <c r="AR66" i="59"/>
  <c r="AV11" i="59"/>
  <c r="AV45" i="59"/>
  <c r="AR47" i="59"/>
  <c r="AV44" i="59"/>
  <c r="AR62" i="59"/>
  <c r="AC47" i="59"/>
  <c r="AD47" i="59" s="1"/>
  <c r="AD44" i="59"/>
  <c r="Z44" i="59"/>
  <c r="Y47" i="59"/>
  <c r="Z47" i="59" s="1"/>
  <c r="AV21" i="59"/>
  <c r="AC42" i="59"/>
  <c r="AD42" i="59" s="1"/>
  <c r="AD39" i="59"/>
  <c r="AV59" i="59"/>
  <c r="AM60" i="59"/>
  <c r="AM62" i="59" s="1"/>
  <c r="AG11" i="59"/>
  <c r="AL34" i="59"/>
  <c r="AK20" i="59"/>
  <c r="AL20" i="59" s="1"/>
  <c r="AH9" i="59"/>
  <c r="AV10" i="59"/>
  <c r="AV31" i="59"/>
  <c r="AK60" i="59"/>
  <c r="AL60" i="59" s="1"/>
  <c r="AK36" i="59"/>
  <c r="AL36" i="59" s="1"/>
  <c r="AI64" i="59"/>
  <c r="AI12" i="59"/>
  <c r="AM9" i="59"/>
  <c r="AI27" i="59"/>
  <c r="AM24" i="59"/>
  <c r="AI37" i="59"/>
  <c r="AI52" i="59"/>
  <c r="AG27" i="59"/>
  <c r="AH24" i="59"/>
  <c r="AV52" i="59"/>
  <c r="AG47" i="59"/>
  <c r="AH47" i="59" s="1"/>
  <c r="AH44" i="59"/>
  <c r="AE42" i="59"/>
  <c r="Y22" i="59"/>
  <c r="Z22" i="59" s="1"/>
  <c r="Z19" i="59"/>
  <c r="AO25" i="59"/>
  <c r="AP25" i="59" s="1"/>
  <c r="AV15" i="59"/>
  <c r="AR42" i="59"/>
  <c r="DT61" i="59"/>
  <c r="AZ61" i="59" s="1"/>
  <c r="BD61" i="59" s="1"/>
  <c r="DT60" i="59"/>
  <c r="AZ60" i="59" s="1"/>
  <c r="DT54" i="59"/>
  <c r="AZ54" i="59" s="1"/>
  <c r="BD54" i="59" s="1"/>
  <c r="DT51" i="59"/>
  <c r="AZ51" i="59" s="1"/>
  <c r="DT50" i="59"/>
  <c r="AZ50" i="59" s="1"/>
  <c r="BD50" i="59" s="1"/>
  <c r="DT59" i="59"/>
  <c r="AZ59" i="59" s="1"/>
  <c r="DT56" i="59"/>
  <c r="AZ56" i="59" s="1"/>
  <c r="DT55" i="59"/>
  <c r="AZ55" i="59" s="1"/>
  <c r="DT49" i="59"/>
  <c r="AZ49" i="59" s="1"/>
  <c r="DT44" i="59"/>
  <c r="AZ44" i="59" s="1"/>
  <c r="BD44" i="59" s="1"/>
  <c r="DT41" i="59"/>
  <c r="AZ41" i="59" s="1"/>
  <c r="DT40" i="59"/>
  <c r="AZ40" i="59" s="1"/>
  <c r="DT39" i="59"/>
  <c r="AZ39" i="59" s="1"/>
  <c r="BD39" i="59" s="1"/>
  <c r="DT36" i="59"/>
  <c r="AZ36" i="59" s="1"/>
  <c r="BD36" i="59" s="1"/>
  <c r="DT35" i="59"/>
  <c r="AZ35" i="59" s="1"/>
  <c r="DT34" i="59"/>
  <c r="AZ34" i="59" s="1"/>
  <c r="DT30" i="59"/>
  <c r="AZ30" i="59" s="1"/>
  <c r="BD30" i="59" s="1"/>
  <c r="DT26" i="59"/>
  <c r="AZ26" i="59" s="1"/>
  <c r="DT25" i="59"/>
  <c r="AZ25" i="59" s="1"/>
  <c r="BD25" i="59" s="1"/>
  <c r="DT9" i="59"/>
  <c r="AZ9" i="59" s="1"/>
  <c r="DT46" i="59"/>
  <c r="AZ46" i="59" s="1"/>
  <c r="BD46" i="59" s="1"/>
  <c r="DT24" i="59"/>
  <c r="AZ24" i="59" s="1"/>
  <c r="BD24" i="59" s="1"/>
  <c r="DT21" i="59"/>
  <c r="AZ21" i="59" s="1"/>
  <c r="BD21" i="59" s="1"/>
  <c r="DT20" i="59"/>
  <c r="AZ20" i="59" s="1"/>
  <c r="DT29" i="59"/>
  <c r="AZ29" i="59" s="1"/>
  <c r="BD29" i="59" s="1"/>
  <c r="DT14" i="59"/>
  <c r="AZ14" i="59" s="1"/>
  <c r="BD14" i="59" s="1"/>
  <c r="DT10" i="59"/>
  <c r="AZ10" i="59" s="1"/>
  <c r="DT19" i="59"/>
  <c r="AZ19" i="59" s="1"/>
  <c r="DT16" i="59"/>
  <c r="AZ16" i="59" s="1"/>
  <c r="BD16" i="59" s="1"/>
  <c r="DT15" i="59"/>
  <c r="AZ15" i="59" s="1"/>
  <c r="BD15" i="59" s="1"/>
  <c r="DT11" i="59"/>
  <c r="AZ11" i="59" s="1"/>
  <c r="DT45" i="59"/>
  <c r="AZ45" i="59" s="1"/>
  <c r="DT31" i="59"/>
  <c r="AZ31" i="59" s="1"/>
  <c r="BD31" i="59" s="1"/>
  <c r="DU7" i="59"/>
  <c r="AR37" i="59"/>
  <c r="AV34" i="59"/>
  <c r="AR17" i="59"/>
  <c r="AR52" i="59"/>
  <c r="AR57" i="59"/>
  <c r="AV54" i="59"/>
  <c r="AV61" i="59"/>
  <c r="AG37" i="59"/>
  <c r="AH34" i="59"/>
  <c r="AK59" i="59"/>
  <c r="AK49" i="59"/>
  <c r="AV39" i="59"/>
  <c r="AJ67" i="59"/>
  <c r="AN47" i="59"/>
  <c r="AM34" i="59"/>
  <c r="AV14" i="59"/>
  <c r="Y37" i="59"/>
  <c r="Z37" i="59" s="1"/>
  <c r="Z34" i="59"/>
  <c r="AL29" i="59"/>
  <c r="AM35" i="59"/>
  <c r="AO35" i="59" s="1"/>
  <c r="AP35" i="59" s="1"/>
  <c r="AI32" i="59"/>
  <c r="AM29" i="59"/>
  <c r="AM51" i="59"/>
  <c r="AO51" i="59" s="1"/>
  <c r="AP51" i="59" s="1"/>
  <c r="AI57" i="59"/>
  <c r="AH59" i="59"/>
  <c r="AV46" i="59"/>
  <c r="AN32" i="59"/>
  <c r="AM26" i="59"/>
  <c r="AO26" i="59" s="1"/>
  <c r="AP26" i="59" s="1"/>
  <c r="AV25" i="59"/>
  <c r="AV55" i="59"/>
  <c r="AL11" i="59"/>
  <c r="AH10" i="59"/>
  <c r="AL14" i="59"/>
  <c r="AL24" i="59"/>
  <c r="AP54" i="59"/>
  <c r="AE57" i="59"/>
  <c r="AI47" i="59"/>
  <c r="AI62" i="59"/>
  <c r="AM44" i="59"/>
  <c r="AO44" i="59" s="1"/>
  <c r="AK30" i="59"/>
  <c r="AL30" i="59" s="1"/>
  <c r="AM30" i="59" s="1"/>
  <c r="AO30" i="59" s="1"/>
  <c r="AP30" i="59" s="1"/>
  <c r="AV16" i="59"/>
  <c r="AR65" i="59"/>
  <c r="AV60" i="59"/>
  <c r="AN66" i="59"/>
  <c r="AO19" i="59"/>
  <c r="AV26" i="59"/>
  <c r="AM41" i="59"/>
  <c r="AO41" i="59" s="1"/>
  <c r="AP41" i="59" s="1"/>
  <c r="AG42" i="59"/>
  <c r="AH39" i="59"/>
  <c r="AK56" i="59"/>
  <c r="AL56" i="59" s="1"/>
  <c r="AK41" i="59"/>
  <c r="AL41" i="59" s="1"/>
  <c r="AK9" i="59"/>
  <c r="AK25" i="59"/>
  <c r="AL25" i="59" s="1"/>
  <c r="AM49" i="59"/>
  <c r="AO49" i="59" s="1"/>
  <c r="AE27" i="59"/>
  <c r="AV24" i="59"/>
  <c r="AE22" i="59"/>
  <c r="AG19" i="59"/>
  <c r="AN65" i="59"/>
  <c r="AN52" i="59"/>
  <c r="DE60" i="59"/>
  <c r="AQ60" i="59" s="1"/>
  <c r="AU60" i="59" s="1"/>
  <c r="DE61" i="59"/>
  <c r="AQ61" i="59" s="1"/>
  <c r="AS61" i="59" s="1"/>
  <c r="AT61" i="59" s="1"/>
  <c r="DE56" i="59"/>
  <c r="AQ56" i="59" s="1"/>
  <c r="DE55" i="59"/>
  <c r="AQ55" i="59" s="1"/>
  <c r="AS55" i="59" s="1"/>
  <c r="AT55" i="59" s="1"/>
  <c r="AU55" i="59" s="1"/>
  <c r="DE59" i="59"/>
  <c r="AQ59" i="59" s="1"/>
  <c r="AU59" i="59" s="1"/>
  <c r="DE54" i="59"/>
  <c r="AQ54" i="59" s="1"/>
  <c r="DE50" i="59"/>
  <c r="AQ50" i="59" s="1"/>
  <c r="DE45" i="59"/>
  <c r="AQ45" i="59" s="1"/>
  <c r="AS45" i="59" s="1"/>
  <c r="AT45" i="59" s="1"/>
  <c r="DE29" i="59"/>
  <c r="AQ29" i="59" s="1"/>
  <c r="AS29" i="59" s="1"/>
  <c r="DE46" i="59"/>
  <c r="AQ46" i="59" s="1"/>
  <c r="AS46" i="59" s="1"/>
  <c r="AT46" i="59" s="1"/>
  <c r="DE44" i="59"/>
  <c r="AQ44" i="59" s="1"/>
  <c r="DE41" i="59"/>
  <c r="AQ41" i="59" s="1"/>
  <c r="AS41" i="59" s="1"/>
  <c r="AT41" i="59" s="1"/>
  <c r="AU41" i="59" s="1"/>
  <c r="AW41" i="59" s="1"/>
  <c r="AX41" i="59" s="1"/>
  <c r="DE40" i="59"/>
  <c r="AQ40" i="59" s="1"/>
  <c r="AU40" i="59" s="1"/>
  <c r="AV40" i="59" s="1"/>
  <c r="AW40" i="59" s="1"/>
  <c r="AX40" i="59" s="1"/>
  <c r="DE36" i="59"/>
  <c r="AQ36" i="59" s="1"/>
  <c r="AU36" i="59" s="1"/>
  <c r="AV36" i="59" s="1"/>
  <c r="AW36" i="59" s="1"/>
  <c r="AX36" i="59" s="1"/>
  <c r="DE31" i="59"/>
  <c r="AQ31" i="59" s="1"/>
  <c r="DE14" i="59"/>
  <c r="AQ14" i="59" s="1"/>
  <c r="AS14" i="59" s="1"/>
  <c r="DE11" i="59"/>
  <c r="AQ11" i="59" s="1"/>
  <c r="DE10" i="59"/>
  <c r="AQ10" i="59" s="1"/>
  <c r="DE49" i="59"/>
  <c r="AQ49" i="59" s="1"/>
  <c r="DE26" i="59"/>
  <c r="AQ26" i="59" s="1"/>
  <c r="DE25" i="59"/>
  <c r="AQ25" i="59" s="1"/>
  <c r="AS25" i="59" s="1"/>
  <c r="AT25" i="59" s="1"/>
  <c r="DE39" i="59"/>
  <c r="AQ39" i="59" s="1"/>
  <c r="AS39" i="59" s="1"/>
  <c r="DE9" i="59"/>
  <c r="AQ9" i="59" s="1"/>
  <c r="AU9" i="59" s="1"/>
  <c r="DF7" i="59"/>
  <c r="DE34" i="59"/>
  <c r="AQ34" i="59" s="1"/>
  <c r="AS34" i="59" s="1"/>
  <c r="DE19" i="59"/>
  <c r="AQ19" i="59" s="1"/>
  <c r="AS19" i="59" s="1"/>
  <c r="DE16" i="59"/>
  <c r="AQ16" i="59" s="1"/>
  <c r="DE15" i="59"/>
  <c r="AQ15" i="59" s="1"/>
  <c r="DE51" i="59"/>
  <c r="AQ51" i="59" s="1"/>
  <c r="AS51" i="59" s="1"/>
  <c r="AT51" i="59" s="1"/>
  <c r="DE35" i="59"/>
  <c r="AQ35" i="59" s="1"/>
  <c r="AS35" i="59" s="1"/>
  <c r="AT35" i="59" s="1"/>
  <c r="DE30" i="59"/>
  <c r="AQ30" i="59" s="1"/>
  <c r="AS30" i="59" s="1"/>
  <c r="AT30" i="59" s="1"/>
  <c r="AU30" i="59" s="1"/>
  <c r="DE21" i="59"/>
  <c r="AQ21" i="59" s="1"/>
  <c r="DE24" i="59"/>
  <c r="AQ24" i="59" s="1"/>
  <c r="DE20" i="59"/>
  <c r="AQ20" i="59" s="1"/>
  <c r="AS20" i="59" s="1"/>
  <c r="AT20" i="59" s="1"/>
  <c r="AI42" i="59"/>
  <c r="AM45" i="59"/>
  <c r="AO45" i="59" s="1"/>
  <c r="AP45" i="59" s="1"/>
  <c r="AG54" i="59"/>
  <c r="AN17" i="59"/>
  <c r="Z52" i="59"/>
  <c r="AN62" i="59"/>
  <c r="AV30" i="59"/>
  <c r="DE14" i="57"/>
  <c r="DE54" i="57"/>
  <c r="AQ54" i="57" s="1"/>
  <c r="AU54" i="57" s="1"/>
  <c r="DE49" i="57"/>
  <c r="AQ49" i="57" s="1"/>
  <c r="AU49" i="57" s="1"/>
  <c r="DE44" i="57"/>
  <c r="AQ44" i="57" s="1"/>
  <c r="DE39" i="57"/>
  <c r="DE34" i="57"/>
  <c r="AQ34" i="57" s="1"/>
  <c r="DE29" i="57"/>
  <c r="AQ29" i="57" s="1"/>
  <c r="DE24" i="57"/>
  <c r="AQ24" i="57" s="1"/>
  <c r="AU24" i="57" s="1"/>
  <c r="DE19" i="57"/>
  <c r="AQ19" i="57" s="1"/>
  <c r="DE59" i="57"/>
  <c r="AQ59" i="57" s="1"/>
  <c r="DE56" i="57"/>
  <c r="AQ56" i="57" s="1"/>
  <c r="AU56" i="57" s="1"/>
  <c r="DE46" i="57"/>
  <c r="AQ46" i="57" s="1"/>
  <c r="DE36" i="57"/>
  <c r="AQ36" i="57" s="1"/>
  <c r="AU36" i="57" s="1"/>
  <c r="DE26" i="57"/>
  <c r="AQ26" i="57" s="1"/>
  <c r="DE21" i="57"/>
  <c r="AQ21" i="57" s="1"/>
  <c r="DE50" i="57"/>
  <c r="AQ50" i="57" s="1"/>
  <c r="DE30" i="57"/>
  <c r="AQ30" i="57" s="1"/>
  <c r="DE10" i="57"/>
  <c r="AQ10" i="57" s="1"/>
  <c r="AU10" i="57" s="1"/>
  <c r="DE11" i="57"/>
  <c r="AQ11" i="57" s="1"/>
  <c r="DE45" i="57"/>
  <c r="AQ45" i="57" s="1"/>
  <c r="DE25" i="57"/>
  <c r="AQ25" i="57" s="1"/>
  <c r="DE61" i="57"/>
  <c r="AQ61" i="57" s="1"/>
  <c r="DE51" i="57"/>
  <c r="AQ51" i="57" s="1"/>
  <c r="DE41" i="57"/>
  <c r="DE16" i="57"/>
  <c r="DE60" i="57"/>
  <c r="AQ60" i="57" s="1"/>
  <c r="AU60" i="57" s="1"/>
  <c r="DE40" i="57"/>
  <c r="DE20" i="57"/>
  <c r="AQ20" i="57" s="1"/>
  <c r="DE31" i="57"/>
  <c r="AQ31" i="57" s="1"/>
  <c r="DE55" i="57"/>
  <c r="AQ55" i="57" s="1"/>
  <c r="DE35" i="57"/>
  <c r="AQ35" i="57" s="1"/>
  <c r="DE15" i="57"/>
  <c r="DS16" i="57"/>
  <c r="AR16" i="57" s="1"/>
  <c r="DS61" i="57"/>
  <c r="AR61" i="57" s="1"/>
  <c r="DS56" i="57"/>
  <c r="AR56" i="57" s="1"/>
  <c r="DS51" i="57"/>
  <c r="AR51" i="57" s="1"/>
  <c r="DS46" i="57"/>
  <c r="AR46" i="57" s="1"/>
  <c r="DS41" i="57"/>
  <c r="AR41" i="57" s="1"/>
  <c r="DS36" i="57"/>
  <c r="AR36" i="57" s="1"/>
  <c r="DS31" i="57"/>
  <c r="AR31" i="57" s="1"/>
  <c r="DS26" i="57"/>
  <c r="AR26" i="57" s="1"/>
  <c r="DS21" i="57"/>
  <c r="AR21" i="57" s="1"/>
  <c r="DS11" i="57"/>
  <c r="AR11" i="57" s="1"/>
  <c r="M60" i="55"/>
  <c r="K59" i="55"/>
  <c r="G57" i="55"/>
  <c r="K57" i="55"/>
  <c r="H57" i="55"/>
  <c r="L57" i="55"/>
  <c r="H55" i="55"/>
  <c r="L55" i="55"/>
  <c r="O53" i="55"/>
  <c r="H52" i="55"/>
  <c r="L52" i="55"/>
  <c r="M52" i="55"/>
  <c r="G50" i="55"/>
  <c r="K50" i="55"/>
  <c r="O50" i="55"/>
  <c r="AE32" i="57"/>
  <c r="AJ59" i="32"/>
  <c r="AN59" i="32"/>
  <c r="AL59" i="32"/>
  <c r="AP59" i="32"/>
  <c r="AE12" i="57"/>
  <c r="D59" i="32"/>
  <c r="H59" i="32"/>
  <c r="L59" i="32"/>
  <c r="O120" i="10"/>
  <c r="O25" i="55" s="1"/>
  <c r="G138" i="10"/>
  <c r="G38" i="55" s="1"/>
  <c r="G120" i="10"/>
  <c r="G25" i="55" s="1"/>
  <c r="G35" i="55" s="1"/>
  <c r="K120" i="10"/>
  <c r="K25" i="55" s="1"/>
  <c r="K35" i="55" s="1"/>
  <c r="D138" i="10"/>
  <c r="D38" i="55" s="1"/>
  <c r="H138" i="10"/>
  <c r="H38" i="55" s="1"/>
  <c r="L138" i="10"/>
  <c r="L38" i="55" s="1"/>
  <c r="J102" i="10"/>
  <c r="J12" i="55" s="1"/>
  <c r="J120" i="10"/>
  <c r="J25" i="55" s="1"/>
  <c r="J35" i="55" s="1"/>
  <c r="O138" i="10"/>
  <c r="O38" i="55" s="1"/>
  <c r="H102" i="10"/>
  <c r="H12" i="55" s="1"/>
  <c r="L102" i="10"/>
  <c r="L12" i="55" s="1"/>
  <c r="D120" i="10"/>
  <c r="H120" i="10"/>
  <c r="H25" i="55" s="1"/>
  <c r="H35" i="55" s="1"/>
  <c r="L120" i="10"/>
  <c r="L25" i="55" s="1"/>
  <c r="L35" i="55" s="1"/>
  <c r="E138" i="10"/>
  <c r="E38" i="55" s="1"/>
  <c r="I138" i="10"/>
  <c r="I38" i="55" s="1"/>
  <c r="M138" i="10"/>
  <c r="M38" i="55" s="1"/>
  <c r="F102" i="10"/>
  <c r="F12" i="55" s="1"/>
  <c r="F120" i="10"/>
  <c r="F25" i="55" s="1"/>
  <c r="F35" i="55" s="1"/>
  <c r="K138" i="10"/>
  <c r="K38" i="55" s="1"/>
  <c r="E102" i="10"/>
  <c r="E12" i="55" s="1"/>
  <c r="I102" i="10"/>
  <c r="I12" i="55" s="1"/>
  <c r="M102" i="10"/>
  <c r="M12" i="55" s="1"/>
  <c r="E120" i="10"/>
  <c r="E25" i="55" s="1"/>
  <c r="I120" i="10"/>
  <c r="I25" i="55" s="1"/>
  <c r="I35" i="55" s="1"/>
  <c r="M120" i="10"/>
  <c r="M25" i="55" s="1"/>
  <c r="M35" i="55" s="1"/>
  <c r="F138" i="10"/>
  <c r="F38" i="55" s="1"/>
  <c r="J138" i="10"/>
  <c r="J38" i="55" s="1"/>
  <c r="N138" i="10"/>
  <c r="N38" i="55" s="1"/>
  <c r="X64" i="57"/>
  <c r="X67" i="57" s="1"/>
  <c r="S59" i="9"/>
  <c r="W59" i="9"/>
  <c r="AA59" i="9"/>
  <c r="U59" i="9"/>
  <c r="Y59" i="9"/>
  <c r="AC59" i="9"/>
  <c r="T59" i="9"/>
  <c r="X59" i="9"/>
  <c r="AB59" i="9"/>
  <c r="P17" i="57"/>
  <c r="P64" i="57"/>
  <c r="P67" i="57" s="1"/>
  <c r="AG55" i="57"/>
  <c r="AH55" i="57" s="1"/>
  <c r="AI62" i="57"/>
  <c r="AG51" i="57"/>
  <c r="AH51" i="57" s="1"/>
  <c r="AM57" i="57"/>
  <c r="AN15" i="57"/>
  <c r="AE62" i="57"/>
  <c r="AI57" i="57"/>
  <c r="AB67" i="57"/>
  <c r="AF64" i="57"/>
  <c r="AD11" i="57"/>
  <c r="Y32" i="57"/>
  <c r="Z32" i="57" s="1"/>
  <c r="Z29" i="57"/>
  <c r="AJ22" i="57"/>
  <c r="AK19" i="57"/>
  <c r="AN19" i="57"/>
  <c r="AK31" i="57"/>
  <c r="AL31" i="57" s="1"/>
  <c r="AN31" i="57"/>
  <c r="AK50" i="57"/>
  <c r="AL50" i="57" s="1"/>
  <c r="AN50" i="57"/>
  <c r="AO50" i="57" s="1"/>
  <c r="AP50" i="57" s="1"/>
  <c r="AO29" i="57"/>
  <c r="Y37" i="57"/>
  <c r="Z37" i="57" s="1"/>
  <c r="Z34" i="57"/>
  <c r="AF17" i="57"/>
  <c r="AC62" i="57"/>
  <c r="AD62" i="57" s="1"/>
  <c r="AD59" i="57"/>
  <c r="AF65" i="57"/>
  <c r="AC57" i="57"/>
  <c r="AD57" i="57" s="1"/>
  <c r="AD54" i="57"/>
  <c r="Y52" i="57"/>
  <c r="Z52" i="57" s="1"/>
  <c r="Z49" i="57"/>
  <c r="Y62" i="57"/>
  <c r="Z62" i="57" s="1"/>
  <c r="Z59" i="57"/>
  <c r="AE22" i="57"/>
  <c r="AH49" i="57"/>
  <c r="Z11" i="57"/>
  <c r="AM21" i="57"/>
  <c r="AJ65" i="57"/>
  <c r="AK10" i="57"/>
  <c r="AJ66" i="57"/>
  <c r="AK11" i="57"/>
  <c r="AN11" i="57"/>
  <c r="AK26" i="57"/>
  <c r="AL26" i="57" s="1"/>
  <c r="AN26" i="57"/>
  <c r="AJ37" i="57"/>
  <c r="AK34" i="57"/>
  <c r="AN40" i="57"/>
  <c r="AK45" i="57"/>
  <c r="AL45" i="57" s="1"/>
  <c r="AN45" i="57"/>
  <c r="AO45" i="57" s="1"/>
  <c r="AP45" i="57" s="1"/>
  <c r="AK51" i="57"/>
  <c r="AL51" i="57" s="1"/>
  <c r="AM51" i="57" s="1"/>
  <c r="AO51" i="57" s="1"/>
  <c r="AP51" i="57" s="1"/>
  <c r="AK60" i="57"/>
  <c r="AL60" i="57" s="1"/>
  <c r="AN60" i="57"/>
  <c r="AO60" i="57" s="1"/>
  <c r="AP60" i="57" s="1"/>
  <c r="AE57" i="57"/>
  <c r="AC22" i="57"/>
  <c r="AD22" i="57" s="1"/>
  <c r="AD19" i="57"/>
  <c r="AI12" i="57"/>
  <c r="AM26" i="57"/>
  <c r="AM31" i="57"/>
  <c r="AM46" i="57"/>
  <c r="AM47" i="57" s="1"/>
  <c r="Y22" i="57"/>
  <c r="Z22" i="57" s="1"/>
  <c r="Z19" i="57"/>
  <c r="AG29" i="57"/>
  <c r="AD49" i="57"/>
  <c r="AC52" i="57"/>
  <c r="AD52" i="57" s="1"/>
  <c r="AF62" i="57"/>
  <c r="AG59" i="57"/>
  <c r="AH9" i="57"/>
  <c r="AK21" i="57"/>
  <c r="AL21" i="57" s="1"/>
  <c r="AN21" i="57"/>
  <c r="AO21" i="57" s="1"/>
  <c r="AP21" i="57" s="1"/>
  <c r="AJ42" i="57"/>
  <c r="AJ62" i="57"/>
  <c r="AK59" i="57"/>
  <c r="AM30" i="57"/>
  <c r="AO20" i="57"/>
  <c r="AP20" i="57" s="1"/>
  <c r="AD29" i="57"/>
  <c r="AC32" i="57"/>
  <c r="AD32" i="57" s="1"/>
  <c r="AD10" i="57"/>
  <c r="AC27" i="57"/>
  <c r="AD27" i="57" s="1"/>
  <c r="AD24" i="57"/>
  <c r="AH54" i="57"/>
  <c r="AM36" i="57"/>
  <c r="AM37" i="57" s="1"/>
  <c r="AG19" i="57"/>
  <c r="AJ64" i="57"/>
  <c r="AJ12" i="57"/>
  <c r="AK9" i="57"/>
  <c r="AN9" i="57"/>
  <c r="AN16" i="57"/>
  <c r="AJ17" i="57"/>
  <c r="AN14" i="57"/>
  <c r="AJ32" i="57"/>
  <c r="AK29" i="57"/>
  <c r="AK35" i="57"/>
  <c r="AL35" i="57" s="1"/>
  <c r="AN35" i="57"/>
  <c r="AO35" i="57" s="1"/>
  <c r="AP35" i="57" s="1"/>
  <c r="AK55" i="57"/>
  <c r="AL55" i="57" s="1"/>
  <c r="AN55" i="57"/>
  <c r="AO55" i="57" s="1"/>
  <c r="AP55" i="57" s="1"/>
  <c r="AK46" i="57"/>
  <c r="AL46" i="57" s="1"/>
  <c r="AK54" i="57"/>
  <c r="AJ57" i="57"/>
  <c r="AN54" i="57"/>
  <c r="AK61" i="57"/>
  <c r="AL61" i="57" s="1"/>
  <c r="AN61" i="57"/>
  <c r="AO61" i="57" s="1"/>
  <c r="AP61" i="57" s="1"/>
  <c r="AG44" i="57"/>
  <c r="AD9" i="57"/>
  <c r="AC12" i="57"/>
  <c r="AD12" i="57" s="1"/>
  <c r="DE9" i="57"/>
  <c r="AQ9" i="57" s="1"/>
  <c r="DF7" i="57"/>
  <c r="AI22" i="57"/>
  <c r="AI32" i="57"/>
  <c r="AI37" i="57"/>
  <c r="AI52" i="57"/>
  <c r="AM49" i="57"/>
  <c r="AG27" i="57"/>
  <c r="AH27" i="57" s="1"/>
  <c r="AH24" i="57"/>
  <c r="Y57" i="57"/>
  <c r="Z57" i="57" s="1"/>
  <c r="Z54" i="57"/>
  <c r="Y27" i="57"/>
  <c r="Z27" i="57" s="1"/>
  <c r="Z24" i="57"/>
  <c r="AC37" i="57"/>
  <c r="AD37" i="57" s="1"/>
  <c r="AD34" i="57"/>
  <c r="AJ27" i="57"/>
  <c r="AK24" i="57"/>
  <c r="AN24" i="57"/>
  <c r="AJ47" i="57"/>
  <c r="AK44" i="57"/>
  <c r="AN44" i="57"/>
  <c r="AI27" i="57"/>
  <c r="AE37" i="57"/>
  <c r="AO34" i="57"/>
  <c r="AG11" i="57"/>
  <c r="AG20" i="57"/>
  <c r="AH20" i="57" s="1"/>
  <c r="AD44" i="57"/>
  <c r="AC47" i="57"/>
  <c r="AD47" i="57" s="1"/>
  <c r="AF42" i="57"/>
  <c r="Z44" i="57"/>
  <c r="Y47" i="57"/>
  <c r="Z47" i="57" s="1"/>
  <c r="AM10" i="57"/>
  <c r="AM12" i="57" s="1"/>
  <c r="AF22" i="57"/>
  <c r="AF37" i="57"/>
  <c r="AG34" i="57"/>
  <c r="Y12" i="57"/>
  <c r="Z12" i="57" s="1"/>
  <c r="Z9" i="57"/>
  <c r="AM24" i="57"/>
  <c r="DS60" i="57"/>
  <c r="AR60" i="57" s="1"/>
  <c r="DS54" i="57"/>
  <c r="AR54" i="57" s="1"/>
  <c r="DS50" i="57"/>
  <c r="AR50" i="57" s="1"/>
  <c r="DS49" i="57"/>
  <c r="AR49" i="57" s="1"/>
  <c r="DS59" i="57"/>
  <c r="AR59" i="57" s="1"/>
  <c r="DS55" i="57"/>
  <c r="AR55" i="57" s="1"/>
  <c r="DS45" i="57"/>
  <c r="AR45" i="57" s="1"/>
  <c r="DS44" i="57"/>
  <c r="AR44" i="57" s="1"/>
  <c r="DS34" i="57"/>
  <c r="AR34" i="57" s="1"/>
  <c r="AV34" i="57" s="1"/>
  <c r="DS40" i="57"/>
  <c r="AR40" i="57" s="1"/>
  <c r="DS39" i="57"/>
  <c r="AR39" i="57" s="1"/>
  <c r="DS35" i="57"/>
  <c r="AR35" i="57" s="1"/>
  <c r="DS30" i="57"/>
  <c r="AR30" i="57" s="1"/>
  <c r="DS29" i="57"/>
  <c r="AR29" i="57" s="1"/>
  <c r="DS24" i="57"/>
  <c r="AR24" i="57" s="1"/>
  <c r="AV24" i="57" s="1"/>
  <c r="DS20" i="57"/>
  <c r="AR20" i="57" s="1"/>
  <c r="DS19" i="57"/>
  <c r="AR19" i="57" s="1"/>
  <c r="DS15" i="57"/>
  <c r="AR15" i="57" s="1"/>
  <c r="DS14" i="57"/>
  <c r="AR14" i="57" s="1"/>
  <c r="DS9" i="57"/>
  <c r="AR9" i="57" s="1"/>
  <c r="DS25" i="57"/>
  <c r="AR25" i="57" s="1"/>
  <c r="AV25" i="57" s="1"/>
  <c r="DS10" i="57"/>
  <c r="AR10" i="57" s="1"/>
  <c r="DT7" i="57"/>
  <c r="AK20" i="57"/>
  <c r="AL20" i="57" s="1"/>
  <c r="AK25" i="57"/>
  <c r="AL25" i="57" s="1"/>
  <c r="AN25" i="57"/>
  <c r="AO25" i="57" s="1"/>
  <c r="AP25" i="57" s="1"/>
  <c r="AK30" i="57"/>
  <c r="AL30" i="57" s="1"/>
  <c r="AN30" i="57"/>
  <c r="AK36" i="57"/>
  <c r="AL36" i="57" s="1"/>
  <c r="AN36" i="57"/>
  <c r="AN41" i="57"/>
  <c r="AJ52" i="57"/>
  <c r="AK49" i="57"/>
  <c r="AN49" i="57"/>
  <c r="AK56" i="57"/>
  <c r="AL56" i="57" s="1"/>
  <c r="AN56" i="57"/>
  <c r="AO56" i="57" s="1"/>
  <c r="AP56" i="57" s="1"/>
  <c r="AM59" i="57"/>
  <c r="AM62" i="57" s="1"/>
  <c r="AI47" i="57"/>
  <c r="AN10" i="57"/>
  <c r="AG10" i="57"/>
  <c r="AM19" i="57"/>
  <c r="BH56" i="32"/>
  <c r="K53" i="55"/>
  <c r="O52" i="55"/>
  <c r="G59" i="10"/>
  <c r="K59" i="10"/>
  <c r="O59" i="10"/>
  <c r="AD108" i="10"/>
  <c r="Z108" i="10"/>
  <c r="V108" i="10"/>
  <c r="P108" i="10"/>
  <c r="AC108" i="10"/>
  <c r="Y108" i="10"/>
  <c r="U108" i="10"/>
  <c r="AB108" i="10"/>
  <c r="X108" i="10"/>
  <c r="T108" i="10"/>
  <c r="AA108" i="10"/>
  <c r="W108" i="10"/>
  <c r="S108" i="10"/>
  <c r="D59" i="10"/>
  <c r="F59" i="32"/>
  <c r="N59" i="32"/>
  <c r="O57" i="55"/>
  <c r="O60" i="55"/>
  <c r="O59" i="55"/>
  <c r="DT59" i="32"/>
  <c r="DX59" i="32"/>
  <c r="EB59" i="32"/>
  <c r="DZ59" i="32"/>
  <c r="ED59" i="32"/>
  <c r="O58" i="55"/>
  <c r="O56" i="55"/>
  <c r="N58" i="55"/>
  <c r="M59" i="55"/>
  <c r="M58" i="55"/>
  <c r="M55" i="55"/>
  <c r="M54" i="55"/>
  <c r="M57" i="55"/>
  <c r="L56" i="55"/>
  <c r="L59" i="55"/>
  <c r="K52" i="55"/>
  <c r="K54" i="55"/>
  <c r="K55" i="55"/>
  <c r="K60" i="55"/>
  <c r="K58" i="55"/>
  <c r="J54" i="55"/>
  <c r="J52" i="55"/>
  <c r="J58" i="55"/>
  <c r="I59" i="55"/>
  <c r="I58" i="55"/>
  <c r="I52" i="55"/>
  <c r="I53" i="55"/>
  <c r="I55" i="55"/>
  <c r="H59" i="55"/>
  <c r="H56" i="55"/>
  <c r="G55" i="55"/>
  <c r="G52" i="55"/>
  <c r="G60" i="55"/>
  <c r="AC102" i="19"/>
  <c r="F60" i="55"/>
  <c r="AC102" i="16"/>
  <c r="E55" i="55"/>
  <c r="AD138" i="8"/>
  <c r="AC120" i="8"/>
  <c r="AD138" i="14"/>
  <c r="T24" i="55"/>
  <c r="AD120" i="19"/>
  <c r="E59" i="55"/>
  <c r="AB102" i="15"/>
  <c r="AD120" i="18"/>
  <c r="T39" i="55"/>
  <c r="AD102" i="11"/>
  <c r="AC46" i="55"/>
  <c r="AC102" i="18"/>
  <c r="X30" i="55"/>
  <c r="X138" i="17"/>
  <c r="AC120" i="14"/>
  <c r="T15" i="55"/>
  <c r="AC138" i="7"/>
  <c r="AB24" i="55"/>
  <c r="AD102" i="9"/>
  <c r="AD120" i="9"/>
  <c r="AD138" i="9"/>
  <c r="U102" i="8"/>
  <c r="S138" i="8"/>
  <c r="AC138" i="8"/>
  <c r="I50" i="55"/>
  <c r="M50" i="55"/>
  <c r="AD102" i="7"/>
  <c r="S102" i="7"/>
  <c r="E50" i="55"/>
  <c r="W102" i="7"/>
  <c r="AD120" i="7"/>
  <c r="S120" i="7"/>
  <c r="X120" i="7"/>
  <c r="AD138" i="7"/>
  <c r="S138" i="7"/>
  <c r="D11" i="55"/>
  <c r="X11" i="55" s="1"/>
  <c r="AB39" i="55"/>
  <c r="F52" i="55"/>
  <c r="AD120" i="11"/>
  <c r="S120" i="11"/>
  <c r="D13" i="55"/>
  <c r="S13" i="55" s="1"/>
  <c r="S102" i="11"/>
  <c r="N52" i="55"/>
  <c r="AC102" i="11"/>
  <c r="AC120" i="11"/>
  <c r="AD138" i="11"/>
  <c r="S138" i="11"/>
  <c r="E13" i="55"/>
  <c r="D26" i="55"/>
  <c r="S26" i="55" s="1"/>
  <c r="AC138" i="11"/>
  <c r="E26" i="55"/>
  <c r="N53" i="55"/>
  <c r="F53" i="55"/>
  <c r="J53" i="55"/>
  <c r="AC102" i="13"/>
  <c r="AD120" i="13"/>
  <c r="S120" i="13"/>
  <c r="AD138" i="13"/>
  <c r="D14" i="55"/>
  <c r="U14" i="55" s="1"/>
  <c r="G53" i="55"/>
  <c r="AC120" i="13"/>
  <c r="AC138" i="13"/>
  <c r="D27" i="55"/>
  <c r="S27" i="55" s="1"/>
  <c r="E27" i="55"/>
  <c r="F54" i="55"/>
  <c r="N54" i="55"/>
  <c r="G54" i="55"/>
  <c r="O54" i="55"/>
  <c r="L54" i="55"/>
  <c r="I54" i="55"/>
  <c r="H54" i="55"/>
  <c r="S138" i="14"/>
  <c r="AC138" i="14"/>
  <c r="E28" i="55"/>
  <c r="U28" i="55" s="1"/>
  <c r="Z41" i="55"/>
  <c r="AC102" i="14"/>
  <c r="AD120" i="14"/>
  <c r="S120" i="14"/>
  <c r="T120" i="16"/>
  <c r="D16" i="55"/>
  <c r="AA16" i="55" s="1"/>
  <c r="AD138" i="16"/>
  <c r="S138" i="16"/>
  <c r="J55" i="55"/>
  <c r="N55" i="55"/>
  <c r="F55" i="55"/>
  <c r="Y120" i="16"/>
  <c r="W138" i="16"/>
  <c r="D29" i="55"/>
  <c r="S42" i="55"/>
  <c r="J56" i="55"/>
  <c r="E56" i="55"/>
  <c r="I56" i="55"/>
  <c r="M56" i="55"/>
  <c r="F56" i="55"/>
  <c r="AD102" i="17"/>
  <c r="S102" i="17"/>
  <c r="AC102" i="17"/>
  <c r="AC120" i="17"/>
  <c r="AD138" i="17"/>
  <c r="T138" i="17"/>
  <c r="T43" i="55"/>
  <c r="D17" i="55"/>
  <c r="P17" i="55" s="1"/>
  <c r="S44" i="55"/>
  <c r="I57" i="55"/>
  <c r="J57" i="55"/>
  <c r="N57" i="55"/>
  <c r="S120" i="18"/>
  <c r="X138" i="18"/>
  <c r="E18" i="55"/>
  <c r="D31" i="55"/>
  <c r="W120" i="18"/>
  <c r="AD138" i="18"/>
  <c r="S138" i="18"/>
  <c r="E31" i="55"/>
  <c r="AD102" i="18"/>
  <c r="S102" i="18"/>
  <c r="D18" i="55"/>
  <c r="Y44" i="55"/>
  <c r="AC102" i="12"/>
  <c r="AD120" i="12"/>
  <c r="S120" i="12"/>
  <c r="AC138" i="12"/>
  <c r="G58" i="55"/>
  <c r="AC120" i="12"/>
  <c r="AB138" i="12"/>
  <c r="U138" i="12"/>
  <c r="D32" i="55"/>
  <c r="AB32" i="55" s="1"/>
  <c r="S45" i="55"/>
  <c r="AD102" i="12"/>
  <c r="S102" i="12"/>
  <c r="E19" i="55"/>
  <c r="E58" i="55" s="1"/>
  <c r="J59" i="55"/>
  <c r="N59" i="55"/>
  <c r="AD120" i="15"/>
  <c r="S120" i="15"/>
  <c r="U102" i="15"/>
  <c r="D20" i="55"/>
  <c r="S20" i="55" s="1"/>
  <c r="X120" i="15"/>
  <c r="AD138" i="15"/>
  <c r="S138" i="15"/>
  <c r="AC102" i="15"/>
  <c r="X138" i="15"/>
  <c r="G20" i="55"/>
  <c r="G59" i="55" s="1"/>
  <c r="D33" i="55"/>
  <c r="W33" i="55" s="1"/>
  <c r="I60" i="55"/>
  <c r="S120" i="19"/>
  <c r="E21" i="55"/>
  <c r="N60" i="55"/>
  <c r="AC120" i="19"/>
  <c r="AD138" i="19"/>
  <c r="S138" i="19"/>
  <c r="W138" i="19"/>
  <c r="D34" i="55"/>
  <c r="AD102" i="19"/>
  <c r="S102" i="19"/>
  <c r="D21" i="55"/>
  <c r="S21" i="55" s="1"/>
  <c r="E34" i="55"/>
  <c r="AB102" i="9"/>
  <c r="S120" i="9"/>
  <c r="V59" i="9"/>
  <c r="S102" i="9"/>
  <c r="P59" i="9"/>
  <c r="Z59" i="9"/>
  <c r="AD59" i="9"/>
  <c r="AB120" i="9"/>
  <c r="X39" i="55"/>
  <c r="F57" i="55"/>
  <c r="X24" i="55"/>
  <c r="AD30" i="55"/>
  <c r="M35" i="31" s="1"/>
  <c r="F58" i="55"/>
  <c r="F59" i="55"/>
  <c r="BD59" i="32"/>
  <c r="CH59" i="32"/>
  <c r="EP59" i="32"/>
  <c r="ET59" i="32"/>
  <c r="G59" i="32"/>
  <c r="K59" i="32"/>
  <c r="O59" i="32"/>
  <c r="BO59" i="32"/>
  <c r="BW59" i="32"/>
  <c r="CS59" i="32"/>
  <c r="DA59" i="32"/>
  <c r="DW59" i="32"/>
  <c r="EA59" i="32"/>
  <c r="FA59" i="32"/>
  <c r="FI59" i="32"/>
  <c r="AX59" i="32"/>
  <c r="BF59" i="32"/>
  <c r="CB59" i="32"/>
  <c r="CF59" i="32"/>
  <c r="CJ59" i="32"/>
  <c r="ER59" i="32"/>
  <c r="E59" i="32"/>
  <c r="M59" i="32"/>
  <c r="AM59" i="32"/>
  <c r="BM59" i="32"/>
  <c r="BQ59" i="32"/>
  <c r="BU59" i="32"/>
  <c r="CU59" i="32"/>
  <c r="CY59" i="32"/>
  <c r="EC59" i="32"/>
  <c r="EY59" i="32"/>
  <c r="FG59" i="32"/>
  <c r="P57" i="32"/>
  <c r="P120" i="32" s="1"/>
  <c r="AT57" i="32"/>
  <c r="AT120" i="32" s="1"/>
  <c r="BA59" i="32"/>
  <c r="CE59" i="32"/>
  <c r="CI59" i="32"/>
  <c r="DE59" i="32"/>
  <c r="DI59" i="32"/>
  <c r="DM59" i="32"/>
  <c r="EF57" i="32"/>
  <c r="EF120" i="32" s="1"/>
  <c r="P58" i="32"/>
  <c r="P138" i="32" s="1"/>
  <c r="BI58" i="32"/>
  <c r="BI138" i="32" s="1"/>
  <c r="BX58" i="32"/>
  <c r="BX138" i="32" s="1"/>
  <c r="CM58" i="32"/>
  <c r="CM138" i="32" s="1"/>
  <c r="DB58" i="32"/>
  <c r="DB138" i="32" s="1"/>
  <c r="EF58" i="32"/>
  <c r="EF138" i="32" s="1"/>
  <c r="FJ58" i="32"/>
  <c r="FJ138" i="32" s="1"/>
  <c r="AY59" i="32"/>
  <c r="BC59" i="32"/>
  <c r="CC59" i="32"/>
  <c r="CG59" i="32"/>
  <c r="DK59" i="32"/>
  <c r="DO59" i="32"/>
  <c r="ES59" i="32"/>
  <c r="DB56" i="32"/>
  <c r="BX57" i="32"/>
  <c r="BX120" i="32" s="1"/>
  <c r="DQ57" i="32"/>
  <c r="DQ120" i="32" s="1"/>
  <c r="CM57" i="32"/>
  <c r="CM120" i="32" s="1"/>
  <c r="J50" i="55"/>
  <c r="X15" i="55"/>
  <c r="V30" i="55"/>
  <c r="U15" i="55"/>
  <c r="Y15" i="55"/>
  <c r="AC15" i="55"/>
  <c r="H60" i="55"/>
  <c r="L60" i="55"/>
  <c r="N35" i="55"/>
  <c r="V24" i="55"/>
  <c r="AD24" i="55"/>
  <c r="M29" i="31" s="1"/>
  <c r="S28" i="55"/>
  <c r="S37" i="55"/>
  <c r="F50" i="55"/>
  <c r="N50" i="55"/>
  <c r="AB15" i="55"/>
  <c r="L50" i="55"/>
  <c r="P15" i="55"/>
  <c r="V15" i="55"/>
  <c r="Z15" i="55"/>
  <c r="AD15" i="55"/>
  <c r="M15" i="31" s="1"/>
  <c r="N56" i="55"/>
  <c r="AA30" i="55"/>
  <c r="W30" i="55"/>
  <c r="S30" i="55"/>
  <c r="AC30" i="55"/>
  <c r="Y30" i="55"/>
  <c r="U30" i="55"/>
  <c r="P30" i="55"/>
  <c r="Z30" i="55"/>
  <c r="AA46" i="55"/>
  <c r="W46" i="55"/>
  <c r="U46" i="55"/>
  <c r="S15" i="55"/>
  <c r="W15" i="55"/>
  <c r="AA15" i="55"/>
  <c r="S19" i="55"/>
  <c r="J60" i="55"/>
  <c r="AC24" i="55"/>
  <c r="Y24" i="55"/>
  <c r="U24" i="55"/>
  <c r="AA24" i="55"/>
  <c r="W24" i="55"/>
  <c r="S24" i="55"/>
  <c r="P24" i="55"/>
  <c r="Z24" i="55"/>
  <c r="T30" i="55"/>
  <c r="AB30" i="55"/>
  <c r="Y46" i="55"/>
  <c r="H50" i="55"/>
  <c r="AA39" i="55"/>
  <c r="W39" i="55"/>
  <c r="S39" i="55"/>
  <c r="AC39" i="55"/>
  <c r="Y39" i="55"/>
  <c r="U39" i="55"/>
  <c r="P39" i="55"/>
  <c r="Z39" i="55"/>
  <c r="V39" i="55"/>
  <c r="AD39" i="55"/>
  <c r="M49" i="31" s="1"/>
  <c r="AB46" i="55"/>
  <c r="P46" i="55"/>
  <c r="V46" i="55"/>
  <c r="Z46" i="55"/>
  <c r="AD46" i="55"/>
  <c r="M56" i="31" s="1"/>
  <c r="T46" i="55"/>
  <c r="X46" i="55"/>
  <c r="J59" i="10"/>
  <c r="AC58" i="10"/>
  <c r="AC58" i="32" s="1"/>
  <c r="AC138" i="32" s="1"/>
  <c r="I59" i="10"/>
  <c r="M59" i="10"/>
  <c r="F59" i="10"/>
  <c r="AB56" i="10"/>
  <c r="AB56" i="32" s="1"/>
  <c r="AB102" i="32" s="1"/>
  <c r="U56" i="10"/>
  <c r="U56" i="32" s="1"/>
  <c r="U102" i="32" s="1"/>
  <c r="H59" i="10"/>
  <c r="AA57" i="10"/>
  <c r="AA57" i="32" s="1"/>
  <c r="AA120" i="32" s="1"/>
  <c r="T57" i="10"/>
  <c r="T57" i="32" s="1"/>
  <c r="T120" i="32" s="1"/>
  <c r="L59" i="10"/>
  <c r="G12" i="55"/>
  <c r="K12" i="55"/>
  <c r="AD58" i="10"/>
  <c r="AD58" i="32" s="1"/>
  <c r="AD138" i="32" s="1"/>
  <c r="S58" i="10"/>
  <c r="S58" i="32" s="1"/>
  <c r="S138" i="32" s="1"/>
  <c r="D12" i="55"/>
  <c r="Y56" i="10"/>
  <c r="Y56" i="32" s="1"/>
  <c r="Y102" i="32" s="1"/>
  <c r="X57" i="10"/>
  <c r="X57" i="32" s="1"/>
  <c r="X120" i="32" s="1"/>
  <c r="AB57" i="10"/>
  <c r="AB57" i="32" s="1"/>
  <c r="AB120" i="32" s="1"/>
  <c r="W58" i="10"/>
  <c r="W58" i="32" s="1"/>
  <c r="W138" i="32" s="1"/>
  <c r="AA58" i="10"/>
  <c r="AA58" i="32" s="1"/>
  <c r="AA138" i="32" s="1"/>
  <c r="V56" i="10"/>
  <c r="V56" i="32" s="1"/>
  <c r="V102" i="32" s="1"/>
  <c r="Z56" i="10"/>
  <c r="Z56" i="32" s="1"/>
  <c r="Z102" i="32" s="1"/>
  <c r="U57" i="10"/>
  <c r="U57" i="32" s="1"/>
  <c r="U120" i="32" s="1"/>
  <c r="Y57" i="10"/>
  <c r="Y57" i="32" s="1"/>
  <c r="Y120" i="32" s="1"/>
  <c r="AC57" i="10"/>
  <c r="AC57" i="32" s="1"/>
  <c r="AC120" i="32" s="1"/>
  <c r="T58" i="10"/>
  <c r="T58" i="32" s="1"/>
  <c r="T138" i="32" s="1"/>
  <c r="X58" i="10"/>
  <c r="X58" i="32" s="1"/>
  <c r="X138" i="32" s="1"/>
  <c r="AB58" i="10"/>
  <c r="AB58" i="32" s="1"/>
  <c r="AB138" i="32" s="1"/>
  <c r="E59" i="10"/>
  <c r="S56" i="10"/>
  <c r="S56" i="32" s="1"/>
  <c r="S102" i="32" s="1"/>
  <c r="W56" i="10"/>
  <c r="W56" i="32" s="1"/>
  <c r="W102" i="32" s="1"/>
  <c r="AA56" i="10"/>
  <c r="AA56" i="32" s="1"/>
  <c r="AA102" i="32" s="1"/>
  <c r="P57" i="10"/>
  <c r="V57" i="10"/>
  <c r="V57" i="32" s="1"/>
  <c r="V120" i="32" s="1"/>
  <c r="Z57" i="10"/>
  <c r="Z57" i="32" s="1"/>
  <c r="Z120" i="32" s="1"/>
  <c r="AD57" i="10"/>
  <c r="AD57" i="32" s="1"/>
  <c r="AD120" i="32" s="1"/>
  <c r="U58" i="10"/>
  <c r="U58" i="32" s="1"/>
  <c r="U138" i="32" s="1"/>
  <c r="Y58" i="10"/>
  <c r="Y58" i="32" s="1"/>
  <c r="Y138" i="32" s="1"/>
  <c r="T56" i="10"/>
  <c r="T56" i="32" s="1"/>
  <c r="T102" i="32" s="1"/>
  <c r="X56" i="10"/>
  <c r="X56" i="32" s="1"/>
  <c r="X102" i="32" s="1"/>
  <c r="S57" i="10"/>
  <c r="S57" i="32" s="1"/>
  <c r="S120" i="32" s="1"/>
  <c r="W57" i="10"/>
  <c r="W57" i="32" s="1"/>
  <c r="W120" i="32" s="1"/>
  <c r="P58" i="10"/>
  <c r="V58" i="10"/>
  <c r="V58" i="32" s="1"/>
  <c r="V138" i="32" s="1"/>
  <c r="Z58" i="10"/>
  <c r="Z58" i="32" s="1"/>
  <c r="Z138" i="32" s="1"/>
  <c r="AA138" i="19"/>
  <c r="T138" i="19"/>
  <c r="X138" i="19"/>
  <c r="AB138" i="19"/>
  <c r="U138" i="19"/>
  <c r="Y138" i="19"/>
  <c r="AC138" i="19"/>
  <c r="P138" i="19"/>
  <c r="V138" i="19"/>
  <c r="Z138" i="19"/>
  <c r="W120" i="19"/>
  <c r="AA120" i="19"/>
  <c r="T120" i="19"/>
  <c r="X120" i="19"/>
  <c r="AB120" i="19"/>
  <c r="U120" i="19"/>
  <c r="Y120" i="19"/>
  <c r="P120" i="19"/>
  <c r="V120" i="19"/>
  <c r="Z120" i="19"/>
  <c r="W102" i="19"/>
  <c r="AA102" i="19"/>
  <c r="T102" i="19"/>
  <c r="X102" i="19"/>
  <c r="AB102" i="19"/>
  <c r="U102" i="19"/>
  <c r="Y102" i="19"/>
  <c r="P102" i="19"/>
  <c r="V102" i="19"/>
  <c r="Z102" i="19"/>
  <c r="AA138" i="15"/>
  <c r="T138" i="15"/>
  <c r="AB138" i="15"/>
  <c r="U138" i="15"/>
  <c r="Y138" i="15"/>
  <c r="AC138" i="15"/>
  <c r="W138" i="15"/>
  <c r="P138" i="15"/>
  <c r="V138" i="15"/>
  <c r="Z138" i="15"/>
  <c r="AA120" i="15"/>
  <c r="T120" i="15"/>
  <c r="AB120" i="15"/>
  <c r="U120" i="15"/>
  <c r="Y120" i="15"/>
  <c r="AC120" i="15"/>
  <c r="W120" i="15"/>
  <c r="P120" i="15"/>
  <c r="V120" i="15"/>
  <c r="Z120" i="15"/>
  <c r="Y102" i="15"/>
  <c r="P102" i="15"/>
  <c r="V102" i="15"/>
  <c r="Z102" i="15"/>
  <c r="AD102" i="15"/>
  <c r="S102" i="15"/>
  <c r="W102" i="15"/>
  <c r="AA102" i="15"/>
  <c r="T102" i="15"/>
  <c r="X102" i="15"/>
  <c r="Y138" i="12"/>
  <c r="P138" i="12"/>
  <c r="V138" i="12"/>
  <c r="Z138" i="12"/>
  <c r="AD138" i="12"/>
  <c r="S138" i="12"/>
  <c r="W138" i="12"/>
  <c r="AA138" i="12"/>
  <c r="T138" i="12"/>
  <c r="X138" i="12"/>
  <c r="W120" i="12"/>
  <c r="AA120" i="12"/>
  <c r="T120" i="12"/>
  <c r="X120" i="12"/>
  <c r="AB120" i="12"/>
  <c r="U120" i="12"/>
  <c r="Y120" i="12"/>
  <c r="P120" i="12"/>
  <c r="V120" i="12"/>
  <c r="Z120" i="12"/>
  <c r="W102" i="12"/>
  <c r="AA102" i="12"/>
  <c r="T102" i="12"/>
  <c r="X102" i="12"/>
  <c r="AB102" i="12"/>
  <c r="U102" i="12"/>
  <c r="Y102" i="12"/>
  <c r="P102" i="12"/>
  <c r="V102" i="12"/>
  <c r="Z102" i="12"/>
  <c r="AA138" i="18"/>
  <c r="T138" i="18"/>
  <c r="AB138" i="18"/>
  <c r="U138" i="18"/>
  <c r="Y138" i="18"/>
  <c r="AC138" i="18"/>
  <c r="W138" i="18"/>
  <c r="P138" i="18"/>
  <c r="V138" i="18"/>
  <c r="Z138" i="18"/>
  <c r="AA120" i="18"/>
  <c r="T120" i="18"/>
  <c r="X120" i="18"/>
  <c r="AB120" i="18"/>
  <c r="U120" i="18"/>
  <c r="Y120" i="18"/>
  <c r="AC120" i="18"/>
  <c r="P120" i="18"/>
  <c r="V120" i="18"/>
  <c r="Z120" i="18"/>
  <c r="W102" i="18"/>
  <c r="AA102" i="18"/>
  <c r="T102" i="18"/>
  <c r="X102" i="18"/>
  <c r="AB102" i="18"/>
  <c r="U102" i="18"/>
  <c r="Y102" i="18"/>
  <c r="P102" i="18"/>
  <c r="V102" i="18"/>
  <c r="Z102" i="18"/>
  <c r="S138" i="17"/>
  <c r="W138" i="17"/>
  <c r="AA138" i="17"/>
  <c r="AB138" i="17"/>
  <c r="U138" i="17"/>
  <c r="Y138" i="17"/>
  <c r="AC138" i="17"/>
  <c r="P138" i="17"/>
  <c r="V138" i="17"/>
  <c r="Z138" i="17"/>
  <c r="Z120" i="17"/>
  <c r="W120" i="17"/>
  <c r="T120" i="17"/>
  <c r="X120" i="17"/>
  <c r="AB120" i="17"/>
  <c r="P120" i="17"/>
  <c r="V120" i="17"/>
  <c r="AD120" i="17"/>
  <c r="S120" i="17"/>
  <c r="AA120" i="17"/>
  <c r="U120" i="17"/>
  <c r="Y120" i="17"/>
  <c r="W102" i="17"/>
  <c r="AA102" i="17"/>
  <c r="T102" i="17"/>
  <c r="X102" i="17"/>
  <c r="AB102" i="17"/>
  <c r="U102" i="17"/>
  <c r="Y102" i="17"/>
  <c r="P102" i="17"/>
  <c r="V102" i="17"/>
  <c r="Z102" i="17"/>
  <c r="AA138" i="16"/>
  <c r="T138" i="16"/>
  <c r="X138" i="16"/>
  <c r="AB138" i="16"/>
  <c r="U138" i="16"/>
  <c r="Y138" i="16"/>
  <c r="AC138" i="16"/>
  <c r="P138" i="16"/>
  <c r="V138" i="16"/>
  <c r="Z138" i="16"/>
  <c r="AC120" i="16"/>
  <c r="S120" i="16"/>
  <c r="W120" i="16"/>
  <c r="AA120" i="16"/>
  <c r="X120" i="16"/>
  <c r="AB120" i="16"/>
  <c r="U120" i="16"/>
  <c r="V120" i="16"/>
  <c r="Z120" i="16"/>
  <c r="P102" i="16"/>
  <c r="V102" i="16"/>
  <c r="Z102" i="16"/>
  <c r="AD102" i="16"/>
  <c r="S102" i="16"/>
  <c r="W102" i="16"/>
  <c r="AA102" i="16"/>
  <c r="T102" i="16"/>
  <c r="X102" i="16"/>
  <c r="AB102" i="16"/>
  <c r="U102" i="16"/>
  <c r="Y102" i="16"/>
  <c r="P56" i="16"/>
  <c r="O59" i="16"/>
  <c r="P57" i="16"/>
  <c r="P58" i="16"/>
  <c r="W138" i="14"/>
  <c r="AA138" i="14"/>
  <c r="T138" i="14"/>
  <c r="X138" i="14"/>
  <c r="AB138" i="14"/>
  <c r="U138" i="14"/>
  <c r="Y138" i="14"/>
  <c r="P138" i="14"/>
  <c r="V138" i="14"/>
  <c r="Z138" i="14"/>
  <c r="W120" i="14"/>
  <c r="AA120" i="14"/>
  <c r="T120" i="14"/>
  <c r="X120" i="14"/>
  <c r="AB120" i="14"/>
  <c r="U120" i="14"/>
  <c r="Y120" i="14"/>
  <c r="P120" i="14"/>
  <c r="V120" i="14"/>
  <c r="Z120" i="14"/>
  <c r="P102" i="14"/>
  <c r="V102" i="14"/>
  <c r="Z102" i="14"/>
  <c r="AD102" i="14"/>
  <c r="S102" i="14"/>
  <c r="W102" i="14"/>
  <c r="AA102" i="14"/>
  <c r="T102" i="14"/>
  <c r="X102" i="14"/>
  <c r="AB102" i="14"/>
  <c r="U102" i="14"/>
  <c r="Y102" i="14"/>
  <c r="V138" i="13"/>
  <c r="Z138" i="13"/>
  <c r="S138" i="13"/>
  <c r="W138" i="13"/>
  <c r="AA138" i="13"/>
  <c r="T138" i="13"/>
  <c r="X138" i="13"/>
  <c r="AB138" i="13"/>
  <c r="U138" i="13"/>
  <c r="Y138" i="13"/>
  <c r="W120" i="13"/>
  <c r="AA120" i="13"/>
  <c r="T120" i="13"/>
  <c r="X120" i="13"/>
  <c r="AB120" i="13"/>
  <c r="U120" i="13"/>
  <c r="Y120" i="13"/>
  <c r="P120" i="13"/>
  <c r="V120" i="13"/>
  <c r="Z120" i="13"/>
  <c r="P102" i="13"/>
  <c r="V102" i="13"/>
  <c r="Z102" i="13"/>
  <c r="AD102" i="13"/>
  <c r="S102" i="13"/>
  <c r="W102" i="13"/>
  <c r="AA102" i="13"/>
  <c r="T102" i="13"/>
  <c r="X102" i="13"/>
  <c r="AB102" i="13"/>
  <c r="U102" i="13"/>
  <c r="Y102" i="13"/>
  <c r="W138" i="11"/>
  <c r="AA138" i="11"/>
  <c r="T138" i="11"/>
  <c r="X138" i="11"/>
  <c r="AB138" i="11"/>
  <c r="U138" i="11"/>
  <c r="Y138" i="11"/>
  <c r="P138" i="11"/>
  <c r="V138" i="11"/>
  <c r="Z138" i="11"/>
  <c r="W120" i="11"/>
  <c r="AA120" i="11"/>
  <c r="T120" i="11"/>
  <c r="X120" i="11"/>
  <c r="AB120" i="11"/>
  <c r="U120" i="11"/>
  <c r="Y120" i="11"/>
  <c r="P120" i="11"/>
  <c r="V120" i="11"/>
  <c r="Z120" i="11"/>
  <c r="W102" i="11"/>
  <c r="AA102" i="11"/>
  <c r="T102" i="11"/>
  <c r="X102" i="11"/>
  <c r="AB102" i="11"/>
  <c r="U102" i="11"/>
  <c r="Y102" i="11"/>
  <c r="P102" i="11"/>
  <c r="V102" i="11"/>
  <c r="Z102" i="11"/>
  <c r="W138" i="7"/>
  <c r="AA138" i="7"/>
  <c r="T138" i="7"/>
  <c r="X138" i="7"/>
  <c r="AB138" i="7"/>
  <c r="U138" i="7"/>
  <c r="Y138" i="7"/>
  <c r="P138" i="7"/>
  <c r="V138" i="7"/>
  <c r="Z138" i="7"/>
  <c r="W120" i="7"/>
  <c r="AA120" i="7"/>
  <c r="AB120" i="7"/>
  <c r="U120" i="7"/>
  <c r="Y120" i="7"/>
  <c r="AC120" i="7"/>
  <c r="T120" i="7"/>
  <c r="P120" i="7"/>
  <c r="V120" i="7"/>
  <c r="Z120" i="7"/>
  <c r="AA102" i="7"/>
  <c r="T102" i="7"/>
  <c r="X102" i="7"/>
  <c r="AB102" i="7"/>
  <c r="U102" i="7"/>
  <c r="Y102" i="7"/>
  <c r="AC102" i="7"/>
  <c r="P102" i="7"/>
  <c r="V102" i="7"/>
  <c r="Z102" i="7"/>
  <c r="W138" i="8"/>
  <c r="AA138" i="8"/>
  <c r="T138" i="8"/>
  <c r="X138" i="8"/>
  <c r="AB138" i="8"/>
  <c r="U138" i="8"/>
  <c r="Y138" i="8"/>
  <c r="P138" i="8"/>
  <c r="V138" i="8"/>
  <c r="Z138" i="8"/>
  <c r="P120" i="8"/>
  <c r="AD120" i="8"/>
  <c r="V120" i="8"/>
  <c r="Z120" i="8"/>
  <c r="S120" i="8"/>
  <c r="W120" i="8"/>
  <c r="AA120" i="8"/>
  <c r="T120" i="8"/>
  <c r="X120" i="8"/>
  <c r="AB120" i="8"/>
  <c r="U120" i="8"/>
  <c r="Y120" i="8"/>
  <c r="Y102" i="8"/>
  <c r="S102" i="8"/>
  <c r="W102" i="8"/>
  <c r="AA102" i="8"/>
  <c r="T102" i="8"/>
  <c r="X102" i="8"/>
  <c r="AB102" i="8"/>
  <c r="V102" i="8"/>
  <c r="Z102" i="8"/>
  <c r="P56" i="8"/>
  <c r="P59" i="8" s="1"/>
  <c r="AD56" i="8"/>
  <c r="AD59" i="8" s="1"/>
  <c r="S138" i="9"/>
  <c r="W138" i="9"/>
  <c r="AA138" i="9"/>
  <c r="T138" i="9"/>
  <c r="X138" i="9"/>
  <c r="AB138" i="9"/>
  <c r="U138" i="9"/>
  <c r="Y138" i="9"/>
  <c r="AC138" i="9"/>
  <c r="P138" i="9"/>
  <c r="V138" i="9"/>
  <c r="Z138" i="9"/>
  <c r="W120" i="9"/>
  <c r="AA120" i="9"/>
  <c r="U120" i="9"/>
  <c r="Y120" i="9"/>
  <c r="AC120" i="9"/>
  <c r="T120" i="9"/>
  <c r="X120" i="9"/>
  <c r="P120" i="9"/>
  <c r="V120" i="9"/>
  <c r="Z120" i="9"/>
  <c r="W102" i="9"/>
  <c r="AA102" i="9"/>
  <c r="T102" i="9"/>
  <c r="X102" i="9"/>
  <c r="U102" i="9"/>
  <c r="Y102" i="9"/>
  <c r="AC102" i="9"/>
  <c r="P102" i="9"/>
  <c r="V102" i="9"/>
  <c r="Z102" i="9"/>
  <c r="DO7" i="54"/>
  <c r="DA7" i="54"/>
  <c r="BF14" i="65" l="1"/>
  <c r="AG17" i="65"/>
  <c r="AH17" i="65" s="1"/>
  <c r="AH14" i="65"/>
  <c r="BN52" i="65"/>
  <c r="BD67" i="65"/>
  <c r="AF67" i="65"/>
  <c r="P67" i="65"/>
  <c r="I66" i="63"/>
  <c r="J66" i="63" s="1"/>
  <c r="I65" i="65"/>
  <c r="J65" i="65" s="1"/>
  <c r="AN67" i="65"/>
  <c r="AV67" i="65"/>
  <c r="I64" i="65"/>
  <c r="J64" i="65" s="1"/>
  <c r="I17" i="65"/>
  <c r="J17" i="65" s="1"/>
  <c r="AG66" i="63"/>
  <c r="AH66" i="63" s="1"/>
  <c r="U61" i="66"/>
  <c r="S61" i="66"/>
  <c r="W61" i="66"/>
  <c r="AD61" i="66"/>
  <c r="AB61" i="66"/>
  <c r="Z61" i="66"/>
  <c r="AC61" i="66"/>
  <c r="V61" i="66"/>
  <c r="T61" i="66"/>
  <c r="Y61" i="66"/>
  <c r="AA61" i="66"/>
  <c r="X61" i="66"/>
  <c r="AW64" i="65"/>
  <c r="AX64" i="65" s="1"/>
  <c r="AX14" i="65"/>
  <c r="BE66" i="65"/>
  <c r="BF66" i="65" s="1"/>
  <c r="BE17" i="65"/>
  <c r="BF17" i="65" s="1"/>
  <c r="AD56" i="10"/>
  <c r="AD56" i="32" s="1"/>
  <c r="AD102" i="32" s="1"/>
  <c r="AC56" i="10"/>
  <c r="AC56" i="32" s="1"/>
  <c r="AC102" i="32" s="1"/>
  <c r="N102" i="10"/>
  <c r="N12" i="55" s="1"/>
  <c r="N22" i="55" s="1"/>
  <c r="P56" i="10"/>
  <c r="AH64" i="65"/>
  <c r="AX16" i="65"/>
  <c r="AW66" i="65"/>
  <c r="AW17" i="65"/>
  <c r="AX17" i="65" s="1"/>
  <c r="E67" i="65"/>
  <c r="F67" i="65" s="1"/>
  <c r="AP64" i="65"/>
  <c r="Z65" i="65"/>
  <c r="BM66" i="65"/>
  <c r="BN66" i="65" s="1"/>
  <c r="AP16" i="65"/>
  <c r="AO66" i="65"/>
  <c r="AP66" i="65" s="1"/>
  <c r="Z16" i="65"/>
  <c r="Y66" i="65"/>
  <c r="Z66" i="65" s="1"/>
  <c r="Y17" i="65"/>
  <c r="Z17" i="65" s="1"/>
  <c r="AH16" i="65"/>
  <c r="AG66" i="65"/>
  <c r="AH66" i="65" s="1"/>
  <c r="J16" i="65"/>
  <c r="I66" i="65"/>
  <c r="J66" i="65" s="1"/>
  <c r="R16" i="65"/>
  <c r="Q66" i="65"/>
  <c r="R66" i="65" s="1"/>
  <c r="R64" i="65"/>
  <c r="AK102" i="32"/>
  <c r="AH59" i="32"/>
  <c r="BU21" i="65"/>
  <c r="BV21" i="65" s="1"/>
  <c r="BN27" i="65"/>
  <c r="BM65" i="65"/>
  <c r="BN65" i="65" s="1"/>
  <c r="BT102" i="32"/>
  <c r="BU35" i="65"/>
  <c r="BV35" i="65" s="1"/>
  <c r="CK59" i="32"/>
  <c r="CW102" i="32"/>
  <c r="CV59" i="32"/>
  <c r="DG59" i="32"/>
  <c r="BW47" i="65"/>
  <c r="BW52" i="65"/>
  <c r="BS57" i="65"/>
  <c r="EQ59" i="32"/>
  <c r="EU57" i="32"/>
  <c r="EU120" i="32" s="1"/>
  <c r="EN59" i="32"/>
  <c r="EK59" i="32"/>
  <c r="CB46" i="65"/>
  <c r="CC46" i="65" s="1"/>
  <c r="CD46" i="65" s="1"/>
  <c r="BW66" i="65"/>
  <c r="FD59" i="32"/>
  <c r="BW65" i="65"/>
  <c r="BP67" i="65"/>
  <c r="BK42" i="65"/>
  <c r="BM39" i="65"/>
  <c r="BX66" i="65"/>
  <c r="BY11" i="65"/>
  <c r="BY25" i="65"/>
  <c r="BZ25" i="65" s="1"/>
  <c r="CA25" i="65" s="1"/>
  <c r="CB25" i="65" s="1"/>
  <c r="CC25" i="65" s="1"/>
  <c r="CD25" i="65" s="1"/>
  <c r="BY36" i="65"/>
  <c r="BZ36" i="65" s="1"/>
  <c r="CA36" i="65" s="1"/>
  <c r="CB36" i="65" s="1"/>
  <c r="CC36" i="65" s="1"/>
  <c r="CD36" i="65" s="1"/>
  <c r="BY50" i="65"/>
  <c r="BZ50" i="65" s="1"/>
  <c r="CA50" i="65" s="1"/>
  <c r="CB50" i="65" s="1"/>
  <c r="CC50" i="65" s="1"/>
  <c r="CD50" i="65" s="1"/>
  <c r="BO67" i="65"/>
  <c r="BK47" i="65"/>
  <c r="BM44" i="65"/>
  <c r="BU55" i="65"/>
  <c r="BV55" i="65" s="1"/>
  <c r="BR24" i="65"/>
  <c r="BS24" i="65" s="1"/>
  <c r="BQ27" i="65"/>
  <c r="BR27" i="65" s="1"/>
  <c r="DJ61" i="65"/>
  <c r="CE61" i="65" s="1"/>
  <c r="DJ60" i="65"/>
  <c r="CE60" i="65" s="1"/>
  <c r="DJ59" i="65"/>
  <c r="CE59" i="65" s="1"/>
  <c r="DJ56" i="65"/>
  <c r="CE56" i="65" s="1"/>
  <c r="DJ54" i="65"/>
  <c r="CE54" i="65" s="1"/>
  <c r="DJ51" i="65"/>
  <c r="CE51" i="65" s="1"/>
  <c r="DJ50" i="65"/>
  <c r="CE50" i="65" s="1"/>
  <c r="DJ55" i="65"/>
  <c r="CE55" i="65" s="1"/>
  <c r="DJ49" i="65"/>
  <c r="CE49" i="65" s="1"/>
  <c r="DJ45" i="65"/>
  <c r="CE45" i="65" s="1"/>
  <c r="DJ41" i="65"/>
  <c r="CE41" i="65" s="1"/>
  <c r="DJ40" i="65"/>
  <c r="CE40" i="65" s="1"/>
  <c r="DJ46" i="65"/>
  <c r="CE46" i="65" s="1"/>
  <c r="DJ44" i="65"/>
  <c r="CE44" i="65" s="1"/>
  <c r="DJ39" i="65"/>
  <c r="CE39" i="65" s="1"/>
  <c r="DJ34" i="65"/>
  <c r="CE34" i="65" s="1"/>
  <c r="DJ36" i="65"/>
  <c r="CE36" i="65" s="1"/>
  <c r="DJ35" i="65"/>
  <c r="CE35" i="65" s="1"/>
  <c r="DJ31" i="65"/>
  <c r="CE31" i="65" s="1"/>
  <c r="DJ29" i="65"/>
  <c r="CE29" i="65" s="1"/>
  <c r="DJ25" i="65"/>
  <c r="CE25" i="65" s="1"/>
  <c r="DJ24" i="65"/>
  <c r="CE24" i="65" s="1"/>
  <c r="DJ21" i="65"/>
  <c r="CE21" i="65" s="1"/>
  <c r="DJ20" i="65"/>
  <c r="CE20" i="65" s="1"/>
  <c r="DJ19" i="65"/>
  <c r="CE19" i="65" s="1"/>
  <c r="DJ30" i="65"/>
  <c r="CE30" i="65" s="1"/>
  <c r="DJ26" i="65"/>
  <c r="CE26" i="65" s="1"/>
  <c r="DJ16" i="65"/>
  <c r="CE16" i="65" s="1"/>
  <c r="DJ14" i="65"/>
  <c r="CE14" i="65" s="1"/>
  <c r="DJ11" i="65"/>
  <c r="CE11" i="65" s="1"/>
  <c r="DJ10" i="65"/>
  <c r="CE10" i="65" s="1"/>
  <c r="DJ9" i="65"/>
  <c r="CE9" i="65" s="1"/>
  <c r="DJ15" i="65"/>
  <c r="CE15" i="65" s="1"/>
  <c r="DK7" i="65"/>
  <c r="BW37" i="65"/>
  <c r="BW57" i="65"/>
  <c r="BT65" i="65"/>
  <c r="BX17" i="65"/>
  <c r="BY14" i="65"/>
  <c r="BY30" i="65"/>
  <c r="BZ30" i="65" s="1"/>
  <c r="CA30" i="65" s="1"/>
  <c r="CB30" i="65" s="1"/>
  <c r="CC30" i="65" s="1"/>
  <c r="CD30" i="65" s="1"/>
  <c r="BX42" i="65"/>
  <c r="BY39" i="65"/>
  <c r="BY51" i="65"/>
  <c r="BZ51" i="65" s="1"/>
  <c r="CA51" i="65" s="1"/>
  <c r="CB51" i="65" s="1"/>
  <c r="CC51" i="65" s="1"/>
  <c r="CD51" i="65" s="1"/>
  <c r="BT57" i="65"/>
  <c r="BU54" i="65"/>
  <c r="BS22" i="65"/>
  <c r="BQ65" i="65"/>
  <c r="BR65" i="65" s="1"/>
  <c r="BR10" i="65"/>
  <c r="BS10" i="65" s="1"/>
  <c r="BS65" i="65" s="1"/>
  <c r="BM12" i="65"/>
  <c r="BN12" i="65" s="1"/>
  <c r="BN9" i="65"/>
  <c r="BQ37" i="65"/>
  <c r="BR37" i="65" s="1"/>
  <c r="BR34" i="65"/>
  <c r="BS34" i="65" s="1"/>
  <c r="BU19" i="65"/>
  <c r="BT22" i="65"/>
  <c r="BR44" i="65"/>
  <c r="BS44" i="65" s="1"/>
  <c r="BS47" i="65" s="1"/>
  <c r="BQ47" i="65"/>
  <c r="BR47" i="65" s="1"/>
  <c r="BY15" i="65"/>
  <c r="BZ15" i="65" s="1"/>
  <c r="CA15" i="65" s="1"/>
  <c r="CB15" i="65" s="1"/>
  <c r="CC15" i="65" s="1"/>
  <c r="CD15" i="65" s="1"/>
  <c r="BY26" i="65"/>
  <c r="BZ26" i="65" s="1"/>
  <c r="CA26" i="65" s="1"/>
  <c r="CB26" i="65" s="1"/>
  <c r="CC26" i="65" s="1"/>
  <c r="CD26" i="65" s="1"/>
  <c r="BX52" i="65"/>
  <c r="BY49" i="65"/>
  <c r="BX57" i="65"/>
  <c r="BY54" i="65"/>
  <c r="BN54" i="65"/>
  <c r="BM57" i="65"/>
  <c r="BN57" i="65" s="1"/>
  <c r="BQ52" i="65"/>
  <c r="BR52" i="65" s="1"/>
  <c r="BR49" i="65"/>
  <c r="BS49" i="65" s="1"/>
  <c r="BW32" i="65"/>
  <c r="BW62" i="65"/>
  <c r="BK17" i="65"/>
  <c r="BL14" i="65"/>
  <c r="BK64" i="65"/>
  <c r="BK67" i="65" s="1"/>
  <c r="BQ57" i="65"/>
  <c r="BR57" i="65" s="1"/>
  <c r="BR54" i="65"/>
  <c r="BQ32" i="65"/>
  <c r="BR32" i="65" s="1"/>
  <c r="BR29" i="65"/>
  <c r="BS29" i="65" s="1"/>
  <c r="BY21" i="65"/>
  <c r="BZ21" i="65" s="1"/>
  <c r="CA21" i="65" s="1"/>
  <c r="CB21" i="65" s="1"/>
  <c r="CC21" i="65" s="1"/>
  <c r="CD21" i="65" s="1"/>
  <c r="BX32" i="65"/>
  <c r="BY29" i="65"/>
  <c r="BX47" i="65"/>
  <c r="BY44" i="65"/>
  <c r="BX62" i="65"/>
  <c r="BY59" i="65"/>
  <c r="BJ64" i="65"/>
  <c r="BI67" i="65"/>
  <c r="BJ67" i="65" s="1"/>
  <c r="BM62" i="65"/>
  <c r="BN62" i="65" s="1"/>
  <c r="BN59" i="65"/>
  <c r="BT66" i="65"/>
  <c r="BW64" i="65"/>
  <c r="BW12" i="65"/>
  <c r="BW22" i="65"/>
  <c r="BF64" i="65"/>
  <c r="BQ22" i="65"/>
  <c r="BR22" i="65" s="1"/>
  <c r="BR19" i="65"/>
  <c r="BY20" i="65"/>
  <c r="BZ20" i="65" s="1"/>
  <c r="CA20" i="65" s="1"/>
  <c r="CB20" i="65" s="1"/>
  <c r="CC20" i="65" s="1"/>
  <c r="CD20" i="65" s="1"/>
  <c r="BX37" i="65"/>
  <c r="BY34" i="65"/>
  <c r="BY45" i="65"/>
  <c r="BZ45" i="65" s="1"/>
  <c r="CA45" i="65" s="1"/>
  <c r="CB45" i="65" s="1"/>
  <c r="CC45" i="65" s="1"/>
  <c r="CD45" i="65" s="1"/>
  <c r="BY56" i="65"/>
  <c r="BZ56" i="65" s="1"/>
  <c r="CA56" i="65" s="1"/>
  <c r="CB56" i="65" s="1"/>
  <c r="CC56" i="65" s="1"/>
  <c r="CD56" i="65" s="1"/>
  <c r="BM37" i="65"/>
  <c r="BN37" i="65" s="1"/>
  <c r="BN34" i="65"/>
  <c r="BQ42" i="65"/>
  <c r="BR42" i="65" s="1"/>
  <c r="BR39" i="65"/>
  <c r="BS39" i="65" s="1"/>
  <c r="BT47" i="65"/>
  <c r="BX64" i="65"/>
  <c r="BX12" i="65"/>
  <c r="BY9" i="65"/>
  <c r="BY16" i="65"/>
  <c r="BZ16" i="65" s="1"/>
  <c r="CA16" i="65" s="1"/>
  <c r="CB16" i="65" s="1"/>
  <c r="CC16" i="65" s="1"/>
  <c r="CD16" i="65" s="1"/>
  <c r="BY31" i="65"/>
  <c r="BZ31" i="65" s="1"/>
  <c r="CA31" i="65" s="1"/>
  <c r="CB31" i="65" s="1"/>
  <c r="CC31" i="65" s="1"/>
  <c r="CD31" i="65" s="1"/>
  <c r="BY41" i="65"/>
  <c r="BZ41" i="65" s="1"/>
  <c r="CA41" i="65" s="1"/>
  <c r="CB41" i="65" s="1"/>
  <c r="CC41" i="65" s="1"/>
  <c r="CD41" i="65" s="1"/>
  <c r="BY60" i="65"/>
  <c r="BZ60" i="65" s="1"/>
  <c r="CA60" i="65" s="1"/>
  <c r="CB60" i="65" s="1"/>
  <c r="CC60" i="65" s="1"/>
  <c r="CD60" i="65" s="1"/>
  <c r="BQ64" i="65"/>
  <c r="BQ12" i="65"/>
  <c r="BR12" i="65" s="1"/>
  <c r="BR9" i="65"/>
  <c r="BS9" i="65" s="1"/>
  <c r="BQ62" i="65"/>
  <c r="BR62" i="65" s="1"/>
  <c r="BR59" i="65"/>
  <c r="BS59" i="65" s="1"/>
  <c r="BX65" i="65"/>
  <c r="BY10" i="65"/>
  <c r="BX22" i="65"/>
  <c r="BY19" i="65"/>
  <c r="BY35" i="65"/>
  <c r="BZ35" i="65" s="1"/>
  <c r="CA35" i="65" s="1"/>
  <c r="CC35" i="65" s="1"/>
  <c r="CD35" i="65" s="1"/>
  <c r="BY46" i="65"/>
  <c r="BZ46" i="65" s="1"/>
  <c r="BY61" i="65"/>
  <c r="BZ61" i="65" s="1"/>
  <c r="CA61" i="65" s="1"/>
  <c r="CB61" i="65" s="1"/>
  <c r="CC61" i="65" s="1"/>
  <c r="CD61" i="65" s="1"/>
  <c r="BQ66" i="65"/>
  <c r="BR66" i="65" s="1"/>
  <c r="BR11" i="65"/>
  <c r="BS11" i="65" s="1"/>
  <c r="BS66" i="65" s="1"/>
  <c r="BW17" i="65"/>
  <c r="BW27" i="65"/>
  <c r="BW42" i="65"/>
  <c r="DX60" i="65"/>
  <c r="CF60" i="65" s="1"/>
  <c r="DX59" i="65"/>
  <c r="CF59" i="65" s="1"/>
  <c r="DX56" i="65"/>
  <c r="CF56" i="65" s="1"/>
  <c r="DX55" i="65"/>
  <c r="CF55" i="65" s="1"/>
  <c r="DX61" i="65"/>
  <c r="CF61" i="65" s="1"/>
  <c r="DX54" i="65"/>
  <c r="CF54" i="65" s="1"/>
  <c r="DX51" i="65"/>
  <c r="CF51" i="65" s="1"/>
  <c r="CG51" i="65" s="1"/>
  <c r="CH51" i="65" s="1"/>
  <c r="CI51" i="65" s="1"/>
  <c r="CJ51" i="65" s="1"/>
  <c r="CK51" i="65" s="1"/>
  <c r="CL51" i="65" s="1"/>
  <c r="DX50" i="65"/>
  <c r="CF50" i="65" s="1"/>
  <c r="DX41" i="65"/>
  <c r="CF41" i="65" s="1"/>
  <c r="CG41" i="65" s="1"/>
  <c r="CH41" i="65" s="1"/>
  <c r="CI41" i="65" s="1"/>
  <c r="CJ41" i="65" s="1"/>
  <c r="CK41" i="65" s="1"/>
  <c r="CL41" i="65" s="1"/>
  <c r="DX40" i="65"/>
  <c r="CF40" i="65" s="1"/>
  <c r="DX45" i="65"/>
  <c r="CF45" i="65" s="1"/>
  <c r="CG45" i="65" s="1"/>
  <c r="CH45" i="65" s="1"/>
  <c r="CI45" i="65" s="1"/>
  <c r="CJ45" i="65" s="1"/>
  <c r="CK45" i="65" s="1"/>
  <c r="CL45" i="65" s="1"/>
  <c r="DX44" i="65"/>
  <c r="CF44" i="65" s="1"/>
  <c r="DX49" i="65"/>
  <c r="CF49" i="65" s="1"/>
  <c r="DX46" i="65"/>
  <c r="CF46" i="65" s="1"/>
  <c r="CG46" i="65" s="1"/>
  <c r="CH46" i="65" s="1"/>
  <c r="CI46" i="65" s="1"/>
  <c r="CJ46" i="65" s="1"/>
  <c r="CK46" i="65" s="1"/>
  <c r="CL46" i="65" s="1"/>
  <c r="DX36" i="65"/>
  <c r="CF36" i="65" s="1"/>
  <c r="DX39" i="65"/>
  <c r="CF39" i="65" s="1"/>
  <c r="DX31" i="65"/>
  <c r="CF31" i="65" s="1"/>
  <c r="CG31" i="65" s="1"/>
  <c r="CH31" i="65" s="1"/>
  <c r="CI31" i="65" s="1"/>
  <c r="CJ31" i="65" s="1"/>
  <c r="CK31" i="65" s="1"/>
  <c r="CL31" i="65" s="1"/>
  <c r="DX30" i="65"/>
  <c r="CF30" i="65" s="1"/>
  <c r="CG30" i="65" s="1"/>
  <c r="CH30" i="65" s="1"/>
  <c r="CI30" i="65" s="1"/>
  <c r="CJ30" i="65" s="1"/>
  <c r="CK30" i="65" s="1"/>
  <c r="CL30" i="65" s="1"/>
  <c r="DX35" i="65"/>
  <c r="CF35" i="65" s="1"/>
  <c r="CG35" i="65" s="1"/>
  <c r="CH35" i="65" s="1"/>
  <c r="CI35" i="65" s="1"/>
  <c r="CJ35" i="65" s="1"/>
  <c r="CK35" i="65" s="1"/>
  <c r="CL35" i="65" s="1"/>
  <c r="DX34" i="65"/>
  <c r="CF34" i="65" s="1"/>
  <c r="DX26" i="65"/>
  <c r="CF26" i="65" s="1"/>
  <c r="DX25" i="65"/>
  <c r="CF25" i="65" s="1"/>
  <c r="CG25" i="65" s="1"/>
  <c r="CH25" i="65" s="1"/>
  <c r="CI25" i="65" s="1"/>
  <c r="CJ25" i="65" s="1"/>
  <c r="CK25" i="65" s="1"/>
  <c r="CL25" i="65" s="1"/>
  <c r="DX29" i="65"/>
  <c r="CF29" i="65" s="1"/>
  <c r="DX19" i="65"/>
  <c r="CF19" i="65" s="1"/>
  <c r="DX16" i="65"/>
  <c r="CF16" i="65" s="1"/>
  <c r="CG16" i="65" s="1"/>
  <c r="CH16" i="65" s="1"/>
  <c r="CI16" i="65" s="1"/>
  <c r="CJ16" i="65" s="1"/>
  <c r="CK16" i="65" s="1"/>
  <c r="CL16" i="65" s="1"/>
  <c r="DX20" i="65"/>
  <c r="CF20" i="65" s="1"/>
  <c r="DY7" i="65"/>
  <c r="DX21" i="65"/>
  <c r="CF21" i="65" s="1"/>
  <c r="CG21" i="65" s="1"/>
  <c r="CH21" i="65" s="1"/>
  <c r="CI21" i="65" s="1"/>
  <c r="CJ21" i="65" s="1"/>
  <c r="CK21" i="65" s="1"/>
  <c r="CL21" i="65" s="1"/>
  <c r="DX15" i="65"/>
  <c r="CF15" i="65" s="1"/>
  <c r="DX14" i="65"/>
  <c r="CF14" i="65" s="1"/>
  <c r="DX11" i="65"/>
  <c r="CF11" i="65" s="1"/>
  <c r="DX10" i="65"/>
  <c r="CF10" i="65" s="1"/>
  <c r="DX24" i="65"/>
  <c r="CF24" i="65" s="1"/>
  <c r="DX9" i="65"/>
  <c r="CF9" i="65" s="1"/>
  <c r="BX27" i="65"/>
  <c r="BY24" i="65"/>
  <c r="BY40" i="65"/>
  <c r="BZ40" i="65" s="1"/>
  <c r="CA40" i="65" s="1"/>
  <c r="CB40" i="65" s="1"/>
  <c r="CC40" i="65" s="1"/>
  <c r="CD40" i="65" s="1"/>
  <c r="BY55" i="65"/>
  <c r="BZ55" i="65" s="1"/>
  <c r="CA55" i="65" s="1"/>
  <c r="CC55" i="65" s="1"/>
  <c r="CD55" i="65" s="1"/>
  <c r="BN29" i="65"/>
  <c r="BM32" i="65"/>
  <c r="BN32" i="65" s="1"/>
  <c r="BQ17" i="65"/>
  <c r="BR17" i="65" s="1"/>
  <c r="BR14" i="65"/>
  <c r="BS14" i="65" s="1"/>
  <c r="BB59" i="32"/>
  <c r="EU56" i="32"/>
  <c r="J59" i="32"/>
  <c r="AO102" i="32"/>
  <c r="AI59" i="32"/>
  <c r="CQ102" i="32"/>
  <c r="EI102" i="32"/>
  <c r="AT56" i="32"/>
  <c r="BX56" i="32"/>
  <c r="BX102" i="32" s="1"/>
  <c r="EO59" i="32"/>
  <c r="BG59" i="32"/>
  <c r="EU58" i="32"/>
  <c r="EU138" i="32" s="1"/>
  <c r="AW59" i="32"/>
  <c r="FC59" i="32"/>
  <c r="I59" i="32"/>
  <c r="EJ59" i="32"/>
  <c r="FE59" i="32"/>
  <c r="BS59" i="32"/>
  <c r="EL59" i="32"/>
  <c r="CZ59" i="32"/>
  <c r="CR59" i="32"/>
  <c r="BL102" i="32"/>
  <c r="DB57" i="32"/>
  <c r="DB120" i="32" s="1"/>
  <c r="FJ56" i="32"/>
  <c r="DY59" i="32"/>
  <c r="DJ59" i="32"/>
  <c r="DH59" i="32"/>
  <c r="AZ59" i="32"/>
  <c r="AS102" i="32"/>
  <c r="BI57" i="32"/>
  <c r="BI120" i="32" s="1"/>
  <c r="EM59" i="32"/>
  <c r="CA59" i="32"/>
  <c r="CD59" i="32"/>
  <c r="BR59" i="32"/>
  <c r="DP102" i="32"/>
  <c r="P56" i="32"/>
  <c r="P102" i="32" s="1"/>
  <c r="AT58" i="32"/>
  <c r="AT138" i="32" s="1"/>
  <c r="BE59" i="32"/>
  <c r="AQ59" i="32"/>
  <c r="AR59" i="32"/>
  <c r="AX14" i="61"/>
  <c r="AF67" i="63"/>
  <c r="AN67" i="63"/>
  <c r="AV67" i="63"/>
  <c r="CE17" i="63"/>
  <c r="F64" i="63"/>
  <c r="E67" i="63"/>
  <c r="F67" i="63" s="1"/>
  <c r="Y17" i="63"/>
  <c r="Z17" i="63" s="1"/>
  <c r="Z14" i="63"/>
  <c r="Y64" i="63"/>
  <c r="AW17" i="63"/>
  <c r="AX17" i="63" s="1"/>
  <c r="AX14" i="63"/>
  <c r="AW64" i="63"/>
  <c r="AX64" i="63" s="1"/>
  <c r="AX15" i="63"/>
  <c r="AW65" i="63"/>
  <c r="AX65" i="63" s="1"/>
  <c r="AP15" i="63"/>
  <c r="AO65" i="63"/>
  <c r="AP65" i="63" s="1"/>
  <c r="AH15" i="63"/>
  <c r="AG65" i="63"/>
  <c r="AH65" i="63" s="1"/>
  <c r="P67" i="63"/>
  <c r="Z15" i="63"/>
  <c r="Y65" i="63"/>
  <c r="Z65" i="63" s="1"/>
  <c r="AG17" i="63"/>
  <c r="AH17" i="63" s="1"/>
  <c r="AH14" i="63"/>
  <c r="AG64" i="63"/>
  <c r="H67" i="63"/>
  <c r="AP14" i="63"/>
  <c r="AO17" i="63"/>
  <c r="AP17" i="63" s="1"/>
  <c r="AO64" i="63"/>
  <c r="R15" i="63"/>
  <c r="Q65" i="63"/>
  <c r="R65" i="63" s="1"/>
  <c r="X67" i="63"/>
  <c r="J15" i="63"/>
  <c r="I65" i="63"/>
  <c r="J65" i="63" s="1"/>
  <c r="I17" i="63"/>
  <c r="J17" i="63" s="1"/>
  <c r="J14" i="63"/>
  <c r="I64" i="63"/>
  <c r="Q17" i="63"/>
  <c r="R17" i="63" s="1"/>
  <c r="R14" i="63"/>
  <c r="Q64" i="63"/>
  <c r="CE27" i="63"/>
  <c r="CE32" i="63"/>
  <c r="BV59" i="32"/>
  <c r="BN59" i="32"/>
  <c r="CA32" i="63"/>
  <c r="CE37" i="63"/>
  <c r="CE42" i="63"/>
  <c r="CE47" i="63"/>
  <c r="DL102" i="32"/>
  <c r="EF56" i="32"/>
  <c r="EE59" i="32"/>
  <c r="DV59" i="32"/>
  <c r="CE65" i="63"/>
  <c r="CE57" i="63"/>
  <c r="FB59" i="32"/>
  <c r="FJ57" i="32"/>
  <c r="FJ120" i="32" s="1"/>
  <c r="BT62" i="63"/>
  <c r="BM37" i="63"/>
  <c r="BN37" i="63" s="1"/>
  <c r="CB31" i="63"/>
  <c r="CC31" i="63" s="1"/>
  <c r="CD31" i="63" s="1"/>
  <c r="BM65" i="63"/>
  <c r="BN65" i="63" s="1"/>
  <c r="CC29" i="63"/>
  <c r="CC19" i="63"/>
  <c r="CB22" i="63"/>
  <c r="CA52" i="63"/>
  <c r="CB49" i="63"/>
  <c r="CA37" i="63"/>
  <c r="CB34" i="63"/>
  <c r="BU52" i="63"/>
  <c r="BV52" i="63" s="1"/>
  <c r="BV49" i="63"/>
  <c r="BQ62" i="63"/>
  <c r="BR62" i="63" s="1"/>
  <c r="BR59" i="63"/>
  <c r="BT42" i="63"/>
  <c r="BQ64" i="63"/>
  <c r="BQ12" i="63"/>
  <c r="BR12" i="63" s="1"/>
  <c r="BR9" i="63"/>
  <c r="BE47" i="63"/>
  <c r="BF47" i="63" s="1"/>
  <c r="BF44" i="63"/>
  <c r="CA47" i="63"/>
  <c r="CB44" i="63"/>
  <c r="BM66" i="63"/>
  <c r="BN66" i="63" s="1"/>
  <c r="BN11" i="63"/>
  <c r="BX65" i="63"/>
  <c r="BY10" i="63"/>
  <c r="BY19" i="63"/>
  <c r="BX22" i="63"/>
  <c r="BX37" i="63"/>
  <c r="BY34" i="63"/>
  <c r="BX57" i="63"/>
  <c r="BY54" i="63"/>
  <c r="BT32" i="63"/>
  <c r="BU29" i="63"/>
  <c r="BM52" i="63"/>
  <c r="BN52" i="63" s="1"/>
  <c r="BN49" i="63"/>
  <c r="BK27" i="63"/>
  <c r="BL24" i="63"/>
  <c r="BT57" i="63"/>
  <c r="BU54" i="63"/>
  <c r="BQ57" i="63"/>
  <c r="BR57" i="63" s="1"/>
  <c r="BR54" i="63"/>
  <c r="BQ27" i="63"/>
  <c r="BR27" i="63" s="1"/>
  <c r="BR24" i="63"/>
  <c r="BS24" i="63" s="1"/>
  <c r="BL47" i="63"/>
  <c r="BM44" i="63"/>
  <c r="CE66" i="63"/>
  <c r="BU34" i="63"/>
  <c r="BT37" i="63"/>
  <c r="BU62" i="63"/>
  <c r="BV62" i="63" s="1"/>
  <c r="BV59" i="63"/>
  <c r="BV9" i="63"/>
  <c r="BX64" i="63"/>
  <c r="BX12" i="63"/>
  <c r="BY9" i="63"/>
  <c r="BX32" i="63"/>
  <c r="BY29" i="63"/>
  <c r="BF64" i="63"/>
  <c r="BE67" i="63"/>
  <c r="BF67" i="63" s="1"/>
  <c r="DK61" i="63"/>
  <c r="CM61" i="63" s="1"/>
  <c r="DK60" i="63"/>
  <c r="CM60" i="63" s="1"/>
  <c r="DK54" i="63"/>
  <c r="CM54" i="63" s="1"/>
  <c r="DK56" i="63"/>
  <c r="CM56" i="63" s="1"/>
  <c r="DK51" i="63"/>
  <c r="CM51" i="63" s="1"/>
  <c r="DK55" i="63"/>
  <c r="CM55" i="63" s="1"/>
  <c r="DK44" i="63"/>
  <c r="CM44" i="63" s="1"/>
  <c r="DK59" i="63"/>
  <c r="CM59" i="63" s="1"/>
  <c r="DK50" i="63"/>
  <c r="CM50" i="63" s="1"/>
  <c r="DK41" i="63"/>
  <c r="CM41" i="63" s="1"/>
  <c r="DK40" i="63"/>
  <c r="CM40" i="63" s="1"/>
  <c r="DK46" i="63"/>
  <c r="CM46" i="63" s="1"/>
  <c r="DK39" i="63"/>
  <c r="CM39" i="63" s="1"/>
  <c r="DK36" i="63"/>
  <c r="CM36" i="63" s="1"/>
  <c r="DK35" i="63"/>
  <c r="CM35" i="63" s="1"/>
  <c r="DK45" i="63"/>
  <c r="CM45" i="63" s="1"/>
  <c r="DK34" i="63"/>
  <c r="CM34" i="63" s="1"/>
  <c r="DK49" i="63"/>
  <c r="CM49" i="63" s="1"/>
  <c r="DK30" i="63"/>
  <c r="CM30" i="63" s="1"/>
  <c r="DK31" i="63"/>
  <c r="CM31" i="63" s="1"/>
  <c r="DK29" i="63"/>
  <c r="CM29" i="63" s="1"/>
  <c r="DK26" i="63"/>
  <c r="CM26" i="63" s="1"/>
  <c r="DK25" i="63"/>
  <c r="CM25" i="63" s="1"/>
  <c r="DK14" i="63"/>
  <c r="CM14" i="63" s="1"/>
  <c r="DK21" i="63"/>
  <c r="CM21" i="63" s="1"/>
  <c r="DK20" i="63"/>
  <c r="CM20" i="63" s="1"/>
  <c r="DK19" i="63"/>
  <c r="CM19" i="63" s="1"/>
  <c r="DK24" i="63"/>
  <c r="CM24" i="63" s="1"/>
  <c r="DK11" i="63"/>
  <c r="CM11" i="63" s="1"/>
  <c r="DK10" i="63"/>
  <c r="CM10" i="63" s="1"/>
  <c r="DK16" i="63"/>
  <c r="CM16" i="63" s="1"/>
  <c r="DK15" i="63"/>
  <c r="CM15" i="63" s="1"/>
  <c r="DK9" i="63"/>
  <c r="CM9" i="63" s="1"/>
  <c r="BJ64" i="63"/>
  <c r="BI67" i="63"/>
  <c r="BJ67" i="63" s="1"/>
  <c r="BQ47" i="63"/>
  <c r="BR47" i="63" s="1"/>
  <c r="BR44" i="63"/>
  <c r="BT44" i="63" s="1"/>
  <c r="BQ42" i="63"/>
  <c r="BR42" i="63" s="1"/>
  <c r="BR39" i="63"/>
  <c r="BS39" i="63" s="1"/>
  <c r="BS42" i="63" s="1"/>
  <c r="CA27" i="63"/>
  <c r="CB24" i="63"/>
  <c r="DX61" i="63"/>
  <c r="CF61" i="63" s="1"/>
  <c r="CG61" i="63" s="1"/>
  <c r="CH61" i="63" s="1"/>
  <c r="CI61" i="63" s="1"/>
  <c r="CJ61" i="63" s="1"/>
  <c r="CK61" i="63" s="1"/>
  <c r="CL61" i="63" s="1"/>
  <c r="DX60" i="63"/>
  <c r="CF60" i="63" s="1"/>
  <c r="CG60" i="63" s="1"/>
  <c r="CH60" i="63" s="1"/>
  <c r="CI60" i="63" s="1"/>
  <c r="CJ60" i="63" s="1"/>
  <c r="CK60" i="63" s="1"/>
  <c r="CL60" i="63" s="1"/>
  <c r="DX59" i="63"/>
  <c r="CF59" i="63" s="1"/>
  <c r="DX56" i="63"/>
  <c r="CF56" i="63" s="1"/>
  <c r="CG56" i="63" s="1"/>
  <c r="CH56" i="63" s="1"/>
  <c r="CI56" i="63" s="1"/>
  <c r="CJ56" i="63" s="1"/>
  <c r="CK56" i="63" s="1"/>
  <c r="CL56" i="63" s="1"/>
  <c r="DX55" i="63"/>
  <c r="CF55" i="63" s="1"/>
  <c r="CG55" i="63" s="1"/>
  <c r="CH55" i="63" s="1"/>
  <c r="CI55" i="63" s="1"/>
  <c r="CJ55" i="63" s="1"/>
  <c r="CK55" i="63" s="1"/>
  <c r="CL55" i="63" s="1"/>
  <c r="DX54" i="63"/>
  <c r="CF54" i="63" s="1"/>
  <c r="DX51" i="63"/>
  <c r="CF51" i="63" s="1"/>
  <c r="CG51" i="63" s="1"/>
  <c r="CH51" i="63" s="1"/>
  <c r="CI51" i="63" s="1"/>
  <c r="CJ51" i="63" s="1"/>
  <c r="CK51" i="63" s="1"/>
  <c r="CL51" i="63" s="1"/>
  <c r="DX49" i="63"/>
  <c r="CF49" i="63" s="1"/>
  <c r="DX46" i="63"/>
  <c r="CF46" i="63" s="1"/>
  <c r="CG46" i="63" s="1"/>
  <c r="CH46" i="63" s="1"/>
  <c r="DX45" i="63"/>
  <c r="CF45" i="63" s="1"/>
  <c r="CG45" i="63" s="1"/>
  <c r="CH45" i="63" s="1"/>
  <c r="CI45" i="63" s="1"/>
  <c r="CJ45" i="63" s="1"/>
  <c r="CK45" i="63" s="1"/>
  <c r="CL45" i="63" s="1"/>
  <c r="DX50" i="63"/>
  <c r="CF50" i="63" s="1"/>
  <c r="CG50" i="63" s="1"/>
  <c r="CH50" i="63" s="1"/>
  <c r="CI50" i="63" s="1"/>
  <c r="CJ50" i="63" s="1"/>
  <c r="CK50" i="63" s="1"/>
  <c r="CL50" i="63" s="1"/>
  <c r="DX41" i="63"/>
  <c r="CF41" i="63" s="1"/>
  <c r="CG41" i="63" s="1"/>
  <c r="CH41" i="63" s="1"/>
  <c r="CI41" i="63" s="1"/>
  <c r="CJ41" i="63" s="1"/>
  <c r="CK41" i="63" s="1"/>
  <c r="CL41" i="63" s="1"/>
  <c r="DX40" i="63"/>
  <c r="CF40" i="63" s="1"/>
  <c r="CG40" i="63" s="1"/>
  <c r="CH40" i="63" s="1"/>
  <c r="CI40" i="63" s="1"/>
  <c r="CJ40" i="63" s="1"/>
  <c r="CK40" i="63" s="1"/>
  <c r="CL40" i="63" s="1"/>
  <c r="DX44" i="63"/>
  <c r="CF44" i="63" s="1"/>
  <c r="DX39" i="63"/>
  <c r="CF39" i="63" s="1"/>
  <c r="DX36" i="63"/>
  <c r="CF36" i="63" s="1"/>
  <c r="CG36" i="63" s="1"/>
  <c r="CH36" i="63" s="1"/>
  <c r="CI36" i="63" s="1"/>
  <c r="CJ36" i="63" s="1"/>
  <c r="CK36" i="63" s="1"/>
  <c r="CL36" i="63" s="1"/>
  <c r="DX35" i="63"/>
  <c r="CF35" i="63" s="1"/>
  <c r="CG35" i="63" s="1"/>
  <c r="CH35" i="63" s="1"/>
  <c r="CI35" i="63" s="1"/>
  <c r="CJ35" i="63" s="1"/>
  <c r="CK35" i="63" s="1"/>
  <c r="CL35" i="63" s="1"/>
  <c r="DX34" i="63"/>
  <c r="CF34" i="63" s="1"/>
  <c r="DX31" i="63"/>
  <c r="CF31" i="63" s="1"/>
  <c r="CG31" i="63" s="1"/>
  <c r="CH31" i="63" s="1"/>
  <c r="CI31" i="63" s="1"/>
  <c r="CJ31" i="63" s="1"/>
  <c r="CK31" i="63" s="1"/>
  <c r="CL31" i="63" s="1"/>
  <c r="DX30" i="63"/>
  <c r="CF30" i="63" s="1"/>
  <c r="CG30" i="63" s="1"/>
  <c r="CH30" i="63" s="1"/>
  <c r="DX29" i="63"/>
  <c r="CF29" i="63" s="1"/>
  <c r="DX19" i="63"/>
  <c r="CF19" i="63" s="1"/>
  <c r="DX16" i="63"/>
  <c r="CF16" i="63" s="1"/>
  <c r="CG16" i="63" s="1"/>
  <c r="CH16" i="63" s="1"/>
  <c r="CI16" i="63" s="1"/>
  <c r="CJ16" i="63" s="1"/>
  <c r="CK16" i="63" s="1"/>
  <c r="CL16" i="63" s="1"/>
  <c r="DX15" i="63"/>
  <c r="CF15" i="63" s="1"/>
  <c r="CG15" i="63" s="1"/>
  <c r="CH15" i="63" s="1"/>
  <c r="CI15" i="63" s="1"/>
  <c r="CJ15" i="63" s="1"/>
  <c r="CK15" i="63" s="1"/>
  <c r="CL15" i="63" s="1"/>
  <c r="DX26" i="63"/>
  <c r="CF26" i="63" s="1"/>
  <c r="CG26" i="63" s="1"/>
  <c r="CH26" i="63" s="1"/>
  <c r="CI26" i="63" s="1"/>
  <c r="CJ26" i="63" s="1"/>
  <c r="CK26" i="63" s="1"/>
  <c r="CL26" i="63" s="1"/>
  <c r="DX25" i="63"/>
  <c r="CF25" i="63" s="1"/>
  <c r="CG25" i="63" s="1"/>
  <c r="CH25" i="63" s="1"/>
  <c r="CI25" i="63" s="1"/>
  <c r="CJ25" i="63" s="1"/>
  <c r="CK25" i="63" s="1"/>
  <c r="CL25" i="63" s="1"/>
  <c r="DX21" i="63"/>
  <c r="CF21" i="63" s="1"/>
  <c r="CG21" i="63" s="1"/>
  <c r="CH21" i="63" s="1"/>
  <c r="CI21" i="63" s="1"/>
  <c r="CJ21" i="63" s="1"/>
  <c r="CK21" i="63" s="1"/>
  <c r="CL21" i="63" s="1"/>
  <c r="DY7" i="63"/>
  <c r="DX24" i="63"/>
  <c r="CF24" i="63" s="1"/>
  <c r="DX9" i="63"/>
  <c r="CF9" i="63" s="1"/>
  <c r="DX20" i="63"/>
  <c r="CF20" i="63" s="1"/>
  <c r="CG20" i="63" s="1"/>
  <c r="CH20" i="63" s="1"/>
  <c r="CI20" i="63" s="1"/>
  <c r="CJ20" i="63" s="1"/>
  <c r="CK20" i="63" s="1"/>
  <c r="CL20" i="63" s="1"/>
  <c r="DX14" i="63"/>
  <c r="CF14" i="63" s="1"/>
  <c r="DX11" i="63"/>
  <c r="CF11" i="63" s="1"/>
  <c r="DX10" i="63"/>
  <c r="CF10" i="63" s="1"/>
  <c r="BX66" i="63"/>
  <c r="BY11" i="63"/>
  <c r="BY24" i="63"/>
  <c r="BX27" i="63"/>
  <c r="BY49" i="63"/>
  <c r="BX52" i="63"/>
  <c r="CB36" i="63"/>
  <c r="CC36" i="63" s="1"/>
  <c r="CD36" i="63" s="1"/>
  <c r="BQ22" i="63"/>
  <c r="BR22" i="63" s="1"/>
  <c r="BR19" i="63"/>
  <c r="BT19" i="63" s="1"/>
  <c r="BK64" i="63"/>
  <c r="BK67" i="63" s="1"/>
  <c r="BK12" i="63"/>
  <c r="BL9" i="63"/>
  <c r="BS37" i="63"/>
  <c r="BS66" i="63"/>
  <c r="BT17" i="63"/>
  <c r="BU14" i="63"/>
  <c r="BR29" i="63"/>
  <c r="BQ32" i="63"/>
  <c r="BR32" i="63" s="1"/>
  <c r="BW67" i="63"/>
  <c r="BQ52" i="63"/>
  <c r="BR52" i="63" s="1"/>
  <c r="BR49" i="63"/>
  <c r="BX47" i="63"/>
  <c r="BY44" i="63"/>
  <c r="BM22" i="63"/>
  <c r="BN22" i="63" s="1"/>
  <c r="BN19" i="63"/>
  <c r="BU21" i="63"/>
  <c r="BV21" i="63" s="1"/>
  <c r="BP67" i="63"/>
  <c r="BM42" i="63"/>
  <c r="BN42" i="63" s="1"/>
  <c r="BN39" i="63"/>
  <c r="BQ17" i="63"/>
  <c r="BR17" i="63" s="1"/>
  <c r="BR14" i="63"/>
  <c r="BY14" i="63"/>
  <c r="BX17" i="63"/>
  <c r="BX42" i="63"/>
  <c r="BY39" i="63"/>
  <c r="BX62" i="63"/>
  <c r="BY59" i="63"/>
  <c r="CA22" i="63"/>
  <c r="BM32" i="63"/>
  <c r="BN32" i="63" s="1"/>
  <c r="BN29" i="63"/>
  <c r="BQ37" i="63"/>
  <c r="BR37" i="63" s="1"/>
  <c r="BR34" i="63"/>
  <c r="BQ65" i="63"/>
  <c r="BR65" i="63" s="1"/>
  <c r="BR10" i="63"/>
  <c r="BT10" i="63" s="1"/>
  <c r="CB46" i="63"/>
  <c r="CC46" i="63" s="1"/>
  <c r="CD46" i="63" s="1"/>
  <c r="CE64" i="63"/>
  <c r="CE12" i="63"/>
  <c r="CE22" i="63"/>
  <c r="CE52" i="63"/>
  <c r="CE62" i="63"/>
  <c r="BQ66" i="63"/>
  <c r="BR66" i="63" s="1"/>
  <c r="BR11" i="63"/>
  <c r="BT11" i="63" s="1"/>
  <c r="BM14" i="63"/>
  <c r="BL17" i="63"/>
  <c r="CB41" i="63"/>
  <c r="CC41" i="63" s="1"/>
  <c r="CD41" i="63" s="1"/>
  <c r="CB30" i="63"/>
  <c r="CC30" i="63" s="1"/>
  <c r="CD30" i="63" s="1"/>
  <c r="BT52" i="63"/>
  <c r="AD102" i="8"/>
  <c r="AH37" i="59"/>
  <c r="U31" i="55"/>
  <c r="BS42" i="61"/>
  <c r="J48" i="55"/>
  <c r="K48" i="55"/>
  <c r="I48" i="55"/>
  <c r="L48" i="55"/>
  <c r="M48" i="55"/>
  <c r="O48" i="55"/>
  <c r="H48" i="55"/>
  <c r="AM57" i="59"/>
  <c r="AO66" i="61"/>
  <c r="AP66" i="61" s="1"/>
  <c r="Y66" i="61"/>
  <c r="Z66" i="61" s="1"/>
  <c r="I66" i="61"/>
  <c r="J66" i="61" s="1"/>
  <c r="P102" i="8"/>
  <c r="AC102" i="8"/>
  <c r="AW65" i="61"/>
  <c r="AX65" i="61" s="1"/>
  <c r="AG66" i="61"/>
  <c r="AH66" i="61" s="1"/>
  <c r="AW17" i="61"/>
  <c r="AX17" i="61" s="1"/>
  <c r="Q66" i="61"/>
  <c r="R66" i="61" s="1"/>
  <c r="O67" i="61"/>
  <c r="W67" i="61"/>
  <c r="AP15" i="61"/>
  <c r="AO65" i="61"/>
  <c r="AP65" i="61" s="1"/>
  <c r="Y17" i="61"/>
  <c r="Z17" i="61" s="1"/>
  <c r="Z14" i="61"/>
  <c r="Y64" i="61"/>
  <c r="AE67" i="61"/>
  <c r="E67" i="61"/>
  <c r="F67" i="61" s="1"/>
  <c r="F64" i="61"/>
  <c r="AG17" i="61"/>
  <c r="AH17" i="61" s="1"/>
  <c r="AH14" i="61"/>
  <c r="AG64" i="61"/>
  <c r="I17" i="61"/>
  <c r="J17" i="61" s="1"/>
  <c r="J14" i="61"/>
  <c r="I64" i="61"/>
  <c r="AU67" i="61"/>
  <c r="R15" i="61"/>
  <c r="Q65" i="61"/>
  <c r="R65" i="61" s="1"/>
  <c r="AO17" i="61"/>
  <c r="AP17" i="61" s="1"/>
  <c r="AP14" i="61"/>
  <c r="AO64" i="61"/>
  <c r="J15" i="61"/>
  <c r="I65" i="61"/>
  <c r="J65" i="61" s="1"/>
  <c r="Z15" i="61"/>
  <c r="Y65" i="61"/>
  <c r="Z65" i="61" s="1"/>
  <c r="R14" i="61"/>
  <c r="Q17" i="61"/>
  <c r="R17" i="61" s="1"/>
  <c r="Q64" i="61"/>
  <c r="AH15" i="61"/>
  <c r="AG65" i="61"/>
  <c r="AH65" i="61" s="1"/>
  <c r="G67" i="61"/>
  <c r="AM67" i="61"/>
  <c r="O35" i="55"/>
  <c r="Z40" i="55"/>
  <c r="DF59" i="32"/>
  <c r="DQ56" i="32"/>
  <c r="DQ58" i="32"/>
  <c r="DQ138" i="32" s="1"/>
  <c r="DN59" i="32"/>
  <c r="V18" i="55"/>
  <c r="BM51" i="61"/>
  <c r="BN51" i="61" s="1"/>
  <c r="FF59" i="32"/>
  <c r="BT29" i="61"/>
  <c r="BU29" i="61" s="1"/>
  <c r="BS47" i="61"/>
  <c r="BW22" i="61"/>
  <c r="BT30" i="61"/>
  <c r="BU30" i="61" s="1"/>
  <c r="BV30" i="61" s="1"/>
  <c r="BW65" i="61"/>
  <c r="BW42" i="61"/>
  <c r="BO67" i="61"/>
  <c r="BS52" i="61"/>
  <c r="BS27" i="61"/>
  <c r="BM30" i="61"/>
  <c r="BN30" i="61" s="1"/>
  <c r="BT50" i="61"/>
  <c r="BU50" i="61" s="1"/>
  <c r="BV50" i="61" s="1"/>
  <c r="BT25" i="61"/>
  <c r="BU25" i="61" s="1"/>
  <c r="BV25" i="61" s="1"/>
  <c r="BT45" i="61"/>
  <c r="BU45" i="61" s="1"/>
  <c r="BV45" i="61" s="1"/>
  <c r="BL62" i="61"/>
  <c r="BL37" i="61"/>
  <c r="BM34" i="61"/>
  <c r="BU39" i="61"/>
  <c r="BT54" i="61"/>
  <c r="BP66" i="61"/>
  <c r="BQ11" i="61"/>
  <c r="BQ55" i="61"/>
  <c r="BR55" i="61" s="1"/>
  <c r="BS55" i="61" s="1"/>
  <c r="BT55" i="61" s="1"/>
  <c r="BU55" i="61" s="1"/>
  <c r="BV55" i="61" s="1"/>
  <c r="BM19" i="61"/>
  <c r="BL22" i="61"/>
  <c r="BI27" i="61"/>
  <c r="BJ27" i="61" s="1"/>
  <c r="BJ24" i="61"/>
  <c r="BN59" i="61"/>
  <c r="BM62" i="61"/>
  <c r="BN62" i="61" s="1"/>
  <c r="BP32" i="61"/>
  <c r="BQ29" i="61"/>
  <c r="BP37" i="61"/>
  <c r="BQ34" i="61"/>
  <c r="BP52" i="61"/>
  <c r="BQ49" i="61"/>
  <c r="BB64" i="61"/>
  <c r="BA67" i="61"/>
  <c r="BB67" i="61" s="1"/>
  <c r="BL64" i="61"/>
  <c r="BM9" i="61"/>
  <c r="BL12" i="61"/>
  <c r="BE32" i="61"/>
  <c r="BF32" i="61" s="1"/>
  <c r="BF29" i="61"/>
  <c r="BL66" i="61"/>
  <c r="BN10" i="61"/>
  <c r="BD62" i="61"/>
  <c r="BE59" i="61"/>
  <c r="BE64" i="61" s="1"/>
  <c r="BS66" i="61"/>
  <c r="BT11" i="61"/>
  <c r="BJ59" i="61"/>
  <c r="BI62" i="61"/>
  <c r="BJ62" i="61" s="1"/>
  <c r="BJ19" i="61"/>
  <c r="BI22" i="61"/>
  <c r="BJ22" i="61" s="1"/>
  <c r="BL17" i="61"/>
  <c r="BM14" i="61"/>
  <c r="CA37" i="61"/>
  <c r="AX64" i="61"/>
  <c r="BW66" i="61"/>
  <c r="BW27" i="61"/>
  <c r="BE65" i="61"/>
  <c r="BF65" i="61" s="1"/>
  <c r="BF10" i="61"/>
  <c r="BP64" i="61"/>
  <c r="BQ9" i="61"/>
  <c r="BP12" i="61"/>
  <c r="BP17" i="61"/>
  <c r="BQ14" i="61"/>
  <c r="BQ44" i="61"/>
  <c r="BP47" i="61"/>
  <c r="BP42" i="61"/>
  <c r="BQ39" i="61"/>
  <c r="BQ56" i="61"/>
  <c r="BR56" i="61" s="1"/>
  <c r="BT56" i="61" s="1"/>
  <c r="BU56" i="61" s="1"/>
  <c r="BV56" i="61" s="1"/>
  <c r="BK22" i="61"/>
  <c r="BI64" i="61"/>
  <c r="BI12" i="61"/>
  <c r="BJ12" i="61" s="1"/>
  <c r="BJ9" i="61"/>
  <c r="BM47" i="61"/>
  <c r="BN47" i="61" s="1"/>
  <c r="BN44" i="61"/>
  <c r="BI17" i="61"/>
  <c r="BJ17" i="61" s="1"/>
  <c r="BJ14" i="61"/>
  <c r="BL65" i="61"/>
  <c r="BL57" i="61"/>
  <c r="BI57" i="61"/>
  <c r="BJ57" i="61" s="1"/>
  <c r="BJ54" i="61"/>
  <c r="BK54" i="61" s="1"/>
  <c r="BK57" i="61" s="1"/>
  <c r="BL42" i="61"/>
  <c r="BM39" i="61"/>
  <c r="BL52" i="61"/>
  <c r="AW66" i="61"/>
  <c r="AX66" i="61" s="1"/>
  <c r="AX11" i="61"/>
  <c r="BT34" i="61"/>
  <c r="BW17" i="61"/>
  <c r="BW62" i="61"/>
  <c r="CA59" i="61"/>
  <c r="BT49" i="61"/>
  <c r="BK65" i="61"/>
  <c r="BK32" i="61"/>
  <c r="BD64" i="61"/>
  <c r="BP22" i="61"/>
  <c r="BQ19" i="61"/>
  <c r="BP57" i="61"/>
  <c r="BQ54" i="61"/>
  <c r="BL32" i="61"/>
  <c r="BD66" i="61"/>
  <c r="BE11" i="61"/>
  <c r="BD12" i="61"/>
  <c r="BS17" i="61"/>
  <c r="BT14" i="61"/>
  <c r="BL47" i="61"/>
  <c r="BI37" i="61"/>
  <c r="BJ37" i="61" s="1"/>
  <c r="BJ34" i="61"/>
  <c r="BT36" i="61"/>
  <c r="BU36" i="61" s="1"/>
  <c r="BV36" i="61" s="1"/>
  <c r="BW37" i="61"/>
  <c r="BW47" i="61"/>
  <c r="BU44" i="61"/>
  <c r="BI65" i="61"/>
  <c r="BJ65" i="61" s="1"/>
  <c r="BJ10" i="61"/>
  <c r="DW61" i="61"/>
  <c r="BX61" i="61" s="1"/>
  <c r="BY61" i="61" s="1"/>
  <c r="BZ61" i="61" s="1"/>
  <c r="CA61" i="61" s="1"/>
  <c r="CB61" i="61" s="1"/>
  <c r="CC61" i="61" s="1"/>
  <c r="CD61" i="61" s="1"/>
  <c r="DW59" i="61"/>
  <c r="BX59" i="61" s="1"/>
  <c r="DW60" i="61"/>
  <c r="BX60" i="61" s="1"/>
  <c r="BY60" i="61" s="1"/>
  <c r="BZ60" i="61" s="1"/>
  <c r="CA60" i="61" s="1"/>
  <c r="CB60" i="61" s="1"/>
  <c r="CC60" i="61" s="1"/>
  <c r="CD60" i="61" s="1"/>
  <c r="DW56" i="61"/>
  <c r="BX56" i="61" s="1"/>
  <c r="BY56" i="61" s="1"/>
  <c r="BZ56" i="61" s="1"/>
  <c r="CA56" i="61" s="1"/>
  <c r="CB56" i="61" s="1"/>
  <c r="CC56" i="61" s="1"/>
  <c r="CD56" i="61" s="1"/>
  <c r="DW55" i="61"/>
  <c r="BX55" i="61" s="1"/>
  <c r="BY55" i="61" s="1"/>
  <c r="BZ55" i="61" s="1"/>
  <c r="CA55" i="61" s="1"/>
  <c r="CB55" i="61" s="1"/>
  <c r="CC55" i="61" s="1"/>
  <c r="CD55" i="61" s="1"/>
  <c r="DW54" i="61"/>
  <c r="BX54" i="61" s="1"/>
  <c r="DW51" i="61"/>
  <c r="BX51" i="61" s="1"/>
  <c r="BY51" i="61" s="1"/>
  <c r="BZ51" i="61" s="1"/>
  <c r="CA51" i="61" s="1"/>
  <c r="CB51" i="61" s="1"/>
  <c r="CC51" i="61" s="1"/>
  <c r="CD51" i="61" s="1"/>
  <c r="DW49" i="61"/>
  <c r="BX49" i="61" s="1"/>
  <c r="DW46" i="61"/>
  <c r="BX46" i="61" s="1"/>
  <c r="BY46" i="61" s="1"/>
  <c r="BZ46" i="61" s="1"/>
  <c r="CA46" i="61" s="1"/>
  <c r="CB46" i="61" s="1"/>
  <c r="CC46" i="61" s="1"/>
  <c r="CD46" i="61" s="1"/>
  <c r="DW50" i="61"/>
  <c r="BX50" i="61" s="1"/>
  <c r="BY50" i="61" s="1"/>
  <c r="BZ50" i="61" s="1"/>
  <c r="CA50" i="61" s="1"/>
  <c r="CB50" i="61" s="1"/>
  <c r="CC50" i="61" s="1"/>
  <c r="CD50" i="61" s="1"/>
  <c r="DW44" i="61"/>
  <c r="BX44" i="61" s="1"/>
  <c r="DW39" i="61"/>
  <c r="BX39" i="61" s="1"/>
  <c r="DW34" i="61"/>
  <c r="BX34" i="61" s="1"/>
  <c r="CB34" i="61" s="1"/>
  <c r="DW45" i="61"/>
  <c r="BX45" i="61" s="1"/>
  <c r="BY45" i="61" s="1"/>
  <c r="BZ45" i="61" s="1"/>
  <c r="CA45" i="61" s="1"/>
  <c r="CB45" i="61" s="1"/>
  <c r="CC45" i="61" s="1"/>
  <c r="CD45" i="61" s="1"/>
  <c r="DW36" i="61"/>
  <c r="BX36" i="61" s="1"/>
  <c r="BY36" i="61" s="1"/>
  <c r="BZ36" i="61" s="1"/>
  <c r="CB36" i="61" s="1"/>
  <c r="CC36" i="61" s="1"/>
  <c r="CD36" i="61" s="1"/>
  <c r="DW41" i="61"/>
  <c r="BX41" i="61" s="1"/>
  <c r="BY41" i="61" s="1"/>
  <c r="BZ41" i="61" s="1"/>
  <c r="CA41" i="61" s="1"/>
  <c r="CB41" i="61" s="1"/>
  <c r="CC41" i="61" s="1"/>
  <c r="CD41" i="61" s="1"/>
  <c r="DW40" i="61"/>
  <c r="BX40" i="61" s="1"/>
  <c r="BY40" i="61" s="1"/>
  <c r="BZ40" i="61" s="1"/>
  <c r="DW24" i="61"/>
  <c r="BX24" i="61" s="1"/>
  <c r="CB24" i="61" s="1"/>
  <c r="DW35" i="61"/>
  <c r="BX35" i="61" s="1"/>
  <c r="BY35" i="61" s="1"/>
  <c r="BZ35" i="61" s="1"/>
  <c r="DW30" i="61"/>
  <c r="BX30" i="61" s="1"/>
  <c r="BY30" i="61" s="1"/>
  <c r="BZ30" i="61" s="1"/>
  <c r="CA30" i="61" s="1"/>
  <c r="CB30" i="61" s="1"/>
  <c r="CC30" i="61" s="1"/>
  <c r="CD30" i="61" s="1"/>
  <c r="DW31" i="61"/>
  <c r="BX31" i="61" s="1"/>
  <c r="BY31" i="61" s="1"/>
  <c r="BZ31" i="61" s="1"/>
  <c r="CA31" i="61" s="1"/>
  <c r="CB31" i="61" s="1"/>
  <c r="CC31" i="61" s="1"/>
  <c r="CD31" i="61" s="1"/>
  <c r="DW29" i="61"/>
  <c r="BX29" i="61" s="1"/>
  <c r="CB29" i="61" s="1"/>
  <c r="DW25" i="61"/>
  <c r="BX25" i="61" s="1"/>
  <c r="BY25" i="61" s="1"/>
  <c r="BZ25" i="61" s="1"/>
  <c r="CA25" i="61" s="1"/>
  <c r="CB25" i="61" s="1"/>
  <c r="CC25" i="61" s="1"/>
  <c r="CD25" i="61" s="1"/>
  <c r="DX7" i="61"/>
  <c r="DW21" i="61"/>
  <c r="BX21" i="61" s="1"/>
  <c r="BY21" i="61" s="1"/>
  <c r="BZ21" i="61" s="1"/>
  <c r="CA21" i="61" s="1"/>
  <c r="CB21" i="61" s="1"/>
  <c r="CC21" i="61" s="1"/>
  <c r="CD21" i="61" s="1"/>
  <c r="DW20" i="61"/>
  <c r="BX20" i="61" s="1"/>
  <c r="BY20" i="61" s="1"/>
  <c r="BZ20" i="61" s="1"/>
  <c r="CA20" i="61" s="1"/>
  <c r="CB20" i="61" s="1"/>
  <c r="CC20" i="61" s="1"/>
  <c r="CD20" i="61" s="1"/>
  <c r="DW19" i="61"/>
  <c r="BX19" i="61" s="1"/>
  <c r="DW16" i="61"/>
  <c r="BX16" i="61" s="1"/>
  <c r="BY16" i="61" s="1"/>
  <c r="BZ16" i="61" s="1"/>
  <c r="CA16" i="61" s="1"/>
  <c r="CB16" i="61" s="1"/>
  <c r="CC16" i="61" s="1"/>
  <c r="CD16" i="61" s="1"/>
  <c r="DW10" i="61"/>
  <c r="BX10" i="61" s="1"/>
  <c r="DW15" i="61"/>
  <c r="BX15" i="61" s="1"/>
  <c r="BY15" i="61" s="1"/>
  <c r="BZ15" i="61" s="1"/>
  <c r="CA15" i="61" s="1"/>
  <c r="CB15" i="61" s="1"/>
  <c r="CC15" i="61" s="1"/>
  <c r="CD15" i="61" s="1"/>
  <c r="DW14" i="61"/>
  <c r="BX14" i="61" s="1"/>
  <c r="DW11" i="61"/>
  <c r="BX11" i="61" s="1"/>
  <c r="DW9" i="61"/>
  <c r="BX9" i="61" s="1"/>
  <c r="DW26" i="61"/>
  <c r="BX26" i="61" s="1"/>
  <c r="BY26" i="61" s="1"/>
  <c r="BZ26" i="61" s="1"/>
  <c r="CA26" i="61" s="1"/>
  <c r="CB26" i="61" s="1"/>
  <c r="CC26" i="61" s="1"/>
  <c r="CD26" i="61" s="1"/>
  <c r="BP27" i="61"/>
  <c r="BQ24" i="61"/>
  <c r="BE37" i="61"/>
  <c r="BF37" i="61" s="1"/>
  <c r="BF34" i="61"/>
  <c r="BS32" i="61"/>
  <c r="BI42" i="61"/>
  <c r="BJ42" i="61" s="1"/>
  <c r="BJ39" i="61"/>
  <c r="BI66" i="61"/>
  <c r="BJ66" i="61" s="1"/>
  <c r="BJ11" i="61"/>
  <c r="BK11" i="61" s="1"/>
  <c r="BE17" i="61"/>
  <c r="BF17" i="61" s="1"/>
  <c r="BF14" i="61"/>
  <c r="BM24" i="61"/>
  <c r="BL27" i="61"/>
  <c r="BW64" i="61"/>
  <c r="BW12" i="61"/>
  <c r="DJ61" i="61"/>
  <c r="CE61" i="61" s="1"/>
  <c r="DJ60" i="61"/>
  <c r="CE60" i="61" s="1"/>
  <c r="DJ59" i="61"/>
  <c r="CE59" i="61" s="1"/>
  <c r="DJ56" i="61"/>
  <c r="CE56" i="61" s="1"/>
  <c r="DJ55" i="61"/>
  <c r="CE55" i="61" s="1"/>
  <c r="DJ54" i="61"/>
  <c r="CE54" i="61" s="1"/>
  <c r="DJ51" i="61"/>
  <c r="CE51" i="61" s="1"/>
  <c r="DJ50" i="61"/>
  <c r="CE50" i="61" s="1"/>
  <c r="DJ49" i="61"/>
  <c r="CE49" i="61" s="1"/>
  <c r="DJ46" i="61"/>
  <c r="CE46" i="61" s="1"/>
  <c r="DJ44" i="61"/>
  <c r="CE44" i="61" s="1"/>
  <c r="DJ41" i="61"/>
  <c r="CE41" i="61" s="1"/>
  <c r="DJ40" i="61"/>
  <c r="CE40" i="61" s="1"/>
  <c r="DJ39" i="61"/>
  <c r="CE39" i="61" s="1"/>
  <c r="DJ36" i="61"/>
  <c r="CE36" i="61" s="1"/>
  <c r="DJ30" i="61"/>
  <c r="CE30" i="61" s="1"/>
  <c r="DJ34" i="61"/>
  <c r="CE34" i="61" s="1"/>
  <c r="DJ29" i="61"/>
  <c r="CE29" i="61" s="1"/>
  <c r="DJ26" i="61"/>
  <c r="CE26" i="61" s="1"/>
  <c r="DJ25" i="61"/>
  <c r="CE25" i="61" s="1"/>
  <c r="DJ45" i="61"/>
  <c r="CE45" i="61" s="1"/>
  <c r="DJ19" i="61"/>
  <c r="CE19" i="61" s="1"/>
  <c r="DJ16" i="61"/>
  <c r="CE16" i="61" s="1"/>
  <c r="DJ15" i="61"/>
  <c r="CE15" i="61" s="1"/>
  <c r="DJ31" i="61"/>
  <c r="CE31" i="61" s="1"/>
  <c r="DJ21" i="61"/>
  <c r="CE21" i="61" s="1"/>
  <c r="DJ35" i="61"/>
  <c r="CE35" i="61" s="1"/>
  <c r="DJ9" i="61"/>
  <c r="CE9" i="61" s="1"/>
  <c r="DJ24" i="61"/>
  <c r="CE24" i="61" s="1"/>
  <c r="DJ14" i="61"/>
  <c r="CE14" i="61" s="1"/>
  <c r="DJ11" i="61"/>
  <c r="CE11" i="61" s="1"/>
  <c r="DJ10" i="61"/>
  <c r="CE10" i="61" s="1"/>
  <c r="DK7" i="61"/>
  <c r="DJ20" i="61"/>
  <c r="CE20" i="61" s="1"/>
  <c r="BW32" i="61"/>
  <c r="CA40" i="61"/>
  <c r="CI40" i="61"/>
  <c r="BW52" i="61"/>
  <c r="BW57" i="61"/>
  <c r="BI52" i="61"/>
  <c r="BJ52" i="61" s="1"/>
  <c r="BJ49" i="61"/>
  <c r="BK49" i="61" s="1"/>
  <c r="BJ44" i="61"/>
  <c r="BI47" i="61"/>
  <c r="BJ47" i="61" s="1"/>
  <c r="BT24" i="61"/>
  <c r="BE27" i="61"/>
  <c r="BF27" i="61" s="1"/>
  <c r="BF24" i="61"/>
  <c r="BP65" i="61"/>
  <c r="BQ10" i="61"/>
  <c r="BQ35" i="61"/>
  <c r="BR35" i="61" s="1"/>
  <c r="BS35" i="61" s="1"/>
  <c r="BU35" i="61" s="1"/>
  <c r="BV35" i="61" s="1"/>
  <c r="BP62" i="61"/>
  <c r="BQ59" i="61"/>
  <c r="BN29" i="61"/>
  <c r="BI32" i="61"/>
  <c r="BJ32" i="61" s="1"/>
  <c r="BJ29" i="61"/>
  <c r="BH67" i="61"/>
  <c r="BE52" i="61"/>
  <c r="BF52" i="61" s="1"/>
  <c r="BF49" i="61"/>
  <c r="BT40" i="61"/>
  <c r="BU40" i="61" s="1"/>
  <c r="BV40" i="61" s="1"/>
  <c r="O55" i="55"/>
  <c r="P29" i="55"/>
  <c r="AD120" i="16"/>
  <c r="P120" i="16"/>
  <c r="AO57" i="59"/>
  <c r="AD59" i="16"/>
  <c r="CL56" i="32"/>
  <c r="AM15" i="59"/>
  <c r="AO15" i="59" s="1"/>
  <c r="AP15" i="59" s="1"/>
  <c r="W14" i="59"/>
  <c r="W64" i="59" s="1"/>
  <c r="W27" i="55"/>
  <c r="AH32" i="59"/>
  <c r="W15" i="59"/>
  <c r="Y15" i="59" s="1"/>
  <c r="U61" i="60"/>
  <c r="AC61" i="60"/>
  <c r="V61" i="60"/>
  <c r="AD61" i="60"/>
  <c r="T61" i="60"/>
  <c r="AA61" i="60"/>
  <c r="X61" i="60"/>
  <c r="S61" i="60"/>
  <c r="Z61" i="60"/>
  <c r="W61" i="60"/>
  <c r="Y61" i="60"/>
  <c r="AB61" i="60"/>
  <c r="AH52" i="59"/>
  <c r="AU45" i="59"/>
  <c r="AW45" i="59" s="1"/>
  <c r="AX45" i="59" s="1"/>
  <c r="AK17" i="59"/>
  <c r="AM16" i="59"/>
  <c r="AO16" i="59" s="1"/>
  <c r="AP16" i="59" s="1"/>
  <c r="AI66" i="59"/>
  <c r="AI67" i="59" s="1"/>
  <c r="AI17" i="59"/>
  <c r="F15" i="59"/>
  <c r="E65" i="59"/>
  <c r="F65" i="59" s="1"/>
  <c r="U15" i="59"/>
  <c r="S65" i="59"/>
  <c r="F14" i="59"/>
  <c r="E64" i="59"/>
  <c r="U14" i="59"/>
  <c r="S64" i="59"/>
  <c r="S17" i="59"/>
  <c r="AC16" i="59"/>
  <c r="AA66" i="59"/>
  <c r="AC14" i="59"/>
  <c r="AA64" i="59"/>
  <c r="AA17" i="59"/>
  <c r="AM14" i="59"/>
  <c r="AM64" i="59" s="1"/>
  <c r="Q15" i="59"/>
  <c r="O65" i="59"/>
  <c r="G65" i="59"/>
  <c r="I15" i="59"/>
  <c r="U16" i="59"/>
  <c r="S66" i="59"/>
  <c r="Q14" i="59"/>
  <c r="O64" i="59"/>
  <c r="M16" i="59"/>
  <c r="K66" i="59"/>
  <c r="AU14" i="59"/>
  <c r="AW14" i="59" s="1"/>
  <c r="AE14" i="59"/>
  <c r="G16" i="59"/>
  <c r="G17" i="59" s="1"/>
  <c r="E16" i="59"/>
  <c r="E17" i="59" s="1"/>
  <c r="F17" i="59" s="1"/>
  <c r="C66" i="59"/>
  <c r="C67" i="59" s="1"/>
  <c r="O16" i="59"/>
  <c r="W16" i="59"/>
  <c r="AE16" i="59"/>
  <c r="G64" i="59"/>
  <c r="I14" i="59"/>
  <c r="M15" i="59"/>
  <c r="K65" i="59"/>
  <c r="AE15" i="59"/>
  <c r="AC15" i="59"/>
  <c r="AA65" i="59"/>
  <c r="K64" i="59"/>
  <c r="K17" i="59"/>
  <c r="M14" i="59"/>
  <c r="AH29" i="59"/>
  <c r="AU20" i="59"/>
  <c r="AW20" i="59" s="1"/>
  <c r="AX20" i="59" s="1"/>
  <c r="AG62" i="59"/>
  <c r="AH62" i="59" s="1"/>
  <c r="AS59" i="59"/>
  <c r="AT59" i="59" s="1"/>
  <c r="AM52" i="59"/>
  <c r="AU51" i="59"/>
  <c r="AW51" i="59" s="1"/>
  <c r="AX51" i="59" s="1"/>
  <c r="AL47" i="59"/>
  <c r="DB102" i="32"/>
  <c r="DB103" i="32"/>
  <c r="FJ102" i="32"/>
  <c r="EU102" i="32"/>
  <c r="AT102" i="32"/>
  <c r="EF102" i="32"/>
  <c r="DQ102" i="32"/>
  <c r="BH59" i="32"/>
  <c r="BH102" i="32"/>
  <c r="AN67" i="59"/>
  <c r="AT39" i="59"/>
  <c r="AU16" i="59"/>
  <c r="AW16" i="59" s="1"/>
  <c r="AX16" i="59" s="1"/>
  <c r="AQ52" i="59"/>
  <c r="AU50" i="59"/>
  <c r="AW50" i="59" s="1"/>
  <c r="AX50" i="59" s="1"/>
  <c r="AT14" i="59"/>
  <c r="AZ22" i="59"/>
  <c r="AZ37" i="59"/>
  <c r="AH11" i="59"/>
  <c r="AQ22" i="59"/>
  <c r="AQ65" i="59"/>
  <c r="AQ57" i="59"/>
  <c r="AU54" i="59"/>
  <c r="AM47" i="59"/>
  <c r="AM22" i="59"/>
  <c r="AM37" i="59"/>
  <c r="AO34" i="59"/>
  <c r="AZ66" i="59"/>
  <c r="AV66" i="59"/>
  <c r="AQ27" i="59"/>
  <c r="AU24" i="59"/>
  <c r="AQ62" i="59"/>
  <c r="AM42" i="59"/>
  <c r="AK27" i="59"/>
  <c r="AL27" i="59" s="1"/>
  <c r="AW55" i="59"/>
  <c r="AX55" i="59" s="1"/>
  <c r="AM32" i="59"/>
  <c r="AO29" i="59"/>
  <c r="AV17" i="59"/>
  <c r="AV42" i="59"/>
  <c r="AK52" i="59"/>
  <c r="AL52" i="59" s="1"/>
  <c r="AL49" i="59"/>
  <c r="AS54" i="59"/>
  <c r="DU59" i="59"/>
  <c r="BH59" i="59" s="1"/>
  <c r="DU61" i="59"/>
  <c r="BH61" i="59" s="1"/>
  <c r="DU49" i="59"/>
  <c r="BH49" i="59" s="1"/>
  <c r="DU46" i="59"/>
  <c r="BH46" i="59" s="1"/>
  <c r="BL46" i="59" s="1"/>
  <c r="DU60" i="59"/>
  <c r="BH60" i="59" s="1"/>
  <c r="DU56" i="59"/>
  <c r="BH56" i="59" s="1"/>
  <c r="DU55" i="59"/>
  <c r="BH55" i="59" s="1"/>
  <c r="DU51" i="59"/>
  <c r="BH51" i="59" s="1"/>
  <c r="BL51" i="59" s="1"/>
  <c r="DU54" i="59"/>
  <c r="BH54" i="59" s="1"/>
  <c r="BL54" i="59" s="1"/>
  <c r="DU39" i="59"/>
  <c r="BH39" i="59" s="1"/>
  <c r="BL39" i="59" s="1"/>
  <c r="DU36" i="59"/>
  <c r="BH36" i="59" s="1"/>
  <c r="DU35" i="59"/>
  <c r="BH35" i="59" s="1"/>
  <c r="BL35" i="59" s="1"/>
  <c r="DU45" i="59"/>
  <c r="BH45" i="59" s="1"/>
  <c r="BL45" i="59" s="1"/>
  <c r="DU44" i="59"/>
  <c r="BH44" i="59" s="1"/>
  <c r="DU50" i="59"/>
  <c r="BH50" i="59" s="1"/>
  <c r="DU40" i="59"/>
  <c r="BH40" i="59" s="1"/>
  <c r="BL40" i="59" s="1"/>
  <c r="DU24" i="59"/>
  <c r="BH24" i="59" s="1"/>
  <c r="BL24" i="59" s="1"/>
  <c r="DU21" i="59"/>
  <c r="BH21" i="59" s="1"/>
  <c r="DU20" i="59"/>
  <c r="BH20" i="59" s="1"/>
  <c r="BL20" i="59" s="1"/>
  <c r="DU31" i="59"/>
  <c r="BH31" i="59" s="1"/>
  <c r="DU19" i="59"/>
  <c r="BH19" i="59" s="1"/>
  <c r="DU16" i="59"/>
  <c r="BH16" i="59" s="1"/>
  <c r="DU15" i="59"/>
  <c r="BH15" i="59" s="1"/>
  <c r="BL15" i="59" s="1"/>
  <c r="DU34" i="59"/>
  <c r="BH34" i="59" s="1"/>
  <c r="DU26" i="59"/>
  <c r="BH26" i="59" s="1"/>
  <c r="DU25" i="59"/>
  <c r="BH25" i="59" s="1"/>
  <c r="DU9" i="59"/>
  <c r="BH9" i="59" s="1"/>
  <c r="DV7" i="59"/>
  <c r="DU41" i="59"/>
  <c r="BH41" i="59" s="1"/>
  <c r="DU29" i="59"/>
  <c r="BH29" i="59" s="1"/>
  <c r="DU11" i="59"/>
  <c r="BH11" i="59" s="1"/>
  <c r="DU30" i="59"/>
  <c r="BH30" i="59" s="1"/>
  <c r="DU10" i="59"/>
  <c r="BH10" i="59" s="1"/>
  <c r="BL10" i="59" s="1"/>
  <c r="DU14" i="59"/>
  <c r="BH14" i="59" s="1"/>
  <c r="BL14" i="59" s="1"/>
  <c r="AZ17" i="59"/>
  <c r="AZ27" i="59"/>
  <c r="AZ47" i="59"/>
  <c r="AZ62" i="59"/>
  <c r="BD60" i="59"/>
  <c r="AH27" i="59"/>
  <c r="AM12" i="59"/>
  <c r="AO9" i="59"/>
  <c r="AG12" i="59"/>
  <c r="AH12" i="59" s="1"/>
  <c r="AV47" i="59"/>
  <c r="AK57" i="59"/>
  <c r="AL57" i="59" s="1"/>
  <c r="AS40" i="59"/>
  <c r="AT40" i="59" s="1"/>
  <c r="BD19" i="59"/>
  <c r="AO42" i="59"/>
  <c r="AG57" i="59"/>
  <c r="AH57" i="59" s="1"/>
  <c r="AH54" i="59"/>
  <c r="AQ64" i="59"/>
  <c r="AQ12" i="59"/>
  <c r="AU31" i="59"/>
  <c r="AW31" i="59" s="1"/>
  <c r="AX31" i="59" s="1"/>
  <c r="AQ47" i="59"/>
  <c r="AU56" i="59"/>
  <c r="AW56" i="59" s="1"/>
  <c r="AX56" i="59" s="1"/>
  <c r="AV27" i="59"/>
  <c r="AW24" i="59"/>
  <c r="AS56" i="59"/>
  <c r="AT56" i="59" s="1"/>
  <c r="AW60" i="59"/>
  <c r="AX60" i="59" s="1"/>
  <c r="AO47" i="59"/>
  <c r="AP44" i="59"/>
  <c r="AK42" i="59"/>
  <c r="AL42" i="59" s="1"/>
  <c r="AK62" i="59"/>
  <c r="AL62" i="59" s="1"/>
  <c r="AL59" i="59"/>
  <c r="AS49" i="59"/>
  <c r="BD45" i="59"/>
  <c r="BD47" i="59" s="1"/>
  <c r="AZ64" i="59"/>
  <c r="AZ12" i="59"/>
  <c r="AS44" i="59"/>
  <c r="AS31" i="59"/>
  <c r="AT31" i="59" s="1"/>
  <c r="AK22" i="59"/>
  <c r="AL22" i="59" s="1"/>
  <c r="AL19" i="59"/>
  <c r="BD32" i="59"/>
  <c r="AT29" i="59"/>
  <c r="AT19" i="59"/>
  <c r="BD17" i="59"/>
  <c r="AU35" i="59"/>
  <c r="AW35" i="59" s="1"/>
  <c r="AX35" i="59" s="1"/>
  <c r="AQ42" i="59"/>
  <c r="AU39" i="59"/>
  <c r="AU42" i="59" s="1"/>
  <c r="AO52" i="59"/>
  <c r="AP49" i="59"/>
  <c r="AP11" i="59"/>
  <c r="AS16" i="59"/>
  <c r="AT16" i="59" s="1"/>
  <c r="AK66" i="59"/>
  <c r="AO60" i="59"/>
  <c r="AP60" i="59" s="1"/>
  <c r="AS50" i="59"/>
  <c r="AT50" i="59" s="1"/>
  <c r="AT34" i="59"/>
  <c r="AZ65" i="59"/>
  <c r="AZ57" i="59"/>
  <c r="AV65" i="59"/>
  <c r="AS9" i="59"/>
  <c r="AP59" i="59"/>
  <c r="AV32" i="59"/>
  <c r="BD40" i="59"/>
  <c r="BD35" i="59"/>
  <c r="AU46" i="59"/>
  <c r="AW46" i="59" s="1"/>
  <c r="AX46" i="59" s="1"/>
  <c r="AQ37" i="59"/>
  <c r="AU25" i="59"/>
  <c r="AW25" i="59" s="1"/>
  <c r="AX25" i="59" s="1"/>
  <c r="AQ66" i="59"/>
  <c r="AU11" i="59"/>
  <c r="AQ32" i="59"/>
  <c r="AW30" i="59"/>
  <c r="AX30" i="59" s="1"/>
  <c r="AU21" i="59"/>
  <c r="AW21" i="59" s="1"/>
  <c r="AX21" i="59" s="1"/>
  <c r="AU15" i="59"/>
  <c r="AW15" i="59" s="1"/>
  <c r="AX15" i="59" s="1"/>
  <c r="DF61" i="59"/>
  <c r="AY61" i="59" s="1"/>
  <c r="BC61" i="59" s="1"/>
  <c r="BE61" i="59" s="1"/>
  <c r="BF61" i="59" s="1"/>
  <c r="DF60" i="59"/>
  <c r="AY60" i="59" s="1"/>
  <c r="BA60" i="59" s="1"/>
  <c r="BB60" i="59" s="1"/>
  <c r="DF59" i="59"/>
  <c r="AY59" i="59" s="1"/>
  <c r="DF54" i="59"/>
  <c r="AY54" i="59" s="1"/>
  <c r="DF51" i="59"/>
  <c r="AY51" i="59" s="1"/>
  <c r="BA51" i="59" s="1"/>
  <c r="BB51" i="59" s="1"/>
  <c r="DF50" i="59"/>
  <c r="AY50" i="59" s="1"/>
  <c r="DF46" i="59"/>
  <c r="AY46" i="59" s="1"/>
  <c r="BA46" i="59" s="1"/>
  <c r="BB46" i="59" s="1"/>
  <c r="DF44" i="59"/>
  <c r="AY44" i="59" s="1"/>
  <c r="DF41" i="59"/>
  <c r="AY41" i="59" s="1"/>
  <c r="DF40" i="59"/>
  <c r="AY40" i="59" s="1"/>
  <c r="DF56" i="59"/>
  <c r="AY56" i="59" s="1"/>
  <c r="BA56" i="59" s="1"/>
  <c r="BB56" i="59" s="1"/>
  <c r="DF49" i="59"/>
  <c r="AY49" i="59" s="1"/>
  <c r="BC49" i="59" s="1"/>
  <c r="DF39" i="59"/>
  <c r="AY39" i="59" s="1"/>
  <c r="BA39" i="59" s="1"/>
  <c r="DF36" i="59"/>
  <c r="AY36" i="59" s="1"/>
  <c r="BC36" i="59" s="1"/>
  <c r="BE36" i="59" s="1"/>
  <c r="BF36" i="59" s="1"/>
  <c r="DF45" i="59"/>
  <c r="AY45" i="59" s="1"/>
  <c r="BA45" i="59" s="1"/>
  <c r="BB45" i="59" s="1"/>
  <c r="DF55" i="59"/>
  <c r="AY55" i="59" s="1"/>
  <c r="BA55" i="59" s="1"/>
  <c r="BB55" i="59" s="1"/>
  <c r="BC55" i="59" s="1"/>
  <c r="DF29" i="59"/>
  <c r="AY29" i="59" s="1"/>
  <c r="BA29" i="59" s="1"/>
  <c r="DF26" i="59"/>
  <c r="AY26" i="59" s="1"/>
  <c r="DF25" i="59"/>
  <c r="AY25" i="59" s="1"/>
  <c r="BA25" i="59" s="1"/>
  <c r="BB25" i="59" s="1"/>
  <c r="BC25" i="59" s="1"/>
  <c r="BE25" i="59" s="1"/>
  <c r="BF25" i="59" s="1"/>
  <c r="DF9" i="59"/>
  <c r="AY9" i="59" s="1"/>
  <c r="BC9" i="59" s="1"/>
  <c r="DF35" i="59"/>
  <c r="AY35" i="59" s="1"/>
  <c r="BA35" i="59" s="1"/>
  <c r="BB35" i="59" s="1"/>
  <c r="DF34" i="59"/>
  <c r="AY34" i="59" s="1"/>
  <c r="DF30" i="59"/>
  <c r="AY30" i="59" s="1"/>
  <c r="BA30" i="59" s="1"/>
  <c r="BB30" i="59" s="1"/>
  <c r="BC30" i="59" s="1"/>
  <c r="BE30" i="59" s="1"/>
  <c r="BF30" i="59" s="1"/>
  <c r="DF24" i="59"/>
  <c r="AY24" i="59" s="1"/>
  <c r="DF21" i="59"/>
  <c r="AY21" i="59" s="1"/>
  <c r="BA21" i="59" s="1"/>
  <c r="BB21" i="59" s="1"/>
  <c r="DF20" i="59"/>
  <c r="AY20" i="59" s="1"/>
  <c r="DF19" i="59"/>
  <c r="AY19" i="59" s="1"/>
  <c r="DF16" i="59"/>
  <c r="AY16" i="59" s="1"/>
  <c r="BA16" i="59" s="1"/>
  <c r="BB16" i="59" s="1"/>
  <c r="DF15" i="59"/>
  <c r="AY15" i="59" s="1"/>
  <c r="BA15" i="59" s="1"/>
  <c r="BB15" i="59" s="1"/>
  <c r="DF10" i="59"/>
  <c r="AY10" i="59" s="1"/>
  <c r="DF31" i="59"/>
  <c r="AY31" i="59" s="1"/>
  <c r="BC31" i="59" s="1"/>
  <c r="BE31" i="59" s="1"/>
  <c r="BF31" i="59" s="1"/>
  <c r="DF14" i="59"/>
  <c r="AY14" i="59" s="1"/>
  <c r="DF11" i="59"/>
  <c r="AY11" i="59" s="1"/>
  <c r="BC11" i="59" s="1"/>
  <c r="DG7" i="59"/>
  <c r="AQ17" i="59"/>
  <c r="AO10" i="59"/>
  <c r="AG22" i="59"/>
  <c r="AH22" i="59" s="1"/>
  <c r="AH19" i="59"/>
  <c r="AK64" i="59"/>
  <c r="AK12" i="59"/>
  <c r="AL12" i="59" s="1"/>
  <c r="AL9" i="59"/>
  <c r="AH42" i="59"/>
  <c r="AO22" i="59"/>
  <c r="AP19" i="59"/>
  <c r="BD56" i="59"/>
  <c r="BD51" i="59"/>
  <c r="AS60" i="59"/>
  <c r="AT60" i="59" s="1"/>
  <c r="AS10" i="59"/>
  <c r="AS26" i="59"/>
  <c r="AT26" i="59" s="1"/>
  <c r="AS21" i="59"/>
  <c r="AT21" i="59" s="1"/>
  <c r="BD55" i="59"/>
  <c r="AS36" i="59"/>
  <c r="AT36" i="59" s="1"/>
  <c r="AU61" i="59"/>
  <c r="AU62" i="59" s="1"/>
  <c r="AU29" i="59"/>
  <c r="AW29" i="59" s="1"/>
  <c r="AU26" i="59"/>
  <c r="AW26" i="59" s="1"/>
  <c r="AX26" i="59" s="1"/>
  <c r="AK32" i="59"/>
  <c r="AL32" i="59" s="1"/>
  <c r="AV57" i="59"/>
  <c r="BD34" i="59"/>
  <c r="AV37" i="59"/>
  <c r="AZ32" i="59"/>
  <c r="AZ42" i="59"/>
  <c r="AZ52" i="59"/>
  <c r="AS15" i="59"/>
  <c r="AT15" i="59" s="1"/>
  <c r="AU34" i="59"/>
  <c r="AM27" i="59"/>
  <c r="AO24" i="59"/>
  <c r="AK37" i="59"/>
  <c r="AL37" i="59" s="1"/>
  <c r="AV62" i="59"/>
  <c r="AW59" i="59"/>
  <c r="AS11" i="59"/>
  <c r="AS24" i="59"/>
  <c r="AV12" i="59"/>
  <c r="AW9" i="59"/>
  <c r="AR67" i="59"/>
  <c r="AU19" i="59"/>
  <c r="AK65" i="59"/>
  <c r="AL65" i="59" s="1"/>
  <c r="DF14" i="57"/>
  <c r="DF59" i="57"/>
  <c r="AY59" i="57" s="1"/>
  <c r="DF54" i="57"/>
  <c r="AY54" i="57" s="1"/>
  <c r="BC54" i="57" s="1"/>
  <c r="DF49" i="57"/>
  <c r="AY49" i="57" s="1"/>
  <c r="DF44" i="57"/>
  <c r="AY44" i="57" s="1"/>
  <c r="DF39" i="57"/>
  <c r="DF34" i="57"/>
  <c r="AY34" i="57" s="1"/>
  <c r="DF29" i="57"/>
  <c r="AY29" i="57" s="1"/>
  <c r="BC29" i="57" s="1"/>
  <c r="DF24" i="57"/>
  <c r="AY24" i="57" s="1"/>
  <c r="BC24" i="57" s="1"/>
  <c r="DF19" i="57"/>
  <c r="AY19" i="57" s="1"/>
  <c r="AO30" i="57"/>
  <c r="AP30" i="57" s="1"/>
  <c r="AS45" i="57"/>
  <c r="AT45" i="57" s="1"/>
  <c r="AS55" i="57"/>
  <c r="AT55" i="57" s="1"/>
  <c r="DF61" i="57"/>
  <c r="AY61" i="57" s="1"/>
  <c r="DF56" i="57"/>
  <c r="AY56" i="57" s="1"/>
  <c r="DF51" i="57"/>
  <c r="AY51" i="57" s="1"/>
  <c r="BC51" i="57" s="1"/>
  <c r="DF46" i="57"/>
  <c r="AY46" i="57" s="1"/>
  <c r="BC46" i="57" s="1"/>
  <c r="DF41" i="57"/>
  <c r="DF36" i="57"/>
  <c r="AY36" i="57" s="1"/>
  <c r="DF11" i="57"/>
  <c r="AY11" i="57" s="1"/>
  <c r="BC11" i="57" s="1"/>
  <c r="DF45" i="57"/>
  <c r="AY45" i="57" s="1"/>
  <c r="DF25" i="57"/>
  <c r="AY25" i="57" s="1"/>
  <c r="DF21" i="57"/>
  <c r="AY21" i="57" s="1"/>
  <c r="DF16" i="57"/>
  <c r="DF60" i="57"/>
  <c r="AY60" i="57" s="1"/>
  <c r="BC60" i="57" s="1"/>
  <c r="DF40" i="57"/>
  <c r="DF20" i="57"/>
  <c r="AY20" i="57" s="1"/>
  <c r="DF31" i="57"/>
  <c r="AY31" i="57" s="1"/>
  <c r="BC31" i="57" s="1"/>
  <c r="DF55" i="57"/>
  <c r="AY55" i="57" s="1"/>
  <c r="BC55" i="57" s="1"/>
  <c r="DF35" i="57"/>
  <c r="AY35" i="57" s="1"/>
  <c r="DF15" i="57"/>
  <c r="DF26" i="57"/>
  <c r="AY26" i="57" s="1"/>
  <c r="DF50" i="57"/>
  <c r="AY50" i="57" s="1"/>
  <c r="BC50" i="57" s="1"/>
  <c r="DF30" i="57"/>
  <c r="AY30" i="57" s="1"/>
  <c r="DF10" i="57"/>
  <c r="AY10" i="57" s="1"/>
  <c r="DT61" i="57"/>
  <c r="AZ61" i="57" s="1"/>
  <c r="BD61" i="57" s="1"/>
  <c r="DT56" i="57"/>
  <c r="AZ56" i="57" s="1"/>
  <c r="DT51" i="57"/>
  <c r="AZ51" i="57" s="1"/>
  <c r="BD51" i="57" s="1"/>
  <c r="DT46" i="57"/>
  <c r="AZ46" i="57" s="1"/>
  <c r="DT41" i="57"/>
  <c r="AZ41" i="57" s="1"/>
  <c r="DT36" i="57"/>
  <c r="AZ36" i="57" s="1"/>
  <c r="DT31" i="57"/>
  <c r="AZ31" i="57" s="1"/>
  <c r="BD31" i="57" s="1"/>
  <c r="DT26" i="57"/>
  <c r="AZ26" i="57" s="1"/>
  <c r="BD26" i="57" s="1"/>
  <c r="DT21" i="57"/>
  <c r="AZ21" i="57" s="1"/>
  <c r="DT16" i="57"/>
  <c r="AZ16" i="57" s="1"/>
  <c r="DT11" i="57"/>
  <c r="AZ11" i="57" s="1"/>
  <c r="BD11" i="57" s="1"/>
  <c r="AM52" i="57"/>
  <c r="Y18" i="55"/>
  <c r="T31" i="55"/>
  <c r="X44" i="55"/>
  <c r="S32" i="55"/>
  <c r="AC19" i="55"/>
  <c r="AA20" i="55"/>
  <c r="Y34" i="55"/>
  <c r="T20" i="55"/>
  <c r="Y32" i="55"/>
  <c r="X19" i="55"/>
  <c r="T19" i="55"/>
  <c r="P19" i="55"/>
  <c r="AD32" i="55"/>
  <c r="M37" i="31" s="1"/>
  <c r="AO46" i="57"/>
  <c r="AP46" i="57" s="1"/>
  <c r="AS35" i="57"/>
  <c r="AT35" i="57" s="1"/>
  <c r="AA42" i="55"/>
  <c r="W16" i="55"/>
  <c r="U40" i="55"/>
  <c r="AB14" i="55"/>
  <c r="BI56" i="32"/>
  <c r="U13" i="55"/>
  <c r="AM22" i="57"/>
  <c r="P13" i="55"/>
  <c r="T37" i="55"/>
  <c r="AA37" i="55"/>
  <c r="Y138" i="10"/>
  <c r="E51" i="55"/>
  <c r="W120" i="10"/>
  <c r="AD138" i="10"/>
  <c r="AD120" i="10"/>
  <c r="P120" i="10"/>
  <c r="AC120" i="10"/>
  <c r="X138" i="10"/>
  <c r="Z138" i="10"/>
  <c r="W138" i="10"/>
  <c r="N48" i="55"/>
  <c r="N51" i="55"/>
  <c r="N61" i="55" s="1"/>
  <c r="M51" i="55"/>
  <c r="M61" i="55" s="1"/>
  <c r="M22" i="55"/>
  <c r="L51" i="55"/>
  <c r="L61" i="55" s="1"/>
  <c r="L22" i="55"/>
  <c r="J51" i="55"/>
  <c r="J61" i="55" s="1"/>
  <c r="J22" i="55"/>
  <c r="I22" i="55"/>
  <c r="I51" i="55"/>
  <c r="I61" i="55" s="1"/>
  <c r="F51" i="55"/>
  <c r="F61" i="55" s="1"/>
  <c r="F22" i="55"/>
  <c r="H51" i="55"/>
  <c r="H61" i="55" s="1"/>
  <c r="H22" i="55"/>
  <c r="K51" i="55"/>
  <c r="K61" i="55" s="1"/>
  <c r="X120" i="10"/>
  <c r="AA120" i="10"/>
  <c r="V120" i="10"/>
  <c r="T138" i="10"/>
  <c r="AC138" i="10"/>
  <c r="P138" i="10"/>
  <c r="D25" i="55"/>
  <c r="D35" i="55" s="1"/>
  <c r="D48" i="55"/>
  <c r="S138" i="10"/>
  <c r="O51" i="55"/>
  <c r="G51" i="55"/>
  <c r="G61" i="55" s="1"/>
  <c r="U120" i="10"/>
  <c r="T120" i="10"/>
  <c r="Z120" i="10"/>
  <c r="AB138" i="10"/>
  <c r="V138" i="10"/>
  <c r="S120" i="10"/>
  <c r="Y120" i="10"/>
  <c r="AB120" i="10"/>
  <c r="U138" i="10"/>
  <c r="AA138" i="10"/>
  <c r="AG52" i="57"/>
  <c r="AH52" i="57" s="1"/>
  <c r="CZ14" i="57"/>
  <c r="C14" i="57" s="1"/>
  <c r="AG57" i="57"/>
  <c r="AH57" i="57" s="1"/>
  <c r="AS30" i="57"/>
  <c r="AT30" i="57" s="1"/>
  <c r="AM32" i="57"/>
  <c r="AS56" i="57"/>
  <c r="AT56" i="57" s="1"/>
  <c r="AO36" i="57"/>
  <c r="AP36" i="57" s="1"/>
  <c r="AS25" i="57"/>
  <c r="AT25" i="57" s="1"/>
  <c r="AS31" i="57"/>
  <c r="AT31" i="57" s="1"/>
  <c r="AS50" i="57"/>
  <c r="AT50" i="57" s="1"/>
  <c r="AS60" i="57"/>
  <c r="AT60" i="57" s="1"/>
  <c r="AS61" i="57"/>
  <c r="AT61" i="57" s="1"/>
  <c r="AV61" i="57"/>
  <c r="AV36" i="57"/>
  <c r="AW36" i="57" s="1"/>
  <c r="AX36" i="57" s="1"/>
  <c r="AF67" i="57"/>
  <c r="AV60" i="57"/>
  <c r="AW60" i="57" s="1"/>
  <c r="AX60" i="57" s="1"/>
  <c r="AV41" i="57"/>
  <c r="AN37" i="57"/>
  <c r="AW24" i="57"/>
  <c r="AV16" i="57"/>
  <c r="AR52" i="57"/>
  <c r="AS49" i="57"/>
  <c r="AK32" i="57"/>
  <c r="AL32" i="57" s="1"/>
  <c r="AL29" i="57"/>
  <c r="AK62" i="57"/>
  <c r="AL62" i="57" s="1"/>
  <c r="AL59" i="57"/>
  <c r="AG62" i="57"/>
  <c r="AH62" i="57" s="1"/>
  <c r="AH59" i="57"/>
  <c r="AG32" i="57"/>
  <c r="AH32" i="57" s="1"/>
  <c r="AH29" i="57"/>
  <c r="AV45" i="57"/>
  <c r="AN62" i="57"/>
  <c r="AH10" i="57"/>
  <c r="AV49" i="57"/>
  <c r="AN52" i="57"/>
  <c r="AO49" i="57"/>
  <c r="AV20" i="57"/>
  <c r="DT60" i="57"/>
  <c r="AZ60" i="57" s="1"/>
  <c r="DT59" i="57"/>
  <c r="AZ59" i="57" s="1"/>
  <c r="BD59" i="57" s="1"/>
  <c r="DT55" i="57"/>
  <c r="AZ55" i="57" s="1"/>
  <c r="BD55" i="57" s="1"/>
  <c r="DT49" i="57"/>
  <c r="AZ49" i="57" s="1"/>
  <c r="DT50" i="57"/>
  <c r="AZ50" i="57" s="1"/>
  <c r="BD50" i="57" s="1"/>
  <c r="DT45" i="57"/>
  <c r="AZ45" i="57" s="1"/>
  <c r="BD45" i="57" s="1"/>
  <c r="DT44" i="57"/>
  <c r="AZ44" i="57" s="1"/>
  <c r="BD44" i="57" s="1"/>
  <c r="DT40" i="57"/>
  <c r="AZ40" i="57" s="1"/>
  <c r="BD40" i="57" s="1"/>
  <c r="DT54" i="57"/>
  <c r="AZ54" i="57" s="1"/>
  <c r="DT39" i="57"/>
  <c r="AZ39" i="57" s="1"/>
  <c r="BD39" i="57" s="1"/>
  <c r="DT35" i="57"/>
  <c r="AZ35" i="57" s="1"/>
  <c r="BD35" i="57" s="1"/>
  <c r="DT25" i="57"/>
  <c r="AZ25" i="57" s="1"/>
  <c r="DT34" i="57"/>
  <c r="AZ34" i="57" s="1"/>
  <c r="BD34" i="57" s="1"/>
  <c r="DT30" i="57"/>
  <c r="AZ30" i="57" s="1"/>
  <c r="DT29" i="57"/>
  <c r="AZ29" i="57" s="1"/>
  <c r="DT20" i="57"/>
  <c r="AZ20" i="57" s="1"/>
  <c r="BD20" i="57" s="1"/>
  <c r="DT15" i="57"/>
  <c r="AZ15" i="57" s="1"/>
  <c r="DT14" i="57"/>
  <c r="AZ14" i="57" s="1"/>
  <c r="DT24" i="57"/>
  <c r="AZ24" i="57" s="1"/>
  <c r="DT10" i="57"/>
  <c r="AZ10" i="57" s="1"/>
  <c r="DT9" i="57"/>
  <c r="AZ9" i="57" s="1"/>
  <c r="DU7" i="57"/>
  <c r="DT19" i="57"/>
  <c r="AZ19" i="57" s="1"/>
  <c r="AS26" i="57"/>
  <c r="AT26" i="57" s="1"/>
  <c r="AS21" i="57"/>
  <c r="AT21" i="57" s="1"/>
  <c r="AU21" i="57" s="1"/>
  <c r="AS46" i="57"/>
  <c r="AT46" i="57" s="1"/>
  <c r="AM27" i="57"/>
  <c r="AO44" i="57"/>
  <c r="AN47" i="57"/>
  <c r="AQ22" i="57"/>
  <c r="AU19" i="57"/>
  <c r="AU35" i="57"/>
  <c r="AU45" i="57"/>
  <c r="AQ52" i="57"/>
  <c r="AU55" i="57"/>
  <c r="AV55" i="57" s="1"/>
  <c r="AW55" i="57" s="1"/>
  <c r="AX55" i="57" s="1"/>
  <c r="AV54" i="57"/>
  <c r="AV35" i="57"/>
  <c r="AV14" i="57"/>
  <c r="AN64" i="57"/>
  <c r="AO9" i="57"/>
  <c r="AN12" i="57"/>
  <c r="AK12" i="57"/>
  <c r="AL12" i="57" s="1"/>
  <c r="AL9" i="57"/>
  <c r="AV39" i="57"/>
  <c r="AV59" i="57"/>
  <c r="AL11" i="57"/>
  <c r="AP29" i="57"/>
  <c r="AV50" i="57"/>
  <c r="AV31" i="57"/>
  <c r="AV15" i="57"/>
  <c r="DG7" i="57"/>
  <c r="DF9" i="57"/>
  <c r="AY9" i="57" s="1"/>
  <c r="BC9" i="57" s="1"/>
  <c r="AU20" i="57"/>
  <c r="AU26" i="57"/>
  <c r="AQ57" i="57"/>
  <c r="AV40" i="57"/>
  <c r="AN32" i="57"/>
  <c r="AN65" i="57"/>
  <c r="AO10" i="57"/>
  <c r="AV56" i="57"/>
  <c r="AW56" i="57" s="1"/>
  <c r="AX56" i="57" s="1"/>
  <c r="AR65" i="57"/>
  <c r="AS10" i="57"/>
  <c r="AR64" i="57"/>
  <c r="AR12" i="57"/>
  <c r="AS9" i="57"/>
  <c r="AR22" i="57"/>
  <c r="AS19" i="57"/>
  <c r="AS24" i="57"/>
  <c r="AR27" i="57"/>
  <c r="AS34" i="57"/>
  <c r="AR37" i="57"/>
  <c r="AS51" i="57"/>
  <c r="AT51" i="57" s="1"/>
  <c r="AU51" i="57" s="1"/>
  <c r="AV51" i="57"/>
  <c r="AV10" i="57"/>
  <c r="AV44" i="57"/>
  <c r="AQ12" i="57"/>
  <c r="AU9" i="57"/>
  <c r="AU25" i="57"/>
  <c r="AW25" i="57" s="1"/>
  <c r="AX25" i="57" s="1"/>
  <c r="AQ27" i="57"/>
  <c r="AQ47" i="57"/>
  <c r="AU44" i="57"/>
  <c r="AQ62" i="57"/>
  <c r="AG47" i="57"/>
  <c r="AH47" i="57" s="1"/>
  <c r="AH44" i="57"/>
  <c r="AK57" i="57"/>
  <c r="AL57" i="57" s="1"/>
  <c r="AL54" i="57"/>
  <c r="AV9" i="57"/>
  <c r="AV21" i="57"/>
  <c r="AG12" i="57"/>
  <c r="AH12" i="57" s="1"/>
  <c r="AO26" i="57"/>
  <c r="AP26" i="57" s="1"/>
  <c r="AN66" i="57"/>
  <c r="AO11" i="57"/>
  <c r="AO31" i="57"/>
  <c r="AP31" i="57" s="1"/>
  <c r="AS20" i="57"/>
  <c r="AT20" i="57" s="1"/>
  <c r="AK27" i="57"/>
  <c r="AL27" i="57" s="1"/>
  <c r="AL24" i="57"/>
  <c r="AN57" i="57"/>
  <c r="AO54" i="57"/>
  <c r="AV30" i="57"/>
  <c r="AL49" i="57"/>
  <c r="AK52" i="57"/>
  <c r="AL52" i="57" s="1"/>
  <c r="AR66" i="57"/>
  <c r="AS11" i="57"/>
  <c r="AR17" i="57"/>
  <c r="AS36" i="57"/>
  <c r="AT36" i="57" s="1"/>
  <c r="AR32" i="57"/>
  <c r="AS29" i="57"/>
  <c r="AV29" i="57"/>
  <c r="AR42" i="57"/>
  <c r="AR47" i="57"/>
  <c r="AS44" i="57"/>
  <c r="AR62" i="57"/>
  <c r="AS59" i="57"/>
  <c r="AR57" i="57"/>
  <c r="AS54" i="57"/>
  <c r="AG37" i="57"/>
  <c r="AH37" i="57" s="1"/>
  <c r="AH34" i="57"/>
  <c r="AH11" i="57"/>
  <c r="AP34" i="57"/>
  <c r="AK47" i="57"/>
  <c r="AL47" i="57" s="1"/>
  <c r="AL44" i="57"/>
  <c r="AN27" i="57"/>
  <c r="AO24" i="57"/>
  <c r="AU11" i="57"/>
  <c r="AU31" i="57"/>
  <c r="AQ32" i="57"/>
  <c r="AU29" i="57"/>
  <c r="AQ37" i="57"/>
  <c r="AU34" i="57"/>
  <c r="AU46" i="57"/>
  <c r="AV46" i="57" s="1"/>
  <c r="AW46" i="57" s="1"/>
  <c r="AX46" i="57" s="1"/>
  <c r="AU50" i="57"/>
  <c r="AU61" i="57"/>
  <c r="AU59" i="57"/>
  <c r="AN17" i="57"/>
  <c r="AJ67" i="57"/>
  <c r="AG22" i="57"/>
  <c r="AH22" i="57" s="1"/>
  <c r="AH19" i="57"/>
  <c r="AU30" i="57"/>
  <c r="AN42" i="57"/>
  <c r="AK37" i="57"/>
  <c r="AL37" i="57" s="1"/>
  <c r="AL34" i="57"/>
  <c r="AV26" i="57"/>
  <c r="AV11" i="57"/>
  <c r="AL10" i="57"/>
  <c r="AN22" i="57"/>
  <c r="AO19" i="57"/>
  <c r="AV19" i="57"/>
  <c r="AK22" i="57"/>
  <c r="AL22" i="57" s="1"/>
  <c r="AL19" i="57"/>
  <c r="AO59" i="57"/>
  <c r="AC21" i="55"/>
  <c r="S34" i="55"/>
  <c r="D60" i="55"/>
  <c r="S60" i="55" s="1"/>
  <c r="T34" i="55"/>
  <c r="AA34" i="55"/>
  <c r="X21" i="55"/>
  <c r="AA18" i="55"/>
  <c r="AC31" i="55"/>
  <c r="P18" i="55"/>
  <c r="U44" i="55"/>
  <c r="Z31" i="55"/>
  <c r="V44" i="55"/>
  <c r="AB17" i="55"/>
  <c r="S17" i="55"/>
  <c r="AD17" i="55"/>
  <c r="M17" i="31" s="1"/>
  <c r="Y17" i="55"/>
  <c r="U17" i="55"/>
  <c r="W17" i="55"/>
  <c r="T17" i="55"/>
  <c r="V42" i="55"/>
  <c r="V16" i="55"/>
  <c r="T41" i="55"/>
  <c r="AA41" i="55"/>
  <c r="V14" i="55"/>
  <c r="AA27" i="55"/>
  <c r="X14" i="55"/>
  <c r="P14" i="55"/>
  <c r="T14" i="55"/>
  <c r="Y14" i="55"/>
  <c r="AD14" i="55"/>
  <c r="M14" i="31" s="1"/>
  <c r="T27" i="55"/>
  <c r="X13" i="55"/>
  <c r="Y26" i="55"/>
  <c r="W13" i="55"/>
  <c r="X26" i="55"/>
  <c r="T26" i="55"/>
  <c r="AA26" i="55"/>
  <c r="V26" i="55"/>
  <c r="AD13" i="55"/>
  <c r="M13" i="31" s="1"/>
  <c r="P26" i="55"/>
  <c r="AC26" i="55"/>
  <c r="AC13" i="55"/>
  <c r="AB59" i="32"/>
  <c r="V59" i="32"/>
  <c r="D12" i="52"/>
  <c r="AE56" i="32"/>
  <c r="AE102" i="32" s="1"/>
  <c r="AB37" i="55"/>
  <c r="W37" i="55"/>
  <c r="P45" i="55"/>
  <c r="Z32" i="55"/>
  <c r="AA32" i="55"/>
  <c r="W19" i="55"/>
  <c r="Z19" i="55"/>
  <c r="Y45" i="55"/>
  <c r="U19" i="55"/>
  <c r="G48" i="55"/>
  <c r="P32" i="55"/>
  <c r="U32" i="55"/>
  <c r="V19" i="55"/>
  <c r="AB19" i="55"/>
  <c r="V45" i="55"/>
  <c r="W32" i="55"/>
  <c r="AC32" i="55"/>
  <c r="AA19" i="55"/>
  <c r="AD19" i="55"/>
  <c r="M19" i="31" s="1"/>
  <c r="V32" i="55"/>
  <c r="Y19" i="55"/>
  <c r="X16" i="55"/>
  <c r="U16" i="55"/>
  <c r="AB12" i="55"/>
  <c r="F48" i="55"/>
  <c r="Y28" i="55"/>
  <c r="T28" i="55"/>
  <c r="AC37" i="55"/>
  <c r="E48" i="55"/>
  <c r="Z37" i="55"/>
  <c r="X37" i="55"/>
  <c r="U37" i="55"/>
  <c r="AD37" i="55"/>
  <c r="M47" i="31" s="1"/>
  <c r="V37" i="55"/>
  <c r="P34" i="55"/>
  <c r="P21" i="55"/>
  <c r="W21" i="55"/>
  <c r="V21" i="55"/>
  <c r="AD21" i="55"/>
  <c r="M21" i="31" s="1"/>
  <c r="W34" i="55"/>
  <c r="W47" i="55"/>
  <c r="X34" i="55"/>
  <c r="AB34" i="55"/>
  <c r="T21" i="55"/>
  <c r="AD47" i="55"/>
  <c r="M57" i="31" s="1"/>
  <c r="U21" i="55"/>
  <c r="V34" i="55"/>
  <c r="Y21" i="55"/>
  <c r="U34" i="55"/>
  <c r="Z44" i="55"/>
  <c r="AB44" i="55"/>
  <c r="AB31" i="55"/>
  <c r="AC44" i="55"/>
  <c r="W44" i="55"/>
  <c r="P44" i="55"/>
  <c r="T44" i="55"/>
  <c r="P31" i="55"/>
  <c r="W31" i="55"/>
  <c r="AA44" i="55"/>
  <c r="AD31" i="55"/>
  <c r="M36" i="31" s="1"/>
  <c r="E57" i="55"/>
  <c r="AD26" i="55"/>
  <c r="M31" i="31" s="1"/>
  <c r="U26" i="55"/>
  <c r="W26" i="55"/>
  <c r="E52" i="55"/>
  <c r="AB26" i="55"/>
  <c r="Z26" i="55"/>
  <c r="AB27" i="55"/>
  <c r="AB40" i="55"/>
  <c r="AA40" i="55"/>
  <c r="AD40" i="55"/>
  <c r="M50" i="31" s="1"/>
  <c r="AB47" i="55"/>
  <c r="X47" i="55"/>
  <c r="P47" i="55"/>
  <c r="V47" i="55"/>
  <c r="V33" i="55"/>
  <c r="U33" i="55"/>
  <c r="AB33" i="55"/>
  <c r="P33" i="55"/>
  <c r="X33" i="55"/>
  <c r="AD33" i="55"/>
  <c r="M38" i="31" s="1"/>
  <c r="T33" i="55"/>
  <c r="Z33" i="55"/>
  <c r="AC33" i="55"/>
  <c r="AB45" i="55"/>
  <c r="Z45" i="55"/>
  <c r="AA45" i="55"/>
  <c r="V31" i="55"/>
  <c r="X31" i="55"/>
  <c r="AC18" i="55"/>
  <c r="Z18" i="55"/>
  <c r="X18" i="55"/>
  <c r="Y43" i="55"/>
  <c r="S43" i="55"/>
  <c r="P43" i="55"/>
  <c r="W43" i="55"/>
  <c r="V43" i="55"/>
  <c r="AB43" i="55"/>
  <c r="U43" i="55"/>
  <c r="AA43" i="55"/>
  <c r="D56" i="55"/>
  <c r="P56" i="55" s="1"/>
  <c r="AC43" i="55"/>
  <c r="P41" i="55"/>
  <c r="S41" i="55"/>
  <c r="Y41" i="55"/>
  <c r="X41" i="55"/>
  <c r="W41" i="55"/>
  <c r="AC41" i="55"/>
  <c r="V41" i="55"/>
  <c r="AB41" i="55"/>
  <c r="U41" i="55"/>
  <c r="W11" i="55"/>
  <c r="V11" i="55"/>
  <c r="Y11" i="55"/>
  <c r="AA11" i="55"/>
  <c r="AB11" i="55"/>
  <c r="T11" i="55"/>
  <c r="Z11" i="55"/>
  <c r="S11" i="55"/>
  <c r="P11" i="55"/>
  <c r="D50" i="55"/>
  <c r="X50" i="55" s="1"/>
  <c r="U11" i="55"/>
  <c r="AC11" i="55"/>
  <c r="AD11" i="55"/>
  <c r="M11" i="31" s="1"/>
  <c r="P16" i="55"/>
  <c r="T16" i="55"/>
  <c r="V29" i="55"/>
  <c r="Z16" i="55"/>
  <c r="Y16" i="55"/>
  <c r="AB16" i="55"/>
  <c r="AE57" i="32"/>
  <c r="AE120" i="32" s="1"/>
  <c r="G22" i="55"/>
  <c r="K22" i="55"/>
  <c r="O22" i="55"/>
  <c r="P37" i="55"/>
  <c r="Y37" i="55"/>
  <c r="E22" i="55"/>
  <c r="Y13" i="55"/>
  <c r="T13" i="55"/>
  <c r="Z13" i="55"/>
  <c r="AB13" i="55"/>
  <c r="V13" i="55"/>
  <c r="AA13" i="55"/>
  <c r="D52" i="55"/>
  <c r="Z27" i="55"/>
  <c r="AD27" i="55"/>
  <c r="M32" i="31" s="1"/>
  <c r="E53" i="55"/>
  <c r="X27" i="55"/>
  <c r="E35" i="55"/>
  <c r="Y40" i="55"/>
  <c r="S40" i="55"/>
  <c r="V40" i="55"/>
  <c r="X40" i="55"/>
  <c r="V27" i="55"/>
  <c r="Y27" i="55"/>
  <c r="AC27" i="55"/>
  <c r="S14" i="55"/>
  <c r="D53" i="55"/>
  <c r="S53" i="55" s="1"/>
  <c r="P40" i="55"/>
  <c r="T40" i="55"/>
  <c r="P27" i="55"/>
  <c r="AC40" i="55"/>
  <c r="W14" i="55"/>
  <c r="AC14" i="55"/>
  <c r="Z14" i="55"/>
  <c r="U27" i="55"/>
  <c r="AA14" i="55"/>
  <c r="W40" i="55"/>
  <c r="AD28" i="55"/>
  <c r="M33" i="31" s="1"/>
  <c r="Z28" i="55"/>
  <c r="AA28" i="55"/>
  <c r="E54" i="55"/>
  <c r="AD41" i="55"/>
  <c r="M51" i="31" s="1"/>
  <c r="W28" i="55"/>
  <c r="AC28" i="55"/>
  <c r="AB28" i="55"/>
  <c r="X28" i="55"/>
  <c r="V28" i="55"/>
  <c r="P28" i="55"/>
  <c r="D54" i="55"/>
  <c r="X42" i="55"/>
  <c r="P42" i="55"/>
  <c r="AC42" i="55"/>
  <c r="W42" i="55"/>
  <c r="AA29" i="55"/>
  <c r="S29" i="55"/>
  <c r="AB29" i="55"/>
  <c r="T42" i="55"/>
  <c r="AD42" i="55"/>
  <c r="M52" i="31" s="1"/>
  <c r="X29" i="55"/>
  <c r="AB42" i="55"/>
  <c r="AD29" i="55"/>
  <c r="M34" i="31" s="1"/>
  <c r="AC29" i="55"/>
  <c r="D55" i="55"/>
  <c r="S16" i="55"/>
  <c r="Z42" i="55"/>
  <c r="T29" i="55"/>
  <c r="Z29" i="55"/>
  <c r="AD16" i="55"/>
  <c r="M16" i="31" s="1"/>
  <c r="AC16" i="55"/>
  <c r="Y42" i="55"/>
  <c r="U29" i="55"/>
  <c r="U42" i="55"/>
  <c r="W29" i="55"/>
  <c r="Y29" i="55"/>
  <c r="Z43" i="55"/>
  <c r="AC17" i="55"/>
  <c r="X17" i="55"/>
  <c r="V17" i="55"/>
  <c r="AA17" i="55"/>
  <c r="Z17" i="55"/>
  <c r="AD43" i="55"/>
  <c r="M53" i="31" s="1"/>
  <c r="X43" i="55"/>
  <c r="AB18" i="55"/>
  <c r="Y31" i="55"/>
  <c r="S31" i="55"/>
  <c r="AD44" i="55"/>
  <c r="M54" i="31" s="1"/>
  <c r="S18" i="55"/>
  <c r="U18" i="55"/>
  <c r="D57" i="55"/>
  <c r="T18" i="55"/>
  <c r="W18" i="55"/>
  <c r="AD18" i="55"/>
  <c r="M18" i="31" s="1"/>
  <c r="AA31" i="55"/>
  <c r="D58" i="55"/>
  <c r="T45" i="55"/>
  <c r="W45" i="55"/>
  <c r="AC45" i="55"/>
  <c r="X45" i="55"/>
  <c r="U45" i="55"/>
  <c r="AD45" i="55"/>
  <c r="M55" i="31" s="1"/>
  <c r="X32" i="55"/>
  <c r="T32" i="55"/>
  <c r="AC20" i="55"/>
  <c r="X20" i="55"/>
  <c r="V20" i="55"/>
  <c r="Z20" i="55"/>
  <c r="Y33" i="55"/>
  <c r="S33" i="55"/>
  <c r="W20" i="55"/>
  <c r="AB20" i="55"/>
  <c r="U20" i="55"/>
  <c r="AD20" i="55"/>
  <c r="M20" i="31" s="1"/>
  <c r="P20" i="55"/>
  <c r="D59" i="55"/>
  <c r="AD59" i="55" s="1"/>
  <c r="Y20" i="55"/>
  <c r="AA33" i="55"/>
  <c r="AC47" i="55"/>
  <c r="T47" i="55"/>
  <c r="Z47" i="55"/>
  <c r="AA47" i="55"/>
  <c r="U47" i="55"/>
  <c r="E60" i="55"/>
  <c r="AC60" i="55" s="1"/>
  <c r="S47" i="55"/>
  <c r="Y47" i="55"/>
  <c r="Z21" i="55"/>
  <c r="AD34" i="55"/>
  <c r="M39" i="31" s="1"/>
  <c r="AA21" i="55"/>
  <c r="Z34" i="55"/>
  <c r="AC34" i="55"/>
  <c r="AB21" i="55"/>
  <c r="P12" i="55"/>
  <c r="AC12" i="55"/>
  <c r="AA12" i="55"/>
  <c r="W12" i="55"/>
  <c r="AA59" i="32"/>
  <c r="T59" i="32"/>
  <c r="AD59" i="32"/>
  <c r="AD12" i="55"/>
  <c r="M12" i="31" s="1"/>
  <c r="Y12" i="55"/>
  <c r="AC59" i="32"/>
  <c r="W59" i="32"/>
  <c r="S12" i="55"/>
  <c r="Z12" i="55"/>
  <c r="U12" i="55"/>
  <c r="X12" i="55"/>
  <c r="Y59" i="32"/>
  <c r="X59" i="32"/>
  <c r="Z59" i="32"/>
  <c r="V12" i="55"/>
  <c r="D22" i="55"/>
  <c r="T12" i="55"/>
  <c r="S59" i="32"/>
  <c r="U59" i="32"/>
  <c r="AE58" i="32"/>
  <c r="AE138" i="32" s="1"/>
  <c r="EU59" i="32"/>
  <c r="P59" i="32"/>
  <c r="FJ59" i="32"/>
  <c r="EF59" i="32"/>
  <c r="BX59" i="32"/>
  <c r="AB59" i="10"/>
  <c r="U59" i="10"/>
  <c r="T59" i="10"/>
  <c r="W59" i="10"/>
  <c r="S59" i="10"/>
  <c r="AD59" i="10"/>
  <c r="AC59" i="10"/>
  <c r="AD102" i="10"/>
  <c r="Z102" i="10"/>
  <c r="V102" i="10"/>
  <c r="P102" i="10"/>
  <c r="AC102" i="10"/>
  <c r="Y102" i="10"/>
  <c r="U102" i="10"/>
  <c r="AB102" i="10"/>
  <c r="X102" i="10"/>
  <c r="T102" i="10"/>
  <c r="AA102" i="10"/>
  <c r="W102" i="10"/>
  <c r="S102" i="10"/>
  <c r="P59" i="10"/>
  <c r="Z59" i="10"/>
  <c r="Y59" i="10"/>
  <c r="X59" i="10"/>
  <c r="AA59" i="10"/>
  <c r="V59" i="10"/>
  <c r="P59" i="16"/>
  <c r="DB7" i="54"/>
  <c r="DP7" i="54"/>
  <c r="CG20" i="65" l="1"/>
  <c r="CH20" i="65" s="1"/>
  <c r="CI20" i="65" s="1"/>
  <c r="CJ20" i="65" s="1"/>
  <c r="CK20" i="65" s="1"/>
  <c r="CL20" i="65" s="1"/>
  <c r="CG40" i="65"/>
  <c r="CH40" i="65" s="1"/>
  <c r="CI40" i="65" s="1"/>
  <c r="CJ40" i="65" s="1"/>
  <c r="CK40" i="65" s="1"/>
  <c r="CL40" i="65" s="1"/>
  <c r="CG60" i="65"/>
  <c r="CH60" i="65" s="1"/>
  <c r="CI60" i="65" s="1"/>
  <c r="CJ60" i="65" s="1"/>
  <c r="CK60" i="65" s="1"/>
  <c r="CL60" i="65" s="1"/>
  <c r="CG61" i="65"/>
  <c r="CH61" i="65" s="1"/>
  <c r="CI61" i="65" s="1"/>
  <c r="CJ61" i="65" s="1"/>
  <c r="CK61" i="65" s="1"/>
  <c r="CL61" i="65" s="1"/>
  <c r="CG56" i="65"/>
  <c r="CH56" i="65" s="1"/>
  <c r="CI56" i="65" s="1"/>
  <c r="CJ56" i="65" s="1"/>
  <c r="CK56" i="65" s="1"/>
  <c r="CL56" i="65" s="1"/>
  <c r="CG36" i="65"/>
  <c r="CH36" i="65" s="1"/>
  <c r="CI36" i="65" s="1"/>
  <c r="CJ36" i="65" s="1"/>
  <c r="CK36" i="65" s="1"/>
  <c r="CL36" i="65" s="1"/>
  <c r="BE67" i="65"/>
  <c r="BF67" i="65" s="1"/>
  <c r="CG15" i="65"/>
  <c r="CH15" i="65" s="1"/>
  <c r="CI15" i="65" s="1"/>
  <c r="CJ15" i="65" s="1"/>
  <c r="CK15" i="65" s="1"/>
  <c r="CL15" i="65" s="1"/>
  <c r="AO67" i="65"/>
  <c r="AP67" i="65" s="1"/>
  <c r="I67" i="65"/>
  <c r="J67" i="65" s="1"/>
  <c r="AX66" i="65"/>
  <c r="AW67" i="65"/>
  <c r="AX67" i="65" s="1"/>
  <c r="Q67" i="65"/>
  <c r="R67" i="65" s="1"/>
  <c r="Y67" i="65"/>
  <c r="Z67" i="65" s="1"/>
  <c r="AG67" i="65"/>
  <c r="AH67" i="65" s="1"/>
  <c r="CE22" i="65"/>
  <c r="CE27" i="65"/>
  <c r="CG26" i="65"/>
  <c r="CH26" i="65" s="1"/>
  <c r="CI26" i="65" s="1"/>
  <c r="CJ26" i="65" s="1"/>
  <c r="CK26" i="65" s="1"/>
  <c r="CL26" i="65" s="1"/>
  <c r="BW67" i="65"/>
  <c r="CE42" i="65"/>
  <c r="BU44" i="65"/>
  <c r="BU47" i="65" s="1"/>
  <c r="BV47" i="65" s="1"/>
  <c r="CG50" i="65"/>
  <c r="CH50" i="65" s="1"/>
  <c r="CI50" i="65" s="1"/>
  <c r="CJ50" i="65" s="1"/>
  <c r="CK50" i="65" s="1"/>
  <c r="CL50" i="65" s="1"/>
  <c r="CE52" i="65"/>
  <c r="CG55" i="65"/>
  <c r="CH55" i="65" s="1"/>
  <c r="CI55" i="65" s="1"/>
  <c r="CJ55" i="65" s="1"/>
  <c r="CK55" i="65" s="1"/>
  <c r="CL55" i="65" s="1"/>
  <c r="CF17" i="65"/>
  <c r="CG14" i="65"/>
  <c r="CF57" i="65"/>
  <c r="CG54" i="65"/>
  <c r="BY22" i="65"/>
  <c r="BZ22" i="65" s="1"/>
  <c r="BZ19" i="65"/>
  <c r="CA19" i="65" s="1"/>
  <c r="BR64" i="65"/>
  <c r="BQ67" i="65"/>
  <c r="BR67" i="65" s="1"/>
  <c r="BY52" i="65"/>
  <c r="BZ52" i="65" s="1"/>
  <c r="BZ49" i="65"/>
  <c r="CA49" i="65" s="1"/>
  <c r="BY17" i="65"/>
  <c r="BZ17" i="65" s="1"/>
  <c r="BZ14" i="65"/>
  <c r="CA14" i="65" s="1"/>
  <c r="CE64" i="65"/>
  <c r="CE12" i="65"/>
  <c r="CE37" i="65"/>
  <c r="CF52" i="65"/>
  <c r="CG49" i="65"/>
  <c r="BS32" i="65"/>
  <c r="BT29" i="65"/>
  <c r="BV19" i="65"/>
  <c r="BU22" i="65"/>
  <c r="BV22" i="65" s="1"/>
  <c r="CE65" i="65"/>
  <c r="BS27" i="65"/>
  <c r="BT24" i="65"/>
  <c r="BY66" i="65"/>
  <c r="BZ66" i="65" s="1"/>
  <c r="BZ11" i="65"/>
  <c r="CA11" i="65" s="1"/>
  <c r="BZ24" i="65"/>
  <c r="CA24" i="65" s="1"/>
  <c r="BY27" i="65"/>
  <c r="BZ27" i="65" s="1"/>
  <c r="CF37" i="65"/>
  <c r="CG34" i="65"/>
  <c r="CF47" i="65"/>
  <c r="CG44" i="65"/>
  <c r="BY65" i="65"/>
  <c r="BZ65" i="65" s="1"/>
  <c r="BZ10" i="65"/>
  <c r="CA10" i="65" s="1"/>
  <c r="BY37" i="65"/>
  <c r="BZ37" i="65" s="1"/>
  <c r="BZ34" i="65"/>
  <c r="CA34" i="65" s="1"/>
  <c r="BZ59" i="65"/>
  <c r="CA59" i="65" s="1"/>
  <c r="BY62" i="65"/>
  <c r="BZ62" i="65" s="1"/>
  <c r="BS52" i="65"/>
  <c r="BT49" i="65"/>
  <c r="BS37" i="65"/>
  <c r="BT34" i="65"/>
  <c r="BV54" i="65"/>
  <c r="BU57" i="65"/>
  <c r="BV57" i="65" s="1"/>
  <c r="BU10" i="65"/>
  <c r="CE66" i="65"/>
  <c r="CE47" i="65"/>
  <c r="DY61" i="65"/>
  <c r="CN61" i="65" s="1"/>
  <c r="DY60" i="65"/>
  <c r="CN60" i="65" s="1"/>
  <c r="DY56" i="65"/>
  <c r="CN56" i="65" s="1"/>
  <c r="DY55" i="65"/>
  <c r="CN55" i="65" s="1"/>
  <c r="DY54" i="65"/>
  <c r="CN54" i="65" s="1"/>
  <c r="DY59" i="65"/>
  <c r="CN59" i="65" s="1"/>
  <c r="DY51" i="65"/>
  <c r="CN51" i="65" s="1"/>
  <c r="DY50" i="65"/>
  <c r="CN50" i="65" s="1"/>
  <c r="DY49" i="65"/>
  <c r="CN49" i="65" s="1"/>
  <c r="DY46" i="65"/>
  <c r="CN46" i="65" s="1"/>
  <c r="DY45" i="65"/>
  <c r="CN45" i="65" s="1"/>
  <c r="DY41" i="65"/>
  <c r="CN41" i="65" s="1"/>
  <c r="DY40" i="65"/>
  <c r="CN40" i="65" s="1"/>
  <c r="DY39" i="65"/>
  <c r="CN39" i="65" s="1"/>
  <c r="DY36" i="65"/>
  <c r="CN36" i="65" s="1"/>
  <c r="DY35" i="65"/>
  <c r="CN35" i="65" s="1"/>
  <c r="DY44" i="65"/>
  <c r="CN44" i="65" s="1"/>
  <c r="DY31" i="65"/>
  <c r="CN31" i="65" s="1"/>
  <c r="DY30" i="65"/>
  <c r="CN30" i="65" s="1"/>
  <c r="DY29" i="65"/>
  <c r="CN29" i="65" s="1"/>
  <c r="DY34" i="65"/>
  <c r="CN34" i="65" s="1"/>
  <c r="DY26" i="65"/>
  <c r="CN26" i="65" s="1"/>
  <c r="DY25" i="65"/>
  <c r="CN25" i="65" s="1"/>
  <c r="DY24" i="65"/>
  <c r="CN24" i="65" s="1"/>
  <c r="DY21" i="65"/>
  <c r="CN21" i="65" s="1"/>
  <c r="DY20" i="65"/>
  <c r="CN20" i="65" s="1"/>
  <c r="DY15" i="65"/>
  <c r="CN15" i="65" s="1"/>
  <c r="DY14" i="65"/>
  <c r="CN14" i="65" s="1"/>
  <c r="DY11" i="65"/>
  <c r="CN11" i="65" s="1"/>
  <c r="DY10" i="65"/>
  <c r="CN10" i="65" s="1"/>
  <c r="DY9" i="65"/>
  <c r="CN9" i="65" s="1"/>
  <c r="DY19" i="65"/>
  <c r="CN19" i="65" s="1"/>
  <c r="DY16" i="65"/>
  <c r="CN16" i="65" s="1"/>
  <c r="CB66" i="65"/>
  <c r="CE17" i="65"/>
  <c r="CE57" i="65"/>
  <c r="BN44" i="65"/>
  <c r="BM47" i="65"/>
  <c r="BN47" i="65" s="1"/>
  <c r="BS17" i="65"/>
  <c r="BT14" i="65"/>
  <c r="CF64" i="65"/>
  <c r="CF12" i="65"/>
  <c r="CG9" i="65"/>
  <c r="CF62" i="65"/>
  <c r="CG59" i="65"/>
  <c r="BS62" i="65"/>
  <c r="BT59" i="65"/>
  <c r="BS42" i="65"/>
  <c r="BT39" i="65"/>
  <c r="BU11" i="65"/>
  <c r="BY47" i="65"/>
  <c r="BZ47" i="65" s="1"/>
  <c r="BZ44" i="65"/>
  <c r="CA44" i="65" s="1"/>
  <c r="CE32" i="65"/>
  <c r="CB47" i="65"/>
  <c r="CF27" i="65"/>
  <c r="CG24" i="65"/>
  <c r="BY64" i="65"/>
  <c r="BY12" i="65"/>
  <c r="BZ12" i="65" s="1"/>
  <c r="BZ9" i="65"/>
  <c r="CA9" i="65" s="1"/>
  <c r="BZ39" i="65"/>
  <c r="CA39" i="65" s="1"/>
  <c r="BY42" i="65"/>
  <c r="BZ42" i="65" s="1"/>
  <c r="CE62" i="65"/>
  <c r="BM42" i="65"/>
  <c r="BN42" i="65" s="1"/>
  <c r="BN39" i="65"/>
  <c r="CF65" i="65"/>
  <c r="CG10" i="65"/>
  <c r="CF22" i="65"/>
  <c r="CG19" i="65"/>
  <c r="CF42" i="65"/>
  <c r="CG39" i="65"/>
  <c r="BS64" i="65"/>
  <c r="BS67" i="65" s="1"/>
  <c r="BS12" i="65"/>
  <c r="BT9" i="65"/>
  <c r="BY32" i="65"/>
  <c r="BZ32" i="65" s="1"/>
  <c r="BZ29" i="65"/>
  <c r="CA29" i="65" s="1"/>
  <c r="BL17" i="65"/>
  <c r="BM14" i="65"/>
  <c r="BL64" i="65"/>
  <c r="BL67" i="65" s="1"/>
  <c r="BY57" i="65"/>
  <c r="BZ57" i="65" s="1"/>
  <c r="BZ54" i="65"/>
  <c r="CA54" i="65" s="1"/>
  <c r="DK61" i="65"/>
  <c r="CM61" i="65" s="1"/>
  <c r="DK60" i="65"/>
  <c r="CM60" i="65" s="1"/>
  <c r="DK59" i="65"/>
  <c r="CM59" i="65" s="1"/>
  <c r="DK56" i="65"/>
  <c r="CM56" i="65" s="1"/>
  <c r="DK54" i="65"/>
  <c r="CM54" i="65" s="1"/>
  <c r="DK51" i="65"/>
  <c r="CM51" i="65" s="1"/>
  <c r="DK50" i="65"/>
  <c r="CM50" i="65" s="1"/>
  <c r="DK49" i="65"/>
  <c r="CM49" i="65" s="1"/>
  <c r="DK46" i="65"/>
  <c r="CM46" i="65" s="1"/>
  <c r="DK55" i="65"/>
  <c r="CM55" i="65" s="1"/>
  <c r="DK45" i="65"/>
  <c r="CM45" i="65" s="1"/>
  <c r="DK41" i="65"/>
  <c r="CM41" i="65" s="1"/>
  <c r="DK40" i="65"/>
  <c r="CM40" i="65" s="1"/>
  <c r="DK44" i="65"/>
  <c r="CM44" i="65" s="1"/>
  <c r="DK39" i="65"/>
  <c r="CM39" i="65" s="1"/>
  <c r="DK34" i="65"/>
  <c r="CM34" i="65" s="1"/>
  <c r="DK36" i="65"/>
  <c r="CM36" i="65" s="1"/>
  <c r="DK35" i="65"/>
  <c r="CM35" i="65" s="1"/>
  <c r="DK31" i="65"/>
  <c r="CM31" i="65" s="1"/>
  <c r="DK24" i="65"/>
  <c r="CM24" i="65" s="1"/>
  <c r="DK21" i="65"/>
  <c r="CM21" i="65" s="1"/>
  <c r="DK20" i="65"/>
  <c r="CM20" i="65" s="1"/>
  <c r="DK19" i="65"/>
  <c r="CM19" i="65" s="1"/>
  <c r="DK16" i="65"/>
  <c r="CM16" i="65" s="1"/>
  <c r="DK15" i="65"/>
  <c r="CM15" i="65" s="1"/>
  <c r="DK30" i="65"/>
  <c r="CM30" i="65" s="1"/>
  <c r="DK26" i="65"/>
  <c r="CM26" i="65" s="1"/>
  <c r="DK29" i="65"/>
  <c r="CM29" i="65" s="1"/>
  <c r="DK25" i="65"/>
  <c r="CM25" i="65" s="1"/>
  <c r="DK14" i="65"/>
  <c r="CM14" i="65" s="1"/>
  <c r="DK11" i="65"/>
  <c r="CM11" i="65" s="1"/>
  <c r="DK10" i="65"/>
  <c r="CM10" i="65" s="1"/>
  <c r="DK9" i="65"/>
  <c r="CM9" i="65" s="1"/>
  <c r="CF66" i="65"/>
  <c r="CG11" i="65"/>
  <c r="CF32" i="65"/>
  <c r="CG29" i="65"/>
  <c r="BX67" i="65"/>
  <c r="CB57" i="65"/>
  <c r="AP52" i="59"/>
  <c r="DB59" i="32"/>
  <c r="DQ59" i="32"/>
  <c r="AT59" i="32"/>
  <c r="AM65" i="59"/>
  <c r="Y14" i="59"/>
  <c r="Z14" i="59" s="1"/>
  <c r="AW67" i="63"/>
  <c r="AX67" i="63" s="1"/>
  <c r="R64" i="63"/>
  <c r="Q67" i="63"/>
  <c r="R67" i="63" s="1"/>
  <c r="Z64" i="63"/>
  <c r="Y67" i="63"/>
  <c r="Z67" i="63" s="1"/>
  <c r="J64" i="63"/>
  <c r="I67" i="63"/>
  <c r="J67" i="63" s="1"/>
  <c r="AP64" i="63"/>
  <c r="AO67" i="63"/>
  <c r="AP67" i="63" s="1"/>
  <c r="AH64" i="63"/>
  <c r="AG67" i="63"/>
  <c r="AH67" i="63" s="1"/>
  <c r="CI22" i="63"/>
  <c r="CM27" i="63"/>
  <c r="O61" i="55"/>
  <c r="CM37" i="63"/>
  <c r="BU39" i="63"/>
  <c r="BU42" i="63" s="1"/>
  <c r="BV42" i="63" s="1"/>
  <c r="CM42" i="63"/>
  <c r="CI47" i="63"/>
  <c r="CM52" i="63"/>
  <c r="CE67" i="63"/>
  <c r="CM62" i="63"/>
  <c r="BY47" i="63"/>
  <c r="BZ47" i="63" s="1"/>
  <c r="BZ44" i="63"/>
  <c r="BY27" i="63"/>
  <c r="BZ27" i="63" s="1"/>
  <c r="BZ24" i="63"/>
  <c r="CF66" i="63"/>
  <c r="CG11" i="63"/>
  <c r="CF27" i="63"/>
  <c r="CG24" i="63"/>
  <c r="BY64" i="63"/>
  <c r="BY12" i="63"/>
  <c r="BZ12" i="63" s="1"/>
  <c r="BZ9" i="63"/>
  <c r="CA9" i="63" s="1"/>
  <c r="BM47" i="63"/>
  <c r="BN47" i="63" s="1"/>
  <c r="BN44" i="63"/>
  <c r="CB47" i="63"/>
  <c r="CC44" i="63"/>
  <c r="BY66" i="63"/>
  <c r="BZ66" i="63" s="1"/>
  <c r="BZ11" i="63"/>
  <c r="CA11" i="63" s="1"/>
  <c r="CG14" i="63"/>
  <c r="CF17" i="63"/>
  <c r="DY61" i="63"/>
  <c r="CN61" i="63" s="1"/>
  <c r="CO61" i="63" s="1"/>
  <c r="CP61" i="63" s="1"/>
  <c r="CQ61" i="63" s="1"/>
  <c r="CR61" i="63" s="1"/>
  <c r="CS61" i="63" s="1"/>
  <c r="CT61" i="63" s="1"/>
  <c r="DY60" i="63"/>
  <c r="CN60" i="63" s="1"/>
  <c r="CO60" i="63" s="1"/>
  <c r="CP60" i="63" s="1"/>
  <c r="CQ60" i="63" s="1"/>
  <c r="CR60" i="63" s="1"/>
  <c r="CS60" i="63" s="1"/>
  <c r="CT60" i="63" s="1"/>
  <c r="DY54" i="63"/>
  <c r="CN54" i="63" s="1"/>
  <c r="DY56" i="63"/>
  <c r="CN56" i="63" s="1"/>
  <c r="CO56" i="63" s="1"/>
  <c r="CP56" i="63" s="1"/>
  <c r="CQ56" i="63" s="1"/>
  <c r="CR56" i="63" s="1"/>
  <c r="CS56" i="63" s="1"/>
  <c r="CT56" i="63" s="1"/>
  <c r="DY59" i="63"/>
  <c r="CN59" i="63" s="1"/>
  <c r="DY55" i="63"/>
  <c r="CN55" i="63" s="1"/>
  <c r="CO55" i="63" s="1"/>
  <c r="CP55" i="63" s="1"/>
  <c r="CQ55" i="63" s="1"/>
  <c r="CR55" i="63" s="1"/>
  <c r="CS55" i="63" s="1"/>
  <c r="CT55" i="63" s="1"/>
  <c r="DY51" i="63"/>
  <c r="CN51" i="63" s="1"/>
  <c r="CO51" i="63" s="1"/>
  <c r="CP51" i="63" s="1"/>
  <c r="CQ51" i="63" s="1"/>
  <c r="CR51" i="63" s="1"/>
  <c r="CS51" i="63" s="1"/>
  <c r="CT51" i="63" s="1"/>
  <c r="DY44" i="63"/>
  <c r="CN44" i="63" s="1"/>
  <c r="DY50" i="63"/>
  <c r="CN50" i="63" s="1"/>
  <c r="CO50" i="63" s="1"/>
  <c r="CP50" i="63" s="1"/>
  <c r="CQ50" i="63" s="1"/>
  <c r="CR50" i="63" s="1"/>
  <c r="CS50" i="63" s="1"/>
  <c r="CT50" i="63" s="1"/>
  <c r="DY49" i="63"/>
  <c r="CN49" i="63" s="1"/>
  <c r="DY45" i="63"/>
  <c r="CN45" i="63" s="1"/>
  <c r="CO45" i="63" s="1"/>
  <c r="CP45" i="63" s="1"/>
  <c r="CQ45" i="63" s="1"/>
  <c r="CR45" i="63" s="1"/>
  <c r="CS45" i="63" s="1"/>
  <c r="CT45" i="63" s="1"/>
  <c r="DY41" i="63"/>
  <c r="CN41" i="63" s="1"/>
  <c r="CO41" i="63" s="1"/>
  <c r="CP41" i="63" s="1"/>
  <c r="CQ41" i="63" s="1"/>
  <c r="CR41" i="63" s="1"/>
  <c r="CS41" i="63" s="1"/>
  <c r="CT41" i="63" s="1"/>
  <c r="DY40" i="63"/>
  <c r="CN40" i="63" s="1"/>
  <c r="CO40" i="63" s="1"/>
  <c r="CP40" i="63" s="1"/>
  <c r="CQ40" i="63" s="1"/>
  <c r="CR40" i="63" s="1"/>
  <c r="CS40" i="63" s="1"/>
  <c r="CT40" i="63" s="1"/>
  <c r="DY39" i="63"/>
  <c r="CN39" i="63" s="1"/>
  <c r="DY36" i="63"/>
  <c r="CN36" i="63" s="1"/>
  <c r="CO36" i="63" s="1"/>
  <c r="CP36" i="63" s="1"/>
  <c r="CQ36" i="63" s="1"/>
  <c r="CR36" i="63" s="1"/>
  <c r="CS36" i="63" s="1"/>
  <c r="CT36" i="63" s="1"/>
  <c r="DY35" i="63"/>
  <c r="CN35" i="63" s="1"/>
  <c r="CO35" i="63" s="1"/>
  <c r="CP35" i="63" s="1"/>
  <c r="CQ35" i="63" s="1"/>
  <c r="CR35" i="63" s="1"/>
  <c r="CS35" i="63" s="1"/>
  <c r="CT35" i="63" s="1"/>
  <c r="DY46" i="63"/>
  <c r="CN46" i="63" s="1"/>
  <c r="CO46" i="63" s="1"/>
  <c r="CP46" i="63" s="1"/>
  <c r="CQ46" i="63" s="1"/>
  <c r="CR46" i="63" s="1"/>
  <c r="CS46" i="63" s="1"/>
  <c r="CT46" i="63" s="1"/>
  <c r="DY31" i="63"/>
  <c r="CN31" i="63" s="1"/>
  <c r="CO31" i="63" s="1"/>
  <c r="CP31" i="63" s="1"/>
  <c r="CQ31" i="63" s="1"/>
  <c r="CR31" i="63" s="1"/>
  <c r="CS31" i="63" s="1"/>
  <c r="CT31" i="63" s="1"/>
  <c r="DY30" i="63"/>
  <c r="CN30" i="63" s="1"/>
  <c r="CO30" i="63" s="1"/>
  <c r="CP30" i="63" s="1"/>
  <c r="CQ30" i="63" s="1"/>
  <c r="CR30" i="63" s="1"/>
  <c r="CS30" i="63" s="1"/>
  <c r="CT30" i="63" s="1"/>
  <c r="DY29" i="63"/>
  <c r="CN29" i="63" s="1"/>
  <c r="DY26" i="63"/>
  <c r="CN26" i="63" s="1"/>
  <c r="CO26" i="63" s="1"/>
  <c r="CP26" i="63" s="1"/>
  <c r="CQ26" i="63" s="1"/>
  <c r="CR26" i="63" s="1"/>
  <c r="CS26" i="63" s="1"/>
  <c r="CT26" i="63" s="1"/>
  <c r="DY25" i="63"/>
  <c r="CN25" i="63" s="1"/>
  <c r="CO25" i="63" s="1"/>
  <c r="CP25" i="63" s="1"/>
  <c r="CQ25" i="63" s="1"/>
  <c r="CR25" i="63" s="1"/>
  <c r="CS25" i="63" s="1"/>
  <c r="CT25" i="63" s="1"/>
  <c r="DY34" i="63"/>
  <c r="CN34" i="63" s="1"/>
  <c r="DY14" i="63"/>
  <c r="CN14" i="63" s="1"/>
  <c r="DY24" i="63"/>
  <c r="CN24" i="63" s="1"/>
  <c r="DY21" i="63"/>
  <c r="CN21" i="63" s="1"/>
  <c r="CO21" i="63" s="1"/>
  <c r="CP21" i="63" s="1"/>
  <c r="CQ21" i="63" s="1"/>
  <c r="CR21" i="63" s="1"/>
  <c r="CS21" i="63" s="1"/>
  <c r="CT21" i="63" s="1"/>
  <c r="DY20" i="63"/>
  <c r="CN20" i="63" s="1"/>
  <c r="CO20" i="63" s="1"/>
  <c r="CP20" i="63" s="1"/>
  <c r="CQ20" i="63" s="1"/>
  <c r="CR20" i="63" s="1"/>
  <c r="CS20" i="63" s="1"/>
  <c r="CT20" i="63" s="1"/>
  <c r="DY16" i="63"/>
  <c r="CN16" i="63" s="1"/>
  <c r="CO16" i="63" s="1"/>
  <c r="CP16" i="63" s="1"/>
  <c r="CQ16" i="63" s="1"/>
  <c r="CR16" i="63" s="1"/>
  <c r="CS16" i="63" s="1"/>
  <c r="CT16" i="63" s="1"/>
  <c r="DY15" i="63"/>
  <c r="CN15" i="63" s="1"/>
  <c r="CO15" i="63" s="1"/>
  <c r="CP15" i="63" s="1"/>
  <c r="CQ15" i="63" s="1"/>
  <c r="CR15" i="63" s="1"/>
  <c r="CS15" i="63" s="1"/>
  <c r="CT15" i="63" s="1"/>
  <c r="DY19" i="63"/>
  <c r="CN19" i="63" s="1"/>
  <c r="DY11" i="63"/>
  <c r="CN11" i="63" s="1"/>
  <c r="DY10" i="63"/>
  <c r="CN10" i="63" s="1"/>
  <c r="DY9" i="63"/>
  <c r="CN9" i="63" s="1"/>
  <c r="CG49" i="63"/>
  <c r="CF52" i="63"/>
  <c r="CC24" i="63"/>
  <c r="CB27" i="63"/>
  <c r="CM22" i="63"/>
  <c r="CM47" i="63"/>
  <c r="CM57" i="63"/>
  <c r="BU37" i="63"/>
  <c r="BV37" i="63" s="1"/>
  <c r="BV34" i="63"/>
  <c r="CC34" i="63"/>
  <c r="CB37" i="63"/>
  <c r="CJ30" i="63"/>
  <c r="CK30" i="63" s="1"/>
  <c r="CL30" i="63" s="1"/>
  <c r="BZ39" i="63"/>
  <c r="CA39" i="63" s="1"/>
  <c r="BY42" i="63"/>
  <c r="BZ42" i="63" s="1"/>
  <c r="BM24" i="63"/>
  <c r="BL27" i="63"/>
  <c r="BU32" i="63"/>
  <c r="BV32" i="63" s="1"/>
  <c r="BV29" i="63"/>
  <c r="BY37" i="63"/>
  <c r="BZ37" i="63" s="1"/>
  <c r="BZ34" i="63"/>
  <c r="BY65" i="63"/>
  <c r="BZ65" i="63" s="1"/>
  <c r="BZ10" i="63"/>
  <c r="CA10" i="63" s="1"/>
  <c r="BV39" i="63"/>
  <c r="BM17" i="63"/>
  <c r="BN17" i="63" s="1"/>
  <c r="BN14" i="63"/>
  <c r="BY62" i="63"/>
  <c r="BZ62" i="63" s="1"/>
  <c r="BZ59" i="63"/>
  <c r="CA59" i="63" s="1"/>
  <c r="BT22" i="63"/>
  <c r="BU19" i="63"/>
  <c r="BY52" i="63"/>
  <c r="BZ52" i="63" s="1"/>
  <c r="BZ49" i="63"/>
  <c r="CF42" i="63"/>
  <c r="CG39" i="63"/>
  <c r="CF62" i="63"/>
  <c r="CG59" i="63"/>
  <c r="CM65" i="63"/>
  <c r="BY32" i="63"/>
  <c r="BZ32" i="63" s="1"/>
  <c r="BZ29" i="63"/>
  <c r="BX67" i="63"/>
  <c r="BS27" i="63"/>
  <c r="BT24" i="63"/>
  <c r="BS64" i="63"/>
  <c r="BS67" i="63" s="1"/>
  <c r="BU57" i="63"/>
  <c r="BV57" i="63" s="1"/>
  <c r="BV54" i="63"/>
  <c r="BY57" i="63"/>
  <c r="BZ57" i="63" s="1"/>
  <c r="BZ54" i="63"/>
  <c r="CA54" i="63" s="1"/>
  <c r="BR64" i="63"/>
  <c r="BQ67" i="63"/>
  <c r="BR67" i="63" s="1"/>
  <c r="CC22" i="63"/>
  <c r="CD22" i="63" s="1"/>
  <c r="CD19" i="63"/>
  <c r="CC32" i="63"/>
  <c r="CD32" i="63" s="1"/>
  <c r="CD29" i="63"/>
  <c r="CF32" i="63"/>
  <c r="CG29" i="63"/>
  <c r="CM17" i="63"/>
  <c r="BT66" i="63"/>
  <c r="BU11" i="63"/>
  <c r="BT65" i="63"/>
  <c r="BU10" i="63"/>
  <c r="BT12" i="63"/>
  <c r="BY17" i="63"/>
  <c r="BZ17" i="63" s="1"/>
  <c r="BZ14" i="63"/>
  <c r="CA14" i="63" s="1"/>
  <c r="BU17" i="63"/>
  <c r="BV17" i="63" s="1"/>
  <c r="BV14" i="63"/>
  <c r="BL64" i="63"/>
  <c r="BL67" i="63" s="1"/>
  <c r="BL12" i="63"/>
  <c r="BM9" i="63"/>
  <c r="CF65" i="63"/>
  <c r="CG10" i="63"/>
  <c r="CF64" i="63"/>
  <c r="CF12" i="63"/>
  <c r="CG9" i="63"/>
  <c r="CG19" i="63"/>
  <c r="CF22" i="63"/>
  <c r="CF37" i="63"/>
  <c r="CG34" i="63"/>
  <c r="CF47" i="63"/>
  <c r="CG44" i="63"/>
  <c r="CG54" i="63"/>
  <c r="CF57" i="63"/>
  <c r="CJ44" i="63"/>
  <c r="BT47" i="63"/>
  <c r="BU44" i="63"/>
  <c r="CM64" i="63"/>
  <c r="CM12" i="63"/>
  <c r="CM66" i="63"/>
  <c r="CM32" i="63"/>
  <c r="CJ46" i="63"/>
  <c r="CK46" i="63" s="1"/>
  <c r="CL46" i="63" s="1"/>
  <c r="BY22" i="63"/>
  <c r="BZ22" i="63" s="1"/>
  <c r="BZ19" i="63"/>
  <c r="CC49" i="63"/>
  <c r="CB52" i="63"/>
  <c r="CJ19" i="63"/>
  <c r="CB32" i="63"/>
  <c r="AP57" i="59"/>
  <c r="AP64" i="61"/>
  <c r="AO67" i="61"/>
  <c r="AP67" i="61" s="1"/>
  <c r="R64" i="61"/>
  <c r="Q67" i="61"/>
  <c r="R67" i="61" s="1"/>
  <c r="AG67" i="61"/>
  <c r="AH67" i="61" s="1"/>
  <c r="AH64" i="61"/>
  <c r="J64" i="61"/>
  <c r="I67" i="61"/>
  <c r="J67" i="61" s="1"/>
  <c r="Z64" i="61"/>
  <c r="Y67" i="61"/>
  <c r="Z67" i="61" s="1"/>
  <c r="BT47" i="61"/>
  <c r="BW67" i="61"/>
  <c r="BM65" i="61"/>
  <c r="BN65" i="61" s="1"/>
  <c r="BM32" i="61"/>
  <c r="BN32" i="61" s="1"/>
  <c r="BT32" i="61"/>
  <c r="CE66" i="61"/>
  <c r="CE47" i="61"/>
  <c r="CE62" i="61"/>
  <c r="BM54" i="61"/>
  <c r="BM57" i="61" s="1"/>
  <c r="BN57" i="61" s="1"/>
  <c r="CB35" i="61"/>
  <c r="CC35" i="61" s="1"/>
  <c r="CD35" i="61" s="1"/>
  <c r="CC34" i="61"/>
  <c r="CC29" i="61"/>
  <c r="CB32" i="61"/>
  <c r="CC24" i="61"/>
  <c r="CB27" i="61"/>
  <c r="BE66" i="61"/>
  <c r="BF66" i="61" s="1"/>
  <c r="BF11" i="61"/>
  <c r="BQ52" i="61"/>
  <c r="BR52" i="61" s="1"/>
  <c r="BR49" i="61"/>
  <c r="BQ66" i="61"/>
  <c r="BR66" i="61" s="1"/>
  <c r="BR11" i="61"/>
  <c r="BM37" i="61"/>
  <c r="BN37" i="61" s="1"/>
  <c r="BN34" i="61"/>
  <c r="BK52" i="61"/>
  <c r="BM49" i="61"/>
  <c r="BK64" i="61"/>
  <c r="CE17" i="61"/>
  <c r="CE22" i="61"/>
  <c r="CE32" i="61"/>
  <c r="CE42" i="61"/>
  <c r="CE57" i="61"/>
  <c r="BQ27" i="61"/>
  <c r="BR27" i="61" s="1"/>
  <c r="BR24" i="61"/>
  <c r="BX66" i="61"/>
  <c r="BY11" i="61"/>
  <c r="DX61" i="61"/>
  <c r="CF61" i="61" s="1"/>
  <c r="CG61" i="61" s="1"/>
  <c r="CH61" i="61" s="1"/>
  <c r="CI61" i="61" s="1"/>
  <c r="CJ61" i="61" s="1"/>
  <c r="CK61" i="61" s="1"/>
  <c r="CL61" i="61" s="1"/>
  <c r="DX60" i="61"/>
  <c r="CF60" i="61" s="1"/>
  <c r="CG60" i="61" s="1"/>
  <c r="CH60" i="61" s="1"/>
  <c r="CI60" i="61" s="1"/>
  <c r="CJ60" i="61" s="1"/>
  <c r="CK60" i="61" s="1"/>
  <c r="CL60" i="61" s="1"/>
  <c r="DX56" i="61"/>
  <c r="CF56" i="61" s="1"/>
  <c r="CG56" i="61" s="1"/>
  <c r="CH56" i="61" s="1"/>
  <c r="CI56" i="61" s="1"/>
  <c r="CJ56" i="61" s="1"/>
  <c r="CK56" i="61" s="1"/>
  <c r="CL56" i="61" s="1"/>
  <c r="DX54" i="61"/>
  <c r="CF54" i="61" s="1"/>
  <c r="DX51" i="61"/>
  <c r="CF51" i="61" s="1"/>
  <c r="CG51" i="61" s="1"/>
  <c r="CH51" i="61" s="1"/>
  <c r="CI51" i="61" s="1"/>
  <c r="CJ51" i="61" s="1"/>
  <c r="CK51" i="61" s="1"/>
  <c r="CL51" i="61" s="1"/>
  <c r="DX50" i="61"/>
  <c r="CF50" i="61" s="1"/>
  <c r="CG50" i="61" s="1"/>
  <c r="CH50" i="61" s="1"/>
  <c r="CI50" i="61" s="1"/>
  <c r="CJ50" i="61" s="1"/>
  <c r="CK50" i="61" s="1"/>
  <c r="CL50" i="61" s="1"/>
  <c r="DX46" i="61"/>
  <c r="CF46" i="61" s="1"/>
  <c r="CG46" i="61" s="1"/>
  <c r="CH46" i="61" s="1"/>
  <c r="CI46" i="61" s="1"/>
  <c r="CJ46" i="61" s="1"/>
  <c r="CK46" i="61" s="1"/>
  <c r="CL46" i="61" s="1"/>
  <c r="DX59" i="61"/>
  <c r="CF59" i="61" s="1"/>
  <c r="DX55" i="61"/>
  <c r="CF55" i="61" s="1"/>
  <c r="CG55" i="61" s="1"/>
  <c r="CH55" i="61" s="1"/>
  <c r="CI55" i="61" s="1"/>
  <c r="CJ55" i="61" s="1"/>
  <c r="CK55" i="61" s="1"/>
  <c r="CL55" i="61" s="1"/>
  <c r="DX44" i="61"/>
  <c r="CF44" i="61" s="1"/>
  <c r="DX41" i="61"/>
  <c r="CF41" i="61" s="1"/>
  <c r="CG41" i="61" s="1"/>
  <c r="CH41" i="61" s="1"/>
  <c r="CI41" i="61" s="1"/>
  <c r="CJ41" i="61" s="1"/>
  <c r="CK41" i="61" s="1"/>
  <c r="CL41" i="61" s="1"/>
  <c r="DX40" i="61"/>
  <c r="CF40" i="61" s="1"/>
  <c r="CG40" i="61" s="1"/>
  <c r="CH40" i="61" s="1"/>
  <c r="DX45" i="61"/>
  <c r="CF45" i="61" s="1"/>
  <c r="CG45" i="61" s="1"/>
  <c r="CH45" i="61" s="1"/>
  <c r="CI45" i="61" s="1"/>
  <c r="CJ45" i="61" s="1"/>
  <c r="CK45" i="61" s="1"/>
  <c r="CL45" i="61" s="1"/>
  <c r="DX36" i="61"/>
  <c r="CF36" i="61" s="1"/>
  <c r="CG36" i="61" s="1"/>
  <c r="CH36" i="61" s="1"/>
  <c r="CI36" i="61" s="1"/>
  <c r="CJ36" i="61" s="1"/>
  <c r="CK36" i="61" s="1"/>
  <c r="CL36" i="61" s="1"/>
  <c r="DX49" i="61"/>
  <c r="CF49" i="61" s="1"/>
  <c r="DX35" i="61"/>
  <c r="CF35" i="61" s="1"/>
  <c r="CG35" i="61" s="1"/>
  <c r="CH35" i="61" s="1"/>
  <c r="CI35" i="61" s="1"/>
  <c r="CJ35" i="61" s="1"/>
  <c r="CK35" i="61" s="1"/>
  <c r="CL35" i="61" s="1"/>
  <c r="DX30" i="61"/>
  <c r="CF30" i="61" s="1"/>
  <c r="CG30" i="61" s="1"/>
  <c r="CH30" i="61" s="1"/>
  <c r="CI30" i="61" s="1"/>
  <c r="CJ30" i="61" s="1"/>
  <c r="CK30" i="61" s="1"/>
  <c r="CL30" i="61" s="1"/>
  <c r="DX39" i="61"/>
  <c r="CF39" i="61" s="1"/>
  <c r="DX31" i="61"/>
  <c r="CF31" i="61" s="1"/>
  <c r="CG31" i="61" s="1"/>
  <c r="CH31" i="61" s="1"/>
  <c r="CI31" i="61" s="1"/>
  <c r="CJ31" i="61" s="1"/>
  <c r="CK31" i="61" s="1"/>
  <c r="CL31" i="61" s="1"/>
  <c r="DX29" i="61"/>
  <c r="CF29" i="61" s="1"/>
  <c r="DX26" i="61"/>
  <c r="CF26" i="61" s="1"/>
  <c r="CG26" i="61" s="1"/>
  <c r="CH26" i="61" s="1"/>
  <c r="CI26" i="61" s="1"/>
  <c r="CJ26" i="61" s="1"/>
  <c r="CK26" i="61" s="1"/>
  <c r="CL26" i="61" s="1"/>
  <c r="DX25" i="61"/>
  <c r="CF25" i="61" s="1"/>
  <c r="CG25" i="61" s="1"/>
  <c r="CH25" i="61" s="1"/>
  <c r="CI25" i="61" s="1"/>
  <c r="CJ25" i="61" s="1"/>
  <c r="CK25" i="61" s="1"/>
  <c r="CL25" i="61" s="1"/>
  <c r="DX24" i="61"/>
  <c r="CF24" i="61" s="1"/>
  <c r="DX21" i="61"/>
  <c r="CF21" i="61" s="1"/>
  <c r="CG21" i="61" s="1"/>
  <c r="CH21" i="61" s="1"/>
  <c r="CI21" i="61" s="1"/>
  <c r="CJ21" i="61" s="1"/>
  <c r="CK21" i="61" s="1"/>
  <c r="CL21" i="61" s="1"/>
  <c r="DX20" i="61"/>
  <c r="CF20" i="61" s="1"/>
  <c r="CG20" i="61" s="1"/>
  <c r="CH20" i="61" s="1"/>
  <c r="CI20" i="61" s="1"/>
  <c r="CJ20" i="61" s="1"/>
  <c r="CK20" i="61" s="1"/>
  <c r="CL20" i="61" s="1"/>
  <c r="DX19" i="61"/>
  <c r="CF19" i="61" s="1"/>
  <c r="DX16" i="61"/>
  <c r="CF16" i="61" s="1"/>
  <c r="CG16" i="61" s="1"/>
  <c r="CH16" i="61" s="1"/>
  <c r="CI16" i="61" s="1"/>
  <c r="CJ16" i="61" s="1"/>
  <c r="CK16" i="61" s="1"/>
  <c r="CL16" i="61" s="1"/>
  <c r="DX15" i="61"/>
  <c r="CF15" i="61" s="1"/>
  <c r="CG15" i="61" s="1"/>
  <c r="CH15" i="61" s="1"/>
  <c r="CI15" i="61" s="1"/>
  <c r="CJ15" i="61" s="1"/>
  <c r="CK15" i="61" s="1"/>
  <c r="CL15" i="61" s="1"/>
  <c r="DX34" i="61"/>
  <c r="CF34" i="61" s="1"/>
  <c r="DX14" i="61"/>
  <c r="CF14" i="61" s="1"/>
  <c r="DX11" i="61"/>
  <c r="CF11" i="61" s="1"/>
  <c r="DX10" i="61"/>
  <c r="CF10" i="61" s="1"/>
  <c r="DY7" i="61"/>
  <c r="DX9" i="61"/>
  <c r="CF9" i="61" s="1"/>
  <c r="BX42" i="61"/>
  <c r="BY39" i="61"/>
  <c r="BX52" i="61"/>
  <c r="BY49" i="61"/>
  <c r="BE12" i="61"/>
  <c r="BF12" i="61" s="1"/>
  <c r="BT17" i="61"/>
  <c r="BU14" i="61"/>
  <c r="BR19" i="61"/>
  <c r="BS19" i="61" s="1"/>
  <c r="BQ22" i="61"/>
  <c r="BR22" i="61" s="1"/>
  <c r="BS37" i="61"/>
  <c r="BM42" i="61"/>
  <c r="BN42" i="61" s="1"/>
  <c r="BN39" i="61"/>
  <c r="BR44" i="61"/>
  <c r="BQ47" i="61"/>
  <c r="BR47" i="61" s="1"/>
  <c r="BQ64" i="61"/>
  <c r="BR9" i="61"/>
  <c r="BS9" i="61" s="1"/>
  <c r="BQ12" i="61"/>
  <c r="BR12" i="61" s="1"/>
  <c r="BT66" i="61"/>
  <c r="BU11" i="61"/>
  <c r="BL67" i="61"/>
  <c r="BN19" i="61"/>
  <c r="BM22" i="61"/>
  <c r="BN22" i="61" s="1"/>
  <c r="BT42" i="61"/>
  <c r="BX37" i="61"/>
  <c r="BY34" i="61"/>
  <c r="BV44" i="61"/>
  <c r="BU47" i="61"/>
  <c r="BV47" i="61" s="1"/>
  <c r="BT37" i="61"/>
  <c r="BU34" i="61"/>
  <c r="BN9" i="61"/>
  <c r="BR29" i="61"/>
  <c r="BQ32" i="61"/>
  <c r="BR32" i="61" s="1"/>
  <c r="BU42" i="61"/>
  <c r="BV42" i="61" s="1"/>
  <c r="BV39" i="61"/>
  <c r="BF64" i="61"/>
  <c r="BQ62" i="61"/>
  <c r="BR62" i="61" s="1"/>
  <c r="BR59" i="61"/>
  <c r="BS59" i="61" s="1"/>
  <c r="BQ65" i="61"/>
  <c r="BR65" i="61" s="1"/>
  <c r="BR10" i="61"/>
  <c r="BS10" i="61" s="1"/>
  <c r="BT27" i="61"/>
  <c r="BU24" i="61"/>
  <c r="CB40" i="61"/>
  <c r="CC40" i="61" s="1"/>
  <c r="CD40" i="61" s="1"/>
  <c r="DK61" i="61"/>
  <c r="CM61" i="61" s="1"/>
  <c r="DK60" i="61"/>
  <c r="CM60" i="61" s="1"/>
  <c r="DK59" i="61"/>
  <c r="CM59" i="61" s="1"/>
  <c r="DK56" i="61"/>
  <c r="CM56" i="61" s="1"/>
  <c r="DK55" i="61"/>
  <c r="CM55" i="61" s="1"/>
  <c r="DK54" i="61"/>
  <c r="CM54" i="61" s="1"/>
  <c r="DK51" i="61"/>
  <c r="CM51" i="61" s="1"/>
  <c r="DK50" i="61"/>
  <c r="CM50" i="61" s="1"/>
  <c r="DK49" i="61"/>
  <c r="CM49" i="61" s="1"/>
  <c r="DK46" i="61"/>
  <c r="CM46" i="61" s="1"/>
  <c r="DK45" i="61"/>
  <c r="CM45" i="61" s="1"/>
  <c r="DK44" i="61"/>
  <c r="CM44" i="61" s="1"/>
  <c r="DK41" i="61"/>
  <c r="CM41" i="61" s="1"/>
  <c r="DK40" i="61"/>
  <c r="CM40" i="61" s="1"/>
  <c r="DK39" i="61"/>
  <c r="CM39" i="61" s="1"/>
  <c r="DK36" i="61"/>
  <c r="CM36" i="61" s="1"/>
  <c r="DK35" i="61"/>
  <c r="CM35" i="61" s="1"/>
  <c r="DK34" i="61"/>
  <c r="CM34" i="61" s="1"/>
  <c r="DK30" i="61"/>
  <c r="CM30" i="61" s="1"/>
  <c r="DK29" i="61"/>
  <c r="CM29" i="61" s="1"/>
  <c r="DK26" i="61"/>
  <c r="CM26" i="61" s="1"/>
  <c r="DK25" i="61"/>
  <c r="CM25" i="61" s="1"/>
  <c r="DK31" i="61"/>
  <c r="CM31" i="61" s="1"/>
  <c r="DK24" i="61"/>
  <c r="CM24" i="61" s="1"/>
  <c r="DK21" i="61"/>
  <c r="CM21" i="61" s="1"/>
  <c r="DK20" i="61"/>
  <c r="CM20" i="61" s="1"/>
  <c r="DK19" i="61"/>
  <c r="CM19" i="61" s="1"/>
  <c r="DK16" i="61"/>
  <c r="CM16" i="61" s="1"/>
  <c r="DK15" i="61"/>
  <c r="CM15" i="61" s="1"/>
  <c r="DK14" i="61"/>
  <c r="CM14" i="61" s="1"/>
  <c r="DK11" i="61"/>
  <c r="CM11" i="61" s="1"/>
  <c r="DK10" i="61"/>
  <c r="CM10" i="61" s="1"/>
  <c r="DK9" i="61"/>
  <c r="CM9" i="61" s="1"/>
  <c r="CE27" i="61"/>
  <c r="CE37" i="61"/>
  <c r="CE52" i="61"/>
  <c r="BK66" i="61"/>
  <c r="BM11" i="61"/>
  <c r="BK12" i="61"/>
  <c r="BX17" i="61"/>
  <c r="BY14" i="61"/>
  <c r="BX22" i="61"/>
  <c r="BY19" i="61"/>
  <c r="BX47" i="61"/>
  <c r="BY44" i="61"/>
  <c r="BT52" i="61"/>
  <c r="BU49" i="61"/>
  <c r="BJ64" i="61"/>
  <c r="BI67" i="61"/>
  <c r="BJ67" i="61" s="1"/>
  <c r="BQ42" i="61"/>
  <c r="BR42" i="61" s="1"/>
  <c r="BR39" i="61"/>
  <c r="BQ17" i="61"/>
  <c r="BR17" i="61" s="1"/>
  <c r="BR14" i="61"/>
  <c r="BP67" i="61"/>
  <c r="BQ37" i="61"/>
  <c r="BR37" i="61" s="1"/>
  <c r="BR34" i="61"/>
  <c r="BT57" i="61"/>
  <c r="BU54" i="61"/>
  <c r="BU32" i="61"/>
  <c r="BV32" i="61" s="1"/>
  <c r="BV29" i="61"/>
  <c r="BX64" i="61"/>
  <c r="BX12" i="61"/>
  <c r="BY9" i="61"/>
  <c r="BX65" i="61"/>
  <c r="BY10" i="61"/>
  <c r="CE65" i="61"/>
  <c r="CE64" i="61"/>
  <c r="CE12" i="61"/>
  <c r="BM27" i="61"/>
  <c r="BN27" i="61" s="1"/>
  <c r="BN24" i="61"/>
  <c r="BX32" i="61"/>
  <c r="BY29" i="61"/>
  <c r="BX27" i="61"/>
  <c r="BY24" i="61"/>
  <c r="BX57" i="61"/>
  <c r="BY54" i="61"/>
  <c r="BX62" i="61"/>
  <c r="BY59" i="61"/>
  <c r="BQ57" i="61"/>
  <c r="BR57" i="61" s="1"/>
  <c r="BR54" i="61"/>
  <c r="BD67" i="61"/>
  <c r="CA62" i="61"/>
  <c r="CB59" i="61"/>
  <c r="AW67" i="61"/>
  <c r="AX67" i="61" s="1"/>
  <c r="BM17" i="61"/>
  <c r="BN17" i="61" s="1"/>
  <c r="BN14" i="61"/>
  <c r="BE62" i="61"/>
  <c r="BF62" i="61" s="1"/>
  <c r="BF59" i="61"/>
  <c r="CA32" i="61"/>
  <c r="BS57" i="61"/>
  <c r="CA27" i="61"/>
  <c r="CL59" i="32"/>
  <c r="CL102" i="32"/>
  <c r="CM56" i="32"/>
  <c r="M65" i="31"/>
  <c r="AP22" i="59"/>
  <c r="M69" i="31"/>
  <c r="M68" i="31"/>
  <c r="W65" i="59"/>
  <c r="M70" i="31"/>
  <c r="M71" i="31"/>
  <c r="M75" i="31"/>
  <c r="M74" i="31"/>
  <c r="M73" i="31"/>
  <c r="M67" i="31"/>
  <c r="M72" i="31"/>
  <c r="AP47" i="59"/>
  <c r="AL66" i="59"/>
  <c r="K67" i="59"/>
  <c r="BC21" i="59"/>
  <c r="BE21" i="59" s="1"/>
  <c r="BF21" i="59" s="1"/>
  <c r="AM66" i="59"/>
  <c r="AO66" i="59"/>
  <c r="AL17" i="59"/>
  <c r="AE17" i="59"/>
  <c r="AE64" i="59"/>
  <c r="AG14" i="59"/>
  <c r="U17" i="59"/>
  <c r="V17" i="59" s="1"/>
  <c r="V14" i="59"/>
  <c r="U64" i="59"/>
  <c r="M64" i="59"/>
  <c r="M17" i="59"/>
  <c r="N17" i="59" s="1"/>
  <c r="N14" i="59"/>
  <c r="AD15" i="59"/>
  <c r="AC65" i="59"/>
  <c r="AD65" i="59" s="1"/>
  <c r="J14" i="59"/>
  <c r="I64" i="59"/>
  <c r="Y16" i="59"/>
  <c r="Y17" i="59" s="1"/>
  <c r="W66" i="59"/>
  <c r="G66" i="59"/>
  <c r="G67" i="59" s="1"/>
  <c r="I16" i="59"/>
  <c r="V16" i="59"/>
  <c r="U66" i="59"/>
  <c r="V66" i="59" s="1"/>
  <c r="R15" i="59"/>
  <c r="Q65" i="59"/>
  <c r="R65" i="59" s="1"/>
  <c r="AC17" i="59"/>
  <c r="AD17" i="59" s="1"/>
  <c r="AD14" i="59"/>
  <c r="AC64" i="59"/>
  <c r="S67" i="59"/>
  <c r="W17" i="59"/>
  <c r="Q16" i="59"/>
  <c r="Q17" i="59" s="1"/>
  <c r="O66" i="59"/>
  <c r="O67" i="59" s="1"/>
  <c r="Q64" i="59"/>
  <c r="R14" i="59"/>
  <c r="O17" i="59"/>
  <c r="AD16" i="59"/>
  <c r="AC66" i="59"/>
  <c r="AD66" i="59" s="1"/>
  <c r="F64" i="59"/>
  <c r="V15" i="59"/>
  <c r="U65" i="59"/>
  <c r="V65" i="59" s="1"/>
  <c r="AG15" i="59"/>
  <c r="AE65" i="59"/>
  <c r="J15" i="59"/>
  <c r="I65" i="59"/>
  <c r="J65" i="59" s="1"/>
  <c r="AM17" i="59"/>
  <c r="AO14" i="59"/>
  <c r="AO64" i="59" s="1"/>
  <c r="N15" i="59"/>
  <c r="M65" i="59"/>
  <c r="N65" i="59" s="1"/>
  <c r="AG16" i="59"/>
  <c r="AE66" i="59"/>
  <c r="F16" i="59"/>
  <c r="E66" i="59"/>
  <c r="F66" i="59" s="1"/>
  <c r="Z15" i="59"/>
  <c r="Y65" i="59"/>
  <c r="N16" i="59"/>
  <c r="M66" i="59"/>
  <c r="N66" i="59" s="1"/>
  <c r="AA67" i="59"/>
  <c r="AC50" i="55"/>
  <c r="BA31" i="59"/>
  <c r="BB31" i="59" s="1"/>
  <c r="BA61" i="59"/>
  <c r="BB61" i="59" s="1"/>
  <c r="BC56" i="59"/>
  <c r="BE56" i="59" s="1"/>
  <c r="BF56" i="59" s="1"/>
  <c r="BC51" i="59"/>
  <c r="BE51" i="59" s="1"/>
  <c r="BF51" i="59" s="1"/>
  <c r="AY47" i="59"/>
  <c r="BC44" i="59"/>
  <c r="BE44" i="59" s="1"/>
  <c r="BA44" i="59"/>
  <c r="BB44" i="59" s="1"/>
  <c r="AP42" i="59"/>
  <c r="AW39" i="59"/>
  <c r="AW42" i="59" s="1"/>
  <c r="AX42" i="59" s="1"/>
  <c r="BC35" i="59"/>
  <c r="BE35" i="59" s="1"/>
  <c r="BF35" i="59" s="1"/>
  <c r="AD53" i="55"/>
  <c r="AU66" i="59"/>
  <c r="BI102" i="32"/>
  <c r="BD57" i="59"/>
  <c r="AS62" i="59"/>
  <c r="AT62" i="59" s="1"/>
  <c r="AZ67" i="59"/>
  <c r="AS37" i="59"/>
  <c r="AT37" i="59" s="1"/>
  <c r="AX59" i="59"/>
  <c r="BD49" i="59"/>
  <c r="DG59" i="59"/>
  <c r="BG59" i="59" s="1"/>
  <c r="BI59" i="59" s="1"/>
  <c r="DG61" i="59"/>
  <c r="BG61" i="59" s="1"/>
  <c r="BK61" i="59" s="1"/>
  <c r="BL61" i="59" s="1"/>
  <c r="BM61" i="59" s="1"/>
  <c r="BN61" i="59" s="1"/>
  <c r="DG60" i="59"/>
  <c r="BG60" i="59" s="1"/>
  <c r="BI60" i="59" s="1"/>
  <c r="BJ60" i="59" s="1"/>
  <c r="DG49" i="59"/>
  <c r="BG49" i="59" s="1"/>
  <c r="DG46" i="59"/>
  <c r="BG46" i="59" s="1"/>
  <c r="BI46" i="59" s="1"/>
  <c r="BJ46" i="59" s="1"/>
  <c r="BK46" i="59" s="1"/>
  <c r="BM46" i="59" s="1"/>
  <c r="BN46" i="59" s="1"/>
  <c r="DG51" i="59"/>
  <c r="BG51" i="59" s="1"/>
  <c r="BI51" i="59" s="1"/>
  <c r="BJ51" i="59" s="1"/>
  <c r="BK51" i="59" s="1"/>
  <c r="BM51" i="59" s="1"/>
  <c r="BN51" i="59" s="1"/>
  <c r="DG56" i="59"/>
  <c r="BG56" i="59" s="1"/>
  <c r="BI56" i="59" s="1"/>
  <c r="BJ56" i="59" s="1"/>
  <c r="BK56" i="59" s="1"/>
  <c r="BL56" i="59" s="1"/>
  <c r="BM56" i="59" s="1"/>
  <c r="BN56" i="59" s="1"/>
  <c r="DG39" i="59"/>
  <c r="BG39" i="59" s="1"/>
  <c r="BK39" i="59" s="1"/>
  <c r="BM39" i="59" s="1"/>
  <c r="DG36" i="59"/>
  <c r="BG36" i="59" s="1"/>
  <c r="BI36" i="59" s="1"/>
  <c r="BJ36" i="59" s="1"/>
  <c r="DG35" i="59"/>
  <c r="BG35" i="59" s="1"/>
  <c r="DG54" i="59"/>
  <c r="BG54" i="59" s="1"/>
  <c r="BI54" i="59" s="1"/>
  <c r="DG55" i="59"/>
  <c r="BG55" i="59" s="1"/>
  <c r="BI55" i="59" s="1"/>
  <c r="BJ55" i="59" s="1"/>
  <c r="BK55" i="59" s="1"/>
  <c r="DG50" i="59"/>
  <c r="BG50" i="59" s="1"/>
  <c r="BI50" i="59" s="1"/>
  <c r="BJ50" i="59" s="1"/>
  <c r="DG44" i="59"/>
  <c r="BG44" i="59" s="1"/>
  <c r="DG41" i="59"/>
  <c r="BG41" i="59" s="1"/>
  <c r="BI41" i="59" s="1"/>
  <c r="BJ41" i="59" s="1"/>
  <c r="BK41" i="59" s="1"/>
  <c r="DG40" i="59"/>
  <c r="BG40" i="59" s="1"/>
  <c r="BI40" i="59" s="1"/>
  <c r="BJ40" i="59" s="1"/>
  <c r="BK40" i="59" s="1"/>
  <c r="BM40" i="59" s="1"/>
  <c r="BN40" i="59" s="1"/>
  <c r="DG45" i="59"/>
  <c r="BG45" i="59" s="1"/>
  <c r="BI45" i="59" s="1"/>
  <c r="BJ45" i="59" s="1"/>
  <c r="DG34" i="59"/>
  <c r="BG34" i="59" s="1"/>
  <c r="DG30" i="59"/>
  <c r="BG30" i="59" s="1"/>
  <c r="BI30" i="59" s="1"/>
  <c r="BJ30" i="59" s="1"/>
  <c r="BK30" i="59" s="1"/>
  <c r="DG24" i="59"/>
  <c r="BG24" i="59" s="1"/>
  <c r="BI24" i="59" s="1"/>
  <c r="DG21" i="59"/>
  <c r="BG21" i="59" s="1"/>
  <c r="BI21" i="59" s="1"/>
  <c r="BJ21" i="59" s="1"/>
  <c r="BK21" i="59" s="1"/>
  <c r="DG20" i="59"/>
  <c r="BG20" i="59" s="1"/>
  <c r="BI20" i="59" s="1"/>
  <c r="BJ20" i="59" s="1"/>
  <c r="BK20" i="59" s="1"/>
  <c r="BM20" i="59" s="1"/>
  <c r="BN20" i="59" s="1"/>
  <c r="DG19" i="59"/>
  <c r="BG19" i="59" s="1"/>
  <c r="BI19" i="59" s="1"/>
  <c r="DG16" i="59"/>
  <c r="BG16" i="59" s="1"/>
  <c r="DG15" i="59"/>
  <c r="BG15" i="59" s="1"/>
  <c r="BI15" i="59" s="1"/>
  <c r="BJ15" i="59" s="1"/>
  <c r="BK15" i="59" s="1"/>
  <c r="BM15" i="59" s="1"/>
  <c r="BN15" i="59" s="1"/>
  <c r="DG29" i="59"/>
  <c r="BG29" i="59" s="1"/>
  <c r="DG10" i="59"/>
  <c r="BG10" i="59" s="1"/>
  <c r="BI10" i="59" s="1"/>
  <c r="DG26" i="59"/>
  <c r="BG26" i="59" s="1"/>
  <c r="BK26" i="59" s="1"/>
  <c r="BL26" i="59" s="1"/>
  <c r="BM26" i="59" s="1"/>
  <c r="BN26" i="59" s="1"/>
  <c r="DG11" i="59"/>
  <c r="BG11" i="59" s="1"/>
  <c r="BI11" i="59" s="1"/>
  <c r="DG31" i="59"/>
  <c r="BG31" i="59" s="1"/>
  <c r="DG14" i="59"/>
  <c r="BG14" i="59" s="1"/>
  <c r="BI14" i="59" s="1"/>
  <c r="DG25" i="59"/>
  <c r="BG25" i="59" s="1"/>
  <c r="BK25" i="59" s="1"/>
  <c r="DH7" i="59"/>
  <c r="DG9" i="59"/>
  <c r="BG9" i="59" s="1"/>
  <c r="AY37" i="59"/>
  <c r="BC34" i="59"/>
  <c r="BC40" i="59"/>
  <c r="BE40" i="59" s="1"/>
  <c r="BF40" i="59" s="1"/>
  <c r="BD11" i="59"/>
  <c r="BD9" i="59"/>
  <c r="BH66" i="59"/>
  <c r="BH52" i="59"/>
  <c r="BL49" i="59"/>
  <c r="BB39" i="59"/>
  <c r="BB29" i="59"/>
  <c r="BC29" i="59" s="1"/>
  <c r="AS65" i="59"/>
  <c r="AT65" i="59" s="1"/>
  <c r="AT10" i="59"/>
  <c r="AU10" i="59" s="1"/>
  <c r="AO65" i="59"/>
  <c r="AP10" i="59"/>
  <c r="AY17" i="59"/>
  <c r="BC14" i="59"/>
  <c r="AY27" i="59"/>
  <c r="BC24" i="59"/>
  <c r="AY64" i="59"/>
  <c r="AY12" i="59"/>
  <c r="AY52" i="59"/>
  <c r="AY57" i="59"/>
  <c r="AO62" i="59"/>
  <c r="AP62" i="59" s="1"/>
  <c r="BA54" i="59"/>
  <c r="AS22" i="59"/>
  <c r="AT22" i="59" s="1"/>
  <c r="BA9" i="59"/>
  <c r="AS52" i="59"/>
  <c r="AT52" i="59" s="1"/>
  <c r="AT49" i="59"/>
  <c r="AU49" i="59" s="1"/>
  <c r="AW27" i="59"/>
  <c r="AX24" i="59"/>
  <c r="AQ67" i="59"/>
  <c r="AO12" i="59"/>
  <c r="AP12" i="59" s="1"/>
  <c r="AP9" i="59"/>
  <c r="BH65" i="59"/>
  <c r="BL41" i="59"/>
  <c r="BH22" i="59"/>
  <c r="BH27" i="59"/>
  <c r="BH57" i="59"/>
  <c r="BL60" i="59"/>
  <c r="BH62" i="59"/>
  <c r="BL59" i="59"/>
  <c r="AW61" i="59"/>
  <c r="AX61" i="59" s="1"/>
  <c r="AO32" i="59"/>
  <c r="AP32" i="59" s="1"/>
  <c r="AP29" i="59"/>
  <c r="BA11" i="59"/>
  <c r="AO37" i="59"/>
  <c r="AP37" i="59" s="1"/>
  <c r="AP34" i="59"/>
  <c r="AU57" i="59"/>
  <c r="BC50" i="59"/>
  <c r="BE50" i="59" s="1"/>
  <c r="BF50" i="59" s="1"/>
  <c r="AX9" i="59"/>
  <c r="AS27" i="59"/>
  <c r="AT27" i="59" s="1"/>
  <c r="AT24" i="59"/>
  <c r="AO27" i="59"/>
  <c r="AP27" i="59" s="1"/>
  <c r="AP24" i="59"/>
  <c r="AU37" i="59"/>
  <c r="BA50" i="59"/>
  <c r="BB50" i="59" s="1"/>
  <c r="AW34" i="59"/>
  <c r="AW54" i="59"/>
  <c r="AU32" i="59"/>
  <c r="BE55" i="59"/>
  <c r="BF55" i="59" s="1"/>
  <c r="AY22" i="59"/>
  <c r="BC45" i="59"/>
  <c r="BE45" i="59" s="1"/>
  <c r="BF45" i="59" s="1"/>
  <c r="AY62" i="59"/>
  <c r="AU17" i="59"/>
  <c r="AS64" i="59"/>
  <c r="AT9" i="59"/>
  <c r="AS12" i="59"/>
  <c r="AT12" i="59" s="1"/>
  <c r="BC46" i="59"/>
  <c r="BE46" i="59" s="1"/>
  <c r="BF46" i="59" s="1"/>
  <c r="AS32" i="59"/>
  <c r="AT32" i="59" s="1"/>
  <c r="AS47" i="59"/>
  <c r="AT47" i="59" s="1"/>
  <c r="AT44" i="59"/>
  <c r="AU44" i="59" s="1"/>
  <c r="BA26" i="59"/>
  <c r="BB26" i="59" s="1"/>
  <c r="BC26" i="59" s="1"/>
  <c r="BD26" i="59" s="1"/>
  <c r="BA14" i="59"/>
  <c r="BL30" i="59"/>
  <c r="DV60" i="59"/>
  <c r="BP60" i="59" s="1"/>
  <c r="DV59" i="59"/>
  <c r="BP59" i="59" s="1"/>
  <c r="DV56" i="59"/>
  <c r="BP56" i="59" s="1"/>
  <c r="DV55" i="59"/>
  <c r="BP55" i="59" s="1"/>
  <c r="BT55" i="59" s="1"/>
  <c r="DV61" i="59"/>
  <c r="BP61" i="59" s="1"/>
  <c r="DV54" i="59"/>
  <c r="BP54" i="59" s="1"/>
  <c r="BT54" i="59" s="1"/>
  <c r="DV49" i="59"/>
  <c r="BP49" i="59" s="1"/>
  <c r="DV45" i="59"/>
  <c r="BP45" i="59" s="1"/>
  <c r="DV50" i="59"/>
  <c r="BP50" i="59" s="1"/>
  <c r="BT50" i="59" s="1"/>
  <c r="DV34" i="59"/>
  <c r="BP34" i="59" s="1"/>
  <c r="DV31" i="59"/>
  <c r="BP31" i="59" s="1"/>
  <c r="DV30" i="59"/>
  <c r="BP30" i="59" s="1"/>
  <c r="DV51" i="59"/>
  <c r="BP51" i="59" s="1"/>
  <c r="DV46" i="59"/>
  <c r="BP46" i="59" s="1"/>
  <c r="DV19" i="59"/>
  <c r="BP19" i="59" s="1"/>
  <c r="DV16" i="59"/>
  <c r="BP16" i="59" s="1"/>
  <c r="DV15" i="59"/>
  <c r="BP15" i="59" s="1"/>
  <c r="DV29" i="59"/>
  <c r="BP29" i="59" s="1"/>
  <c r="BT29" i="59" s="1"/>
  <c r="DV14" i="59"/>
  <c r="BP14" i="59" s="1"/>
  <c r="DV24" i="59"/>
  <c r="BP24" i="59" s="1"/>
  <c r="DV21" i="59"/>
  <c r="BP21" i="59" s="1"/>
  <c r="DV20" i="59"/>
  <c r="BP20" i="59" s="1"/>
  <c r="DV11" i="59"/>
  <c r="BP11" i="59" s="1"/>
  <c r="DV10" i="59"/>
  <c r="BP10" i="59" s="1"/>
  <c r="DV26" i="59"/>
  <c r="BP26" i="59" s="1"/>
  <c r="DV40" i="59"/>
  <c r="BP40" i="59" s="1"/>
  <c r="DV39" i="59"/>
  <c r="BP39" i="59" s="1"/>
  <c r="DV9" i="59"/>
  <c r="BP9" i="59" s="1"/>
  <c r="DW7" i="59"/>
  <c r="DV44" i="59"/>
  <c r="BP44" i="59" s="1"/>
  <c r="DV41" i="59"/>
  <c r="BP41" i="59" s="1"/>
  <c r="DV36" i="59"/>
  <c r="BP36" i="59" s="1"/>
  <c r="DV35" i="59"/>
  <c r="BP35" i="59" s="1"/>
  <c r="DV25" i="59"/>
  <c r="BP25" i="59" s="1"/>
  <c r="BH37" i="59"/>
  <c r="BL31" i="59"/>
  <c r="BL34" i="59"/>
  <c r="BC59" i="59"/>
  <c r="AU27" i="59"/>
  <c r="AW11" i="59"/>
  <c r="BA19" i="59"/>
  <c r="AS42" i="59"/>
  <c r="AT42" i="59" s="1"/>
  <c r="AY65" i="59"/>
  <c r="BC60" i="59"/>
  <c r="BE60" i="59" s="1"/>
  <c r="BF60" i="59" s="1"/>
  <c r="BH64" i="59"/>
  <c r="BH12" i="59"/>
  <c r="BL50" i="59"/>
  <c r="BL55" i="59"/>
  <c r="BA34" i="59"/>
  <c r="AU22" i="59"/>
  <c r="AV19" i="59"/>
  <c r="AS66" i="59"/>
  <c r="AT66" i="59" s="1"/>
  <c r="AT11" i="59"/>
  <c r="BA49" i="59"/>
  <c r="BD37" i="59"/>
  <c r="AK67" i="59"/>
  <c r="AL67" i="59" s="1"/>
  <c r="AL64" i="59"/>
  <c r="AY66" i="59"/>
  <c r="BC15" i="59"/>
  <c r="BE15" i="59" s="1"/>
  <c r="BF15" i="59" s="1"/>
  <c r="AY32" i="59"/>
  <c r="AY42" i="59"/>
  <c r="BC39" i="59"/>
  <c r="AX29" i="59"/>
  <c r="AW32" i="59"/>
  <c r="BA41" i="59"/>
  <c r="BB41" i="59" s="1"/>
  <c r="BC41" i="59" s="1"/>
  <c r="BD41" i="59" s="1"/>
  <c r="BE41" i="59" s="1"/>
  <c r="BF41" i="59" s="1"/>
  <c r="BA10" i="59"/>
  <c r="BC16" i="59"/>
  <c r="BE16" i="59" s="1"/>
  <c r="BF16" i="59" s="1"/>
  <c r="BA40" i="59"/>
  <c r="BB40" i="59" s="1"/>
  <c r="BA20" i="59"/>
  <c r="BB20" i="59" s="1"/>
  <c r="BC20" i="59" s="1"/>
  <c r="BD20" i="59" s="1"/>
  <c r="BE20" i="59" s="1"/>
  <c r="BF20" i="59" s="1"/>
  <c r="BA59" i="59"/>
  <c r="BA36" i="59"/>
  <c r="BB36" i="59" s="1"/>
  <c r="BA24" i="59"/>
  <c r="BH17" i="59"/>
  <c r="BH32" i="59"/>
  <c r="BL29" i="59"/>
  <c r="BL25" i="59"/>
  <c r="BL21" i="59"/>
  <c r="BH47" i="59"/>
  <c r="BL44" i="59"/>
  <c r="BH42" i="59"/>
  <c r="AS57" i="59"/>
  <c r="AT57" i="59" s="1"/>
  <c r="AT54" i="59"/>
  <c r="AW17" i="59"/>
  <c r="AX14" i="59"/>
  <c r="AS17" i="59"/>
  <c r="AT17" i="59" s="1"/>
  <c r="DG59" i="57"/>
  <c r="BG59" i="57" s="1"/>
  <c r="DG54" i="57"/>
  <c r="BG54" i="57" s="1"/>
  <c r="DG49" i="57"/>
  <c r="BG49" i="57" s="1"/>
  <c r="BK49" i="57" s="1"/>
  <c r="DG44" i="57"/>
  <c r="BG44" i="57" s="1"/>
  <c r="BK44" i="57" s="1"/>
  <c r="DG39" i="57"/>
  <c r="DG34" i="57"/>
  <c r="BG34" i="57" s="1"/>
  <c r="DG29" i="57"/>
  <c r="BG29" i="57" s="1"/>
  <c r="DG24" i="57"/>
  <c r="BG24" i="57" s="1"/>
  <c r="DG19" i="57"/>
  <c r="BG19" i="57" s="1"/>
  <c r="BK19" i="57" s="1"/>
  <c r="DG14" i="57"/>
  <c r="DG61" i="57"/>
  <c r="BG61" i="57" s="1"/>
  <c r="DG56" i="57"/>
  <c r="BG56" i="57" s="1"/>
  <c r="BK56" i="57" s="1"/>
  <c r="DG51" i="57"/>
  <c r="BG51" i="57" s="1"/>
  <c r="DG46" i="57"/>
  <c r="BG46" i="57" s="1"/>
  <c r="DG41" i="57"/>
  <c r="DG36" i="57"/>
  <c r="BG36" i="57" s="1"/>
  <c r="DG31" i="57"/>
  <c r="BG31" i="57" s="1"/>
  <c r="DG26" i="57"/>
  <c r="BG26" i="57" s="1"/>
  <c r="DG16" i="57"/>
  <c r="DG60" i="57"/>
  <c r="BG60" i="57" s="1"/>
  <c r="DG40" i="57"/>
  <c r="DG20" i="57"/>
  <c r="BG20" i="57" s="1"/>
  <c r="DG55" i="57"/>
  <c r="BG55" i="57" s="1"/>
  <c r="DG35" i="57"/>
  <c r="BG35" i="57" s="1"/>
  <c r="DG15" i="57"/>
  <c r="DG21" i="57"/>
  <c r="BG21" i="57" s="1"/>
  <c r="DG50" i="57"/>
  <c r="BG50" i="57" s="1"/>
  <c r="DG30" i="57"/>
  <c r="BG30" i="57" s="1"/>
  <c r="DG10" i="57"/>
  <c r="BG10" i="57" s="1"/>
  <c r="DG11" i="57"/>
  <c r="BG11" i="57" s="1"/>
  <c r="DG45" i="57"/>
  <c r="BG45" i="57" s="1"/>
  <c r="BK45" i="57" s="1"/>
  <c r="DG25" i="57"/>
  <c r="BG25" i="57" s="1"/>
  <c r="DU61" i="57"/>
  <c r="BH61" i="57" s="1"/>
  <c r="DU56" i="57"/>
  <c r="BH56" i="57" s="1"/>
  <c r="DU51" i="57"/>
  <c r="BH51" i="57" s="1"/>
  <c r="BL51" i="57" s="1"/>
  <c r="DU46" i="57"/>
  <c r="BH46" i="57" s="1"/>
  <c r="DU41" i="57"/>
  <c r="BH41" i="57" s="1"/>
  <c r="DU36" i="57"/>
  <c r="BH36" i="57" s="1"/>
  <c r="DU31" i="57"/>
  <c r="BH31" i="57" s="1"/>
  <c r="DU26" i="57"/>
  <c r="BH26" i="57" s="1"/>
  <c r="DU21" i="57"/>
  <c r="BH21" i="57" s="1"/>
  <c r="DU16" i="57"/>
  <c r="BH16" i="57" s="1"/>
  <c r="DU11" i="57"/>
  <c r="BH11" i="57" s="1"/>
  <c r="BL11" i="57" s="1"/>
  <c r="Z60" i="55"/>
  <c r="AW26" i="57"/>
  <c r="AX26" i="57" s="1"/>
  <c r="BE31" i="57"/>
  <c r="BF31" i="57" s="1"/>
  <c r="AC53" i="55"/>
  <c r="T53" i="55"/>
  <c r="BI59" i="32"/>
  <c r="AB53" i="55"/>
  <c r="Z53" i="55"/>
  <c r="AB50" i="55"/>
  <c r="U50" i="55"/>
  <c r="D51" i="55"/>
  <c r="AA51" i="55" s="1"/>
  <c r="S38" i="55"/>
  <c r="AA38" i="55"/>
  <c r="AB38" i="55"/>
  <c r="P38" i="55"/>
  <c r="P48" i="55" s="1"/>
  <c r="X38" i="55"/>
  <c r="AC38" i="55"/>
  <c r="W38" i="55"/>
  <c r="Y38" i="55"/>
  <c r="V38" i="55"/>
  <c r="T38" i="55"/>
  <c r="U38" i="55"/>
  <c r="AD38" i="55"/>
  <c r="M48" i="31" s="1"/>
  <c r="M59" i="31" s="1"/>
  <c r="Z38" i="55"/>
  <c r="Y25" i="55"/>
  <c r="P25" i="55"/>
  <c r="P35" i="55" s="1"/>
  <c r="S25" i="55"/>
  <c r="AA25" i="55"/>
  <c r="V25" i="55"/>
  <c r="AC25" i="55"/>
  <c r="AD25" i="55"/>
  <c r="M30" i="31" s="1"/>
  <c r="M66" i="31" s="1"/>
  <c r="W25" i="55"/>
  <c r="AB25" i="55"/>
  <c r="U25" i="55"/>
  <c r="Z25" i="55"/>
  <c r="T25" i="55"/>
  <c r="X25" i="55"/>
  <c r="G14" i="57"/>
  <c r="E14" i="57"/>
  <c r="AU62" i="57"/>
  <c r="AU47" i="57"/>
  <c r="BE51" i="57"/>
  <c r="BF51" i="57" s="1"/>
  <c r="AW61" i="57"/>
  <c r="AX61" i="57" s="1"/>
  <c r="AU52" i="57"/>
  <c r="BE50" i="57"/>
  <c r="BF50" i="57" s="1"/>
  <c r="AW30" i="57"/>
  <c r="AX30" i="57" s="1"/>
  <c r="BA30" i="57"/>
  <c r="BB30" i="57" s="1"/>
  <c r="AU37" i="57"/>
  <c r="AO37" i="57"/>
  <c r="AP37" i="57" s="1"/>
  <c r="AW21" i="57"/>
  <c r="AX21" i="57" s="1"/>
  <c r="AY32" i="57"/>
  <c r="BD46" i="57"/>
  <c r="BE46" i="57" s="1"/>
  <c r="BF46" i="57" s="1"/>
  <c r="AV37" i="57"/>
  <c r="BD16" i="57"/>
  <c r="AR67" i="57"/>
  <c r="AP10" i="57"/>
  <c r="AV17" i="57"/>
  <c r="AV66" i="57"/>
  <c r="AW11" i="57"/>
  <c r="AO27" i="57"/>
  <c r="AP27" i="57" s="1"/>
  <c r="AP24" i="57"/>
  <c r="AS62" i="57"/>
  <c r="AT62" i="57" s="1"/>
  <c r="AT59" i="57"/>
  <c r="AT11" i="57"/>
  <c r="AP11" i="57"/>
  <c r="AU27" i="57"/>
  <c r="AV65" i="57"/>
  <c r="AW10" i="57"/>
  <c r="AS37" i="57"/>
  <c r="AT37" i="57" s="1"/>
  <c r="AT34" i="57"/>
  <c r="AS22" i="57"/>
  <c r="AT22" i="57" s="1"/>
  <c r="AT19" i="57"/>
  <c r="AT10" i="57"/>
  <c r="AY12" i="57"/>
  <c r="DG9" i="57"/>
  <c r="BG9" i="57" s="1"/>
  <c r="DH7" i="57"/>
  <c r="AY37" i="57"/>
  <c r="BC34" i="57"/>
  <c r="AY27" i="57"/>
  <c r="AY52" i="57"/>
  <c r="BC49" i="57"/>
  <c r="BC52" i="57" s="1"/>
  <c r="BD15" i="57"/>
  <c r="AO32" i="57"/>
  <c r="AP32" i="57" s="1"/>
  <c r="AV42" i="57"/>
  <c r="DU59" i="57"/>
  <c r="BH59" i="57" s="1"/>
  <c r="DU55" i="57"/>
  <c r="BH55" i="57" s="1"/>
  <c r="DU60" i="57"/>
  <c r="BH60" i="57" s="1"/>
  <c r="DU54" i="57"/>
  <c r="BH54" i="57" s="1"/>
  <c r="DU50" i="57"/>
  <c r="BH50" i="57" s="1"/>
  <c r="BL50" i="57" s="1"/>
  <c r="DU49" i="57"/>
  <c r="BH49" i="57" s="1"/>
  <c r="DU45" i="57"/>
  <c r="BH45" i="57" s="1"/>
  <c r="DU44" i="57"/>
  <c r="BH44" i="57" s="1"/>
  <c r="DU40" i="57"/>
  <c r="BH40" i="57" s="1"/>
  <c r="DU39" i="57"/>
  <c r="BH39" i="57" s="1"/>
  <c r="DU35" i="57"/>
  <c r="BH35" i="57" s="1"/>
  <c r="DU34" i="57"/>
  <c r="BH34" i="57" s="1"/>
  <c r="DU30" i="57"/>
  <c r="BH30" i="57" s="1"/>
  <c r="DU25" i="57"/>
  <c r="BH25" i="57" s="1"/>
  <c r="BL25" i="57" s="1"/>
  <c r="DU19" i="57"/>
  <c r="BH19" i="57" s="1"/>
  <c r="DU15" i="57"/>
  <c r="BH15" i="57" s="1"/>
  <c r="DU29" i="57"/>
  <c r="BH29" i="57" s="1"/>
  <c r="DU24" i="57"/>
  <c r="BH24" i="57" s="1"/>
  <c r="DU20" i="57"/>
  <c r="BH20" i="57" s="1"/>
  <c r="DU14" i="57"/>
  <c r="BH14" i="57" s="1"/>
  <c r="DU9" i="57"/>
  <c r="BH9" i="57" s="1"/>
  <c r="DV7" i="57"/>
  <c r="DU10" i="57"/>
  <c r="BH10" i="57" s="1"/>
  <c r="AZ17" i="57"/>
  <c r="BD14" i="57"/>
  <c r="AZ32" i="57"/>
  <c r="BA29" i="57"/>
  <c r="BA25" i="57"/>
  <c r="BB25" i="57" s="1"/>
  <c r="BD25" i="57"/>
  <c r="AZ42" i="57"/>
  <c r="BA50" i="57"/>
  <c r="BB50" i="57" s="1"/>
  <c r="AZ62" i="57"/>
  <c r="BA59" i="57"/>
  <c r="AV22" i="57"/>
  <c r="AW19" i="57"/>
  <c r="BE11" i="57"/>
  <c r="AS57" i="57"/>
  <c r="AT57" i="57" s="1"/>
  <c r="AT54" i="57"/>
  <c r="AU12" i="57"/>
  <c r="AV62" i="57"/>
  <c r="AW59" i="57"/>
  <c r="BE55" i="57"/>
  <c r="BF55" i="57" s="1"/>
  <c r="AZ64" i="57"/>
  <c r="AZ12" i="57"/>
  <c r="BA9" i="57"/>
  <c r="BA26" i="57"/>
  <c r="BB26" i="57" s="1"/>
  <c r="BA46" i="57"/>
  <c r="BB46" i="57" s="1"/>
  <c r="BD41" i="57"/>
  <c r="AZ52" i="57"/>
  <c r="BA49" i="57"/>
  <c r="BD49" i="57"/>
  <c r="BA60" i="57"/>
  <c r="BB60" i="57" s="1"/>
  <c r="AO52" i="57"/>
  <c r="AP52" i="57" s="1"/>
  <c r="AP49" i="57"/>
  <c r="AT49" i="57"/>
  <c r="AS52" i="57"/>
  <c r="AT52" i="57" s="1"/>
  <c r="AX24" i="57"/>
  <c r="AO62" i="57"/>
  <c r="AP62" i="57" s="1"/>
  <c r="AP59" i="57"/>
  <c r="AO22" i="57"/>
  <c r="AP22" i="57" s="1"/>
  <c r="AP19" i="57"/>
  <c r="BC26" i="57"/>
  <c r="BE26" i="57" s="1"/>
  <c r="BF26" i="57" s="1"/>
  <c r="AU32" i="57"/>
  <c r="AT29" i="57"/>
  <c r="AS32" i="57"/>
  <c r="AT32" i="57" s="1"/>
  <c r="AO57" i="57"/>
  <c r="AP57" i="57" s="1"/>
  <c r="AP54" i="57"/>
  <c r="BC25" i="57"/>
  <c r="AY47" i="57"/>
  <c r="BC44" i="57"/>
  <c r="BC56" i="57"/>
  <c r="BC57" i="57" s="1"/>
  <c r="AU57" i="57"/>
  <c r="AW50" i="57"/>
  <c r="AX50" i="57" s="1"/>
  <c r="BD60" i="57"/>
  <c r="BE60" i="57" s="1"/>
  <c r="BF60" i="57" s="1"/>
  <c r="BC30" i="57"/>
  <c r="BD30" i="57" s="1"/>
  <c r="BE30" i="57" s="1"/>
  <c r="BF30" i="57" s="1"/>
  <c r="AO12" i="57"/>
  <c r="AP12" i="57" s="1"/>
  <c r="AP9" i="57"/>
  <c r="AW54" i="57"/>
  <c r="AV57" i="57"/>
  <c r="AZ66" i="57"/>
  <c r="BA11" i="57"/>
  <c r="AZ65" i="57"/>
  <c r="BA10" i="57"/>
  <c r="BA20" i="57"/>
  <c r="BB20" i="57" s="1"/>
  <c r="BC20" i="57" s="1"/>
  <c r="BE20" i="57" s="1"/>
  <c r="BF20" i="57" s="1"/>
  <c r="BA31" i="57"/>
  <c r="BB31" i="57" s="1"/>
  <c r="BA35" i="57"/>
  <c r="BB35" i="57" s="1"/>
  <c r="BC35" i="57" s="1"/>
  <c r="BE35" i="57" s="1"/>
  <c r="BF35" i="57" s="1"/>
  <c r="BA54" i="57"/>
  <c r="AZ57" i="57"/>
  <c r="AZ47" i="57"/>
  <c r="BA44" i="57"/>
  <c r="BA55" i="57"/>
  <c r="BB55" i="57" s="1"/>
  <c r="BA61" i="57"/>
  <c r="BB61" i="57" s="1"/>
  <c r="BC61" i="57" s="1"/>
  <c r="BE61" i="57" s="1"/>
  <c r="BF61" i="57" s="1"/>
  <c r="AW34" i="57"/>
  <c r="AV27" i="57"/>
  <c r="AT44" i="57"/>
  <c r="AS47" i="57"/>
  <c r="AT47" i="57" s="1"/>
  <c r="AV32" i="57"/>
  <c r="AW29" i="57"/>
  <c r="AV64" i="57"/>
  <c r="AV12" i="57"/>
  <c r="AW9" i="57"/>
  <c r="BD9" i="57"/>
  <c r="AV47" i="57"/>
  <c r="AW44" i="57"/>
  <c r="AW51" i="57"/>
  <c r="AX51" i="57" s="1"/>
  <c r="AS27" i="57"/>
  <c r="AT27" i="57" s="1"/>
  <c r="AT24" i="57"/>
  <c r="AT9" i="57"/>
  <c r="AS12" i="57"/>
  <c r="AT12" i="57" s="1"/>
  <c r="AY22" i="57"/>
  <c r="AY57" i="57"/>
  <c r="AY62" i="57"/>
  <c r="BC59" i="57"/>
  <c r="AW31" i="57"/>
  <c r="AX31" i="57" s="1"/>
  <c r="AN67" i="57"/>
  <c r="AW35" i="57"/>
  <c r="AX35" i="57" s="1"/>
  <c r="AU22" i="57"/>
  <c r="BC19" i="57"/>
  <c r="AP44" i="57"/>
  <c r="AO47" i="57"/>
  <c r="AP47" i="57" s="1"/>
  <c r="AZ22" i="57"/>
  <c r="BA19" i="57"/>
  <c r="AZ27" i="57"/>
  <c r="BA24" i="57"/>
  <c r="BD24" i="57"/>
  <c r="BA21" i="57"/>
  <c r="BB21" i="57" s="1"/>
  <c r="BC21" i="57" s="1"/>
  <c r="BD21" i="57" s="1"/>
  <c r="BE21" i="57" s="1"/>
  <c r="BF21" i="57" s="1"/>
  <c r="AZ37" i="57"/>
  <c r="BA34" i="57"/>
  <c r="BA36" i="57"/>
  <c r="BB36" i="57" s="1"/>
  <c r="BC36" i="57" s="1"/>
  <c r="BD36" i="57"/>
  <c r="BA51" i="57"/>
  <c r="BB51" i="57" s="1"/>
  <c r="BA45" i="57"/>
  <c r="BB45" i="57" s="1"/>
  <c r="BC45" i="57" s="1"/>
  <c r="BE45" i="57" s="1"/>
  <c r="BF45" i="57" s="1"/>
  <c r="BA56" i="57"/>
  <c r="BB56" i="57" s="1"/>
  <c r="BD56" i="57"/>
  <c r="AW20" i="57"/>
  <c r="AX20" i="57" s="1"/>
  <c r="AV52" i="57"/>
  <c r="AW49" i="57"/>
  <c r="AW45" i="57"/>
  <c r="AX45" i="57" s="1"/>
  <c r="BD54" i="57"/>
  <c r="BD29" i="57"/>
  <c r="X60" i="55"/>
  <c r="AA60" i="55"/>
  <c r="P60" i="55"/>
  <c r="T60" i="55"/>
  <c r="U60" i="55"/>
  <c r="AB60" i="55"/>
  <c r="W60" i="55"/>
  <c r="X56" i="55"/>
  <c r="AD56" i="55"/>
  <c r="Y56" i="55"/>
  <c r="Z56" i="55"/>
  <c r="AA56" i="55"/>
  <c r="W56" i="55"/>
  <c r="V56" i="55"/>
  <c r="AB56" i="55"/>
  <c r="AC56" i="55"/>
  <c r="U56" i="55"/>
  <c r="V53" i="55"/>
  <c r="P50" i="55"/>
  <c r="W50" i="55"/>
  <c r="Z50" i="55"/>
  <c r="AA50" i="55"/>
  <c r="U48" i="55"/>
  <c r="Y53" i="55"/>
  <c r="U53" i="55"/>
  <c r="X53" i="55"/>
  <c r="V60" i="55"/>
  <c r="AD60" i="55"/>
  <c r="Y60" i="55"/>
  <c r="AC59" i="55"/>
  <c r="P59" i="55"/>
  <c r="S59" i="55"/>
  <c r="T56" i="55"/>
  <c r="S56" i="55"/>
  <c r="P22" i="55"/>
  <c r="V50" i="55"/>
  <c r="Y50" i="55"/>
  <c r="T50" i="55"/>
  <c r="AD50" i="55"/>
  <c r="S50" i="55"/>
  <c r="AE59" i="32"/>
  <c r="V22" i="55"/>
  <c r="AD52" i="55"/>
  <c r="AC52" i="55"/>
  <c r="AA52" i="55"/>
  <c r="Z52" i="55"/>
  <c r="Y52" i="55"/>
  <c r="S52" i="55"/>
  <c r="X52" i="55"/>
  <c r="V52" i="55"/>
  <c r="U52" i="55"/>
  <c r="AB52" i="55"/>
  <c r="P52" i="55"/>
  <c r="W52" i="55"/>
  <c r="T52" i="55"/>
  <c r="U35" i="55"/>
  <c r="W53" i="55"/>
  <c r="P53" i="55"/>
  <c r="E61" i="55"/>
  <c r="AA53" i="55"/>
  <c r="Z35" i="55"/>
  <c r="W48" i="55"/>
  <c r="AA35" i="55"/>
  <c r="AB35" i="55"/>
  <c r="X35" i="55"/>
  <c r="T48" i="55"/>
  <c r="Y35" i="55"/>
  <c r="AD35" i="55"/>
  <c r="AA54" i="55"/>
  <c r="U54" i="55"/>
  <c r="AD54" i="55"/>
  <c r="X54" i="55"/>
  <c r="S54" i="55"/>
  <c r="Z54" i="55"/>
  <c r="AB54" i="55"/>
  <c r="W54" i="55"/>
  <c r="Y54" i="55"/>
  <c r="V54" i="55"/>
  <c r="T54" i="55"/>
  <c r="AC54" i="55"/>
  <c r="P54" i="55"/>
  <c r="Y48" i="55"/>
  <c r="S35" i="55"/>
  <c r="AC35" i="55"/>
  <c r="V35" i="55"/>
  <c r="S55" i="55"/>
  <c r="P55" i="55"/>
  <c r="Y55" i="55"/>
  <c r="AC55" i="55"/>
  <c r="AD55" i="55"/>
  <c r="AB55" i="55"/>
  <c r="U55" i="55"/>
  <c r="AA55" i="55"/>
  <c r="Z55" i="55"/>
  <c r="T55" i="55"/>
  <c r="W55" i="55"/>
  <c r="V55" i="55"/>
  <c r="X55" i="55"/>
  <c r="W35" i="55"/>
  <c r="T35" i="55"/>
  <c r="AC48" i="55"/>
  <c r="V48" i="55"/>
  <c r="X48" i="55"/>
  <c r="S57" i="55"/>
  <c r="U57" i="55"/>
  <c r="Z57" i="55"/>
  <c r="W57" i="55"/>
  <c r="AB57" i="55"/>
  <c r="P57" i="55"/>
  <c r="Y57" i="55"/>
  <c r="V57" i="55"/>
  <c r="AC57" i="55"/>
  <c r="X57" i="55"/>
  <c r="AD57" i="55"/>
  <c r="AA57" i="55"/>
  <c r="T57" i="55"/>
  <c r="S48" i="55"/>
  <c r="AD48" i="55"/>
  <c r="AB48" i="55"/>
  <c r="AA48" i="55"/>
  <c r="Z48" i="55"/>
  <c r="P58" i="55"/>
  <c r="X58" i="55"/>
  <c r="S58" i="55"/>
  <c r="V58" i="55"/>
  <c r="T58" i="55"/>
  <c r="AA58" i="55"/>
  <c r="AC58" i="55"/>
  <c r="Z58" i="55"/>
  <c r="AB58" i="55"/>
  <c r="W58" i="55"/>
  <c r="U58" i="55"/>
  <c r="Y58" i="55"/>
  <c r="AD58" i="55"/>
  <c r="T59" i="55"/>
  <c r="W59" i="55"/>
  <c r="Y59" i="55"/>
  <c r="AB59" i="55"/>
  <c r="Z59" i="55"/>
  <c r="AA59" i="55"/>
  <c r="V59" i="55"/>
  <c r="U59" i="55"/>
  <c r="X59" i="55"/>
  <c r="AA22" i="55"/>
  <c r="T22" i="55"/>
  <c r="AC22" i="55"/>
  <c r="AD22" i="55"/>
  <c r="Z22" i="55"/>
  <c r="Y22" i="55"/>
  <c r="X22" i="55"/>
  <c r="U22" i="55"/>
  <c r="AB22" i="55"/>
  <c r="S22" i="55"/>
  <c r="W22" i="55"/>
  <c r="DQ7" i="54"/>
  <c r="DC7" i="54"/>
  <c r="O53" i="10"/>
  <c r="O137" i="10" s="1"/>
  <c r="O38" i="51" s="1"/>
  <c r="N53" i="10"/>
  <c r="N137" i="10" s="1"/>
  <c r="N38" i="51" s="1"/>
  <c r="M53" i="10"/>
  <c r="M137" i="10" s="1"/>
  <c r="M38" i="51" s="1"/>
  <c r="L53" i="10"/>
  <c r="L137" i="10" s="1"/>
  <c r="L38" i="51" s="1"/>
  <c r="K53" i="10"/>
  <c r="K137" i="10" s="1"/>
  <c r="K38" i="51" s="1"/>
  <c r="J53" i="10"/>
  <c r="J137" i="10" s="1"/>
  <c r="J38" i="51" s="1"/>
  <c r="I53" i="10"/>
  <c r="I137" i="10" s="1"/>
  <c r="I38" i="51" s="1"/>
  <c r="H53" i="10"/>
  <c r="H137" i="10" s="1"/>
  <c r="H38" i="51" s="1"/>
  <c r="G53" i="10"/>
  <c r="G137" i="10" s="1"/>
  <c r="G38" i="51" s="1"/>
  <c r="F53" i="10"/>
  <c r="F137" i="10" s="1"/>
  <c r="F38" i="51" s="1"/>
  <c r="E53" i="10"/>
  <c r="E137" i="10" s="1"/>
  <c r="E38" i="51" s="1"/>
  <c r="O52" i="10"/>
  <c r="O119" i="10" s="1"/>
  <c r="N52" i="10"/>
  <c r="N119" i="10" s="1"/>
  <c r="M52" i="10"/>
  <c r="M119" i="10" s="1"/>
  <c r="L52" i="10"/>
  <c r="L119" i="10" s="1"/>
  <c r="K52" i="10"/>
  <c r="K119" i="10" s="1"/>
  <c r="J52" i="10"/>
  <c r="J119" i="10" s="1"/>
  <c r="I52" i="10"/>
  <c r="I119" i="10" s="1"/>
  <c r="H52" i="10"/>
  <c r="H119" i="10" s="1"/>
  <c r="G52" i="10"/>
  <c r="G119" i="10" s="1"/>
  <c r="F52" i="10"/>
  <c r="F119" i="10" s="1"/>
  <c r="E52" i="10"/>
  <c r="E119" i="10" s="1"/>
  <c r="O51" i="10"/>
  <c r="O101" i="10" s="1"/>
  <c r="N51" i="10"/>
  <c r="N101" i="10" s="1"/>
  <c r="M51" i="10"/>
  <c r="M101" i="10" s="1"/>
  <c r="L51" i="10"/>
  <c r="L101" i="10" s="1"/>
  <c r="K51" i="10"/>
  <c r="K101" i="10" s="1"/>
  <c r="J51" i="10"/>
  <c r="J101" i="10" s="1"/>
  <c r="I51" i="10"/>
  <c r="I101" i="10" s="1"/>
  <c r="H51" i="10"/>
  <c r="H101" i="10" s="1"/>
  <c r="G51" i="10"/>
  <c r="G101" i="10" s="1"/>
  <c r="F51" i="10"/>
  <c r="F101" i="10" s="1"/>
  <c r="E51" i="10"/>
  <c r="E101" i="10" s="1"/>
  <c r="D53" i="10"/>
  <c r="D137" i="10" s="1"/>
  <c r="D38" i="51" s="1"/>
  <c r="D52" i="10"/>
  <c r="D119" i="10" s="1"/>
  <c r="D51" i="10"/>
  <c r="D101" i="10" s="1"/>
  <c r="CM22" i="65" l="1"/>
  <c r="BV44" i="65"/>
  <c r="CM42" i="65"/>
  <c r="CM66" i="65"/>
  <c r="BT62" i="65"/>
  <c r="BU59" i="65"/>
  <c r="CN64" i="65"/>
  <c r="CN12" i="65"/>
  <c r="CO9" i="65"/>
  <c r="CO25" i="65"/>
  <c r="CP25" i="65" s="1"/>
  <c r="CQ25" i="65" s="1"/>
  <c r="CR25" i="65" s="1"/>
  <c r="CS25" i="65" s="1"/>
  <c r="CT25" i="65" s="1"/>
  <c r="CO36" i="65"/>
  <c r="CP36" i="65" s="1"/>
  <c r="CQ36" i="65" s="1"/>
  <c r="CR36" i="65" s="1"/>
  <c r="CS36" i="65" s="1"/>
  <c r="CT36" i="65" s="1"/>
  <c r="CO51" i="65"/>
  <c r="CP51" i="65" s="1"/>
  <c r="CQ51" i="65" s="1"/>
  <c r="CR51" i="65" s="1"/>
  <c r="CS51" i="65" s="1"/>
  <c r="CT51" i="65" s="1"/>
  <c r="CG37" i="65"/>
  <c r="CH37" i="65" s="1"/>
  <c r="CH34" i="65"/>
  <c r="CI34" i="65" s="1"/>
  <c r="CM17" i="65"/>
  <c r="CM47" i="65"/>
  <c r="CG42" i="65"/>
  <c r="CH42" i="65" s="1"/>
  <c r="CH39" i="65"/>
  <c r="CI39" i="65" s="1"/>
  <c r="CN65" i="65"/>
  <c r="CO10" i="65"/>
  <c r="CO26" i="65"/>
  <c r="CP26" i="65" s="1"/>
  <c r="CQ26" i="65" s="1"/>
  <c r="CR26" i="65" s="1"/>
  <c r="CS26" i="65" s="1"/>
  <c r="CT26" i="65" s="1"/>
  <c r="CN42" i="65"/>
  <c r="CO39" i="65"/>
  <c r="CN62" i="65"/>
  <c r="CO59" i="65"/>
  <c r="BU65" i="65"/>
  <c r="BV65" i="65" s="1"/>
  <c r="BV10" i="65"/>
  <c r="CA62" i="65"/>
  <c r="CB59" i="65"/>
  <c r="CE67" i="65"/>
  <c r="CG32" i="65"/>
  <c r="CH32" i="65" s="1"/>
  <c r="CH29" i="65"/>
  <c r="CI29" i="65" s="1"/>
  <c r="CM57" i="65"/>
  <c r="BM17" i="65"/>
  <c r="BN17" i="65" s="1"/>
  <c r="BN14" i="65"/>
  <c r="BM64" i="65"/>
  <c r="CG62" i="65"/>
  <c r="CH62" i="65" s="1"/>
  <c r="CH59" i="65"/>
  <c r="CI59" i="65" s="1"/>
  <c r="CN66" i="65"/>
  <c r="CO11" i="65"/>
  <c r="CO34" i="65"/>
  <c r="CN37" i="65"/>
  <c r="CO40" i="65"/>
  <c r="CP40" i="65" s="1"/>
  <c r="CQ40" i="65" s="1"/>
  <c r="CR40" i="65" s="1"/>
  <c r="CS40" i="65" s="1"/>
  <c r="CT40" i="65" s="1"/>
  <c r="CN57" i="65"/>
  <c r="CO54" i="65"/>
  <c r="CA37" i="65"/>
  <c r="CB34" i="65"/>
  <c r="CA17" i="65"/>
  <c r="CB14" i="65"/>
  <c r="CA22" i="65"/>
  <c r="CB19" i="65"/>
  <c r="CM32" i="65"/>
  <c r="CM27" i="65"/>
  <c r="CG22" i="65"/>
  <c r="CH22" i="65" s="1"/>
  <c r="CH19" i="65"/>
  <c r="CI19" i="65" s="1"/>
  <c r="CA42" i="65"/>
  <c r="CB39" i="65"/>
  <c r="CA47" i="65"/>
  <c r="CC44" i="65"/>
  <c r="CN17" i="65"/>
  <c r="CO14" i="65"/>
  <c r="CN32" i="65"/>
  <c r="CO29" i="65"/>
  <c r="CO41" i="65"/>
  <c r="CP41" i="65" s="1"/>
  <c r="CQ41" i="65" s="1"/>
  <c r="CR41" i="65" s="1"/>
  <c r="CS41" i="65" s="1"/>
  <c r="CT41" i="65" s="1"/>
  <c r="CO55" i="65"/>
  <c r="CP55" i="65" s="1"/>
  <c r="CQ55" i="65" s="1"/>
  <c r="CR55" i="65" s="1"/>
  <c r="CS55" i="65" s="1"/>
  <c r="CT55" i="65" s="1"/>
  <c r="CA27" i="65"/>
  <c r="CB24" i="65"/>
  <c r="BT32" i="65"/>
  <c r="BU29" i="65"/>
  <c r="CG66" i="65"/>
  <c r="CH66" i="65" s="1"/>
  <c r="CH11" i="65"/>
  <c r="CI11" i="65" s="1"/>
  <c r="CM62" i="65"/>
  <c r="CA32" i="65"/>
  <c r="CB29" i="65"/>
  <c r="CA64" i="65"/>
  <c r="CA12" i="65"/>
  <c r="CB9" i="65"/>
  <c r="CG64" i="65"/>
  <c r="CG12" i="65"/>
  <c r="CH12" i="65" s="1"/>
  <c r="CH9" i="65"/>
  <c r="CI9" i="65" s="1"/>
  <c r="CO15" i="65"/>
  <c r="CP15" i="65" s="1"/>
  <c r="CQ15" i="65" s="1"/>
  <c r="CR15" i="65" s="1"/>
  <c r="CS15" i="65" s="1"/>
  <c r="CT15" i="65" s="1"/>
  <c r="CO30" i="65"/>
  <c r="CP30" i="65" s="1"/>
  <c r="CQ30" i="65" s="1"/>
  <c r="CR30" i="65" s="1"/>
  <c r="CS30" i="65" s="1"/>
  <c r="CT30" i="65" s="1"/>
  <c r="CO45" i="65"/>
  <c r="CP45" i="65" s="1"/>
  <c r="CQ45" i="65" s="1"/>
  <c r="CR45" i="65" s="1"/>
  <c r="CS45" i="65" s="1"/>
  <c r="CT45" i="65" s="1"/>
  <c r="CO56" i="65"/>
  <c r="CP56" i="65" s="1"/>
  <c r="CQ56" i="65" s="1"/>
  <c r="CR56" i="65" s="1"/>
  <c r="CS56" i="65" s="1"/>
  <c r="CT56" i="65" s="1"/>
  <c r="BT37" i="65"/>
  <c r="BU34" i="65"/>
  <c r="CA65" i="65"/>
  <c r="CB10" i="65"/>
  <c r="CA66" i="65"/>
  <c r="CC11" i="65"/>
  <c r="CA52" i="65"/>
  <c r="CB49" i="65"/>
  <c r="CG57" i="65"/>
  <c r="CH57" i="65" s="1"/>
  <c r="CH54" i="65"/>
  <c r="CI54" i="65" s="1"/>
  <c r="CG65" i="65"/>
  <c r="CH65" i="65" s="1"/>
  <c r="CH10" i="65"/>
  <c r="CI10" i="65" s="1"/>
  <c r="BU66" i="65"/>
  <c r="BV66" i="65" s="1"/>
  <c r="BV11" i="65"/>
  <c r="CO20" i="65"/>
  <c r="CP20" i="65" s="1"/>
  <c r="CQ20" i="65" s="1"/>
  <c r="CR20" i="65" s="1"/>
  <c r="CS20" i="65" s="1"/>
  <c r="CT20" i="65" s="1"/>
  <c r="CO31" i="65"/>
  <c r="CP31" i="65" s="1"/>
  <c r="CQ31" i="65" s="1"/>
  <c r="CR31" i="65" s="1"/>
  <c r="CS31" i="65" s="1"/>
  <c r="CT31" i="65" s="1"/>
  <c r="CO46" i="65"/>
  <c r="CP46" i="65" s="1"/>
  <c r="CQ46" i="65" s="1"/>
  <c r="CR46" i="65" s="1"/>
  <c r="CS46" i="65" s="1"/>
  <c r="CT46" i="65" s="1"/>
  <c r="CO60" i="65"/>
  <c r="CP60" i="65" s="1"/>
  <c r="CQ60" i="65" s="1"/>
  <c r="CR60" i="65" s="1"/>
  <c r="CS60" i="65" s="1"/>
  <c r="CT60" i="65" s="1"/>
  <c r="CG52" i="65"/>
  <c r="CH52" i="65" s="1"/>
  <c r="CH49" i="65"/>
  <c r="CI49" i="65" s="1"/>
  <c r="CM64" i="65"/>
  <c r="CM12" i="65"/>
  <c r="BT64" i="65"/>
  <c r="BT67" i="65" s="1"/>
  <c r="BT12" i="65"/>
  <c r="BU9" i="65"/>
  <c r="BZ64" i="65"/>
  <c r="BY67" i="65"/>
  <c r="BZ67" i="65" s="1"/>
  <c r="BT42" i="65"/>
  <c r="BU39" i="65"/>
  <c r="CF67" i="65"/>
  <c r="CO16" i="65"/>
  <c r="CP16" i="65" s="1"/>
  <c r="CQ16" i="65" s="1"/>
  <c r="CR16" i="65" s="1"/>
  <c r="CS16" i="65" s="1"/>
  <c r="CT16" i="65" s="1"/>
  <c r="CO21" i="65"/>
  <c r="CP21" i="65" s="1"/>
  <c r="CQ21" i="65" s="1"/>
  <c r="CR21" i="65" s="1"/>
  <c r="CS21" i="65" s="1"/>
  <c r="CT21" i="65" s="1"/>
  <c r="CO44" i="65"/>
  <c r="CN47" i="65"/>
  <c r="CN52" i="65"/>
  <c r="CO49" i="65"/>
  <c r="CO61" i="65"/>
  <c r="CP61" i="65" s="1"/>
  <c r="CQ61" i="65" s="1"/>
  <c r="CR61" i="65" s="1"/>
  <c r="CS61" i="65" s="1"/>
  <c r="CT61" i="65" s="1"/>
  <c r="BT52" i="65"/>
  <c r="BU49" i="65"/>
  <c r="CG47" i="65"/>
  <c r="CH47" i="65" s="1"/>
  <c r="CH44" i="65"/>
  <c r="CI44" i="65" s="1"/>
  <c r="BT27" i="65"/>
  <c r="BU24" i="65"/>
  <c r="CG17" i="65"/>
  <c r="CH17" i="65" s="1"/>
  <c r="CH14" i="65"/>
  <c r="CI14" i="65" s="1"/>
  <c r="CM65" i="65"/>
  <c r="CM37" i="65"/>
  <c r="CM52" i="65"/>
  <c r="CA57" i="65"/>
  <c r="CC54" i="65"/>
  <c r="CH24" i="65"/>
  <c r="CI24" i="65" s="1"/>
  <c r="CG27" i="65"/>
  <c r="CH27" i="65" s="1"/>
  <c r="BT17" i="65"/>
  <c r="BU14" i="65"/>
  <c r="CN22" i="65"/>
  <c r="CO19" i="65"/>
  <c r="CN27" i="65"/>
  <c r="CO24" i="65"/>
  <c r="CO35" i="65"/>
  <c r="CP35" i="65" s="1"/>
  <c r="CQ35" i="65" s="1"/>
  <c r="CR35" i="65" s="1"/>
  <c r="CS35" i="65" s="1"/>
  <c r="CT35" i="65" s="1"/>
  <c r="CO50" i="65"/>
  <c r="CP50" i="65" s="1"/>
  <c r="CQ50" i="65" s="1"/>
  <c r="CR50" i="65" s="1"/>
  <c r="CS50" i="65" s="1"/>
  <c r="CT50" i="65" s="1"/>
  <c r="Y64" i="59"/>
  <c r="Z64" i="59" s="1"/>
  <c r="AP65" i="59"/>
  <c r="AM67" i="59"/>
  <c r="S51" i="55"/>
  <c r="CM67" i="63"/>
  <c r="CJ22" i="63"/>
  <c r="CK19" i="63"/>
  <c r="CG37" i="63"/>
  <c r="CH37" i="63" s="1"/>
  <c r="CH34" i="63"/>
  <c r="CI34" i="63" s="1"/>
  <c r="CG64" i="63"/>
  <c r="CG12" i="63"/>
  <c r="CH12" i="63" s="1"/>
  <c r="CH9" i="63"/>
  <c r="CI9" i="63" s="1"/>
  <c r="CA42" i="63"/>
  <c r="CB39" i="63"/>
  <c r="CG52" i="63"/>
  <c r="CH52" i="63" s="1"/>
  <c r="CH49" i="63"/>
  <c r="CI49" i="63" s="1"/>
  <c r="CO19" i="63"/>
  <c r="CN22" i="63"/>
  <c r="CN42" i="63"/>
  <c r="CO39" i="63"/>
  <c r="CO49" i="63"/>
  <c r="CN52" i="63"/>
  <c r="CA66" i="63"/>
  <c r="CB11" i="63"/>
  <c r="BZ64" i="63"/>
  <c r="BY67" i="63"/>
  <c r="BZ67" i="63" s="1"/>
  <c r="BU24" i="63"/>
  <c r="BT27" i="63"/>
  <c r="CG42" i="63"/>
  <c r="CH42" i="63" s="1"/>
  <c r="CH39" i="63"/>
  <c r="CI39" i="63" s="1"/>
  <c r="CA65" i="63"/>
  <c r="CB10" i="63"/>
  <c r="CC37" i="63"/>
  <c r="CD37" i="63" s="1"/>
  <c r="CD34" i="63"/>
  <c r="CN66" i="63"/>
  <c r="CO11" i="63"/>
  <c r="CN37" i="63"/>
  <c r="CO34" i="63"/>
  <c r="CN57" i="63"/>
  <c r="CO54" i="63"/>
  <c r="CG66" i="63"/>
  <c r="CH66" i="63" s="1"/>
  <c r="CH11" i="63"/>
  <c r="CI11" i="63" s="1"/>
  <c r="CC52" i="63"/>
  <c r="CD52" i="63" s="1"/>
  <c r="CD49" i="63"/>
  <c r="BU47" i="63"/>
  <c r="BV47" i="63" s="1"/>
  <c r="BV44" i="63"/>
  <c r="CG57" i="63"/>
  <c r="CH57" i="63" s="1"/>
  <c r="CH54" i="63"/>
  <c r="CI54" i="63" s="1"/>
  <c r="BM64" i="63"/>
  <c r="BM12" i="63"/>
  <c r="BN12" i="63" s="1"/>
  <c r="BN9" i="63"/>
  <c r="BU65" i="63"/>
  <c r="BV65" i="63" s="1"/>
  <c r="BV10" i="63"/>
  <c r="BU12" i="63"/>
  <c r="BV12" i="63" s="1"/>
  <c r="CG62" i="63"/>
  <c r="CH62" i="63" s="1"/>
  <c r="CH59" i="63"/>
  <c r="CI59" i="63" s="1"/>
  <c r="CA62" i="63"/>
  <c r="CB59" i="63"/>
  <c r="CN64" i="63"/>
  <c r="CN12" i="63"/>
  <c r="CO9" i="63"/>
  <c r="CO24" i="63"/>
  <c r="CN27" i="63"/>
  <c r="CN62" i="63"/>
  <c r="CO59" i="63"/>
  <c r="CG27" i="63"/>
  <c r="CH27" i="63" s="1"/>
  <c r="CH24" i="63"/>
  <c r="CI24" i="63" s="1"/>
  <c r="CJ47" i="63"/>
  <c r="CK44" i="63"/>
  <c r="CG22" i="63"/>
  <c r="CH22" i="63" s="1"/>
  <c r="CH19" i="63"/>
  <c r="CG65" i="63"/>
  <c r="CH65" i="63" s="1"/>
  <c r="CH10" i="63"/>
  <c r="CI10" i="63" s="1"/>
  <c r="BU66" i="63"/>
  <c r="BV66" i="63" s="1"/>
  <c r="BV11" i="63"/>
  <c r="BV19" i="63"/>
  <c r="BU22" i="63"/>
  <c r="BV22" i="63" s="1"/>
  <c r="CG17" i="63"/>
  <c r="CH17" i="63" s="1"/>
  <c r="CH14" i="63"/>
  <c r="CI14" i="63" s="1"/>
  <c r="CG47" i="63"/>
  <c r="CH47" i="63" s="1"/>
  <c r="CH44" i="63"/>
  <c r="CF67" i="63"/>
  <c r="CA17" i="63"/>
  <c r="CB14" i="63"/>
  <c r="CH29" i="63"/>
  <c r="CI29" i="63" s="1"/>
  <c r="CG32" i="63"/>
  <c r="CH32" i="63" s="1"/>
  <c r="CA57" i="63"/>
  <c r="CB54" i="63"/>
  <c r="BN24" i="63"/>
  <c r="BM27" i="63"/>
  <c r="BN27" i="63" s="1"/>
  <c r="CD24" i="63"/>
  <c r="CC27" i="63"/>
  <c r="CD27" i="63" s="1"/>
  <c r="CN65" i="63"/>
  <c r="CO10" i="63"/>
  <c r="CO14" i="63"/>
  <c r="CN17" i="63"/>
  <c r="CN32" i="63"/>
  <c r="CO29" i="63"/>
  <c r="CN47" i="63"/>
  <c r="CO44" i="63"/>
  <c r="CC47" i="63"/>
  <c r="CD47" i="63" s="1"/>
  <c r="CD44" i="63"/>
  <c r="CA64" i="63"/>
  <c r="CA12" i="63"/>
  <c r="CB9" i="63"/>
  <c r="BT64" i="63"/>
  <c r="BT67" i="63" s="1"/>
  <c r="BK11" i="59"/>
  <c r="BK59" i="59"/>
  <c r="BM59" i="59" s="1"/>
  <c r="BK36" i="59"/>
  <c r="BL36" i="59" s="1"/>
  <c r="BM36" i="59" s="1"/>
  <c r="BN36" i="59" s="1"/>
  <c r="BI26" i="59"/>
  <c r="BJ26" i="59" s="1"/>
  <c r="BK45" i="59"/>
  <c r="BM45" i="59" s="1"/>
  <c r="BN45" i="59" s="1"/>
  <c r="BK50" i="59"/>
  <c r="BM50" i="59" s="1"/>
  <c r="BN50" i="59" s="1"/>
  <c r="BN54" i="61"/>
  <c r="CB37" i="61"/>
  <c r="CE67" i="61"/>
  <c r="CM65" i="61"/>
  <c r="CM27" i="61"/>
  <c r="CM32" i="61"/>
  <c r="CM47" i="61"/>
  <c r="BE67" i="61"/>
  <c r="BF67" i="61" s="1"/>
  <c r="BU37" i="61"/>
  <c r="BV37" i="61" s="1"/>
  <c r="BV34" i="61"/>
  <c r="BY37" i="61"/>
  <c r="BZ37" i="61" s="1"/>
  <c r="BZ34" i="61"/>
  <c r="BU17" i="61"/>
  <c r="BV17" i="61" s="1"/>
  <c r="BV14" i="61"/>
  <c r="DY61" i="61"/>
  <c r="CN61" i="61" s="1"/>
  <c r="CO61" i="61" s="1"/>
  <c r="CP61" i="61" s="1"/>
  <c r="CQ61" i="61" s="1"/>
  <c r="CR61" i="61" s="1"/>
  <c r="DY60" i="61"/>
  <c r="CN60" i="61" s="1"/>
  <c r="CO60" i="61" s="1"/>
  <c r="CP60" i="61" s="1"/>
  <c r="CQ60" i="61" s="1"/>
  <c r="CR60" i="61" s="1"/>
  <c r="DY59" i="61"/>
  <c r="CN59" i="61" s="1"/>
  <c r="DY56" i="61"/>
  <c r="CN56" i="61" s="1"/>
  <c r="CO56" i="61" s="1"/>
  <c r="CP56" i="61" s="1"/>
  <c r="CQ56" i="61" s="1"/>
  <c r="CR56" i="61" s="1"/>
  <c r="DY55" i="61"/>
  <c r="CN55" i="61" s="1"/>
  <c r="CO55" i="61" s="1"/>
  <c r="CP55" i="61" s="1"/>
  <c r="CQ55" i="61" s="1"/>
  <c r="CR55" i="61" s="1"/>
  <c r="DY51" i="61"/>
  <c r="CN51" i="61" s="1"/>
  <c r="CO51" i="61" s="1"/>
  <c r="CP51" i="61" s="1"/>
  <c r="CQ51" i="61" s="1"/>
  <c r="CR51" i="61" s="1"/>
  <c r="DY50" i="61"/>
  <c r="CN50" i="61" s="1"/>
  <c r="CO50" i="61" s="1"/>
  <c r="CP50" i="61" s="1"/>
  <c r="CQ50" i="61" s="1"/>
  <c r="CR50" i="61" s="1"/>
  <c r="DY49" i="61"/>
  <c r="CN49" i="61" s="1"/>
  <c r="DY46" i="61"/>
  <c r="CN46" i="61" s="1"/>
  <c r="CO46" i="61" s="1"/>
  <c r="CP46" i="61" s="1"/>
  <c r="CQ46" i="61" s="1"/>
  <c r="CR46" i="61" s="1"/>
  <c r="DY45" i="61"/>
  <c r="CN45" i="61" s="1"/>
  <c r="CO45" i="61" s="1"/>
  <c r="CP45" i="61" s="1"/>
  <c r="CQ45" i="61" s="1"/>
  <c r="CR45" i="61" s="1"/>
  <c r="DY44" i="61"/>
  <c r="CN44" i="61" s="1"/>
  <c r="DY41" i="61"/>
  <c r="CN41" i="61" s="1"/>
  <c r="CO41" i="61" s="1"/>
  <c r="CP41" i="61" s="1"/>
  <c r="CQ41" i="61" s="1"/>
  <c r="CR41" i="61" s="1"/>
  <c r="DY40" i="61"/>
  <c r="CN40" i="61" s="1"/>
  <c r="CO40" i="61" s="1"/>
  <c r="CP40" i="61" s="1"/>
  <c r="CQ40" i="61" s="1"/>
  <c r="CR40" i="61" s="1"/>
  <c r="DY54" i="61"/>
  <c r="CN54" i="61" s="1"/>
  <c r="DY39" i="61"/>
  <c r="CN39" i="61" s="1"/>
  <c r="DY36" i="61"/>
  <c r="CN36" i="61" s="1"/>
  <c r="CO36" i="61" s="1"/>
  <c r="CP36" i="61" s="1"/>
  <c r="CQ36" i="61" s="1"/>
  <c r="CR36" i="61" s="1"/>
  <c r="DY35" i="61"/>
  <c r="CN35" i="61" s="1"/>
  <c r="CO35" i="61" s="1"/>
  <c r="CP35" i="61" s="1"/>
  <c r="CQ35" i="61" s="1"/>
  <c r="CR35" i="61" s="1"/>
  <c r="DY34" i="61"/>
  <c r="CN34" i="61" s="1"/>
  <c r="DY30" i="61"/>
  <c r="CN30" i="61" s="1"/>
  <c r="CO30" i="61" s="1"/>
  <c r="CP30" i="61" s="1"/>
  <c r="CQ30" i="61" s="1"/>
  <c r="CR30" i="61" s="1"/>
  <c r="DY31" i="61"/>
  <c r="CN31" i="61" s="1"/>
  <c r="CO31" i="61" s="1"/>
  <c r="CP31" i="61" s="1"/>
  <c r="CQ31" i="61" s="1"/>
  <c r="CR31" i="61" s="1"/>
  <c r="DY29" i="61"/>
  <c r="CN29" i="61" s="1"/>
  <c r="DY26" i="61"/>
  <c r="CN26" i="61" s="1"/>
  <c r="CO26" i="61" s="1"/>
  <c r="CP26" i="61" s="1"/>
  <c r="CQ26" i="61" s="1"/>
  <c r="CR26" i="61" s="1"/>
  <c r="DY25" i="61"/>
  <c r="CN25" i="61" s="1"/>
  <c r="CO25" i="61" s="1"/>
  <c r="CP25" i="61" s="1"/>
  <c r="CQ25" i="61" s="1"/>
  <c r="CR25" i="61" s="1"/>
  <c r="DY24" i="61"/>
  <c r="CN24" i="61" s="1"/>
  <c r="DY21" i="61"/>
  <c r="CN21" i="61" s="1"/>
  <c r="CO21" i="61" s="1"/>
  <c r="CP21" i="61" s="1"/>
  <c r="CQ21" i="61" s="1"/>
  <c r="CR21" i="61" s="1"/>
  <c r="DY20" i="61"/>
  <c r="CN20" i="61" s="1"/>
  <c r="CO20" i="61" s="1"/>
  <c r="CP20" i="61" s="1"/>
  <c r="CQ20" i="61" s="1"/>
  <c r="CR20" i="61" s="1"/>
  <c r="DY19" i="61"/>
  <c r="CN19" i="61" s="1"/>
  <c r="DY16" i="61"/>
  <c r="CN16" i="61" s="1"/>
  <c r="CO16" i="61" s="1"/>
  <c r="CP16" i="61" s="1"/>
  <c r="CQ16" i="61" s="1"/>
  <c r="CR16" i="61" s="1"/>
  <c r="DY15" i="61"/>
  <c r="CN15" i="61" s="1"/>
  <c r="CO15" i="61" s="1"/>
  <c r="CP15" i="61" s="1"/>
  <c r="CQ15" i="61" s="1"/>
  <c r="CR15" i="61" s="1"/>
  <c r="DY14" i="61"/>
  <c r="CN14" i="61" s="1"/>
  <c r="DY11" i="61"/>
  <c r="CN11" i="61" s="1"/>
  <c r="DY10" i="61"/>
  <c r="CN10" i="61" s="1"/>
  <c r="DY9" i="61"/>
  <c r="CN9" i="61" s="1"/>
  <c r="CF37" i="61"/>
  <c r="CG34" i="61"/>
  <c r="BY62" i="61"/>
  <c r="BZ62" i="61" s="1"/>
  <c r="BZ59" i="61"/>
  <c r="BY27" i="61"/>
  <c r="BZ27" i="61" s="1"/>
  <c r="BZ24" i="61"/>
  <c r="BU57" i="61"/>
  <c r="BV57" i="61" s="1"/>
  <c r="BV54" i="61"/>
  <c r="BU52" i="61"/>
  <c r="BV52" i="61" s="1"/>
  <c r="BV49" i="61"/>
  <c r="BZ19" i="61"/>
  <c r="CA19" i="61" s="1"/>
  <c r="BY22" i="61"/>
  <c r="BZ22" i="61" s="1"/>
  <c r="CM66" i="61"/>
  <c r="CM22" i="61"/>
  <c r="CM42" i="61"/>
  <c r="CM62" i="61"/>
  <c r="BU27" i="61"/>
  <c r="BV27" i="61" s="1"/>
  <c r="BV24" i="61"/>
  <c r="BS62" i="61"/>
  <c r="BT59" i="61"/>
  <c r="BS64" i="61"/>
  <c r="BS12" i="61"/>
  <c r="BT9" i="61"/>
  <c r="BY42" i="61"/>
  <c r="BZ42" i="61" s="1"/>
  <c r="BZ39" i="61"/>
  <c r="CA39" i="61" s="1"/>
  <c r="CF65" i="61"/>
  <c r="CG10" i="61"/>
  <c r="CF32" i="61"/>
  <c r="CG29" i="61"/>
  <c r="CF62" i="61"/>
  <c r="CG59" i="61"/>
  <c r="CF57" i="61"/>
  <c r="CG54" i="61"/>
  <c r="BY66" i="61"/>
  <c r="BZ66" i="61" s="1"/>
  <c r="BZ11" i="61"/>
  <c r="CA11" i="61" s="1"/>
  <c r="CD29" i="61"/>
  <c r="CC32" i="61"/>
  <c r="CD32" i="61" s="1"/>
  <c r="CB62" i="61"/>
  <c r="CC59" i="61"/>
  <c r="BY64" i="61"/>
  <c r="BY12" i="61"/>
  <c r="BZ12" i="61" s="1"/>
  <c r="BZ9" i="61"/>
  <c r="CA9" i="61" s="1"/>
  <c r="BM52" i="61"/>
  <c r="BN52" i="61" s="1"/>
  <c r="BN49" i="61"/>
  <c r="BY65" i="61"/>
  <c r="BZ65" i="61" s="1"/>
  <c r="BZ10" i="61"/>
  <c r="CA10" i="61" s="1"/>
  <c r="BX67" i="61"/>
  <c r="BM66" i="61"/>
  <c r="BN66" i="61" s="1"/>
  <c r="BN11" i="61"/>
  <c r="CM17" i="61"/>
  <c r="CM37" i="61"/>
  <c r="CM57" i="61"/>
  <c r="BM12" i="61"/>
  <c r="BN12" i="61" s="1"/>
  <c r="BU66" i="61"/>
  <c r="BV66" i="61" s="1"/>
  <c r="BV11" i="61"/>
  <c r="BR64" i="61"/>
  <c r="BQ67" i="61"/>
  <c r="BR67" i="61" s="1"/>
  <c r="CF66" i="61"/>
  <c r="CG11" i="61"/>
  <c r="CF27" i="61"/>
  <c r="CG24" i="61"/>
  <c r="CF52" i="61"/>
  <c r="CG49" i="61"/>
  <c r="CJ40" i="61"/>
  <c r="CK40" i="61" s="1"/>
  <c r="CL40" i="61" s="1"/>
  <c r="CD34" i="61"/>
  <c r="CC37" i="61"/>
  <c r="CD37" i="61" s="1"/>
  <c r="BY57" i="61"/>
  <c r="BZ57" i="61" s="1"/>
  <c r="BZ54" i="61"/>
  <c r="CA54" i="61" s="1"/>
  <c r="BY32" i="61"/>
  <c r="BZ32" i="61" s="1"/>
  <c r="BZ29" i="61"/>
  <c r="BZ44" i="61"/>
  <c r="CA44" i="61" s="1"/>
  <c r="BY47" i="61"/>
  <c r="BZ47" i="61" s="1"/>
  <c r="BY17" i="61"/>
  <c r="BZ17" i="61" s="1"/>
  <c r="BZ14" i="61"/>
  <c r="CA14" i="61" s="1"/>
  <c r="CM64" i="61"/>
  <c r="CM12" i="61"/>
  <c r="CM52" i="61"/>
  <c r="BS65" i="61"/>
  <c r="BT10" i="61"/>
  <c r="BM64" i="61"/>
  <c r="BS22" i="61"/>
  <c r="BT19" i="61"/>
  <c r="BY52" i="61"/>
  <c r="BZ52" i="61" s="1"/>
  <c r="BZ49" i="61"/>
  <c r="CA49" i="61" s="1"/>
  <c r="CF64" i="61"/>
  <c r="CG9" i="61"/>
  <c r="CF12" i="61"/>
  <c r="CF17" i="61"/>
  <c r="CG14" i="61"/>
  <c r="CF22" i="61"/>
  <c r="CG19" i="61"/>
  <c r="CF42" i="61"/>
  <c r="CG39" i="61"/>
  <c r="CG44" i="61"/>
  <c r="CF47" i="61"/>
  <c r="BK67" i="61"/>
  <c r="CC27" i="61"/>
  <c r="CD27" i="61" s="1"/>
  <c r="CD24" i="61"/>
  <c r="BK60" i="59"/>
  <c r="BM60" i="59" s="1"/>
  <c r="BN60" i="59" s="1"/>
  <c r="BK14" i="59"/>
  <c r="BM14" i="59" s="1"/>
  <c r="BN14" i="59" s="1"/>
  <c r="BK54" i="59"/>
  <c r="BK57" i="59" s="1"/>
  <c r="CM102" i="32"/>
  <c r="CM59" i="32"/>
  <c r="W67" i="59"/>
  <c r="Z65" i="59"/>
  <c r="BC37" i="59"/>
  <c r="R17" i="59"/>
  <c r="M41" i="31"/>
  <c r="M77" i="31"/>
  <c r="Z17" i="59"/>
  <c r="U51" i="55"/>
  <c r="AP66" i="59"/>
  <c r="AD51" i="55"/>
  <c r="AX17" i="59"/>
  <c r="BI39" i="59"/>
  <c r="BI42" i="59" s="1"/>
  <c r="BK24" i="59"/>
  <c r="BM24" i="59" s="1"/>
  <c r="BN24" i="59" s="1"/>
  <c r="BE34" i="59"/>
  <c r="BE37" i="59" s="1"/>
  <c r="W51" i="55"/>
  <c r="Z51" i="55"/>
  <c r="D61" i="55"/>
  <c r="W61" i="55" s="1"/>
  <c r="X51" i="55"/>
  <c r="AO17" i="59"/>
  <c r="AP17" i="59" s="1"/>
  <c r="AP14" i="59"/>
  <c r="Z16" i="59"/>
  <c r="Y66" i="59"/>
  <c r="Z66" i="59" s="1"/>
  <c r="N64" i="59"/>
  <c r="M67" i="59"/>
  <c r="N67" i="59" s="1"/>
  <c r="AH14" i="59"/>
  <c r="AG64" i="59"/>
  <c r="AG17" i="59"/>
  <c r="AH17" i="59" s="1"/>
  <c r="R64" i="59"/>
  <c r="T51" i="55"/>
  <c r="Y51" i="55"/>
  <c r="P51" i="55"/>
  <c r="P61" i="55" s="1"/>
  <c r="AH15" i="59"/>
  <c r="AG65" i="59"/>
  <c r="AH65" i="59" s="1"/>
  <c r="E67" i="59"/>
  <c r="F67" i="59" s="1"/>
  <c r="AD64" i="59"/>
  <c r="AC67" i="59"/>
  <c r="AD67" i="59" s="1"/>
  <c r="J16" i="59"/>
  <c r="I66" i="59"/>
  <c r="J66" i="59" s="1"/>
  <c r="I17" i="59"/>
  <c r="J17" i="59" s="1"/>
  <c r="U67" i="59"/>
  <c r="V67" i="59" s="1"/>
  <c r="V64" i="59"/>
  <c r="AE67" i="59"/>
  <c r="AB51" i="55"/>
  <c r="AC51" i="55"/>
  <c r="V51" i="55"/>
  <c r="AH16" i="59"/>
  <c r="AG66" i="59"/>
  <c r="AH66" i="59" s="1"/>
  <c r="R16" i="59"/>
  <c r="Q66" i="59"/>
  <c r="R66" i="59" s="1"/>
  <c r="J64" i="59"/>
  <c r="BA32" i="59"/>
  <c r="BB32" i="59" s="1"/>
  <c r="BK19" i="59"/>
  <c r="BK22" i="59" s="1"/>
  <c r="BM21" i="59"/>
  <c r="BN21" i="59" s="1"/>
  <c r="BA47" i="59"/>
  <c r="BB47" i="59" s="1"/>
  <c r="BM30" i="59"/>
  <c r="BN30" i="59" s="1"/>
  <c r="BG32" i="59"/>
  <c r="AX39" i="59"/>
  <c r="BC47" i="59"/>
  <c r="BG37" i="59"/>
  <c r="BK34" i="59"/>
  <c r="BM34" i="59" s="1"/>
  <c r="BI25" i="59"/>
  <c r="BJ25" i="59" s="1"/>
  <c r="AY67" i="59"/>
  <c r="BM25" i="59"/>
  <c r="BN25" i="59" s="1"/>
  <c r="BL57" i="59"/>
  <c r="BA42" i="59"/>
  <c r="BB42" i="59" s="1"/>
  <c r="BD22" i="59"/>
  <c r="BD42" i="59"/>
  <c r="BJ11" i="59"/>
  <c r="BN39" i="59"/>
  <c r="BL47" i="59"/>
  <c r="BA62" i="59"/>
  <c r="BB62" i="59" s="1"/>
  <c r="BB59" i="59"/>
  <c r="BA65" i="59"/>
  <c r="BB65" i="59" s="1"/>
  <c r="BB10" i="59"/>
  <c r="BC10" i="59" s="1"/>
  <c r="AW19" i="59"/>
  <c r="AV22" i="59"/>
  <c r="AV64" i="59"/>
  <c r="AV67" i="59" s="1"/>
  <c r="BL65" i="59"/>
  <c r="AW66" i="59"/>
  <c r="AX66" i="59" s="1"/>
  <c r="AX11" i="59"/>
  <c r="DW60" i="59"/>
  <c r="BX60" i="59" s="1"/>
  <c r="DW61" i="59"/>
  <c r="BX61" i="59" s="1"/>
  <c r="DW59" i="59"/>
  <c r="BX59" i="59" s="1"/>
  <c r="CB59" i="59" s="1"/>
  <c r="DW56" i="59"/>
  <c r="BX56" i="59" s="1"/>
  <c r="CB56" i="59" s="1"/>
  <c r="DW55" i="59"/>
  <c r="BX55" i="59" s="1"/>
  <c r="DW54" i="59"/>
  <c r="BX54" i="59" s="1"/>
  <c r="DW50" i="59"/>
  <c r="BX50" i="59" s="1"/>
  <c r="DW51" i="59"/>
  <c r="BX51" i="59" s="1"/>
  <c r="CB51" i="59" s="1"/>
  <c r="DW49" i="59"/>
  <c r="BX49" i="59" s="1"/>
  <c r="DW46" i="59"/>
  <c r="BX46" i="59" s="1"/>
  <c r="DW45" i="59"/>
  <c r="BX45" i="59" s="1"/>
  <c r="DW29" i="59"/>
  <c r="BX29" i="59" s="1"/>
  <c r="DW44" i="59"/>
  <c r="BX44" i="59" s="1"/>
  <c r="DW41" i="59"/>
  <c r="BX41" i="59" s="1"/>
  <c r="DW40" i="59"/>
  <c r="BX40" i="59" s="1"/>
  <c r="DW31" i="59"/>
  <c r="BX31" i="59" s="1"/>
  <c r="CB31" i="59" s="1"/>
  <c r="DW14" i="59"/>
  <c r="BX14" i="59" s="1"/>
  <c r="CB14" i="59" s="1"/>
  <c r="DW11" i="59"/>
  <c r="BX11" i="59" s="1"/>
  <c r="DW10" i="59"/>
  <c r="BX10" i="59" s="1"/>
  <c r="CB10" i="59" s="1"/>
  <c r="DW39" i="59"/>
  <c r="BX39" i="59" s="1"/>
  <c r="CB39" i="59" s="1"/>
  <c r="DW26" i="59"/>
  <c r="BX26" i="59" s="1"/>
  <c r="DW25" i="59"/>
  <c r="BX25" i="59" s="1"/>
  <c r="DW9" i="59"/>
  <c r="BX9" i="59" s="1"/>
  <c r="DX7" i="59"/>
  <c r="DW36" i="59"/>
  <c r="BX36" i="59" s="1"/>
  <c r="DW35" i="59"/>
  <c r="BX35" i="59" s="1"/>
  <c r="DW30" i="59"/>
  <c r="BX30" i="59" s="1"/>
  <c r="DW19" i="59"/>
  <c r="BX19" i="59" s="1"/>
  <c r="DW16" i="59"/>
  <c r="BX16" i="59" s="1"/>
  <c r="DW15" i="59"/>
  <c r="BX15" i="59" s="1"/>
  <c r="DW34" i="59"/>
  <c r="BX34" i="59" s="1"/>
  <c r="CB34" i="59" s="1"/>
  <c r="DW21" i="59"/>
  <c r="BX21" i="59" s="1"/>
  <c r="DW20" i="59"/>
  <c r="BX20" i="59" s="1"/>
  <c r="DW24" i="59"/>
  <c r="BX24" i="59" s="1"/>
  <c r="AW37" i="59"/>
  <c r="AX37" i="59" s="1"/>
  <c r="AX34" i="59"/>
  <c r="BA66" i="59"/>
  <c r="BB66" i="59" s="1"/>
  <c r="BB11" i="59"/>
  <c r="BJ59" i="59"/>
  <c r="BJ24" i="59"/>
  <c r="BJ10" i="59"/>
  <c r="BK10" i="59" s="1"/>
  <c r="BG64" i="59"/>
  <c r="BG12" i="59"/>
  <c r="BK9" i="59"/>
  <c r="BK31" i="59"/>
  <c r="BM31" i="59" s="1"/>
  <c r="BN31" i="59" s="1"/>
  <c r="BI61" i="59"/>
  <c r="BJ61" i="59" s="1"/>
  <c r="BL32" i="59"/>
  <c r="BI29" i="59"/>
  <c r="BA27" i="59"/>
  <c r="BB27" i="59" s="1"/>
  <c r="BB24" i="59"/>
  <c r="BA37" i="59"/>
  <c r="BB37" i="59" s="1"/>
  <c r="BB34" i="59"/>
  <c r="BA22" i="59"/>
  <c r="BB22" i="59" s="1"/>
  <c r="BB19" i="59"/>
  <c r="BC19" i="59" s="1"/>
  <c r="BC62" i="59"/>
  <c r="BD59" i="59"/>
  <c r="BD64" i="59" s="1"/>
  <c r="BT41" i="59"/>
  <c r="BP42" i="59"/>
  <c r="BT39" i="59"/>
  <c r="BP66" i="59"/>
  <c r="BP17" i="59"/>
  <c r="BP22" i="59"/>
  <c r="BP52" i="59"/>
  <c r="BT49" i="59"/>
  <c r="BL62" i="59"/>
  <c r="BI57" i="59"/>
  <c r="BJ54" i="59"/>
  <c r="BI22" i="59"/>
  <c r="BJ19" i="59"/>
  <c r="AU52" i="59"/>
  <c r="AW49" i="59"/>
  <c r="BA57" i="59"/>
  <c r="BB57" i="59" s="1"/>
  <c r="BB54" i="59"/>
  <c r="BC54" i="59" s="1"/>
  <c r="BE9" i="59"/>
  <c r="BC66" i="59"/>
  <c r="BG27" i="59"/>
  <c r="BG42" i="59"/>
  <c r="BG52" i="59"/>
  <c r="BT61" i="59"/>
  <c r="BI16" i="59"/>
  <c r="BJ16" i="59" s="1"/>
  <c r="BK16" i="59" s="1"/>
  <c r="BL16" i="59" s="1"/>
  <c r="AX32" i="59"/>
  <c r="BM55" i="59"/>
  <c r="BN55" i="59" s="1"/>
  <c r="BI9" i="59"/>
  <c r="BL27" i="59"/>
  <c r="BI35" i="59"/>
  <c r="BJ35" i="59" s="1"/>
  <c r="BK35" i="59" s="1"/>
  <c r="BM35" i="59" s="1"/>
  <c r="BN35" i="59" s="1"/>
  <c r="BI31" i="59"/>
  <c r="BJ31" i="59" s="1"/>
  <c r="BP47" i="59"/>
  <c r="BT44" i="59"/>
  <c r="BP32" i="59"/>
  <c r="BP37" i="59"/>
  <c r="BT34" i="59"/>
  <c r="BP57" i="59"/>
  <c r="BP62" i="59"/>
  <c r="AU47" i="59"/>
  <c r="AU64" i="59"/>
  <c r="AW44" i="59"/>
  <c r="AT64" i="59"/>
  <c r="AS67" i="59"/>
  <c r="AT67" i="59" s="1"/>
  <c r="AW57" i="59"/>
  <c r="AX57" i="59" s="1"/>
  <c r="AX54" i="59"/>
  <c r="BM41" i="59"/>
  <c r="BN41" i="59" s="1"/>
  <c r="BC27" i="59"/>
  <c r="BE24" i="59"/>
  <c r="BC17" i="59"/>
  <c r="BE14" i="59"/>
  <c r="BI49" i="59"/>
  <c r="BT15" i="59"/>
  <c r="BG17" i="59"/>
  <c r="BG65" i="59"/>
  <c r="BG22" i="59"/>
  <c r="BG57" i="59"/>
  <c r="BL42" i="59"/>
  <c r="AW62" i="59"/>
  <c r="AX62" i="59" s="1"/>
  <c r="BA52" i="59"/>
  <c r="BB52" i="59" s="1"/>
  <c r="BB49" i="59"/>
  <c r="BT51" i="59"/>
  <c r="BA17" i="59"/>
  <c r="BB17" i="59" s="1"/>
  <c r="BB14" i="59"/>
  <c r="BA64" i="59"/>
  <c r="BA12" i="59"/>
  <c r="BB12" i="59" s="1"/>
  <c r="BB9" i="59"/>
  <c r="BG47" i="59"/>
  <c r="BK44" i="59"/>
  <c r="BD52" i="59"/>
  <c r="BE49" i="59"/>
  <c r="BI44" i="59"/>
  <c r="BJ14" i="59"/>
  <c r="BK42" i="59"/>
  <c r="BL11" i="59"/>
  <c r="BC42" i="59"/>
  <c r="BE39" i="59"/>
  <c r="BH67" i="59"/>
  <c r="BI34" i="59"/>
  <c r="BP64" i="59"/>
  <c r="BP12" i="59"/>
  <c r="BP65" i="59"/>
  <c r="BP27" i="59"/>
  <c r="BE26" i="59"/>
  <c r="BF26" i="59" s="1"/>
  <c r="BD27" i="59"/>
  <c r="BL19" i="59"/>
  <c r="AO67" i="59"/>
  <c r="AP67" i="59" s="1"/>
  <c r="AP64" i="59"/>
  <c r="AX27" i="59"/>
  <c r="AU65" i="59"/>
  <c r="AU12" i="59"/>
  <c r="AW10" i="59"/>
  <c r="BC32" i="59"/>
  <c r="BE29" i="59"/>
  <c r="BL52" i="59"/>
  <c r="BE47" i="59"/>
  <c r="BF44" i="59"/>
  <c r="BD66" i="59"/>
  <c r="BE11" i="59"/>
  <c r="DH61" i="59"/>
  <c r="BO61" i="59" s="1"/>
  <c r="BQ61" i="59" s="1"/>
  <c r="BR61" i="59" s="1"/>
  <c r="BS61" i="59" s="1"/>
  <c r="DH59" i="59"/>
  <c r="BO59" i="59" s="1"/>
  <c r="DH56" i="59"/>
  <c r="BO56" i="59" s="1"/>
  <c r="BQ56" i="59" s="1"/>
  <c r="BR56" i="59" s="1"/>
  <c r="BS56" i="59" s="1"/>
  <c r="BT56" i="59" s="1"/>
  <c r="DH55" i="59"/>
  <c r="BO55" i="59" s="1"/>
  <c r="BQ55" i="59" s="1"/>
  <c r="BR55" i="59" s="1"/>
  <c r="BS55" i="59" s="1"/>
  <c r="BU55" i="59" s="1"/>
  <c r="BV55" i="59" s="1"/>
  <c r="DH60" i="59"/>
  <c r="BO60" i="59" s="1"/>
  <c r="BQ60" i="59" s="1"/>
  <c r="BR60" i="59" s="1"/>
  <c r="BS60" i="59" s="1"/>
  <c r="BT60" i="59" s="1"/>
  <c r="BU60" i="59" s="1"/>
  <c r="BV60" i="59" s="1"/>
  <c r="DH51" i="59"/>
  <c r="BO51" i="59" s="1"/>
  <c r="BQ51" i="59" s="1"/>
  <c r="BR51" i="59" s="1"/>
  <c r="BS51" i="59" s="1"/>
  <c r="DH45" i="59"/>
  <c r="BO45" i="59" s="1"/>
  <c r="DH49" i="59"/>
  <c r="BO49" i="59" s="1"/>
  <c r="BQ49" i="59" s="1"/>
  <c r="DH54" i="59"/>
  <c r="BO54" i="59" s="1"/>
  <c r="BS54" i="59" s="1"/>
  <c r="DH46" i="59"/>
  <c r="BO46" i="59" s="1"/>
  <c r="BQ46" i="59" s="1"/>
  <c r="BR46" i="59" s="1"/>
  <c r="BS46" i="59" s="1"/>
  <c r="BT46" i="59" s="1"/>
  <c r="BU46" i="59" s="1"/>
  <c r="BV46" i="59" s="1"/>
  <c r="DH34" i="59"/>
  <c r="BO34" i="59" s="1"/>
  <c r="DH31" i="59"/>
  <c r="BO31" i="59" s="1"/>
  <c r="BQ31" i="59" s="1"/>
  <c r="BR31" i="59" s="1"/>
  <c r="BS31" i="59" s="1"/>
  <c r="BT31" i="59" s="1"/>
  <c r="BU31" i="59" s="1"/>
  <c r="BV31" i="59" s="1"/>
  <c r="DH30" i="59"/>
  <c r="BO30" i="59" s="1"/>
  <c r="BQ30" i="59" s="1"/>
  <c r="BR30" i="59" s="1"/>
  <c r="BS30" i="59" s="1"/>
  <c r="BT30" i="59" s="1"/>
  <c r="BU30" i="59" s="1"/>
  <c r="BV30" i="59" s="1"/>
  <c r="DH39" i="59"/>
  <c r="BO39" i="59" s="1"/>
  <c r="BQ39" i="59" s="1"/>
  <c r="DH36" i="59"/>
  <c r="BO36" i="59" s="1"/>
  <c r="BQ36" i="59" s="1"/>
  <c r="BR36" i="59" s="1"/>
  <c r="BS36" i="59" s="1"/>
  <c r="BT36" i="59" s="1"/>
  <c r="BU36" i="59" s="1"/>
  <c r="BV36" i="59" s="1"/>
  <c r="DH40" i="59"/>
  <c r="BO40" i="59" s="1"/>
  <c r="BQ40" i="59" s="1"/>
  <c r="BR40" i="59" s="1"/>
  <c r="BS40" i="59" s="1"/>
  <c r="BT40" i="59" s="1"/>
  <c r="BU40" i="59" s="1"/>
  <c r="BV40" i="59" s="1"/>
  <c r="DH35" i="59"/>
  <c r="BO35" i="59" s="1"/>
  <c r="BQ35" i="59" s="1"/>
  <c r="BR35" i="59" s="1"/>
  <c r="BS35" i="59" s="1"/>
  <c r="BT35" i="59" s="1"/>
  <c r="BU35" i="59" s="1"/>
  <c r="BV35" i="59" s="1"/>
  <c r="DH19" i="59"/>
  <c r="BO19" i="59" s="1"/>
  <c r="DH16" i="59"/>
  <c r="BO16" i="59" s="1"/>
  <c r="BQ16" i="59" s="1"/>
  <c r="BR16" i="59" s="1"/>
  <c r="BS16" i="59" s="1"/>
  <c r="BT16" i="59" s="1"/>
  <c r="BU16" i="59" s="1"/>
  <c r="BV16" i="59" s="1"/>
  <c r="DH15" i="59"/>
  <c r="BO15" i="59" s="1"/>
  <c r="BQ15" i="59" s="1"/>
  <c r="BR15" i="59" s="1"/>
  <c r="BS15" i="59" s="1"/>
  <c r="DH50" i="59"/>
  <c r="BO50" i="59" s="1"/>
  <c r="BQ50" i="59" s="1"/>
  <c r="BR50" i="59" s="1"/>
  <c r="BS50" i="59" s="1"/>
  <c r="BU50" i="59" s="1"/>
  <c r="BV50" i="59" s="1"/>
  <c r="DH44" i="59"/>
  <c r="BO44" i="59" s="1"/>
  <c r="BQ44" i="59" s="1"/>
  <c r="DH14" i="59"/>
  <c r="BO14" i="59" s="1"/>
  <c r="DH20" i="59"/>
  <c r="BO20" i="59" s="1"/>
  <c r="BQ20" i="59" s="1"/>
  <c r="BR20" i="59" s="1"/>
  <c r="BS20" i="59" s="1"/>
  <c r="BT20" i="59" s="1"/>
  <c r="BU20" i="59" s="1"/>
  <c r="BV20" i="59" s="1"/>
  <c r="DH9" i="59"/>
  <c r="BO9" i="59" s="1"/>
  <c r="BQ9" i="59" s="1"/>
  <c r="DH29" i="59"/>
  <c r="BO29" i="59" s="1"/>
  <c r="DH41" i="59"/>
  <c r="BO41" i="59" s="1"/>
  <c r="BQ41" i="59" s="1"/>
  <c r="BR41" i="59" s="1"/>
  <c r="BS41" i="59" s="1"/>
  <c r="DH26" i="59"/>
  <c r="BO26" i="59" s="1"/>
  <c r="DH25" i="59"/>
  <c r="BO25" i="59" s="1"/>
  <c r="BQ25" i="59" s="1"/>
  <c r="BR25" i="59" s="1"/>
  <c r="BS25" i="59" s="1"/>
  <c r="BT25" i="59" s="1"/>
  <c r="BU25" i="59" s="1"/>
  <c r="BV25" i="59" s="1"/>
  <c r="DH11" i="59"/>
  <c r="BO11" i="59" s="1"/>
  <c r="DI7" i="59"/>
  <c r="DH24" i="59"/>
  <c r="BO24" i="59" s="1"/>
  <c r="BQ24" i="59" s="1"/>
  <c r="DH21" i="59"/>
  <c r="BO21" i="59" s="1"/>
  <c r="BS21" i="59" s="1"/>
  <c r="BT21" i="59" s="1"/>
  <c r="BU21" i="59" s="1"/>
  <c r="BV21" i="59" s="1"/>
  <c r="DH10" i="59"/>
  <c r="BO10" i="59" s="1"/>
  <c r="BG66" i="59"/>
  <c r="BG62" i="59"/>
  <c r="BC52" i="59"/>
  <c r="DH59" i="57"/>
  <c r="BO59" i="57" s="1"/>
  <c r="DH54" i="57"/>
  <c r="BO54" i="57" s="1"/>
  <c r="DH44" i="57"/>
  <c r="BO44" i="57" s="1"/>
  <c r="BS44" i="57" s="1"/>
  <c r="DH34" i="57"/>
  <c r="BO34" i="57" s="1"/>
  <c r="DH24" i="57"/>
  <c r="BO24" i="57" s="1"/>
  <c r="DH14" i="57"/>
  <c r="DH49" i="57"/>
  <c r="BO49" i="57" s="1"/>
  <c r="DH39" i="57"/>
  <c r="DH29" i="57"/>
  <c r="BO29" i="57" s="1"/>
  <c r="DH19" i="57"/>
  <c r="BO19" i="57" s="1"/>
  <c r="DH21" i="57"/>
  <c r="BO21" i="57" s="1"/>
  <c r="DH11" i="57"/>
  <c r="BO11" i="57" s="1"/>
  <c r="DH60" i="57"/>
  <c r="BO60" i="57" s="1"/>
  <c r="DH55" i="57"/>
  <c r="BO55" i="57" s="1"/>
  <c r="DH50" i="57"/>
  <c r="BO50" i="57" s="1"/>
  <c r="DH45" i="57"/>
  <c r="BO45" i="57" s="1"/>
  <c r="DH40" i="57"/>
  <c r="DH35" i="57"/>
  <c r="BO35" i="57" s="1"/>
  <c r="DH30" i="57"/>
  <c r="BO30" i="57" s="1"/>
  <c r="DH25" i="57"/>
  <c r="BO25" i="57" s="1"/>
  <c r="DH20" i="57"/>
  <c r="BO20" i="57" s="1"/>
  <c r="BS20" i="57" s="1"/>
  <c r="DH15" i="57"/>
  <c r="DH10" i="57"/>
  <c r="BO10" i="57" s="1"/>
  <c r="DH16" i="57"/>
  <c r="DH61" i="57"/>
  <c r="BO61" i="57" s="1"/>
  <c r="DH51" i="57"/>
  <c r="BO51" i="57" s="1"/>
  <c r="DH41" i="57"/>
  <c r="DH31" i="57"/>
  <c r="BO31" i="57" s="1"/>
  <c r="DH26" i="57"/>
  <c r="BO26" i="57" s="1"/>
  <c r="DH56" i="57"/>
  <c r="BO56" i="57" s="1"/>
  <c r="BS56" i="57" s="1"/>
  <c r="DH46" i="57"/>
  <c r="BO46" i="57" s="1"/>
  <c r="DH36" i="57"/>
  <c r="BO36" i="57" s="1"/>
  <c r="BI46" i="57"/>
  <c r="BJ46" i="57" s="1"/>
  <c r="BK46" i="57" s="1"/>
  <c r="BL46" i="57" s="1"/>
  <c r="BM46" i="57" s="1"/>
  <c r="BN46" i="57" s="1"/>
  <c r="DV26" i="57"/>
  <c r="BP26" i="57" s="1"/>
  <c r="DV21" i="57"/>
  <c r="BP21" i="57" s="1"/>
  <c r="BT21" i="57" s="1"/>
  <c r="DV16" i="57"/>
  <c r="BP16" i="57" s="1"/>
  <c r="DV61" i="57"/>
  <c r="BP61" i="57" s="1"/>
  <c r="BT61" i="57" s="1"/>
  <c r="DV56" i="57"/>
  <c r="BP56" i="57" s="1"/>
  <c r="DV51" i="57"/>
  <c r="BP51" i="57" s="1"/>
  <c r="DV46" i="57"/>
  <c r="BP46" i="57" s="1"/>
  <c r="DV41" i="57"/>
  <c r="BP41" i="57" s="1"/>
  <c r="DV36" i="57"/>
  <c r="BP36" i="57" s="1"/>
  <c r="DV31" i="57"/>
  <c r="BP31" i="57" s="1"/>
  <c r="DV11" i="57"/>
  <c r="BP11" i="57" s="1"/>
  <c r="BI36" i="57"/>
  <c r="BJ36" i="57" s="1"/>
  <c r="BI30" i="57"/>
  <c r="BJ30" i="57" s="1"/>
  <c r="BK30" i="57" s="1"/>
  <c r="BL30" i="57" s="1"/>
  <c r="BM30" i="57" s="1"/>
  <c r="BN30" i="57" s="1"/>
  <c r="AW27" i="57"/>
  <c r="AX27" i="57" s="1"/>
  <c r="BC27" i="57"/>
  <c r="I14" i="57"/>
  <c r="F14" i="57"/>
  <c r="BL36" i="57"/>
  <c r="BC47" i="57"/>
  <c r="BD47" i="57"/>
  <c r="BI31" i="57"/>
  <c r="BJ31" i="57" s="1"/>
  <c r="BK31" i="57" s="1"/>
  <c r="BG27" i="57"/>
  <c r="BE56" i="57"/>
  <c r="BF56" i="57" s="1"/>
  <c r="BI26" i="57"/>
  <c r="BJ26" i="57" s="1"/>
  <c r="BK26" i="57" s="1"/>
  <c r="BL26" i="57" s="1"/>
  <c r="BM26" i="57" s="1"/>
  <c r="BN26" i="57" s="1"/>
  <c r="BL31" i="57"/>
  <c r="BL56" i="57"/>
  <c r="BM56" i="57" s="1"/>
  <c r="BN56" i="57" s="1"/>
  <c r="AV67" i="57"/>
  <c r="BD62" i="57"/>
  <c r="BC22" i="57"/>
  <c r="BD19" i="57"/>
  <c r="BD64" i="57" s="1"/>
  <c r="AW47" i="57"/>
  <c r="AX47" i="57" s="1"/>
  <c r="AX44" i="57"/>
  <c r="AW32" i="57"/>
  <c r="AX32" i="57" s="1"/>
  <c r="AX29" i="57"/>
  <c r="BL15" i="57"/>
  <c r="BI60" i="57"/>
  <c r="BJ60" i="57" s="1"/>
  <c r="BK60" i="57" s="1"/>
  <c r="BL60" i="57" s="1"/>
  <c r="BM60" i="57" s="1"/>
  <c r="BN60" i="57" s="1"/>
  <c r="BC37" i="57"/>
  <c r="AX10" i="57"/>
  <c r="BE29" i="57"/>
  <c r="BD32" i="57"/>
  <c r="AX49" i="57"/>
  <c r="AW52" i="57"/>
  <c r="AX52" i="57" s="1"/>
  <c r="BA37" i="57"/>
  <c r="BB37" i="57" s="1"/>
  <c r="BB34" i="57"/>
  <c r="BD27" i="57"/>
  <c r="BE24" i="57"/>
  <c r="BC62" i="57"/>
  <c r="AW57" i="57"/>
  <c r="AX57" i="57" s="1"/>
  <c r="AX54" i="57"/>
  <c r="BD52" i="57"/>
  <c r="BE49" i="57"/>
  <c r="BL41" i="57"/>
  <c r="BA12" i="57"/>
  <c r="BB12" i="57" s="1"/>
  <c r="BB9" i="57"/>
  <c r="BE44" i="57"/>
  <c r="AW62" i="57"/>
  <c r="AX62" i="57" s="1"/>
  <c r="AX59" i="57"/>
  <c r="BK35" i="57"/>
  <c r="BF11" i="57"/>
  <c r="BA32" i="57"/>
  <c r="BB32" i="57" s="1"/>
  <c r="BB29" i="57"/>
  <c r="BH64" i="57"/>
  <c r="BI9" i="57"/>
  <c r="BH12" i="57"/>
  <c r="BI20" i="57"/>
  <c r="BJ20" i="57" s="1"/>
  <c r="BI50" i="57"/>
  <c r="BJ50" i="57" s="1"/>
  <c r="BI55" i="57"/>
  <c r="BJ55" i="57" s="1"/>
  <c r="BK55" i="57" s="1"/>
  <c r="BL55" i="57" s="1"/>
  <c r="BM55" i="57" s="1"/>
  <c r="BN55" i="57" s="1"/>
  <c r="BG22" i="57"/>
  <c r="BK36" i="57"/>
  <c r="BK50" i="57"/>
  <c r="BM50" i="57" s="1"/>
  <c r="BN50" i="57" s="1"/>
  <c r="BL49" i="57"/>
  <c r="BD17" i="57"/>
  <c r="DV60" i="57"/>
  <c r="BP60" i="57" s="1"/>
  <c r="DV59" i="57"/>
  <c r="BP59" i="57" s="1"/>
  <c r="DV54" i="57"/>
  <c r="BP54" i="57" s="1"/>
  <c r="BT54" i="57" s="1"/>
  <c r="DV55" i="57"/>
  <c r="BP55" i="57" s="1"/>
  <c r="DV50" i="57"/>
  <c r="BP50" i="57" s="1"/>
  <c r="DV49" i="57"/>
  <c r="BP49" i="57" s="1"/>
  <c r="BT49" i="57" s="1"/>
  <c r="DV45" i="57"/>
  <c r="BP45" i="57" s="1"/>
  <c r="BT45" i="57" s="1"/>
  <c r="DV44" i="57"/>
  <c r="BP44" i="57" s="1"/>
  <c r="DV40" i="57"/>
  <c r="BP40" i="57" s="1"/>
  <c r="DV39" i="57"/>
  <c r="BP39" i="57" s="1"/>
  <c r="DV35" i="57"/>
  <c r="BP35" i="57" s="1"/>
  <c r="BT35" i="57" s="1"/>
  <c r="DV34" i="57"/>
  <c r="BP34" i="57" s="1"/>
  <c r="DV30" i="57"/>
  <c r="BP30" i="57" s="1"/>
  <c r="DV29" i="57"/>
  <c r="BP29" i="57" s="1"/>
  <c r="DV24" i="57"/>
  <c r="BP24" i="57" s="1"/>
  <c r="BT24" i="57" s="1"/>
  <c r="DV25" i="57"/>
  <c r="BP25" i="57" s="1"/>
  <c r="BT25" i="57" s="1"/>
  <c r="DV14" i="57"/>
  <c r="BP14" i="57" s="1"/>
  <c r="BT14" i="57" s="1"/>
  <c r="DV20" i="57"/>
  <c r="BP20" i="57" s="1"/>
  <c r="DV19" i="57"/>
  <c r="BP19" i="57" s="1"/>
  <c r="DV10" i="57"/>
  <c r="BP10" i="57" s="1"/>
  <c r="DV15" i="57"/>
  <c r="BP15" i="57" s="1"/>
  <c r="DW7" i="57"/>
  <c r="DV9" i="57"/>
  <c r="BP9" i="57" s="1"/>
  <c r="BH66" i="57"/>
  <c r="BI11" i="57"/>
  <c r="BI35" i="57"/>
  <c r="BJ35" i="57" s="1"/>
  <c r="BL35" i="57"/>
  <c r="BI61" i="57"/>
  <c r="BJ61" i="57" s="1"/>
  <c r="BK61" i="57" s="1"/>
  <c r="BL61" i="57"/>
  <c r="BD57" i="57"/>
  <c r="BE54" i="57"/>
  <c r="BE36" i="57"/>
  <c r="BF36" i="57" s="1"/>
  <c r="BA27" i="57"/>
  <c r="BB27" i="57" s="1"/>
  <c r="BB24" i="57"/>
  <c r="BA22" i="57"/>
  <c r="BB22" i="57" s="1"/>
  <c r="BB19" i="57"/>
  <c r="BE34" i="57"/>
  <c r="BA52" i="57"/>
  <c r="BB52" i="57" s="1"/>
  <c r="BB49" i="57"/>
  <c r="BC32" i="57"/>
  <c r="BD66" i="57"/>
  <c r="BE25" i="57"/>
  <c r="BF25" i="57" s="1"/>
  <c r="BH17" i="57"/>
  <c r="BL14" i="57"/>
  <c r="BI24" i="57"/>
  <c r="BH27" i="57"/>
  <c r="BH22" i="57"/>
  <c r="BI19" i="57"/>
  <c r="BL19" i="57"/>
  <c r="BH42" i="57"/>
  <c r="BH47" i="57"/>
  <c r="BI44" i="57"/>
  <c r="BL44" i="57"/>
  <c r="BI51" i="57"/>
  <c r="BJ51" i="57" s="1"/>
  <c r="BK51" i="57" s="1"/>
  <c r="BM51" i="57" s="1"/>
  <c r="BN51" i="57" s="1"/>
  <c r="BI56" i="57"/>
  <c r="BJ56" i="57" s="1"/>
  <c r="BD42" i="57"/>
  <c r="DI7" i="57"/>
  <c r="DH9" i="57"/>
  <c r="BO9" i="57" s="1"/>
  <c r="BK20" i="57"/>
  <c r="BL20" i="57" s="1"/>
  <c r="BM20" i="57" s="1"/>
  <c r="BN20" i="57" s="1"/>
  <c r="BG32" i="57"/>
  <c r="BK29" i="57"/>
  <c r="BG52" i="57"/>
  <c r="AX11" i="57"/>
  <c r="BH52" i="57"/>
  <c r="BI49" i="57"/>
  <c r="BG57" i="57"/>
  <c r="BK54" i="57"/>
  <c r="BE9" i="57"/>
  <c r="AW12" i="57"/>
  <c r="AX12" i="57" s="1"/>
  <c r="AX9" i="57"/>
  <c r="AW37" i="57"/>
  <c r="AX37" i="57" s="1"/>
  <c r="AX34" i="57"/>
  <c r="BA47" i="57"/>
  <c r="BB47" i="57" s="1"/>
  <c r="BB44" i="57"/>
  <c r="BA57" i="57"/>
  <c r="BB57" i="57" s="1"/>
  <c r="BB54" i="57"/>
  <c r="BB10" i="57"/>
  <c r="BC10" i="57" s="1"/>
  <c r="BB11" i="57"/>
  <c r="BD37" i="57"/>
  <c r="BE59" i="57"/>
  <c r="AZ67" i="57"/>
  <c r="AW22" i="57"/>
  <c r="AX22" i="57" s="1"/>
  <c r="AX19" i="57"/>
  <c r="BA62" i="57"/>
  <c r="BB62" i="57" s="1"/>
  <c r="BB59" i="57"/>
  <c r="BH65" i="57"/>
  <c r="BI10" i="57"/>
  <c r="BI21" i="57"/>
  <c r="BJ21" i="57" s="1"/>
  <c r="BK21" i="57" s="1"/>
  <c r="BL21" i="57"/>
  <c r="BH32" i="57"/>
  <c r="BI29" i="57"/>
  <c r="BL29" i="57"/>
  <c r="BI25" i="57"/>
  <c r="BJ25" i="57" s="1"/>
  <c r="BK25" i="57" s="1"/>
  <c r="BM25" i="57" s="1"/>
  <c r="BN25" i="57" s="1"/>
  <c r="BI34" i="57"/>
  <c r="BH37" i="57"/>
  <c r="BL40" i="57"/>
  <c r="BI45" i="57"/>
  <c r="BJ45" i="57" s="1"/>
  <c r="BL45" i="57"/>
  <c r="BM45" i="57" s="1"/>
  <c r="BN45" i="57" s="1"/>
  <c r="BH57" i="57"/>
  <c r="BI54" i="57"/>
  <c r="BL54" i="57"/>
  <c r="BH62" i="57"/>
  <c r="BI59" i="57"/>
  <c r="BL59" i="57"/>
  <c r="BG12" i="57"/>
  <c r="BG37" i="57"/>
  <c r="BG47" i="57"/>
  <c r="BG62" i="57"/>
  <c r="DD7" i="54"/>
  <c r="DR7" i="54"/>
  <c r="A4" i="53"/>
  <c r="A60" i="53"/>
  <c r="A55" i="53"/>
  <c r="A50" i="53"/>
  <c r="A45" i="53"/>
  <c r="A40" i="53"/>
  <c r="A35" i="53"/>
  <c r="A30" i="53"/>
  <c r="A25" i="53"/>
  <c r="A20" i="53"/>
  <c r="A15" i="53"/>
  <c r="A10" i="53"/>
  <c r="CR8" i="53"/>
  <c r="CQ8" i="53"/>
  <c r="CN8" i="53"/>
  <c r="CM8" i="53"/>
  <c r="CJ8" i="53"/>
  <c r="CI8" i="53"/>
  <c r="CF8" i="53"/>
  <c r="CE8" i="53"/>
  <c r="CB8" i="53"/>
  <c r="CA8" i="53"/>
  <c r="BX8" i="53"/>
  <c r="BW8" i="53"/>
  <c r="BT8" i="53"/>
  <c r="BS8" i="53"/>
  <c r="BP8" i="53"/>
  <c r="BO8" i="53"/>
  <c r="BL8" i="53"/>
  <c r="BK8" i="53"/>
  <c r="BH8" i="53"/>
  <c r="BG8" i="53"/>
  <c r="BD8" i="53"/>
  <c r="BC8" i="53"/>
  <c r="AZ8" i="53"/>
  <c r="AY8" i="53"/>
  <c r="AV8" i="53"/>
  <c r="AU8" i="53"/>
  <c r="AR8" i="53"/>
  <c r="AQ8" i="53"/>
  <c r="AN8" i="53"/>
  <c r="AM8" i="53"/>
  <c r="AJ8" i="53"/>
  <c r="AI8" i="53"/>
  <c r="AF8" i="53"/>
  <c r="AE8" i="53"/>
  <c r="AB8" i="53"/>
  <c r="AA8" i="53"/>
  <c r="X8" i="53"/>
  <c r="W8" i="53"/>
  <c r="T8" i="53"/>
  <c r="S8" i="53"/>
  <c r="P8" i="53"/>
  <c r="O8" i="53"/>
  <c r="L8" i="53"/>
  <c r="K8" i="53"/>
  <c r="H8" i="53"/>
  <c r="G8" i="53"/>
  <c r="DN7" i="53"/>
  <c r="CZ7" i="53"/>
  <c r="CZ11" i="53" s="1"/>
  <c r="C11" i="53" s="1"/>
  <c r="L27" i="31"/>
  <c r="L45" i="31" s="1"/>
  <c r="L63" i="31" s="1"/>
  <c r="O34" i="51"/>
  <c r="N34" i="51"/>
  <c r="M34" i="51"/>
  <c r="L34" i="51"/>
  <c r="K34" i="51"/>
  <c r="J34" i="51"/>
  <c r="I34" i="51"/>
  <c r="H34" i="51"/>
  <c r="G34" i="51"/>
  <c r="F34" i="51"/>
  <c r="E34" i="51"/>
  <c r="O21" i="51"/>
  <c r="N21" i="51"/>
  <c r="M21" i="51"/>
  <c r="L21" i="51"/>
  <c r="K21" i="51"/>
  <c r="J21" i="51"/>
  <c r="I21" i="51"/>
  <c r="H21" i="51"/>
  <c r="G21" i="51"/>
  <c r="F21" i="51"/>
  <c r="E21" i="51"/>
  <c r="O33" i="51"/>
  <c r="N33" i="51"/>
  <c r="M33" i="51"/>
  <c r="L33" i="51"/>
  <c r="K33" i="51"/>
  <c r="J33" i="51"/>
  <c r="I33" i="51"/>
  <c r="H33" i="51"/>
  <c r="G33" i="51"/>
  <c r="F33" i="51"/>
  <c r="E33" i="51"/>
  <c r="O20" i="51"/>
  <c r="N20" i="51"/>
  <c r="M20" i="51"/>
  <c r="L20" i="51"/>
  <c r="K20" i="51"/>
  <c r="J20" i="51"/>
  <c r="I20" i="51"/>
  <c r="H20" i="51"/>
  <c r="G20" i="51"/>
  <c r="F20" i="51"/>
  <c r="E20" i="51"/>
  <c r="O32" i="51"/>
  <c r="N32" i="51"/>
  <c r="M32" i="51"/>
  <c r="L32" i="51"/>
  <c r="K32" i="51"/>
  <c r="J32" i="51"/>
  <c r="I32" i="51"/>
  <c r="H32" i="51"/>
  <c r="G32" i="51"/>
  <c r="F32" i="51"/>
  <c r="O19" i="51"/>
  <c r="N19" i="51"/>
  <c r="M19" i="51"/>
  <c r="L19" i="51"/>
  <c r="K19" i="51"/>
  <c r="J19" i="51"/>
  <c r="I19" i="51"/>
  <c r="H19" i="51"/>
  <c r="G19" i="51"/>
  <c r="F19" i="51"/>
  <c r="E19" i="51"/>
  <c r="O31" i="51"/>
  <c r="N31" i="51"/>
  <c r="M31" i="51"/>
  <c r="L31" i="51"/>
  <c r="K31" i="51"/>
  <c r="J31" i="51"/>
  <c r="I31" i="51"/>
  <c r="H31" i="51"/>
  <c r="G31" i="51"/>
  <c r="F31" i="51"/>
  <c r="E31" i="51"/>
  <c r="O18" i="51"/>
  <c r="N18" i="51"/>
  <c r="M18" i="51"/>
  <c r="L18" i="51"/>
  <c r="K18" i="51"/>
  <c r="J18" i="51"/>
  <c r="I18" i="51"/>
  <c r="H18" i="51"/>
  <c r="G18" i="51"/>
  <c r="F18" i="51"/>
  <c r="E18" i="51"/>
  <c r="O30" i="51"/>
  <c r="N30" i="51"/>
  <c r="M30" i="51"/>
  <c r="L30" i="51"/>
  <c r="K30" i="51"/>
  <c r="J30" i="51"/>
  <c r="I30" i="51"/>
  <c r="H30" i="51"/>
  <c r="G30" i="51"/>
  <c r="F30" i="51"/>
  <c r="E30" i="51"/>
  <c r="O17" i="51"/>
  <c r="N17" i="51"/>
  <c r="M17" i="51"/>
  <c r="L17" i="51"/>
  <c r="K17" i="51"/>
  <c r="J17" i="51"/>
  <c r="I17" i="51"/>
  <c r="H17" i="51"/>
  <c r="G17" i="51"/>
  <c r="F17" i="51"/>
  <c r="E17" i="51"/>
  <c r="O29" i="51"/>
  <c r="N29" i="51"/>
  <c r="M29" i="51"/>
  <c r="L29" i="51"/>
  <c r="K29" i="51"/>
  <c r="J29" i="51"/>
  <c r="I29" i="51"/>
  <c r="H29" i="51"/>
  <c r="G29" i="51"/>
  <c r="F29" i="51"/>
  <c r="E29" i="51"/>
  <c r="O16" i="51"/>
  <c r="N16" i="51"/>
  <c r="M16" i="51"/>
  <c r="L16" i="51"/>
  <c r="K16" i="51"/>
  <c r="J16" i="51"/>
  <c r="I16" i="51"/>
  <c r="H16" i="51"/>
  <c r="G16" i="51"/>
  <c r="F16" i="51"/>
  <c r="E16" i="51"/>
  <c r="O28" i="51"/>
  <c r="N28" i="51"/>
  <c r="M28" i="51"/>
  <c r="L28" i="51"/>
  <c r="K28" i="51"/>
  <c r="J28" i="51"/>
  <c r="I28" i="51"/>
  <c r="H28" i="51"/>
  <c r="G28" i="51"/>
  <c r="F28" i="51"/>
  <c r="E28" i="51"/>
  <c r="O15" i="51"/>
  <c r="N15" i="51"/>
  <c r="M15" i="51"/>
  <c r="L15" i="51"/>
  <c r="K15" i="51"/>
  <c r="J15" i="51"/>
  <c r="I15" i="51"/>
  <c r="H15" i="51"/>
  <c r="G15" i="51"/>
  <c r="F15" i="51"/>
  <c r="E15" i="51"/>
  <c r="O27" i="51"/>
  <c r="N27" i="51"/>
  <c r="M27" i="51"/>
  <c r="L27" i="51"/>
  <c r="K27" i="51"/>
  <c r="J27" i="51"/>
  <c r="I27" i="51"/>
  <c r="H27" i="51"/>
  <c r="G27" i="51"/>
  <c r="F27" i="51"/>
  <c r="E27" i="51"/>
  <c r="O14" i="51"/>
  <c r="N14" i="51"/>
  <c r="M14" i="51"/>
  <c r="L14" i="51"/>
  <c r="K14" i="51"/>
  <c r="J14" i="51"/>
  <c r="I14" i="51"/>
  <c r="H14" i="51"/>
  <c r="G14" i="51"/>
  <c r="F14" i="51"/>
  <c r="E14" i="51"/>
  <c r="O26" i="51"/>
  <c r="N26" i="51"/>
  <c r="M26" i="51"/>
  <c r="L26" i="51"/>
  <c r="K26" i="51"/>
  <c r="J26" i="51"/>
  <c r="I26" i="51"/>
  <c r="H26" i="51"/>
  <c r="G26" i="51"/>
  <c r="F26" i="51"/>
  <c r="E26" i="51"/>
  <c r="O13" i="51"/>
  <c r="N13" i="51"/>
  <c r="M13" i="51"/>
  <c r="L13" i="51"/>
  <c r="K13" i="51"/>
  <c r="J13" i="51"/>
  <c r="I13" i="51"/>
  <c r="H13" i="51"/>
  <c r="G13" i="51"/>
  <c r="F13" i="51"/>
  <c r="E13" i="51"/>
  <c r="O24" i="51"/>
  <c r="N24" i="51"/>
  <c r="M24" i="51"/>
  <c r="L24" i="51"/>
  <c r="K24" i="51"/>
  <c r="J24" i="51"/>
  <c r="I24" i="51"/>
  <c r="H24" i="51"/>
  <c r="G24" i="51"/>
  <c r="F24" i="51"/>
  <c r="E24" i="51"/>
  <c r="D24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O54" i="19"/>
  <c r="N54" i="19"/>
  <c r="M54" i="19"/>
  <c r="L54" i="19"/>
  <c r="K54" i="19"/>
  <c r="J54" i="19"/>
  <c r="I54" i="19"/>
  <c r="H54" i="19"/>
  <c r="G54" i="19"/>
  <c r="F54" i="19"/>
  <c r="E54" i="19"/>
  <c r="D54" i="19"/>
  <c r="AD53" i="19"/>
  <c r="FI53" i="32" s="1"/>
  <c r="FI137" i="32" s="1"/>
  <c r="AC53" i="19"/>
  <c r="FH53" i="32" s="1"/>
  <c r="FH137" i="32" s="1"/>
  <c r="AB53" i="19"/>
  <c r="FG53" i="32" s="1"/>
  <c r="FG137" i="32" s="1"/>
  <c r="AA53" i="19"/>
  <c r="FF53" i="32" s="1"/>
  <c r="FF137" i="32" s="1"/>
  <c r="Z53" i="19"/>
  <c r="FE53" i="32" s="1"/>
  <c r="FE137" i="32" s="1"/>
  <c r="Y53" i="19"/>
  <c r="FD53" i="32" s="1"/>
  <c r="FD137" i="32" s="1"/>
  <c r="X53" i="19"/>
  <c r="FC53" i="32" s="1"/>
  <c r="FC137" i="32" s="1"/>
  <c r="W53" i="19"/>
  <c r="FB53" i="32" s="1"/>
  <c r="FB137" i="32" s="1"/>
  <c r="V53" i="19"/>
  <c r="FA53" i="32" s="1"/>
  <c r="FA137" i="32" s="1"/>
  <c r="U53" i="19"/>
  <c r="EZ53" i="32" s="1"/>
  <c r="EZ137" i="32" s="1"/>
  <c r="T53" i="19"/>
  <c r="EY53" i="32" s="1"/>
  <c r="EY137" i="32" s="1"/>
  <c r="S53" i="19"/>
  <c r="EX53" i="32" s="1"/>
  <c r="EX137" i="32" s="1"/>
  <c r="P53" i="19"/>
  <c r="AD52" i="19"/>
  <c r="FI52" i="32" s="1"/>
  <c r="FI119" i="32" s="1"/>
  <c r="AC52" i="19"/>
  <c r="FH52" i="32" s="1"/>
  <c r="FH119" i="32" s="1"/>
  <c r="AB52" i="19"/>
  <c r="FG52" i="32" s="1"/>
  <c r="FG119" i="32" s="1"/>
  <c r="AA52" i="19"/>
  <c r="FF52" i="32" s="1"/>
  <c r="FF119" i="32" s="1"/>
  <c r="Z52" i="19"/>
  <c r="FE52" i="32" s="1"/>
  <c r="FE119" i="32" s="1"/>
  <c r="Y52" i="19"/>
  <c r="FD52" i="32" s="1"/>
  <c r="FD119" i="32" s="1"/>
  <c r="X52" i="19"/>
  <c r="FC52" i="32" s="1"/>
  <c r="FC119" i="32" s="1"/>
  <c r="W52" i="19"/>
  <c r="FB52" i="32" s="1"/>
  <c r="FB119" i="32" s="1"/>
  <c r="V52" i="19"/>
  <c r="FA52" i="32" s="1"/>
  <c r="FA119" i="32" s="1"/>
  <c r="U52" i="19"/>
  <c r="EZ52" i="32" s="1"/>
  <c r="EZ119" i="32" s="1"/>
  <c r="T52" i="19"/>
  <c r="EY52" i="32" s="1"/>
  <c r="EY119" i="32" s="1"/>
  <c r="S52" i="19"/>
  <c r="EX52" i="32" s="1"/>
  <c r="EX119" i="32" s="1"/>
  <c r="P52" i="19"/>
  <c r="AD51" i="19"/>
  <c r="FI51" i="32" s="1"/>
  <c r="FI101" i="32" s="1"/>
  <c r="AC51" i="19"/>
  <c r="FH51" i="32" s="1"/>
  <c r="FH101" i="32" s="1"/>
  <c r="AB51" i="19"/>
  <c r="FG51" i="32" s="1"/>
  <c r="FG101" i="32" s="1"/>
  <c r="AA51" i="19"/>
  <c r="FF51" i="32" s="1"/>
  <c r="FF101" i="32" s="1"/>
  <c r="Z51" i="19"/>
  <c r="FE51" i="32" s="1"/>
  <c r="FE101" i="32" s="1"/>
  <c r="Y51" i="19"/>
  <c r="FD51" i="32" s="1"/>
  <c r="FD101" i="32" s="1"/>
  <c r="X51" i="19"/>
  <c r="FC51" i="32" s="1"/>
  <c r="FC101" i="32" s="1"/>
  <c r="W51" i="19"/>
  <c r="V51" i="19"/>
  <c r="FA51" i="32" s="1"/>
  <c r="FA101" i="32" s="1"/>
  <c r="U51" i="19"/>
  <c r="EZ51" i="32" s="1"/>
  <c r="EZ101" i="32" s="1"/>
  <c r="T51" i="19"/>
  <c r="EY51" i="32" s="1"/>
  <c r="EY101" i="32" s="1"/>
  <c r="S51" i="19"/>
  <c r="P51" i="19"/>
  <c r="O54" i="15"/>
  <c r="N54" i="15"/>
  <c r="M54" i="15"/>
  <c r="L54" i="15"/>
  <c r="K54" i="15"/>
  <c r="J54" i="15"/>
  <c r="I54" i="15"/>
  <c r="H54" i="15"/>
  <c r="G54" i="15"/>
  <c r="F54" i="15"/>
  <c r="E54" i="15"/>
  <c r="D54" i="15"/>
  <c r="AD53" i="15"/>
  <c r="ET53" i="32" s="1"/>
  <c r="ET137" i="32" s="1"/>
  <c r="AC53" i="15"/>
  <c r="ES53" i="32" s="1"/>
  <c r="ES137" i="32" s="1"/>
  <c r="AB53" i="15"/>
  <c r="AA53" i="15"/>
  <c r="EQ53" i="32" s="1"/>
  <c r="EQ137" i="32" s="1"/>
  <c r="Z53" i="15"/>
  <c r="EP53" i="32" s="1"/>
  <c r="EP137" i="32" s="1"/>
  <c r="Y53" i="15"/>
  <c r="EO53" i="32" s="1"/>
  <c r="EO137" i="32" s="1"/>
  <c r="X53" i="15"/>
  <c r="W53" i="15"/>
  <c r="EM53" i="32" s="1"/>
  <c r="EM137" i="32" s="1"/>
  <c r="V53" i="15"/>
  <c r="EL53" i="32" s="1"/>
  <c r="EL137" i="32" s="1"/>
  <c r="U53" i="15"/>
  <c r="EK53" i="32" s="1"/>
  <c r="EK137" i="32" s="1"/>
  <c r="T53" i="15"/>
  <c r="S53" i="15"/>
  <c r="P53" i="15"/>
  <c r="AD52" i="15"/>
  <c r="ET52" i="32" s="1"/>
  <c r="ET119" i="32" s="1"/>
  <c r="AC52" i="15"/>
  <c r="AB52" i="15"/>
  <c r="ER52" i="32" s="1"/>
  <c r="ER119" i="32" s="1"/>
  <c r="AA52" i="15"/>
  <c r="EQ52" i="32" s="1"/>
  <c r="EQ119" i="32" s="1"/>
  <c r="Z52" i="15"/>
  <c r="EP52" i="32" s="1"/>
  <c r="EP119" i="32" s="1"/>
  <c r="Y52" i="15"/>
  <c r="X52" i="15"/>
  <c r="EN52" i="32" s="1"/>
  <c r="EN119" i="32" s="1"/>
  <c r="W52" i="15"/>
  <c r="EM52" i="32" s="1"/>
  <c r="EM119" i="32" s="1"/>
  <c r="V52" i="15"/>
  <c r="EL52" i="32" s="1"/>
  <c r="EL119" i="32" s="1"/>
  <c r="U52" i="15"/>
  <c r="T52" i="15"/>
  <c r="EJ52" i="32" s="1"/>
  <c r="EJ119" i="32" s="1"/>
  <c r="S52" i="15"/>
  <c r="EI52" i="32" s="1"/>
  <c r="EI119" i="32" s="1"/>
  <c r="P52" i="15"/>
  <c r="AD51" i="15"/>
  <c r="ET51" i="32" s="1"/>
  <c r="ET101" i="32" s="1"/>
  <c r="AC51" i="15"/>
  <c r="ES51" i="32" s="1"/>
  <c r="ES101" i="32" s="1"/>
  <c r="AB51" i="15"/>
  <c r="ER51" i="32" s="1"/>
  <c r="ER101" i="32" s="1"/>
  <c r="AA51" i="15"/>
  <c r="Z51" i="15"/>
  <c r="EP51" i="32" s="1"/>
  <c r="EP101" i="32" s="1"/>
  <c r="Y51" i="15"/>
  <c r="EO51" i="32" s="1"/>
  <c r="EO101" i="32" s="1"/>
  <c r="X51" i="15"/>
  <c r="EN51" i="32" s="1"/>
  <c r="EN101" i="32" s="1"/>
  <c r="W51" i="15"/>
  <c r="EM51" i="32" s="1"/>
  <c r="EM101" i="32" s="1"/>
  <c r="V51" i="15"/>
  <c r="EL51" i="32" s="1"/>
  <c r="EL101" i="32" s="1"/>
  <c r="U51" i="15"/>
  <c r="EK51" i="32" s="1"/>
  <c r="EK101" i="32" s="1"/>
  <c r="T51" i="15"/>
  <c r="EJ51" i="32" s="1"/>
  <c r="EJ101" i="32" s="1"/>
  <c r="S51" i="15"/>
  <c r="EI51" i="32" s="1"/>
  <c r="EI101" i="32" s="1"/>
  <c r="P51" i="15"/>
  <c r="O54" i="12"/>
  <c r="N54" i="12"/>
  <c r="M54" i="12"/>
  <c r="L54" i="12"/>
  <c r="K54" i="12"/>
  <c r="J54" i="12"/>
  <c r="I54" i="12"/>
  <c r="H54" i="12"/>
  <c r="G54" i="12"/>
  <c r="F54" i="12"/>
  <c r="E54" i="12"/>
  <c r="D54" i="12"/>
  <c r="AD53" i="12"/>
  <c r="EE53" i="32" s="1"/>
  <c r="EE137" i="32" s="1"/>
  <c r="AC53" i="12"/>
  <c r="ED53" i="32" s="1"/>
  <c r="ED137" i="32" s="1"/>
  <c r="AB53" i="12"/>
  <c r="AA53" i="12"/>
  <c r="EB53" i="32" s="1"/>
  <c r="EB137" i="32" s="1"/>
  <c r="Z53" i="12"/>
  <c r="EA53" i="32" s="1"/>
  <c r="EA137" i="32" s="1"/>
  <c r="Y53" i="12"/>
  <c r="DZ53" i="32" s="1"/>
  <c r="DZ137" i="32" s="1"/>
  <c r="X53" i="12"/>
  <c r="W53" i="12"/>
  <c r="DX53" i="32" s="1"/>
  <c r="DX137" i="32" s="1"/>
  <c r="V53" i="12"/>
  <c r="DW53" i="32" s="1"/>
  <c r="DW137" i="32" s="1"/>
  <c r="U53" i="12"/>
  <c r="DV53" i="32" s="1"/>
  <c r="DV137" i="32" s="1"/>
  <c r="T53" i="12"/>
  <c r="S53" i="12"/>
  <c r="DT53" i="32" s="1"/>
  <c r="DT137" i="32" s="1"/>
  <c r="P53" i="12"/>
  <c r="AD52" i="12"/>
  <c r="EE52" i="32" s="1"/>
  <c r="EE119" i="32" s="1"/>
  <c r="AC52" i="12"/>
  <c r="AB52" i="12"/>
  <c r="EC52" i="32" s="1"/>
  <c r="EC119" i="32" s="1"/>
  <c r="AA52" i="12"/>
  <c r="EB52" i="32" s="1"/>
  <c r="EB119" i="32" s="1"/>
  <c r="Z52" i="12"/>
  <c r="EA52" i="32" s="1"/>
  <c r="EA119" i="32" s="1"/>
  <c r="Y52" i="12"/>
  <c r="X52" i="12"/>
  <c r="DY52" i="32" s="1"/>
  <c r="DY119" i="32" s="1"/>
  <c r="W52" i="12"/>
  <c r="DX52" i="32" s="1"/>
  <c r="DX119" i="32" s="1"/>
  <c r="V52" i="12"/>
  <c r="DW52" i="32" s="1"/>
  <c r="DW119" i="32" s="1"/>
  <c r="U52" i="12"/>
  <c r="T52" i="12"/>
  <c r="DU52" i="32" s="1"/>
  <c r="DU119" i="32" s="1"/>
  <c r="S52" i="12"/>
  <c r="DT52" i="32" s="1"/>
  <c r="DT119" i="32" s="1"/>
  <c r="P52" i="12"/>
  <c r="AD51" i="12"/>
  <c r="AC51" i="12"/>
  <c r="ED51" i="32" s="1"/>
  <c r="ED101" i="32" s="1"/>
  <c r="AB51" i="12"/>
  <c r="EC51" i="32" s="1"/>
  <c r="EC101" i="32" s="1"/>
  <c r="AA51" i="12"/>
  <c r="EB51" i="32" s="1"/>
  <c r="EB101" i="32" s="1"/>
  <c r="Z51" i="12"/>
  <c r="Y51" i="12"/>
  <c r="DZ51" i="32" s="1"/>
  <c r="DZ101" i="32" s="1"/>
  <c r="X51" i="12"/>
  <c r="DY51" i="32" s="1"/>
  <c r="DY101" i="32" s="1"/>
  <c r="W51" i="12"/>
  <c r="V51" i="12"/>
  <c r="U51" i="12"/>
  <c r="DV51" i="32" s="1"/>
  <c r="DV101" i="32" s="1"/>
  <c r="T51" i="12"/>
  <c r="DU51" i="32" s="1"/>
  <c r="DU101" i="32" s="1"/>
  <c r="S51" i="12"/>
  <c r="DT51" i="32" s="1"/>
  <c r="DT101" i="32" s="1"/>
  <c r="P51" i="12"/>
  <c r="O54" i="18"/>
  <c r="N54" i="18"/>
  <c r="M54" i="18"/>
  <c r="L54" i="18"/>
  <c r="K54" i="18"/>
  <c r="J54" i="18"/>
  <c r="I54" i="18"/>
  <c r="H54" i="18"/>
  <c r="G54" i="18"/>
  <c r="F54" i="18"/>
  <c r="E54" i="18"/>
  <c r="D54" i="18"/>
  <c r="AD53" i="18"/>
  <c r="DP53" i="32" s="1"/>
  <c r="DP137" i="32" s="1"/>
  <c r="AC53" i="18"/>
  <c r="DO53" i="32" s="1"/>
  <c r="DO137" i="32" s="1"/>
  <c r="AB53" i="18"/>
  <c r="DN53" i="32" s="1"/>
  <c r="DN137" i="32" s="1"/>
  <c r="AA53" i="18"/>
  <c r="DM53" i="32" s="1"/>
  <c r="DM137" i="32" s="1"/>
  <c r="Z53" i="18"/>
  <c r="DL53" i="32" s="1"/>
  <c r="DL137" i="32" s="1"/>
  <c r="Y53" i="18"/>
  <c r="DK53" i="32" s="1"/>
  <c r="DK137" i="32" s="1"/>
  <c r="X53" i="18"/>
  <c r="DJ53" i="32" s="1"/>
  <c r="DJ137" i="32" s="1"/>
  <c r="W53" i="18"/>
  <c r="DI53" i="32" s="1"/>
  <c r="DI137" i="32" s="1"/>
  <c r="V53" i="18"/>
  <c r="DH53" i="32" s="1"/>
  <c r="DH137" i="32" s="1"/>
  <c r="U53" i="18"/>
  <c r="DG53" i="32" s="1"/>
  <c r="DG137" i="32" s="1"/>
  <c r="T53" i="18"/>
  <c r="DF53" i="32" s="1"/>
  <c r="DF137" i="32" s="1"/>
  <c r="S53" i="18"/>
  <c r="DE53" i="32" s="1"/>
  <c r="DE137" i="32" s="1"/>
  <c r="P53" i="18"/>
  <c r="AD52" i="18"/>
  <c r="DP52" i="32" s="1"/>
  <c r="DP119" i="32" s="1"/>
  <c r="AC52" i="18"/>
  <c r="AB52" i="18"/>
  <c r="DN52" i="32" s="1"/>
  <c r="DN119" i="32" s="1"/>
  <c r="AA52" i="18"/>
  <c r="Z52" i="18"/>
  <c r="DL52" i="32" s="1"/>
  <c r="DL119" i="32" s="1"/>
  <c r="Y52" i="18"/>
  <c r="X52" i="18"/>
  <c r="DJ52" i="32" s="1"/>
  <c r="DJ119" i="32" s="1"/>
  <c r="W52" i="18"/>
  <c r="V52" i="18"/>
  <c r="DH52" i="32" s="1"/>
  <c r="DH119" i="32" s="1"/>
  <c r="U52" i="18"/>
  <c r="T52" i="18"/>
  <c r="DF52" i="32" s="1"/>
  <c r="DF119" i="32" s="1"/>
  <c r="S52" i="18"/>
  <c r="P52" i="18"/>
  <c r="AD51" i="18"/>
  <c r="DP51" i="32" s="1"/>
  <c r="DP101" i="32" s="1"/>
  <c r="AC51" i="18"/>
  <c r="DO51" i="32" s="1"/>
  <c r="DO101" i="32" s="1"/>
  <c r="AB51" i="18"/>
  <c r="AA51" i="18"/>
  <c r="DM51" i="32" s="1"/>
  <c r="DM101" i="32" s="1"/>
  <c r="Z51" i="18"/>
  <c r="DL51" i="32" s="1"/>
  <c r="DL101" i="32" s="1"/>
  <c r="Y51" i="18"/>
  <c r="DK51" i="32" s="1"/>
  <c r="DK101" i="32" s="1"/>
  <c r="X51" i="18"/>
  <c r="W51" i="18"/>
  <c r="DI51" i="32" s="1"/>
  <c r="DI101" i="32" s="1"/>
  <c r="V51" i="18"/>
  <c r="DH51" i="32" s="1"/>
  <c r="DH101" i="32" s="1"/>
  <c r="U51" i="18"/>
  <c r="DG51" i="32" s="1"/>
  <c r="DG101" i="32" s="1"/>
  <c r="T51" i="18"/>
  <c r="S51" i="18"/>
  <c r="DE51" i="32" s="1"/>
  <c r="DE101" i="32" s="1"/>
  <c r="P51" i="18"/>
  <c r="O54" i="17"/>
  <c r="N54" i="17"/>
  <c r="M54" i="17"/>
  <c r="L54" i="17"/>
  <c r="K54" i="17"/>
  <c r="J54" i="17"/>
  <c r="I54" i="17"/>
  <c r="H54" i="17"/>
  <c r="G54" i="17"/>
  <c r="F54" i="17"/>
  <c r="E54" i="17"/>
  <c r="D54" i="17"/>
  <c r="AD53" i="17"/>
  <c r="AC53" i="17"/>
  <c r="CZ53" i="32" s="1"/>
  <c r="CZ137" i="32" s="1"/>
  <c r="AB53" i="17"/>
  <c r="CY53" i="32" s="1"/>
  <c r="CY137" i="32" s="1"/>
  <c r="AA53" i="17"/>
  <c r="CX53" i="32" s="1"/>
  <c r="CX137" i="32" s="1"/>
  <c r="Z53" i="17"/>
  <c r="Y53" i="17"/>
  <c r="CV53" i="32" s="1"/>
  <c r="CV137" i="32" s="1"/>
  <c r="X53" i="17"/>
  <c r="CU53" i="32" s="1"/>
  <c r="CU137" i="32" s="1"/>
  <c r="W53" i="17"/>
  <c r="CT53" i="32" s="1"/>
  <c r="CT137" i="32" s="1"/>
  <c r="V53" i="17"/>
  <c r="U53" i="17"/>
  <c r="CR53" i="32" s="1"/>
  <c r="CR137" i="32" s="1"/>
  <c r="T53" i="17"/>
  <c r="CQ53" i="32" s="1"/>
  <c r="CQ137" i="32" s="1"/>
  <c r="S53" i="17"/>
  <c r="CP53" i="32" s="1"/>
  <c r="CP137" i="32" s="1"/>
  <c r="P53" i="17"/>
  <c r="AD52" i="17"/>
  <c r="DA52" i="32" s="1"/>
  <c r="DA119" i="32" s="1"/>
  <c r="AC52" i="17"/>
  <c r="CZ52" i="32" s="1"/>
  <c r="CZ119" i="32" s="1"/>
  <c r="AB52" i="17"/>
  <c r="CY52" i="32" s="1"/>
  <c r="CY119" i="32" s="1"/>
  <c r="AA52" i="17"/>
  <c r="CX52" i="32" s="1"/>
  <c r="CX119" i="32" s="1"/>
  <c r="Z52" i="17"/>
  <c r="CW52" i="32" s="1"/>
  <c r="CW119" i="32" s="1"/>
  <c r="Y52" i="17"/>
  <c r="CV52" i="32" s="1"/>
  <c r="CV119" i="32" s="1"/>
  <c r="X52" i="17"/>
  <c r="CU52" i="32" s="1"/>
  <c r="CU119" i="32" s="1"/>
  <c r="W52" i="17"/>
  <c r="CT52" i="32" s="1"/>
  <c r="CT119" i="32" s="1"/>
  <c r="V52" i="17"/>
  <c r="CS52" i="32" s="1"/>
  <c r="CS119" i="32" s="1"/>
  <c r="U52" i="17"/>
  <c r="CR52" i="32" s="1"/>
  <c r="CR119" i="32" s="1"/>
  <c r="T52" i="17"/>
  <c r="CQ52" i="32" s="1"/>
  <c r="CQ119" i="32" s="1"/>
  <c r="S52" i="17"/>
  <c r="CP52" i="32" s="1"/>
  <c r="CP119" i="32" s="1"/>
  <c r="P52" i="17"/>
  <c r="AD51" i="17"/>
  <c r="DA51" i="32" s="1"/>
  <c r="DA101" i="32" s="1"/>
  <c r="AC51" i="17"/>
  <c r="AB51" i="17"/>
  <c r="AA51" i="17"/>
  <c r="CX51" i="32" s="1"/>
  <c r="CX101" i="32" s="1"/>
  <c r="Z51" i="17"/>
  <c r="CW51" i="32" s="1"/>
  <c r="CW101" i="32" s="1"/>
  <c r="Y51" i="17"/>
  <c r="X51" i="17"/>
  <c r="W51" i="17"/>
  <c r="CT51" i="32" s="1"/>
  <c r="CT101" i="32" s="1"/>
  <c r="V51" i="17"/>
  <c r="CS51" i="32" s="1"/>
  <c r="CS101" i="32" s="1"/>
  <c r="U51" i="17"/>
  <c r="T51" i="17"/>
  <c r="S51" i="17"/>
  <c r="CP51" i="32" s="1"/>
  <c r="CP101" i="32" s="1"/>
  <c r="P51" i="17"/>
  <c r="O54" i="16"/>
  <c r="N54" i="16"/>
  <c r="M54" i="16"/>
  <c r="L54" i="16"/>
  <c r="K54" i="16"/>
  <c r="J54" i="16"/>
  <c r="I54" i="16"/>
  <c r="H54" i="16"/>
  <c r="G54" i="16"/>
  <c r="F54" i="16"/>
  <c r="E54" i="16"/>
  <c r="D54" i="16"/>
  <c r="AD53" i="16"/>
  <c r="CL53" i="32" s="1"/>
  <c r="CL137" i="32" s="1"/>
  <c r="AC53" i="16"/>
  <c r="CK53" i="32" s="1"/>
  <c r="CK137" i="32" s="1"/>
  <c r="AB53" i="16"/>
  <c r="CJ53" i="32" s="1"/>
  <c r="CJ137" i="32" s="1"/>
  <c r="AA53" i="16"/>
  <c r="CI53" i="32" s="1"/>
  <c r="CI137" i="32" s="1"/>
  <c r="Z53" i="16"/>
  <c r="CH53" i="32" s="1"/>
  <c r="CH137" i="32" s="1"/>
  <c r="Y53" i="16"/>
  <c r="CG53" i="32" s="1"/>
  <c r="CG137" i="32" s="1"/>
  <c r="X53" i="16"/>
  <c r="CF53" i="32" s="1"/>
  <c r="CF137" i="32" s="1"/>
  <c r="W53" i="16"/>
  <c r="CE53" i="32" s="1"/>
  <c r="CE137" i="32" s="1"/>
  <c r="V53" i="16"/>
  <c r="CD53" i="32" s="1"/>
  <c r="CD137" i="32" s="1"/>
  <c r="U53" i="16"/>
  <c r="CC53" i="32" s="1"/>
  <c r="CC137" i="32" s="1"/>
  <c r="T53" i="16"/>
  <c r="CB53" i="32" s="1"/>
  <c r="CB137" i="32" s="1"/>
  <c r="S53" i="16"/>
  <c r="CA53" i="32" s="1"/>
  <c r="CA137" i="32" s="1"/>
  <c r="P53" i="16"/>
  <c r="AD52" i="16"/>
  <c r="CL52" i="32" s="1"/>
  <c r="CL119" i="32" s="1"/>
  <c r="AC52" i="16"/>
  <c r="AB52" i="16"/>
  <c r="CJ52" i="32" s="1"/>
  <c r="CJ119" i="32" s="1"/>
  <c r="AA52" i="16"/>
  <c r="CI52" i="32" s="1"/>
  <c r="CI119" i="32" s="1"/>
  <c r="Z52" i="16"/>
  <c r="CH52" i="32" s="1"/>
  <c r="CH119" i="32" s="1"/>
  <c r="Y52" i="16"/>
  <c r="X52" i="16"/>
  <c r="CF52" i="32" s="1"/>
  <c r="CF119" i="32" s="1"/>
  <c r="W52" i="16"/>
  <c r="CE52" i="32" s="1"/>
  <c r="CE119" i="32" s="1"/>
  <c r="V52" i="16"/>
  <c r="CD52" i="32" s="1"/>
  <c r="CD119" i="32" s="1"/>
  <c r="U52" i="16"/>
  <c r="T52" i="16"/>
  <c r="CB52" i="32" s="1"/>
  <c r="CB119" i="32" s="1"/>
  <c r="S52" i="16"/>
  <c r="CA52" i="32" s="1"/>
  <c r="CA119" i="32" s="1"/>
  <c r="P52" i="16"/>
  <c r="AD51" i="16"/>
  <c r="CL51" i="32" s="1"/>
  <c r="CL101" i="32" s="1"/>
  <c r="AC51" i="16"/>
  <c r="CK51" i="32" s="1"/>
  <c r="CK101" i="32" s="1"/>
  <c r="AB51" i="16"/>
  <c r="CJ51" i="32" s="1"/>
  <c r="CJ101" i="32" s="1"/>
  <c r="AA51" i="16"/>
  <c r="Z51" i="16"/>
  <c r="CH51" i="32" s="1"/>
  <c r="CH101" i="32" s="1"/>
  <c r="Y51" i="16"/>
  <c r="CG51" i="32" s="1"/>
  <c r="CG101" i="32" s="1"/>
  <c r="X51" i="16"/>
  <c r="CF51" i="32" s="1"/>
  <c r="CF101" i="32" s="1"/>
  <c r="W51" i="16"/>
  <c r="V51" i="16"/>
  <c r="CD51" i="32" s="1"/>
  <c r="CD101" i="32" s="1"/>
  <c r="U51" i="16"/>
  <c r="CC51" i="32" s="1"/>
  <c r="CC101" i="32" s="1"/>
  <c r="T51" i="16"/>
  <c r="CB51" i="32" s="1"/>
  <c r="CB101" i="32" s="1"/>
  <c r="S51" i="16"/>
  <c r="P51" i="16"/>
  <c r="O54" i="14"/>
  <c r="N54" i="14"/>
  <c r="M54" i="14"/>
  <c r="L54" i="14"/>
  <c r="K54" i="14"/>
  <c r="J54" i="14"/>
  <c r="I54" i="14"/>
  <c r="H54" i="14"/>
  <c r="G54" i="14"/>
  <c r="F54" i="14"/>
  <c r="E54" i="14"/>
  <c r="D54" i="14"/>
  <c r="AD53" i="14"/>
  <c r="BW53" i="32" s="1"/>
  <c r="BW137" i="32" s="1"/>
  <c r="AC53" i="14"/>
  <c r="BV53" i="32" s="1"/>
  <c r="BV137" i="32" s="1"/>
  <c r="AB53" i="14"/>
  <c r="AA53" i="14"/>
  <c r="BT53" i="32" s="1"/>
  <c r="BT137" i="32" s="1"/>
  <c r="Z53" i="14"/>
  <c r="BS53" i="32" s="1"/>
  <c r="BS137" i="32" s="1"/>
  <c r="Y53" i="14"/>
  <c r="BR53" i="32" s="1"/>
  <c r="BR137" i="32" s="1"/>
  <c r="X53" i="14"/>
  <c r="W53" i="14"/>
  <c r="BP53" i="32" s="1"/>
  <c r="BP137" i="32" s="1"/>
  <c r="V53" i="14"/>
  <c r="BO53" i="32" s="1"/>
  <c r="BO137" i="32" s="1"/>
  <c r="U53" i="14"/>
  <c r="BN53" i="32" s="1"/>
  <c r="BN137" i="32" s="1"/>
  <c r="T53" i="14"/>
  <c r="S53" i="14"/>
  <c r="P53" i="14"/>
  <c r="AD52" i="14"/>
  <c r="BW52" i="32" s="1"/>
  <c r="BW119" i="32" s="1"/>
  <c r="AC52" i="14"/>
  <c r="AB52" i="14"/>
  <c r="BU52" i="32" s="1"/>
  <c r="BU119" i="32" s="1"/>
  <c r="AA52" i="14"/>
  <c r="BT52" i="32" s="1"/>
  <c r="BT119" i="32" s="1"/>
  <c r="Z52" i="14"/>
  <c r="BS52" i="32" s="1"/>
  <c r="BS119" i="32" s="1"/>
  <c r="Y52" i="14"/>
  <c r="X52" i="14"/>
  <c r="BQ52" i="32" s="1"/>
  <c r="BQ119" i="32" s="1"/>
  <c r="W52" i="14"/>
  <c r="BP52" i="32" s="1"/>
  <c r="BP119" i="32" s="1"/>
  <c r="V52" i="14"/>
  <c r="BO52" i="32" s="1"/>
  <c r="BO119" i="32" s="1"/>
  <c r="U52" i="14"/>
  <c r="T52" i="14"/>
  <c r="BM52" i="32" s="1"/>
  <c r="BM119" i="32" s="1"/>
  <c r="S52" i="14"/>
  <c r="BL52" i="32" s="1"/>
  <c r="BL119" i="32" s="1"/>
  <c r="P52" i="14"/>
  <c r="AD51" i="14"/>
  <c r="AC51" i="14"/>
  <c r="BV51" i="32" s="1"/>
  <c r="BV101" i="32" s="1"/>
  <c r="AB51" i="14"/>
  <c r="BU51" i="32" s="1"/>
  <c r="BU101" i="32" s="1"/>
  <c r="AA51" i="14"/>
  <c r="Z51" i="14"/>
  <c r="Y51" i="14"/>
  <c r="BR51" i="32" s="1"/>
  <c r="BR101" i="32" s="1"/>
  <c r="X51" i="14"/>
  <c r="BQ51" i="32" s="1"/>
  <c r="BQ101" i="32" s="1"/>
  <c r="W51" i="14"/>
  <c r="BP51" i="32" s="1"/>
  <c r="BP101" i="32" s="1"/>
  <c r="V51" i="14"/>
  <c r="U51" i="14"/>
  <c r="BN51" i="32" s="1"/>
  <c r="BN101" i="32" s="1"/>
  <c r="T51" i="14"/>
  <c r="BM51" i="32" s="1"/>
  <c r="BM101" i="32" s="1"/>
  <c r="S51" i="14"/>
  <c r="BL51" i="32" s="1"/>
  <c r="BL101" i="32" s="1"/>
  <c r="P51" i="14"/>
  <c r="O54" i="13"/>
  <c r="N54" i="13"/>
  <c r="M54" i="13"/>
  <c r="L54" i="13"/>
  <c r="K54" i="13"/>
  <c r="J54" i="13"/>
  <c r="I54" i="13"/>
  <c r="H54" i="13"/>
  <c r="G54" i="13"/>
  <c r="F54" i="13"/>
  <c r="E54" i="13"/>
  <c r="D54" i="13"/>
  <c r="AD53" i="13"/>
  <c r="AC53" i="13"/>
  <c r="AB53" i="13"/>
  <c r="BF53" i="32" s="1"/>
  <c r="BF137" i="32" s="1"/>
  <c r="AA53" i="13"/>
  <c r="BE53" i="32" s="1"/>
  <c r="BE137" i="32" s="1"/>
  <c r="Z53" i="13"/>
  <c r="Y53" i="13"/>
  <c r="BC53" i="32" s="1"/>
  <c r="BC137" i="32" s="1"/>
  <c r="X53" i="13"/>
  <c r="BB53" i="32" s="1"/>
  <c r="BB137" i="32" s="1"/>
  <c r="W53" i="13"/>
  <c r="BA53" i="32" s="1"/>
  <c r="BA137" i="32" s="1"/>
  <c r="V53" i="13"/>
  <c r="U53" i="13"/>
  <c r="AY53" i="32" s="1"/>
  <c r="AY137" i="32" s="1"/>
  <c r="T53" i="13"/>
  <c r="AX53" i="32" s="1"/>
  <c r="AX137" i="32" s="1"/>
  <c r="S53" i="13"/>
  <c r="AW53" i="32" s="1"/>
  <c r="AW137" i="32" s="1"/>
  <c r="P53" i="13"/>
  <c r="AD52" i="13"/>
  <c r="BH52" i="32" s="1"/>
  <c r="BH119" i="32" s="1"/>
  <c r="AC52" i="13"/>
  <c r="BG52" i="32" s="1"/>
  <c r="BG119" i="32" s="1"/>
  <c r="AB52" i="13"/>
  <c r="BF52" i="32" s="1"/>
  <c r="BF119" i="32" s="1"/>
  <c r="AA52" i="13"/>
  <c r="Z52" i="13"/>
  <c r="BD52" i="32" s="1"/>
  <c r="BD119" i="32" s="1"/>
  <c r="Y52" i="13"/>
  <c r="BC52" i="32" s="1"/>
  <c r="BC119" i="32" s="1"/>
  <c r="X52" i="13"/>
  <c r="BB52" i="32" s="1"/>
  <c r="BB119" i="32" s="1"/>
  <c r="W52" i="13"/>
  <c r="V52" i="13"/>
  <c r="AZ52" i="32" s="1"/>
  <c r="AZ119" i="32" s="1"/>
  <c r="U52" i="13"/>
  <c r="AY52" i="32" s="1"/>
  <c r="AY119" i="32" s="1"/>
  <c r="T52" i="13"/>
  <c r="AX52" i="32" s="1"/>
  <c r="AX119" i="32" s="1"/>
  <c r="S52" i="13"/>
  <c r="P52" i="13"/>
  <c r="AD51" i="13"/>
  <c r="BH51" i="32" s="1"/>
  <c r="BH101" i="32" s="1"/>
  <c r="AC51" i="13"/>
  <c r="BG51" i="32" s="1"/>
  <c r="BG101" i="32" s="1"/>
  <c r="AB51" i="13"/>
  <c r="AA51" i="13"/>
  <c r="BE51" i="32" s="1"/>
  <c r="BE101" i="32" s="1"/>
  <c r="Z51" i="13"/>
  <c r="BD51" i="32" s="1"/>
  <c r="BD101" i="32" s="1"/>
  <c r="Y51" i="13"/>
  <c r="X51" i="13"/>
  <c r="W51" i="13"/>
  <c r="BA51" i="32" s="1"/>
  <c r="BA101" i="32" s="1"/>
  <c r="V51" i="13"/>
  <c r="AZ51" i="32" s="1"/>
  <c r="AZ101" i="32" s="1"/>
  <c r="U51" i="13"/>
  <c r="T51" i="13"/>
  <c r="S51" i="13"/>
  <c r="AW51" i="32" s="1"/>
  <c r="AW101" i="32" s="1"/>
  <c r="P51" i="13"/>
  <c r="O54" i="11"/>
  <c r="N54" i="11"/>
  <c r="M54" i="11"/>
  <c r="L54" i="11"/>
  <c r="K54" i="11"/>
  <c r="J54" i="11"/>
  <c r="I54" i="11"/>
  <c r="H54" i="11"/>
  <c r="G54" i="11"/>
  <c r="F54" i="11"/>
  <c r="E54" i="11"/>
  <c r="D54" i="11"/>
  <c r="AD53" i="11"/>
  <c r="AS53" i="32" s="1"/>
  <c r="AS137" i="32" s="1"/>
  <c r="AC53" i="11"/>
  <c r="AR53" i="32" s="1"/>
  <c r="AR137" i="32" s="1"/>
  <c r="AB53" i="11"/>
  <c r="AQ53" i="32" s="1"/>
  <c r="AQ137" i="32" s="1"/>
  <c r="AA53" i="11"/>
  <c r="AP53" i="32" s="1"/>
  <c r="AP137" i="32" s="1"/>
  <c r="Z53" i="11"/>
  <c r="AO53" i="32" s="1"/>
  <c r="AO137" i="32" s="1"/>
  <c r="Y53" i="11"/>
  <c r="AN53" i="32" s="1"/>
  <c r="AN137" i="32" s="1"/>
  <c r="X53" i="11"/>
  <c r="AM53" i="32" s="1"/>
  <c r="AM137" i="32" s="1"/>
  <c r="W53" i="11"/>
  <c r="AL53" i="32" s="1"/>
  <c r="AL137" i="32" s="1"/>
  <c r="V53" i="11"/>
  <c r="AK53" i="32" s="1"/>
  <c r="AK137" i="32" s="1"/>
  <c r="U53" i="11"/>
  <c r="AJ53" i="32" s="1"/>
  <c r="AJ137" i="32" s="1"/>
  <c r="T53" i="11"/>
  <c r="AI53" i="32" s="1"/>
  <c r="AI137" i="32" s="1"/>
  <c r="S53" i="11"/>
  <c r="AH53" i="32" s="1"/>
  <c r="AH137" i="32" s="1"/>
  <c r="P53" i="11"/>
  <c r="AD52" i="11"/>
  <c r="AS52" i="32" s="1"/>
  <c r="AS119" i="32" s="1"/>
  <c r="AC52" i="11"/>
  <c r="AB52" i="11"/>
  <c r="AQ52" i="32" s="1"/>
  <c r="AQ119" i="32" s="1"/>
  <c r="AA52" i="11"/>
  <c r="Z52" i="11"/>
  <c r="AO52" i="32" s="1"/>
  <c r="AO119" i="32" s="1"/>
  <c r="Y52" i="11"/>
  <c r="X52" i="11"/>
  <c r="AM52" i="32" s="1"/>
  <c r="AM119" i="32" s="1"/>
  <c r="W52" i="11"/>
  <c r="V52" i="11"/>
  <c r="AK52" i="32" s="1"/>
  <c r="AK119" i="32" s="1"/>
  <c r="U52" i="11"/>
  <c r="T52" i="11"/>
  <c r="AI52" i="32" s="1"/>
  <c r="AI119" i="32" s="1"/>
  <c r="S52" i="11"/>
  <c r="P52" i="11"/>
  <c r="AD51" i="11"/>
  <c r="AC51" i="11"/>
  <c r="AR51" i="32" s="1"/>
  <c r="AR101" i="32" s="1"/>
  <c r="AB51" i="11"/>
  <c r="AA51" i="11"/>
  <c r="AP51" i="32" s="1"/>
  <c r="AP101" i="32" s="1"/>
  <c r="Z51" i="11"/>
  <c r="Y51" i="11"/>
  <c r="AN51" i="32" s="1"/>
  <c r="AN101" i="32" s="1"/>
  <c r="X51" i="11"/>
  <c r="W51" i="11"/>
  <c r="AL51" i="32" s="1"/>
  <c r="AL101" i="32" s="1"/>
  <c r="V51" i="11"/>
  <c r="U51" i="11"/>
  <c r="AJ51" i="32" s="1"/>
  <c r="AJ101" i="32" s="1"/>
  <c r="T51" i="11"/>
  <c r="S51" i="11"/>
  <c r="AH51" i="32" s="1"/>
  <c r="AH101" i="32" s="1"/>
  <c r="P51" i="11"/>
  <c r="O54" i="8"/>
  <c r="N54" i="8"/>
  <c r="M54" i="8"/>
  <c r="L54" i="8"/>
  <c r="K54" i="8"/>
  <c r="J54" i="8"/>
  <c r="I54" i="8"/>
  <c r="H54" i="8"/>
  <c r="G54" i="8"/>
  <c r="F54" i="8"/>
  <c r="E54" i="8"/>
  <c r="D54" i="8"/>
  <c r="AD53" i="8"/>
  <c r="AC53" i="8"/>
  <c r="AB53" i="8"/>
  <c r="AA53" i="8"/>
  <c r="Z53" i="8"/>
  <c r="Y53" i="8"/>
  <c r="X53" i="8"/>
  <c r="W53" i="8"/>
  <c r="V53" i="8"/>
  <c r="U53" i="8"/>
  <c r="T53" i="8"/>
  <c r="S53" i="8"/>
  <c r="P53" i="8"/>
  <c r="AD52" i="8"/>
  <c r="AC52" i="8"/>
  <c r="AB52" i="8"/>
  <c r="AA52" i="8"/>
  <c r="Z52" i="8"/>
  <c r="Y52" i="8"/>
  <c r="X52" i="8"/>
  <c r="W52" i="8"/>
  <c r="V52" i="8"/>
  <c r="U52" i="8"/>
  <c r="T52" i="8"/>
  <c r="S52" i="8"/>
  <c r="P52" i="8"/>
  <c r="AD51" i="8"/>
  <c r="AC51" i="8"/>
  <c r="AB51" i="8"/>
  <c r="AA51" i="8"/>
  <c r="Z51" i="8"/>
  <c r="Y51" i="8"/>
  <c r="X51" i="8"/>
  <c r="W51" i="8"/>
  <c r="V51" i="8"/>
  <c r="U51" i="8"/>
  <c r="T51" i="8"/>
  <c r="S51" i="8"/>
  <c r="P51" i="8"/>
  <c r="O54" i="9"/>
  <c r="N54" i="9"/>
  <c r="M54" i="9"/>
  <c r="L54" i="9"/>
  <c r="K54" i="9"/>
  <c r="J54" i="9"/>
  <c r="I54" i="9"/>
  <c r="H54" i="9"/>
  <c r="G54" i="9"/>
  <c r="F54" i="9"/>
  <c r="E54" i="9"/>
  <c r="D54" i="9"/>
  <c r="AD53" i="9"/>
  <c r="AC53" i="9"/>
  <c r="AB53" i="9"/>
  <c r="AA53" i="9"/>
  <c r="Z53" i="9"/>
  <c r="Y53" i="9"/>
  <c r="X53" i="9"/>
  <c r="W53" i="9"/>
  <c r="V53" i="9"/>
  <c r="U53" i="9"/>
  <c r="T53" i="9"/>
  <c r="S53" i="9"/>
  <c r="P53" i="9"/>
  <c r="AD52" i="9"/>
  <c r="AC52" i="9"/>
  <c r="AB52" i="9"/>
  <c r="AA52" i="9"/>
  <c r="Z52" i="9"/>
  <c r="Y52" i="9"/>
  <c r="X52" i="9"/>
  <c r="W52" i="9"/>
  <c r="V52" i="9"/>
  <c r="U52" i="9"/>
  <c r="T52" i="9"/>
  <c r="S52" i="9"/>
  <c r="P52" i="9"/>
  <c r="AD51" i="9"/>
  <c r="AC51" i="9"/>
  <c r="AB51" i="9"/>
  <c r="AA51" i="9"/>
  <c r="Z51" i="9"/>
  <c r="Y51" i="9"/>
  <c r="X51" i="9"/>
  <c r="W51" i="9"/>
  <c r="V51" i="9"/>
  <c r="U51" i="9"/>
  <c r="T51" i="9"/>
  <c r="S51" i="9"/>
  <c r="P51" i="9"/>
  <c r="O25" i="51"/>
  <c r="N25" i="51"/>
  <c r="M25" i="51"/>
  <c r="L25" i="51"/>
  <c r="K25" i="51"/>
  <c r="J25" i="51"/>
  <c r="I25" i="51"/>
  <c r="H25" i="51"/>
  <c r="G25" i="51"/>
  <c r="F25" i="51"/>
  <c r="E25" i="51"/>
  <c r="D25" i="51"/>
  <c r="O54" i="10"/>
  <c r="N12" i="51"/>
  <c r="M12" i="51"/>
  <c r="L12" i="51"/>
  <c r="K54" i="10"/>
  <c r="J12" i="51"/>
  <c r="I12" i="51"/>
  <c r="H12" i="51"/>
  <c r="G54" i="10"/>
  <c r="F12" i="51"/>
  <c r="E12" i="51"/>
  <c r="D12" i="51"/>
  <c r="O54" i="7"/>
  <c r="N54" i="7"/>
  <c r="M54" i="7"/>
  <c r="L54" i="7"/>
  <c r="K54" i="7"/>
  <c r="J54" i="7"/>
  <c r="I54" i="7"/>
  <c r="H54" i="7"/>
  <c r="G54" i="7"/>
  <c r="F54" i="7"/>
  <c r="E54" i="7"/>
  <c r="D54" i="7"/>
  <c r="AD53" i="7"/>
  <c r="O53" i="32" s="1"/>
  <c r="O137" i="32" s="1"/>
  <c r="AC53" i="7"/>
  <c r="N53" i="32" s="1"/>
  <c r="N137" i="32" s="1"/>
  <c r="AB53" i="7"/>
  <c r="M53" i="32" s="1"/>
  <c r="M137" i="32" s="1"/>
  <c r="AA53" i="7"/>
  <c r="L53" i="32" s="1"/>
  <c r="L137" i="32" s="1"/>
  <c r="Z53" i="7"/>
  <c r="K53" i="32" s="1"/>
  <c r="K137" i="32" s="1"/>
  <c r="Y53" i="7"/>
  <c r="J53" i="32" s="1"/>
  <c r="J137" i="32" s="1"/>
  <c r="X53" i="7"/>
  <c r="I53" i="32" s="1"/>
  <c r="I137" i="32" s="1"/>
  <c r="W53" i="7"/>
  <c r="H53" i="32" s="1"/>
  <c r="H137" i="32" s="1"/>
  <c r="V53" i="7"/>
  <c r="G53" i="32" s="1"/>
  <c r="G137" i="32" s="1"/>
  <c r="U53" i="7"/>
  <c r="F53" i="32" s="1"/>
  <c r="F137" i="32" s="1"/>
  <c r="T53" i="7"/>
  <c r="E53" i="32" s="1"/>
  <c r="E137" i="32" s="1"/>
  <c r="S53" i="7"/>
  <c r="D53" i="32" s="1"/>
  <c r="D137" i="32" s="1"/>
  <c r="P53" i="7"/>
  <c r="AD52" i="7"/>
  <c r="O52" i="32" s="1"/>
  <c r="O119" i="32" s="1"/>
  <c r="AC52" i="7"/>
  <c r="N52" i="32" s="1"/>
  <c r="N119" i="32" s="1"/>
  <c r="AB52" i="7"/>
  <c r="M52" i="32" s="1"/>
  <c r="M119" i="32" s="1"/>
  <c r="AA52" i="7"/>
  <c r="L52" i="32" s="1"/>
  <c r="L119" i="32" s="1"/>
  <c r="Z52" i="7"/>
  <c r="K52" i="32" s="1"/>
  <c r="K119" i="32" s="1"/>
  <c r="Y52" i="7"/>
  <c r="J52" i="32" s="1"/>
  <c r="J119" i="32" s="1"/>
  <c r="X52" i="7"/>
  <c r="I52" i="32" s="1"/>
  <c r="I119" i="32" s="1"/>
  <c r="W52" i="7"/>
  <c r="H52" i="32" s="1"/>
  <c r="H119" i="32" s="1"/>
  <c r="V52" i="7"/>
  <c r="G52" i="32" s="1"/>
  <c r="G119" i="32" s="1"/>
  <c r="U52" i="7"/>
  <c r="F52" i="32" s="1"/>
  <c r="F119" i="32" s="1"/>
  <c r="T52" i="7"/>
  <c r="E52" i="32" s="1"/>
  <c r="E119" i="32" s="1"/>
  <c r="S52" i="7"/>
  <c r="D52" i="32" s="1"/>
  <c r="D119" i="32" s="1"/>
  <c r="P52" i="7"/>
  <c r="AD51" i="7"/>
  <c r="AC51" i="7"/>
  <c r="N51" i="32" s="1"/>
  <c r="N101" i="32" s="1"/>
  <c r="AB51" i="7"/>
  <c r="M51" i="32" s="1"/>
  <c r="M101" i="32" s="1"/>
  <c r="AA51" i="7"/>
  <c r="Z51" i="7"/>
  <c r="Y51" i="7"/>
  <c r="J51" i="32" s="1"/>
  <c r="J101" i="32" s="1"/>
  <c r="X51" i="7"/>
  <c r="I51" i="32" s="1"/>
  <c r="I101" i="32" s="1"/>
  <c r="W51" i="7"/>
  <c r="V51" i="7"/>
  <c r="U51" i="7"/>
  <c r="F51" i="32" s="1"/>
  <c r="F101" i="32" s="1"/>
  <c r="T51" i="7"/>
  <c r="E51" i="32" s="1"/>
  <c r="E101" i="32" s="1"/>
  <c r="S51" i="7"/>
  <c r="D51" i="32" s="1"/>
  <c r="D101" i="32" s="1"/>
  <c r="P51" i="7"/>
  <c r="CA67" i="65" l="1"/>
  <c r="BV49" i="65"/>
  <c r="BU52" i="65"/>
  <c r="BV52" i="65" s="1"/>
  <c r="CB27" i="65"/>
  <c r="CC24" i="65"/>
  <c r="CC47" i="65"/>
  <c r="CD47" i="65" s="1"/>
  <c r="CD44" i="65"/>
  <c r="CB22" i="65"/>
  <c r="CC19" i="65"/>
  <c r="BU17" i="65"/>
  <c r="BV17" i="65" s="1"/>
  <c r="BV14" i="65"/>
  <c r="CC66" i="65"/>
  <c r="CD66" i="65" s="1"/>
  <c r="CD11" i="65"/>
  <c r="CB32" i="65"/>
  <c r="CC29" i="65"/>
  <c r="CI42" i="65"/>
  <c r="CJ39" i="65"/>
  <c r="CI17" i="65"/>
  <c r="CJ14" i="65"/>
  <c r="BV39" i="65"/>
  <c r="BU42" i="65"/>
  <c r="BV42" i="65" s="1"/>
  <c r="CM67" i="65"/>
  <c r="CB42" i="65"/>
  <c r="CC39" i="65"/>
  <c r="CB17" i="65"/>
  <c r="CC14" i="65"/>
  <c r="CP34" i="65"/>
  <c r="CQ34" i="65" s="1"/>
  <c r="CO37" i="65"/>
  <c r="CP37" i="65" s="1"/>
  <c r="CO62" i="65"/>
  <c r="CP62" i="65" s="1"/>
  <c r="CP59" i="65"/>
  <c r="CQ59" i="65" s="1"/>
  <c r="CO64" i="65"/>
  <c r="CO12" i="65"/>
  <c r="CP12" i="65" s="1"/>
  <c r="CP9" i="65"/>
  <c r="CQ9" i="65" s="1"/>
  <c r="CP49" i="65"/>
  <c r="CQ49" i="65" s="1"/>
  <c r="CO52" i="65"/>
  <c r="CP52" i="65" s="1"/>
  <c r="CI52" i="65"/>
  <c r="CJ49" i="65"/>
  <c r="CI65" i="65"/>
  <c r="CJ10" i="65"/>
  <c r="CB65" i="65"/>
  <c r="CC10" i="65"/>
  <c r="CI64" i="65"/>
  <c r="CI12" i="65"/>
  <c r="CJ9" i="65"/>
  <c r="CO66" i="65"/>
  <c r="CP66" i="65" s="1"/>
  <c r="CP11" i="65"/>
  <c r="CQ11" i="65" s="1"/>
  <c r="CI32" i="65"/>
  <c r="CJ29" i="65"/>
  <c r="CI27" i="65"/>
  <c r="CJ24" i="65"/>
  <c r="BU27" i="65"/>
  <c r="BV27" i="65" s="1"/>
  <c r="BV24" i="65"/>
  <c r="CI66" i="65"/>
  <c r="CJ11" i="65"/>
  <c r="CO32" i="65"/>
  <c r="CP32" i="65" s="1"/>
  <c r="CP29" i="65"/>
  <c r="CQ29" i="65" s="1"/>
  <c r="CI22" i="65"/>
  <c r="CJ19" i="65"/>
  <c r="CB37" i="65"/>
  <c r="CC34" i="65"/>
  <c r="CO42" i="65"/>
  <c r="CP42" i="65" s="1"/>
  <c r="CP39" i="65"/>
  <c r="CQ39" i="65" s="1"/>
  <c r="CN67" i="65"/>
  <c r="CP24" i="65"/>
  <c r="CQ24" i="65" s="1"/>
  <c r="CO27" i="65"/>
  <c r="CP27" i="65" s="1"/>
  <c r="CC57" i="65"/>
  <c r="CD57" i="65" s="1"/>
  <c r="CD54" i="65"/>
  <c r="CI57" i="65"/>
  <c r="CJ54" i="65"/>
  <c r="BU37" i="65"/>
  <c r="BV37" i="65" s="1"/>
  <c r="BV34" i="65"/>
  <c r="CH64" i="65"/>
  <c r="CG67" i="65"/>
  <c r="CH67" i="65" s="1"/>
  <c r="CI62" i="65"/>
  <c r="CJ59" i="65"/>
  <c r="CI37" i="65"/>
  <c r="CJ34" i="65"/>
  <c r="BU62" i="65"/>
  <c r="BV62" i="65" s="1"/>
  <c r="BV59" i="65"/>
  <c r="CI47" i="65"/>
  <c r="CJ44" i="65"/>
  <c r="CP44" i="65"/>
  <c r="CQ44" i="65" s="1"/>
  <c r="CO47" i="65"/>
  <c r="CP47" i="65" s="1"/>
  <c r="BU64" i="65"/>
  <c r="BU12" i="65"/>
  <c r="BV12" i="65" s="1"/>
  <c r="BV9" i="65"/>
  <c r="CB64" i="65"/>
  <c r="CB12" i="65"/>
  <c r="CC9" i="65"/>
  <c r="BU32" i="65"/>
  <c r="BV32" i="65" s="1"/>
  <c r="BV29" i="65"/>
  <c r="CO17" i="65"/>
  <c r="CP17" i="65" s="1"/>
  <c r="CP14" i="65"/>
  <c r="CQ14" i="65" s="1"/>
  <c r="CO57" i="65"/>
  <c r="CP57" i="65" s="1"/>
  <c r="CP54" i="65"/>
  <c r="CQ54" i="65" s="1"/>
  <c r="CC59" i="65"/>
  <c r="CB62" i="65"/>
  <c r="CO22" i="65"/>
  <c r="CP22" i="65" s="1"/>
  <c r="CP19" i="65"/>
  <c r="CQ19" i="65" s="1"/>
  <c r="CB52" i="65"/>
  <c r="CC49" i="65"/>
  <c r="BN64" i="65"/>
  <c r="BM67" i="65"/>
  <c r="BN67" i="65" s="1"/>
  <c r="CO65" i="65"/>
  <c r="CP65" i="65" s="1"/>
  <c r="CP10" i="65"/>
  <c r="CQ10" i="65" s="1"/>
  <c r="CA67" i="63"/>
  <c r="CN67" i="63"/>
  <c r="CC14" i="63"/>
  <c r="CB17" i="63"/>
  <c r="CI52" i="63"/>
  <c r="CJ49" i="63"/>
  <c r="CO17" i="63"/>
  <c r="CP17" i="63" s="1"/>
  <c r="CP14" i="63"/>
  <c r="CQ14" i="63" s="1"/>
  <c r="CI17" i="63"/>
  <c r="CJ14" i="63"/>
  <c r="CI27" i="63"/>
  <c r="CJ24" i="63"/>
  <c r="BU27" i="63"/>
  <c r="BV27" i="63" s="1"/>
  <c r="BV24" i="63"/>
  <c r="CL19" i="63"/>
  <c r="CK22" i="63"/>
  <c r="CL22" i="63" s="1"/>
  <c r="CB57" i="63"/>
  <c r="CC54" i="63"/>
  <c r="CI62" i="63"/>
  <c r="CJ59" i="63"/>
  <c r="CB65" i="63"/>
  <c r="CC10" i="63"/>
  <c r="CI64" i="63"/>
  <c r="CI12" i="63"/>
  <c r="CJ9" i="63"/>
  <c r="CO32" i="63"/>
  <c r="CP32" i="63" s="1"/>
  <c r="CP29" i="63"/>
  <c r="CQ29" i="63" s="1"/>
  <c r="CO65" i="63"/>
  <c r="CP65" i="63" s="1"/>
  <c r="CP10" i="63"/>
  <c r="CQ10" i="63" s="1"/>
  <c r="CO27" i="63"/>
  <c r="CP27" i="63" s="1"/>
  <c r="CP24" i="63"/>
  <c r="CQ24" i="63" s="1"/>
  <c r="CC59" i="63"/>
  <c r="CB62" i="63"/>
  <c r="CI66" i="63"/>
  <c r="CJ11" i="63"/>
  <c r="CO37" i="63"/>
  <c r="CP37" i="63" s="1"/>
  <c r="CP34" i="63"/>
  <c r="CQ34" i="63" s="1"/>
  <c r="CI42" i="63"/>
  <c r="CJ39" i="63"/>
  <c r="CB42" i="63"/>
  <c r="CC39" i="63"/>
  <c r="CH64" i="63"/>
  <c r="CG67" i="63"/>
  <c r="CH67" i="63" s="1"/>
  <c r="CO47" i="63"/>
  <c r="CP47" i="63" s="1"/>
  <c r="CP44" i="63"/>
  <c r="CQ44" i="63" s="1"/>
  <c r="CI57" i="63"/>
  <c r="CJ54" i="63"/>
  <c r="CO57" i="63"/>
  <c r="CP57" i="63" s="1"/>
  <c r="CP54" i="63"/>
  <c r="CQ54" i="63" s="1"/>
  <c r="CO66" i="63"/>
  <c r="CP66" i="63" s="1"/>
  <c r="CP11" i="63"/>
  <c r="CQ11" i="63" s="1"/>
  <c r="CB66" i="63"/>
  <c r="CC11" i="63"/>
  <c r="CP39" i="63"/>
  <c r="CQ39" i="63" s="1"/>
  <c r="CO42" i="63"/>
  <c r="CP42" i="63" s="1"/>
  <c r="CB64" i="63"/>
  <c r="CB12" i="63"/>
  <c r="CC9" i="63"/>
  <c r="CI32" i="63"/>
  <c r="CJ29" i="63"/>
  <c r="CI65" i="63"/>
  <c r="CJ10" i="63"/>
  <c r="CK47" i="63"/>
  <c r="CL47" i="63" s="1"/>
  <c r="CL44" i="63"/>
  <c r="CO62" i="63"/>
  <c r="CP62" i="63" s="1"/>
  <c r="CP59" i="63"/>
  <c r="CQ59" i="63" s="1"/>
  <c r="CO64" i="63"/>
  <c r="CO12" i="63"/>
  <c r="CP12" i="63" s="1"/>
  <c r="CP9" i="63"/>
  <c r="CQ9" i="63" s="1"/>
  <c r="BN64" i="63"/>
  <c r="BM67" i="63"/>
  <c r="BN67" i="63" s="1"/>
  <c r="CO52" i="63"/>
  <c r="CP52" i="63" s="1"/>
  <c r="CP49" i="63"/>
  <c r="CQ49" i="63" s="1"/>
  <c r="CO22" i="63"/>
  <c r="CP22" i="63" s="1"/>
  <c r="CP19" i="63"/>
  <c r="CQ19" i="63" s="1"/>
  <c r="CI37" i="63"/>
  <c r="CJ34" i="63"/>
  <c r="BU64" i="63"/>
  <c r="BK62" i="59"/>
  <c r="BL37" i="59"/>
  <c r="BK47" i="59"/>
  <c r="CS15" i="61"/>
  <c r="CT15" i="61" s="1"/>
  <c r="S30" i="31"/>
  <c r="CS21" i="61"/>
  <c r="CT21" i="61" s="1"/>
  <c r="S49" i="31"/>
  <c r="CS35" i="61"/>
  <c r="CT35" i="61" s="1"/>
  <c r="S34" i="31"/>
  <c r="CS40" i="61"/>
  <c r="CT40" i="61" s="1"/>
  <c r="S35" i="31"/>
  <c r="CS46" i="61"/>
  <c r="CT46" i="61" s="1"/>
  <c r="S54" i="31"/>
  <c r="CS55" i="61"/>
  <c r="CT55" i="61" s="1"/>
  <c r="S38" i="31"/>
  <c r="CS61" i="61"/>
  <c r="CT61" i="61" s="1"/>
  <c r="S57" i="31"/>
  <c r="CS16" i="61"/>
  <c r="CT16" i="61" s="1"/>
  <c r="S48" i="31"/>
  <c r="CS31" i="61"/>
  <c r="CT31" i="61" s="1"/>
  <c r="S51" i="31"/>
  <c r="CS36" i="61"/>
  <c r="CT36" i="61" s="1"/>
  <c r="S52" i="31"/>
  <c r="CS41" i="61"/>
  <c r="CT41" i="61" s="1"/>
  <c r="S53" i="31"/>
  <c r="CS56" i="61"/>
  <c r="CT56" i="61" s="1"/>
  <c r="S56" i="31"/>
  <c r="CS25" i="61"/>
  <c r="CT25" i="61" s="1"/>
  <c r="S32" i="31"/>
  <c r="CS30" i="61"/>
  <c r="CT30" i="61" s="1"/>
  <c r="S33" i="31"/>
  <c r="CS50" i="61"/>
  <c r="CT50" i="61" s="1"/>
  <c r="S37" i="31"/>
  <c r="CS20" i="61"/>
  <c r="CT20" i="61" s="1"/>
  <c r="S31" i="31"/>
  <c r="CS26" i="61"/>
  <c r="CT26" i="61" s="1"/>
  <c r="S50" i="31"/>
  <c r="CS45" i="61"/>
  <c r="CT45" i="61" s="1"/>
  <c r="S36" i="31"/>
  <c r="CS51" i="61"/>
  <c r="CT51" i="61" s="1"/>
  <c r="S55" i="31"/>
  <c r="CS60" i="61"/>
  <c r="CT60" i="61" s="1"/>
  <c r="S39" i="31"/>
  <c r="CF67" i="61"/>
  <c r="BS67" i="61"/>
  <c r="CG42" i="61"/>
  <c r="CH42" i="61" s="1"/>
  <c r="CH39" i="61"/>
  <c r="CI39" i="61" s="1"/>
  <c r="CG17" i="61"/>
  <c r="CH17" i="61" s="1"/>
  <c r="CH14" i="61"/>
  <c r="CI14" i="61" s="1"/>
  <c r="CA42" i="61"/>
  <c r="CB39" i="61"/>
  <c r="CN57" i="61"/>
  <c r="CO54" i="61"/>
  <c r="CA52" i="61"/>
  <c r="CB49" i="61"/>
  <c r="BN64" i="61"/>
  <c r="BM67" i="61"/>
  <c r="BN67" i="61" s="1"/>
  <c r="CA57" i="61"/>
  <c r="CB54" i="61"/>
  <c r="BZ64" i="61"/>
  <c r="BY67" i="61"/>
  <c r="BZ67" i="61" s="1"/>
  <c r="BT62" i="61"/>
  <c r="BU59" i="61"/>
  <c r="CN64" i="61"/>
  <c r="CN12" i="61"/>
  <c r="CO9" i="61"/>
  <c r="CN32" i="61"/>
  <c r="CO29" i="61"/>
  <c r="CG57" i="61"/>
  <c r="CH57" i="61" s="1"/>
  <c r="CH54" i="61"/>
  <c r="CI54" i="61" s="1"/>
  <c r="CH29" i="61"/>
  <c r="CI29" i="61" s="1"/>
  <c r="CG32" i="61"/>
  <c r="CH32" i="61" s="1"/>
  <c r="CH19" i="61"/>
  <c r="CI19" i="61" s="1"/>
  <c r="CG22" i="61"/>
  <c r="CH22" i="61" s="1"/>
  <c r="BT65" i="61"/>
  <c r="BU10" i="61"/>
  <c r="CM67" i="61"/>
  <c r="CA47" i="61"/>
  <c r="CB44" i="61"/>
  <c r="CG52" i="61"/>
  <c r="CH52" i="61" s="1"/>
  <c r="CH49" i="61"/>
  <c r="CI49" i="61" s="1"/>
  <c r="CG66" i="61"/>
  <c r="CH66" i="61" s="1"/>
  <c r="CH11" i="61"/>
  <c r="CI11" i="61" s="1"/>
  <c r="CC62" i="61"/>
  <c r="CD62" i="61" s="1"/>
  <c r="CD59" i="61"/>
  <c r="CA66" i="61"/>
  <c r="CB11" i="61"/>
  <c r="CG62" i="61"/>
  <c r="CH62" i="61" s="1"/>
  <c r="CH59" i="61"/>
  <c r="CI59" i="61" s="1"/>
  <c r="CG65" i="61"/>
  <c r="CH65" i="61" s="1"/>
  <c r="CH10" i="61"/>
  <c r="CI10" i="61" s="1"/>
  <c r="BT64" i="61"/>
  <c r="BT12" i="61"/>
  <c r="BU9" i="61"/>
  <c r="CA22" i="61"/>
  <c r="CB19" i="61"/>
  <c r="CN65" i="61"/>
  <c r="CO10" i="61"/>
  <c r="CN27" i="61"/>
  <c r="CO24" i="61"/>
  <c r="CN52" i="61"/>
  <c r="CO49" i="61"/>
  <c r="CG27" i="61"/>
  <c r="CH27" i="61" s="1"/>
  <c r="CH24" i="61"/>
  <c r="CI24" i="61" s="1"/>
  <c r="CN17" i="61"/>
  <c r="CO14" i="61"/>
  <c r="CN37" i="61"/>
  <c r="CO34" i="61"/>
  <c r="CH44" i="61"/>
  <c r="CI44" i="61" s="1"/>
  <c r="CG47" i="61"/>
  <c r="CH47" i="61" s="1"/>
  <c r="CG64" i="61"/>
  <c r="CH9" i="61"/>
  <c r="CI9" i="61" s="1"/>
  <c r="CG12" i="61"/>
  <c r="CH12" i="61" s="1"/>
  <c r="BU19" i="61"/>
  <c r="BT22" i="61"/>
  <c r="CA17" i="61"/>
  <c r="CB14" i="61"/>
  <c r="CA65" i="61"/>
  <c r="CB10" i="61"/>
  <c r="CA64" i="61"/>
  <c r="CA12" i="61"/>
  <c r="CB9" i="61"/>
  <c r="CG37" i="61"/>
  <c r="CH37" i="61" s="1"/>
  <c r="CH34" i="61"/>
  <c r="CI34" i="61" s="1"/>
  <c r="CN66" i="61"/>
  <c r="CO11" i="61"/>
  <c r="CN22" i="61"/>
  <c r="CO19" i="61"/>
  <c r="CN42" i="61"/>
  <c r="CO39" i="61"/>
  <c r="CN47" i="61"/>
  <c r="CO44" i="61"/>
  <c r="CN62" i="61"/>
  <c r="CO59" i="61"/>
  <c r="BF47" i="59"/>
  <c r="BM54" i="59"/>
  <c r="BN54" i="59" s="1"/>
  <c r="P54" i="7"/>
  <c r="V54" i="7"/>
  <c r="Z54" i="7"/>
  <c r="AD54" i="7"/>
  <c r="S54" i="8"/>
  <c r="W54" i="8"/>
  <c r="V54" i="11"/>
  <c r="AC54" i="13"/>
  <c r="P54" i="11"/>
  <c r="Z54" i="11"/>
  <c r="AD54" i="11"/>
  <c r="S54" i="19"/>
  <c r="W54" i="19"/>
  <c r="AC54" i="8"/>
  <c r="AA54" i="8"/>
  <c r="S54" i="11"/>
  <c r="W54" i="11"/>
  <c r="AA54" i="11"/>
  <c r="U54" i="13"/>
  <c r="Y54" i="13"/>
  <c r="S54" i="16"/>
  <c r="W54" i="16"/>
  <c r="AA54" i="16"/>
  <c r="AA54" i="15"/>
  <c r="AA54" i="14"/>
  <c r="U54" i="17"/>
  <c r="Y54" i="17"/>
  <c r="AC54" i="17"/>
  <c r="Y54" i="11"/>
  <c r="S54" i="15"/>
  <c r="U54" i="11"/>
  <c r="AC54" i="11"/>
  <c r="U54" i="8"/>
  <c r="Y54" i="8"/>
  <c r="S54" i="14"/>
  <c r="AA54" i="19"/>
  <c r="AY51" i="32"/>
  <c r="AY101" i="32" s="1"/>
  <c r="BC51" i="32"/>
  <c r="BC101" i="32" s="1"/>
  <c r="CR51" i="32"/>
  <c r="CR101" i="32" s="1"/>
  <c r="CV51" i="32"/>
  <c r="CV101" i="32" s="1"/>
  <c r="CZ51" i="32"/>
  <c r="CZ101" i="32" s="1"/>
  <c r="BL53" i="32"/>
  <c r="BL137" i="32" s="1"/>
  <c r="EI53" i="32"/>
  <c r="EI137" i="32" s="1"/>
  <c r="W54" i="7"/>
  <c r="AA54" i="7"/>
  <c r="S54" i="9"/>
  <c r="W54" i="9"/>
  <c r="AA54" i="9"/>
  <c r="T54" i="13"/>
  <c r="X54" i="13"/>
  <c r="AB54" i="13"/>
  <c r="S54" i="13"/>
  <c r="W54" i="13"/>
  <c r="AA54" i="13"/>
  <c r="P54" i="13"/>
  <c r="V54" i="13"/>
  <c r="Z54" i="13"/>
  <c r="AD54" i="13"/>
  <c r="P54" i="14"/>
  <c r="V54" i="14"/>
  <c r="Z54" i="14"/>
  <c r="AD54" i="14"/>
  <c r="U54" i="14"/>
  <c r="Y54" i="14"/>
  <c r="AC54" i="14"/>
  <c r="T54" i="14"/>
  <c r="X54" i="14"/>
  <c r="AB54" i="14"/>
  <c r="W54" i="14"/>
  <c r="T54" i="18"/>
  <c r="X54" i="18"/>
  <c r="AB54" i="18"/>
  <c r="S54" i="18"/>
  <c r="W54" i="18"/>
  <c r="AA54" i="18"/>
  <c r="P54" i="15"/>
  <c r="V54" i="15"/>
  <c r="Z54" i="15"/>
  <c r="AD54" i="15"/>
  <c r="U54" i="15"/>
  <c r="Y54" i="15"/>
  <c r="AC54" i="15"/>
  <c r="T54" i="15"/>
  <c r="X54" i="15"/>
  <c r="AB54" i="15"/>
  <c r="W54" i="15"/>
  <c r="G51" i="32"/>
  <c r="G101" i="32" s="1"/>
  <c r="K51" i="32"/>
  <c r="K101" i="32" s="1"/>
  <c r="O51" i="32"/>
  <c r="O101" i="32" s="1"/>
  <c r="AK51" i="32"/>
  <c r="AK101" i="32" s="1"/>
  <c r="AO51" i="32"/>
  <c r="AO101" i="32" s="1"/>
  <c r="AS51" i="32"/>
  <c r="AS101" i="32" s="1"/>
  <c r="BO51" i="32"/>
  <c r="BO101" i="32" s="1"/>
  <c r="BS51" i="32"/>
  <c r="BS101" i="32" s="1"/>
  <c r="BW51" i="32"/>
  <c r="BW101" i="32" s="1"/>
  <c r="EQ51" i="32"/>
  <c r="EQ101" i="32" s="1"/>
  <c r="EX51" i="32"/>
  <c r="EX101" i="32" s="1"/>
  <c r="FB51" i="32"/>
  <c r="FB101" i="32" s="1"/>
  <c r="AH52" i="32"/>
  <c r="AH119" i="32" s="1"/>
  <c r="AL52" i="32"/>
  <c r="AL119" i="32" s="1"/>
  <c r="AP52" i="32"/>
  <c r="AP119" i="32" s="1"/>
  <c r="AW52" i="32"/>
  <c r="AW119" i="32" s="1"/>
  <c r="BA52" i="32"/>
  <c r="BA119" i="32" s="1"/>
  <c r="BE52" i="32"/>
  <c r="BE119" i="32" s="1"/>
  <c r="DE52" i="32"/>
  <c r="DE119" i="32" s="1"/>
  <c r="DI52" i="32"/>
  <c r="DI119" i="32" s="1"/>
  <c r="DM52" i="32"/>
  <c r="DM119" i="32" s="1"/>
  <c r="BM53" i="32"/>
  <c r="BM137" i="32" s="1"/>
  <c r="BQ53" i="32"/>
  <c r="BQ137" i="32" s="1"/>
  <c r="BU53" i="32"/>
  <c r="BU137" i="32" s="1"/>
  <c r="EJ53" i="32"/>
  <c r="EJ137" i="32" s="1"/>
  <c r="EN53" i="32"/>
  <c r="EN137" i="32" s="1"/>
  <c r="ER53" i="32"/>
  <c r="ER137" i="32" s="1"/>
  <c r="H51" i="32"/>
  <c r="H101" i="32" s="1"/>
  <c r="L51" i="32"/>
  <c r="L101" i="32" s="1"/>
  <c r="BT51" i="32"/>
  <c r="BT101" i="32" s="1"/>
  <c r="CA51" i="32"/>
  <c r="CA101" i="32" s="1"/>
  <c r="CE51" i="32"/>
  <c r="CE101" i="32" s="1"/>
  <c r="CI51" i="32"/>
  <c r="CI101" i="32" s="1"/>
  <c r="EK52" i="32"/>
  <c r="EK119" i="32" s="1"/>
  <c r="EO52" i="32"/>
  <c r="EO119" i="32" s="1"/>
  <c r="ES52" i="32"/>
  <c r="ES119" i="32" s="1"/>
  <c r="BG53" i="32"/>
  <c r="BG137" i="32" s="1"/>
  <c r="P54" i="8"/>
  <c r="V54" i="8"/>
  <c r="Z54" i="8"/>
  <c r="AD54" i="8"/>
  <c r="T54" i="8"/>
  <c r="X54" i="8"/>
  <c r="AB54" i="8"/>
  <c r="T54" i="11"/>
  <c r="X54" i="11"/>
  <c r="AB54" i="11"/>
  <c r="P54" i="12"/>
  <c r="V54" i="12"/>
  <c r="Z54" i="12"/>
  <c r="AD54" i="12"/>
  <c r="U54" i="7"/>
  <c r="Y54" i="7"/>
  <c r="AC54" i="7"/>
  <c r="S54" i="7"/>
  <c r="P54" i="16"/>
  <c r="V54" i="16"/>
  <c r="Z54" i="16"/>
  <c r="AD54" i="16"/>
  <c r="U54" i="16"/>
  <c r="Y54" i="16"/>
  <c r="AC54" i="16"/>
  <c r="T54" i="16"/>
  <c r="X54" i="16"/>
  <c r="AB54" i="16"/>
  <c r="T54" i="17"/>
  <c r="X54" i="17"/>
  <c r="AB54" i="17"/>
  <c r="S54" i="17"/>
  <c r="W54" i="17"/>
  <c r="AA54" i="17"/>
  <c r="P54" i="17"/>
  <c r="V54" i="17"/>
  <c r="Z54" i="17"/>
  <c r="AD54" i="17"/>
  <c r="P54" i="18"/>
  <c r="V54" i="18"/>
  <c r="Z54" i="18"/>
  <c r="AD54" i="18"/>
  <c r="U54" i="18"/>
  <c r="Y54" i="18"/>
  <c r="AC54" i="18"/>
  <c r="W54" i="12"/>
  <c r="AA54" i="12"/>
  <c r="P54" i="19"/>
  <c r="V54" i="19"/>
  <c r="Z54" i="19"/>
  <c r="AD54" i="19"/>
  <c r="U54" i="19"/>
  <c r="Y54" i="19"/>
  <c r="AC54" i="19"/>
  <c r="T54" i="19"/>
  <c r="X54" i="19"/>
  <c r="AB54" i="19"/>
  <c r="AI51" i="32"/>
  <c r="AI101" i="32" s="1"/>
  <c r="AM51" i="32"/>
  <c r="AM101" i="32" s="1"/>
  <c r="AQ51" i="32"/>
  <c r="AQ101" i="32" s="1"/>
  <c r="AX51" i="32"/>
  <c r="AX101" i="32" s="1"/>
  <c r="BB51" i="32"/>
  <c r="BB101" i="32" s="1"/>
  <c r="BF51" i="32"/>
  <c r="BF101" i="32" s="1"/>
  <c r="CQ51" i="32"/>
  <c r="CQ101" i="32" s="1"/>
  <c r="CU51" i="32"/>
  <c r="CU101" i="32" s="1"/>
  <c r="CY51" i="32"/>
  <c r="CY101" i="32" s="1"/>
  <c r="DF51" i="32"/>
  <c r="DF101" i="32" s="1"/>
  <c r="DJ51" i="32"/>
  <c r="DJ101" i="32" s="1"/>
  <c r="DN51" i="32"/>
  <c r="DN101" i="32" s="1"/>
  <c r="DX51" i="32"/>
  <c r="DX101" i="32" s="1"/>
  <c r="AJ52" i="32"/>
  <c r="AJ119" i="32" s="1"/>
  <c r="AN52" i="32"/>
  <c r="AN119" i="32" s="1"/>
  <c r="AR52" i="32"/>
  <c r="AR119" i="32" s="1"/>
  <c r="BN52" i="32"/>
  <c r="BN119" i="32" s="1"/>
  <c r="BR52" i="32"/>
  <c r="BR119" i="32" s="1"/>
  <c r="BV52" i="32"/>
  <c r="BV119" i="32" s="1"/>
  <c r="CC52" i="32"/>
  <c r="CC119" i="32" s="1"/>
  <c r="CG52" i="32"/>
  <c r="CG119" i="32" s="1"/>
  <c r="CK52" i="32"/>
  <c r="CK119" i="32" s="1"/>
  <c r="DG52" i="32"/>
  <c r="DG119" i="32" s="1"/>
  <c r="DK52" i="32"/>
  <c r="DK119" i="32" s="1"/>
  <c r="DO52" i="32"/>
  <c r="DO119" i="32" s="1"/>
  <c r="AZ53" i="32"/>
  <c r="AZ137" i="32" s="1"/>
  <c r="BD53" i="32"/>
  <c r="BD137" i="32" s="1"/>
  <c r="BH53" i="32"/>
  <c r="BH137" i="32" s="1"/>
  <c r="CS53" i="32"/>
  <c r="CS137" i="32" s="1"/>
  <c r="CW53" i="32"/>
  <c r="CW137" i="32" s="1"/>
  <c r="DA53" i="32"/>
  <c r="DA137" i="32" s="1"/>
  <c r="BF37" i="59"/>
  <c r="BK37" i="59"/>
  <c r="BK17" i="59"/>
  <c r="BK27" i="59"/>
  <c r="AB61" i="55"/>
  <c r="X61" i="55"/>
  <c r="AC61" i="55"/>
  <c r="AA61" i="55"/>
  <c r="BJ39" i="59"/>
  <c r="BF34" i="59"/>
  <c r="BO17" i="59"/>
  <c r="Y67" i="59"/>
  <c r="Z67" i="59" s="1"/>
  <c r="Q67" i="59"/>
  <c r="R67" i="59" s="1"/>
  <c r="T61" i="55"/>
  <c r="S61" i="55"/>
  <c r="AH64" i="59"/>
  <c r="AG67" i="59"/>
  <c r="AH67" i="59" s="1"/>
  <c r="I67" i="59"/>
  <c r="J67" i="59" s="1"/>
  <c r="Z61" i="55"/>
  <c r="U61" i="55"/>
  <c r="V61" i="55"/>
  <c r="Y61" i="55"/>
  <c r="AD61" i="55"/>
  <c r="BO22" i="59"/>
  <c r="BO32" i="59"/>
  <c r="BS29" i="59"/>
  <c r="BS32" i="59" s="1"/>
  <c r="BK66" i="59"/>
  <c r="BO62" i="59"/>
  <c r="BQ59" i="59"/>
  <c r="BQ62" i="59" s="1"/>
  <c r="BM27" i="59"/>
  <c r="BI27" i="59"/>
  <c r="BJ27" i="59" s="1"/>
  <c r="BM42" i="59"/>
  <c r="BN42" i="59" s="1"/>
  <c r="BU56" i="59"/>
  <c r="BV56" i="59" s="1"/>
  <c r="BT57" i="59"/>
  <c r="BR24" i="59"/>
  <c r="DI61" i="59"/>
  <c r="BW61" i="59" s="1"/>
  <c r="BY61" i="59" s="1"/>
  <c r="BZ61" i="59" s="1"/>
  <c r="CA61" i="59" s="1"/>
  <c r="DI56" i="59"/>
  <c r="BW56" i="59" s="1"/>
  <c r="BY56" i="59" s="1"/>
  <c r="BZ56" i="59" s="1"/>
  <c r="CA56" i="59" s="1"/>
  <c r="CC56" i="59" s="1"/>
  <c r="CD56" i="59" s="1"/>
  <c r="DI55" i="59"/>
  <c r="BW55" i="59" s="1"/>
  <c r="BY55" i="59" s="1"/>
  <c r="BZ55" i="59" s="1"/>
  <c r="CA55" i="59" s="1"/>
  <c r="DI60" i="59"/>
  <c r="BW60" i="59" s="1"/>
  <c r="BY60" i="59" s="1"/>
  <c r="BZ60" i="59" s="1"/>
  <c r="CA60" i="59" s="1"/>
  <c r="CB60" i="59" s="1"/>
  <c r="DI54" i="59"/>
  <c r="BW54" i="59" s="1"/>
  <c r="BY54" i="59" s="1"/>
  <c r="DI49" i="59"/>
  <c r="BW49" i="59" s="1"/>
  <c r="BY49" i="59" s="1"/>
  <c r="DI50" i="59"/>
  <c r="BW50" i="59" s="1"/>
  <c r="BY50" i="59" s="1"/>
  <c r="BZ50" i="59" s="1"/>
  <c r="CA50" i="59" s="1"/>
  <c r="CB50" i="59" s="1"/>
  <c r="CC50" i="59" s="1"/>
  <c r="CD50" i="59" s="1"/>
  <c r="DI29" i="59"/>
  <c r="BW29" i="59" s="1"/>
  <c r="DI59" i="59"/>
  <c r="BW59" i="59" s="1"/>
  <c r="BY59" i="59" s="1"/>
  <c r="DI51" i="59"/>
  <c r="BW51" i="59" s="1"/>
  <c r="BY51" i="59" s="1"/>
  <c r="BZ51" i="59" s="1"/>
  <c r="CA51" i="59" s="1"/>
  <c r="CC51" i="59" s="1"/>
  <c r="CD51" i="59" s="1"/>
  <c r="DI45" i="59"/>
  <c r="BW45" i="59" s="1"/>
  <c r="BY45" i="59" s="1"/>
  <c r="BZ45" i="59" s="1"/>
  <c r="CA45" i="59" s="1"/>
  <c r="CB45" i="59" s="1"/>
  <c r="CC45" i="59" s="1"/>
  <c r="CD45" i="59" s="1"/>
  <c r="DI44" i="59"/>
  <c r="BW44" i="59" s="1"/>
  <c r="DI41" i="59"/>
  <c r="BW41" i="59" s="1"/>
  <c r="BY41" i="59" s="1"/>
  <c r="BZ41" i="59" s="1"/>
  <c r="CA41" i="59" s="1"/>
  <c r="CB41" i="59" s="1"/>
  <c r="CC41" i="59" s="1"/>
  <c r="CD41" i="59" s="1"/>
  <c r="DI40" i="59"/>
  <c r="BW40" i="59" s="1"/>
  <c r="BY40" i="59" s="1"/>
  <c r="BZ40" i="59" s="1"/>
  <c r="CA40" i="59" s="1"/>
  <c r="CB40" i="59" s="1"/>
  <c r="CC40" i="59" s="1"/>
  <c r="CD40" i="59" s="1"/>
  <c r="DI46" i="59"/>
  <c r="BW46" i="59" s="1"/>
  <c r="BY46" i="59" s="1"/>
  <c r="BZ46" i="59" s="1"/>
  <c r="CA46" i="59" s="1"/>
  <c r="CB46" i="59" s="1"/>
  <c r="CC46" i="59" s="1"/>
  <c r="CD46" i="59" s="1"/>
  <c r="DI14" i="59"/>
  <c r="BW14" i="59" s="1"/>
  <c r="BY14" i="59" s="1"/>
  <c r="DI11" i="59"/>
  <c r="BW11" i="59" s="1"/>
  <c r="BY11" i="59" s="1"/>
  <c r="DI10" i="59"/>
  <c r="BW10" i="59" s="1"/>
  <c r="BY10" i="59" s="1"/>
  <c r="DI31" i="59"/>
  <c r="BW31" i="59" s="1"/>
  <c r="BY31" i="59" s="1"/>
  <c r="BZ31" i="59" s="1"/>
  <c r="CA31" i="59" s="1"/>
  <c r="CC31" i="59" s="1"/>
  <c r="CD31" i="59" s="1"/>
  <c r="DI26" i="59"/>
  <c r="BW26" i="59" s="1"/>
  <c r="BY26" i="59" s="1"/>
  <c r="BZ26" i="59" s="1"/>
  <c r="DI25" i="59"/>
  <c r="BW25" i="59" s="1"/>
  <c r="BY25" i="59" s="1"/>
  <c r="BZ25" i="59" s="1"/>
  <c r="CA25" i="59" s="1"/>
  <c r="CB25" i="59" s="1"/>
  <c r="CC25" i="59" s="1"/>
  <c r="CD25" i="59" s="1"/>
  <c r="DI36" i="59"/>
  <c r="BW36" i="59" s="1"/>
  <c r="BY36" i="59" s="1"/>
  <c r="BZ36" i="59" s="1"/>
  <c r="CA36" i="59" s="1"/>
  <c r="CB36" i="59" s="1"/>
  <c r="CC36" i="59" s="1"/>
  <c r="CD36" i="59" s="1"/>
  <c r="DI34" i="59"/>
  <c r="BW34" i="59" s="1"/>
  <c r="DJ7" i="59"/>
  <c r="DI39" i="59"/>
  <c r="BW39" i="59" s="1"/>
  <c r="BY39" i="59" s="1"/>
  <c r="DI24" i="59"/>
  <c r="BW24" i="59" s="1"/>
  <c r="BY24" i="59" s="1"/>
  <c r="DI21" i="59"/>
  <c r="BW21" i="59" s="1"/>
  <c r="BY21" i="59" s="1"/>
  <c r="BZ21" i="59" s="1"/>
  <c r="CA21" i="59" s="1"/>
  <c r="CB21" i="59" s="1"/>
  <c r="CC21" i="59" s="1"/>
  <c r="CD21" i="59" s="1"/>
  <c r="DI20" i="59"/>
  <c r="BW20" i="59" s="1"/>
  <c r="BY20" i="59" s="1"/>
  <c r="BZ20" i="59" s="1"/>
  <c r="CA20" i="59" s="1"/>
  <c r="CB20" i="59" s="1"/>
  <c r="CC20" i="59" s="1"/>
  <c r="CD20" i="59" s="1"/>
  <c r="DI9" i="59"/>
  <c r="BW9" i="59" s="1"/>
  <c r="BY9" i="59" s="1"/>
  <c r="DI35" i="59"/>
  <c r="BW35" i="59" s="1"/>
  <c r="BY35" i="59" s="1"/>
  <c r="BZ35" i="59" s="1"/>
  <c r="CA35" i="59" s="1"/>
  <c r="CB35" i="59" s="1"/>
  <c r="CC35" i="59" s="1"/>
  <c r="CD35" i="59" s="1"/>
  <c r="DI30" i="59"/>
  <c r="BW30" i="59" s="1"/>
  <c r="BY30" i="59" s="1"/>
  <c r="BZ30" i="59" s="1"/>
  <c r="CA30" i="59" s="1"/>
  <c r="CB30" i="59" s="1"/>
  <c r="CC30" i="59" s="1"/>
  <c r="CD30" i="59" s="1"/>
  <c r="DI15" i="59"/>
  <c r="BW15" i="59" s="1"/>
  <c r="BY15" i="59" s="1"/>
  <c r="BZ15" i="59" s="1"/>
  <c r="CA15" i="59" s="1"/>
  <c r="CB15" i="59" s="1"/>
  <c r="DI16" i="59"/>
  <c r="BW16" i="59" s="1"/>
  <c r="BY16" i="59" s="1"/>
  <c r="BZ16" i="59" s="1"/>
  <c r="CA16" i="59" s="1"/>
  <c r="CB16" i="59" s="1"/>
  <c r="CC16" i="59" s="1"/>
  <c r="CD16" i="59" s="1"/>
  <c r="DI19" i="59"/>
  <c r="BW19" i="59" s="1"/>
  <c r="BY19" i="59" s="1"/>
  <c r="BO37" i="59"/>
  <c r="BM19" i="59"/>
  <c r="BL22" i="59"/>
  <c r="BJ44" i="59"/>
  <c r="BI47" i="59"/>
  <c r="BJ47" i="59" s="1"/>
  <c r="BU51" i="59"/>
  <c r="BV51" i="59" s="1"/>
  <c r="BS57" i="59"/>
  <c r="BR44" i="59"/>
  <c r="BS44" i="59" s="1"/>
  <c r="BU44" i="59" s="1"/>
  <c r="BI64" i="59"/>
  <c r="BJ9" i="59"/>
  <c r="BI12" i="59"/>
  <c r="BJ12" i="59" s="1"/>
  <c r="AW52" i="59"/>
  <c r="AX52" i="59" s="1"/>
  <c r="AX49" i="59"/>
  <c r="BQ42" i="59"/>
  <c r="BR39" i="59"/>
  <c r="BS39" i="59" s="1"/>
  <c r="BS42" i="59" s="1"/>
  <c r="BJ29" i="59"/>
  <c r="BK29" i="59" s="1"/>
  <c r="BI32" i="59"/>
  <c r="BJ32" i="59" s="1"/>
  <c r="BG67" i="59"/>
  <c r="BX57" i="59"/>
  <c r="CB54" i="59"/>
  <c r="BO65" i="59"/>
  <c r="BE32" i="59"/>
  <c r="BF32" i="59" s="1"/>
  <c r="BF29" i="59"/>
  <c r="BQ10" i="59"/>
  <c r="BE52" i="59"/>
  <c r="BF52" i="59" s="1"/>
  <c r="BF49" i="59"/>
  <c r="BE17" i="59"/>
  <c r="BF17" i="59" s="1"/>
  <c r="BF14" i="59"/>
  <c r="BM37" i="59"/>
  <c r="BN34" i="59"/>
  <c r="BU61" i="59"/>
  <c r="BV61" i="59" s="1"/>
  <c r="BQ52" i="59"/>
  <c r="BR49" i="59"/>
  <c r="BS49" i="59" s="1"/>
  <c r="BS52" i="59" s="1"/>
  <c r="BT42" i="59"/>
  <c r="BX17" i="59"/>
  <c r="BX52" i="59"/>
  <c r="BO64" i="59"/>
  <c r="BO12" i="59"/>
  <c r="BO57" i="59"/>
  <c r="BJ42" i="59"/>
  <c r="BQ21" i="59"/>
  <c r="BR21" i="59" s="1"/>
  <c r="BU15" i="59"/>
  <c r="BV15" i="59" s="1"/>
  <c r="BQ54" i="59"/>
  <c r="BT37" i="59"/>
  <c r="BQ29" i="59"/>
  <c r="BT32" i="59"/>
  <c r="BF9" i="59"/>
  <c r="BC57" i="59"/>
  <c r="BE54" i="59"/>
  <c r="BM62" i="59"/>
  <c r="BN59" i="59"/>
  <c r="BQ14" i="59"/>
  <c r="BK12" i="59"/>
  <c r="BL9" i="59"/>
  <c r="BI65" i="59"/>
  <c r="BJ65" i="59" s="1"/>
  <c r="BI62" i="59"/>
  <c r="BJ62" i="59" s="1"/>
  <c r="BX22" i="59"/>
  <c r="DX61" i="59"/>
  <c r="CF61" i="59" s="1"/>
  <c r="DX60" i="59"/>
  <c r="CF60" i="59" s="1"/>
  <c r="DX59" i="59"/>
  <c r="CF59" i="59" s="1"/>
  <c r="DX54" i="59"/>
  <c r="CF54" i="59" s="1"/>
  <c r="DX51" i="59"/>
  <c r="CF51" i="59" s="1"/>
  <c r="DX50" i="59"/>
  <c r="CF50" i="59" s="1"/>
  <c r="DX46" i="59"/>
  <c r="CF46" i="59" s="1"/>
  <c r="DX44" i="59"/>
  <c r="CF44" i="59" s="1"/>
  <c r="DX41" i="59"/>
  <c r="CF41" i="59" s="1"/>
  <c r="DX40" i="59"/>
  <c r="CF40" i="59" s="1"/>
  <c r="DX56" i="59"/>
  <c r="CF56" i="59" s="1"/>
  <c r="DX39" i="59"/>
  <c r="CF39" i="59" s="1"/>
  <c r="CJ39" i="59" s="1"/>
  <c r="DX36" i="59"/>
  <c r="CF36" i="59" s="1"/>
  <c r="DX49" i="59"/>
  <c r="CF49" i="59" s="1"/>
  <c r="DX45" i="59"/>
  <c r="CF45" i="59" s="1"/>
  <c r="DX29" i="59"/>
  <c r="CF29" i="59" s="1"/>
  <c r="DX26" i="59"/>
  <c r="CF26" i="59" s="1"/>
  <c r="DX25" i="59"/>
  <c r="CF25" i="59" s="1"/>
  <c r="DX9" i="59"/>
  <c r="CF9" i="59" s="1"/>
  <c r="DX35" i="59"/>
  <c r="CF35" i="59" s="1"/>
  <c r="DX34" i="59"/>
  <c r="CF34" i="59" s="1"/>
  <c r="DX30" i="59"/>
  <c r="CF30" i="59" s="1"/>
  <c r="CJ30" i="59" s="1"/>
  <c r="DX24" i="59"/>
  <c r="CF24" i="59" s="1"/>
  <c r="DX21" i="59"/>
  <c r="CF21" i="59" s="1"/>
  <c r="DX20" i="59"/>
  <c r="CF20" i="59" s="1"/>
  <c r="DX31" i="59"/>
  <c r="CF31" i="59" s="1"/>
  <c r="DX19" i="59"/>
  <c r="CF19" i="59" s="1"/>
  <c r="DX16" i="59"/>
  <c r="CF16" i="59" s="1"/>
  <c r="DX15" i="59"/>
  <c r="CF15" i="59" s="1"/>
  <c r="DX10" i="59"/>
  <c r="CF10" i="59" s="1"/>
  <c r="DX55" i="59"/>
  <c r="CF55" i="59" s="1"/>
  <c r="DX14" i="59"/>
  <c r="CF14" i="59" s="1"/>
  <c r="DX11" i="59"/>
  <c r="CF11" i="59" s="1"/>
  <c r="DY7" i="59"/>
  <c r="BX42" i="59"/>
  <c r="BX32" i="59"/>
  <c r="AW22" i="59"/>
  <c r="AX22" i="59" s="1"/>
  <c r="AX19" i="59"/>
  <c r="AW64" i="59"/>
  <c r="BI66" i="59"/>
  <c r="BJ66" i="59" s="1"/>
  <c r="AW47" i="59"/>
  <c r="AX47" i="59" s="1"/>
  <c r="AX44" i="59"/>
  <c r="BQ34" i="59"/>
  <c r="BM16" i="59"/>
  <c r="BL17" i="59"/>
  <c r="BX27" i="59"/>
  <c r="BX66" i="59"/>
  <c r="CB61" i="59"/>
  <c r="BO66" i="59"/>
  <c r="BO47" i="59"/>
  <c r="BO42" i="59"/>
  <c r="BU54" i="59"/>
  <c r="BP67" i="59"/>
  <c r="BE42" i="59"/>
  <c r="BF42" i="59" s="1"/>
  <c r="BF39" i="59"/>
  <c r="AU67" i="59"/>
  <c r="BJ57" i="59"/>
  <c r="BC22" i="59"/>
  <c r="BE19" i="59"/>
  <c r="BC64" i="59"/>
  <c r="BK65" i="59"/>
  <c r="BM10" i="59"/>
  <c r="BX47" i="59"/>
  <c r="CB55" i="59"/>
  <c r="BO27" i="59"/>
  <c r="BS24" i="59"/>
  <c r="BO52" i="59"/>
  <c r="BE66" i="59"/>
  <c r="BF66" i="59" s="1"/>
  <c r="BF11" i="59"/>
  <c r="AW65" i="59"/>
  <c r="AX65" i="59" s="1"/>
  <c r="AX10" i="59"/>
  <c r="AW12" i="59"/>
  <c r="AX12" i="59" s="1"/>
  <c r="BQ45" i="59"/>
  <c r="BR45" i="59" s="1"/>
  <c r="BS45" i="59" s="1"/>
  <c r="BT45" i="59" s="1"/>
  <c r="BU45" i="59" s="1"/>
  <c r="BV45" i="59" s="1"/>
  <c r="BR9" i="59"/>
  <c r="BS9" i="59" s="1"/>
  <c r="BI37" i="59"/>
  <c r="BJ37" i="59" s="1"/>
  <c r="BJ34" i="59"/>
  <c r="BL66" i="59"/>
  <c r="BM11" i="59"/>
  <c r="BI17" i="59"/>
  <c r="BJ17" i="59" s="1"/>
  <c r="BB64" i="59"/>
  <c r="BA67" i="59"/>
  <c r="BB67" i="59" s="1"/>
  <c r="BI52" i="59"/>
  <c r="BJ52" i="59" s="1"/>
  <c r="BJ49" i="59"/>
  <c r="BK49" i="59" s="1"/>
  <c r="BE27" i="59"/>
  <c r="BF27" i="59" s="1"/>
  <c r="BF24" i="59"/>
  <c r="BJ22" i="59"/>
  <c r="BT52" i="59"/>
  <c r="BQ19" i="59"/>
  <c r="BQ11" i="59"/>
  <c r="BU41" i="59"/>
  <c r="BV41" i="59" s="1"/>
  <c r="BD62" i="59"/>
  <c r="BE59" i="59"/>
  <c r="BQ26" i="59"/>
  <c r="BR26" i="59" s="1"/>
  <c r="BS26" i="59" s="1"/>
  <c r="BT26" i="59" s="1"/>
  <c r="BU26" i="59" s="1"/>
  <c r="BV26" i="59" s="1"/>
  <c r="BX37" i="59"/>
  <c r="BX64" i="59"/>
  <c r="BX12" i="59"/>
  <c r="BX65" i="59"/>
  <c r="BX62" i="59"/>
  <c r="BC65" i="59"/>
  <c r="BD10" i="59"/>
  <c r="BC12" i="59"/>
  <c r="BM44" i="59"/>
  <c r="BM35" i="57"/>
  <c r="BN35" i="57" s="1"/>
  <c r="DI14" i="57"/>
  <c r="DI59" i="57"/>
  <c r="BW59" i="57" s="1"/>
  <c r="DI54" i="57"/>
  <c r="BW54" i="57" s="1"/>
  <c r="DI49" i="57"/>
  <c r="BW49" i="57" s="1"/>
  <c r="CA49" i="57" s="1"/>
  <c r="DI44" i="57"/>
  <c r="BW44" i="57" s="1"/>
  <c r="DI39" i="57"/>
  <c r="DI34" i="57"/>
  <c r="BW34" i="57" s="1"/>
  <c r="DI29" i="57"/>
  <c r="BW29" i="57" s="1"/>
  <c r="DI24" i="57"/>
  <c r="BW24" i="57" s="1"/>
  <c r="DI19" i="57"/>
  <c r="BW19" i="57" s="1"/>
  <c r="BK47" i="57"/>
  <c r="DI61" i="57"/>
  <c r="BW61" i="57" s="1"/>
  <c r="DI51" i="57"/>
  <c r="BW51" i="57" s="1"/>
  <c r="DI41" i="57"/>
  <c r="DI31" i="57"/>
  <c r="BW31" i="57" s="1"/>
  <c r="DI55" i="57"/>
  <c r="BW55" i="57" s="1"/>
  <c r="DI35" i="57"/>
  <c r="BW35" i="57" s="1"/>
  <c r="DI15" i="57"/>
  <c r="DI26" i="57"/>
  <c r="BW26" i="57" s="1"/>
  <c r="DI50" i="57"/>
  <c r="BW50" i="57" s="1"/>
  <c r="DI30" i="57"/>
  <c r="BW30" i="57" s="1"/>
  <c r="DI10" i="57"/>
  <c r="BW10" i="57" s="1"/>
  <c r="DI56" i="57"/>
  <c r="BW56" i="57" s="1"/>
  <c r="DI46" i="57"/>
  <c r="BW46" i="57" s="1"/>
  <c r="DI36" i="57"/>
  <c r="BW36" i="57" s="1"/>
  <c r="DI11" i="57"/>
  <c r="BW11" i="57" s="1"/>
  <c r="DI45" i="57"/>
  <c r="BW45" i="57" s="1"/>
  <c r="DI25" i="57"/>
  <c r="BW25" i="57" s="1"/>
  <c r="DI21" i="57"/>
  <c r="BW21" i="57" s="1"/>
  <c r="DI16" i="57"/>
  <c r="DI60" i="57"/>
  <c r="BW60" i="57" s="1"/>
  <c r="DI40" i="57"/>
  <c r="DI20" i="57"/>
  <c r="BW20" i="57" s="1"/>
  <c r="DW16" i="57"/>
  <c r="BX16" i="57" s="1"/>
  <c r="DW61" i="57"/>
  <c r="BX61" i="57" s="1"/>
  <c r="DW56" i="57"/>
  <c r="BX56" i="57" s="1"/>
  <c r="DW51" i="57"/>
  <c r="BX51" i="57" s="1"/>
  <c r="DW46" i="57"/>
  <c r="BX46" i="57" s="1"/>
  <c r="DW41" i="57"/>
  <c r="BX41" i="57" s="1"/>
  <c r="DW36" i="57"/>
  <c r="BX36" i="57" s="1"/>
  <c r="DW31" i="57"/>
  <c r="BX31" i="57" s="1"/>
  <c r="DW26" i="57"/>
  <c r="BX26" i="57" s="1"/>
  <c r="DW21" i="57"/>
  <c r="BX21" i="57" s="1"/>
  <c r="DW11" i="57"/>
  <c r="BX11" i="57" s="1"/>
  <c r="BQ55" i="57"/>
  <c r="BR55" i="57" s="1"/>
  <c r="BS55" i="57" s="1"/>
  <c r="BT55" i="57" s="1"/>
  <c r="BU55" i="57" s="1"/>
  <c r="BV55" i="57" s="1"/>
  <c r="BO57" i="57"/>
  <c r="BM36" i="57"/>
  <c r="BN36" i="57" s="1"/>
  <c r="BO37" i="57"/>
  <c r="BO32" i="57"/>
  <c r="BS29" i="57"/>
  <c r="U54" i="9"/>
  <c r="Y54" i="9"/>
  <c r="AC54" i="9"/>
  <c r="J14" i="57"/>
  <c r="BM61" i="57"/>
  <c r="BN61" i="57" s="1"/>
  <c r="BK22" i="57"/>
  <c r="BM31" i="57"/>
  <c r="BN31" i="57" s="1"/>
  <c r="BS54" i="57"/>
  <c r="BU54" i="57" s="1"/>
  <c r="BQ46" i="57"/>
  <c r="BR46" i="57" s="1"/>
  <c r="BS46" i="57" s="1"/>
  <c r="BT46" i="57" s="1"/>
  <c r="BU46" i="57" s="1"/>
  <c r="BV46" i="57" s="1"/>
  <c r="BM21" i="57"/>
  <c r="BN21" i="57" s="1"/>
  <c r="BK57" i="57"/>
  <c r="BK32" i="57"/>
  <c r="BO22" i="57"/>
  <c r="BT16" i="57"/>
  <c r="BT15" i="57"/>
  <c r="BT20" i="57"/>
  <c r="BU20" i="57" s="1"/>
  <c r="BV20" i="57" s="1"/>
  <c r="BO12" i="57"/>
  <c r="BE37" i="57"/>
  <c r="BF37" i="57" s="1"/>
  <c r="BF34" i="57"/>
  <c r="BQ26" i="57"/>
  <c r="BR26" i="57" s="1"/>
  <c r="BS26" i="57" s="1"/>
  <c r="BT26" i="57" s="1"/>
  <c r="BU26" i="57" s="1"/>
  <c r="BV26" i="57" s="1"/>
  <c r="BJ9" i="57"/>
  <c r="BK9" i="57" s="1"/>
  <c r="BI12" i="57"/>
  <c r="BJ12" i="57" s="1"/>
  <c r="BT44" i="57"/>
  <c r="BL32" i="57"/>
  <c r="BM29" i="57"/>
  <c r="BJ49" i="57"/>
  <c r="BI52" i="57"/>
  <c r="BJ52" i="57" s="1"/>
  <c r="BT39" i="57"/>
  <c r="DI9" i="57"/>
  <c r="BW9" i="57" s="1"/>
  <c r="DJ7" i="57"/>
  <c r="BO47" i="57"/>
  <c r="BO52" i="57"/>
  <c r="BS49" i="57"/>
  <c r="BU49" i="57" s="1"/>
  <c r="BL47" i="57"/>
  <c r="BM44" i="57"/>
  <c r="BJ11" i="57"/>
  <c r="BK11" i="57" s="1"/>
  <c r="BQ20" i="57"/>
  <c r="BR20" i="57" s="1"/>
  <c r="BQ25" i="57"/>
  <c r="BR25" i="57" s="1"/>
  <c r="BS25" i="57" s="1"/>
  <c r="BU25" i="57" s="1"/>
  <c r="BV25" i="57" s="1"/>
  <c r="BQ30" i="57"/>
  <c r="BR30" i="57" s="1"/>
  <c r="BS30" i="57" s="1"/>
  <c r="BT30" i="57" s="1"/>
  <c r="BU30" i="57" s="1"/>
  <c r="BV30" i="57" s="1"/>
  <c r="BQ36" i="57"/>
  <c r="BR36" i="57" s="1"/>
  <c r="BS36" i="57" s="1"/>
  <c r="BT36" i="57" s="1"/>
  <c r="BU36" i="57" s="1"/>
  <c r="BV36" i="57" s="1"/>
  <c r="BP47" i="57"/>
  <c r="BQ44" i="57"/>
  <c r="BQ50" i="57"/>
  <c r="BR50" i="57" s="1"/>
  <c r="BQ56" i="57"/>
  <c r="BR56" i="57" s="1"/>
  <c r="BT56" i="57"/>
  <c r="BU56" i="57" s="1"/>
  <c r="BV56" i="57" s="1"/>
  <c r="BK52" i="57"/>
  <c r="BE27" i="57"/>
  <c r="BF27" i="57" s="1"/>
  <c r="BF24" i="57"/>
  <c r="BE32" i="57"/>
  <c r="BF32" i="57" s="1"/>
  <c r="BF29" i="57"/>
  <c r="BP66" i="57"/>
  <c r="BQ11" i="57"/>
  <c r="BP37" i="57"/>
  <c r="BQ34" i="57"/>
  <c r="BQ60" i="57"/>
  <c r="BR60" i="57" s="1"/>
  <c r="BS60" i="57" s="1"/>
  <c r="BT60" i="57" s="1"/>
  <c r="BU60" i="57" s="1"/>
  <c r="BV60" i="57" s="1"/>
  <c r="BE52" i="57"/>
  <c r="BF52" i="57" s="1"/>
  <c r="BF49" i="57"/>
  <c r="BL62" i="57"/>
  <c r="BM54" i="57"/>
  <c r="BL57" i="57"/>
  <c r="BI57" i="57"/>
  <c r="BJ57" i="57" s="1"/>
  <c r="BJ54" i="57"/>
  <c r="BJ29" i="57"/>
  <c r="BI32" i="57"/>
  <c r="BJ32" i="57" s="1"/>
  <c r="BJ10" i="57"/>
  <c r="BK10" i="57" s="1"/>
  <c r="BE62" i="57"/>
  <c r="BF62" i="57" s="1"/>
  <c r="BF59" i="57"/>
  <c r="BD10" i="57"/>
  <c r="BC12" i="57"/>
  <c r="BF9" i="57"/>
  <c r="BO27" i="57"/>
  <c r="BS50" i="57"/>
  <c r="BT50" i="57" s="1"/>
  <c r="BU50" i="57" s="1"/>
  <c r="BV50" i="57" s="1"/>
  <c r="BO62" i="57"/>
  <c r="BJ44" i="57"/>
  <c r="BI47" i="57"/>
  <c r="BJ47" i="57" s="1"/>
  <c r="BI22" i="57"/>
  <c r="BJ22" i="57" s="1"/>
  <c r="BJ19" i="57"/>
  <c r="BP65" i="57"/>
  <c r="BQ10" i="57"/>
  <c r="BQ21" i="57"/>
  <c r="BR21" i="57" s="1"/>
  <c r="BS21" i="57" s="1"/>
  <c r="BU21" i="57" s="1"/>
  <c r="BV21" i="57" s="1"/>
  <c r="BP27" i="57"/>
  <c r="BQ24" i="57"/>
  <c r="BQ31" i="57"/>
  <c r="BR31" i="57" s="1"/>
  <c r="BS31" i="57" s="1"/>
  <c r="BT31" i="57" s="1"/>
  <c r="BU31" i="57" s="1"/>
  <c r="BV31" i="57" s="1"/>
  <c r="BP42" i="57"/>
  <c r="BQ45" i="57"/>
  <c r="BR45" i="57" s="1"/>
  <c r="BS45" i="57" s="1"/>
  <c r="BQ51" i="57"/>
  <c r="BR51" i="57" s="1"/>
  <c r="BS51" i="57" s="1"/>
  <c r="BT51" i="57" s="1"/>
  <c r="BU51" i="57" s="1"/>
  <c r="BV51" i="57" s="1"/>
  <c r="BP62" i="57"/>
  <c r="BQ59" i="57"/>
  <c r="BL22" i="57"/>
  <c r="BM19" i="57"/>
  <c r="BI27" i="57"/>
  <c r="BJ27" i="57" s="1"/>
  <c r="BJ24" i="57"/>
  <c r="BK24" i="57" s="1"/>
  <c r="BE57" i="57"/>
  <c r="BF57" i="57" s="1"/>
  <c r="BF54" i="57"/>
  <c r="BP64" i="57"/>
  <c r="BQ9" i="57"/>
  <c r="BP12" i="57"/>
  <c r="BI62" i="57"/>
  <c r="BJ62" i="57" s="1"/>
  <c r="BJ59" i="57"/>
  <c r="BK59" i="57" s="1"/>
  <c r="BK62" i="57" s="1"/>
  <c r="BI37" i="57"/>
  <c r="BJ37" i="57" s="1"/>
  <c r="BJ34" i="57"/>
  <c r="BK34" i="57" s="1"/>
  <c r="BT29" i="57"/>
  <c r="DW60" i="57"/>
  <c r="BX60" i="57" s="1"/>
  <c r="DW55" i="57"/>
  <c r="BX55" i="57" s="1"/>
  <c r="DW50" i="57"/>
  <c r="BX50" i="57" s="1"/>
  <c r="DW59" i="57"/>
  <c r="BX59" i="57" s="1"/>
  <c r="DW49" i="57"/>
  <c r="BX49" i="57" s="1"/>
  <c r="DW54" i="57"/>
  <c r="BX54" i="57" s="1"/>
  <c r="DW45" i="57"/>
  <c r="BX45" i="57" s="1"/>
  <c r="DW40" i="57"/>
  <c r="BX40" i="57" s="1"/>
  <c r="DW34" i="57"/>
  <c r="BX34" i="57" s="1"/>
  <c r="DW44" i="57"/>
  <c r="BX44" i="57" s="1"/>
  <c r="DW29" i="57"/>
  <c r="BX29" i="57" s="1"/>
  <c r="DW39" i="57"/>
  <c r="BX39" i="57" s="1"/>
  <c r="DW35" i="57"/>
  <c r="BX35" i="57" s="1"/>
  <c r="CB35" i="57" s="1"/>
  <c r="DW24" i="57"/>
  <c r="BX24" i="57" s="1"/>
  <c r="DW20" i="57"/>
  <c r="BX20" i="57" s="1"/>
  <c r="DW25" i="57"/>
  <c r="BX25" i="57" s="1"/>
  <c r="DW19" i="57"/>
  <c r="BX19" i="57" s="1"/>
  <c r="DW10" i="57"/>
  <c r="BX10" i="57" s="1"/>
  <c r="DW30" i="57"/>
  <c r="BX30" i="57" s="1"/>
  <c r="DW9" i="57"/>
  <c r="BX9" i="57" s="1"/>
  <c r="DW15" i="57"/>
  <c r="BX15" i="57" s="1"/>
  <c r="DW14" i="57"/>
  <c r="BX14" i="57" s="1"/>
  <c r="CB14" i="57" s="1"/>
  <c r="DX7" i="57"/>
  <c r="BP22" i="57"/>
  <c r="BQ19" i="57"/>
  <c r="BT19" i="57"/>
  <c r="BP17" i="57"/>
  <c r="BP32" i="57"/>
  <c r="BQ29" i="57"/>
  <c r="BQ35" i="57"/>
  <c r="BR35" i="57" s="1"/>
  <c r="BS35" i="57" s="1"/>
  <c r="BU35" i="57" s="1"/>
  <c r="BV35" i="57" s="1"/>
  <c r="BP52" i="57"/>
  <c r="BQ49" i="57"/>
  <c r="BP57" i="57"/>
  <c r="BQ54" i="57"/>
  <c r="BQ61" i="57"/>
  <c r="BR61" i="57" s="1"/>
  <c r="BS61" i="57" s="1"/>
  <c r="BU61" i="57" s="1"/>
  <c r="BV61" i="57" s="1"/>
  <c r="BL52" i="57"/>
  <c r="BM49" i="57"/>
  <c r="BH67" i="57"/>
  <c r="BF44" i="57"/>
  <c r="BE47" i="57"/>
  <c r="BF47" i="57" s="1"/>
  <c r="BD22" i="57"/>
  <c r="BE19" i="57"/>
  <c r="P54" i="9"/>
  <c r="V54" i="9"/>
  <c r="Z54" i="9"/>
  <c r="AD54" i="9"/>
  <c r="T54" i="9"/>
  <c r="X54" i="9"/>
  <c r="AB54" i="9"/>
  <c r="AX54" i="32"/>
  <c r="CB54" i="32"/>
  <c r="CF54" i="32"/>
  <c r="CJ54" i="32"/>
  <c r="DN54" i="32"/>
  <c r="F54" i="32"/>
  <c r="N54" i="32"/>
  <c r="BN54" i="32"/>
  <c r="CZ54" i="32"/>
  <c r="D54" i="32"/>
  <c r="AP54" i="32"/>
  <c r="BP54" i="32"/>
  <c r="CP54" i="32"/>
  <c r="CT54" i="32"/>
  <c r="CX54" i="32"/>
  <c r="J54" i="32"/>
  <c r="AJ54" i="32"/>
  <c r="CV54" i="32"/>
  <c r="CD54" i="32"/>
  <c r="CH54" i="32"/>
  <c r="CL54" i="32"/>
  <c r="DH54" i="32"/>
  <c r="DL54" i="32"/>
  <c r="DP54" i="32"/>
  <c r="FA54" i="32"/>
  <c r="FE54" i="32"/>
  <c r="FI54" i="32"/>
  <c r="EZ54" i="32"/>
  <c r="FD54" i="32"/>
  <c r="FH54" i="32"/>
  <c r="EX54" i="32"/>
  <c r="FF54" i="32"/>
  <c r="EY54" i="32"/>
  <c r="FC54" i="32"/>
  <c r="FG54" i="32"/>
  <c r="FJ52" i="32"/>
  <c r="FJ119" i="32" s="1"/>
  <c r="FJ53" i="32"/>
  <c r="FJ137" i="32" s="1"/>
  <c r="EM54" i="32"/>
  <c r="EL54" i="32"/>
  <c r="EP54" i="32"/>
  <c r="ET54" i="32"/>
  <c r="EO54" i="32"/>
  <c r="DT54" i="32"/>
  <c r="EB54" i="32"/>
  <c r="U54" i="12"/>
  <c r="Y54" i="12"/>
  <c r="AC54" i="12"/>
  <c r="T54" i="12"/>
  <c r="X54" i="12"/>
  <c r="AB54" i="12"/>
  <c r="DU53" i="32"/>
  <c r="DY53" i="32"/>
  <c r="EC53" i="32"/>
  <c r="DV52" i="32"/>
  <c r="DV119" i="32" s="1"/>
  <c r="DZ52" i="32"/>
  <c r="ED52" i="32"/>
  <c r="S54" i="12"/>
  <c r="DX54" i="32"/>
  <c r="DW51" i="32"/>
  <c r="EA51" i="32"/>
  <c r="EE51" i="32"/>
  <c r="DO54" i="32"/>
  <c r="DQ53" i="32"/>
  <c r="DQ137" i="32" s="1"/>
  <c r="CY54" i="32"/>
  <c r="DB52" i="32"/>
  <c r="DB119" i="32" s="1"/>
  <c r="CG54" i="32"/>
  <c r="CA54" i="32"/>
  <c r="CM53" i="32"/>
  <c r="CM137" i="32" s="1"/>
  <c r="BM54" i="32"/>
  <c r="BU54" i="32"/>
  <c r="BC54" i="32"/>
  <c r="AY54" i="32"/>
  <c r="AT53" i="32"/>
  <c r="AT137" i="32" s="1"/>
  <c r="P53" i="32"/>
  <c r="P137" i="32" s="1"/>
  <c r="O54" i="32"/>
  <c r="E54" i="32"/>
  <c r="I54" i="32"/>
  <c r="M54" i="32"/>
  <c r="DS7" i="54"/>
  <c r="DE7" i="54"/>
  <c r="AC119" i="12"/>
  <c r="AD101" i="8"/>
  <c r="AD119" i="8"/>
  <c r="AC137" i="8"/>
  <c r="AD101" i="16"/>
  <c r="AD119" i="16"/>
  <c r="AD137" i="16"/>
  <c r="AD101" i="11"/>
  <c r="AD119" i="11"/>
  <c r="AD137" i="11"/>
  <c r="AD101" i="9"/>
  <c r="AD119" i="9"/>
  <c r="AD137" i="9"/>
  <c r="AD101" i="17"/>
  <c r="AD119" i="17"/>
  <c r="AC137" i="17"/>
  <c r="AB101" i="13"/>
  <c r="AB119" i="13"/>
  <c r="AD137" i="13"/>
  <c r="AD101" i="14"/>
  <c r="AD119" i="14"/>
  <c r="AD137" i="14"/>
  <c r="AD101" i="18"/>
  <c r="AD119" i="18"/>
  <c r="AB137" i="18"/>
  <c r="AC101" i="19"/>
  <c r="AB101" i="19"/>
  <c r="AD119" i="19"/>
  <c r="AD137" i="19"/>
  <c r="AD101" i="15"/>
  <c r="AB119" i="15"/>
  <c r="AD137" i="15"/>
  <c r="E32" i="51"/>
  <c r="AD101" i="12"/>
  <c r="AD119" i="12"/>
  <c r="AD137" i="12"/>
  <c r="AC119" i="14"/>
  <c r="AC137" i="14"/>
  <c r="S137" i="14"/>
  <c r="D28" i="51"/>
  <c r="S101" i="14"/>
  <c r="D15" i="51"/>
  <c r="AC101" i="14"/>
  <c r="S119" i="14"/>
  <c r="U101" i="13"/>
  <c r="AC119" i="13"/>
  <c r="D27" i="51"/>
  <c r="U119" i="13"/>
  <c r="D14" i="51"/>
  <c r="AC101" i="13"/>
  <c r="AC119" i="16"/>
  <c r="AC101" i="16"/>
  <c r="S119" i="16"/>
  <c r="CZ36" i="53"/>
  <c r="C36" i="53" s="1"/>
  <c r="G36" i="53" s="1"/>
  <c r="S137" i="16"/>
  <c r="D16" i="51"/>
  <c r="D29" i="51"/>
  <c r="X137" i="16"/>
  <c r="S101" i="16"/>
  <c r="AC101" i="9"/>
  <c r="AC137" i="9"/>
  <c r="S119" i="9"/>
  <c r="W119" i="9"/>
  <c r="S137" i="9"/>
  <c r="S101" i="9"/>
  <c r="AC119" i="19"/>
  <c r="AC137" i="19"/>
  <c r="S137" i="19"/>
  <c r="U101" i="19"/>
  <c r="D21" i="51"/>
  <c r="S119" i="19"/>
  <c r="D34" i="51"/>
  <c r="AC101" i="15"/>
  <c r="U119" i="15"/>
  <c r="S101" i="15"/>
  <c r="AC119" i="15"/>
  <c r="D20" i="51"/>
  <c r="S137" i="15"/>
  <c r="D33" i="51"/>
  <c r="AC137" i="15"/>
  <c r="D32" i="51"/>
  <c r="X137" i="12"/>
  <c r="S101" i="12"/>
  <c r="AC101" i="12"/>
  <c r="S119" i="12"/>
  <c r="D19" i="51"/>
  <c r="S137" i="12"/>
  <c r="D18" i="51"/>
  <c r="AC101" i="18"/>
  <c r="AC119" i="18"/>
  <c r="D31" i="51"/>
  <c r="U137" i="18"/>
  <c r="S101" i="18"/>
  <c r="S119" i="18"/>
  <c r="AC137" i="18"/>
  <c r="D26" i="51"/>
  <c r="AC101" i="11"/>
  <c r="AC119" i="11"/>
  <c r="S119" i="11"/>
  <c r="D13" i="51"/>
  <c r="AC137" i="11"/>
  <c r="S137" i="11"/>
  <c r="S101" i="11"/>
  <c r="CZ19" i="53"/>
  <c r="C19" i="53" s="1"/>
  <c r="G19" i="53" s="1"/>
  <c r="S101" i="17"/>
  <c r="AC119" i="17"/>
  <c r="D17" i="51"/>
  <c r="AC101" i="17"/>
  <c r="S119" i="17"/>
  <c r="D30" i="51"/>
  <c r="CZ39" i="53"/>
  <c r="C39" i="53" s="1"/>
  <c r="G39" i="53" s="1"/>
  <c r="AC101" i="8"/>
  <c r="AC119" i="8"/>
  <c r="S119" i="8"/>
  <c r="S101" i="8"/>
  <c r="AC119" i="7"/>
  <c r="S101" i="7"/>
  <c r="AC101" i="7"/>
  <c r="S119" i="7"/>
  <c r="S137" i="7"/>
  <c r="AC137" i="7"/>
  <c r="CZ35" i="53"/>
  <c r="C35" i="53" s="1"/>
  <c r="G35" i="53" s="1"/>
  <c r="CZ10" i="53"/>
  <c r="C10" i="53" s="1"/>
  <c r="G10" i="53" s="1"/>
  <c r="CZ14" i="53"/>
  <c r="C14" i="53" s="1"/>
  <c r="G14" i="53" s="1"/>
  <c r="CZ30" i="53"/>
  <c r="C30" i="53" s="1"/>
  <c r="G30" i="53" s="1"/>
  <c r="DO7" i="53"/>
  <c r="G11" i="53"/>
  <c r="CZ15" i="53"/>
  <c r="C15" i="53" s="1"/>
  <c r="CZ61" i="53"/>
  <c r="C61" i="53" s="1"/>
  <c r="CZ59" i="53"/>
  <c r="C59" i="53" s="1"/>
  <c r="CZ60" i="53"/>
  <c r="C60" i="53" s="1"/>
  <c r="CZ51" i="53"/>
  <c r="C51" i="53" s="1"/>
  <c r="CZ50" i="53"/>
  <c r="C50" i="53" s="1"/>
  <c r="CZ54" i="53"/>
  <c r="C54" i="53" s="1"/>
  <c r="CZ56" i="53"/>
  <c r="C56" i="53" s="1"/>
  <c r="CZ49" i="53"/>
  <c r="C49" i="53" s="1"/>
  <c r="CZ46" i="53"/>
  <c r="C46" i="53" s="1"/>
  <c r="CZ45" i="53"/>
  <c r="C45" i="53" s="1"/>
  <c r="CZ44" i="53"/>
  <c r="C44" i="53" s="1"/>
  <c r="CZ41" i="53"/>
  <c r="C41" i="53" s="1"/>
  <c r="CZ40" i="53"/>
  <c r="C40" i="53" s="1"/>
  <c r="CZ34" i="53"/>
  <c r="C34" i="53" s="1"/>
  <c r="CZ55" i="53"/>
  <c r="C55" i="53" s="1"/>
  <c r="CZ29" i="53"/>
  <c r="C29" i="53" s="1"/>
  <c r="CZ26" i="53"/>
  <c r="C26" i="53" s="1"/>
  <c r="CZ25" i="53"/>
  <c r="C25" i="53" s="1"/>
  <c r="CZ31" i="53"/>
  <c r="C31" i="53" s="1"/>
  <c r="CZ24" i="53"/>
  <c r="C24" i="53" s="1"/>
  <c r="CZ21" i="53"/>
  <c r="C21" i="53" s="1"/>
  <c r="CZ20" i="53"/>
  <c r="C20" i="53" s="1"/>
  <c r="DA7" i="53"/>
  <c r="CZ9" i="53"/>
  <c r="C9" i="53" s="1"/>
  <c r="CZ16" i="53"/>
  <c r="C16" i="53" s="1"/>
  <c r="P52" i="32"/>
  <c r="P119" i="32" s="1"/>
  <c r="DE54" i="32"/>
  <c r="W137" i="19"/>
  <c r="AA137" i="19"/>
  <c r="T137" i="19"/>
  <c r="X137" i="19"/>
  <c r="AB137" i="19"/>
  <c r="U137" i="19"/>
  <c r="Y137" i="19"/>
  <c r="P137" i="19"/>
  <c r="V137" i="19"/>
  <c r="Z137" i="19"/>
  <c r="W119" i="19"/>
  <c r="AA119" i="19"/>
  <c r="T119" i="19"/>
  <c r="X119" i="19"/>
  <c r="AB119" i="19"/>
  <c r="U119" i="19"/>
  <c r="Y119" i="19"/>
  <c r="P119" i="19"/>
  <c r="V119" i="19"/>
  <c r="Z119" i="19"/>
  <c r="Y101" i="19"/>
  <c r="P101" i="19"/>
  <c r="V101" i="19"/>
  <c r="Z101" i="19"/>
  <c r="AD101" i="19"/>
  <c r="S101" i="19"/>
  <c r="W101" i="19"/>
  <c r="AA101" i="19"/>
  <c r="T101" i="19"/>
  <c r="X101" i="19"/>
  <c r="W137" i="15"/>
  <c r="AA137" i="15"/>
  <c r="T137" i="15"/>
  <c r="X137" i="15"/>
  <c r="AB137" i="15"/>
  <c r="U137" i="15"/>
  <c r="Y137" i="15"/>
  <c r="P137" i="15"/>
  <c r="V137" i="15"/>
  <c r="Z137" i="15"/>
  <c r="Y119" i="15"/>
  <c r="P119" i="15"/>
  <c r="V119" i="15"/>
  <c r="Z119" i="15"/>
  <c r="AD119" i="15"/>
  <c r="S119" i="15"/>
  <c r="W119" i="15"/>
  <c r="AA119" i="15"/>
  <c r="T119" i="15"/>
  <c r="X119" i="15"/>
  <c r="W101" i="15"/>
  <c r="AA101" i="15"/>
  <c r="T101" i="15"/>
  <c r="X101" i="15"/>
  <c r="AB101" i="15"/>
  <c r="U101" i="15"/>
  <c r="Y101" i="15"/>
  <c r="P101" i="15"/>
  <c r="V101" i="15"/>
  <c r="Z101" i="15"/>
  <c r="W137" i="12"/>
  <c r="AB137" i="12"/>
  <c r="U137" i="12"/>
  <c r="Y137" i="12"/>
  <c r="AC137" i="12"/>
  <c r="AA137" i="12"/>
  <c r="T137" i="12"/>
  <c r="P137" i="12"/>
  <c r="V137" i="12"/>
  <c r="Z137" i="12"/>
  <c r="W119" i="12"/>
  <c r="AA119" i="12"/>
  <c r="T119" i="12"/>
  <c r="X119" i="12"/>
  <c r="AB119" i="12"/>
  <c r="U119" i="12"/>
  <c r="Y119" i="12"/>
  <c r="P119" i="12"/>
  <c r="V119" i="12"/>
  <c r="Z119" i="12"/>
  <c r="W101" i="12"/>
  <c r="AA101" i="12"/>
  <c r="T101" i="12"/>
  <c r="X101" i="12"/>
  <c r="AB101" i="12"/>
  <c r="U101" i="12"/>
  <c r="Y101" i="12"/>
  <c r="P101" i="12"/>
  <c r="V101" i="12"/>
  <c r="Z101" i="12"/>
  <c r="Y137" i="18"/>
  <c r="P137" i="18"/>
  <c r="V137" i="18"/>
  <c r="Z137" i="18"/>
  <c r="AD137" i="18"/>
  <c r="S137" i="18"/>
  <c r="W137" i="18"/>
  <c r="AA137" i="18"/>
  <c r="T137" i="18"/>
  <c r="X137" i="18"/>
  <c r="W119" i="18"/>
  <c r="AA119" i="18"/>
  <c r="T119" i="18"/>
  <c r="X119" i="18"/>
  <c r="AB119" i="18"/>
  <c r="U119" i="18"/>
  <c r="Y119" i="18"/>
  <c r="P119" i="18"/>
  <c r="V119" i="18"/>
  <c r="Z119" i="18"/>
  <c r="W101" i="18"/>
  <c r="AA101" i="18"/>
  <c r="T101" i="18"/>
  <c r="X101" i="18"/>
  <c r="AB101" i="18"/>
  <c r="U101" i="18"/>
  <c r="Y101" i="18"/>
  <c r="P101" i="18"/>
  <c r="V101" i="18"/>
  <c r="Z101" i="18"/>
  <c r="P137" i="17"/>
  <c r="V137" i="17"/>
  <c r="Z137" i="17"/>
  <c r="AD137" i="17"/>
  <c r="S137" i="17"/>
  <c r="W137" i="17"/>
  <c r="AA137" i="17"/>
  <c r="T137" i="17"/>
  <c r="X137" i="17"/>
  <c r="AB137" i="17"/>
  <c r="U137" i="17"/>
  <c r="Y137" i="17"/>
  <c r="W119" i="17"/>
  <c r="AA119" i="17"/>
  <c r="T119" i="17"/>
  <c r="X119" i="17"/>
  <c r="AB119" i="17"/>
  <c r="U119" i="17"/>
  <c r="Y119" i="17"/>
  <c r="P119" i="17"/>
  <c r="V119" i="17"/>
  <c r="Z119" i="17"/>
  <c r="W101" i="17"/>
  <c r="AA101" i="17"/>
  <c r="T101" i="17"/>
  <c r="X101" i="17"/>
  <c r="AB101" i="17"/>
  <c r="U101" i="17"/>
  <c r="Y101" i="17"/>
  <c r="P101" i="17"/>
  <c r="V101" i="17"/>
  <c r="Z101" i="17"/>
  <c r="AB137" i="16"/>
  <c r="U137" i="16"/>
  <c r="Y137" i="16"/>
  <c r="AC137" i="16"/>
  <c r="W137" i="16"/>
  <c r="AA137" i="16"/>
  <c r="T137" i="16"/>
  <c r="P137" i="16"/>
  <c r="V137" i="16"/>
  <c r="Z137" i="16"/>
  <c r="W119" i="16"/>
  <c r="AA119" i="16"/>
  <c r="T119" i="16"/>
  <c r="X119" i="16"/>
  <c r="AB119" i="16"/>
  <c r="U119" i="16"/>
  <c r="Y119" i="16"/>
  <c r="P119" i="16"/>
  <c r="V119" i="16"/>
  <c r="Z119" i="16"/>
  <c r="W101" i="16"/>
  <c r="AA101" i="16"/>
  <c r="T101" i="16"/>
  <c r="X101" i="16"/>
  <c r="AB101" i="16"/>
  <c r="U101" i="16"/>
  <c r="Y101" i="16"/>
  <c r="P101" i="16"/>
  <c r="V101" i="16"/>
  <c r="Z101" i="16"/>
  <c r="W137" i="14"/>
  <c r="AA137" i="14"/>
  <c r="T137" i="14"/>
  <c r="X137" i="14"/>
  <c r="AB137" i="14"/>
  <c r="U137" i="14"/>
  <c r="Y137" i="14"/>
  <c r="P137" i="14"/>
  <c r="V137" i="14"/>
  <c r="Z137" i="14"/>
  <c r="W119" i="14"/>
  <c r="AA119" i="14"/>
  <c r="T119" i="14"/>
  <c r="X119" i="14"/>
  <c r="AB119" i="14"/>
  <c r="U119" i="14"/>
  <c r="Y119" i="14"/>
  <c r="P119" i="14"/>
  <c r="V119" i="14"/>
  <c r="Z119" i="14"/>
  <c r="W101" i="14"/>
  <c r="AA101" i="14"/>
  <c r="T101" i="14"/>
  <c r="X101" i="14"/>
  <c r="AB101" i="14"/>
  <c r="U101" i="14"/>
  <c r="Y101" i="14"/>
  <c r="P101" i="14"/>
  <c r="V101" i="14"/>
  <c r="Z101" i="14"/>
  <c r="S137" i="13"/>
  <c r="W137" i="13"/>
  <c r="AA137" i="13"/>
  <c r="T137" i="13"/>
  <c r="X137" i="13"/>
  <c r="AB137" i="13"/>
  <c r="U137" i="13"/>
  <c r="Y137" i="13"/>
  <c r="AC137" i="13"/>
  <c r="V137" i="13"/>
  <c r="Z137" i="13"/>
  <c r="Y119" i="13"/>
  <c r="P119" i="13"/>
  <c r="V119" i="13"/>
  <c r="Z119" i="13"/>
  <c r="AD119" i="13"/>
  <c r="S119" i="13"/>
  <c r="W119" i="13"/>
  <c r="AA119" i="13"/>
  <c r="T119" i="13"/>
  <c r="X119" i="13"/>
  <c r="Y101" i="13"/>
  <c r="P101" i="13"/>
  <c r="V101" i="13"/>
  <c r="Z101" i="13"/>
  <c r="AD101" i="13"/>
  <c r="S101" i="13"/>
  <c r="W101" i="13"/>
  <c r="AA101" i="13"/>
  <c r="T101" i="13"/>
  <c r="X101" i="13"/>
  <c r="W137" i="11"/>
  <c r="AA137" i="11"/>
  <c r="T137" i="11"/>
  <c r="X137" i="11"/>
  <c r="AB137" i="11"/>
  <c r="U137" i="11"/>
  <c r="Y137" i="11"/>
  <c r="P137" i="11"/>
  <c r="V137" i="11"/>
  <c r="Z137" i="11"/>
  <c r="W119" i="11"/>
  <c r="AA119" i="11"/>
  <c r="T119" i="11"/>
  <c r="X119" i="11"/>
  <c r="AB119" i="11"/>
  <c r="U119" i="11"/>
  <c r="Y119" i="11"/>
  <c r="P119" i="11"/>
  <c r="V119" i="11"/>
  <c r="Z119" i="11"/>
  <c r="W101" i="11"/>
  <c r="AA101" i="11"/>
  <c r="T101" i="11"/>
  <c r="X101" i="11"/>
  <c r="AB101" i="11"/>
  <c r="U101" i="11"/>
  <c r="Y101" i="11"/>
  <c r="P101" i="11"/>
  <c r="V101" i="11"/>
  <c r="Z101" i="11"/>
  <c r="P137" i="8"/>
  <c r="V137" i="8"/>
  <c r="Z137" i="8"/>
  <c r="AD137" i="8"/>
  <c r="S137" i="8"/>
  <c r="W137" i="8"/>
  <c r="AA137" i="8"/>
  <c r="T137" i="8"/>
  <c r="X137" i="8"/>
  <c r="AB137" i="8"/>
  <c r="U137" i="8"/>
  <c r="Y137" i="8"/>
  <c r="W119" i="8"/>
  <c r="AA119" i="8"/>
  <c r="T119" i="8"/>
  <c r="X119" i="8"/>
  <c r="AB119" i="8"/>
  <c r="U119" i="8"/>
  <c r="Y119" i="8"/>
  <c r="P119" i="8"/>
  <c r="V119" i="8"/>
  <c r="Z119" i="8"/>
  <c r="W101" i="8"/>
  <c r="AA101" i="8"/>
  <c r="T101" i="8"/>
  <c r="X101" i="8"/>
  <c r="AB101" i="8"/>
  <c r="U101" i="8"/>
  <c r="Y101" i="8"/>
  <c r="P101" i="8"/>
  <c r="V101" i="8"/>
  <c r="Z101" i="8"/>
  <c r="W137" i="9"/>
  <c r="AA137" i="9"/>
  <c r="T137" i="9"/>
  <c r="X137" i="9"/>
  <c r="AB137" i="9"/>
  <c r="U137" i="9"/>
  <c r="Y137" i="9"/>
  <c r="P137" i="9"/>
  <c r="V137" i="9"/>
  <c r="Z137" i="9"/>
  <c r="AA119" i="9"/>
  <c r="T119" i="9"/>
  <c r="X119" i="9"/>
  <c r="AB119" i="9"/>
  <c r="U119" i="9"/>
  <c r="Y119" i="9"/>
  <c r="AC119" i="9"/>
  <c r="P119" i="9"/>
  <c r="V119" i="9"/>
  <c r="Z119" i="9"/>
  <c r="W101" i="9"/>
  <c r="AA101" i="9"/>
  <c r="T101" i="9"/>
  <c r="X101" i="9"/>
  <c r="AB101" i="9"/>
  <c r="U101" i="9"/>
  <c r="Y101" i="9"/>
  <c r="P101" i="9"/>
  <c r="V101" i="9"/>
  <c r="Z101" i="9"/>
  <c r="AD137" i="10"/>
  <c r="Z137" i="10"/>
  <c r="V137" i="10"/>
  <c r="P137" i="10"/>
  <c r="AC137" i="10"/>
  <c r="Y137" i="10"/>
  <c r="U137" i="10"/>
  <c r="AB137" i="10"/>
  <c r="X137" i="10"/>
  <c r="T137" i="10"/>
  <c r="AA137" i="10"/>
  <c r="W137" i="10"/>
  <c r="S137" i="10"/>
  <c r="AD119" i="10"/>
  <c r="Z119" i="10"/>
  <c r="V119" i="10"/>
  <c r="P119" i="10"/>
  <c r="AC119" i="10"/>
  <c r="Y119" i="10"/>
  <c r="U119" i="10"/>
  <c r="AB119" i="10"/>
  <c r="X119" i="10"/>
  <c r="T119" i="10"/>
  <c r="AA119" i="10"/>
  <c r="W119" i="10"/>
  <c r="S119" i="10"/>
  <c r="U101" i="10"/>
  <c r="T101" i="10"/>
  <c r="S101" i="10"/>
  <c r="K12" i="51"/>
  <c r="O12" i="51"/>
  <c r="AD101" i="7"/>
  <c r="AD119" i="7"/>
  <c r="AD137" i="7"/>
  <c r="W137" i="7"/>
  <c r="AA137" i="7"/>
  <c r="T137" i="7"/>
  <c r="X137" i="7"/>
  <c r="AB137" i="7"/>
  <c r="U137" i="7"/>
  <c r="Y137" i="7"/>
  <c r="P137" i="7"/>
  <c r="V137" i="7"/>
  <c r="Z137" i="7"/>
  <c r="W119" i="7"/>
  <c r="AA119" i="7"/>
  <c r="T119" i="7"/>
  <c r="X119" i="7"/>
  <c r="AB119" i="7"/>
  <c r="U119" i="7"/>
  <c r="Y119" i="7"/>
  <c r="P119" i="7"/>
  <c r="V119" i="7"/>
  <c r="Z119" i="7"/>
  <c r="W101" i="7"/>
  <c r="AA101" i="7"/>
  <c r="T101" i="7"/>
  <c r="X101" i="7"/>
  <c r="AB101" i="7"/>
  <c r="U101" i="7"/>
  <c r="Y101" i="7"/>
  <c r="P101" i="7"/>
  <c r="V101" i="7"/>
  <c r="Z101" i="7"/>
  <c r="T54" i="7"/>
  <c r="X54" i="7"/>
  <c r="AB54" i="7"/>
  <c r="AD52" i="10"/>
  <c r="AD52" i="32" s="1"/>
  <c r="AD119" i="32" s="1"/>
  <c r="S52" i="10"/>
  <c r="S52" i="32" s="1"/>
  <c r="S119" i="32" s="1"/>
  <c r="F54" i="10"/>
  <c r="J54" i="10"/>
  <c r="N54" i="10"/>
  <c r="E54" i="10"/>
  <c r="I54" i="10"/>
  <c r="M54" i="10"/>
  <c r="AC53" i="10"/>
  <c r="AC53" i="32" s="1"/>
  <c r="AC137" i="32" s="1"/>
  <c r="H54" i="10"/>
  <c r="L54" i="10"/>
  <c r="AA51" i="10"/>
  <c r="AA51" i="32" s="1"/>
  <c r="AA101" i="32" s="1"/>
  <c r="T51" i="10"/>
  <c r="T51" i="32" s="1"/>
  <c r="T101" i="32" s="1"/>
  <c r="X51" i="10"/>
  <c r="X51" i="32" s="1"/>
  <c r="X101" i="32" s="1"/>
  <c r="AB51" i="10"/>
  <c r="AB51" i="32" s="1"/>
  <c r="AB101" i="32" s="1"/>
  <c r="W52" i="10"/>
  <c r="W52" i="32" s="1"/>
  <c r="W119" i="32" s="1"/>
  <c r="AA52" i="10"/>
  <c r="AA52" i="32" s="1"/>
  <c r="AA119" i="32" s="1"/>
  <c r="P53" i="10"/>
  <c r="V53" i="10"/>
  <c r="V53" i="32" s="1"/>
  <c r="V137" i="32" s="1"/>
  <c r="Z53" i="10"/>
  <c r="Z53" i="32" s="1"/>
  <c r="Z137" i="32" s="1"/>
  <c r="AD53" i="10"/>
  <c r="AD53" i="32" s="1"/>
  <c r="AD137" i="32" s="1"/>
  <c r="U51" i="10"/>
  <c r="U51" i="32" s="1"/>
  <c r="U101" i="32" s="1"/>
  <c r="Y51" i="10"/>
  <c r="Y51" i="32" s="1"/>
  <c r="Y101" i="32" s="1"/>
  <c r="AC51" i="10"/>
  <c r="AC51" i="32" s="1"/>
  <c r="AC101" i="32" s="1"/>
  <c r="T52" i="10"/>
  <c r="T52" i="32" s="1"/>
  <c r="T119" i="32" s="1"/>
  <c r="X52" i="10"/>
  <c r="X52" i="32" s="1"/>
  <c r="X119" i="32" s="1"/>
  <c r="AB52" i="10"/>
  <c r="AB52" i="32" s="1"/>
  <c r="AB119" i="32" s="1"/>
  <c r="S53" i="10"/>
  <c r="S53" i="32" s="1"/>
  <c r="S137" i="32" s="1"/>
  <c r="W53" i="10"/>
  <c r="W53" i="32" s="1"/>
  <c r="W137" i="32" s="1"/>
  <c r="AA53" i="10"/>
  <c r="AA53" i="32" s="1"/>
  <c r="AA137" i="32" s="1"/>
  <c r="D54" i="10"/>
  <c r="P51" i="10"/>
  <c r="V51" i="10"/>
  <c r="V51" i="32" s="1"/>
  <c r="V101" i="32" s="1"/>
  <c r="Z51" i="10"/>
  <c r="Z51" i="32" s="1"/>
  <c r="Z101" i="32" s="1"/>
  <c r="AD51" i="10"/>
  <c r="AD51" i="32" s="1"/>
  <c r="AD101" i="32" s="1"/>
  <c r="U52" i="10"/>
  <c r="U52" i="32" s="1"/>
  <c r="U119" i="32" s="1"/>
  <c r="Y52" i="10"/>
  <c r="Y52" i="32" s="1"/>
  <c r="Y119" i="32" s="1"/>
  <c r="AC52" i="10"/>
  <c r="AC52" i="32" s="1"/>
  <c r="AC119" i="32" s="1"/>
  <c r="T53" i="10"/>
  <c r="T53" i="32" s="1"/>
  <c r="T137" i="32" s="1"/>
  <c r="X53" i="10"/>
  <c r="X53" i="32" s="1"/>
  <c r="X137" i="32" s="1"/>
  <c r="AB53" i="10"/>
  <c r="AB53" i="32" s="1"/>
  <c r="AB137" i="32" s="1"/>
  <c r="S51" i="10"/>
  <c r="S51" i="32" s="1"/>
  <c r="S101" i="32" s="1"/>
  <c r="W51" i="10"/>
  <c r="W51" i="32" s="1"/>
  <c r="W101" i="32" s="1"/>
  <c r="P52" i="10"/>
  <c r="V52" i="10"/>
  <c r="V52" i="32" s="1"/>
  <c r="V119" i="32" s="1"/>
  <c r="Z52" i="10"/>
  <c r="Z52" i="32" s="1"/>
  <c r="Z119" i="32" s="1"/>
  <c r="U53" i="10"/>
  <c r="U53" i="32" s="1"/>
  <c r="U137" i="32" s="1"/>
  <c r="Y53" i="10"/>
  <c r="Y53" i="32" s="1"/>
  <c r="Y137" i="32" s="1"/>
  <c r="O48" i="10"/>
  <c r="O136" i="10" s="1"/>
  <c r="O38" i="49" s="1"/>
  <c r="N48" i="10"/>
  <c r="N136" i="10" s="1"/>
  <c r="N38" i="49" s="1"/>
  <c r="M48" i="10"/>
  <c r="M136" i="10" s="1"/>
  <c r="M38" i="49" s="1"/>
  <c r="L48" i="10"/>
  <c r="L136" i="10" s="1"/>
  <c r="L38" i="49" s="1"/>
  <c r="K48" i="10"/>
  <c r="K136" i="10" s="1"/>
  <c r="K38" i="49" s="1"/>
  <c r="J48" i="10"/>
  <c r="J136" i="10" s="1"/>
  <c r="J38" i="49" s="1"/>
  <c r="I48" i="10"/>
  <c r="I136" i="10" s="1"/>
  <c r="I38" i="49" s="1"/>
  <c r="H48" i="10"/>
  <c r="H136" i="10" s="1"/>
  <c r="H38" i="49" s="1"/>
  <c r="G48" i="10"/>
  <c r="G136" i="10" s="1"/>
  <c r="G38" i="49" s="1"/>
  <c r="F48" i="10"/>
  <c r="F136" i="10" s="1"/>
  <c r="F38" i="49" s="1"/>
  <c r="E48" i="10"/>
  <c r="E136" i="10" s="1"/>
  <c r="E38" i="49" s="1"/>
  <c r="D48" i="10"/>
  <c r="D136" i="10" s="1"/>
  <c r="D38" i="49" s="1"/>
  <c r="O47" i="10"/>
  <c r="O118" i="10" s="1"/>
  <c r="N47" i="10"/>
  <c r="N118" i="10" s="1"/>
  <c r="M47" i="10"/>
  <c r="M118" i="10" s="1"/>
  <c r="L47" i="10"/>
  <c r="L118" i="10" s="1"/>
  <c r="K47" i="10"/>
  <c r="K118" i="10" s="1"/>
  <c r="J47" i="10"/>
  <c r="J118" i="10" s="1"/>
  <c r="I47" i="10"/>
  <c r="I118" i="10" s="1"/>
  <c r="H47" i="10"/>
  <c r="H118" i="10" s="1"/>
  <c r="G47" i="10"/>
  <c r="G118" i="10" s="1"/>
  <c r="F47" i="10"/>
  <c r="F118" i="10" s="1"/>
  <c r="E47" i="10"/>
  <c r="E118" i="10" s="1"/>
  <c r="D47" i="10"/>
  <c r="D118" i="10" s="1"/>
  <c r="O46" i="10"/>
  <c r="O100" i="10" s="1"/>
  <c r="N46" i="10"/>
  <c r="N100" i="10" s="1"/>
  <c r="M46" i="10"/>
  <c r="M100" i="10" s="1"/>
  <c r="L46" i="10"/>
  <c r="L100" i="10" s="1"/>
  <c r="K46" i="10"/>
  <c r="K100" i="10" s="1"/>
  <c r="J46" i="10"/>
  <c r="J100" i="10" s="1"/>
  <c r="I46" i="10"/>
  <c r="I100" i="10" s="1"/>
  <c r="H46" i="10"/>
  <c r="H100" i="10" s="1"/>
  <c r="G46" i="10"/>
  <c r="G100" i="10" s="1"/>
  <c r="F46" i="10"/>
  <c r="F100" i="10" s="1"/>
  <c r="E46" i="10"/>
  <c r="E100" i="10" s="1"/>
  <c r="D46" i="10"/>
  <c r="D100" i="10" s="1"/>
  <c r="BM57" i="59" l="1"/>
  <c r="BN57" i="59" s="1"/>
  <c r="BN62" i="59"/>
  <c r="CB67" i="65"/>
  <c r="CQ65" i="65"/>
  <c r="CR10" i="65"/>
  <c r="CC64" i="65"/>
  <c r="CC12" i="65"/>
  <c r="CD12" i="65" s="1"/>
  <c r="CD9" i="65"/>
  <c r="CK44" i="65"/>
  <c r="CJ47" i="65"/>
  <c r="CC65" i="65"/>
  <c r="CD65" i="65" s="1"/>
  <c r="CD10" i="65"/>
  <c r="CQ64" i="65"/>
  <c r="CQ12" i="65"/>
  <c r="CR9" i="65"/>
  <c r="CJ42" i="65"/>
  <c r="CK39" i="65"/>
  <c r="CC22" i="65"/>
  <c r="CD22" i="65" s="1"/>
  <c r="CD19" i="65"/>
  <c r="CC62" i="65"/>
  <c r="CD62" i="65" s="1"/>
  <c r="CD59" i="65"/>
  <c r="CQ27" i="65"/>
  <c r="CR24" i="65"/>
  <c r="CQ32" i="65"/>
  <c r="CR29" i="65"/>
  <c r="CJ32" i="65"/>
  <c r="CK29" i="65"/>
  <c r="CD39" i="65"/>
  <c r="CC42" i="65"/>
  <c r="CD42" i="65" s="1"/>
  <c r="CQ57" i="65"/>
  <c r="CR54" i="65"/>
  <c r="CJ65" i="65"/>
  <c r="CK10" i="65"/>
  <c r="CP64" i="65"/>
  <c r="CO67" i="65"/>
  <c r="CP67" i="65" s="1"/>
  <c r="CC32" i="65"/>
  <c r="CD32" i="65" s="1"/>
  <c r="CD29" i="65"/>
  <c r="CQ42" i="65"/>
  <c r="CR39" i="65"/>
  <c r="CJ66" i="65"/>
  <c r="CK11" i="65"/>
  <c r="CQ66" i="65"/>
  <c r="CR11" i="65"/>
  <c r="CQ62" i="65"/>
  <c r="CR59" i="65"/>
  <c r="CC52" i="65"/>
  <c r="CD52" i="65" s="1"/>
  <c r="CD49" i="65"/>
  <c r="CQ17" i="65"/>
  <c r="CR14" i="65"/>
  <c r="CJ37" i="65"/>
  <c r="CK34" i="65"/>
  <c r="CJ57" i="65"/>
  <c r="CK54" i="65"/>
  <c r="CJ52" i="65"/>
  <c r="CK49" i="65"/>
  <c r="CD24" i="65"/>
  <c r="CC27" i="65"/>
  <c r="CD27" i="65" s="1"/>
  <c r="BV64" i="65"/>
  <c r="BU67" i="65"/>
  <c r="BV67" i="65" s="1"/>
  <c r="CC37" i="65"/>
  <c r="CD37" i="65" s="1"/>
  <c r="CD34" i="65"/>
  <c r="CJ64" i="65"/>
  <c r="CJ12" i="65"/>
  <c r="CK9" i="65"/>
  <c r="CQ22" i="65"/>
  <c r="CR19" i="65"/>
  <c r="CK59" i="65"/>
  <c r="CJ62" i="65"/>
  <c r="CQ37" i="65"/>
  <c r="CR34" i="65"/>
  <c r="CJ17" i="65"/>
  <c r="CK14" i="65"/>
  <c r="CQ47" i="65"/>
  <c r="CR44" i="65"/>
  <c r="CJ22" i="65"/>
  <c r="CK19" i="65"/>
  <c r="CJ27" i="65"/>
  <c r="CK24" i="65"/>
  <c r="CI67" i="65"/>
  <c r="CQ52" i="65"/>
  <c r="CR49" i="65"/>
  <c r="CD14" i="65"/>
  <c r="CC17" i="65"/>
  <c r="CD17" i="65" s="1"/>
  <c r="CW54" i="32"/>
  <c r="AI54" i="32"/>
  <c r="BQ54" i="32"/>
  <c r="CK54" i="32"/>
  <c r="CS54" i="32"/>
  <c r="ER54" i="32"/>
  <c r="BS54" i="32"/>
  <c r="DF54" i="32"/>
  <c r="FJ51" i="32"/>
  <c r="FJ101" i="32" s="1"/>
  <c r="AK54" i="32"/>
  <c r="EJ54" i="32"/>
  <c r="BF54" i="32"/>
  <c r="AW54" i="32"/>
  <c r="AM54" i="32"/>
  <c r="BO54" i="32"/>
  <c r="BR54" i="32"/>
  <c r="H54" i="32"/>
  <c r="BB54" i="32"/>
  <c r="CA26" i="59"/>
  <c r="CB26" i="59" s="1"/>
  <c r="CC26" i="59" s="1"/>
  <c r="CD26" i="59" s="1"/>
  <c r="CC54" i="32"/>
  <c r="CM52" i="32"/>
  <c r="CM119" i="32" s="1"/>
  <c r="CB67" i="63"/>
  <c r="BV64" i="63"/>
  <c r="BU67" i="63"/>
  <c r="BV67" i="63" s="1"/>
  <c r="CK34" i="63"/>
  <c r="CJ37" i="63"/>
  <c r="CQ52" i="63"/>
  <c r="CR49" i="63"/>
  <c r="CQ64" i="63"/>
  <c r="CQ12" i="63"/>
  <c r="CR9" i="63"/>
  <c r="CC66" i="63"/>
  <c r="CD66" i="63" s="1"/>
  <c r="CD11" i="63"/>
  <c r="CQ57" i="63"/>
  <c r="CR54" i="63"/>
  <c r="CQ47" i="63"/>
  <c r="CR44" i="63"/>
  <c r="CC42" i="63"/>
  <c r="CD42" i="63" s="1"/>
  <c r="CD39" i="63"/>
  <c r="CQ37" i="63"/>
  <c r="CR34" i="63"/>
  <c r="CQ65" i="63"/>
  <c r="CR10" i="63"/>
  <c r="CJ64" i="63"/>
  <c r="CJ12" i="63"/>
  <c r="CK9" i="63"/>
  <c r="CJ65" i="63"/>
  <c r="CK10" i="63"/>
  <c r="CC64" i="63"/>
  <c r="CC12" i="63"/>
  <c r="CD12" i="63" s="1"/>
  <c r="CD9" i="63"/>
  <c r="CC57" i="63"/>
  <c r="CD57" i="63" s="1"/>
  <c r="CD54" i="63"/>
  <c r="CJ17" i="63"/>
  <c r="CK14" i="63"/>
  <c r="CJ32" i="63"/>
  <c r="CK29" i="63"/>
  <c r="CC62" i="63"/>
  <c r="CD62" i="63" s="1"/>
  <c r="CD59" i="63"/>
  <c r="CJ62" i="63"/>
  <c r="CK59" i="63"/>
  <c r="CJ27" i="63"/>
  <c r="CK24" i="63"/>
  <c r="CQ17" i="63"/>
  <c r="CR14" i="63"/>
  <c r="CQ62" i="63"/>
  <c r="CR59" i="63"/>
  <c r="CQ42" i="63"/>
  <c r="CR39" i="63"/>
  <c r="CC65" i="63"/>
  <c r="CD65" i="63" s="1"/>
  <c r="CD10" i="63"/>
  <c r="CK49" i="63"/>
  <c r="CJ52" i="63"/>
  <c r="CQ22" i="63"/>
  <c r="CR19" i="63"/>
  <c r="CP64" i="63"/>
  <c r="CO67" i="63"/>
  <c r="CP67" i="63" s="1"/>
  <c r="CQ66" i="63"/>
  <c r="CR11" i="63"/>
  <c r="CK54" i="63"/>
  <c r="CJ57" i="63"/>
  <c r="CK39" i="63"/>
  <c r="CJ42" i="63"/>
  <c r="CJ66" i="63"/>
  <c r="CK11" i="63"/>
  <c r="CQ27" i="63"/>
  <c r="CR24" i="63"/>
  <c r="CQ32" i="63"/>
  <c r="CR29" i="63"/>
  <c r="CI67" i="63"/>
  <c r="CC17" i="63"/>
  <c r="CD17" i="63" s="1"/>
  <c r="CD14" i="63"/>
  <c r="AQ54" i="32"/>
  <c r="G54" i="32"/>
  <c r="DQ52" i="32"/>
  <c r="DQ119" i="32" s="1"/>
  <c r="EI54" i="32"/>
  <c r="AO54" i="32"/>
  <c r="CM51" i="32"/>
  <c r="CM101" i="32" s="1"/>
  <c r="DB53" i="32"/>
  <c r="DB137" i="32" s="1"/>
  <c r="CR54" i="32"/>
  <c r="AT52" i="32"/>
  <c r="AT119" i="32" s="1"/>
  <c r="CQ54" i="32"/>
  <c r="AN54" i="32"/>
  <c r="DJ54" i="32"/>
  <c r="CA67" i="61"/>
  <c r="CP44" i="61"/>
  <c r="CQ44" i="61" s="1"/>
  <c r="CO47" i="61"/>
  <c r="CP47" i="61" s="1"/>
  <c r="CP19" i="61"/>
  <c r="CQ19" i="61" s="1"/>
  <c r="CO22" i="61"/>
  <c r="CP22" i="61" s="1"/>
  <c r="CI37" i="61"/>
  <c r="CJ34" i="61"/>
  <c r="CI64" i="61"/>
  <c r="CI12" i="61"/>
  <c r="CJ9" i="61"/>
  <c r="CO37" i="61"/>
  <c r="CP37" i="61" s="1"/>
  <c r="CP34" i="61"/>
  <c r="CQ34" i="61" s="1"/>
  <c r="CI27" i="61"/>
  <c r="CJ24" i="61"/>
  <c r="CO27" i="61"/>
  <c r="CP27" i="61" s="1"/>
  <c r="CP24" i="61"/>
  <c r="CQ24" i="61" s="1"/>
  <c r="CC19" i="61"/>
  <c r="CB22" i="61"/>
  <c r="BT67" i="61"/>
  <c r="BU65" i="61"/>
  <c r="BV65" i="61" s="1"/>
  <c r="BV10" i="61"/>
  <c r="CO32" i="61"/>
  <c r="CP32" i="61" s="1"/>
  <c r="CP29" i="61"/>
  <c r="CQ29" i="61" s="1"/>
  <c r="CN67" i="61"/>
  <c r="CB17" i="61"/>
  <c r="CC14" i="61"/>
  <c r="CI47" i="61"/>
  <c r="CJ44" i="61"/>
  <c r="CI62" i="61"/>
  <c r="CJ59" i="61"/>
  <c r="CI22" i="61"/>
  <c r="CJ19" i="61"/>
  <c r="CO57" i="61"/>
  <c r="CP57" i="61" s="1"/>
  <c r="CP54" i="61"/>
  <c r="CQ54" i="61" s="1"/>
  <c r="CB65" i="61"/>
  <c r="CC10" i="61"/>
  <c r="CH64" i="61"/>
  <c r="CG67" i="61"/>
  <c r="CH67" i="61" s="1"/>
  <c r="CI65" i="61"/>
  <c r="CJ10" i="61"/>
  <c r="CB66" i="61"/>
  <c r="CC11" i="61"/>
  <c r="CI66" i="61"/>
  <c r="CJ11" i="61"/>
  <c r="CB47" i="61"/>
  <c r="CC44" i="61"/>
  <c r="CI32" i="61"/>
  <c r="CJ29" i="61"/>
  <c r="BU62" i="61"/>
  <c r="BV62" i="61" s="1"/>
  <c r="BV59" i="61"/>
  <c r="CB57" i="61"/>
  <c r="CC54" i="61"/>
  <c r="CB52" i="61"/>
  <c r="CC49" i="61"/>
  <c r="CB42" i="61"/>
  <c r="CC39" i="61"/>
  <c r="CI42" i="61"/>
  <c r="CJ39" i="61"/>
  <c r="CI52" i="61"/>
  <c r="CJ49" i="61"/>
  <c r="CI17" i="61"/>
  <c r="CJ14" i="61"/>
  <c r="CO62" i="61"/>
  <c r="CP62" i="61" s="1"/>
  <c r="CP59" i="61"/>
  <c r="CQ59" i="61" s="1"/>
  <c r="CO42" i="61"/>
  <c r="CP42" i="61" s="1"/>
  <c r="CP39" i="61"/>
  <c r="CQ39" i="61" s="1"/>
  <c r="CO66" i="61"/>
  <c r="CP66" i="61" s="1"/>
  <c r="CP11" i="61"/>
  <c r="CQ11" i="61" s="1"/>
  <c r="CB64" i="61"/>
  <c r="CC9" i="61"/>
  <c r="CB12" i="61"/>
  <c r="BV19" i="61"/>
  <c r="BU22" i="61"/>
  <c r="BV22" i="61" s="1"/>
  <c r="CO17" i="61"/>
  <c r="CP17" i="61" s="1"/>
  <c r="CP14" i="61"/>
  <c r="CQ14" i="61" s="1"/>
  <c r="CO52" i="61"/>
  <c r="CP52" i="61" s="1"/>
  <c r="CP49" i="61"/>
  <c r="CQ49" i="61" s="1"/>
  <c r="CO65" i="61"/>
  <c r="CP65" i="61" s="1"/>
  <c r="CP10" i="61"/>
  <c r="CQ10" i="61" s="1"/>
  <c r="BU64" i="61"/>
  <c r="BU12" i="61"/>
  <c r="BV12" i="61" s="1"/>
  <c r="BV9" i="61"/>
  <c r="CI57" i="61"/>
  <c r="CJ54" i="61"/>
  <c r="CO64" i="61"/>
  <c r="CO12" i="61"/>
  <c r="CP12" i="61" s="1"/>
  <c r="CP9" i="61"/>
  <c r="CQ9" i="61" s="1"/>
  <c r="AT51" i="32"/>
  <c r="AT101" i="32" s="1"/>
  <c r="BI52" i="32"/>
  <c r="BI119" i="32" s="1"/>
  <c r="EU51" i="32"/>
  <c r="EU101" i="32" s="1"/>
  <c r="BH54" i="32"/>
  <c r="BT54" i="32"/>
  <c r="BX51" i="32"/>
  <c r="BX101" i="32" s="1"/>
  <c r="DQ51" i="32"/>
  <c r="DQ101" i="32" s="1"/>
  <c r="DB51" i="32"/>
  <c r="DB101" i="32" s="1"/>
  <c r="K54" i="32"/>
  <c r="BE54" i="32"/>
  <c r="BX52" i="32"/>
  <c r="BX119" i="32" s="1"/>
  <c r="CI54" i="32"/>
  <c r="DM54" i="32"/>
  <c r="DK54" i="32"/>
  <c r="EU53" i="32"/>
  <c r="EU137" i="32" s="1"/>
  <c r="EQ54" i="32"/>
  <c r="BD54" i="32"/>
  <c r="AH54" i="32"/>
  <c r="BI53" i="32"/>
  <c r="BI137" i="32" s="1"/>
  <c r="BX53" i="32"/>
  <c r="BX137" i="32" s="1"/>
  <c r="EK54" i="32"/>
  <c r="AL54" i="32"/>
  <c r="EU52" i="32"/>
  <c r="EU119" i="32" s="1"/>
  <c r="BI51" i="32"/>
  <c r="BI101" i="32" s="1"/>
  <c r="P51" i="32"/>
  <c r="P101" i="32" s="1"/>
  <c r="AS54" i="32"/>
  <c r="BG54" i="32"/>
  <c r="BA54" i="32"/>
  <c r="BW54" i="32"/>
  <c r="CE54" i="32"/>
  <c r="DA54" i="32"/>
  <c r="CU54" i="32"/>
  <c r="DI54" i="32"/>
  <c r="DG54" i="32"/>
  <c r="ES54" i="32"/>
  <c r="EN54" i="32"/>
  <c r="FB54" i="32"/>
  <c r="AZ54" i="32"/>
  <c r="AR54" i="32"/>
  <c r="BL54" i="32"/>
  <c r="L54" i="32"/>
  <c r="BV54" i="32"/>
  <c r="CA39" i="59"/>
  <c r="CC39" i="59" s="1"/>
  <c r="CD39" i="59" s="1"/>
  <c r="BN37" i="59"/>
  <c r="BU29" i="59"/>
  <c r="BU32" i="59" s="1"/>
  <c r="BV32" i="59" s="1"/>
  <c r="BN27" i="59"/>
  <c r="BR62" i="59"/>
  <c r="BR42" i="59"/>
  <c r="CC55" i="59"/>
  <c r="CD55" i="59" s="1"/>
  <c r="BW37" i="59"/>
  <c r="BU49" i="59"/>
  <c r="BU52" i="59" s="1"/>
  <c r="BV52" i="59" s="1"/>
  <c r="BR59" i="59"/>
  <c r="BS59" i="59" s="1"/>
  <c r="BS62" i="59" s="1"/>
  <c r="BK64" i="59"/>
  <c r="BK67" i="59" s="1"/>
  <c r="BW32" i="59"/>
  <c r="CC61" i="59"/>
  <c r="CD61" i="59" s="1"/>
  <c r="BR52" i="59"/>
  <c r="BW47" i="59"/>
  <c r="BW42" i="59"/>
  <c r="BC67" i="59"/>
  <c r="DU54" i="32"/>
  <c r="DU137" i="32"/>
  <c r="EC54" i="32"/>
  <c r="EC137" i="32"/>
  <c r="ED54" i="32"/>
  <c r="ED119" i="32"/>
  <c r="DY54" i="32"/>
  <c r="DY137" i="32"/>
  <c r="DZ54" i="32"/>
  <c r="DZ119" i="32"/>
  <c r="EE54" i="32"/>
  <c r="EE101" i="32"/>
  <c r="EA54" i="32"/>
  <c r="EA101" i="32"/>
  <c r="DW54" i="32"/>
  <c r="DW101" i="32"/>
  <c r="BQ47" i="59"/>
  <c r="BR47" i="59" s="1"/>
  <c r="BQ64" i="59"/>
  <c r="BR64" i="59" s="1"/>
  <c r="BT47" i="59"/>
  <c r="BX67" i="59"/>
  <c r="BY17" i="59"/>
  <c r="BZ14" i="59"/>
  <c r="CA14" i="59" s="1"/>
  <c r="CC15" i="59"/>
  <c r="CD15" i="59" s="1"/>
  <c r="CB17" i="59"/>
  <c r="CB65" i="59"/>
  <c r="CC60" i="59"/>
  <c r="CD60" i="59" s="1"/>
  <c r="CB62" i="59"/>
  <c r="BM47" i="59"/>
  <c r="BN47" i="59" s="1"/>
  <c r="BN44" i="59"/>
  <c r="BY62" i="59"/>
  <c r="BZ59" i="59"/>
  <c r="CA59" i="59" s="1"/>
  <c r="BY27" i="59"/>
  <c r="BZ24" i="59"/>
  <c r="CA24" i="59" s="1"/>
  <c r="BT59" i="59"/>
  <c r="CF66" i="59"/>
  <c r="BQ57" i="59"/>
  <c r="BR57" i="59" s="1"/>
  <c r="BR54" i="59"/>
  <c r="BE62" i="59"/>
  <c r="BF62" i="59" s="1"/>
  <c r="BF59" i="59"/>
  <c r="CB42" i="59"/>
  <c r="BS27" i="59"/>
  <c r="BT24" i="59"/>
  <c r="BV54" i="59"/>
  <c r="BU57" i="59"/>
  <c r="BV57" i="59" s="1"/>
  <c r="BY42" i="59"/>
  <c r="BZ39" i="59"/>
  <c r="CF42" i="59"/>
  <c r="CF57" i="59"/>
  <c r="BE64" i="59"/>
  <c r="BU39" i="59"/>
  <c r="CB57" i="59"/>
  <c r="BQ27" i="59"/>
  <c r="BR27" i="59" s="1"/>
  <c r="BD65" i="59"/>
  <c r="BD67" i="59" s="1"/>
  <c r="BE10" i="59"/>
  <c r="BD12" i="59"/>
  <c r="BY65" i="59"/>
  <c r="BZ10" i="59"/>
  <c r="CA10" i="59" s="1"/>
  <c r="BY34" i="59"/>
  <c r="BQ66" i="59"/>
  <c r="BR66" i="59" s="1"/>
  <c r="BR11" i="59"/>
  <c r="BS11" i="59" s="1"/>
  <c r="BM66" i="59"/>
  <c r="BN66" i="59" s="1"/>
  <c r="BN11" i="59"/>
  <c r="BT9" i="59"/>
  <c r="BE22" i="59"/>
  <c r="BF22" i="59" s="1"/>
  <c r="BF19" i="59"/>
  <c r="BN16" i="59"/>
  <c r="BM17" i="59"/>
  <c r="BN17" i="59" s="1"/>
  <c r="BY29" i="59"/>
  <c r="CF22" i="59"/>
  <c r="CF27" i="59"/>
  <c r="CF64" i="59"/>
  <c r="CF12" i="59"/>
  <c r="CF62" i="59"/>
  <c r="BY22" i="59"/>
  <c r="BZ19" i="59"/>
  <c r="CA19" i="59" s="1"/>
  <c r="BL64" i="59"/>
  <c r="BL67" i="59" s="1"/>
  <c r="BL12" i="59"/>
  <c r="BM9" i="59"/>
  <c r="BO67" i="59"/>
  <c r="CB37" i="59"/>
  <c r="BY57" i="59"/>
  <c r="BZ54" i="59"/>
  <c r="CA54" i="59" s="1"/>
  <c r="CA57" i="59" s="1"/>
  <c r="BK32" i="59"/>
  <c r="BM29" i="59"/>
  <c r="BJ64" i="59"/>
  <c r="BI67" i="59"/>
  <c r="BJ67" i="59" s="1"/>
  <c r="BW22" i="59"/>
  <c r="BW27" i="59"/>
  <c r="BW65" i="59"/>
  <c r="BW52" i="59"/>
  <c r="BZ9" i="59"/>
  <c r="CA9" i="59" s="1"/>
  <c r="BY12" i="59"/>
  <c r="BK52" i="59"/>
  <c r="BM49" i="59"/>
  <c r="AX64" i="59"/>
  <c r="AW67" i="59"/>
  <c r="AX67" i="59" s="1"/>
  <c r="CF37" i="59"/>
  <c r="BM22" i="59"/>
  <c r="BN22" i="59" s="1"/>
  <c r="BN19" i="59"/>
  <c r="DJ61" i="59"/>
  <c r="CE61" i="59" s="1"/>
  <c r="CG61" i="59" s="1"/>
  <c r="CH61" i="59" s="1"/>
  <c r="CI61" i="59" s="1"/>
  <c r="CJ61" i="59" s="1"/>
  <c r="CK61" i="59" s="1"/>
  <c r="CL61" i="59" s="1"/>
  <c r="DJ60" i="59"/>
  <c r="CE60" i="59" s="1"/>
  <c r="CG60" i="59" s="1"/>
  <c r="CH60" i="59" s="1"/>
  <c r="CI60" i="59" s="1"/>
  <c r="CJ60" i="59" s="1"/>
  <c r="CK60" i="59" s="1"/>
  <c r="CL60" i="59" s="1"/>
  <c r="DJ54" i="59"/>
  <c r="CE54" i="59" s="1"/>
  <c r="CG54" i="59" s="1"/>
  <c r="DJ51" i="59"/>
  <c r="CE51" i="59" s="1"/>
  <c r="CG51" i="59" s="1"/>
  <c r="CH51" i="59" s="1"/>
  <c r="CI51" i="59" s="1"/>
  <c r="CJ51" i="59" s="1"/>
  <c r="CK51" i="59" s="1"/>
  <c r="CL51" i="59" s="1"/>
  <c r="DJ50" i="59"/>
  <c r="CE50" i="59" s="1"/>
  <c r="CG50" i="59" s="1"/>
  <c r="CH50" i="59" s="1"/>
  <c r="CI50" i="59" s="1"/>
  <c r="CJ50" i="59" s="1"/>
  <c r="CK50" i="59" s="1"/>
  <c r="CL50" i="59" s="1"/>
  <c r="DJ56" i="59"/>
  <c r="CE56" i="59" s="1"/>
  <c r="CG56" i="59" s="1"/>
  <c r="CH56" i="59" s="1"/>
  <c r="CI56" i="59" s="1"/>
  <c r="CJ56" i="59" s="1"/>
  <c r="CK56" i="59" s="1"/>
  <c r="CL56" i="59" s="1"/>
  <c r="DJ55" i="59"/>
  <c r="CE55" i="59" s="1"/>
  <c r="CG55" i="59" s="1"/>
  <c r="CH55" i="59" s="1"/>
  <c r="CI55" i="59" s="1"/>
  <c r="CJ55" i="59" s="1"/>
  <c r="CK55" i="59" s="1"/>
  <c r="CL55" i="59" s="1"/>
  <c r="DJ59" i="59"/>
  <c r="CE59" i="59" s="1"/>
  <c r="CG59" i="59" s="1"/>
  <c r="DJ49" i="59"/>
  <c r="CE49" i="59" s="1"/>
  <c r="DJ45" i="59"/>
  <c r="CE45" i="59" s="1"/>
  <c r="CG45" i="59" s="1"/>
  <c r="CH45" i="59" s="1"/>
  <c r="CI45" i="59" s="1"/>
  <c r="CJ45" i="59" s="1"/>
  <c r="CK45" i="59" s="1"/>
  <c r="CL45" i="59" s="1"/>
  <c r="DJ44" i="59"/>
  <c r="CE44" i="59" s="1"/>
  <c r="CG44" i="59" s="1"/>
  <c r="DJ41" i="59"/>
  <c r="CE41" i="59" s="1"/>
  <c r="CG41" i="59" s="1"/>
  <c r="CH41" i="59" s="1"/>
  <c r="CI41" i="59" s="1"/>
  <c r="CJ41" i="59" s="1"/>
  <c r="CK41" i="59" s="1"/>
  <c r="CL41" i="59" s="1"/>
  <c r="DJ40" i="59"/>
  <c r="CE40" i="59" s="1"/>
  <c r="CG40" i="59" s="1"/>
  <c r="CH40" i="59" s="1"/>
  <c r="CI40" i="59" s="1"/>
  <c r="CJ40" i="59" s="1"/>
  <c r="DJ39" i="59"/>
  <c r="CE39" i="59" s="1"/>
  <c r="CG39" i="59" s="1"/>
  <c r="DJ36" i="59"/>
  <c r="CE36" i="59" s="1"/>
  <c r="CG36" i="59" s="1"/>
  <c r="CH36" i="59" s="1"/>
  <c r="CI36" i="59" s="1"/>
  <c r="CJ36" i="59" s="1"/>
  <c r="CK36" i="59" s="1"/>
  <c r="CL36" i="59" s="1"/>
  <c r="DJ31" i="59"/>
  <c r="CE31" i="59" s="1"/>
  <c r="CG31" i="59" s="1"/>
  <c r="CH31" i="59" s="1"/>
  <c r="CI31" i="59" s="1"/>
  <c r="CJ31" i="59" s="1"/>
  <c r="CK31" i="59" s="1"/>
  <c r="CL31" i="59" s="1"/>
  <c r="DJ26" i="59"/>
  <c r="CE26" i="59" s="1"/>
  <c r="CG26" i="59" s="1"/>
  <c r="CH26" i="59" s="1"/>
  <c r="CI26" i="59" s="1"/>
  <c r="CJ26" i="59" s="1"/>
  <c r="CK26" i="59" s="1"/>
  <c r="CL26" i="59" s="1"/>
  <c r="DJ25" i="59"/>
  <c r="CE25" i="59" s="1"/>
  <c r="CG25" i="59" s="1"/>
  <c r="CH25" i="59" s="1"/>
  <c r="CI25" i="59" s="1"/>
  <c r="CJ25" i="59" s="1"/>
  <c r="CK25" i="59" s="1"/>
  <c r="CL25" i="59" s="1"/>
  <c r="DJ9" i="59"/>
  <c r="CE9" i="59" s="1"/>
  <c r="CG9" i="59" s="1"/>
  <c r="DJ29" i="59"/>
  <c r="CE29" i="59" s="1"/>
  <c r="DJ24" i="59"/>
  <c r="CE24" i="59" s="1"/>
  <c r="DJ21" i="59"/>
  <c r="CE21" i="59" s="1"/>
  <c r="CG21" i="59" s="1"/>
  <c r="CH21" i="59" s="1"/>
  <c r="CI21" i="59" s="1"/>
  <c r="CJ21" i="59" s="1"/>
  <c r="CK21" i="59" s="1"/>
  <c r="CL21" i="59" s="1"/>
  <c r="DJ20" i="59"/>
  <c r="CE20" i="59" s="1"/>
  <c r="CG20" i="59" s="1"/>
  <c r="CH20" i="59" s="1"/>
  <c r="CI20" i="59" s="1"/>
  <c r="CJ20" i="59" s="1"/>
  <c r="CK20" i="59" s="1"/>
  <c r="CL20" i="59" s="1"/>
  <c r="DJ14" i="59"/>
  <c r="CE14" i="59" s="1"/>
  <c r="DJ11" i="59"/>
  <c r="CE11" i="59" s="1"/>
  <c r="DJ10" i="59"/>
  <c r="CE10" i="59" s="1"/>
  <c r="CG10" i="59" s="1"/>
  <c r="DJ46" i="59"/>
  <c r="CE46" i="59" s="1"/>
  <c r="CG46" i="59" s="1"/>
  <c r="CH46" i="59" s="1"/>
  <c r="CI46" i="59" s="1"/>
  <c r="CJ46" i="59" s="1"/>
  <c r="CK46" i="59" s="1"/>
  <c r="CL46" i="59" s="1"/>
  <c r="DJ34" i="59"/>
  <c r="CE34" i="59" s="1"/>
  <c r="DJ35" i="59"/>
  <c r="CE35" i="59" s="1"/>
  <c r="CG35" i="59" s="1"/>
  <c r="CH35" i="59" s="1"/>
  <c r="CI35" i="59" s="1"/>
  <c r="CJ35" i="59" s="1"/>
  <c r="CK35" i="59" s="1"/>
  <c r="CL35" i="59" s="1"/>
  <c r="DJ30" i="59"/>
  <c r="CE30" i="59" s="1"/>
  <c r="CG30" i="59" s="1"/>
  <c r="CH30" i="59" s="1"/>
  <c r="CI30" i="59" s="1"/>
  <c r="CK30" i="59" s="1"/>
  <c r="CL30" i="59" s="1"/>
  <c r="DJ19" i="59"/>
  <c r="CE19" i="59" s="1"/>
  <c r="DJ16" i="59"/>
  <c r="CE16" i="59" s="1"/>
  <c r="CG16" i="59" s="1"/>
  <c r="CH16" i="59" s="1"/>
  <c r="CI16" i="59" s="1"/>
  <c r="CJ16" i="59" s="1"/>
  <c r="CK16" i="59" s="1"/>
  <c r="CL16" i="59" s="1"/>
  <c r="DJ15" i="59"/>
  <c r="CE15" i="59" s="1"/>
  <c r="CG15" i="59" s="1"/>
  <c r="CH15" i="59" s="1"/>
  <c r="CI15" i="59" s="1"/>
  <c r="CJ15" i="59" s="1"/>
  <c r="CK15" i="59" s="1"/>
  <c r="CL15" i="59" s="1"/>
  <c r="DK7" i="59"/>
  <c r="BW17" i="59"/>
  <c r="BY66" i="59"/>
  <c r="BZ11" i="59"/>
  <c r="CA11" i="59" s="1"/>
  <c r="CF17" i="59"/>
  <c r="CF32" i="59"/>
  <c r="CF47" i="59"/>
  <c r="BQ17" i="59"/>
  <c r="BR17" i="59" s="1"/>
  <c r="BR14" i="59"/>
  <c r="BS14" i="59" s="1"/>
  <c r="BF54" i="59"/>
  <c r="BE57" i="59"/>
  <c r="BF57" i="59" s="1"/>
  <c r="BQ32" i="59"/>
  <c r="BR32" i="59" s="1"/>
  <c r="BR29" i="59"/>
  <c r="BQ22" i="59"/>
  <c r="BR22" i="59" s="1"/>
  <c r="BR19" i="59"/>
  <c r="BS19" i="59" s="1"/>
  <c r="BQ12" i="59"/>
  <c r="BR12" i="59" s="1"/>
  <c r="BY44" i="59"/>
  <c r="BM65" i="59"/>
  <c r="BN65" i="59" s="1"/>
  <c r="BN10" i="59"/>
  <c r="BQ37" i="59"/>
  <c r="BR37" i="59" s="1"/>
  <c r="BR34" i="59"/>
  <c r="BS34" i="59" s="1"/>
  <c r="DY59" i="59"/>
  <c r="CN59" i="59" s="1"/>
  <c r="DY61" i="59"/>
  <c r="CN61" i="59" s="1"/>
  <c r="DY60" i="59"/>
  <c r="CN60" i="59" s="1"/>
  <c r="DY49" i="59"/>
  <c r="CN49" i="59" s="1"/>
  <c r="DY46" i="59"/>
  <c r="CN46" i="59" s="1"/>
  <c r="DY45" i="59"/>
  <c r="CN45" i="59" s="1"/>
  <c r="DY51" i="59"/>
  <c r="CN51" i="59" s="1"/>
  <c r="DY56" i="59"/>
  <c r="CN56" i="59" s="1"/>
  <c r="DY39" i="59"/>
  <c r="CN39" i="59" s="1"/>
  <c r="DY36" i="59"/>
  <c r="CN36" i="59" s="1"/>
  <c r="DY35" i="59"/>
  <c r="CN35" i="59" s="1"/>
  <c r="DY54" i="59"/>
  <c r="CN54" i="59" s="1"/>
  <c r="DY50" i="59"/>
  <c r="CN50" i="59" s="1"/>
  <c r="DY55" i="59"/>
  <c r="CN55" i="59" s="1"/>
  <c r="DY44" i="59"/>
  <c r="CN44" i="59" s="1"/>
  <c r="DY41" i="59"/>
  <c r="CN41" i="59" s="1"/>
  <c r="DY40" i="59"/>
  <c r="CN40" i="59" s="1"/>
  <c r="DY34" i="59"/>
  <c r="CN34" i="59" s="1"/>
  <c r="DY30" i="59"/>
  <c r="CN30" i="59" s="1"/>
  <c r="DY24" i="59"/>
  <c r="CN24" i="59" s="1"/>
  <c r="DY21" i="59"/>
  <c r="CN21" i="59" s="1"/>
  <c r="DY20" i="59"/>
  <c r="CN20" i="59" s="1"/>
  <c r="DY19" i="59"/>
  <c r="CN19" i="59" s="1"/>
  <c r="DY16" i="59"/>
  <c r="CN16" i="59" s="1"/>
  <c r="DY15" i="59"/>
  <c r="CN15" i="59" s="1"/>
  <c r="DY10" i="59"/>
  <c r="CN10" i="59" s="1"/>
  <c r="DY26" i="59"/>
  <c r="CN26" i="59" s="1"/>
  <c r="DY25" i="59"/>
  <c r="CN25" i="59" s="1"/>
  <c r="DY14" i="59"/>
  <c r="CN14" i="59" s="1"/>
  <c r="DY29" i="59"/>
  <c r="CN29" i="59" s="1"/>
  <c r="DY11" i="59"/>
  <c r="CN11" i="59" s="1"/>
  <c r="DY31" i="59"/>
  <c r="CN31" i="59" s="1"/>
  <c r="DY9" i="59"/>
  <c r="CN9" i="59" s="1"/>
  <c r="CF65" i="59"/>
  <c r="CF52" i="59"/>
  <c r="BU47" i="59"/>
  <c r="BV44" i="59"/>
  <c r="BY52" i="59"/>
  <c r="BZ49" i="59"/>
  <c r="CA49" i="59" s="1"/>
  <c r="BQ65" i="59"/>
  <c r="BR65" i="59" s="1"/>
  <c r="BR10" i="59"/>
  <c r="BS10" i="59" s="1"/>
  <c r="BS47" i="59"/>
  <c r="BW64" i="59"/>
  <c r="BW12" i="59"/>
  <c r="BW66" i="59"/>
  <c r="BW62" i="59"/>
  <c r="BW57" i="59"/>
  <c r="DJ14" i="57"/>
  <c r="DJ59" i="57"/>
  <c r="CE59" i="57" s="1"/>
  <c r="DJ54" i="57"/>
  <c r="CE54" i="57" s="1"/>
  <c r="DJ49" i="57"/>
  <c r="CE49" i="57" s="1"/>
  <c r="DJ44" i="57"/>
  <c r="CE44" i="57" s="1"/>
  <c r="DJ39" i="57"/>
  <c r="DJ34" i="57"/>
  <c r="CE34" i="57" s="1"/>
  <c r="DJ29" i="57"/>
  <c r="CE29" i="57" s="1"/>
  <c r="DJ24" i="57"/>
  <c r="CE24" i="57" s="1"/>
  <c r="DJ19" i="57"/>
  <c r="CE19" i="57" s="1"/>
  <c r="BS57" i="57"/>
  <c r="BY46" i="57"/>
  <c r="BZ46" i="57" s="1"/>
  <c r="CA46" i="57" s="1"/>
  <c r="CB46" i="57" s="1"/>
  <c r="CC46" i="57" s="1"/>
  <c r="CD46" i="57" s="1"/>
  <c r="BY31" i="57"/>
  <c r="BZ31" i="57" s="1"/>
  <c r="CA31" i="57" s="1"/>
  <c r="CB31" i="57" s="1"/>
  <c r="CC31" i="57" s="1"/>
  <c r="CD31" i="57" s="1"/>
  <c r="DJ61" i="57"/>
  <c r="CE61" i="57" s="1"/>
  <c r="DJ56" i="57"/>
  <c r="CE56" i="57" s="1"/>
  <c r="DJ51" i="57"/>
  <c r="CE51" i="57" s="1"/>
  <c r="DJ46" i="57"/>
  <c r="CE46" i="57" s="1"/>
  <c r="DJ41" i="57"/>
  <c r="DJ36" i="57"/>
  <c r="CE36" i="57" s="1"/>
  <c r="DJ31" i="57"/>
  <c r="CE31" i="57" s="1"/>
  <c r="DJ26" i="57"/>
  <c r="CE26" i="57" s="1"/>
  <c r="DJ21" i="57"/>
  <c r="CE21" i="57" s="1"/>
  <c r="DJ50" i="57"/>
  <c r="CE50" i="57" s="1"/>
  <c r="DJ30" i="57"/>
  <c r="CE30" i="57" s="1"/>
  <c r="DJ10" i="57"/>
  <c r="CE10" i="57" s="1"/>
  <c r="DJ11" i="57"/>
  <c r="CE11" i="57" s="1"/>
  <c r="DJ45" i="57"/>
  <c r="CE45" i="57" s="1"/>
  <c r="DJ25" i="57"/>
  <c r="CE25" i="57" s="1"/>
  <c r="DJ16" i="57"/>
  <c r="DJ60" i="57"/>
  <c r="CE60" i="57" s="1"/>
  <c r="DJ40" i="57"/>
  <c r="DJ20" i="57"/>
  <c r="CE20" i="57" s="1"/>
  <c r="DJ55" i="57"/>
  <c r="CE55" i="57" s="1"/>
  <c r="DJ35" i="57"/>
  <c r="CE35" i="57" s="1"/>
  <c r="DJ15" i="57"/>
  <c r="BY21" i="57"/>
  <c r="BZ21" i="57" s="1"/>
  <c r="CA21" i="57" s="1"/>
  <c r="CB21" i="57" s="1"/>
  <c r="CC21" i="57" s="1"/>
  <c r="CD21" i="57" s="1"/>
  <c r="BY30" i="57"/>
  <c r="BZ30" i="57" s="1"/>
  <c r="CA30" i="57" s="1"/>
  <c r="CB30" i="57" s="1"/>
  <c r="CC30" i="57" s="1"/>
  <c r="CD30" i="57" s="1"/>
  <c r="DX61" i="57"/>
  <c r="CF61" i="57" s="1"/>
  <c r="DX56" i="57"/>
  <c r="CF56" i="57" s="1"/>
  <c r="DX51" i="57"/>
  <c r="CF51" i="57" s="1"/>
  <c r="DX46" i="57"/>
  <c r="CF46" i="57" s="1"/>
  <c r="DX41" i="57"/>
  <c r="CF41" i="57" s="1"/>
  <c r="DX36" i="57"/>
  <c r="CF36" i="57" s="1"/>
  <c r="DX31" i="57"/>
  <c r="CF31" i="57" s="1"/>
  <c r="DX26" i="57"/>
  <c r="CF26" i="57" s="1"/>
  <c r="DX21" i="57"/>
  <c r="CF21" i="57" s="1"/>
  <c r="DX16" i="57"/>
  <c r="CF16" i="57" s="1"/>
  <c r="DX11" i="57"/>
  <c r="CF11" i="57" s="1"/>
  <c r="BS47" i="57"/>
  <c r="BY61" i="57"/>
  <c r="BZ61" i="57" s="1"/>
  <c r="CA61" i="57" s="1"/>
  <c r="CB61" i="57" s="1"/>
  <c r="CC61" i="57" s="1"/>
  <c r="CD61" i="57" s="1"/>
  <c r="BY60" i="57"/>
  <c r="BZ60" i="57" s="1"/>
  <c r="CA60" i="57" s="1"/>
  <c r="CB60" i="57" s="1"/>
  <c r="CC60" i="57" s="1"/>
  <c r="CD60" i="57" s="1"/>
  <c r="BY50" i="57"/>
  <c r="BZ50" i="57" s="1"/>
  <c r="CA50" i="57" s="1"/>
  <c r="CB50" i="57" s="1"/>
  <c r="CC50" i="57" s="1"/>
  <c r="CD50" i="57" s="1"/>
  <c r="BY35" i="57"/>
  <c r="BZ35" i="57" s="1"/>
  <c r="CA35" i="57" s="1"/>
  <c r="CC35" i="57" s="1"/>
  <c r="CD35" i="57" s="1"/>
  <c r="BY55" i="57"/>
  <c r="BZ55" i="57" s="1"/>
  <c r="CA55" i="57" s="1"/>
  <c r="CB55" i="57" s="1"/>
  <c r="CC55" i="57" s="1"/>
  <c r="CD55" i="57" s="1"/>
  <c r="BY25" i="57"/>
  <c r="BZ25" i="57" s="1"/>
  <c r="CA25" i="57" s="1"/>
  <c r="BY45" i="57"/>
  <c r="BZ45" i="57" s="1"/>
  <c r="CA45" i="57" s="1"/>
  <c r="CB45" i="57" s="1"/>
  <c r="CC45" i="57" s="1"/>
  <c r="CD45" i="57" s="1"/>
  <c r="BY51" i="57"/>
  <c r="BZ51" i="57" s="1"/>
  <c r="CA51" i="57" s="1"/>
  <c r="CB51" i="57" s="1"/>
  <c r="CC51" i="57" s="1"/>
  <c r="CD51" i="57" s="1"/>
  <c r="BW32" i="57"/>
  <c r="BW47" i="57"/>
  <c r="BW57" i="57"/>
  <c r="BW27" i="57"/>
  <c r="BY26" i="57"/>
  <c r="BZ26" i="57" s="1"/>
  <c r="CA26" i="57" s="1"/>
  <c r="CB26" i="57" s="1"/>
  <c r="CC26" i="57" s="1"/>
  <c r="CD26" i="57" s="1"/>
  <c r="BT17" i="57"/>
  <c r="CB41" i="57"/>
  <c r="BT27" i="57"/>
  <c r="CB25" i="57"/>
  <c r="BE22" i="57"/>
  <c r="BF22" i="57" s="1"/>
  <c r="BF19" i="57"/>
  <c r="BU29" i="57"/>
  <c r="BT32" i="57"/>
  <c r="BU44" i="57"/>
  <c r="BT47" i="57"/>
  <c r="BK12" i="57"/>
  <c r="BL9" i="57"/>
  <c r="BR49" i="57"/>
  <c r="BQ52" i="57"/>
  <c r="BR52" i="57" s="1"/>
  <c r="BT22" i="57"/>
  <c r="BX17" i="57"/>
  <c r="BX65" i="57"/>
  <c r="BY10" i="57"/>
  <c r="BX32" i="57"/>
  <c r="BY29" i="57"/>
  <c r="BY56" i="57"/>
  <c r="BZ56" i="57" s="1"/>
  <c r="CA56" i="57" s="1"/>
  <c r="CB56" i="57" s="1"/>
  <c r="CC56" i="57" s="1"/>
  <c r="CD56" i="57" s="1"/>
  <c r="BS32" i="57"/>
  <c r="BU45" i="57"/>
  <c r="BV45" i="57" s="1"/>
  <c r="BQ12" i="57"/>
  <c r="BR12" i="57" s="1"/>
  <c r="BR9" i="57"/>
  <c r="BS9" i="57" s="1"/>
  <c r="BQ62" i="57"/>
  <c r="BR62" i="57" s="1"/>
  <c r="BR59" i="57"/>
  <c r="BS59" i="57" s="1"/>
  <c r="BQ27" i="57"/>
  <c r="BR27" i="57" s="1"/>
  <c r="BR24" i="57"/>
  <c r="BS24" i="57" s="1"/>
  <c r="BR10" i="57"/>
  <c r="BS10" i="57" s="1"/>
  <c r="BM59" i="57"/>
  <c r="BQ37" i="57"/>
  <c r="BR37" i="57" s="1"/>
  <c r="BR34" i="57"/>
  <c r="BS34" i="57" s="1"/>
  <c r="BU57" i="57"/>
  <c r="BV54" i="57"/>
  <c r="BM47" i="57"/>
  <c r="BN47" i="57" s="1"/>
  <c r="BN44" i="57"/>
  <c r="CB49" i="57"/>
  <c r="BW12" i="57"/>
  <c r="BW22" i="57"/>
  <c r="BW52" i="57"/>
  <c r="BW62" i="57"/>
  <c r="BM32" i="57"/>
  <c r="BN32" i="57" s="1"/>
  <c r="BN29" i="57"/>
  <c r="BX27" i="57"/>
  <c r="BY24" i="57"/>
  <c r="BX42" i="57"/>
  <c r="BY34" i="57"/>
  <c r="BX37" i="57"/>
  <c r="BX62" i="57"/>
  <c r="BY59" i="57"/>
  <c r="BK27" i="57"/>
  <c r="BL24" i="57"/>
  <c r="BL10" i="57"/>
  <c r="BM57" i="57"/>
  <c r="BN57" i="57" s="1"/>
  <c r="BN54" i="57"/>
  <c r="BQ22" i="57"/>
  <c r="BR22" i="57" s="1"/>
  <c r="BR19" i="57"/>
  <c r="BS19" i="57" s="1"/>
  <c r="BS22" i="57" s="1"/>
  <c r="BX66" i="57"/>
  <c r="BY11" i="57"/>
  <c r="BY20" i="57"/>
  <c r="BZ20" i="57" s="1"/>
  <c r="CA20" i="57" s="1"/>
  <c r="CB20" i="57" s="1"/>
  <c r="CC20" i="57" s="1"/>
  <c r="CD20" i="57" s="1"/>
  <c r="BY36" i="57"/>
  <c r="BZ36" i="57" s="1"/>
  <c r="CA36" i="57" s="1"/>
  <c r="CB36" i="57" s="1"/>
  <c r="CC36" i="57" s="1"/>
  <c r="CD36" i="57" s="1"/>
  <c r="BX57" i="57"/>
  <c r="BY54" i="57"/>
  <c r="BU52" i="57"/>
  <c r="BV49" i="57"/>
  <c r="BK37" i="57"/>
  <c r="BL34" i="57"/>
  <c r="BP67" i="57"/>
  <c r="BM22" i="57"/>
  <c r="BN22" i="57" s="1"/>
  <c r="BN19" i="57"/>
  <c r="BT57" i="57"/>
  <c r="BM11" i="57"/>
  <c r="DJ9" i="57"/>
  <c r="CE9" i="57" s="1"/>
  <c r="DK7" i="57"/>
  <c r="BW37" i="57"/>
  <c r="DX60" i="57"/>
  <c r="CF60" i="57" s="1"/>
  <c r="DX59" i="57"/>
  <c r="CF59" i="57" s="1"/>
  <c r="DX55" i="57"/>
  <c r="CF55" i="57" s="1"/>
  <c r="DX49" i="57"/>
  <c r="CF49" i="57" s="1"/>
  <c r="DX54" i="57"/>
  <c r="CF54" i="57" s="1"/>
  <c r="DX50" i="57"/>
  <c r="CF50" i="57" s="1"/>
  <c r="DX45" i="57"/>
  <c r="CF45" i="57" s="1"/>
  <c r="DX44" i="57"/>
  <c r="CF44" i="57" s="1"/>
  <c r="DX40" i="57"/>
  <c r="CF40" i="57" s="1"/>
  <c r="DX39" i="57"/>
  <c r="CF39" i="57" s="1"/>
  <c r="DX35" i="57"/>
  <c r="CF35" i="57" s="1"/>
  <c r="DX29" i="57"/>
  <c r="CF29" i="57" s="1"/>
  <c r="DX30" i="57"/>
  <c r="CF30" i="57" s="1"/>
  <c r="DX25" i="57"/>
  <c r="CF25" i="57" s="1"/>
  <c r="DX24" i="57"/>
  <c r="CF24" i="57" s="1"/>
  <c r="DX20" i="57"/>
  <c r="CF20" i="57" s="1"/>
  <c r="DX34" i="57"/>
  <c r="CF34" i="57" s="1"/>
  <c r="DX19" i="57"/>
  <c r="CF19" i="57" s="1"/>
  <c r="DX9" i="57"/>
  <c r="CF9" i="57" s="1"/>
  <c r="DX15" i="57"/>
  <c r="CF15" i="57" s="1"/>
  <c r="DX14" i="57"/>
  <c r="CF14" i="57" s="1"/>
  <c r="DY7" i="57"/>
  <c r="DX10" i="57"/>
  <c r="CF10" i="57" s="1"/>
  <c r="BX22" i="57"/>
  <c r="BY19" i="57"/>
  <c r="BD65" i="57"/>
  <c r="BD67" i="57" s="1"/>
  <c r="BE10" i="57"/>
  <c r="BD12" i="57"/>
  <c r="BN49" i="57"/>
  <c r="BM52" i="57"/>
  <c r="BN52" i="57" s="1"/>
  <c r="BQ57" i="57"/>
  <c r="BR57" i="57" s="1"/>
  <c r="BR54" i="57"/>
  <c r="BQ32" i="57"/>
  <c r="BR32" i="57" s="1"/>
  <c r="BR29" i="57"/>
  <c r="BX64" i="57"/>
  <c r="BY9" i="57"/>
  <c r="BX12" i="57"/>
  <c r="BX47" i="57"/>
  <c r="BY44" i="57"/>
  <c r="BX52" i="57"/>
  <c r="BY49" i="57"/>
  <c r="BT52" i="57"/>
  <c r="BR11" i="57"/>
  <c r="BS11" i="57" s="1"/>
  <c r="BQ47" i="57"/>
  <c r="BR47" i="57" s="1"/>
  <c r="BR44" i="57"/>
  <c r="BL39" i="57"/>
  <c r="BS52" i="57"/>
  <c r="EF52" i="32"/>
  <c r="EF119" i="32" s="1"/>
  <c r="FJ54" i="32"/>
  <c r="EF51" i="32"/>
  <c r="EF101" i="32" s="1"/>
  <c r="EF53" i="32"/>
  <c r="EF137" i="32" s="1"/>
  <c r="DV54" i="32"/>
  <c r="AE52" i="32"/>
  <c r="AE119" i="32" s="1"/>
  <c r="AC54" i="32"/>
  <c r="AA54" i="32"/>
  <c r="AD54" i="32"/>
  <c r="DF7" i="54"/>
  <c r="DT7" i="54"/>
  <c r="V101" i="10"/>
  <c r="G12" i="51"/>
  <c r="AE51" i="32"/>
  <c r="AE101" i="32" s="1"/>
  <c r="AE53" i="32"/>
  <c r="AE137" i="32" s="1"/>
  <c r="W54" i="32"/>
  <c r="Z54" i="32"/>
  <c r="U54" i="32"/>
  <c r="V54" i="32"/>
  <c r="T54" i="32"/>
  <c r="Y54" i="32"/>
  <c r="AB54" i="32"/>
  <c r="X54" i="32"/>
  <c r="S54" i="32"/>
  <c r="C66" i="53"/>
  <c r="C42" i="53"/>
  <c r="G21" i="53"/>
  <c r="G26" i="53"/>
  <c r="G46" i="53"/>
  <c r="G50" i="53"/>
  <c r="G61" i="53"/>
  <c r="C22" i="53"/>
  <c r="C64" i="53"/>
  <c r="G9" i="53"/>
  <c r="C12" i="53"/>
  <c r="C27" i="53"/>
  <c r="G24" i="53"/>
  <c r="G29" i="53"/>
  <c r="C32" i="53"/>
  <c r="G41" i="53"/>
  <c r="C52" i="53"/>
  <c r="G49" i="53"/>
  <c r="G51" i="53"/>
  <c r="G15" i="53"/>
  <c r="DP7" i="53"/>
  <c r="DA60" i="53"/>
  <c r="K60" i="53" s="1"/>
  <c r="O60" i="53" s="1"/>
  <c r="DA59" i="53"/>
  <c r="K59" i="53" s="1"/>
  <c r="O59" i="53" s="1"/>
  <c r="DA56" i="53"/>
  <c r="K56" i="53" s="1"/>
  <c r="O56" i="53" s="1"/>
  <c r="DA55" i="53"/>
  <c r="K55" i="53" s="1"/>
  <c r="DA51" i="53"/>
  <c r="K51" i="53" s="1"/>
  <c r="DA50" i="53"/>
  <c r="K50" i="53" s="1"/>
  <c r="O50" i="53" s="1"/>
  <c r="DA39" i="53"/>
  <c r="K39" i="53" s="1"/>
  <c r="DA61" i="53"/>
  <c r="K61" i="53" s="1"/>
  <c r="DA49" i="53"/>
  <c r="K49" i="53" s="1"/>
  <c r="DA46" i="53"/>
  <c r="K46" i="53" s="1"/>
  <c r="O46" i="53" s="1"/>
  <c r="DA45" i="53"/>
  <c r="K45" i="53" s="1"/>
  <c r="O45" i="53" s="1"/>
  <c r="DA44" i="53"/>
  <c r="K44" i="53" s="1"/>
  <c r="DA40" i="53"/>
  <c r="K40" i="53" s="1"/>
  <c r="DA54" i="53"/>
  <c r="K54" i="53" s="1"/>
  <c r="O54" i="53" s="1"/>
  <c r="DA24" i="53"/>
  <c r="K24" i="53" s="1"/>
  <c r="O24" i="53" s="1"/>
  <c r="DA34" i="53"/>
  <c r="K34" i="53" s="1"/>
  <c r="O34" i="53" s="1"/>
  <c r="DA21" i="53"/>
  <c r="K21" i="53" s="1"/>
  <c r="DA20" i="53"/>
  <c r="K20" i="53" s="1"/>
  <c r="O20" i="53" s="1"/>
  <c r="DA30" i="53"/>
  <c r="K30" i="53" s="1"/>
  <c r="DA29" i="53"/>
  <c r="K29" i="53" s="1"/>
  <c r="DA25" i="53"/>
  <c r="K25" i="53" s="1"/>
  <c r="DA19" i="53"/>
  <c r="K19" i="53" s="1"/>
  <c r="DA16" i="53"/>
  <c r="K16" i="53" s="1"/>
  <c r="O16" i="53" s="1"/>
  <c r="DA15" i="53"/>
  <c r="K15" i="53" s="1"/>
  <c r="DA35" i="53"/>
  <c r="K35" i="53" s="1"/>
  <c r="DA14" i="53"/>
  <c r="K14" i="53" s="1"/>
  <c r="DA10" i="53"/>
  <c r="K10" i="53" s="1"/>
  <c r="DA41" i="53"/>
  <c r="K41" i="53" s="1"/>
  <c r="DA36" i="53"/>
  <c r="K36" i="53" s="1"/>
  <c r="DA31" i="53"/>
  <c r="K31" i="53" s="1"/>
  <c r="O31" i="53" s="1"/>
  <c r="DA26" i="53"/>
  <c r="K26" i="53" s="1"/>
  <c r="O26" i="53" s="1"/>
  <c r="DA11" i="53"/>
  <c r="K11" i="53" s="1"/>
  <c r="DA9" i="53"/>
  <c r="K9" i="53" s="1"/>
  <c r="DB7" i="53"/>
  <c r="G31" i="53"/>
  <c r="G55" i="53"/>
  <c r="C47" i="53"/>
  <c r="G44" i="53"/>
  <c r="G56" i="53"/>
  <c r="G60" i="53"/>
  <c r="C17" i="53"/>
  <c r="G16" i="53"/>
  <c r="G40" i="53"/>
  <c r="G20" i="53"/>
  <c r="G25" i="53"/>
  <c r="G34" i="53"/>
  <c r="G37" i="53" s="1"/>
  <c r="C37" i="53"/>
  <c r="G45" i="53"/>
  <c r="G54" i="53"/>
  <c r="C57" i="53"/>
  <c r="G59" i="53"/>
  <c r="C62" i="53"/>
  <c r="C65" i="53"/>
  <c r="Y101" i="10"/>
  <c r="Z101" i="10"/>
  <c r="X101" i="10"/>
  <c r="AC101" i="10"/>
  <c r="AD101" i="10"/>
  <c r="W101" i="10"/>
  <c r="AB101" i="10"/>
  <c r="P101" i="10"/>
  <c r="AA101" i="10"/>
  <c r="T54" i="10"/>
  <c r="AA54" i="10"/>
  <c r="AC54" i="10"/>
  <c r="V54" i="10"/>
  <c r="P48" i="10"/>
  <c r="P54" i="10"/>
  <c r="W54" i="10"/>
  <c r="AD54" i="10"/>
  <c r="Y54" i="10"/>
  <c r="AB54" i="10"/>
  <c r="S54" i="10"/>
  <c r="Z54" i="10"/>
  <c r="U54" i="10"/>
  <c r="X54" i="10"/>
  <c r="K27" i="31"/>
  <c r="K45" i="31" s="1"/>
  <c r="K63" i="31" s="1"/>
  <c r="O26" i="49"/>
  <c r="N26" i="49"/>
  <c r="M26" i="49"/>
  <c r="L26" i="49"/>
  <c r="K26" i="49"/>
  <c r="J26" i="49"/>
  <c r="I26" i="49"/>
  <c r="H26" i="49"/>
  <c r="G26" i="49"/>
  <c r="F26" i="49"/>
  <c r="E26" i="49"/>
  <c r="O13" i="49"/>
  <c r="N13" i="49"/>
  <c r="M13" i="49"/>
  <c r="L13" i="49"/>
  <c r="K13" i="49"/>
  <c r="J13" i="49"/>
  <c r="I13" i="49"/>
  <c r="H13" i="49"/>
  <c r="G13" i="49"/>
  <c r="F13" i="49"/>
  <c r="E13" i="49"/>
  <c r="O27" i="49"/>
  <c r="N27" i="49"/>
  <c r="M27" i="49"/>
  <c r="L27" i="49"/>
  <c r="K27" i="49"/>
  <c r="J27" i="49"/>
  <c r="I27" i="49"/>
  <c r="H27" i="49"/>
  <c r="G27" i="49"/>
  <c r="F27" i="49"/>
  <c r="E27" i="49"/>
  <c r="D27" i="49"/>
  <c r="O14" i="49"/>
  <c r="N14" i="49"/>
  <c r="M14" i="49"/>
  <c r="L14" i="49"/>
  <c r="K14" i="49"/>
  <c r="J14" i="49"/>
  <c r="I14" i="49"/>
  <c r="H14" i="49"/>
  <c r="G14" i="49"/>
  <c r="F14" i="49"/>
  <c r="E14" i="49"/>
  <c r="D14" i="49"/>
  <c r="O28" i="49"/>
  <c r="N28" i="49"/>
  <c r="M28" i="49"/>
  <c r="L28" i="49"/>
  <c r="K28" i="49"/>
  <c r="J28" i="49"/>
  <c r="I28" i="49"/>
  <c r="H28" i="49"/>
  <c r="G28" i="49"/>
  <c r="F28" i="49"/>
  <c r="E28" i="49"/>
  <c r="O15" i="49"/>
  <c r="N15" i="49"/>
  <c r="M15" i="49"/>
  <c r="L15" i="49"/>
  <c r="K15" i="49"/>
  <c r="J15" i="49"/>
  <c r="I15" i="49"/>
  <c r="H15" i="49"/>
  <c r="G15" i="49"/>
  <c r="F15" i="49"/>
  <c r="E15" i="49"/>
  <c r="O29" i="49"/>
  <c r="N29" i="49"/>
  <c r="M29" i="49"/>
  <c r="L29" i="49"/>
  <c r="K29" i="49"/>
  <c r="J29" i="49"/>
  <c r="I29" i="49"/>
  <c r="H29" i="49"/>
  <c r="G29" i="49"/>
  <c r="F29" i="49"/>
  <c r="E29" i="49"/>
  <c r="D29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O30" i="49"/>
  <c r="N30" i="49"/>
  <c r="M30" i="49"/>
  <c r="L30" i="49"/>
  <c r="K30" i="49"/>
  <c r="J30" i="49"/>
  <c r="I30" i="49"/>
  <c r="H30" i="49"/>
  <c r="G30" i="49"/>
  <c r="F30" i="49"/>
  <c r="E30" i="49"/>
  <c r="D30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O31" i="49"/>
  <c r="N31" i="49"/>
  <c r="M31" i="49"/>
  <c r="L31" i="49"/>
  <c r="K31" i="49"/>
  <c r="J31" i="49"/>
  <c r="I31" i="49"/>
  <c r="H31" i="49"/>
  <c r="G31" i="49"/>
  <c r="F31" i="49"/>
  <c r="E31" i="49"/>
  <c r="D31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O32" i="49"/>
  <c r="N32" i="49"/>
  <c r="M32" i="49"/>
  <c r="L32" i="49"/>
  <c r="K32" i="49"/>
  <c r="J32" i="49"/>
  <c r="I32" i="49"/>
  <c r="H32" i="49"/>
  <c r="G32" i="49"/>
  <c r="F32" i="49"/>
  <c r="E32" i="49"/>
  <c r="D32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O33" i="49"/>
  <c r="N33" i="49"/>
  <c r="M33" i="49"/>
  <c r="L33" i="49"/>
  <c r="K33" i="49"/>
  <c r="J33" i="49"/>
  <c r="I33" i="49"/>
  <c r="H33" i="49"/>
  <c r="G33" i="49"/>
  <c r="F33" i="49"/>
  <c r="E33" i="49"/>
  <c r="D33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O34" i="49"/>
  <c r="N34" i="49"/>
  <c r="M34" i="49"/>
  <c r="L34" i="49"/>
  <c r="K34" i="49"/>
  <c r="J34" i="49"/>
  <c r="I34" i="49"/>
  <c r="H34" i="49"/>
  <c r="G34" i="49"/>
  <c r="F34" i="49"/>
  <c r="E34" i="49"/>
  <c r="D34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O49" i="19"/>
  <c r="N49" i="19"/>
  <c r="M49" i="19"/>
  <c r="L49" i="19"/>
  <c r="K49" i="19"/>
  <c r="J49" i="19"/>
  <c r="I49" i="19"/>
  <c r="H49" i="19"/>
  <c r="G49" i="19"/>
  <c r="F49" i="19"/>
  <c r="E49" i="19"/>
  <c r="D49" i="19"/>
  <c r="AD48" i="19"/>
  <c r="FI48" i="32" s="1"/>
  <c r="FI136" i="32" s="1"/>
  <c r="AC48" i="19"/>
  <c r="FH48" i="32" s="1"/>
  <c r="FH136" i="32" s="1"/>
  <c r="AB48" i="19"/>
  <c r="FG48" i="32" s="1"/>
  <c r="FG136" i="32" s="1"/>
  <c r="AA48" i="19"/>
  <c r="FF48" i="32" s="1"/>
  <c r="FF136" i="32" s="1"/>
  <c r="Z48" i="19"/>
  <c r="FE48" i="32" s="1"/>
  <c r="FE136" i="32" s="1"/>
  <c r="Y48" i="19"/>
  <c r="FD48" i="32" s="1"/>
  <c r="FD136" i="32" s="1"/>
  <c r="X48" i="19"/>
  <c r="FC48" i="32" s="1"/>
  <c r="FC136" i="32" s="1"/>
  <c r="W48" i="19"/>
  <c r="FB48" i="32" s="1"/>
  <c r="FB136" i="32" s="1"/>
  <c r="V48" i="19"/>
  <c r="FA48" i="32" s="1"/>
  <c r="FA136" i="32" s="1"/>
  <c r="U48" i="19"/>
  <c r="EZ48" i="32" s="1"/>
  <c r="EZ136" i="32" s="1"/>
  <c r="T48" i="19"/>
  <c r="EY48" i="32" s="1"/>
  <c r="EY136" i="32" s="1"/>
  <c r="S48" i="19"/>
  <c r="EX48" i="32" s="1"/>
  <c r="EX136" i="32" s="1"/>
  <c r="P48" i="19"/>
  <c r="AD47" i="19"/>
  <c r="FI47" i="32" s="1"/>
  <c r="FI118" i="32" s="1"/>
  <c r="AC47" i="19"/>
  <c r="FH47" i="32" s="1"/>
  <c r="FH118" i="32" s="1"/>
  <c r="AB47" i="19"/>
  <c r="FG47" i="32" s="1"/>
  <c r="FG118" i="32" s="1"/>
  <c r="AA47" i="19"/>
  <c r="FF47" i="32" s="1"/>
  <c r="FF118" i="32" s="1"/>
  <c r="Z47" i="19"/>
  <c r="FE47" i="32" s="1"/>
  <c r="FE118" i="32" s="1"/>
  <c r="Y47" i="19"/>
  <c r="FD47" i="32" s="1"/>
  <c r="FD118" i="32" s="1"/>
  <c r="X47" i="19"/>
  <c r="FC47" i="32" s="1"/>
  <c r="FC118" i="32" s="1"/>
  <c r="W47" i="19"/>
  <c r="FB47" i="32" s="1"/>
  <c r="FB118" i="32" s="1"/>
  <c r="V47" i="19"/>
  <c r="FA47" i="32" s="1"/>
  <c r="FA118" i="32" s="1"/>
  <c r="U47" i="19"/>
  <c r="EZ47" i="32" s="1"/>
  <c r="EZ118" i="32" s="1"/>
  <c r="T47" i="19"/>
  <c r="EY47" i="32" s="1"/>
  <c r="EY118" i="32" s="1"/>
  <c r="S47" i="19"/>
  <c r="EX47" i="32" s="1"/>
  <c r="EX118" i="32" s="1"/>
  <c r="P47" i="19"/>
  <c r="AD46" i="19"/>
  <c r="FI46" i="32" s="1"/>
  <c r="FI100" i="32" s="1"/>
  <c r="AC46" i="19"/>
  <c r="FH46" i="32" s="1"/>
  <c r="FH100" i="32" s="1"/>
  <c r="AB46" i="19"/>
  <c r="AA46" i="19"/>
  <c r="Z46" i="19"/>
  <c r="Y46" i="19"/>
  <c r="X46" i="19"/>
  <c r="W46" i="19"/>
  <c r="V46" i="19"/>
  <c r="FA46" i="32" s="1"/>
  <c r="FA100" i="32" s="1"/>
  <c r="U46" i="19"/>
  <c r="T46" i="19"/>
  <c r="S46" i="19"/>
  <c r="P46" i="19"/>
  <c r="O49" i="15"/>
  <c r="N49" i="15"/>
  <c r="M49" i="15"/>
  <c r="L49" i="15"/>
  <c r="K49" i="15"/>
  <c r="J49" i="15"/>
  <c r="I49" i="15"/>
  <c r="H49" i="15"/>
  <c r="G49" i="15"/>
  <c r="F49" i="15"/>
  <c r="E49" i="15"/>
  <c r="D49" i="15"/>
  <c r="AD48" i="15"/>
  <c r="ET48" i="32" s="1"/>
  <c r="ET136" i="32" s="1"/>
  <c r="AC48" i="15"/>
  <c r="ES48" i="32" s="1"/>
  <c r="ES136" i="32" s="1"/>
  <c r="AB48" i="15"/>
  <c r="ER48" i="32" s="1"/>
  <c r="ER136" i="32" s="1"/>
  <c r="AA48" i="15"/>
  <c r="EQ48" i="32" s="1"/>
  <c r="EQ136" i="32" s="1"/>
  <c r="Z48" i="15"/>
  <c r="EP48" i="32" s="1"/>
  <c r="EP136" i="32" s="1"/>
  <c r="Y48" i="15"/>
  <c r="EO48" i="32" s="1"/>
  <c r="EO136" i="32" s="1"/>
  <c r="X48" i="15"/>
  <c r="EN48" i="32" s="1"/>
  <c r="EN136" i="32" s="1"/>
  <c r="W48" i="15"/>
  <c r="EM48" i="32" s="1"/>
  <c r="EM136" i="32" s="1"/>
  <c r="V48" i="15"/>
  <c r="EL48" i="32" s="1"/>
  <c r="EL136" i="32" s="1"/>
  <c r="U48" i="15"/>
  <c r="EK48" i="32" s="1"/>
  <c r="EK136" i="32" s="1"/>
  <c r="T48" i="15"/>
  <c r="EJ48" i="32" s="1"/>
  <c r="EJ136" i="32" s="1"/>
  <c r="S48" i="15"/>
  <c r="EI48" i="32" s="1"/>
  <c r="EI136" i="32" s="1"/>
  <c r="P48" i="15"/>
  <c r="AD47" i="15"/>
  <c r="ET47" i="32" s="1"/>
  <c r="ET118" i="32" s="1"/>
  <c r="AC47" i="15"/>
  <c r="ES47" i="32" s="1"/>
  <c r="ES118" i="32" s="1"/>
  <c r="AB47" i="15"/>
  <c r="ER47" i="32" s="1"/>
  <c r="ER118" i="32" s="1"/>
  <c r="AA47" i="15"/>
  <c r="EQ47" i="32" s="1"/>
  <c r="EQ118" i="32" s="1"/>
  <c r="Z47" i="15"/>
  <c r="EP47" i="32" s="1"/>
  <c r="EP118" i="32" s="1"/>
  <c r="Y47" i="15"/>
  <c r="EO47" i="32" s="1"/>
  <c r="EO118" i="32" s="1"/>
  <c r="X47" i="15"/>
  <c r="EN47" i="32" s="1"/>
  <c r="EN118" i="32" s="1"/>
  <c r="W47" i="15"/>
  <c r="EM47" i="32" s="1"/>
  <c r="EM118" i="32" s="1"/>
  <c r="V47" i="15"/>
  <c r="EL47" i="32" s="1"/>
  <c r="EL118" i="32" s="1"/>
  <c r="U47" i="15"/>
  <c r="EK47" i="32" s="1"/>
  <c r="EK118" i="32" s="1"/>
  <c r="T47" i="15"/>
  <c r="EJ47" i="32" s="1"/>
  <c r="EJ118" i="32" s="1"/>
  <c r="S47" i="15"/>
  <c r="EI47" i="32" s="1"/>
  <c r="EI118" i="32" s="1"/>
  <c r="P47" i="15"/>
  <c r="AD46" i="15"/>
  <c r="AC46" i="15"/>
  <c r="ES46" i="32" s="1"/>
  <c r="ES100" i="32" s="1"/>
  <c r="AB46" i="15"/>
  <c r="AA46" i="15"/>
  <c r="Z46" i="15"/>
  <c r="Y46" i="15"/>
  <c r="EO46" i="32" s="1"/>
  <c r="EO100" i="32" s="1"/>
  <c r="X46" i="15"/>
  <c r="EN46" i="32" s="1"/>
  <c r="EN100" i="32" s="1"/>
  <c r="W46" i="15"/>
  <c r="V46" i="15"/>
  <c r="U46" i="15"/>
  <c r="EK46" i="32" s="1"/>
  <c r="EK100" i="32" s="1"/>
  <c r="T46" i="15"/>
  <c r="EJ46" i="32" s="1"/>
  <c r="EJ100" i="32" s="1"/>
  <c r="S46" i="15"/>
  <c r="P46" i="15"/>
  <c r="O49" i="12"/>
  <c r="N49" i="12"/>
  <c r="M49" i="12"/>
  <c r="L49" i="12"/>
  <c r="K49" i="12"/>
  <c r="J49" i="12"/>
  <c r="I49" i="12"/>
  <c r="H49" i="12"/>
  <c r="G49" i="12"/>
  <c r="F49" i="12"/>
  <c r="E49" i="12"/>
  <c r="D49" i="12"/>
  <c r="AD48" i="12"/>
  <c r="EE48" i="32" s="1"/>
  <c r="EE136" i="32" s="1"/>
  <c r="AC48" i="12"/>
  <c r="ED48" i="32" s="1"/>
  <c r="ED136" i="32" s="1"/>
  <c r="AB48" i="12"/>
  <c r="EC48" i="32" s="1"/>
  <c r="EC136" i="32" s="1"/>
  <c r="AA48" i="12"/>
  <c r="EB48" i="32" s="1"/>
  <c r="EB136" i="32" s="1"/>
  <c r="Z48" i="12"/>
  <c r="EA48" i="32" s="1"/>
  <c r="EA136" i="32" s="1"/>
  <c r="Y48" i="12"/>
  <c r="DZ48" i="32" s="1"/>
  <c r="DZ136" i="32" s="1"/>
  <c r="X48" i="12"/>
  <c r="DY48" i="32" s="1"/>
  <c r="DY136" i="32" s="1"/>
  <c r="W48" i="12"/>
  <c r="DX48" i="32" s="1"/>
  <c r="DX136" i="32" s="1"/>
  <c r="V48" i="12"/>
  <c r="DW48" i="32" s="1"/>
  <c r="DW136" i="32" s="1"/>
  <c r="U48" i="12"/>
  <c r="DV48" i="32" s="1"/>
  <c r="DV136" i="32" s="1"/>
  <c r="T48" i="12"/>
  <c r="DU48" i="32" s="1"/>
  <c r="DU136" i="32" s="1"/>
  <c r="S48" i="12"/>
  <c r="DT48" i="32" s="1"/>
  <c r="DT136" i="32" s="1"/>
  <c r="P48" i="12"/>
  <c r="AD47" i="12"/>
  <c r="EE47" i="32" s="1"/>
  <c r="EE118" i="32" s="1"/>
  <c r="AC47" i="12"/>
  <c r="ED47" i="32" s="1"/>
  <c r="ED118" i="32" s="1"/>
  <c r="AB47" i="12"/>
  <c r="EC47" i="32" s="1"/>
  <c r="EC118" i="32" s="1"/>
  <c r="AA47" i="12"/>
  <c r="EB47" i="32" s="1"/>
  <c r="EB118" i="32" s="1"/>
  <c r="Z47" i="12"/>
  <c r="EA47" i="32" s="1"/>
  <c r="EA118" i="32" s="1"/>
  <c r="Y47" i="12"/>
  <c r="DZ47" i="32" s="1"/>
  <c r="DZ118" i="32" s="1"/>
  <c r="X47" i="12"/>
  <c r="DY47" i="32" s="1"/>
  <c r="DY118" i="32" s="1"/>
  <c r="W47" i="12"/>
  <c r="DX47" i="32" s="1"/>
  <c r="DX118" i="32" s="1"/>
  <c r="V47" i="12"/>
  <c r="DW47" i="32" s="1"/>
  <c r="DW118" i="32" s="1"/>
  <c r="U47" i="12"/>
  <c r="DV47" i="32" s="1"/>
  <c r="DV118" i="32" s="1"/>
  <c r="T47" i="12"/>
  <c r="DU47" i="32" s="1"/>
  <c r="DU118" i="32" s="1"/>
  <c r="S47" i="12"/>
  <c r="DT47" i="32" s="1"/>
  <c r="DT118" i="32" s="1"/>
  <c r="P47" i="12"/>
  <c r="AD46" i="12"/>
  <c r="AC46" i="12"/>
  <c r="AB46" i="12"/>
  <c r="EC46" i="32" s="1"/>
  <c r="EC100" i="32" s="1"/>
  <c r="AA46" i="12"/>
  <c r="Z46" i="12"/>
  <c r="Y46" i="12"/>
  <c r="X46" i="12"/>
  <c r="W46" i="12"/>
  <c r="V46" i="12"/>
  <c r="U46" i="12"/>
  <c r="T46" i="12"/>
  <c r="DU46" i="32" s="1"/>
  <c r="DU100" i="32" s="1"/>
  <c r="S46" i="12"/>
  <c r="P46" i="12"/>
  <c r="O49" i="18"/>
  <c r="N49" i="18"/>
  <c r="M49" i="18"/>
  <c r="L49" i="18"/>
  <c r="K49" i="18"/>
  <c r="J49" i="18"/>
  <c r="I49" i="18"/>
  <c r="H49" i="18"/>
  <c r="G49" i="18"/>
  <c r="F49" i="18"/>
  <c r="E49" i="18"/>
  <c r="D49" i="18"/>
  <c r="AD48" i="18"/>
  <c r="DP48" i="32" s="1"/>
  <c r="DP136" i="32" s="1"/>
  <c r="AC48" i="18"/>
  <c r="DO48" i="32" s="1"/>
  <c r="DO136" i="32" s="1"/>
  <c r="AB48" i="18"/>
  <c r="DN48" i="32" s="1"/>
  <c r="DN136" i="32" s="1"/>
  <c r="AA48" i="18"/>
  <c r="DM48" i="32" s="1"/>
  <c r="DM136" i="32" s="1"/>
  <c r="Z48" i="18"/>
  <c r="DL48" i="32" s="1"/>
  <c r="DL136" i="32" s="1"/>
  <c r="Y48" i="18"/>
  <c r="DK48" i="32" s="1"/>
  <c r="DK136" i="32" s="1"/>
  <c r="X48" i="18"/>
  <c r="DJ48" i="32" s="1"/>
  <c r="DJ136" i="32" s="1"/>
  <c r="W48" i="18"/>
  <c r="DI48" i="32" s="1"/>
  <c r="DI136" i="32" s="1"/>
  <c r="V48" i="18"/>
  <c r="DH48" i="32" s="1"/>
  <c r="DH136" i="32" s="1"/>
  <c r="U48" i="18"/>
  <c r="DG48" i="32" s="1"/>
  <c r="DG136" i="32" s="1"/>
  <c r="T48" i="18"/>
  <c r="DF48" i="32" s="1"/>
  <c r="DF136" i="32" s="1"/>
  <c r="S48" i="18"/>
  <c r="DE48" i="32" s="1"/>
  <c r="DE136" i="32" s="1"/>
  <c r="P48" i="18"/>
  <c r="AD47" i="18"/>
  <c r="DP47" i="32" s="1"/>
  <c r="DP118" i="32" s="1"/>
  <c r="AC47" i="18"/>
  <c r="DO47" i="32" s="1"/>
  <c r="DO118" i="32" s="1"/>
  <c r="AB47" i="18"/>
  <c r="DN47" i="32" s="1"/>
  <c r="DN118" i="32" s="1"/>
  <c r="AA47" i="18"/>
  <c r="DM47" i="32" s="1"/>
  <c r="DM118" i="32" s="1"/>
  <c r="Z47" i="18"/>
  <c r="DL47" i="32" s="1"/>
  <c r="DL118" i="32" s="1"/>
  <c r="Y47" i="18"/>
  <c r="DK47" i="32" s="1"/>
  <c r="DK118" i="32" s="1"/>
  <c r="X47" i="18"/>
  <c r="DJ47" i="32" s="1"/>
  <c r="DJ118" i="32" s="1"/>
  <c r="W47" i="18"/>
  <c r="DI47" i="32" s="1"/>
  <c r="DI118" i="32" s="1"/>
  <c r="V47" i="18"/>
  <c r="DH47" i="32" s="1"/>
  <c r="DH118" i="32" s="1"/>
  <c r="U47" i="18"/>
  <c r="DG47" i="32" s="1"/>
  <c r="DG118" i="32" s="1"/>
  <c r="T47" i="18"/>
  <c r="DF47" i="32" s="1"/>
  <c r="DF118" i="32" s="1"/>
  <c r="S47" i="18"/>
  <c r="DE47" i="32" s="1"/>
  <c r="DE118" i="32" s="1"/>
  <c r="P47" i="18"/>
  <c r="AD46" i="18"/>
  <c r="AC46" i="18"/>
  <c r="AB46" i="18"/>
  <c r="AA46" i="18"/>
  <c r="Z46" i="18"/>
  <c r="DL46" i="32" s="1"/>
  <c r="DL100" i="32" s="1"/>
  <c r="Y46" i="18"/>
  <c r="X46" i="18"/>
  <c r="W46" i="18"/>
  <c r="V46" i="18"/>
  <c r="DH46" i="32" s="1"/>
  <c r="DH100" i="32" s="1"/>
  <c r="U46" i="18"/>
  <c r="T46" i="18"/>
  <c r="S46" i="18"/>
  <c r="P46" i="18"/>
  <c r="O49" i="17"/>
  <c r="N49" i="17"/>
  <c r="M49" i="17"/>
  <c r="L49" i="17"/>
  <c r="K49" i="17"/>
  <c r="J49" i="17"/>
  <c r="I49" i="17"/>
  <c r="H49" i="17"/>
  <c r="G49" i="17"/>
  <c r="F49" i="17"/>
  <c r="E49" i="17"/>
  <c r="D49" i="17"/>
  <c r="AD48" i="17"/>
  <c r="DA48" i="32" s="1"/>
  <c r="DA136" i="32" s="1"/>
  <c r="AC48" i="17"/>
  <c r="CZ48" i="32" s="1"/>
  <c r="CZ136" i="32" s="1"/>
  <c r="AB48" i="17"/>
  <c r="CY48" i="32" s="1"/>
  <c r="CY136" i="32" s="1"/>
  <c r="AA48" i="17"/>
  <c r="CX48" i="32" s="1"/>
  <c r="CX136" i="32" s="1"/>
  <c r="Z48" i="17"/>
  <c r="CW48" i="32" s="1"/>
  <c r="CW136" i="32" s="1"/>
  <c r="Y48" i="17"/>
  <c r="CV48" i="32" s="1"/>
  <c r="CV136" i="32" s="1"/>
  <c r="X48" i="17"/>
  <c r="CU48" i="32" s="1"/>
  <c r="CU136" i="32" s="1"/>
  <c r="W48" i="17"/>
  <c r="CT48" i="32" s="1"/>
  <c r="CT136" i="32" s="1"/>
  <c r="V48" i="17"/>
  <c r="CS48" i="32" s="1"/>
  <c r="CS136" i="32" s="1"/>
  <c r="U48" i="17"/>
  <c r="CR48" i="32" s="1"/>
  <c r="CR136" i="32" s="1"/>
  <c r="T48" i="17"/>
  <c r="CQ48" i="32" s="1"/>
  <c r="CQ136" i="32" s="1"/>
  <c r="S48" i="17"/>
  <c r="CP48" i="32" s="1"/>
  <c r="CP136" i="32" s="1"/>
  <c r="P48" i="17"/>
  <c r="AD47" i="17"/>
  <c r="DA47" i="32" s="1"/>
  <c r="DA118" i="32" s="1"/>
  <c r="AC47" i="17"/>
  <c r="CZ47" i="32" s="1"/>
  <c r="CZ118" i="32" s="1"/>
  <c r="AB47" i="17"/>
  <c r="CY47" i="32" s="1"/>
  <c r="CY118" i="32" s="1"/>
  <c r="AA47" i="17"/>
  <c r="CX47" i="32" s="1"/>
  <c r="CX118" i="32" s="1"/>
  <c r="Z47" i="17"/>
  <c r="CW47" i="32" s="1"/>
  <c r="CW118" i="32" s="1"/>
  <c r="Y47" i="17"/>
  <c r="CV47" i="32" s="1"/>
  <c r="CV118" i="32" s="1"/>
  <c r="X47" i="17"/>
  <c r="CU47" i="32" s="1"/>
  <c r="CU118" i="32" s="1"/>
  <c r="W47" i="17"/>
  <c r="CT47" i="32" s="1"/>
  <c r="CT118" i="32" s="1"/>
  <c r="V47" i="17"/>
  <c r="CS47" i="32" s="1"/>
  <c r="CS118" i="32" s="1"/>
  <c r="U47" i="17"/>
  <c r="CR47" i="32" s="1"/>
  <c r="CR118" i="32" s="1"/>
  <c r="T47" i="17"/>
  <c r="CQ47" i="32" s="1"/>
  <c r="CQ118" i="32" s="1"/>
  <c r="S47" i="17"/>
  <c r="CP47" i="32" s="1"/>
  <c r="CP118" i="32" s="1"/>
  <c r="P47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P46" i="17"/>
  <c r="O49" i="16"/>
  <c r="N49" i="16"/>
  <c r="M49" i="16"/>
  <c r="L49" i="16"/>
  <c r="K49" i="16"/>
  <c r="J49" i="16"/>
  <c r="I49" i="16"/>
  <c r="H49" i="16"/>
  <c r="G49" i="16"/>
  <c r="F49" i="16"/>
  <c r="E49" i="16"/>
  <c r="D49" i="16"/>
  <c r="AD48" i="16"/>
  <c r="CL48" i="32" s="1"/>
  <c r="CL136" i="32" s="1"/>
  <c r="AC48" i="16"/>
  <c r="CK48" i="32" s="1"/>
  <c r="CK136" i="32" s="1"/>
  <c r="AB48" i="16"/>
  <c r="CJ48" i="32" s="1"/>
  <c r="CJ136" i="32" s="1"/>
  <c r="AA48" i="16"/>
  <c r="CI48" i="32" s="1"/>
  <c r="CI136" i="32" s="1"/>
  <c r="Z48" i="16"/>
  <c r="CH48" i="32" s="1"/>
  <c r="CH136" i="32" s="1"/>
  <c r="Y48" i="16"/>
  <c r="CG48" i="32" s="1"/>
  <c r="CG136" i="32" s="1"/>
  <c r="X48" i="16"/>
  <c r="CF48" i="32" s="1"/>
  <c r="CF136" i="32" s="1"/>
  <c r="W48" i="16"/>
  <c r="CE48" i="32" s="1"/>
  <c r="CE136" i="32" s="1"/>
  <c r="V48" i="16"/>
  <c r="CD48" i="32" s="1"/>
  <c r="CD136" i="32" s="1"/>
  <c r="U48" i="16"/>
  <c r="CC48" i="32" s="1"/>
  <c r="CC136" i="32" s="1"/>
  <c r="T48" i="16"/>
  <c r="CB48" i="32" s="1"/>
  <c r="CB136" i="32" s="1"/>
  <c r="S48" i="16"/>
  <c r="CA48" i="32" s="1"/>
  <c r="CA136" i="32" s="1"/>
  <c r="P48" i="16"/>
  <c r="AD47" i="16"/>
  <c r="CL47" i="32" s="1"/>
  <c r="CL118" i="32" s="1"/>
  <c r="AC47" i="16"/>
  <c r="CK47" i="32" s="1"/>
  <c r="CK118" i="32" s="1"/>
  <c r="AB47" i="16"/>
  <c r="CJ47" i="32" s="1"/>
  <c r="CJ118" i="32" s="1"/>
  <c r="AA47" i="16"/>
  <c r="CI47" i="32" s="1"/>
  <c r="CI118" i="32" s="1"/>
  <c r="Z47" i="16"/>
  <c r="CH47" i="32" s="1"/>
  <c r="CH118" i="32" s="1"/>
  <c r="Y47" i="16"/>
  <c r="CG47" i="32" s="1"/>
  <c r="CG118" i="32" s="1"/>
  <c r="X47" i="16"/>
  <c r="CF47" i="32" s="1"/>
  <c r="CF118" i="32" s="1"/>
  <c r="W47" i="16"/>
  <c r="CE47" i="32" s="1"/>
  <c r="CE118" i="32" s="1"/>
  <c r="V47" i="16"/>
  <c r="CD47" i="32" s="1"/>
  <c r="CD118" i="32" s="1"/>
  <c r="U47" i="16"/>
  <c r="CC47" i="32" s="1"/>
  <c r="CC118" i="32" s="1"/>
  <c r="T47" i="16"/>
  <c r="CB47" i="32" s="1"/>
  <c r="CB118" i="32" s="1"/>
  <c r="S47" i="16"/>
  <c r="CA47" i="32" s="1"/>
  <c r="CA118" i="32" s="1"/>
  <c r="P47" i="16"/>
  <c r="AD46" i="16"/>
  <c r="AC46" i="16"/>
  <c r="CK46" i="32" s="1"/>
  <c r="CK100" i="32" s="1"/>
  <c r="AB46" i="16"/>
  <c r="CJ46" i="32" s="1"/>
  <c r="CJ100" i="32" s="1"/>
  <c r="AA46" i="16"/>
  <c r="Z46" i="16"/>
  <c r="Y46" i="16"/>
  <c r="CG46" i="32" s="1"/>
  <c r="CG100" i="32" s="1"/>
  <c r="X46" i="16"/>
  <c r="CF46" i="32" s="1"/>
  <c r="CF100" i="32" s="1"/>
  <c r="W46" i="16"/>
  <c r="V46" i="16"/>
  <c r="U46" i="16"/>
  <c r="T46" i="16"/>
  <c r="CB46" i="32" s="1"/>
  <c r="CB100" i="32" s="1"/>
  <c r="S46" i="16"/>
  <c r="P46" i="16"/>
  <c r="O49" i="14"/>
  <c r="N49" i="14"/>
  <c r="M49" i="14"/>
  <c r="L49" i="14"/>
  <c r="K49" i="14"/>
  <c r="J49" i="14"/>
  <c r="I49" i="14"/>
  <c r="H49" i="14"/>
  <c r="G49" i="14"/>
  <c r="F49" i="14"/>
  <c r="E49" i="14"/>
  <c r="D49" i="14"/>
  <c r="AD48" i="14"/>
  <c r="BW48" i="32" s="1"/>
  <c r="BW136" i="32" s="1"/>
  <c r="AC48" i="14"/>
  <c r="BV48" i="32" s="1"/>
  <c r="BV136" i="32" s="1"/>
  <c r="AB48" i="14"/>
  <c r="BU48" i="32" s="1"/>
  <c r="BU136" i="32" s="1"/>
  <c r="AA48" i="14"/>
  <c r="BT48" i="32" s="1"/>
  <c r="BT136" i="32" s="1"/>
  <c r="Z48" i="14"/>
  <c r="BS48" i="32" s="1"/>
  <c r="BS136" i="32" s="1"/>
  <c r="Y48" i="14"/>
  <c r="BR48" i="32" s="1"/>
  <c r="BR136" i="32" s="1"/>
  <c r="X48" i="14"/>
  <c r="BQ48" i="32" s="1"/>
  <c r="BQ136" i="32" s="1"/>
  <c r="W48" i="14"/>
  <c r="BP48" i="32" s="1"/>
  <c r="BP136" i="32" s="1"/>
  <c r="V48" i="14"/>
  <c r="BO48" i="32" s="1"/>
  <c r="BO136" i="32" s="1"/>
  <c r="U48" i="14"/>
  <c r="BN48" i="32" s="1"/>
  <c r="BN136" i="32" s="1"/>
  <c r="T48" i="14"/>
  <c r="BM48" i="32" s="1"/>
  <c r="BM136" i="32" s="1"/>
  <c r="S48" i="14"/>
  <c r="BL48" i="32" s="1"/>
  <c r="BL136" i="32" s="1"/>
  <c r="P48" i="14"/>
  <c r="AD47" i="14"/>
  <c r="BW47" i="32" s="1"/>
  <c r="BW118" i="32" s="1"/>
  <c r="AC47" i="14"/>
  <c r="BV47" i="32" s="1"/>
  <c r="BV118" i="32" s="1"/>
  <c r="AB47" i="14"/>
  <c r="BU47" i="32" s="1"/>
  <c r="BU118" i="32" s="1"/>
  <c r="AA47" i="14"/>
  <c r="BT47" i="32" s="1"/>
  <c r="BT118" i="32" s="1"/>
  <c r="Z47" i="14"/>
  <c r="BS47" i="32" s="1"/>
  <c r="BS118" i="32" s="1"/>
  <c r="Y47" i="14"/>
  <c r="BR47" i="32" s="1"/>
  <c r="BR118" i="32" s="1"/>
  <c r="X47" i="14"/>
  <c r="BQ47" i="32" s="1"/>
  <c r="BQ118" i="32" s="1"/>
  <c r="W47" i="14"/>
  <c r="BP47" i="32" s="1"/>
  <c r="BP118" i="32" s="1"/>
  <c r="V47" i="14"/>
  <c r="BO47" i="32" s="1"/>
  <c r="BO118" i="32" s="1"/>
  <c r="U47" i="14"/>
  <c r="BN47" i="32" s="1"/>
  <c r="BN118" i="32" s="1"/>
  <c r="T47" i="14"/>
  <c r="BM47" i="32" s="1"/>
  <c r="BM118" i="32" s="1"/>
  <c r="S47" i="14"/>
  <c r="BL47" i="32" s="1"/>
  <c r="BL118" i="32" s="1"/>
  <c r="P47" i="14"/>
  <c r="AD46" i="14"/>
  <c r="AC46" i="14"/>
  <c r="AB46" i="14"/>
  <c r="AA46" i="14"/>
  <c r="Z46" i="14"/>
  <c r="Y46" i="14"/>
  <c r="X46" i="14"/>
  <c r="BQ46" i="32" s="1"/>
  <c r="BQ100" i="32" s="1"/>
  <c r="W46" i="14"/>
  <c r="V46" i="14"/>
  <c r="U46" i="14"/>
  <c r="T46" i="14"/>
  <c r="BM46" i="32" s="1"/>
  <c r="BM100" i="32" s="1"/>
  <c r="S46" i="14"/>
  <c r="P46" i="14"/>
  <c r="O49" i="13"/>
  <c r="N49" i="13"/>
  <c r="M49" i="13"/>
  <c r="L49" i="13"/>
  <c r="K49" i="13"/>
  <c r="J49" i="13"/>
  <c r="I49" i="13"/>
  <c r="H49" i="13"/>
  <c r="G49" i="13"/>
  <c r="F49" i="13"/>
  <c r="E49" i="13"/>
  <c r="D49" i="13"/>
  <c r="AD48" i="13"/>
  <c r="BH48" i="32" s="1"/>
  <c r="BH136" i="32" s="1"/>
  <c r="AC48" i="13"/>
  <c r="BG48" i="32" s="1"/>
  <c r="BG136" i="32" s="1"/>
  <c r="AB48" i="13"/>
  <c r="BF48" i="32" s="1"/>
  <c r="BF136" i="32" s="1"/>
  <c r="AA48" i="13"/>
  <c r="BE48" i="32" s="1"/>
  <c r="BE136" i="32" s="1"/>
  <c r="Z48" i="13"/>
  <c r="BD48" i="32" s="1"/>
  <c r="BD136" i="32" s="1"/>
  <c r="Y48" i="13"/>
  <c r="BC48" i="32" s="1"/>
  <c r="BC136" i="32" s="1"/>
  <c r="X48" i="13"/>
  <c r="BB48" i="32" s="1"/>
  <c r="BB136" i="32" s="1"/>
  <c r="W48" i="13"/>
  <c r="BA48" i="32" s="1"/>
  <c r="BA136" i="32" s="1"/>
  <c r="V48" i="13"/>
  <c r="AZ48" i="32" s="1"/>
  <c r="AZ136" i="32" s="1"/>
  <c r="U48" i="13"/>
  <c r="AY48" i="32" s="1"/>
  <c r="AY136" i="32" s="1"/>
  <c r="T48" i="13"/>
  <c r="AX48" i="32" s="1"/>
  <c r="AX136" i="32" s="1"/>
  <c r="S48" i="13"/>
  <c r="AW48" i="32" s="1"/>
  <c r="AW136" i="32" s="1"/>
  <c r="P48" i="13"/>
  <c r="AD47" i="13"/>
  <c r="BH47" i="32" s="1"/>
  <c r="BH118" i="32" s="1"/>
  <c r="AC47" i="13"/>
  <c r="BG47" i="32" s="1"/>
  <c r="BG118" i="32" s="1"/>
  <c r="AB47" i="13"/>
  <c r="BF47" i="32" s="1"/>
  <c r="BF118" i="32" s="1"/>
  <c r="AA47" i="13"/>
  <c r="BE47" i="32" s="1"/>
  <c r="BE118" i="32" s="1"/>
  <c r="Z47" i="13"/>
  <c r="BD47" i="32" s="1"/>
  <c r="BD118" i="32" s="1"/>
  <c r="Y47" i="13"/>
  <c r="BC47" i="32" s="1"/>
  <c r="BC118" i="32" s="1"/>
  <c r="X47" i="13"/>
  <c r="BB47" i="32" s="1"/>
  <c r="BB118" i="32" s="1"/>
  <c r="W47" i="13"/>
  <c r="BA47" i="32" s="1"/>
  <c r="BA118" i="32" s="1"/>
  <c r="V47" i="13"/>
  <c r="AZ47" i="32" s="1"/>
  <c r="AZ118" i="32" s="1"/>
  <c r="U47" i="13"/>
  <c r="AY47" i="32" s="1"/>
  <c r="AY118" i="32" s="1"/>
  <c r="T47" i="13"/>
  <c r="AX47" i="32" s="1"/>
  <c r="AX118" i="32" s="1"/>
  <c r="S47" i="13"/>
  <c r="AW47" i="32" s="1"/>
  <c r="AW118" i="32" s="1"/>
  <c r="P47" i="13"/>
  <c r="AD46" i="13"/>
  <c r="BH46" i="32" s="1"/>
  <c r="BH100" i="32" s="1"/>
  <c r="AC46" i="13"/>
  <c r="BG46" i="32" s="1"/>
  <c r="BG100" i="32" s="1"/>
  <c r="AB46" i="13"/>
  <c r="AA46" i="13"/>
  <c r="Z46" i="13"/>
  <c r="BD46" i="32" s="1"/>
  <c r="BD100" i="32" s="1"/>
  <c r="Y46" i="13"/>
  <c r="BC46" i="32" s="1"/>
  <c r="BC100" i="32" s="1"/>
  <c r="X46" i="13"/>
  <c r="W46" i="13"/>
  <c r="V46" i="13"/>
  <c r="AZ46" i="32" s="1"/>
  <c r="AZ100" i="32" s="1"/>
  <c r="U46" i="13"/>
  <c r="T46" i="13"/>
  <c r="S46" i="13"/>
  <c r="P46" i="13"/>
  <c r="O49" i="11"/>
  <c r="N49" i="11"/>
  <c r="M49" i="11"/>
  <c r="L49" i="11"/>
  <c r="K49" i="11"/>
  <c r="J49" i="11"/>
  <c r="I49" i="11"/>
  <c r="H49" i="11"/>
  <c r="G49" i="11"/>
  <c r="F49" i="11"/>
  <c r="E49" i="11"/>
  <c r="D49" i="11"/>
  <c r="AD48" i="11"/>
  <c r="AS48" i="32" s="1"/>
  <c r="AS136" i="32" s="1"/>
  <c r="AC48" i="11"/>
  <c r="AR48" i="32" s="1"/>
  <c r="AR136" i="32" s="1"/>
  <c r="AB48" i="11"/>
  <c r="AQ48" i="32" s="1"/>
  <c r="AQ136" i="32" s="1"/>
  <c r="AA48" i="11"/>
  <c r="AP48" i="32" s="1"/>
  <c r="AP136" i="32" s="1"/>
  <c r="Z48" i="11"/>
  <c r="AO48" i="32" s="1"/>
  <c r="AO136" i="32" s="1"/>
  <c r="Y48" i="11"/>
  <c r="AN48" i="32" s="1"/>
  <c r="AN136" i="32" s="1"/>
  <c r="X48" i="11"/>
  <c r="AM48" i="32" s="1"/>
  <c r="AM136" i="32" s="1"/>
  <c r="W48" i="11"/>
  <c r="AL48" i="32" s="1"/>
  <c r="AL136" i="32" s="1"/>
  <c r="V48" i="11"/>
  <c r="AK48" i="32" s="1"/>
  <c r="AK136" i="32" s="1"/>
  <c r="U48" i="11"/>
  <c r="AJ48" i="32" s="1"/>
  <c r="AJ136" i="32" s="1"/>
  <c r="T48" i="11"/>
  <c r="AI48" i="32" s="1"/>
  <c r="AI136" i="32" s="1"/>
  <c r="S48" i="11"/>
  <c r="AH48" i="32" s="1"/>
  <c r="AH136" i="32" s="1"/>
  <c r="P48" i="11"/>
  <c r="AD47" i="11"/>
  <c r="AS47" i="32" s="1"/>
  <c r="AS118" i="32" s="1"/>
  <c r="AC47" i="11"/>
  <c r="AR47" i="32" s="1"/>
  <c r="AR118" i="32" s="1"/>
  <c r="AB47" i="11"/>
  <c r="AQ47" i="32" s="1"/>
  <c r="AQ118" i="32" s="1"/>
  <c r="AA47" i="11"/>
  <c r="AP47" i="32" s="1"/>
  <c r="AP118" i="32" s="1"/>
  <c r="Z47" i="11"/>
  <c r="AO47" i="32" s="1"/>
  <c r="AO118" i="32" s="1"/>
  <c r="Y47" i="11"/>
  <c r="AN47" i="32" s="1"/>
  <c r="AN118" i="32" s="1"/>
  <c r="X47" i="11"/>
  <c r="AM47" i="32" s="1"/>
  <c r="AM118" i="32" s="1"/>
  <c r="W47" i="11"/>
  <c r="AL47" i="32" s="1"/>
  <c r="AL118" i="32" s="1"/>
  <c r="V47" i="11"/>
  <c r="AK47" i="32" s="1"/>
  <c r="AK118" i="32" s="1"/>
  <c r="U47" i="11"/>
  <c r="AJ47" i="32" s="1"/>
  <c r="AJ118" i="32" s="1"/>
  <c r="T47" i="11"/>
  <c r="AI47" i="32" s="1"/>
  <c r="AI118" i="32" s="1"/>
  <c r="S47" i="11"/>
  <c r="AH47" i="32" s="1"/>
  <c r="AH118" i="32" s="1"/>
  <c r="P47" i="11"/>
  <c r="AD46" i="11"/>
  <c r="AC46" i="11"/>
  <c r="AB46" i="11"/>
  <c r="AA46" i="11"/>
  <c r="Z46" i="11"/>
  <c r="AO46" i="32" s="1"/>
  <c r="AO100" i="32" s="1"/>
  <c r="Y46" i="11"/>
  <c r="X46" i="11"/>
  <c r="W46" i="11"/>
  <c r="V46" i="11"/>
  <c r="AK46" i="32" s="1"/>
  <c r="AK100" i="32" s="1"/>
  <c r="U46" i="11"/>
  <c r="AJ46" i="32" s="1"/>
  <c r="AJ100" i="32" s="1"/>
  <c r="T46" i="11"/>
  <c r="S46" i="11"/>
  <c r="P46" i="11"/>
  <c r="O49" i="8"/>
  <c r="N49" i="8"/>
  <c r="M49" i="8"/>
  <c r="L49" i="8"/>
  <c r="K49" i="8"/>
  <c r="J49" i="8"/>
  <c r="I49" i="8"/>
  <c r="H49" i="8"/>
  <c r="G49" i="8"/>
  <c r="F49" i="8"/>
  <c r="E49" i="8"/>
  <c r="D49" i="8"/>
  <c r="AD48" i="8"/>
  <c r="AC48" i="8"/>
  <c r="AB48" i="8"/>
  <c r="AA48" i="8"/>
  <c r="Z48" i="8"/>
  <c r="Y48" i="8"/>
  <c r="X48" i="8"/>
  <c r="W48" i="8"/>
  <c r="V48" i="8"/>
  <c r="U48" i="8"/>
  <c r="T48" i="8"/>
  <c r="S48" i="8"/>
  <c r="P48" i="8"/>
  <c r="AD47" i="8"/>
  <c r="AC47" i="8"/>
  <c r="AB47" i="8"/>
  <c r="AA47" i="8"/>
  <c r="Z47" i="8"/>
  <c r="Y47" i="8"/>
  <c r="X47" i="8"/>
  <c r="W47" i="8"/>
  <c r="V47" i="8"/>
  <c r="U47" i="8"/>
  <c r="T47" i="8"/>
  <c r="S47" i="8"/>
  <c r="P47" i="8"/>
  <c r="AD46" i="8"/>
  <c r="AC46" i="8"/>
  <c r="AB46" i="8"/>
  <c r="AA46" i="8"/>
  <c r="Z46" i="8"/>
  <c r="Y46" i="8"/>
  <c r="X46" i="8"/>
  <c r="W46" i="8"/>
  <c r="V46" i="8"/>
  <c r="U46" i="8"/>
  <c r="T46" i="8"/>
  <c r="S46" i="8"/>
  <c r="P46" i="8"/>
  <c r="O49" i="9"/>
  <c r="N49" i="9"/>
  <c r="M49" i="9"/>
  <c r="L49" i="9"/>
  <c r="K49" i="9"/>
  <c r="J49" i="9"/>
  <c r="I49" i="9"/>
  <c r="H49" i="9"/>
  <c r="G49" i="9"/>
  <c r="F49" i="9"/>
  <c r="E49" i="9"/>
  <c r="D49" i="9"/>
  <c r="AD48" i="9"/>
  <c r="AC48" i="9"/>
  <c r="AB48" i="9"/>
  <c r="AA48" i="9"/>
  <c r="Z48" i="9"/>
  <c r="Y48" i="9"/>
  <c r="X48" i="9"/>
  <c r="W48" i="9"/>
  <c r="V48" i="9"/>
  <c r="U48" i="9"/>
  <c r="T48" i="9"/>
  <c r="S48" i="9"/>
  <c r="P48" i="9"/>
  <c r="AD47" i="9"/>
  <c r="AC47" i="9"/>
  <c r="AB47" i="9"/>
  <c r="AA47" i="9"/>
  <c r="Z47" i="9"/>
  <c r="Y47" i="9"/>
  <c r="X47" i="9"/>
  <c r="W47" i="9"/>
  <c r="V47" i="9"/>
  <c r="U47" i="9"/>
  <c r="T47" i="9"/>
  <c r="S47" i="9"/>
  <c r="P47" i="9"/>
  <c r="AD46" i="9"/>
  <c r="AC46" i="9"/>
  <c r="AB46" i="9"/>
  <c r="AA46" i="9"/>
  <c r="Z46" i="9"/>
  <c r="Y46" i="9"/>
  <c r="X46" i="9"/>
  <c r="W46" i="9"/>
  <c r="V46" i="9"/>
  <c r="U46" i="9"/>
  <c r="T46" i="9"/>
  <c r="S46" i="9"/>
  <c r="P46" i="9"/>
  <c r="O25" i="49"/>
  <c r="N25" i="49"/>
  <c r="M25" i="49"/>
  <c r="L25" i="49"/>
  <c r="K25" i="49"/>
  <c r="J25" i="49"/>
  <c r="I25" i="49"/>
  <c r="H25" i="49"/>
  <c r="G25" i="49"/>
  <c r="F25" i="49"/>
  <c r="E25" i="49"/>
  <c r="D25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AA48" i="10"/>
  <c r="AA48" i="32" s="1"/>
  <c r="AA136" i="32" s="1"/>
  <c r="AB47" i="10"/>
  <c r="AB47" i="32" s="1"/>
  <c r="AB118" i="32" s="1"/>
  <c r="O49" i="10"/>
  <c r="N49" i="10"/>
  <c r="M49" i="10"/>
  <c r="L49" i="10"/>
  <c r="K49" i="10"/>
  <c r="J49" i="10"/>
  <c r="I49" i="10"/>
  <c r="H49" i="10"/>
  <c r="G49" i="10"/>
  <c r="F49" i="10"/>
  <c r="E49" i="10"/>
  <c r="D49" i="10"/>
  <c r="O24" i="49"/>
  <c r="N24" i="49"/>
  <c r="M24" i="49"/>
  <c r="L24" i="49"/>
  <c r="K24" i="49"/>
  <c r="J24" i="49"/>
  <c r="I24" i="49"/>
  <c r="H24" i="49"/>
  <c r="G24" i="49"/>
  <c r="F24" i="49"/>
  <c r="E24" i="49"/>
  <c r="D24" i="49"/>
  <c r="O11" i="49"/>
  <c r="N11" i="49"/>
  <c r="M11" i="49"/>
  <c r="L11" i="49"/>
  <c r="K11" i="49"/>
  <c r="J11" i="49"/>
  <c r="I11" i="49"/>
  <c r="H11" i="49"/>
  <c r="G11" i="49"/>
  <c r="F11" i="49"/>
  <c r="E11" i="49"/>
  <c r="D11" i="49"/>
  <c r="O49" i="7"/>
  <c r="N49" i="7"/>
  <c r="M49" i="7"/>
  <c r="L49" i="7"/>
  <c r="K49" i="7"/>
  <c r="J49" i="7"/>
  <c r="I49" i="7"/>
  <c r="H49" i="7"/>
  <c r="G49" i="7"/>
  <c r="F49" i="7"/>
  <c r="E49" i="7"/>
  <c r="D49" i="7"/>
  <c r="AD48" i="7"/>
  <c r="O48" i="32" s="1"/>
  <c r="O136" i="32" s="1"/>
  <c r="AC48" i="7"/>
  <c r="N48" i="32" s="1"/>
  <c r="N136" i="32" s="1"/>
  <c r="AB48" i="7"/>
  <c r="M48" i="32" s="1"/>
  <c r="M136" i="32" s="1"/>
  <c r="AA48" i="7"/>
  <c r="L48" i="32" s="1"/>
  <c r="L136" i="32" s="1"/>
  <c r="Z48" i="7"/>
  <c r="K48" i="32" s="1"/>
  <c r="K136" i="32" s="1"/>
  <c r="Y48" i="7"/>
  <c r="J48" i="32" s="1"/>
  <c r="J136" i="32" s="1"/>
  <c r="X48" i="7"/>
  <c r="I48" i="32" s="1"/>
  <c r="I136" i="32" s="1"/>
  <c r="W48" i="7"/>
  <c r="H48" i="32" s="1"/>
  <c r="H136" i="32" s="1"/>
  <c r="V48" i="7"/>
  <c r="G48" i="32" s="1"/>
  <c r="G136" i="32" s="1"/>
  <c r="U48" i="7"/>
  <c r="F48" i="32" s="1"/>
  <c r="F136" i="32" s="1"/>
  <c r="T48" i="7"/>
  <c r="E48" i="32" s="1"/>
  <c r="E136" i="32" s="1"/>
  <c r="S48" i="7"/>
  <c r="D48" i="32" s="1"/>
  <c r="D136" i="32" s="1"/>
  <c r="P48" i="7"/>
  <c r="AD47" i="7"/>
  <c r="O47" i="32" s="1"/>
  <c r="O118" i="32" s="1"/>
  <c r="AC47" i="7"/>
  <c r="N47" i="32" s="1"/>
  <c r="N118" i="32" s="1"/>
  <c r="AB47" i="7"/>
  <c r="M47" i="32" s="1"/>
  <c r="M118" i="32" s="1"/>
  <c r="AA47" i="7"/>
  <c r="L47" i="32" s="1"/>
  <c r="L118" i="32" s="1"/>
  <c r="Z47" i="7"/>
  <c r="K47" i="32" s="1"/>
  <c r="K118" i="32" s="1"/>
  <c r="Y47" i="7"/>
  <c r="J47" i="32" s="1"/>
  <c r="J118" i="32" s="1"/>
  <c r="X47" i="7"/>
  <c r="I47" i="32" s="1"/>
  <c r="I118" i="32" s="1"/>
  <c r="W47" i="7"/>
  <c r="H47" i="32" s="1"/>
  <c r="H118" i="32" s="1"/>
  <c r="V47" i="7"/>
  <c r="G47" i="32" s="1"/>
  <c r="G118" i="32" s="1"/>
  <c r="U47" i="7"/>
  <c r="F47" i="32" s="1"/>
  <c r="F118" i="32" s="1"/>
  <c r="T47" i="7"/>
  <c r="E47" i="32" s="1"/>
  <c r="E118" i="32" s="1"/>
  <c r="S47" i="7"/>
  <c r="D47" i="32" s="1"/>
  <c r="D118" i="32" s="1"/>
  <c r="P47" i="7"/>
  <c r="AD46" i="7"/>
  <c r="AC46" i="7"/>
  <c r="N46" i="32" s="1"/>
  <c r="N100" i="32" s="1"/>
  <c r="AB46" i="7"/>
  <c r="M46" i="32" s="1"/>
  <c r="M100" i="32" s="1"/>
  <c r="AA46" i="7"/>
  <c r="Z46" i="7"/>
  <c r="Y46" i="7"/>
  <c r="J46" i="32" s="1"/>
  <c r="J100" i="32" s="1"/>
  <c r="X46" i="7"/>
  <c r="I46" i="32" s="1"/>
  <c r="I100" i="32" s="1"/>
  <c r="W46" i="7"/>
  <c r="V46" i="7"/>
  <c r="U46" i="7"/>
  <c r="T46" i="7"/>
  <c r="E46" i="32" s="1"/>
  <c r="E100" i="32" s="1"/>
  <c r="S46" i="7"/>
  <c r="P46" i="7"/>
  <c r="D11" i="52"/>
  <c r="A60" i="50"/>
  <c r="A55" i="50"/>
  <c r="A50" i="50"/>
  <c r="A45" i="50"/>
  <c r="A40" i="50"/>
  <c r="A35" i="50"/>
  <c r="A30" i="50"/>
  <c r="A25" i="50"/>
  <c r="A20" i="50"/>
  <c r="A15" i="50"/>
  <c r="A10" i="50"/>
  <c r="CR8" i="50"/>
  <c r="CQ8" i="50"/>
  <c r="CN8" i="50"/>
  <c r="CM8" i="50"/>
  <c r="CJ8" i="50"/>
  <c r="CI8" i="50"/>
  <c r="CF8" i="50"/>
  <c r="CE8" i="50"/>
  <c r="CB8" i="50"/>
  <c r="CA8" i="50"/>
  <c r="BX8" i="50"/>
  <c r="BW8" i="50"/>
  <c r="BT8" i="50"/>
  <c r="BS8" i="50"/>
  <c r="BP8" i="50"/>
  <c r="BO8" i="50"/>
  <c r="BL8" i="50"/>
  <c r="BK8" i="50"/>
  <c r="BH8" i="50"/>
  <c r="BG8" i="50"/>
  <c r="BD8" i="50"/>
  <c r="BC8" i="50"/>
  <c r="AZ8" i="50"/>
  <c r="AY8" i="50"/>
  <c r="AV8" i="50"/>
  <c r="AU8" i="50"/>
  <c r="AR8" i="50"/>
  <c r="AQ8" i="50"/>
  <c r="AN8" i="50"/>
  <c r="AM8" i="50"/>
  <c r="AJ8" i="50"/>
  <c r="AI8" i="50"/>
  <c r="AF8" i="50"/>
  <c r="AE8" i="50"/>
  <c r="AB8" i="50"/>
  <c r="AA8" i="50"/>
  <c r="X8" i="50"/>
  <c r="W8" i="50"/>
  <c r="T8" i="50"/>
  <c r="S8" i="50"/>
  <c r="P8" i="50"/>
  <c r="O8" i="50"/>
  <c r="L8" i="50"/>
  <c r="K8" i="50"/>
  <c r="H8" i="50"/>
  <c r="G8" i="50"/>
  <c r="DN7" i="50"/>
  <c r="CZ7" i="50"/>
  <c r="A4" i="50"/>
  <c r="CC42" i="59" l="1"/>
  <c r="CJ67" i="65"/>
  <c r="CK62" i="65"/>
  <c r="CL62" i="65" s="1"/>
  <c r="CL59" i="65"/>
  <c r="CK37" i="65"/>
  <c r="CL37" i="65" s="1"/>
  <c r="CL34" i="65"/>
  <c r="CR66" i="65"/>
  <c r="CS11" i="65"/>
  <c r="CL29" i="65"/>
  <c r="CK32" i="65"/>
  <c r="CL32" i="65" s="1"/>
  <c r="CS44" i="65"/>
  <c r="CR47" i="65"/>
  <c r="CS19" i="65"/>
  <c r="CR22" i="65"/>
  <c r="CR52" i="65"/>
  <c r="CS49" i="65"/>
  <c r="CR17" i="65"/>
  <c r="CS14" i="65"/>
  <c r="CK66" i="65"/>
  <c r="CL66" i="65" s="1"/>
  <c r="CL11" i="65"/>
  <c r="CK65" i="65"/>
  <c r="CL65" i="65" s="1"/>
  <c r="CL10" i="65"/>
  <c r="CR32" i="65"/>
  <c r="CS29" i="65"/>
  <c r="CL39" i="65"/>
  <c r="CK42" i="65"/>
  <c r="CL42" i="65" s="1"/>
  <c r="CK47" i="65"/>
  <c r="CL47" i="65" s="1"/>
  <c r="CL44" i="65"/>
  <c r="CK17" i="65"/>
  <c r="CL17" i="65" s="1"/>
  <c r="CL14" i="65"/>
  <c r="CK64" i="65"/>
  <c r="CK12" i="65"/>
  <c r="CL12" i="65" s="1"/>
  <c r="CL9" i="65"/>
  <c r="CK52" i="65"/>
  <c r="CL52" i="65" s="1"/>
  <c r="CL49" i="65"/>
  <c r="CR42" i="65"/>
  <c r="CS39" i="65"/>
  <c r="CR57" i="65"/>
  <c r="CS54" i="65"/>
  <c r="CR27" i="65"/>
  <c r="CS24" i="65"/>
  <c r="CR64" i="65"/>
  <c r="CR12" i="65"/>
  <c r="CS9" i="65"/>
  <c r="CL24" i="65"/>
  <c r="CK27" i="65"/>
  <c r="CL27" i="65" s="1"/>
  <c r="CR37" i="65"/>
  <c r="CS34" i="65"/>
  <c r="CD64" i="65"/>
  <c r="CC67" i="65"/>
  <c r="CD67" i="65" s="1"/>
  <c r="CK57" i="65"/>
  <c r="CL57" i="65" s="1"/>
  <c r="CL54" i="65"/>
  <c r="CR62" i="65"/>
  <c r="CS59" i="65"/>
  <c r="CQ67" i="65"/>
  <c r="CR65" i="65"/>
  <c r="CS10" i="65"/>
  <c r="CL19" i="65"/>
  <c r="CK22" i="65"/>
  <c r="CL22" i="65" s="1"/>
  <c r="AT54" i="32"/>
  <c r="BX54" i="32"/>
  <c r="BZ42" i="59"/>
  <c r="BZ52" i="59"/>
  <c r="CK64" i="63"/>
  <c r="CK12" i="63"/>
  <c r="CL12" i="63" s="1"/>
  <c r="CL9" i="63"/>
  <c r="CS29" i="63"/>
  <c r="CR32" i="63"/>
  <c r="CK66" i="63"/>
  <c r="CL66" i="63" s="1"/>
  <c r="CL11" i="63"/>
  <c r="CR42" i="63"/>
  <c r="CS39" i="63"/>
  <c r="CS14" i="63"/>
  <c r="CR17" i="63"/>
  <c r="CK62" i="63"/>
  <c r="CL62" i="63" s="1"/>
  <c r="CL59" i="63"/>
  <c r="CK32" i="63"/>
  <c r="CL32" i="63" s="1"/>
  <c r="CL29" i="63"/>
  <c r="CD64" i="63"/>
  <c r="CC67" i="63"/>
  <c r="CD67" i="63" s="1"/>
  <c r="CS34" i="63"/>
  <c r="CR37" i="63"/>
  <c r="CR47" i="63"/>
  <c r="CS44" i="63"/>
  <c r="CQ67" i="63"/>
  <c r="CK37" i="63"/>
  <c r="CL37" i="63" s="1"/>
  <c r="CL34" i="63"/>
  <c r="CK57" i="63"/>
  <c r="CL57" i="63" s="1"/>
  <c r="CL54" i="63"/>
  <c r="CK52" i="63"/>
  <c r="CL52" i="63" s="1"/>
  <c r="CL49" i="63"/>
  <c r="CK65" i="63"/>
  <c r="CL65" i="63" s="1"/>
  <c r="CL10" i="63"/>
  <c r="CJ67" i="63"/>
  <c r="CS49" i="63"/>
  <c r="CR52" i="63"/>
  <c r="CL39" i="63"/>
  <c r="CK42" i="63"/>
  <c r="CL42" i="63" s="1"/>
  <c r="CS24" i="63"/>
  <c r="CR27" i="63"/>
  <c r="CR66" i="63"/>
  <c r="CS11" i="63"/>
  <c r="CS19" i="63"/>
  <c r="CR22" i="63"/>
  <c r="CR62" i="63"/>
  <c r="CS59" i="63"/>
  <c r="CK27" i="63"/>
  <c r="CL27" i="63" s="1"/>
  <c r="CL24" i="63"/>
  <c r="CK17" i="63"/>
  <c r="CL17" i="63" s="1"/>
  <c r="CL14" i="63"/>
  <c r="CR65" i="63"/>
  <c r="CS10" i="63"/>
  <c r="CR57" i="63"/>
  <c r="CS54" i="63"/>
  <c r="CR64" i="63"/>
  <c r="CR12" i="63"/>
  <c r="CS9" i="63"/>
  <c r="CM54" i="32"/>
  <c r="DQ54" i="32"/>
  <c r="EU54" i="32"/>
  <c r="P54" i="32"/>
  <c r="CB67" i="61"/>
  <c r="CJ57" i="61"/>
  <c r="CK54" i="61"/>
  <c r="BV64" i="61"/>
  <c r="BU67" i="61"/>
  <c r="BV67" i="61" s="1"/>
  <c r="CQ66" i="61"/>
  <c r="CR11" i="61"/>
  <c r="S47" i="31" s="1"/>
  <c r="CQ62" i="61"/>
  <c r="CR59" i="61"/>
  <c r="S21" i="31" s="1"/>
  <c r="CJ52" i="61"/>
  <c r="CK49" i="61"/>
  <c r="CC42" i="61"/>
  <c r="CD42" i="61" s="1"/>
  <c r="CD39" i="61"/>
  <c r="CC57" i="61"/>
  <c r="CD57" i="61" s="1"/>
  <c r="CD54" i="61"/>
  <c r="CJ32" i="61"/>
  <c r="CK29" i="61"/>
  <c r="CJ66" i="61"/>
  <c r="CK11" i="61"/>
  <c r="CJ65" i="61"/>
  <c r="CK10" i="61"/>
  <c r="CC65" i="61"/>
  <c r="CD65" i="61" s="1"/>
  <c r="CD10" i="61"/>
  <c r="CK19" i="61"/>
  <c r="CJ22" i="61"/>
  <c r="CK44" i="61"/>
  <c r="CJ47" i="61"/>
  <c r="CQ27" i="61"/>
  <c r="CR24" i="61"/>
  <c r="S14" i="31" s="1"/>
  <c r="CQ37" i="61"/>
  <c r="CR34" i="61"/>
  <c r="S16" i="31" s="1"/>
  <c r="CI67" i="61"/>
  <c r="CQ22" i="61"/>
  <c r="CR19" i="61"/>
  <c r="S13" i="31" s="1"/>
  <c r="CQ52" i="61"/>
  <c r="CR49" i="61"/>
  <c r="S19" i="31" s="1"/>
  <c r="CD19" i="61"/>
  <c r="CC22" i="61"/>
  <c r="CD22" i="61" s="1"/>
  <c r="CQ64" i="61"/>
  <c r="CQ12" i="61"/>
  <c r="CR9" i="61"/>
  <c r="S11" i="31" s="1"/>
  <c r="CQ65" i="61"/>
  <c r="CR10" i="61"/>
  <c r="S29" i="31" s="1"/>
  <c r="CQ17" i="61"/>
  <c r="CR14" i="61"/>
  <c r="S12" i="31" s="1"/>
  <c r="CQ32" i="61"/>
  <c r="CR29" i="61"/>
  <c r="S15" i="31" s="1"/>
  <c r="CJ37" i="61"/>
  <c r="CK34" i="61"/>
  <c r="CP64" i="61"/>
  <c r="CO67" i="61"/>
  <c r="CP67" i="61" s="1"/>
  <c r="CC64" i="61"/>
  <c r="CC12" i="61"/>
  <c r="CD12" i="61" s="1"/>
  <c r="CD9" i="61"/>
  <c r="CQ42" i="61"/>
  <c r="CR39" i="61"/>
  <c r="S17" i="31" s="1"/>
  <c r="CJ17" i="61"/>
  <c r="CK14" i="61"/>
  <c r="CJ42" i="61"/>
  <c r="CK39" i="61"/>
  <c r="CC52" i="61"/>
  <c r="CD52" i="61" s="1"/>
  <c r="CD49" i="61"/>
  <c r="CC47" i="61"/>
  <c r="CD47" i="61" s="1"/>
  <c r="CD44" i="61"/>
  <c r="CC66" i="61"/>
  <c r="CD66" i="61" s="1"/>
  <c r="CD11" i="61"/>
  <c r="CQ57" i="61"/>
  <c r="CR54" i="61"/>
  <c r="S20" i="31" s="1"/>
  <c r="CJ62" i="61"/>
  <c r="CK59" i="61"/>
  <c r="CC17" i="61"/>
  <c r="CD17" i="61" s="1"/>
  <c r="CD14" i="61"/>
  <c r="CJ27" i="61"/>
  <c r="CK24" i="61"/>
  <c r="CJ64" i="61"/>
  <c r="CJ12" i="61"/>
  <c r="CK9" i="61"/>
  <c r="CQ47" i="61"/>
  <c r="CR44" i="61"/>
  <c r="S18" i="31" s="1"/>
  <c r="AB49" i="19"/>
  <c r="DB54" i="32"/>
  <c r="T49" i="13"/>
  <c r="AC49" i="14"/>
  <c r="P49" i="16"/>
  <c r="V49" i="16"/>
  <c r="S49" i="17"/>
  <c r="W49" i="17"/>
  <c r="AA49" i="17"/>
  <c r="P49" i="15"/>
  <c r="BI54" i="32"/>
  <c r="CA42" i="59"/>
  <c r="V49" i="8"/>
  <c r="Z49" i="8"/>
  <c r="AD49" i="8"/>
  <c r="P49" i="8"/>
  <c r="S49" i="8"/>
  <c r="W49" i="8"/>
  <c r="AA49" i="8"/>
  <c r="T49" i="11"/>
  <c r="X49" i="11"/>
  <c r="AB49" i="11"/>
  <c r="U49" i="13"/>
  <c r="P49" i="14"/>
  <c r="V49" i="14"/>
  <c r="Z49" i="14"/>
  <c r="AD49" i="14"/>
  <c r="U49" i="18"/>
  <c r="Y49" i="18"/>
  <c r="AC49" i="18"/>
  <c r="T49" i="19"/>
  <c r="X49" i="19"/>
  <c r="DG46" i="32"/>
  <c r="DG100" i="32" s="1"/>
  <c r="FG46" i="32"/>
  <c r="FG100" i="32" s="1"/>
  <c r="BV29" i="59"/>
  <c r="BV57" i="57"/>
  <c r="BV47" i="59"/>
  <c r="BV49" i="59"/>
  <c r="CE52" i="59"/>
  <c r="CE22" i="59"/>
  <c r="CG19" i="59"/>
  <c r="CG22" i="59" s="1"/>
  <c r="CE32" i="59"/>
  <c r="CC54" i="59"/>
  <c r="CD54" i="59" s="1"/>
  <c r="CE66" i="59"/>
  <c r="BW67" i="59"/>
  <c r="BS64" i="59"/>
  <c r="CE27" i="59"/>
  <c r="BZ66" i="59"/>
  <c r="CG42" i="59"/>
  <c r="CH39" i="59"/>
  <c r="CI39" i="59" s="1"/>
  <c r="CK40" i="59"/>
  <c r="CL40" i="59" s="1"/>
  <c r="CJ42" i="59"/>
  <c r="BS37" i="59"/>
  <c r="BU34" i="59"/>
  <c r="BY47" i="59"/>
  <c r="BZ47" i="59" s="1"/>
  <c r="BZ44" i="59"/>
  <c r="CA44" i="59" s="1"/>
  <c r="CA66" i="59"/>
  <c r="CB11" i="59"/>
  <c r="CA12" i="59"/>
  <c r="CB9" i="59"/>
  <c r="BN29" i="59"/>
  <c r="BM32" i="59"/>
  <c r="BN32" i="59" s="1"/>
  <c r="CG62" i="59"/>
  <c r="CH59" i="59"/>
  <c r="CI59" i="59" s="1"/>
  <c r="CG57" i="59"/>
  <c r="CH54" i="59"/>
  <c r="CI54" i="59" s="1"/>
  <c r="CG49" i="59"/>
  <c r="CG65" i="59"/>
  <c r="CH10" i="59"/>
  <c r="CI10" i="59" s="1"/>
  <c r="CE37" i="59"/>
  <c r="BY37" i="59"/>
  <c r="BZ37" i="59" s="1"/>
  <c r="BZ34" i="59"/>
  <c r="CA34" i="59" s="1"/>
  <c r="CA27" i="59"/>
  <c r="CB24" i="59"/>
  <c r="CN32" i="59"/>
  <c r="CN65" i="59"/>
  <c r="CN37" i="59"/>
  <c r="CG47" i="59"/>
  <c r="CH44" i="59"/>
  <c r="CI44" i="59" s="1"/>
  <c r="CE64" i="59"/>
  <c r="CE12" i="59"/>
  <c r="CE47" i="59"/>
  <c r="CE57" i="59"/>
  <c r="BM64" i="59"/>
  <c r="BN9" i="59"/>
  <c r="BM12" i="59"/>
  <c r="BN12" i="59" s="1"/>
  <c r="BZ22" i="59"/>
  <c r="CF67" i="59"/>
  <c r="BU9" i="59"/>
  <c r="CA65" i="59"/>
  <c r="CC10" i="59"/>
  <c r="BU42" i="59"/>
  <c r="BV42" i="59" s="1"/>
  <c r="BV39" i="59"/>
  <c r="BT27" i="59"/>
  <c r="BU24" i="59"/>
  <c r="BZ27" i="59"/>
  <c r="BZ62" i="59"/>
  <c r="CA17" i="59"/>
  <c r="CC14" i="59"/>
  <c r="CN27" i="59"/>
  <c r="CN57" i="59"/>
  <c r="CN52" i="59"/>
  <c r="BS22" i="59"/>
  <c r="BT19" i="59"/>
  <c r="CH9" i="59"/>
  <c r="CI9" i="59" s="1"/>
  <c r="BZ29" i="59"/>
  <c r="CA29" i="59" s="1"/>
  <c r="BY32" i="59"/>
  <c r="BZ32" i="59" s="1"/>
  <c r="CA52" i="59"/>
  <c r="CB49" i="59"/>
  <c r="CN66" i="59"/>
  <c r="CN22" i="59"/>
  <c r="CN47" i="59"/>
  <c r="CE17" i="59"/>
  <c r="CE62" i="59"/>
  <c r="BM52" i="59"/>
  <c r="BN52" i="59" s="1"/>
  <c r="BN49" i="59"/>
  <c r="BY64" i="59"/>
  <c r="CA22" i="59"/>
  <c r="CB19" i="59"/>
  <c r="BE65" i="59"/>
  <c r="BF65" i="59" s="1"/>
  <c r="BF10" i="59"/>
  <c r="BE12" i="59"/>
  <c r="BF12" i="59" s="1"/>
  <c r="CG11" i="59"/>
  <c r="CG12" i="59" s="1"/>
  <c r="CA62" i="59"/>
  <c r="CC59" i="59"/>
  <c r="BS65" i="59"/>
  <c r="BT10" i="59"/>
  <c r="CN64" i="59"/>
  <c r="CN12" i="59"/>
  <c r="CN17" i="59"/>
  <c r="CN42" i="59"/>
  <c r="CN62" i="59"/>
  <c r="BS17" i="59"/>
  <c r="BT14" i="59"/>
  <c r="CG29" i="59"/>
  <c r="CG14" i="59"/>
  <c r="DK59" i="59"/>
  <c r="CM59" i="59" s="1"/>
  <c r="DK60" i="59"/>
  <c r="CM60" i="59" s="1"/>
  <c r="CO60" i="59" s="1"/>
  <c r="CP60" i="59" s="1"/>
  <c r="CQ60" i="59" s="1"/>
  <c r="CR60" i="59" s="1"/>
  <c r="DK61" i="59"/>
  <c r="CM61" i="59" s="1"/>
  <c r="CO61" i="59" s="1"/>
  <c r="CP61" i="59" s="1"/>
  <c r="CQ61" i="59" s="1"/>
  <c r="CR61" i="59" s="1"/>
  <c r="DK49" i="59"/>
  <c r="CM49" i="59" s="1"/>
  <c r="CO49" i="59" s="1"/>
  <c r="DK46" i="59"/>
  <c r="CM46" i="59" s="1"/>
  <c r="CO46" i="59" s="1"/>
  <c r="CP46" i="59" s="1"/>
  <c r="CQ46" i="59" s="1"/>
  <c r="CR46" i="59" s="1"/>
  <c r="DK56" i="59"/>
  <c r="CM56" i="59" s="1"/>
  <c r="CO56" i="59" s="1"/>
  <c r="CP56" i="59" s="1"/>
  <c r="CQ56" i="59" s="1"/>
  <c r="CR56" i="59" s="1"/>
  <c r="DK55" i="59"/>
  <c r="CM55" i="59" s="1"/>
  <c r="CO55" i="59" s="1"/>
  <c r="CP55" i="59" s="1"/>
  <c r="CQ55" i="59" s="1"/>
  <c r="CR55" i="59" s="1"/>
  <c r="DK50" i="59"/>
  <c r="CM50" i="59" s="1"/>
  <c r="CO50" i="59" s="1"/>
  <c r="CP50" i="59" s="1"/>
  <c r="CQ50" i="59" s="1"/>
  <c r="CR50" i="59" s="1"/>
  <c r="DK54" i="59"/>
  <c r="CM54" i="59" s="1"/>
  <c r="DK51" i="59"/>
  <c r="CM51" i="59" s="1"/>
  <c r="CO51" i="59" s="1"/>
  <c r="CP51" i="59" s="1"/>
  <c r="CQ51" i="59" s="1"/>
  <c r="CR51" i="59" s="1"/>
  <c r="DK39" i="59"/>
  <c r="CM39" i="59" s="1"/>
  <c r="CO39" i="59" s="1"/>
  <c r="DK36" i="59"/>
  <c r="CM36" i="59" s="1"/>
  <c r="CO36" i="59" s="1"/>
  <c r="CP36" i="59" s="1"/>
  <c r="CQ36" i="59" s="1"/>
  <c r="CR36" i="59" s="1"/>
  <c r="DK35" i="59"/>
  <c r="CM35" i="59" s="1"/>
  <c r="CO35" i="59" s="1"/>
  <c r="CP35" i="59" s="1"/>
  <c r="CQ35" i="59" s="1"/>
  <c r="CR35" i="59" s="1"/>
  <c r="DK44" i="59"/>
  <c r="CM44" i="59" s="1"/>
  <c r="CO44" i="59" s="1"/>
  <c r="DK45" i="59"/>
  <c r="CM45" i="59" s="1"/>
  <c r="CO45" i="59" s="1"/>
  <c r="CP45" i="59" s="1"/>
  <c r="CQ45" i="59" s="1"/>
  <c r="CR45" i="59" s="1"/>
  <c r="DK29" i="59"/>
  <c r="CM29" i="59" s="1"/>
  <c r="DK24" i="59"/>
  <c r="CM24" i="59" s="1"/>
  <c r="DK21" i="59"/>
  <c r="CM21" i="59" s="1"/>
  <c r="CO21" i="59" s="1"/>
  <c r="CP21" i="59" s="1"/>
  <c r="CQ21" i="59" s="1"/>
  <c r="CR21" i="59" s="1"/>
  <c r="DK20" i="59"/>
  <c r="CM20" i="59" s="1"/>
  <c r="CO20" i="59" s="1"/>
  <c r="CP20" i="59" s="1"/>
  <c r="CQ20" i="59" s="1"/>
  <c r="CR20" i="59" s="1"/>
  <c r="DK34" i="59"/>
  <c r="CM34" i="59" s="1"/>
  <c r="DK30" i="59"/>
  <c r="CM30" i="59" s="1"/>
  <c r="CO30" i="59" s="1"/>
  <c r="CP30" i="59" s="1"/>
  <c r="CQ30" i="59" s="1"/>
  <c r="CR30" i="59" s="1"/>
  <c r="DK19" i="59"/>
  <c r="CM19" i="59" s="1"/>
  <c r="CO19" i="59" s="1"/>
  <c r="DK16" i="59"/>
  <c r="CM16" i="59" s="1"/>
  <c r="CO16" i="59" s="1"/>
  <c r="CP16" i="59" s="1"/>
  <c r="CQ16" i="59" s="1"/>
  <c r="CR16" i="59" s="1"/>
  <c r="DK15" i="59"/>
  <c r="CM15" i="59" s="1"/>
  <c r="CO15" i="59" s="1"/>
  <c r="CP15" i="59" s="1"/>
  <c r="CQ15" i="59" s="1"/>
  <c r="CR15" i="59" s="1"/>
  <c r="DK41" i="59"/>
  <c r="CM41" i="59" s="1"/>
  <c r="CO41" i="59" s="1"/>
  <c r="CP41" i="59" s="1"/>
  <c r="CQ41" i="59" s="1"/>
  <c r="CR41" i="59" s="1"/>
  <c r="DK31" i="59"/>
  <c r="CM31" i="59" s="1"/>
  <c r="CO31" i="59" s="1"/>
  <c r="CP31" i="59" s="1"/>
  <c r="CQ31" i="59" s="1"/>
  <c r="CR31" i="59" s="1"/>
  <c r="DK26" i="59"/>
  <c r="CM26" i="59" s="1"/>
  <c r="CO26" i="59" s="1"/>
  <c r="CP26" i="59" s="1"/>
  <c r="CQ26" i="59" s="1"/>
  <c r="CR26" i="59" s="1"/>
  <c r="DK25" i="59"/>
  <c r="CM25" i="59" s="1"/>
  <c r="CO25" i="59" s="1"/>
  <c r="CP25" i="59" s="1"/>
  <c r="CQ25" i="59" s="1"/>
  <c r="CR25" i="59" s="1"/>
  <c r="DK9" i="59"/>
  <c r="CM9" i="59" s="1"/>
  <c r="DK40" i="59"/>
  <c r="CM40" i="59" s="1"/>
  <c r="CO40" i="59" s="1"/>
  <c r="CP40" i="59" s="1"/>
  <c r="CQ40" i="59" s="1"/>
  <c r="CR40" i="59" s="1"/>
  <c r="DK10" i="59"/>
  <c r="CM10" i="59" s="1"/>
  <c r="DK14" i="59"/>
  <c r="CM14" i="59" s="1"/>
  <c r="DK11" i="59"/>
  <c r="CM11" i="59" s="1"/>
  <c r="CE65" i="59"/>
  <c r="CE42" i="59"/>
  <c r="CG34" i="59"/>
  <c r="BZ12" i="59"/>
  <c r="BZ57" i="59"/>
  <c r="CG24" i="59"/>
  <c r="BS12" i="59"/>
  <c r="BS66" i="59"/>
  <c r="BT11" i="59"/>
  <c r="BZ65" i="59"/>
  <c r="BF64" i="59"/>
  <c r="BT62" i="59"/>
  <c r="BU59" i="59"/>
  <c r="BQ67" i="59"/>
  <c r="BR67" i="59" s="1"/>
  <c r="BZ17" i="59"/>
  <c r="DK59" i="57"/>
  <c r="DK54" i="57"/>
  <c r="CM54" i="57" s="1"/>
  <c r="DK49" i="57"/>
  <c r="CM49" i="57" s="1"/>
  <c r="DK44" i="57"/>
  <c r="CM44" i="57" s="1"/>
  <c r="DK39" i="57"/>
  <c r="DK34" i="57"/>
  <c r="CM34" i="57" s="1"/>
  <c r="DK29" i="57"/>
  <c r="CM29" i="57" s="1"/>
  <c r="DK24" i="57"/>
  <c r="CM24" i="57" s="1"/>
  <c r="DK19" i="57"/>
  <c r="CM19" i="57" s="1"/>
  <c r="DK16" i="57"/>
  <c r="DK14" i="57"/>
  <c r="DK15" i="57"/>
  <c r="CG35" i="57"/>
  <c r="CH35" i="57" s="1"/>
  <c r="CI35" i="57" s="1"/>
  <c r="CJ35" i="57" s="1"/>
  <c r="CK35" i="57" s="1"/>
  <c r="CL35" i="57" s="1"/>
  <c r="CG36" i="57"/>
  <c r="CH36" i="57" s="1"/>
  <c r="CI36" i="57" s="1"/>
  <c r="CJ36" i="57" s="1"/>
  <c r="CK36" i="57" s="1"/>
  <c r="CL36" i="57" s="1"/>
  <c r="DK61" i="57"/>
  <c r="CM61" i="57" s="1"/>
  <c r="DK56" i="57"/>
  <c r="CM56" i="57" s="1"/>
  <c r="DK51" i="57"/>
  <c r="CM51" i="57" s="1"/>
  <c r="DK46" i="57"/>
  <c r="CM46" i="57" s="1"/>
  <c r="DK41" i="57"/>
  <c r="DK36" i="57"/>
  <c r="CM36" i="57" s="1"/>
  <c r="DK31" i="57"/>
  <c r="CM31" i="57" s="1"/>
  <c r="DK26" i="57"/>
  <c r="CM26" i="57" s="1"/>
  <c r="DK11" i="57"/>
  <c r="CM11" i="57" s="1"/>
  <c r="DK45" i="57"/>
  <c r="CM45" i="57" s="1"/>
  <c r="DK25" i="57"/>
  <c r="CM25" i="57" s="1"/>
  <c r="DK21" i="57"/>
  <c r="CM21" i="57" s="1"/>
  <c r="DK60" i="57"/>
  <c r="CM60" i="57" s="1"/>
  <c r="DK40" i="57"/>
  <c r="DK20" i="57"/>
  <c r="CM20" i="57" s="1"/>
  <c r="DK55" i="57"/>
  <c r="DK35" i="57"/>
  <c r="CM35" i="57" s="1"/>
  <c r="DK50" i="57"/>
  <c r="CM50" i="57" s="1"/>
  <c r="DK30" i="57"/>
  <c r="CM30" i="57" s="1"/>
  <c r="DK10" i="57"/>
  <c r="CM10" i="57" s="1"/>
  <c r="DY61" i="57"/>
  <c r="CN61" i="57" s="1"/>
  <c r="DY56" i="57"/>
  <c r="CN56" i="57" s="1"/>
  <c r="DY51" i="57"/>
  <c r="CN51" i="57" s="1"/>
  <c r="DY46" i="57"/>
  <c r="CN46" i="57" s="1"/>
  <c r="DY41" i="57"/>
  <c r="CN41" i="57" s="1"/>
  <c r="DY36" i="57"/>
  <c r="CN36" i="57" s="1"/>
  <c r="DY31" i="57"/>
  <c r="CN31" i="57" s="1"/>
  <c r="DY26" i="57"/>
  <c r="CN26" i="57" s="1"/>
  <c r="DY21" i="57"/>
  <c r="CN21" i="57" s="1"/>
  <c r="DY16" i="57"/>
  <c r="CN16" i="57" s="1"/>
  <c r="DY11" i="57"/>
  <c r="CN11" i="57" s="1"/>
  <c r="CA52" i="57"/>
  <c r="CG55" i="57"/>
  <c r="CH55" i="57" s="1"/>
  <c r="CI55" i="57" s="1"/>
  <c r="CJ55" i="57" s="1"/>
  <c r="CK55" i="57" s="1"/>
  <c r="CL55" i="57" s="1"/>
  <c r="CG46" i="57"/>
  <c r="CH46" i="57" s="1"/>
  <c r="CI46" i="57" s="1"/>
  <c r="CJ46" i="57" s="1"/>
  <c r="CK46" i="57" s="1"/>
  <c r="CL46" i="57" s="1"/>
  <c r="CG60" i="57"/>
  <c r="CH60" i="57" s="1"/>
  <c r="CI60" i="57" s="1"/>
  <c r="CJ60" i="57" s="1"/>
  <c r="CK60" i="57" s="1"/>
  <c r="CL60" i="57" s="1"/>
  <c r="CG61" i="57"/>
  <c r="CH61" i="57" s="1"/>
  <c r="CI61" i="57" s="1"/>
  <c r="CJ61" i="57" s="1"/>
  <c r="CK61" i="57" s="1"/>
  <c r="CL61" i="57" s="1"/>
  <c r="CG56" i="57"/>
  <c r="CH56" i="57" s="1"/>
  <c r="CI56" i="57" s="1"/>
  <c r="CJ56" i="57" s="1"/>
  <c r="CK56" i="57" s="1"/>
  <c r="CL56" i="57" s="1"/>
  <c r="U49" i="9"/>
  <c r="Y49" i="9"/>
  <c r="AC49" i="9"/>
  <c r="CG31" i="57"/>
  <c r="CH31" i="57" s="1"/>
  <c r="CI31" i="57" s="1"/>
  <c r="CJ31" i="57" s="1"/>
  <c r="CK31" i="57" s="1"/>
  <c r="CL31" i="57" s="1"/>
  <c r="CG45" i="57"/>
  <c r="CH45" i="57" s="1"/>
  <c r="CI45" i="57" s="1"/>
  <c r="CJ45" i="57" s="1"/>
  <c r="CK45" i="57" s="1"/>
  <c r="CL45" i="57" s="1"/>
  <c r="CC25" i="57"/>
  <c r="CD25" i="57" s="1"/>
  <c r="CG30" i="57"/>
  <c r="CH30" i="57" s="1"/>
  <c r="CI30" i="57" s="1"/>
  <c r="CJ30" i="57" s="1"/>
  <c r="CK30" i="57" s="1"/>
  <c r="CL30" i="57" s="1"/>
  <c r="CG26" i="57"/>
  <c r="CH26" i="57" s="1"/>
  <c r="CI26" i="57" s="1"/>
  <c r="CJ26" i="57" s="1"/>
  <c r="CK26" i="57" s="1"/>
  <c r="CL26" i="57" s="1"/>
  <c r="CG20" i="57"/>
  <c r="CH20" i="57" s="1"/>
  <c r="CI20" i="57" s="1"/>
  <c r="CJ20" i="57" s="1"/>
  <c r="CK20" i="57" s="1"/>
  <c r="CL20" i="57" s="1"/>
  <c r="CG50" i="57"/>
  <c r="CH50" i="57" s="1"/>
  <c r="CI50" i="57" s="1"/>
  <c r="CJ50" i="57" s="1"/>
  <c r="CK50" i="57" s="1"/>
  <c r="CL50" i="57" s="1"/>
  <c r="CE22" i="57"/>
  <c r="BX67" i="57"/>
  <c r="CF64" i="57"/>
  <c r="CF12" i="57"/>
  <c r="CG9" i="57"/>
  <c r="CF47" i="57"/>
  <c r="CG44" i="57"/>
  <c r="BL65" i="57"/>
  <c r="BM10" i="57"/>
  <c r="DY60" i="57"/>
  <c r="CN60" i="57" s="1"/>
  <c r="DY59" i="57"/>
  <c r="CN59" i="57" s="1"/>
  <c r="DY55" i="57"/>
  <c r="CN55" i="57" s="1"/>
  <c r="DY54" i="57"/>
  <c r="CN54" i="57" s="1"/>
  <c r="DY50" i="57"/>
  <c r="CN50" i="57" s="1"/>
  <c r="DY45" i="57"/>
  <c r="CN45" i="57" s="1"/>
  <c r="DY44" i="57"/>
  <c r="CN44" i="57" s="1"/>
  <c r="DY49" i="57"/>
  <c r="CN49" i="57" s="1"/>
  <c r="DY39" i="57"/>
  <c r="CN39" i="57" s="1"/>
  <c r="DY35" i="57"/>
  <c r="CN35" i="57" s="1"/>
  <c r="DY34" i="57"/>
  <c r="CN34" i="57" s="1"/>
  <c r="DY30" i="57"/>
  <c r="CN30" i="57" s="1"/>
  <c r="DY25" i="57"/>
  <c r="CN25" i="57" s="1"/>
  <c r="DY40" i="57"/>
  <c r="CN40" i="57" s="1"/>
  <c r="DY29" i="57"/>
  <c r="CN29" i="57" s="1"/>
  <c r="DY19" i="57"/>
  <c r="CN19" i="57" s="1"/>
  <c r="DY15" i="57"/>
  <c r="CN15" i="57" s="1"/>
  <c r="DY20" i="57"/>
  <c r="CN20" i="57" s="1"/>
  <c r="DY14" i="57"/>
  <c r="CN14" i="57" s="1"/>
  <c r="DY9" i="57"/>
  <c r="CN9" i="57" s="1"/>
  <c r="DY24" i="57"/>
  <c r="CN24" i="57" s="1"/>
  <c r="DY10" i="57"/>
  <c r="CN10" i="57" s="1"/>
  <c r="CF22" i="57"/>
  <c r="CG19" i="57"/>
  <c r="CG21" i="57"/>
  <c r="CH21" i="57" s="1"/>
  <c r="CI21" i="57" s="1"/>
  <c r="CJ21" i="57" s="1"/>
  <c r="CK21" i="57" s="1"/>
  <c r="CL21" i="57" s="1"/>
  <c r="CF42" i="57"/>
  <c r="CF57" i="57"/>
  <c r="CG54" i="57"/>
  <c r="CF62" i="57"/>
  <c r="CG59" i="57"/>
  <c r="CM59" i="57"/>
  <c r="CM55" i="57"/>
  <c r="DK9" i="57"/>
  <c r="CM9" i="57" s="1"/>
  <c r="CE32" i="57"/>
  <c r="CE57" i="57"/>
  <c r="CE62" i="57"/>
  <c r="BY57" i="57"/>
  <c r="BZ57" i="57" s="1"/>
  <c r="BZ54" i="57"/>
  <c r="CA54" i="57" s="1"/>
  <c r="BZ11" i="57"/>
  <c r="CA11" i="57" s="1"/>
  <c r="BS27" i="57"/>
  <c r="BU24" i="57"/>
  <c r="BS62" i="57"/>
  <c r="BT59" i="57"/>
  <c r="BZ29" i="57"/>
  <c r="CA29" i="57" s="1"/>
  <c r="BY32" i="57"/>
  <c r="BZ32" i="57" s="1"/>
  <c r="BL64" i="57"/>
  <c r="BL12" i="57"/>
  <c r="BM9" i="57"/>
  <c r="BV44" i="57"/>
  <c r="BU47" i="57"/>
  <c r="BV47" i="57" s="1"/>
  <c r="BU32" i="57"/>
  <c r="BV32" i="57" s="1"/>
  <c r="BV29" i="57"/>
  <c r="BY22" i="57"/>
  <c r="BZ22" i="57" s="1"/>
  <c r="BZ19" i="57"/>
  <c r="CA19" i="57" s="1"/>
  <c r="BN11" i="57"/>
  <c r="BY62" i="57"/>
  <c r="BZ62" i="57" s="1"/>
  <c r="BZ59" i="57"/>
  <c r="CA59" i="57" s="1"/>
  <c r="BS37" i="57"/>
  <c r="BT34" i="57"/>
  <c r="BZ49" i="57"/>
  <c r="BY52" i="57"/>
  <c r="BZ52" i="57" s="1"/>
  <c r="BF10" i="57"/>
  <c r="BE12" i="57"/>
  <c r="BF12" i="57" s="1"/>
  <c r="CF65" i="57"/>
  <c r="CG10" i="57"/>
  <c r="CF17" i="57"/>
  <c r="CF27" i="57"/>
  <c r="CG24" i="57"/>
  <c r="CF32" i="57"/>
  <c r="CG29" i="57"/>
  <c r="CG51" i="57"/>
  <c r="CH51" i="57" s="1"/>
  <c r="CI51" i="57" s="1"/>
  <c r="CJ51" i="57" s="1"/>
  <c r="CK51" i="57" s="1"/>
  <c r="CL51" i="57" s="1"/>
  <c r="CF52" i="57"/>
  <c r="CG49" i="57"/>
  <c r="CE27" i="57"/>
  <c r="CE37" i="57"/>
  <c r="CE47" i="57"/>
  <c r="CE52" i="57"/>
  <c r="BV52" i="57"/>
  <c r="BL27" i="57"/>
  <c r="BM24" i="57"/>
  <c r="BY27" i="57"/>
  <c r="BZ27" i="57" s="1"/>
  <c r="BZ24" i="57"/>
  <c r="CA24" i="57" s="1"/>
  <c r="CB52" i="57"/>
  <c r="CC49" i="57"/>
  <c r="BM62" i="57"/>
  <c r="BN62" i="57" s="1"/>
  <c r="BN59" i="57"/>
  <c r="BZ44" i="57"/>
  <c r="CA44" i="57" s="1"/>
  <c r="BY47" i="57"/>
  <c r="BZ47" i="57" s="1"/>
  <c r="BL42" i="57"/>
  <c r="BT11" i="57"/>
  <c r="BZ9" i="57"/>
  <c r="CA9" i="57" s="1"/>
  <c r="BY12" i="57"/>
  <c r="BZ12" i="57" s="1"/>
  <c r="CF66" i="57"/>
  <c r="CG11" i="57"/>
  <c r="CF37" i="57"/>
  <c r="CG34" i="57"/>
  <c r="CG25" i="57"/>
  <c r="CH25" i="57" s="1"/>
  <c r="CI25" i="57" s="1"/>
  <c r="CJ25" i="57" s="1"/>
  <c r="CK25" i="57" s="1"/>
  <c r="CL25" i="57" s="1"/>
  <c r="CE12" i="57"/>
  <c r="BM34" i="57"/>
  <c r="BL37" i="57"/>
  <c r="BY37" i="57"/>
  <c r="BZ37" i="57" s="1"/>
  <c r="BZ34" i="57"/>
  <c r="CA34" i="57" s="1"/>
  <c r="BT10" i="57"/>
  <c r="BS12" i="57"/>
  <c r="BT9" i="57"/>
  <c r="BZ10" i="57"/>
  <c r="CA10" i="57" s="1"/>
  <c r="BU19" i="57"/>
  <c r="EF54" i="32"/>
  <c r="P49" i="9"/>
  <c r="V49" i="9"/>
  <c r="Z49" i="9"/>
  <c r="AD49" i="9"/>
  <c r="Y49" i="12"/>
  <c r="P49" i="12"/>
  <c r="V49" i="12"/>
  <c r="Z49" i="12"/>
  <c r="AD49" i="12"/>
  <c r="EE46" i="32"/>
  <c r="EE100" i="32" s="1"/>
  <c r="DN9" i="54"/>
  <c r="D9" i="54" s="1"/>
  <c r="CZ9" i="54"/>
  <c r="C9" i="54" s="1"/>
  <c r="AE54" i="32"/>
  <c r="DU7" i="54"/>
  <c r="DG7" i="54"/>
  <c r="G57" i="53"/>
  <c r="G22" i="53"/>
  <c r="G42" i="53"/>
  <c r="G17" i="53"/>
  <c r="DN9" i="53"/>
  <c r="D9" i="53" s="1"/>
  <c r="G66" i="53"/>
  <c r="K32" i="53"/>
  <c r="K47" i="53"/>
  <c r="K52" i="53"/>
  <c r="O36" i="53"/>
  <c r="O35" i="53"/>
  <c r="G27" i="53"/>
  <c r="G65" i="53"/>
  <c r="O25" i="53"/>
  <c r="K66" i="53"/>
  <c r="O11" i="53"/>
  <c r="K37" i="53"/>
  <c r="O51" i="53"/>
  <c r="O49" i="53"/>
  <c r="G64" i="53"/>
  <c r="G12" i="53"/>
  <c r="O61" i="53"/>
  <c r="O62" i="53" s="1"/>
  <c r="O21" i="53"/>
  <c r="G47" i="53"/>
  <c r="O55" i="53"/>
  <c r="O57" i="53" s="1"/>
  <c r="K65" i="53"/>
  <c r="O10" i="53"/>
  <c r="O30" i="53"/>
  <c r="K27" i="53"/>
  <c r="K42" i="53"/>
  <c r="O39" i="53"/>
  <c r="DQ7" i="53"/>
  <c r="O15" i="53"/>
  <c r="O41" i="53"/>
  <c r="G32" i="53"/>
  <c r="O9" i="53"/>
  <c r="K64" i="53"/>
  <c r="K12" i="53"/>
  <c r="G52" i="53"/>
  <c r="C67" i="53"/>
  <c r="G62" i="53"/>
  <c r="O40" i="53"/>
  <c r="O44" i="53"/>
  <c r="O47" i="53" s="1"/>
  <c r="DB61" i="53"/>
  <c r="S61" i="53" s="1"/>
  <c r="W61" i="53" s="1"/>
  <c r="DB60" i="53"/>
  <c r="S60" i="53" s="1"/>
  <c r="W60" i="53" s="1"/>
  <c r="DB59" i="53"/>
  <c r="S59" i="53" s="1"/>
  <c r="DB56" i="53"/>
  <c r="S56" i="53" s="1"/>
  <c r="DB55" i="53"/>
  <c r="S55" i="53" s="1"/>
  <c r="W55" i="53" s="1"/>
  <c r="DB54" i="53"/>
  <c r="S54" i="53" s="1"/>
  <c r="DB51" i="53"/>
  <c r="S51" i="53" s="1"/>
  <c r="DB50" i="53"/>
  <c r="S50" i="53" s="1"/>
  <c r="DB41" i="53"/>
  <c r="S41" i="53" s="1"/>
  <c r="DB36" i="53"/>
  <c r="S36" i="53" s="1"/>
  <c r="W36" i="53" s="1"/>
  <c r="DB35" i="53"/>
  <c r="S35" i="53" s="1"/>
  <c r="DB40" i="53"/>
  <c r="S40" i="53" s="1"/>
  <c r="DB30" i="53"/>
  <c r="S30" i="53" s="1"/>
  <c r="DB29" i="53"/>
  <c r="S29" i="53" s="1"/>
  <c r="DB25" i="53"/>
  <c r="S25" i="53" s="1"/>
  <c r="DB49" i="53"/>
  <c r="S49" i="53" s="1"/>
  <c r="DB45" i="53"/>
  <c r="S45" i="53" s="1"/>
  <c r="DB14" i="53"/>
  <c r="S14" i="53" s="1"/>
  <c r="W14" i="53" s="1"/>
  <c r="DB11" i="53"/>
  <c r="S11" i="53" s="1"/>
  <c r="DB10" i="53"/>
  <c r="S10" i="53" s="1"/>
  <c r="DB39" i="53"/>
  <c r="S39" i="53" s="1"/>
  <c r="DB34" i="53"/>
  <c r="S34" i="53" s="1"/>
  <c r="DB24" i="53"/>
  <c r="S24" i="53" s="1"/>
  <c r="DB46" i="53"/>
  <c r="S46" i="53" s="1"/>
  <c r="W46" i="53" s="1"/>
  <c r="DB21" i="53"/>
  <c r="S21" i="53" s="1"/>
  <c r="W21" i="53" s="1"/>
  <c r="DB20" i="53"/>
  <c r="S20" i="53" s="1"/>
  <c r="W20" i="53" s="1"/>
  <c r="DB26" i="53"/>
  <c r="S26" i="53" s="1"/>
  <c r="DB16" i="53"/>
  <c r="S16" i="53" s="1"/>
  <c r="DB31" i="53"/>
  <c r="S31" i="53" s="1"/>
  <c r="W31" i="53" s="1"/>
  <c r="DB15" i="53"/>
  <c r="S15" i="53" s="1"/>
  <c r="W15" i="53" s="1"/>
  <c r="DB9" i="53"/>
  <c r="S9" i="53" s="1"/>
  <c r="DB44" i="53"/>
  <c r="S44" i="53" s="1"/>
  <c r="DC7" i="53"/>
  <c r="DB19" i="53"/>
  <c r="S19" i="53" s="1"/>
  <c r="W19" i="53" s="1"/>
  <c r="K17" i="53"/>
  <c r="O14" i="53"/>
  <c r="K22" i="53"/>
  <c r="O19" i="53"/>
  <c r="K57" i="53"/>
  <c r="K62" i="53"/>
  <c r="O29" i="53"/>
  <c r="P49" i="7"/>
  <c r="V49" i="7"/>
  <c r="DQ47" i="32"/>
  <c r="DQ118" i="32" s="1"/>
  <c r="BI47" i="32"/>
  <c r="BI118" i="32" s="1"/>
  <c r="Z49" i="16"/>
  <c r="CH46" i="32"/>
  <c r="CH100" i="32" s="1"/>
  <c r="AD49" i="16"/>
  <c r="CL46" i="32"/>
  <c r="CL100" i="32" s="1"/>
  <c r="E49" i="32"/>
  <c r="I49" i="32"/>
  <c r="AZ49" i="32"/>
  <c r="CB49" i="32"/>
  <c r="CF49" i="32"/>
  <c r="DH49" i="32"/>
  <c r="EJ49" i="32"/>
  <c r="FH49" i="32"/>
  <c r="AJ49" i="32"/>
  <c r="CJ49" i="32"/>
  <c r="DZ46" i="32"/>
  <c r="DZ100" i="32" s="1"/>
  <c r="FA49" i="32"/>
  <c r="J49" i="32"/>
  <c r="N49" i="32"/>
  <c r="AK49" i="32"/>
  <c r="BM49" i="32"/>
  <c r="CG49" i="32"/>
  <c r="CK49" i="32"/>
  <c r="EC49" i="32"/>
  <c r="EK49" i="32"/>
  <c r="EO49" i="32"/>
  <c r="AO49" i="32"/>
  <c r="BQ49" i="32"/>
  <c r="DG49" i="32"/>
  <c r="FG49" i="32"/>
  <c r="Z49" i="7"/>
  <c r="K46" i="32"/>
  <c r="K100" i="32" s="1"/>
  <c r="AD49" i="7"/>
  <c r="O46" i="32"/>
  <c r="O100" i="32" s="1"/>
  <c r="S49" i="11"/>
  <c r="AH46" i="32"/>
  <c r="AH100" i="32" s="1"/>
  <c r="W49" i="11"/>
  <c r="AL46" i="32"/>
  <c r="AL100" i="32" s="1"/>
  <c r="AA49" i="11"/>
  <c r="AP46" i="32"/>
  <c r="AP100" i="32" s="1"/>
  <c r="U49" i="14"/>
  <c r="BN46" i="32"/>
  <c r="BN100" i="32" s="1"/>
  <c r="Y49" i="14"/>
  <c r="BR46" i="32"/>
  <c r="BR100" i="32" s="1"/>
  <c r="T49" i="18"/>
  <c r="DF46" i="32"/>
  <c r="DF100" i="32" s="1"/>
  <c r="X49" i="18"/>
  <c r="DJ46" i="32"/>
  <c r="DJ100" i="32" s="1"/>
  <c r="AB49" i="18"/>
  <c r="DN46" i="32"/>
  <c r="DN100" i="32" s="1"/>
  <c r="U49" i="12"/>
  <c r="DV46" i="32"/>
  <c r="DV100" i="32" s="1"/>
  <c r="AC49" i="12"/>
  <c r="ED46" i="32"/>
  <c r="ED100" i="32" s="1"/>
  <c r="V49" i="15"/>
  <c r="EL46" i="32"/>
  <c r="EL100" i="32" s="1"/>
  <c r="Z49" i="15"/>
  <c r="EP46" i="32"/>
  <c r="EP100" i="32" s="1"/>
  <c r="AD49" i="15"/>
  <c r="ET46" i="32"/>
  <c r="ET100" i="32" s="1"/>
  <c r="S49" i="19"/>
  <c r="EX46" i="32"/>
  <c r="EX100" i="32" s="1"/>
  <c r="W49" i="19"/>
  <c r="FB46" i="32"/>
  <c r="FB100" i="32" s="1"/>
  <c r="AA49" i="19"/>
  <c r="FF46" i="32"/>
  <c r="FF100" i="32" s="1"/>
  <c r="G46" i="32"/>
  <c r="G100" i="32" s="1"/>
  <c r="AX46" i="32"/>
  <c r="AX100" i="32" s="1"/>
  <c r="BV46" i="32"/>
  <c r="BV100" i="32" s="1"/>
  <c r="DL49" i="32"/>
  <c r="EN49" i="32"/>
  <c r="X49" i="13"/>
  <c r="BB46" i="32"/>
  <c r="BB100" i="32" s="1"/>
  <c r="AB49" i="13"/>
  <c r="BF46" i="32"/>
  <c r="BF100" i="32" s="1"/>
  <c r="M49" i="32"/>
  <c r="CD46" i="32"/>
  <c r="CD100" i="32" s="1"/>
  <c r="DU49" i="32"/>
  <c r="ES49" i="32"/>
  <c r="AT47" i="32"/>
  <c r="AT118" i="32" s="1"/>
  <c r="S49" i="15"/>
  <c r="EI46" i="32"/>
  <c r="EI100" i="32" s="1"/>
  <c r="AQ46" i="32"/>
  <c r="AQ100" i="32" s="1"/>
  <c r="AY46" i="32"/>
  <c r="AY100" i="32" s="1"/>
  <c r="BW46" i="32"/>
  <c r="BW100" i="32" s="1"/>
  <c r="EA46" i="32"/>
  <c r="EA100" i="32" s="1"/>
  <c r="FC46" i="32"/>
  <c r="FC100" i="32" s="1"/>
  <c r="S49" i="7"/>
  <c r="D46" i="32"/>
  <c r="D100" i="32" s="1"/>
  <c r="W49" i="7"/>
  <c r="H46" i="32"/>
  <c r="H100" i="32" s="1"/>
  <c r="AA49" i="7"/>
  <c r="L46" i="32"/>
  <c r="L100" i="32" s="1"/>
  <c r="S49" i="16"/>
  <c r="CA46" i="32"/>
  <c r="CA100" i="32" s="1"/>
  <c r="W49" i="16"/>
  <c r="CE46" i="32"/>
  <c r="CE100" i="32" s="1"/>
  <c r="AA49" i="16"/>
  <c r="CI46" i="32"/>
  <c r="CI100" i="32" s="1"/>
  <c r="W49" i="15"/>
  <c r="EM46" i="32"/>
  <c r="EM100" i="32" s="1"/>
  <c r="X49" i="7"/>
  <c r="S49" i="9"/>
  <c r="AA49" i="9"/>
  <c r="T49" i="8"/>
  <c r="X49" i="8"/>
  <c r="AB49" i="8"/>
  <c r="U49" i="11"/>
  <c r="Y49" i="11"/>
  <c r="AC49" i="11"/>
  <c r="P49" i="13"/>
  <c r="Z49" i="13"/>
  <c r="AA49" i="14"/>
  <c r="BT46" i="32"/>
  <c r="BT100" i="32" s="1"/>
  <c r="Y49" i="17"/>
  <c r="AC49" i="17"/>
  <c r="P49" i="18"/>
  <c r="Z49" i="18"/>
  <c r="S49" i="12"/>
  <c r="DT46" i="32"/>
  <c r="DT100" i="32" s="1"/>
  <c r="AA49" i="12"/>
  <c r="EB46" i="32"/>
  <c r="EB100" i="32" s="1"/>
  <c r="X49" i="15"/>
  <c r="AB49" i="15"/>
  <c r="U49" i="19"/>
  <c r="Y49" i="19"/>
  <c r="AC49" i="19"/>
  <c r="AM46" i="32"/>
  <c r="AM100" i="32" s="1"/>
  <c r="AR46" i="32"/>
  <c r="AR100" i="32" s="1"/>
  <c r="BS46" i="32"/>
  <c r="BS100" i="32" s="1"/>
  <c r="DO46" i="32"/>
  <c r="DO100" i="32" s="1"/>
  <c r="DW46" i="32"/>
  <c r="DW100" i="32" s="1"/>
  <c r="EY46" i="32"/>
  <c r="EY100" i="32" s="1"/>
  <c r="FD46" i="32"/>
  <c r="FD100" i="32" s="1"/>
  <c r="FI49" i="32"/>
  <c r="AA49" i="15"/>
  <c r="EQ46" i="32"/>
  <c r="EQ100" i="32" s="1"/>
  <c r="T49" i="7"/>
  <c r="AB49" i="7"/>
  <c r="P47" i="32"/>
  <c r="P118" i="32" s="1"/>
  <c r="W49" i="9"/>
  <c r="V49" i="13"/>
  <c r="AD49" i="13"/>
  <c r="S49" i="14"/>
  <c r="BL46" i="32"/>
  <c r="BL100" i="32" s="1"/>
  <c r="W49" i="14"/>
  <c r="BP46" i="32"/>
  <c r="BP100" i="32" s="1"/>
  <c r="T49" i="16"/>
  <c r="X49" i="16"/>
  <c r="AB49" i="16"/>
  <c r="CM47" i="32"/>
  <c r="CM118" i="32" s="1"/>
  <c r="V49" i="18"/>
  <c r="AD49" i="18"/>
  <c r="W49" i="12"/>
  <c r="DX46" i="32"/>
  <c r="DX100" i="32" s="1"/>
  <c r="T49" i="15"/>
  <c r="U49" i="7"/>
  <c r="Y49" i="7"/>
  <c r="AC49" i="7"/>
  <c r="T49" i="9"/>
  <c r="X49" i="9"/>
  <c r="AB49" i="9"/>
  <c r="U49" i="8"/>
  <c r="Y49" i="8"/>
  <c r="AC49" i="8"/>
  <c r="P49" i="11"/>
  <c r="V49" i="11"/>
  <c r="Z49" i="11"/>
  <c r="AD49" i="11"/>
  <c r="S49" i="13"/>
  <c r="AW46" i="32"/>
  <c r="AW100" i="32" s="1"/>
  <c r="W49" i="13"/>
  <c r="BA46" i="32"/>
  <c r="BA100" i="32" s="1"/>
  <c r="AA49" i="13"/>
  <c r="BE46" i="32"/>
  <c r="BE100" i="32" s="1"/>
  <c r="T49" i="14"/>
  <c r="X49" i="14"/>
  <c r="AB49" i="14"/>
  <c r="BX47" i="32"/>
  <c r="BX118" i="32" s="1"/>
  <c r="U49" i="16"/>
  <c r="Y49" i="16"/>
  <c r="AC49" i="16"/>
  <c r="S49" i="18"/>
  <c r="DE46" i="32"/>
  <c r="DE100" i="32" s="1"/>
  <c r="W49" i="18"/>
  <c r="DI46" i="32"/>
  <c r="DI100" i="32" s="1"/>
  <c r="AA49" i="18"/>
  <c r="DM46" i="32"/>
  <c r="DM100" i="32" s="1"/>
  <c r="T49" i="12"/>
  <c r="X49" i="12"/>
  <c r="AB49" i="12"/>
  <c r="U49" i="15"/>
  <c r="Y49" i="15"/>
  <c r="AC49" i="15"/>
  <c r="P49" i="19"/>
  <c r="V49" i="19"/>
  <c r="Z49" i="19"/>
  <c r="F46" i="32"/>
  <c r="F100" i="32" s="1"/>
  <c r="AI46" i="32"/>
  <c r="AI100" i="32" s="1"/>
  <c r="AN46" i="32"/>
  <c r="AN100" i="32" s="1"/>
  <c r="AS46" i="32"/>
  <c r="AS100" i="32" s="1"/>
  <c r="BO46" i="32"/>
  <c r="BO100" i="32" s="1"/>
  <c r="BU46" i="32"/>
  <c r="BU100" i="32" s="1"/>
  <c r="CC46" i="32"/>
  <c r="CC100" i="32" s="1"/>
  <c r="DK46" i="32"/>
  <c r="DK100" i="32" s="1"/>
  <c r="DP46" i="32"/>
  <c r="DP100" i="32" s="1"/>
  <c r="DY46" i="32"/>
  <c r="DY100" i="32" s="1"/>
  <c r="ER46" i="32"/>
  <c r="ER100" i="32" s="1"/>
  <c r="EZ46" i="32"/>
  <c r="EZ100" i="32" s="1"/>
  <c r="FE46" i="32"/>
  <c r="FE100" i="32" s="1"/>
  <c r="AD49" i="19"/>
  <c r="Y49" i="13"/>
  <c r="AC49" i="13"/>
  <c r="BC49" i="32"/>
  <c r="BG49" i="32"/>
  <c r="BD49" i="32"/>
  <c r="BH49" i="32"/>
  <c r="U49" i="17"/>
  <c r="AD100" i="11"/>
  <c r="AD118" i="11"/>
  <c r="AD136" i="11"/>
  <c r="AD136" i="13"/>
  <c r="AD136" i="17"/>
  <c r="AD136" i="18"/>
  <c r="AD136" i="19"/>
  <c r="AD136" i="15"/>
  <c r="AD136" i="12"/>
  <c r="AD136" i="9"/>
  <c r="AD136" i="8"/>
  <c r="AD100" i="14"/>
  <c r="AD118" i="14"/>
  <c r="AD136" i="14"/>
  <c r="AD136" i="16"/>
  <c r="AD136" i="7"/>
  <c r="DB47" i="32"/>
  <c r="DB118" i="32" s="1"/>
  <c r="P49" i="17"/>
  <c r="T49" i="17"/>
  <c r="V49" i="17"/>
  <c r="X49" i="17"/>
  <c r="Z49" i="17"/>
  <c r="AB49" i="17"/>
  <c r="AD49" i="17"/>
  <c r="CP46" i="32"/>
  <c r="CP100" i="32" s="1"/>
  <c r="CR46" i="32"/>
  <c r="CR100" i="32" s="1"/>
  <c r="CT46" i="32"/>
  <c r="CT100" i="32" s="1"/>
  <c r="CV46" i="32"/>
  <c r="CV100" i="32" s="1"/>
  <c r="CX46" i="32"/>
  <c r="CX100" i="32" s="1"/>
  <c r="CZ46" i="32"/>
  <c r="CZ100" i="32" s="1"/>
  <c r="CQ46" i="32"/>
  <c r="CQ100" i="32" s="1"/>
  <c r="CS46" i="32"/>
  <c r="CS100" i="32" s="1"/>
  <c r="CU46" i="32"/>
  <c r="CU100" i="32" s="1"/>
  <c r="CW46" i="32"/>
  <c r="CW100" i="32" s="1"/>
  <c r="CY46" i="32"/>
  <c r="CY100" i="32" s="1"/>
  <c r="DA46" i="32"/>
  <c r="DA100" i="32" s="1"/>
  <c r="D26" i="49"/>
  <c r="D13" i="49"/>
  <c r="U136" i="14"/>
  <c r="Y136" i="14"/>
  <c r="S136" i="14"/>
  <c r="W136" i="14"/>
  <c r="AA136" i="14"/>
  <c r="AC136" i="14"/>
  <c r="D15" i="49"/>
  <c r="D28" i="49"/>
  <c r="P136" i="14"/>
  <c r="T136" i="14"/>
  <c r="V136" i="14"/>
  <c r="X136" i="14"/>
  <c r="Z136" i="14"/>
  <c r="AB136" i="14"/>
  <c r="EF47" i="32"/>
  <c r="EF118" i="32" s="1"/>
  <c r="EU47" i="32"/>
  <c r="EU118" i="32" s="1"/>
  <c r="FJ47" i="32"/>
  <c r="FJ118" i="32" s="1"/>
  <c r="P48" i="32"/>
  <c r="P136" i="32" s="1"/>
  <c r="AT48" i="32"/>
  <c r="AT136" i="32" s="1"/>
  <c r="BI48" i="32"/>
  <c r="BI136" i="32" s="1"/>
  <c r="BX48" i="32"/>
  <c r="BX136" i="32" s="1"/>
  <c r="CM48" i="32"/>
  <c r="CM136" i="32" s="1"/>
  <c r="DB48" i="32"/>
  <c r="DB136" i="32" s="1"/>
  <c r="DQ48" i="32"/>
  <c r="DQ136" i="32" s="1"/>
  <c r="EF48" i="32"/>
  <c r="EF136" i="32" s="1"/>
  <c r="EU48" i="32"/>
  <c r="EU136" i="32" s="1"/>
  <c r="FJ48" i="32"/>
  <c r="FJ136" i="32" s="1"/>
  <c r="S11" i="51"/>
  <c r="AD136" i="10"/>
  <c r="Z136" i="10"/>
  <c r="V136" i="10"/>
  <c r="P136" i="10"/>
  <c r="AC136" i="10"/>
  <c r="Y136" i="10"/>
  <c r="U136" i="10"/>
  <c r="AB136" i="10"/>
  <c r="X136" i="10"/>
  <c r="T136" i="10"/>
  <c r="AA136" i="10"/>
  <c r="W136" i="10"/>
  <c r="S136" i="10"/>
  <c r="AD118" i="10"/>
  <c r="Z118" i="10"/>
  <c r="V118" i="10"/>
  <c r="P118" i="10"/>
  <c r="AC118" i="10"/>
  <c r="Y118" i="10"/>
  <c r="U118" i="10"/>
  <c r="AB118" i="10"/>
  <c r="X118" i="10"/>
  <c r="T118" i="10"/>
  <c r="AA118" i="10"/>
  <c r="W118" i="10"/>
  <c r="S118" i="10"/>
  <c r="AD100" i="10"/>
  <c r="Z100" i="10"/>
  <c r="V100" i="10"/>
  <c r="P100" i="10"/>
  <c r="AC100" i="10"/>
  <c r="Y100" i="10"/>
  <c r="U100" i="10"/>
  <c r="AB100" i="10"/>
  <c r="X100" i="10"/>
  <c r="T100" i="10"/>
  <c r="AA100" i="10"/>
  <c r="W100" i="10"/>
  <c r="S100" i="10"/>
  <c r="AD100" i="9"/>
  <c r="AD118" i="9"/>
  <c r="S136" i="9"/>
  <c r="W136" i="9"/>
  <c r="AA136" i="9"/>
  <c r="T136" i="9"/>
  <c r="X136" i="9"/>
  <c r="AB136" i="9"/>
  <c r="U136" i="9"/>
  <c r="Y136" i="9"/>
  <c r="AC136" i="9"/>
  <c r="P136" i="9"/>
  <c r="V136" i="9"/>
  <c r="Z136" i="9"/>
  <c r="S118" i="9"/>
  <c r="W118" i="9"/>
  <c r="AA118" i="9"/>
  <c r="T118" i="9"/>
  <c r="X118" i="9"/>
  <c r="AB118" i="9"/>
  <c r="U118" i="9"/>
  <c r="Y118" i="9"/>
  <c r="AC118" i="9"/>
  <c r="P118" i="9"/>
  <c r="V118" i="9"/>
  <c r="Z118" i="9"/>
  <c r="S100" i="9"/>
  <c r="W100" i="9"/>
  <c r="AA100" i="9"/>
  <c r="T100" i="9"/>
  <c r="X100" i="9"/>
  <c r="AB100" i="9"/>
  <c r="U100" i="9"/>
  <c r="Y100" i="9"/>
  <c r="AC100" i="9"/>
  <c r="P100" i="9"/>
  <c r="V100" i="9"/>
  <c r="Z100" i="9"/>
  <c r="AD100" i="8"/>
  <c r="AD118" i="8"/>
  <c r="S136" i="8"/>
  <c r="W136" i="8"/>
  <c r="AA136" i="8"/>
  <c r="T136" i="8"/>
  <c r="X136" i="8"/>
  <c r="AB136" i="8"/>
  <c r="U136" i="8"/>
  <c r="Y136" i="8"/>
  <c r="AC136" i="8"/>
  <c r="P136" i="8"/>
  <c r="V136" i="8"/>
  <c r="Z136" i="8"/>
  <c r="S118" i="8"/>
  <c r="W118" i="8"/>
  <c r="AA118" i="8"/>
  <c r="T118" i="8"/>
  <c r="X118" i="8"/>
  <c r="AB118" i="8"/>
  <c r="U118" i="8"/>
  <c r="Y118" i="8"/>
  <c r="AC118" i="8"/>
  <c r="P118" i="8"/>
  <c r="V118" i="8"/>
  <c r="Z118" i="8"/>
  <c r="S100" i="8"/>
  <c r="W100" i="8"/>
  <c r="AA100" i="8"/>
  <c r="T100" i="8"/>
  <c r="X100" i="8"/>
  <c r="AB100" i="8"/>
  <c r="U100" i="8"/>
  <c r="Y100" i="8"/>
  <c r="AC100" i="8"/>
  <c r="P100" i="8"/>
  <c r="V100" i="8"/>
  <c r="Z100" i="8"/>
  <c r="S136" i="11"/>
  <c r="W136" i="11"/>
  <c r="AA136" i="11"/>
  <c r="T136" i="11"/>
  <c r="X136" i="11"/>
  <c r="AB136" i="11"/>
  <c r="U136" i="11"/>
  <c r="Y136" i="11"/>
  <c r="AC136" i="11"/>
  <c r="P136" i="11"/>
  <c r="V136" i="11"/>
  <c r="Z136" i="11"/>
  <c r="S118" i="11"/>
  <c r="W118" i="11"/>
  <c r="AA118" i="11"/>
  <c r="T118" i="11"/>
  <c r="X118" i="11"/>
  <c r="AB118" i="11"/>
  <c r="U118" i="11"/>
  <c r="Y118" i="11"/>
  <c r="AC118" i="11"/>
  <c r="P118" i="11"/>
  <c r="V118" i="11"/>
  <c r="Z118" i="11"/>
  <c r="S100" i="11"/>
  <c r="W100" i="11"/>
  <c r="AA100" i="11"/>
  <c r="T100" i="11"/>
  <c r="X100" i="11"/>
  <c r="AB100" i="11"/>
  <c r="U100" i="11"/>
  <c r="Y100" i="11"/>
  <c r="AC100" i="11"/>
  <c r="P100" i="11"/>
  <c r="V100" i="11"/>
  <c r="Z100" i="11"/>
  <c r="AD100" i="13"/>
  <c r="AD118" i="13"/>
  <c r="S136" i="13"/>
  <c r="W136" i="13"/>
  <c r="AA136" i="13"/>
  <c r="T136" i="13"/>
  <c r="X136" i="13"/>
  <c r="AB136" i="13"/>
  <c r="U136" i="13"/>
  <c r="Y136" i="13"/>
  <c r="AC136" i="13"/>
  <c r="V136" i="13"/>
  <c r="Z136" i="13"/>
  <c r="S118" i="13"/>
  <c r="W118" i="13"/>
  <c r="AA118" i="13"/>
  <c r="T118" i="13"/>
  <c r="X118" i="13"/>
  <c r="AB118" i="13"/>
  <c r="U118" i="13"/>
  <c r="Y118" i="13"/>
  <c r="AC118" i="13"/>
  <c r="P118" i="13"/>
  <c r="V118" i="13"/>
  <c r="Z118" i="13"/>
  <c r="S100" i="13"/>
  <c r="W100" i="13"/>
  <c r="AA100" i="13"/>
  <c r="T100" i="13"/>
  <c r="X100" i="13"/>
  <c r="AB100" i="13"/>
  <c r="U100" i="13"/>
  <c r="Y100" i="13"/>
  <c r="AC100" i="13"/>
  <c r="P100" i="13"/>
  <c r="V100" i="13"/>
  <c r="Z100" i="13"/>
  <c r="S118" i="14"/>
  <c r="W118" i="14"/>
  <c r="AA118" i="14"/>
  <c r="T118" i="14"/>
  <c r="X118" i="14"/>
  <c r="AB118" i="14"/>
  <c r="U118" i="14"/>
  <c r="Y118" i="14"/>
  <c r="AC118" i="14"/>
  <c r="P118" i="14"/>
  <c r="V118" i="14"/>
  <c r="Z118" i="14"/>
  <c r="S100" i="14"/>
  <c r="W100" i="14"/>
  <c r="AA100" i="14"/>
  <c r="T100" i="14"/>
  <c r="X100" i="14"/>
  <c r="AB100" i="14"/>
  <c r="U100" i="14"/>
  <c r="Y100" i="14"/>
  <c r="AC100" i="14"/>
  <c r="P100" i="14"/>
  <c r="V100" i="14"/>
  <c r="Z100" i="14"/>
  <c r="AD100" i="16"/>
  <c r="AD118" i="16"/>
  <c r="S136" i="16"/>
  <c r="W136" i="16"/>
  <c r="AA136" i="16"/>
  <c r="T136" i="16"/>
  <c r="X136" i="16"/>
  <c r="AB136" i="16"/>
  <c r="U136" i="16"/>
  <c r="Y136" i="16"/>
  <c r="AC136" i="16"/>
  <c r="P136" i="16"/>
  <c r="V136" i="16"/>
  <c r="Z136" i="16"/>
  <c r="S118" i="16"/>
  <c r="W118" i="16"/>
  <c r="AA118" i="16"/>
  <c r="T118" i="16"/>
  <c r="X118" i="16"/>
  <c r="AB118" i="16"/>
  <c r="U118" i="16"/>
  <c r="Y118" i="16"/>
  <c r="AC118" i="16"/>
  <c r="P118" i="16"/>
  <c r="V118" i="16"/>
  <c r="Z118" i="16"/>
  <c r="S100" i="16"/>
  <c r="W100" i="16"/>
  <c r="AA100" i="16"/>
  <c r="T100" i="16"/>
  <c r="X100" i="16"/>
  <c r="AB100" i="16"/>
  <c r="U100" i="16"/>
  <c r="Y100" i="16"/>
  <c r="AC100" i="16"/>
  <c r="P100" i="16"/>
  <c r="V100" i="16"/>
  <c r="Z100" i="16"/>
  <c r="AD100" i="17"/>
  <c r="AD118" i="17"/>
  <c r="W118" i="17"/>
  <c r="S118" i="17"/>
  <c r="S136" i="17"/>
  <c r="W136" i="17"/>
  <c r="AA136" i="17"/>
  <c r="T136" i="17"/>
  <c r="X136" i="17"/>
  <c r="AB136" i="17"/>
  <c r="U136" i="17"/>
  <c r="Y136" i="17"/>
  <c r="AC136" i="17"/>
  <c r="P136" i="17"/>
  <c r="V136" i="17"/>
  <c r="Z136" i="17"/>
  <c r="AA118" i="17"/>
  <c r="T118" i="17"/>
  <c r="X118" i="17"/>
  <c r="AB118" i="17"/>
  <c r="U118" i="17"/>
  <c r="Y118" i="17"/>
  <c r="AC118" i="17"/>
  <c r="P118" i="17"/>
  <c r="V118" i="17"/>
  <c r="Z118" i="17"/>
  <c r="S100" i="17"/>
  <c r="W100" i="17"/>
  <c r="AA100" i="17"/>
  <c r="T100" i="17"/>
  <c r="X100" i="17"/>
  <c r="AB100" i="17"/>
  <c r="U100" i="17"/>
  <c r="Y100" i="17"/>
  <c r="AC100" i="17"/>
  <c r="P100" i="17"/>
  <c r="V100" i="17"/>
  <c r="Z100" i="17"/>
  <c r="AD100" i="18"/>
  <c r="AD118" i="18"/>
  <c r="S136" i="18"/>
  <c r="W136" i="18"/>
  <c r="AA136" i="18"/>
  <c r="T136" i="18"/>
  <c r="X136" i="18"/>
  <c r="AB136" i="18"/>
  <c r="U136" i="18"/>
  <c r="Y136" i="18"/>
  <c r="AC136" i="18"/>
  <c r="P136" i="18"/>
  <c r="V136" i="18"/>
  <c r="Z136" i="18"/>
  <c r="S118" i="18"/>
  <c r="W118" i="18"/>
  <c r="AA118" i="18"/>
  <c r="T118" i="18"/>
  <c r="X118" i="18"/>
  <c r="AB118" i="18"/>
  <c r="U118" i="18"/>
  <c r="Y118" i="18"/>
  <c r="AC118" i="18"/>
  <c r="P118" i="18"/>
  <c r="V118" i="18"/>
  <c r="Z118" i="18"/>
  <c r="S100" i="18"/>
  <c r="W100" i="18"/>
  <c r="AA100" i="18"/>
  <c r="T100" i="18"/>
  <c r="X100" i="18"/>
  <c r="AB100" i="18"/>
  <c r="U100" i="18"/>
  <c r="Y100" i="18"/>
  <c r="AC100" i="18"/>
  <c r="P100" i="18"/>
  <c r="V100" i="18"/>
  <c r="Z100" i="18"/>
  <c r="AD100" i="12"/>
  <c r="AD118" i="12"/>
  <c r="S136" i="12"/>
  <c r="W136" i="12"/>
  <c r="AA136" i="12"/>
  <c r="T136" i="12"/>
  <c r="X136" i="12"/>
  <c r="AB136" i="12"/>
  <c r="U136" i="12"/>
  <c r="Y136" i="12"/>
  <c r="AC136" i="12"/>
  <c r="P136" i="12"/>
  <c r="V136" i="12"/>
  <c r="Z136" i="12"/>
  <c r="S118" i="12"/>
  <c r="W118" i="12"/>
  <c r="AA118" i="12"/>
  <c r="T118" i="12"/>
  <c r="X118" i="12"/>
  <c r="AB118" i="12"/>
  <c r="U118" i="12"/>
  <c r="Y118" i="12"/>
  <c r="AC118" i="12"/>
  <c r="P118" i="12"/>
  <c r="V118" i="12"/>
  <c r="Z118" i="12"/>
  <c r="S100" i="12"/>
  <c r="W100" i="12"/>
  <c r="AA100" i="12"/>
  <c r="T100" i="12"/>
  <c r="X100" i="12"/>
  <c r="AB100" i="12"/>
  <c r="U100" i="12"/>
  <c r="Y100" i="12"/>
  <c r="AC100" i="12"/>
  <c r="P100" i="12"/>
  <c r="V100" i="12"/>
  <c r="Z100" i="12"/>
  <c r="AD100" i="15"/>
  <c r="AD118" i="15"/>
  <c r="S136" i="15"/>
  <c r="W136" i="15"/>
  <c r="AA136" i="15"/>
  <c r="T136" i="15"/>
  <c r="X136" i="15"/>
  <c r="AB136" i="15"/>
  <c r="U136" i="15"/>
  <c r="Y136" i="15"/>
  <c r="AC136" i="15"/>
  <c r="P136" i="15"/>
  <c r="V136" i="15"/>
  <c r="Z136" i="15"/>
  <c r="S118" i="15"/>
  <c r="W118" i="15"/>
  <c r="AA118" i="15"/>
  <c r="T118" i="15"/>
  <c r="X118" i="15"/>
  <c r="AB118" i="15"/>
  <c r="U118" i="15"/>
  <c r="Y118" i="15"/>
  <c r="AC118" i="15"/>
  <c r="P118" i="15"/>
  <c r="V118" i="15"/>
  <c r="Z118" i="15"/>
  <c r="S100" i="15"/>
  <c r="W100" i="15"/>
  <c r="AA100" i="15"/>
  <c r="T100" i="15"/>
  <c r="X100" i="15"/>
  <c r="AB100" i="15"/>
  <c r="U100" i="15"/>
  <c r="Y100" i="15"/>
  <c r="AC100" i="15"/>
  <c r="P100" i="15"/>
  <c r="V100" i="15"/>
  <c r="Z100" i="15"/>
  <c r="AD100" i="19"/>
  <c r="AD118" i="19"/>
  <c r="S136" i="19"/>
  <c r="W136" i="19"/>
  <c r="AA136" i="19"/>
  <c r="T136" i="19"/>
  <c r="X136" i="19"/>
  <c r="AB136" i="19"/>
  <c r="U136" i="19"/>
  <c r="Y136" i="19"/>
  <c r="AC136" i="19"/>
  <c r="P136" i="19"/>
  <c r="V136" i="19"/>
  <c r="Z136" i="19"/>
  <c r="S118" i="19"/>
  <c r="W118" i="19"/>
  <c r="AA118" i="19"/>
  <c r="T118" i="19"/>
  <c r="X118" i="19"/>
  <c r="AB118" i="19"/>
  <c r="U118" i="19"/>
  <c r="Y118" i="19"/>
  <c r="AC118" i="19"/>
  <c r="P118" i="19"/>
  <c r="V118" i="19"/>
  <c r="Z118" i="19"/>
  <c r="S100" i="19"/>
  <c r="W100" i="19"/>
  <c r="AA100" i="19"/>
  <c r="T100" i="19"/>
  <c r="X100" i="19"/>
  <c r="AB100" i="19"/>
  <c r="U100" i="19"/>
  <c r="Y100" i="19"/>
  <c r="AC100" i="19"/>
  <c r="P100" i="19"/>
  <c r="V100" i="19"/>
  <c r="Z100" i="19"/>
  <c r="P46" i="10"/>
  <c r="V46" i="10"/>
  <c r="V46" i="32" s="1"/>
  <c r="V100" i="32" s="1"/>
  <c r="Z46" i="10"/>
  <c r="Z46" i="32" s="1"/>
  <c r="Z100" i="32" s="1"/>
  <c r="AD46" i="10"/>
  <c r="AD46" i="32" s="1"/>
  <c r="AD100" i="32" s="1"/>
  <c r="U47" i="10"/>
  <c r="U47" i="32" s="1"/>
  <c r="U118" i="32" s="1"/>
  <c r="Y47" i="10"/>
  <c r="Y47" i="32" s="1"/>
  <c r="Y118" i="32" s="1"/>
  <c r="AC47" i="10"/>
  <c r="AC47" i="32" s="1"/>
  <c r="AC118" i="32" s="1"/>
  <c r="T48" i="10"/>
  <c r="T48" i="32" s="1"/>
  <c r="T136" i="32" s="1"/>
  <c r="X48" i="10"/>
  <c r="X48" i="32" s="1"/>
  <c r="X136" i="32" s="1"/>
  <c r="AB48" i="10"/>
  <c r="AB48" i="32" s="1"/>
  <c r="AB136" i="32" s="1"/>
  <c r="S46" i="10"/>
  <c r="S46" i="32" s="1"/>
  <c r="S100" i="32" s="1"/>
  <c r="W46" i="10"/>
  <c r="W46" i="32" s="1"/>
  <c r="W100" i="32" s="1"/>
  <c r="AA46" i="10"/>
  <c r="AA46" i="32" s="1"/>
  <c r="AA100" i="32" s="1"/>
  <c r="P47" i="10"/>
  <c r="V47" i="10"/>
  <c r="V47" i="32" s="1"/>
  <c r="V118" i="32" s="1"/>
  <c r="Z47" i="10"/>
  <c r="Z47" i="32" s="1"/>
  <c r="Z118" i="32" s="1"/>
  <c r="AD47" i="10"/>
  <c r="AD47" i="32" s="1"/>
  <c r="AD118" i="32" s="1"/>
  <c r="U48" i="10"/>
  <c r="U48" i="32" s="1"/>
  <c r="U136" i="32" s="1"/>
  <c r="Y48" i="10"/>
  <c r="Y48" i="32" s="1"/>
  <c r="Y136" i="32" s="1"/>
  <c r="AC48" i="10"/>
  <c r="AC48" i="32" s="1"/>
  <c r="AC136" i="32" s="1"/>
  <c r="T46" i="10"/>
  <c r="T46" i="32" s="1"/>
  <c r="T100" i="32" s="1"/>
  <c r="X46" i="10"/>
  <c r="X46" i="32" s="1"/>
  <c r="X100" i="32" s="1"/>
  <c r="AB46" i="10"/>
  <c r="AB46" i="32" s="1"/>
  <c r="AB100" i="32" s="1"/>
  <c r="S47" i="10"/>
  <c r="S47" i="32" s="1"/>
  <c r="S118" i="32" s="1"/>
  <c r="W47" i="10"/>
  <c r="W47" i="32" s="1"/>
  <c r="W118" i="32" s="1"/>
  <c r="AA47" i="10"/>
  <c r="AA47" i="32" s="1"/>
  <c r="AA118" i="32" s="1"/>
  <c r="V48" i="10"/>
  <c r="V48" i="32" s="1"/>
  <c r="V136" i="32" s="1"/>
  <c r="Z48" i="10"/>
  <c r="Z48" i="32" s="1"/>
  <c r="Z136" i="32" s="1"/>
  <c r="AD48" i="10"/>
  <c r="AD48" i="32" s="1"/>
  <c r="AD136" i="32" s="1"/>
  <c r="U46" i="10"/>
  <c r="U46" i="32" s="1"/>
  <c r="U100" i="32" s="1"/>
  <c r="Y46" i="10"/>
  <c r="Y46" i="32" s="1"/>
  <c r="Y100" i="32" s="1"/>
  <c r="AC46" i="10"/>
  <c r="AC46" i="32" s="1"/>
  <c r="AC100" i="32" s="1"/>
  <c r="T47" i="10"/>
  <c r="T47" i="32" s="1"/>
  <c r="T118" i="32" s="1"/>
  <c r="X47" i="10"/>
  <c r="X47" i="32" s="1"/>
  <c r="X118" i="32" s="1"/>
  <c r="S48" i="10"/>
  <c r="S48" i="32" s="1"/>
  <c r="S136" i="32" s="1"/>
  <c r="W48" i="10"/>
  <c r="W48" i="32" s="1"/>
  <c r="W136" i="32" s="1"/>
  <c r="AD118" i="7"/>
  <c r="AD100" i="7"/>
  <c r="S136" i="7"/>
  <c r="W136" i="7"/>
  <c r="AA136" i="7"/>
  <c r="T136" i="7"/>
  <c r="X136" i="7"/>
  <c r="AB136" i="7"/>
  <c r="U136" i="7"/>
  <c r="Y136" i="7"/>
  <c r="AC136" i="7"/>
  <c r="P136" i="7"/>
  <c r="V136" i="7"/>
  <c r="Z136" i="7"/>
  <c r="S118" i="7"/>
  <c r="W118" i="7"/>
  <c r="AA118" i="7"/>
  <c r="T118" i="7"/>
  <c r="X118" i="7"/>
  <c r="AB118" i="7"/>
  <c r="U118" i="7"/>
  <c r="Y118" i="7"/>
  <c r="AC118" i="7"/>
  <c r="P118" i="7"/>
  <c r="V118" i="7"/>
  <c r="Z118" i="7"/>
  <c r="S100" i="7"/>
  <c r="W100" i="7"/>
  <c r="AA100" i="7"/>
  <c r="T100" i="7"/>
  <c r="X100" i="7"/>
  <c r="AB100" i="7"/>
  <c r="U100" i="7"/>
  <c r="Y100" i="7"/>
  <c r="AC100" i="7"/>
  <c r="P100" i="7"/>
  <c r="V100" i="7"/>
  <c r="Z100" i="7"/>
  <c r="DA7" i="50"/>
  <c r="DO7" i="50"/>
  <c r="CD42" i="59" l="1"/>
  <c r="CR67" i="65"/>
  <c r="CT14" i="65"/>
  <c r="CS17" i="65"/>
  <c r="CT17" i="65" s="1"/>
  <c r="CS65" i="65"/>
  <c r="CT65" i="65" s="1"/>
  <c r="CT10" i="65"/>
  <c r="CS27" i="65"/>
  <c r="CT27" i="65" s="1"/>
  <c r="CT24" i="65"/>
  <c r="CS37" i="65"/>
  <c r="CT37" i="65" s="1"/>
  <c r="CT34" i="65"/>
  <c r="CT29" i="65"/>
  <c r="CS32" i="65"/>
  <c r="CT32" i="65" s="1"/>
  <c r="CT49" i="65"/>
  <c r="CS52" i="65"/>
  <c r="CT52" i="65" s="1"/>
  <c r="CS66" i="65"/>
  <c r="CT66" i="65" s="1"/>
  <c r="CT11" i="65"/>
  <c r="CS57" i="65"/>
  <c r="CT57" i="65" s="1"/>
  <c r="CT54" i="65"/>
  <c r="CL64" i="65"/>
  <c r="CK67" i="65"/>
  <c r="CL67" i="65" s="1"/>
  <c r="CT59" i="65"/>
  <c r="CS62" i="65"/>
  <c r="CT62" i="65" s="1"/>
  <c r="CT39" i="65"/>
  <c r="CS42" i="65"/>
  <c r="CT42" i="65" s="1"/>
  <c r="CT19" i="65"/>
  <c r="CS22" i="65"/>
  <c r="CT22" i="65" s="1"/>
  <c r="CS64" i="65"/>
  <c r="CS12" i="65"/>
  <c r="CT12" i="65" s="1"/>
  <c r="CT9" i="65"/>
  <c r="CT44" i="65"/>
  <c r="CS47" i="65"/>
  <c r="CT47" i="65" s="1"/>
  <c r="CR67" i="63"/>
  <c r="CT24" i="63"/>
  <c r="CS27" i="63"/>
  <c r="CT27" i="63" s="1"/>
  <c r="CS32" i="63"/>
  <c r="CT32" i="63" s="1"/>
  <c r="CT29" i="63"/>
  <c r="CS57" i="63"/>
  <c r="CT57" i="63" s="1"/>
  <c r="CT54" i="63"/>
  <c r="CS62" i="63"/>
  <c r="CT62" i="63" s="1"/>
  <c r="CT59" i="63"/>
  <c r="CS66" i="63"/>
  <c r="CT66" i="63" s="1"/>
  <c r="CT11" i="63"/>
  <c r="CS22" i="63"/>
  <c r="CT22" i="63" s="1"/>
  <c r="CT19" i="63"/>
  <c r="CS52" i="63"/>
  <c r="CT52" i="63" s="1"/>
  <c r="CT49" i="63"/>
  <c r="CS64" i="63"/>
  <c r="CS12" i="63"/>
  <c r="CT12" i="63" s="1"/>
  <c r="CT9" i="63"/>
  <c r="CS37" i="63"/>
  <c r="CT37" i="63" s="1"/>
  <c r="CT34" i="63"/>
  <c r="CS17" i="63"/>
  <c r="CT17" i="63" s="1"/>
  <c r="CT14" i="63"/>
  <c r="CS65" i="63"/>
  <c r="CT65" i="63" s="1"/>
  <c r="CT10" i="63"/>
  <c r="CS47" i="63"/>
  <c r="CT47" i="63" s="1"/>
  <c r="CT44" i="63"/>
  <c r="CS42" i="63"/>
  <c r="CT42" i="63" s="1"/>
  <c r="CT39" i="63"/>
  <c r="CL64" i="63"/>
  <c r="CK67" i="63"/>
  <c r="CL67" i="63" s="1"/>
  <c r="CJ67" i="61"/>
  <c r="CR17" i="61"/>
  <c r="CS14" i="61"/>
  <c r="CS24" i="61"/>
  <c r="CR27" i="61"/>
  <c r="CK65" i="61"/>
  <c r="CL65" i="61" s="1"/>
  <c r="CL10" i="61"/>
  <c r="CR57" i="61"/>
  <c r="CS54" i="61"/>
  <c r="CK42" i="61"/>
  <c r="CL42" i="61" s="1"/>
  <c r="CL39" i="61"/>
  <c r="CR42" i="61"/>
  <c r="CS39" i="61"/>
  <c r="CD64" i="61"/>
  <c r="CC67" i="61"/>
  <c r="CD67" i="61" s="1"/>
  <c r="CR52" i="61"/>
  <c r="CS49" i="61"/>
  <c r="CL19" i="61"/>
  <c r="CK22" i="61"/>
  <c r="CL22" i="61" s="1"/>
  <c r="CK64" i="61"/>
  <c r="CK12" i="61"/>
  <c r="CL12" i="61" s="1"/>
  <c r="CL9" i="61"/>
  <c r="CL34" i="61"/>
  <c r="CK37" i="61"/>
  <c r="CL37" i="61" s="1"/>
  <c r="CR64" i="61"/>
  <c r="CS9" i="61"/>
  <c r="CR12" i="61"/>
  <c r="CR62" i="61"/>
  <c r="CS59" i="61"/>
  <c r="CR47" i="61"/>
  <c r="CS44" i="61"/>
  <c r="CS29" i="61"/>
  <c r="CR32" i="61"/>
  <c r="CR65" i="61"/>
  <c r="CS10" i="61"/>
  <c r="CQ67" i="61"/>
  <c r="CR37" i="61"/>
  <c r="CS34" i="61"/>
  <c r="CK66" i="61"/>
  <c r="CL66" i="61" s="1"/>
  <c r="CL11" i="61"/>
  <c r="CK52" i="61"/>
  <c r="CL52" i="61" s="1"/>
  <c r="CL49" i="61"/>
  <c r="CR66" i="61"/>
  <c r="CS11" i="61"/>
  <c r="CK57" i="61"/>
  <c r="CL57" i="61" s="1"/>
  <c r="CL54" i="61"/>
  <c r="CK32" i="61"/>
  <c r="CL32" i="61" s="1"/>
  <c r="CL29" i="61"/>
  <c r="CK27" i="61"/>
  <c r="CL27" i="61" s="1"/>
  <c r="CL24" i="61"/>
  <c r="CK62" i="61"/>
  <c r="CL62" i="61" s="1"/>
  <c r="CL59" i="61"/>
  <c r="CK17" i="61"/>
  <c r="CL17" i="61" s="1"/>
  <c r="CL14" i="61"/>
  <c r="CS19" i="61"/>
  <c r="CR22" i="61"/>
  <c r="CL44" i="61"/>
  <c r="CK47" i="61"/>
  <c r="CL47" i="61" s="1"/>
  <c r="CH12" i="59"/>
  <c r="CH22" i="59"/>
  <c r="CH19" i="59"/>
  <c r="CI19" i="59" s="1"/>
  <c r="CI22" i="59" s="1"/>
  <c r="CS26" i="59"/>
  <c r="CT26" i="59" s="1"/>
  <c r="CS31" i="59"/>
  <c r="CT31" i="59" s="1"/>
  <c r="CS21" i="59"/>
  <c r="CT21" i="59" s="1"/>
  <c r="CS51" i="59"/>
  <c r="CT51" i="59" s="1"/>
  <c r="CS56" i="59"/>
  <c r="CT56" i="59" s="1"/>
  <c r="CS16" i="59"/>
  <c r="CT16" i="59" s="1"/>
  <c r="CS61" i="59"/>
  <c r="CT61" i="59" s="1"/>
  <c r="CS41" i="59"/>
  <c r="CT41" i="59" s="1"/>
  <c r="CS46" i="59"/>
  <c r="CT46" i="59" s="1"/>
  <c r="CS36" i="59"/>
  <c r="CT36" i="59" s="1"/>
  <c r="CS20" i="59"/>
  <c r="CT20" i="59" s="1"/>
  <c r="CS55" i="59"/>
  <c r="CT55" i="59" s="1"/>
  <c r="CS60" i="59"/>
  <c r="CT60" i="59" s="1"/>
  <c r="CS30" i="59"/>
  <c r="CT30" i="59" s="1"/>
  <c r="CS35" i="59"/>
  <c r="CT35" i="59" s="1"/>
  <c r="CS45" i="59"/>
  <c r="CT45" i="59" s="1"/>
  <c r="CS40" i="59"/>
  <c r="CT40" i="59" s="1"/>
  <c r="CS25" i="59"/>
  <c r="CT25" i="59" s="1"/>
  <c r="CS15" i="59"/>
  <c r="CT15" i="59" s="1"/>
  <c r="CS50" i="59"/>
  <c r="CT50" i="59" s="1"/>
  <c r="CC57" i="59"/>
  <c r="CD57" i="59" s="1"/>
  <c r="CM17" i="59"/>
  <c r="CM27" i="59"/>
  <c r="CM62" i="59"/>
  <c r="CM57" i="59"/>
  <c r="CM66" i="59"/>
  <c r="BS67" i="59"/>
  <c r="CE67" i="59"/>
  <c r="CH65" i="59"/>
  <c r="CN67" i="59"/>
  <c r="BE67" i="59"/>
  <c r="BF67" i="59" s="1"/>
  <c r="BT12" i="59"/>
  <c r="CG64" i="59"/>
  <c r="CH64" i="59" s="1"/>
  <c r="CO42" i="59"/>
  <c r="CP39" i="59"/>
  <c r="CQ39" i="59" s="1"/>
  <c r="CO22" i="59"/>
  <c r="CP19" i="59"/>
  <c r="CQ19" i="59" s="1"/>
  <c r="CO52" i="59"/>
  <c r="CP49" i="59"/>
  <c r="CQ49" i="59" s="1"/>
  <c r="CO24" i="59"/>
  <c r="BN64" i="59"/>
  <c r="BM67" i="59"/>
  <c r="BN67" i="59" s="1"/>
  <c r="CA37" i="59"/>
  <c r="CC34" i="59"/>
  <c r="CA64" i="59"/>
  <c r="CA67" i="59" s="1"/>
  <c r="CM32" i="59"/>
  <c r="CC19" i="59"/>
  <c r="CB22" i="59"/>
  <c r="CO47" i="59"/>
  <c r="CP44" i="59"/>
  <c r="CQ44" i="59" s="1"/>
  <c r="BV9" i="59"/>
  <c r="CI47" i="59"/>
  <c r="CJ44" i="59"/>
  <c r="CB66" i="59"/>
  <c r="CC11" i="59"/>
  <c r="BU37" i="59"/>
  <c r="BV37" i="59" s="1"/>
  <c r="BV34" i="59"/>
  <c r="CI42" i="59"/>
  <c r="CK39" i="59"/>
  <c r="BU62" i="59"/>
  <c r="BV62" i="59" s="1"/>
  <c r="BV59" i="59"/>
  <c r="CG27" i="59"/>
  <c r="CH27" i="59" s="1"/>
  <c r="CH24" i="59"/>
  <c r="CI24" i="59" s="1"/>
  <c r="CM65" i="59"/>
  <c r="CM42" i="59"/>
  <c r="CG32" i="59"/>
  <c r="CH32" i="59" s="1"/>
  <c r="CH29" i="59"/>
  <c r="CI29" i="59" s="1"/>
  <c r="CA32" i="59"/>
  <c r="CB29" i="59"/>
  <c r="BU19" i="59"/>
  <c r="BT22" i="59"/>
  <c r="CO54" i="59"/>
  <c r="CH47" i="59"/>
  <c r="CO10" i="59"/>
  <c r="CB27" i="59"/>
  <c r="CC24" i="59"/>
  <c r="CI57" i="59"/>
  <c r="CJ54" i="59"/>
  <c r="CI62" i="59"/>
  <c r="CJ59" i="59"/>
  <c r="CB12" i="59"/>
  <c r="CC9" i="59"/>
  <c r="CH42" i="59"/>
  <c r="CM64" i="59"/>
  <c r="CM12" i="59"/>
  <c r="CO9" i="59"/>
  <c r="CG37" i="59"/>
  <c r="CH37" i="59" s="1"/>
  <c r="CH34" i="59"/>
  <c r="CI34" i="59" s="1"/>
  <c r="CM37" i="59"/>
  <c r="CM52" i="59"/>
  <c r="CG17" i="59"/>
  <c r="CH17" i="59" s="1"/>
  <c r="CH14" i="59"/>
  <c r="CI14" i="59" s="1"/>
  <c r="CO59" i="59"/>
  <c r="CC62" i="59"/>
  <c r="CD62" i="59" s="1"/>
  <c r="CD59" i="59"/>
  <c r="CO11" i="59"/>
  <c r="CO29" i="59"/>
  <c r="CG52" i="59"/>
  <c r="CH52" i="59" s="1"/>
  <c r="CH49" i="59"/>
  <c r="CI49" i="59" s="1"/>
  <c r="BT66" i="59"/>
  <c r="BU11" i="59"/>
  <c r="CM22" i="59"/>
  <c r="CM47" i="59"/>
  <c r="BU14" i="59"/>
  <c r="BT17" i="59"/>
  <c r="CO14" i="59"/>
  <c r="BT65" i="59"/>
  <c r="BU10" i="59"/>
  <c r="CG66" i="59"/>
  <c r="CH66" i="59" s="1"/>
  <c r="CH11" i="59"/>
  <c r="CI11" i="59" s="1"/>
  <c r="CI12" i="59" s="1"/>
  <c r="CJ19" i="59"/>
  <c r="BZ64" i="59"/>
  <c r="BY67" i="59"/>
  <c r="BZ67" i="59" s="1"/>
  <c r="CC49" i="59"/>
  <c r="CB52" i="59"/>
  <c r="CJ9" i="59"/>
  <c r="CC17" i="59"/>
  <c r="CD17" i="59" s="1"/>
  <c r="CD14" i="59"/>
  <c r="BU27" i="59"/>
  <c r="BV27" i="59" s="1"/>
  <c r="BV24" i="59"/>
  <c r="CC65" i="59"/>
  <c r="CD65" i="59" s="1"/>
  <c r="CD10" i="59"/>
  <c r="BT64" i="59"/>
  <c r="CO34" i="59"/>
  <c r="CI65" i="59"/>
  <c r="CJ10" i="59"/>
  <c r="CH57" i="59"/>
  <c r="CH62" i="59"/>
  <c r="CA47" i="59"/>
  <c r="CB44" i="59"/>
  <c r="CM27" i="57"/>
  <c r="CO26" i="57"/>
  <c r="CP26" i="57" s="1"/>
  <c r="CQ26" i="57" s="1"/>
  <c r="CR26" i="57" s="1"/>
  <c r="CS26" i="57" s="1"/>
  <c r="CT26" i="57" s="1"/>
  <c r="CO31" i="57"/>
  <c r="CP31" i="57" s="1"/>
  <c r="CQ31" i="57" s="1"/>
  <c r="CR31" i="57" s="1"/>
  <c r="CS31" i="57" s="1"/>
  <c r="CT31" i="57" s="1"/>
  <c r="CO60" i="57"/>
  <c r="CP60" i="57" s="1"/>
  <c r="CQ60" i="57" s="1"/>
  <c r="CR60" i="57" s="1"/>
  <c r="CS60" i="57" s="1"/>
  <c r="CT60" i="57" s="1"/>
  <c r="CM62" i="57"/>
  <c r="CA37" i="57"/>
  <c r="CB34" i="57"/>
  <c r="BU11" i="57"/>
  <c r="CM12" i="57"/>
  <c r="BT64" i="57"/>
  <c r="BU9" i="57"/>
  <c r="BT12" i="57"/>
  <c r="BM37" i="57"/>
  <c r="BN37" i="57" s="1"/>
  <c r="BN34" i="57"/>
  <c r="CH11" i="57"/>
  <c r="CI11" i="57" s="1"/>
  <c r="CA27" i="57"/>
  <c r="CB24" i="57"/>
  <c r="BT37" i="57"/>
  <c r="BU34" i="57"/>
  <c r="CA62" i="57"/>
  <c r="CB59" i="57"/>
  <c r="CA22" i="57"/>
  <c r="CB19" i="57"/>
  <c r="CA32" i="57"/>
  <c r="CB29" i="57"/>
  <c r="CB11" i="57"/>
  <c r="CM22" i="57"/>
  <c r="CM32" i="57"/>
  <c r="CG22" i="57"/>
  <c r="CH22" i="57" s="1"/>
  <c r="CH19" i="57"/>
  <c r="CI19" i="57" s="1"/>
  <c r="CN27" i="57"/>
  <c r="CO24" i="57"/>
  <c r="CO20" i="57"/>
  <c r="CP20" i="57" s="1"/>
  <c r="CQ20" i="57" s="1"/>
  <c r="CR20" i="57" s="1"/>
  <c r="CS20" i="57" s="1"/>
  <c r="CT20" i="57" s="1"/>
  <c r="CN32" i="57"/>
  <c r="CO29" i="57"/>
  <c r="CO30" i="57"/>
  <c r="CP30" i="57" s="1"/>
  <c r="CQ30" i="57" s="1"/>
  <c r="CR30" i="57" s="1"/>
  <c r="CS30" i="57" s="1"/>
  <c r="CT30" i="57" s="1"/>
  <c r="CO36" i="57"/>
  <c r="CP36" i="57" s="1"/>
  <c r="CQ36" i="57" s="1"/>
  <c r="CR36" i="57" s="1"/>
  <c r="CS36" i="57" s="1"/>
  <c r="CT36" i="57" s="1"/>
  <c r="CN52" i="57"/>
  <c r="CO49" i="57"/>
  <c r="CO51" i="57"/>
  <c r="CP51" i="57" s="1"/>
  <c r="CQ51" i="57" s="1"/>
  <c r="CR51" i="57" s="1"/>
  <c r="CS51" i="57" s="1"/>
  <c r="CT51" i="57" s="1"/>
  <c r="CN62" i="57"/>
  <c r="CO59" i="57"/>
  <c r="CG27" i="57"/>
  <c r="CH27" i="57" s="1"/>
  <c r="CH24" i="57"/>
  <c r="CI24" i="57" s="1"/>
  <c r="CH10" i="57"/>
  <c r="CI10" i="57" s="1"/>
  <c r="BU27" i="57"/>
  <c r="BV27" i="57" s="1"/>
  <c r="BV24" i="57"/>
  <c r="CN64" i="57"/>
  <c r="CN12" i="57"/>
  <c r="CO9" i="57"/>
  <c r="CN47" i="57"/>
  <c r="CO44" i="57"/>
  <c r="CN57" i="57"/>
  <c r="CO54" i="57"/>
  <c r="BN10" i="57"/>
  <c r="CB10" i="57"/>
  <c r="CG37" i="57"/>
  <c r="CH37" i="57" s="1"/>
  <c r="CH34" i="57"/>
  <c r="CI34" i="57" s="1"/>
  <c r="CA47" i="57"/>
  <c r="CB44" i="57"/>
  <c r="CD49" i="57"/>
  <c r="CC52" i="57"/>
  <c r="CD52" i="57" s="1"/>
  <c r="BM27" i="57"/>
  <c r="BN27" i="57" s="1"/>
  <c r="BN24" i="57"/>
  <c r="CB39" i="57"/>
  <c r="BM12" i="57"/>
  <c r="BN12" i="57" s="1"/>
  <c r="BN9" i="57"/>
  <c r="CA57" i="57"/>
  <c r="CB54" i="57"/>
  <c r="CM52" i="57"/>
  <c r="CN65" i="57"/>
  <c r="CO10" i="57"/>
  <c r="CO21" i="57"/>
  <c r="CP21" i="57" s="1"/>
  <c r="CQ21" i="57" s="1"/>
  <c r="CR21" i="57" s="1"/>
  <c r="CS21" i="57" s="1"/>
  <c r="CT21" i="57" s="1"/>
  <c r="CO34" i="57"/>
  <c r="CN37" i="57"/>
  <c r="CO45" i="57"/>
  <c r="CP45" i="57" s="1"/>
  <c r="CQ45" i="57" s="1"/>
  <c r="CR45" i="57" s="1"/>
  <c r="CS45" i="57" s="1"/>
  <c r="CT45" i="57" s="1"/>
  <c r="CO55" i="57"/>
  <c r="CP55" i="57" s="1"/>
  <c r="CQ55" i="57" s="1"/>
  <c r="CR55" i="57" s="1"/>
  <c r="CS55" i="57" s="1"/>
  <c r="CT55" i="57" s="1"/>
  <c r="CO61" i="57"/>
  <c r="CP61" i="57" s="1"/>
  <c r="CQ61" i="57" s="1"/>
  <c r="CR61" i="57" s="1"/>
  <c r="CS61" i="57" s="1"/>
  <c r="CT61" i="57" s="1"/>
  <c r="BU22" i="57"/>
  <c r="BV22" i="57" s="1"/>
  <c r="BV19" i="57"/>
  <c r="CG62" i="57"/>
  <c r="CH62" i="57" s="1"/>
  <c r="CH59" i="57"/>
  <c r="CI59" i="57" s="1"/>
  <c r="CN42" i="57"/>
  <c r="CG12" i="57"/>
  <c r="CH12" i="57" s="1"/>
  <c r="CH9" i="57"/>
  <c r="CI9" i="57" s="1"/>
  <c r="BU10" i="57"/>
  <c r="CA12" i="57"/>
  <c r="CB9" i="57"/>
  <c r="CH49" i="57"/>
  <c r="CI49" i="57" s="1"/>
  <c r="CG52" i="57"/>
  <c r="CH52" i="57" s="1"/>
  <c r="CG32" i="57"/>
  <c r="CH32" i="57" s="1"/>
  <c r="CH29" i="57"/>
  <c r="CI29" i="57" s="1"/>
  <c r="BT62" i="57"/>
  <c r="BU59" i="57"/>
  <c r="CM37" i="57"/>
  <c r="CM47" i="57"/>
  <c r="CM57" i="57"/>
  <c r="CG57" i="57"/>
  <c r="CH57" i="57" s="1"/>
  <c r="CH54" i="57"/>
  <c r="CI54" i="57" s="1"/>
  <c r="CN66" i="57"/>
  <c r="CO11" i="57"/>
  <c r="CN17" i="57"/>
  <c r="CN22" i="57"/>
  <c r="CO19" i="57"/>
  <c r="CO25" i="57"/>
  <c r="CP25" i="57" s="1"/>
  <c r="CQ25" i="57" s="1"/>
  <c r="CR25" i="57" s="1"/>
  <c r="CS25" i="57" s="1"/>
  <c r="CT25" i="57" s="1"/>
  <c r="CO35" i="57"/>
  <c r="CP35" i="57" s="1"/>
  <c r="CQ35" i="57" s="1"/>
  <c r="CR35" i="57" s="1"/>
  <c r="CS35" i="57" s="1"/>
  <c r="CT35" i="57" s="1"/>
  <c r="CO46" i="57"/>
  <c r="CP46" i="57" s="1"/>
  <c r="CQ46" i="57" s="1"/>
  <c r="CR46" i="57" s="1"/>
  <c r="CS46" i="57" s="1"/>
  <c r="CT46" i="57" s="1"/>
  <c r="CO50" i="57"/>
  <c r="CP50" i="57" s="1"/>
  <c r="CQ50" i="57" s="1"/>
  <c r="CR50" i="57" s="1"/>
  <c r="CS50" i="57" s="1"/>
  <c r="CT50" i="57" s="1"/>
  <c r="CO56" i="57"/>
  <c r="CP56" i="57" s="1"/>
  <c r="CQ56" i="57" s="1"/>
  <c r="CR56" i="57" s="1"/>
  <c r="CS56" i="57" s="1"/>
  <c r="CT56" i="57" s="1"/>
  <c r="CG47" i="57"/>
  <c r="CH47" i="57" s="1"/>
  <c r="CH44" i="57"/>
  <c r="CI44" i="57" s="1"/>
  <c r="CF67" i="57"/>
  <c r="EE49" i="32"/>
  <c r="S52" i="53"/>
  <c r="G9" i="54"/>
  <c r="E9" i="54"/>
  <c r="H9" i="54"/>
  <c r="DG35" i="54"/>
  <c r="BG35" i="54" s="1"/>
  <c r="DG39" i="54"/>
  <c r="BG39" i="54" s="1"/>
  <c r="DH7" i="54"/>
  <c r="DV7" i="54"/>
  <c r="S65" i="53"/>
  <c r="O22" i="53"/>
  <c r="O32" i="53"/>
  <c r="O37" i="53"/>
  <c r="H9" i="53"/>
  <c r="E9" i="53"/>
  <c r="S11" i="52"/>
  <c r="O27" i="53"/>
  <c r="O52" i="53"/>
  <c r="S47" i="53"/>
  <c r="W44" i="53"/>
  <c r="W56" i="53"/>
  <c r="S66" i="53"/>
  <c r="S62" i="53"/>
  <c r="W59" i="53"/>
  <c r="W62" i="53" s="1"/>
  <c r="W50" i="53"/>
  <c r="O65" i="53"/>
  <c r="W41" i="53"/>
  <c r="W22" i="53"/>
  <c r="S22" i="53"/>
  <c r="S37" i="53"/>
  <c r="S17" i="53"/>
  <c r="S32" i="53"/>
  <c r="W29" i="53"/>
  <c r="S57" i="53"/>
  <c r="K67" i="53"/>
  <c r="W9" i="53"/>
  <c r="W51" i="53"/>
  <c r="O42" i="53"/>
  <c r="W39" i="53"/>
  <c r="W30" i="53"/>
  <c r="W34" i="53"/>
  <c r="W35" i="53"/>
  <c r="W54" i="53"/>
  <c r="W16" i="53"/>
  <c r="W17" i="53" s="1"/>
  <c r="W40" i="53"/>
  <c r="S64" i="53"/>
  <c r="S12" i="53"/>
  <c r="S27" i="53"/>
  <c r="W24" i="53"/>
  <c r="O17" i="53"/>
  <c r="DC59" i="53"/>
  <c r="AA59" i="53" s="1"/>
  <c r="DC60" i="53"/>
  <c r="AA60" i="53" s="1"/>
  <c r="DC61" i="53"/>
  <c r="AA61" i="53" s="1"/>
  <c r="AE61" i="53" s="1"/>
  <c r="DC54" i="53"/>
  <c r="AA54" i="53" s="1"/>
  <c r="AE54" i="53" s="1"/>
  <c r="DC56" i="53"/>
  <c r="AA56" i="53" s="1"/>
  <c r="DC55" i="53"/>
  <c r="AA55" i="53" s="1"/>
  <c r="DC51" i="53"/>
  <c r="AA51" i="53" s="1"/>
  <c r="AE51" i="53" s="1"/>
  <c r="DC50" i="53"/>
  <c r="AA50" i="53" s="1"/>
  <c r="DC49" i="53"/>
  <c r="AA49" i="53" s="1"/>
  <c r="DC46" i="53"/>
  <c r="AA46" i="53" s="1"/>
  <c r="DC45" i="53"/>
  <c r="AA45" i="53" s="1"/>
  <c r="AE45" i="53" s="1"/>
  <c r="DC41" i="53"/>
  <c r="AA41" i="53" s="1"/>
  <c r="AE41" i="53" s="1"/>
  <c r="DC36" i="53"/>
  <c r="AA36" i="53" s="1"/>
  <c r="DC35" i="53"/>
  <c r="AA35" i="53" s="1"/>
  <c r="DC39" i="53"/>
  <c r="AA39" i="53" s="1"/>
  <c r="DC34" i="53"/>
  <c r="AA34" i="53" s="1"/>
  <c r="DC31" i="53"/>
  <c r="AA31" i="53" s="1"/>
  <c r="DC30" i="53"/>
  <c r="AA30" i="53" s="1"/>
  <c r="AE30" i="53" s="1"/>
  <c r="DC44" i="53"/>
  <c r="AA44" i="53" s="1"/>
  <c r="DC26" i="53"/>
  <c r="AA26" i="53" s="1"/>
  <c r="DC9" i="53"/>
  <c r="AA9" i="53" s="1"/>
  <c r="DC40" i="53"/>
  <c r="AA40" i="53" s="1"/>
  <c r="AE40" i="53" s="1"/>
  <c r="DC29" i="53"/>
  <c r="AA29" i="53" s="1"/>
  <c r="AE29" i="53" s="1"/>
  <c r="DC19" i="53"/>
  <c r="AA19" i="53" s="1"/>
  <c r="DC15" i="53"/>
  <c r="AA15" i="53" s="1"/>
  <c r="DC25" i="53"/>
  <c r="AA25" i="53" s="1"/>
  <c r="DC16" i="53"/>
  <c r="AA16" i="53" s="1"/>
  <c r="AE16" i="53" s="1"/>
  <c r="DC21" i="53"/>
  <c r="AA21" i="53" s="1"/>
  <c r="DC24" i="53"/>
  <c r="AA24" i="53" s="1"/>
  <c r="DC10" i="53"/>
  <c r="AA10" i="53" s="1"/>
  <c r="AE10" i="53" s="1"/>
  <c r="DD7" i="53"/>
  <c r="DC11" i="53"/>
  <c r="AA11" i="53" s="1"/>
  <c r="DC20" i="53"/>
  <c r="AA20" i="53" s="1"/>
  <c r="AE20" i="53" s="1"/>
  <c r="DC14" i="53"/>
  <c r="AA14" i="53" s="1"/>
  <c r="S42" i="53"/>
  <c r="W45" i="53"/>
  <c r="W26" i="53"/>
  <c r="O64" i="53"/>
  <c r="O12" i="53"/>
  <c r="W49" i="53"/>
  <c r="DR7" i="53"/>
  <c r="W10" i="53"/>
  <c r="W25" i="53"/>
  <c r="G67" i="53"/>
  <c r="W11" i="53"/>
  <c r="O66" i="53"/>
  <c r="CY49" i="32"/>
  <c r="CQ49" i="32"/>
  <c r="CT49" i="32"/>
  <c r="DY49" i="32"/>
  <c r="BU49" i="32"/>
  <c r="AI49" i="32"/>
  <c r="BE49" i="32"/>
  <c r="AW49" i="32"/>
  <c r="DX49" i="32"/>
  <c r="BP49" i="32"/>
  <c r="DO49" i="32"/>
  <c r="CI49" i="32"/>
  <c r="CA49" i="32"/>
  <c r="H49" i="32"/>
  <c r="FC49" i="32"/>
  <c r="AQ49" i="32"/>
  <c r="BF49" i="32"/>
  <c r="G49" i="32"/>
  <c r="DZ49" i="32"/>
  <c r="CW49" i="32"/>
  <c r="CZ49" i="32"/>
  <c r="CR49" i="32"/>
  <c r="FE49" i="32"/>
  <c r="DP49" i="32"/>
  <c r="BO49" i="32"/>
  <c r="F49" i="32"/>
  <c r="DI49" i="32"/>
  <c r="FD49" i="32"/>
  <c r="BS49" i="32"/>
  <c r="EB49" i="32"/>
  <c r="BT49" i="32"/>
  <c r="EA49" i="32"/>
  <c r="EI49" i="32"/>
  <c r="FF49" i="32"/>
  <c r="EX49" i="32"/>
  <c r="EP49" i="32"/>
  <c r="ED49" i="32"/>
  <c r="DN49" i="32"/>
  <c r="DF49" i="32"/>
  <c r="BN49" i="32"/>
  <c r="AL49" i="32"/>
  <c r="O49" i="32"/>
  <c r="CH49" i="32"/>
  <c r="CU49" i="32"/>
  <c r="CX49" i="32"/>
  <c r="CP49" i="32"/>
  <c r="EZ49" i="32"/>
  <c r="DK49" i="32"/>
  <c r="AS49" i="32"/>
  <c r="BA49" i="32"/>
  <c r="BL49" i="32"/>
  <c r="EQ49" i="32"/>
  <c r="EY49" i="32"/>
  <c r="AR49" i="32"/>
  <c r="EM49" i="32"/>
  <c r="CE49" i="32"/>
  <c r="L49" i="32"/>
  <c r="D49" i="32"/>
  <c r="BW49" i="32"/>
  <c r="CD49" i="32"/>
  <c r="BV49" i="32"/>
  <c r="DA49" i="32"/>
  <c r="CS49" i="32"/>
  <c r="CV49" i="32"/>
  <c r="BB49" i="32"/>
  <c r="ER49" i="32"/>
  <c r="CC49" i="32"/>
  <c r="AN49" i="32"/>
  <c r="DM49" i="32"/>
  <c r="DW49" i="32"/>
  <c r="AM49" i="32"/>
  <c r="DT49" i="32"/>
  <c r="AY49" i="32"/>
  <c r="AX49" i="32"/>
  <c r="FB49" i="32"/>
  <c r="ET49" i="32"/>
  <c r="EL49" i="32"/>
  <c r="DV49" i="32"/>
  <c r="DJ49" i="32"/>
  <c r="BR49" i="32"/>
  <c r="AP49" i="32"/>
  <c r="AH49" i="32"/>
  <c r="K49" i="32"/>
  <c r="CL49" i="32"/>
  <c r="AT46" i="32"/>
  <c r="AT100" i="32" s="1"/>
  <c r="AB49" i="32"/>
  <c r="DQ46" i="32"/>
  <c r="DQ100" i="32" s="1"/>
  <c r="EU46" i="32"/>
  <c r="EU100" i="32" s="1"/>
  <c r="EF46" i="32"/>
  <c r="EF100" i="32" s="1"/>
  <c r="BI46" i="32"/>
  <c r="BI100" i="32" s="1"/>
  <c r="FJ46" i="32"/>
  <c r="CM46" i="32"/>
  <c r="CM100" i="32" s="1"/>
  <c r="BX46" i="32"/>
  <c r="BX100" i="32" s="1"/>
  <c r="U49" i="32"/>
  <c r="DB46" i="32"/>
  <c r="DB100" i="32" s="1"/>
  <c r="DE49" i="32"/>
  <c r="P46" i="32"/>
  <c r="P100" i="32" s="1"/>
  <c r="S49" i="32"/>
  <c r="Z49" i="32"/>
  <c r="AE48" i="32"/>
  <c r="AE136" i="32" s="1"/>
  <c r="X49" i="32"/>
  <c r="V49" i="32"/>
  <c r="AC49" i="32"/>
  <c r="AA49" i="32"/>
  <c r="T49" i="32"/>
  <c r="Y49" i="32"/>
  <c r="AE47" i="32"/>
  <c r="AE118" i="32" s="1"/>
  <c r="W49" i="32"/>
  <c r="AD49" i="32"/>
  <c r="AE46" i="32"/>
  <c r="AE100" i="32" s="1"/>
  <c r="AC49" i="10"/>
  <c r="U49" i="10"/>
  <c r="AB49" i="10"/>
  <c r="Y49" i="10"/>
  <c r="W49" i="10"/>
  <c r="AD49" i="10"/>
  <c r="S49" i="10"/>
  <c r="Z49" i="10"/>
  <c r="X49" i="10"/>
  <c r="V49" i="10"/>
  <c r="T49" i="10"/>
  <c r="AA49" i="10"/>
  <c r="P49" i="10"/>
  <c r="DP7" i="50"/>
  <c r="DB7" i="50"/>
  <c r="D44" i="18"/>
  <c r="A4" i="48"/>
  <c r="O24" i="52"/>
  <c r="N24" i="52"/>
  <c r="M24" i="52"/>
  <c r="L24" i="52"/>
  <c r="K24" i="52"/>
  <c r="N11" i="52"/>
  <c r="M11" i="52"/>
  <c r="L11" i="52"/>
  <c r="K11" i="52"/>
  <c r="S121" i="8"/>
  <c r="O26" i="52"/>
  <c r="N26" i="52"/>
  <c r="M26" i="52"/>
  <c r="L26" i="52"/>
  <c r="K26" i="52"/>
  <c r="O13" i="52"/>
  <c r="N13" i="52"/>
  <c r="M13" i="52"/>
  <c r="L13" i="52"/>
  <c r="K13" i="52"/>
  <c r="D13" i="52"/>
  <c r="O27" i="52"/>
  <c r="N27" i="52"/>
  <c r="M27" i="52"/>
  <c r="L27" i="52"/>
  <c r="K27" i="52"/>
  <c r="O14" i="52"/>
  <c r="N14" i="52"/>
  <c r="M14" i="52"/>
  <c r="L14" i="52"/>
  <c r="DU24" i="54"/>
  <c r="BH24" i="54" s="1"/>
  <c r="D14" i="52"/>
  <c r="O28" i="52"/>
  <c r="N28" i="52"/>
  <c r="M28" i="52"/>
  <c r="L28" i="52"/>
  <c r="K28" i="52"/>
  <c r="O15" i="52"/>
  <c r="N15" i="52"/>
  <c r="M15" i="52"/>
  <c r="L15" i="52"/>
  <c r="K15" i="52"/>
  <c r="D15" i="52"/>
  <c r="O42" i="38"/>
  <c r="N42" i="38"/>
  <c r="M42" i="38"/>
  <c r="L42" i="38"/>
  <c r="K42" i="38"/>
  <c r="J42" i="38"/>
  <c r="I42" i="38"/>
  <c r="H42" i="38"/>
  <c r="G42" i="38"/>
  <c r="F42" i="38"/>
  <c r="E42" i="38"/>
  <c r="D42" i="38"/>
  <c r="O29" i="52"/>
  <c r="N29" i="52"/>
  <c r="M29" i="52"/>
  <c r="O16" i="52"/>
  <c r="N16" i="52"/>
  <c r="M16" i="52"/>
  <c r="BO41" i="57"/>
  <c r="BQ41" i="57" s="1"/>
  <c r="BR41" i="57" s="1"/>
  <c r="BG41" i="57"/>
  <c r="BI41" i="57" s="1"/>
  <c r="BJ41" i="57" s="1"/>
  <c r="O43" i="38"/>
  <c r="N43" i="38"/>
  <c r="M43" i="38"/>
  <c r="L43" i="38"/>
  <c r="K43" i="38"/>
  <c r="J43" i="38"/>
  <c r="I43" i="38"/>
  <c r="H43" i="38"/>
  <c r="G43" i="38"/>
  <c r="F43" i="38"/>
  <c r="E43" i="38"/>
  <c r="D43" i="38"/>
  <c r="BO40" i="57"/>
  <c r="BQ40" i="57" s="1"/>
  <c r="BR40" i="57" s="1"/>
  <c r="BG40" i="57"/>
  <c r="BI40" i="57" s="1"/>
  <c r="BJ40" i="57" s="1"/>
  <c r="BO39" i="57"/>
  <c r="BG39" i="57"/>
  <c r="C39" i="57"/>
  <c r="O31" i="52"/>
  <c r="N31" i="52"/>
  <c r="M31" i="52"/>
  <c r="L31" i="52"/>
  <c r="K31" i="52"/>
  <c r="N18" i="52"/>
  <c r="M18" i="52"/>
  <c r="L18" i="52"/>
  <c r="K18" i="52"/>
  <c r="D18" i="52"/>
  <c r="O32" i="52"/>
  <c r="N32" i="52"/>
  <c r="M32" i="52"/>
  <c r="L32" i="52"/>
  <c r="K32" i="52"/>
  <c r="O19" i="52"/>
  <c r="N19" i="52"/>
  <c r="M19" i="52"/>
  <c r="L19" i="52"/>
  <c r="K19" i="52"/>
  <c r="D19" i="52"/>
  <c r="O33" i="52"/>
  <c r="N33" i="52"/>
  <c r="M33" i="52"/>
  <c r="L33" i="52"/>
  <c r="K33" i="52"/>
  <c r="O20" i="52"/>
  <c r="N20" i="52"/>
  <c r="M20" i="52"/>
  <c r="L20" i="52"/>
  <c r="K20" i="52"/>
  <c r="D20" i="52"/>
  <c r="O34" i="52"/>
  <c r="N34" i="52"/>
  <c r="M34" i="52"/>
  <c r="L34" i="52"/>
  <c r="K34" i="52"/>
  <c r="O21" i="52"/>
  <c r="N21" i="52"/>
  <c r="M21" i="52"/>
  <c r="L21" i="52"/>
  <c r="K21" i="52"/>
  <c r="D21" i="52"/>
  <c r="CT64" i="65" l="1"/>
  <c r="CS67" i="65"/>
  <c r="CT67" i="65" s="1"/>
  <c r="DQ49" i="32"/>
  <c r="CT64" i="63"/>
  <c r="CS67" i="63"/>
  <c r="CT67" i="63" s="1"/>
  <c r="CR67" i="61"/>
  <c r="CS62" i="61"/>
  <c r="CT62" i="61" s="1"/>
  <c r="CT59" i="61"/>
  <c r="CS42" i="61"/>
  <c r="CT42" i="61" s="1"/>
  <c r="CT39" i="61"/>
  <c r="CS66" i="61"/>
  <c r="CT66" i="61" s="1"/>
  <c r="CT11" i="61"/>
  <c r="CT29" i="61"/>
  <c r="CS32" i="61"/>
  <c r="CT32" i="61" s="1"/>
  <c r="CL64" i="61"/>
  <c r="CK67" i="61"/>
  <c r="CL67" i="61" s="1"/>
  <c r="CS27" i="61"/>
  <c r="CT27" i="61" s="1"/>
  <c r="CT24" i="61"/>
  <c r="CS57" i="61"/>
  <c r="CT57" i="61" s="1"/>
  <c r="CT54" i="61"/>
  <c r="CT19" i="61"/>
  <c r="CS22" i="61"/>
  <c r="CT22" i="61" s="1"/>
  <c r="CS65" i="61"/>
  <c r="CT65" i="61" s="1"/>
  <c r="CT10" i="61"/>
  <c r="CS47" i="61"/>
  <c r="CT47" i="61" s="1"/>
  <c r="CT44" i="61"/>
  <c r="CS17" i="61"/>
  <c r="CT17" i="61" s="1"/>
  <c r="CT14" i="61"/>
  <c r="CS52" i="61"/>
  <c r="CT52" i="61" s="1"/>
  <c r="CT49" i="61"/>
  <c r="CT34" i="61"/>
  <c r="CS37" i="61"/>
  <c r="CT37" i="61" s="1"/>
  <c r="CS64" i="61"/>
  <c r="CS12" i="61"/>
  <c r="CT12" i="61" s="1"/>
  <c r="CT9" i="61"/>
  <c r="K57" i="52"/>
  <c r="O52" i="52"/>
  <c r="K54" i="52"/>
  <c r="O54" i="52"/>
  <c r="L54" i="52"/>
  <c r="CM67" i="59"/>
  <c r="K60" i="52"/>
  <c r="O60" i="52"/>
  <c r="L60" i="52"/>
  <c r="CP52" i="59"/>
  <c r="M57" i="52"/>
  <c r="M55" i="52"/>
  <c r="N55" i="52"/>
  <c r="N53" i="52"/>
  <c r="P49" i="32"/>
  <c r="FJ49" i="32"/>
  <c r="FJ100" i="32"/>
  <c r="CB64" i="59"/>
  <c r="CB67" i="59" s="1"/>
  <c r="CO66" i="59"/>
  <c r="CP66" i="59" s="1"/>
  <c r="CP11" i="59"/>
  <c r="CQ11" i="59" s="1"/>
  <c r="CI37" i="59"/>
  <c r="CJ34" i="59"/>
  <c r="CK44" i="59"/>
  <c r="CJ47" i="59"/>
  <c r="CC22" i="59"/>
  <c r="CD22" i="59" s="1"/>
  <c r="CD19" i="59"/>
  <c r="CQ42" i="59"/>
  <c r="CR39" i="59"/>
  <c r="S71" i="31" s="1"/>
  <c r="CO37" i="59"/>
  <c r="CP37" i="59" s="1"/>
  <c r="CP34" i="59"/>
  <c r="CQ34" i="59" s="1"/>
  <c r="CJ62" i="59"/>
  <c r="CK59" i="59"/>
  <c r="CC27" i="59"/>
  <c r="CD27" i="59" s="1"/>
  <c r="CD24" i="59"/>
  <c r="CO57" i="59"/>
  <c r="CP57" i="59" s="1"/>
  <c r="CP54" i="59"/>
  <c r="CQ54" i="59" s="1"/>
  <c r="CQ47" i="59"/>
  <c r="CR44" i="59"/>
  <c r="S72" i="31" s="1"/>
  <c r="CP42" i="59"/>
  <c r="BT67" i="59"/>
  <c r="CI66" i="59"/>
  <c r="CJ11" i="59"/>
  <c r="CO17" i="59"/>
  <c r="CP17" i="59" s="1"/>
  <c r="CP14" i="59"/>
  <c r="CQ14" i="59" s="1"/>
  <c r="CO64" i="59"/>
  <c r="CP9" i="59"/>
  <c r="CQ9" i="59" s="1"/>
  <c r="CO12" i="59"/>
  <c r="CP12" i="59" s="1"/>
  <c r="CD9" i="59"/>
  <c r="CC12" i="59"/>
  <c r="CD12" i="59" s="1"/>
  <c r="CI32" i="59"/>
  <c r="CJ29" i="59"/>
  <c r="CI27" i="59"/>
  <c r="CJ24" i="59"/>
  <c r="CK42" i="59"/>
  <c r="CL42" i="59" s="1"/>
  <c r="CL39" i="59"/>
  <c r="CC66" i="59"/>
  <c r="CD66" i="59" s="1"/>
  <c r="CD11" i="59"/>
  <c r="CP47" i="59"/>
  <c r="CQ22" i="59"/>
  <c r="CR19" i="59"/>
  <c r="S67" i="31" s="1"/>
  <c r="CG67" i="59"/>
  <c r="CH67" i="59" s="1"/>
  <c r="CK19" i="59"/>
  <c r="CJ22" i="59"/>
  <c r="BU65" i="59"/>
  <c r="BV65" i="59" s="1"/>
  <c r="BV10" i="59"/>
  <c r="BU17" i="59"/>
  <c r="BV17" i="59" s="1"/>
  <c r="BV14" i="59"/>
  <c r="CI17" i="59"/>
  <c r="CJ14" i="59"/>
  <c r="CB32" i="59"/>
  <c r="CC29" i="59"/>
  <c r="BU64" i="59"/>
  <c r="CQ52" i="59"/>
  <c r="CR49" i="59"/>
  <c r="S73" i="31" s="1"/>
  <c r="CK9" i="59"/>
  <c r="CC52" i="59"/>
  <c r="CD52" i="59" s="1"/>
  <c r="CD49" i="59"/>
  <c r="CI52" i="59"/>
  <c r="CJ49" i="59"/>
  <c r="CC44" i="59"/>
  <c r="CB47" i="59"/>
  <c r="CJ65" i="59"/>
  <c r="CK10" i="59"/>
  <c r="CI64" i="59"/>
  <c r="BU66" i="59"/>
  <c r="BV66" i="59" s="1"/>
  <c r="BV11" i="59"/>
  <c r="CP29" i="59"/>
  <c r="CQ29" i="59" s="1"/>
  <c r="CO32" i="59"/>
  <c r="CP32" i="59" s="1"/>
  <c r="CO62" i="59"/>
  <c r="CP62" i="59" s="1"/>
  <c r="CP59" i="59"/>
  <c r="CQ59" i="59" s="1"/>
  <c r="CJ57" i="59"/>
  <c r="CK54" i="59"/>
  <c r="CO65" i="59"/>
  <c r="CP65" i="59" s="1"/>
  <c r="CP10" i="59"/>
  <c r="CQ10" i="59" s="1"/>
  <c r="BU22" i="59"/>
  <c r="BV22" i="59" s="1"/>
  <c r="BV19" i="59"/>
  <c r="BU12" i="59"/>
  <c r="BV12" i="59" s="1"/>
  <c r="CC37" i="59"/>
  <c r="CD37" i="59" s="1"/>
  <c r="CD34" i="59"/>
  <c r="CP24" i="59"/>
  <c r="CQ24" i="59" s="1"/>
  <c r="CO27" i="59"/>
  <c r="CP27" i="59" s="1"/>
  <c r="CP22" i="59"/>
  <c r="N60" i="52"/>
  <c r="M60" i="52"/>
  <c r="M58" i="52"/>
  <c r="N58" i="52"/>
  <c r="K58" i="52"/>
  <c r="O58" i="52"/>
  <c r="L58" i="52"/>
  <c r="L57" i="52"/>
  <c r="N57" i="52"/>
  <c r="O55" i="52"/>
  <c r="M54" i="52"/>
  <c r="N54" i="52"/>
  <c r="L53" i="52"/>
  <c r="O53" i="52"/>
  <c r="M52" i="52"/>
  <c r="N52" i="52"/>
  <c r="L52" i="52"/>
  <c r="S39" i="57"/>
  <c r="S40" i="57"/>
  <c r="U40" i="57" s="1"/>
  <c r="V40" i="57" s="1"/>
  <c r="AY40" i="57"/>
  <c r="N30" i="52"/>
  <c r="CE40" i="57"/>
  <c r="CG40" i="57" s="1"/>
  <c r="CH40" i="57" s="1"/>
  <c r="S41" i="57"/>
  <c r="U41" i="57" s="1"/>
  <c r="V41" i="57" s="1"/>
  <c r="AY41" i="57"/>
  <c r="CE41" i="57"/>
  <c r="CG41" i="57" s="1"/>
  <c r="CH41" i="57" s="1"/>
  <c r="AA39" i="57"/>
  <c r="BI39" i="57"/>
  <c r="BG42" i="57"/>
  <c r="O17" i="52"/>
  <c r="CM39" i="57"/>
  <c r="AA40" i="57"/>
  <c r="O30" i="52"/>
  <c r="CM40" i="57"/>
  <c r="CO40" i="57" s="1"/>
  <c r="CP40" i="57" s="1"/>
  <c r="AA41" i="57"/>
  <c r="CM41" i="57"/>
  <c r="CO41" i="57" s="1"/>
  <c r="CP41" i="57" s="1"/>
  <c r="AY39" i="57"/>
  <c r="E39" i="57"/>
  <c r="G39" i="57"/>
  <c r="C64" i="57"/>
  <c r="AI39" i="57"/>
  <c r="BQ39" i="57"/>
  <c r="BO42" i="57"/>
  <c r="C40" i="57"/>
  <c r="AI40" i="57"/>
  <c r="C41" i="57"/>
  <c r="AI41" i="57"/>
  <c r="AK41" i="57" s="1"/>
  <c r="AL41" i="57" s="1"/>
  <c r="N17" i="52"/>
  <c r="CE39" i="57"/>
  <c r="K39" i="57"/>
  <c r="AQ39" i="57"/>
  <c r="M17" i="52"/>
  <c r="BW39" i="57"/>
  <c r="K40" i="57"/>
  <c r="M40" i="57" s="1"/>
  <c r="N40" i="57" s="1"/>
  <c r="AQ40" i="57"/>
  <c r="AS40" i="57" s="1"/>
  <c r="AT40" i="57" s="1"/>
  <c r="M30" i="52"/>
  <c r="BW40" i="57"/>
  <c r="BY40" i="57" s="1"/>
  <c r="BZ40" i="57" s="1"/>
  <c r="K41" i="57"/>
  <c r="AQ41" i="57"/>
  <c r="AS41" i="57" s="1"/>
  <c r="AT41" i="57" s="1"/>
  <c r="BW41" i="57"/>
  <c r="BY41" i="57" s="1"/>
  <c r="BZ41" i="57" s="1"/>
  <c r="CN67" i="57"/>
  <c r="CP10" i="57"/>
  <c r="CQ10" i="57" s="1"/>
  <c r="CI47" i="57"/>
  <c r="CJ44" i="57"/>
  <c r="BU62" i="57"/>
  <c r="BV62" i="57" s="1"/>
  <c r="BV59" i="57"/>
  <c r="CB64" i="57"/>
  <c r="CB12" i="57"/>
  <c r="CC9" i="57"/>
  <c r="CI62" i="57"/>
  <c r="CJ59" i="57"/>
  <c r="CJ10" i="57"/>
  <c r="CO62" i="57"/>
  <c r="CP62" i="57" s="1"/>
  <c r="CP59" i="57"/>
  <c r="CQ59" i="57" s="1"/>
  <c r="CI22" i="57"/>
  <c r="CJ19" i="57"/>
  <c r="CC29" i="57"/>
  <c r="CB32" i="57"/>
  <c r="CB62" i="57"/>
  <c r="CC59" i="57"/>
  <c r="CJ14" i="57"/>
  <c r="BU12" i="57"/>
  <c r="BV12" i="57" s="1"/>
  <c r="BV9" i="57"/>
  <c r="BV11" i="57"/>
  <c r="CI52" i="57"/>
  <c r="CJ49" i="57"/>
  <c r="CI37" i="57"/>
  <c r="CJ34" i="57"/>
  <c r="CP44" i="57"/>
  <c r="CQ44" i="57" s="1"/>
  <c r="CO47" i="57"/>
  <c r="CP47" i="57" s="1"/>
  <c r="CI32" i="57"/>
  <c r="CJ29" i="57"/>
  <c r="CJ39" i="57"/>
  <c r="CC54" i="57"/>
  <c r="CB57" i="57"/>
  <c r="CI27" i="57"/>
  <c r="CJ24" i="57"/>
  <c r="CO27" i="57"/>
  <c r="CP27" i="57" s="1"/>
  <c r="CP24" i="57"/>
  <c r="CQ24" i="57" s="1"/>
  <c r="CC11" i="57"/>
  <c r="CB22" i="57"/>
  <c r="CC19" i="57"/>
  <c r="BU37" i="57"/>
  <c r="BV37" i="57" s="1"/>
  <c r="BV34" i="57"/>
  <c r="CB27" i="57"/>
  <c r="CC24" i="57"/>
  <c r="CJ11" i="57"/>
  <c r="CC34" i="57"/>
  <c r="CB37" i="57"/>
  <c r="CO22" i="57"/>
  <c r="CP22" i="57" s="1"/>
  <c r="CP19" i="57"/>
  <c r="CQ19" i="57" s="1"/>
  <c r="CP11" i="57"/>
  <c r="CQ11" i="57" s="1"/>
  <c r="CI12" i="57"/>
  <c r="CJ9" i="57"/>
  <c r="CO37" i="57"/>
  <c r="CP37" i="57" s="1"/>
  <c r="CP34" i="57"/>
  <c r="CQ34" i="57" s="1"/>
  <c r="CI57" i="57"/>
  <c r="CJ54" i="57"/>
  <c r="BV10" i="57"/>
  <c r="CB47" i="57"/>
  <c r="CC44" i="57"/>
  <c r="CC10" i="57"/>
  <c r="CO57" i="57"/>
  <c r="CP57" i="57" s="1"/>
  <c r="CP54" i="57"/>
  <c r="CQ54" i="57" s="1"/>
  <c r="CP9" i="57"/>
  <c r="CQ9" i="57" s="1"/>
  <c r="CO12" i="57"/>
  <c r="CP12" i="57" s="1"/>
  <c r="CP49" i="57"/>
  <c r="CQ49" i="57" s="1"/>
  <c r="CO52" i="57"/>
  <c r="CP52" i="57" s="1"/>
  <c r="CP29" i="57"/>
  <c r="CQ29" i="57" s="1"/>
  <c r="CO32" i="57"/>
  <c r="CP32" i="57" s="1"/>
  <c r="L16" i="52"/>
  <c r="L29" i="52"/>
  <c r="K29" i="52"/>
  <c r="K16" i="52"/>
  <c r="D16" i="52"/>
  <c r="O11" i="52"/>
  <c r="O50" i="52" s="1"/>
  <c r="DU39" i="54"/>
  <c r="BH39" i="54" s="1"/>
  <c r="BI39" i="54" s="1"/>
  <c r="K30" i="52"/>
  <c r="D17" i="52"/>
  <c r="L17" i="52"/>
  <c r="L30" i="52"/>
  <c r="DU41" i="54"/>
  <c r="BH41" i="54" s="1"/>
  <c r="DU61" i="54"/>
  <c r="BH61" i="54" s="1"/>
  <c r="DG59" i="54"/>
  <c r="BG59" i="54" s="1"/>
  <c r="DA59" i="54"/>
  <c r="K59" i="54" s="1"/>
  <c r="DO59" i="54"/>
  <c r="L59" i="54" s="1"/>
  <c r="DO60" i="54"/>
  <c r="L60" i="54" s="1"/>
  <c r="DA60" i="54"/>
  <c r="K60" i="54" s="1"/>
  <c r="DE61" i="54"/>
  <c r="AQ61" i="54" s="1"/>
  <c r="DS61" i="54"/>
  <c r="AR61" i="54" s="1"/>
  <c r="DP59" i="54"/>
  <c r="T59" i="54" s="1"/>
  <c r="DB59" i="54"/>
  <c r="S59" i="54" s="1"/>
  <c r="J21" i="52"/>
  <c r="DF59" i="54"/>
  <c r="AY59" i="54" s="1"/>
  <c r="DT59" i="54"/>
  <c r="AZ59" i="54" s="1"/>
  <c r="DP60" i="54"/>
  <c r="T60" i="54" s="1"/>
  <c r="DB60" i="54"/>
  <c r="S60" i="54" s="1"/>
  <c r="J34" i="52"/>
  <c r="DT60" i="54"/>
  <c r="AZ60" i="54" s="1"/>
  <c r="DF60" i="54"/>
  <c r="AY60" i="54" s="1"/>
  <c r="DP61" i="54"/>
  <c r="T61" i="54" s="1"/>
  <c r="DB61" i="54"/>
  <c r="S61" i="54" s="1"/>
  <c r="DT61" i="54"/>
  <c r="AZ61" i="54" s="1"/>
  <c r="DF61" i="54"/>
  <c r="AY61" i="54" s="1"/>
  <c r="DG60" i="54"/>
  <c r="BG60" i="54" s="1"/>
  <c r="I21" i="52"/>
  <c r="DE59" i="54"/>
  <c r="AQ59" i="54" s="1"/>
  <c r="DS59" i="54"/>
  <c r="AR59" i="54" s="1"/>
  <c r="DA61" i="54"/>
  <c r="K61" i="54" s="1"/>
  <c r="DO61" i="54"/>
  <c r="L61" i="54" s="1"/>
  <c r="G21" i="52"/>
  <c r="DC59" i="54"/>
  <c r="AA59" i="54" s="1"/>
  <c r="DQ59" i="54"/>
  <c r="AB59" i="54" s="1"/>
  <c r="G34" i="52"/>
  <c r="DC60" i="54"/>
  <c r="AA60" i="54" s="1"/>
  <c r="DQ60" i="54"/>
  <c r="AB60" i="54" s="1"/>
  <c r="DC61" i="54"/>
  <c r="AA61" i="54" s="1"/>
  <c r="DQ61" i="54"/>
  <c r="AB61" i="54" s="1"/>
  <c r="DU59" i="54"/>
  <c r="BH59" i="54" s="1"/>
  <c r="DG61" i="54"/>
  <c r="BG61" i="54" s="1"/>
  <c r="I34" i="52"/>
  <c r="DE60" i="54"/>
  <c r="AQ60" i="54" s="1"/>
  <c r="DS60" i="54"/>
  <c r="AR60" i="54" s="1"/>
  <c r="DN59" i="54"/>
  <c r="D59" i="54" s="1"/>
  <c r="CZ59" i="54"/>
  <c r="C59" i="54" s="1"/>
  <c r="H21" i="52"/>
  <c r="DR59" i="54"/>
  <c r="AJ59" i="54" s="1"/>
  <c r="DD59" i="54"/>
  <c r="AI59" i="54" s="1"/>
  <c r="DN60" i="54"/>
  <c r="D60" i="54" s="1"/>
  <c r="CZ60" i="54"/>
  <c r="C60" i="54" s="1"/>
  <c r="H34" i="52"/>
  <c r="DR60" i="54"/>
  <c r="AJ60" i="54" s="1"/>
  <c r="DD60" i="54"/>
  <c r="AI60" i="54" s="1"/>
  <c r="DN61" i="54"/>
  <c r="D61" i="54" s="1"/>
  <c r="CZ61" i="54"/>
  <c r="C61" i="54" s="1"/>
  <c r="DR61" i="54"/>
  <c r="AJ61" i="54" s="1"/>
  <c r="DD61" i="54"/>
  <c r="AI61" i="54" s="1"/>
  <c r="DU60" i="54"/>
  <c r="BH60" i="54" s="1"/>
  <c r="DU55" i="54"/>
  <c r="BH55" i="54" s="1"/>
  <c r="DU54" i="54"/>
  <c r="BH54" i="54" s="1"/>
  <c r="DG56" i="54"/>
  <c r="BG56" i="54" s="1"/>
  <c r="DO54" i="54"/>
  <c r="L54" i="54" s="1"/>
  <c r="DA54" i="54"/>
  <c r="K54" i="54" s="1"/>
  <c r="I20" i="52"/>
  <c r="DE54" i="54"/>
  <c r="AQ54" i="54" s="1"/>
  <c r="DS54" i="54"/>
  <c r="AR54" i="54" s="1"/>
  <c r="CZ55" i="54"/>
  <c r="C55" i="54" s="1"/>
  <c r="DN55" i="54"/>
  <c r="D55" i="54" s="1"/>
  <c r="H33" i="52"/>
  <c r="DR55" i="54"/>
  <c r="AJ55" i="54" s="1"/>
  <c r="DD55" i="54"/>
  <c r="AI55" i="54" s="1"/>
  <c r="DN56" i="54"/>
  <c r="D56" i="54" s="1"/>
  <c r="CZ56" i="54"/>
  <c r="C56" i="54" s="1"/>
  <c r="DR56" i="54"/>
  <c r="AJ56" i="54" s="1"/>
  <c r="DD56" i="54"/>
  <c r="AI56" i="54" s="1"/>
  <c r="DB54" i="54"/>
  <c r="S54" i="54" s="1"/>
  <c r="DP54" i="54"/>
  <c r="T54" i="54" s="1"/>
  <c r="J20" i="52"/>
  <c r="DF54" i="54"/>
  <c r="AY54" i="54" s="1"/>
  <c r="DT54" i="54"/>
  <c r="AZ54" i="54" s="1"/>
  <c r="DA55" i="54"/>
  <c r="K55" i="54" s="1"/>
  <c r="DO55" i="54"/>
  <c r="L55" i="54" s="1"/>
  <c r="I33" i="52"/>
  <c r="DE55" i="54"/>
  <c r="AQ55" i="54" s="1"/>
  <c r="DS55" i="54"/>
  <c r="AR55" i="54" s="1"/>
  <c r="DO56" i="54"/>
  <c r="L56" i="54" s="1"/>
  <c r="DA56" i="54"/>
  <c r="K56" i="54" s="1"/>
  <c r="DE56" i="54"/>
  <c r="AQ56" i="54" s="1"/>
  <c r="DS56" i="54"/>
  <c r="AR56" i="54" s="1"/>
  <c r="G20" i="52"/>
  <c r="DQ54" i="54"/>
  <c r="AB54" i="54" s="1"/>
  <c r="DC54" i="54"/>
  <c r="AA54" i="54" s="1"/>
  <c r="DP55" i="54"/>
  <c r="T55" i="54" s="1"/>
  <c r="DB55" i="54"/>
  <c r="S55" i="54" s="1"/>
  <c r="J33" i="52"/>
  <c r="DT55" i="54"/>
  <c r="AZ55" i="54" s="1"/>
  <c r="DF55" i="54"/>
  <c r="AY55" i="54" s="1"/>
  <c r="DP56" i="54"/>
  <c r="T56" i="54" s="1"/>
  <c r="DB56" i="54"/>
  <c r="S56" i="54" s="1"/>
  <c r="DT56" i="54"/>
  <c r="AZ56" i="54" s="1"/>
  <c r="DF56" i="54"/>
  <c r="AY56" i="54" s="1"/>
  <c r="DG54" i="54"/>
  <c r="BG54" i="54" s="1"/>
  <c r="DN54" i="54"/>
  <c r="D54" i="54" s="1"/>
  <c r="CZ54" i="54"/>
  <c r="C54" i="54" s="1"/>
  <c r="H20" i="52"/>
  <c r="DR54" i="54"/>
  <c r="AJ54" i="54" s="1"/>
  <c r="DD54" i="54"/>
  <c r="AI54" i="54" s="1"/>
  <c r="G33" i="52"/>
  <c r="DC55" i="54"/>
  <c r="AA55" i="54" s="1"/>
  <c r="DQ55" i="54"/>
  <c r="AB55" i="54" s="1"/>
  <c r="DQ56" i="54"/>
  <c r="AB56" i="54" s="1"/>
  <c r="DC56" i="54"/>
  <c r="AA56" i="54" s="1"/>
  <c r="DU56" i="54"/>
  <c r="BH56" i="54" s="1"/>
  <c r="DG55" i="54"/>
  <c r="BG55" i="54" s="1"/>
  <c r="DU50" i="54"/>
  <c r="BH50" i="54" s="1"/>
  <c r="DG49" i="54"/>
  <c r="BG49" i="54" s="1"/>
  <c r="H32" i="52"/>
  <c r="DD50" i="54"/>
  <c r="AI50" i="54" s="1"/>
  <c r="DR50" i="54"/>
  <c r="AJ50" i="54" s="1"/>
  <c r="DN51" i="54"/>
  <c r="D51" i="54" s="1"/>
  <c r="CZ51" i="54"/>
  <c r="C51" i="54" s="1"/>
  <c r="DO49" i="54"/>
  <c r="L49" i="54" s="1"/>
  <c r="DA49" i="54"/>
  <c r="K49" i="54" s="1"/>
  <c r="I19" i="52"/>
  <c r="DS49" i="54"/>
  <c r="AR49" i="54" s="1"/>
  <c r="DE49" i="54"/>
  <c r="AQ49" i="54" s="1"/>
  <c r="DA50" i="54"/>
  <c r="K50" i="54" s="1"/>
  <c r="DO50" i="54"/>
  <c r="L50" i="54" s="1"/>
  <c r="I32" i="52"/>
  <c r="DS50" i="54"/>
  <c r="AR50" i="54" s="1"/>
  <c r="DE50" i="54"/>
  <c r="AQ50" i="54" s="1"/>
  <c r="DO51" i="54"/>
  <c r="L51" i="54" s="1"/>
  <c r="DA51" i="54"/>
  <c r="K51" i="54" s="1"/>
  <c r="DS51" i="54"/>
  <c r="AR51" i="54" s="1"/>
  <c r="DE51" i="54"/>
  <c r="AQ51" i="54" s="1"/>
  <c r="DU51" i="54"/>
  <c r="BH51" i="54" s="1"/>
  <c r="DG50" i="54"/>
  <c r="BG50" i="54" s="1"/>
  <c r="DN49" i="54"/>
  <c r="D49" i="54" s="1"/>
  <c r="CZ49" i="54"/>
  <c r="C49" i="54" s="1"/>
  <c r="DN50" i="54"/>
  <c r="D50" i="54" s="1"/>
  <c r="CZ50" i="54"/>
  <c r="C50" i="54" s="1"/>
  <c r="DR51" i="54"/>
  <c r="AJ51" i="54" s="1"/>
  <c r="DD51" i="54"/>
  <c r="AI51" i="54" s="1"/>
  <c r="DP49" i="54"/>
  <c r="T49" i="54" s="1"/>
  <c r="DB49" i="54"/>
  <c r="S49" i="54" s="1"/>
  <c r="J19" i="52"/>
  <c r="DT49" i="54"/>
  <c r="AZ49" i="54" s="1"/>
  <c r="DF49" i="54"/>
  <c r="AY49" i="54" s="1"/>
  <c r="DP50" i="54"/>
  <c r="T50" i="54" s="1"/>
  <c r="DB50" i="54"/>
  <c r="S50" i="54" s="1"/>
  <c r="J32" i="52"/>
  <c r="DF50" i="54"/>
  <c r="AY50" i="54" s="1"/>
  <c r="DT50" i="54"/>
  <c r="AZ50" i="54" s="1"/>
  <c r="DB51" i="54"/>
  <c r="S51" i="54" s="1"/>
  <c r="DP51" i="54"/>
  <c r="T51" i="54" s="1"/>
  <c r="DT51" i="54"/>
  <c r="AZ51" i="54" s="1"/>
  <c r="DF51" i="54"/>
  <c r="AY51" i="54" s="1"/>
  <c r="DU49" i="54"/>
  <c r="BH49" i="54" s="1"/>
  <c r="DG51" i="54"/>
  <c r="BG51" i="54" s="1"/>
  <c r="H19" i="52"/>
  <c r="DR49" i="54"/>
  <c r="AJ49" i="54" s="1"/>
  <c r="DD49" i="54"/>
  <c r="AI49" i="54" s="1"/>
  <c r="G19" i="52"/>
  <c r="DQ49" i="54"/>
  <c r="AB49" i="54" s="1"/>
  <c r="DC49" i="54"/>
  <c r="AA49" i="54" s="1"/>
  <c r="G32" i="52"/>
  <c r="DQ50" i="54"/>
  <c r="AB50" i="54" s="1"/>
  <c r="DC50" i="54"/>
  <c r="AA50" i="54" s="1"/>
  <c r="DC51" i="54"/>
  <c r="AA51" i="54" s="1"/>
  <c r="DQ51" i="54"/>
  <c r="AB51" i="54" s="1"/>
  <c r="G18" i="52"/>
  <c r="DQ44" i="54"/>
  <c r="AB44" i="54" s="1"/>
  <c r="DC44" i="54"/>
  <c r="AA44" i="54" s="1"/>
  <c r="G31" i="52"/>
  <c r="DC45" i="54"/>
  <c r="AA45" i="54" s="1"/>
  <c r="DQ45" i="54"/>
  <c r="AB45" i="54" s="1"/>
  <c r="DC46" i="54"/>
  <c r="AA46" i="54" s="1"/>
  <c r="DQ46" i="54"/>
  <c r="AB46" i="54" s="1"/>
  <c r="DG45" i="54"/>
  <c r="BG45" i="54" s="1"/>
  <c r="CZ44" i="54"/>
  <c r="C44" i="54" s="1"/>
  <c r="DN44" i="54"/>
  <c r="D44" i="54" s="1"/>
  <c r="H18" i="52"/>
  <c r="DR44" i="54"/>
  <c r="AJ44" i="54" s="1"/>
  <c r="DD44" i="54"/>
  <c r="AI44" i="54" s="1"/>
  <c r="DN45" i="54"/>
  <c r="D45" i="54" s="1"/>
  <c r="CZ45" i="54"/>
  <c r="C45" i="54" s="1"/>
  <c r="H31" i="52"/>
  <c r="DR45" i="54"/>
  <c r="AJ45" i="54" s="1"/>
  <c r="DD45" i="54"/>
  <c r="AI45" i="54" s="1"/>
  <c r="CZ46" i="54"/>
  <c r="C46" i="54" s="1"/>
  <c r="DN46" i="54"/>
  <c r="D46" i="54" s="1"/>
  <c r="DR46" i="54"/>
  <c r="AJ46" i="54" s="1"/>
  <c r="DD46" i="54"/>
  <c r="AI46" i="54" s="1"/>
  <c r="DG46" i="54"/>
  <c r="BG46" i="54" s="1"/>
  <c r="DA44" i="54"/>
  <c r="K44" i="54" s="1"/>
  <c r="DO44" i="54"/>
  <c r="L44" i="54" s="1"/>
  <c r="I18" i="52"/>
  <c r="DE44" i="54"/>
  <c r="AQ44" i="54" s="1"/>
  <c r="DS44" i="54"/>
  <c r="AR44" i="54" s="1"/>
  <c r="DO45" i="54"/>
  <c r="L45" i="54" s="1"/>
  <c r="DA45" i="54"/>
  <c r="K45" i="54" s="1"/>
  <c r="I31" i="52"/>
  <c r="DE45" i="54"/>
  <c r="AQ45" i="54" s="1"/>
  <c r="DS45" i="54"/>
  <c r="AR45" i="54" s="1"/>
  <c r="DO46" i="54"/>
  <c r="L46" i="54" s="1"/>
  <c r="DA46" i="54"/>
  <c r="K46" i="54" s="1"/>
  <c r="DE46" i="54"/>
  <c r="AQ46" i="54" s="1"/>
  <c r="DS46" i="54"/>
  <c r="AR46" i="54" s="1"/>
  <c r="DU45" i="54"/>
  <c r="BH45" i="54" s="1"/>
  <c r="DU44" i="54"/>
  <c r="BH44" i="54" s="1"/>
  <c r="DG44" i="54"/>
  <c r="BG44" i="54" s="1"/>
  <c r="DB44" i="54"/>
  <c r="S44" i="54" s="1"/>
  <c r="DP44" i="54"/>
  <c r="T44" i="54" s="1"/>
  <c r="J18" i="52"/>
  <c r="DT44" i="54"/>
  <c r="AZ44" i="54" s="1"/>
  <c r="DF44" i="54"/>
  <c r="AY44" i="54" s="1"/>
  <c r="DB45" i="54"/>
  <c r="S45" i="54" s="1"/>
  <c r="DP45" i="54"/>
  <c r="T45" i="54" s="1"/>
  <c r="J31" i="52"/>
  <c r="DT45" i="54"/>
  <c r="AZ45" i="54" s="1"/>
  <c r="DF45" i="54"/>
  <c r="AY45" i="54" s="1"/>
  <c r="DP46" i="54"/>
  <c r="T46" i="54" s="1"/>
  <c r="DB46" i="54"/>
  <c r="S46" i="54" s="1"/>
  <c r="DT46" i="54"/>
  <c r="AZ46" i="54" s="1"/>
  <c r="DF46" i="54"/>
  <c r="AY46" i="54" s="1"/>
  <c r="DU46" i="54"/>
  <c r="BH46" i="54" s="1"/>
  <c r="DG41" i="54"/>
  <c r="BG41" i="54" s="1"/>
  <c r="CZ39" i="54"/>
  <c r="C39" i="54" s="1"/>
  <c r="DN39" i="54"/>
  <c r="D39" i="54" s="1"/>
  <c r="DN40" i="54"/>
  <c r="D40" i="54" s="1"/>
  <c r="CZ40" i="54"/>
  <c r="C40" i="54" s="1"/>
  <c r="H30" i="52"/>
  <c r="DR40" i="54"/>
  <c r="AJ40" i="54" s="1"/>
  <c r="DD40" i="54"/>
  <c r="AI40" i="54" s="1"/>
  <c r="CZ41" i="54"/>
  <c r="C41" i="54" s="1"/>
  <c r="DN41" i="54"/>
  <c r="D41" i="54" s="1"/>
  <c r="DR41" i="54"/>
  <c r="AJ41" i="54" s="1"/>
  <c r="DD41" i="54"/>
  <c r="AI41" i="54" s="1"/>
  <c r="DA39" i="54"/>
  <c r="K39" i="54" s="1"/>
  <c r="DO39" i="54"/>
  <c r="L39" i="54" s="1"/>
  <c r="I17" i="52"/>
  <c r="DE39" i="54"/>
  <c r="AQ39" i="54" s="1"/>
  <c r="DS39" i="54"/>
  <c r="AR39" i="54" s="1"/>
  <c r="DA40" i="54"/>
  <c r="K40" i="54" s="1"/>
  <c r="DO40" i="54"/>
  <c r="L40" i="54" s="1"/>
  <c r="I30" i="52"/>
  <c r="DE40" i="54"/>
  <c r="AQ40" i="54" s="1"/>
  <c r="DS40" i="54"/>
  <c r="AR40" i="54" s="1"/>
  <c r="DA41" i="54"/>
  <c r="K41" i="54" s="1"/>
  <c r="DO41" i="54"/>
  <c r="L41" i="54" s="1"/>
  <c r="DE41" i="54"/>
  <c r="AQ41" i="54" s="1"/>
  <c r="DS41" i="54"/>
  <c r="AR41" i="54" s="1"/>
  <c r="DU40" i="54"/>
  <c r="BH40" i="54" s="1"/>
  <c r="DG40" i="54"/>
  <c r="BG40" i="54" s="1"/>
  <c r="DP41" i="54"/>
  <c r="T41" i="54" s="1"/>
  <c r="DB41" i="54"/>
  <c r="S41" i="54" s="1"/>
  <c r="DT41" i="54"/>
  <c r="AZ41" i="54" s="1"/>
  <c r="DF41" i="54"/>
  <c r="AY41" i="54" s="1"/>
  <c r="H17" i="52"/>
  <c r="DR39" i="54"/>
  <c r="AJ39" i="54" s="1"/>
  <c r="DD39" i="54"/>
  <c r="AI39" i="54" s="1"/>
  <c r="DP39" i="54"/>
  <c r="T39" i="54" s="1"/>
  <c r="DB39" i="54"/>
  <c r="S39" i="54" s="1"/>
  <c r="DF39" i="54"/>
  <c r="AY39" i="54" s="1"/>
  <c r="DT39" i="54"/>
  <c r="AZ39" i="54" s="1"/>
  <c r="DB40" i="54"/>
  <c r="S40" i="54" s="1"/>
  <c r="DP40" i="54"/>
  <c r="T40" i="54" s="1"/>
  <c r="J30" i="52"/>
  <c r="DT40" i="54"/>
  <c r="AZ40" i="54" s="1"/>
  <c r="DF40" i="54"/>
  <c r="AY40" i="54" s="1"/>
  <c r="G17" i="52"/>
  <c r="DQ39" i="54"/>
  <c r="AB39" i="54" s="1"/>
  <c r="DC39" i="54"/>
  <c r="AA39" i="54" s="1"/>
  <c r="G30" i="52"/>
  <c r="DQ40" i="54"/>
  <c r="AB40" i="54" s="1"/>
  <c r="DC40" i="54"/>
  <c r="AA40" i="54" s="1"/>
  <c r="DQ41" i="54"/>
  <c r="AB41" i="54" s="1"/>
  <c r="DC41" i="54"/>
  <c r="AA41" i="54" s="1"/>
  <c r="DG36" i="54"/>
  <c r="BG36" i="54" s="1"/>
  <c r="DA34" i="54"/>
  <c r="K34" i="54" s="1"/>
  <c r="DO34" i="54"/>
  <c r="L34" i="54" s="1"/>
  <c r="I29" i="52"/>
  <c r="DE35" i="54"/>
  <c r="AQ35" i="54" s="1"/>
  <c r="DS35" i="54"/>
  <c r="AR35" i="54" s="1"/>
  <c r="DE36" i="54"/>
  <c r="AQ36" i="54" s="1"/>
  <c r="DS36" i="54"/>
  <c r="AR36" i="54" s="1"/>
  <c r="DP34" i="54"/>
  <c r="T34" i="54" s="1"/>
  <c r="DB34" i="54"/>
  <c r="S34" i="54" s="1"/>
  <c r="DN34" i="54"/>
  <c r="D34" i="54" s="1"/>
  <c r="CZ34" i="54"/>
  <c r="C34" i="54" s="1"/>
  <c r="H16" i="52"/>
  <c r="DR34" i="54"/>
  <c r="AJ34" i="54" s="1"/>
  <c r="DD34" i="54"/>
  <c r="AI34" i="54" s="1"/>
  <c r="CZ35" i="54"/>
  <c r="C35" i="54" s="1"/>
  <c r="DN35" i="54"/>
  <c r="D35" i="54" s="1"/>
  <c r="H29" i="52"/>
  <c r="DD35" i="54"/>
  <c r="AI35" i="54" s="1"/>
  <c r="DR35" i="54"/>
  <c r="AJ35" i="54" s="1"/>
  <c r="DN36" i="54"/>
  <c r="D36" i="54" s="1"/>
  <c r="CZ36" i="54"/>
  <c r="C36" i="54" s="1"/>
  <c r="DR36" i="54"/>
  <c r="AJ36" i="54" s="1"/>
  <c r="DD36" i="54"/>
  <c r="AI36" i="54" s="1"/>
  <c r="DU36" i="54"/>
  <c r="BH36" i="54" s="1"/>
  <c r="DG34" i="54"/>
  <c r="BG34" i="54" s="1"/>
  <c r="I16" i="52"/>
  <c r="DE34" i="54"/>
  <c r="AQ34" i="54" s="1"/>
  <c r="DS34" i="54"/>
  <c r="AR34" i="54" s="1"/>
  <c r="DA35" i="54"/>
  <c r="K35" i="54" s="1"/>
  <c r="DO35" i="54"/>
  <c r="L35" i="54" s="1"/>
  <c r="DP35" i="54"/>
  <c r="T35" i="54" s="1"/>
  <c r="DB35" i="54"/>
  <c r="S35" i="54" s="1"/>
  <c r="J29" i="52"/>
  <c r="DT35" i="54"/>
  <c r="AZ35" i="54" s="1"/>
  <c r="DF35" i="54"/>
  <c r="AY35" i="54" s="1"/>
  <c r="DB36" i="54"/>
  <c r="S36" i="54" s="1"/>
  <c r="DP36" i="54"/>
  <c r="T36" i="54" s="1"/>
  <c r="DF36" i="54"/>
  <c r="AY36" i="54" s="1"/>
  <c r="DT36" i="54"/>
  <c r="AZ36" i="54" s="1"/>
  <c r="DU34" i="54"/>
  <c r="BH34" i="54" s="1"/>
  <c r="DA36" i="54"/>
  <c r="K36" i="54" s="1"/>
  <c r="DO36" i="54"/>
  <c r="L36" i="54" s="1"/>
  <c r="J16" i="52"/>
  <c r="DT34" i="54"/>
  <c r="AZ34" i="54" s="1"/>
  <c r="DF34" i="54"/>
  <c r="AY34" i="54" s="1"/>
  <c r="DC34" i="54"/>
  <c r="AA34" i="54" s="1"/>
  <c r="DQ34" i="54"/>
  <c r="AB34" i="54" s="1"/>
  <c r="G29" i="52"/>
  <c r="DQ35" i="54"/>
  <c r="AB35" i="54" s="1"/>
  <c r="DC35" i="54"/>
  <c r="AA35" i="54" s="1"/>
  <c r="DQ36" i="54"/>
  <c r="AB36" i="54" s="1"/>
  <c r="DC36" i="54"/>
  <c r="AA36" i="54" s="1"/>
  <c r="DU35" i="54"/>
  <c r="BH35" i="54" s="1"/>
  <c r="BI35" i="54" s="1"/>
  <c r="BJ35" i="54" s="1"/>
  <c r="DA29" i="54"/>
  <c r="K29" i="54" s="1"/>
  <c r="DO29" i="54"/>
  <c r="L29" i="54" s="1"/>
  <c r="I15" i="52"/>
  <c r="DE29" i="54"/>
  <c r="AQ29" i="54" s="1"/>
  <c r="DS29" i="54"/>
  <c r="AR29" i="54" s="1"/>
  <c r="DO30" i="54"/>
  <c r="L30" i="54" s="1"/>
  <c r="DA30" i="54"/>
  <c r="K30" i="54" s="1"/>
  <c r="DA31" i="54"/>
  <c r="K31" i="54" s="1"/>
  <c r="DO31" i="54"/>
  <c r="L31" i="54" s="1"/>
  <c r="DS31" i="54"/>
  <c r="AR31" i="54" s="1"/>
  <c r="DE31" i="54"/>
  <c r="AQ31" i="54" s="1"/>
  <c r="DU31" i="54"/>
  <c r="BH31" i="54" s="1"/>
  <c r="DG31" i="54"/>
  <c r="BG31" i="54" s="1"/>
  <c r="DB29" i="54"/>
  <c r="S29" i="54" s="1"/>
  <c r="DP29" i="54"/>
  <c r="T29" i="54" s="1"/>
  <c r="J15" i="52"/>
  <c r="DT29" i="54"/>
  <c r="AZ29" i="54" s="1"/>
  <c r="DF29" i="54"/>
  <c r="AY29" i="54" s="1"/>
  <c r="DP30" i="54"/>
  <c r="T30" i="54" s="1"/>
  <c r="DB30" i="54"/>
  <c r="S30" i="54" s="1"/>
  <c r="J28" i="52"/>
  <c r="DT30" i="54"/>
  <c r="AZ30" i="54" s="1"/>
  <c r="DF30" i="54"/>
  <c r="AY30" i="54" s="1"/>
  <c r="DB31" i="54"/>
  <c r="S31" i="54" s="1"/>
  <c r="DP31" i="54"/>
  <c r="T31" i="54" s="1"/>
  <c r="DF31" i="54"/>
  <c r="AY31" i="54" s="1"/>
  <c r="DT31" i="54"/>
  <c r="AZ31" i="54" s="1"/>
  <c r="DU29" i="54"/>
  <c r="BH29" i="54" s="1"/>
  <c r="I28" i="52"/>
  <c r="DS30" i="54"/>
  <c r="AR30" i="54" s="1"/>
  <c r="DE30" i="54"/>
  <c r="AQ30" i="54" s="1"/>
  <c r="G15" i="52"/>
  <c r="DQ29" i="54"/>
  <c r="AB29" i="54" s="1"/>
  <c r="DC29" i="54"/>
  <c r="AA29" i="54" s="1"/>
  <c r="G28" i="52"/>
  <c r="DC30" i="54"/>
  <c r="AA30" i="54" s="1"/>
  <c r="DQ30" i="54"/>
  <c r="AB30" i="54" s="1"/>
  <c r="DC31" i="54"/>
  <c r="AA31" i="54" s="1"/>
  <c r="DQ31" i="54"/>
  <c r="AB31" i="54" s="1"/>
  <c r="DG29" i="54"/>
  <c r="BG29" i="54" s="1"/>
  <c r="DN29" i="54"/>
  <c r="D29" i="54" s="1"/>
  <c r="CZ29" i="54"/>
  <c r="C29" i="54" s="1"/>
  <c r="H15" i="52"/>
  <c r="DR29" i="54"/>
  <c r="AJ29" i="54" s="1"/>
  <c r="DD29" i="54"/>
  <c r="AI29" i="54" s="1"/>
  <c r="CZ30" i="54"/>
  <c r="C30" i="54" s="1"/>
  <c r="DN30" i="54"/>
  <c r="D30" i="54" s="1"/>
  <c r="H28" i="52"/>
  <c r="DR30" i="54"/>
  <c r="AJ30" i="54" s="1"/>
  <c r="DD30" i="54"/>
  <c r="AI30" i="54" s="1"/>
  <c r="DN31" i="54"/>
  <c r="D31" i="54" s="1"/>
  <c r="CZ31" i="54"/>
  <c r="C31" i="54" s="1"/>
  <c r="DD31" i="54"/>
  <c r="AI31" i="54" s="1"/>
  <c r="DR31" i="54"/>
  <c r="AJ31" i="54" s="1"/>
  <c r="DU30" i="54"/>
  <c r="BH30" i="54" s="1"/>
  <c r="DG30" i="54"/>
  <c r="BG30" i="54" s="1"/>
  <c r="M53" i="52"/>
  <c r="DG24" i="54"/>
  <c r="BG24" i="54" s="1"/>
  <c r="BI24" i="54" s="1"/>
  <c r="DG26" i="54"/>
  <c r="BG26" i="54" s="1"/>
  <c r="DU25" i="54"/>
  <c r="BH25" i="54" s="1"/>
  <c r="DP24" i="54"/>
  <c r="T24" i="54" s="1"/>
  <c r="DB24" i="54"/>
  <c r="S24" i="54" s="1"/>
  <c r="J14" i="52"/>
  <c r="DT24" i="54"/>
  <c r="AZ24" i="54" s="1"/>
  <c r="DF24" i="54"/>
  <c r="AY24" i="54" s="1"/>
  <c r="DB25" i="54"/>
  <c r="S25" i="54" s="1"/>
  <c r="DP25" i="54"/>
  <c r="T25" i="54" s="1"/>
  <c r="J27" i="52"/>
  <c r="DF25" i="54"/>
  <c r="AY25" i="54" s="1"/>
  <c r="DT25" i="54"/>
  <c r="AZ25" i="54" s="1"/>
  <c r="DB26" i="54"/>
  <c r="S26" i="54" s="1"/>
  <c r="DP26" i="54"/>
  <c r="T26" i="54" s="1"/>
  <c r="DT26" i="54"/>
  <c r="AZ26" i="54" s="1"/>
  <c r="DF26" i="54"/>
  <c r="AY26" i="54" s="1"/>
  <c r="G14" i="52"/>
  <c r="DQ24" i="54"/>
  <c r="AB24" i="54" s="1"/>
  <c r="DC24" i="54"/>
  <c r="AA24" i="54" s="1"/>
  <c r="G27" i="52"/>
  <c r="DC25" i="54"/>
  <c r="AA25" i="54" s="1"/>
  <c r="DQ25" i="54"/>
  <c r="AB25" i="54" s="1"/>
  <c r="DC26" i="54"/>
  <c r="AA26" i="54" s="1"/>
  <c r="DQ26" i="54"/>
  <c r="AB26" i="54" s="1"/>
  <c r="DU26" i="54"/>
  <c r="BH26" i="54" s="1"/>
  <c r="DG25" i="54"/>
  <c r="BG25" i="54" s="1"/>
  <c r="CZ24" i="54"/>
  <c r="C24" i="54" s="1"/>
  <c r="DN24" i="54"/>
  <c r="D24" i="54" s="1"/>
  <c r="H14" i="52"/>
  <c r="DD24" i="54"/>
  <c r="AI24" i="54" s="1"/>
  <c r="DR24" i="54"/>
  <c r="AJ24" i="54" s="1"/>
  <c r="CZ25" i="54"/>
  <c r="C25" i="54" s="1"/>
  <c r="DN25" i="54"/>
  <c r="D25" i="54" s="1"/>
  <c r="H27" i="52"/>
  <c r="DR25" i="54"/>
  <c r="AJ25" i="54" s="1"/>
  <c r="DD25" i="54"/>
  <c r="AI25" i="54" s="1"/>
  <c r="DN26" i="54"/>
  <c r="D26" i="54" s="1"/>
  <c r="CZ26" i="54"/>
  <c r="C26" i="54" s="1"/>
  <c r="DD26" i="54"/>
  <c r="AI26" i="54" s="1"/>
  <c r="DR26" i="54"/>
  <c r="AJ26" i="54" s="1"/>
  <c r="DO24" i="54"/>
  <c r="L24" i="54" s="1"/>
  <c r="DA24" i="54"/>
  <c r="K24" i="54" s="1"/>
  <c r="I14" i="52"/>
  <c r="DE24" i="54"/>
  <c r="AQ24" i="54" s="1"/>
  <c r="DS24" i="54"/>
  <c r="AR24" i="54" s="1"/>
  <c r="DO25" i="54"/>
  <c r="L25" i="54" s="1"/>
  <c r="DA25" i="54"/>
  <c r="K25" i="54" s="1"/>
  <c r="I27" i="52"/>
  <c r="DS25" i="54"/>
  <c r="AR25" i="54" s="1"/>
  <c r="DE25" i="54"/>
  <c r="AQ25" i="54" s="1"/>
  <c r="DA26" i="54"/>
  <c r="K26" i="54" s="1"/>
  <c r="DO26" i="54"/>
  <c r="L26" i="54" s="1"/>
  <c r="DS26" i="54"/>
  <c r="AR26" i="54" s="1"/>
  <c r="DE26" i="54"/>
  <c r="AQ26" i="54" s="1"/>
  <c r="K52" i="52"/>
  <c r="DN20" i="54"/>
  <c r="D20" i="54" s="1"/>
  <c r="CZ20" i="54"/>
  <c r="C20" i="54" s="1"/>
  <c r="DN21" i="54"/>
  <c r="D21" i="54" s="1"/>
  <c r="CZ21" i="54"/>
  <c r="C21" i="54" s="1"/>
  <c r="DD21" i="54"/>
  <c r="AI21" i="54" s="1"/>
  <c r="DR21" i="54"/>
  <c r="AJ21" i="54" s="1"/>
  <c r="DU20" i="54"/>
  <c r="BH20" i="54" s="1"/>
  <c r="DG19" i="54"/>
  <c r="BG19" i="54" s="1"/>
  <c r="DA19" i="54"/>
  <c r="K19" i="54" s="1"/>
  <c r="DO19" i="54"/>
  <c r="L19" i="54" s="1"/>
  <c r="I13" i="52"/>
  <c r="DS19" i="54"/>
  <c r="AR19" i="54" s="1"/>
  <c r="DE19" i="54"/>
  <c r="AQ19" i="54" s="1"/>
  <c r="DO20" i="54"/>
  <c r="L20" i="54" s="1"/>
  <c r="DA20" i="54"/>
  <c r="K20" i="54" s="1"/>
  <c r="I26" i="52"/>
  <c r="DE20" i="54"/>
  <c r="AQ20" i="54" s="1"/>
  <c r="DS20" i="54"/>
  <c r="AR20" i="54" s="1"/>
  <c r="DA21" i="54"/>
  <c r="K21" i="54" s="1"/>
  <c r="DO21" i="54"/>
  <c r="L21" i="54" s="1"/>
  <c r="DS21" i="54"/>
  <c r="AR21" i="54" s="1"/>
  <c r="DE21" i="54"/>
  <c r="AQ21" i="54" s="1"/>
  <c r="DU21" i="54"/>
  <c r="BH21" i="54" s="1"/>
  <c r="DG20" i="54"/>
  <c r="BG20" i="54" s="1"/>
  <c r="G13" i="52"/>
  <c r="DC19" i="54"/>
  <c r="AA19" i="54" s="1"/>
  <c r="DQ19" i="54"/>
  <c r="AB19" i="54" s="1"/>
  <c r="G26" i="52"/>
  <c r="DQ20" i="54"/>
  <c r="AB20" i="54" s="1"/>
  <c r="DC20" i="54"/>
  <c r="AA20" i="54" s="1"/>
  <c r="DC21" i="54"/>
  <c r="AA21" i="54" s="1"/>
  <c r="DQ21" i="54"/>
  <c r="AB21" i="54" s="1"/>
  <c r="DU19" i="54"/>
  <c r="BH19" i="54" s="1"/>
  <c r="DN19" i="54"/>
  <c r="D19" i="54" s="1"/>
  <c r="CZ19" i="54"/>
  <c r="C19" i="54" s="1"/>
  <c r="H13" i="52"/>
  <c r="DR19" i="54"/>
  <c r="AJ19" i="54" s="1"/>
  <c r="DD19" i="54"/>
  <c r="AI19" i="54" s="1"/>
  <c r="H26" i="52"/>
  <c r="DR20" i="54"/>
  <c r="AJ20" i="54" s="1"/>
  <c r="DD20" i="54"/>
  <c r="AI20" i="54" s="1"/>
  <c r="DP19" i="54"/>
  <c r="T19" i="54" s="1"/>
  <c r="DB19" i="54"/>
  <c r="S19" i="54" s="1"/>
  <c r="J13" i="52"/>
  <c r="DT19" i="54"/>
  <c r="AZ19" i="54" s="1"/>
  <c r="DF19" i="54"/>
  <c r="AY19" i="54" s="1"/>
  <c r="DP20" i="54"/>
  <c r="T20" i="54" s="1"/>
  <c r="DB20" i="54"/>
  <c r="S20" i="54" s="1"/>
  <c r="J26" i="52"/>
  <c r="DT20" i="54"/>
  <c r="AZ20" i="54" s="1"/>
  <c r="DF20" i="54"/>
  <c r="AY20" i="54" s="1"/>
  <c r="DB21" i="54"/>
  <c r="S21" i="54" s="1"/>
  <c r="DP21" i="54"/>
  <c r="T21" i="54" s="1"/>
  <c r="DT21" i="54"/>
  <c r="AZ21" i="54" s="1"/>
  <c r="DF21" i="54"/>
  <c r="AY21" i="54" s="1"/>
  <c r="DG21" i="54"/>
  <c r="BG21" i="54" s="1"/>
  <c r="DG10" i="54"/>
  <c r="BG10" i="54" s="1"/>
  <c r="DU10" i="54"/>
  <c r="BH10" i="54" s="1"/>
  <c r="G11" i="52"/>
  <c r="DC9" i="54"/>
  <c r="AA9" i="54" s="1"/>
  <c r="DQ9" i="54"/>
  <c r="AB9" i="54" s="1"/>
  <c r="J24" i="52"/>
  <c r="DT10" i="54"/>
  <c r="AZ10" i="54" s="1"/>
  <c r="DF10" i="54"/>
  <c r="AY10" i="54" s="1"/>
  <c r="DA11" i="54"/>
  <c r="K11" i="54" s="1"/>
  <c r="DO11" i="54"/>
  <c r="L11" i="54" s="1"/>
  <c r="DE11" i="54"/>
  <c r="AQ11" i="54" s="1"/>
  <c r="DS11" i="54"/>
  <c r="AR11" i="54" s="1"/>
  <c r="F9" i="54"/>
  <c r="H11" i="52"/>
  <c r="DR9" i="54"/>
  <c r="AJ9" i="54" s="1"/>
  <c r="DD9" i="54"/>
  <c r="AI9" i="54" s="1"/>
  <c r="DP11" i="54"/>
  <c r="T11" i="54" s="1"/>
  <c r="DB11" i="54"/>
  <c r="S11" i="54" s="1"/>
  <c r="DA9" i="54"/>
  <c r="K9" i="54" s="1"/>
  <c r="DO9" i="54"/>
  <c r="L9" i="54" s="1"/>
  <c r="DB10" i="54"/>
  <c r="S10" i="54" s="1"/>
  <c r="DP10" i="54"/>
  <c r="T10" i="54" s="1"/>
  <c r="G24" i="52"/>
  <c r="DC10" i="54"/>
  <c r="AA10" i="54" s="1"/>
  <c r="DQ10" i="54"/>
  <c r="AB10" i="54" s="1"/>
  <c r="DF11" i="54"/>
  <c r="AY11" i="54" s="1"/>
  <c r="DT11" i="54"/>
  <c r="AZ11" i="54" s="1"/>
  <c r="I11" i="52"/>
  <c r="DE9" i="54"/>
  <c r="AQ9" i="54" s="1"/>
  <c r="DS9" i="54"/>
  <c r="AR9" i="54" s="1"/>
  <c r="DN10" i="54"/>
  <c r="D10" i="54" s="1"/>
  <c r="CZ10" i="54"/>
  <c r="C10" i="54" s="1"/>
  <c r="H24" i="52"/>
  <c r="DR10" i="54"/>
  <c r="AJ10" i="54" s="1"/>
  <c r="DD10" i="54"/>
  <c r="AI10" i="54" s="1"/>
  <c r="DC11" i="54"/>
  <c r="AA11" i="54" s="1"/>
  <c r="DQ11" i="54"/>
  <c r="AB11" i="54" s="1"/>
  <c r="DG11" i="54"/>
  <c r="BG11" i="54" s="1"/>
  <c r="DG9" i="54"/>
  <c r="BG9" i="54" s="1"/>
  <c r="I9" i="54"/>
  <c r="DP9" i="54"/>
  <c r="T9" i="54" s="1"/>
  <c r="DB9" i="54"/>
  <c r="S9" i="54" s="1"/>
  <c r="J11" i="52"/>
  <c r="DT9" i="54"/>
  <c r="AZ9" i="54" s="1"/>
  <c r="DF9" i="54"/>
  <c r="AY9" i="54" s="1"/>
  <c r="DA10" i="54"/>
  <c r="K10" i="54" s="1"/>
  <c r="DO10" i="54"/>
  <c r="L10" i="54" s="1"/>
  <c r="I24" i="52"/>
  <c r="DE10" i="54"/>
  <c r="AQ10" i="54" s="1"/>
  <c r="DS10" i="54"/>
  <c r="AR10" i="54" s="1"/>
  <c r="CZ11" i="54"/>
  <c r="C11" i="54" s="1"/>
  <c r="DN11" i="54"/>
  <c r="D11" i="54" s="1"/>
  <c r="DD11" i="54"/>
  <c r="AI11" i="54" s="1"/>
  <c r="DR11" i="54"/>
  <c r="AJ11" i="54" s="1"/>
  <c r="DU11" i="54"/>
  <c r="BH11" i="54" s="1"/>
  <c r="DU9" i="54"/>
  <c r="BH9" i="54" s="1"/>
  <c r="DV59" i="54"/>
  <c r="BP59" i="54" s="1"/>
  <c r="DV56" i="54"/>
  <c r="BP56" i="54" s="1"/>
  <c r="DV61" i="54"/>
  <c r="BP61" i="54" s="1"/>
  <c r="DV60" i="54"/>
  <c r="BP60" i="54" s="1"/>
  <c r="DV49" i="54"/>
  <c r="BP49" i="54" s="1"/>
  <c r="DV51" i="54"/>
  <c r="BP51" i="54" s="1"/>
  <c r="DV39" i="54"/>
  <c r="BP39" i="54" s="1"/>
  <c r="DV55" i="54"/>
  <c r="BP55" i="54" s="1"/>
  <c r="DV50" i="54"/>
  <c r="BP50" i="54" s="1"/>
  <c r="DV46" i="54"/>
  <c r="BP46" i="54" s="1"/>
  <c r="DV45" i="54"/>
  <c r="BP45" i="54" s="1"/>
  <c r="DV44" i="54"/>
  <c r="BP44" i="54" s="1"/>
  <c r="DV40" i="54"/>
  <c r="BP40" i="54" s="1"/>
  <c r="DV54" i="54"/>
  <c r="BP54" i="54" s="1"/>
  <c r="DV41" i="54"/>
  <c r="BP41" i="54" s="1"/>
  <c r="DV34" i="54"/>
  <c r="BP34" i="54" s="1"/>
  <c r="DV35" i="54"/>
  <c r="BP35" i="54" s="1"/>
  <c r="DV24" i="54"/>
  <c r="BP24" i="54" s="1"/>
  <c r="DV21" i="54"/>
  <c r="BP21" i="54" s="1"/>
  <c r="DV20" i="54"/>
  <c r="BP20" i="54" s="1"/>
  <c r="DV31" i="54"/>
  <c r="BP31" i="54" s="1"/>
  <c r="DV30" i="54"/>
  <c r="BP30" i="54" s="1"/>
  <c r="DV11" i="54"/>
  <c r="BP11" i="54" s="1"/>
  <c r="DV10" i="54"/>
  <c r="BP10" i="54" s="1"/>
  <c r="DW7" i="54"/>
  <c r="DV36" i="54"/>
  <c r="BP36" i="54" s="1"/>
  <c r="DV29" i="54"/>
  <c r="BP29" i="54" s="1"/>
  <c r="DV26" i="54"/>
  <c r="BP26" i="54" s="1"/>
  <c r="DV25" i="54"/>
  <c r="BP25" i="54" s="1"/>
  <c r="DV9" i="54"/>
  <c r="BP9" i="54" s="1"/>
  <c r="DV19" i="54"/>
  <c r="BP19" i="54" s="1"/>
  <c r="DH59" i="54"/>
  <c r="BO59" i="54" s="1"/>
  <c r="DH56" i="54"/>
  <c r="BO56" i="54" s="1"/>
  <c r="DH60" i="54"/>
  <c r="BO60" i="54" s="1"/>
  <c r="DH61" i="54"/>
  <c r="BO61" i="54" s="1"/>
  <c r="DH49" i="54"/>
  <c r="BO49" i="54" s="1"/>
  <c r="DH39" i="54"/>
  <c r="BO39" i="54" s="1"/>
  <c r="DH46" i="54"/>
  <c r="BO46" i="54" s="1"/>
  <c r="DH45" i="54"/>
  <c r="BO45" i="54" s="1"/>
  <c r="DH55" i="54"/>
  <c r="BO55" i="54" s="1"/>
  <c r="DH51" i="54"/>
  <c r="BO51" i="54" s="1"/>
  <c r="DH34" i="54"/>
  <c r="BO34" i="54" s="1"/>
  <c r="DH40" i="54"/>
  <c r="BO40" i="54" s="1"/>
  <c r="DH24" i="54"/>
  <c r="BO24" i="54" s="1"/>
  <c r="DH21" i="54"/>
  <c r="BO21" i="54" s="1"/>
  <c r="DH20" i="54"/>
  <c r="BO20" i="54" s="1"/>
  <c r="DH54" i="54"/>
  <c r="BO54" i="54" s="1"/>
  <c r="DH44" i="54"/>
  <c r="BO44" i="54" s="1"/>
  <c r="DH31" i="54"/>
  <c r="BO31" i="54" s="1"/>
  <c r="DH30" i="54"/>
  <c r="BO30" i="54" s="1"/>
  <c r="DH11" i="54"/>
  <c r="BO11" i="54" s="1"/>
  <c r="DH10" i="54"/>
  <c r="BO10" i="54" s="1"/>
  <c r="DH35" i="54"/>
  <c r="BO35" i="54" s="1"/>
  <c r="DH29" i="54"/>
  <c r="BO29" i="54" s="1"/>
  <c r="DH26" i="54"/>
  <c r="BO26" i="54" s="1"/>
  <c r="DH25" i="54"/>
  <c r="BO25" i="54" s="1"/>
  <c r="DH50" i="54"/>
  <c r="BO50" i="54" s="1"/>
  <c r="DH36" i="54"/>
  <c r="BO36" i="54" s="1"/>
  <c r="DI7" i="54"/>
  <c r="DH41" i="54"/>
  <c r="BO41" i="54" s="1"/>
  <c r="DH19" i="54"/>
  <c r="BO19" i="54" s="1"/>
  <c r="DH9" i="54"/>
  <c r="BO9" i="54" s="1"/>
  <c r="O57" i="51"/>
  <c r="O18" i="52"/>
  <c r="O57" i="52" s="1"/>
  <c r="O59" i="52"/>
  <c r="N59" i="52"/>
  <c r="N50" i="52"/>
  <c r="M50" i="52"/>
  <c r="M59" i="52"/>
  <c r="L59" i="52"/>
  <c r="L50" i="52"/>
  <c r="K53" i="51"/>
  <c r="K14" i="52"/>
  <c r="K53" i="52" s="1"/>
  <c r="K50" i="52"/>
  <c r="K56" i="51"/>
  <c r="K17" i="52"/>
  <c r="K59" i="52"/>
  <c r="J56" i="51"/>
  <c r="J17" i="52"/>
  <c r="DQ9" i="53"/>
  <c r="AB9" i="53" s="1"/>
  <c r="AC9" i="53" s="1"/>
  <c r="DQ11" i="53"/>
  <c r="AB11" i="53" s="1"/>
  <c r="AC11" i="53" s="1"/>
  <c r="DQ10" i="53"/>
  <c r="AB10" i="53" s="1"/>
  <c r="DQ19" i="53"/>
  <c r="AB19" i="53" s="1"/>
  <c r="AC19" i="53" s="1"/>
  <c r="DQ21" i="53"/>
  <c r="AB21" i="53" s="1"/>
  <c r="AC21" i="53" s="1"/>
  <c r="AD21" i="53" s="1"/>
  <c r="DQ20" i="53"/>
  <c r="AB20" i="53" s="1"/>
  <c r="AC20" i="53" s="1"/>
  <c r="AD20" i="53" s="1"/>
  <c r="DQ29" i="53"/>
  <c r="AB29" i="53" s="1"/>
  <c r="AC29" i="53" s="1"/>
  <c r="DQ30" i="53"/>
  <c r="AB30" i="53" s="1"/>
  <c r="AC30" i="53" s="1"/>
  <c r="AD30" i="53" s="1"/>
  <c r="DQ31" i="53"/>
  <c r="AB31" i="53" s="1"/>
  <c r="AC31" i="53" s="1"/>
  <c r="AD31" i="53" s="1"/>
  <c r="DQ25" i="53"/>
  <c r="AB25" i="53" s="1"/>
  <c r="AC25" i="53" s="1"/>
  <c r="AD25" i="53" s="1"/>
  <c r="DQ24" i="53"/>
  <c r="AB24" i="53" s="1"/>
  <c r="AC24" i="53" s="1"/>
  <c r="DQ26" i="53"/>
  <c r="AB26" i="53" s="1"/>
  <c r="AC26" i="53" s="1"/>
  <c r="AD26" i="53" s="1"/>
  <c r="DQ46" i="53"/>
  <c r="AB46" i="53" s="1"/>
  <c r="AC46" i="53" s="1"/>
  <c r="AD46" i="53" s="1"/>
  <c r="DQ44" i="53"/>
  <c r="AB44" i="53" s="1"/>
  <c r="AC44" i="53" s="1"/>
  <c r="DQ45" i="53"/>
  <c r="AB45" i="53" s="1"/>
  <c r="AC45" i="53" s="1"/>
  <c r="AD45" i="53" s="1"/>
  <c r="DQ35" i="53"/>
  <c r="AB35" i="53" s="1"/>
  <c r="AC35" i="53" s="1"/>
  <c r="AD35" i="53" s="1"/>
  <c r="G55" i="51"/>
  <c r="G16" i="52"/>
  <c r="DQ34" i="53"/>
  <c r="AB34" i="53" s="1"/>
  <c r="AC34" i="53" s="1"/>
  <c r="DQ36" i="53"/>
  <c r="AB36" i="53" s="1"/>
  <c r="DQ41" i="53"/>
  <c r="AB41" i="53" s="1"/>
  <c r="AC41" i="53" s="1"/>
  <c r="AD41" i="53" s="1"/>
  <c r="DQ39" i="53"/>
  <c r="AB39" i="53" s="1"/>
  <c r="AC39" i="53" s="1"/>
  <c r="DQ40" i="53"/>
  <c r="AB40" i="53" s="1"/>
  <c r="AC40" i="53" s="1"/>
  <c r="AD40" i="53" s="1"/>
  <c r="DQ59" i="53"/>
  <c r="AB59" i="53" s="1"/>
  <c r="AC59" i="53" s="1"/>
  <c r="DQ60" i="53"/>
  <c r="AB60" i="53" s="1"/>
  <c r="AC60" i="53" s="1"/>
  <c r="AD60" i="53" s="1"/>
  <c r="DQ61" i="53"/>
  <c r="AB61" i="53" s="1"/>
  <c r="AC61" i="53" s="1"/>
  <c r="AD61" i="53" s="1"/>
  <c r="DQ54" i="53"/>
  <c r="AB54" i="53" s="1"/>
  <c r="DQ56" i="53"/>
  <c r="AB56" i="53" s="1"/>
  <c r="AC56" i="53" s="1"/>
  <c r="AD56" i="53" s="1"/>
  <c r="DQ55" i="53"/>
  <c r="AB55" i="53" s="1"/>
  <c r="AC55" i="53" s="1"/>
  <c r="AD55" i="53" s="1"/>
  <c r="DQ50" i="53"/>
  <c r="AB50" i="53" s="1"/>
  <c r="AC50" i="53" s="1"/>
  <c r="AD50" i="53" s="1"/>
  <c r="DQ51" i="53"/>
  <c r="AB51" i="53" s="1"/>
  <c r="AC51" i="53" s="1"/>
  <c r="AD51" i="53" s="1"/>
  <c r="DQ49" i="53"/>
  <c r="AB49" i="53" s="1"/>
  <c r="AC49" i="53" s="1"/>
  <c r="F16" i="52"/>
  <c r="DP34" i="53"/>
  <c r="T34" i="53" s="1"/>
  <c r="F29" i="52"/>
  <c r="DP35" i="53"/>
  <c r="T35" i="53" s="1"/>
  <c r="U35" i="53" s="1"/>
  <c r="V35" i="53" s="1"/>
  <c r="DP36" i="53"/>
  <c r="T36" i="53" s="1"/>
  <c r="U36" i="53" s="1"/>
  <c r="V36" i="53" s="1"/>
  <c r="F11" i="52"/>
  <c r="DP9" i="53"/>
  <c r="T9" i="53" s="1"/>
  <c r="F24" i="52"/>
  <c r="DP10" i="53"/>
  <c r="T10" i="53" s="1"/>
  <c r="U10" i="53" s="1"/>
  <c r="V10" i="53" s="1"/>
  <c r="DP11" i="53"/>
  <c r="T11" i="53" s="1"/>
  <c r="U11" i="53" s="1"/>
  <c r="V11" i="53" s="1"/>
  <c r="F27" i="52"/>
  <c r="DP25" i="53"/>
  <c r="T25" i="53" s="1"/>
  <c r="U25" i="53" s="1"/>
  <c r="V25" i="53" s="1"/>
  <c r="DP26" i="53"/>
  <c r="T26" i="53" s="1"/>
  <c r="U26" i="53" s="1"/>
  <c r="V26" i="53" s="1"/>
  <c r="F14" i="52"/>
  <c r="DP24" i="53"/>
  <c r="T24" i="53" s="1"/>
  <c r="F26" i="52"/>
  <c r="DP20" i="53"/>
  <c r="T20" i="53" s="1"/>
  <c r="U20" i="53" s="1"/>
  <c r="V20" i="53" s="1"/>
  <c r="DP21" i="53"/>
  <c r="T21" i="53" s="1"/>
  <c r="U21" i="53" s="1"/>
  <c r="V21" i="53" s="1"/>
  <c r="F13" i="52"/>
  <c r="DP19" i="53"/>
  <c r="T19" i="53" s="1"/>
  <c r="F17" i="52"/>
  <c r="DP39" i="53"/>
  <c r="T39" i="53" s="1"/>
  <c r="DP41" i="53"/>
  <c r="T41" i="53" s="1"/>
  <c r="U41" i="53" s="1"/>
  <c r="V41" i="53" s="1"/>
  <c r="F30" i="52"/>
  <c r="DP40" i="53"/>
  <c r="T40" i="53" s="1"/>
  <c r="U40" i="53" s="1"/>
  <c r="V40" i="53" s="1"/>
  <c r="F15" i="52"/>
  <c r="DP29" i="53"/>
  <c r="T29" i="53" s="1"/>
  <c r="F28" i="52"/>
  <c r="DP30" i="53"/>
  <c r="T30" i="53" s="1"/>
  <c r="U30" i="53" s="1"/>
  <c r="V30" i="53" s="1"/>
  <c r="DP31" i="53"/>
  <c r="T31" i="53" s="1"/>
  <c r="U31" i="53" s="1"/>
  <c r="V31" i="53" s="1"/>
  <c r="F21" i="52"/>
  <c r="DP59" i="53"/>
  <c r="T59" i="53" s="1"/>
  <c r="DP61" i="53"/>
  <c r="T61" i="53" s="1"/>
  <c r="U61" i="53" s="1"/>
  <c r="V61" i="53" s="1"/>
  <c r="F34" i="52"/>
  <c r="DP60" i="53"/>
  <c r="T60" i="53" s="1"/>
  <c r="U60" i="53" s="1"/>
  <c r="V60" i="53" s="1"/>
  <c r="F33" i="52"/>
  <c r="DP55" i="53"/>
  <c r="T55" i="53" s="1"/>
  <c r="U55" i="53" s="1"/>
  <c r="V55" i="53" s="1"/>
  <c r="DP56" i="53"/>
  <c r="T56" i="53" s="1"/>
  <c r="U56" i="53" s="1"/>
  <c r="V56" i="53" s="1"/>
  <c r="F20" i="52"/>
  <c r="DP54" i="53"/>
  <c r="T54" i="53" s="1"/>
  <c r="DP51" i="53"/>
  <c r="T51" i="53" s="1"/>
  <c r="U51" i="53" s="1"/>
  <c r="V51" i="53" s="1"/>
  <c r="F19" i="52"/>
  <c r="DP49" i="53"/>
  <c r="T49" i="53" s="1"/>
  <c r="F32" i="52"/>
  <c r="DP50" i="53"/>
  <c r="T50" i="53" s="1"/>
  <c r="U50" i="53" s="1"/>
  <c r="V50" i="53" s="1"/>
  <c r="F18" i="52"/>
  <c r="DP44" i="53"/>
  <c r="T44" i="53" s="1"/>
  <c r="F31" i="52"/>
  <c r="DP45" i="53"/>
  <c r="T45" i="53" s="1"/>
  <c r="U45" i="53" s="1"/>
  <c r="V45" i="53" s="1"/>
  <c r="DP46" i="53"/>
  <c r="T46" i="53" s="1"/>
  <c r="U46" i="53" s="1"/>
  <c r="V46" i="53" s="1"/>
  <c r="E29" i="52"/>
  <c r="DO35" i="53"/>
  <c r="L35" i="53" s="1"/>
  <c r="M35" i="53" s="1"/>
  <c r="N35" i="53" s="1"/>
  <c r="DO36" i="53"/>
  <c r="L36" i="53" s="1"/>
  <c r="M36" i="53" s="1"/>
  <c r="N36" i="53" s="1"/>
  <c r="E16" i="52"/>
  <c r="DO34" i="53"/>
  <c r="L34" i="53" s="1"/>
  <c r="E11" i="52"/>
  <c r="DO9" i="53"/>
  <c r="L9" i="53" s="1"/>
  <c r="E24" i="52"/>
  <c r="DO10" i="53"/>
  <c r="L10" i="53" s="1"/>
  <c r="M10" i="53" s="1"/>
  <c r="N10" i="53" s="1"/>
  <c r="DO11" i="53"/>
  <c r="L11" i="53" s="1"/>
  <c r="M11" i="53" s="1"/>
  <c r="N11" i="53" s="1"/>
  <c r="E13" i="52"/>
  <c r="DO19" i="53"/>
  <c r="L19" i="53" s="1"/>
  <c r="E26" i="52"/>
  <c r="DO20" i="53"/>
  <c r="L20" i="53" s="1"/>
  <c r="M20" i="53" s="1"/>
  <c r="N20" i="53" s="1"/>
  <c r="DO21" i="53"/>
  <c r="L21" i="53" s="1"/>
  <c r="M21" i="53" s="1"/>
  <c r="N21" i="53" s="1"/>
  <c r="E17" i="52"/>
  <c r="DO39" i="53"/>
  <c r="L39" i="53" s="1"/>
  <c r="E30" i="52"/>
  <c r="DO40" i="53"/>
  <c r="L40" i="53" s="1"/>
  <c r="M40" i="53" s="1"/>
  <c r="N40" i="53" s="1"/>
  <c r="DO41" i="53"/>
  <c r="L41" i="53" s="1"/>
  <c r="M41" i="53" s="1"/>
  <c r="N41" i="53" s="1"/>
  <c r="E27" i="52"/>
  <c r="DO25" i="53"/>
  <c r="L25" i="53" s="1"/>
  <c r="M25" i="53" s="1"/>
  <c r="N25" i="53" s="1"/>
  <c r="DO26" i="53"/>
  <c r="L26" i="53" s="1"/>
  <c r="M26" i="53" s="1"/>
  <c r="N26" i="53" s="1"/>
  <c r="E14" i="52"/>
  <c r="DO24" i="53"/>
  <c r="L24" i="53" s="1"/>
  <c r="DO31" i="53"/>
  <c r="L31" i="53" s="1"/>
  <c r="M31" i="53" s="1"/>
  <c r="N31" i="53" s="1"/>
  <c r="E15" i="52"/>
  <c r="DO29" i="53"/>
  <c r="L29" i="53" s="1"/>
  <c r="E28" i="52"/>
  <c r="DO30" i="53"/>
  <c r="L30" i="53" s="1"/>
  <c r="M30" i="53" s="1"/>
  <c r="N30" i="53" s="1"/>
  <c r="E18" i="52"/>
  <c r="DO44" i="53"/>
  <c r="L44" i="53" s="1"/>
  <c r="DO46" i="53"/>
  <c r="L46" i="53" s="1"/>
  <c r="M46" i="53" s="1"/>
  <c r="N46" i="53" s="1"/>
  <c r="E31" i="52"/>
  <c r="DO45" i="53"/>
  <c r="L45" i="53" s="1"/>
  <c r="M45" i="53" s="1"/>
  <c r="N45" i="53" s="1"/>
  <c r="E34" i="52"/>
  <c r="DO60" i="53"/>
  <c r="L60" i="53" s="1"/>
  <c r="M60" i="53" s="1"/>
  <c r="N60" i="53" s="1"/>
  <c r="DO61" i="53"/>
  <c r="L61" i="53" s="1"/>
  <c r="M61" i="53" s="1"/>
  <c r="N61" i="53" s="1"/>
  <c r="E21" i="52"/>
  <c r="DO59" i="53"/>
  <c r="L59" i="53" s="1"/>
  <c r="E20" i="52"/>
  <c r="DO54" i="53"/>
  <c r="L54" i="53" s="1"/>
  <c r="E33" i="52"/>
  <c r="DO55" i="53"/>
  <c r="L55" i="53" s="1"/>
  <c r="M55" i="53" s="1"/>
  <c r="N55" i="53" s="1"/>
  <c r="DO56" i="53"/>
  <c r="L56" i="53" s="1"/>
  <c r="M56" i="53" s="1"/>
  <c r="N56" i="53" s="1"/>
  <c r="E19" i="52"/>
  <c r="DO49" i="53"/>
  <c r="L49" i="53" s="1"/>
  <c r="E32" i="52"/>
  <c r="DO50" i="53"/>
  <c r="L50" i="53" s="1"/>
  <c r="M50" i="53" s="1"/>
  <c r="N50" i="53" s="1"/>
  <c r="DO51" i="53"/>
  <c r="L51" i="53" s="1"/>
  <c r="M51" i="53" s="1"/>
  <c r="N51" i="53" s="1"/>
  <c r="S67" i="53"/>
  <c r="DN31" i="53"/>
  <c r="D31" i="53" s="1"/>
  <c r="DN29" i="53"/>
  <c r="D29" i="53" s="1"/>
  <c r="D28" i="52"/>
  <c r="DN30" i="53"/>
  <c r="D30" i="53" s="1"/>
  <c r="DN24" i="53"/>
  <c r="D24" i="53" s="1"/>
  <c r="DN26" i="53"/>
  <c r="D26" i="53" s="1"/>
  <c r="D27" i="52"/>
  <c r="DN25" i="53"/>
  <c r="D25" i="53" s="1"/>
  <c r="DN34" i="53"/>
  <c r="D34" i="53" s="1"/>
  <c r="D29" i="52"/>
  <c r="DN35" i="53"/>
  <c r="D35" i="53" s="1"/>
  <c r="DN36" i="53"/>
  <c r="D36" i="53" s="1"/>
  <c r="D34" i="52"/>
  <c r="DN60" i="53"/>
  <c r="D60" i="53" s="1"/>
  <c r="DN61" i="53"/>
  <c r="D61" i="53" s="1"/>
  <c r="DN59" i="53"/>
  <c r="D59" i="53" s="1"/>
  <c r="DN54" i="53"/>
  <c r="D54" i="53" s="1"/>
  <c r="D33" i="52"/>
  <c r="DN55" i="53"/>
  <c r="D55" i="53" s="1"/>
  <c r="DN56" i="53"/>
  <c r="D56" i="53" s="1"/>
  <c r="W57" i="53"/>
  <c r="DN49" i="53"/>
  <c r="D49" i="53" s="1"/>
  <c r="D32" i="52"/>
  <c r="DN50" i="53"/>
  <c r="D50" i="53" s="1"/>
  <c r="DN51" i="53"/>
  <c r="D51" i="53" s="1"/>
  <c r="D31" i="52"/>
  <c r="DN45" i="53"/>
  <c r="D45" i="53" s="1"/>
  <c r="DN46" i="53"/>
  <c r="D46" i="53" s="1"/>
  <c r="DN44" i="53"/>
  <c r="D44" i="53" s="1"/>
  <c r="D26" i="52"/>
  <c r="DN20" i="53"/>
  <c r="D20" i="53" s="1"/>
  <c r="DN21" i="53"/>
  <c r="D21" i="53" s="1"/>
  <c r="DN19" i="53"/>
  <c r="D19" i="53" s="1"/>
  <c r="DN39" i="53"/>
  <c r="D39" i="53" s="1"/>
  <c r="DN41" i="53"/>
  <c r="D41" i="53" s="1"/>
  <c r="D30" i="52"/>
  <c r="DN40" i="53"/>
  <c r="D40" i="53" s="1"/>
  <c r="DN11" i="53"/>
  <c r="D11" i="53" s="1"/>
  <c r="I9" i="53"/>
  <c r="D24" i="52"/>
  <c r="DN10" i="53"/>
  <c r="D10" i="53" s="1"/>
  <c r="F9" i="53"/>
  <c r="W42" i="53"/>
  <c r="AA62" i="53"/>
  <c r="W37" i="53"/>
  <c r="O67" i="53"/>
  <c r="W32" i="53"/>
  <c r="AA52" i="53"/>
  <c r="AE56" i="53"/>
  <c r="W47" i="53"/>
  <c r="W66" i="53"/>
  <c r="W65" i="53"/>
  <c r="W52" i="53"/>
  <c r="AA66" i="53"/>
  <c r="AE21" i="53"/>
  <c r="AA22" i="53"/>
  <c r="AE19" i="53"/>
  <c r="AA37" i="53"/>
  <c r="AE34" i="53"/>
  <c r="AA57" i="53"/>
  <c r="AE25" i="53"/>
  <c r="AE59" i="53"/>
  <c r="AE60" i="53"/>
  <c r="DD61" i="53"/>
  <c r="AI61" i="53" s="1"/>
  <c r="DD59" i="53"/>
  <c r="AI59" i="53" s="1"/>
  <c r="AM59" i="53" s="1"/>
  <c r="DD51" i="53"/>
  <c r="AI51" i="53" s="1"/>
  <c r="DD50" i="53"/>
  <c r="AI50" i="53" s="1"/>
  <c r="DD49" i="53"/>
  <c r="AI49" i="53" s="1"/>
  <c r="DD46" i="53"/>
  <c r="AI46" i="53" s="1"/>
  <c r="DD45" i="53"/>
  <c r="AI45" i="53" s="1"/>
  <c r="DD55" i="53"/>
  <c r="AI55" i="53" s="1"/>
  <c r="DD54" i="53"/>
  <c r="AI54" i="53" s="1"/>
  <c r="AM54" i="53" s="1"/>
  <c r="DD44" i="53"/>
  <c r="AI44" i="53" s="1"/>
  <c r="DD41" i="53"/>
  <c r="AI41" i="53" s="1"/>
  <c r="DD40" i="53"/>
  <c r="AI40" i="53" s="1"/>
  <c r="AM40" i="53" s="1"/>
  <c r="DD39" i="53"/>
  <c r="AI39" i="53" s="1"/>
  <c r="DD34" i="53"/>
  <c r="AI34" i="53" s="1"/>
  <c r="DD29" i="53"/>
  <c r="AI29" i="53" s="1"/>
  <c r="DD26" i="53"/>
  <c r="AI26" i="53" s="1"/>
  <c r="AM26" i="53" s="1"/>
  <c r="DD25" i="53"/>
  <c r="AI25" i="53" s="1"/>
  <c r="AM25" i="53" s="1"/>
  <c r="DD36" i="53"/>
  <c r="AI36" i="53" s="1"/>
  <c r="AM36" i="53" s="1"/>
  <c r="DD35" i="53"/>
  <c r="AI35" i="53" s="1"/>
  <c r="DD31" i="53"/>
  <c r="AI31" i="53" s="1"/>
  <c r="DD24" i="53"/>
  <c r="AI24" i="53" s="1"/>
  <c r="AM24" i="53" s="1"/>
  <c r="DD21" i="53"/>
  <c r="AI21" i="53" s="1"/>
  <c r="AM21" i="53" s="1"/>
  <c r="DD20" i="53"/>
  <c r="AI20" i="53" s="1"/>
  <c r="DE7" i="53"/>
  <c r="DD60" i="53"/>
  <c r="AI60" i="53" s="1"/>
  <c r="AM60" i="53" s="1"/>
  <c r="DD11" i="53"/>
  <c r="AI11" i="53" s="1"/>
  <c r="DD30" i="53"/>
  <c r="AI30" i="53" s="1"/>
  <c r="DD14" i="53"/>
  <c r="AI14" i="53" s="1"/>
  <c r="AM14" i="53" s="1"/>
  <c r="DD56" i="53"/>
  <c r="AI56" i="53" s="1"/>
  <c r="AM56" i="53" s="1"/>
  <c r="DD15" i="53"/>
  <c r="AI15" i="53" s="1"/>
  <c r="AM15" i="53" s="1"/>
  <c r="DD10" i="53"/>
  <c r="AI10" i="53" s="1"/>
  <c r="DD9" i="53"/>
  <c r="AI9" i="53" s="1"/>
  <c r="DD16" i="53"/>
  <c r="AI16" i="53" s="1"/>
  <c r="DD19" i="53"/>
  <c r="AI19" i="53" s="1"/>
  <c r="AM19" i="53" s="1"/>
  <c r="AA32" i="53"/>
  <c r="AA47" i="53"/>
  <c r="AA42" i="53"/>
  <c r="AE39" i="53"/>
  <c r="AE42" i="53" s="1"/>
  <c r="AE50" i="53"/>
  <c r="W27" i="53"/>
  <c r="W64" i="53"/>
  <c r="W12" i="53"/>
  <c r="AE15" i="53"/>
  <c r="AE44" i="53"/>
  <c r="AA27" i="53"/>
  <c r="AA64" i="53"/>
  <c r="AA12" i="53"/>
  <c r="AE9" i="53"/>
  <c r="AE36" i="53"/>
  <c r="AE31" i="53"/>
  <c r="DR61" i="53"/>
  <c r="AJ61" i="53" s="1"/>
  <c r="DR59" i="53"/>
  <c r="AJ59" i="53" s="1"/>
  <c r="DR60" i="53"/>
  <c r="AJ60" i="53" s="1"/>
  <c r="DR54" i="53"/>
  <c r="AJ54" i="53" s="1"/>
  <c r="DR51" i="53"/>
  <c r="AJ51" i="53" s="1"/>
  <c r="DR50" i="53"/>
  <c r="AJ50" i="53" s="1"/>
  <c r="DR56" i="53"/>
  <c r="AJ56" i="53" s="1"/>
  <c r="DR46" i="53"/>
  <c r="AJ46" i="53" s="1"/>
  <c r="DR45" i="53"/>
  <c r="AJ45" i="53" s="1"/>
  <c r="DR49" i="53"/>
  <c r="AJ49" i="53" s="1"/>
  <c r="DR44" i="53"/>
  <c r="AJ44" i="53" s="1"/>
  <c r="DR41" i="53"/>
  <c r="AJ41" i="53" s="1"/>
  <c r="DR40" i="53"/>
  <c r="AJ40" i="53" s="1"/>
  <c r="DR34" i="53"/>
  <c r="AJ34" i="53" s="1"/>
  <c r="DR29" i="53"/>
  <c r="AJ29" i="53" s="1"/>
  <c r="DR26" i="53"/>
  <c r="AJ26" i="53" s="1"/>
  <c r="DR25" i="53"/>
  <c r="AJ25" i="53" s="1"/>
  <c r="DR31" i="53"/>
  <c r="AJ31" i="53" s="1"/>
  <c r="DR24" i="53"/>
  <c r="AJ24" i="53" s="1"/>
  <c r="DR55" i="53"/>
  <c r="AJ55" i="53" s="1"/>
  <c r="DR39" i="53"/>
  <c r="AJ39" i="53" s="1"/>
  <c r="DR21" i="53"/>
  <c r="AJ21" i="53" s="1"/>
  <c r="DR20" i="53"/>
  <c r="AJ20" i="53" s="1"/>
  <c r="DS7" i="53"/>
  <c r="DR9" i="53"/>
  <c r="AJ9" i="53" s="1"/>
  <c r="DR19" i="53"/>
  <c r="AJ19" i="53" s="1"/>
  <c r="DR35" i="53"/>
  <c r="AJ35" i="53" s="1"/>
  <c r="DR36" i="53"/>
  <c r="AJ36" i="53" s="1"/>
  <c r="DR30" i="53"/>
  <c r="AJ30" i="53" s="1"/>
  <c r="DR10" i="53"/>
  <c r="AJ10" i="53" s="1"/>
  <c r="DR11" i="53"/>
  <c r="AJ11" i="53" s="1"/>
  <c r="AA17" i="53"/>
  <c r="AE14" i="53"/>
  <c r="AA65" i="53"/>
  <c r="AE55" i="53"/>
  <c r="AE26" i="53"/>
  <c r="AE49" i="53"/>
  <c r="AE11" i="53"/>
  <c r="AE35" i="53"/>
  <c r="AE46" i="53"/>
  <c r="AE24" i="53"/>
  <c r="CM49" i="32"/>
  <c r="EU49" i="32"/>
  <c r="DB49" i="32"/>
  <c r="BX49" i="32"/>
  <c r="EF49" i="32"/>
  <c r="AT49" i="32"/>
  <c r="AE49" i="32"/>
  <c r="I50" i="51"/>
  <c r="E53" i="51"/>
  <c r="S139" i="11"/>
  <c r="BI49" i="32"/>
  <c r="W139" i="11"/>
  <c r="G50" i="51"/>
  <c r="O52" i="51"/>
  <c r="AD139" i="11"/>
  <c r="O54" i="51"/>
  <c r="O56" i="51"/>
  <c r="N56" i="51"/>
  <c r="N53" i="51"/>
  <c r="N54" i="51"/>
  <c r="M55" i="51"/>
  <c r="L50" i="51"/>
  <c r="L60" i="51"/>
  <c r="L58" i="51"/>
  <c r="K50" i="51"/>
  <c r="K55" i="51"/>
  <c r="J59" i="51"/>
  <c r="J52" i="51"/>
  <c r="J53" i="51"/>
  <c r="I53" i="51"/>
  <c r="I56" i="51"/>
  <c r="I54" i="51"/>
  <c r="I59" i="51"/>
  <c r="I58" i="51"/>
  <c r="H55" i="51"/>
  <c r="X24" i="51"/>
  <c r="H58" i="51"/>
  <c r="G60" i="51"/>
  <c r="G59" i="51"/>
  <c r="G58" i="51"/>
  <c r="V26" i="51"/>
  <c r="W14" i="51"/>
  <c r="U27" i="51"/>
  <c r="F55" i="51"/>
  <c r="W37" i="51"/>
  <c r="U17" i="51"/>
  <c r="V47" i="51"/>
  <c r="F59" i="51"/>
  <c r="E52" i="51"/>
  <c r="U18" i="51"/>
  <c r="V44" i="51"/>
  <c r="T21" i="51"/>
  <c r="V20" i="51"/>
  <c r="U33" i="51"/>
  <c r="Z46" i="51"/>
  <c r="U19" i="51"/>
  <c r="T32" i="51"/>
  <c r="T15" i="51"/>
  <c r="T41" i="51"/>
  <c r="DO34" i="50"/>
  <c r="L34" i="50" s="1"/>
  <c r="W16" i="51"/>
  <c r="T29" i="51"/>
  <c r="AC11" i="51"/>
  <c r="E50" i="51"/>
  <c r="W11" i="51"/>
  <c r="X11" i="51"/>
  <c r="Y11" i="51"/>
  <c r="V11" i="51"/>
  <c r="AD11" i="51"/>
  <c r="AA11" i="51"/>
  <c r="T11" i="51"/>
  <c r="AB11" i="51"/>
  <c r="U11" i="51"/>
  <c r="P11" i="51"/>
  <c r="Z11" i="51"/>
  <c r="D53" i="51"/>
  <c r="S14" i="51"/>
  <c r="T14" i="51"/>
  <c r="U14" i="51"/>
  <c r="S27" i="51"/>
  <c r="T27" i="51"/>
  <c r="AD40" i="51"/>
  <c r="S40" i="51"/>
  <c r="AB40" i="51"/>
  <c r="U40" i="51"/>
  <c r="AC40" i="51"/>
  <c r="V40" i="51"/>
  <c r="AA40" i="51"/>
  <c r="X40" i="51"/>
  <c r="Y40" i="51"/>
  <c r="P40" i="51"/>
  <c r="Z40" i="51"/>
  <c r="W40" i="51"/>
  <c r="T40" i="51"/>
  <c r="D52" i="51"/>
  <c r="S13" i="51"/>
  <c r="T13" i="51"/>
  <c r="S26" i="51"/>
  <c r="U26" i="51"/>
  <c r="T26" i="51"/>
  <c r="S39" i="51"/>
  <c r="T39" i="51"/>
  <c r="D60" i="51"/>
  <c r="S21" i="51"/>
  <c r="S34" i="51"/>
  <c r="S47" i="51"/>
  <c r="T47" i="51"/>
  <c r="D59" i="51"/>
  <c r="S20" i="51"/>
  <c r="S33" i="51"/>
  <c r="V33" i="51"/>
  <c r="S46" i="51"/>
  <c r="D58" i="51"/>
  <c r="S19" i="51"/>
  <c r="S32" i="51"/>
  <c r="T45" i="51"/>
  <c r="S45" i="51"/>
  <c r="S31" i="51"/>
  <c r="D57" i="51"/>
  <c r="S18" i="51"/>
  <c r="S44" i="51"/>
  <c r="D54" i="51"/>
  <c r="S15" i="51"/>
  <c r="S28" i="51"/>
  <c r="S41" i="51"/>
  <c r="D56" i="51"/>
  <c r="S17" i="51"/>
  <c r="T17" i="51"/>
  <c r="S30" i="51"/>
  <c r="AC43" i="51"/>
  <c r="T43" i="51"/>
  <c r="P43" i="51"/>
  <c r="Z43" i="51"/>
  <c r="S43" i="51"/>
  <c r="AA43" i="51"/>
  <c r="Y43" i="51"/>
  <c r="AB43" i="51"/>
  <c r="V43" i="51"/>
  <c r="AD43" i="51"/>
  <c r="W43" i="51"/>
  <c r="X43" i="51"/>
  <c r="U43" i="51"/>
  <c r="D55" i="51"/>
  <c r="S16" i="51"/>
  <c r="S29" i="51"/>
  <c r="AD42" i="51"/>
  <c r="S42" i="51"/>
  <c r="AA42" i="51"/>
  <c r="T42" i="51"/>
  <c r="AB42" i="51"/>
  <c r="Y42" i="51"/>
  <c r="V42" i="51"/>
  <c r="W42" i="51"/>
  <c r="X42" i="51"/>
  <c r="U42" i="51"/>
  <c r="AC42" i="51"/>
  <c r="P42" i="51"/>
  <c r="Z42" i="51"/>
  <c r="V37" i="51"/>
  <c r="S37" i="51"/>
  <c r="T37" i="51"/>
  <c r="U24" i="51"/>
  <c r="V24" i="51"/>
  <c r="S24" i="51"/>
  <c r="D50" i="51"/>
  <c r="T24" i="51"/>
  <c r="AD139" i="12"/>
  <c r="DO59" i="50"/>
  <c r="L59" i="50" s="1"/>
  <c r="DA59" i="50"/>
  <c r="K59" i="50" s="1"/>
  <c r="DO60" i="50"/>
  <c r="L60" i="50" s="1"/>
  <c r="DA61" i="50"/>
  <c r="K61" i="50" s="1"/>
  <c r="DO61" i="50"/>
  <c r="L61" i="50" s="1"/>
  <c r="DN59" i="50"/>
  <c r="D59" i="50" s="1"/>
  <c r="CZ59" i="50"/>
  <c r="C59" i="50" s="1"/>
  <c r="CZ60" i="50"/>
  <c r="C60" i="50" s="1"/>
  <c r="DN60" i="50"/>
  <c r="D60" i="50" s="1"/>
  <c r="CZ61" i="50"/>
  <c r="C61" i="50" s="1"/>
  <c r="DN61" i="50"/>
  <c r="D61" i="50" s="1"/>
  <c r="DA60" i="50"/>
  <c r="K60" i="50" s="1"/>
  <c r="DN54" i="50"/>
  <c r="D54" i="50" s="1"/>
  <c r="CZ54" i="50"/>
  <c r="C54" i="50" s="1"/>
  <c r="DA56" i="50"/>
  <c r="K56" i="50" s="1"/>
  <c r="DO54" i="50"/>
  <c r="L54" i="50" s="1"/>
  <c r="CZ55" i="50"/>
  <c r="C55" i="50" s="1"/>
  <c r="G55" i="50" s="1"/>
  <c r="DN55" i="50"/>
  <c r="D55" i="50" s="1"/>
  <c r="CZ56" i="50"/>
  <c r="C56" i="50" s="1"/>
  <c r="G56" i="50" s="1"/>
  <c r="DN56" i="50"/>
  <c r="D56" i="50" s="1"/>
  <c r="DO55" i="50"/>
  <c r="L55" i="50" s="1"/>
  <c r="DA54" i="50"/>
  <c r="K54" i="50" s="1"/>
  <c r="DO56" i="50"/>
  <c r="L56" i="50" s="1"/>
  <c r="DA55" i="50"/>
  <c r="K55" i="50" s="1"/>
  <c r="DA49" i="50"/>
  <c r="K49" i="50" s="1"/>
  <c r="DA50" i="50"/>
  <c r="K50" i="50" s="1"/>
  <c r="DO51" i="50"/>
  <c r="L51" i="50" s="1"/>
  <c r="CZ49" i="50"/>
  <c r="C49" i="50" s="1"/>
  <c r="DN49" i="50"/>
  <c r="D49" i="50" s="1"/>
  <c r="CZ50" i="50"/>
  <c r="C50" i="50" s="1"/>
  <c r="DN50" i="50"/>
  <c r="D50" i="50" s="1"/>
  <c r="DN51" i="50"/>
  <c r="D51" i="50" s="1"/>
  <c r="CZ51" i="50"/>
  <c r="C51" i="50" s="1"/>
  <c r="G51" i="50" s="1"/>
  <c r="DO49" i="50"/>
  <c r="L49" i="50" s="1"/>
  <c r="DA51" i="50"/>
  <c r="K51" i="50" s="1"/>
  <c r="DO50" i="50"/>
  <c r="L50" i="50" s="1"/>
  <c r="DN44" i="50"/>
  <c r="D44" i="50" s="1"/>
  <c r="CZ44" i="50"/>
  <c r="C44" i="50" s="1"/>
  <c r="DN45" i="50"/>
  <c r="D45" i="50" s="1"/>
  <c r="CZ45" i="50"/>
  <c r="C45" i="50" s="1"/>
  <c r="DN46" i="50"/>
  <c r="D46" i="50" s="1"/>
  <c r="CZ46" i="50"/>
  <c r="C46" i="50" s="1"/>
  <c r="DA44" i="50"/>
  <c r="K44" i="50" s="1"/>
  <c r="DO45" i="50"/>
  <c r="L45" i="50" s="1"/>
  <c r="DO46" i="50"/>
  <c r="L46" i="50" s="1"/>
  <c r="DA45" i="50"/>
  <c r="K45" i="50" s="1"/>
  <c r="DA46" i="50"/>
  <c r="K46" i="50" s="1"/>
  <c r="DO44" i="50"/>
  <c r="L44" i="50" s="1"/>
  <c r="DA41" i="50"/>
  <c r="K41" i="50" s="1"/>
  <c r="CZ39" i="50"/>
  <c r="C39" i="50" s="1"/>
  <c r="DN39" i="50"/>
  <c r="D39" i="50" s="1"/>
  <c r="DN40" i="50"/>
  <c r="D40" i="50" s="1"/>
  <c r="CZ40" i="50"/>
  <c r="C40" i="50" s="1"/>
  <c r="G40" i="50" s="1"/>
  <c r="CZ41" i="50"/>
  <c r="C41" i="50" s="1"/>
  <c r="G41" i="50" s="1"/>
  <c r="DN41" i="50"/>
  <c r="D41" i="50" s="1"/>
  <c r="DA40" i="50"/>
  <c r="K40" i="50" s="1"/>
  <c r="DO40" i="50"/>
  <c r="L40" i="50" s="1"/>
  <c r="DO41" i="50"/>
  <c r="L41" i="50" s="1"/>
  <c r="DA39" i="50"/>
  <c r="K39" i="50" s="1"/>
  <c r="DO39" i="50"/>
  <c r="L39" i="50" s="1"/>
  <c r="DN34" i="50"/>
  <c r="D34" i="50" s="1"/>
  <c r="CZ34" i="50"/>
  <c r="C34" i="50" s="1"/>
  <c r="CZ35" i="50"/>
  <c r="C35" i="50" s="1"/>
  <c r="G35" i="50" s="1"/>
  <c r="DN35" i="50"/>
  <c r="D35" i="50" s="1"/>
  <c r="CZ36" i="50"/>
  <c r="C36" i="50" s="1"/>
  <c r="G36" i="50" s="1"/>
  <c r="DN36" i="50"/>
  <c r="D36" i="50" s="1"/>
  <c r="DA34" i="50"/>
  <c r="K34" i="50" s="1"/>
  <c r="DO35" i="50"/>
  <c r="L35" i="50" s="1"/>
  <c r="DA36" i="50"/>
  <c r="K36" i="50" s="1"/>
  <c r="DO36" i="50"/>
  <c r="L36" i="50" s="1"/>
  <c r="DA35" i="50"/>
  <c r="K35" i="50" s="1"/>
  <c r="DA31" i="50"/>
  <c r="K31" i="50" s="1"/>
  <c r="DO30" i="50"/>
  <c r="L30" i="50" s="1"/>
  <c r="DA29" i="50"/>
  <c r="K29" i="50" s="1"/>
  <c r="DA30" i="50"/>
  <c r="K30" i="50" s="1"/>
  <c r="DO31" i="50"/>
  <c r="L31" i="50" s="1"/>
  <c r="DN29" i="50"/>
  <c r="D29" i="50" s="1"/>
  <c r="CZ29" i="50"/>
  <c r="C29" i="50" s="1"/>
  <c r="CZ30" i="50"/>
  <c r="C30" i="50" s="1"/>
  <c r="G30" i="50" s="1"/>
  <c r="DN30" i="50"/>
  <c r="D30" i="50" s="1"/>
  <c r="DN31" i="50"/>
  <c r="D31" i="50" s="1"/>
  <c r="CZ31" i="50"/>
  <c r="C31" i="50" s="1"/>
  <c r="G31" i="50" s="1"/>
  <c r="DO29" i="50"/>
  <c r="L29" i="50" s="1"/>
  <c r="DA26" i="50"/>
  <c r="K26" i="50" s="1"/>
  <c r="DA24" i="50"/>
  <c r="K24" i="50" s="1"/>
  <c r="DO25" i="50"/>
  <c r="L25" i="50" s="1"/>
  <c r="DO26" i="50"/>
  <c r="L26" i="50" s="1"/>
  <c r="DN24" i="50"/>
  <c r="D24" i="50" s="1"/>
  <c r="CZ24" i="50"/>
  <c r="C24" i="50" s="1"/>
  <c r="CZ25" i="50"/>
  <c r="C25" i="50" s="1"/>
  <c r="G25" i="50" s="1"/>
  <c r="DN25" i="50"/>
  <c r="D25" i="50" s="1"/>
  <c r="DN26" i="50"/>
  <c r="D26" i="50" s="1"/>
  <c r="CZ26" i="50"/>
  <c r="C26" i="50" s="1"/>
  <c r="G26" i="50" s="1"/>
  <c r="DA25" i="50"/>
  <c r="K25" i="50" s="1"/>
  <c r="DO24" i="50"/>
  <c r="L24" i="50" s="1"/>
  <c r="DO21" i="50"/>
  <c r="L21" i="50" s="1"/>
  <c r="CZ19" i="50"/>
  <c r="C19" i="50" s="1"/>
  <c r="DN19" i="50"/>
  <c r="D19" i="50" s="1"/>
  <c r="CZ20" i="50"/>
  <c r="C20" i="50" s="1"/>
  <c r="G20" i="50" s="1"/>
  <c r="DN20" i="50"/>
  <c r="D20" i="50" s="1"/>
  <c r="CZ21" i="50"/>
  <c r="C21" i="50" s="1"/>
  <c r="G21" i="50" s="1"/>
  <c r="DN21" i="50"/>
  <c r="D21" i="50" s="1"/>
  <c r="DA21" i="50"/>
  <c r="K21" i="50" s="1"/>
  <c r="DO19" i="50"/>
  <c r="L19" i="50" s="1"/>
  <c r="DA19" i="50"/>
  <c r="K19" i="50" s="1"/>
  <c r="DO20" i="50"/>
  <c r="L20" i="50" s="1"/>
  <c r="DA20" i="50"/>
  <c r="K20" i="50" s="1"/>
  <c r="DA9" i="50"/>
  <c r="K9" i="50" s="1"/>
  <c r="DO11" i="50"/>
  <c r="L11" i="50" s="1"/>
  <c r="DN9" i="50"/>
  <c r="D9" i="50" s="1"/>
  <c r="CZ9" i="50"/>
  <c r="C9" i="50" s="1"/>
  <c r="CZ10" i="50"/>
  <c r="C10" i="50" s="1"/>
  <c r="DN10" i="50"/>
  <c r="D10" i="50" s="1"/>
  <c r="DN11" i="50"/>
  <c r="D11" i="50" s="1"/>
  <c r="CZ11" i="50"/>
  <c r="C11" i="50" s="1"/>
  <c r="DA10" i="50"/>
  <c r="K10" i="50" s="1"/>
  <c r="DA11" i="50"/>
  <c r="K11" i="50" s="1"/>
  <c r="DO9" i="50"/>
  <c r="L9" i="50" s="1"/>
  <c r="DO10" i="50"/>
  <c r="L10" i="50" s="1"/>
  <c r="DB60" i="50"/>
  <c r="S60" i="50" s="1"/>
  <c r="DB61" i="50"/>
  <c r="S61" i="50" s="1"/>
  <c r="DB56" i="50"/>
  <c r="S56" i="50" s="1"/>
  <c r="DB59" i="50"/>
  <c r="S59" i="50" s="1"/>
  <c r="DB55" i="50"/>
  <c r="S55" i="50" s="1"/>
  <c r="DB51" i="50"/>
  <c r="S51" i="50" s="1"/>
  <c r="DB49" i="50"/>
  <c r="S49" i="50" s="1"/>
  <c r="DB54" i="50"/>
  <c r="S54" i="50" s="1"/>
  <c r="DB50" i="50"/>
  <c r="S50" i="50" s="1"/>
  <c r="DB44" i="50"/>
  <c r="S44" i="50" s="1"/>
  <c r="DB41" i="50"/>
  <c r="S41" i="50" s="1"/>
  <c r="DB46" i="50"/>
  <c r="S46" i="50" s="1"/>
  <c r="DB45" i="50"/>
  <c r="S45" i="50" s="1"/>
  <c r="DB40" i="50"/>
  <c r="S40" i="50" s="1"/>
  <c r="DB36" i="50"/>
  <c r="S36" i="50" s="1"/>
  <c r="DB39" i="50"/>
  <c r="S39" i="50" s="1"/>
  <c r="DB35" i="50"/>
  <c r="S35" i="50" s="1"/>
  <c r="DB30" i="50"/>
  <c r="S30" i="50" s="1"/>
  <c r="DB29" i="50"/>
  <c r="S29" i="50" s="1"/>
  <c r="DB34" i="50"/>
  <c r="S34" i="50" s="1"/>
  <c r="DB31" i="50"/>
  <c r="S31" i="50" s="1"/>
  <c r="DB26" i="50"/>
  <c r="S26" i="50" s="1"/>
  <c r="DB25" i="50"/>
  <c r="S25" i="50" s="1"/>
  <c r="DB24" i="50"/>
  <c r="S24" i="50" s="1"/>
  <c r="DB9" i="50"/>
  <c r="S9" i="50" s="1"/>
  <c r="DB21" i="50"/>
  <c r="S21" i="50" s="1"/>
  <c r="DC7" i="50"/>
  <c r="DB20" i="50"/>
  <c r="S20" i="50" s="1"/>
  <c r="DB19" i="50"/>
  <c r="S19" i="50" s="1"/>
  <c r="DB11" i="50"/>
  <c r="S11" i="50" s="1"/>
  <c r="DB10" i="50"/>
  <c r="S10" i="50" s="1"/>
  <c r="DP60" i="50"/>
  <c r="T60" i="50" s="1"/>
  <c r="DP61" i="50"/>
  <c r="T61" i="50" s="1"/>
  <c r="DP56" i="50"/>
  <c r="T56" i="50" s="1"/>
  <c r="DP59" i="50"/>
  <c r="T59" i="50" s="1"/>
  <c r="DP55" i="50"/>
  <c r="T55" i="50" s="1"/>
  <c r="DP54" i="50"/>
  <c r="T54" i="50" s="1"/>
  <c r="DP49" i="50"/>
  <c r="T49" i="50" s="1"/>
  <c r="DP50" i="50"/>
  <c r="T50" i="50" s="1"/>
  <c r="DP51" i="50"/>
  <c r="T51" i="50" s="1"/>
  <c r="DP45" i="50"/>
  <c r="T45" i="50" s="1"/>
  <c r="DP44" i="50"/>
  <c r="T44" i="50" s="1"/>
  <c r="DP41" i="50"/>
  <c r="T41" i="50" s="1"/>
  <c r="DP46" i="50"/>
  <c r="T46" i="50" s="1"/>
  <c r="DP39" i="50"/>
  <c r="T39" i="50" s="1"/>
  <c r="DP40" i="50"/>
  <c r="T40" i="50" s="1"/>
  <c r="DP35" i="50"/>
  <c r="T35" i="50" s="1"/>
  <c r="DP36" i="50"/>
  <c r="T36" i="50" s="1"/>
  <c r="DP31" i="50"/>
  <c r="T31" i="50" s="1"/>
  <c r="DP26" i="50"/>
  <c r="T26" i="50" s="1"/>
  <c r="DP25" i="50"/>
  <c r="T25" i="50" s="1"/>
  <c r="DP34" i="50"/>
  <c r="T34" i="50" s="1"/>
  <c r="DP30" i="50"/>
  <c r="T30" i="50" s="1"/>
  <c r="DP29" i="50"/>
  <c r="T29" i="50" s="1"/>
  <c r="DP24" i="50"/>
  <c r="T24" i="50" s="1"/>
  <c r="DP9" i="50"/>
  <c r="T9" i="50" s="1"/>
  <c r="DP20" i="50"/>
  <c r="T20" i="50" s="1"/>
  <c r="DP19" i="50"/>
  <c r="T19" i="50" s="1"/>
  <c r="DP21" i="50"/>
  <c r="T21" i="50" s="1"/>
  <c r="DP11" i="50"/>
  <c r="T11" i="50" s="1"/>
  <c r="DP10" i="50"/>
  <c r="T10" i="50" s="1"/>
  <c r="DQ7" i="50"/>
  <c r="AD103" i="16"/>
  <c r="AD121" i="11"/>
  <c r="AD103" i="11"/>
  <c r="AD121" i="18"/>
  <c r="AD103" i="12"/>
  <c r="AD121" i="17"/>
  <c r="AD103" i="17"/>
  <c r="T139" i="8"/>
  <c r="AD103" i="9"/>
  <c r="AD121" i="9"/>
  <c r="AD103" i="13"/>
  <c r="AD121" i="13"/>
  <c r="AD139" i="14"/>
  <c r="AB139" i="14"/>
  <c r="T139" i="14"/>
  <c r="AD103" i="14"/>
  <c r="AD121" i="14"/>
  <c r="AD139" i="18"/>
  <c r="AD103" i="18"/>
  <c r="AD121" i="12"/>
  <c r="AD121" i="8"/>
  <c r="X139" i="8"/>
  <c r="AD139" i="8"/>
  <c r="W121" i="8"/>
  <c r="AD121" i="16"/>
  <c r="S121" i="9"/>
  <c r="W121" i="9"/>
  <c r="AA121" i="9"/>
  <c r="T121" i="9"/>
  <c r="X121" i="9"/>
  <c r="AB121" i="9"/>
  <c r="U121" i="9"/>
  <c r="Y121" i="9"/>
  <c r="AC121" i="9"/>
  <c r="P121" i="9"/>
  <c r="V121" i="9"/>
  <c r="Z121" i="9"/>
  <c r="S103" i="9"/>
  <c r="W103" i="9"/>
  <c r="AA103" i="9"/>
  <c r="T103" i="9"/>
  <c r="X103" i="9"/>
  <c r="AB103" i="9"/>
  <c r="U103" i="9"/>
  <c r="Y103" i="9"/>
  <c r="AC103" i="9"/>
  <c r="P103" i="9"/>
  <c r="V103" i="9"/>
  <c r="Z103" i="9"/>
  <c r="S139" i="8"/>
  <c r="W139" i="8"/>
  <c r="AA139" i="8"/>
  <c r="AB139" i="8"/>
  <c r="U139" i="8"/>
  <c r="Y139" i="8"/>
  <c r="AC139" i="8"/>
  <c r="P139" i="8"/>
  <c r="V139" i="8"/>
  <c r="Z139" i="8"/>
  <c r="AA121" i="8"/>
  <c r="T121" i="8"/>
  <c r="X121" i="8"/>
  <c r="AB121" i="8"/>
  <c r="U121" i="8"/>
  <c r="Y121" i="8"/>
  <c r="AC121" i="8"/>
  <c r="AD103" i="8"/>
  <c r="P121" i="8"/>
  <c r="V121" i="8"/>
  <c r="Z121" i="8"/>
  <c r="S103" i="8"/>
  <c r="W103" i="8"/>
  <c r="AA103" i="8"/>
  <c r="T103" i="8"/>
  <c r="X103" i="8"/>
  <c r="AB103" i="8"/>
  <c r="U103" i="8"/>
  <c r="Y103" i="8"/>
  <c r="AC103" i="8"/>
  <c r="P103" i="8"/>
  <c r="V103" i="8"/>
  <c r="Z103" i="8"/>
  <c r="AA139" i="11"/>
  <c r="T139" i="11"/>
  <c r="X139" i="11"/>
  <c r="AB139" i="11"/>
  <c r="U139" i="11"/>
  <c r="Y139" i="11"/>
  <c r="AC139" i="11"/>
  <c r="P139" i="11"/>
  <c r="V139" i="11"/>
  <c r="Z139" i="11"/>
  <c r="S121" i="11"/>
  <c r="W121" i="11"/>
  <c r="AA121" i="11"/>
  <c r="T121" i="11"/>
  <c r="X121" i="11"/>
  <c r="AB121" i="11"/>
  <c r="U121" i="11"/>
  <c r="Y121" i="11"/>
  <c r="AC121" i="11"/>
  <c r="P121" i="11"/>
  <c r="V121" i="11"/>
  <c r="Z121" i="11"/>
  <c r="S103" i="11"/>
  <c r="W103" i="11"/>
  <c r="AA103" i="11"/>
  <c r="T103" i="11"/>
  <c r="X103" i="11"/>
  <c r="AB103" i="11"/>
  <c r="U103" i="11"/>
  <c r="Y103" i="11"/>
  <c r="AC103" i="11"/>
  <c r="P103" i="11"/>
  <c r="V103" i="11"/>
  <c r="Z103" i="11"/>
  <c r="S121" i="13"/>
  <c r="W121" i="13"/>
  <c r="AA121" i="13"/>
  <c r="T121" i="13"/>
  <c r="X121" i="13"/>
  <c r="AB121" i="13"/>
  <c r="U121" i="13"/>
  <c r="Y121" i="13"/>
  <c r="AC121" i="13"/>
  <c r="P121" i="13"/>
  <c r="V121" i="13"/>
  <c r="Z121" i="13"/>
  <c r="S103" i="13"/>
  <c r="W103" i="13"/>
  <c r="AA103" i="13"/>
  <c r="T103" i="13"/>
  <c r="X103" i="13"/>
  <c r="AB103" i="13"/>
  <c r="U103" i="13"/>
  <c r="Y103" i="13"/>
  <c r="AC103" i="13"/>
  <c r="P103" i="13"/>
  <c r="V103" i="13"/>
  <c r="Z103" i="13"/>
  <c r="X139" i="14"/>
  <c r="S139" i="14"/>
  <c r="W139" i="14"/>
  <c r="AA139" i="14"/>
  <c r="U139" i="14"/>
  <c r="Y139" i="14"/>
  <c r="AC139" i="14"/>
  <c r="P139" i="14"/>
  <c r="V139" i="14"/>
  <c r="Z139" i="14"/>
  <c r="S121" i="14"/>
  <c r="W121" i="14"/>
  <c r="AA121" i="14"/>
  <c r="T121" i="14"/>
  <c r="X121" i="14"/>
  <c r="AB121" i="14"/>
  <c r="U121" i="14"/>
  <c r="Y121" i="14"/>
  <c r="AC121" i="14"/>
  <c r="P121" i="14"/>
  <c r="V121" i="14"/>
  <c r="Z121" i="14"/>
  <c r="S103" i="14"/>
  <c r="W103" i="14"/>
  <c r="AA103" i="14"/>
  <c r="T103" i="14"/>
  <c r="X103" i="14"/>
  <c r="AB103" i="14"/>
  <c r="U103" i="14"/>
  <c r="Y103" i="14"/>
  <c r="AC103" i="14"/>
  <c r="P103" i="14"/>
  <c r="V103" i="14"/>
  <c r="Z103" i="14"/>
  <c r="Y121" i="16"/>
  <c r="U121" i="16"/>
  <c r="AC121" i="16"/>
  <c r="S121" i="16"/>
  <c r="W121" i="16"/>
  <c r="AA121" i="16"/>
  <c r="T121" i="16"/>
  <c r="X121" i="16"/>
  <c r="AB121" i="16"/>
  <c r="P121" i="16"/>
  <c r="V121" i="16"/>
  <c r="Z121" i="16"/>
  <c r="S103" i="16"/>
  <c r="W103" i="16"/>
  <c r="AA103" i="16"/>
  <c r="T103" i="16"/>
  <c r="X103" i="16"/>
  <c r="AB103" i="16"/>
  <c r="U103" i="16"/>
  <c r="Y103" i="16"/>
  <c r="AC103" i="16"/>
  <c r="P103" i="16"/>
  <c r="V103" i="16"/>
  <c r="Z103" i="16"/>
  <c r="T103" i="17"/>
  <c r="AB103" i="17"/>
  <c r="S121" i="17"/>
  <c r="W121" i="17"/>
  <c r="AA121" i="17"/>
  <c r="T121" i="17"/>
  <c r="X121" i="17"/>
  <c r="AB121" i="17"/>
  <c r="U121" i="17"/>
  <c r="Y121" i="17"/>
  <c r="AC121" i="17"/>
  <c r="P121" i="17"/>
  <c r="V121" i="17"/>
  <c r="Z121" i="17"/>
  <c r="X103" i="17"/>
  <c r="S103" i="17"/>
  <c r="W103" i="17"/>
  <c r="AA103" i="17"/>
  <c r="U103" i="17"/>
  <c r="Y103" i="17"/>
  <c r="AC103" i="17"/>
  <c r="P103" i="17"/>
  <c r="V103" i="17"/>
  <c r="Z103" i="17"/>
  <c r="S139" i="18"/>
  <c r="W139" i="18"/>
  <c r="AA139" i="18"/>
  <c r="T139" i="18"/>
  <c r="X139" i="18"/>
  <c r="AB139" i="18"/>
  <c r="U139" i="18"/>
  <c r="Y139" i="18"/>
  <c r="AC139" i="18"/>
  <c r="P139" i="18"/>
  <c r="V139" i="18"/>
  <c r="Z139" i="18"/>
  <c r="S121" i="18"/>
  <c r="W121" i="18"/>
  <c r="AA121" i="18"/>
  <c r="T121" i="18"/>
  <c r="X121" i="18"/>
  <c r="AB121" i="18"/>
  <c r="U121" i="18"/>
  <c r="Y121" i="18"/>
  <c r="AC121" i="18"/>
  <c r="P121" i="18"/>
  <c r="V121" i="18"/>
  <c r="Z121" i="18"/>
  <c r="S103" i="18"/>
  <c r="W103" i="18"/>
  <c r="AA103" i="18"/>
  <c r="T103" i="18"/>
  <c r="X103" i="18"/>
  <c r="AB103" i="18"/>
  <c r="U103" i="18"/>
  <c r="Y103" i="18"/>
  <c r="AC103" i="18"/>
  <c r="P103" i="18"/>
  <c r="V103" i="18"/>
  <c r="Z103" i="18"/>
  <c r="S139" i="12"/>
  <c r="W139" i="12"/>
  <c r="AA139" i="12"/>
  <c r="T139" i="12"/>
  <c r="X139" i="12"/>
  <c r="AB139" i="12"/>
  <c r="U139" i="12"/>
  <c r="Y139" i="12"/>
  <c r="AC139" i="12"/>
  <c r="P139" i="12"/>
  <c r="V139" i="12"/>
  <c r="Z139" i="12"/>
  <c r="S121" i="12"/>
  <c r="W121" i="12"/>
  <c r="AA121" i="12"/>
  <c r="T121" i="12"/>
  <c r="X121" i="12"/>
  <c r="AB121" i="12"/>
  <c r="U121" i="12"/>
  <c r="Y121" i="12"/>
  <c r="AC121" i="12"/>
  <c r="P121" i="12"/>
  <c r="V121" i="12"/>
  <c r="Z121" i="12"/>
  <c r="S103" i="12"/>
  <c r="W103" i="12"/>
  <c r="AA103" i="12"/>
  <c r="T103" i="12"/>
  <c r="X103" i="12"/>
  <c r="AB103" i="12"/>
  <c r="U103" i="12"/>
  <c r="Y103" i="12"/>
  <c r="AC103" i="12"/>
  <c r="P103" i="12"/>
  <c r="V103" i="12"/>
  <c r="Z103" i="12"/>
  <c r="AD121" i="15"/>
  <c r="AD103" i="15"/>
  <c r="AD121" i="19"/>
  <c r="AD103" i="19"/>
  <c r="AD121" i="7"/>
  <c r="AD103" i="7"/>
  <c r="O64" i="7"/>
  <c r="N64" i="7"/>
  <c r="M64" i="7"/>
  <c r="L64" i="7"/>
  <c r="K64" i="7"/>
  <c r="J64" i="7"/>
  <c r="I64" i="7"/>
  <c r="H64" i="7"/>
  <c r="G64" i="7"/>
  <c r="F64" i="7"/>
  <c r="E64" i="7"/>
  <c r="D64" i="7"/>
  <c r="AD63" i="7"/>
  <c r="O63" i="32" s="1"/>
  <c r="O139" i="32" s="1"/>
  <c r="AC63" i="7"/>
  <c r="N63" i="32" s="1"/>
  <c r="N139" i="32" s="1"/>
  <c r="AB63" i="7"/>
  <c r="M63" i="32" s="1"/>
  <c r="M139" i="32" s="1"/>
  <c r="AA63" i="7"/>
  <c r="L63" i="32" s="1"/>
  <c r="L139" i="32" s="1"/>
  <c r="Z63" i="7"/>
  <c r="K63" i="32" s="1"/>
  <c r="K139" i="32" s="1"/>
  <c r="Y63" i="7"/>
  <c r="J63" i="32" s="1"/>
  <c r="J139" i="32" s="1"/>
  <c r="X63" i="7"/>
  <c r="I63" i="32" s="1"/>
  <c r="I139" i="32" s="1"/>
  <c r="W63" i="7"/>
  <c r="H63" i="32" s="1"/>
  <c r="H139" i="32" s="1"/>
  <c r="V63" i="7"/>
  <c r="G63" i="32" s="1"/>
  <c r="G139" i="32" s="1"/>
  <c r="U63" i="7"/>
  <c r="F63" i="32" s="1"/>
  <c r="F139" i="32" s="1"/>
  <c r="T63" i="7"/>
  <c r="E63" i="32" s="1"/>
  <c r="E139" i="32" s="1"/>
  <c r="S63" i="7"/>
  <c r="D63" i="32" s="1"/>
  <c r="P63" i="7"/>
  <c r="AD62" i="7"/>
  <c r="O62" i="32" s="1"/>
  <c r="O121" i="32" s="1"/>
  <c r="AC62" i="7"/>
  <c r="N62" i="32" s="1"/>
  <c r="N121" i="32" s="1"/>
  <c r="AB62" i="7"/>
  <c r="M62" i="32" s="1"/>
  <c r="M121" i="32" s="1"/>
  <c r="AA62" i="7"/>
  <c r="L62" i="32" s="1"/>
  <c r="L121" i="32" s="1"/>
  <c r="Z62" i="7"/>
  <c r="K62" i="32" s="1"/>
  <c r="K121" i="32" s="1"/>
  <c r="Y62" i="7"/>
  <c r="J62" i="32" s="1"/>
  <c r="J121" i="32" s="1"/>
  <c r="X62" i="7"/>
  <c r="I62" i="32" s="1"/>
  <c r="I121" i="32" s="1"/>
  <c r="W62" i="7"/>
  <c r="H62" i="32" s="1"/>
  <c r="H121" i="32" s="1"/>
  <c r="V62" i="7"/>
  <c r="G62" i="32" s="1"/>
  <c r="G121" i="32" s="1"/>
  <c r="U62" i="7"/>
  <c r="F62" i="32" s="1"/>
  <c r="F121" i="32" s="1"/>
  <c r="T62" i="7"/>
  <c r="E62" i="32" s="1"/>
  <c r="E121" i="32" s="1"/>
  <c r="S62" i="7"/>
  <c r="D62" i="32" s="1"/>
  <c r="P62" i="7"/>
  <c r="AD61" i="7"/>
  <c r="O61" i="32" s="1"/>
  <c r="AC61" i="7"/>
  <c r="N61" i="32" s="1"/>
  <c r="AB61" i="7"/>
  <c r="M61" i="32" s="1"/>
  <c r="AA61" i="7"/>
  <c r="L61" i="32" s="1"/>
  <c r="Z61" i="7"/>
  <c r="K61" i="32" s="1"/>
  <c r="Y61" i="7"/>
  <c r="J61" i="32" s="1"/>
  <c r="X61" i="7"/>
  <c r="I61" i="32" s="1"/>
  <c r="W61" i="7"/>
  <c r="H61" i="32" s="1"/>
  <c r="V61" i="7"/>
  <c r="G61" i="32" s="1"/>
  <c r="U61" i="7"/>
  <c r="F61" i="32" s="1"/>
  <c r="T61" i="7"/>
  <c r="E61" i="32" s="1"/>
  <c r="S61" i="7"/>
  <c r="D61" i="32" s="1"/>
  <c r="P61" i="7"/>
  <c r="BW16" i="57"/>
  <c r="BO16" i="57"/>
  <c r="BW15" i="57"/>
  <c r="BO15" i="57"/>
  <c r="O64" i="9"/>
  <c r="N64" i="9"/>
  <c r="M64" i="9"/>
  <c r="L64" i="9"/>
  <c r="K64" i="9"/>
  <c r="J64" i="9"/>
  <c r="I64" i="9"/>
  <c r="H64" i="9"/>
  <c r="G64" i="9"/>
  <c r="F64" i="9"/>
  <c r="E64" i="9"/>
  <c r="D64" i="9"/>
  <c r="AD63" i="9"/>
  <c r="AC63" i="9"/>
  <c r="AB63" i="9"/>
  <c r="AA63" i="9"/>
  <c r="Z63" i="9"/>
  <c r="Y63" i="9"/>
  <c r="X63" i="9"/>
  <c r="W63" i="9"/>
  <c r="V63" i="9"/>
  <c r="U63" i="9"/>
  <c r="T63" i="9"/>
  <c r="S63" i="9"/>
  <c r="P63" i="9"/>
  <c r="AD62" i="9"/>
  <c r="AC62" i="9"/>
  <c r="AB62" i="9"/>
  <c r="AA62" i="9"/>
  <c r="Z62" i="9"/>
  <c r="Y62" i="9"/>
  <c r="X62" i="9"/>
  <c r="W62" i="9"/>
  <c r="V62" i="9"/>
  <c r="U62" i="9"/>
  <c r="T62" i="9"/>
  <c r="S62" i="9"/>
  <c r="P62" i="9"/>
  <c r="AD61" i="9"/>
  <c r="AC61" i="9"/>
  <c r="AB61" i="9"/>
  <c r="AA61" i="9"/>
  <c r="Z61" i="9"/>
  <c r="Y61" i="9"/>
  <c r="X61" i="9"/>
  <c r="W61" i="9"/>
  <c r="V61" i="9"/>
  <c r="U61" i="9"/>
  <c r="T61" i="9"/>
  <c r="S61" i="9"/>
  <c r="P61" i="9"/>
  <c r="O64" i="8"/>
  <c r="N64" i="8"/>
  <c r="M64" i="8"/>
  <c r="L64" i="8"/>
  <c r="K64" i="8"/>
  <c r="J64" i="8"/>
  <c r="I64" i="8"/>
  <c r="H64" i="8"/>
  <c r="G64" i="8"/>
  <c r="F64" i="8"/>
  <c r="E64" i="8"/>
  <c r="D64" i="8"/>
  <c r="AD63" i="8"/>
  <c r="AC63" i="8"/>
  <c r="AB63" i="8"/>
  <c r="AA63" i="8"/>
  <c r="Z63" i="8"/>
  <c r="Y63" i="8"/>
  <c r="X63" i="8"/>
  <c r="W63" i="8"/>
  <c r="V63" i="8"/>
  <c r="U63" i="8"/>
  <c r="T63" i="8"/>
  <c r="S63" i="8"/>
  <c r="P63" i="8"/>
  <c r="AD62" i="8"/>
  <c r="AC62" i="8"/>
  <c r="AB62" i="8"/>
  <c r="AA62" i="8"/>
  <c r="Z62" i="8"/>
  <c r="Y62" i="8"/>
  <c r="X62" i="8"/>
  <c r="W62" i="8"/>
  <c r="V62" i="8"/>
  <c r="U62" i="8"/>
  <c r="T62" i="8"/>
  <c r="S62" i="8"/>
  <c r="P62" i="8"/>
  <c r="AD61" i="8"/>
  <c r="AC61" i="8"/>
  <c r="AB61" i="8"/>
  <c r="AA61" i="8"/>
  <c r="Z61" i="8"/>
  <c r="Y61" i="8"/>
  <c r="X61" i="8"/>
  <c r="W61" i="8"/>
  <c r="V61" i="8"/>
  <c r="U61" i="8"/>
  <c r="T61" i="8"/>
  <c r="S61" i="8"/>
  <c r="P61" i="8"/>
  <c r="O64" i="11"/>
  <c r="N64" i="11"/>
  <c r="M64" i="11"/>
  <c r="L64" i="11"/>
  <c r="K64" i="11"/>
  <c r="J64" i="11"/>
  <c r="I64" i="11"/>
  <c r="H64" i="11"/>
  <c r="G64" i="11"/>
  <c r="F64" i="11"/>
  <c r="E64" i="11"/>
  <c r="D64" i="11"/>
  <c r="AD63" i="11"/>
  <c r="AS63" i="32" s="1"/>
  <c r="AS139" i="32" s="1"/>
  <c r="AC63" i="11"/>
  <c r="AR63" i="32" s="1"/>
  <c r="AR139" i="32" s="1"/>
  <c r="AB63" i="11"/>
  <c r="AQ63" i="32" s="1"/>
  <c r="AQ139" i="32" s="1"/>
  <c r="AA63" i="11"/>
  <c r="AP63" i="32" s="1"/>
  <c r="AP139" i="32" s="1"/>
  <c r="Z63" i="11"/>
  <c r="AO63" i="32" s="1"/>
  <c r="AO139" i="32" s="1"/>
  <c r="Y63" i="11"/>
  <c r="AN63" i="32" s="1"/>
  <c r="AN139" i="32" s="1"/>
  <c r="X63" i="11"/>
  <c r="AM63" i="32" s="1"/>
  <c r="AM139" i="32" s="1"/>
  <c r="W63" i="11"/>
  <c r="AL63" i="32" s="1"/>
  <c r="AL139" i="32" s="1"/>
  <c r="V63" i="11"/>
  <c r="AK63" i="32" s="1"/>
  <c r="AK139" i="32" s="1"/>
  <c r="U63" i="11"/>
  <c r="AJ63" i="32" s="1"/>
  <c r="AJ139" i="32" s="1"/>
  <c r="T63" i="11"/>
  <c r="AI63" i="32" s="1"/>
  <c r="AI139" i="32" s="1"/>
  <c r="S63" i="11"/>
  <c r="AH63" i="32" s="1"/>
  <c r="P63" i="11"/>
  <c r="AD62" i="11"/>
  <c r="AS62" i="32" s="1"/>
  <c r="AS121" i="32" s="1"/>
  <c r="AC62" i="11"/>
  <c r="AR62" i="32" s="1"/>
  <c r="AR121" i="32" s="1"/>
  <c r="AB62" i="11"/>
  <c r="AQ62" i="32" s="1"/>
  <c r="AQ121" i="32" s="1"/>
  <c r="AA62" i="11"/>
  <c r="AP62" i="32" s="1"/>
  <c r="AP121" i="32" s="1"/>
  <c r="Z62" i="11"/>
  <c r="AO62" i="32" s="1"/>
  <c r="AO121" i="32" s="1"/>
  <c r="Y62" i="11"/>
  <c r="AN62" i="32" s="1"/>
  <c r="AN121" i="32" s="1"/>
  <c r="X62" i="11"/>
  <c r="AM62" i="32" s="1"/>
  <c r="AM121" i="32" s="1"/>
  <c r="W62" i="11"/>
  <c r="AL62" i="32" s="1"/>
  <c r="AL121" i="32" s="1"/>
  <c r="V62" i="11"/>
  <c r="AK62" i="32" s="1"/>
  <c r="AK121" i="32" s="1"/>
  <c r="U62" i="11"/>
  <c r="AJ62" i="32" s="1"/>
  <c r="AJ121" i="32" s="1"/>
  <c r="T62" i="11"/>
  <c r="AI62" i="32" s="1"/>
  <c r="AI121" i="32" s="1"/>
  <c r="S62" i="11"/>
  <c r="AH62" i="32" s="1"/>
  <c r="P62" i="11"/>
  <c r="AD61" i="11"/>
  <c r="AS61" i="32" s="1"/>
  <c r="AC61" i="11"/>
  <c r="AR61" i="32" s="1"/>
  <c r="AB61" i="11"/>
  <c r="AQ61" i="32" s="1"/>
  <c r="AA61" i="11"/>
  <c r="AP61" i="32" s="1"/>
  <c r="Z61" i="11"/>
  <c r="AO61" i="32" s="1"/>
  <c r="Y61" i="11"/>
  <c r="AN61" i="32" s="1"/>
  <c r="X61" i="11"/>
  <c r="AM61" i="32" s="1"/>
  <c r="W61" i="11"/>
  <c r="AL61" i="32" s="1"/>
  <c r="V61" i="11"/>
  <c r="AK61" i="32" s="1"/>
  <c r="U61" i="11"/>
  <c r="AJ61" i="32" s="1"/>
  <c r="T61" i="11"/>
  <c r="AI61" i="32" s="1"/>
  <c r="S61" i="11"/>
  <c r="AH61" i="32" s="1"/>
  <c r="P61" i="11"/>
  <c r="O64" i="13"/>
  <c r="N64" i="13"/>
  <c r="M64" i="13"/>
  <c r="L64" i="13"/>
  <c r="K64" i="13"/>
  <c r="J64" i="13"/>
  <c r="I64" i="13"/>
  <c r="H64" i="13"/>
  <c r="G64" i="13"/>
  <c r="F64" i="13"/>
  <c r="E64" i="13"/>
  <c r="D64" i="13"/>
  <c r="AD63" i="13"/>
  <c r="BH63" i="32" s="1"/>
  <c r="BH139" i="32" s="1"/>
  <c r="AC63" i="13"/>
  <c r="BG63" i="32" s="1"/>
  <c r="BG139" i="32" s="1"/>
  <c r="AB63" i="13"/>
  <c r="BF63" i="32" s="1"/>
  <c r="BF139" i="32" s="1"/>
  <c r="AA63" i="13"/>
  <c r="BE63" i="32" s="1"/>
  <c r="BE139" i="32" s="1"/>
  <c r="Z63" i="13"/>
  <c r="BD63" i="32" s="1"/>
  <c r="BD139" i="32" s="1"/>
  <c r="Y63" i="13"/>
  <c r="BC63" i="32" s="1"/>
  <c r="BC139" i="32" s="1"/>
  <c r="X63" i="13"/>
  <c r="BB63" i="32" s="1"/>
  <c r="BB139" i="32" s="1"/>
  <c r="W63" i="13"/>
  <c r="BA63" i="32" s="1"/>
  <c r="BA139" i="32" s="1"/>
  <c r="V63" i="13"/>
  <c r="AZ63" i="32" s="1"/>
  <c r="AZ139" i="32" s="1"/>
  <c r="U63" i="13"/>
  <c r="AY63" i="32" s="1"/>
  <c r="AY139" i="32" s="1"/>
  <c r="T63" i="13"/>
  <c r="AX63" i="32" s="1"/>
  <c r="AX139" i="32" s="1"/>
  <c r="S63" i="13"/>
  <c r="AW63" i="32" s="1"/>
  <c r="P63" i="13"/>
  <c r="AD62" i="13"/>
  <c r="BH62" i="32" s="1"/>
  <c r="BH121" i="32" s="1"/>
  <c r="AC62" i="13"/>
  <c r="BG62" i="32" s="1"/>
  <c r="BG121" i="32" s="1"/>
  <c r="AB62" i="13"/>
  <c r="BF62" i="32" s="1"/>
  <c r="BF121" i="32" s="1"/>
  <c r="AA62" i="13"/>
  <c r="BE62" i="32" s="1"/>
  <c r="BE121" i="32" s="1"/>
  <c r="Z62" i="13"/>
  <c r="BD62" i="32" s="1"/>
  <c r="BD121" i="32" s="1"/>
  <c r="Y62" i="13"/>
  <c r="BC62" i="32" s="1"/>
  <c r="BC121" i="32" s="1"/>
  <c r="X62" i="13"/>
  <c r="BB62" i="32" s="1"/>
  <c r="BB121" i="32" s="1"/>
  <c r="W62" i="13"/>
  <c r="BA62" i="32" s="1"/>
  <c r="BA121" i="32" s="1"/>
  <c r="V62" i="13"/>
  <c r="AZ62" i="32" s="1"/>
  <c r="AZ121" i="32" s="1"/>
  <c r="U62" i="13"/>
  <c r="AY62" i="32" s="1"/>
  <c r="AY121" i="32" s="1"/>
  <c r="T62" i="13"/>
  <c r="AX62" i="32" s="1"/>
  <c r="AX121" i="32" s="1"/>
  <c r="S62" i="13"/>
  <c r="AW62" i="32" s="1"/>
  <c r="P62" i="13"/>
  <c r="AD61" i="13"/>
  <c r="BH61" i="32" s="1"/>
  <c r="AC61" i="13"/>
  <c r="BG61" i="32" s="1"/>
  <c r="AB61" i="13"/>
  <c r="BF61" i="32" s="1"/>
  <c r="AA61" i="13"/>
  <c r="BE61" i="32" s="1"/>
  <c r="Z61" i="13"/>
  <c r="BD61" i="32" s="1"/>
  <c r="Y61" i="13"/>
  <c r="BC61" i="32" s="1"/>
  <c r="X61" i="13"/>
  <c r="BB61" i="32" s="1"/>
  <c r="W61" i="13"/>
  <c r="BA61" i="32" s="1"/>
  <c r="V61" i="13"/>
  <c r="AZ61" i="32" s="1"/>
  <c r="U61" i="13"/>
  <c r="AY61" i="32" s="1"/>
  <c r="T61" i="13"/>
  <c r="AX61" i="32" s="1"/>
  <c r="S61" i="13"/>
  <c r="AW61" i="32" s="1"/>
  <c r="P61" i="13"/>
  <c r="O64" i="14"/>
  <c r="N64" i="14"/>
  <c r="M64" i="14"/>
  <c r="L64" i="14"/>
  <c r="K64" i="14"/>
  <c r="J64" i="14"/>
  <c r="I64" i="14"/>
  <c r="H64" i="14"/>
  <c r="G64" i="14"/>
  <c r="F64" i="14"/>
  <c r="E64" i="14"/>
  <c r="D64" i="14"/>
  <c r="AD63" i="14"/>
  <c r="BW63" i="32" s="1"/>
  <c r="BW139" i="32" s="1"/>
  <c r="AC63" i="14"/>
  <c r="BV63" i="32" s="1"/>
  <c r="BV139" i="32" s="1"/>
  <c r="AB63" i="14"/>
  <c r="BU63" i="32" s="1"/>
  <c r="BU139" i="32" s="1"/>
  <c r="AA63" i="14"/>
  <c r="BT63" i="32" s="1"/>
  <c r="BT139" i="32" s="1"/>
  <c r="Z63" i="14"/>
  <c r="BS63" i="32" s="1"/>
  <c r="BS139" i="32" s="1"/>
  <c r="Y63" i="14"/>
  <c r="BR63" i="32" s="1"/>
  <c r="BR139" i="32" s="1"/>
  <c r="X63" i="14"/>
  <c r="BQ63" i="32" s="1"/>
  <c r="BQ139" i="32" s="1"/>
  <c r="W63" i="14"/>
  <c r="BP63" i="32" s="1"/>
  <c r="BP139" i="32" s="1"/>
  <c r="V63" i="14"/>
  <c r="BO63" i="32" s="1"/>
  <c r="BO139" i="32" s="1"/>
  <c r="U63" i="14"/>
  <c r="BN63" i="32" s="1"/>
  <c r="BN139" i="32" s="1"/>
  <c r="T63" i="14"/>
  <c r="BM63" i="32" s="1"/>
  <c r="BM139" i="32" s="1"/>
  <c r="S63" i="14"/>
  <c r="BL63" i="32" s="1"/>
  <c r="P63" i="14"/>
  <c r="AD62" i="14"/>
  <c r="BW62" i="32" s="1"/>
  <c r="BW121" i="32" s="1"/>
  <c r="AC62" i="14"/>
  <c r="BV62" i="32" s="1"/>
  <c r="BV121" i="32" s="1"/>
  <c r="AB62" i="14"/>
  <c r="BU62" i="32" s="1"/>
  <c r="BU121" i="32" s="1"/>
  <c r="AA62" i="14"/>
  <c r="BT62" i="32" s="1"/>
  <c r="BT121" i="32" s="1"/>
  <c r="Z62" i="14"/>
  <c r="BS62" i="32" s="1"/>
  <c r="BS121" i="32" s="1"/>
  <c r="Y62" i="14"/>
  <c r="BR62" i="32" s="1"/>
  <c r="BR121" i="32" s="1"/>
  <c r="X62" i="14"/>
  <c r="BQ62" i="32" s="1"/>
  <c r="BQ121" i="32" s="1"/>
  <c r="W62" i="14"/>
  <c r="BP62" i="32" s="1"/>
  <c r="BP121" i="32" s="1"/>
  <c r="V62" i="14"/>
  <c r="BO62" i="32" s="1"/>
  <c r="BO121" i="32" s="1"/>
  <c r="U62" i="14"/>
  <c r="BN62" i="32" s="1"/>
  <c r="BN121" i="32" s="1"/>
  <c r="T62" i="14"/>
  <c r="BM62" i="32" s="1"/>
  <c r="BM121" i="32" s="1"/>
  <c r="S62" i="14"/>
  <c r="BL62" i="32" s="1"/>
  <c r="P62" i="14"/>
  <c r="AD61" i="14"/>
  <c r="BW61" i="32" s="1"/>
  <c r="AC61" i="14"/>
  <c r="BV61" i="32" s="1"/>
  <c r="AB61" i="14"/>
  <c r="BU61" i="32" s="1"/>
  <c r="AA61" i="14"/>
  <c r="BT61" i="32" s="1"/>
  <c r="Z61" i="14"/>
  <c r="BS61" i="32" s="1"/>
  <c r="Y61" i="14"/>
  <c r="BR61" i="32" s="1"/>
  <c r="X61" i="14"/>
  <c r="BQ61" i="32" s="1"/>
  <c r="W61" i="14"/>
  <c r="BP61" i="32" s="1"/>
  <c r="V61" i="14"/>
  <c r="BO61" i="32" s="1"/>
  <c r="U61" i="14"/>
  <c r="BN61" i="32" s="1"/>
  <c r="T61" i="14"/>
  <c r="BM61" i="32" s="1"/>
  <c r="S61" i="14"/>
  <c r="BL61" i="32" s="1"/>
  <c r="P61" i="14"/>
  <c r="O64" i="16"/>
  <c r="N64" i="16"/>
  <c r="M64" i="16"/>
  <c r="L64" i="16"/>
  <c r="K64" i="16"/>
  <c r="J64" i="16"/>
  <c r="I64" i="16"/>
  <c r="H64" i="16"/>
  <c r="G64" i="16"/>
  <c r="F64" i="16"/>
  <c r="E64" i="16"/>
  <c r="D64" i="16"/>
  <c r="AD63" i="16"/>
  <c r="CL63" i="32" s="1"/>
  <c r="CL139" i="32" s="1"/>
  <c r="AC63" i="16"/>
  <c r="CK63" i="32" s="1"/>
  <c r="CK139" i="32" s="1"/>
  <c r="AB63" i="16"/>
  <c r="CJ63" i="32" s="1"/>
  <c r="CJ139" i="32" s="1"/>
  <c r="AA63" i="16"/>
  <c r="CI63" i="32" s="1"/>
  <c r="CI139" i="32" s="1"/>
  <c r="Z63" i="16"/>
  <c r="CH63" i="32" s="1"/>
  <c r="CH139" i="32" s="1"/>
  <c r="Y63" i="16"/>
  <c r="CG63" i="32" s="1"/>
  <c r="CG139" i="32" s="1"/>
  <c r="X63" i="16"/>
  <c r="CF63" i="32" s="1"/>
  <c r="CF139" i="32" s="1"/>
  <c r="W63" i="16"/>
  <c r="CE63" i="32" s="1"/>
  <c r="CE139" i="32" s="1"/>
  <c r="V63" i="16"/>
  <c r="CD63" i="32" s="1"/>
  <c r="CD139" i="32" s="1"/>
  <c r="U63" i="16"/>
  <c r="CC63" i="32" s="1"/>
  <c r="CC139" i="32" s="1"/>
  <c r="T63" i="16"/>
  <c r="CB63" i="32" s="1"/>
  <c r="CB139" i="32" s="1"/>
  <c r="S63" i="16"/>
  <c r="CA63" i="32" s="1"/>
  <c r="P63" i="16"/>
  <c r="AD62" i="16"/>
  <c r="CL62" i="32" s="1"/>
  <c r="CL121" i="32" s="1"/>
  <c r="AC62" i="16"/>
  <c r="CK62" i="32" s="1"/>
  <c r="CK121" i="32" s="1"/>
  <c r="AB62" i="16"/>
  <c r="CJ62" i="32" s="1"/>
  <c r="CJ121" i="32" s="1"/>
  <c r="AA62" i="16"/>
  <c r="CI62" i="32" s="1"/>
  <c r="CI121" i="32" s="1"/>
  <c r="Z62" i="16"/>
  <c r="CH62" i="32" s="1"/>
  <c r="CH121" i="32" s="1"/>
  <c r="Y62" i="16"/>
  <c r="CG62" i="32" s="1"/>
  <c r="CG121" i="32" s="1"/>
  <c r="X62" i="16"/>
  <c r="CF62" i="32" s="1"/>
  <c r="CF121" i="32" s="1"/>
  <c r="W62" i="16"/>
  <c r="CE62" i="32" s="1"/>
  <c r="CE121" i="32" s="1"/>
  <c r="V62" i="16"/>
  <c r="CD62" i="32" s="1"/>
  <c r="CD121" i="32" s="1"/>
  <c r="U62" i="16"/>
  <c r="CC62" i="32" s="1"/>
  <c r="CC121" i="32" s="1"/>
  <c r="T62" i="16"/>
  <c r="CB62" i="32" s="1"/>
  <c r="CB121" i="32" s="1"/>
  <c r="S62" i="16"/>
  <c r="CA62" i="32" s="1"/>
  <c r="P62" i="16"/>
  <c r="AD61" i="16"/>
  <c r="CL61" i="32" s="1"/>
  <c r="AC61" i="16"/>
  <c r="CK61" i="32" s="1"/>
  <c r="AB61" i="16"/>
  <c r="CJ61" i="32" s="1"/>
  <c r="AA61" i="16"/>
  <c r="CI61" i="32" s="1"/>
  <c r="Z61" i="16"/>
  <c r="CH61" i="32" s="1"/>
  <c r="Y61" i="16"/>
  <c r="CG61" i="32" s="1"/>
  <c r="X61" i="16"/>
  <c r="CF61" i="32" s="1"/>
  <c r="W61" i="16"/>
  <c r="CE61" i="32" s="1"/>
  <c r="V61" i="16"/>
  <c r="CD61" i="32" s="1"/>
  <c r="U61" i="16"/>
  <c r="CC61" i="32" s="1"/>
  <c r="T61" i="16"/>
  <c r="CB61" i="32" s="1"/>
  <c r="S61" i="16"/>
  <c r="CA61" i="32" s="1"/>
  <c r="P61" i="16"/>
  <c r="O89" i="17"/>
  <c r="N89" i="17"/>
  <c r="M89" i="17"/>
  <c r="L89" i="17"/>
  <c r="K89" i="17"/>
  <c r="J89" i="17"/>
  <c r="I89" i="17"/>
  <c r="H89" i="17"/>
  <c r="G89" i="17"/>
  <c r="F89" i="17"/>
  <c r="E89" i="17"/>
  <c r="D89" i="17"/>
  <c r="AD88" i="17"/>
  <c r="DA88" i="32" s="1"/>
  <c r="AC88" i="17"/>
  <c r="CZ88" i="32" s="1"/>
  <c r="AB88" i="17"/>
  <c r="CY88" i="32" s="1"/>
  <c r="AA88" i="17"/>
  <c r="CX88" i="32" s="1"/>
  <c r="Z88" i="17"/>
  <c r="CW88" i="32" s="1"/>
  <c r="Y88" i="17"/>
  <c r="CV88" i="32" s="1"/>
  <c r="X88" i="17"/>
  <c r="CU88" i="32" s="1"/>
  <c r="W88" i="17"/>
  <c r="CT88" i="32" s="1"/>
  <c r="V88" i="17"/>
  <c r="CS88" i="32" s="1"/>
  <c r="U88" i="17"/>
  <c r="CR88" i="32" s="1"/>
  <c r="T88" i="17"/>
  <c r="CQ88" i="32" s="1"/>
  <c r="S88" i="17"/>
  <c r="CP88" i="32" s="1"/>
  <c r="CP141" i="32" s="1"/>
  <c r="P88" i="17"/>
  <c r="AD87" i="17"/>
  <c r="DA87" i="32" s="1"/>
  <c r="AC87" i="17"/>
  <c r="CZ87" i="32" s="1"/>
  <c r="AB87" i="17"/>
  <c r="CY87" i="32" s="1"/>
  <c r="AA87" i="17"/>
  <c r="CX87" i="32" s="1"/>
  <c r="Z87" i="17"/>
  <c r="CW87" i="32" s="1"/>
  <c r="Y87" i="17"/>
  <c r="CV87" i="32" s="1"/>
  <c r="X87" i="17"/>
  <c r="CU87" i="32" s="1"/>
  <c r="W87" i="17"/>
  <c r="CT87" i="32" s="1"/>
  <c r="V87" i="17"/>
  <c r="CS87" i="32" s="1"/>
  <c r="U87" i="17"/>
  <c r="CR87" i="32" s="1"/>
  <c r="T87" i="17"/>
  <c r="CQ87" i="32" s="1"/>
  <c r="S87" i="17"/>
  <c r="CP87" i="32" s="1"/>
  <c r="CP123" i="32" s="1"/>
  <c r="P87" i="17"/>
  <c r="AD86" i="17"/>
  <c r="DA86" i="32" s="1"/>
  <c r="AC86" i="17"/>
  <c r="CZ86" i="32" s="1"/>
  <c r="AB86" i="17"/>
  <c r="CY86" i="32" s="1"/>
  <c r="AA86" i="17"/>
  <c r="CX86" i="32" s="1"/>
  <c r="Z86" i="17"/>
  <c r="CW86" i="32" s="1"/>
  <c r="Y86" i="17"/>
  <c r="CV86" i="32" s="1"/>
  <c r="X86" i="17"/>
  <c r="CU86" i="32" s="1"/>
  <c r="W86" i="17"/>
  <c r="CT86" i="32" s="1"/>
  <c r="V86" i="17"/>
  <c r="CS86" i="32" s="1"/>
  <c r="U86" i="17"/>
  <c r="CR86" i="32" s="1"/>
  <c r="T86" i="17"/>
  <c r="CQ86" i="32" s="1"/>
  <c r="S86" i="17"/>
  <c r="CP86" i="32" s="1"/>
  <c r="P86" i="17"/>
  <c r="O64" i="18"/>
  <c r="N64" i="18"/>
  <c r="M64" i="18"/>
  <c r="L64" i="18"/>
  <c r="K64" i="18"/>
  <c r="J64" i="18"/>
  <c r="I64" i="18"/>
  <c r="H64" i="18"/>
  <c r="G64" i="18"/>
  <c r="F64" i="18"/>
  <c r="E64" i="18"/>
  <c r="D64" i="18"/>
  <c r="AD63" i="18"/>
  <c r="DP63" i="32" s="1"/>
  <c r="DP139" i="32" s="1"/>
  <c r="AC63" i="18"/>
  <c r="DO63" i="32" s="1"/>
  <c r="DO139" i="32" s="1"/>
  <c r="AB63" i="18"/>
  <c r="DN63" i="32" s="1"/>
  <c r="DN139" i="32" s="1"/>
  <c r="AA63" i="18"/>
  <c r="DM63" i="32" s="1"/>
  <c r="DM139" i="32" s="1"/>
  <c r="Z63" i="18"/>
  <c r="DL63" i="32" s="1"/>
  <c r="DL139" i="32" s="1"/>
  <c r="Y63" i="18"/>
  <c r="DK63" i="32" s="1"/>
  <c r="DK139" i="32" s="1"/>
  <c r="X63" i="18"/>
  <c r="DJ63" i="32" s="1"/>
  <c r="DJ139" i="32" s="1"/>
  <c r="W63" i="18"/>
  <c r="DI63" i="32" s="1"/>
  <c r="DI139" i="32" s="1"/>
  <c r="V63" i="18"/>
  <c r="DH63" i="32" s="1"/>
  <c r="DH139" i="32" s="1"/>
  <c r="U63" i="18"/>
  <c r="DG63" i="32" s="1"/>
  <c r="DG139" i="32" s="1"/>
  <c r="T63" i="18"/>
  <c r="DF63" i="32" s="1"/>
  <c r="DF139" i="32" s="1"/>
  <c r="S63" i="18"/>
  <c r="DE63" i="32" s="1"/>
  <c r="P63" i="18"/>
  <c r="AD62" i="18"/>
  <c r="DP62" i="32" s="1"/>
  <c r="DP121" i="32" s="1"/>
  <c r="AC62" i="18"/>
  <c r="DO62" i="32" s="1"/>
  <c r="DO121" i="32" s="1"/>
  <c r="AB62" i="18"/>
  <c r="DN62" i="32" s="1"/>
  <c r="DN121" i="32" s="1"/>
  <c r="AA62" i="18"/>
  <c r="DM62" i="32" s="1"/>
  <c r="DM121" i="32" s="1"/>
  <c r="Z62" i="18"/>
  <c r="DL62" i="32" s="1"/>
  <c r="DL121" i="32" s="1"/>
  <c r="Y62" i="18"/>
  <c r="DK62" i="32" s="1"/>
  <c r="DK121" i="32" s="1"/>
  <c r="X62" i="18"/>
  <c r="DJ62" i="32" s="1"/>
  <c r="DJ121" i="32" s="1"/>
  <c r="W62" i="18"/>
  <c r="DI62" i="32" s="1"/>
  <c r="DI121" i="32" s="1"/>
  <c r="V62" i="18"/>
  <c r="DH62" i="32" s="1"/>
  <c r="DH121" i="32" s="1"/>
  <c r="U62" i="18"/>
  <c r="DG62" i="32" s="1"/>
  <c r="DG121" i="32" s="1"/>
  <c r="T62" i="18"/>
  <c r="DF62" i="32" s="1"/>
  <c r="DF121" i="32" s="1"/>
  <c r="S62" i="18"/>
  <c r="DE62" i="32" s="1"/>
  <c r="P62" i="18"/>
  <c r="AD61" i="18"/>
  <c r="DP61" i="32" s="1"/>
  <c r="AC61" i="18"/>
  <c r="DO61" i="32" s="1"/>
  <c r="AB61" i="18"/>
  <c r="DN61" i="32" s="1"/>
  <c r="AA61" i="18"/>
  <c r="DM61" i="32" s="1"/>
  <c r="Z61" i="18"/>
  <c r="DL61" i="32" s="1"/>
  <c r="Y61" i="18"/>
  <c r="DK61" i="32" s="1"/>
  <c r="X61" i="18"/>
  <c r="DJ61" i="32" s="1"/>
  <c r="W61" i="18"/>
  <c r="DI61" i="32" s="1"/>
  <c r="V61" i="18"/>
  <c r="DH61" i="32" s="1"/>
  <c r="U61" i="18"/>
  <c r="DG61" i="32" s="1"/>
  <c r="T61" i="18"/>
  <c r="DF61" i="32" s="1"/>
  <c r="S61" i="18"/>
  <c r="DE61" i="32" s="1"/>
  <c r="P61" i="18"/>
  <c r="O64" i="12"/>
  <c r="N64" i="12"/>
  <c r="M64" i="12"/>
  <c r="L64" i="12"/>
  <c r="K64" i="12"/>
  <c r="J64" i="12"/>
  <c r="I64" i="12"/>
  <c r="H64" i="12"/>
  <c r="G64" i="12"/>
  <c r="F64" i="12"/>
  <c r="E64" i="12"/>
  <c r="D64" i="12"/>
  <c r="AD63" i="12"/>
  <c r="EE63" i="32" s="1"/>
  <c r="EE139" i="32" s="1"/>
  <c r="AC63" i="12"/>
  <c r="ED63" i="32" s="1"/>
  <c r="ED139" i="32" s="1"/>
  <c r="AB63" i="12"/>
  <c r="EC63" i="32" s="1"/>
  <c r="EC139" i="32" s="1"/>
  <c r="AA63" i="12"/>
  <c r="EB63" i="32" s="1"/>
  <c r="EB139" i="32" s="1"/>
  <c r="Z63" i="12"/>
  <c r="EA63" i="32" s="1"/>
  <c r="EA139" i="32" s="1"/>
  <c r="Y63" i="12"/>
  <c r="DZ63" i="32" s="1"/>
  <c r="DZ139" i="32" s="1"/>
  <c r="X63" i="12"/>
  <c r="DY63" i="32" s="1"/>
  <c r="DY139" i="32" s="1"/>
  <c r="W63" i="12"/>
  <c r="DX63" i="32" s="1"/>
  <c r="DX139" i="32" s="1"/>
  <c r="V63" i="12"/>
  <c r="DW63" i="32" s="1"/>
  <c r="DW139" i="32" s="1"/>
  <c r="U63" i="12"/>
  <c r="DV63" i="32" s="1"/>
  <c r="DV139" i="32" s="1"/>
  <c r="T63" i="12"/>
  <c r="DU63" i="32" s="1"/>
  <c r="DU139" i="32" s="1"/>
  <c r="S63" i="12"/>
  <c r="DT63" i="32" s="1"/>
  <c r="P63" i="12"/>
  <c r="AD62" i="12"/>
  <c r="EE62" i="32" s="1"/>
  <c r="EE121" i="32" s="1"/>
  <c r="AC62" i="12"/>
  <c r="ED62" i="32" s="1"/>
  <c r="ED121" i="32" s="1"/>
  <c r="AB62" i="12"/>
  <c r="EC62" i="32" s="1"/>
  <c r="EC121" i="32" s="1"/>
  <c r="AA62" i="12"/>
  <c r="EB62" i="32" s="1"/>
  <c r="EB121" i="32" s="1"/>
  <c r="Z62" i="12"/>
  <c r="EA62" i="32" s="1"/>
  <c r="EA121" i="32" s="1"/>
  <c r="Y62" i="12"/>
  <c r="DZ62" i="32" s="1"/>
  <c r="DZ121" i="32" s="1"/>
  <c r="X62" i="12"/>
  <c r="DY62" i="32" s="1"/>
  <c r="DY121" i="32" s="1"/>
  <c r="W62" i="12"/>
  <c r="DX62" i="32" s="1"/>
  <c r="DX121" i="32" s="1"/>
  <c r="V62" i="12"/>
  <c r="DW62" i="32" s="1"/>
  <c r="DW121" i="32" s="1"/>
  <c r="U62" i="12"/>
  <c r="DV62" i="32" s="1"/>
  <c r="DV121" i="32" s="1"/>
  <c r="T62" i="12"/>
  <c r="DU62" i="32" s="1"/>
  <c r="DU121" i="32" s="1"/>
  <c r="S62" i="12"/>
  <c r="DT62" i="32" s="1"/>
  <c r="P62" i="12"/>
  <c r="AD61" i="12"/>
  <c r="EE61" i="32" s="1"/>
  <c r="AC61" i="12"/>
  <c r="ED61" i="32" s="1"/>
  <c r="AB61" i="12"/>
  <c r="EC61" i="32" s="1"/>
  <c r="AA61" i="12"/>
  <c r="EB61" i="32" s="1"/>
  <c r="Z61" i="12"/>
  <c r="EA61" i="32" s="1"/>
  <c r="Y61" i="12"/>
  <c r="DZ61" i="32" s="1"/>
  <c r="X61" i="12"/>
  <c r="DY61" i="32" s="1"/>
  <c r="W61" i="12"/>
  <c r="DX61" i="32" s="1"/>
  <c r="V61" i="12"/>
  <c r="DW61" i="32" s="1"/>
  <c r="U61" i="12"/>
  <c r="DV61" i="32" s="1"/>
  <c r="T61" i="12"/>
  <c r="DU61" i="32" s="1"/>
  <c r="S61" i="12"/>
  <c r="DT61" i="32" s="1"/>
  <c r="P61" i="12"/>
  <c r="O64" i="15"/>
  <c r="N64" i="15"/>
  <c r="M64" i="15"/>
  <c r="L64" i="15"/>
  <c r="K64" i="15"/>
  <c r="J64" i="15"/>
  <c r="I64" i="15"/>
  <c r="H64" i="15"/>
  <c r="G64" i="15"/>
  <c r="F64" i="15"/>
  <c r="E64" i="15"/>
  <c r="D64" i="15"/>
  <c r="AD63" i="15"/>
  <c r="ET63" i="32" s="1"/>
  <c r="ET139" i="32" s="1"/>
  <c r="AC63" i="15"/>
  <c r="ES63" i="32" s="1"/>
  <c r="ES139" i="32" s="1"/>
  <c r="AB63" i="15"/>
  <c r="ER63" i="32" s="1"/>
  <c r="ER139" i="32" s="1"/>
  <c r="AA63" i="15"/>
  <c r="EQ63" i="32" s="1"/>
  <c r="EQ139" i="32" s="1"/>
  <c r="Z63" i="15"/>
  <c r="EP63" i="32" s="1"/>
  <c r="EP139" i="32" s="1"/>
  <c r="Y63" i="15"/>
  <c r="EO63" i="32" s="1"/>
  <c r="EO139" i="32" s="1"/>
  <c r="X63" i="15"/>
  <c r="EN63" i="32" s="1"/>
  <c r="EN139" i="32" s="1"/>
  <c r="W63" i="15"/>
  <c r="EM63" i="32" s="1"/>
  <c r="EM139" i="32" s="1"/>
  <c r="V63" i="15"/>
  <c r="EL63" i="32" s="1"/>
  <c r="EL139" i="32" s="1"/>
  <c r="U63" i="15"/>
  <c r="EK63" i="32" s="1"/>
  <c r="EK139" i="32" s="1"/>
  <c r="T63" i="15"/>
  <c r="EJ63" i="32" s="1"/>
  <c r="EJ139" i="32" s="1"/>
  <c r="S63" i="15"/>
  <c r="EI63" i="32" s="1"/>
  <c r="P63" i="15"/>
  <c r="AD62" i="15"/>
  <c r="ET62" i="32" s="1"/>
  <c r="ET121" i="32" s="1"/>
  <c r="AC62" i="15"/>
  <c r="ES62" i="32" s="1"/>
  <c r="ES121" i="32" s="1"/>
  <c r="AB62" i="15"/>
  <c r="ER62" i="32" s="1"/>
  <c r="ER121" i="32" s="1"/>
  <c r="AA62" i="15"/>
  <c r="EQ62" i="32" s="1"/>
  <c r="EQ121" i="32" s="1"/>
  <c r="Z62" i="15"/>
  <c r="EP62" i="32" s="1"/>
  <c r="EP121" i="32" s="1"/>
  <c r="Y62" i="15"/>
  <c r="EO62" i="32" s="1"/>
  <c r="EO121" i="32" s="1"/>
  <c r="X62" i="15"/>
  <c r="EN62" i="32" s="1"/>
  <c r="EN121" i="32" s="1"/>
  <c r="W62" i="15"/>
  <c r="EM62" i="32" s="1"/>
  <c r="EM121" i="32" s="1"/>
  <c r="V62" i="15"/>
  <c r="EL62" i="32" s="1"/>
  <c r="EL121" i="32" s="1"/>
  <c r="U62" i="15"/>
  <c r="EK62" i="32" s="1"/>
  <c r="EK121" i="32" s="1"/>
  <c r="T62" i="15"/>
  <c r="EJ62" i="32" s="1"/>
  <c r="EJ121" i="32" s="1"/>
  <c r="S62" i="15"/>
  <c r="EI62" i="32" s="1"/>
  <c r="P62" i="15"/>
  <c r="AD61" i="15"/>
  <c r="ET61" i="32" s="1"/>
  <c r="AC61" i="15"/>
  <c r="ES61" i="32" s="1"/>
  <c r="AB61" i="15"/>
  <c r="ER61" i="32" s="1"/>
  <c r="AA61" i="15"/>
  <c r="EQ61" i="32" s="1"/>
  <c r="Z61" i="15"/>
  <c r="EP61" i="32" s="1"/>
  <c r="Y61" i="15"/>
  <c r="EO61" i="32" s="1"/>
  <c r="X61" i="15"/>
  <c r="EN61" i="32" s="1"/>
  <c r="W61" i="15"/>
  <c r="EM61" i="32" s="1"/>
  <c r="V61" i="15"/>
  <c r="EL61" i="32" s="1"/>
  <c r="U61" i="15"/>
  <c r="EK61" i="32" s="1"/>
  <c r="T61" i="15"/>
  <c r="EJ61" i="32" s="1"/>
  <c r="S61" i="15"/>
  <c r="EI61" i="32" s="1"/>
  <c r="P61" i="15"/>
  <c r="O64" i="19"/>
  <c r="N64" i="19"/>
  <c r="M64" i="19"/>
  <c r="L64" i="19"/>
  <c r="K64" i="19"/>
  <c r="J64" i="19"/>
  <c r="I64" i="19"/>
  <c r="H64" i="19"/>
  <c r="G64" i="19"/>
  <c r="F64" i="19"/>
  <c r="E64" i="19"/>
  <c r="D64" i="19"/>
  <c r="AD63" i="19"/>
  <c r="FI63" i="32" s="1"/>
  <c r="FI139" i="32" s="1"/>
  <c r="AC63" i="19"/>
  <c r="FH63" i="32" s="1"/>
  <c r="FH139" i="32" s="1"/>
  <c r="AB63" i="19"/>
  <c r="FG63" i="32" s="1"/>
  <c r="FG139" i="32" s="1"/>
  <c r="AA63" i="19"/>
  <c r="FF63" i="32" s="1"/>
  <c r="FF139" i="32" s="1"/>
  <c r="Z63" i="19"/>
  <c r="FE63" i="32" s="1"/>
  <c r="FE139" i="32" s="1"/>
  <c r="Y63" i="19"/>
  <c r="FD63" i="32" s="1"/>
  <c r="FD139" i="32" s="1"/>
  <c r="X63" i="19"/>
  <c r="FC63" i="32" s="1"/>
  <c r="FC139" i="32" s="1"/>
  <c r="W63" i="19"/>
  <c r="FB63" i="32" s="1"/>
  <c r="FB139" i="32" s="1"/>
  <c r="V63" i="19"/>
  <c r="FA63" i="32" s="1"/>
  <c r="FA139" i="32" s="1"/>
  <c r="U63" i="19"/>
  <c r="EZ63" i="32" s="1"/>
  <c r="EZ139" i="32" s="1"/>
  <c r="T63" i="19"/>
  <c r="EY63" i="32" s="1"/>
  <c r="EY139" i="32" s="1"/>
  <c r="S63" i="19"/>
  <c r="EX63" i="32" s="1"/>
  <c r="P63" i="19"/>
  <c r="AD62" i="19"/>
  <c r="FI62" i="32" s="1"/>
  <c r="FI121" i="32" s="1"/>
  <c r="AC62" i="19"/>
  <c r="FH62" i="32" s="1"/>
  <c r="FH121" i="32" s="1"/>
  <c r="AB62" i="19"/>
  <c r="FG62" i="32" s="1"/>
  <c r="FG121" i="32" s="1"/>
  <c r="AA62" i="19"/>
  <c r="FF62" i="32" s="1"/>
  <c r="FF121" i="32" s="1"/>
  <c r="Z62" i="19"/>
  <c r="FE62" i="32" s="1"/>
  <c r="FE121" i="32" s="1"/>
  <c r="Y62" i="19"/>
  <c r="FD62" i="32" s="1"/>
  <c r="FD121" i="32" s="1"/>
  <c r="X62" i="19"/>
  <c r="FC62" i="32" s="1"/>
  <c r="FC121" i="32" s="1"/>
  <c r="W62" i="19"/>
  <c r="FB62" i="32" s="1"/>
  <c r="FB121" i="32" s="1"/>
  <c r="V62" i="19"/>
  <c r="FA62" i="32" s="1"/>
  <c r="FA121" i="32" s="1"/>
  <c r="U62" i="19"/>
  <c r="EZ62" i="32" s="1"/>
  <c r="EZ121" i="32" s="1"/>
  <c r="T62" i="19"/>
  <c r="EY62" i="32" s="1"/>
  <c r="EY121" i="32" s="1"/>
  <c r="S62" i="19"/>
  <c r="EX62" i="32" s="1"/>
  <c r="P62" i="19"/>
  <c r="AD61" i="19"/>
  <c r="FI61" i="32" s="1"/>
  <c r="AC61" i="19"/>
  <c r="FH61" i="32" s="1"/>
  <c r="AB61" i="19"/>
  <c r="FG61" i="32" s="1"/>
  <c r="AA61" i="19"/>
  <c r="FF61" i="32" s="1"/>
  <c r="Z61" i="19"/>
  <c r="FE61" i="32" s="1"/>
  <c r="Y61" i="19"/>
  <c r="FD61" i="32" s="1"/>
  <c r="X61" i="19"/>
  <c r="FC61" i="32" s="1"/>
  <c r="W61" i="19"/>
  <c r="FB61" i="32" s="1"/>
  <c r="V61" i="19"/>
  <c r="FA61" i="32" s="1"/>
  <c r="U61" i="19"/>
  <c r="EZ61" i="32" s="1"/>
  <c r="T61" i="19"/>
  <c r="EY61" i="32" s="1"/>
  <c r="S61" i="19"/>
  <c r="EX61" i="32" s="1"/>
  <c r="P61" i="19"/>
  <c r="N27" i="31"/>
  <c r="N45" i="31" s="1"/>
  <c r="N63" i="31" s="1"/>
  <c r="A60" i="48"/>
  <c r="A55" i="48"/>
  <c r="A50" i="48"/>
  <c r="A45" i="48"/>
  <c r="A40" i="48"/>
  <c r="A35" i="48"/>
  <c r="A30" i="48"/>
  <c r="A25" i="48"/>
  <c r="A20" i="48"/>
  <c r="A15" i="48"/>
  <c r="A10" i="48"/>
  <c r="CR8" i="48"/>
  <c r="CQ8" i="48"/>
  <c r="CN8" i="48"/>
  <c r="CM8" i="48"/>
  <c r="CJ8" i="48"/>
  <c r="CI8" i="48"/>
  <c r="CF8" i="48"/>
  <c r="CE8" i="48"/>
  <c r="CB8" i="48"/>
  <c r="CA8" i="48"/>
  <c r="BX8" i="48"/>
  <c r="BW8" i="48"/>
  <c r="BT8" i="48"/>
  <c r="BS8" i="48"/>
  <c r="BP8" i="48"/>
  <c r="BO8" i="48"/>
  <c r="BL8" i="48"/>
  <c r="BK8" i="48"/>
  <c r="BH8" i="48"/>
  <c r="BG8" i="48"/>
  <c r="BD8" i="48"/>
  <c r="BC8" i="48"/>
  <c r="AZ8" i="48"/>
  <c r="AY8" i="48"/>
  <c r="AV8" i="48"/>
  <c r="AU8" i="48"/>
  <c r="AR8" i="48"/>
  <c r="AQ8" i="48"/>
  <c r="AN8" i="48"/>
  <c r="AM8" i="48"/>
  <c r="AJ8" i="48"/>
  <c r="AI8" i="48"/>
  <c r="AF8" i="48"/>
  <c r="AE8" i="48"/>
  <c r="AB8" i="48"/>
  <c r="AA8" i="48"/>
  <c r="X8" i="48"/>
  <c r="W8" i="48"/>
  <c r="T8" i="48"/>
  <c r="S8" i="48"/>
  <c r="P8" i="48"/>
  <c r="O8" i="48"/>
  <c r="L8" i="48"/>
  <c r="K8" i="48"/>
  <c r="H8" i="48"/>
  <c r="G8" i="48"/>
  <c r="DN7" i="48"/>
  <c r="DN29" i="48" s="1"/>
  <c r="CZ7" i="48"/>
  <c r="CZ46" i="48" s="1"/>
  <c r="D43" i="10"/>
  <c r="D135" i="10" s="1"/>
  <c r="J27" i="31"/>
  <c r="J45" i="31" s="1"/>
  <c r="J63" i="31" s="1"/>
  <c r="O47" i="47"/>
  <c r="N47" i="47"/>
  <c r="M47" i="47"/>
  <c r="L47" i="47"/>
  <c r="K47" i="47"/>
  <c r="J47" i="47"/>
  <c r="I47" i="47"/>
  <c r="H47" i="47"/>
  <c r="F47" i="47"/>
  <c r="D47" i="47"/>
  <c r="S47" i="47" s="1"/>
  <c r="P134" i="19"/>
  <c r="P133" i="19"/>
  <c r="P132" i="19"/>
  <c r="P131" i="19"/>
  <c r="P130" i="19"/>
  <c r="P129" i="19"/>
  <c r="O34" i="47"/>
  <c r="N34" i="47"/>
  <c r="M34" i="47"/>
  <c r="L34" i="47"/>
  <c r="K34" i="47"/>
  <c r="J34" i="47"/>
  <c r="I34" i="47"/>
  <c r="G34" i="47"/>
  <c r="E34" i="47"/>
  <c r="AC34" i="49"/>
  <c r="P116" i="19"/>
  <c r="P115" i="19"/>
  <c r="P114" i="19"/>
  <c r="P113" i="19"/>
  <c r="P112" i="19"/>
  <c r="P111" i="19"/>
  <c r="O60" i="49"/>
  <c r="N60" i="49"/>
  <c r="N21" i="47"/>
  <c r="M60" i="49"/>
  <c r="L60" i="49"/>
  <c r="K60" i="49"/>
  <c r="J60" i="49"/>
  <c r="I60" i="49"/>
  <c r="H60" i="49"/>
  <c r="G60" i="49"/>
  <c r="F60" i="49"/>
  <c r="E60" i="49"/>
  <c r="D60" i="49"/>
  <c r="P98" i="19"/>
  <c r="P97" i="19"/>
  <c r="P96" i="19"/>
  <c r="P95" i="19"/>
  <c r="P94" i="19"/>
  <c r="P93" i="19"/>
  <c r="AD135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AD43" i="19"/>
  <c r="FI43" i="32" s="1"/>
  <c r="FI135" i="32" s="1"/>
  <c r="AC43" i="19"/>
  <c r="FH43" i="32" s="1"/>
  <c r="FH135" i="32" s="1"/>
  <c r="AB43" i="19"/>
  <c r="FG43" i="32" s="1"/>
  <c r="FG135" i="32" s="1"/>
  <c r="AA43" i="19"/>
  <c r="FF43" i="32" s="1"/>
  <c r="FF135" i="32" s="1"/>
  <c r="Z43" i="19"/>
  <c r="FE43" i="32" s="1"/>
  <c r="FE135" i="32" s="1"/>
  <c r="Y43" i="19"/>
  <c r="FD43" i="32" s="1"/>
  <c r="FD135" i="32" s="1"/>
  <c r="X43" i="19"/>
  <c r="FC43" i="32" s="1"/>
  <c r="FC135" i="32" s="1"/>
  <c r="W43" i="19"/>
  <c r="FB43" i="32" s="1"/>
  <c r="FB135" i="32" s="1"/>
  <c r="V43" i="19"/>
  <c r="FA43" i="32" s="1"/>
  <c r="FA135" i="32" s="1"/>
  <c r="U43" i="19"/>
  <c r="EZ43" i="32" s="1"/>
  <c r="EZ135" i="32" s="1"/>
  <c r="T43" i="19"/>
  <c r="EY43" i="32" s="1"/>
  <c r="EY135" i="32" s="1"/>
  <c r="S43" i="19"/>
  <c r="P43" i="19"/>
  <c r="AD42" i="19"/>
  <c r="FI42" i="32" s="1"/>
  <c r="FI117" i="32" s="1"/>
  <c r="AC42" i="19"/>
  <c r="FH42" i="32" s="1"/>
  <c r="FH117" i="32" s="1"/>
  <c r="AB42" i="19"/>
  <c r="FG42" i="32" s="1"/>
  <c r="FG117" i="32" s="1"/>
  <c r="AA42" i="19"/>
  <c r="FF42" i="32" s="1"/>
  <c r="FF117" i="32" s="1"/>
  <c r="Z42" i="19"/>
  <c r="FE42" i="32" s="1"/>
  <c r="FE117" i="32" s="1"/>
  <c r="Y42" i="19"/>
  <c r="FD42" i="32" s="1"/>
  <c r="FD117" i="32" s="1"/>
  <c r="X42" i="19"/>
  <c r="FC42" i="32" s="1"/>
  <c r="FC117" i="32" s="1"/>
  <c r="W42" i="19"/>
  <c r="FB42" i="32" s="1"/>
  <c r="FB117" i="32" s="1"/>
  <c r="V42" i="19"/>
  <c r="FA42" i="32" s="1"/>
  <c r="FA117" i="32" s="1"/>
  <c r="U42" i="19"/>
  <c r="EZ42" i="32" s="1"/>
  <c r="EZ117" i="32" s="1"/>
  <c r="T42" i="19"/>
  <c r="S42" i="19"/>
  <c r="EX42" i="32" s="1"/>
  <c r="EX117" i="32" s="1"/>
  <c r="P42" i="19"/>
  <c r="AD41" i="19"/>
  <c r="AC41" i="19"/>
  <c r="FH41" i="32" s="1"/>
  <c r="FH99" i="32" s="1"/>
  <c r="AB41" i="19"/>
  <c r="AA41" i="19"/>
  <c r="FF41" i="32" s="1"/>
  <c r="FF99" i="32" s="1"/>
  <c r="Z41" i="19"/>
  <c r="Y41" i="19"/>
  <c r="FD41" i="32" s="1"/>
  <c r="FD99" i="32" s="1"/>
  <c r="X41" i="19"/>
  <c r="X44" i="19" s="1"/>
  <c r="W41" i="19"/>
  <c r="FB41" i="32" s="1"/>
  <c r="FB99" i="32" s="1"/>
  <c r="V41" i="19"/>
  <c r="U41" i="19"/>
  <c r="EZ41" i="32" s="1"/>
  <c r="EZ99" i="32" s="1"/>
  <c r="T41" i="19"/>
  <c r="EY41" i="32" s="1"/>
  <c r="EY99" i="32" s="1"/>
  <c r="S41" i="19"/>
  <c r="EX41" i="32" s="1"/>
  <c r="EX99" i="32" s="1"/>
  <c r="P41" i="19"/>
  <c r="AD46" i="49"/>
  <c r="K56" i="31" s="1"/>
  <c r="P134" i="15"/>
  <c r="P133" i="15"/>
  <c r="P132" i="15"/>
  <c r="P131" i="15"/>
  <c r="P130" i="15"/>
  <c r="P129" i="15"/>
  <c r="AD33" i="49"/>
  <c r="K38" i="31" s="1"/>
  <c r="P116" i="15"/>
  <c r="P115" i="15"/>
  <c r="P114" i="15"/>
  <c r="P113" i="15"/>
  <c r="P112" i="15"/>
  <c r="P111" i="15"/>
  <c r="O59" i="49"/>
  <c r="N59" i="49"/>
  <c r="M59" i="49"/>
  <c r="M20" i="47"/>
  <c r="K59" i="49"/>
  <c r="J59" i="49"/>
  <c r="I59" i="49"/>
  <c r="I20" i="47"/>
  <c r="H59" i="49"/>
  <c r="G59" i="49"/>
  <c r="F59" i="49"/>
  <c r="F20" i="47"/>
  <c r="E59" i="49"/>
  <c r="P99" i="15"/>
  <c r="P98" i="15"/>
  <c r="P97" i="15"/>
  <c r="P96" i="15"/>
  <c r="P95" i="15"/>
  <c r="P94" i="15"/>
  <c r="P93" i="15"/>
  <c r="AD135" i="15"/>
  <c r="AD117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AD43" i="15"/>
  <c r="ET43" i="32" s="1"/>
  <c r="ET135" i="32" s="1"/>
  <c r="AC43" i="15"/>
  <c r="ES43" i="32" s="1"/>
  <c r="ES135" i="32" s="1"/>
  <c r="AB43" i="15"/>
  <c r="ER43" i="32" s="1"/>
  <c r="ER135" i="32" s="1"/>
  <c r="AA43" i="15"/>
  <c r="EQ43" i="32" s="1"/>
  <c r="EQ135" i="32" s="1"/>
  <c r="Z43" i="15"/>
  <c r="EP43" i="32" s="1"/>
  <c r="EP135" i="32" s="1"/>
  <c r="Y43" i="15"/>
  <c r="EO43" i="32" s="1"/>
  <c r="EO135" i="32" s="1"/>
  <c r="X43" i="15"/>
  <c r="EN43" i="32" s="1"/>
  <c r="EN135" i="32" s="1"/>
  <c r="W43" i="15"/>
  <c r="EM43" i="32" s="1"/>
  <c r="EM135" i="32" s="1"/>
  <c r="V43" i="15"/>
  <c r="EL43" i="32" s="1"/>
  <c r="EL135" i="32" s="1"/>
  <c r="U43" i="15"/>
  <c r="EK43" i="32" s="1"/>
  <c r="EK135" i="32" s="1"/>
  <c r="T43" i="15"/>
  <c r="EJ43" i="32" s="1"/>
  <c r="EJ135" i="32" s="1"/>
  <c r="S43" i="15"/>
  <c r="EI43" i="32" s="1"/>
  <c r="EI135" i="32" s="1"/>
  <c r="P43" i="15"/>
  <c r="AD42" i="15"/>
  <c r="ET42" i="32" s="1"/>
  <c r="ET117" i="32" s="1"/>
  <c r="AC42" i="15"/>
  <c r="AB42" i="15"/>
  <c r="ER42" i="32" s="1"/>
  <c r="ER117" i="32" s="1"/>
  <c r="AA42" i="15"/>
  <c r="EQ42" i="32" s="1"/>
  <c r="EQ117" i="32" s="1"/>
  <c r="Z42" i="15"/>
  <c r="EP42" i="32" s="1"/>
  <c r="EP117" i="32" s="1"/>
  <c r="Y42" i="15"/>
  <c r="EO42" i="32" s="1"/>
  <c r="EO117" i="32" s="1"/>
  <c r="X42" i="15"/>
  <c r="EN42" i="32" s="1"/>
  <c r="EN117" i="32" s="1"/>
  <c r="W42" i="15"/>
  <c r="EM42" i="32" s="1"/>
  <c r="EM117" i="32" s="1"/>
  <c r="V42" i="15"/>
  <c r="EL42" i="32" s="1"/>
  <c r="EL117" i="32" s="1"/>
  <c r="U42" i="15"/>
  <c r="EK42" i="32" s="1"/>
  <c r="EK117" i="32" s="1"/>
  <c r="T42" i="15"/>
  <c r="EJ42" i="32" s="1"/>
  <c r="EJ117" i="32" s="1"/>
  <c r="S42" i="15"/>
  <c r="P42" i="15"/>
  <c r="AD41" i="15"/>
  <c r="ET41" i="32" s="1"/>
  <c r="ET99" i="32" s="1"/>
  <c r="AC41" i="15"/>
  <c r="ES41" i="32" s="1"/>
  <c r="ES99" i="32" s="1"/>
  <c r="AB41" i="15"/>
  <c r="ER41" i="32" s="1"/>
  <c r="ER99" i="32" s="1"/>
  <c r="AA41" i="15"/>
  <c r="EQ41" i="32" s="1"/>
  <c r="EQ99" i="32" s="1"/>
  <c r="Z41" i="15"/>
  <c r="EP41" i="32" s="1"/>
  <c r="EP99" i="32" s="1"/>
  <c r="Y41" i="15"/>
  <c r="EO41" i="32" s="1"/>
  <c r="EO99" i="32" s="1"/>
  <c r="X41" i="15"/>
  <c r="EN41" i="32" s="1"/>
  <c r="EN99" i="32" s="1"/>
  <c r="W41" i="15"/>
  <c r="EM41" i="32" s="1"/>
  <c r="EM99" i="32" s="1"/>
  <c r="V41" i="15"/>
  <c r="EL41" i="32" s="1"/>
  <c r="EL99" i="32" s="1"/>
  <c r="U41" i="15"/>
  <c r="EK41" i="32" s="1"/>
  <c r="EK99" i="32" s="1"/>
  <c r="T41" i="15"/>
  <c r="EJ41" i="32" s="1"/>
  <c r="EJ99" i="32" s="1"/>
  <c r="S41" i="15"/>
  <c r="EI41" i="32" s="1"/>
  <c r="EI99" i="32" s="1"/>
  <c r="P41" i="15"/>
  <c r="O45" i="47"/>
  <c r="N45" i="47"/>
  <c r="M45" i="47"/>
  <c r="L45" i="47"/>
  <c r="K45" i="47"/>
  <c r="J45" i="47"/>
  <c r="I45" i="47"/>
  <c r="H45" i="47"/>
  <c r="G45" i="47"/>
  <c r="F45" i="47"/>
  <c r="E45" i="47"/>
  <c r="AA45" i="49"/>
  <c r="D45" i="47"/>
  <c r="P134" i="12"/>
  <c r="P133" i="12"/>
  <c r="P132" i="12"/>
  <c r="P131" i="12"/>
  <c r="P130" i="12"/>
  <c r="P129" i="12"/>
  <c r="O32" i="47"/>
  <c r="N32" i="47"/>
  <c r="L32" i="47"/>
  <c r="J32" i="47"/>
  <c r="H32" i="47"/>
  <c r="P116" i="12"/>
  <c r="P115" i="12"/>
  <c r="P114" i="12"/>
  <c r="P113" i="12"/>
  <c r="P112" i="12"/>
  <c r="P111" i="12"/>
  <c r="O58" i="49"/>
  <c r="N58" i="49"/>
  <c r="M19" i="47"/>
  <c r="L19" i="47"/>
  <c r="K58" i="49"/>
  <c r="I19" i="47"/>
  <c r="H19" i="47"/>
  <c r="F58" i="49"/>
  <c r="E19" i="47"/>
  <c r="D19" i="47"/>
  <c r="S19" i="47" s="1"/>
  <c r="P98" i="12"/>
  <c r="P97" i="12"/>
  <c r="P96" i="12"/>
  <c r="P95" i="12"/>
  <c r="P94" i="12"/>
  <c r="P93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AD43" i="12"/>
  <c r="EE43" i="32" s="1"/>
  <c r="EE135" i="32" s="1"/>
  <c r="AC43" i="12"/>
  <c r="ED43" i="32" s="1"/>
  <c r="ED135" i="32" s="1"/>
  <c r="AB43" i="12"/>
  <c r="EC43" i="32" s="1"/>
  <c r="EC135" i="32" s="1"/>
  <c r="AA43" i="12"/>
  <c r="EB43" i="32" s="1"/>
  <c r="EB135" i="32" s="1"/>
  <c r="Z43" i="12"/>
  <c r="EA43" i="32" s="1"/>
  <c r="EA135" i="32" s="1"/>
  <c r="Y43" i="12"/>
  <c r="DZ43" i="32" s="1"/>
  <c r="DZ135" i="32" s="1"/>
  <c r="X43" i="12"/>
  <c r="DY43" i="32" s="1"/>
  <c r="DY135" i="32" s="1"/>
  <c r="W43" i="12"/>
  <c r="DX43" i="32" s="1"/>
  <c r="DX135" i="32" s="1"/>
  <c r="V43" i="12"/>
  <c r="DW43" i="32" s="1"/>
  <c r="DW135" i="32" s="1"/>
  <c r="U43" i="12"/>
  <c r="DV43" i="32" s="1"/>
  <c r="DV135" i="32" s="1"/>
  <c r="T43" i="12"/>
  <c r="DU43" i="32" s="1"/>
  <c r="DU135" i="32" s="1"/>
  <c r="S43" i="12"/>
  <c r="DT43" i="32" s="1"/>
  <c r="DT135" i="32" s="1"/>
  <c r="P43" i="12"/>
  <c r="AD42" i="12"/>
  <c r="EE42" i="32" s="1"/>
  <c r="EE117" i="32" s="1"/>
  <c r="AC42" i="12"/>
  <c r="ED42" i="32" s="1"/>
  <c r="ED117" i="32" s="1"/>
  <c r="AB42" i="12"/>
  <c r="EC42" i="32" s="1"/>
  <c r="EC117" i="32" s="1"/>
  <c r="AA42" i="12"/>
  <c r="EB42" i="32" s="1"/>
  <c r="EB117" i="32" s="1"/>
  <c r="Z42" i="12"/>
  <c r="EA42" i="32" s="1"/>
  <c r="EA117" i="32" s="1"/>
  <c r="Y42" i="12"/>
  <c r="DZ42" i="32" s="1"/>
  <c r="DZ117" i="32" s="1"/>
  <c r="X42" i="12"/>
  <c r="DY42" i="32" s="1"/>
  <c r="DY117" i="32" s="1"/>
  <c r="W42" i="12"/>
  <c r="DX42" i="32" s="1"/>
  <c r="DX117" i="32" s="1"/>
  <c r="V42" i="12"/>
  <c r="DW42" i="32" s="1"/>
  <c r="DW117" i="32" s="1"/>
  <c r="U42" i="12"/>
  <c r="DV42" i="32" s="1"/>
  <c r="DV117" i="32" s="1"/>
  <c r="T42" i="12"/>
  <c r="S42" i="12"/>
  <c r="DT42" i="32" s="1"/>
  <c r="DT117" i="32" s="1"/>
  <c r="P42" i="12"/>
  <c r="AD41" i="12"/>
  <c r="EE41" i="32" s="1"/>
  <c r="EE99" i="32" s="1"/>
  <c r="AC41" i="12"/>
  <c r="ED41" i="32" s="1"/>
  <c r="ED99" i="32" s="1"/>
  <c r="AB41" i="12"/>
  <c r="EC41" i="32" s="1"/>
  <c r="EC99" i="32" s="1"/>
  <c r="AA41" i="12"/>
  <c r="EB41" i="32" s="1"/>
  <c r="EB99" i="32" s="1"/>
  <c r="Z41" i="12"/>
  <c r="EA41" i="32" s="1"/>
  <c r="EA99" i="32" s="1"/>
  <c r="Y41" i="12"/>
  <c r="DZ41" i="32" s="1"/>
  <c r="DZ99" i="32" s="1"/>
  <c r="X41" i="12"/>
  <c r="DY41" i="32" s="1"/>
  <c r="DY99" i="32" s="1"/>
  <c r="W41" i="12"/>
  <c r="DX41" i="32" s="1"/>
  <c r="DX99" i="32" s="1"/>
  <c r="V41" i="12"/>
  <c r="DW41" i="32" s="1"/>
  <c r="DW99" i="32" s="1"/>
  <c r="U41" i="12"/>
  <c r="DV41" i="32" s="1"/>
  <c r="DV99" i="32" s="1"/>
  <c r="T41" i="12"/>
  <c r="DU41" i="32" s="1"/>
  <c r="DU99" i="32" s="1"/>
  <c r="S41" i="12"/>
  <c r="DT41" i="32" s="1"/>
  <c r="DT99" i="32" s="1"/>
  <c r="P41" i="12"/>
  <c r="O44" i="47"/>
  <c r="N44" i="47"/>
  <c r="M44" i="47"/>
  <c r="L44" i="47"/>
  <c r="K44" i="47"/>
  <c r="J44" i="47"/>
  <c r="I44" i="47"/>
  <c r="H44" i="47"/>
  <c r="F44" i="47"/>
  <c r="P134" i="18"/>
  <c r="P133" i="18"/>
  <c r="P132" i="18"/>
  <c r="P131" i="18"/>
  <c r="P130" i="18"/>
  <c r="P129" i="18"/>
  <c r="O31" i="47"/>
  <c r="M31" i="47"/>
  <c r="P116" i="18"/>
  <c r="P115" i="18"/>
  <c r="P114" i="18"/>
  <c r="P113" i="18"/>
  <c r="P112" i="18"/>
  <c r="P111" i="18"/>
  <c r="O57" i="49"/>
  <c r="M57" i="49"/>
  <c r="J57" i="49"/>
  <c r="I57" i="49"/>
  <c r="E57" i="49"/>
  <c r="D18" i="47"/>
  <c r="S18" i="47" s="1"/>
  <c r="P98" i="18"/>
  <c r="P97" i="18"/>
  <c r="P96" i="18"/>
  <c r="P95" i="18"/>
  <c r="P94" i="18"/>
  <c r="AD135" i="18"/>
  <c r="AD117" i="18"/>
  <c r="O44" i="18"/>
  <c r="N44" i="18"/>
  <c r="M44" i="18"/>
  <c r="L44" i="18"/>
  <c r="K44" i="18"/>
  <c r="J44" i="18"/>
  <c r="I44" i="18"/>
  <c r="H44" i="18"/>
  <c r="G44" i="18"/>
  <c r="F44" i="18"/>
  <c r="E44" i="18"/>
  <c r="AD43" i="18"/>
  <c r="DP43" i="32" s="1"/>
  <c r="DP135" i="32" s="1"/>
  <c r="AC43" i="18"/>
  <c r="DO43" i="32" s="1"/>
  <c r="DO135" i="32" s="1"/>
  <c r="AB43" i="18"/>
  <c r="DN43" i="32" s="1"/>
  <c r="DN135" i="32" s="1"/>
  <c r="AA43" i="18"/>
  <c r="DM43" i="32" s="1"/>
  <c r="DM135" i="32" s="1"/>
  <c r="Z43" i="18"/>
  <c r="DL43" i="32" s="1"/>
  <c r="DL135" i="32" s="1"/>
  <c r="Y43" i="18"/>
  <c r="X43" i="18"/>
  <c r="DJ43" i="32" s="1"/>
  <c r="DJ135" i="32" s="1"/>
  <c r="W43" i="18"/>
  <c r="DI43" i="32" s="1"/>
  <c r="DI135" i="32" s="1"/>
  <c r="V43" i="18"/>
  <c r="DH43" i="32" s="1"/>
  <c r="DH135" i="32" s="1"/>
  <c r="U43" i="18"/>
  <c r="DG43" i="32" s="1"/>
  <c r="DG135" i="32" s="1"/>
  <c r="T43" i="18"/>
  <c r="DF43" i="32" s="1"/>
  <c r="DF135" i="32" s="1"/>
  <c r="S43" i="18"/>
  <c r="DE43" i="32" s="1"/>
  <c r="DE135" i="32" s="1"/>
  <c r="P43" i="18"/>
  <c r="AD42" i="18"/>
  <c r="DP42" i="32" s="1"/>
  <c r="DP117" i="32" s="1"/>
  <c r="AC42" i="18"/>
  <c r="DO42" i="32" s="1"/>
  <c r="DO117" i="32" s="1"/>
  <c r="AB42" i="18"/>
  <c r="DN42" i="32" s="1"/>
  <c r="DN117" i="32" s="1"/>
  <c r="AA42" i="18"/>
  <c r="DM42" i="32" s="1"/>
  <c r="DM117" i="32" s="1"/>
  <c r="Z42" i="18"/>
  <c r="DL42" i="32" s="1"/>
  <c r="DL117" i="32" s="1"/>
  <c r="Y42" i="18"/>
  <c r="DK42" i="32" s="1"/>
  <c r="DK117" i="32" s="1"/>
  <c r="X42" i="18"/>
  <c r="DJ42" i="32" s="1"/>
  <c r="DJ117" i="32" s="1"/>
  <c r="W42" i="18"/>
  <c r="DI42" i="32" s="1"/>
  <c r="DI117" i="32" s="1"/>
  <c r="V42" i="18"/>
  <c r="DH42" i="32" s="1"/>
  <c r="DH117" i="32" s="1"/>
  <c r="U42" i="18"/>
  <c r="DG42" i="32" s="1"/>
  <c r="DG117" i="32" s="1"/>
  <c r="T42" i="18"/>
  <c r="DF42" i="32" s="1"/>
  <c r="DF117" i="32" s="1"/>
  <c r="S42" i="18"/>
  <c r="DE42" i="32" s="1"/>
  <c r="DE117" i="32" s="1"/>
  <c r="P42" i="18"/>
  <c r="AD41" i="18"/>
  <c r="DP41" i="32" s="1"/>
  <c r="DP99" i="32" s="1"/>
  <c r="AC41" i="18"/>
  <c r="DO41" i="32" s="1"/>
  <c r="DO99" i="32" s="1"/>
  <c r="AB41" i="18"/>
  <c r="AA41" i="18"/>
  <c r="DM41" i="32" s="1"/>
  <c r="DM99" i="32" s="1"/>
  <c r="Z41" i="18"/>
  <c r="DL41" i="32" s="1"/>
  <c r="DL99" i="32" s="1"/>
  <c r="Y41" i="18"/>
  <c r="DK41" i="32" s="1"/>
  <c r="DK99" i="32" s="1"/>
  <c r="X41" i="18"/>
  <c r="X44" i="18" s="1"/>
  <c r="W41" i="18"/>
  <c r="V41" i="18"/>
  <c r="DH41" i="32" s="1"/>
  <c r="DH99" i="32" s="1"/>
  <c r="U41" i="18"/>
  <c r="DG41" i="32" s="1"/>
  <c r="DG99" i="32" s="1"/>
  <c r="T41" i="18"/>
  <c r="S41" i="18"/>
  <c r="DE41" i="32" s="1"/>
  <c r="DE99" i="32" s="1"/>
  <c r="P41" i="18"/>
  <c r="P134" i="17"/>
  <c r="P130" i="17"/>
  <c r="P129" i="17"/>
  <c r="P116" i="17"/>
  <c r="P115" i="17"/>
  <c r="P113" i="17"/>
  <c r="P112" i="17"/>
  <c r="P111" i="17"/>
  <c r="P98" i="17"/>
  <c r="P95" i="17"/>
  <c r="P94" i="17"/>
  <c r="AD13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AD43" i="17"/>
  <c r="DA43" i="32"/>
  <c r="DA135" i="32" s="1"/>
  <c r="AC43" i="17"/>
  <c r="AB43" i="17"/>
  <c r="CY43" i="32" s="1"/>
  <c r="CY135" i="32" s="1"/>
  <c r="AA43" i="17"/>
  <c r="CX43" i="32" s="1"/>
  <c r="CX135" i="32" s="1"/>
  <c r="Z43" i="17"/>
  <c r="CW43" i="32" s="1"/>
  <c r="CW135" i="32" s="1"/>
  <c r="Y43" i="17"/>
  <c r="CV43" i="32" s="1"/>
  <c r="CV135" i="32" s="1"/>
  <c r="X43" i="17"/>
  <c r="CU43" i="32" s="1"/>
  <c r="CU135" i="32" s="1"/>
  <c r="W43" i="17"/>
  <c r="CT43" i="32" s="1"/>
  <c r="CT135" i="32" s="1"/>
  <c r="V43" i="17"/>
  <c r="CS43" i="32" s="1"/>
  <c r="CS135" i="32" s="1"/>
  <c r="U43" i="17"/>
  <c r="CR43" i="32" s="1"/>
  <c r="CR135" i="32" s="1"/>
  <c r="T43" i="17"/>
  <c r="CQ43" i="32" s="1"/>
  <c r="CQ135" i="32" s="1"/>
  <c r="S43" i="17"/>
  <c r="CP43" i="32" s="1"/>
  <c r="CP135" i="32" s="1"/>
  <c r="P43" i="17"/>
  <c r="AD42" i="17"/>
  <c r="DA42" i="32" s="1"/>
  <c r="DA117" i="32" s="1"/>
  <c r="AC42" i="17"/>
  <c r="CZ42" i="32" s="1"/>
  <c r="CZ117" i="32" s="1"/>
  <c r="AB42" i="17"/>
  <c r="CY42" i="32" s="1"/>
  <c r="CY117" i="32" s="1"/>
  <c r="AA42" i="17"/>
  <c r="CX42" i="32" s="1"/>
  <c r="CX117" i="32" s="1"/>
  <c r="Z42" i="17"/>
  <c r="CW42" i="32" s="1"/>
  <c r="CW117" i="32" s="1"/>
  <c r="Y42" i="17"/>
  <c r="CV42" i="32" s="1"/>
  <c r="CV117" i="32" s="1"/>
  <c r="X42" i="17"/>
  <c r="CU42" i="32" s="1"/>
  <c r="CU117" i="32" s="1"/>
  <c r="W42" i="17"/>
  <c r="CT42" i="32" s="1"/>
  <c r="CT117" i="32" s="1"/>
  <c r="V42" i="17"/>
  <c r="CS42" i="32" s="1"/>
  <c r="CS117" i="32" s="1"/>
  <c r="U42" i="17"/>
  <c r="CR42" i="32" s="1"/>
  <c r="CR117" i="32" s="1"/>
  <c r="T42" i="17"/>
  <c r="CQ42" i="32" s="1"/>
  <c r="CQ117" i="32" s="1"/>
  <c r="S42" i="17"/>
  <c r="CP42" i="32" s="1"/>
  <c r="CP117" i="32" s="1"/>
  <c r="P42" i="17"/>
  <c r="AD41" i="17"/>
  <c r="DA41" i="32" s="1"/>
  <c r="DA99" i="32" s="1"/>
  <c r="AC41" i="17"/>
  <c r="AB41" i="17"/>
  <c r="AA41" i="17"/>
  <c r="CX41" i="32" s="1"/>
  <c r="CX99" i="32" s="1"/>
  <c r="Z41" i="17"/>
  <c r="CW41" i="32" s="1"/>
  <c r="CW99" i="32" s="1"/>
  <c r="Y41" i="17"/>
  <c r="CV41" i="32" s="1"/>
  <c r="CV99" i="32" s="1"/>
  <c r="X41" i="17"/>
  <c r="W41" i="17"/>
  <c r="V41" i="17"/>
  <c r="CS41" i="32" s="1"/>
  <c r="CS99" i="32" s="1"/>
  <c r="U41" i="17"/>
  <c r="CR41" i="32" s="1"/>
  <c r="CR99" i="32" s="1"/>
  <c r="T41" i="17"/>
  <c r="S41" i="17"/>
  <c r="P41" i="17"/>
  <c r="M42" i="47"/>
  <c r="L42" i="47"/>
  <c r="I42" i="47"/>
  <c r="H42" i="47"/>
  <c r="E42" i="47"/>
  <c r="P134" i="16"/>
  <c r="M42" i="33"/>
  <c r="I42" i="33"/>
  <c r="T132" i="16"/>
  <c r="M42" i="34"/>
  <c r="I42" i="34"/>
  <c r="Y131" i="16"/>
  <c r="M42" i="35"/>
  <c r="I42" i="35"/>
  <c r="X130" i="16"/>
  <c r="M42" i="36"/>
  <c r="I42" i="36"/>
  <c r="P129" i="16"/>
  <c r="O29" i="47"/>
  <c r="G29" i="47"/>
  <c r="O29" i="38"/>
  <c r="G29" i="38"/>
  <c r="AA115" i="16"/>
  <c r="P115" i="16"/>
  <c r="L29" i="33"/>
  <c r="H29" i="33"/>
  <c r="P114" i="16"/>
  <c r="L29" i="34"/>
  <c r="H29" i="34"/>
  <c r="P113" i="16"/>
  <c r="L29" i="35"/>
  <c r="H29" i="35"/>
  <c r="P112" i="16"/>
  <c r="L29" i="36"/>
  <c r="H29" i="36"/>
  <c r="AC111" i="16"/>
  <c r="M16" i="47"/>
  <c r="L16" i="47"/>
  <c r="H16" i="47"/>
  <c r="D16" i="47"/>
  <c r="N16" i="38"/>
  <c r="J16" i="38"/>
  <c r="N16" i="37"/>
  <c r="J16" i="37"/>
  <c r="Y97" i="16"/>
  <c r="N16" i="33"/>
  <c r="J16" i="33"/>
  <c r="F16" i="33"/>
  <c r="P96" i="16"/>
  <c r="O16" i="34"/>
  <c r="K16" i="34"/>
  <c r="Y95" i="16"/>
  <c r="O16" i="35"/>
  <c r="K16" i="35"/>
  <c r="AD94" i="16"/>
  <c r="O16" i="36"/>
  <c r="K16" i="36"/>
  <c r="W93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D43" i="16"/>
  <c r="CL43" i="32" s="1"/>
  <c r="CL135" i="32" s="1"/>
  <c r="AC43" i="16"/>
  <c r="CK43" i="32" s="1"/>
  <c r="CK135" i="32" s="1"/>
  <c r="AB43" i="16"/>
  <c r="CJ43" i="32" s="1"/>
  <c r="CJ135" i="32" s="1"/>
  <c r="AA43" i="16"/>
  <c r="CI43" i="32" s="1"/>
  <c r="CI135" i="32" s="1"/>
  <c r="Z43" i="16"/>
  <c r="CH43" i="32" s="1"/>
  <c r="CH135" i="32" s="1"/>
  <c r="Y43" i="16"/>
  <c r="CG43" i="32" s="1"/>
  <c r="CG135" i="32" s="1"/>
  <c r="X43" i="16"/>
  <c r="CF43" i="32" s="1"/>
  <c r="CF135" i="32" s="1"/>
  <c r="W43" i="16"/>
  <c r="CE43" i="32" s="1"/>
  <c r="CE135" i="32" s="1"/>
  <c r="V43" i="16"/>
  <c r="CD43" i="32" s="1"/>
  <c r="CD135" i="32" s="1"/>
  <c r="U43" i="16"/>
  <c r="CC43" i="32" s="1"/>
  <c r="CC135" i="32" s="1"/>
  <c r="T43" i="16"/>
  <c r="CB43" i="32" s="1"/>
  <c r="CB135" i="32" s="1"/>
  <c r="S43" i="16"/>
  <c r="CA43" i="32" s="1"/>
  <c r="CA135" i="32" s="1"/>
  <c r="P43" i="16"/>
  <c r="AD42" i="16"/>
  <c r="CL42" i="32" s="1"/>
  <c r="CL117" i="32" s="1"/>
  <c r="AC42" i="16"/>
  <c r="CK42" i="32" s="1"/>
  <c r="CK117" i="32" s="1"/>
  <c r="AB42" i="16"/>
  <c r="CJ42" i="32" s="1"/>
  <c r="CJ117" i="32" s="1"/>
  <c r="AA42" i="16"/>
  <c r="CI42" i="32" s="1"/>
  <c r="CI117" i="32" s="1"/>
  <c r="Z42" i="16"/>
  <c r="CH42" i="32" s="1"/>
  <c r="CH117" i="32" s="1"/>
  <c r="Y42" i="16"/>
  <c r="CG42" i="32" s="1"/>
  <c r="CG117" i="32" s="1"/>
  <c r="X42" i="16"/>
  <c r="CF42" i="32" s="1"/>
  <c r="CF117" i="32" s="1"/>
  <c r="W42" i="16"/>
  <c r="CE42" i="32" s="1"/>
  <c r="CE117" i="32" s="1"/>
  <c r="V42" i="16"/>
  <c r="CD42" i="32" s="1"/>
  <c r="CD117" i="32" s="1"/>
  <c r="U42" i="16"/>
  <c r="CC42" i="32" s="1"/>
  <c r="CC117" i="32" s="1"/>
  <c r="T42" i="16"/>
  <c r="CB42" i="32" s="1"/>
  <c r="CB117" i="32" s="1"/>
  <c r="S42" i="16"/>
  <c r="CA42" i="32" s="1"/>
  <c r="CA117" i="32" s="1"/>
  <c r="P42" i="16"/>
  <c r="AD41" i="16"/>
  <c r="CL41" i="32" s="1"/>
  <c r="CL99" i="32" s="1"/>
  <c r="AC41" i="16"/>
  <c r="AB41" i="16"/>
  <c r="CJ41" i="32" s="1"/>
  <c r="CJ99" i="32" s="1"/>
  <c r="AA41" i="16"/>
  <c r="CI41" i="32" s="1"/>
  <c r="CI99" i="32" s="1"/>
  <c r="Z41" i="16"/>
  <c r="CH41" i="32" s="1"/>
  <c r="CH99" i="32" s="1"/>
  <c r="Y41" i="16"/>
  <c r="X41" i="16"/>
  <c r="CF41" i="32" s="1"/>
  <c r="CF99" i="32" s="1"/>
  <c r="W41" i="16"/>
  <c r="CE41" i="32" s="1"/>
  <c r="CE99" i="32" s="1"/>
  <c r="V41" i="16"/>
  <c r="CD41" i="32" s="1"/>
  <c r="CD99" i="32" s="1"/>
  <c r="U41" i="16"/>
  <c r="T41" i="16"/>
  <c r="CB41" i="32" s="1"/>
  <c r="CB99" i="32" s="1"/>
  <c r="S41" i="16"/>
  <c r="CA41" i="32" s="1"/>
  <c r="CA99" i="32" s="1"/>
  <c r="P41" i="16"/>
  <c r="P134" i="14"/>
  <c r="P133" i="14"/>
  <c r="P132" i="14"/>
  <c r="P131" i="14"/>
  <c r="P130" i="14"/>
  <c r="P129" i="14"/>
  <c r="P116" i="14"/>
  <c r="P115" i="14"/>
  <c r="P114" i="14"/>
  <c r="P112" i="14"/>
  <c r="P111" i="14"/>
  <c r="D15" i="47"/>
  <c r="S15" i="47" s="1"/>
  <c r="P98" i="14"/>
  <c r="P97" i="14"/>
  <c r="P95" i="14"/>
  <c r="P94" i="14"/>
  <c r="P93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AD43" i="14"/>
  <c r="BW43" i="32"/>
  <c r="BW135" i="32" s="1"/>
  <c r="AC43" i="14"/>
  <c r="BV43" i="32" s="1"/>
  <c r="BV135" i="32" s="1"/>
  <c r="AB43" i="14"/>
  <c r="BU43" i="32"/>
  <c r="BU135" i="32" s="1"/>
  <c r="AA43" i="14"/>
  <c r="BT43" i="32" s="1"/>
  <c r="BT135" i="32" s="1"/>
  <c r="Z43" i="14"/>
  <c r="BS43" i="32" s="1"/>
  <c r="BS135" i="32" s="1"/>
  <c r="Y43" i="14"/>
  <c r="BR43" i="32" s="1"/>
  <c r="BR135" i="32" s="1"/>
  <c r="X43" i="14"/>
  <c r="BQ43" i="32" s="1"/>
  <c r="BQ135" i="32" s="1"/>
  <c r="W43" i="14"/>
  <c r="BP43" i="32" s="1"/>
  <c r="BP135" i="32" s="1"/>
  <c r="V43" i="14"/>
  <c r="BO43" i="32" s="1"/>
  <c r="BO135" i="32" s="1"/>
  <c r="U43" i="14"/>
  <c r="BN43" i="32"/>
  <c r="BN135" i="32" s="1"/>
  <c r="T43" i="14"/>
  <c r="BM43" i="32" s="1"/>
  <c r="BM135" i="32" s="1"/>
  <c r="S43" i="14"/>
  <c r="BL43" i="32" s="1"/>
  <c r="BL135" i="32" s="1"/>
  <c r="P43" i="14"/>
  <c r="AD42" i="14"/>
  <c r="BW42" i="32" s="1"/>
  <c r="BW117" i="32" s="1"/>
  <c r="AC42" i="14"/>
  <c r="BV42" i="32" s="1"/>
  <c r="BV117" i="32" s="1"/>
  <c r="AB42" i="14"/>
  <c r="BU42" i="32" s="1"/>
  <c r="BU117" i="32" s="1"/>
  <c r="AA42" i="14"/>
  <c r="BT42" i="32" s="1"/>
  <c r="BT117" i="32" s="1"/>
  <c r="Z42" i="14"/>
  <c r="BS42" i="32" s="1"/>
  <c r="BS117" i="32" s="1"/>
  <c r="Y42" i="14"/>
  <c r="BR42" i="32" s="1"/>
  <c r="BR117" i="32" s="1"/>
  <c r="X42" i="14"/>
  <c r="BQ42" i="32" s="1"/>
  <c r="BQ117" i="32" s="1"/>
  <c r="W42" i="14"/>
  <c r="BP42" i="32" s="1"/>
  <c r="BP117" i="32" s="1"/>
  <c r="V42" i="14"/>
  <c r="BO42" i="32" s="1"/>
  <c r="BO117" i="32" s="1"/>
  <c r="U42" i="14"/>
  <c r="BN42" i="32"/>
  <c r="BN117" i="32" s="1"/>
  <c r="T42" i="14"/>
  <c r="BM42" i="32" s="1"/>
  <c r="BM117" i="32" s="1"/>
  <c r="S42" i="14"/>
  <c r="P42" i="14"/>
  <c r="AD41" i="14"/>
  <c r="BW41" i="32" s="1"/>
  <c r="BW99" i="32" s="1"/>
  <c r="AC41" i="14"/>
  <c r="BV41" i="32" s="1"/>
  <c r="BV99" i="32" s="1"/>
  <c r="AB41" i="14"/>
  <c r="AA41" i="14"/>
  <c r="BT41" i="32" s="1"/>
  <c r="BT99" i="32" s="1"/>
  <c r="Z41" i="14"/>
  <c r="BS41" i="32" s="1"/>
  <c r="BS99" i="32" s="1"/>
  <c r="Y41" i="14"/>
  <c r="BR41" i="32" s="1"/>
  <c r="BR99" i="32" s="1"/>
  <c r="X41" i="14"/>
  <c r="W41" i="14"/>
  <c r="BP41" i="32" s="1"/>
  <c r="BP99" i="32" s="1"/>
  <c r="V41" i="14"/>
  <c r="BO41" i="32" s="1"/>
  <c r="BO99" i="32" s="1"/>
  <c r="U41" i="14"/>
  <c r="BN41" i="32" s="1"/>
  <c r="BN99" i="32" s="1"/>
  <c r="T41" i="14"/>
  <c r="S41" i="14"/>
  <c r="BL41" i="32" s="1"/>
  <c r="BL99" i="32" s="1"/>
  <c r="P41" i="14"/>
  <c r="O40" i="47"/>
  <c r="N40" i="47"/>
  <c r="K40" i="47"/>
  <c r="J40" i="47"/>
  <c r="I40" i="47"/>
  <c r="H40" i="47"/>
  <c r="G40" i="47"/>
  <c r="F40" i="47"/>
  <c r="E40" i="47"/>
  <c r="AB40" i="49"/>
  <c r="D40" i="47"/>
  <c r="P133" i="13"/>
  <c r="P131" i="13"/>
  <c r="O27" i="47"/>
  <c r="N27" i="47"/>
  <c r="M27" i="47"/>
  <c r="K27" i="47"/>
  <c r="AB27" i="49"/>
  <c r="P116" i="13"/>
  <c r="P115" i="13"/>
  <c r="P113" i="13"/>
  <c r="P112" i="13"/>
  <c r="P111" i="13"/>
  <c r="O53" i="49"/>
  <c r="O14" i="47"/>
  <c r="N53" i="49"/>
  <c r="M53" i="49"/>
  <c r="M14" i="47"/>
  <c r="L53" i="49"/>
  <c r="K53" i="49"/>
  <c r="K14" i="47"/>
  <c r="J53" i="49"/>
  <c r="I53" i="49"/>
  <c r="I14" i="47"/>
  <c r="H53" i="49"/>
  <c r="G53" i="49"/>
  <c r="F53" i="49"/>
  <c r="E53" i="49"/>
  <c r="D53" i="49"/>
  <c r="P98" i="13"/>
  <c r="P97" i="13"/>
  <c r="P96" i="13"/>
  <c r="AD134" i="13"/>
  <c r="AD117" i="13"/>
  <c r="AD99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AD43" i="13"/>
  <c r="BH43" i="32" s="1"/>
  <c r="BH135" i="32" s="1"/>
  <c r="AC43" i="13"/>
  <c r="BG43" i="32" s="1"/>
  <c r="BG135" i="32" s="1"/>
  <c r="AB43" i="13"/>
  <c r="BF43" i="32" s="1"/>
  <c r="BF135" i="32" s="1"/>
  <c r="AA43" i="13"/>
  <c r="BE43" i="32" s="1"/>
  <c r="BE135" i="32" s="1"/>
  <c r="Z43" i="13"/>
  <c r="BD43" i="32" s="1"/>
  <c r="BD135" i="32" s="1"/>
  <c r="Y43" i="13"/>
  <c r="BC43" i="32" s="1"/>
  <c r="BC135" i="32" s="1"/>
  <c r="X43" i="13"/>
  <c r="BB43" i="32" s="1"/>
  <c r="BB135" i="32" s="1"/>
  <c r="W43" i="13"/>
  <c r="BA43" i="32" s="1"/>
  <c r="BA135" i="32" s="1"/>
  <c r="V43" i="13"/>
  <c r="AZ43" i="32" s="1"/>
  <c r="AZ135" i="32" s="1"/>
  <c r="U43" i="13"/>
  <c r="AY43" i="32" s="1"/>
  <c r="AY135" i="32" s="1"/>
  <c r="T43" i="13"/>
  <c r="AX43" i="32" s="1"/>
  <c r="AX135" i="32" s="1"/>
  <c r="S43" i="13"/>
  <c r="AW43" i="32" s="1"/>
  <c r="AW135" i="32" s="1"/>
  <c r="P43" i="13"/>
  <c r="AD42" i="13"/>
  <c r="BH42" i="32" s="1"/>
  <c r="BH117" i="32" s="1"/>
  <c r="AC42" i="13"/>
  <c r="BG42" i="32" s="1"/>
  <c r="BG117" i="32" s="1"/>
  <c r="AB42" i="13"/>
  <c r="BF42" i="32" s="1"/>
  <c r="BF117" i="32" s="1"/>
  <c r="AA42" i="13"/>
  <c r="BE42" i="32" s="1"/>
  <c r="BE117" i="32" s="1"/>
  <c r="Z42" i="13"/>
  <c r="BD42" i="32" s="1"/>
  <c r="BD117" i="32" s="1"/>
  <c r="Y42" i="13"/>
  <c r="BC42" i="32" s="1"/>
  <c r="BC117" i="32" s="1"/>
  <c r="X42" i="13"/>
  <c r="BB42" i="32" s="1"/>
  <c r="BB117" i="32" s="1"/>
  <c r="W42" i="13"/>
  <c r="BA42" i="32" s="1"/>
  <c r="BA117" i="32" s="1"/>
  <c r="V42" i="13"/>
  <c r="AZ42" i="32" s="1"/>
  <c r="AZ117" i="32" s="1"/>
  <c r="U42" i="13"/>
  <c r="AY42" i="32" s="1"/>
  <c r="AY117" i="32" s="1"/>
  <c r="T42" i="13"/>
  <c r="AX42" i="32" s="1"/>
  <c r="AX117" i="32" s="1"/>
  <c r="S42" i="13"/>
  <c r="AW42" i="32" s="1"/>
  <c r="AW117" i="32" s="1"/>
  <c r="P42" i="13"/>
  <c r="AD41" i="13"/>
  <c r="AC41" i="13"/>
  <c r="AB41" i="13"/>
  <c r="BF41" i="32" s="1"/>
  <c r="BF99" i="32" s="1"/>
  <c r="AA41" i="13"/>
  <c r="BE41" i="32" s="1"/>
  <c r="BE99" i="32" s="1"/>
  <c r="Z41" i="13"/>
  <c r="BD41" i="32" s="1"/>
  <c r="BD99" i="32" s="1"/>
  <c r="Y41" i="13"/>
  <c r="X41" i="13"/>
  <c r="BB41" i="32" s="1"/>
  <c r="BB99" i="32" s="1"/>
  <c r="W41" i="13"/>
  <c r="V41" i="13"/>
  <c r="U41" i="13"/>
  <c r="T41" i="13"/>
  <c r="S41" i="13"/>
  <c r="AW41" i="32" s="1"/>
  <c r="AW99" i="32" s="1"/>
  <c r="P41" i="13"/>
  <c r="O39" i="47"/>
  <c r="M39" i="47"/>
  <c r="K39" i="47"/>
  <c r="I39" i="47"/>
  <c r="G39" i="47"/>
  <c r="E39" i="47"/>
  <c r="AC39" i="49"/>
  <c r="P134" i="11"/>
  <c r="P133" i="11"/>
  <c r="P132" i="11"/>
  <c r="P131" i="11"/>
  <c r="P130" i="11"/>
  <c r="P129" i="11"/>
  <c r="N26" i="47"/>
  <c r="L26" i="47"/>
  <c r="J26" i="47"/>
  <c r="H26" i="47"/>
  <c r="F26" i="47"/>
  <c r="D26" i="47"/>
  <c r="S26" i="47" s="1"/>
  <c r="P116" i="11"/>
  <c r="P115" i="11"/>
  <c r="P114" i="11"/>
  <c r="P113" i="11"/>
  <c r="P112" i="11"/>
  <c r="P111" i="11"/>
  <c r="O52" i="49"/>
  <c r="O13" i="47"/>
  <c r="N52" i="49"/>
  <c r="M52" i="49"/>
  <c r="M13" i="47"/>
  <c r="L52" i="49"/>
  <c r="K52" i="49"/>
  <c r="K13" i="47"/>
  <c r="J52" i="49"/>
  <c r="I52" i="49"/>
  <c r="H52" i="49"/>
  <c r="G52" i="49"/>
  <c r="F52" i="49"/>
  <c r="E52" i="49"/>
  <c r="D52" i="49"/>
  <c r="P98" i="11"/>
  <c r="P97" i="11"/>
  <c r="P96" i="11"/>
  <c r="P95" i="11"/>
  <c r="P94" i="11"/>
  <c r="P93" i="11"/>
  <c r="P135" i="8"/>
  <c r="P134" i="8"/>
  <c r="P133" i="8"/>
  <c r="P132" i="8"/>
  <c r="P131" i="8"/>
  <c r="P130" i="8"/>
  <c r="P129" i="8"/>
  <c r="P117" i="8"/>
  <c r="P116" i="8"/>
  <c r="P115" i="8"/>
  <c r="P114" i="8"/>
  <c r="P113" i="8"/>
  <c r="P112" i="8"/>
  <c r="P111" i="8"/>
  <c r="P98" i="8"/>
  <c r="P97" i="8"/>
  <c r="P96" i="8"/>
  <c r="P95" i="8"/>
  <c r="P94" i="8"/>
  <c r="P93" i="8"/>
  <c r="AD135" i="11"/>
  <c r="AD117" i="11"/>
  <c r="AD99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AD43" i="11"/>
  <c r="AS43" i="32" s="1"/>
  <c r="AS135" i="32" s="1"/>
  <c r="AC43" i="11"/>
  <c r="AR43" i="32" s="1"/>
  <c r="AR135" i="32" s="1"/>
  <c r="AB43" i="11"/>
  <c r="AQ43" i="32" s="1"/>
  <c r="AQ135" i="32" s="1"/>
  <c r="AA43" i="11"/>
  <c r="AP43" i="32" s="1"/>
  <c r="AP135" i="32" s="1"/>
  <c r="Z43" i="11"/>
  <c r="AO43" i="32" s="1"/>
  <c r="AO135" i="32" s="1"/>
  <c r="Y43" i="11"/>
  <c r="AN43" i="32" s="1"/>
  <c r="AN135" i="32" s="1"/>
  <c r="X43" i="11"/>
  <c r="AM43" i="32" s="1"/>
  <c r="AM135" i="32" s="1"/>
  <c r="W43" i="11"/>
  <c r="AL43" i="32" s="1"/>
  <c r="AL135" i="32" s="1"/>
  <c r="V43" i="11"/>
  <c r="AK43" i="32" s="1"/>
  <c r="AK135" i="32" s="1"/>
  <c r="U43" i="11"/>
  <c r="AJ43" i="32" s="1"/>
  <c r="AJ135" i="32" s="1"/>
  <c r="T43" i="11"/>
  <c r="S43" i="11"/>
  <c r="AH43" i="32" s="1"/>
  <c r="AH135" i="32" s="1"/>
  <c r="P43" i="11"/>
  <c r="AD42" i="11"/>
  <c r="AC42" i="11"/>
  <c r="AR42" i="32" s="1"/>
  <c r="AR117" i="32" s="1"/>
  <c r="AB42" i="11"/>
  <c r="AQ42" i="32" s="1"/>
  <c r="AQ117" i="32" s="1"/>
  <c r="AA42" i="11"/>
  <c r="AP42" i="32" s="1"/>
  <c r="AP117" i="32" s="1"/>
  <c r="Z42" i="11"/>
  <c r="AO42" i="32" s="1"/>
  <c r="AO117" i="32" s="1"/>
  <c r="Y42" i="11"/>
  <c r="AN42" i="32" s="1"/>
  <c r="AN117" i="32" s="1"/>
  <c r="X42" i="11"/>
  <c r="AM42" i="32" s="1"/>
  <c r="AM117" i="32" s="1"/>
  <c r="W42" i="11"/>
  <c r="AL42" i="32" s="1"/>
  <c r="AL117" i="32" s="1"/>
  <c r="V42" i="11"/>
  <c r="AK42" i="32" s="1"/>
  <c r="AK117" i="32" s="1"/>
  <c r="U42" i="11"/>
  <c r="AJ42" i="32" s="1"/>
  <c r="AJ117" i="32" s="1"/>
  <c r="T42" i="11"/>
  <c r="AI42" i="32" s="1"/>
  <c r="AI117" i="32" s="1"/>
  <c r="S42" i="11"/>
  <c r="AH42" i="32" s="1"/>
  <c r="AH117" i="32" s="1"/>
  <c r="P42" i="11"/>
  <c r="AD41" i="11"/>
  <c r="AS41" i="32" s="1"/>
  <c r="AS99" i="32" s="1"/>
  <c r="AC41" i="11"/>
  <c r="AC44" i="11" s="1"/>
  <c r="AB41" i="11"/>
  <c r="AA41" i="11"/>
  <c r="AP41" i="32" s="1"/>
  <c r="AP99" i="32" s="1"/>
  <c r="Z41" i="11"/>
  <c r="AO41" i="32" s="1"/>
  <c r="AO99" i="32" s="1"/>
  <c r="Y41" i="11"/>
  <c r="X41" i="11"/>
  <c r="W41" i="11"/>
  <c r="AL41" i="32" s="1"/>
  <c r="AL99" i="32" s="1"/>
  <c r="V41" i="11"/>
  <c r="AK41" i="32" s="1"/>
  <c r="AK99" i="32" s="1"/>
  <c r="U41" i="11"/>
  <c r="T41" i="11"/>
  <c r="AI41" i="32" s="1"/>
  <c r="AI99" i="32" s="1"/>
  <c r="S41" i="11"/>
  <c r="AH41" i="32" s="1"/>
  <c r="AH99" i="32" s="1"/>
  <c r="P41" i="11"/>
  <c r="I43" i="10"/>
  <c r="I135" i="10" s="1"/>
  <c r="I42" i="10"/>
  <c r="I41" i="10"/>
  <c r="I36" i="10"/>
  <c r="I98" i="10" s="1"/>
  <c r="I38" i="10"/>
  <c r="I37" i="10"/>
  <c r="O43" i="10"/>
  <c r="O135" i="10" s="1"/>
  <c r="N43" i="10"/>
  <c r="N135" i="10" s="1"/>
  <c r="M43" i="10"/>
  <c r="M135" i="10" s="1"/>
  <c r="L43" i="10"/>
  <c r="L135" i="10" s="1"/>
  <c r="K43" i="10"/>
  <c r="K135" i="10" s="1"/>
  <c r="J43" i="10"/>
  <c r="J135" i="10" s="1"/>
  <c r="H43" i="10"/>
  <c r="H135" i="10" s="1"/>
  <c r="G43" i="10"/>
  <c r="G135" i="10" s="1"/>
  <c r="F43" i="10"/>
  <c r="F135" i="10" s="1"/>
  <c r="E43" i="10"/>
  <c r="E135" i="10" s="1"/>
  <c r="O42" i="10"/>
  <c r="N42" i="10"/>
  <c r="N117" i="10" s="1"/>
  <c r="M42" i="10"/>
  <c r="M117" i="10" s="1"/>
  <c r="L42" i="10"/>
  <c r="L117" i="10" s="1"/>
  <c r="K42" i="10"/>
  <c r="K117" i="10" s="1"/>
  <c r="J42" i="10"/>
  <c r="J117" i="10" s="1"/>
  <c r="H42" i="10"/>
  <c r="G42" i="10"/>
  <c r="G117" i="10" s="1"/>
  <c r="F42" i="10"/>
  <c r="E42" i="10"/>
  <c r="D42" i="10"/>
  <c r="D117" i="10" s="1"/>
  <c r="O41" i="10"/>
  <c r="O99" i="10" s="1"/>
  <c r="N41" i="10"/>
  <c r="N99" i="10" s="1"/>
  <c r="M41" i="10"/>
  <c r="M99" i="10" s="1"/>
  <c r="L41" i="10"/>
  <c r="L99" i="10" s="1"/>
  <c r="K41" i="10"/>
  <c r="K99" i="10" s="1"/>
  <c r="J41" i="10"/>
  <c r="H41" i="10"/>
  <c r="H99" i="10" s="1"/>
  <c r="G41" i="10"/>
  <c r="F41" i="10"/>
  <c r="F99" i="10" s="1"/>
  <c r="E41" i="10"/>
  <c r="D41" i="10"/>
  <c r="AD135" i="8"/>
  <c r="AD117" i="8"/>
  <c r="AD99" i="8"/>
  <c r="O44" i="8"/>
  <c r="N44" i="8"/>
  <c r="M44" i="8"/>
  <c r="L44" i="8"/>
  <c r="K44" i="8"/>
  <c r="J44" i="8"/>
  <c r="I44" i="8"/>
  <c r="H44" i="8"/>
  <c r="G44" i="8"/>
  <c r="F44" i="8"/>
  <c r="E44" i="8"/>
  <c r="D44" i="8"/>
  <c r="AD43" i="8"/>
  <c r="AC43" i="8"/>
  <c r="AB43" i="8"/>
  <c r="AA43" i="8"/>
  <c r="Z43" i="8"/>
  <c r="Y43" i="8"/>
  <c r="X43" i="8"/>
  <c r="W43" i="8"/>
  <c r="V43" i="8"/>
  <c r="U43" i="8"/>
  <c r="T43" i="8"/>
  <c r="S43" i="8"/>
  <c r="P43" i="8"/>
  <c r="AD42" i="8"/>
  <c r="AC42" i="8"/>
  <c r="AB42" i="8"/>
  <c r="AA42" i="8"/>
  <c r="Z42" i="8"/>
  <c r="Y42" i="8"/>
  <c r="X42" i="8"/>
  <c r="W42" i="8"/>
  <c r="V42" i="8"/>
  <c r="U42" i="8"/>
  <c r="T42" i="8"/>
  <c r="S42" i="8"/>
  <c r="P42" i="8"/>
  <c r="AD41" i="8"/>
  <c r="AC41" i="8"/>
  <c r="AB41" i="8"/>
  <c r="AA41" i="8"/>
  <c r="Z41" i="8"/>
  <c r="Y41" i="8"/>
  <c r="X41" i="8"/>
  <c r="W41" i="8"/>
  <c r="V41" i="8"/>
  <c r="U41" i="8"/>
  <c r="T41" i="8"/>
  <c r="S41" i="8"/>
  <c r="P41" i="8"/>
  <c r="D37" i="10"/>
  <c r="AD135" i="9"/>
  <c r="AD134" i="9"/>
  <c r="AD133" i="9"/>
  <c r="O44" i="9"/>
  <c r="N44" i="9"/>
  <c r="M44" i="9"/>
  <c r="L44" i="9"/>
  <c r="K44" i="9"/>
  <c r="J44" i="9"/>
  <c r="I44" i="9"/>
  <c r="H44" i="9"/>
  <c r="G44" i="9"/>
  <c r="F44" i="9"/>
  <c r="E44" i="9"/>
  <c r="D44" i="9"/>
  <c r="AD43" i="9"/>
  <c r="AC43" i="9"/>
  <c r="AB43" i="9"/>
  <c r="AA43" i="9"/>
  <c r="Z43" i="9"/>
  <c r="Y43" i="9"/>
  <c r="X43" i="9"/>
  <c r="W43" i="9"/>
  <c r="V43" i="9"/>
  <c r="U43" i="9"/>
  <c r="T43" i="9"/>
  <c r="S43" i="9"/>
  <c r="P43" i="9"/>
  <c r="AD42" i="9"/>
  <c r="AC42" i="9"/>
  <c r="AB42" i="9"/>
  <c r="AA42" i="9"/>
  <c r="Z42" i="9"/>
  <c r="Y42" i="9"/>
  <c r="X42" i="9"/>
  <c r="W42" i="9"/>
  <c r="V42" i="9"/>
  <c r="U42" i="9"/>
  <c r="T42" i="9"/>
  <c r="S42" i="9"/>
  <c r="P42" i="9"/>
  <c r="AD41" i="9"/>
  <c r="AC41" i="9"/>
  <c r="AB41" i="9"/>
  <c r="AA41" i="9"/>
  <c r="Z41" i="9"/>
  <c r="Y41" i="9"/>
  <c r="X41" i="9"/>
  <c r="W41" i="9"/>
  <c r="V41" i="9"/>
  <c r="U41" i="9"/>
  <c r="T41" i="9"/>
  <c r="S41" i="9"/>
  <c r="P41" i="9"/>
  <c r="O37" i="47"/>
  <c r="N37" i="47"/>
  <c r="L37" i="47"/>
  <c r="J37" i="47"/>
  <c r="AA24" i="49"/>
  <c r="O44" i="7"/>
  <c r="N44" i="7"/>
  <c r="M44" i="7"/>
  <c r="L44" i="7"/>
  <c r="K44" i="7"/>
  <c r="J44" i="7"/>
  <c r="I44" i="7"/>
  <c r="G44" i="7"/>
  <c r="F44" i="7"/>
  <c r="V43" i="7"/>
  <c r="G43" i="32" s="1"/>
  <c r="G135" i="32" s="1"/>
  <c r="U43" i="7"/>
  <c r="F43" i="32" s="1"/>
  <c r="F135" i="32" s="1"/>
  <c r="P43" i="7"/>
  <c r="AA43" i="7"/>
  <c r="L43" i="32" s="1"/>
  <c r="L135" i="32" s="1"/>
  <c r="V42" i="7"/>
  <c r="G42" i="32" s="1"/>
  <c r="G117" i="32" s="1"/>
  <c r="U42" i="7"/>
  <c r="F42" i="32" s="1"/>
  <c r="F117" i="32" s="1"/>
  <c r="Z42" i="7"/>
  <c r="K42" i="32" s="1"/>
  <c r="K117" i="32" s="1"/>
  <c r="AD42" i="7"/>
  <c r="O42" i="32" s="1"/>
  <c r="O117" i="32" s="1"/>
  <c r="AA42" i="7"/>
  <c r="L42" i="32" s="1"/>
  <c r="L117" i="32" s="1"/>
  <c r="V41" i="7"/>
  <c r="G41" i="32" s="1"/>
  <c r="G99" i="32" s="1"/>
  <c r="U41" i="7"/>
  <c r="F41" i="32" s="1"/>
  <c r="F99" i="32" s="1"/>
  <c r="P41" i="7"/>
  <c r="H44" i="7"/>
  <c r="E44" i="7"/>
  <c r="D44" i="7"/>
  <c r="AD139" i="7" s="1"/>
  <c r="A60" i="46"/>
  <c r="A55" i="46"/>
  <c r="A50" i="46"/>
  <c r="A45" i="46"/>
  <c r="A40" i="46"/>
  <c r="A35" i="46"/>
  <c r="A30" i="46"/>
  <c r="A25" i="46"/>
  <c r="A20" i="46"/>
  <c r="A15" i="46"/>
  <c r="A10" i="46"/>
  <c r="CR8" i="46"/>
  <c r="CQ8" i="46"/>
  <c r="CN8" i="46"/>
  <c r="CM8" i="46"/>
  <c r="CJ8" i="46"/>
  <c r="CI8" i="46"/>
  <c r="CF8" i="46"/>
  <c r="CE8" i="46"/>
  <c r="CB8" i="46"/>
  <c r="CA8" i="46"/>
  <c r="BX8" i="46"/>
  <c r="BW8" i="46"/>
  <c r="BT8" i="46"/>
  <c r="BS8" i="46"/>
  <c r="BP8" i="46"/>
  <c r="BO8" i="46"/>
  <c r="BL8" i="46"/>
  <c r="BK8" i="46"/>
  <c r="BH8" i="46"/>
  <c r="BG8" i="46"/>
  <c r="BD8" i="46"/>
  <c r="BC8" i="46"/>
  <c r="AZ8" i="46"/>
  <c r="AY8" i="46"/>
  <c r="AV8" i="46"/>
  <c r="AU8" i="46"/>
  <c r="AR8" i="46"/>
  <c r="AQ8" i="46"/>
  <c r="AN8" i="46"/>
  <c r="AM8" i="46"/>
  <c r="AJ8" i="46"/>
  <c r="AI8" i="46"/>
  <c r="AF8" i="46"/>
  <c r="AE8" i="46"/>
  <c r="AB8" i="46"/>
  <c r="AA8" i="46"/>
  <c r="X8" i="46"/>
  <c r="W8" i="46"/>
  <c r="T8" i="46"/>
  <c r="S8" i="46"/>
  <c r="P8" i="46"/>
  <c r="O8" i="46"/>
  <c r="L8" i="46"/>
  <c r="K8" i="46"/>
  <c r="H8" i="46"/>
  <c r="G8" i="46"/>
  <c r="DN7" i="46"/>
  <c r="CZ7" i="46"/>
  <c r="A4" i="46"/>
  <c r="H38" i="7"/>
  <c r="H37" i="7"/>
  <c r="H116" i="7" s="1"/>
  <c r="H36" i="7"/>
  <c r="P11" i="19"/>
  <c r="S11" i="19"/>
  <c r="T11" i="19"/>
  <c r="U11" i="19"/>
  <c r="V11" i="19"/>
  <c r="W11" i="19"/>
  <c r="X11" i="19"/>
  <c r="Y11" i="19"/>
  <c r="Z11" i="19"/>
  <c r="AA11" i="19"/>
  <c r="AB11" i="19"/>
  <c r="FG11" i="32" s="1"/>
  <c r="FG93" i="32" s="1"/>
  <c r="AC11" i="19"/>
  <c r="AD11" i="19"/>
  <c r="FI11" i="32" s="1"/>
  <c r="FI93" i="32" s="1"/>
  <c r="P12" i="19"/>
  <c r="S12" i="19"/>
  <c r="T12" i="19"/>
  <c r="U12" i="19"/>
  <c r="V12" i="19"/>
  <c r="FA12" i="32" s="1"/>
  <c r="FA111" i="32" s="1"/>
  <c r="W12" i="19"/>
  <c r="X12" i="19"/>
  <c r="FC12" i="32" s="1"/>
  <c r="FC111" i="32" s="1"/>
  <c r="Y12" i="19"/>
  <c r="Z12" i="19"/>
  <c r="FE12" i="32" s="1"/>
  <c r="FE111" i="32" s="1"/>
  <c r="AA12" i="19"/>
  <c r="AB12" i="19"/>
  <c r="AC12" i="19"/>
  <c r="AD12" i="19"/>
  <c r="FI12" i="32" s="1"/>
  <c r="FI111" i="32" s="1"/>
  <c r="P13" i="19"/>
  <c r="S13" i="19"/>
  <c r="T13" i="19"/>
  <c r="EY13" i="32" s="1"/>
  <c r="EY129" i="32" s="1"/>
  <c r="U13" i="19"/>
  <c r="V13" i="19"/>
  <c r="FA13" i="32" s="1"/>
  <c r="FA129" i="32" s="1"/>
  <c r="W13" i="19"/>
  <c r="X13" i="19"/>
  <c r="FC13" i="32" s="1"/>
  <c r="FC129" i="32" s="1"/>
  <c r="Y13" i="19"/>
  <c r="Z13" i="19"/>
  <c r="FE13" i="32" s="1"/>
  <c r="FE129" i="32" s="1"/>
  <c r="AA13" i="19"/>
  <c r="AB13" i="19"/>
  <c r="AC13" i="19"/>
  <c r="AD13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6" i="19"/>
  <c r="S16" i="19"/>
  <c r="T16" i="19"/>
  <c r="U16" i="19"/>
  <c r="V16" i="19"/>
  <c r="W16" i="19"/>
  <c r="X16" i="19"/>
  <c r="Y16" i="19"/>
  <c r="Z16" i="19"/>
  <c r="AA16" i="19"/>
  <c r="FF16" i="32" s="1"/>
  <c r="FF94" i="32" s="1"/>
  <c r="AB16" i="19"/>
  <c r="AC16" i="19"/>
  <c r="AD16" i="19"/>
  <c r="P17" i="19"/>
  <c r="S17" i="19"/>
  <c r="T17" i="19"/>
  <c r="EY17" i="32" s="1"/>
  <c r="EY112" i="32" s="1"/>
  <c r="U17" i="19"/>
  <c r="V17" i="19"/>
  <c r="FA17" i="32" s="1"/>
  <c r="FA112" i="32" s="1"/>
  <c r="W17" i="19"/>
  <c r="X17" i="19"/>
  <c r="FC17" i="32" s="1"/>
  <c r="FC112" i="32" s="1"/>
  <c r="Y17" i="19"/>
  <c r="Z17" i="19"/>
  <c r="FE17" i="32" s="1"/>
  <c r="FE112" i="32" s="1"/>
  <c r="AA17" i="19"/>
  <c r="AB17" i="19"/>
  <c r="FG17" i="32" s="1"/>
  <c r="FG112" i="32" s="1"/>
  <c r="AC17" i="19"/>
  <c r="AD17" i="19"/>
  <c r="P18" i="19"/>
  <c r="S18" i="19"/>
  <c r="T18" i="19"/>
  <c r="EY18" i="32" s="1"/>
  <c r="EY130" i="32" s="1"/>
  <c r="U18" i="19"/>
  <c r="V18" i="19"/>
  <c r="FA18" i="32" s="1"/>
  <c r="FA130" i="32" s="1"/>
  <c r="W18" i="19"/>
  <c r="X18" i="19"/>
  <c r="FC18" i="32" s="1"/>
  <c r="FC130" i="32" s="1"/>
  <c r="Y18" i="19"/>
  <c r="Z18" i="19"/>
  <c r="FE18" i="32" s="1"/>
  <c r="FE130" i="32" s="1"/>
  <c r="AA18" i="19"/>
  <c r="AB18" i="19"/>
  <c r="AC18" i="19"/>
  <c r="AD18" i="19"/>
  <c r="FI18" i="32" s="1"/>
  <c r="FI130" i="32" s="1"/>
  <c r="D19" i="19"/>
  <c r="E19" i="19"/>
  <c r="F19" i="19"/>
  <c r="G19" i="19"/>
  <c r="H19" i="19"/>
  <c r="I19" i="19"/>
  <c r="J19" i="19"/>
  <c r="K19" i="19"/>
  <c r="L19" i="19"/>
  <c r="M19" i="19"/>
  <c r="N19" i="19"/>
  <c r="O19" i="19"/>
  <c r="P21" i="19"/>
  <c r="S21" i="19"/>
  <c r="T21" i="19"/>
  <c r="U21" i="19"/>
  <c r="V21" i="19"/>
  <c r="W21" i="19"/>
  <c r="X21" i="19"/>
  <c r="Y21" i="19"/>
  <c r="Z21" i="19"/>
  <c r="AA21" i="19"/>
  <c r="AB21" i="19"/>
  <c r="AC21" i="19"/>
  <c r="FH21" i="32" s="1"/>
  <c r="FH95" i="32" s="1"/>
  <c r="AD21" i="19"/>
  <c r="P22" i="19"/>
  <c r="S22" i="19"/>
  <c r="EX22" i="32" s="1"/>
  <c r="EX113" i="32" s="1"/>
  <c r="T22" i="19"/>
  <c r="U22" i="19"/>
  <c r="V22" i="19"/>
  <c r="W22" i="19"/>
  <c r="FB22" i="32" s="1"/>
  <c r="FB113" i="32" s="1"/>
  <c r="X22" i="19"/>
  <c r="Y22" i="19"/>
  <c r="FD22" i="32" s="1"/>
  <c r="FD113" i="32" s="1"/>
  <c r="Z22" i="19"/>
  <c r="AA22" i="19"/>
  <c r="FF22" i="32" s="1"/>
  <c r="FF113" i="32" s="1"/>
  <c r="AB22" i="19"/>
  <c r="AC22" i="19"/>
  <c r="AD22" i="19"/>
  <c r="P23" i="19"/>
  <c r="S23" i="19"/>
  <c r="EX23" i="32" s="1"/>
  <c r="EX131" i="32" s="1"/>
  <c r="T23" i="19"/>
  <c r="U23" i="19"/>
  <c r="EZ23" i="32" s="1"/>
  <c r="EZ131" i="32" s="1"/>
  <c r="V23" i="19"/>
  <c r="W23" i="19"/>
  <c r="X23" i="19"/>
  <c r="Y23" i="19"/>
  <c r="FD23" i="32" s="1"/>
  <c r="FD131" i="32" s="1"/>
  <c r="Z23" i="19"/>
  <c r="AA23" i="19"/>
  <c r="AB23" i="19"/>
  <c r="AC23" i="19"/>
  <c r="FH23" i="32" s="1"/>
  <c r="FH131" i="32" s="1"/>
  <c r="AD23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P27" i="19"/>
  <c r="S27" i="19"/>
  <c r="T27" i="19"/>
  <c r="U27" i="19"/>
  <c r="V27" i="19"/>
  <c r="W27" i="19"/>
  <c r="X27" i="19"/>
  <c r="Y27" i="19"/>
  <c r="Z27" i="19"/>
  <c r="AA27" i="19"/>
  <c r="AB27" i="19"/>
  <c r="AC27" i="19"/>
  <c r="AD27" i="19"/>
  <c r="P28" i="19"/>
  <c r="S28" i="19"/>
  <c r="T28" i="19"/>
  <c r="U28" i="19"/>
  <c r="V28" i="19"/>
  <c r="W28" i="19"/>
  <c r="X28" i="19"/>
  <c r="Y28" i="19"/>
  <c r="Z28" i="19"/>
  <c r="AA28" i="19"/>
  <c r="AB28" i="19"/>
  <c r="AC28" i="19"/>
  <c r="AD28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31" i="19"/>
  <c r="S31" i="19"/>
  <c r="T31" i="19"/>
  <c r="U31" i="19"/>
  <c r="V31" i="19"/>
  <c r="W31" i="19"/>
  <c r="X31" i="19"/>
  <c r="Y31" i="19"/>
  <c r="Z31" i="19"/>
  <c r="AA31" i="19"/>
  <c r="AB31" i="19"/>
  <c r="AC31" i="19"/>
  <c r="AD31" i="19"/>
  <c r="P32" i="19"/>
  <c r="S32" i="19"/>
  <c r="T32" i="19"/>
  <c r="U32" i="19"/>
  <c r="V32" i="19"/>
  <c r="W32" i="19"/>
  <c r="X32" i="19"/>
  <c r="Y32" i="19"/>
  <c r="Z32" i="19"/>
  <c r="AA32" i="19"/>
  <c r="AB32" i="19"/>
  <c r="AC32" i="19"/>
  <c r="AD32" i="19"/>
  <c r="P33" i="19"/>
  <c r="S33" i="19"/>
  <c r="T33" i="19"/>
  <c r="U33" i="19"/>
  <c r="V33" i="19"/>
  <c r="W33" i="19"/>
  <c r="X33" i="19"/>
  <c r="Y33" i="19"/>
  <c r="Z33" i="19"/>
  <c r="AA33" i="19"/>
  <c r="AB33" i="19"/>
  <c r="AC33" i="19"/>
  <c r="AD33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6" i="19"/>
  <c r="S36" i="19"/>
  <c r="T36" i="19"/>
  <c r="U36" i="19"/>
  <c r="V36" i="19"/>
  <c r="W36" i="19"/>
  <c r="X36" i="19"/>
  <c r="Y36" i="19"/>
  <c r="Z36" i="19"/>
  <c r="AA36" i="19"/>
  <c r="AB36" i="19"/>
  <c r="AC36" i="19"/>
  <c r="AD36" i="19"/>
  <c r="P37" i="19"/>
  <c r="S37" i="19"/>
  <c r="T37" i="19"/>
  <c r="U37" i="19"/>
  <c r="V37" i="19"/>
  <c r="W37" i="19"/>
  <c r="X37" i="19"/>
  <c r="Y37" i="19"/>
  <c r="Z37" i="19"/>
  <c r="AA37" i="19"/>
  <c r="AB37" i="19"/>
  <c r="AC37" i="19"/>
  <c r="AD37" i="19"/>
  <c r="P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S93" i="19"/>
  <c r="T93" i="19"/>
  <c r="W93" i="19"/>
  <c r="X93" i="19"/>
  <c r="AA93" i="19"/>
  <c r="AB93" i="19"/>
  <c r="U94" i="19"/>
  <c r="S94" i="19"/>
  <c r="V94" i="19"/>
  <c r="W94" i="19"/>
  <c r="Z94" i="19"/>
  <c r="AA94" i="19"/>
  <c r="AD94" i="19"/>
  <c r="T95" i="19"/>
  <c r="U95" i="19"/>
  <c r="V95" i="19"/>
  <c r="Y95" i="19"/>
  <c r="Z95" i="19"/>
  <c r="AC95" i="19"/>
  <c r="AD95" i="19"/>
  <c r="S96" i="19"/>
  <c r="T96" i="19"/>
  <c r="U96" i="19"/>
  <c r="X96" i="19"/>
  <c r="Y96" i="19"/>
  <c r="AB96" i="19"/>
  <c r="AC96" i="19"/>
  <c r="S97" i="19"/>
  <c r="T97" i="19"/>
  <c r="W97" i="19"/>
  <c r="X97" i="19"/>
  <c r="AA97" i="19"/>
  <c r="AB97" i="19"/>
  <c r="S98" i="19"/>
  <c r="V98" i="19"/>
  <c r="W98" i="19"/>
  <c r="U111" i="19"/>
  <c r="S111" i="19"/>
  <c r="V111" i="19"/>
  <c r="W111" i="19"/>
  <c r="Z111" i="19"/>
  <c r="AA111" i="19"/>
  <c r="AD111" i="19"/>
  <c r="T112" i="19"/>
  <c r="U112" i="19"/>
  <c r="V112" i="19"/>
  <c r="Y112" i="19"/>
  <c r="Z112" i="19"/>
  <c r="AC112" i="19"/>
  <c r="AD112" i="19"/>
  <c r="S113" i="19"/>
  <c r="T113" i="19"/>
  <c r="U113" i="19"/>
  <c r="X113" i="19"/>
  <c r="Y113" i="19"/>
  <c r="AB113" i="19"/>
  <c r="AC113" i="19"/>
  <c r="V114" i="19"/>
  <c r="AA114" i="19"/>
  <c r="S114" i="19"/>
  <c r="T114" i="19"/>
  <c r="W114" i="19"/>
  <c r="X114" i="19"/>
  <c r="AB114" i="19"/>
  <c r="U115" i="19"/>
  <c r="S115" i="19"/>
  <c r="W115" i="19"/>
  <c r="AA115" i="19"/>
  <c r="V116" i="19"/>
  <c r="Z116" i="19"/>
  <c r="AD116" i="19"/>
  <c r="S129" i="19"/>
  <c r="X129" i="19"/>
  <c r="T129" i="19"/>
  <c r="U129" i="19"/>
  <c r="Y129" i="19"/>
  <c r="AC129" i="19"/>
  <c r="W130" i="19"/>
  <c r="X130" i="19"/>
  <c r="S130" i="19"/>
  <c r="U130" i="19"/>
  <c r="Y130" i="19"/>
  <c r="AC130" i="19"/>
  <c r="S131" i="19"/>
  <c r="V131" i="19"/>
  <c r="T131" i="19"/>
  <c r="X131" i="19"/>
  <c r="AB131" i="19"/>
  <c r="Y132" i="19"/>
  <c r="Z132" i="19"/>
  <c r="X132" i="19"/>
  <c r="AB132" i="19"/>
  <c r="S132" i="19"/>
  <c r="U132" i="19"/>
  <c r="AC132" i="19"/>
  <c r="S133" i="19"/>
  <c r="Y133" i="19"/>
  <c r="X133" i="19"/>
  <c r="AD133" i="19"/>
  <c r="T134" i="19"/>
  <c r="W134" i="19"/>
  <c r="Y134" i="19"/>
  <c r="S134" i="19"/>
  <c r="U134" i="19"/>
  <c r="V134" i="19"/>
  <c r="Z134" i="19"/>
  <c r="AD134" i="19"/>
  <c r="P11" i="15"/>
  <c r="S11" i="15"/>
  <c r="T11" i="15"/>
  <c r="U11" i="15"/>
  <c r="V11" i="15"/>
  <c r="V14" i="15" s="1"/>
  <c r="W11" i="15"/>
  <c r="X11" i="15"/>
  <c r="Y11" i="15"/>
  <c r="Z11" i="15"/>
  <c r="EP11" i="32" s="1"/>
  <c r="EP93" i="32" s="1"/>
  <c r="AA11" i="15"/>
  <c r="AB11" i="15"/>
  <c r="AC11" i="15"/>
  <c r="AD11" i="15"/>
  <c r="AD14" i="15" s="1"/>
  <c r="P12" i="15"/>
  <c r="S12" i="15"/>
  <c r="T12" i="15"/>
  <c r="EJ12" i="32" s="1"/>
  <c r="EJ111" i="32" s="1"/>
  <c r="U12" i="15"/>
  <c r="V12" i="15"/>
  <c r="EL12" i="32" s="1"/>
  <c r="EL111" i="32" s="1"/>
  <c r="W12" i="15"/>
  <c r="X12" i="15"/>
  <c r="Y12" i="15"/>
  <c r="Y14" i="15" s="1"/>
  <c r="Z12" i="15"/>
  <c r="AA12" i="15"/>
  <c r="AB12" i="15"/>
  <c r="ER12" i="32" s="1"/>
  <c r="ER111" i="32" s="1"/>
  <c r="AC12" i="15"/>
  <c r="AD12" i="15"/>
  <c r="ET12" i="32" s="1"/>
  <c r="ET111" i="32" s="1"/>
  <c r="P13" i="15"/>
  <c r="S13" i="15"/>
  <c r="EI13" i="32" s="1"/>
  <c r="EI129" i="32" s="1"/>
  <c r="T13" i="15"/>
  <c r="EJ13" i="32" s="1"/>
  <c r="EJ129" i="32" s="1"/>
  <c r="U13" i="15"/>
  <c r="EK13" i="32" s="1"/>
  <c r="EK129" i="32" s="1"/>
  <c r="V13" i="15"/>
  <c r="W13" i="15"/>
  <c r="EM13" i="32" s="1"/>
  <c r="EM129" i="32" s="1"/>
  <c r="X13" i="15"/>
  <c r="Y13" i="15"/>
  <c r="EO13" i="32" s="1"/>
  <c r="EO129" i="32" s="1"/>
  <c r="Z13" i="15"/>
  <c r="AA13" i="15"/>
  <c r="EQ13" i="32" s="1"/>
  <c r="EQ129" i="32" s="1"/>
  <c r="AB13" i="15"/>
  <c r="ER13" i="32" s="1"/>
  <c r="ER129" i="32" s="1"/>
  <c r="AC13" i="15"/>
  <c r="ES13" i="32" s="1"/>
  <c r="ES129" i="32" s="1"/>
  <c r="AD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6" i="15"/>
  <c r="S16" i="15"/>
  <c r="S19" i="15" s="1"/>
  <c r="T16" i="15"/>
  <c r="EJ16" i="32" s="1"/>
  <c r="EJ94" i="32" s="1"/>
  <c r="U16" i="15"/>
  <c r="V16" i="15"/>
  <c r="W16" i="15"/>
  <c r="X16" i="15"/>
  <c r="Y16" i="15"/>
  <c r="Z16" i="15"/>
  <c r="AA16" i="15"/>
  <c r="EQ16" i="32" s="1"/>
  <c r="EQ94" i="32" s="1"/>
  <c r="AB16" i="15"/>
  <c r="AC16" i="15"/>
  <c r="AD16" i="15"/>
  <c r="P17" i="15"/>
  <c r="S17" i="15"/>
  <c r="T17" i="15"/>
  <c r="U17" i="15"/>
  <c r="V17" i="15"/>
  <c r="EL17" i="32" s="1"/>
  <c r="EL112" i="32" s="1"/>
  <c r="W17" i="15"/>
  <c r="X17" i="15"/>
  <c r="Y17" i="15"/>
  <c r="Z17" i="15"/>
  <c r="EP17" i="32" s="1"/>
  <c r="EP112" i="32" s="1"/>
  <c r="AA17" i="15"/>
  <c r="AB17" i="15"/>
  <c r="AC17" i="15"/>
  <c r="AD17" i="15"/>
  <c r="ET17" i="32" s="1"/>
  <c r="ET112" i="32" s="1"/>
  <c r="P18" i="15"/>
  <c r="S18" i="15"/>
  <c r="T18" i="15"/>
  <c r="EJ18" i="32" s="1"/>
  <c r="EJ130" i="32" s="1"/>
  <c r="U18" i="15"/>
  <c r="EK18" i="32" s="1"/>
  <c r="EK130" i="32" s="1"/>
  <c r="V18" i="15"/>
  <c r="W18" i="15"/>
  <c r="X18" i="15"/>
  <c r="Y18" i="15"/>
  <c r="EO18" i="32" s="1"/>
  <c r="EO130" i="32" s="1"/>
  <c r="Z18" i="15"/>
  <c r="AA18" i="15"/>
  <c r="EQ18" i="32" s="1"/>
  <c r="EQ130" i="32" s="1"/>
  <c r="AB18" i="15"/>
  <c r="AC18" i="15"/>
  <c r="ES18" i="32" s="1"/>
  <c r="ES130" i="32" s="1"/>
  <c r="AD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21" i="15"/>
  <c r="S21" i="15"/>
  <c r="T21" i="15"/>
  <c r="U21" i="15"/>
  <c r="V21" i="15"/>
  <c r="W21" i="15"/>
  <c r="X21" i="15"/>
  <c r="EN21" i="32" s="1"/>
  <c r="EN95" i="32" s="1"/>
  <c r="Y21" i="15"/>
  <c r="Z21" i="15"/>
  <c r="AA21" i="15"/>
  <c r="AB21" i="15"/>
  <c r="AC21" i="15"/>
  <c r="AD21" i="15"/>
  <c r="P22" i="15"/>
  <c r="S22" i="15"/>
  <c r="EI22" i="32" s="1"/>
  <c r="EI113" i="32" s="1"/>
  <c r="T22" i="15"/>
  <c r="U22" i="15"/>
  <c r="V22" i="15"/>
  <c r="W22" i="15"/>
  <c r="X22" i="15"/>
  <c r="Y22" i="15"/>
  <c r="Z22" i="15"/>
  <c r="AA22" i="15"/>
  <c r="AA24" i="15" s="1"/>
  <c r="AB22" i="15"/>
  <c r="AC22" i="15"/>
  <c r="AD22" i="15"/>
  <c r="P23" i="15"/>
  <c r="S23" i="15"/>
  <c r="T23" i="15"/>
  <c r="U23" i="15"/>
  <c r="V23" i="15"/>
  <c r="EL23" i="32" s="1"/>
  <c r="EL131" i="32" s="1"/>
  <c r="W23" i="15"/>
  <c r="EM23" i="32" s="1"/>
  <c r="EM131" i="32" s="1"/>
  <c r="X23" i="15"/>
  <c r="Y23" i="15"/>
  <c r="Z23" i="15"/>
  <c r="AA23" i="15"/>
  <c r="AB23" i="15"/>
  <c r="AC23" i="15"/>
  <c r="AD23" i="15"/>
  <c r="AD24" i="15" s="1"/>
  <c r="D24" i="15"/>
  <c r="E24" i="15"/>
  <c r="F24" i="15"/>
  <c r="G24" i="15"/>
  <c r="H24" i="15"/>
  <c r="I24" i="15"/>
  <c r="J24" i="15"/>
  <c r="K24" i="15"/>
  <c r="L24" i="15"/>
  <c r="M24" i="15"/>
  <c r="N24" i="15"/>
  <c r="O24" i="15"/>
  <c r="P26" i="15"/>
  <c r="S26" i="15"/>
  <c r="T26" i="15"/>
  <c r="U26" i="15"/>
  <c r="U29" i="15" s="1"/>
  <c r="V26" i="15"/>
  <c r="W26" i="15"/>
  <c r="X26" i="15"/>
  <c r="Y26" i="15"/>
  <c r="Z26" i="15"/>
  <c r="AA26" i="15"/>
  <c r="AB26" i="15"/>
  <c r="AC26" i="15"/>
  <c r="ES26" i="32" s="1"/>
  <c r="ES96" i="32" s="1"/>
  <c r="AD26" i="15"/>
  <c r="P27" i="15"/>
  <c r="S27" i="15"/>
  <c r="T27" i="15"/>
  <c r="U27" i="15"/>
  <c r="V27" i="15"/>
  <c r="W27" i="15"/>
  <c r="X27" i="15"/>
  <c r="EN27" i="32" s="1"/>
  <c r="EN114" i="32" s="1"/>
  <c r="Y27" i="15"/>
  <c r="Z27" i="15"/>
  <c r="AA27" i="15"/>
  <c r="AB27" i="15"/>
  <c r="AC27" i="15"/>
  <c r="AD27" i="15"/>
  <c r="P28" i="15"/>
  <c r="S28" i="15"/>
  <c r="EI28" i="32" s="1"/>
  <c r="EI132" i="32" s="1"/>
  <c r="T28" i="15"/>
  <c r="U28" i="15"/>
  <c r="V28" i="15"/>
  <c r="W28" i="15"/>
  <c r="X28" i="15"/>
  <c r="Y28" i="15"/>
  <c r="Z28" i="15"/>
  <c r="AA28" i="15"/>
  <c r="EQ28" i="32" s="1"/>
  <c r="EQ132" i="32" s="1"/>
  <c r="AB28" i="15"/>
  <c r="AC28" i="15"/>
  <c r="AD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31" i="15"/>
  <c r="S31" i="15"/>
  <c r="T31" i="15"/>
  <c r="U31" i="15"/>
  <c r="V31" i="15"/>
  <c r="W31" i="15"/>
  <c r="X31" i="15"/>
  <c r="Y31" i="15"/>
  <c r="Z31" i="15"/>
  <c r="EP31" i="32" s="1"/>
  <c r="EP97" i="32" s="1"/>
  <c r="AA31" i="15"/>
  <c r="AB31" i="15"/>
  <c r="AC31" i="15"/>
  <c r="AD31" i="15"/>
  <c r="P32" i="15"/>
  <c r="S32" i="15"/>
  <c r="T32" i="15"/>
  <c r="U32" i="15"/>
  <c r="EK32" i="32" s="1"/>
  <c r="EK115" i="32" s="1"/>
  <c r="V32" i="15"/>
  <c r="W32" i="15"/>
  <c r="X32" i="15"/>
  <c r="Y32" i="15"/>
  <c r="Z32" i="15"/>
  <c r="AA32" i="15"/>
  <c r="AB32" i="15"/>
  <c r="AC32" i="15"/>
  <c r="ES32" i="32" s="1"/>
  <c r="ES115" i="32" s="1"/>
  <c r="AD32" i="15"/>
  <c r="P33" i="15"/>
  <c r="S33" i="15"/>
  <c r="T33" i="15"/>
  <c r="U33" i="15"/>
  <c r="V33" i="15"/>
  <c r="W33" i="15"/>
  <c r="X33" i="15"/>
  <c r="EN33" i="32" s="1"/>
  <c r="EN133" i="32" s="1"/>
  <c r="Y33" i="15"/>
  <c r="Z33" i="15"/>
  <c r="AA33" i="15"/>
  <c r="AB33" i="15"/>
  <c r="AC33" i="15"/>
  <c r="AD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6" i="15"/>
  <c r="S36" i="15"/>
  <c r="T36" i="15"/>
  <c r="U36" i="15"/>
  <c r="V36" i="15"/>
  <c r="W36" i="15"/>
  <c r="EM36" i="32" s="1"/>
  <c r="EM98" i="32" s="1"/>
  <c r="X36" i="15"/>
  <c r="Y36" i="15"/>
  <c r="Z36" i="15"/>
  <c r="AA36" i="15"/>
  <c r="AB36" i="15"/>
  <c r="AC36" i="15"/>
  <c r="AD36" i="15"/>
  <c r="P37" i="15"/>
  <c r="P39" i="15" s="1"/>
  <c r="S37" i="15"/>
  <c r="T37" i="15"/>
  <c r="U37" i="15"/>
  <c r="V37" i="15"/>
  <c r="W37" i="15"/>
  <c r="X37" i="15"/>
  <c r="Y37" i="15"/>
  <c r="Z37" i="15"/>
  <c r="EP37" i="32" s="1"/>
  <c r="EP116" i="32" s="1"/>
  <c r="AA37" i="15"/>
  <c r="AB37" i="15"/>
  <c r="AC37" i="15"/>
  <c r="AD37" i="15"/>
  <c r="P38" i="15"/>
  <c r="S38" i="15"/>
  <c r="T38" i="15"/>
  <c r="U38" i="15"/>
  <c r="U39" i="15" s="1"/>
  <c r="V38" i="15"/>
  <c r="W38" i="15"/>
  <c r="X38" i="15"/>
  <c r="Y38" i="15"/>
  <c r="Z38" i="15"/>
  <c r="AA38" i="15"/>
  <c r="AB38" i="15"/>
  <c r="AC38" i="15"/>
  <c r="AC39" i="15" s="1"/>
  <c r="AD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V93" i="15"/>
  <c r="AC93" i="15"/>
  <c r="S93" i="15"/>
  <c r="T93" i="15"/>
  <c r="U93" i="15"/>
  <c r="X93" i="15"/>
  <c r="AB93" i="15"/>
  <c r="S94" i="15"/>
  <c r="T94" i="15"/>
  <c r="W94" i="15"/>
  <c r="X94" i="15"/>
  <c r="Y94" i="15"/>
  <c r="AB94" i="15"/>
  <c r="AC94" i="15"/>
  <c r="AA95" i="15"/>
  <c r="Z95" i="15"/>
  <c r="S95" i="15"/>
  <c r="W95" i="15"/>
  <c r="Y95" i="15"/>
  <c r="AD95" i="15"/>
  <c r="S96" i="15"/>
  <c r="AA96" i="15"/>
  <c r="T96" i="15"/>
  <c r="Z96" i="15"/>
  <c r="AB96" i="15"/>
  <c r="W97" i="15"/>
  <c r="U97" i="15"/>
  <c r="AC97" i="15"/>
  <c r="S98" i="15"/>
  <c r="AC98" i="15"/>
  <c r="T98" i="15"/>
  <c r="AA111" i="15"/>
  <c r="Y111" i="15"/>
  <c r="S112" i="15"/>
  <c r="V112" i="15"/>
  <c r="T112" i="15"/>
  <c r="Z112" i="15"/>
  <c r="AB112" i="15"/>
  <c r="W113" i="15"/>
  <c r="S113" i="15"/>
  <c r="AA113" i="15"/>
  <c r="AC113" i="15"/>
  <c r="S114" i="15"/>
  <c r="X114" i="15"/>
  <c r="T114" i="15"/>
  <c r="V114" i="15"/>
  <c r="AB114" i="15"/>
  <c r="AD114" i="15"/>
  <c r="AA115" i="15"/>
  <c r="S115" i="15"/>
  <c r="W115" i="15"/>
  <c r="Y115" i="15"/>
  <c r="Z116" i="15"/>
  <c r="V116" i="15"/>
  <c r="S129" i="15"/>
  <c r="Y129" i="15"/>
  <c r="AA129" i="15"/>
  <c r="S130" i="15"/>
  <c r="V130" i="15"/>
  <c r="T130" i="15"/>
  <c r="Z130" i="15"/>
  <c r="AB130" i="15"/>
  <c r="W131" i="15"/>
  <c r="S131" i="15"/>
  <c r="U131" i="15"/>
  <c r="AA131" i="15"/>
  <c r="AC131" i="15"/>
  <c r="S132" i="15"/>
  <c r="X132" i="15"/>
  <c r="T132" i="15"/>
  <c r="V132" i="15"/>
  <c r="AB132" i="15"/>
  <c r="AD132" i="15"/>
  <c r="Y133" i="15"/>
  <c r="S133" i="15"/>
  <c r="U133" i="15"/>
  <c r="W133" i="15"/>
  <c r="AC133" i="15"/>
  <c r="T134" i="15"/>
  <c r="AC134" i="15"/>
  <c r="S134" i="15"/>
  <c r="U134" i="15"/>
  <c r="P11" i="12"/>
  <c r="S11" i="12"/>
  <c r="T11" i="12"/>
  <c r="U11" i="12"/>
  <c r="V11" i="12"/>
  <c r="DW11" i="32" s="1"/>
  <c r="DW93" i="32" s="1"/>
  <c r="W11" i="12"/>
  <c r="DX11" i="32" s="1"/>
  <c r="DX93" i="32" s="1"/>
  <c r="X11" i="12"/>
  <c r="DY11" i="32" s="1"/>
  <c r="DY93" i="32" s="1"/>
  <c r="Y11" i="12"/>
  <c r="Z11" i="12"/>
  <c r="AA11" i="12"/>
  <c r="EB11" i="32" s="1"/>
  <c r="EB93" i="32" s="1"/>
  <c r="AB11" i="12"/>
  <c r="EC11" i="32" s="1"/>
  <c r="EC93" i="32" s="1"/>
  <c r="AC11" i="12"/>
  <c r="AD11" i="12"/>
  <c r="P12" i="12"/>
  <c r="S12" i="12"/>
  <c r="DT12" i="32" s="1"/>
  <c r="DT111" i="32" s="1"/>
  <c r="T12" i="12"/>
  <c r="U12" i="12"/>
  <c r="V12" i="12"/>
  <c r="DW12" i="32" s="1"/>
  <c r="DW111" i="32" s="1"/>
  <c r="W12" i="12"/>
  <c r="X12" i="12"/>
  <c r="DY12" i="32" s="1"/>
  <c r="DY111" i="32" s="1"/>
  <c r="Y12" i="12"/>
  <c r="Z12" i="12"/>
  <c r="EA12" i="32" s="1"/>
  <c r="EA111" i="32" s="1"/>
  <c r="AA12" i="12"/>
  <c r="EB12" i="32" s="1"/>
  <c r="EB111" i="32" s="1"/>
  <c r="AB12" i="12"/>
  <c r="EC12" i="32" s="1"/>
  <c r="EC111" i="32" s="1"/>
  <c r="AC12" i="12"/>
  <c r="AD12" i="12"/>
  <c r="P13" i="12"/>
  <c r="S13" i="12"/>
  <c r="T13" i="12"/>
  <c r="U13" i="12"/>
  <c r="DV13" i="32" s="1"/>
  <c r="DV129" i="32" s="1"/>
  <c r="V13" i="12"/>
  <c r="W13" i="12"/>
  <c r="X13" i="12"/>
  <c r="Y13" i="12"/>
  <c r="Z13" i="12"/>
  <c r="AA13" i="12"/>
  <c r="EB13" i="32" s="1"/>
  <c r="EB129" i="32" s="1"/>
  <c r="AB13" i="12"/>
  <c r="AC13" i="12"/>
  <c r="AD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6" i="12"/>
  <c r="S16" i="12"/>
  <c r="T16" i="12"/>
  <c r="U16" i="12"/>
  <c r="V16" i="12"/>
  <c r="W16" i="12"/>
  <c r="X16" i="12"/>
  <c r="DY16" i="32" s="1"/>
  <c r="DY94" i="32" s="1"/>
  <c r="Y16" i="12"/>
  <c r="Z16" i="12"/>
  <c r="AA16" i="12"/>
  <c r="AB16" i="12"/>
  <c r="AC16" i="12"/>
  <c r="AD16" i="12"/>
  <c r="P17" i="12"/>
  <c r="S17" i="12"/>
  <c r="DT17" i="32" s="1"/>
  <c r="DT112" i="32" s="1"/>
  <c r="T17" i="12"/>
  <c r="U17" i="12"/>
  <c r="V17" i="12"/>
  <c r="W17" i="12"/>
  <c r="DX17" i="32" s="1"/>
  <c r="DX112" i="32" s="1"/>
  <c r="X17" i="12"/>
  <c r="Y17" i="12"/>
  <c r="Z17" i="12"/>
  <c r="EA17" i="32" s="1"/>
  <c r="EA112" i="32" s="1"/>
  <c r="AA17" i="12"/>
  <c r="EB17" i="32" s="1"/>
  <c r="EB112" i="32" s="1"/>
  <c r="AB17" i="12"/>
  <c r="AC17" i="12"/>
  <c r="AD17" i="12"/>
  <c r="P18" i="12"/>
  <c r="S18" i="12"/>
  <c r="T18" i="12"/>
  <c r="U18" i="12"/>
  <c r="V18" i="12"/>
  <c r="DW18" i="32" s="1"/>
  <c r="DW130" i="32" s="1"/>
  <c r="W18" i="12"/>
  <c r="DX18" i="32" s="1"/>
  <c r="DX130" i="32" s="1"/>
  <c r="X18" i="12"/>
  <c r="Y18" i="12"/>
  <c r="Z18" i="12"/>
  <c r="AA18" i="12"/>
  <c r="EB18" i="32" s="1"/>
  <c r="EB130" i="32" s="1"/>
  <c r="AB18" i="12"/>
  <c r="AC18" i="12"/>
  <c r="ED18" i="32" s="1"/>
  <c r="ED130" i="32" s="1"/>
  <c r="AD18" i="12"/>
  <c r="EE18" i="32" s="1"/>
  <c r="EE130" i="32" s="1"/>
  <c r="D19" i="12"/>
  <c r="E19" i="12"/>
  <c r="F19" i="12"/>
  <c r="G19" i="12"/>
  <c r="H19" i="12"/>
  <c r="I19" i="12"/>
  <c r="J19" i="12"/>
  <c r="K19" i="12"/>
  <c r="L19" i="12"/>
  <c r="M19" i="12"/>
  <c r="N19" i="12"/>
  <c r="O19" i="12"/>
  <c r="P21" i="12"/>
  <c r="S21" i="12"/>
  <c r="DT21" i="32" s="1"/>
  <c r="DT95" i="32" s="1"/>
  <c r="T21" i="12"/>
  <c r="U21" i="12"/>
  <c r="DV21" i="32" s="1"/>
  <c r="DV95" i="32" s="1"/>
  <c r="V21" i="12"/>
  <c r="W21" i="12"/>
  <c r="DX21" i="32" s="1"/>
  <c r="DX95" i="32" s="1"/>
  <c r="X21" i="12"/>
  <c r="Y21" i="12"/>
  <c r="DZ21" i="32" s="1"/>
  <c r="DZ95" i="32" s="1"/>
  <c r="Z21" i="12"/>
  <c r="EA21" i="32" s="1"/>
  <c r="EA95" i="32" s="1"/>
  <c r="AA21" i="12"/>
  <c r="EB21" i="32" s="1"/>
  <c r="EB95" i="32" s="1"/>
  <c r="AB21" i="12"/>
  <c r="AC21" i="12"/>
  <c r="ED21" i="32" s="1"/>
  <c r="ED95" i="32" s="1"/>
  <c r="AD21" i="12"/>
  <c r="EE21" i="32" s="1"/>
  <c r="EE95" i="32" s="1"/>
  <c r="P22" i="12"/>
  <c r="S22" i="12"/>
  <c r="T22" i="12"/>
  <c r="DU22" i="32" s="1"/>
  <c r="DU113" i="32" s="1"/>
  <c r="U22" i="12"/>
  <c r="V22" i="12"/>
  <c r="W22" i="12"/>
  <c r="X22" i="12"/>
  <c r="DY22" i="32" s="1"/>
  <c r="DY113" i="32" s="1"/>
  <c r="Y22" i="12"/>
  <c r="Z22" i="12"/>
  <c r="EA22" i="32" s="1"/>
  <c r="EA113" i="32" s="1"/>
  <c r="AA22" i="12"/>
  <c r="EB22" i="32" s="1"/>
  <c r="EB113" i="32" s="1"/>
  <c r="AB22" i="12"/>
  <c r="EC22" i="32" s="1"/>
  <c r="EC113" i="32" s="1"/>
  <c r="AC22" i="12"/>
  <c r="ED22" i="32" s="1"/>
  <c r="ED113" i="32" s="1"/>
  <c r="AD22" i="12"/>
  <c r="EE22" i="32" s="1"/>
  <c r="EE113" i="32" s="1"/>
  <c r="P23" i="12"/>
  <c r="S23" i="12"/>
  <c r="DT23" i="32" s="1"/>
  <c r="DT131" i="32" s="1"/>
  <c r="T23" i="12"/>
  <c r="U23" i="12"/>
  <c r="V23" i="12"/>
  <c r="DW23" i="32" s="1"/>
  <c r="DW131" i="32" s="1"/>
  <c r="W23" i="12"/>
  <c r="X23" i="12"/>
  <c r="Y23" i="12"/>
  <c r="DZ23" i="32" s="1"/>
  <c r="DZ131" i="32" s="1"/>
  <c r="Z23" i="12"/>
  <c r="EA23" i="32" s="1"/>
  <c r="EA131" i="32" s="1"/>
  <c r="AA23" i="12"/>
  <c r="EB23" i="32" s="1"/>
  <c r="EB131" i="32" s="1"/>
  <c r="AB23" i="12"/>
  <c r="AC23" i="12"/>
  <c r="ED23" i="32" s="1"/>
  <c r="ED131" i="32" s="1"/>
  <c r="AD23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6" i="12"/>
  <c r="S26" i="12"/>
  <c r="DT26" i="32" s="1"/>
  <c r="DT96" i="32" s="1"/>
  <c r="T26" i="12"/>
  <c r="U26" i="12"/>
  <c r="V26" i="12"/>
  <c r="DW26" i="32" s="1"/>
  <c r="DW96" i="32" s="1"/>
  <c r="W26" i="12"/>
  <c r="X26" i="12"/>
  <c r="Y26" i="12"/>
  <c r="Z26" i="12"/>
  <c r="EA26" i="32" s="1"/>
  <c r="EA96" i="32" s="1"/>
  <c r="AA26" i="12"/>
  <c r="EB26" i="32" s="1"/>
  <c r="EB96" i="32" s="1"/>
  <c r="AB26" i="12"/>
  <c r="AC26" i="12"/>
  <c r="AD26" i="12"/>
  <c r="P27" i="12"/>
  <c r="S27" i="12"/>
  <c r="T27" i="12"/>
  <c r="U27" i="12"/>
  <c r="DV27" i="32" s="1"/>
  <c r="DV114" i="32" s="1"/>
  <c r="V27" i="12"/>
  <c r="DW27" i="32" s="1"/>
  <c r="DW114" i="32" s="1"/>
  <c r="W27" i="12"/>
  <c r="X27" i="12"/>
  <c r="Y27" i="12"/>
  <c r="Z27" i="12"/>
  <c r="EA27" i="32" s="1"/>
  <c r="EA114" i="32" s="1"/>
  <c r="AA27" i="12"/>
  <c r="AB27" i="12"/>
  <c r="AC27" i="12"/>
  <c r="ED27" i="32" s="1"/>
  <c r="ED114" i="32" s="1"/>
  <c r="AD27" i="12"/>
  <c r="EE27" i="32" s="1"/>
  <c r="EE114" i="32" s="1"/>
  <c r="P28" i="12"/>
  <c r="S28" i="12"/>
  <c r="T28" i="12"/>
  <c r="DU28" i="32" s="1"/>
  <c r="DU132" i="32" s="1"/>
  <c r="U28" i="12"/>
  <c r="V28" i="12"/>
  <c r="W28" i="12"/>
  <c r="X28" i="12"/>
  <c r="DY28" i="32" s="1"/>
  <c r="DY132" i="32" s="1"/>
  <c r="Y28" i="12"/>
  <c r="Z28" i="12"/>
  <c r="AA28" i="12"/>
  <c r="AB28" i="12"/>
  <c r="EC28" i="32" s="1"/>
  <c r="EC132" i="32" s="1"/>
  <c r="AC28" i="12"/>
  <c r="AD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31" i="12"/>
  <c r="S31" i="12"/>
  <c r="DT31" i="32" s="1"/>
  <c r="DT97" i="32" s="1"/>
  <c r="T31" i="12"/>
  <c r="U31" i="12"/>
  <c r="V31" i="12"/>
  <c r="W31" i="12"/>
  <c r="DX31" i="32" s="1"/>
  <c r="DX97" i="32" s="1"/>
  <c r="X31" i="12"/>
  <c r="DY31" i="32" s="1"/>
  <c r="DY97" i="32" s="1"/>
  <c r="Y31" i="12"/>
  <c r="Z31" i="12"/>
  <c r="AA31" i="12"/>
  <c r="EB31" i="32" s="1"/>
  <c r="EB97" i="32" s="1"/>
  <c r="AB31" i="12"/>
  <c r="AC31" i="12"/>
  <c r="AD31" i="12"/>
  <c r="P32" i="12"/>
  <c r="P34" i="12" s="1"/>
  <c r="S32" i="12"/>
  <c r="T32" i="12"/>
  <c r="U32" i="12"/>
  <c r="V32" i="12"/>
  <c r="DW32" i="32" s="1"/>
  <c r="DW115" i="32" s="1"/>
  <c r="W32" i="12"/>
  <c r="X32" i="12"/>
  <c r="Y32" i="12"/>
  <c r="Z32" i="12"/>
  <c r="EA32" i="32" s="1"/>
  <c r="EA115" i="32" s="1"/>
  <c r="AA32" i="12"/>
  <c r="AB32" i="12"/>
  <c r="AC32" i="12"/>
  <c r="AD32" i="12"/>
  <c r="EE32" i="32" s="1"/>
  <c r="EE115" i="32" s="1"/>
  <c r="P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6" i="12"/>
  <c r="S36" i="12"/>
  <c r="T36" i="12"/>
  <c r="DU36" i="32" s="1"/>
  <c r="DU98" i="32" s="1"/>
  <c r="U36" i="12"/>
  <c r="V36" i="12"/>
  <c r="W36" i="12"/>
  <c r="X36" i="12"/>
  <c r="Y36" i="12"/>
  <c r="Z36" i="12"/>
  <c r="AA36" i="12"/>
  <c r="AB36" i="12"/>
  <c r="AC36" i="12"/>
  <c r="AD36" i="12"/>
  <c r="P37" i="12"/>
  <c r="S37" i="12"/>
  <c r="DT37" i="32" s="1"/>
  <c r="DT116" i="32" s="1"/>
  <c r="T37" i="12"/>
  <c r="U37" i="12"/>
  <c r="V37" i="12"/>
  <c r="W37" i="12"/>
  <c r="DX37" i="32" s="1"/>
  <c r="DX116" i="32" s="1"/>
  <c r="X37" i="12"/>
  <c r="Y37" i="12"/>
  <c r="Z37" i="12"/>
  <c r="AA37" i="12"/>
  <c r="EB37" i="32" s="1"/>
  <c r="EB116" i="32" s="1"/>
  <c r="AB37" i="12"/>
  <c r="AC37" i="12"/>
  <c r="AD37" i="12"/>
  <c r="P38" i="12"/>
  <c r="S38" i="12"/>
  <c r="T38" i="12"/>
  <c r="U38" i="12"/>
  <c r="V38" i="12"/>
  <c r="DW38" i="32" s="1"/>
  <c r="DW134" i="32" s="1"/>
  <c r="W38" i="12"/>
  <c r="X38" i="12"/>
  <c r="Y38" i="12"/>
  <c r="Z38" i="12"/>
  <c r="EA38" i="32" s="1"/>
  <c r="EA134" i="32" s="1"/>
  <c r="AA38" i="12"/>
  <c r="AB38" i="12"/>
  <c r="AC38" i="12"/>
  <c r="AD38" i="12"/>
  <c r="EE38" i="32" s="1"/>
  <c r="EE134" i="32" s="1"/>
  <c r="D39" i="12"/>
  <c r="E39" i="12"/>
  <c r="F39" i="12"/>
  <c r="G39" i="12"/>
  <c r="H39" i="12"/>
  <c r="I39" i="12"/>
  <c r="J39" i="12"/>
  <c r="K39" i="12"/>
  <c r="L39" i="12"/>
  <c r="M39" i="12"/>
  <c r="N39" i="12"/>
  <c r="O39" i="12"/>
  <c r="T93" i="12"/>
  <c r="X93" i="12"/>
  <c r="Z93" i="12"/>
  <c r="Y94" i="12"/>
  <c r="S94" i="12"/>
  <c r="AA94" i="12"/>
  <c r="V95" i="12"/>
  <c r="S95" i="12"/>
  <c r="T95" i="12"/>
  <c r="Z95" i="12"/>
  <c r="AB95" i="12"/>
  <c r="S96" i="12"/>
  <c r="U96" i="12"/>
  <c r="S97" i="12"/>
  <c r="T97" i="12"/>
  <c r="V97" i="12"/>
  <c r="Y98" i="12"/>
  <c r="W98" i="12"/>
  <c r="S98" i="12"/>
  <c r="U98" i="12"/>
  <c r="S111" i="12"/>
  <c r="X111" i="12"/>
  <c r="AA112" i="12"/>
  <c r="S112" i="12"/>
  <c r="U112" i="12"/>
  <c r="Z113" i="12"/>
  <c r="Y114" i="12"/>
  <c r="W114" i="12"/>
  <c r="S114" i="12"/>
  <c r="U114" i="12"/>
  <c r="T115" i="12"/>
  <c r="U116" i="12"/>
  <c r="AA116" i="12"/>
  <c r="S116" i="12"/>
  <c r="V129" i="12"/>
  <c r="Z129" i="12"/>
  <c r="U130" i="12"/>
  <c r="S130" i="12"/>
  <c r="T130" i="12"/>
  <c r="AB130" i="12"/>
  <c r="AD130" i="12"/>
  <c r="AC131" i="12"/>
  <c r="S131" i="12"/>
  <c r="U131" i="12"/>
  <c r="W131" i="12"/>
  <c r="T132" i="12"/>
  <c r="X132" i="12"/>
  <c r="Z132" i="12"/>
  <c r="S133" i="12"/>
  <c r="Y133" i="12"/>
  <c r="AA133" i="12"/>
  <c r="S134" i="12"/>
  <c r="T134" i="12"/>
  <c r="U134" i="12"/>
  <c r="AA134" i="12"/>
  <c r="AC134" i="12"/>
  <c r="W134" i="12"/>
  <c r="Y134" i="12"/>
  <c r="P11" i="18"/>
  <c r="S11" i="18"/>
  <c r="T11" i="18"/>
  <c r="U11" i="18"/>
  <c r="V11" i="18"/>
  <c r="W11" i="18"/>
  <c r="X11" i="18"/>
  <c r="DJ11" i="32" s="1"/>
  <c r="DJ93" i="32" s="1"/>
  <c r="Y11" i="18"/>
  <c r="Z11" i="18"/>
  <c r="AA11" i="18"/>
  <c r="DM11" i="32" s="1"/>
  <c r="DM93" i="32" s="1"/>
  <c r="AB11" i="18"/>
  <c r="AC11" i="18"/>
  <c r="AD11" i="18"/>
  <c r="P12" i="18"/>
  <c r="S12" i="18"/>
  <c r="T12" i="18"/>
  <c r="U12" i="18"/>
  <c r="V12" i="18"/>
  <c r="W12" i="18"/>
  <c r="X12" i="18"/>
  <c r="Y12" i="18"/>
  <c r="Z12" i="18"/>
  <c r="AA12" i="18"/>
  <c r="AB12" i="18"/>
  <c r="AC12" i="18"/>
  <c r="AD12" i="18"/>
  <c r="DP12" i="32" s="1"/>
  <c r="DP111" i="32" s="1"/>
  <c r="P13" i="18"/>
  <c r="S13" i="18"/>
  <c r="T13" i="18"/>
  <c r="U13" i="18"/>
  <c r="V13" i="18"/>
  <c r="W13" i="18"/>
  <c r="X13" i="18"/>
  <c r="Y13" i="18"/>
  <c r="DK13" i="32" s="1"/>
  <c r="DK129" i="32" s="1"/>
  <c r="Z13" i="18"/>
  <c r="AA13" i="18"/>
  <c r="AB13" i="18"/>
  <c r="AC13" i="18"/>
  <c r="DO13" i="32" s="1"/>
  <c r="DO129" i="32" s="1"/>
  <c r="AD13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6" i="18"/>
  <c r="S16" i="18"/>
  <c r="T16" i="18"/>
  <c r="U16" i="18"/>
  <c r="DG16" i="32" s="1"/>
  <c r="DG94" i="32" s="1"/>
  <c r="V16" i="18"/>
  <c r="W16" i="18"/>
  <c r="X16" i="18"/>
  <c r="DJ16" i="32" s="1"/>
  <c r="DJ94" i="32" s="1"/>
  <c r="Y16" i="18"/>
  <c r="Z16" i="18"/>
  <c r="AA16" i="18"/>
  <c r="AB16" i="18"/>
  <c r="AC16" i="18"/>
  <c r="AD16" i="18"/>
  <c r="P17" i="18"/>
  <c r="S17" i="18"/>
  <c r="S19" i="18" s="1"/>
  <c r="T17" i="18"/>
  <c r="U17" i="18"/>
  <c r="V17" i="18"/>
  <c r="W17" i="18"/>
  <c r="DI17" i="32" s="1"/>
  <c r="DI112" i="32" s="1"/>
  <c r="X17" i="18"/>
  <c r="Y17" i="18"/>
  <c r="Z17" i="18"/>
  <c r="AA17" i="18"/>
  <c r="AA19" i="18" s="1"/>
  <c r="AB17" i="18"/>
  <c r="AC17" i="18"/>
  <c r="AD17" i="18"/>
  <c r="P18" i="18"/>
  <c r="S18" i="18"/>
  <c r="T18" i="18"/>
  <c r="DF18" i="32" s="1"/>
  <c r="DF130" i="32" s="1"/>
  <c r="U18" i="18"/>
  <c r="V18" i="18"/>
  <c r="DH18" i="32" s="1"/>
  <c r="DH130" i="32" s="1"/>
  <c r="W18" i="18"/>
  <c r="X18" i="18"/>
  <c r="Y18" i="18"/>
  <c r="Z18" i="18"/>
  <c r="AA18" i="18"/>
  <c r="AB18" i="18"/>
  <c r="AC18" i="18"/>
  <c r="AD18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P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P23" i="18"/>
  <c r="S23" i="18"/>
  <c r="T23" i="18"/>
  <c r="U23" i="18"/>
  <c r="V23" i="18"/>
  <c r="W23" i="18"/>
  <c r="X23" i="18"/>
  <c r="Y23" i="18"/>
  <c r="DK23" i="32" s="1"/>
  <c r="DK131" i="32" s="1"/>
  <c r="Z23" i="18"/>
  <c r="AA23" i="18"/>
  <c r="AB23" i="18"/>
  <c r="AC23" i="18"/>
  <c r="DO23" i="32" s="1"/>
  <c r="DO131" i="32" s="1"/>
  <c r="AD23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6" i="18"/>
  <c r="S26" i="18"/>
  <c r="DE26" i="32" s="1"/>
  <c r="DE96" i="32" s="1"/>
  <c r="T26" i="18"/>
  <c r="U26" i="18"/>
  <c r="V26" i="18"/>
  <c r="W26" i="18"/>
  <c r="DI26" i="32" s="1"/>
  <c r="DI96" i="32" s="1"/>
  <c r="X26" i="18"/>
  <c r="Y26" i="18"/>
  <c r="Z26" i="18"/>
  <c r="AA26" i="18"/>
  <c r="AB26" i="18"/>
  <c r="AC26" i="18"/>
  <c r="AD26" i="18"/>
  <c r="P27" i="18"/>
  <c r="S27" i="18"/>
  <c r="T27" i="18"/>
  <c r="U27" i="18"/>
  <c r="V27" i="18"/>
  <c r="DH27" i="32" s="1"/>
  <c r="DH114" i="32" s="1"/>
  <c r="W27" i="18"/>
  <c r="X27" i="18"/>
  <c r="Y27" i="18"/>
  <c r="Z27" i="18"/>
  <c r="AA27" i="18"/>
  <c r="AB27" i="18"/>
  <c r="AC27" i="18"/>
  <c r="DO27" i="32" s="1"/>
  <c r="DO114" i="32" s="1"/>
  <c r="AD27" i="18"/>
  <c r="P28" i="18"/>
  <c r="S28" i="18"/>
  <c r="T28" i="18"/>
  <c r="DF28" i="32" s="1"/>
  <c r="DF132" i="32" s="1"/>
  <c r="U28" i="18"/>
  <c r="V28" i="18"/>
  <c r="W28" i="18"/>
  <c r="X28" i="18"/>
  <c r="DJ28" i="32" s="1"/>
  <c r="DJ132" i="32" s="1"/>
  <c r="Y28" i="18"/>
  <c r="Z28" i="18"/>
  <c r="AA28" i="18"/>
  <c r="AB28" i="18"/>
  <c r="DN28" i="32" s="1"/>
  <c r="DN132" i="32" s="1"/>
  <c r="AC28" i="18"/>
  <c r="AD28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P32" i="18"/>
  <c r="S32" i="18"/>
  <c r="T32" i="18"/>
  <c r="U32" i="18"/>
  <c r="V32" i="18"/>
  <c r="DH32" i="32" s="1"/>
  <c r="DH115" i="32" s="1"/>
  <c r="W32" i="18"/>
  <c r="X32" i="18"/>
  <c r="Y32" i="18"/>
  <c r="Z32" i="18"/>
  <c r="AA32" i="18"/>
  <c r="AB32" i="18"/>
  <c r="AC32" i="18"/>
  <c r="AD32" i="18"/>
  <c r="P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P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S94" i="18"/>
  <c r="X94" i="18"/>
  <c r="T94" i="18"/>
  <c r="V94" i="18"/>
  <c r="AB94" i="18"/>
  <c r="AD94" i="18"/>
  <c r="Y95" i="18"/>
  <c r="AA95" i="18"/>
  <c r="S95" i="18"/>
  <c r="U95" i="18"/>
  <c r="W95" i="18"/>
  <c r="AC95" i="18"/>
  <c r="S96" i="18"/>
  <c r="V96" i="18"/>
  <c r="X96" i="18"/>
  <c r="AD96" i="18"/>
  <c r="S97" i="18"/>
  <c r="Y97" i="18"/>
  <c r="W97" i="18"/>
  <c r="T98" i="18"/>
  <c r="AD98" i="18"/>
  <c r="X98" i="18"/>
  <c r="Z98" i="18"/>
  <c r="W111" i="18"/>
  <c r="S111" i="18"/>
  <c r="U111" i="18"/>
  <c r="AA111" i="18"/>
  <c r="AC111" i="18"/>
  <c r="S112" i="18"/>
  <c r="X112" i="18"/>
  <c r="T112" i="18"/>
  <c r="V112" i="18"/>
  <c r="AB112" i="18"/>
  <c r="AD112" i="18"/>
  <c r="Y113" i="18"/>
  <c r="AA113" i="18"/>
  <c r="S113" i="18"/>
  <c r="U113" i="18"/>
  <c r="W113" i="18"/>
  <c r="AC113" i="18"/>
  <c r="S114" i="18"/>
  <c r="V114" i="18"/>
  <c r="X114" i="18"/>
  <c r="AD114" i="18"/>
  <c r="S115" i="18"/>
  <c r="W115" i="18"/>
  <c r="Y115" i="18"/>
  <c r="T116" i="18"/>
  <c r="X116" i="18"/>
  <c r="Z116" i="18"/>
  <c r="S129" i="18"/>
  <c r="Y129" i="18"/>
  <c r="AA129" i="18"/>
  <c r="V130" i="18"/>
  <c r="S130" i="18"/>
  <c r="X130" i="18"/>
  <c r="T130" i="18"/>
  <c r="Z130" i="18"/>
  <c r="AB130" i="18"/>
  <c r="W131" i="18"/>
  <c r="Y131" i="18"/>
  <c r="S131" i="18"/>
  <c r="U131" i="18"/>
  <c r="AA131" i="18"/>
  <c r="AC131" i="18"/>
  <c r="S132" i="18"/>
  <c r="X132" i="18"/>
  <c r="T132" i="18"/>
  <c r="V132" i="18"/>
  <c r="AB132" i="18"/>
  <c r="AD132" i="18"/>
  <c r="Y133" i="18"/>
  <c r="AA133" i="18"/>
  <c r="S133" i="18"/>
  <c r="U133" i="18"/>
  <c r="W133" i="18"/>
  <c r="AC133" i="18"/>
  <c r="T134" i="18"/>
  <c r="U134" i="18"/>
  <c r="W134" i="18"/>
  <c r="P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P12" i="17"/>
  <c r="S12" i="17"/>
  <c r="T12" i="17"/>
  <c r="CQ12" i="32" s="1"/>
  <c r="CQ111" i="32" s="1"/>
  <c r="U12" i="17"/>
  <c r="V12" i="17"/>
  <c r="W12" i="17"/>
  <c r="CT12" i="32" s="1"/>
  <c r="CT111" i="32" s="1"/>
  <c r="X12" i="17"/>
  <c r="CU12" i="32" s="1"/>
  <c r="CU111" i="32" s="1"/>
  <c r="Y12" i="17"/>
  <c r="Z12" i="17"/>
  <c r="CW12" i="32" s="1"/>
  <c r="CW111" i="32" s="1"/>
  <c r="AA12" i="17"/>
  <c r="AB12" i="17"/>
  <c r="AC12" i="17"/>
  <c r="AD12" i="17"/>
  <c r="DA12" i="32" s="1"/>
  <c r="DA111" i="32" s="1"/>
  <c r="P13" i="17"/>
  <c r="S13" i="17"/>
  <c r="T13" i="17"/>
  <c r="U13" i="17"/>
  <c r="CR13" i="32" s="1"/>
  <c r="CR129" i="32" s="1"/>
  <c r="V13" i="17"/>
  <c r="W13" i="17"/>
  <c r="CT13" i="32" s="1"/>
  <c r="CT129" i="32" s="1"/>
  <c r="X13" i="17"/>
  <c r="Y13" i="17"/>
  <c r="CV13" i="32" s="1"/>
  <c r="CV129" i="32" s="1"/>
  <c r="Z13" i="17"/>
  <c r="AA13" i="17"/>
  <c r="AB13" i="17"/>
  <c r="AC13" i="17"/>
  <c r="AD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P17" i="17"/>
  <c r="S17" i="17"/>
  <c r="CP17" i="32" s="1"/>
  <c r="CP112" i="32" s="1"/>
  <c r="T17" i="17"/>
  <c r="CQ17" i="32" s="1"/>
  <c r="CQ112" i="32" s="1"/>
  <c r="U17" i="17"/>
  <c r="V17" i="17"/>
  <c r="W17" i="17"/>
  <c r="X17" i="17"/>
  <c r="CU17" i="32" s="1"/>
  <c r="CU112" i="32" s="1"/>
  <c r="Y17" i="17"/>
  <c r="Z17" i="17"/>
  <c r="AA17" i="17"/>
  <c r="AB17" i="17"/>
  <c r="AC17" i="17"/>
  <c r="AD17" i="17"/>
  <c r="P18" i="17"/>
  <c r="S18" i="17"/>
  <c r="T18" i="17"/>
  <c r="U18" i="17"/>
  <c r="CR18" i="32" s="1"/>
  <c r="CR130" i="32" s="1"/>
  <c r="V18" i="17"/>
  <c r="W18" i="17"/>
  <c r="X18" i="17"/>
  <c r="Y18" i="17"/>
  <c r="CV18" i="32" s="1"/>
  <c r="CV130" i="32" s="1"/>
  <c r="Z18" i="17"/>
  <c r="AA18" i="17"/>
  <c r="AB18" i="17"/>
  <c r="CY18" i="32" s="1"/>
  <c r="CY130" i="32" s="1"/>
  <c r="AC18" i="17"/>
  <c r="AD18" i="17"/>
  <c r="DA18" i="32" s="1"/>
  <c r="DA130" i="32" s="1"/>
  <c r="D19" i="17"/>
  <c r="E19" i="17"/>
  <c r="F19" i="17"/>
  <c r="G19" i="17"/>
  <c r="H19" i="17"/>
  <c r="I19" i="17"/>
  <c r="J19" i="17"/>
  <c r="K19" i="17"/>
  <c r="L19" i="17"/>
  <c r="M19" i="17"/>
  <c r="N19" i="17"/>
  <c r="O19" i="17"/>
  <c r="P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P22" i="17"/>
  <c r="S22" i="17"/>
  <c r="T22" i="17"/>
  <c r="CQ22" i="32" s="1"/>
  <c r="CQ113" i="32" s="1"/>
  <c r="U22" i="17"/>
  <c r="V22" i="17"/>
  <c r="W22" i="17"/>
  <c r="X22" i="17"/>
  <c r="CU22" i="32" s="1"/>
  <c r="CU113" i="32" s="1"/>
  <c r="Y22" i="17"/>
  <c r="Z22" i="17"/>
  <c r="CW22" i="32" s="1"/>
  <c r="CW113" i="32" s="1"/>
  <c r="AA22" i="17"/>
  <c r="AB22" i="17"/>
  <c r="AC22" i="17"/>
  <c r="AD22" i="17"/>
  <c r="P23" i="17"/>
  <c r="S23" i="17"/>
  <c r="T23" i="17"/>
  <c r="U23" i="17"/>
  <c r="CR23" i="32" s="1"/>
  <c r="CR131" i="32" s="1"/>
  <c r="V23" i="17"/>
  <c r="W23" i="17"/>
  <c r="CT23" i="32" s="1"/>
  <c r="CT131" i="32" s="1"/>
  <c r="X23" i="17"/>
  <c r="Y23" i="17"/>
  <c r="CV23" i="32" s="1"/>
  <c r="CV131" i="32" s="1"/>
  <c r="Z23" i="17"/>
  <c r="AA23" i="17"/>
  <c r="AB23" i="17"/>
  <c r="AC23" i="17"/>
  <c r="AD23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6" i="17"/>
  <c r="S26" i="17"/>
  <c r="T26" i="17"/>
  <c r="U26" i="17"/>
  <c r="V26" i="17"/>
  <c r="W26" i="17"/>
  <c r="X26" i="17"/>
  <c r="Y26" i="17"/>
  <c r="CV26" i="32" s="1"/>
  <c r="CV96" i="32" s="1"/>
  <c r="Z26" i="17"/>
  <c r="AA26" i="17"/>
  <c r="AB26" i="17"/>
  <c r="AC26" i="17"/>
  <c r="AD26" i="17"/>
  <c r="P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P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P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P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P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P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V93" i="17"/>
  <c r="Z93" i="17"/>
  <c r="Y94" i="17"/>
  <c r="AA94" i="17"/>
  <c r="S94" i="17"/>
  <c r="U94" i="17"/>
  <c r="AC94" i="17"/>
  <c r="T95" i="17"/>
  <c r="Z95" i="17"/>
  <c r="X95" i="17"/>
  <c r="Y96" i="17"/>
  <c r="V97" i="17"/>
  <c r="S97" i="17"/>
  <c r="X97" i="17"/>
  <c r="AB97" i="17"/>
  <c r="T97" i="17"/>
  <c r="Z97" i="17"/>
  <c r="Y98" i="17"/>
  <c r="S98" i="17"/>
  <c r="AC98" i="17"/>
  <c r="S111" i="17"/>
  <c r="X111" i="17"/>
  <c r="V111" i="17"/>
  <c r="AD111" i="17"/>
  <c r="S112" i="17"/>
  <c r="Y112" i="17"/>
  <c r="W112" i="17"/>
  <c r="T113" i="17"/>
  <c r="X113" i="17"/>
  <c r="Y114" i="17"/>
  <c r="V115" i="17"/>
  <c r="S115" i="17"/>
  <c r="AD115" i="17"/>
  <c r="AB115" i="17"/>
  <c r="T115" i="17"/>
  <c r="Z115" i="17"/>
  <c r="W116" i="17"/>
  <c r="Y116" i="17"/>
  <c r="AA116" i="17"/>
  <c r="S116" i="17"/>
  <c r="AC116" i="17"/>
  <c r="S129" i="17"/>
  <c r="X129" i="17"/>
  <c r="V129" i="17"/>
  <c r="AD129" i="17"/>
  <c r="S130" i="17"/>
  <c r="Y130" i="17"/>
  <c r="W130" i="17"/>
  <c r="T131" i="17"/>
  <c r="X131" i="17"/>
  <c r="Y132" i="17"/>
  <c r="S139" i="17"/>
  <c r="P11" i="16"/>
  <c r="S11" i="16"/>
  <c r="T11" i="16"/>
  <c r="U11" i="16"/>
  <c r="V11" i="16"/>
  <c r="W11" i="16"/>
  <c r="CE11" i="32" s="1"/>
  <c r="CE93" i="32" s="1"/>
  <c r="X11" i="16"/>
  <c r="Y11" i="16"/>
  <c r="Z11" i="16"/>
  <c r="CH11" i="32" s="1"/>
  <c r="CH93" i="32" s="1"/>
  <c r="AA11" i="16"/>
  <c r="CI11" i="32" s="1"/>
  <c r="CI93" i="32" s="1"/>
  <c r="AB11" i="16"/>
  <c r="AC11" i="16"/>
  <c r="AD11" i="16"/>
  <c r="CL11" i="32" s="1"/>
  <c r="CL93" i="32" s="1"/>
  <c r="P12" i="16"/>
  <c r="S12" i="16"/>
  <c r="T12" i="16"/>
  <c r="CB12" i="32" s="1"/>
  <c r="CB111" i="32" s="1"/>
  <c r="U12" i="16"/>
  <c r="CC12" i="32" s="1"/>
  <c r="CC111" i="32" s="1"/>
  <c r="V12" i="16"/>
  <c r="CD12" i="32" s="1"/>
  <c r="CD111" i="32" s="1"/>
  <c r="W12" i="16"/>
  <c r="X12" i="16"/>
  <c r="Y12" i="16"/>
  <c r="CG12" i="32" s="1"/>
  <c r="CG111" i="32" s="1"/>
  <c r="Z12" i="16"/>
  <c r="AA12" i="16"/>
  <c r="AB12" i="16"/>
  <c r="AC12" i="16"/>
  <c r="CK12" i="32" s="1"/>
  <c r="CK111" i="32" s="1"/>
  <c r="AD12" i="16"/>
  <c r="CL12" i="32" s="1"/>
  <c r="CL111" i="32" s="1"/>
  <c r="P13" i="16"/>
  <c r="S13" i="16"/>
  <c r="T13" i="16"/>
  <c r="U13" i="16"/>
  <c r="V13" i="16"/>
  <c r="W13" i="16"/>
  <c r="X13" i="16"/>
  <c r="CF13" i="32" s="1"/>
  <c r="CF129" i="32" s="1"/>
  <c r="Y13" i="16"/>
  <c r="CG13" i="32" s="1"/>
  <c r="CG129" i="32" s="1"/>
  <c r="Z13" i="16"/>
  <c r="AA13" i="16"/>
  <c r="AB13" i="16"/>
  <c r="CJ13" i="32" s="1"/>
  <c r="CJ129" i="32" s="1"/>
  <c r="AC13" i="16"/>
  <c r="AD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6" i="16"/>
  <c r="S16" i="16"/>
  <c r="T16" i="16"/>
  <c r="CB16" i="32" s="1"/>
  <c r="CB94" i="32" s="1"/>
  <c r="U16" i="16"/>
  <c r="V16" i="16"/>
  <c r="CD16" i="32" s="1"/>
  <c r="CD94" i="32" s="1"/>
  <c r="W16" i="16"/>
  <c r="X16" i="16"/>
  <c r="Y16" i="16"/>
  <c r="Z16" i="16"/>
  <c r="CH16" i="32" s="1"/>
  <c r="CH94" i="32" s="1"/>
  <c r="AA16" i="16"/>
  <c r="AB16" i="16"/>
  <c r="AC16" i="16"/>
  <c r="AD16" i="16"/>
  <c r="CL16" i="32" s="1"/>
  <c r="CL94" i="32" s="1"/>
  <c r="P17" i="16"/>
  <c r="S17" i="16"/>
  <c r="CA17" i="32" s="1"/>
  <c r="CA112" i="32" s="1"/>
  <c r="T17" i="16"/>
  <c r="U17" i="16"/>
  <c r="V17" i="16"/>
  <c r="CD17" i="32" s="1"/>
  <c r="CD112" i="32" s="1"/>
  <c r="W17" i="16"/>
  <c r="CE17" i="32" s="1"/>
  <c r="CE112" i="32" s="1"/>
  <c r="X17" i="16"/>
  <c r="Y17" i="16"/>
  <c r="CG17" i="32" s="1"/>
  <c r="CG112" i="32" s="1"/>
  <c r="Z17" i="16"/>
  <c r="AA17" i="16"/>
  <c r="AB17" i="16"/>
  <c r="AC17" i="16"/>
  <c r="CK17" i="32" s="1"/>
  <c r="CK112" i="32" s="1"/>
  <c r="AD17" i="16"/>
  <c r="P18" i="16"/>
  <c r="S18" i="16"/>
  <c r="T18" i="16"/>
  <c r="CB18" i="32" s="1"/>
  <c r="CB130" i="32" s="1"/>
  <c r="U18" i="16"/>
  <c r="V18" i="16"/>
  <c r="CD18" i="32" s="1"/>
  <c r="CD130" i="32" s="1"/>
  <c r="W18" i="16"/>
  <c r="X18" i="16"/>
  <c r="CF18" i="32" s="1"/>
  <c r="CF130" i="32" s="1"/>
  <c r="Y18" i="16"/>
  <c r="Z18" i="16"/>
  <c r="CH18" i="32" s="1"/>
  <c r="CH130" i="32" s="1"/>
  <c r="AA18" i="16"/>
  <c r="AB18" i="16"/>
  <c r="CJ18" i="32" s="1"/>
  <c r="CJ130" i="32" s="1"/>
  <c r="AC18" i="16"/>
  <c r="AD18" i="16"/>
  <c r="CL18" i="32" s="1"/>
  <c r="CL130" i="32" s="1"/>
  <c r="D19" i="16"/>
  <c r="E19" i="16"/>
  <c r="F19" i="16"/>
  <c r="G19" i="16"/>
  <c r="H19" i="16"/>
  <c r="I19" i="16"/>
  <c r="J19" i="16"/>
  <c r="K19" i="16"/>
  <c r="L19" i="16"/>
  <c r="M19" i="16"/>
  <c r="N19" i="16"/>
  <c r="O19" i="16"/>
  <c r="P21" i="16"/>
  <c r="S21" i="16"/>
  <c r="CA21" i="32" s="1"/>
  <c r="CA95" i="32" s="1"/>
  <c r="T21" i="16"/>
  <c r="U21" i="16"/>
  <c r="V21" i="16"/>
  <c r="W21" i="16"/>
  <c r="X21" i="16"/>
  <c r="Y21" i="16"/>
  <c r="Z21" i="16"/>
  <c r="AA21" i="16"/>
  <c r="CI21" i="32" s="1"/>
  <c r="CI95" i="32" s="1"/>
  <c r="AB21" i="16"/>
  <c r="AC21" i="16"/>
  <c r="AD21" i="16"/>
  <c r="P22" i="16"/>
  <c r="S22" i="16"/>
  <c r="T22" i="16"/>
  <c r="CB22" i="32" s="1"/>
  <c r="CB113" i="32" s="1"/>
  <c r="U22" i="16"/>
  <c r="CC22" i="32" s="1"/>
  <c r="CC113" i="32" s="1"/>
  <c r="V22" i="16"/>
  <c r="CD22" i="32" s="1"/>
  <c r="CD113" i="32" s="1"/>
  <c r="W22" i="16"/>
  <c r="X22" i="16"/>
  <c r="Y22" i="16"/>
  <c r="Z22" i="16"/>
  <c r="CH22" i="32" s="1"/>
  <c r="CH113" i="32" s="1"/>
  <c r="AA22" i="16"/>
  <c r="AB22" i="16"/>
  <c r="AC22" i="16"/>
  <c r="AD22" i="16"/>
  <c r="CL22" i="32" s="1"/>
  <c r="CL113" i="32" s="1"/>
  <c r="P23" i="16"/>
  <c r="S23" i="16"/>
  <c r="T23" i="16"/>
  <c r="CB23" i="32" s="1"/>
  <c r="CB131" i="32" s="1"/>
  <c r="U23" i="16"/>
  <c r="CC23" i="32" s="1"/>
  <c r="CC131" i="32" s="1"/>
  <c r="V23" i="16"/>
  <c r="W23" i="16"/>
  <c r="X23" i="16"/>
  <c r="CF23" i="32" s="1"/>
  <c r="CF131" i="32" s="1"/>
  <c r="Y23" i="16"/>
  <c r="CG23" i="32" s="1"/>
  <c r="CG131" i="32" s="1"/>
  <c r="Z23" i="16"/>
  <c r="CH23" i="32" s="1"/>
  <c r="CH131" i="32" s="1"/>
  <c r="AA23" i="16"/>
  <c r="AB23" i="16"/>
  <c r="CJ23" i="32" s="1"/>
  <c r="CJ131" i="32" s="1"/>
  <c r="AC23" i="16"/>
  <c r="CK23" i="32" s="1"/>
  <c r="CK131" i="32" s="1"/>
  <c r="AD23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6" i="16"/>
  <c r="S26" i="16"/>
  <c r="T26" i="16"/>
  <c r="CB26" i="32" s="1"/>
  <c r="CB96" i="32" s="1"/>
  <c r="U26" i="16"/>
  <c r="V26" i="16"/>
  <c r="CD26" i="32" s="1"/>
  <c r="CD96" i="32" s="1"/>
  <c r="W26" i="16"/>
  <c r="X26" i="16"/>
  <c r="CF26" i="32" s="1"/>
  <c r="CF96" i="32" s="1"/>
  <c r="Y26" i="16"/>
  <c r="Z26" i="16"/>
  <c r="CH26" i="32" s="1"/>
  <c r="CH96" i="32" s="1"/>
  <c r="AA26" i="16"/>
  <c r="AB26" i="16"/>
  <c r="CJ26" i="32" s="1"/>
  <c r="CJ96" i="32" s="1"/>
  <c r="AC26" i="16"/>
  <c r="AD26" i="16"/>
  <c r="CL26" i="32" s="1"/>
  <c r="CL96" i="32" s="1"/>
  <c r="P27" i="16"/>
  <c r="S27" i="16"/>
  <c r="CA27" i="32" s="1"/>
  <c r="CA114" i="32" s="1"/>
  <c r="T27" i="16"/>
  <c r="U27" i="16"/>
  <c r="V27" i="16"/>
  <c r="W27" i="16"/>
  <c r="CE27" i="32" s="1"/>
  <c r="CE114" i="32" s="1"/>
  <c r="X27" i="16"/>
  <c r="Y27" i="16"/>
  <c r="CG27" i="32" s="1"/>
  <c r="CG114" i="32" s="1"/>
  <c r="Z27" i="16"/>
  <c r="AA27" i="16"/>
  <c r="AB27" i="16"/>
  <c r="AC27" i="16"/>
  <c r="CK27" i="32" s="1"/>
  <c r="CK114" i="32" s="1"/>
  <c r="AD27" i="16"/>
  <c r="P28" i="16"/>
  <c r="S28" i="16"/>
  <c r="T28" i="16"/>
  <c r="CB28" i="32" s="1"/>
  <c r="CB132" i="32" s="1"/>
  <c r="U28" i="16"/>
  <c r="V28" i="16"/>
  <c r="CD28" i="32" s="1"/>
  <c r="CD132" i="32" s="1"/>
  <c r="W28" i="16"/>
  <c r="X28" i="16"/>
  <c r="Y28" i="16"/>
  <c r="Z28" i="16"/>
  <c r="CH28" i="32" s="1"/>
  <c r="CH132" i="32" s="1"/>
  <c r="AA28" i="16"/>
  <c r="AB28" i="16"/>
  <c r="AC28" i="16"/>
  <c r="AD28" i="16"/>
  <c r="CL28" i="32" s="1"/>
  <c r="CL132" i="32" s="1"/>
  <c r="D29" i="16"/>
  <c r="E29" i="16"/>
  <c r="F29" i="16"/>
  <c r="G29" i="16"/>
  <c r="H29" i="16"/>
  <c r="I29" i="16"/>
  <c r="J29" i="16"/>
  <c r="K29" i="16"/>
  <c r="L29" i="16"/>
  <c r="M29" i="16"/>
  <c r="N29" i="16"/>
  <c r="O29" i="16"/>
  <c r="P31" i="16"/>
  <c r="S31" i="16"/>
  <c r="T31" i="16"/>
  <c r="U31" i="16"/>
  <c r="CC31" i="32" s="1"/>
  <c r="CC97" i="32" s="1"/>
  <c r="V31" i="16"/>
  <c r="CD31" i="32" s="1"/>
  <c r="CD97" i="32" s="1"/>
  <c r="W31" i="16"/>
  <c r="X31" i="16"/>
  <c r="Y31" i="16"/>
  <c r="Z31" i="16"/>
  <c r="CH31" i="32" s="1"/>
  <c r="CH97" i="32" s="1"/>
  <c r="AA31" i="16"/>
  <c r="AB31" i="16"/>
  <c r="AC31" i="16"/>
  <c r="CK31" i="32" s="1"/>
  <c r="CK97" i="32" s="1"/>
  <c r="AD31" i="16"/>
  <c r="CL31" i="32" s="1"/>
  <c r="CL97" i="32" s="1"/>
  <c r="P32" i="16"/>
  <c r="S32" i="16"/>
  <c r="T32" i="16"/>
  <c r="CB32" i="32" s="1"/>
  <c r="CB115" i="32" s="1"/>
  <c r="U32" i="16"/>
  <c r="V32" i="16"/>
  <c r="W32" i="16"/>
  <c r="X32" i="16"/>
  <c r="CF32" i="32" s="1"/>
  <c r="CF115" i="32" s="1"/>
  <c r="Y32" i="16"/>
  <c r="Z32" i="16"/>
  <c r="AA32" i="16"/>
  <c r="AB32" i="16"/>
  <c r="CJ32" i="32" s="1"/>
  <c r="CJ115" i="32" s="1"/>
  <c r="AC32" i="16"/>
  <c r="AD32" i="16"/>
  <c r="P33" i="16"/>
  <c r="S33" i="16"/>
  <c r="T33" i="16"/>
  <c r="CB33" i="32" s="1"/>
  <c r="CB133" i="32" s="1"/>
  <c r="U33" i="16"/>
  <c r="V33" i="16"/>
  <c r="W33" i="16"/>
  <c r="CE33" i="32" s="1"/>
  <c r="CE133" i="32" s="1"/>
  <c r="X33" i="16"/>
  <c r="CF33" i="32" s="1"/>
  <c r="CF133" i="32" s="1"/>
  <c r="Y33" i="16"/>
  <c r="Z33" i="16"/>
  <c r="AA33" i="16"/>
  <c r="AB33" i="16"/>
  <c r="AC33" i="16"/>
  <c r="AD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6" i="16"/>
  <c r="S36" i="16"/>
  <c r="T36" i="16"/>
  <c r="U36" i="16"/>
  <c r="V36" i="16"/>
  <c r="CD36" i="32" s="1"/>
  <c r="CD98" i="32" s="1"/>
  <c r="W36" i="16"/>
  <c r="X36" i="16"/>
  <c r="Y36" i="16"/>
  <c r="Z36" i="16"/>
  <c r="CH36" i="32" s="1"/>
  <c r="CH98" i="32" s="1"/>
  <c r="AA36" i="16"/>
  <c r="AB36" i="16"/>
  <c r="AC36" i="16"/>
  <c r="AD36" i="16"/>
  <c r="P37" i="16"/>
  <c r="S37" i="16"/>
  <c r="T37" i="16"/>
  <c r="U37" i="16"/>
  <c r="CC37" i="32" s="1"/>
  <c r="CC116" i="32" s="1"/>
  <c r="V37" i="16"/>
  <c r="W37" i="16"/>
  <c r="X37" i="16"/>
  <c r="Y37" i="16"/>
  <c r="CG37" i="32" s="1"/>
  <c r="CG116" i="32" s="1"/>
  <c r="Z37" i="16"/>
  <c r="AA37" i="16"/>
  <c r="AB37" i="16"/>
  <c r="AC37" i="16"/>
  <c r="AD37" i="16"/>
  <c r="P38" i="16"/>
  <c r="S38" i="16"/>
  <c r="T38" i="16"/>
  <c r="CB38" i="32" s="1"/>
  <c r="CB134" i="32" s="1"/>
  <c r="U38" i="16"/>
  <c r="V38" i="16"/>
  <c r="W38" i="16"/>
  <c r="X38" i="16"/>
  <c r="Y38" i="16"/>
  <c r="Z38" i="16"/>
  <c r="AA38" i="16"/>
  <c r="CI38" i="32" s="1"/>
  <c r="CI134" i="32" s="1"/>
  <c r="AB38" i="16"/>
  <c r="AC38" i="16"/>
  <c r="AD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S93" i="16"/>
  <c r="U93" i="16"/>
  <c r="X94" i="16"/>
  <c r="S96" i="16"/>
  <c r="S97" i="16"/>
  <c r="S98" i="16"/>
  <c r="Y111" i="16"/>
  <c r="W111" i="16"/>
  <c r="Y113" i="16"/>
  <c r="S115" i="16"/>
  <c r="S116" i="16"/>
  <c r="S129" i="16"/>
  <c r="Y129" i="16"/>
  <c r="S130" i="16"/>
  <c r="S131" i="16"/>
  <c r="X132" i="16"/>
  <c r="E42" i="37"/>
  <c r="F42" i="37"/>
  <c r="G42" i="37"/>
  <c r="I42" i="37"/>
  <c r="J42" i="37"/>
  <c r="K42" i="37"/>
  <c r="M42" i="37"/>
  <c r="N42" i="37"/>
  <c r="O42" i="37"/>
  <c r="P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P12" i="14"/>
  <c r="S12" i="14"/>
  <c r="T12" i="14"/>
  <c r="BM12" i="32" s="1"/>
  <c r="BM111" i="32" s="1"/>
  <c r="U12" i="14"/>
  <c r="V12" i="14"/>
  <c r="W12" i="14"/>
  <c r="X12" i="14"/>
  <c r="BQ12" i="32" s="1"/>
  <c r="BQ111" i="32" s="1"/>
  <c r="Y12" i="14"/>
  <c r="Z12" i="14"/>
  <c r="BS12" i="32" s="1"/>
  <c r="BS111" i="32" s="1"/>
  <c r="AA12" i="14"/>
  <c r="AB12" i="14"/>
  <c r="AC12" i="14"/>
  <c r="AD12" i="14"/>
  <c r="P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P17" i="14"/>
  <c r="S17" i="14"/>
  <c r="T17" i="14"/>
  <c r="BM17" i="32" s="1"/>
  <c r="BM112" i="32" s="1"/>
  <c r="U17" i="14"/>
  <c r="V17" i="14"/>
  <c r="BO17" i="32" s="1"/>
  <c r="BO112" i="32" s="1"/>
  <c r="W17" i="14"/>
  <c r="X17" i="14"/>
  <c r="BQ17" i="32" s="1"/>
  <c r="BQ112" i="32" s="1"/>
  <c r="Y17" i="14"/>
  <c r="Z17" i="14"/>
  <c r="BS17" i="32" s="1"/>
  <c r="BS112" i="32" s="1"/>
  <c r="AA17" i="14"/>
  <c r="AB17" i="14"/>
  <c r="AC17" i="14"/>
  <c r="AD17" i="14"/>
  <c r="P18" i="14"/>
  <c r="S18" i="14"/>
  <c r="T18" i="14"/>
  <c r="BM18" i="32" s="1"/>
  <c r="BM130" i="32" s="1"/>
  <c r="U18" i="14"/>
  <c r="V18" i="14"/>
  <c r="BO18" i="32" s="1"/>
  <c r="BO130" i="32" s="1"/>
  <c r="W18" i="14"/>
  <c r="X18" i="14"/>
  <c r="BQ18" i="32" s="1"/>
  <c r="BQ130" i="32" s="1"/>
  <c r="Y18" i="14"/>
  <c r="Z18" i="14"/>
  <c r="BS18" i="32" s="1"/>
  <c r="BS130" i="32" s="1"/>
  <c r="AA18" i="14"/>
  <c r="AB18" i="14"/>
  <c r="BU18" i="32" s="1"/>
  <c r="BU130" i="32" s="1"/>
  <c r="AC18" i="14"/>
  <c r="AD18" i="14"/>
  <c r="BW18" i="32" s="1"/>
  <c r="BW130" i="32" s="1"/>
  <c r="D19" i="14"/>
  <c r="E19" i="14"/>
  <c r="F19" i="14"/>
  <c r="G19" i="14"/>
  <c r="H19" i="14"/>
  <c r="I19" i="14"/>
  <c r="J19" i="14"/>
  <c r="K19" i="14"/>
  <c r="L19" i="14"/>
  <c r="M19" i="14"/>
  <c r="N19" i="14"/>
  <c r="O19" i="14"/>
  <c r="P21" i="14"/>
  <c r="S21" i="14"/>
  <c r="T21" i="14"/>
  <c r="U21" i="14"/>
  <c r="V21" i="14"/>
  <c r="W21" i="14"/>
  <c r="X21" i="14"/>
  <c r="Y21" i="14"/>
  <c r="Z21" i="14"/>
  <c r="BS21" i="32" s="1"/>
  <c r="BS95" i="32" s="1"/>
  <c r="AA21" i="14"/>
  <c r="AB21" i="14"/>
  <c r="AC21" i="14"/>
  <c r="AD21" i="14"/>
  <c r="P22" i="14"/>
  <c r="S22" i="14"/>
  <c r="T22" i="14"/>
  <c r="BM22" i="32" s="1"/>
  <c r="BM113" i="32" s="1"/>
  <c r="U22" i="14"/>
  <c r="V22" i="14"/>
  <c r="W22" i="14"/>
  <c r="X22" i="14"/>
  <c r="BQ22" i="32" s="1"/>
  <c r="BQ113" i="32" s="1"/>
  <c r="Y22" i="14"/>
  <c r="Z22" i="14"/>
  <c r="BS22" i="32" s="1"/>
  <c r="BS113" i="32" s="1"/>
  <c r="AA22" i="14"/>
  <c r="AB22" i="14"/>
  <c r="AC22" i="14"/>
  <c r="AD22" i="14"/>
  <c r="P23" i="14"/>
  <c r="S23" i="14"/>
  <c r="T23" i="14"/>
  <c r="U23" i="14"/>
  <c r="V23" i="14"/>
  <c r="BO23" i="32" s="1"/>
  <c r="BO131" i="32" s="1"/>
  <c r="W23" i="14"/>
  <c r="X23" i="14"/>
  <c r="BQ23" i="32" s="1"/>
  <c r="BQ131" i="32" s="1"/>
  <c r="Y23" i="14"/>
  <c r="Z23" i="14"/>
  <c r="AA23" i="14"/>
  <c r="AB23" i="14"/>
  <c r="AC23" i="14"/>
  <c r="AD23" i="14"/>
  <c r="BW23" i="32" s="1"/>
  <c r="BW131" i="32" s="1"/>
  <c r="D24" i="14"/>
  <c r="E24" i="14"/>
  <c r="F24" i="14"/>
  <c r="G24" i="14"/>
  <c r="H24" i="14"/>
  <c r="I24" i="14"/>
  <c r="J24" i="14"/>
  <c r="K24" i="14"/>
  <c r="L24" i="14"/>
  <c r="M24" i="14"/>
  <c r="N24" i="14"/>
  <c r="O24" i="14"/>
  <c r="P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P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P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P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P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P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P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Y93" i="14"/>
  <c r="S93" i="14"/>
  <c r="U93" i="14"/>
  <c r="W93" i="14"/>
  <c r="AC93" i="14"/>
  <c r="S94" i="14"/>
  <c r="X94" i="14"/>
  <c r="V94" i="14"/>
  <c r="AD94" i="14"/>
  <c r="S95" i="14"/>
  <c r="Y95" i="14"/>
  <c r="W95" i="14"/>
  <c r="T96" i="14"/>
  <c r="X96" i="14"/>
  <c r="W97" i="14"/>
  <c r="S97" i="14"/>
  <c r="AA97" i="14"/>
  <c r="T98" i="14"/>
  <c r="V98" i="14"/>
  <c r="S111" i="14"/>
  <c r="AC111" i="14"/>
  <c r="Y111" i="14"/>
  <c r="S112" i="14"/>
  <c r="V112" i="14"/>
  <c r="T112" i="14"/>
  <c r="X112" i="14"/>
  <c r="AB112" i="14"/>
  <c r="W113" i="14"/>
  <c r="S113" i="14"/>
  <c r="AA113" i="14"/>
  <c r="S114" i="14"/>
  <c r="X114" i="14"/>
  <c r="T114" i="14"/>
  <c r="AB114" i="14"/>
  <c r="Y115" i="14"/>
  <c r="AA115" i="14"/>
  <c r="S115" i="14"/>
  <c r="U115" i="14"/>
  <c r="W115" i="14"/>
  <c r="AC115" i="14"/>
  <c r="S116" i="14"/>
  <c r="X116" i="14"/>
  <c r="V116" i="14"/>
  <c r="AD116" i="14"/>
  <c r="S129" i="14"/>
  <c r="Y129" i="14"/>
  <c r="W129" i="14"/>
  <c r="T130" i="14"/>
  <c r="X130" i="14"/>
  <c r="Y131" i="14"/>
  <c r="V132" i="14"/>
  <c r="S132" i="14"/>
  <c r="X132" i="14"/>
  <c r="AB132" i="14"/>
  <c r="T132" i="14"/>
  <c r="Z132" i="14"/>
  <c r="W133" i="14"/>
  <c r="Y133" i="14"/>
  <c r="S133" i="14"/>
  <c r="AA133" i="14"/>
  <c r="U134" i="14"/>
  <c r="AA134" i="14"/>
  <c r="S134" i="14"/>
  <c r="Y134" i="14"/>
  <c r="P11" i="13"/>
  <c r="S11" i="13"/>
  <c r="T11" i="13"/>
  <c r="U11" i="13"/>
  <c r="V11" i="13"/>
  <c r="W11" i="13"/>
  <c r="X11" i="13"/>
  <c r="BB11" i="32" s="1"/>
  <c r="BB93" i="32" s="1"/>
  <c r="Y11" i="13"/>
  <c r="Z11" i="13"/>
  <c r="BD11" i="32" s="1"/>
  <c r="BD93" i="32" s="1"/>
  <c r="AA11" i="13"/>
  <c r="AB11" i="13"/>
  <c r="AC11" i="13"/>
  <c r="AD11" i="13"/>
  <c r="BH11" i="32" s="1"/>
  <c r="BH93" i="32" s="1"/>
  <c r="P12" i="13"/>
  <c r="S12" i="13"/>
  <c r="T12" i="13"/>
  <c r="U12" i="13"/>
  <c r="AY12" i="32" s="1"/>
  <c r="AY111" i="32" s="1"/>
  <c r="V12" i="13"/>
  <c r="W12" i="13"/>
  <c r="X12" i="13"/>
  <c r="Y12" i="13"/>
  <c r="BC12" i="32" s="1"/>
  <c r="BC111" i="32" s="1"/>
  <c r="Z12" i="13"/>
  <c r="BD12" i="32" s="1"/>
  <c r="BD111" i="32" s="1"/>
  <c r="AA12" i="13"/>
  <c r="AB12" i="13"/>
  <c r="BF12" i="32" s="1"/>
  <c r="BF111" i="32" s="1"/>
  <c r="AC12" i="13"/>
  <c r="AD12" i="13"/>
  <c r="BH12" i="32" s="1"/>
  <c r="BH111" i="32" s="1"/>
  <c r="P13" i="13"/>
  <c r="S13" i="13"/>
  <c r="AW13" i="32" s="1"/>
  <c r="AW129" i="32" s="1"/>
  <c r="T13" i="13"/>
  <c r="U13" i="13"/>
  <c r="V13" i="13"/>
  <c r="W13" i="13"/>
  <c r="X13" i="13"/>
  <c r="Y13" i="13"/>
  <c r="Z13" i="13"/>
  <c r="AA13" i="13"/>
  <c r="AB13" i="13"/>
  <c r="AC13" i="13"/>
  <c r="BG13" i="32" s="1"/>
  <c r="BG129" i="32" s="1"/>
  <c r="AD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P17" i="13"/>
  <c r="S17" i="13"/>
  <c r="T17" i="13"/>
  <c r="AX17" i="32" s="1"/>
  <c r="AX112" i="32" s="1"/>
  <c r="U17" i="13"/>
  <c r="V17" i="13"/>
  <c r="AZ17" i="32" s="1"/>
  <c r="AZ112" i="32" s="1"/>
  <c r="W17" i="13"/>
  <c r="X17" i="13"/>
  <c r="BB17" i="32" s="1"/>
  <c r="BB112" i="32" s="1"/>
  <c r="Y17" i="13"/>
  <c r="Z17" i="13"/>
  <c r="BD17" i="32" s="1"/>
  <c r="BD112" i="32" s="1"/>
  <c r="AA17" i="13"/>
  <c r="AB17" i="13"/>
  <c r="BF17" i="32" s="1"/>
  <c r="BF112" i="32" s="1"/>
  <c r="AC17" i="13"/>
  <c r="AD17" i="13"/>
  <c r="BH17" i="32" s="1"/>
  <c r="BH112" i="32" s="1"/>
  <c r="P18" i="13"/>
  <c r="S18" i="13"/>
  <c r="T18" i="13"/>
  <c r="U18" i="13"/>
  <c r="AY18" i="32" s="1"/>
  <c r="AY130" i="32" s="1"/>
  <c r="V18" i="13"/>
  <c r="W18" i="13"/>
  <c r="BA18" i="32" s="1"/>
  <c r="BA130" i="32" s="1"/>
  <c r="X18" i="13"/>
  <c r="Y18" i="13"/>
  <c r="BC18" i="32" s="1"/>
  <c r="BC130" i="32" s="1"/>
  <c r="Z18" i="13"/>
  <c r="AA18" i="13"/>
  <c r="BE18" i="32" s="1"/>
  <c r="BE130" i="32" s="1"/>
  <c r="AB18" i="13"/>
  <c r="AC18" i="13"/>
  <c r="BG18" i="32" s="1"/>
  <c r="BG130" i="32" s="1"/>
  <c r="AD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21" i="13"/>
  <c r="S21" i="13"/>
  <c r="T21" i="13"/>
  <c r="U21" i="13"/>
  <c r="V21" i="13"/>
  <c r="W21" i="13"/>
  <c r="X21" i="13"/>
  <c r="Y21" i="13"/>
  <c r="Z21" i="13"/>
  <c r="AA21" i="13"/>
  <c r="AB21" i="13"/>
  <c r="AC21" i="13"/>
  <c r="BG21" i="32" s="1"/>
  <c r="BG95" i="32" s="1"/>
  <c r="AD21" i="13"/>
  <c r="P22" i="13"/>
  <c r="S22" i="13"/>
  <c r="T22" i="13"/>
  <c r="U22" i="13"/>
  <c r="V22" i="13"/>
  <c r="W22" i="13"/>
  <c r="X22" i="13"/>
  <c r="Y22" i="13"/>
  <c r="Z22" i="13"/>
  <c r="BD22" i="32"/>
  <c r="BD113" i="32" s="1"/>
  <c r="AA22" i="13"/>
  <c r="AB22" i="13"/>
  <c r="BF22" i="32" s="1"/>
  <c r="BF113" i="32" s="1"/>
  <c r="AC22" i="13"/>
  <c r="AD22" i="13"/>
  <c r="BH22" i="32" s="1"/>
  <c r="BH113" i="32" s="1"/>
  <c r="P23" i="13"/>
  <c r="S23" i="13"/>
  <c r="T23" i="13"/>
  <c r="AX23" i="32" s="1"/>
  <c r="AX131" i="32" s="1"/>
  <c r="U23" i="13"/>
  <c r="V23" i="13"/>
  <c r="W23" i="13"/>
  <c r="X23" i="13"/>
  <c r="BB23" i="32" s="1"/>
  <c r="BB131" i="32" s="1"/>
  <c r="Y23" i="13"/>
  <c r="Z23" i="13"/>
  <c r="AA23" i="13"/>
  <c r="AB23" i="13"/>
  <c r="BF23" i="32" s="1"/>
  <c r="BF131" i="32" s="1"/>
  <c r="AC23" i="13"/>
  <c r="AD23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6" i="13"/>
  <c r="S26" i="13"/>
  <c r="AW26" i="32" s="1"/>
  <c r="AW96" i="32" s="1"/>
  <c r="T26" i="13"/>
  <c r="U26" i="13"/>
  <c r="V26" i="13"/>
  <c r="W26" i="13"/>
  <c r="BA26" i="32" s="1"/>
  <c r="BA96" i="32" s="1"/>
  <c r="X26" i="13"/>
  <c r="Y26" i="13"/>
  <c r="Z26" i="13"/>
  <c r="AA26" i="13"/>
  <c r="BE26" i="32" s="1"/>
  <c r="BE96" i="32" s="1"/>
  <c r="AB26" i="13"/>
  <c r="AC26" i="13"/>
  <c r="BG26" i="32" s="1"/>
  <c r="BG96" i="32" s="1"/>
  <c r="AD26" i="13"/>
  <c r="P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BH27" i="32" s="1"/>
  <c r="BH114" i="32" s="1"/>
  <c r="P28" i="13"/>
  <c r="S28" i="13"/>
  <c r="T28" i="13"/>
  <c r="U28" i="13"/>
  <c r="AY28" i="32" s="1"/>
  <c r="AY132" i="32" s="1"/>
  <c r="V28" i="13"/>
  <c r="W28" i="13"/>
  <c r="X28" i="13"/>
  <c r="Y28" i="13"/>
  <c r="Z28" i="13"/>
  <c r="AA28" i="13"/>
  <c r="AB28" i="13"/>
  <c r="AC28" i="13"/>
  <c r="BG28" i="32" s="1"/>
  <c r="BG132" i="32" s="1"/>
  <c r="AD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P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P33" i="13"/>
  <c r="S33" i="13"/>
  <c r="T33" i="13"/>
  <c r="U33" i="13"/>
  <c r="V33" i="13"/>
  <c r="AZ33" i="32" s="1"/>
  <c r="AZ133" i="32" s="1"/>
  <c r="W33" i="13"/>
  <c r="X33" i="13"/>
  <c r="Y33" i="13"/>
  <c r="Z33" i="13"/>
  <c r="BD33" i="32" s="1"/>
  <c r="BD133" i="32" s="1"/>
  <c r="AA33" i="13"/>
  <c r="AB33" i="13"/>
  <c r="AC33" i="13"/>
  <c r="AD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P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P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S96" i="13"/>
  <c r="S97" i="13"/>
  <c r="AB97" i="13"/>
  <c r="V97" i="13"/>
  <c r="AD97" i="13"/>
  <c r="AC98" i="13"/>
  <c r="S98" i="13"/>
  <c r="U98" i="13"/>
  <c r="W98" i="13"/>
  <c r="X111" i="13"/>
  <c r="S111" i="13"/>
  <c r="Z111" i="13"/>
  <c r="AA112" i="13"/>
  <c r="Y112" i="13"/>
  <c r="S112" i="13"/>
  <c r="S113" i="13"/>
  <c r="Z113" i="13"/>
  <c r="T113" i="13"/>
  <c r="AB113" i="13"/>
  <c r="AA114" i="13"/>
  <c r="S114" i="13"/>
  <c r="S115" i="13"/>
  <c r="AB115" i="13"/>
  <c r="V115" i="13"/>
  <c r="AD115" i="13"/>
  <c r="S116" i="13"/>
  <c r="U116" i="13"/>
  <c r="X129" i="13"/>
  <c r="S129" i="13"/>
  <c r="Z129" i="13"/>
  <c r="AA130" i="13"/>
  <c r="S130" i="13"/>
  <c r="Y130" i="13"/>
  <c r="AC130" i="13"/>
  <c r="T131" i="13"/>
  <c r="S131" i="13"/>
  <c r="X131" i="13"/>
  <c r="V131" i="13"/>
  <c r="Z131" i="13"/>
  <c r="AD131" i="13"/>
  <c r="Y132" i="13"/>
  <c r="S132" i="13"/>
  <c r="W132" i="13"/>
  <c r="AA132" i="13"/>
  <c r="S133" i="13"/>
  <c r="X133" i="13"/>
  <c r="T133" i="13"/>
  <c r="AB133" i="13"/>
  <c r="U139" i="13"/>
  <c r="G40" i="38"/>
  <c r="P11" i="11"/>
  <c r="S11" i="11"/>
  <c r="T11" i="11"/>
  <c r="U11" i="11"/>
  <c r="AJ11" i="32" s="1"/>
  <c r="AJ93" i="32" s="1"/>
  <c r="V11" i="11"/>
  <c r="W11" i="11"/>
  <c r="X11" i="11"/>
  <c r="AM11" i="32" s="1"/>
  <c r="AM93" i="32" s="1"/>
  <c r="Y11" i="11"/>
  <c r="Z11" i="11"/>
  <c r="AA11" i="11"/>
  <c r="AB11" i="11"/>
  <c r="AC11" i="11"/>
  <c r="AR11" i="32" s="1"/>
  <c r="AR93" i="32" s="1"/>
  <c r="AD11" i="11"/>
  <c r="P12" i="11"/>
  <c r="S12" i="11"/>
  <c r="T12" i="11"/>
  <c r="U12" i="11"/>
  <c r="V12" i="11"/>
  <c r="W12" i="11"/>
  <c r="X12" i="11"/>
  <c r="AM12" i="32" s="1"/>
  <c r="AM111" i="32" s="1"/>
  <c r="Y12" i="11"/>
  <c r="Z12" i="11"/>
  <c r="AO12" i="32" s="1"/>
  <c r="AO111" i="32" s="1"/>
  <c r="AA12" i="11"/>
  <c r="AB12" i="11"/>
  <c r="AC12" i="11"/>
  <c r="AD12" i="11"/>
  <c r="AS12" i="32" s="1"/>
  <c r="AS111" i="32" s="1"/>
  <c r="P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6" i="11"/>
  <c r="S16" i="11"/>
  <c r="AH16" i="32" s="1"/>
  <c r="AH94" i="32" s="1"/>
  <c r="T16" i="11"/>
  <c r="U16" i="11"/>
  <c r="V16" i="11"/>
  <c r="W16" i="11"/>
  <c r="X16" i="11"/>
  <c r="Y16" i="11"/>
  <c r="Z16" i="11"/>
  <c r="AA16" i="11"/>
  <c r="AP16" i="32" s="1"/>
  <c r="AP94" i="32" s="1"/>
  <c r="AB16" i="11"/>
  <c r="AC16" i="11"/>
  <c r="AD16" i="11"/>
  <c r="P17" i="11"/>
  <c r="S17" i="11"/>
  <c r="T17" i="11"/>
  <c r="U17" i="11"/>
  <c r="AJ17" i="32" s="1"/>
  <c r="AJ112" i="32" s="1"/>
  <c r="V17" i="11"/>
  <c r="W17" i="11"/>
  <c r="AL17" i="32" s="1"/>
  <c r="AL112" i="32" s="1"/>
  <c r="X17" i="11"/>
  <c r="Y17" i="11"/>
  <c r="Z17" i="11"/>
  <c r="AA17" i="11"/>
  <c r="AP17" i="32" s="1"/>
  <c r="AP112" i="32" s="1"/>
  <c r="AB17" i="11"/>
  <c r="AC17" i="11"/>
  <c r="AR17" i="32" s="1"/>
  <c r="AR112" i="32" s="1"/>
  <c r="AD17" i="11"/>
  <c r="P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21" i="11"/>
  <c r="S21" i="11"/>
  <c r="T21" i="11"/>
  <c r="U21" i="11"/>
  <c r="V21" i="11"/>
  <c r="W21" i="11"/>
  <c r="AL21" i="32" s="1"/>
  <c r="AL95" i="32" s="1"/>
  <c r="X21" i="11"/>
  <c r="Y21" i="11"/>
  <c r="Z21" i="11"/>
  <c r="AO21" i="32" s="1"/>
  <c r="AO95" i="32" s="1"/>
  <c r="AA21" i="11"/>
  <c r="AB21" i="11"/>
  <c r="AC21" i="11"/>
  <c r="AD21" i="11"/>
  <c r="P22" i="11"/>
  <c r="S22" i="11"/>
  <c r="T22" i="11"/>
  <c r="AI22" i="32" s="1"/>
  <c r="AI113" i="32" s="1"/>
  <c r="U22" i="11"/>
  <c r="V22" i="11"/>
  <c r="AK22" i="32" s="1"/>
  <c r="AK113" i="32" s="1"/>
  <c r="W22" i="11"/>
  <c r="X22" i="11"/>
  <c r="Y22" i="11"/>
  <c r="Z22" i="11"/>
  <c r="AA22" i="11"/>
  <c r="AB22" i="11"/>
  <c r="AC22" i="11"/>
  <c r="AD22" i="11"/>
  <c r="P23" i="11"/>
  <c r="S23" i="11"/>
  <c r="T23" i="11"/>
  <c r="AI23" i="32" s="1"/>
  <c r="AI131" i="32" s="1"/>
  <c r="U23" i="11"/>
  <c r="V23" i="11"/>
  <c r="W23" i="11"/>
  <c r="X23" i="11"/>
  <c r="Y23" i="11"/>
  <c r="Z23" i="11"/>
  <c r="AA23" i="11"/>
  <c r="AB23" i="11"/>
  <c r="AC23" i="11"/>
  <c r="AD23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6" i="11"/>
  <c r="S26" i="11"/>
  <c r="T26" i="11"/>
  <c r="U26" i="11"/>
  <c r="V26" i="11"/>
  <c r="W26" i="11"/>
  <c r="X26" i="11"/>
  <c r="AM26" i="32" s="1"/>
  <c r="AM96" i="32" s="1"/>
  <c r="Y26" i="11"/>
  <c r="Z26" i="11"/>
  <c r="AA26" i="11"/>
  <c r="AB26" i="11"/>
  <c r="AQ26" i="32" s="1"/>
  <c r="AQ96" i="32" s="1"/>
  <c r="AC26" i="11"/>
  <c r="AD26" i="11"/>
  <c r="P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P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P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P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6" i="11"/>
  <c r="S36" i="11"/>
  <c r="T36" i="11"/>
  <c r="AI36" i="32" s="1"/>
  <c r="AI98" i="32" s="1"/>
  <c r="U36" i="11"/>
  <c r="V36" i="11"/>
  <c r="W36" i="11"/>
  <c r="X36" i="11"/>
  <c r="AM36" i="32" s="1"/>
  <c r="AM98" i="32" s="1"/>
  <c r="Y36" i="11"/>
  <c r="Z36" i="11"/>
  <c r="AA36" i="11"/>
  <c r="AB36" i="11"/>
  <c r="AQ36" i="32" s="1"/>
  <c r="AQ98" i="32" s="1"/>
  <c r="AC36" i="11"/>
  <c r="AD36" i="11"/>
  <c r="P37" i="11"/>
  <c r="S37" i="11"/>
  <c r="AH37" i="32" s="1"/>
  <c r="AH116" i="32" s="1"/>
  <c r="T37" i="11"/>
  <c r="U37" i="11"/>
  <c r="V37" i="11"/>
  <c r="W37" i="11"/>
  <c r="AL37" i="32" s="1"/>
  <c r="AL116" i="32" s="1"/>
  <c r="X37" i="11"/>
  <c r="Y37" i="11"/>
  <c r="Z37" i="11"/>
  <c r="AA37" i="11"/>
  <c r="AP37" i="32" s="1"/>
  <c r="AP116" i="32" s="1"/>
  <c r="AB37" i="11"/>
  <c r="AC37" i="11"/>
  <c r="AD37" i="11"/>
  <c r="P38" i="11"/>
  <c r="S38" i="11"/>
  <c r="T38" i="11"/>
  <c r="U38" i="11"/>
  <c r="V38" i="11"/>
  <c r="W38" i="11"/>
  <c r="X38" i="11"/>
  <c r="Y38" i="11"/>
  <c r="Z38" i="11"/>
  <c r="AO38" i="32" s="1"/>
  <c r="AO134" i="32" s="1"/>
  <c r="AA38" i="11"/>
  <c r="AB38" i="11"/>
  <c r="AC38" i="11"/>
  <c r="AD38" i="11"/>
  <c r="AS38" i="32" s="1"/>
  <c r="AS134" i="32" s="1"/>
  <c r="D39" i="11"/>
  <c r="E39" i="11"/>
  <c r="F39" i="11"/>
  <c r="G39" i="11"/>
  <c r="H39" i="11"/>
  <c r="I39" i="11"/>
  <c r="J39" i="11"/>
  <c r="K39" i="11"/>
  <c r="L39" i="11"/>
  <c r="M39" i="11"/>
  <c r="N39" i="11"/>
  <c r="O39" i="11"/>
  <c r="AA93" i="11"/>
  <c r="S93" i="11"/>
  <c r="W93" i="11"/>
  <c r="T94" i="11"/>
  <c r="X94" i="11"/>
  <c r="Y95" i="11"/>
  <c r="S96" i="11"/>
  <c r="X96" i="11"/>
  <c r="AD96" i="11"/>
  <c r="T96" i="11"/>
  <c r="V96" i="11"/>
  <c r="Z96" i="11"/>
  <c r="W97" i="11"/>
  <c r="S97" i="11"/>
  <c r="AA97" i="11"/>
  <c r="S98" i="11"/>
  <c r="X98" i="11"/>
  <c r="T98" i="11"/>
  <c r="AB98" i="11"/>
  <c r="AD111" i="11"/>
  <c r="S111" i="11"/>
  <c r="U111" i="11"/>
  <c r="AC111" i="11"/>
  <c r="S112" i="11"/>
  <c r="X112" i="11"/>
  <c r="T112" i="11"/>
  <c r="AB112" i="11"/>
  <c r="S113" i="11"/>
  <c r="Y113" i="11"/>
  <c r="U113" i="11"/>
  <c r="AC113" i="11"/>
  <c r="S114" i="11"/>
  <c r="T114" i="11"/>
  <c r="V114" i="11"/>
  <c r="AD114" i="11"/>
  <c r="AA115" i="11"/>
  <c r="S115" i="11"/>
  <c r="W115" i="11"/>
  <c r="T116" i="11"/>
  <c r="X116" i="11"/>
  <c r="Y129" i="11"/>
  <c r="S130" i="11"/>
  <c r="X130" i="11"/>
  <c r="AD130" i="11"/>
  <c r="T130" i="11"/>
  <c r="V130" i="11"/>
  <c r="Z130" i="11"/>
  <c r="W131" i="11"/>
  <c r="S131" i="11"/>
  <c r="AA131" i="11"/>
  <c r="S132" i="11"/>
  <c r="X132" i="11"/>
  <c r="T132" i="11"/>
  <c r="AB132" i="11"/>
  <c r="S133" i="11"/>
  <c r="Y133" i="11"/>
  <c r="U133" i="11"/>
  <c r="AC133" i="11"/>
  <c r="T134" i="11"/>
  <c r="AC134" i="11"/>
  <c r="S134" i="11"/>
  <c r="P11" i="8"/>
  <c r="S11" i="8"/>
  <c r="T11" i="8"/>
  <c r="U11" i="8"/>
  <c r="V11" i="8"/>
  <c r="W11" i="8"/>
  <c r="X11" i="8"/>
  <c r="Y11" i="8"/>
  <c r="Z11" i="8"/>
  <c r="AA11" i="8"/>
  <c r="AB11" i="8"/>
  <c r="AC11" i="8"/>
  <c r="AD11" i="8"/>
  <c r="P12" i="8"/>
  <c r="S12" i="8"/>
  <c r="T12" i="8"/>
  <c r="U12" i="8"/>
  <c r="V12" i="8"/>
  <c r="W12" i="8"/>
  <c r="X12" i="8"/>
  <c r="Y12" i="8"/>
  <c r="Z12" i="8"/>
  <c r="AA12" i="8"/>
  <c r="AB12" i="8"/>
  <c r="AC12" i="8"/>
  <c r="AD12" i="8"/>
  <c r="P13" i="8"/>
  <c r="S13" i="8"/>
  <c r="T13" i="8"/>
  <c r="U13" i="8"/>
  <c r="V13" i="8"/>
  <c r="W13" i="8"/>
  <c r="X13" i="8"/>
  <c r="Y13" i="8"/>
  <c r="Z13" i="8"/>
  <c r="AA13" i="8"/>
  <c r="AB13" i="8"/>
  <c r="AC13" i="8"/>
  <c r="AD13" i="8"/>
  <c r="D14" i="8"/>
  <c r="E14" i="8"/>
  <c r="F14" i="8"/>
  <c r="G14" i="8"/>
  <c r="H14" i="8"/>
  <c r="I14" i="8"/>
  <c r="J14" i="8"/>
  <c r="K14" i="8"/>
  <c r="L14" i="8"/>
  <c r="M14" i="8"/>
  <c r="N14" i="8"/>
  <c r="O14" i="8"/>
  <c r="P16" i="8"/>
  <c r="S16" i="8"/>
  <c r="T16" i="8"/>
  <c r="U16" i="8"/>
  <c r="V16" i="8"/>
  <c r="W16" i="8"/>
  <c r="X16" i="8"/>
  <c r="Y16" i="8"/>
  <c r="Z16" i="8"/>
  <c r="AA16" i="8"/>
  <c r="AB16" i="8"/>
  <c r="AC16" i="8"/>
  <c r="AD16" i="8"/>
  <c r="P17" i="8"/>
  <c r="S17" i="8"/>
  <c r="T17" i="8"/>
  <c r="U17" i="8"/>
  <c r="V17" i="8"/>
  <c r="W17" i="8"/>
  <c r="X17" i="8"/>
  <c r="Y17" i="8"/>
  <c r="Z17" i="8"/>
  <c r="AA17" i="8"/>
  <c r="AB17" i="8"/>
  <c r="AC17" i="8"/>
  <c r="AD17" i="8"/>
  <c r="P18" i="8"/>
  <c r="S18" i="8"/>
  <c r="T18" i="8"/>
  <c r="U18" i="8"/>
  <c r="V18" i="8"/>
  <c r="W18" i="8"/>
  <c r="X18" i="8"/>
  <c r="Y18" i="8"/>
  <c r="Z18" i="8"/>
  <c r="AA18" i="8"/>
  <c r="AB18" i="8"/>
  <c r="AC18" i="8"/>
  <c r="AD18" i="8"/>
  <c r="D19" i="8"/>
  <c r="E19" i="8"/>
  <c r="F19" i="8"/>
  <c r="G19" i="8"/>
  <c r="H19" i="8"/>
  <c r="I19" i="8"/>
  <c r="J19" i="8"/>
  <c r="K19" i="8"/>
  <c r="L19" i="8"/>
  <c r="M19" i="8"/>
  <c r="N19" i="8"/>
  <c r="O19" i="8"/>
  <c r="P21" i="8"/>
  <c r="S21" i="8"/>
  <c r="T21" i="8"/>
  <c r="U21" i="8"/>
  <c r="V21" i="8"/>
  <c r="W21" i="8"/>
  <c r="X21" i="8"/>
  <c r="Y21" i="8"/>
  <c r="Z21" i="8"/>
  <c r="AA21" i="8"/>
  <c r="AB21" i="8"/>
  <c r="AC21" i="8"/>
  <c r="AD21" i="8"/>
  <c r="P22" i="8"/>
  <c r="S22" i="8"/>
  <c r="T22" i="8"/>
  <c r="U22" i="8"/>
  <c r="V22" i="8"/>
  <c r="W22" i="8"/>
  <c r="X22" i="8"/>
  <c r="Y22" i="8"/>
  <c r="Z22" i="8"/>
  <c r="AA22" i="8"/>
  <c r="AB22" i="8"/>
  <c r="AC22" i="8"/>
  <c r="AD22" i="8"/>
  <c r="P23" i="8"/>
  <c r="S23" i="8"/>
  <c r="T23" i="8"/>
  <c r="U23" i="8"/>
  <c r="V23" i="8"/>
  <c r="W23" i="8"/>
  <c r="X23" i="8"/>
  <c r="Y23" i="8"/>
  <c r="Z23" i="8"/>
  <c r="AA23" i="8"/>
  <c r="AB23" i="8"/>
  <c r="AC23" i="8"/>
  <c r="AD23" i="8"/>
  <c r="D24" i="8"/>
  <c r="E24" i="8"/>
  <c r="F24" i="8"/>
  <c r="G24" i="8"/>
  <c r="H24" i="8"/>
  <c r="I24" i="8"/>
  <c r="J24" i="8"/>
  <c r="K24" i="8"/>
  <c r="L24" i="8"/>
  <c r="M24" i="8"/>
  <c r="N24" i="8"/>
  <c r="O24" i="8"/>
  <c r="P26" i="8"/>
  <c r="S26" i="8"/>
  <c r="T26" i="8"/>
  <c r="U26" i="8"/>
  <c r="V26" i="8"/>
  <c r="W26" i="8"/>
  <c r="X26" i="8"/>
  <c r="Y26" i="8"/>
  <c r="Z26" i="8"/>
  <c r="AA26" i="8"/>
  <c r="AB26" i="8"/>
  <c r="AC26" i="8"/>
  <c r="AD26" i="8"/>
  <c r="P27" i="8"/>
  <c r="S27" i="8"/>
  <c r="T27" i="8"/>
  <c r="U27" i="8"/>
  <c r="V27" i="8"/>
  <c r="W27" i="8"/>
  <c r="X27" i="8"/>
  <c r="Y27" i="8"/>
  <c r="Z27" i="8"/>
  <c r="AA27" i="8"/>
  <c r="AB27" i="8"/>
  <c r="AC27" i="8"/>
  <c r="AD27" i="8"/>
  <c r="P28" i="8"/>
  <c r="S28" i="8"/>
  <c r="T28" i="8"/>
  <c r="U28" i="8"/>
  <c r="V28" i="8"/>
  <c r="W28" i="8"/>
  <c r="X28" i="8"/>
  <c r="Y28" i="8"/>
  <c r="Z28" i="8"/>
  <c r="AA28" i="8"/>
  <c r="AB28" i="8"/>
  <c r="AC28" i="8"/>
  <c r="AD28" i="8"/>
  <c r="D29" i="8"/>
  <c r="E29" i="8"/>
  <c r="F29" i="8"/>
  <c r="G29" i="8"/>
  <c r="H29" i="8"/>
  <c r="I29" i="8"/>
  <c r="J29" i="8"/>
  <c r="K29" i="8"/>
  <c r="L29" i="8"/>
  <c r="M29" i="8"/>
  <c r="N29" i="8"/>
  <c r="O29" i="8"/>
  <c r="P31" i="8"/>
  <c r="S31" i="8"/>
  <c r="T31" i="8"/>
  <c r="U31" i="8"/>
  <c r="V31" i="8"/>
  <c r="W31" i="8"/>
  <c r="X31" i="8"/>
  <c r="Y31" i="8"/>
  <c r="Z31" i="8"/>
  <c r="AA31" i="8"/>
  <c r="AB31" i="8"/>
  <c r="AC31" i="8"/>
  <c r="AD31" i="8"/>
  <c r="P32" i="8"/>
  <c r="S32" i="8"/>
  <c r="T32" i="8"/>
  <c r="U32" i="8"/>
  <c r="V32" i="8"/>
  <c r="W32" i="8"/>
  <c r="X32" i="8"/>
  <c r="Y32" i="8"/>
  <c r="Z32" i="8"/>
  <c r="AA32" i="8"/>
  <c r="AB32" i="8"/>
  <c r="AC32" i="8"/>
  <c r="AD32" i="8"/>
  <c r="P33" i="8"/>
  <c r="S33" i="8"/>
  <c r="T33" i="8"/>
  <c r="U33" i="8"/>
  <c r="V33" i="8"/>
  <c r="W33" i="8"/>
  <c r="X33" i="8"/>
  <c r="Y33" i="8"/>
  <c r="Z33" i="8"/>
  <c r="AA33" i="8"/>
  <c r="AB33" i="8"/>
  <c r="AC33" i="8"/>
  <c r="AD33" i="8"/>
  <c r="D34" i="8"/>
  <c r="E34" i="8"/>
  <c r="F34" i="8"/>
  <c r="G34" i="8"/>
  <c r="H34" i="8"/>
  <c r="I34" i="8"/>
  <c r="J34" i="8"/>
  <c r="K34" i="8"/>
  <c r="L34" i="8"/>
  <c r="M34" i="8"/>
  <c r="N34" i="8"/>
  <c r="O34" i="8"/>
  <c r="P36" i="8"/>
  <c r="S36" i="8"/>
  <c r="T36" i="8"/>
  <c r="U36" i="8"/>
  <c r="V36" i="8"/>
  <c r="W36" i="8"/>
  <c r="X36" i="8"/>
  <c r="Y36" i="8"/>
  <c r="Z36" i="8"/>
  <c r="AA36" i="8"/>
  <c r="AB36" i="8"/>
  <c r="AC36" i="8"/>
  <c r="AD36" i="8"/>
  <c r="P37" i="8"/>
  <c r="S37" i="8"/>
  <c r="T37" i="8"/>
  <c r="U37" i="8"/>
  <c r="V37" i="8"/>
  <c r="W37" i="8"/>
  <c r="X37" i="8"/>
  <c r="Y37" i="8"/>
  <c r="Z37" i="8"/>
  <c r="AA37" i="8"/>
  <c r="AB37" i="8"/>
  <c r="AC37" i="8"/>
  <c r="AD37" i="8"/>
  <c r="P38" i="8"/>
  <c r="S38" i="8"/>
  <c r="T38" i="8"/>
  <c r="U38" i="8"/>
  <c r="V38" i="8"/>
  <c r="W38" i="8"/>
  <c r="X38" i="8"/>
  <c r="Y38" i="8"/>
  <c r="Z38" i="8"/>
  <c r="AA38" i="8"/>
  <c r="AB38" i="8"/>
  <c r="AC38" i="8"/>
  <c r="AD38" i="8"/>
  <c r="D39" i="8"/>
  <c r="E39" i="8"/>
  <c r="F39" i="8"/>
  <c r="G39" i="8"/>
  <c r="H39" i="8"/>
  <c r="I39" i="8"/>
  <c r="J39" i="8"/>
  <c r="K39" i="8"/>
  <c r="L39" i="8"/>
  <c r="M39" i="8"/>
  <c r="N39" i="8"/>
  <c r="O39" i="8"/>
  <c r="T93" i="8"/>
  <c r="W93" i="8"/>
  <c r="S93" i="8"/>
  <c r="U93" i="8"/>
  <c r="Y93" i="8"/>
  <c r="AC93" i="8"/>
  <c r="S94" i="8"/>
  <c r="T94" i="8"/>
  <c r="X94" i="8"/>
  <c r="AB94" i="8"/>
  <c r="U95" i="8"/>
  <c r="S95" i="8"/>
  <c r="W95" i="8"/>
  <c r="AA95" i="8"/>
  <c r="T96" i="8"/>
  <c r="V96" i="8"/>
  <c r="Z96" i="8"/>
  <c r="AD96" i="8"/>
  <c r="X97" i="8"/>
  <c r="S97" i="8"/>
  <c r="V97" i="8"/>
  <c r="Z97" i="8"/>
  <c r="AD97" i="8"/>
  <c r="S98" i="8"/>
  <c r="W98" i="8"/>
  <c r="T98" i="8"/>
  <c r="Y98" i="8"/>
  <c r="AC98" i="8"/>
  <c r="Z111" i="8"/>
  <c r="S111" i="8"/>
  <c r="AA111" i="8"/>
  <c r="Y112" i="8"/>
  <c r="S112" i="8"/>
  <c r="AB112" i="8"/>
  <c r="AA112" i="8"/>
  <c r="T112" i="8"/>
  <c r="V112" i="8"/>
  <c r="AC112" i="8"/>
  <c r="AD113" i="8"/>
  <c r="W113" i="8"/>
  <c r="S113" i="8"/>
  <c r="AA113" i="8"/>
  <c r="S114" i="8"/>
  <c r="X114" i="8"/>
  <c r="T114" i="8"/>
  <c r="AB114" i="8"/>
  <c r="S115" i="8"/>
  <c r="Y115" i="8"/>
  <c r="U115" i="8"/>
  <c r="AC115" i="8"/>
  <c r="S116" i="8"/>
  <c r="T116" i="8"/>
  <c r="V116" i="8"/>
  <c r="AD116" i="8"/>
  <c r="AA129" i="8"/>
  <c r="S129" i="8"/>
  <c r="W129" i="8"/>
  <c r="T130" i="8"/>
  <c r="X130" i="8"/>
  <c r="Y131" i="8"/>
  <c r="S132" i="8"/>
  <c r="X132" i="8"/>
  <c r="AD132" i="8"/>
  <c r="T132" i="8"/>
  <c r="V132" i="8"/>
  <c r="Z132" i="8"/>
  <c r="W133" i="8"/>
  <c r="S133" i="8"/>
  <c r="AA133" i="8"/>
  <c r="T134" i="8"/>
  <c r="U134" i="8"/>
  <c r="AA134" i="8"/>
  <c r="Y134" i="8"/>
  <c r="P11" i="9"/>
  <c r="S11" i="9"/>
  <c r="T11" i="9"/>
  <c r="U11" i="9"/>
  <c r="V11" i="9"/>
  <c r="W11" i="9"/>
  <c r="X11" i="9"/>
  <c r="Y11" i="9"/>
  <c r="Z11" i="9"/>
  <c r="AA11" i="9"/>
  <c r="AB11" i="9"/>
  <c r="AC11" i="9"/>
  <c r="AD11" i="9"/>
  <c r="P12" i="9"/>
  <c r="S12" i="9"/>
  <c r="T12" i="9"/>
  <c r="U12" i="9"/>
  <c r="V12" i="9"/>
  <c r="W12" i="9"/>
  <c r="X12" i="9"/>
  <c r="Y12" i="9"/>
  <c r="Z12" i="9"/>
  <c r="AA12" i="9"/>
  <c r="AB12" i="9"/>
  <c r="AC12" i="9"/>
  <c r="AD12" i="9"/>
  <c r="P13" i="9"/>
  <c r="S13" i="9"/>
  <c r="T13" i="9"/>
  <c r="U13" i="9"/>
  <c r="V13" i="9"/>
  <c r="W13" i="9"/>
  <c r="X13" i="9"/>
  <c r="Y13" i="9"/>
  <c r="Z13" i="9"/>
  <c r="AA13" i="9"/>
  <c r="AB13" i="9"/>
  <c r="AC13" i="9"/>
  <c r="AD13" i="9"/>
  <c r="D14" i="9"/>
  <c r="E14" i="9"/>
  <c r="F14" i="9"/>
  <c r="G14" i="9"/>
  <c r="H14" i="9"/>
  <c r="I14" i="9"/>
  <c r="J14" i="9"/>
  <c r="K14" i="9"/>
  <c r="L14" i="9"/>
  <c r="M14" i="9"/>
  <c r="N14" i="9"/>
  <c r="O14" i="9"/>
  <c r="P16" i="9"/>
  <c r="S16" i="9"/>
  <c r="T16" i="9"/>
  <c r="U16" i="9"/>
  <c r="V16" i="9"/>
  <c r="W16" i="9"/>
  <c r="X16" i="9"/>
  <c r="Y16" i="9"/>
  <c r="Z16" i="9"/>
  <c r="AA16" i="9"/>
  <c r="AB16" i="9"/>
  <c r="AC16" i="9"/>
  <c r="AD16" i="9"/>
  <c r="P17" i="9"/>
  <c r="S17" i="9"/>
  <c r="T17" i="9"/>
  <c r="U17" i="9"/>
  <c r="V17" i="9"/>
  <c r="W17" i="9"/>
  <c r="X17" i="9"/>
  <c r="Y17" i="9"/>
  <c r="Z17" i="9"/>
  <c r="AA17" i="9"/>
  <c r="AB17" i="9"/>
  <c r="AC17" i="9"/>
  <c r="AD17" i="9"/>
  <c r="P18" i="9"/>
  <c r="S18" i="9"/>
  <c r="T18" i="9"/>
  <c r="U18" i="9"/>
  <c r="V18" i="9"/>
  <c r="W18" i="9"/>
  <c r="X18" i="9"/>
  <c r="Y18" i="9"/>
  <c r="Z18" i="9"/>
  <c r="AA18" i="9"/>
  <c r="AB18" i="9"/>
  <c r="AC18" i="9"/>
  <c r="AD18" i="9"/>
  <c r="D19" i="9"/>
  <c r="E19" i="9"/>
  <c r="F19" i="9"/>
  <c r="G19" i="9"/>
  <c r="H19" i="9"/>
  <c r="I19" i="9"/>
  <c r="J19" i="9"/>
  <c r="K19" i="9"/>
  <c r="L19" i="9"/>
  <c r="M19" i="9"/>
  <c r="N19" i="9"/>
  <c r="O19" i="9"/>
  <c r="P21" i="9"/>
  <c r="S21" i="9"/>
  <c r="T21" i="9"/>
  <c r="U21" i="9"/>
  <c r="V21" i="9"/>
  <c r="W21" i="9"/>
  <c r="X21" i="9"/>
  <c r="Y21" i="9"/>
  <c r="Z21" i="9"/>
  <c r="AA21" i="9"/>
  <c r="AB21" i="9"/>
  <c r="AC21" i="9"/>
  <c r="AD21" i="9"/>
  <c r="P22" i="9"/>
  <c r="S22" i="9"/>
  <c r="T22" i="9"/>
  <c r="U22" i="9"/>
  <c r="V22" i="9"/>
  <c r="W22" i="9"/>
  <c r="X22" i="9"/>
  <c r="Y22" i="9"/>
  <c r="Z22" i="9"/>
  <c r="AA22" i="9"/>
  <c r="AB22" i="9"/>
  <c r="AC22" i="9"/>
  <c r="AD22" i="9"/>
  <c r="P23" i="9"/>
  <c r="S23" i="9"/>
  <c r="T23" i="9"/>
  <c r="U23" i="9"/>
  <c r="V23" i="9"/>
  <c r="W23" i="9"/>
  <c r="X23" i="9"/>
  <c r="Y23" i="9"/>
  <c r="Z23" i="9"/>
  <c r="AA23" i="9"/>
  <c r="AB23" i="9"/>
  <c r="AC23" i="9"/>
  <c r="AD23" i="9"/>
  <c r="D24" i="9"/>
  <c r="E24" i="9"/>
  <c r="F24" i="9"/>
  <c r="G24" i="9"/>
  <c r="H24" i="9"/>
  <c r="I24" i="9"/>
  <c r="J24" i="9"/>
  <c r="K24" i="9"/>
  <c r="L24" i="9"/>
  <c r="M24" i="9"/>
  <c r="N24" i="9"/>
  <c r="O24" i="9"/>
  <c r="P26" i="9"/>
  <c r="S26" i="9"/>
  <c r="T26" i="9"/>
  <c r="U26" i="9"/>
  <c r="V26" i="9"/>
  <c r="W26" i="9"/>
  <c r="X26" i="9"/>
  <c r="Y26" i="9"/>
  <c r="Z26" i="9"/>
  <c r="AA26" i="9"/>
  <c r="AB26" i="9"/>
  <c r="AC26" i="9"/>
  <c r="AD26" i="9"/>
  <c r="P27" i="9"/>
  <c r="S27" i="9"/>
  <c r="T27" i="9"/>
  <c r="U27" i="9"/>
  <c r="V27" i="9"/>
  <c r="W27" i="9"/>
  <c r="X27" i="9"/>
  <c r="Y27" i="9"/>
  <c r="Z27" i="9"/>
  <c r="AA27" i="9"/>
  <c r="AB27" i="9"/>
  <c r="AC27" i="9"/>
  <c r="AD27" i="9"/>
  <c r="P28" i="9"/>
  <c r="S28" i="9"/>
  <c r="T28" i="9"/>
  <c r="U28" i="9"/>
  <c r="V28" i="9"/>
  <c r="W28" i="9"/>
  <c r="X28" i="9"/>
  <c r="Y28" i="9"/>
  <c r="Z28" i="9"/>
  <c r="AA28" i="9"/>
  <c r="AB28" i="9"/>
  <c r="AC28" i="9"/>
  <c r="AD28" i="9"/>
  <c r="D29" i="9"/>
  <c r="E29" i="9"/>
  <c r="F29" i="9"/>
  <c r="G29" i="9"/>
  <c r="H29" i="9"/>
  <c r="I29" i="9"/>
  <c r="J29" i="9"/>
  <c r="K29" i="9"/>
  <c r="L29" i="9"/>
  <c r="M29" i="9"/>
  <c r="N29" i="9"/>
  <c r="O29" i="9"/>
  <c r="P31" i="9"/>
  <c r="S31" i="9"/>
  <c r="T31" i="9"/>
  <c r="U31" i="9"/>
  <c r="V31" i="9"/>
  <c r="W31" i="9"/>
  <c r="X31" i="9"/>
  <c r="Y31" i="9"/>
  <c r="Z31" i="9"/>
  <c r="AA31" i="9"/>
  <c r="AB31" i="9"/>
  <c r="AC31" i="9"/>
  <c r="AD31" i="9"/>
  <c r="P32" i="9"/>
  <c r="S32" i="9"/>
  <c r="T32" i="9"/>
  <c r="U32" i="9"/>
  <c r="V32" i="9"/>
  <c r="W32" i="9"/>
  <c r="X32" i="9"/>
  <c r="Y32" i="9"/>
  <c r="Z32" i="9"/>
  <c r="AA32" i="9"/>
  <c r="AB32" i="9"/>
  <c r="AC32" i="9"/>
  <c r="AD32" i="9"/>
  <c r="P33" i="9"/>
  <c r="S33" i="9"/>
  <c r="T33" i="9"/>
  <c r="U33" i="9"/>
  <c r="V33" i="9"/>
  <c r="W33" i="9"/>
  <c r="X33" i="9"/>
  <c r="Y33" i="9"/>
  <c r="Z33" i="9"/>
  <c r="AA33" i="9"/>
  <c r="AB33" i="9"/>
  <c r="AC33" i="9"/>
  <c r="AD33" i="9"/>
  <c r="D34" i="9"/>
  <c r="E34" i="9"/>
  <c r="F34" i="9"/>
  <c r="G34" i="9"/>
  <c r="H34" i="9"/>
  <c r="I34" i="9"/>
  <c r="J34" i="9"/>
  <c r="K34" i="9"/>
  <c r="L34" i="9"/>
  <c r="M34" i="9"/>
  <c r="N34" i="9"/>
  <c r="O34" i="9"/>
  <c r="P36" i="9"/>
  <c r="S36" i="9"/>
  <c r="T36" i="9"/>
  <c r="U36" i="9"/>
  <c r="V36" i="9"/>
  <c r="W36" i="9"/>
  <c r="X36" i="9"/>
  <c r="Y36" i="9"/>
  <c r="Z36" i="9"/>
  <c r="AA36" i="9"/>
  <c r="AB36" i="9"/>
  <c r="AC36" i="9"/>
  <c r="AD36" i="9"/>
  <c r="P37" i="9"/>
  <c r="S37" i="9"/>
  <c r="T37" i="9"/>
  <c r="U37" i="9"/>
  <c r="V37" i="9"/>
  <c r="W37" i="9"/>
  <c r="X37" i="9"/>
  <c r="Y37" i="9"/>
  <c r="Z37" i="9"/>
  <c r="AA37" i="9"/>
  <c r="AB37" i="9"/>
  <c r="AC37" i="9"/>
  <c r="AD37" i="9"/>
  <c r="P38" i="9"/>
  <c r="S38" i="9"/>
  <c r="T38" i="9"/>
  <c r="U38" i="9"/>
  <c r="V38" i="9"/>
  <c r="W38" i="9"/>
  <c r="X38" i="9"/>
  <c r="Y38" i="9"/>
  <c r="Z38" i="9"/>
  <c r="AA38" i="9"/>
  <c r="AB38" i="9"/>
  <c r="AC38" i="9"/>
  <c r="AD38" i="9"/>
  <c r="D39" i="9"/>
  <c r="E39" i="9"/>
  <c r="F39" i="9"/>
  <c r="G39" i="9"/>
  <c r="H39" i="9"/>
  <c r="I39" i="9"/>
  <c r="J39" i="9"/>
  <c r="K39" i="9"/>
  <c r="L39" i="9"/>
  <c r="M39" i="9"/>
  <c r="N39" i="9"/>
  <c r="O39" i="9"/>
  <c r="S96" i="9"/>
  <c r="AA96" i="9"/>
  <c r="S97" i="9"/>
  <c r="T97" i="9"/>
  <c r="AB97" i="9"/>
  <c r="S98" i="9"/>
  <c r="U98" i="9"/>
  <c r="X111" i="9"/>
  <c r="Y112" i="9"/>
  <c r="S113" i="9"/>
  <c r="Z113" i="9"/>
  <c r="P113" i="9"/>
  <c r="T113" i="9"/>
  <c r="V113" i="9"/>
  <c r="AD113" i="9"/>
  <c r="W114" i="9"/>
  <c r="AA114" i="9"/>
  <c r="S114" i="9"/>
  <c r="AB115" i="9"/>
  <c r="T115" i="9"/>
  <c r="X115" i="9"/>
  <c r="AC116" i="9"/>
  <c r="P116" i="9"/>
  <c r="Y116" i="9"/>
  <c r="V129" i="9"/>
  <c r="S129" i="9"/>
  <c r="X129" i="9"/>
  <c r="T129" i="9"/>
  <c r="AB129" i="9"/>
  <c r="W130" i="9"/>
  <c r="Y130" i="9"/>
  <c r="AA130" i="9"/>
  <c r="S130" i="9"/>
  <c r="U130" i="9"/>
  <c r="AC130" i="9"/>
  <c r="S131" i="9"/>
  <c r="P131" i="9"/>
  <c r="AB131" i="9"/>
  <c r="T131" i="9"/>
  <c r="V131" i="9"/>
  <c r="AD131" i="9"/>
  <c r="Y132" i="9"/>
  <c r="AA132" i="9"/>
  <c r="S132" i="9"/>
  <c r="W132" i="9"/>
  <c r="D11" i="10"/>
  <c r="E11" i="10"/>
  <c r="E93" i="10" s="1"/>
  <c r="F11" i="10"/>
  <c r="F93" i="10" s="1"/>
  <c r="G11" i="10"/>
  <c r="H11" i="10"/>
  <c r="H93" i="10" s="1"/>
  <c r="I11" i="10"/>
  <c r="I93" i="10" s="1"/>
  <c r="J11" i="10"/>
  <c r="J93" i="10" s="1"/>
  <c r="K11" i="10"/>
  <c r="L11" i="10"/>
  <c r="L93" i="10" s="1"/>
  <c r="M11" i="10"/>
  <c r="N11" i="10"/>
  <c r="O11" i="10"/>
  <c r="D12" i="10"/>
  <c r="E12" i="10"/>
  <c r="E111" i="10" s="1"/>
  <c r="F12" i="10"/>
  <c r="G12" i="10"/>
  <c r="H12" i="10"/>
  <c r="I12" i="10"/>
  <c r="I111" i="10" s="1"/>
  <c r="J12" i="10"/>
  <c r="K12" i="10"/>
  <c r="L12" i="10"/>
  <c r="M12" i="10"/>
  <c r="M111" i="10" s="1"/>
  <c r="N12" i="10"/>
  <c r="O12" i="10"/>
  <c r="D13" i="10"/>
  <c r="D129" i="10" s="1"/>
  <c r="E13" i="10"/>
  <c r="E129" i="10" s="1"/>
  <c r="F13" i="10"/>
  <c r="G13" i="10"/>
  <c r="G129" i="10" s="1"/>
  <c r="H13" i="10"/>
  <c r="I13" i="10"/>
  <c r="I129" i="10" s="1"/>
  <c r="J13" i="10"/>
  <c r="K13" i="10"/>
  <c r="L13" i="10"/>
  <c r="M13" i="10"/>
  <c r="M129" i="10" s="1"/>
  <c r="N13" i="10"/>
  <c r="O13" i="10"/>
  <c r="O129" i="10" s="1"/>
  <c r="D16" i="10"/>
  <c r="E16" i="10"/>
  <c r="E94" i="10" s="1"/>
  <c r="F16" i="10"/>
  <c r="G16" i="10"/>
  <c r="H16" i="10"/>
  <c r="I16" i="10"/>
  <c r="I94" i="10" s="1"/>
  <c r="J16" i="10"/>
  <c r="J94" i="10" s="1"/>
  <c r="K16" i="10"/>
  <c r="L16" i="10"/>
  <c r="M16" i="10"/>
  <c r="M94" i="10" s="1"/>
  <c r="N16" i="10"/>
  <c r="O16" i="10"/>
  <c r="D17" i="10"/>
  <c r="D112" i="10" s="1"/>
  <c r="E17" i="10"/>
  <c r="E112" i="10" s="1"/>
  <c r="F17" i="10"/>
  <c r="G17" i="10"/>
  <c r="H17" i="10"/>
  <c r="I17" i="10"/>
  <c r="I112" i="10" s="1"/>
  <c r="J17" i="10"/>
  <c r="K17" i="10"/>
  <c r="L17" i="10"/>
  <c r="M17" i="10"/>
  <c r="M112" i="10" s="1"/>
  <c r="N17" i="10"/>
  <c r="O17" i="10"/>
  <c r="D18" i="10"/>
  <c r="D130" i="10" s="1"/>
  <c r="E18" i="10"/>
  <c r="E130" i="10" s="1"/>
  <c r="F18" i="10"/>
  <c r="G18" i="10"/>
  <c r="G130" i="10" s="1"/>
  <c r="H18" i="10"/>
  <c r="I18" i="10"/>
  <c r="I130" i="10" s="1"/>
  <c r="J18" i="10"/>
  <c r="K18" i="10"/>
  <c r="K130" i="10" s="1"/>
  <c r="L18" i="10"/>
  <c r="M18" i="10"/>
  <c r="M130" i="10" s="1"/>
  <c r="N18" i="10"/>
  <c r="O18" i="10"/>
  <c r="O130" i="10" s="1"/>
  <c r="S18" i="10"/>
  <c r="S18" i="32" s="1"/>
  <c r="S130" i="32" s="1"/>
  <c r="D21" i="10"/>
  <c r="E21" i="10"/>
  <c r="E95" i="10" s="1"/>
  <c r="F21" i="10"/>
  <c r="F95" i="10" s="1"/>
  <c r="G21" i="10"/>
  <c r="G95" i="10" s="1"/>
  <c r="H21" i="10"/>
  <c r="I21" i="10"/>
  <c r="I95" i="10" s="1"/>
  <c r="J21" i="10"/>
  <c r="K21" i="10"/>
  <c r="K95" i="10" s="1"/>
  <c r="L21" i="10"/>
  <c r="M21" i="10"/>
  <c r="M95" i="10" s="1"/>
  <c r="N21" i="10"/>
  <c r="O21" i="10"/>
  <c r="O95" i="10" s="1"/>
  <c r="S21" i="10"/>
  <c r="S21" i="32" s="1"/>
  <c r="S95" i="32" s="1"/>
  <c r="D22" i="10"/>
  <c r="D113" i="10" s="1"/>
  <c r="E22" i="10"/>
  <c r="E113" i="10" s="1"/>
  <c r="F22" i="10"/>
  <c r="F113" i="10" s="1"/>
  <c r="G22" i="10"/>
  <c r="G113" i="10" s="1"/>
  <c r="H22" i="10"/>
  <c r="I22" i="10"/>
  <c r="I113" i="10" s="1"/>
  <c r="J22" i="10"/>
  <c r="J113" i="10" s="1"/>
  <c r="K22" i="10"/>
  <c r="K113" i="10" s="1"/>
  <c r="L22" i="10"/>
  <c r="M22" i="10"/>
  <c r="M113" i="10" s="1"/>
  <c r="N22" i="10"/>
  <c r="N113" i="10" s="1"/>
  <c r="O22" i="10"/>
  <c r="O113" i="10" s="1"/>
  <c r="D23" i="10"/>
  <c r="S23" i="10" s="1"/>
  <c r="S23" i="32" s="1"/>
  <c r="S131" i="32" s="1"/>
  <c r="E23" i="10"/>
  <c r="E131" i="10" s="1"/>
  <c r="F23" i="10"/>
  <c r="F131" i="10" s="1"/>
  <c r="G23" i="10"/>
  <c r="G131" i="10" s="1"/>
  <c r="H23" i="10"/>
  <c r="I23" i="10"/>
  <c r="J23" i="10"/>
  <c r="J131" i="10" s="1"/>
  <c r="K23" i="10"/>
  <c r="L23" i="10"/>
  <c r="M23" i="10"/>
  <c r="M131" i="10" s="1"/>
  <c r="N23" i="10"/>
  <c r="N131" i="10" s="1"/>
  <c r="O23" i="10"/>
  <c r="O131" i="10" s="1"/>
  <c r="D26" i="10"/>
  <c r="D96" i="10" s="1"/>
  <c r="E26" i="10"/>
  <c r="E96" i="10" s="1"/>
  <c r="F26" i="10"/>
  <c r="G26" i="10"/>
  <c r="G96" i="10" s="1"/>
  <c r="H26" i="10"/>
  <c r="H96" i="10" s="1"/>
  <c r="I26" i="10"/>
  <c r="I96" i="10" s="1"/>
  <c r="J26" i="10"/>
  <c r="K26" i="10"/>
  <c r="K96" i="10" s="1"/>
  <c r="L26" i="10"/>
  <c r="M26" i="10"/>
  <c r="M96" i="10" s="1"/>
  <c r="N26" i="10"/>
  <c r="O26" i="10"/>
  <c r="S26" i="10"/>
  <c r="S26" i="32" s="1"/>
  <c r="S96" i="32" s="1"/>
  <c r="D27" i="10"/>
  <c r="D114" i="10" s="1"/>
  <c r="E27" i="10"/>
  <c r="F27" i="10"/>
  <c r="G27" i="10"/>
  <c r="H27" i="10"/>
  <c r="H114" i="10" s="1"/>
  <c r="I27" i="10"/>
  <c r="J27" i="10"/>
  <c r="K27" i="10"/>
  <c r="K114" i="10" s="1"/>
  <c r="L27" i="10"/>
  <c r="L114" i="10" s="1"/>
  <c r="M27" i="10"/>
  <c r="N27" i="10"/>
  <c r="O27" i="10"/>
  <c r="D28" i="10"/>
  <c r="E28" i="10"/>
  <c r="F28" i="10"/>
  <c r="G28" i="10"/>
  <c r="H28" i="10"/>
  <c r="H132" i="10" s="1"/>
  <c r="I28" i="10"/>
  <c r="J28" i="10"/>
  <c r="K28" i="10"/>
  <c r="K132" i="10" s="1"/>
  <c r="L28" i="10"/>
  <c r="L132" i="10" s="1"/>
  <c r="M28" i="10"/>
  <c r="M132" i="10" s="1"/>
  <c r="N28" i="10"/>
  <c r="O28" i="10"/>
  <c r="O132" i="10" s="1"/>
  <c r="D31" i="10"/>
  <c r="D97" i="10" s="1"/>
  <c r="E31" i="10"/>
  <c r="F31" i="10"/>
  <c r="G31" i="10"/>
  <c r="H31" i="10"/>
  <c r="H97" i="10" s="1"/>
  <c r="I31" i="10"/>
  <c r="I97" i="10" s="1"/>
  <c r="J31" i="10"/>
  <c r="K31" i="10"/>
  <c r="L31" i="10"/>
  <c r="L97" i="10" s="1"/>
  <c r="M31" i="10"/>
  <c r="M97" i="10" s="1"/>
  <c r="N31" i="10"/>
  <c r="O31" i="10"/>
  <c r="O97" i="10" s="1"/>
  <c r="D32" i="10"/>
  <c r="D115" i="10" s="1"/>
  <c r="E32" i="10"/>
  <c r="F32" i="10"/>
  <c r="F115" i="10" s="1"/>
  <c r="G32" i="10"/>
  <c r="G115" i="10" s="1"/>
  <c r="H32" i="10"/>
  <c r="I32" i="10"/>
  <c r="J32" i="10"/>
  <c r="K32" i="10"/>
  <c r="K115" i="10" s="1"/>
  <c r="L32" i="10"/>
  <c r="M32" i="10"/>
  <c r="N32" i="10"/>
  <c r="N115" i="10" s="1"/>
  <c r="O32" i="10"/>
  <c r="O115" i="10" s="1"/>
  <c r="D33" i="10"/>
  <c r="D133" i="10" s="1"/>
  <c r="E33" i="10"/>
  <c r="F33" i="10"/>
  <c r="F133" i="10" s="1"/>
  <c r="G33" i="10"/>
  <c r="G133" i="10" s="1"/>
  <c r="H33" i="10"/>
  <c r="I33" i="10"/>
  <c r="J33" i="10"/>
  <c r="K33" i="10"/>
  <c r="K133" i="10" s="1"/>
  <c r="L33" i="10"/>
  <c r="L133" i="10" s="1"/>
  <c r="M33" i="10"/>
  <c r="N33" i="10"/>
  <c r="O33" i="10"/>
  <c r="O133" i="10" s="1"/>
  <c r="D36" i="10"/>
  <c r="E36" i="10"/>
  <c r="E98" i="10" s="1"/>
  <c r="F36" i="10"/>
  <c r="F98" i="10" s="1"/>
  <c r="G36" i="10"/>
  <c r="G98" i="10" s="1"/>
  <c r="H36" i="10"/>
  <c r="J36" i="10"/>
  <c r="J98" i="10" s="1"/>
  <c r="K36" i="10"/>
  <c r="K98" i="10" s="1"/>
  <c r="L36" i="10"/>
  <c r="L98" i="10" s="1"/>
  <c r="M36" i="10"/>
  <c r="N36" i="10"/>
  <c r="O36" i="10"/>
  <c r="O98" i="10" s="1"/>
  <c r="E37" i="10"/>
  <c r="E116" i="10" s="1"/>
  <c r="F37" i="10"/>
  <c r="F116" i="10" s="1"/>
  <c r="G37" i="10"/>
  <c r="G116" i="10" s="1"/>
  <c r="H37" i="10"/>
  <c r="H116" i="10" s="1"/>
  <c r="J37" i="10"/>
  <c r="J116" i="10" s="1"/>
  <c r="K37" i="10"/>
  <c r="L37" i="10"/>
  <c r="L116" i="10" s="1"/>
  <c r="M37" i="10"/>
  <c r="M116" i="10" s="1"/>
  <c r="N37" i="10"/>
  <c r="O37" i="10"/>
  <c r="D38" i="10"/>
  <c r="E38" i="10"/>
  <c r="E134" i="10" s="1"/>
  <c r="F38" i="10"/>
  <c r="G38" i="10"/>
  <c r="H38" i="10"/>
  <c r="H134" i="10" s="1"/>
  <c r="J38" i="10"/>
  <c r="J134" i="10" s="1"/>
  <c r="K38" i="10"/>
  <c r="L38" i="10"/>
  <c r="L134" i="10" s="1"/>
  <c r="M38" i="10"/>
  <c r="M134" i="10" s="1"/>
  <c r="N38" i="10"/>
  <c r="N134" i="10" s="1"/>
  <c r="O38" i="10"/>
  <c r="P11" i="7"/>
  <c r="S11" i="7"/>
  <c r="T11" i="7"/>
  <c r="E11" i="32" s="1"/>
  <c r="E93" i="32" s="1"/>
  <c r="U11" i="7"/>
  <c r="F11" i="32" s="1"/>
  <c r="F93" i="32" s="1"/>
  <c r="V11" i="7"/>
  <c r="G11" i="32" s="1"/>
  <c r="G93" i="32" s="1"/>
  <c r="W11" i="7"/>
  <c r="X11" i="7"/>
  <c r="Y11" i="7"/>
  <c r="Z11" i="7"/>
  <c r="K11" i="32" s="1"/>
  <c r="K93" i="32" s="1"/>
  <c r="AA11" i="7"/>
  <c r="AB11" i="7"/>
  <c r="M11" i="32" s="1"/>
  <c r="M93" i="32" s="1"/>
  <c r="AC11" i="7"/>
  <c r="N11" i="32" s="1"/>
  <c r="N93" i="32" s="1"/>
  <c r="AD11" i="7"/>
  <c r="O11" i="32" s="1"/>
  <c r="O93" i="32" s="1"/>
  <c r="P12" i="7"/>
  <c r="S12" i="7"/>
  <c r="D12" i="32" s="1"/>
  <c r="D111" i="32" s="1"/>
  <c r="T12" i="7"/>
  <c r="E12" i="32" s="1"/>
  <c r="E111" i="32" s="1"/>
  <c r="U12" i="7"/>
  <c r="F12" i="32" s="1"/>
  <c r="F111" i="32" s="1"/>
  <c r="V12" i="7"/>
  <c r="G12" i="32" s="1"/>
  <c r="G111" i="32" s="1"/>
  <c r="W12" i="7"/>
  <c r="X12" i="7"/>
  <c r="I12" i="32" s="1"/>
  <c r="I111" i="32" s="1"/>
  <c r="Y12" i="7"/>
  <c r="Z12" i="7"/>
  <c r="AA12" i="7"/>
  <c r="L12" i="32" s="1"/>
  <c r="L111" i="32" s="1"/>
  <c r="AB12" i="7"/>
  <c r="M12" i="32" s="1"/>
  <c r="M111" i="32" s="1"/>
  <c r="AC12" i="7"/>
  <c r="AD12" i="7"/>
  <c r="P13" i="7"/>
  <c r="S13" i="7"/>
  <c r="D13" i="32" s="1"/>
  <c r="D129" i="32" s="1"/>
  <c r="T13" i="7"/>
  <c r="E13" i="32" s="1"/>
  <c r="E129" i="32" s="1"/>
  <c r="U13" i="7"/>
  <c r="V13" i="7"/>
  <c r="W13" i="7"/>
  <c r="X13" i="7"/>
  <c r="Y13" i="7"/>
  <c r="J13" i="32" s="1"/>
  <c r="J129" i="32" s="1"/>
  <c r="Z13" i="7"/>
  <c r="AA13" i="7"/>
  <c r="AA14" i="7" s="1"/>
  <c r="AB13" i="7"/>
  <c r="M13" i="32" s="1"/>
  <c r="M129" i="32" s="1"/>
  <c r="AC13" i="7"/>
  <c r="AD13" i="7"/>
  <c r="D14" i="7"/>
  <c r="E14" i="7"/>
  <c r="F14" i="7"/>
  <c r="G14" i="7"/>
  <c r="H14" i="7"/>
  <c r="I14" i="7"/>
  <c r="J14" i="7"/>
  <c r="K14" i="7"/>
  <c r="L14" i="7"/>
  <c r="M14" i="7"/>
  <c r="N14" i="7"/>
  <c r="O14" i="7"/>
  <c r="U14" i="7"/>
  <c r="P16" i="7"/>
  <c r="S16" i="7"/>
  <c r="T16" i="7"/>
  <c r="U16" i="7"/>
  <c r="F16" i="32" s="1"/>
  <c r="F94" i="32" s="1"/>
  <c r="V16" i="7"/>
  <c r="G16" i="32" s="1"/>
  <c r="G94" i="32" s="1"/>
  <c r="W16" i="7"/>
  <c r="X16" i="7"/>
  <c r="I16" i="32" s="1"/>
  <c r="I94" i="32" s="1"/>
  <c r="Y16" i="7"/>
  <c r="J16" i="32" s="1"/>
  <c r="J94" i="32" s="1"/>
  <c r="Z16" i="7"/>
  <c r="K16" i="32" s="1"/>
  <c r="K94" i="32" s="1"/>
  <c r="AA16" i="7"/>
  <c r="AB16" i="7"/>
  <c r="AC16" i="7"/>
  <c r="N16" i="32" s="1"/>
  <c r="N94" i="32" s="1"/>
  <c r="AD16" i="7"/>
  <c r="O16" i="32" s="1"/>
  <c r="O94" i="32" s="1"/>
  <c r="P17" i="7"/>
  <c r="S17" i="7"/>
  <c r="T17" i="7"/>
  <c r="E17" i="32" s="1"/>
  <c r="E112" i="32" s="1"/>
  <c r="U17" i="7"/>
  <c r="F17" i="32" s="1"/>
  <c r="F112" i="32" s="1"/>
  <c r="V17" i="7"/>
  <c r="W17" i="7"/>
  <c r="X17" i="7"/>
  <c r="I17" i="32" s="1"/>
  <c r="I112" i="32" s="1"/>
  <c r="Y17" i="7"/>
  <c r="J17" i="32" s="1"/>
  <c r="J112" i="32" s="1"/>
  <c r="Z17" i="7"/>
  <c r="K17" i="32" s="1"/>
  <c r="K112" i="32" s="1"/>
  <c r="AA17" i="7"/>
  <c r="AB17" i="7"/>
  <c r="M17" i="32" s="1"/>
  <c r="M112" i="32" s="1"/>
  <c r="AC17" i="7"/>
  <c r="AD17" i="7"/>
  <c r="O17" i="32" s="1"/>
  <c r="O112" i="32" s="1"/>
  <c r="P18" i="7"/>
  <c r="P19" i="7"/>
  <c r="S18" i="7"/>
  <c r="D18" i="32" s="1"/>
  <c r="D130" i="32" s="1"/>
  <c r="T18" i="7"/>
  <c r="E18" i="32" s="1"/>
  <c r="E130" i="32" s="1"/>
  <c r="U18" i="7"/>
  <c r="V18" i="7"/>
  <c r="G18" i="32" s="1"/>
  <c r="G130" i="32" s="1"/>
  <c r="W18" i="7"/>
  <c r="X18" i="7"/>
  <c r="Y18" i="7"/>
  <c r="Z18" i="7"/>
  <c r="K18" i="32" s="1"/>
  <c r="K130" i="32" s="1"/>
  <c r="AA18" i="7"/>
  <c r="L18" i="32" s="1"/>
  <c r="L130" i="32" s="1"/>
  <c r="AB18" i="7"/>
  <c r="M18" i="32" s="1"/>
  <c r="M130" i="32" s="1"/>
  <c r="AC18" i="7"/>
  <c r="AD18" i="7"/>
  <c r="O18" i="32" s="1"/>
  <c r="O130" i="32" s="1"/>
  <c r="D19" i="7"/>
  <c r="E19" i="7"/>
  <c r="F19" i="7"/>
  <c r="G19" i="7"/>
  <c r="H19" i="7"/>
  <c r="I19" i="7"/>
  <c r="J19" i="7"/>
  <c r="K19" i="7"/>
  <c r="L19" i="7"/>
  <c r="M19" i="7"/>
  <c r="N19" i="7"/>
  <c r="O19" i="7"/>
  <c r="P21" i="7"/>
  <c r="S21" i="7"/>
  <c r="T21" i="7"/>
  <c r="U21" i="7"/>
  <c r="F21" i="32" s="1"/>
  <c r="F95" i="32" s="1"/>
  <c r="V21" i="7"/>
  <c r="W21" i="7"/>
  <c r="X21" i="7"/>
  <c r="Y21" i="7"/>
  <c r="J21" i="32" s="1"/>
  <c r="J95" i="32" s="1"/>
  <c r="Z21" i="7"/>
  <c r="K21" i="32" s="1"/>
  <c r="K95" i="32" s="1"/>
  <c r="AA21" i="7"/>
  <c r="AB21" i="7"/>
  <c r="AC21" i="7"/>
  <c r="N21" i="32" s="1"/>
  <c r="N95" i="32" s="1"/>
  <c r="AD21" i="7"/>
  <c r="O21" i="32" s="1"/>
  <c r="O95" i="32" s="1"/>
  <c r="P22" i="7"/>
  <c r="S22" i="7"/>
  <c r="T22" i="7"/>
  <c r="E22" i="32" s="1"/>
  <c r="E113" i="32" s="1"/>
  <c r="U22" i="7"/>
  <c r="F22" i="32" s="1"/>
  <c r="F113" i="32" s="1"/>
  <c r="V22" i="7"/>
  <c r="W22" i="7"/>
  <c r="X22" i="7"/>
  <c r="I22" i="32" s="1"/>
  <c r="I113" i="32" s="1"/>
  <c r="Y22" i="7"/>
  <c r="Z22" i="7"/>
  <c r="AA22" i="7"/>
  <c r="L22" i="32"/>
  <c r="L113" i="32" s="1"/>
  <c r="AB22" i="7"/>
  <c r="M22" i="32" s="1"/>
  <c r="M113" i="32" s="1"/>
  <c r="AC22" i="7"/>
  <c r="AD22" i="7"/>
  <c r="P23" i="7"/>
  <c r="P24" i="7" s="1"/>
  <c r="S23" i="7"/>
  <c r="D23" i="32" s="1"/>
  <c r="D131" i="32" s="1"/>
  <c r="T23" i="7"/>
  <c r="U23" i="7"/>
  <c r="V23" i="7"/>
  <c r="G23" i="32" s="1"/>
  <c r="G131" i="32" s="1"/>
  <c r="W23" i="7"/>
  <c r="H23" i="32" s="1"/>
  <c r="H131" i="32" s="1"/>
  <c r="X23" i="7"/>
  <c r="Y23" i="7"/>
  <c r="J23" i="32" s="1"/>
  <c r="J131" i="32" s="1"/>
  <c r="Z23" i="7"/>
  <c r="K23" i="32" s="1"/>
  <c r="K131" i="32" s="1"/>
  <c r="AA23" i="7"/>
  <c r="AB23" i="7"/>
  <c r="AC23" i="7"/>
  <c r="AD23" i="7"/>
  <c r="O23" i="32" s="1"/>
  <c r="O131" i="32" s="1"/>
  <c r="D24" i="7"/>
  <c r="E24" i="7"/>
  <c r="F24" i="7"/>
  <c r="G24" i="7"/>
  <c r="H24" i="7"/>
  <c r="I24" i="7"/>
  <c r="J24" i="7"/>
  <c r="K24" i="7"/>
  <c r="L24" i="7"/>
  <c r="M24" i="7"/>
  <c r="N24" i="7"/>
  <c r="O24" i="7"/>
  <c r="P26" i="7"/>
  <c r="S26" i="7"/>
  <c r="T26" i="7"/>
  <c r="U26" i="7"/>
  <c r="F26" i="32" s="1"/>
  <c r="F96" i="32" s="1"/>
  <c r="V26" i="7"/>
  <c r="G26" i="32" s="1"/>
  <c r="G96" i="32" s="1"/>
  <c r="W26" i="7"/>
  <c r="X26" i="7"/>
  <c r="Y26" i="7"/>
  <c r="J26" i="32" s="1"/>
  <c r="J96" i="32" s="1"/>
  <c r="Z26" i="7"/>
  <c r="K26" i="32" s="1"/>
  <c r="K96" i="32" s="1"/>
  <c r="AA26" i="7"/>
  <c r="AB26" i="7"/>
  <c r="AC26" i="7"/>
  <c r="AC29" i="7" s="1"/>
  <c r="AD26" i="7"/>
  <c r="P27" i="7"/>
  <c r="S27" i="7"/>
  <c r="T27" i="7"/>
  <c r="T29" i="7" s="1"/>
  <c r="U27" i="7"/>
  <c r="V27" i="7"/>
  <c r="W27" i="7"/>
  <c r="X27" i="7"/>
  <c r="Y27" i="7"/>
  <c r="Z27" i="7"/>
  <c r="AA27" i="7"/>
  <c r="AB27" i="7"/>
  <c r="AB29" i="7" s="1"/>
  <c r="AC27" i="7"/>
  <c r="AD27" i="7"/>
  <c r="P28" i="7"/>
  <c r="S28" i="7"/>
  <c r="D28" i="32" s="1"/>
  <c r="D132" i="32" s="1"/>
  <c r="T28" i="7"/>
  <c r="E28" i="32" s="1"/>
  <c r="E132" i="32" s="1"/>
  <c r="U28" i="7"/>
  <c r="V28" i="7"/>
  <c r="W28" i="7"/>
  <c r="H28" i="32" s="1"/>
  <c r="H132" i="32" s="1"/>
  <c r="X28" i="7"/>
  <c r="I28" i="32" s="1"/>
  <c r="I132" i="32" s="1"/>
  <c r="Y28" i="7"/>
  <c r="Z28" i="7"/>
  <c r="AA28" i="7"/>
  <c r="L28" i="32" s="1"/>
  <c r="L132" i="32" s="1"/>
  <c r="AB28" i="7"/>
  <c r="M28" i="32" s="1"/>
  <c r="M132" i="32" s="1"/>
  <c r="AC28" i="7"/>
  <c r="AD28" i="7"/>
  <c r="D29" i="7"/>
  <c r="E29" i="7"/>
  <c r="F29" i="7"/>
  <c r="G29" i="7"/>
  <c r="H29" i="7"/>
  <c r="I29" i="7"/>
  <c r="J29" i="7"/>
  <c r="K29" i="7"/>
  <c r="L29" i="7"/>
  <c r="M29" i="7"/>
  <c r="N29" i="7"/>
  <c r="O29" i="7"/>
  <c r="P31" i="7"/>
  <c r="P34" i="7" s="1"/>
  <c r="S31" i="7"/>
  <c r="T31" i="7"/>
  <c r="U31" i="7"/>
  <c r="V31" i="7"/>
  <c r="W31" i="7"/>
  <c r="X31" i="7"/>
  <c r="Y31" i="7"/>
  <c r="Z31" i="7"/>
  <c r="AA31" i="7"/>
  <c r="AB31" i="7"/>
  <c r="AC31" i="7"/>
  <c r="AD31" i="7"/>
  <c r="AD34" i="7" s="1"/>
  <c r="P32" i="7"/>
  <c r="S32" i="7"/>
  <c r="T32" i="7"/>
  <c r="U32" i="7"/>
  <c r="F32" i="32" s="1"/>
  <c r="F115" i="32" s="1"/>
  <c r="V32" i="7"/>
  <c r="W32" i="7"/>
  <c r="X32" i="7"/>
  <c r="Y32" i="7"/>
  <c r="J32" i="32" s="1"/>
  <c r="J115" i="32" s="1"/>
  <c r="Z32" i="7"/>
  <c r="AA32" i="7"/>
  <c r="AB32" i="7"/>
  <c r="AC32" i="7"/>
  <c r="N32" i="32" s="1"/>
  <c r="N115" i="32" s="1"/>
  <c r="AD32" i="7"/>
  <c r="P33" i="7"/>
  <c r="S33" i="7"/>
  <c r="T33" i="7"/>
  <c r="U33" i="7"/>
  <c r="V33" i="7"/>
  <c r="W33" i="7"/>
  <c r="X33" i="7"/>
  <c r="Y33" i="7"/>
  <c r="Z33" i="7"/>
  <c r="AA33" i="7"/>
  <c r="AB33" i="7"/>
  <c r="AB34" i="7" s="1"/>
  <c r="AC33" i="7"/>
  <c r="AD33" i="7"/>
  <c r="D34" i="7"/>
  <c r="E34" i="7"/>
  <c r="F34" i="7"/>
  <c r="G34" i="7"/>
  <c r="H34" i="7"/>
  <c r="I34" i="7"/>
  <c r="J34" i="7"/>
  <c r="K34" i="7"/>
  <c r="L34" i="7"/>
  <c r="M34" i="7"/>
  <c r="N34" i="7"/>
  <c r="O34" i="7"/>
  <c r="D36" i="7"/>
  <c r="E36" i="7"/>
  <c r="E98" i="7" s="1"/>
  <c r="D37" i="7"/>
  <c r="D116" i="7" s="1"/>
  <c r="E37" i="7"/>
  <c r="E116" i="7" s="1"/>
  <c r="D38" i="7"/>
  <c r="D134" i="7" s="1"/>
  <c r="E38" i="7"/>
  <c r="F39" i="7"/>
  <c r="G39" i="7"/>
  <c r="I39" i="7"/>
  <c r="J39" i="7"/>
  <c r="K39" i="7"/>
  <c r="L39" i="7"/>
  <c r="M39" i="7"/>
  <c r="N39" i="7"/>
  <c r="O39" i="7"/>
  <c r="Z93" i="7"/>
  <c r="T95" i="7"/>
  <c r="S96" i="7"/>
  <c r="Y96" i="7"/>
  <c r="S97" i="7"/>
  <c r="V97" i="7"/>
  <c r="T97" i="7"/>
  <c r="AB97" i="7"/>
  <c r="G11" i="38"/>
  <c r="I11" i="38"/>
  <c r="Z113" i="7"/>
  <c r="T113" i="7"/>
  <c r="S114" i="7"/>
  <c r="T115" i="7"/>
  <c r="H24" i="38"/>
  <c r="J24" i="38"/>
  <c r="V129" i="7"/>
  <c r="X129" i="7"/>
  <c r="W130" i="7"/>
  <c r="Y130" i="7"/>
  <c r="S131" i="7"/>
  <c r="X131" i="7"/>
  <c r="AB131" i="7"/>
  <c r="P131" i="7"/>
  <c r="T131" i="7"/>
  <c r="Z131" i="7"/>
  <c r="S132" i="7"/>
  <c r="T133" i="7"/>
  <c r="J11" i="38"/>
  <c r="G13" i="38"/>
  <c r="H13" i="38"/>
  <c r="I13" i="38"/>
  <c r="J13" i="38"/>
  <c r="G14" i="38"/>
  <c r="H14" i="38"/>
  <c r="I14" i="38"/>
  <c r="J14" i="38"/>
  <c r="G15" i="38"/>
  <c r="H15" i="38"/>
  <c r="I15" i="38"/>
  <c r="J15" i="38"/>
  <c r="D16" i="36"/>
  <c r="S16" i="36" s="1"/>
  <c r="E16" i="36"/>
  <c r="F16" i="36"/>
  <c r="H16" i="36"/>
  <c r="I16" i="36"/>
  <c r="J16" i="36"/>
  <c r="L16" i="36"/>
  <c r="M16" i="36"/>
  <c r="N16" i="36"/>
  <c r="D16" i="35"/>
  <c r="S16" i="35" s="1"/>
  <c r="E16" i="35"/>
  <c r="F16" i="35"/>
  <c r="H16" i="35"/>
  <c r="I16" i="35"/>
  <c r="J16" i="35"/>
  <c r="L16" i="35"/>
  <c r="M16" i="35"/>
  <c r="N16" i="35"/>
  <c r="D16" i="34"/>
  <c r="E16" i="34"/>
  <c r="F16" i="34"/>
  <c r="H16" i="34"/>
  <c r="I16" i="34"/>
  <c r="J16" i="34"/>
  <c r="L16" i="34"/>
  <c r="M16" i="34"/>
  <c r="N16" i="34"/>
  <c r="D16" i="33"/>
  <c r="S16" i="33" s="1"/>
  <c r="E16" i="33"/>
  <c r="G16" i="33"/>
  <c r="H16" i="33"/>
  <c r="I16" i="33"/>
  <c r="K16" i="33"/>
  <c r="L16" i="33"/>
  <c r="M16" i="33"/>
  <c r="O16" i="33"/>
  <c r="D16" i="37"/>
  <c r="S16" i="37" s="1"/>
  <c r="E16" i="37"/>
  <c r="G16" i="37"/>
  <c r="H16" i="37"/>
  <c r="I16" i="37"/>
  <c r="K16" i="37"/>
  <c r="L16" i="37"/>
  <c r="M16" i="37"/>
  <c r="O16" i="37"/>
  <c r="G16" i="38"/>
  <c r="H16" i="38"/>
  <c r="I16" i="38"/>
  <c r="D16" i="38"/>
  <c r="S16" i="38" s="1"/>
  <c r="E16" i="38"/>
  <c r="F16" i="38"/>
  <c r="K16" i="38"/>
  <c r="L16" i="38"/>
  <c r="M16" i="38"/>
  <c r="O16" i="38"/>
  <c r="F17" i="38"/>
  <c r="G17" i="38"/>
  <c r="H17" i="38"/>
  <c r="I17" i="38"/>
  <c r="J17" i="38"/>
  <c r="G18" i="38"/>
  <c r="H18" i="38"/>
  <c r="I18" i="38"/>
  <c r="J18" i="38"/>
  <c r="G19" i="38"/>
  <c r="H19" i="38"/>
  <c r="I19" i="38"/>
  <c r="J19" i="38"/>
  <c r="G20" i="38"/>
  <c r="H20" i="38"/>
  <c r="I20" i="38"/>
  <c r="J20" i="38"/>
  <c r="G21" i="38"/>
  <c r="H21" i="38"/>
  <c r="I21" i="38"/>
  <c r="J21" i="38"/>
  <c r="I27" i="31"/>
  <c r="I45" i="31" s="1"/>
  <c r="I63" i="31" s="1"/>
  <c r="G24" i="38"/>
  <c r="I24" i="38"/>
  <c r="G26" i="38"/>
  <c r="H26" i="38"/>
  <c r="I26" i="38"/>
  <c r="J26" i="38"/>
  <c r="G27" i="38"/>
  <c r="H27" i="38"/>
  <c r="I27" i="38"/>
  <c r="J27" i="38"/>
  <c r="G28" i="38"/>
  <c r="H28" i="38"/>
  <c r="I28" i="38"/>
  <c r="J28" i="38"/>
  <c r="E29" i="36"/>
  <c r="F29" i="36"/>
  <c r="G29" i="36"/>
  <c r="I29" i="36"/>
  <c r="J29" i="36"/>
  <c r="K29" i="36"/>
  <c r="M29" i="36"/>
  <c r="N29" i="36"/>
  <c r="O29" i="36"/>
  <c r="E29" i="35"/>
  <c r="F29" i="35"/>
  <c r="G29" i="35"/>
  <c r="I29" i="35"/>
  <c r="J29" i="35"/>
  <c r="K29" i="35"/>
  <c r="M29" i="35"/>
  <c r="N29" i="35"/>
  <c r="O29" i="35"/>
  <c r="E29" i="34"/>
  <c r="F29" i="34"/>
  <c r="G29" i="34"/>
  <c r="I29" i="34"/>
  <c r="J29" i="34"/>
  <c r="K29" i="34"/>
  <c r="M29" i="34"/>
  <c r="N29" i="34"/>
  <c r="O29" i="34"/>
  <c r="E29" i="33"/>
  <c r="F29" i="33"/>
  <c r="G29" i="33"/>
  <c r="I29" i="33"/>
  <c r="J29" i="33"/>
  <c r="K29" i="33"/>
  <c r="M29" i="33"/>
  <c r="N29" i="33"/>
  <c r="O29" i="33"/>
  <c r="D29" i="37"/>
  <c r="S29" i="37" s="1"/>
  <c r="E29" i="37"/>
  <c r="F29" i="37"/>
  <c r="G29" i="37"/>
  <c r="H29" i="37"/>
  <c r="I29" i="37"/>
  <c r="J29" i="37"/>
  <c r="K29" i="37"/>
  <c r="L29" i="37"/>
  <c r="M29" i="37"/>
  <c r="N29" i="37"/>
  <c r="O29" i="37"/>
  <c r="H29" i="38"/>
  <c r="I29" i="38"/>
  <c r="D29" i="38"/>
  <c r="E29" i="38"/>
  <c r="F29" i="38"/>
  <c r="J29" i="38"/>
  <c r="L29" i="38"/>
  <c r="M29" i="38"/>
  <c r="N29" i="38"/>
  <c r="F30" i="38"/>
  <c r="G30" i="38"/>
  <c r="H30" i="38"/>
  <c r="I30" i="38"/>
  <c r="J30" i="38"/>
  <c r="G31" i="38"/>
  <c r="H31" i="38"/>
  <c r="I31" i="38"/>
  <c r="J31" i="38"/>
  <c r="H32" i="37"/>
  <c r="G32" i="38"/>
  <c r="H32" i="38"/>
  <c r="I32" i="38"/>
  <c r="J32" i="38"/>
  <c r="G33" i="38"/>
  <c r="H33" i="38"/>
  <c r="I33" i="38"/>
  <c r="J33" i="38"/>
  <c r="G37" i="38"/>
  <c r="I37" i="38"/>
  <c r="J37" i="38"/>
  <c r="G39" i="38"/>
  <c r="H39" i="38"/>
  <c r="I39" i="38"/>
  <c r="J39" i="38"/>
  <c r="H40" i="38"/>
  <c r="I40" i="38"/>
  <c r="J40" i="38"/>
  <c r="G41" i="38"/>
  <c r="H41" i="38"/>
  <c r="I41" i="38"/>
  <c r="J41" i="38"/>
  <c r="D42" i="36"/>
  <c r="S42" i="36" s="1"/>
  <c r="F42" i="36"/>
  <c r="G42" i="36"/>
  <c r="H42" i="36"/>
  <c r="J42" i="36"/>
  <c r="K42" i="36"/>
  <c r="L42" i="36"/>
  <c r="N42" i="36"/>
  <c r="O42" i="36"/>
  <c r="D42" i="35"/>
  <c r="S42" i="35" s="1"/>
  <c r="F42" i="35"/>
  <c r="G42" i="35"/>
  <c r="H42" i="35"/>
  <c r="J42" i="35"/>
  <c r="K42" i="35"/>
  <c r="L42" i="35"/>
  <c r="N42" i="35"/>
  <c r="O42" i="35"/>
  <c r="D42" i="34"/>
  <c r="S42" i="34" s="1"/>
  <c r="F42" i="34"/>
  <c r="G42" i="34"/>
  <c r="H42" i="34"/>
  <c r="J42" i="34"/>
  <c r="K42" i="34"/>
  <c r="L42" i="34"/>
  <c r="N42" i="34"/>
  <c r="O42" i="34"/>
  <c r="D42" i="33"/>
  <c r="S42" i="33" s="1"/>
  <c r="F42" i="33"/>
  <c r="G42" i="33"/>
  <c r="H42" i="33"/>
  <c r="J42" i="33"/>
  <c r="K42" i="33"/>
  <c r="L42" i="33"/>
  <c r="N42" i="33"/>
  <c r="O42" i="33"/>
  <c r="D42" i="37"/>
  <c r="S42" i="37" s="1"/>
  <c r="H42" i="37"/>
  <c r="L42" i="37"/>
  <c r="F44" i="38"/>
  <c r="G44" i="38"/>
  <c r="H44" i="38"/>
  <c r="I44" i="38"/>
  <c r="J44" i="38"/>
  <c r="G45" i="38"/>
  <c r="H45" i="38"/>
  <c r="I45" i="38"/>
  <c r="J45" i="38"/>
  <c r="G46" i="38"/>
  <c r="H46" i="38"/>
  <c r="I46" i="38"/>
  <c r="J46" i="38"/>
  <c r="D7" i="32"/>
  <c r="S7" i="32"/>
  <c r="AH7" i="32"/>
  <c r="AW7" i="32"/>
  <c r="BL7" i="32"/>
  <c r="CP7" i="32"/>
  <c r="DE7" i="32"/>
  <c r="DT7" i="32"/>
  <c r="EI7" i="32"/>
  <c r="EX7" i="32"/>
  <c r="D11" i="32"/>
  <c r="D93" i="32" s="1"/>
  <c r="H11" i="32"/>
  <c r="H93" i="32" s="1"/>
  <c r="I11" i="32"/>
  <c r="I93" i="32" s="1"/>
  <c r="L11" i="32"/>
  <c r="L93" i="32" s="1"/>
  <c r="AH11" i="32"/>
  <c r="AH93" i="32" s="1"/>
  <c r="AI11" i="32"/>
  <c r="AI93" i="32" s="1"/>
  <c r="AL11" i="32"/>
  <c r="AL93" i="32" s="1"/>
  <c r="AN11" i="32"/>
  <c r="AN93" i="32" s="1"/>
  <c r="AP11" i="32"/>
  <c r="AP93" i="32" s="1"/>
  <c r="AQ11" i="32"/>
  <c r="AQ93" i="32" s="1"/>
  <c r="AW11" i="32"/>
  <c r="AW93" i="32" s="1"/>
  <c r="AY11" i="32"/>
  <c r="AY93" i="32" s="1"/>
  <c r="BA11" i="32"/>
  <c r="BA93" i="32" s="1"/>
  <c r="BC11" i="32"/>
  <c r="BC93" i="32" s="1"/>
  <c r="BE11" i="32"/>
  <c r="BE93" i="32" s="1"/>
  <c r="BG11" i="32"/>
  <c r="BG93" i="32" s="1"/>
  <c r="BM11" i="32"/>
  <c r="BM93" i="32" s="1"/>
  <c r="BN11" i="32"/>
  <c r="BN93" i="32" s="1"/>
  <c r="BO11" i="32"/>
  <c r="BO93" i="32" s="1"/>
  <c r="BP11" i="32"/>
  <c r="BP93" i="32" s="1"/>
  <c r="BQ11" i="32"/>
  <c r="BQ93" i="32" s="1"/>
  <c r="BS11" i="32"/>
  <c r="BS93" i="32" s="1"/>
  <c r="BT11" i="32"/>
  <c r="BT93" i="32" s="1"/>
  <c r="BU11" i="32"/>
  <c r="BU93" i="32" s="1"/>
  <c r="BW11" i="32"/>
  <c r="BW93" i="32" s="1"/>
  <c r="CB11" i="32"/>
  <c r="CB93" i="32" s="1"/>
  <c r="CC11" i="32"/>
  <c r="CC93" i="32" s="1"/>
  <c r="CD11" i="32"/>
  <c r="CD93" i="32" s="1"/>
  <c r="CF11" i="32"/>
  <c r="CF93" i="32" s="1"/>
  <c r="CJ11" i="32"/>
  <c r="CJ93" i="32" s="1"/>
  <c r="CP11" i="32"/>
  <c r="CP93" i="32" s="1"/>
  <c r="CR11" i="32"/>
  <c r="CR93" i="32" s="1"/>
  <c r="CS11" i="32"/>
  <c r="CS93" i="32" s="1"/>
  <c r="CT11" i="32"/>
  <c r="CT93" i="32" s="1"/>
  <c r="CV11" i="32"/>
  <c r="CV93" i="32" s="1"/>
  <c r="CW11" i="32"/>
  <c r="CW93" i="32" s="1"/>
  <c r="CX11" i="32"/>
  <c r="CX93" i="32" s="1"/>
  <c r="CY11" i="32"/>
  <c r="CY93" i="32" s="1"/>
  <c r="CZ11" i="32"/>
  <c r="CZ93" i="32" s="1"/>
  <c r="DE11" i="32"/>
  <c r="DE93" i="32" s="1"/>
  <c r="DG11" i="32"/>
  <c r="DG93" i="32" s="1"/>
  <c r="DH11" i="32"/>
  <c r="DH93" i="32" s="1"/>
  <c r="DI11" i="32"/>
  <c r="DI93" i="32" s="1"/>
  <c r="DK11" i="32"/>
  <c r="DK93" i="32" s="1"/>
  <c r="DL11" i="32"/>
  <c r="DL93" i="32" s="1"/>
  <c r="DN11" i="32"/>
  <c r="DN93" i="32" s="1"/>
  <c r="DO11" i="32"/>
  <c r="DO93" i="32" s="1"/>
  <c r="DT11" i="32"/>
  <c r="DT93" i="32" s="1"/>
  <c r="DV11" i="32"/>
  <c r="DV93" i="32" s="1"/>
  <c r="DZ11" i="32"/>
  <c r="DZ93" i="32" s="1"/>
  <c r="ED11" i="32"/>
  <c r="ED93" i="32" s="1"/>
  <c r="EI11" i="32"/>
  <c r="EI93" i="32" s="1"/>
  <c r="EK11" i="32"/>
  <c r="EK93" i="32" s="1"/>
  <c r="EM11" i="32"/>
  <c r="EM93" i="32" s="1"/>
  <c r="EO11" i="32"/>
  <c r="EO93" i="32" s="1"/>
  <c r="EQ11" i="32"/>
  <c r="EQ93" i="32" s="1"/>
  <c r="ES11" i="32"/>
  <c r="ES93" i="32" s="1"/>
  <c r="EX11" i="32"/>
  <c r="EX93" i="32" s="1"/>
  <c r="EY11" i="32"/>
  <c r="EY93" i="32" s="1"/>
  <c r="EZ11" i="32"/>
  <c r="EZ93" i="32" s="1"/>
  <c r="FA11" i="32"/>
  <c r="FA93" i="32" s="1"/>
  <c r="FB11" i="32"/>
  <c r="FB93" i="32" s="1"/>
  <c r="FD11" i="32"/>
  <c r="FD93" i="32" s="1"/>
  <c r="FF11" i="32"/>
  <c r="FF93" i="32" s="1"/>
  <c r="FH11" i="32"/>
  <c r="FH93" i="32" s="1"/>
  <c r="H12" i="32"/>
  <c r="H111" i="32" s="1"/>
  <c r="J12" i="32"/>
  <c r="J111" i="32" s="1"/>
  <c r="K12" i="32"/>
  <c r="K111" i="32" s="1"/>
  <c r="N12" i="32"/>
  <c r="N111" i="32" s="1"/>
  <c r="O12" i="32"/>
  <c r="O111" i="32" s="1"/>
  <c r="AH12" i="32"/>
  <c r="AH111" i="32" s="1"/>
  <c r="AI12" i="32"/>
  <c r="AI111" i="32" s="1"/>
  <c r="AJ12" i="32"/>
  <c r="AJ111" i="32" s="1"/>
  <c r="AK12" i="32"/>
  <c r="AK111" i="32" s="1"/>
  <c r="AL12" i="32"/>
  <c r="AL111" i="32" s="1"/>
  <c r="AN12" i="32"/>
  <c r="AN111" i="32" s="1"/>
  <c r="AP12" i="32"/>
  <c r="AP111" i="32" s="1"/>
  <c r="AQ12" i="32"/>
  <c r="AQ111" i="32" s="1"/>
  <c r="AR12" i="32"/>
  <c r="AR111" i="32" s="1"/>
  <c r="AW12" i="32"/>
  <c r="AW111" i="32" s="1"/>
  <c r="AX12" i="32"/>
  <c r="AX111" i="32" s="1"/>
  <c r="AZ12" i="32"/>
  <c r="AZ111" i="32" s="1"/>
  <c r="BA12" i="32"/>
  <c r="BA111" i="32" s="1"/>
  <c r="BB12" i="32"/>
  <c r="BB111" i="32" s="1"/>
  <c r="BE12" i="32"/>
  <c r="BE111" i="32" s="1"/>
  <c r="BG12" i="32"/>
  <c r="BG111" i="32" s="1"/>
  <c r="BL12" i="32"/>
  <c r="BL111" i="32" s="1"/>
  <c r="BN12" i="32"/>
  <c r="BN111" i="32" s="1"/>
  <c r="BO12" i="32"/>
  <c r="BO111" i="32" s="1"/>
  <c r="BP12" i="32"/>
  <c r="BP111" i="32" s="1"/>
  <c r="BR12" i="32"/>
  <c r="BR111" i="32" s="1"/>
  <c r="BT12" i="32"/>
  <c r="BT111" i="32" s="1"/>
  <c r="BV12" i="32"/>
  <c r="BV111" i="32" s="1"/>
  <c r="BW12" i="32"/>
  <c r="BW111" i="32" s="1"/>
  <c r="CA12" i="32"/>
  <c r="CA111" i="32" s="1"/>
  <c r="CE12" i="32"/>
  <c r="CE111" i="32" s="1"/>
  <c r="CF12" i="32"/>
  <c r="CF111" i="32" s="1"/>
  <c r="CH12" i="32"/>
  <c r="CH111" i="32" s="1"/>
  <c r="CI12" i="32"/>
  <c r="CI111" i="32" s="1"/>
  <c r="CJ12" i="32"/>
  <c r="CJ111" i="32" s="1"/>
  <c r="CP12" i="32"/>
  <c r="CP111" i="32" s="1"/>
  <c r="CR12" i="32"/>
  <c r="CR111" i="32" s="1"/>
  <c r="CS12" i="32"/>
  <c r="CS111" i="32" s="1"/>
  <c r="CV12" i="32"/>
  <c r="CV111" i="32" s="1"/>
  <c r="CX12" i="32"/>
  <c r="CX111" i="32" s="1"/>
  <c r="CZ12" i="32"/>
  <c r="CZ111" i="32" s="1"/>
  <c r="DE12" i="32"/>
  <c r="DE111" i="32" s="1"/>
  <c r="DF12" i="32"/>
  <c r="DF111" i="32" s="1"/>
  <c r="DG12" i="32"/>
  <c r="DG111" i="32" s="1"/>
  <c r="DI12" i="32"/>
  <c r="DI111" i="32" s="1"/>
  <c r="DJ12" i="32"/>
  <c r="DJ111" i="32" s="1"/>
  <c r="DK12" i="32"/>
  <c r="DK111" i="32" s="1"/>
  <c r="DM12" i="32"/>
  <c r="DM111" i="32" s="1"/>
  <c r="DN12" i="32"/>
  <c r="DN111" i="32" s="1"/>
  <c r="DO12" i="32"/>
  <c r="DO111" i="32" s="1"/>
  <c r="DU12" i="32"/>
  <c r="DU111" i="32" s="1"/>
  <c r="DV12" i="32"/>
  <c r="DV111" i="32" s="1"/>
  <c r="DX12" i="32"/>
  <c r="DX111" i="32" s="1"/>
  <c r="DZ12" i="32"/>
  <c r="DZ111" i="32" s="1"/>
  <c r="ED12" i="32"/>
  <c r="ED111" i="32" s="1"/>
  <c r="EE12" i="32"/>
  <c r="EE111" i="32" s="1"/>
  <c r="EI12" i="32"/>
  <c r="EI111" i="32" s="1"/>
  <c r="EK12" i="32"/>
  <c r="EK111" i="32" s="1"/>
  <c r="EM12" i="32"/>
  <c r="EM111" i="32" s="1"/>
  <c r="EN12" i="32"/>
  <c r="EN111" i="32" s="1"/>
  <c r="EO12" i="32"/>
  <c r="EO111" i="32" s="1"/>
  <c r="EP12" i="32"/>
  <c r="EP111" i="32" s="1"/>
  <c r="EQ12" i="32"/>
  <c r="EQ111" i="32" s="1"/>
  <c r="ES12" i="32"/>
  <c r="ES111" i="32" s="1"/>
  <c r="EX12" i="32"/>
  <c r="EX111" i="32" s="1"/>
  <c r="EZ12" i="32"/>
  <c r="EZ111" i="32" s="1"/>
  <c r="FB12" i="32"/>
  <c r="FB111" i="32" s="1"/>
  <c r="FD12" i="32"/>
  <c r="FD111" i="32" s="1"/>
  <c r="FF12" i="32"/>
  <c r="FF111" i="32" s="1"/>
  <c r="FH12" i="32"/>
  <c r="FH111" i="32" s="1"/>
  <c r="F13" i="32"/>
  <c r="F129" i="32" s="1"/>
  <c r="G13" i="32"/>
  <c r="G129" i="32" s="1"/>
  <c r="H13" i="32"/>
  <c r="H129" i="32" s="1"/>
  <c r="I13" i="32"/>
  <c r="I129" i="32" s="1"/>
  <c r="K13" i="32"/>
  <c r="K129" i="32" s="1"/>
  <c r="N13" i="32"/>
  <c r="N129" i="32" s="1"/>
  <c r="O13" i="32"/>
  <c r="O129" i="32" s="1"/>
  <c r="AH13" i="32"/>
  <c r="AH129" i="32" s="1"/>
  <c r="AI13" i="32"/>
  <c r="AI129" i="32" s="1"/>
  <c r="AJ13" i="32"/>
  <c r="AJ129" i="32" s="1"/>
  <c r="AK13" i="32"/>
  <c r="AK129" i="32" s="1"/>
  <c r="AL13" i="32"/>
  <c r="AL129" i="32" s="1"/>
  <c r="AM13" i="32"/>
  <c r="AM129" i="32" s="1"/>
  <c r="AN13" i="32"/>
  <c r="AN129" i="32" s="1"/>
  <c r="AO13" i="32"/>
  <c r="AO129" i="32" s="1"/>
  <c r="AP13" i="32"/>
  <c r="AP129" i="32" s="1"/>
  <c r="AQ13" i="32"/>
  <c r="AQ129" i="32" s="1"/>
  <c r="AR13" i="32"/>
  <c r="AR129" i="32" s="1"/>
  <c r="AS13" i="32"/>
  <c r="AS129" i="32" s="1"/>
  <c r="AX13" i="32"/>
  <c r="AX129" i="32" s="1"/>
  <c r="AZ13" i="32"/>
  <c r="AZ129" i="32" s="1"/>
  <c r="BB13" i="32"/>
  <c r="BB129" i="32" s="1"/>
  <c r="BD13" i="32"/>
  <c r="BD129" i="32" s="1"/>
  <c r="BF13" i="32"/>
  <c r="BF129" i="32" s="1"/>
  <c r="BH13" i="32"/>
  <c r="BH129" i="32" s="1"/>
  <c r="BL13" i="32"/>
  <c r="BL129" i="32" s="1"/>
  <c r="BM13" i="32"/>
  <c r="BM129" i="32" s="1"/>
  <c r="BN13" i="32"/>
  <c r="BN129" i="32" s="1"/>
  <c r="BO13" i="32"/>
  <c r="BO129" i="32" s="1"/>
  <c r="BP13" i="32"/>
  <c r="BP129" i="32" s="1"/>
  <c r="BQ13" i="32"/>
  <c r="BQ129" i="32" s="1"/>
  <c r="BR13" i="32"/>
  <c r="BR129" i="32" s="1"/>
  <c r="BS13" i="32"/>
  <c r="BS129" i="32" s="1"/>
  <c r="BT13" i="32"/>
  <c r="BT129" i="32" s="1"/>
  <c r="BU13" i="32"/>
  <c r="BU129" i="32" s="1"/>
  <c r="BV13" i="32"/>
  <c r="BV129" i="32" s="1"/>
  <c r="BW13" i="32"/>
  <c r="BW129" i="32" s="1"/>
  <c r="CA13" i="32"/>
  <c r="CA129" i="32" s="1"/>
  <c r="CC13" i="32"/>
  <c r="CC129" i="32" s="1"/>
  <c r="CD13" i="32"/>
  <c r="CD129" i="32" s="1"/>
  <c r="CE13" i="32"/>
  <c r="CE129" i="32" s="1"/>
  <c r="CH13" i="32"/>
  <c r="CH129" i="32" s="1"/>
  <c r="CI13" i="32"/>
  <c r="CI129" i="32" s="1"/>
  <c r="CK13" i="32"/>
  <c r="CK129" i="32" s="1"/>
  <c r="CL13" i="32"/>
  <c r="CL129" i="32" s="1"/>
  <c r="CQ13" i="32"/>
  <c r="CQ129" i="32" s="1"/>
  <c r="CS13" i="32"/>
  <c r="CS129" i="32" s="1"/>
  <c r="CU13" i="32"/>
  <c r="CU129" i="32" s="1"/>
  <c r="CW13" i="32"/>
  <c r="CW129" i="32" s="1"/>
  <c r="CX13" i="32"/>
  <c r="CX129" i="32" s="1"/>
  <c r="CY13" i="32"/>
  <c r="CY129" i="32" s="1"/>
  <c r="CZ13" i="32"/>
  <c r="CZ129" i="32" s="1"/>
  <c r="DA13" i="32"/>
  <c r="DA129" i="32" s="1"/>
  <c r="DE13" i="32"/>
  <c r="DE129" i="32" s="1"/>
  <c r="DF13" i="32"/>
  <c r="DF129" i="32" s="1"/>
  <c r="DG13" i="32"/>
  <c r="DG129" i="32" s="1"/>
  <c r="DH13" i="32"/>
  <c r="DH129" i="32" s="1"/>
  <c r="DI13" i="32"/>
  <c r="DI129" i="32" s="1"/>
  <c r="DJ13" i="32"/>
  <c r="DJ129" i="32" s="1"/>
  <c r="DL13" i="32"/>
  <c r="DL129" i="32" s="1"/>
  <c r="DN13" i="32"/>
  <c r="DN129" i="32" s="1"/>
  <c r="DP13" i="32"/>
  <c r="DP129" i="32" s="1"/>
  <c r="DT13" i="32"/>
  <c r="DT129" i="32" s="1"/>
  <c r="DU13" i="32"/>
  <c r="DU129" i="32" s="1"/>
  <c r="DW13" i="32"/>
  <c r="DW129" i="32" s="1"/>
  <c r="DX13" i="32"/>
  <c r="DX129" i="32" s="1"/>
  <c r="DY13" i="32"/>
  <c r="DY129" i="32" s="1"/>
  <c r="EA13" i="32"/>
  <c r="EA129" i="32" s="1"/>
  <c r="EC13" i="32"/>
  <c r="EC129" i="32" s="1"/>
  <c r="ED13" i="32"/>
  <c r="ED129" i="32" s="1"/>
  <c r="EE13" i="32"/>
  <c r="EE129" i="32" s="1"/>
  <c r="EL13" i="32"/>
  <c r="EL129" i="32" s="1"/>
  <c r="EN13" i="32"/>
  <c r="EN129" i="32" s="1"/>
  <c r="EP13" i="32"/>
  <c r="EP129" i="32" s="1"/>
  <c r="ET13" i="32"/>
  <c r="ET129" i="32" s="1"/>
  <c r="EX13" i="32"/>
  <c r="EX129" i="32" s="1"/>
  <c r="EZ13" i="32"/>
  <c r="EZ129" i="32" s="1"/>
  <c r="FB13" i="32"/>
  <c r="FB129" i="32" s="1"/>
  <c r="FD13" i="32"/>
  <c r="FD129" i="32" s="1"/>
  <c r="FF13" i="32"/>
  <c r="FF129" i="32" s="1"/>
  <c r="FG13" i="32"/>
  <c r="FG129" i="32" s="1"/>
  <c r="FH13" i="32"/>
  <c r="FH129" i="32" s="1"/>
  <c r="FI13" i="32"/>
  <c r="FI129" i="32" s="1"/>
  <c r="D16" i="32"/>
  <c r="D94" i="32" s="1"/>
  <c r="H16" i="32"/>
  <c r="H94" i="32" s="1"/>
  <c r="L16" i="32"/>
  <c r="L94" i="32" s="1"/>
  <c r="AI16" i="32"/>
  <c r="AI94" i="32" s="1"/>
  <c r="AK16" i="32"/>
  <c r="AK94" i="32" s="1"/>
  <c r="AM16" i="32"/>
  <c r="AM94" i="32" s="1"/>
  <c r="AO16" i="32"/>
  <c r="AO94" i="32" s="1"/>
  <c r="AQ16" i="32"/>
  <c r="AQ94" i="32" s="1"/>
  <c r="AS16" i="32"/>
  <c r="AS94" i="32" s="1"/>
  <c r="AW16" i="32"/>
  <c r="AW94" i="32" s="1"/>
  <c r="AX16" i="32"/>
  <c r="AX94" i="32" s="1"/>
  <c r="AZ16" i="32"/>
  <c r="AZ94" i="32" s="1"/>
  <c r="BA16" i="32"/>
  <c r="BA94" i="32" s="1"/>
  <c r="BB16" i="32"/>
  <c r="BB94" i="32" s="1"/>
  <c r="BD16" i="32"/>
  <c r="BD94" i="32" s="1"/>
  <c r="BF16" i="32"/>
  <c r="BF94" i="32" s="1"/>
  <c r="BG16" i="32"/>
  <c r="BG94" i="32" s="1"/>
  <c r="BH16" i="32"/>
  <c r="BH94" i="32" s="1"/>
  <c r="BM16" i="32"/>
  <c r="BM94" i="32" s="1"/>
  <c r="BN16" i="32"/>
  <c r="BN94" i="32" s="1"/>
  <c r="BO16" i="32"/>
  <c r="BO94" i="32" s="1"/>
  <c r="BQ16" i="32"/>
  <c r="BQ94" i="32" s="1"/>
  <c r="BS16" i="32"/>
  <c r="BS94" i="32" s="1"/>
  <c r="BT16" i="32"/>
  <c r="BT94" i="32" s="1"/>
  <c r="BU16" i="32"/>
  <c r="BU94" i="32" s="1"/>
  <c r="BW16" i="32"/>
  <c r="BW94" i="32" s="1"/>
  <c r="CC16" i="32"/>
  <c r="CC94" i="32" s="1"/>
  <c r="CE16" i="32"/>
  <c r="CE94" i="32" s="1"/>
  <c r="CF16" i="32"/>
  <c r="CF94" i="32" s="1"/>
  <c r="CI16" i="32"/>
  <c r="CI94" i="32" s="1"/>
  <c r="CJ16" i="32"/>
  <c r="CJ94" i="32" s="1"/>
  <c r="CP16" i="32"/>
  <c r="CP94" i="32" s="1"/>
  <c r="CR16" i="32"/>
  <c r="CR94" i="32" s="1"/>
  <c r="CS16" i="32"/>
  <c r="CS94" i="32" s="1"/>
  <c r="CT16" i="32"/>
  <c r="CT94" i="32" s="1"/>
  <c r="CV16" i="32"/>
  <c r="CV94" i="32" s="1"/>
  <c r="CW16" i="32"/>
  <c r="CW94" i="32" s="1"/>
  <c r="CX16" i="32"/>
  <c r="CX94" i="32" s="1"/>
  <c r="CY16" i="32"/>
  <c r="CY94" i="32" s="1"/>
  <c r="CZ16" i="32"/>
  <c r="CZ94" i="32" s="1"/>
  <c r="DE16" i="32"/>
  <c r="DE94" i="32" s="1"/>
  <c r="DH16" i="32"/>
  <c r="DH94" i="32" s="1"/>
  <c r="DI16" i="32"/>
  <c r="DI94" i="32" s="1"/>
  <c r="DK16" i="32"/>
  <c r="DK94" i="32" s="1"/>
  <c r="DL16" i="32"/>
  <c r="DL94" i="32" s="1"/>
  <c r="DM16" i="32"/>
  <c r="DM94" i="32" s="1"/>
  <c r="DN16" i="32"/>
  <c r="DN94" i="32" s="1"/>
  <c r="DO16" i="32"/>
  <c r="DO94" i="32" s="1"/>
  <c r="DT16" i="32"/>
  <c r="DT94" i="32" s="1"/>
  <c r="DV16" i="32"/>
  <c r="DV94" i="32" s="1"/>
  <c r="DW16" i="32"/>
  <c r="DW94" i="32" s="1"/>
  <c r="DX16" i="32"/>
  <c r="DX94" i="32" s="1"/>
  <c r="DZ16" i="32"/>
  <c r="DZ94" i="32" s="1"/>
  <c r="EB16" i="32"/>
  <c r="EB94" i="32" s="1"/>
  <c r="EC16" i="32"/>
  <c r="EC94" i="32" s="1"/>
  <c r="ED16" i="32"/>
  <c r="ED94" i="32" s="1"/>
  <c r="EE16" i="32"/>
  <c r="EE94" i="32" s="1"/>
  <c r="EI16" i="32"/>
  <c r="EI94" i="32" s="1"/>
  <c r="EK16" i="32"/>
  <c r="EK94" i="32" s="1"/>
  <c r="EL16" i="32"/>
  <c r="EL94" i="32" s="1"/>
  <c r="EM16" i="32"/>
  <c r="EM94" i="32" s="1"/>
  <c r="EN16" i="32"/>
  <c r="EN94" i="32" s="1"/>
  <c r="EO16" i="32"/>
  <c r="EO94" i="32" s="1"/>
  <c r="EP16" i="32"/>
  <c r="EP94" i="32" s="1"/>
  <c r="ER16" i="32"/>
  <c r="ER94" i="32" s="1"/>
  <c r="ES16" i="32"/>
  <c r="ES94" i="32" s="1"/>
  <c r="EX16" i="32"/>
  <c r="EX94" i="32" s="1"/>
  <c r="EZ16" i="32"/>
  <c r="EZ94" i="32" s="1"/>
  <c r="FB16" i="32"/>
  <c r="FB94" i="32" s="1"/>
  <c r="FC16" i="32"/>
  <c r="FC94" i="32" s="1"/>
  <c r="FD16" i="32"/>
  <c r="FD94" i="32" s="1"/>
  <c r="FG16" i="32"/>
  <c r="FG94" i="32" s="1"/>
  <c r="FH16" i="32"/>
  <c r="FH94" i="32" s="1"/>
  <c r="FI16" i="32"/>
  <c r="FI94" i="32" s="1"/>
  <c r="D17" i="32"/>
  <c r="D112" i="32" s="1"/>
  <c r="G17" i="32"/>
  <c r="G112" i="32" s="1"/>
  <c r="H17" i="32"/>
  <c r="H112" i="32" s="1"/>
  <c r="L17" i="32"/>
  <c r="L112" i="32" s="1"/>
  <c r="N17" i="32"/>
  <c r="N112" i="32" s="1"/>
  <c r="AH17" i="32"/>
  <c r="AH112" i="32" s="1"/>
  <c r="AI17" i="32"/>
  <c r="AI112" i="32" s="1"/>
  <c r="AK17" i="32"/>
  <c r="AK112" i="32" s="1"/>
  <c r="AM17" i="32"/>
  <c r="AM112" i="32" s="1"/>
  <c r="AN17" i="32"/>
  <c r="AN112" i="32" s="1"/>
  <c r="AO17" i="32"/>
  <c r="AO112" i="32" s="1"/>
  <c r="AQ17" i="32"/>
  <c r="AQ112" i="32" s="1"/>
  <c r="AS17" i="32"/>
  <c r="AS112" i="32" s="1"/>
  <c r="AW17" i="32"/>
  <c r="AW112" i="32" s="1"/>
  <c r="AY17" i="32"/>
  <c r="AY112" i="32" s="1"/>
  <c r="BA17" i="32"/>
  <c r="BA112" i="32" s="1"/>
  <c r="BC17" i="32"/>
  <c r="BC112" i="32" s="1"/>
  <c r="BE17" i="32"/>
  <c r="BE112" i="32" s="1"/>
  <c r="BG17" i="32"/>
  <c r="BG112" i="32" s="1"/>
  <c r="BL17" i="32"/>
  <c r="BL112" i="32" s="1"/>
  <c r="BN17" i="32"/>
  <c r="BN112" i="32" s="1"/>
  <c r="BP17" i="32"/>
  <c r="BP112" i="32" s="1"/>
  <c r="BR17" i="32"/>
  <c r="BR112" i="32" s="1"/>
  <c r="BT17" i="32"/>
  <c r="BT112" i="32" s="1"/>
  <c r="BV17" i="32"/>
  <c r="BV112" i="32" s="1"/>
  <c r="BW17" i="32"/>
  <c r="BW112" i="32" s="1"/>
  <c r="CC17" i="32"/>
  <c r="CC112" i="32" s="1"/>
  <c r="CF17" i="32"/>
  <c r="CF112" i="32" s="1"/>
  <c r="CH17" i="32"/>
  <c r="CH112" i="32" s="1"/>
  <c r="CI17" i="32"/>
  <c r="CI112" i="32" s="1"/>
  <c r="CJ17" i="32"/>
  <c r="CJ112" i="32" s="1"/>
  <c r="CL17" i="32"/>
  <c r="CL112" i="32" s="1"/>
  <c r="CR17" i="32"/>
  <c r="CR112" i="32" s="1"/>
  <c r="CS17" i="32"/>
  <c r="CS112" i="32" s="1"/>
  <c r="CT17" i="32"/>
  <c r="CT112" i="32" s="1"/>
  <c r="CV17" i="32"/>
  <c r="CV112" i="32" s="1"/>
  <c r="CX17" i="32"/>
  <c r="CX112" i="32" s="1"/>
  <c r="CZ17" i="32"/>
  <c r="CZ112" i="32" s="1"/>
  <c r="DA17" i="32"/>
  <c r="DA112" i="32" s="1"/>
  <c r="DE17" i="32"/>
  <c r="DE112" i="32" s="1"/>
  <c r="DF17" i="32"/>
  <c r="DF112" i="32" s="1"/>
  <c r="DG17" i="32"/>
  <c r="DG112" i="32" s="1"/>
  <c r="DH17" i="32"/>
  <c r="DH112" i="32" s="1"/>
  <c r="DJ17" i="32"/>
  <c r="DJ112" i="32" s="1"/>
  <c r="DK17" i="32"/>
  <c r="DK112" i="32" s="1"/>
  <c r="DM17" i="32"/>
  <c r="DM112" i="32" s="1"/>
  <c r="DN17" i="32"/>
  <c r="DN112" i="32" s="1"/>
  <c r="DO17" i="32"/>
  <c r="DO112" i="32" s="1"/>
  <c r="DP17" i="32"/>
  <c r="DP112" i="32" s="1"/>
  <c r="DU17" i="32"/>
  <c r="DU112" i="32" s="1"/>
  <c r="DV17" i="32"/>
  <c r="DV112" i="32" s="1"/>
  <c r="DW17" i="32"/>
  <c r="DW112" i="32" s="1"/>
  <c r="DZ17" i="32"/>
  <c r="DZ112" i="32" s="1"/>
  <c r="EC17" i="32"/>
  <c r="EC112" i="32" s="1"/>
  <c r="ED17" i="32"/>
  <c r="ED112" i="32" s="1"/>
  <c r="EE17" i="32"/>
  <c r="EE112" i="32" s="1"/>
  <c r="EI17" i="32"/>
  <c r="EI112" i="32" s="1"/>
  <c r="EJ17" i="32"/>
  <c r="EJ112" i="32" s="1"/>
  <c r="EK17" i="32"/>
  <c r="EK112" i="32" s="1"/>
  <c r="EM17" i="32"/>
  <c r="EM112" i="32" s="1"/>
  <c r="EN17" i="32"/>
  <c r="EN112" i="32" s="1"/>
  <c r="EO17" i="32"/>
  <c r="EO112" i="32" s="1"/>
  <c r="EQ17" i="32"/>
  <c r="EQ112" i="32" s="1"/>
  <c r="ER17" i="32"/>
  <c r="ER112" i="32" s="1"/>
  <c r="ES17" i="32"/>
  <c r="ES112" i="32" s="1"/>
  <c r="EX17" i="32"/>
  <c r="EX112" i="32" s="1"/>
  <c r="EZ17" i="32"/>
  <c r="EZ112" i="32" s="1"/>
  <c r="FB17" i="32"/>
  <c r="FB112" i="32" s="1"/>
  <c r="FD17" i="32"/>
  <c r="FD112" i="32" s="1"/>
  <c r="FF17" i="32"/>
  <c r="FF112" i="32" s="1"/>
  <c r="FH17" i="32"/>
  <c r="FH112" i="32" s="1"/>
  <c r="F18" i="32"/>
  <c r="F130" i="32" s="1"/>
  <c r="H18" i="32"/>
  <c r="H130" i="32" s="1"/>
  <c r="I18" i="32"/>
  <c r="I130" i="32" s="1"/>
  <c r="J18" i="32"/>
  <c r="J130" i="32" s="1"/>
  <c r="N18" i="32"/>
  <c r="N130" i="32" s="1"/>
  <c r="AH18" i="32"/>
  <c r="AH130" i="32" s="1"/>
  <c r="AI18" i="32"/>
  <c r="AI130" i="32" s="1"/>
  <c r="AJ18" i="32"/>
  <c r="AJ130" i="32" s="1"/>
  <c r="AK18" i="32"/>
  <c r="AK130" i="32" s="1"/>
  <c r="AL18" i="32"/>
  <c r="AL130" i="32" s="1"/>
  <c r="AM18" i="32"/>
  <c r="AM130" i="32" s="1"/>
  <c r="AN18" i="32"/>
  <c r="AN130" i="32" s="1"/>
  <c r="AO18" i="32"/>
  <c r="AO130" i="32" s="1"/>
  <c r="AP18" i="32"/>
  <c r="AP130" i="32" s="1"/>
  <c r="AQ18" i="32"/>
  <c r="AQ130" i="32" s="1"/>
  <c r="AR18" i="32"/>
  <c r="AR130" i="32" s="1"/>
  <c r="AS18" i="32"/>
  <c r="AS130" i="32" s="1"/>
  <c r="AX18" i="32"/>
  <c r="AX130" i="32" s="1"/>
  <c r="AZ18" i="32"/>
  <c r="AZ130" i="32" s="1"/>
  <c r="BB18" i="32"/>
  <c r="BB130" i="32" s="1"/>
  <c r="BD18" i="32"/>
  <c r="BD130" i="32" s="1"/>
  <c r="BF18" i="32"/>
  <c r="BF130" i="32" s="1"/>
  <c r="BH18" i="32"/>
  <c r="BH130" i="32" s="1"/>
  <c r="BL18" i="32"/>
  <c r="BL130" i="32" s="1"/>
  <c r="BN18" i="32"/>
  <c r="BN130" i="32" s="1"/>
  <c r="BP18" i="32"/>
  <c r="BP130" i="32" s="1"/>
  <c r="BR18" i="32"/>
  <c r="BR130" i="32" s="1"/>
  <c r="BT18" i="32"/>
  <c r="BT130" i="32" s="1"/>
  <c r="BV18" i="32"/>
  <c r="BV130" i="32" s="1"/>
  <c r="CA18" i="32"/>
  <c r="CA130" i="32" s="1"/>
  <c r="CC18" i="32"/>
  <c r="CC130" i="32" s="1"/>
  <c r="CE18" i="32"/>
  <c r="CE130" i="32" s="1"/>
  <c r="CG18" i="32"/>
  <c r="CG130" i="32" s="1"/>
  <c r="CI18" i="32"/>
  <c r="CI130" i="32" s="1"/>
  <c r="CK18" i="32"/>
  <c r="CK130" i="32" s="1"/>
  <c r="CP18" i="32"/>
  <c r="CP130" i="32" s="1"/>
  <c r="CQ18" i="32"/>
  <c r="CQ130" i="32" s="1"/>
  <c r="CS18" i="32"/>
  <c r="CS130" i="32" s="1"/>
  <c r="CT18" i="32"/>
  <c r="CT130" i="32" s="1"/>
  <c r="CU18" i="32"/>
  <c r="CU130" i="32" s="1"/>
  <c r="CW18" i="32"/>
  <c r="CW130" i="32" s="1"/>
  <c r="CX18" i="32"/>
  <c r="CX130" i="32" s="1"/>
  <c r="CZ18" i="32"/>
  <c r="CZ130" i="32" s="1"/>
  <c r="DE18" i="32"/>
  <c r="DE130" i="32" s="1"/>
  <c r="DG18" i="32"/>
  <c r="DG130" i="32" s="1"/>
  <c r="DI18" i="32"/>
  <c r="DI130" i="32" s="1"/>
  <c r="DJ18" i="32"/>
  <c r="DJ130" i="32" s="1"/>
  <c r="DK18" i="32"/>
  <c r="DK130" i="32" s="1"/>
  <c r="DL18" i="32"/>
  <c r="DL130" i="32" s="1"/>
  <c r="DM18" i="32"/>
  <c r="DM130" i="32" s="1"/>
  <c r="DN18" i="32"/>
  <c r="DN130" i="32" s="1"/>
  <c r="DO18" i="32"/>
  <c r="DO130" i="32" s="1"/>
  <c r="DP18" i="32"/>
  <c r="DP130" i="32" s="1"/>
  <c r="DT18" i="32"/>
  <c r="DT130" i="32" s="1"/>
  <c r="DU18" i="32"/>
  <c r="DU130" i="32" s="1"/>
  <c r="DV18" i="32"/>
  <c r="DV130" i="32" s="1"/>
  <c r="DY18" i="32"/>
  <c r="DY130" i="32" s="1"/>
  <c r="DZ18" i="32"/>
  <c r="DZ130" i="32" s="1"/>
  <c r="EC18" i="32"/>
  <c r="EC130" i="32" s="1"/>
  <c r="EI18" i="32"/>
  <c r="EI130" i="32" s="1"/>
  <c r="EM18" i="32"/>
  <c r="EM130" i="32" s="1"/>
  <c r="EN18" i="32"/>
  <c r="EN130" i="32" s="1"/>
  <c r="EP18" i="32"/>
  <c r="EP130" i="32" s="1"/>
  <c r="ER18" i="32"/>
  <c r="ER130" i="32" s="1"/>
  <c r="ET18" i="32"/>
  <c r="ET130" i="32" s="1"/>
  <c r="EX18" i="32"/>
  <c r="EX130" i="32" s="1"/>
  <c r="EZ18" i="32"/>
  <c r="EZ130" i="32" s="1"/>
  <c r="FB18" i="32"/>
  <c r="FB130" i="32" s="1"/>
  <c r="FD18" i="32"/>
  <c r="FD130" i="32" s="1"/>
  <c r="FF18" i="32"/>
  <c r="FF130" i="32" s="1"/>
  <c r="FG18" i="32"/>
  <c r="FG130" i="32" s="1"/>
  <c r="FH18" i="32"/>
  <c r="FH130" i="32" s="1"/>
  <c r="D21" i="32"/>
  <c r="D95" i="32" s="1"/>
  <c r="G21" i="32"/>
  <c r="G95" i="32" s="1"/>
  <c r="H21" i="32"/>
  <c r="H95" i="32" s="1"/>
  <c r="L21" i="32"/>
  <c r="L95" i="32" s="1"/>
  <c r="AI21" i="32"/>
  <c r="AI95" i="32" s="1"/>
  <c r="AK21" i="32"/>
  <c r="AK95" i="32" s="1"/>
  <c r="AM21" i="32"/>
  <c r="AM95" i="32" s="1"/>
  <c r="AQ21" i="32"/>
  <c r="AQ95" i="32" s="1"/>
  <c r="AR21" i="32"/>
  <c r="AR95" i="32" s="1"/>
  <c r="AS21" i="32"/>
  <c r="AS95" i="32" s="1"/>
  <c r="AW21" i="32"/>
  <c r="AW95" i="32" s="1"/>
  <c r="AX21" i="32"/>
  <c r="AX95" i="32" s="1"/>
  <c r="AZ21" i="32"/>
  <c r="AZ95" i="32" s="1"/>
  <c r="BA21" i="32"/>
  <c r="BA95" i="32" s="1"/>
  <c r="BB21" i="32"/>
  <c r="BB95" i="32" s="1"/>
  <c r="BC21" i="32"/>
  <c r="BC95" i="32" s="1"/>
  <c r="BD21" i="32"/>
  <c r="BD95" i="32" s="1"/>
  <c r="BE21" i="32"/>
  <c r="BE95" i="32" s="1"/>
  <c r="BF21" i="32"/>
  <c r="BF95" i="32" s="1"/>
  <c r="BH21" i="32"/>
  <c r="BH95" i="32" s="1"/>
  <c r="BL21" i="32"/>
  <c r="BL95" i="32" s="1"/>
  <c r="BN21" i="32"/>
  <c r="BN95" i="32" s="1"/>
  <c r="BO21" i="32"/>
  <c r="BO95" i="32" s="1"/>
  <c r="BP21" i="32"/>
  <c r="BP95" i="32" s="1"/>
  <c r="BR21" i="32"/>
  <c r="BR95" i="32" s="1"/>
  <c r="BT21" i="32"/>
  <c r="BT95" i="32" s="1"/>
  <c r="BU21" i="32"/>
  <c r="BU95" i="32" s="1"/>
  <c r="BV21" i="32"/>
  <c r="BV95" i="32" s="1"/>
  <c r="CC21" i="32"/>
  <c r="CC95" i="32" s="1"/>
  <c r="CD21" i="32"/>
  <c r="CD95" i="32" s="1"/>
  <c r="CE21" i="32"/>
  <c r="CE95" i="32" s="1"/>
  <c r="CG21" i="32"/>
  <c r="CG95" i="32" s="1"/>
  <c r="CJ21" i="32"/>
  <c r="CJ95" i="32" s="1"/>
  <c r="CK21" i="32"/>
  <c r="CK95" i="32" s="1"/>
  <c r="CP21" i="32"/>
  <c r="CP95" i="32" s="1"/>
  <c r="CR21" i="32"/>
  <c r="CR95" i="32" s="1"/>
  <c r="CS21" i="32"/>
  <c r="CS95" i="32" s="1"/>
  <c r="CT21" i="32"/>
  <c r="CT95" i="32" s="1"/>
  <c r="CV21" i="32"/>
  <c r="CV95" i="32" s="1"/>
  <c r="CW21" i="32"/>
  <c r="CW95" i="32" s="1"/>
  <c r="CX21" i="32"/>
  <c r="CX95" i="32" s="1"/>
  <c r="CY21" i="32"/>
  <c r="CY95" i="32" s="1"/>
  <c r="CZ21" i="32"/>
  <c r="CZ95" i="32" s="1"/>
  <c r="DE21" i="32"/>
  <c r="DE95" i="32" s="1"/>
  <c r="DG21" i="32"/>
  <c r="DG95" i="32" s="1"/>
  <c r="DH21" i="32"/>
  <c r="DH95" i="32" s="1"/>
  <c r="DI21" i="32"/>
  <c r="DI95" i="32" s="1"/>
  <c r="DK21" i="32"/>
  <c r="DK95" i="32" s="1"/>
  <c r="DL21" i="32"/>
  <c r="DL95" i="32" s="1"/>
  <c r="DM21" i="32"/>
  <c r="DM95" i="32" s="1"/>
  <c r="DN21" i="32"/>
  <c r="DN95" i="32" s="1"/>
  <c r="DO21" i="32"/>
  <c r="DO95" i="32" s="1"/>
  <c r="DU21" i="32"/>
  <c r="DU95" i="32" s="1"/>
  <c r="DW21" i="32"/>
  <c r="DW95" i="32" s="1"/>
  <c r="DY21" i="32"/>
  <c r="DY95" i="32" s="1"/>
  <c r="EC21" i="32"/>
  <c r="EC95" i="32" s="1"/>
  <c r="EI21" i="32"/>
  <c r="EI95" i="32" s="1"/>
  <c r="EJ21" i="32"/>
  <c r="EJ95" i="32" s="1"/>
  <c r="EK21" i="32"/>
  <c r="EK95" i="32" s="1"/>
  <c r="EL21" i="32"/>
  <c r="EL95" i="32" s="1"/>
  <c r="EM21" i="32"/>
  <c r="EM95" i="32" s="1"/>
  <c r="EO21" i="32"/>
  <c r="EO95" i="32" s="1"/>
  <c r="EP21" i="32"/>
  <c r="EP95" i="32" s="1"/>
  <c r="EQ21" i="32"/>
  <c r="EQ95" i="32" s="1"/>
  <c r="ER21" i="32"/>
  <c r="ER95" i="32" s="1"/>
  <c r="ES21" i="32"/>
  <c r="ES95" i="32" s="1"/>
  <c r="ET21" i="32"/>
  <c r="ET95" i="32" s="1"/>
  <c r="EY21" i="32"/>
  <c r="EY95" i="32" s="1"/>
  <c r="EZ21" i="32"/>
  <c r="EZ95" i="32" s="1"/>
  <c r="FA21" i="32"/>
  <c r="FA95" i="32" s="1"/>
  <c r="FB21" i="32"/>
  <c r="FB95" i="32" s="1"/>
  <c r="FC21" i="32"/>
  <c r="FC95" i="32" s="1"/>
  <c r="FE21" i="32"/>
  <c r="FE95" i="32" s="1"/>
  <c r="FG21" i="32"/>
  <c r="FG95" i="32" s="1"/>
  <c r="FI21" i="32"/>
  <c r="FI95" i="32" s="1"/>
  <c r="G22" i="32"/>
  <c r="G113" i="32" s="1"/>
  <c r="K22" i="32"/>
  <c r="K113" i="32" s="1"/>
  <c r="N22" i="32"/>
  <c r="N113" i="32" s="1"/>
  <c r="O22" i="32"/>
  <c r="O113" i="32" s="1"/>
  <c r="AH22" i="32"/>
  <c r="AH113" i="32" s="1"/>
  <c r="AJ22" i="32"/>
  <c r="AJ113" i="32" s="1"/>
  <c r="AL22" i="32"/>
  <c r="AL113" i="32" s="1"/>
  <c r="AM22" i="32"/>
  <c r="AM113" i="32" s="1"/>
  <c r="AN22" i="32"/>
  <c r="AN113" i="32" s="1"/>
  <c r="AO22" i="32"/>
  <c r="AO113" i="32" s="1"/>
  <c r="AP22" i="32"/>
  <c r="AP113" i="32" s="1"/>
  <c r="AQ22" i="32"/>
  <c r="AQ113" i="32" s="1"/>
  <c r="AR22" i="32"/>
  <c r="AR113" i="32" s="1"/>
  <c r="AS22" i="32"/>
  <c r="AS113" i="32" s="1"/>
  <c r="AW22" i="32"/>
  <c r="AW113" i="32" s="1"/>
  <c r="AX22" i="32"/>
  <c r="AX113" i="32" s="1"/>
  <c r="AY22" i="32"/>
  <c r="AY113" i="32" s="1"/>
  <c r="AZ22" i="32"/>
  <c r="AZ113" i="32" s="1"/>
  <c r="BA22" i="32"/>
  <c r="BA113" i="32" s="1"/>
  <c r="BB22" i="32"/>
  <c r="BB113" i="32" s="1"/>
  <c r="BC22" i="32"/>
  <c r="BC113" i="32" s="1"/>
  <c r="BE22" i="32"/>
  <c r="BE113" i="32" s="1"/>
  <c r="BG22" i="32"/>
  <c r="BG113" i="32" s="1"/>
  <c r="BL22" i="32"/>
  <c r="BL113" i="32" s="1"/>
  <c r="BN22" i="32"/>
  <c r="BN113" i="32" s="1"/>
  <c r="BO22" i="32"/>
  <c r="BO113" i="32" s="1"/>
  <c r="BP22" i="32"/>
  <c r="BP113" i="32" s="1"/>
  <c r="BR22" i="32"/>
  <c r="BR113" i="32" s="1"/>
  <c r="BT22" i="32"/>
  <c r="BT113" i="32" s="1"/>
  <c r="BV22" i="32"/>
  <c r="BV113" i="32" s="1"/>
  <c r="BW22" i="32"/>
  <c r="BW113" i="32" s="1"/>
  <c r="CA22" i="32"/>
  <c r="CA113" i="32" s="1"/>
  <c r="CE22" i="32"/>
  <c r="CE113" i="32" s="1"/>
  <c r="CF22" i="32"/>
  <c r="CF113" i="32" s="1"/>
  <c r="CG22" i="32"/>
  <c r="CG113" i="32" s="1"/>
  <c r="CI22" i="32"/>
  <c r="CI113" i="32" s="1"/>
  <c r="CJ22" i="32"/>
  <c r="CJ113" i="32" s="1"/>
  <c r="CK22" i="32"/>
  <c r="CK113" i="32" s="1"/>
  <c r="CP22" i="32"/>
  <c r="CP113" i="32" s="1"/>
  <c r="CR22" i="32"/>
  <c r="CR113" i="32" s="1"/>
  <c r="CS22" i="32"/>
  <c r="CS113" i="32" s="1"/>
  <c r="CT22" i="32"/>
  <c r="CT113" i="32" s="1"/>
  <c r="CV22" i="32"/>
  <c r="CV113" i="32" s="1"/>
  <c r="CX22" i="32"/>
  <c r="CX113" i="32" s="1"/>
  <c r="CZ22" i="32"/>
  <c r="CZ113" i="32" s="1"/>
  <c r="DA22" i="32"/>
  <c r="DA113" i="32" s="1"/>
  <c r="DE22" i="32"/>
  <c r="DE113" i="32" s="1"/>
  <c r="DF22" i="32"/>
  <c r="DF113" i="32" s="1"/>
  <c r="DG22" i="32"/>
  <c r="DG113" i="32" s="1"/>
  <c r="DH22" i="32"/>
  <c r="DH113" i="32" s="1"/>
  <c r="DI22" i="32"/>
  <c r="DI113" i="32" s="1"/>
  <c r="DJ22" i="32"/>
  <c r="DJ113" i="32" s="1"/>
  <c r="DK22" i="32"/>
  <c r="DK113" i="32" s="1"/>
  <c r="DM22" i="32"/>
  <c r="DM113" i="32" s="1"/>
  <c r="DN22" i="32"/>
  <c r="DN113" i="32" s="1"/>
  <c r="DO22" i="32"/>
  <c r="DO113" i="32" s="1"/>
  <c r="DP22" i="32"/>
  <c r="DP113" i="32" s="1"/>
  <c r="DT22" i="32"/>
  <c r="DT113" i="32" s="1"/>
  <c r="DV22" i="32"/>
  <c r="DV113" i="32" s="1"/>
  <c r="DW22" i="32"/>
  <c r="DW113" i="32" s="1"/>
  <c r="DX22" i="32"/>
  <c r="DX113" i="32" s="1"/>
  <c r="EJ22" i="32"/>
  <c r="EJ113" i="32" s="1"/>
  <c r="EL22" i="32"/>
  <c r="EL113" i="32" s="1"/>
  <c r="EN22" i="32"/>
  <c r="EN113" i="32" s="1"/>
  <c r="EO22" i="32"/>
  <c r="EO113" i="32" s="1"/>
  <c r="EP22" i="32"/>
  <c r="EP113" i="32" s="1"/>
  <c r="ER22" i="32"/>
  <c r="ER113" i="32" s="1"/>
  <c r="ES22" i="32"/>
  <c r="ES113" i="32" s="1"/>
  <c r="ET22" i="32"/>
  <c r="ET113" i="32" s="1"/>
  <c r="EY22" i="32"/>
  <c r="EY113" i="32" s="1"/>
  <c r="FA22" i="32"/>
  <c r="FA113" i="32" s="1"/>
  <c r="FC22" i="32"/>
  <c r="FC113" i="32" s="1"/>
  <c r="FE22" i="32"/>
  <c r="FE113" i="32" s="1"/>
  <c r="FG22" i="32"/>
  <c r="FG113" i="32" s="1"/>
  <c r="FI22" i="32"/>
  <c r="FI113" i="32" s="1"/>
  <c r="E23" i="32"/>
  <c r="E131" i="32" s="1"/>
  <c r="I23" i="32"/>
  <c r="I131" i="32" s="1"/>
  <c r="M23" i="32"/>
  <c r="M131" i="32" s="1"/>
  <c r="N23" i="32"/>
  <c r="N131" i="32" s="1"/>
  <c r="AH23" i="32"/>
  <c r="AH131" i="32" s="1"/>
  <c r="AJ23" i="32"/>
  <c r="AJ131" i="32" s="1"/>
  <c r="AL23" i="32"/>
  <c r="AL131" i="32" s="1"/>
  <c r="AN23" i="32"/>
  <c r="AN131" i="32" s="1"/>
  <c r="AO23" i="32"/>
  <c r="AO131" i="32" s="1"/>
  <c r="AP23" i="32"/>
  <c r="AP131" i="32" s="1"/>
  <c r="AQ23" i="32"/>
  <c r="AQ131" i="32" s="1"/>
  <c r="AR23" i="32"/>
  <c r="AR131" i="32" s="1"/>
  <c r="AS23" i="32"/>
  <c r="AS131" i="32" s="1"/>
  <c r="AW23" i="32"/>
  <c r="AW131" i="32" s="1"/>
  <c r="AY23" i="32"/>
  <c r="AY131" i="32" s="1"/>
  <c r="AZ23" i="32"/>
  <c r="AZ131" i="32" s="1"/>
  <c r="BA23" i="32"/>
  <c r="BA131" i="32" s="1"/>
  <c r="BC23" i="32"/>
  <c r="BC131" i="32" s="1"/>
  <c r="BD23" i="32"/>
  <c r="BD131" i="32" s="1"/>
  <c r="BE23" i="32"/>
  <c r="BE131" i="32" s="1"/>
  <c r="BG23" i="32"/>
  <c r="BG131" i="32" s="1"/>
  <c r="BH23" i="32"/>
  <c r="BH131" i="32" s="1"/>
  <c r="BL23" i="32"/>
  <c r="BL131" i="32" s="1"/>
  <c r="BM23" i="32"/>
  <c r="BM131" i="32" s="1"/>
  <c r="BN23" i="32"/>
  <c r="BN131" i="32" s="1"/>
  <c r="BP23" i="32"/>
  <c r="BP131" i="32" s="1"/>
  <c r="BR23" i="32"/>
  <c r="BR131" i="32" s="1"/>
  <c r="BS23" i="32"/>
  <c r="BS131" i="32" s="1"/>
  <c r="BT23" i="32"/>
  <c r="BT131" i="32" s="1"/>
  <c r="BU23" i="32"/>
  <c r="BU131" i="32" s="1"/>
  <c r="BV23" i="32"/>
  <c r="BV131" i="32" s="1"/>
  <c r="CA23" i="32"/>
  <c r="CA131" i="32" s="1"/>
  <c r="CD23" i="32"/>
  <c r="CD131" i="32" s="1"/>
  <c r="CE23" i="32"/>
  <c r="CE131" i="32" s="1"/>
  <c r="CI23" i="32"/>
  <c r="CI131" i="32" s="1"/>
  <c r="CL23" i="32"/>
  <c r="CL131" i="32" s="1"/>
  <c r="CQ23" i="32"/>
  <c r="CQ131" i="32" s="1"/>
  <c r="CS23" i="32"/>
  <c r="CS131" i="32" s="1"/>
  <c r="CU23" i="32"/>
  <c r="CU131" i="32" s="1"/>
  <c r="CW23" i="32"/>
  <c r="CW131" i="32" s="1"/>
  <c r="CX23" i="32"/>
  <c r="CX131" i="32" s="1"/>
  <c r="CY23" i="32"/>
  <c r="CY131" i="32" s="1"/>
  <c r="CZ23" i="32"/>
  <c r="CZ131" i="32" s="1"/>
  <c r="DA23" i="32"/>
  <c r="DA131" i="32" s="1"/>
  <c r="DE23" i="32"/>
  <c r="DE131" i="32" s="1"/>
  <c r="DF23" i="32"/>
  <c r="DF131" i="32" s="1"/>
  <c r="DG23" i="32"/>
  <c r="DG131" i="32" s="1"/>
  <c r="DH23" i="32"/>
  <c r="DH131" i="32" s="1"/>
  <c r="DI23" i="32"/>
  <c r="DI131" i="32" s="1"/>
  <c r="DJ23" i="32"/>
  <c r="DJ131" i="32" s="1"/>
  <c r="DL23" i="32"/>
  <c r="DL131" i="32" s="1"/>
  <c r="DN23" i="32"/>
  <c r="DN131" i="32" s="1"/>
  <c r="DP23" i="32"/>
  <c r="DP131" i="32" s="1"/>
  <c r="DU23" i="32"/>
  <c r="DU131" i="32" s="1"/>
  <c r="DX23" i="32"/>
  <c r="DX131" i="32" s="1"/>
  <c r="DY23" i="32"/>
  <c r="DY131" i="32" s="1"/>
  <c r="EC23" i="32"/>
  <c r="EC131" i="32" s="1"/>
  <c r="EE23" i="32"/>
  <c r="EE131" i="32" s="1"/>
  <c r="EI23" i="32"/>
  <c r="EI131" i="32" s="1"/>
  <c r="EJ23" i="32"/>
  <c r="EJ131" i="32" s="1"/>
  <c r="EK23" i="32"/>
  <c r="EK131" i="32" s="1"/>
  <c r="EN23" i="32"/>
  <c r="EN131" i="32" s="1"/>
  <c r="EP23" i="32"/>
  <c r="EP131" i="32" s="1"/>
  <c r="EQ23" i="32"/>
  <c r="EQ131" i="32" s="1"/>
  <c r="ER23" i="32"/>
  <c r="ER131" i="32" s="1"/>
  <c r="ES23" i="32"/>
  <c r="ES131" i="32" s="1"/>
  <c r="EY23" i="32"/>
  <c r="EY131" i="32" s="1"/>
  <c r="FA23" i="32"/>
  <c r="FA131" i="32" s="1"/>
  <c r="FB23" i="32"/>
  <c r="FB131" i="32" s="1"/>
  <c r="FC23" i="32"/>
  <c r="FC131" i="32" s="1"/>
  <c r="FE23" i="32"/>
  <c r="FE131" i="32" s="1"/>
  <c r="FF23" i="32"/>
  <c r="FF131" i="32" s="1"/>
  <c r="FG23" i="32"/>
  <c r="FG131" i="32" s="1"/>
  <c r="FI23" i="32"/>
  <c r="FI131" i="32" s="1"/>
  <c r="D26" i="32"/>
  <c r="D96" i="32" s="1"/>
  <c r="H26" i="32"/>
  <c r="H96" i="32" s="1"/>
  <c r="L26" i="32"/>
  <c r="L96" i="32" s="1"/>
  <c r="O26" i="32"/>
  <c r="O96" i="32" s="1"/>
  <c r="AJ26" i="32"/>
  <c r="AJ96" i="32" s="1"/>
  <c r="AK26" i="32"/>
  <c r="AK96" i="32" s="1"/>
  <c r="AL26" i="32"/>
  <c r="AL96" i="32" s="1"/>
  <c r="AN26" i="32"/>
  <c r="AN96" i="32" s="1"/>
  <c r="AO26" i="32"/>
  <c r="AO96" i="32" s="1"/>
  <c r="AP26" i="32"/>
  <c r="AP96" i="32" s="1"/>
  <c r="AS26" i="32"/>
  <c r="AS96" i="32" s="1"/>
  <c r="AX26" i="32"/>
  <c r="AX96" i="32" s="1"/>
  <c r="AZ26" i="32"/>
  <c r="AZ96" i="32" s="1"/>
  <c r="BB26" i="32"/>
  <c r="BB96" i="32" s="1"/>
  <c r="BC26" i="32"/>
  <c r="BC96" i="32" s="1"/>
  <c r="BD26" i="32"/>
  <c r="BD96" i="32" s="1"/>
  <c r="BF26" i="32"/>
  <c r="BF96" i="32" s="1"/>
  <c r="BH26" i="32"/>
  <c r="BH96" i="32" s="1"/>
  <c r="BM26" i="32"/>
  <c r="BM96" i="32" s="1"/>
  <c r="BN26" i="32"/>
  <c r="BN96" i="32" s="1"/>
  <c r="BO26" i="32"/>
  <c r="BO96" i="32" s="1"/>
  <c r="BP26" i="32"/>
  <c r="BP96" i="32" s="1"/>
  <c r="BQ26" i="32"/>
  <c r="BQ96" i="32" s="1"/>
  <c r="BS26" i="32"/>
  <c r="BS96" i="32" s="1"/>
  <c r="BT26" i="32"/>
  <c r="BT96" i="32" s="1"/>
  <c r="BU26" i="32"/>
  <c r="BU96" i="32" s="1"/>
  <c r="BW26" i="32"/>
  <c r="BW96" i="32" s="1"/>
  <c r="CC26" i="32"/>
  <c r="CC96" i="32" s="1"/>
  <c r="CE26" i="32"/>
  <c r="CE96" i="32" s="1"/>
  <c r="CI26" i="32"/>
  <c r="CI96" i="32" s="1"/>
  <c r="CP26" i="32"/>
  <c r="CP96" i="32" s="1"/>
  <c r="CQ26" i="32"/>
  <c r="CQ96" i="32" s="1"/>
  <c r="CR26" i="32"/>
  <c r="CR96" i="32" s="1"/>
  <c r="CS26" i="32"/>
  <c r="CS96" i="32" s="1"/>
  <c r="CT26" i="32"/>
  <c r="CT96" i="32" s="1"/>
  <c r="CU26" i="32"/>
  <c r="CU96" i="32" s="1"/>
  <c r="CW26" i="32"/>
  <c r="CW96" i="32" s="1"/>
  <c r="CY26" i="32"/>
  <c r="CY96" i="32" s="1"/>
  <c r="CZ26" i="32"/>
  <c r="CZ96" i="32" s="1"/>
  <c r="DA26" i="32"/>
  <c r="DA96" i="32" s="1"/>
  <c r="DF26" i="32"/>
  <c r="DF96" i="32" s="1"/>
  <c r="DG26" i="32"/>
  <c r="DG96" i="32" s="1"/>
  <c r="DH26" i="32"/>
  <c r="DH96" i="32" s="1"/>
  <c r="DJ26" i="32"/>
  <c r="DJ96" i="32" s="1"/>
  <c r="DK26" i="32"/>
  <c r="DK96" i="32" s="1"/>
  <c r="DL26" i="32"/>
  <c r="DL96" i="32" s="1"/>
  <c r="DN26" i="32"/>
  <c r="DN96" i="32" s="1"/>
  <c r="DO26" i="32"/>
  <c r="DO96" i="32" s="1"/>
  <c r="DP26" i="32"/>
  <c r="DP96" i="32" s="1"/>
  <c r="DU26" i="32"/>
  <c r="DU96" i="32" s="1"/>
  <c r="DV26" i="32"/>
  <c r="DV96" i="32" s="1"/>
  <c r="DY26" i="32"/>
  <c r="DY96" i="32" s="1"/>
  <c r="DZ26" i="32"/>
  <c r="DZ96" i="32" s="1"/>
  <c r="EC26" i="32"/>
  <c r="EC96" i="32" s="1"/>
  <c r="ED26" i="32"/>
  <c r="ED96" i="32" s="1"/>
  <c r="EE26" i="32"/>
  <c r="EE96" i="32" s="1"/>
  <c r="EI26" i="32"/>
  <c r="EI96" i="32" s="1"/>
  <c r="EJ26" i="32"/>
  <c r="EJ96" i="32" s="1"/>
  <c r="EL26" i="32"/>
  <c r="EL96" i="32" s="1"/>
  <c r="EM26" i="32"/>
  <c r="EM96" i="32" s="1"/>
  <c r="EN26" i="32"/>
  <c r="EN96" i="32" s="1"/>
  <c r="EO26" i="32"/>
  <c r="EO96" i="32" s="1"/>
  <c r="EP26" i="32"/>
  <c r="EP96" i="32" s="1"/>
  <c r="EQ26" i="32"/>
  <c r="EQ96" i="32" s="1"/>
  <c r="ER26" i="32"/>
  <c r="ER96" i="32" s="1"/>
  <c r="ET26" i="32"/>
  <c r="ET96" i="32" s="1"/>
  <c r="EX26" i="32"/>
  <c r="EX96" i="32" s="1"/>
  <c r="EY26" i="32"/>
  <c r="EY96" i="32" s="1"/>
  <c r="EZ26" i="32"/>
  <c r="EZ96" i="32" s="1"/>
  <c r="FA26" i="32"/>
  <c r="FA96" i="32" s="1"/>
  <c r="FB26" i="32"/>
  <c r="FB96" i="32" s="1"/>
  <c r="FC26" i="32"/>
  <c r="FC96" i="32" s="1"/>
  <c r="FD26" i="32"/>
  <c r="FD96" i="32" s="1"/>
  <c r="FE26" i="32"/>
  <c r="FE96" i="32" s="1"/>
  <c r="FF26" i="32"/>
  <c r="FF96" i="32" s="1"/>
  <c r="FG26" i="32"/>
  <c r="FG96" i="32" s="1"/>
  <c r="FH26" i="32"/>
  <c r="FH96" i="32" s="1"/>
  <c r="FI26" i="32"/>
  <c r="FI96" i="32" s="1"/>
  <c r="D27" i="32"/>
  <c r="D114" i="32" s="1"/>
  <c r="E27" i="32"/>
  <c r="E114" i="32" s="1"/>
  <c r="F27" i="32"/>
  <c r="F114" i="32" s="1"/>
  <c r="G27" i="32"/>
  <c r="G114" i="32" s="1"/>
  <c r="H27" i="32"/>
  <c r="H114" i="32" s="1"/>
  <c r="I27" i="32"/>
  <c r="I114" i="32" s="1"/>
  <c r="J27" i="32"/>
  <c r="J114" i="32" s="1"/>
  <c r="K27" i="32"/>
  <c r="K114" i="32" s="1"/>
  <c r="L27" i="32"/>
  <c r="L114" i="32" s="1"/>
  <c r="M27" i="32"/>
  <c r="M114" i="32" s="1"/>
  <c r="N27" i="32"/>
  <c r="N114" i="32" s="1"/>
  <c r="O27" i="32"/>
  <c r="O114" i="32" s="1"/>
  <c r="AH27" i="32"/>
  <c r="AH114" i="32" s="1"/>
  <c r="AI27" i="32"/>
  <c r="AI114" i="32" s="1"/>
  <c r="AJ27" i="32"/>
  <c r="AJ114" i="32" s="1"/>
  <c r="AK27" i="32"/>
  <c r="AK114" i="32" s="1"/>
  <c r="AL27" i="32"/>
  <c r="AL114" i="32" s="1"/>
  <c r="AM27" i="32"/>
  <c r="AM114" i="32" s="1"/>
  <c r="AN27" i="32"/>
  <c r="AN114" i="32" s="1"/>
  <c r="AO27" i="32"/>
  <c r="AO114" i="32" s="1"/>
  <c r="AP27" i="32"/>
  <c r="AP114" i="32" s="1"/>
  <c r="AQ27" i="32"/>
  <c r="AQ114" i="32" s="1"/>
  <c r="AR27" i="32"/>
  <c r="AR114" i="32" s="1"/>
  <c r="AS27" i="32"/>
  <c r="AS114" i="32" s="1"/>
  <c r="AW27" i="32"/>
  <c r="AW114" i="32" s="1"/>
  <c r="AX27" i="32"/>
  <c r="AX114" i="32" s="1"/>
  <c r="AY27" i="32"/>
  <c r="AY114" i="32" s="1"/>
  <c r="BA27" i="32"/>
  <c r="BA114" i="32" s="1"/>
  <c r="BB27" i="32"/>
  <c r="BB114" i="32" s="1"/>
  <c r="BC27" i="32"/>
  <c r="BC114" i="32" s="1"/>
  <c r="BE27" i="32"/>
  <c r="BE114" i="32" s="1"/>
  <c r="BF27" i="32"/>
  <c r="BF114" i="32" s="1"/>
  <c r="BG27" i="32"/>
  <c r="BG114" i="32" s="1"/>
  <c r="BL27" i="32"/>
  <c r="BL114" i="32" s="1"/>
  <c r="BM27" i="32"/>
  <c r="BM114" i="32" s="1"/>
  <c r="BN27" i="32"/>
  <c r="BN114" i="32" s="1"/>
  <c r="BO27" i="32"/>
  <c r="BO114" i="32" s="1"/>
  <c r="BP27" i="32"/>
  <c r="BP114" i="32" s="1"/>
  <c r="BQ27" i="32"/>
  <c r="BQ114" i="32" s="1"/>
  <c r="BR27" i="32"/>
  <c r="BR114" i="32" s="1"/>
  <c r="BS27" i="32"/>
  <c r="BS114" i="32" s="1"/>
  <c r="BT27" i="32"/>
  <c r="BT114" i="32" s="1"/>
  <c r="BU27" i="32"/>
  <c r="BU114" i="32" s="1"/>
  <c r="BV27" i="32"/>
  <c r="BV114" i="32" s="1"/>
  <c r="BW27" i="32"/>
  <c r="BW114" i="32" s="1"/>
  <c r="CB27" i="32"/>
  <c r="CB114" i="32" s="1"/>
  <c r="CD27" i="32"/>
  <c r="CD114" i="32" s="1"/>
  <c r="CF27" i="32"/>
  <c r="CF114" i="32" s="1"/>
  <c r="CH27" i="32"/>
  <c r="CH114" i="32" s="1"/>
  <c r="CI27" i="32"/>
  <c r="CI114" i="32" s="1"/>
  <c r="CJ27" i="32"/>
  <c r="CJ114" i="32" s="1"/>
  <c r="CL27" i="32"/>
  <c r="CL114" i="32" s="1"/>
  <c r="CP27" i="32"/>
  <c r="CP114" i="32" s="1"/>
  <c r="CQ27" i="32"/>
  <c r="CQ114" i="32" s="1"/>
  <c r="CR27" i="32"/>
  <c r="CR114" i="32" s="1"/>
  <c r="CS27" i="32"/>
  <c r="CS114" i="32" s="1"/>
  <c r="CT27" i="32"/>
  <c r="CT114" i="32" s="1"/>
  <c r="CU27" i="32"/>
  <c r="CU114" i="32" s="1"/>
  <c r="CV27" i="32"/>
  <c r="CV114" i="32" s="1"/>
  <c r="CW27" i="32"/>
  <c r="CW114" i="32" s="1"/>
  <c r="CX27" i="32"/>
  <c r="CX114" i="32" s="1"/>
  <c r="CY27" i="32"/>
  <c r="CY114" i="32" s="1"/>
  <c r="CZ27" i="32"/>
  <c r="CZ114" i="32" s="1"/>
  <c r="DA27" i="32"/>
  <c r="DA114" i="32" s="1"/>
  <c r="DE27" i="32"/>
  <c r="DE114" i="32" s="1"/>
  <c r="DF27" i="32"/>
  <c r="DF114" i="32" s="1"/>
  <c r="DG27" i="32"/>
  <c r="DG114" i="32" s="1"/>
  <c r="DI27" i="32"/>
  <c r="DI114" i="32" s="1"/>
  <c r="DJ27" i="32"/>
  <c r="DJ114" i="32" s="1"/>
  <c r="DK27" i="32"/>
  <c r="DK114" i="32" s="1"/>
  <c r="DL27" i="32"/>
  <c r="DL114" i="32" s="1"/>
  <c r="DM27" i="32"/>
  <c r="DM114" i="32" s="1"/>
  <c r="DN27" i="32"/>
  <c r="DN114" i="32" s="1"/>
  <c r="DP27" i="32"/>
  <c r="DP114" i="32" s="1"/>
  <c r="DT27" i="32"/>
  <c r="DT114" i="32" s="1"/>
  <c r="DU27" i="32"/>
  <c r="DU114" i="32" s="1"/>
  <c r="DX27" i="32"/>
  <c r="DX114" i="32" s="1"/>
  <c r="DY27" i="32"/>
  <c r="DY114" i="32" s="1"/>
  <c r="DZ27" i="32"/>
  <c r="DZ114" i="32" s="1"/>
  <c r="EB27" i="32"/>
  <c r="EB114" i="32" s="1"/>
  <c r="EC27" i="32"/>
  <c r="EC114" i="32" s="1"/>
  <c r="EI27" i="32"/>
  <c r="EI114" i="32" s="1"/>
  <c r="EJ27" i="32"/>
  <c r="EJ114" i="32" s="1"/>
  <c r="EK27" i="32"/>
  <c r="EK114" i="32" s="1"/>
  <c r="EL27" i="32"/>
  <c r="EL114" i="32" s="1"/>
  <c r="EM27" i="32"/>
  <c r="EM114" i="32" s="1"/>
  <c r="EO27" i="32"/>
  <c r="EO114" i="32" s="1"/>
  <c r="EP27" i="32"/>
  <c r="EP114" i="32" s="1"/>
  <c r="EQ27" i="32"/>
  <c r="EQ114" i="32" s="1"/>
  <c r="ER27" i="32"/>
  <c r="ER114" i="32" s="1"/>
  <c r="ES27" i="32"/>
  <c r="ES114" i="32" s="1"/>
  <c r="ET27" i="32"/>
  <c r="ET114" i="32" s="1"/>
  <c r="EX27" i="32"/>
  <c r="EX114" i="32" s="1"/>
  <c r="EY27" i="32"/>
  <c r="EY114" i="32" s="1"/>
  <c r="EZ27" i="32"/>
  <c r="EZ114" i="32" s="1"/>
  <c r="FA27" i="32"/>
  <c r="FA114" i="32" s="1"/>
  <c r="FB27" i="32"/>
  <c r="FB114" i="32" s="1"/>
  <c r="FC27" i="32"/>
  <c r="FC114" i="32" s="1"/>
  <c r="FD27" i="32"/>
  <c r="FD114" i="32" s="1"/>
  <c r="FE27" i="32"/>
  <c r="FE114" i="32" s="1"/>
  <c r="FF27" i="32"/>
  <c r="FF114" i="32" s="1"/>
  <c r="FG27" i="32"/>
  <c r="FG114" i="32" s="1"/>
  <c r="FH27" i="32"/>
  <c r="FH114" i="32" s="1"/>
  <c r="FI27" i="32"/>
  <c r="FI114" i="32" s="1"/>
  <c r="F28" i="32"/>
  <c r="F132" i="32" s="1"/>
  <c r="G28" i="32"/>
  <c r="G132" i="32" s="1"/>
  <c r="J28" i="32"/>
  <c r="J132" i="32" s="1"/>
  <c r="K28" i="32"/>
  <c r="K132" i="32" s="1"/>
  <c r="N28" i="32"/>
  <c r="N132" i="32" s="1"/>
  <c r="O28" i="32"/>
  <c r="O132" i="32" s="1"/>
  <c r="AH28" i="32"/>
  <c r="AH132" i="32" s="1"/>
  <c r="AI28" i="32"/>
  <c r="AI132" i="32" s="1"/>
  <c r="AJ28" i="32"/>
  <c r="AJ132" i="32" s="1"/>
  <c r="AK28" i="32"/>
  <c r="AK132" i="32" s="1"/>
  <c r="AL28" i="32"/>
  <c r="AL132" i="32" s="1"/>
  <c r="AM28" i="32"/>
  <c r="AM132" i="32" s="1"/>
  <c r="AN28" i="32"/>
  <c r="AN132" i="32" s="1"/>
  <c r="AO28" i="32"/>
  <c r="AO132" i="32" s="1"/>
  <c r="AP28" i="32"/>
  <c r="AP132" i="32" s="1"/>
  <c r="AQ28" i="32"/>
  <c r="AQ132" i="32" s="1"/>
  <c r="AR28" i="32"/>
  <c r="AR132" i="32" s="1"/>
  <c r="AS28" i="32"/>
  <c r="AS132" i="32" s="1"/>
  <c r="AW28" i="32"/>
  <c r="AW132" i="32" s="1"/>
  <c r="AX28" i="32"/>
  <c r="AX132" i="32" s="1"/>
  <c r="AZ28" i="32"/>
  <c r="AZ132" i="32" s="1"/>
  <c r="BA28" i="32"/>
  <c r="BA132" i="32" s="1"/>
  <c r="BB28" i="32"/>
  <c r="BB132" i="32" s="1"/>
  <c r="BD28" i="32"/>
  <c r="BD132" i="32" s="1"/>
  <c r="BE28" i="32"/>
  <c r="BE132" i="32" s="1"/>
  <c r="BF28" i="32"/>
  <c r="BF132" i="32" s="1"/>
  <c r="BH28" i="32"/>
  <c r="BH132" i="32" s="1"/>
  <c r="BL28" i="32"/>
  <c r="BL132" i="32" s="1"/>
  <c r="BM28" i="32"/>
  <c r="BM132" i="32" s="1"/>
  <c r="BN28" i="32"/>
  <c r="BN132" i="32" s="1"/>
  <c r="BO28" i="32"/>
  <c r="BO132" i="32" s="1"/>
  <c r="BP28" i="32"/>
  <c r="BP132" i="32" s="1"/>
  <c r="BQ28" i="32"/>
  <c r="BQ132" i="32" s="1"/>
  <c r="BR28" i="32"/>
  <c r="BR132" i="32" s="1"/>
  <c r="BS28" i="32"/>
  <c r="BS132" i="32" s="1"/>
  <c r="BT28" i="32"/>
  <c r="BT132" i="32" s="1"/>
  <c r="BU28" i="32"/>
  <c r="BU132" i="32" s="1"/>
  <c r="BV28" i="32"/>
  <c r="BV132" i="32" s="1"/>
  <c r="BW28" i="32"/>
  <c r="BW132" i="32" s="1"/>
  <c r="CA28" i="32"/>
  <c r="CA132" i="32" s="1"/>
  <c r="CC28" i="32"/>
  <c r="CC132" i="32" s="1"/>
  <c r="CE28" i="32"/>
  <c r="CE132" i="32" s="1"/>
  <c r="CF28" i="32"/>
  <c r="CF132" i="32" s="1"/>
  <c r="CG28" i="32"/>
  <c r="CG132" i="32" s="1"/>
  <c r="CI28" i="32"/>
  <c r="CI132" i="32" s="1"/>
  <c r="CJ28" i="32"/>
  <c r="CJ132" i="32" s="1"/>
  <c r="CK28" i="32"/>
  <c r="CK132" i="32" s="1"/>
  <c r="CP28" i="32"/>
  <c r="CP132" i="32" s="1"/>
  <c r="CQ28" i="32"/>
  <c r="CQ132" i="32" s="1"/>
  <c r="CR28" i="32"/>
  <c r="CR132" i="32" s="1"/>
  <c r="CS28" i="32"/>
  <c r="CS132" i="32" s="1"/>
  <c r="CT28" i="32"/>
  <c r="CT132" i="32" s="1"/>
  <c r="CU28" i="32"/>
  <c r="CU132" i="32" s="1"/>
  <c r="CV28" i="32"/>
  <c r="CV132" i="32" s="1"/>
  <c r="CW28" i="32"/>
  <c r="CW132" i="32" s="1"/>
  <c r="CX28" i="32"/>
  <c r="CX132" i="32" s="1"/>
  <c r="CY28" i="32"/>
  <c r="CY132" i="32" s="1"/>
  <c r="CZ28" i="32"/>
  <c r="CZ132" i="32" s="1"/>
  <c r="DA28" i="32"/>
  <c r="DA132" i="32" s="1"/>
  <c r="DE28" i="32"/>
  <c r="DE132" i="32" s="1"/>
  <c r="DG28" i="32"/>
  <c r="DG132" i="32" s="1"/>
  <c r="DH28" i="32"/>
  <c r="DH132" i="32" s="1"/>
  <c r="DI28" i="32"/>
  <c r="DI132" i="32" s="1"/>
  <c r="DK28" i="32"/>
  <c r="DK132" i="32" s="1"/>
  <c r="DL28" i="32"/>
  <c r="DL132" i="32" s="1"/>
  <c r="DM28" i="32"/>
  <c r="DM132" i="32" s="1"/>
  <c r="DO28" i="32"/>
  <c r="DO132" i="32" s="1"/>
  <c r="DP28" i="32"/>
  <c r="DP132" i="32" s="1"/>
  <c r="DT28" i="32"/>
  <c r="DT132" i="32" s="1"/>
  <c r="DV28" i="32"/>
  <c r="DV132" i="32" s="1"/>
  <c r="DW28" i="32"/>
  <c r="DW132" i="32" s="1"/>
  <c r="DX28" i="32"/>
  <c r="DX132" i="32" s="1"/>
  <c r="DZ28" i="32"/>
  <c r="DZ132" i="32" s="1"/>
  <c r="EA28" i="32"/>
  <c r="EA132" i="32" s="1"/>
  <c r="EB28" i="32"/>
  <c r="EB132" i="32" s="1"/>
  <c r="ED28" i="32"/>
  <c r="ED132" i="32" s="1"/>
  <c r="EE28" i="32"/>
  <c r="EE132" i="32" s="1"/>
  <c r="EJ28" i="32"/>
  <c r="EJ132" i="32" s="1"/>
  <c r="EK28" i="32"/>
  <c r="EK132" i="32" s="1"/>
  <c r="EL28" i="32"/>
  <c r="EL132" i="32" s="1"/>
  <c r="EM28" i="32"/>
  <c r="EM132" i="32" s="1"/>
  <c r="EN28" i="32"/>
  <c r="EN132" i="32" s="1"/>
  <c r="EO28" i="32"/>
  <c r="EO132" i="32" s="1"/>
  <c r="EP28" i="32"/>
  <c r="EP132" i="32" s="1"/>
  <c r="ER28" i="32"/>
  <c r="ER132" i="32" s="1"/>
  <c r="ES28" i="32"/>
  <c r="ES132" i="32" s="1"/>
  <c r="ET28" i="32"/>
  <c r="ET132" i="32" s="1"/>
  <c r="EX28" i="32"/>
  <c r="EX132" i="32" s="1"/>
  <c r="EY28" i="32"/>
  <c r="EY132" i="32" s="1"/>
  <c r="EZ28" i="32"/>
  <c r="EZ132" i="32" s="1"/>
  <c r="FA28" i="32"/>
  <c r="FA132" i="32" s="1"/>
  <c r="FB28" i="32"/>
  <c r="FB132" i="32" s="1"/>
  <c r="FC28" i="32"/>
  <c r="FC132" i="32" s="1"/>
  <c r="FD28" i="32"/>
  <c r="FD132" i="32" s="1"/>
  <c r="FE28" i="32"/>
  <c r="FE132" i="32" s="1"/>
  <c r="FF28" i="32"/>
  <c r="FF132" i="32" s="1"/>
  <c r="FG28" i="32"/>
  <c r="FG132" i="32" s="1"/>
  <c r="FH28" i="32"/>
  <c r="FH132" i="32" s="1"/>
  <c r="FI28" i="32"/>
  <c r="FI132" i="32" s="1"/>
  <c r="D31" i="32"/>
  <c r="D97" i="32" s="1"/>
  <c r="E31" i="32"/>
  <c r="E97" i="32" s="1"/>
  <c r="F31" i="32"/>
  <c r="F97" i="32" s="1"/>
  <c r="G31" i="32"/>
  <c r="G97" i="32" s="1"/>
  <c r="H31" i="32"/>
  <c r="H97" i="32" s="1"/>
  <c r="I31" i="32"/>
  <c r="I97" i="32" s="1"/>
  <c r="J31" i="32"/>
  <c r="J97" i="32" s="1"/>
  <c r="K31" i="32"/>
  <c r="K97" i="32" s="1"/>
  <c r="L31" i="32"/>
  <c r="L97" i="32" s="1"/>
  <c r="M31" i="32"/>
  <c r="M97" i="32" s="1"/>
  <c r="N31" i="32"/>
  <c r="N97" i="32" s="1"/>
  <c r="O31" i="32"/>
  <c r="O97" i="32" s="1"/>
  <c r="AH31" i="32"/>
  <c r="AH97" i="32" s="1"/>
  <c r="AI31" i="32"/>
  <c r="AI97" i="32" s="1"/>
  <c r="AJ31" i="32"/>
  <c r="AJ97" i="32" s="1"/>
  <c r="AK31" i="32"/>
  <c r="AK97" i="32" s="1"/>
  <c r="AL31" i="32"/>
  <c r="AL97" i="32" s="1"/>
  <c r="AM31" i="32"/>
  <c r="AM97" i="32" s="1"/>
  <c r="AN31" i="32"/>
  <c r="AN97" i="32" s="1"/>
  <c r="AO31" i="32"/>
  <c r="AO97" i="32" s="1"/>
  <c r="AP31" i="32"/>
  <c r="AP97" i="32" s="1"/>
  <c r="AQ31" i="32"/>
  <c r="AQ97" i="32" s="1"/>
  <c r="AR31" i="32"/>
  <c r="AR97" i="32" s="1"/>
  <c r="AS31" i="32"/>
  <c r="AS97" i="32" s="1"/>
  <c r="AW31" i="32"/>
  <c r="AW97" i="32" s="1"/>
  <c r="AX31" i="32"/>
  <c r="AX97" i="32" s="1"/>
  <c r="AY31" i="32"/>
  <c r="AY97" i="32" s="1"/>
  <c r="AZ31" i="32"/>
  <c r="AZ97" i="32" s="1"/>
  <c r="BA31" i="32"/>
  <c r="BA97" i="32" s="1"/>
  <c r="BB31" i="32"/>
  <c r="BB97" i="32" s="1"/>
  <c r="BC31" i="32"/>
  <c r="BC97" i="32" s="1"/>
  <c r="BD31" i="32"/>
  <c r="BD97" i="32" s="1"/>
  <c r="BE31" i="32"/>
  <c r="BE97" i="32" s="1"/>
  <c r="BF31" i="32"/>
  <c r="BF97" i="32" s="1"/>
  <c r="BG31" i="32"/>
  <c r="BG97" i="32" s="1"/>
  <c r="BH31" i="32"/>
  <c r="BH97" i="32" s="1"/>
  <c r="BL31" i="32"/>
  <c r="BL97" i="32" s="1"/>
  <c r="BM31" i="32"/>
  <c r="BM97" i="32" s="1"/>
  <c r="BN31" i="32"/>
  <c r="BN97" i="32" s="1"/>
  <c r="BO31" i="32"/>
  <c r="BO97" i="32" s="1"/>
  <c r="BP31" i="32"/>
  <c r="BP97" i="32" s="1"/>
  <c r="BQ31" i="32"/>
  <c r="BQ97" i="32" s="1"/>
  <c r="BR31" i="32"/>
  <c r="BR97" i="32" s="1"/>
  <c r="BS31" i="32"/>
  <c r="BS97" i="32" s="1"/>
  <c r="BT31" i="32"/>
  <c r="BT97" i="32" s="1"/>
  <c r="BU31" i="32"/>
  <c r="BU97" i="32" s="1"/>
  <c r="BV31" i="32"/>
  <c r="BV97" i="32" s="1"/>
  <c r="BW31" i="32"/>
  <c r="BW97" i="32" s="1"/>
  <c r="CA31" i="32"/>
  <c r="CA97" i="32" s="1"/>
  <c r="CB31" i="32"/>
  <c r="CB97" i="32" s="1"/>
  <c r="CE31" i="32"/>
  <c r="CE97" i="32" s="1"/>
  <c r="CF31" i="32"/>
  <c r="CF97" i="32" s="1"/>
  <c r="CG31" i="32"/>
  <c r="CG97" i="32" s="1"/>
  <c r="CI31" i="32"/>
  <c r="CI97" i="32" s="1"/>
  <c r="CJ31" i="32"/>
  <c r="CJ97" i="32" s="1"/>
  <c r="CP31" i="32"/>
  <c r="CP97" i="32" s="1"/>
  <c r="CQ31" i="32"/>
  <c r="CQ97" i="32" s="1"/>
  <c r="CR31" i="32"/>
  <c r="CR97" i="32" s="1"/>
  <c r="CS31" i="32"/>
  <c r="CS97" i="32" s="1"/>
  <c r="CT31" i="32"/>
  <c r="CT97" i="32" s="1"/>
  <c r="CU31" i="32"/>
  <c r="CU97" i="32" s="1"/>
  <c r="CV31" i="32"/>
  <c r="CV97" i="32" s="1"/>
  <c r="CW31" i="32"/>
  <c r="CW97" i="32" s="1"/>
  <c r="CX31" i="32"/>
  <c r="CX97" i="32" s="1"/>
  <c r="CY31" i="32"/>
  <c r="CY97" i="32" s="1"/>
  <c r="CZ31" i="32"/>
  <c r="CZ97" i="32" s="1"/>
  <c r="DA31" i="32"/>
  <c r="DA97" i="32" s="1"/>
  <c r="DE31" i="32"/>
  <c r="DE97" i="32" s="1"/>
  <c r="DF31" i="32"/>
  <c r="DF97" i="32" s="1"/>
  <c r="DG31" i="32"/>
  <c r="DG97" i="32" s="1"/>
  <c r="DH31" i="32"/>
  <c r="DH97" i="32" s="1"/>
  <c r="DI31" i="32"/>
  <c r="DI97" i="32" s="1"/>
  <c r="DJ31" i="32"/>
  <c r="DJ97" i="32" s="1"/>
  <c r="DK31" i="32"/>
  <c r="DK97" i="32" s="1"/>
  <c r="DL31" i="32"/>
  <c r="DL97" i="32" s="1"/>
  <c r="DM31" i="32"/>
  <c r="DM97" i="32" s="1"/>
  <c r="DN31" i="32"/>
  <c r="DN97" i="32" s="1"/>
  <c r="DO31" i="32"/>
  <c r="DO97" i="32" s="1"/>
  <c r="DP31" i="32"/>
  <c r="DP97" i="32" s="1"/>
  <c r="DV31" i="32"/>
  <c r="DV97" i="32" s="1"/>
  <c r="DW31" i="32"/>
  <c r="DW97" i="32" s="1"/>
  <c r="DZ31" i="32"/>
  <c r="DZ97" i="32" s="1"/>
  <c r="EA31" i="32"/>
  <c r="EA97" i="32" s="1"/>
  <c r="ED31" i="32"/>
  <c r="ED97" i="32" s="1"/>
  <c r="EE31" i="32"/>
  <c r="EE97" i="32" s="1"/>
  <c r="EI31" i="32"/>
  <c r="EI97" i="32" s="1"/>
  <c r="EJ31" i="32"/>
  <c r="EJ97" i="32" s="1"/>
  <c r="EK31" i="32"/>
  <c r="EK97" i="32" s="1"/>
  <c r="EL31" i="32"/>
  <c r="EL97" i="32" s="1"/>
  <c r="EM31" i="32"/>
  <c r="EM97" i="32" s="1"/>
  <c r="EN31" i="32"/>
  <c r="EN97" i="32" s="1"/>
  <c r="EO31" i="32"/>
  <c r="EO97" i="32" s="1"/>
  <c r="EQ31" i="32"/>
  <c r="EQ97" i="32" s="1"/>
  <c r="ER31" i="32"/>
  <c r="ER97" i="32" s="1"/>
  <c r="ES31" i="32"/>
  <c r="ES97" i="32" s="1"/>
  <c r="ET31" i="32"/>
  <c r="ET97" i="32" s="1"/>
  <c r="EX31" i="32"/>
  <c r="EX97" i="32" s="1"/>
  <c r="EY31" i="32"/>
  <c r="EY97" i="32" s="1"/>
  <c r="EZ31" i="32"/>
  <c r="EZ97" i="32" s="1"/>
  <c r="FA31" i="32"/>
  <c r="FA97" i="32" s="1"/>
  <c r="FB31" i="32"/>
  <c r="FB97" i="32" s="1"/>
  <c r="FC31" i="32"/>
  <c r="FC97" i="32" s="1"/>
  <c r="FD31" i="32"/>
  <c r="FD97" i="32" s="1"/>
  <c r="FE31" i="32"/>
  <c r="FE97" i="32" s="1"/>
  <c r="FF31" i="32"/>
  <c r="FF97" i="32" s="1"/>
  <c r="FG31" i="32"/>
  <c r="FG97" i="32" s="1"/>
  <c r="FH31" i="32"/>
  <c r="FH97" i="32" s="1"/>
  <c r="FI31" i="32"/>
  <c r="FI97" i="32" s="1"/>
  <c r="D32" i="32"/>
  <c r="D115" i="32" s="1"/>
  <c r="E32" i="32"/>
  <c r="E115" i="32" s="1"/>
  <c r="G32" i="32"/>
  <c r="G115" i="32" s="1"/>
  <c r="H32" i="32"/>
  <c r="H115" i="32" s="1"/>
  <c r="I32" i="32"/>
  <c r="I115" i="32" s="1"/>
  <c r="K32" i="32"/>
  <c r="K115" i="32" s="1"/>
  <c r="L32" i="32"/>
  <c r="L115" i="32" s="1"/>
  <c r="M32" i="32"/>
  <c r="M115" i="32" s="1"/>
  <c r="O32" i="32"/>
  <c r="O115" i="32" s="1"/>
  <c r="AH32" i="32"/>
  <c r="AH115" i="32" s="1"/>
  <c r="AI32" i="32"/>
  <c r="AI115" i="32" s="1"/>
  <c r="AJ32" i="32"/>
  <c r="AJ115" i="32" s="1"/>
  <c r="AK32" i="32"/>
  <c r="AK115" i="32" s="1"/>
  <c r="AL32" i="32"/>
  <c r="AL115" i="32" s="1"/>
  <c r="AM32" i="32"/>
  <c r="AM115" i="32" s="1"/>
  <c r="AN32" i="32"/>
  <c r="AN115" i="32" s="1"/>
  <c r="AO32" i="32"/>
  <c r="AO115" i="32" s="1"/>
  <c r="AP32" i="32"/>
  <c r="AP115" i="32" s="1"/>
  <c r="AQ32" i="32"/>
  <c r="AQ115" i="32" s="1"/>
  <c r="AR32" i="32"/>
  <c r="AR115" i="32" s="1"/>
  <c r="AS32" i="32"/>
  <c r="AS115" i="32" s="1"/>
  <c r="AW32" i="32"/>
  <c r="AW115" i="32" s="1"/>
  <c r="AX32" i="32"/>
  <c r="AX115" i="32" s="1"/>
  <c r="AY32" i="32"/>
  <c r="AY115" i="32" s="1"/>
  <c r="AZ32" i="32"/>
  <c r="AZ115" i="32" s="1"/>
  <c r="BA32" i="32"/>
  <c r="BA115" i="32" s="1"/>
  <c r="BB32" i="32"/>
  <c r="BB115" i="32" s="1"/>
  <c r="BC32" i="32"/>
  <c r="BC115" i="32" s="1"/>
  <c r="BD32" i="32"/>
  <c r="BD115" i="32" s="1"/>
  <c r="BE32" i="32"/>
  <c r="BE115" i="32" s="1"/>
  <c r="BF32" i="32"/>
  <c r="BF115" i="32" s="1"/>
  <c r="BG32" i="32"/>
  <c r="BG115" i="32" s="1"/>
  <c r="BH32" i="32"/>
  <c r="BH115" i="32" s="1"/>
  <c r="BL32" i="32"/>
  <c r="BL115" i="32" s="1"/>
  <c r="BM32" i="32"/>
  <c r="BM115" i="32" s="1"/>
  <c r="BN32" i="32"/>
  <c r="BN115" i="32" s="1"/>
  <c r="BO32" i="32"/>
  <c r="BO115" i="32" s="1"/>
  <c r="BP32" i="32"/>
  <c r="BP115" i="32" s="1"/>
  <c r="BQ32" i="32"/>
  <c r="BQ115" i="32" s="1"/>
  <c r="BR32" i="32"/>
  <c r="BR115" i="32" s="1"/>
  <c r="BS32" i="32"/>
  <c r="BS115" i="32" s="1"/>
  <c r="BT32" i="32"/>
  <c r="BT115" i="32" s="1"/>
  <c r="BU32" i="32"/>
  <c r="BU115" i="32" s="1"/>
  <c r="BV32" i="32"/>
  <c r="BV115" i="32" s="1"/>
  <c r="BW32" i="32"/>
  <c r="BW115" i="32" s="1"/>
  <c r="CA32" i="32"/>
  <c r="CA115" i="32" s="1"/>
  <c r="CC32" i="32"/>
  <c r="CC115" i="32" s="1"/>
  <c r="CD32" i="32"/>
  <c r="CD115" i="32" s="1"/>
  <c r="CE32" i="32"/>
  <c r="CE115" i="32" s="1"/>
  <c r="CG32" i="32"/>
  <c r="CG115" i="32" s="1"/>
  <c r="CH32" i="32"/>
  <c r="CH115" i="32" s="1"/>
  <c r="CI32" i="32"/>
  <c r="CI115" i="32" s="1"/>
  <c r="CK32" i="32"/>
  <c r="CK115" i="32" s="1"/>
  <c r="CL32" i="32"/>
  <c r="CL115" i="32" s="1"/>
  <c r="CP32" i="32"/>
  <c r="CP115" i="32" s="1"/>
  <c r="CQ32" i="32"/>
  <c r="CQ115" i="32" s="1"/>
  <c r="CR32" i="32"/>
  <c r="CR115" i="32" s="1"/>
  <c r="CS32" i="32"/>
  <c r="CS115" i="32" s="1"/>
  <c r="CT32" i="32"/>
  <c r="CT115" i="32" s="1"/>
  <c r="CU32" i="32"/>
  <c r="CU115" i="32" s="1"/>
  <c r="CV32" i="32"/>
  <c r="CV115" i="32" s="1"/>
  <c r="CW32" i="32"/>
  <c r="CW115" i="32" s="1"/>
  <c r="CX32" i="32"/>
  <c r="CX115" i="32" s="1"/>
  <c r="CY32" i="32"/>
  <c r="CY115" i="32" s="1"/>
  <c r="CZ32" i="32"/>
  <c r="CZ115" i="32" s="1"/>
  <c r="DA32" i="32"/>
  <c r="DA115" i="32" s="1"/>
  <c r="DE32" i="32"/>
  <c r="DE115" i="32" s="1"/>
  <c r="DF32" i="32"/>
  <c r="DF115" i="32" s="1"/>
  <c r="DG32" i="32"/>
  <c r="DG115" i="32" s="1"/>
  <c r="DI32" i="32"/>
  <c r="DI115" i="32" s="1"/>
  <c r="DJ32" i="32"/>
  <c r="DJ115" i="32" s="1"/>
  <c r="DK32" i="32"/>
  <c r="DK115" i="32" s="1"/>
  <c r="DM32" i="32"/>
  <c r="DM115" i="32" s="1"/>
  <c r="DN32" i="32"/>
  <c r="DN115" i="32" s="1"/>
  <c r="DO32" i="32"/>
  <c r="DO115" i="32" s="1"/>
  <c r="DT32" i="32"/>
  <c r="DT115" i="32" s="1"/>
  <c r="DU32" i="32"/>
  <c r="DU115" i="32" s="1"/>
  <c r="DV32" i="32"/>
  <c r="DV115" i="32" s="1"/>
  <c r="DX32" i="32"/>
  <c r="DX115" i="32" s="1"/>
  <c r="DY32" i="32"/>
  <c r="DY115" i="32" s="1"/>
  <c r="DZ32" i="32"/>
  <c r="DZ115" i="32" s="1"/>
  <c r="EB32" i="32"/>
  <c r="EB115" i="32" s="1"/>
  <c r="EC32" i="32"/>
  <c r="EC115" i="32" s="1"/>
  <c r="ED32" i="32"/>
  <c r="ED115" i="32" s="1"/>
  <c r="EI32" i="32"/>
  <c r="EI115" i="32" s="1"/>
  <c r="EJ32" i="32"/>
  <c r="EJ115" i="32" s="1"/>
  <c r="EL32" i="32"/>
  <c r="EL115" i="32" s="1"/>
  <c r="EM32" i="32"/>
  <c r="EM115" i="32" s="1"/>
  <c r="EN32" i="32"/>
  <c r="EN115" i="32" s="1"/>
  <c r="EO32" i="32"/>
  <c r="EO115" i="32" s="1"/>
  <c r="EP32" i="32"/>
  <c r="EP115" i="32" s="1"/>
  <c r="EQ32" i="32"/>
  <c r="EQ115" i="32" s="1"/>
  <c r="ER32" i="32"/>
  <c r="ER115" i="32" s="1"/>
  <c r="ET32" i="32"/>
  <c r="ET115" i="32" s="1"/>
  <c r="EX32" i="32"/>
  <c r="EX115" i="32" s="1"/>
  <c r="EY32" i="32"/>
  <c r="EY115" i="32" s="1"/>
  <c r="EZ32" i="32"/>
  <c r="EZ115" i="32" s="1"/>
  <c r="FA32" i="32"/>
  <c r="FA115" i="32" s="1"/>
  <c r="FB32" i="32"/>
  <c r="FB115" i="32" s="1"/>
  <c r="FC32" i="32"/>
  <c r="FC115" i="32" s="1"/>
  <c r="FD32" i="32"/>
  <c r="FD115" i="32" s="1"/>
  <c r="FE32" i="32"/>
  <c r="FE115" i="32" s="1"/>
  <c r="FF32" i="32"/>
  <c r="FF115" i="32" s="1"/>
  <c r="FG32" i="32"/>
  <c r="FG115" i="32" s="1"/>
  <c r="FH32" i="32"/>
  <c r="FH115" i="32" s="1"/>
  <c r="FI32" i="32"/>
  <c r="FI115" i="32" s="1"/>
  <c r="D33" i="32"/>
  <c r="D133" i="32" s="1"/>
  <c r="E33" i="32"/>
  <c r="E133" i="32" s="1"/>
  <c r="F33" i="32"/>
  <c r="F133" i="32" s="1"/>
  <c r="G33" i="32"/>
  <c r="G133" i="32" s="1"/>
  <c r="H33" i="32"/>
  <c r="H133" i="32" s="1"/>
  <c r="I33" i="32"/>
  <c r="I133" i="32" s="1"/>
  <c r="J33" i="32"/>
  <c r="J133" i="32" s="1"/>
  <c r="K33" i="32"/>
  <c r="K133" i="32" s="1"/>
  <c r="L33" i="32"/>
  <c r="L133" i="32" s="1"/>
  <c r="M33" i="32"/>
  <c r="M133" i="32" s="1"/>
  <c r="N33" i="32"/>
  <c r="N133" i="32" s="1"/>
  <c r="O33" i="32"/>
  <c r="O133" i="32" s="1"/>
  <c r="AH33" i="32"/>
  <c r="AH133" i="32" s="1"/>
  <c r="AI33" i="32"/>
  <c r="AI133" i="32" s="1"/>
  <c r="AJ33" i="32"/>
  <c r="AJ133" i="32" s="1"/>
  <c r="AK33" i="32"/>
  <c r="AK133" i="32" s="1"/>
  <c r="AL33" i="32"/>
  <c r="AL133" i="32" s="1"/>
  <c r="AM33" i="32"/>
  <c r="AM133" i="32" s="1"/>
  <c r="AN33" i="32"/>
  <c r="AN133" i="32" s="1"/>
  <c r="AO33" i="32"/>
  <c r="AO133" i="32" s="1"/>
  <c r="AP33" i="32"/>
  <c r="AP133" i="32" s="1"/>
  <c r="AQ33" i="32"/>
  <c r="AQ133" i="32" s="1"/>
  <c r="AR33" i="32"/>
  <c r="AR133" i="32" s="1"/>
  <c r="AS33" i="32"/>
  <c r="AS133" i="32" s="1"/>
  <c r="AW33" i="32"/>
  <c r="AW133" i="32" s="1"/>
  <c r="AX33" i="32"/>
  <c r="AX133" i="32" s="1"/>
  <c r="AY33" i="32"/>
  <c r="AY133" i="32" s="1"/>
  <c r="BA33" i="32"/>
  <c r="BA133" i="32" s="1"/>
  <c r="BB33" i="32"/>
  <c r="BB133" i="32" s="1"/>
  <c r="BC33" i="32"/>
  <c r="BC133" i="32" s="1"/>
  <c r="BE33" i="32"/>
  <c r="BE133" i="32" s="1"/>
  <c r="BF33" i="32"/>
  <c r="BF133" i="32" s="1"/>
  <c r="BG33" i="32"/>
  <c r="BG133" i="32" s="1"/>
  <c r="BH33" i="32"/>
  <c r="BH133" i="32" s="1"/>
  <c r="BL33" i="32"/>
  <c r="BL133" i="32" s="1"/>
  <c r="BM33" i="32"/>
  <c r="BM133" i="32" s="1"/>
  <c r="BN33" i="32"/>
  <c r="BN133" i="32" s="1"/>
  <c r="BO33" i="32"/>
  <c r="BO133" i="32" s="1"/>
  <c r="BP33" i="32"/>
  <c r="BP133" i="32" s="1"/>
  <c r="BQ33" i="32"/>
  <c r="BQ133" i="32" s="1"/>
  <c r="BR33" i="32"/>
  <c r="BR133" i="32" s="1"/>
  <c r="BS33" i="32"/>
  <c r="BS133" i="32" s="1"/>
  <c r="BT33" i="32"/>
  <c r="BT133" i="32" s="1"/>
  <c r="BU33" i="32"/>
  <c r="BU133" i="32" s="1"/>
  <c r="BV33" i="32"/>
  <c r="BV133" i="32" s="1"/>
  <c r="BW33" i="32"/>
  <c r="BW133" i="32" s="1"/>
  <c r="CA33" i="32"/>
  <c r="CA133" i="32" s="1"/>
  <c r="CC33" i="32"/>
  <c r="CC133" i="32" s="1"/>
  <c r="CD33" i="32"/>
  <c r="CD133" i="32" s="1"/>
  <c r="CG33" i="32"/>
  <c r="CG133" i="32" s="1"/>
  <c r="CH33" i="32"/>
  <c r="CH133" i="32" s="1"/>
  <c r="CI33" i="32"/>
  <c r="CI133" i="32" s="1"/>
  <c r="CJ33" i="32"/>
  <c r="CJ133" i="32" s="1"/>
  <c r="CK33" i="32"/>
  <c r="CK133" i="32" s="1"/>
  <c r="CL33" i="32"/>
  <c r="CL133" i="32" s="1"/>
  <c r="CP33" i="32"/>
  <c r="CP133" i="32" s="1"/>
  <c r="CQ33" i="32"/>
  <c r="CQ133" i="32" s="1"/>
  <c r="CR33" i="32"/>
  <c r="CR133" i="32" s="1"/>
  <c r="CS33" i="32"/>
  <c r="CS133" i="32" s="1"/>
  <c r="CT33" i="32"/>
  <c r="CT133" i="32" s="1"/>
  <c r="CU33" i="32"/>
  <c r="CU133" i="32" s="1"/>
  <c r="CV33" i="32"/>
  <c r="CV133" i="32" s="1"/>
  <c r="CW33" i="32"/>
  <c r="CW133" i="32" s="1"/>
  <c r="CX33" i="32"/>
  <c r="CX133" i="32" s="1"/>
  <c r="CY33" i="32"/>
  <c r="CY133" i="32" s="1"/>
  <c r="CZ33" i="32"/>
  <c r="CZ133" i="32" s="1"/>
  <c r="DA33" i="32"/>
  <c r="DA133" i="32" s="1"/>
  <c r="DE33" i="32"/>
  <c r="DE133" i="32" s="1"/>
  <c r="DF33" i="32"/>
  <c r="DF133" i="32" s="1"/>
  <c r="DG33" i="32"/>
  <c r="DG133" i="32" s="1"/>
  <c r="DH33" i="32"/>
  <c r="DH133" i="32" s="1"/>
  <c r="DI33" i="32"/>
  <c r="DI133" i="32" s="1"/>
  <c r="DJ33" i="32"/>
  <c r="DJ133" i="32" s="1"/>
  <c r="DK33" i="32"/>
  <c r="DK133" i="32" s="1"/>
  <c r="DL33" i="32"/>
  <c r="DL133" i="32" s="1"/>
  <c r="DM33" i="32"/>
  <c r="DM133" i="32" s="1"/>
  <c r="DN33" i="32"/>
  <c r="DN133" i="32" s="1"/>
  <c r="DO33" i="32"/>
  <c r="DO133" i="32" s="1"/>
  <c r="DP33" i="32"/>
  <c r="DP133" i="32" s="1"/>
  <c r="DT33" i="32"/>
  <c r="DT133" i="32" s="1"/>
  <c r="DU33" i="32"/>
  <c r="DU133" i="32" s="1"/>
  <c r="DV33" i="32"/>
  <c r="DV133" i="32" s="1"/>
  <c r="DW33" i="32"/>
  <c r="DW133" i="32" s="1"/>
  <c r="DX33" i="32"/>
  <c r="DX133" i="32" s="1"/>
  <c r="DY33" i="32"/>
  <c r="DY133" i="32" s="1"/>
  <c r="DZ33" i="32"/>
  <c r="DZ133" i="32" s="1"/>
  <c r="EA33" i="32"/>
  <c r="EA133" i="32" s="1"/>
  <c r="EB33" i="32"/>
  <c r="EB133" i="32" s="1"/>
  <c r="EC33" i="32"/>
  <c r="EC133" i="32" s="1"/>
  <c r="ED33" i="32"/>
  <c r="ED133" i="32" s="1"/>
  <c r="EE33" i="32"/>
  <c r="EE133" i="32" s="1"/>
  <c r="EI33" i="32"/>
  <c r="EI133" i="32" s="1"/>
  <c r="EJ33" i="32"/>
  <c r="EJ133" i="32" s="1"/>
  <c r="EK33" i="32"/>
  <c r="EK133" i="32" s="1"/>
  <c r="EL33" i="32"/>
  <c r="EL133" i="32" s="1"/>
  <c r="EM33" i="32"/>
  <c r="EM133" i="32" s="1"/>
  <c r="EO33" i="32"/>
  <c r="EO133" i="32" s="1"/>
  <c r="EP33" i="32"/>
  <c r="EP133" i="32" s="1"/>
  <c r="EQ33" i="32"/>
  <c r="EQ133" i="32" s="1"/>
  <c r="ER33" i="32"/>
  <c r="ER133" i="32" s="1"/>
  <c r="ES33" i="32"/>
  <c r="ES133" i="32" s="1"/>
  <c r="ET33" i="32"/>
  <c r="ET133" i="32" s="1"/>
  <c r="EX33" i="32"/>
  <c r="EX133" i="32" s="1"/>
  <c r="EY33" i="32"/>
  <c r="EY133" i="32" s="1"/>
  <c r="EZ33" i="32"/>
  <c r="EZ133" i="32" s="1"/>
  <c r="FA33" i="32"/>
  <c r="FA133" i="32" s="1"/>
  <c r="FB33" i="32"/>
  <c r="FB133" i="32" s="1"/>
  <c r="FC33" i="32"/>
  <c r="FC133" i="32" s="1"/>
  <c r="FD33" i="32"/>
  <c r="FD133" i="32" s="1"/>
  <c r="FE33" i="32"/>
  <c r="FE133" i="32" s="1"/>
  <c r="FF33" i="32"/>
  <c r="FF133" i="32" s="1"/>
  <c r="FG33" i="32"/>
  <c r="FG133" i="32" s="1"/>
  <c r="FH33" i="32"/>
  <c r="FH133" i="32" s="1"/>
  <c r="FI33" i="32"/>
  <c r="FI133" i="32" s="1"/>
  <c r="AH36" i="32"/>
  <c r="AH98" i="32" s="1"/>
  <c r="AJ36" i="32"/>
  <c r="AJ98" i="32" s="1"/>
  <c r="AK36" i="32"/>
  <c r="AK98" i="32" s="1"/>
  <c r="AL36" i="32"/>
  <c r="AL98" i="32" s="1"/>
  <c r="AN36" i="32"/>
  <c r="AN98" i="32" s="1"/>
  <c r="AO36" i="32"/>
  <c r="AO98" i="32" s="1"/>
  <c r="AP36" i="32"/>
  <c r="AP98" i="32" s="1"/>
  <c r="AR36" i="32"/>
  <c r="AR98" i="32" s="1"/>
  <c r="AS36" i="32"/>
  <c r="AS98" i="32" s="1"/>
  <c r="AW36" i="32"/>
  <c r="AW98" i="32" s="1"/>
  <c r="AX36" i="32"/>
  <c r="AX98" i="32" s="1"/>
  <c r="AY36" i="32"/>
  <c r="AY98" i="32" s="1"/>
  <c r="AZ36" i="32"/>
  <c r="AZ98" i="32" s="1"/>
  <c r="BA36" i="32"/>
  <c r="BA98" i="32" s="1"/>
  <c r="BB36" i="32"/>
  <c r="BB98" i="32" s="1"/>
  <c r="BC36" i="32"/>
  <c r="BC98" i="32" s="1"/>
  <c r="BD36" i="32"/>
  <c r="BD98" i="32" s="1"/>
  <c r="BE36" i="32"/>
  <c r="BE98" i="32" s="1"/>
  <c r="BF36" i="32"/>
  <c r="BF98" i="32" s="1"/>
  <c r="BG36" i="32"/>
  <c r="BG98" i="32" s="1"/>
  <c r="BH36" i="32"/>
  <c r="BH98" i="32" s="1"/>
  <c r="BL36" i="32"/>
  <c r="BL98" i="32" s="1"/>
  <c r="BM36" i="32"/>
  <c r="BM98" i="32" s="1"/>
  <c r="BN36" i="32"/>
  <c r="BN98" i="32" s="1"/>
  <c r="BO36" i="32"/>
  <c r="BO98" i="32" s="1"/>
  <c r="BP36" i="32"/>
  <c r="BP98" i="32" s="1"/>
  <c r="BQ36" i="32"/>
  <c r="BQ98" i="32" s="1"/>
  <c r="BR36" i="32"/>
  <c r="BR98" i="32" s="1"/>
  <c r="BS36" i="32"/>
  <c r="BS98" i="32" s="1"/>
  <c r="BT36" i="32"/>
  <c r="BT98" i="32" s="1"/>
  <c r="BU36" i="32"/>
  <c r="BU98" i="32" s="1"/>
  <c r="BV36" i="32"/>
  <c r="BV98" i="32" s="1"/>
  <c r="BW36" i="32"/>
  <c r="BW98" i="32" s="1"/>
  <c r="CA36" i="32"/>
  <c r="CA98" i="32" s="1"/>
  <c r="CB36" i="32"/>
  <c r="CB98" i="32" s="1"/>
  <c r="CC36" i="32"/>
  <c r="CC98" i="32" s="1"/>
  <c r="CE36" i="32"/>
  <c r="CE98" i="32" s="1"/>
  <c r="CF36" i="32"/>
  <c r="CF98" i="32" s="1"/>
  <c r="CG36" i="32"/>
  <c r="CG98" i="32" s="1"/>
  <c r="CI36" i="32"/>
  <c r="CI98" i="32" s="1"/>
  <c r="CJ36" i="32"/>
  <c r="CJ98" i="32" s="1"/>
  <c r="CK36" i="32"/>
  <c r="CK98" i="32" s="1"/>
  <c r="CP36" i="32"/>
  <c r="CP98" i="32" s="1"/>
  <c r="CQ36" i="32"/>
  <c r="CQ98" i="32" s="1"/>
  <c r="CR36" i="32"/>
  <c r="CR98" i="32" s="1"/>
  <c r="CS36" i="32"/>
  <c r="CS98" i="32" s="1"/>
  <c r="CT36" i="32"/>
  <c r="CT98" i="32" s="1"/>
  <c r="CU36" i="32"/>
  <c r="CU98" i="32" s="1"/>
  <c r="CV36" i="32"/>
  <c r="CV98" i="32" s="1"/>
  <c r="CW36" i="32"/>
  <c r="CW98" i="32" s="1"/>
  <c r="CX36" i="32"/>
  <c r="CX98" i="32" s="1"/>
  <c r="CY36" i="32"/>
  <c r="CY98" i="32" s="1"/>
  <c r="CZ36" i="32"/>
  <c r="CZ98" i="32" s="1"/>
  <c r="DA36" i="32"/>
  <c r="DA98" i="32" s="1"/>
  <c r="DE36" i="32"/>
  <c r="DE98" i="32" s="1"/>
  <c r="DF36" i="32"/>
  <c r="DF98" i="32" s="1"/>
  <c r="DG36" i="32"/>
  <c r="DG98" i="32" s="1"/>
  <c r="DH36" i="32"/>
  <c r="DH98" i="32" s="1"/>
  <c r="DI36" i="32"/>
  <c r="DI98" i="32" s="1"/>
  <c r="DJ36" i="32"/>
  <c r="DJ98" i="32" s="1"/>
  <c r="DK36" i="32"/>
  <c r="DK98" i="32" s="1"/>
  <c r="DL36" i="32"/>
  <c r="DL98" i="32" s="1"/>
  <c r="DM36" i="32"/>
  <c r="DM98" i="32" s="1"/>
  <c r="DN36" i="32"/>
  <c r="DN98" i="32" s="1"/>
  <c r="DO36" i="32"/>
  <c r="DO98" i="32" s="1"/>
  <c r="DP36" i="32"/>
  <c r="DP98" i="32" s="1"/>
  <c r="DT36" i="32"/>
  <c r="DT98" i="32" s="1"/>
  <c r="DV36" i="32"/>
  <c r="DV98" i="32" s="1"/>
  <c r="DW36" i="32"/>
  <c r="DW98" i="32" s="1"/>
  <c r="DX36" i="32"/>
  <c r="DX98" i="32" s="1"/>
  <c r="DZ36" i="32"/>
  <c r="DZ98" i="32" s="1"/>
  <c r="EA36" i="32"/>
  <c r="EA98" i="32" s="1"/>
  <c r="EB36" i="32"/>
  <c r="EB98" i="32" s="1"/>
  <c r="ED36" i="32"/>
  <c r="ED98" i="32" s="1"/>
  <c r="EE36" i="32"/>
  <c r="EE98" i="32" s="1"/>
  <c r="EI36" i="32"/>
  <c r="EI98" i="32" s="1"/>
  <c r="EJ36" i="32"/>
  <c r="EJ98" i="32" s="1"/>
  <c r="EK36" i="32"/>
  <c r="EK98" i="32" s="1"/>
  <c r="EL36" i="32"/>
  <c r="EL98" i="32" s="1"/>
  <c r="EN36" i="32"/>
  <c r="EN98" i="32" s="1"/>
  <c r="EO36" i="32"/>
  <c r="EO98" i="32" s="1"/>
  <c r="EP36" i="32"/>
  <c r="EP98" i="32" s="1"/>
  <c r="EQ36" i="32"/>
  <c r="EQ98" i="32" s="1"/>
  <c r="ER36" i="32"/>
  <c r="ER98" i="32" s="1"/>
  <c r="ES36" i="32"/>
  <c r="ES98" i="32" s="1"/>
  <c r="ET36" i="32"/>
  <c r="ET98" i="32" s="1"/>
  <c r="EX36" i="32"/>
  <c r="EX98" i="32" s="1"/>
  <c r="EY36" i="32"/>
  <c r="EY98" i="32" s="1"/>
  <c r="EZ36" i="32"/>
  <c r="EZ98" i="32" s="1"/>
  <c r="FA36" i="32"/>
  <c r="FA98" i="32" s="1"/>
  <c r="FB36" i="32"/>
  <c r="FB98" i="32" s="1"/>
  <c r="FC36" i="32"/>
  <c r="FC98" i="32" s="1"/>
  <c r="FD36" i="32"/>
  <c r="FD98" i="32" s="1"/>
  <c r="FE36" i="32"/>
  <c r="FE98" i="32" s="1"/>
  <c r="FF36" i="32"/>
  <c r="FF98" i="32" s="1"/>
  <c r="FG36" i="32"/>
  <c r="FG98" i="32" s="1"/>
  <c r="FH36" i="32"/>
  <c r="FH98" i="32" s="1"/>
  <c r="FI36" i="32"/>
  <c r="FI98" i="32" s="1"/>
  <c r="AI37" i="32"/>
  <c r="AI116" i="32" s="1"/>
  <c r="AJ37" i="32"/>
  <c r="AJ116" i="32" s="1"/>
  <c r="AK37" i="32"/>
  <c r="AK116" i="32" s="1"/>
  <c r="AM37" i="32"/>
  <c r="AM116" i="32" s="1"/>
  <c r="AN37" i="32"/>
  <c r="AN116" i="32" s="1"/>
  <c r="AO37" i="32"/>
  <c r="AO116" i="32" s="1"/>
  <c r="AQ37" i="32"/>
  <c r="AQ116" i="32" s="1"/>
  <c r="AR37" i="32"/>
  <c r="AR116" i="32" s="1"/>
  <c r="AS37" i="32"/>
  <c r="AS116" i="32" s="1"/>
  <c r="AW37" i="32"/>
  <c r="AW116" i="32" s="1"/>
  <c r="AX37" i="32"/>
  <c r="AX116" i="32" s="1"/>
  <c r="AY37" i="32"/>
  <c r="AY116" i="32" s="1"/>
  <c r="AZ37" i="32"/>
  <c r="AZ116" i="32" s="1"/>
  <c r="BA37" i="32"/>
  <c r="BA116" i="32" s="1"/>
  <c r="BB37" i="32"/>
  <c r="BB116" i="32" s="1"/>
  <c r="BC37" i="32"/>
  <c r="BC116" i="32" s="1"/>
  <c r="BD37" i="32"/>
  <c r="BD116" i="32" s="1"/>
  <c r="BE37" i="32"/>
  <c r="BE116" i="32" s="1"/>
  <c r="BF37" i="32"/>
  <c r="BF116" i="32" s="1"/>
  <c r="BG37" i="32"/>
  <c r="BG116" i="32" s="1"/>
  <c r="BH37" i="32"/>
  <c r="BH116" i="32" s="1"/>
  <c r="BL37" i="32"/>
  <c r="BL116" i="32" s="1"/>
  <c r="BM37" i="32"/>
  <c r="BM116" i="32" s="1"/>
  <c r="BN37" i="32"/>
  <c r="BN116" i="32" s="1"/>
  <c r="BO37" i="32"/>
  <c r="BO116" i="32" s="1"/>
  <c r="BP37" i="32"/>
  <c r="BP116" i="32" s="1"/>
  <c r="BQ37" i="32"/>
  <c r="BQ116" i="32" s="1"/>
  <c r="BR37" i="32"/>
  <c r="BR116" i="32" s="1"/>
  <c r="BS37" i="32"/>
  <c r="BS116" i="32" s="1"/>
  <c r="BT37" i="32"/>
  <c r="BT116" i="32" s="1"/>
  <c r="BU37" i="32"/>
  <c r="BU116" i="32" s="1"/>
  <c r="BV37" i="32"/>
  <c r="BV116" i="32" s="1"/>
  <c r="BW37" i="32"/>
  <c r="BW116" i="32" s="1"/>
  <c r="CA37" i="32"/>
  <c r="CA116" i="32" s="1"/>
  <c r="CB37" i="32"/>
  <c r="CB116" i="32" s="1"/>
  <c r="CD37" i="32"/>
  <c r="CD116" i="32" s="1"/>
  <c r="CE37" i="32"/>
  <c r="CE116" i="32" s="1"/>
  <c r="CF37" i="32"/>
  <c r="CF116" i="32" s="1"/>
  <c r="CH37" i="32"/>
  <c r="CH116" i="32" s="1"/>
  <c r="CI37" i="32"/>
  <c r="CI116" i="32" s="1"/>
  <c r="CJ37" i="32"/>
  <c r="CJ116" i="32" s="1"/>
  <c r="CL37" i="32"/>
  <c r="CL116" i="32" s="1"/>
  <c r="CP37" i="32"/>
  <c r="CP116" i="32" s="1"/>
  <c r="CQ37" i="32"/>
  <c r="CQ116" i="32" s="1"/>
  <c r="CR37" i="32"/>
  <c r="CR116" i="32" s="1"/>
  <c r="CS37" i="32"/>
  <c r="CS116" i="32" s="1"/>
  <c r="CT37" i="32"/>
  <c r="CT116" i="32" s="1"/>
  <c r="CU37" i="32"/>
  <c r="CU116" i="32" s="1"/>
  <c r="CV37" i="32"/>
  <c r="CV116" i="32" s="1"/>
  <c r="CW37" i="32"/>
  <c r="CW116" i="32" s="1"/>
  <c r="CX37" i="32"/>
  <c r="CX116" i="32" s="1"/>
  <c r="CY37" i="32"/>
  <c r="CY116" i="32" s="1"/>
  <c r="CZ37" i="32"/>
  <c r="CZ116" i="32" s="1"/>
  <c r="DA37" i="32"/>
  <c r="DA116" i="32" s="1"/>
  <c r="DE37" i="32"/>
  <c r="DE116" i="32" s="1"/>
  <c r="DF37" i="32"/>
  <c r="DF116" i="32" s="1"/>
  <c r="DG37" i="32"/>
  <c r="DG116" i="32" s="1"/>
  <c r="DH37" i="32"/>
  <c r="DH116" i="32" s="1"/>
  <c r="DI37" i="32"/>
  <c r="DI116" i="32" s="1"/>
  <c r="DJ37" i="32"/>
  <c r="DJ116" i="32" s="1"/>
  <c r="DK37" i="32"/>
  <c r="DK116" i="32" s="1"/>
  <c r="DL37" i="32"/>
  <c r="DL116" i="32" s="1"/>
  <c r="DM37" i="32"/>
  <c r="DM116" i="32" s="1"/>
  <c r="DN37" i="32"/>
  <c r="DN116" i="32" s="1"/>
  <c r="DO37" i="32"/>
  <c r="DO116" i="32" s="1"/>
  <c r="DP37" i="32"/>
  <c r="DP116" i="32" s="1"/>
  <c r="DU37" i="32"/>
  <c r="DU116" i="32" s="1"/>
  <c r="DV37" i="32"/>
  <c r="DV116" i="32" s="1"/>
  <c r="DW37" i="32"/>
  <c r="DW116" i="32" s="1"/>
  <c r="DY37" i="32"/>
  <c r="DY116" i="32" s="1"/>
  <c r="DZ37" i="32"/>
  <c r="DZ116" i="32" s="1"/>
  <c r="EA37" i="32"/>
  <c r="EA116" i="32" s="1"/>
  <c r="EC37" i="32"/>
  <c r="EC116" i="32" s="1"/>
  <c r="ED37" i="32"/>
  <c r="ED116" i="32" s="1"/>
  <c r="EE37" i="32"/>
  <c r="EE116" i="32" s="1"/>
  <c r="EI37" i="32"/>
  <c r="EI116" i="32" s="1"/>
  <c r="EJ37" i="32"/>
  <c r="EJ116" i="32" s="1"/>
  <c r="EK37" i="32"/>
  <c r="EK116" i="32" s="1"/>
  <c r="EL37" i="32"/>
  <c r="EL116" i="32" s="1"/>
  <c r="EM37" i="32"/>
  <c r="EM116" i="32" s="1"/>
  <c r="EN37" i="32"/>
  <c r="EN116" i="32" s="1"/>
  <c r="EO37" i="32"/>
  <c r="EO116" i="32" s="1"/>
  <c r="EQ37" i="32"/>
  <c r="EQ116" i="32" s="1"/>
  <c r="ER37" i="32"/>
  <c r="ER116" i="32" s="1"/>
  <c r="ES37" i="32"/>
  <c r="ES116" i="32" s="1"/>
  <c r="ET37" i="32"/>
  <c r="ET116" i="32" s="1"/>
  <c r="EX37" i="32"/>
  <c r="EX116" i="32" s="1"/>
  <c r="EY37" i="32"/>
  <c r="EY116" i="32" s="1"/>
  <c r="EZ37" i="32"/>
  <c r="EZ116" i="32" s="1"/>
  <c r="FA37" i="32"/>
  <c r="FA116" i="32" s="1"/>
  <c r="FB37" i="32"/>
  <c r="FB116" i="32" s="1"/>
  <c r="FC37" i="32"/>
  <c r="FC116" i="32" s="1"/>
  <c r="FD37" i="32"/>
  <c r="FD116" i="32" s="1"/>
  <c r="FE37" i="32"/>
  <c r="FE116" i="32" s="1"/>
  <c r="FF37" i="32"/>
  <c r="FF116" i="32" s="1"/>
  <c r="FG37" i="32"/>
  <c r="FG116" i="32" s="1"/>
  <c r="FH37" i="32"/>
  <c r="FH116" i="32" s="1"/>
  <c r="FI37" i="32"/>
  <c r="FI116" i="32" s="1"/>
  <c r="AH38" i="32"/>
  <c r="AH134" i="32" s="1"/>
  <c r="AI38" i="32"/>
  <c r="AI134" i="32" s="1"/>
  <c r="AJ38" i="32"/>
  <c r="AJ134" i="32" s="1"/>
  <c r="AL38" i="32"/>
  <c r="AL134" i="32" s="1"/>
  <c r="AM38" i="32"/>
  <c r="AM134" i="32" s="1"/>
  <c r="AN38" i="32"/>
  <c r="AN134" i="32" s="1"/>
  <c r="AP38" i="32"/>
  <c r="AP134" i="32" s="1"/>
  <c r="AQ38" i="32"/>
  <c r="AQ134" i="32" s="1"/>
  <c r="AR38" i="32"/>
  <c r="AR134" i="32" s="1"/>
  <c r="AW38" i="32"/>
  <c r="AW134" i="32" s="1"/>
  <c r="AX38" i="32"/>
  <c r="AX134" i="32" s="1"/>
  <c r="AY38" i="32"/>
  <c r="AY134" i="32" s="1"/>
  <c r="AZ38" i="32"/>
  <c r="AZ134" i="32" s="1"/>
  <c r="BA38" i="32"/>
  <c r="BA134" i="32" s="1"/>
  <c r="BB38" i="32"/>
  <c r="BB134" i="32" s="1"/>
  <c r="BC38" i="32"/>
  <c r="BC134" i="32" s="1"/>
  <c r="BD38" i="32"/>
  <c r="BD134" i="32" s="1"/>
  <c r="BE38" i="32"/>
  <c r="BE134" i="32" s="1"/>
  <c r="BF38" i="32"/>
  <c r="BF134" i="32" s="1"/>
  <c r="BG38" i="32"/>
  <c r="BG134" i="32" s="1"/>
  <c r="BH38" i="32"/>
  <c r="BH134" i="32" s="1"/>
  <c r="BL38" i="32"/>
  <c r="BL134" i="32" s="1"/>
  <c r="BM38" i="32"/>
  <c r="BM134" i="32" s="1"/>
  <c r="BN38" i="32"/>
  <c r="BN134" i="32" s="1"/>
  <c r="BO38" i="32"/>
  <c r="BO134" i="32" s="1"/>
  <c r="BP38" i="32"/>
  <c r="BP134" i="32" s="1"/>
  <c r="BQ38" i="32"/>
  <c r="BQ134" i="32" s="1"/>
  <c r="BR38" i="32"/>
  <c r="BR134" i="32" s="1"/>
  <c r="BS38" i="32"/>
  <c r="BS134" i="32" s="1"/>
  <c r="BT38" i="32"/>
  <c r="BT134" i="32" s="1"/>
  <c r="BU38" i="32"/>
  <c r="BU134" i="32" s="1"/>
  <c r="BV38" i="32"/>
  <c r="BV134" i="32" s="1"/>
  <c r="BW38" i="32"/>
  <c r="BW134" i="32" s="1"/>
  <c r="CA38" i="32"/>
  <c r="CA134" i="32" s="1"/>
  <c r="CC38" i="32"/>
  <c r="CC134" i="32" s="1"/>
  <c r="CD38" i="32"/>
  <c r="CD134" i="32" s="1"/>
  <c r="CE38" i="32"/>
  <c r="CE134" i="32" s="1"/>
  <c r="CF38" i="32"/>
  <c r="CF134" i="32" s="1"/>
  <c r="CG38" i="32"/>
  <c r="CG134" i="32" s="1"/>
  <c r="CH38" i="32"/>
  <c r="CH134" i="32" s="1"/>
  <c r="CK38" i="32"/>
  <c r="CK134" i="32" s="1"/>
  <c r="CL38" i="32"/>
  <c r="CL134" i="32" s="1"/>
  <c r="CP38" i="32"/>
  <c r="CP134" i="32" s="1"/>
  <c r="CQ38" i="32"/>
  <c r="CQ134" i="32" s="1"/>
  <c r="CR38" i="32"/>
  <c r="CR134" i="32" s="1"/>
  <c r="CS38" i="32"/>
  <c r="CS134" i="32" s="1"/>
  <c r="CT38" i="32"/>
  <c r="CT134" i="32" s="1"/>
  <c r="CU38" i="32"/>
  <c r="CU134" i="32" s="1"/>
  <c r="CV38" i="32"/>
  <c r="CV134" i="32" s="1"/>
  <c r="CW38" i="32"/>
  <c r="CW134" i="32" s="1"/>
  <c r="CX38" i="32"/>
  <c r="CX134" i="32" s="1"/>
  <c r="CY38" i="32"/>
  <c r="CY134" i="32" s="1"/>
  <c r="CZ38" i="32"/>
  <c r="CZ134" i="32" s="1"/>
  <c r="DA38" i="32"/>
  <c r="DA134" i="32" s="1"/>
  <c r="DE38" i="32"/>
  <c r="DE134" i="32" s="1"/>
  <c r="DF38" i="32"/>
  <c r="DF134" i="32" s="1"/>
  <c r="DG38" i="32"/>
  <c r="DG134" i="32" s="1"/>
  <c r="DH38" i="32"/>
  <c r="DH134" i="32" s="1"/>
  <c r="DI38" i="32"/>
  <c r="DI134" i="32" s="1"/>
  <c r="DJ38" i="32"/>
  <c r="DJ134" i="32" s="1"/>
  <c r="DK38" i="32"/>
  <c r="DK134" i="32" s="1"/>
  <c r="DL38" i="32"/>
  <c r="DL134" i="32" s="1"/>
  <c r="DM38" i="32"/>
  <c r="DM134" i="32" s="1"/>
  <c r="DN38" i="32"/>
  <c r="DN134" i="32" s="1"/>
  <c r="DO38" i="32"/>
  <c r="DO134" i="32" s="1"/>
  <c r="DP38" i="32"/>
  <c r="DP134" i="32" s="1"/>
  <c r="DT38" i="32"/>
  <c r="DT134" i="32" s="1"/>
  <c r="DU38" i="32"/>
  <c r="DU134" i="32" s="1"/>
  <c r="DV38" i="32"/>
  <c r="DV134" i="32" s="1"/>
  <c r="DX38" i="32"/>
  <c r="DX134" i="32" s="1"/>
  <c r="DY38" i="32"/>
  <c r="DY134" i="32" s="1"/>
  <c r="DZ38" i="32"/>
  <c r="DZ134" i="32" s="1"/>
  <c r="EB38" i="32"/>
  <c r="EB134" i="32" s="1"/>
  <c r="EC38" i="32"/>
  <c r="EC134" i="32" s="1"/>
  <c r="ED38" i="32"/>
  <c r="ED134" i="32" s="1"/>
  <c r="EI38" i="32"/>
  <c r="EI134" i="32" s="1"/>
  <c r="EJ38" i="32"/>
  <c r="EJ134" i="32" s="1"/>
  <c r="EK38" i="32"/>
  <c r="EK134" i="32" s="1"/>
  <c r="EL38" i="32"/>
  <c r="EL134" i="32" s="1"/>
  <c r="EM38" i="32"/>
  <c r="EM134" i="32" s="1"/>
  <c r="EN38" i="32"/>
  <c r="EN134" i="32" s="1"/>
  <c r="EO38" i="32"/>
  <c r="EO134" i="32" s="1"/>
  <c r="EP38" i="32"/>
  <c r="EP134" i="32" s="1"/>
  <c r="EQ38" i="32"/>
  <c r="EQ134" i="32" s="1"/>
  <c r="ER38" i="32"/>
  <c r="ER134" i="32" s="1"/>
  <c r="ES38" i="32"/>
  <c r="ES134" i="32" s="1"/>
  <c r="ET38" i="32"/>
  <c r="ET134" i="32" s="1"/>
  <c r="EX38" i="32"/>
  <c r="EX134" i="32" s="1"/>
  <c r="EY38" i="32"/>
  <c r="EY134" i="32" s="1"/>
  <c r="EZ38" i="32"/>
  <c r="EZ134" i="32" s="1"/>
  <c r="FA38" i="32"/>
  <c r="FA134" i="32" s="1"/>
  <c r="FB38" i="32"/>
  <c r="FB134" i="32" s="1"/>
  <c r="FC38" i="32"/>
  <c r="FC134" i="32" s="1"/>
  <c r="FD38" i="32"/>
  <c r="FD134" i="32" s="1"/>
  <c r="FE38" i="32"/>
  <c r="FE134" i="32" s="1"/>
  <c r="FF38" i="32"/>
  <c r="FF134" i="32" s="1"/>
  <c r="FG38" i="32"/>
  <c r="FG134" i="32" s="1"/>
  <c r="FH38" i="32"/>
  <c r="FH134" i="32" s="1"/>
  <c r="FI38" i="32"/>
  <c r="FI134" i="32" s="1"/>
  <c r="D11" i="36"/>
  <c r="E11" i="36"/>
  <c r="F11" i="36"/>
  <c r="G11" i="36"/>
  <c r="H11" i="36"/>
  <c r="I11" i="36"/>
  <c r="J11" i="36"/>
  <c r="K11" i="36"/>
  <c r="L11" i="36"/>
  <c r="M11" i="36"/>
  <c r="N11" i="36"/>
  <c r="O11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D14" i="36"/>
  <c r="S14" i="36" s="1"/>
  <c r="E14" i="36"/>
  <c r="F14" i="36"/>
  <c r="G14" i="36"/>
  <c r="H14" i="36"/>
  <c r="I14" i="36"/>
  <c r="J14" i="36"/>
  <c r="K14" i="36"/>
  <c r="L14" i="36"/>
  <c r="M14" i="36"/>
  <c r="N14" i="36"/>
  <c r="O14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D17" i="36"/>
  <c r="S17" i="36" s="1"/>
  <c r="E17" i="36"/>
  <c r="F17" i="36"/>
  <c r="G17" i="36"/>
  <c r="H17" i="36"/>
  <c r="I17" i="36"/>
  <c r="J17" i="36"/>
  <c r="K17" i="36"/>
  <c r="L17" i="36"/>
  <c r="M17" i="36"/>
  <c r="N17" i="36"/>
  <c r="O17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D20" i="36"/>
  <c r="S20" i="36" s="1"/>
  <c r="E20" i="36"/>
  <c r="F20" i="36"/>
  <c r="G20" i="36"/>
  <c r="H20" i="36"/>
  <c r="I20" i="36"/>
  <c r="J20" i="36"/>
  <c r="K20" i="36"/>
  <c r="L20" i="36"/>
  <c r="M20" i="36"/>
  <c r="N20" i="36"/>
  <c r="O20" i="36"/>
  <c r="D21" i="36"/>
  <c r="S21" i="36" s="1"/>
  <c r="E21" i="36"/>
  <c r="F21" i="36"/>
  <c r="G21" i="36"/>
  <c r="H21" i="36"/>
  <c r="I21" i="36"/>
  <c r="J21" i="36"/>
  <c r="K21" i="36"/>
  <c r="L21" i="36"/>
  <c r="M21" i="36"/>
  <c r="N21" i="36"/>
  <c r="O21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D30" i="36"/>
  <c r="S30" i="36" s="1"/>
  <c r="E30" i="36"/>
  <c r="F30" i="36"/>
  <c r="G30" i="36"/>
  <c r="H30" i="36"/>
  <c r="I30" i="36"/>
  <c r="J30" i="36"/>
  <c r="K30" i="36"/>
  <c r="L30" i="36"/>
  <c r="M30" i="36"/>
  <c r="N30" i="36"/>
  <c r="O30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D34" i="36"/>
  <c r="S34" i="36" s="1"/>
  <c r="E34" i="36"/>
  <c r="F34" i="36"/>
  <c r="G34" i="36"/>
  <c r="H34" i="36"/>
  <c r="I34" i="36"/>
  <c r="J34" i="36"/>
  <c r="K34" i="36"/>
  <c r="L34" i="36"/>
  <c r="M34" i="36"/>
  <c r="N34" i="36"/>
  <c r="O34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D39" i="36"/>
  <c r="S39" i="36" s="1"/>
  <c r="E39" i="36"/>
  <c r="F39" i="36"/>
  <c r="G39" i="36"/>
  <c r="H39" i="36"/>
  <c r="I39" i="36"/>
  <c r="J39" i="36"/>
  <c r="K39" i="36"/>
  <c r="L39" i="36"/>
  <c r="M39" i="36"/>
  <c r="N39" i="36"/>
  <c r="O39" i="36"/>
  <c r="D40" i="36"/>
  <c r="S40" i="36" s="1"/>
  <c r="E40" i="36"/>
  <c r="F40" i="36"/>
  <c r="G40" i="36"/>
  <c r="H40" i="36"/>
  <c r="I40" i="36"/>
  <c r="J40" i="36"/>
  <c r="K40" i="36"/>
  <c r="L40" i="36"/>
  <c r="M40" i="36"/>
  <c r="N40" i="36"/>
  <c r="O40" i="36"/>
  <c r="D41" i="36"/>
  <c r="S41" i="36" s="1"/>
  <c r="E41" i="36"/>
  <c r="F41" i="36"/>
  <c r="G41" i="36"/>
  <c r="H41" i="36"/>
  <c r="I41" i="36"/>
  <c r="J41" i="36"/>
  <c r="K41" i="36"/>
  <c r="L41" i="36"/>
  <c r="M41" i="36"/>
  <c r="N41" i="36"/>
  <c r="O41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D44" i="36"/>
  <c r="S44" i="36" s="1"/>
  <c r="E44" i="36"/>
  <c r="F44" i="36"/>
  <c r="G44" i="36"/>
  <c r="H44" i="36"/>
  <c r="I44" i="36"/>
  <c r="J44" i="36"/>
  <c r="K44" i="36"/>
  <c r="L44" i="36"/>
  <c r="M44" i="36"/>
  <c r="N44" i="36"/>
  <c r="O44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D47" i="36"/>
  <c r="S47" i="36" s="1"/>
  <c r="E47" i="36"/>
  <c r="F47" i="36"/>
  <c r="G47" i="36"/>
  <c r="H47" i="36"/>
  <c r="I47" i="36"/>
  <c r="J47" i="36"/>
  <c r="K47" i="36"/>
  <c r="L47" i="36"/>
  <c r="M47" i="36"/>
  <c r="N47" i="36"/>
  <c r="O47" i="36"/>
  <c r="D11" i="35"/>
  <c r="S11" i="35" s="1"/>
  <c r="E11" i="35"/>
  <c r="F11" i="35"/>
  <c r="G11" i="35"/>
  <c r="H11" i="35"/>
  <c r="I11" i="35"/>
  <c r="J11" i="35"/>
  <c r="K11" i="35"/>
  <c r="L11" i="35"/>
  <c r="M11" i="35"/>
  <c r="N11" i="35"/>
  <c r="O11" i="35"/>
  <c r="D13" i="35"/>
  <c r="S13" i="35" s="1"/>
  <c r="E13" i="35"/>
  <c r="F13" i="35"/>
  <c r="G13" i="35"/>
  <c r="H13" i="35"/>
  <c r="I13" i="35"/>
  <c r="J13" i="35"/>
  <c r="K13" i="35"/>
  <c r="L13" i="35"/>
  <c r="M13" i="35"/>
  <c r="N13" i="35"/>
  <c r="O13" i="35"/>
  <c r="D14" i="35"/>
  <c r="E14" i="35"/>
  <c r="F14" i="35"/>
  <c r="G14" i="35"/>
  <c r="H14" i="35"/>
  <c r="I14" i="35"/>
  <c r="J14" i="35"/>
  <c r="K14" i="35"/>
  <c r="L14" i="35"/>
  <c r="M14" i="35"/>
  <c r="N14" i="35"/>
  <c r="O14" i="35"/>
  <c r="S14" i="35"/>
  <c r="D15" i="35"/>
  <c r="S15" i="35" s="1"/>
  <c r="E15" i="35"/>
  <c r="F15" i="35"/>
  <c r="G15" i="35"/>
  <c r="H15" i="35"/>
  <c r="I15" i="35"/>
  <c r="J15" i="35"/>
  <c r="K15" i="35"/>
  <c r="L15" i="35"/>
  <c r="M15" i="35"/>
  <c r="N15" i="35"/>
  <c r="O15" i="35"/>
  <c r="D17" i="35"/>
  <c r="E17" i="35"/>
  <c r="F17" i="35"/>
  <c r="G17" i="35"/>
  <c r="H17" i="35"/>
  <c r="I17" i="35"/>
  <c r="J17" i="35"/>
  <c r="K17" i="35"/>
  <c r="L17" i="35"/>
  <c r="M17" i="35"/>
  <c r="N17" i="35"/>
  <c r="O17" i="35"/>
  <c r="D18" i="35"/>
  <c r="S18" i="35" s="1"/>
  <c r="E18" i="35"/>
  <c r="F18" i="35"/>
  <c r="G18" i="35"/>
  <c r="H18" i="35"/>
  <c r="I18" i="35"/>
  <c r="J18" i="35"/>
  <c r="K18" i="35"/>
  <c r="L18" i="35"/>
  <c r="M18" i="35"/>
  <c r="N18" i="35"/>
  <c r="O18" i="35"/>
  <c r="D19" i="35"/>
  <c r="S19" i="35" s="1"/>
  <c r="E19" i="35"/>
  <c r="F19" i="35"/>
  <c r="G19" i="35"/>
  <c r="H19" i="35"/>
  <c r="I19" i="35"/>
  <c r="J19" i="35"/>
  <c r="K19" i="35"/>
  <c r="L19" i="35"/>
  <c r="M19" i="35"/>
  <c r="N19" i="35"/>
  <c r="O19" i="35"/>
  <c r="D20" i="35"/>
  <c r="E20" i="35"/>
  <c r="F20" i="35"/>
  <c r="G20" i="35"/>
  <c r="H20" i="35"/>
  <c r="I20" i="35"/>
  <c r="J20" i="35"/>
  <c r="K20" i="35"/>
  <c r="L20" i="35"/>
  <c r="M20" i="35"/>
  <c r="N20" i="35"/>
  <c r="O20" i="35"/>
  <c r="D21" i="35"/>
  <c r="E21" i="35"/>
  <c r="F21" i="35"/>
  <c r="G21" i="35"/>
  <c r="H21" i="35"/>
  <c r="I21" i="35"/>
  <c r="J21" i="35"/>
  <c r="K21" i="35"/>
  <c r="L21" i="35"/>
  <c r="M21" i="35"/>
  <c r="N21" i="35"/>
  <c r="O21" i="35"/>
  <c r="D24" i="35"/>
  <c r="E24" i="35"/>
  <c r="F24" i="35"/>
  <c r="G24" i="35"/>
  <c r="H24" i="35"/>
  <c r="I24" i="35"/>
  <c r="J24" i="35"/>
  <c r="K24" i="35"/>
  <c r="L24" i="35"/>
  <c r="M24" i="35"/>
  <c r="N24" i="35"/>
  <c r="O24" i="35"/>
  <c r="S24" i="35"/>
  <c r="D26" i="35"/>
  <c r="E26" i="35"/>
  <c r="F26" i="35"/>
  <c r="G26" i="35"/>
  <c r="H26" i="35"/>
  <c r="I26" i="35"/>
  <c r="J26" i="35"/>
  <c r="K26" i="35"/>
  <c r="L26" i="35"/>
  <c r="M26" i="35"/>
  <c r="N26" i="35"/>
  <c r="O26" i="35"/>
  <c r="D27" i="35"/>
  <c r="S27" i="35" s="1"/>
  <c r="E27" i="35"/>
  <c r="F27" i="35"/>
  <c r="G27" i="35"/>
  <c r="H27" i="35"/>
  <c r="I27" i="35"/>
  <c r="J27" i="35"/>
  <c r="K27" i="35"/>
  <c r="L27" i="35"/>
  <c r="M27" i="35"/>
  <c r="N27" i="35"/>
  <c r="O27" i="35"/>
  <c r="D28" i="35"/>
  <c r="S28" i="35" s="1"/>
  <c r="E28" i="35"/>
  <c r="F28" i="35"/>
  <c r="G28" i="35"/>
  <c r="H28" i="35"/>
  <c r="I28" i="35"/>
  <c r="J28" i="35"/>
  <c r="K28" i="35"/>
  <c r="L28" i="35"/>
  <c r="M28" i="35"/>
  <c r="N28" i="35"/>
  <c r="O28" i="35"/>
  <c r="D30" i="35"/>
  <c r="S30" i="35" s="1"/>
  <c r="E30" i="35"/>
  <c r="F30" i="35"/>
  <c r="G30" i="35"/>
  <c r="H30" i="35"/>
  <c r="I30" i="35"/>
  <c r="J30" i="35"/>
  <c r="K30" i="35"/>
  <c r="L30" i="35"/>
  <c r="M30" i="35"/>
  <c r="N30" i="35"/>
  <c r="O30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D32" i="35"/>
  <c r="S32" i="35" s="1"/>
  <c r="E32" i="35"/>
  <c r="F32" i="35"/>
  <c r="G32" i="35"/>
  <c r="H32" i="35"/>
  <c r="I32" i="35"/>
  <c r="J32" i="35"/>
  <c r="K32" i="35"/>
  <c r="L32" i="35"/>
  <c r="M32" i="35"/>
  <c r="N32" i="35"/>
  <c r="O32" i="35"/>
  <c r="D33" i="35"/>
  <c r="S33" i="35" s="1"/>
  <c r="E33" i="35"/>
  <c r="F33" i="35"/>
  <c r="G33" i="35"/>
  <c r="H33" i="35"/>
  <c r="I33" i="35"/>
  <c r="J33" i="35"/>
  <c r="K33" i="35"/>
  <c r="L33" i="35"/>
  <c r="M33" i="35"/>
  <c r="N33" i="35"/>
  <c r="O33" i="35"/>
  <c r="D34" i="35"/>
  <c r="S34" i="35" s="1"/>
  <c r="E34" i="35"/>
  <c r="F34" i="35"/>
  <c r="G34" i="35"/>
  <c r="H34" i="35"/>
  <c r="I34" i="35"/>
  <c r="J34" i="35"/>
  <c r="K34" i="35"/>
  <c r="L34" i="35"/>
  <c r="M34" i="35"/>
  <c r="N34" i="35"/>
  <c r="O34" i="35"/>
  <c r="D37" i="35"/>
  <c r="S37" i="35" s="1"/>
  <c r="E37" i="35"/>
  <c r="F37" i="35"/>
  <c r="G37" i="35"/>
  <c r="H37" i="35"/>
  <c r="I37" i="35"/>
  <c r="J37" i="35"/>
  <c r="K37" i="35"/>
  <c r="L37" i="35"/>
  <c r="M37" i="35"/>
  <c r="N37" i="35"/>
  <c r="O37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D40" i="35"/>
  <c r="S40" i="35" s="1"/>
  <c r="E40" i="35"/>
  <c r="F40" i="35"/>
  <c r="G40" i="35"/>
  <c r="H40" i="35"/>
  <c r="I40" i="35"/>
  <c r="J40" i="35"/>
  <c r="K40" i="35"/>
  <c r="L40" i="35"/>
  <c r="M40" i="35"/>
  <c r="N40" i="35"/>
  <c r="O40" i="35"/>
  <c r="D41" i="35"/>
  <c r="S41" i="35" s="1"/>
  <c r="E41" i="35"/>
  <c r="F41" i="35"/>
  <c r="G41" i="35"/>
  <c r="H41" i="35"/>
  <c r="I41" i="35"/>
  <c r="J41" i="35"/>
  <c r="K41" i="35"/>
  <c r="L41" i="35"/>
  <c r="M41" i="35"/>
  <c r="N41" i="35"/>
  <c r="O41" i="35"/>
  <c r="D43" i="35"/>
  <c r="S43" i="35" s="1"/>
  <c r="E43" i="35"/>
  <c r="F43" i="35"/>
  <c r="G43" i="35"/>
  <c r="H43" i="35"/>
  <c r="I43" i="35"/>
  <c r="J43" i="35"/>
  <c r="K43" i="35"/>
  <c r="L43" i="35"/>
  <c r="M43" i="35"/>
  <c r="N43" i="35"/>
  <c r="O43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D45" i="35"/>
  <c r="S45" i="35" s="1"/>
  <c r="E45" i="35"/>
  <c r="F45" i="35"/>
  <c r="G45" i="35"/>
  <c r="H45" i="35"/>
  <c r="I45" i="35"/>
  <c r="J45" i="35"/>
  <c r="K45" i="35"/>
  <c r="L45" i="35"/>
  <c r="M45" i="35"/>
  <c r="N45" i="35"/>
  <c r="O45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D47" i="35"/>
  <c r="S47" i="35" s="1"/>
  <c r="E47" i="35"/>
  <c r="F47" i="35"/>
  <c r="G47" i="35"/>
  <c r="H47" i="35"/>
  <c r="I47" i="35"/>
  <c r="J47" i="35"/>
  <c r="K47" i="35"/>
  <c r="L47" i="35"/>
  <c r="M47" i="35"/>
  <c r="N47" i="35"/>
  <c r="O47" i="35"/>
  <c r="D11" i="34"/>
  <c r="E11" i="34"/>
  <c r="F11" i="34"/>
  <c r="G11" i="34"/>
  <c r="H11" i="34"/>
  <c r="I11" i="34"/>
  <c r="J11" i="34"/>
  <c r="K11" i="34"/>
  <c r="L11" i="34"/>
  <c r="M11" i="34"/>
  <c r="N11" i="34"/>
  <c r="O11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D15" i="34"/>
  <c r="E15" i="34"/>
  <c r="F15" i="34"/>
  <c r="G15" i="34"/>
  <c r="H15" i="34"/>
  <c r="I15" i="34"/>
  <c r="J15" i="34"/>
  <c r="K15" i="34"/>
  <c r="L15" i="34"/>
  <c r="M15" i="34"/>
  <c r="N15" i="34"/>
  <c r="O15" i="34"/>
  <c r="D17" i="34"/>
  <c r="S17" i="34" s="1"/>
  <c r="E17" i="34"/>
  <c r="F17" i="34"/>
  <c r="G17" i="34"/>
  <c r="H17" i="34"/>
  <c r="I17" i="34"/>
  <c r="J17" i="34"/>
  <c r="K17" i="34"/>
  <c r="L17" i="34"/>
  <c r="M17" i="34"/>
  <c r="N17" i="34"/>
  <c r="O17" i="34"/>
  <c r="D18" i="34"/>
  <c r="E18" i="34"/>
  <c r="F18" i="34"/>
  <c r="G18" i="34"/>
  <c r="H18" i="34"/>
  <c r="I18" i="34"/>
  <c r="J18" i="34"/>
  <c r="K18" i="34"/>
  <c r="L18" i="34"/>
  <c r="M18" i="34"/>
  <c r="N18" i="34"/>
  <c r="O18" i="34"/>
  <c r="D19" i="34"/>
  <c r="E19" i="34"/>
  <c r="F19" i="34"/>
  <c r="G19" i="34"/>
  <c r="H19" i="34"/>
  <c r="I19" i="34"/>
  <c r="J19" i="34"/>
  <c r="K19" i="34"/>
  <c r="L19" i="34"/>
  <c r="M19" i="34"/>
  <c r="N19" i="34"/>
  <c r="O19" i="34"/>
  <c r="D20" i="34"/>
  <c r="S20" i="34" s="1"/>
  <c r="E20" i="34"/>
  <c r="F20" i="34"/>
  <c r="G20" i="34"/>
  <c r="H20" i="34"/>
  <c r="I20" i="34"/>
  <c r="J20" i="34"/>
  <c r="K20" i="34"/>
  <c r="L20" i="34"/>
  <c r="M20" i="34"/>
  <c r="N20" i="34"/>
  <c r="O20" i="34"/>
  <c r="D21" i="34"/>
  <c r="S21" i="34" s="1"/>
  <c r="E21" i="34"/>
  <c r="F21" i="34"/>
  <c r="G21" i="34"/>
  <c r="H21" i="34"/>
  <c r="I21" i="34"/>
  <c r="J21" i="34"/>
  <c r="K21" i="34"/>
  <c r="L21" i="34"/>
  <c r="M21" i="34"/>
  <c r="N21" i="34"/>
  <c r="O21" i="34"/>
  <c r="D24" i="34"/>
  <c r="S24" i="34" s="1"/>
  <c r="E24" i="34"/>
  <c r="F24" i="34"/>
  <c r="G24" i="34"/>
  <c r="H24" i="34"/>
  <c r="I24" i="34"/>
  <c r="J24" i="34"/>
  <c r="K24" i="34"/>
  <c r="L24" i="34"/>
  <c r="M24" i="34"/>
  <c r="N24" i="34"/>
  <c r="O24" i="34"/>
  <c r="D26" i="34"/>
  <c r="S26" i="34" s="1"/>
  <c r="E26" i="34"/>
  <c r="F26" i="34"/>
  <c r="G26" i="34"/>
  <c r="H26" i="34"/>
  <c r="I26" i="34"/>
  <c r="J26" i="34"/>
  <c r="K26" i="34"/>
  <c r="L26" i="34"/>
  <c r="M26" i="34"/>
  <c r="N26" i="34"/>
  <c r="O26" i="34"/>
  <c r="D27" i="34"/>
  <c r="E27" i="34"/>
  <c r="F27" i="34"/>
  <c r="G27" i="34"/>
  <c r="H27" i="34"/>
  <c r="I27" i="34"/>
  <c r="J27" i="34"/>
  <c r="K27" i="34"/>
  <c r="L27" i="34"/>
  <c r="M27" i="34"/>
  <c r="N27" i="34"/>
  <c r="O27" i="34"/>
  <c r="D28" i="34"/>
  <c r="S28" i="34" s="1"/>
  <c r="E28" i="34"/>
  <c r="F28" i="34"/>
  <c r="G28" i="34"/>
  <c r="H28" i="34"/>
  <c r="I28" i="34"/>
  <c r="J28" i="34"/>
  <c r="K28" i="34"/>
  <c r="L28" i="34"/>
  <c r="M28" i="34"/>
  <c r="N28" i="34"/>
  <c r="O28" i="34"/>
  <c r="D30" i="34"/>
  <c r="S30" i="34" s="1"/>
  <c r="E30" i="34"/>
  <c r="F30" i="34"/>
  <c r="G30" i="34"/>
  <c r="H30" i="34"/>
  <c r="I30" i="34"/>
  <c r="J30" i="34"/>
  <c r="K30" i="34"/>
  <c r="L30" i="34"/>
  <c r="M30" i="34"/>
  <c r="N30" i="34"/>
  <c r="O30" i="34"/>
  <c r="D31" i="34"/>
  <c r="S31" i="34" s="1"/>
  <c r="E31" i="34"/>
  <c r="F31" i="34"/>
  <c r="G31" i="34"/>
  <c r="H31" i="34"/>
  <c r="I31" i="34"/>
  <c r="J31" i="34"/>
  <c r="K31" i="34"/>
  <c r="L31" i="34"/>
  <c r="M31" i="34"/>
  <c r="N31" i="34"/>
  <c r="O31" i="34"/>
  <c r="D32" i="34"/>
  <c r="S32" i="34" s="1"/>
  <c r="E32" i="34"/>
  <c r="F32" i="34"/>
  <c r="G32" i="34"/>
  <c r="H32" i="34"/>
  <c r="I32" i="34"/>
  <c r="J32" i="34"/>
  <c r="K32" i="34"/>
  <c r="L32" i="34"/>
  <c r="M32" i="34"/>
  <c r="N32" i="34"/>
  <c r="O32" i="34"/>
  <c r="D33" i="34"/>
  <c r="S33" i="34" s="1"/>
  <c r="E33" i="34"/>
  <c r="F33" i="34"/>
  <c r="G33" i="34"/>
  <c r="H33" i="34"/>
  <c r="I33" i="34"/>
  <c r="J33" i="34"/>
  <c r="K33" i="34"/>
  <c r="L33" i="34"/>
  <c r="M33" i="34"/>
  <c r="N33" i="34"/>
  <c r="O33" i="34"/>
  <c r="D34" i="34"/>
  <c r="S34" i="34" s="1"/>
  <c r="E34" i="34"/>
  <c r="F34" i="34"/>
  <c r="G34" i="34"/>
  <c r="H34" i="34"/>
  <c r="I34" i="34"/>
  <c r="J34" i="34"/>
  <c r="K34" i="34"/>
  <c r="L34" i="34"/>
  <c r="M34" i="34"/>
  <c r="N34" i="34"/>
  <c r="O34" i="34"/>
  <c r="D37" i="34"/>
  <c r="S37" i="34" s="1"/>
  <c r="E37" i="34"/>
  <c r="F37" i="34"/>
  <c r="G37" i="34"/>
  <c r="H37" i="34"/>
  <c r="I37" i="34"/>
  <c r="J37" i="34"/>
  <c r="K37" i="34"/>
  <c r="L37" i="34"/>
  <c r="M37" i="34"/>
  <c r="N37" i="34"/>
  <c r="O37" i="34"/>
  <c r="D39" i="34"/>
  <c r="S39" i="34" s="1"/>
  <c r="E39" i="34"/>
  <c r="F39" i="34"/>
  <c r="G39" i="34"/>
  <c r="H39" i="34"/>
  <c r="I39" i="34"/>
  <c r="J39" i="34"/>
  <c r="K39" i="34"/>
  <c r="L39" i="34"/>
  <c r="M39" i="34"/>
  <c r="N39" i="34"/>
  <c r="O39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D41" i="34"/>
  <c r="S41" i="34" s="1"/>
  <c r="E41" i="34"/>
  <c r="F41" i="34"/>
  <c r="G41" i="34"/>
  <c r="H41" i="34"/>
  <c r="I41" i="34"/>
  <c r="J41" i="34"/>
  <c r="K41" i="34"/>
  <c r="L41" i="34"/>
  <c r="M41" i="34"/>
  <c r="N41" i="34"/>
  <c r="O41" i="34"/>
  <c r="D43" i="34"/>
  <c r="S43" i="34" s="1"/>
  <c r="E43" i="34"/>
  <c r="F43" i="34"/>
  <c r="G43" i="34"/>
  <c r="H43" i="34"/>
  <c r="I43" i="34"/>
  <c r="J43" i="34"/>
  <c r="K43" i="34"/>
  <c r="L43" i="34"/>
  <c r="M43" i="34"/>
  <c r="N43" i="34"/>
  <c r="O43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D47" i="34"/>
  <c r="S47" i="34" s="1"/>
  <c r="E47" i="34"/>
  <c r="F47" i="34"/>
  <c r="G47" i="34"/>
  <c r="H47" i="34"/>
  <c r="I47" i="34"/>
  <c r="J47" i="34"/>
  <c r="K47" i="34"/>
  <c r="L47" i="34"/>
  <c r="M47" i="34"/>
  <c r="N47" i="34"/>
  <c r="O47" i="34"/>
  <c r="D11" i="33"/>
  <c r="S11" i="33" s="1"/>
  <c r="E11" i="33"/>
  <c r="F11" i="33"/>
  <c r="G11" i="33"/>
  <c r="H11" i="33"/>
  <c r="I11" i="33"/>
  <c r="J11" i="33"/>
  <c r="K11" i="33"/>
  <c r="L11" i="33"/>
  <c r="M11" i="33"/>
  <c r="N11" i="33"/>
  <c r="O11" i="33"/>
  <c r="D13" i="33"/>
  <c r="E13" i="33"/>
  <c r="F13" i="33"/>
  <c r="G13" i="33"/>
  <c r="H13" i="33"/>
  <c r="I13" i="33"/>
  <c r="J13" i="33"/>
  <c r="K13" i="33"/>
  <c r="L13" i="33"/>
  <c r="M13" i="33"/>
  <c r="N13" i="33"/>
  <c r="O13" i="33"/>
  <c r="D14" i="33"/>
  <c r="S14" i="33" s="1"/>
  <c r="E14" i="33"/>
  <c r="F14" i="33"/>
  <c r="G14" i="33"/>
  <c r="H14" i="33"/>
  <c r="I14" i="33"/>
  <c r="J14" i="33"/>
  <c r="K14" i="33"/>
  <c r="L14" i="33"/>
  <c r="M14" i="33"/>
  <c r="N14" i="33"/>
  <c r="O14" i="33"/>
  <c r="D15" i="33"/>
  <c r="S15" i="33" s="1"/>
  <c r="E15" i="33"/>
  <c r="F15" i="33"/>
  <c r="G15" i="33"/>
  <c r="H15" i="33"/>
  <c r="I15" i="33"/>
  <c r="J15" i="33"/>
  <c r="K15" i="33"/>
  <c r="L15" i="33"/>
  <c r="M15" i="33"/>
  <c r="N15" i="33"/>
  <c r="O15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D18" i="33"/>
  <c r="E18" i="33"/>
  <c r="F18" i="33"/>
  <c r="G18" i="33"/>
  <c r="H18" i="33"/>
  <c r="I18" i="33"/>
  <c r="J18" i="33"/>
  <c r="K18" i="33"/>
  <c r="L18" i="33"/>
  <c r="M18" i="33"/>
  <c r="N18" i="33"/>
  <c r="O18" i="33"/>
  <c r="D19" i="33"/>
  <c r="E19" i="33"/>
  <c r="F19" i="33"/>
  <c r="G19" i="33"/>
  <c r="H19" i="33"/>
  <c r="I19" i="33"/>
  <c r="J19" i="33"/>
  <c r="K19" i="33"/>
  <c r="L19" i="33"/>
  <c r="M19" i="33"/>
  <c r="N19" i="33"/>
  <c r="O19" i="33"/>
  <c r="D20" i="33"/>
  <c r="E20" i="33"/>
  <c r="F20" i="33"/>
  <c r="G20" i="33"/>
  <c r="H20" i="33"/>
  <c r="I20" i="33"/>
  <c r="J20" i="33"/>
  <c r="K20" i="33"/>
  <c r="L20" i="33"/>
  <c r="M20" i="33"/>
  <c r="N20" i="33"/>
  <c r="O20" i="33"/>
  <c r="D21" i="33"/>
  <c r="E21" i="33"/>
  <c r="F21" i="33"/>
  <c r="G21" i="33"/>
  <c r="H21" i="33"/>
  <c r="I21" i="33"/>
  <c r="J21" i="33"/>
  <c r="K21" i="33"/>
  <c r="L21" i="33"/>
  <c r="M21" i="33"/>
  <c r="N21" i="33"/>
  <c r="O21" i="33"/>
  <c r="D24" i="33"/>
  <c r="E24" i="33"/>
  <c r="F24" i="33"/>
  <c r="G24" i="33"/>
  <c r="H24" i="33"/>
  <c r="I24" i="33"/>
  <c r="J24" i="33"/>
  <c r="K24" i="33"/>
  <c r="L24" i="33"/>
  <c r="M24" i="33"/>
  <c r="N24" i="33"/>
  <c r="O24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S27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D30" i="33"/>
  <c r="S30" i="33" s="1"/>
  <c r="E30" i="33"/>
  <c r="F30" i="33"/>
  <c r="G30" i="33"/>
  <c r="H30" i="33"/>
  <c r="I30" i="33"/>
  <c r="J30" i="33"/>
  <c r="K30" i="33"/>
  <c r="L30" i="33"/>
  <c r="M30" i="33"/>
  <c r="N30" i="33"/>
  <c r="O30" i="33"/>
  <c r="D31" i="33"/>
  <c r="S31" i="33" s="1"/>
  <c r="E31" i="33"/>
  <c r="F31" i="33"/>
  <c r="G31" i="33"/>
  <c r="H31" i="33"/>
  <c r="I31" i="33"/>
  <c r="J31" i="33"/>
  <c r="K31" i="33"/>
  <c r="L31" i="33"/>
  <c r="M31" i="33"/>
  <c r="N31" i="33"/>
  <c r="O31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S32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D34" i="33"/>
  <c r="S34" i="33" s="1"/>
  <c r="E34" i="33"/>
  <c r="F34" i="33"/>
  <c r="G34" i="33"/>
  <c r="H34" i="33"/>
  <c r="I34" i="33"/>
  <c r="J34" i="33"/>
  <c r="K34" i="33"/>
  <c r="L34" i="33"/>
  <c r="M34" i="33"/>
  <c r="N34" i="33"/>
  <c r="O34" i="33"/>
  <c r="D37" i="33"/>
  <c r="E37" i="33"/>
  <c r="F37" i="33"/>
  <c r="G37" i="33"/>
  <c r="H37" i="33"/>
  <c r="I37" i="33"/>
  <c r="J37" i="33"/>
  <c r="K37" i="33"/>
  <c r="L37" i="33"/>
  <c r="M37" i="33"/>
  <c r="N37" i="33"/>
  <c r="O37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D40" i="33"/>
  <c r="E40" i="33"/>
  <c r="F40" i="33"/>
  <c r="G40" i="33"/>
  <c r="H40" i="33"/>
  <c r="I40" i="33"/>
  <c r="J40" i="33"/>
  <c r="K40" i="33"/>
  <c r="L40" i="33"/>
  <c r="M40" i="33"/>
  <c r="N40" i="33"/>
  <c r="O40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D43" i="33"/>
  <c r="S43" i="33" s="1"/>
  <c r="E43" i="33"/>
  <c r="F43" i="33"/>
  <c r="G43" i="33"/>
  <c r="H43" i="33"/>
  <c r="I43" i="33"/>
  <c r="J43" i="33"/>
  <c r="K43" i="33"/>
  <c r="L43" i="33"/>
  <c r="M43" i="33"/>
  <c r="N43" i="33"/>
  <c r="O43" i="33"/>
  <c r="D44" i="33"/>
  <c r="S44" i="33" s="1"/>
  <c r="E44" i="33"/>
  <c r="F44" i="33"/>
  <c r="G44" i="33"/>
  <c r="H44" i="33"/>
  <c r="I44" i="33"/>
  <c r="J44" i="33"/>
  <c r="K44" i="33"/>
  <c r="L44" i="33"/>
  <c r="M44" i="33"/>
  <c r="N44" i="33"/>
  <c r="O44" i="33"/>
  <c r="D45" i="33"/>
  <c r="S45" i="33" s="1"/>
  <c r="E45" i="33"/>
  <c r="F45" i="33"/>
  <c r="G45" i="33"/>
  <c r="H45" i="33"/>
  <c r="I45" i="33"/>
  <c r="J45" i="33"/>
  <c r="K45" i="33"/>
  <c r="L45" i="33"/>
  <c r="M45" i="33"/>
  <c r="N45" i="33"/>
  <c r="O45" i="33"/>
  <c r="D46" i="33"/>
  <c r="S46" i="33" s="1"/>
  <c r="E46" i="33"/>
  <c r="F46" i="33"/>
  <c r="G46" i="33"/>
  <c r="H46" i="33"/>
  <c r="I46" i="33"/>
  <c r="J46" i="33"/>
  <c r="K46" i="33"/>
  <c r="L46" i="33"/>
  <c r="M46" i="33"/>
  <c r="N46" i="33"/>
  <c r="O46" i="33"/>
  <c r="D47" i="33"/>
  <c r="S47" i="33" s="1"/>
  <c r="E47" i="33"/>
  <c r="F47" i="33"/>
  <c r="G47" i="33"/>
  <c r="H47" i="33"/>
  <c r="I47" i="33"/>
  <c r="J47" i="33"/>
  <c r="K47" i="33"/>
  <c r="L47" i="33"/>
  <c r="M47" i="33"/>
  <c r="N47" i="33"/>
  <c r="O47" i="33"/>
  <c r="D11" i="37"/>
  <c r="S11" i="37" s="1"/>
  <c r="E11" i="37"/>
  <c r="F11" i="37"/>
  <c r="G11" i="37"/>
  <c r="H11" i="37"/>
  <c r="I11" i="37"/>
  <c r="J11" i="37"/>
  <c r="K11" i="37"/>
  <c r="L11" i="37"/>
  <c r="M11" i="37"/>
  <c r="N11" i="37"/>
  <c r="O11" i="37"/>
  <c r="D13" i="37"/>
  <c r="S13" i="37" s="1"/>
  <c r="E13" i="37"/>
  <c r="F13" i="37"/>
  <c r="G13" i="37"/>
  <c r="H13" i="37"/>
  <c r="I13" i="37"/>
  <c r="J13" i="37"/>
  <c r="K13" i="37"/>
  <c r="L13" i="37"/>
  <c r="M13" i="37"/>
  <c r="N13" i="37"/>
  <c r="O13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D15" i="37"/>
  <c r="S15" i="37" s="1"/>
  <c r="E15" i="37"/>
  <c r="F15" i="37"/>
  <c r="G15" i="37"/>
  <c r="H15" i="37"/>
  <c r="I15" i="37"/>
  <c r="J15" i="37"/>
  <c r="K15" i="37"/>
  <c r="L15" i="37"/>
  <c r="M15" i="37"/>
  <c r="N15" i="37"/>
  <c r="O15" i="37"/>
  <c r="D17" i="37"/>
  <c r="S17" i="37" s="1"/>
  <c r="E17" i="37"/>
  <c r="F17" i="37"/>
  <c r="G17" i="37"/>
  <c r="H17" i="37"/>
  <c r="I17" i="37"/>
  <c r="J17" i="37"/>
  <c r="K17" i="37"/>
  <c r="L17" i="37"/>
  <c r="M17" i="37"/>
  <c r="N17" i="37"/>
  <c r="O17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S19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D24" i="37"/>
  <c r="S24" i="37" s="1"/>
  <c r="E24" i="37"/>
  <c r="F24" i="37"/>
  <c r="G24" i="37"/>
  <c r="H24" i="37"/>
  <c r="I24" i="37"/>
  <c r="J24" i="37"/>
  <c r="K24" i="37"/>
  <c r="L24" i="37"/>
  <c r="M24" i="37"/>
  <c r="N24" i="37"/>
  <c r="O24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S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D28" i="37"/>
  <c r="S28" i="37" s="1"/>
  <c r="E28" i="37"/>
  <c r="F28" i="37"/>
  <c r="G28" i="37"/>
  <c r="H28" i="37"/>
  <c r="I28" i="37"/>
  <c r="J28" i="37"/>
  <c r="K28" i="37"/>
  <c r="L28" i="37"/>
  <c r="M28" i="37"/>
  <c r="N28" i="37"/>
  <c r="O28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D31" i="37"/>
  <c r="S31" i="37" s="1"/>
  <c r="E31" i="37"/>
  <c r="F31" i="37"/>
  <c r="G31" i="37"/>
  <c r="H31" i="37"/>
  <c r="I31" i="37"/>
  <c r="J31" i="37"/>
  <c r="K31" i="37"/>
  <c r="L31" i="37"/>
  <c r="M31" i="37"/>
  <c r="N31" i="37"/>
  <c r="O31" i="37"/>
  <c r="D32" i="37"/>
  <c r="S32" i="37" s="1"/>
  <c r="E32" i="37"/>
  <c r="F32" i="37"/>
  <c r="G32" i="37"/>
  <c r="I32" i="37"/>
  <c r="J32" i="37"/>
  <c r="K32" i="37"/>
  <c r="L32" i="37"/>
  <c r="M32" i="37"/>
  <c r="N32" i="37"/>
  <c r="O32" i="37"/>
  <c r="D33" i="37"/>
  <c r="S33" i="37" s="1"/>
  <c r="E33" i="37"/>
  <c r="F33" i="37"/>
  <c r="G33" i="37"/>
  <c r="H33" i="37"/>
  <c r="I33" i="37"/>
  <c r="J33" i="37"/>
  <c r="K33" i="37"/>
  <c r="L33" i="37"/>
  <c r="M33" i="37"/>
  <c r="N33" i="37"/>
  <c r="O33" i="37"/>
  <c r="D34" i="37"/>
  <c r="S34" i="37" s="1"/>
  <c r="E34" i="37"/>
  <c r="F34" i="37"/>
  <c r="G34" i="37"/>
  <c r="H34" i="37"/>
  <c r="I34" i="37"/>
  <c r="J34" i="37"/>
  <c r="K34" i="37"/>
  <c r="L34" i="37"/>
  <c r="M34" i="37"/>
  <c r="N34" i="37"/>
  <c r="O34" i="37"/>
  <c r="D37" i="37"/>
  <c r="S37" i="37" s="1"/>
  <c r="E37" i="37"/>
  <c r="F37" i="37"/>
  <c r="G37" i="37"/>
  <c r="H37" i="37"/>
  <c r="I37" i="37"/>
  <c r="J37" i="37"/>
  <c r="K37" i="37"/>
  <c r="L37" i="37"/>
  <c r="M37" i="37"/>
  <c r="N37" i="37"/>
  <c r="O37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D41" i="37"/>
  <c r="S41" i="37" s="1"/>
  <c r="E41" i="37"/>
  <c r="F41" i="37"/>
  <c r="G41" i="37"/>
  <c r="H41" i="37"/>
  <c r="I41" i="37"/>
  <c r="J41" i="37"/>
  <c r="K41" i="37"/>
  <c r="L41" i="37"/>
  <c r="M41" i="37"/>
  <c r="N41" i="37"/>
  <c r="O41" i="37"/>
  <c r="D43" i="37"/>
  <c r="S43" i="37" s="1"/>
  <c r="E43" i="37"/>
  <c r="F43" i="37"/>
  <c r="G43" i="37"/>
  <c r="H43" i="37"/>
  <c r="I43" i="37"/>
  <c r="J43" i="37"/>
  <c r="K43" i="37"/>
  <c r="L43" i="37"/>
  <c r="M43" i="37"/>
  <c r="N43" i="37"/>
  <c r="O43" i="37"/>
  <c r="D44" i="37"/>
  <c r="S44" i="37" s="1"/>
  <c r="E44" i="37"/>
  <c r="F44" i="37"/>
  <c r="G44" i="37"/>
  <c r="H44" i="37"/>
  <c r="I44" i="37"/>
  <c r="J44" i="37"/>
  <c r="K44" i="37"/>
  <c r="L44" i="37"/>
  <c r="M44" i="37"/>
  <c r="N44" i="37"/>
  <c r="O44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D46" i="37"/>
  <c r="S46" i="37" s="1"/>
  <c r="E46" i="37"/>
  <c r="F46" i="37"/>
  <c r="G46" i="37"/>
  <c r="H46" i="37"/>
  <c r="I46" i="37"/>
  <c r="J46" i="37"/>
  <c r="K46" i="37"/>
  <c r="L46" i="37"/>
  <c r="M46" i="37"/>
  <c r="N46" i="37"/>
  <c r="O46" i="37"/>
  <c r="D47" i="37"/>
  <c r="S47" i="37" s="1"/>
  <c r="E47" i="37"/>
  <c r="F47" i="37"/>
  <c r="G47" i="37"/>
  <c r="H47" i="37"/>
  <c r="I47" i="37"/>
  <c r="J47" i="37"/>
  <c r="K47" i="37"/>
  <c r="L47" i="37"/>
  <c r="M47" i="37"/>
  <c r="N47" i="37"/>
  <c r="O47" i="37"/>
  <c r="F11" i="38"/>
  <c r="K11" i="38"/>
  <c r="L11" i="38"/>
  <c r="M11" i="38"/>
  <c r="N11" i="38"/>
  <c r="O11" i="38"/>
  <c r="D13" i="38"/>
  <c r="E13" i="38"/>
  <c r="F13" i="38"/>
  <c r="K13" i="38"/>
  <c r="L13" i="38"/>
  <c r="M13" i="38"/>
  <c r="N13" i="38"/>
  <c r="O13" i="38"/>
  <c r="D14" i="38"/>
  <c r="E14" i="38"/>
  <c r="F14" i="38"/>
  <c r="K14" i="38"/>
  <c r="L14" i="38"/>
  <c r="M14" i="38"/>
  <c r="N14" i="38"/>
  <c r="O14" i="38"/>
  <c r="D15" i="38"/>
  <c r="E15" i="38"/>
  <c r="F15" i="38"/>
  <c r="K15" i="38"/>
  <c r="L15" i="38"/>
  <c r="M15" i="38"/>
  <c r="N15" i="38"/>
  <c r="O15" i="38"/>
  <c r="D17" i="38"/>
  <c r="S17" i="38" s="1"/>
  <c r="E17" i="38"/>
  <c r="K17" i="38"/>
  <c r="L17" i="38"/>
  <c r="M17" i="38"/>
  <c r="N17" i="38"/>
  <c r="O17" i="38"/>
  <c r="D18" i="38"/>
  <c r="S18" i="38" s="1"/>
  <c r="E18" i="38"/>
  <c r="F18" i="38"/>
  <c r="K18" i="38"/>
  <c r="L18" i="38"/>
  <c r="M18" i="38"/>
  <c r="N18" i="38"/>
  <c r="O18" i="38"/>
  <c r="D19" i="38"/>
  <c r="S19" i="38" s="1"/>
  <c r="E19" i="38"/>
  <c r="F19" i="38"/>
  <c r="K19" i="38"/>
  <c r="L19" i="38"/>
  <c r="M19" i="38"/>
  <c r="N19" i="38"/>
  <c r="O19" i="38"/>
  <c r="D20" i="38"/>
  <c r="E20" i="38"/>
  <c r="F20" i="38"/>
  <c r="K20" i="38"/>
  <c r="L20" i="38"/>
  <c r="M20" i="38"/>
  <c r="N20" i="38"/>
  <c r="O20" i="38"/>
  <c r="D21" i="38"/>
  <c r="S21" i="38" s="1"/>
  <c r="E21" i="38"/>
  <c r="F21" i="38"/>
  <c r="K21" i="38"/>
  <c r="L21" i="38"/>
  <c r="M21" i="38"/>
  <c r="N21" i="38"/>
  <c r="O21" i="38"/>
  <c r="F24" i="38"/>
  <c r="K24" i="38"/>
  <c r="L24" i="38"/>
  <c r="M24" i="38"/>
  <c r="N24" i="38"/>
  <c r="O24" i="38"/>
  <c r="D26" i="38"/>
  <c r="S26" i="38" s="1"/>
  <c r="E26" i="38"/>
  <c r="F26" i="38"/>
  <c r="K26" i="38"/>
  <c r="L26" i="38"/>
  <c r="M26" i="38"/>
  <c r="N26" i="38"/>
  <c r="O26" i="38"/>
  <c r="D27" i="38"/>
  <c r="S27" i="38" s="1"/>
  <c r="E27" i="38"/>
  <c r="F27" i="38"/>
  <c r="K27" i="38"/>
  <c r="L27" i="38"/>
  <c r="M27" i="38"/>
  <c r="N27" i="38"/>
  <c r="O27" i="38"/>
  <c r="D28" i="38"/>
  <c r="S28" i="38" s="1"/>
  <c r="E28" i="38"/>
  <c r="F28" i="38"/>
  <c r="K28" i="38"/>
  <c r="L28" i="38"/>
  <c r="M28" i="38"/>
  <c r="N28" i="38"/>
  <c r="O28" i="38"/>
  <c r="D30" i="38"/>
  <c r="S30" i="38" s="1"/>
  <c r="E30" i="38"/>
  <c r="K30" i="38"/>
  <c r="L30" i="38"/>
  <c r="M30" i="38"/>
  <c r="N30" i="38"/>
  <c r="O30" i="38"/>
  <c r="D31" i="38"/>
  <c r="S31" i="38" s="1"/>
  <c r="E31" i="38"/>
  <c r="F31" i="38"/>
  <c r="K31" i="38"/>
  <c r="L31" i="38"/>
  <c r="M31" i="38"/>
  <c r="N31" i="38"/>
  <c r="O31" i="38"/>
  <c r="D32" i="38"/>
  <c r="S32" i="38" s="1"/>
  <c r="E32" i="38"/>
  <c r="F32" i="38"/>
  <c r="K32" i="38"/>
  <c r="L32" i="38"/>
  <c r="M32" i="38"/>
  <c r="N32" i="38"/>
  <c r="O32" i="38"/>
  <c r="D33" i="38"/>
  <c r="E33" i="38"/>
  <c r="F33" i="38"/>
  <c r="K33" i="38"/>
  <c r="L33" i="38"/>
  <c r="M33" i="38"/>
  <c r="N33" i="38"/>
  <c r="O33" i="38"/>
  <c r="S33" i="38"/>
  <c r="D34" i="38"/>
  <c r="S34" i="38" s="1"/>
  <c r="E34" i="38"/>
  <c r="F34" i="38"/>
  <c r="G34" i="38"/>
  <c r="H34" i="38"/>
  <c r="I34" i="38"/>
  <c r="J34" i="38"/>
  <c r="K34" i="38"/>
  <c r="L34" i="38"/>
  <c r="M34" i="38"/>
  <c r="N34" i="38"/>
  <c r="O34" i="38"/>
  <c r="F37" i="38"/>
  <c r="K37" i="38"/>
  <c r="L37" i="38"/>
  <c r="M37" i="38"/>
  <c r="N37" i="38"/>
  <c r="O37" i="38"/>
  <c r="D39" i="38"/>
  <c r="E39" i="38"/>
  <c r="F39" i="38"/>
  <c r="K39" i="38"/>
  <c r="L39" i="38"/>
  <c r="M39" i="38"/>
  <c r="N39" i="38"/>
  <c r="O39" i="38"/>
  <c r="D40" i="38"/>
  <c r="E40" i="38"/>
  <c r="F40" i="38"/>
  <c r="K40" i="38"/>
  <c r="L40" i="38"/>
  <c r="M40" i="38"/>
  <c r="N40" i="38"/>
  <c r="O40" i="38"/>
  <c r="D41" i="38"/>
  <c r="S41" i="38" s="1"/>
  <c r="E41" i="38"/>
  <c r="F41" i="38"/>
  <c r="K41" i="38"/>
  <c r="L41" i="38"/>
  <c r="M41" i="38"/>
  <c r="N41" i="38"/>
  <c r="O41" i="38"/>
  <c r="S43" i="38"/>
  <c r="D44" i="38"/>
  <c r="S44" i="38" s="1"/>
  <c r="E44" i="38"/>
  <c r="K44" i="38"/>
  <c r="L44" i="38"/>
  <c r="M44" i="38"/>
  <c r="N44" i="38"/>
  <c r="O44" i="38"/>
  <c r="D45" i="38"/>
  <c r="E45" i="38"/>
  <c r="F45" i="38"/>
  <c r="K45" i="38"/>
  <c r="L45" i="38"/>
  <c r="M45" i="38"/>
  <c r="N45" i="38"/>
  <c r="O45" i="38"/>
  <c r="S45" i="38"/>
  <c r="D46" i="38"/>
  <c r="E46" i="38"/>
  <c r="F46" i="38"/>
  <c r="K46" i="38"/>
  <c r="L46" i="38"/>
  <c r="M46" i="38"/>
  <c r="N46" i="38"/>
  <c r="O46" i="38"/>
  <c r="S46" i="38"/>
  <c r="D47" i="38"/>
  <c r="S47" i="38" s="1"/>
  <c r="E47" i="38"/>
  <c r="F47" i="38"/>
  <c r="G47" i="38"/>
  <c r="H47" i="38"/>
  <c r="I47" i="38"/>
  <c r="J47" i="38"/>
  <c r="K47" i="38"/>
  <c r="L47" i="38"/>
  <c r="M47" i="38"/>
  <c r="N47" i="38"/>
  <c r="O47" i="38"/>
  <c r="A4" i="42"/>
  <c r="CZ7" i="42"/>
  <c r="CZ20" i="42" s="1"/>
  <c r="C20" i="42" s="1"/>
  <c r="G20" i="42" s="1"/>
  <c r="DN7" i="42"/>
  <c r="DN29" i="42" s="1"/>
  <c r="D29" i="42" s="1"/>
  <c r="G8" i="42"/>
  <c r="H8" i="42"/>
  <c r="K8" i="42"/>
  <c r="L8" i="42"/>
  <c r="O8" i="42"/>
  <c r="P8" i="42"/>
  <c r="S8" i="42"/>
  <c r="T8" i="42"/>
  <c r="W8" i="42"/>
  <c r="X8" i="42"/>
  <c r="AA8" i="42"/>
  <c r="AB8" i="42"/>
  <c r="AE8" i="42"/>
  <c r="AF8" i="42"/>
  <c r="AI8" i="42"/>
  <c r="AJ8" i="42"/>
  <c r="AM8" i="42"/>
  <c r="AN8" i="42"/>
  <c r="AQ8" i="42"/>
  <c r="AR8" i="42"/>
  <c r="AU8" i="42"/>
  <c r="AV8" i="42"/>
  <c r="AY8" i="42"/>
  <c r="AZ8" i="42"/>
  <c r="BC8" i="42"/>
  <c r="BD8" i="42"/>
  <c r="BG8" i="42"/>
  <c r="BH8" i="42"/>
  <c r="BK8" i="42"/>
  <c r="BL8" i="42"/>
  <c r="BO8" i="42"/>
  <c r="BP8" i="42"/>
  <c r="BS8" i="42"/>
  <c r="BT8" i="42"/>
  <c r="BW8" i="42"/>
  <c r="BX8" i="42"/>
  <c r="CA8" i="42"/>
  <c r="CB8" i="42"/>
  <c r="CE8" i="42"/>
  <c r="CF8" i="42"/>
  <c r="CI8" i="42"/>
  <c r="CJ8" i="42"/>
  <c r="CM8" i="42"/>
  <c r="CN8" i="42"/>
  <c r="CQ8" i="42"/>
  <c r="CR8" i="42"/>
  <c r="CZ9" i="42"/>
  <c r="C9" i="42" s="1"/>
  <c r="G9" i="42" s="1"/>
  <c r="A10" i="42"/>
  <c r="DN10" i="42"/>
  <c r="D10" i="42" s="1"/>
  <c r="A15" i="42"/>
  <c r="A20" i="42"/>
  <c r="A25" i="42"/>
  <c r="DN26" i="42"/>
  <c r="D26" i="42" s="1"/>
  <c r="A30" i="42"/>
  <c r="A35" i="42"/>
  <c r="A40" i="42"/>
  <c r="A45" i="42"/>
  <c r="CZ49" i="42"/>
  <c r="C49" i="42" s="1"/>
  <c r="A50" i="42"/>
  <c r="A55" i="42"/>
  <c r="CZ55" i="42"/>
  <c r="C55" i="42" s="1"/>
  <c r="CZ59" i="42"/>
  <c r="C59" i="42" s="1"/>
  <c r="G59" i="42" s="1"/>
  <c r="A60" i="42"/>
  <c r="A4" i="41"/>
  <c r="CZ7" i="41"/>
  <c r="CZ19" i="41" s="1"/>
  <c r="C19" i="41" s="1"/>
  <c r="G19" i="41" s="1"/>
  <c r="DN7" i="41"/>
  <c r="DO7" i="41" s="1"/>
  <c r="G8" i="41"/>
  <c r="H8" i="41"/>
  <c r="K8" i="41"/>
  <c r="L8" i="41"/>
  <c r="O8" i="41"/>
  <c r="P8" i="41"/>
  <c r="S8" i="41"/>
  <c r="T8" i="41"/>
  <c r="W8" i="41"/>
  <c r="X8" i="41"/>
  <c r="AA8" i="41"/>
  <c r="AB8" i="41"/>
  <c r="AE8" i="41"/>
  <c r="AF8" i="41"/>
  <c r="AI8" i="41"/>
  <c r="AJ8" i="41"/>
  <c r="AM8" i="41"/>
  <c r="AN8" i="41"/>
  <c r="AQ8" i="41"/>
  <c r="AR8" i="41"/>
  <c r="AU8" i="41"/>
  <c r="AV8" i="41"/>
  <c r="AY8" i="41"/>
  <c r="AZ8" i="41"/>
  <c r="BC8" i="41"/>
  <c r="BD8" i="41"/>
  <c r="BG8" i="41"/>
  <c r="BH8" i="41"/>
  <c r="BK8" i="41"/>
  <c r="BL8" i="41"/>
  <c r="BO8" i="41"/>
  <c r="BP8" i="41"/>
  <c r="BS8" i="41"/>
  <c r="BT8" i="41"/>
  <c r="BW8" i="41"/>
  <c r="BX8" i="41"/>
  <c r="CA8" i="41"/>
  <c r="CB8" i="41"/>
  <c r="CE8" i="41"/>
  <c r="CF8" i="41"/>
  <c r="CI8" i="41"/>
  <c r="CJ8" i="41"/>
  <c r="CM8" i="41"/>
  <c r="CN8" i="41"/>
  <c r="CQ8" i="41"/>
  <c r="CR8" i="41"/>
  <c r="A10" i="41"/>
  <c r="A15" i="41"/>
  <c r="A20" i="41"/>
  <c r="A25" i="41"/>
  <c r="CZ29" i="41"/>
  <c r="C29" i="41" s="1"/>
  <c r="G29" i="41" s="1"/>
  <c r="A30" i="41"/>
  <c r="A35" i="41"/>
  <c r="A40" i="41"/>
  <c r="DN40" i="41"/>
  <c r="D40" i="41" s="1"/>
  <c r="A45" i="41"/>
  <c r="A50" i="41"/>
  <c r="A55" i="41"/>
  <c r="DN59" i="41"/>
  <c r="D59" i="41" s="1"/>
  <c r="A60" i="41"/>
  <c r="A4" i="40"/>
  <c r="CZ7" i="40"/>
  <c r="CZ34" i="40" s="1"/>
  <c r="C34" i="40" s="1"/>
  <c r="G34" i="40" s="1"/>
  <c r="DN7" i="40"/>
  <c r="DN36" i="40" s="1"/>
  <c r="D36" i="40" s="1"/>
  <c r="H36" i="40" s="1"/>
  <c r="G8" i="40"/>
  <c r="H8" i="40"/>
  <c r="K8" i="40"/>
  <c r="L8" i="40"/>
  <c r="O8" i="40"/>
  <c r="P8" i="40"/>
  <c r="S8" i="40"/>
  <c r="T8" i="40"/>
  <c r="W8" i="40"/>
  <c r="X8" i="40"/>
  <c r="AA8" i="40"/>
  <c r="AB8" i="40"/>
  <c r="AE8" i="40"/>
  <c r="AF8" i="40"/>
  <c r="AI8" i="40"/>
  <c r="AJ8" i="40"/>
  <c r="AM8" i="40"/>
  <c r="AN8" i="40"/>
  <c r="AQ8" i="40"/>
  <c r="AR8" i="40"/>
  <c r="AU8" i="40"/>
  <c r="AV8" i="40"/>
  <c r="AY8" i="40"/>
  <c r="AZ8" i="40"/>
  <c r="BC8" i="40"/>
  <c r="BD8" i="40"/>
  <c r="BG8" i="40"/>
  <c r="BH8" i="40"/>
  <c r="BK8" i="40"/>
  <c r="BL8" i="40"/>
  <c r="BO8" i="40"/>
  <c r="BP8" i="40"/>
  <c r="BS8" i="40"/>
  <c r="BT8" i="40"/>
  <c r="BW8" i="40"/>
  <c r="BX8" i="40"/>
  <c r="CA8" i="40"/>
  <c r="CB8" i="40"/>
  <c r="CE8" i="40"/>
  <c r="CF8" i="40"/>
  <c r="CI8" i="40"/>
  <c r="CJ8" i="40"/>
  <c r="CM8" i="40"/>
  <c r="CN8" i="40"/>
  <c r="CQ8" i="40"/>
  <c r="CR8" i="40"/>
  <c r="A10" i="40"/>
  <c r="DN10" i="40"/>
  <c r="D10" i="40" s="1"/>
  <c r="A15" i="40"/>
  <c r="A20" i="40"/>
  <c r="A25" i="40"/>
  <c r="DN25" i="40"/>
  <c r="D25" i="40" s="1"/>
  <c r="H25" i="40" s="1"/>
  <c r="A30" i="40"/>
  <c r="A35" i="40"/>
  <c r="A40" i="40"/>
  <c r="A45" i="40"/>
  <c r="A50" i="40"/>
  <c r="A55" i="40"/>
  <c r="A60" i="40"/>
  <c r="A4" i="29"/>
  <c r="CZ7" i="29"/>
  <c r="CZ9" i="29" s="1"/>
  <c r="C9" i="29" s="1"/>
  <c r="G9" i="29" s="1"/>
  <c r="DN7" i="29"/>
  <c r="DN34" i="29" s="1"/>
  <c r="D34" i="29" s="1"/>
  <c r="H34" i="29" s="1"/>
  <c r="G8" i="29"/>
  <c r="H8" i="29"/>
  <c r="K8" i="29"/>
  <c r="L8" i="29"/>
  <c r="O8" i="29"/>
  <c r="P8" i="29"/>
  <c r="S8" i="29"/>
  <c r="T8" i="29"/>
  <c r="W8" i="29"/>
  <c r="X8" i="29"/>
  <c r="AA8" i="29"/>
  <c r="AB8" i="29"/>
  <c r="AE8" i="29"/>
  <c r="AF8" i="29"/>
  <c r="AI8" i="29"/>
  <c r="AJ8" i="29"/>
  <c r="AM8" i="29"/>
  <c r="AN8" i="29"/>
  <c r="AQ8" i="29"/>
  <c r="AR8" i="29"/>
  <c r="AU8" i="29"/>
  <c r="AV8" i="29"/>
  <c r="AY8" i="29"/>
  <c r="AZ8" i="29"/>
  <c r="BC8" i="29"/>
  <c r="BD8" i="29"/>
  <c r="BG8" i="29"/>
  <c r="BH8" i="29"/>
  <c r="BK8" i="29"/>
  <c r="BL8" i="29"/>
  <c r="BO8" i="29"/>
  <c r="BP8" i="29"/>
  <c r="BS8" i="29"/>
  <c r="BT8" i="29"/>
  <c r="BW8" i="29"/>
  <c r="BX8" i="29"/>
  <c r="CA8" i="29"/>
  <c r="CB8" i="29"/>
  <c r="CE8" i="29"/>
  <c r="CF8" i="29"/>
  <c r="CI8" i="29"/>
  <c r="CJ8" i="29"/>
  <c r="CM8" i="29"/>
  <c r="CN8" i="29"/>
  <c r="CQ8" i="29"/>
  <c r="CR8" i="29"/>
  <c r="A10" i="29"/>
  <c r="A15" i="29"/>
  <c r="A20" i="29"/>
  <c r="A25" i="29"/>
  <c r="A30" i="29"/>
  <c r="DN30" i="29"/>
  <c r="D30" i="29" s="1"/>
  <c r="H30" i="29" s="1"/>
  <c r="A35" i="29"/>
  <c r="A40" i="29"/>
  <c r="A45" i="29"/>
  <c r="A50" i="29"/>
  <c r="A55" i="29"/>
  <c r="A60" i="29"/>
  <c r="A4" i="45"/>
  <c r="CZ7" i="45"/>
  <c r="CZ40" i="45" s="1"/>
  <c r="C40" i="45" s="1"/>
  <c r="G40" i="45" s="1"/>
  <c r="DN7" i="45"/>
  <c r="DN36" i="45" s="1"/>
  <c r="D36" i="45" s="1"/>
  <c r="G8" i="45"/>
  <c r="H8" i="45"/>
  <c r="K8" i="45"/>
  <c r="L8" i="45"/>
  <c r="O8" i="45"/>
  <c r="P8" i="45"/>
  <c r="S8" i="45"/>
  <c r="T8" i="45"/>
  <c r="W8" i="45"/>
  <c r="X8" i="45"/>
  <c r="AA8" i="45"/>
  <c r="AB8" i="45"/>
  <c r="AE8" i="45"/>
  <c r="AF8" i="45"/>
  <c r="AI8" i="45"/>
  <c r="AJ8" i="45"/>
  <c r="AM8" i="45"/>
  <c r="AN8" i="45"/>
  <c r="AQ8" i="45"/>
  <c r="AR8" i="45"/>
  <c r="AU8" i="45"/>
  <c r="AV8" i="45"/>
  <c r="AY8" i="45"/>
  <c r="AZ8" i="45"/>
  <c r="BC8" i="45"/>
  <c r="BD8" i="45"/>
  <c r="BG8" i="45"/>
  <c r="BH8" i="45"/>
  <c r="BK8" i="45"/>
  <c r="BL8" i="45"/>
  <c r="BO8" i="45"/>
  <c r="BP8" i="45"/>
  <c r="BS8" i="45"/>
  <c r="BT8" i="45"/>
  <c r="BW8" i="45"/>
  <c r="BX8" i="45"/>
  <c r="CA8" i="45"/>
  <c r="CB8" i="45"/>
  <c r="CE8" i="45"/>
  <c r="CF8" i="45"/>
  <c r="CI8" i="45"/>
  <c r="CJ8" i="45"/>
  <c r="CM8" i="45"/>
  <c r="CN8" i="45"/>
  <c r="CQ8" i="45"/>
  <c r="CR8" i="45"/>
  <c r="A10" i="45"/>
  <c r="A15" i="45"/>
  <c r="A20" i="45"/>
  <c r="A25" i="45"/>
  <c r="A30" i="45"/>
  <c r="A35" i="45"/>
  <c r="A40" i="45"/>
  <c r="DN40" i="45"/>
  <c r="D40" i="45" s="1"/>
  <c r="H40" i="45" s="1"/>
  <c r="A45" i="45"/>
  <c r="A50" i="45"/>
  <c r="A55" i="45"/>
  <c r="DN55" i="45"/>
  <c r="D55" i="45" s="1"/>
  <c r="H55" i="45" s="1"/>
  <c r="A60" i="45"/>
  <c r="AD39" i="13"/>
  <c r="AB39" i="13"/>
  <c r="Z39" i="13"/>
  <c r="P39" i="13"/>
  <c r="AB43" i="38"/>
  <c r="T43" i="38"/>
  <c r="AC133" i="7"/>
  <c r="AA133" i="7"/>
  <c r="Y133" i="7"/>
  <c r="W133" i="7"/>
  <c r="U133" i="7"/>
  <c r="AD132" i="7"/>
  <c r="AB132" i="7"/>
  <c r="Z132" i="7"/>
  <c r="X132" i="7"/>
  <c r="V132" i="7"/>
  <c r="T132" i="7"/>
  <c r="AC131" i="7"/>
  <c r="AA131" i="7"/>
  <c r="Y131" i="7"/>
  <c r="W131" i="7"/>
  <c r="U131" i="7"/>
  <c r="AD130" i="7"/>
  <c r="AB130" i="7"/>
  <c r="Z130" i="7"/>
  <c r="X130" i="7"/>
  <c r="V130" i="7"/>
  <c r="T130" i="7"/>
  <c r="AC129" i="7"/>
  <c r="AA129" i="7"/>
  <c r="Y129" i="7"/>
  <c r="W129" i="7"/>
  <c r="U129" i="7"/>
  <c r="AC115" i="7"/>
  <c r="AA115" i="7"/>
  <c r="Y115" i="7"/>
  <c r="W115" i="7"/>
  <c r="U115" i="7"/>
  <c r="AD114" i="7"/>
  <c r="AB114" i="7"/>
  <c r="Z114" i="7"/>
  <c r="X114" i="7"/>
  <c r="V114" i="7"/>
  <c r="T114" i="7"/>
  <c r="AC113" i="7"/>
  <c r="AA113" i="7"/>
  <c r="Y113" i="7"/>
  <c r="W113" i="7"/>
  <c r="U113" i="7"/>
  <c r="AD112" i="7"/>
  <c r="AB112" i="7"/>
  <c r="Z112" i="7"/>
  <c r="X112" i="7"/>
  <c r="V112" i="7"/>
  <c r="T112" i="7"/>
  <c r="AC111" i="7"/>
  <c r="AA111" i="7"/>
  <c r="Y111" i="7"/>
  <c r="W111" i="7"/>
  <c r="U111" i="7"/>
  <c r="AC97" i="7"/>
  <c r="AA97" i="7"/>
  <c r="Y97" i="7"/>
  <c r="W97" i="7"/>
  <c r="U97" i="7"/>
  <c r="AD96" i="7"/>
  <c r="AB96" i="7"/>
  <c r="Z96" i="7"/>
  <c r="X96" i="7"/>
  <c r="V96" i="7"/>
  <c r="T96" i="7"/>
  <c r="AC95" i="7"/>
  <c r="AA95" i="7"/>
  <c r="Y95" i="7"/>
  <c r="W95" i="7"/>
  <c r="U95" i="7"/>
  <c r="AD94" i="7"/>
  <c r="AB94" i="7"/>
  <c r="Z94" i="7"/>
  <c r="X94" i="7"/>
  <c r="V94" i="7"/>
  <c r="T94" i="7"/>
  <c r="AC93" i="7"/>
  <c r="AA93" i="7"/>
  <c r="Y93" i="7"/>
  <c r="W93" i="7"/>
  <c r="U93" i="7"/>
  <c r="D39" i="7"/>
  <c r="AA38" i="7"/>
  <c r="L38" i="32" s="1"/>
  <c r="L134" i="32" s="1"/>
  <c r="AD37" i="7"/>
  <c r="O37" i="32" s="1"/>
  <c r="O116" i="32" s="1"/>
  <c r="V37" i="7"/>
  <c r="G37" i="32" s="1"/>
  <c r="G116" i="32" s="1"/>
  <c r="T37" i="7"/>
  <c r="E37" i="32" s="1"/>
  <c r="E116" i="32" s="1"/>
  <c r="Y36" i="7"/>
  <c r="J36" i="32" s="1"/>
  <c r="J98" i="32" s="1"/>
  <c r="AD134" i="11"/>
  <c r="AB134" i="11"/>
  <c r="Z134" i="11"/>
  <c r="X134" i="11"/>
  <c r="V134" i="11"/>
  <c r="AD133" i="11"/>
  <c r="AB133" i="11"/>
  <c r="Z133" i="11"/>
  <c r="X133" i="11"/>
  <c r="V133" i="11"/>
  <c r="T133" i="11"/>
  <c r="AC132" i="11"/>
  <c r="AA132" i="11"/>
  <c r="Y132" i="11"/>
  <c r="W132" i="11"/>
  <c r="U132" i="11"/>
  <c r="AD131" i="11"/>
  <c r="AB131" i="11"/>
  <c r="Z131" i="11"/>
  <c r="X131" i="11"/>
  <c r="V131" i="11"/>
  <c r="T131" i="11"/>
  <c r="AC130" i="11"/>
  <c r="AA130" i="11"/>
  <c r="Y130" i="11"/>
  <c r="W130" i="11"/>
  <c r="U130" i="11"/>
  <c r="AD129" i="11"/>
  <c r="AB129" i="11"/>
  <c r="Z129" i="11"/>
  <c r="X129" i="11"/>
  <c r="V129" i="11"/>
  <c r="T129" i="11"/>
  <c r="AC116" i="11"/>
  <c r="AA116" i="11"/>
  <c r="Y116" i="11"/>
  <c r="W116" i="11"/>
  <c r="U116" i="11"/>
  <c r="AD115" i="11"/>
  <c r="AB115" i="11"/>
  <c r="Z115" i="11"/>
  <c r="X115" i="11"/>
  <c r="V115" i="11"/>
  <c r="T115" i="11"/>
  <c r="AC114" i="11"/>
  <c r="AA114" i="11"/>
  <c r="Y114" i="11"/>
  <c r="W114" i="11"/>
  <c r="U114" i="11"/>
  <c r="AD113" i="11"/>
  <c r="AB113" i="11"/>
  <c r="Z113" i="11"/>
  <c r="X113" i="11"/>
  <c r="V113" i="11"/>
  <c r="T113" i="11"/>
  <c r="AA112" i="11"/>
  <c r="Y112" i="11"/>
  <c r="W112" i="11"/>
  <c r="U112" i="11"/>
  <c r="AB111" i="11"/>
  <c r="Z111" i="11"/>
  <c r="X111" i="11"/>
  <c r="V111" i="11"/>
  <c r="T111" i="11"/>
  <c r="AC98" i="11"/>
  <c r="AA98" i="11"/>
  <c r="Y98" i="11"/>
  <c r="W98" i="11"/>
  <c r="U98" i="11"/>
  <c r="AD97" i="11"/>
  <c r="AB97" i="11"/>
  <c r="Z97" i="11"/>
  <c r="X97" i="11"/>
  <c r="V97" i="11"/>
  <c r="T97" i="11"/>
  <c r="AC96" i="11"/>
  <c r="AA96" i="11"/>
  <c r="Y96" i="11"/>
  <c r="W96" i="11"/>
  <c r="U96" i="11"/>
  <c r="AD95" i="11"/>
  <c r="AB95" i="11"/>
  <c r="Z95" i="11"/>
  <c r="X95" i="11"/>
  <c r="V95" i="11"/>
  <c r="T95" i="11"/>
  <c r="AC94" i="11"/>
  <c r="AA94" i="11"/>
  <c r="Y94" i="11"/>
  <c r="W94" i="11"/>
  <c r="U94" i="11"/>
  <c r="AD93" i="11"/>
  <c r="AB93" i="11"/>
  <c r="Z93" i="11"/>
  <c r="X93" i="11"/>
  <c r="V93" i="11"/>
  <c r="T93" i="11"/>
  <c r="AC139" i="13"/>
  <c r="AA139" i="13"/>
  <c r="Y139" i="13"/>
  <c r="W139" i="13"/>
  <c r="AC133" i="13"/>
  <c r="AA133" i="13"/>
  <c r="Y133" i="13"/>
  <c r="W133" i="13"/>
  <c r="U133" i="13"/>
  <c r="AD132" i="13"/>
  <c r="AB132" i="13"/>
  <c r="Z132" i="13"/>
  <c r="X132" i="13"/>
  <c r="V132" i="13"/>
  <c r="T132" i="13"/>
  <c r="AC131" i="13"/>
  <c r="AA131" i="13"/>
  <c r="Y131" i="13"/>
  <c r="W131" i="13"/>
  <c r="U131" i="13"/>
  <c r="AD130" i="13"/>
  <c r="AB130" i="13"/>
  <c r="Z130" i="13"/>
  <c r="X130" i="13"/>
  <c r="V130" i="13"/>
  <c r="T130" i="13"/>
  <c r="AC129" i="13"/>
  <c r="AA129" i="13"/>
  <c r="Y129" i="13"/>
  <c r="W129" i="13"/>
  <c r="U129" i="13"/>
  <c r="AD116" i="13"/>
  <c r="AB116" i="13"/>
  <c r="Z116" i="13"/>
  <c r="X116" i="13"/>
  <c r="V116" i="13"/>
  <c r="T116" i="13"/>
  <c r="AC115" i="13"/>
  <c r="AA115" i="13"/>
  <c r="Y115" i="13"/>
  <c r="W115" i="13"/>
  <c r="U115" i="13"/>
  <c r="AD114" i="13"/>
  <c r="AB114" i="13"/>
  <c r="Z114" i="13"/>
  <c r="X114" i="13"/>
  <c r="V114" i="13"/>
  <c r="T114" i="13"/>
  <c r="AC113" i="13"/>
  <c r="AA113" i="13"/>
  <c r="Y113" i="13"/>
  <c r="W113" i="13"/>
  <c r="U113" i="13"/>
  <c r="AD112" i="13"/>
  <c r="AB112" i="13"/>
  <c r="Z112" i="13"/>
  <c r="X112" i="13"/>
  <c r="V112" i="13"/>
  <c r="T112" i="13"/>
  <c r="AC111" i="13"/>
  <c r="AA111" i="13"/>
  <c r="Y111" i="13"/>
  <c r="W111" i="13"/>
  <c r="U111" i="13"/>
  <c r="AD98" i="13"/>
  <c r="AB98" i="13"/>
  <c r="Z98" i="13"/>
  <c r="X98" i="13"/>
  <c r="V98" i="13"/>
  <c r="T98" i="13"/>
  <c r="AC97" i="13"/>
  <c r="AA97" i="13"/>
  <c r="Y97" i="13"/>
  <c r="W97" i="13"/>
  <c r="U97" i="13"/>
  <c r="AD96" i="13"/>
  <c r="AB96" i="13"/>
  <c r="Z96" i="13"/>
  <c r="X96" i="13"/>
  <c r="V96" i="13"/>
  <c r="T96" i="13"/>
  <c r="AD134" i="14"/>
  <c r="AB134" i="14"/>
  <c r="Z134" i="14"/>
  <c r="X134" i="14"/>
  <c r="V134" i="14"/>
  <c r="AD133" i="14"/>
  <c r="AB133" i="14"/>
  <c r="Z133" i="14"/>
  <c r="X133" i="14"/>
  <c r="V133" i="14"/>
  <c r="T133" i="14"/>
  <c r="AC132" i="14"/>
  <c r="AA132" i="14"/>
  <c r="Y132" i="14"/>
  <c r="W132" i="14"/>
  <c r="U132" i="14"/>
  <c r="AD131" i="14"/>
  <c r="AB131" i="14"/>
  <c r="Z131" i="14"/>
  <c r="X131" i="14"/>
  <c r="V131" i="14"/>
  <c r="T131" i="14"/>
  <c r="AC130" i="14"/>
  <c r="AA130" i="14"/>
  <c r="Y130" i="14"/>
  <c r="W130" i="14"/>
  <c r="U130" i="14"/>
  <c r="AD129" i="14"/>
  <c r="AB129" i="14"/>
  <c r="Z129" i="14"/>
  <c r="X129" i="14"/>
  <c r="V129" i="14"/>
  <c r="T129" i="14"/>
  <c r="AC116" i="14"/>
  <c r="AA116" i="14"/>
  <c r="Y116" i="14"/>
  <c r="W116" i="14"/>
  <c r="U116" i="14"/>
  <c r="AD115" i="14"/>
  <c r="AB115" i="14"/>
  <c r="Z115" i="14"/>
  <c r="X115" i="14"/>
  <c r="V115" i="14"/>
  <c r="T115" i="14"/>
  <c r="AC114" i="14"/>
  <c r="AA114" i="14"/>
  <c r="Y114" i="14"/>
  <c r="W114" i="14"/>
  <c r="U114" i="14"/>
  <c r="AD113" i="14"/>
  <c r="AB113" i="14"/>
  <c r="Z113" i="14"/>
  <c r="X113" i="14"/>
  <c r="V113" i="14"/>
  <c r="T113" i="14"/>
  <c r="AA111" i="14"/>
  <c r="AB98" i="14"/>
  <c r="X98" i="14"/>
  <c r="T97" i="14"/>
  <c r="V97" i="14"/>
  <c r="X97" i="14"/>
  <c r="Z97" i="14"/>
  <c r="AB97" i="14"/>
  <c r="AD97" i="14"/>
  <c r="AC139" i="9"/>
  <c r="AA139" i="9"/>
  <c r="Y139" i="9"/>
  <c r="W139" i="9"/>
  <c r="U139" i="9"/>
  <c r="AD132" i="9"/>
  <c r="AB132" i="9"/>
  <c r="Z132" i="9"/>
  <c r="X132" i="9"/>
  <c r="V132" i="9"/>
  <c r="T132" i="9"/>
  <c r="AC131" i="9"/>
  <c r="AA131" i="9"/>
  <c r="Y131" i="9"/>
  <c r="W131" i="9"/>
  <c r="U131" i="9"/>
  <c r="AD130" i="9"/>
  <c r="AB130" i="9"/>
  <c r="Z130" i="9"/>
  <c r="X130" i="9"/>
  <c r="V130" i="9"/>
  <c r="T130" i="9"/>
  <c r="AC129" i="9"/>
  <c r="AA129" i="9"/>
  <c r="Y129" i="9"/>
  <c r="W129" i="9"/>
  <c r="U129" i="9"/>
  <c r="AD116" i="9"/>
  <c r="AB116" i="9"/>
  <c r="Z116" i="9"/>
  <c r="X116" i="9"/>
  <c r="V116" i="9"/>
  <c r="T116" i="9"/>
  <c r="AC115" i="9"/>
  <c r="AA115" i="9"/>
  <c r="Y115" i="9"/>
  <c r="W115" i="9"/>
  <c r="U115" i="9"/>
  <c r="AD114" i="9"/>
  <c r="AB114" i="9"/>
  <c r="Z114" i="9"/>
  <c r="X114" i="9"/>
  <c r="V114" i="9"/>
  <c r="T114" i="9"/>
  <c r="AC113" i="9"/>
  <c r="AA113" i="9"/>
  <c r="Y113" i="9"/>
  <c r="W113" i="9"/>
  <c r="U113" i="9"/>
  <c r="AD112" i="9"/>
  <c r="AB112" i="9"/>
  <c r="Z112" i="9"/>
  <c r="X112" i="9"/>
  <c r="V112" i="9"/>
  <c r="T112" i="9"/>
  <c r="AC111" i="9"/>
  <c r="AA111" i="9"/>
  <c r="Y111" i="9"/>
  <c r="W111" i="9"/>
  <c r="U111" i="9"/>
  <c r="AD98" i="9"/>
  <c r="AB98" i="9"/>
  <c r="Z98" i="9"/>
  <c r="X98" i="9"/>
  <c r="V98" i="9"/>
  <c r="T98" i="9"/>
  <c r="AC97" i="9"/>
  <c r="AA97" i="9"/>
  <c r="Y97" i="9"/>
  <c r="W97" i="9"/>
  <c r="U97" i="9"/>
  <c r="AD96" i="9"/>
  <c r="AB96" i="9"/>
  <c r="Z96" i="9"/>
  <c r="X96" i="9"/>
  <c r="V96" i="9"/>
  <c r="T96" i="9"/>
  <c r="AD134" i="8"/>
  <c r="AB134" i="8"/>
  <c r="Z134" i="8"/>
  <c r="X134" i="8"/>
  <c r="V134" i="8"/>
  <c r="AD133" i="8"/>
  <c r="AB133" i="8"/>
  <c r="Z133" i="8"/>
  <c r="X133" i="8"/>
  <c r="V133" i="8"/>
  <c r="T133" i="8"/>
  <c r="AC132" i="8"/>
  <c r="AA132" i="8"/>
  <c r="Y132" i="8"/>
  <c r="W132" i="8"/>
  <c r="U132" i="8"/>
  <c r="AD131" i="8"/>
  <c r="AB131" i="8"/>
  <c r="Z131" i="8"/>
  <c r="X131" i="8"/>
  <c r="V131" i="8"/>
  <c r="T131" i="8"/>
  <c r="AC130" i="8"/>
  <c r="AA130" i="8"/>
  <c r="Y130" i="8"/>
  <c r="W130" i="8"/>
  <c r="U130" i="8"/>
  <c r="AD129" i="8"/>
  <c r="AB129" i="8"/>
  <c r="Z129" i="8"/>
  <c r="X129" i="8"/>
  <c r="V129" i="8"/>
  <c r="T129" i="8"/>
  <c r="AC116" i="8"/>
  <c r="AA116" i="8"/>
  <c r="Y116" i="8"/>
  <c r="W116" i="8"/>
  <c r="U116" i="8"/>
  <c r="AD115" i="8"/>
  <c r="AB115" i="8"/>
  <c r="Z115" i="8"/>
  <c r="X115" i="8"/>
  <c r="V115" i="8"/>
  <c r="T115" i="8"/>
  <c r="AC114" i="8"/>
  <c r="AA114" i="8"/>
  <c r="Y114" i="8"/>
  <c r="W114" i="8"/>
  <c r="U114" i="8"/>
  <c r="AB113" i="8"/>
  <c r="Z113" i="8"/>
  <c r="X113" i="8"/>
  <c r="V113" i="8"/>
  <c r="T113" i="8"/>
  <c r="W112" i="8"/>
  <c r="U112" i="8"/>
  <c r="X111" i="8"/>
  <c r="V111" i="8"/>
  <c r="T111" i="8"/>
  <c r="T97" i="8"/>
  <c r="T111" i="14"/>
  <c r="V111" i="14"/>
  <c r="X111" i="14"/>
  <c r="Z111" i="14"/>
  <c r="AB111" i="14"/>
  <c r="AD111" i="14"/>
  <c r="S98" i="14"/>
  <c r="U98" i="14"/>
  <c r="W98" i="14"/>
  <c r="Y98" i="14"/>
  <c r="AA98" i="14"/>
  <c r="AC98" i="14"/>
  <c r="AC96" i="14"/>
  <c r="AA96" i="14"/>
  <c r="Y96" i="14"/>
  <c r="W96" i="14"/>
  <c r="U96" i="14"/>
  <c r="AD95" i="14"/>
  <c r="AB95" i="14"/>
  <c r="Z95" i="14"/>
  <c r="X95" i="14"/>
  <c r="V95" i="14"/>
  <c r="T95" i="14"/>
  <c r="AC94" i="14"/>
  <c r="AA94" i="14"/>
  <c r="Y94" i="14"/>
  <c r="W94" i="14"/>
  <c r="U94" i="14"/>
  <c r="AD93" i="14"/>
  <c r="AB93" i="14"/>
  <c r="Z93" i="14"/>
  <c r="X93" i="14"/>
  <c r="V93" i="14"/>
  <c r="T93" i="14"/>
  <c r="AD139" i="16"/>
  <c r="AB139" i="16"/>
  <c r="Z139" i="16"/>
  <c r="X139" i="16"/>
  <c r="V139" i="16"/>
  <c r="T139" i="16"/>
  <c r="AC132" i="16"/>
  <c r="AA132" i="16"/>
  <c r="Y132" i="16"/>
  <c r="W132" i="16"/>
  <c r="U132" i="16"/>
  <c r="AD131" i="16"/>
  <c r="AB131" i="16"/>
  <c r="Z131" i="16"/>
  <c r="X131" i="16"/>
  <c r="V131" i="16"/>
  <c r="T131" i="16"/>
  <c r="AC130" i="16"/>
  <c r="AA130" i="16"/>
  <c r="Y130" i="16"/>
  <c r="W130" i="16"/>
  <c r="U130" i="16"/>
  <c r="AD129" i="16"/>
  <c r="AB129" i="16"/>
  <c r="Z129" i="16"/>
  <c r="X129" i="16"/>
  <c r="V129" i="16"/>
  <c r="T129" i="16"/>
  <c r="AC116" i="16"/>
  <c r="AA116" i="16"/>
  <c r="Y116" i="16"/>
  <c r="W116" i="16"/>
  <c r="U116" i="16"/>
  <c r="AD115" i="16"/>
  <c r="AB115" i="16"/>
  <c r="Z115" i="16"/>
  <c r="X115" i="16"/>
  <c r="V115" i="16"/>
  <c r="T115" i="16"/>
  <c r="AC114" i="16"/>
  <c r="AA114" i="16"/>
  <c r="Y114" i="16"/>
  <c r="W114" i="16"/>
  <c r="U114" i="16"/>
  <c r="AD113" i="16"/>
  <c r="AB113" i="16"/>
  <c r="Z113" i="16"/>
  <c r="X113" i="16"/>
  <c r="V113" i="16"/>
  <c r="T113" i="16"/>
  <c r="AC112" i="16"/>
  <c r="AA112" i="16"/>
  <c r="Y112" i="16"/>
  <c r="W112" i="16"/>
  <c r="U112" i="16"/>
  <c r="AD111" i="16"/>
  <c r="AB111" i="16"/>
  <c r="Z111" i="16"/>
  <c r="X111" i="16"/>
  <c r="V111" i="16"/>
  <c r="T111" i="16"/>
  <c r="AC98" i="16"/>
  <c r="AA98" i="16"/>
  <c r="Y98" i="16"/>
  <c r="W98" i="16"/>
  <c r="U98" i="16"/>
  <c r="AD97" i="16"/>
  <c r="AB97" i="16"/>
  <c r="Z97" i="16"/>
  <c r="X97" i="16"/>
  <c r="V97" i="16"/>
  <c r="T97" i="16"/>
  <c r="AC96" i="16"/>
  <c r="AA96" i="16"/>
  <c r="Y96" i="16"/>
  <c r="W96" i="16"/>
  <c r="U96" i="16"/>
  <c r="AD95" i="16"/>
  <c r="AB95" i="16"/>
  <c r="Z95" i="16"/>
  <c r="X95" i="16"/>
  <c r="V95" i="16"/>
  <c r="T95" i="16"/>
  <c r="AC94" i="16"/>
  <c r="AA94" i="16"/>
  <c r="Y94" i="16"/>
  <c r="W94" i="16"/>
  <c r="U94" i="16"/>
  <c r="AD93" i="16"/>
  <c r="AB93" i="16"/>
  <c r="Z93" i="16"/>
  <c r="X93" i="16"/>
  <c r="V93" i="16"/>
  <c r="T93" i="16"/>
  <c r="AC139" i="17"/>
  <c r="AA139" i="17"/>
  <c r="Y139" i="17"/>
  <c r="W139" i="17"/>
  <c r="U139" i="17"/>
  <c r="AD132" i="17"/>
  <c r="AB132" i="17"/>
  <c r="Z132" i="17"/>
  <c r="X132" i="17"/>
  <c r="V132" i="17"/>
  <c r="T132" i="17"/>
  <c r="AC131" i="17"/>
  <c r="AA131" i="17"/>
  <c r="Y131" i="17"/>
  <c r="W131" i="17"/>
  <c r="U131" i="17"/>
  <c r="AD130" i="17"/>
  <c r="AB130" i="17"/>
  <c r="Z130" i="17"/>
  <c r="X130" i="17"/>
  <c r="V130" i="17"/>
  <c r="T130" i="17"/>
  <c r="AC129" i="17"/>
  <c r="AA129" i="17"/>
  <c r="Y129" i="17"/>
  <c r="W129" i="17"/>
  <c r="U129" i="17"/>
  <c r="AD116" i="17"/>
  <c r="AB116" i="17"/>
  <c r="Z116" i="17"/>
  <c r="X116" i="17"/>
  <c r="V116" i="17"/>
  <c r="T116" i="17"/>
  <c r="AC115" i="17"/>
  <c r="AA115" i="17"/>
  <c r="Y115" i="17"/>
  <c r="W115" i="17"/>
  <c r="U115" i="17"/>
  <c r="AD114" i="17"/>
  <c r="AB114" i="17"/>
  <c r="Z114" i="17"/>
  <c r="X114" i="17"/>
  <c r="V114" i="17"/>
  <c r="T114" i="17"/>
  <c r="AC113" i="17"/>
  <c r="AA113" i="17"/>
  <c r="Y113" i="17"/>
  <c r="W113" i="17"/>
  <c r="U113" i="17"/>
  <c r="AD112" i="17"/>
  <c r="AB112" i="17"/>
  <c r="Z112" i="17"/>
  <c r="X112" i="17"/>
  <c r="V112" i="17"/>
  <c r="T112" i="17"/>
  <c r="AC111" i="17"/>
  <c r="AA111" i="17"/>
  <c r="Y111" i="17"/>
  <c r="W111" i="17"/>
  <c r="U111" i="17"/>
  <c r="AD98" i="17"/>
  <c r="AB98" i="17"/>
  <c r="Z98" i="17"/>
  <c r="X98" i="17"/>
  <c r="V98" i="17"/>
  <c r="T98" i="17"/>
  <c r="AC97" i="17"/>
  <c r="AA97" i="17"/>
  <c r="Y97" i="17"/>
  <c r="W97" i="17"/>
  <c r="U97" i="17"/>
  <c r="AD96" i="17"/>
  <c r="AB96" i="17"/>
  <c r="Z96" i="17"/>
  <c r="X96" i="17"/>
  <c r="V96" i="17"/>
  <c r="T96" i="17"/>
  <c r="AC95" i="17"/>
  <c r="AA95" i="17"/>
  <c r="Y95" i="17"/>
  <c r="W95" i="17"/>
  <c r="T94" i="17"/>
  <c r="V94" i="17"/>
  <c r="X94" i="17"/>
  <c r="Z94" i="17"/>
  <c r="AB94" i="17"/>
  <c r="AD94" i="17"/>
  <c r="S93" i="17"/>
  <c r="U93" i="17"/>
  <c r="W93" i="17"/>
  <c r="Y93" i="17"/>
  <c r="AA93" i="17"/>
  <c r="AC93" i="17"/>
  <c r="S95" i="17"/>
  <c r="U95" i="17"/>
  <c r="AD39" i="17"/>
  <c r="AB39" i="17"/>
  <c r="Z39" i="17"/>
  <c r="X39" i="17"/>
  <c r="V39" i="17"/>
  <c r="T39" i="17"/>
  <c r="P39" i="17"/>
  <c r="AD134" i="18"/>
  <c r="AB134" i="18"/>
  <c r="Z134" i="18"/>
  <c r="X134" i="18"/>
  <c r="V134" i="18"/>
  <c r="AD133" i="18"/>
  <c r="AB133" i="18"/>
  <c r="Z133" i="18"/>
  <c r="X133" i="18"/>
  <c r="V133" i="18"/>
  <c r="T133" i="18"/>
  <c r="AC132" i="18"/>
  <c r="AA132" i="18"/>
  <c r="Y132" i="18"/>
  <c r="W132" i="18"/>
  <c r="U132" i="18"/>
  <c r="AD131" i="18"/>
  <c r="AB131" i="18"/>
  <c r="Z131" i="18"/>
  <c r="X131" i="18"/>
  <c r="V131" i="18"/>
  <c r="T131" i="18"/>
  <c r="AC130" i="18"/>
  <c r="AA130" i="18"/>
  <c r="Y130" i="18"/>
  <c r="W130" i="18"/>
  <c r="U130" i="18"/>
  <c r="AD129" i="18"/>
  <c r="AB129" i="18"/>
  <c r="Z129" i="18"/>
  <c r="X129" i="18"/>
  <c r="V129" i="18"/>
  <c r="T129" i="18"/>
  <c r="AC116" i="18"/>
  <c r="AA116" i="18"/>
  <c r="Y116" i="18"/>
  <c r="W116" i="18"/>
  <c r="U116" i="18"/>
  <c r="AD115" i="18"/>
  <c r="AB115" i="18"/>
  <c r="Z115" i="18"/>
  <c r="X115" i="18"/>
  <c r="V115" i="18"/>
  <c r="T115" i="18"/>
  <c r="AC114" i="18"/>
  <c r="AA114" i="18"/>
  <c r="Y114" i="18"/>
  <c r="W114" i="18"/>
  <c r="U114" i="18"/>
  <c r="AD113" i="18"/>
  <c r="AB113" i="18"/>
  <c r="Z113" i="18"/>
  <c r="X113" i="18"/>
  <c r="V113" i="18"/>
  <c r="T113" i="18"/>
  <c r="AC112" i="18"/>
  <c r="AA112" i="18"/>
  <c r="Y112" i="18"/>
  <c r="W112" i="18"/>
  <c r="U112" i="18"/>
  <c r="AD111" i="18"/>
  <c r="AB111" i="18"/>
  <c r="Z111" i="18"/>
  <c r="X111" i="18"/>
  <c r="V111" i="18"/>
  <c r="T111" i="18"/>
  <c r="AC98" i="18"/>
  <c r="AA98" i="18"/>
  <c r="Y98" i="18"/>
  <c r="W98" i="18"/>
  <c r="U98" i="18"/>
  <c r="AD97" i="18"/>
  <c r="AB97" i="18"/>
  <c r="Z97" i="18"/>
  <c r="X97" i="18"/>
  <c r="V97" i="18"/>
  <c r="T97" i="18"/>
  <c r="AC96" i="18"/>
  <c r="AA96" i="18"/>
  <c r="Y96" i="18"/>
  <c r="W96" i="18"/>
  <c r="U96" i="18"/>
  <c r="AD95" i="18"/>
  <c r="AB95" i="18"/>
  <c r="Z95" i="18"/>
  <c r="X95" i="18"/>
  <c r="V95" i="18"/>
  <c r="T95" i="18"/>
  <c r="AC94" i="18"/>
  <c r="AA94" i="18"/>
  <c r="Y94" i="18"/>
  <c r="W94" i="18"/>
  <c r="U94" i="18"/>
  <c r="AD39" i="18"/>
  <c r="AB39" i="18"/>
  <c r="Z39" i="18"/>
  <c r="X39" i="18"/>
  <c r="V39" i="18"/>
  <c r="T39" i="18"/>
  <c r="P39" i="18"/>
  <c r="AD134" i="12"/>
  <c r="AB134" i="12"/>
  <c r="Z134" i="12"/>
  <c r="X134" i="12"/>
  <c r="V134" i="12"/>
  <c r="AD133" i="12"/>
  <c r="AB133" i="12"/>
  <c r="Z133" i="12"/>
  <c r="X133" i="12"/>
  <c r="V133" i="12"/>
  <c r="T133" i="12"/>
  <c r="AC132" i="12"/>
  <c r="AA132" i="12"/>
  <c r="Y132" i="12"/>
  <c r="W132" i="12"/>
  <c r="U132" i="12"/>
  <c r="AD131" i="12"/>
  <c r="AB131" i="12"/>
  <c r="Z131" i="12"/>
  <c r="X131" i="12"/>
  <c r="V131" i="12"/>
  <c r="T131" i="12"/>
  <c r="AC130" i="12"/>
  <c r="AA130" i="12"/>
  <c r="Y130" i="12"/>
  <c r="W130" i="12"/>
  <c r="AB129" i="12"/>
  <c r="X129" i="12"/>
  <c r="T116" i="12"/>
  <c r="V116" i="12"/>
  <c r="X116" i="12"/>
  <c r="Z116" i="12"/>
  <c r="AB116" i="12"/>
  <c r="AD116" i="12"/>
  <c r="S115" i="12"/>
  <c r="U115" i="12"/>
  <c r="W115" i="12"/>
  <c r="Y115" i="12"/>
  <c r="AA115" i="12"/>
  <c r="AC115" i="12"/>
  <c r="AA114" i="12"/>
  <c r="AB113" i="12"/>
  <c r="X113" i="12"/>
  <c r="S129" i="12"/>
  <c r="U129" i="12"/>
  <c r="W129" i="12"/>
  <c r="Y129" i="12"/>
  <c r="AA129" i="12"/>
  <c r="AC129" i="12"/>
  <c r="T114" i="12"/>
  <c r="V114" i="12"/>
  <c r="X114" i="12"/>
  <c r="Z114" i="12"/>
  <c r="AB114" i="12"/>
  <c r="AD114" i="12"/>
  <c r="S113" i="12"/>
  <c r="U113" i="12"/>
  <c r="W113" i="12"/>
  <c r="Y113" i="12"/>
  <c r="AA113" i="12"/>
  <c r="AC113" i="12"/>
  <c r="S116" i="15"/>
  <c r="U116" i="15"/>
  <c r="W116" i="15"/>
  <c r="Y116" i="15"/>
  <c r="AD112" i="12"/>
  <c r="AB112" i="12"/>
  <c r="Z112" i="12"/>
  <c r="X112" i="12"/>
  <c r="V112" i="12"/>
  <c r="T112" i="12"/>
  <c r="AC111" i="12"/>
  <c r="AA111" i="12"/>
  <c r="Y111" i="12"/>
  <c r="W111" i="12"/>
  <c r="U111" i="12"/>
  <c r="AD98" i="12"/>
  <c r="AB98" i="12"/>
  <c r="Z98" i="12"/>
  <c r="X98" i="12"/>
  <c r="V98" i="12"/>
  <c r="T98" i="12"/>
  <c r="AC97" i="12"/>
  <c r="AA97" i="12"/>
  <c r="Y97" i="12"/>
  <c r="W97" i="12"/>
  <c r="U97" i="12"/>
  <c r="AD96" i="12"/>
  <c r="AB96" i="12"/>
  <c r="Z96" i="12"/>
  <c r="X96" i="12"/>
  <c r="V96" i="12"/>
  <c r="T96" i="12"/>
  <c r="AC95" i="12"/>
  <c r="AA95" i="12"/>
  <c r="Y95" i="12"/>
  <c r="W95" i="12"/>
  <c r="U95" i="12"/>
  <c r="AD94" i="12"/>
  <c r="AB94" i="12"/>
  <c r="Z94" i="12"/>
  <c r="X94" i="12"/>
  <c r="V94" i="12"/>
  <c r="T94" i="12"/>
  <c r="AC93" i="12"/>
  <c r="AA93" i="12"/>
  <c r="Y93" i="12"/>
  <c r="W93" i="12"/>
  <c r="U93" i="12"/>
  <c r="AD134" i="15"/>
  <c r="AB134" i="15"/>
  <c r="Z134" i="15"/>
  <c r="X134" i="15"/>
  <c r="V134" i="15"/>
  <c r="AD133" i="15"/>
  <c r="AB133" i="15"/>
  <c r="Z133" i="15"/>
  <c r="X133" i="15"/>
  <c r="V133" i="15"/>
  <c r="T133" i="15"/>
  <c r="AC132" i="15"/>
  <c r="AA132" i="15"/>
  <c r="Y132" i="15"/>
  <c r="W132" i="15"/>
  <c r="U132" i="15"/>
  <c r="AD131" i="15"/>
  <c r="AB131" i="15"/>
  <c r="Z131" i="15"/>
  <c r="X131" i="15"/>
  <c r="V131" i="15"/>
  <c r="T131" i="15"/>
  <c r="AC130" i="15"/>
  <c r="AA130" i="15"/>
  <c r="Y130" i="15"/>
  <c r="W130" i="15"/>
  <c r="U130" i="15"/>
  <c r="AD129" i="15"/>
  <c r="AB129" i="15"/>
  <c r="Z129" i="15"/>
  <c r="X129" i="15"/>
  <c r="V129" i="15"/>
  <c r="T129" i="15"/>
  <c r="AC116" i="15"/>
  <c r="AA116" i="15"/>
  <c r="X116" i="15"/>
  <c r="T116" i="15"/>
  <c r="T115" i="15"/>
  <c r="V115" i="15"/>
  <c r="X115" i="15"/>
  <c r="Z115" i="15"/>
  <c r="AB115" i="15"/>
  <c r="AD115" i="15"/>
  <c r="AC114" i="15"/>
  <c r="AA114" i="15"/>
  <c r="Y114" i="15"/>
  <c r="W114" i="15"/>
  <c r="U114" i="15"/>
  <c r="AD113" i="15"/>
  <c r="AB113" i="15"/>
  <c r="Z113" i="15"/>
  <c r="X113" i="15"/>
  <c r="V113" i="15"/>
  <c r="T113" i="15"/>
  <c r="AC112" i="15"/>
  <c r="AA112" i="15"/>
  <c r="Y112" i="15"/>
  <c r="W112" i="15"/>
  <c r="U112" i="15"/>
  <c r="AD111" i="15"/>
  <c r="AB111" i="15"/>
  <c r="Z111" i="15"/>
  <c r="X111" i="15"/>
  <c r="V111" i="15"/>
  <c r="T111" i="15"/>
  <c r="AA98" i="15"/>
  <c r="Y98" i="15"/>
  <c r="W98" i="15"/>
  <c r="U98" i="15"/>
  <c r="Z97" i="15"/>
  <c r="X97" i="15"/>
  <c r="V97" i="15"/>
  <c r="T97" i="15"/>
  <c r="W96" i="15"/>
  <c r="U96" i="15"/>
  <c r="X95" i="15"/>
  <c r="V95" i="15"/>
  <c r="T95" i="15"/>
  <c r="U94" i="15"/>
  <c r="W133" i="19"/>
  <c r="U133" i="19"/>
  <c r="V132" i="19"/>
  <c r="T132" i="19"/>
  <c r="T130" i="19"/>
  <c r="AD98" i="19"/>
  <c r="AB98" i="19"/>
  <c r="Z98" i="19"/>
  <c r="P39" i="12"/>
  <c r="AA98" i="17"/>
  <c r="AC134" i="18"/>
  <c r="CK37" i="32"/>
  <c r="CK116" i="32" s="1"/>
  <c r="AC39" i="16"/>
  <c r="AD39" i="16"/>
  <c r="CL36" i="32"/>
  <c r="CL98" i="32" s="1"/>
  <c r="Z116" i="16"/>
  <c r="AB116" i="16"/>
  <c r="K29" i="38"/>
  <c r="AD116" i="16"/>
  <c r="AD98" i="16"/>
  <c r="AA116" i="9"/>
  <c r="AA98" i="9"/>
  <c r="AA39" i="11"/>
  <c r="AB39" i="11"/>
  <c r="AC39" i="11"/>
  <c r="AB39" i="14"/>
  <c r="AA39" i="14"/>
  <c r="AC39" i="14"/>
  <c r="AD98" i="14"/>
  <c r="AD98" i="11"/>
  <c r="AA98" i="19"/>
  <c r="AA39" i="16"/>
  <c r="AD39" i="11"/>
  <c r="AB98" i="15"/>
  <c r="AC39" i="13"/>
  <c r="AD39" i="8"/>
  <c r="AC39" i="8"/>
  <c r="AD98" i="8"/>
  <c r="AC39" i="9"/>
  <c r="AC98" i="19"/>
  <c r="AD116" i="15"/>
  <c r="P39" i="8"/>
  <c r="AD39" i="15"/>
  <c r="P39" i="11"/>
  <c r="AD39" i="14"/>
  <c r="P39" i="14"/>
  <c r="U44" i="19"/>
  <c r="P117" i="19"/>
  <c r="W39" i="14"/>
  <c r="Z39" i="14"/>
  <c r="S39" i="14"/>
  <c r="V39" i="14"/>
  <c r="Y39" i="14"/>
  <c r="S135" i="19"/>
  <c r="W135" i="19"/>
  <c r="AA135" i="19"/>
  <c r="T135" i="19"/>
  <c r="X135" i="19"/>
  <c r="AB135" i="19"/>
  <c r="U135" i="19"/>
  <c r="Y135" i="19"/>
  <c r="AC135" i="19"/>
  <c r="V135" i="19"/>
  <c r="Z135" i="19"/>
  <c r="S117" i="19"/>
  <c r="W117" i="19"/>
  <c r="AA117" i="19"/>
  <c r="T117" i="19"/>
  <c r="X117" i="19"/>
  <c r="AB117" i="19"/>
  <c r="U117" i="19"/>
  <c r="Y117" i="19"/>
  <c r="AC117" i="19"/>
  <c r="V117" i="19"/>
  <c r="Z117" i="19"/>
  <c r="S99" i="19"/>
  <c r="W99" i="19"/>
  <c r="AA99" i="19"/>
  <c r="T99" i="19"/>
  <c r="X99" i="19"/>
  <c r="AB99" i="19"/>
  <c r="U99" i="19"/>
  <c r="Y99" i="19"/>
  <c r="AC99" i="19"/>
  <c r="V99" i="19"/>
  <c r="Z99" i="19"/>
  <c r="AD99" i="15"/>
  <c r="S135" i="15"/>
  <c r="W135" i="15"/>
  <c r="AA135" i="15"/>
  <c r="T135" i="15"/>
  <c r="X135" i="15"/>
  <c r="AB135" i="15"/>
  <c r="U135" i="15"/>
  <c r="Y135" i="15"/>
  <c r="AC135" i="15"/>
  <c r="V135" i="15"/>
  <c r="Z135" i="15"/>
  <c r="S117" i="15"/>
  <c r="W117" i="15"/>
  <c r="AA117" i="15"/>
  <c r="T117" i="15"/>
  <c r="X117" i="15"/>
  <c r="AB117" i="15"/>
  <c r="U117" i="15"/>
  <c r="Y117" i="15"/>
  <c r="AC117" i="15"/>
  <c r="V117" i="15"/>
  <c r="Z117" i="15"/>
  <c r="S99" i="15"/>
  <c r="W99" i="15"/>
  <c r="AA99" i="15"/>
  <c r="T99" i="15"/>
  <c r="X99" i="15"/>
  <c r="AB99" i="15"/>
  <c r="U99" i="15"/>
  <c r="Y99" i="15"/>
  <c r="AC99" i="15"/>
  <c r="V99" i="15"/>
  <c r="Z99" i="15"/>
  <c r="AD99" i="12"/>
  <c r="P117" i="12"/>
  <c r="AD117" i="12"/>
  <c r="P135" i="12"/>
  <c r="AD135" i="12"/>
  <c r="V44" i="12"/>
  <c r="Z44" i="12"/>
  <c r="AD44" i="12"/>
  <c r="W44" i="12"/>
  <c r="S135" i="12"/>
  <c r="W135" i="12"/>
  <c r="AA135" i="12"/>
  <c r="T135" i="12"/>
  <c r="X135" i="12"/>
  <c r="AB135" i="12"/>
  <c r="U135" i="12"/>
  <c r="Y135" i="12"/>
  <c r="AC135" i="12"/>
  <c r="V135" i="12"/>
  <c r="Z135" i="12"/>
  <c r="S117" i="12"/>
  <c r="W117" i="12"/>
  <c r="AA117" i="12"/>
  <c r="T117" i="12"/>
  <c r="X117" i="12"/>
  <c r="AB117" i="12"/>
  <c r="U117" i="12"/>
  <c r="Y117" i="12"/>
  <c r="AC117" i="12"/>
  <c r="V117" i="12"/>
  <c r="Z117" i="12"/>
  <c r="S99" i="12"/>
  <c r="AA99" i="12"/>
  <c r="T99" i="12"/>
  <c r="U99" i="12"/>
  <c r="V99" i="12"/>
  <c r="AD99" i="18"/>
  <c r="S135" i="18"/>
  <c r="W135" i="18"/>
  <c r="AA135" i="18"/>
  <c r="T135" i="18"/>
  <c r="X135" i="18"/>
  <c r="AB135" i="18"/>
  <c r="U135" i="18"/>
  <c r="Y135" i="18"/>
  <c r="AC135" i="18"/>
  <c r="V135" i="18"/>
  <c r="Z135" i="18"/>
  <c r="S117" i="18"/>
  <c r="W117" i="18"/>
  <c r="AA117" i="18"/>
  <c r="T117" i="18"/>
  <c r="X117" i="18"/>
  <c r="AB117" i="18"/>
  <c r="U117" i="18"/>
  <c r="Y117" i="18"/>
  <c r="AC117" i="18"/>
  <c r="V117" i="18"/>
  <c r="Z117" i="18"/>
  <c r="S99" i="18"/>
  <c r="W99" i="18"/>
  <c r="AA99" i="18"/>
  <c r="T99" i="18"/>
  <c r="X99" i="18"/>
  <c r="AB99" i="18"/>
  <c r="U99" i="18"/>
  <c r="Y99" i="18"/>
  <c r="AC99" i="18"/>
  <c r="V99" i="18"/>
  <c r="Z99" i="18"/>
  <c r="S135" i="17"/>
  <c r="W135" i="17"/>
  <c r="AA135" i="17"/>
  <c r="T135" i="17"/>
  <c r="X135" i="17"/>
  <c r="AB135" i="17"/>
  <c r="U135" i="17"/>
  <c r="Y135" i="17"/>
  <c r="AC135" i="17"/>
  <c r="V135" i="17"/>
  <c r="Z135" i="17"/>
  <c r="S134" i="17"/>
  <c r="W134" i="17"/>
  <c r="AA134" i="17"/>
  <c r="T134" i="17"/>
  <c r="X134" i="17"/>
  <c r="AB134" i="17"/>
  <c r="U134" i="17"/>
  <c r="Y134" i="17"/>
  <c r="AC134" i="17"/>
  <c r="V134" i="17"/>
  <c r="Z134" i="17"/>
  <c r="S133" i="17"/>
  <c r="W133" i="17"/>
  <c r="AA133" i="17"/>
  <c r="T133" i="17"/>
  <c r="X133" i="17"/>
  <c r="AB133" i="17"/>
  <c r="U133" i="17"/>
  <c r="Y133" i="17"/>
  <c r="AC133" i="17"/>
  <c r="V133" i="17"/>
  <c r="Z133" i="17"/>
  <c r="S117" i="17"/>
  <c r="W117" i="17"/>
  <c r="AA117" i="17"/>
  <c r="T117" i="17"/>
  <c r="X117" i="17"/>
  <c r="AB117" i="17"/>
  <c r="U117" i="17"/>
  <c r="Y117" i="17"/>
  <c r="AC117" i="17"/>
  <c r="V117" i="17"/>
  <c r="Z117" i="17"/>
  <c r="S99" i="17"/>
  <c r="W99" i="17"/>
  <c r="AA99" i="17"/>
  <c r="T99" i="17"/>
  <c r="X99" i="17"/>
  <c r="AB99" i="17"/>
  <c r="U99" i="17"/>
  <c r="Y99" i="17"/>
  <c r="AC99" i="17"/>
  <c r="V99" i="17"/>
  <c r="Z99" i="17"/>
  <c r="S135" i="16"/>
  <c r="W135" i="16"/>
  <c r="AA135" i="16"/>
  <c r="T135" i="16"/>
  <c r="X135" i="16"/>
  <c r="AB135" i="16"/>
  <c r="U135" i="16"/>
  <c r="Y135" i="16"/>
  <c r="AC135" i="16"/>
  <c r="V135" i="16"/>
  <c r="Z135" i="16"/>
  <c r="S134" i="16"/>
  <c r="W134" i="16"/>
  <c r="AA134" i="16"/>
  <c r="V116" i="16"/>
  <c r="T134" i="16"/>
  <c r="X134" i="16"/>
  <c r="AB134" i="16"/>
  <c r="U134" i="16"/>
  <c r="Y134" i="16"/>
  <c r="AC134" i="16"/>
  <c r="V134" i="16"/>
  <c r="Z134" i="16"/>
  <c r="S133" i="16"/>
  <c r="W133" i="16"/>
  <c r="AA133" i="16"/>
  <c r="T133" i="16"/>
  <c r="X133" i="16"/>
  <c r="AB133" i="16"/>
  <c r="X116" i="16"/>
  <c r="U133" i="16"/>
  <c r="Y133" i="16"/>
  <c r="AC133" i="16"/>
  <c r="V133" i="16"/>
  <c r="Z133" i="16"/>
  <c r="S117" i="16"/>
  <c r="W117" i="16"/>
  <c r="AA117" i="16"/>
  <c r="T117" i="16"/>
  <c r="X117" i="16"/>
  <c r="AB117" i="16"/>
  <c r="V98" i="16"/>
  <c r="U117" i="16"/>
  <c r="Y117" i="16"/>
  <c r="AC117" i="16"/>
  <c r="X98" i="16"/>
  <c r="V117" i="16"/>
  <c r="Z117" i="16"/>
  <c r="S99" i="16"/>
  <c r="W99" i="16"/>
  <c r="AA99" i="16"/>
  <c r="T99" i="16"/>
  <c r="X99" i="16"/>
  <c r="AB99" i="16"/>
  <c r="U99" i="16"/>
  <c r="Y99" i="16"/>
  <c r="V99" i="16"/>
  <c r="Z99" i="16"/>
  <c r="S135" i="14"/>
  <c r="W135" i="14"/>
  <c r="AA135" i="14"/>
  <c r="T135" i="14"/>
  <c r="X135" i="14"/>
  <c r="AB135" i="14"/>
  <c r="U135" i="14"/>
  <c r="Y135" i="14"/>
  <c r="AC135" i="14"/>
  <c r="V135" i="14"/>
  <c r="Z135" i="14"/>
  <c r="S117" i="14"/>
  <c r="W117" i="14"/>
  <c r="AA117" i="14"/>
  <c r="T117" i="14"/>
  <c r="X117" i="14"/>
  <c r="AB117" i="14"/>
  <c r="U117" i="14"/>
  <c r="Y117" i="14"/>
  <c r="AC117" i="14"/>
  <c r="V117" i="14"/>
  <c r="Z117" i="14"/>
  <c r="S99" i="14"/>
  <c r="W99" i="14"/>
  <c r="AA99" i="14"/>
  <c r="T99" i="14"/>
  <c r="X99" i="14"/>
  <c r="AB99" i="14"/>
  <c r="U99" i="14"/>
  <c r="Y99" i="14"/>
  <c r="AC99" i="14"/>
  <c r="V99" i="14"/>
  <c r="Z99" i="14"/>
  <c r="S135" i="13"/>
  <c r="W135" i="13"/>
  <c r="AA135" i="13"/>
  <c r="T135" i="13"/>
  <c r="X135" i="13"/>
  <c r="AB135" i="13"/>
  <c r="U135" i="13"/>
  <c r="Y135" i="13"/>
  <c r="AC135" i="13"/>
  <c r="V135" i="13"/>
  <c r="Z135" i="13"/>
  <c r="S134" i="13"/>
  <c r="W134" i="13"/>
  <c r="AA134" i="13"/>
  <c r="T134" i="13"/>
  <c r="X134" i="13"/>
  <c r="AB134" i="13"/>
  <c r="U134" i="13"/>
  <c r="Y134" i="13"/>
  <c r="AC134" i="13"/>
  <c r="V134" i="13"/>
  <c r="Z134" i="13"/>
  <c r="S117" i="13"/>
  <c r="W117" i="13"/>
  <c r="AA117" i="13"/>
  <c r="T117" i="13"/>
  <c r="X117" i="13"/>
  <c r="AB117" i="13"/>
  <c r="U117" i="13"/>
  <c r="Y117" i="13"/>
  <c r="AC117" i="13"/>
  <c r="V117" i="13"/>
  <c r="Z117" i="13"/>
  <c r="S99" i="13"/>
  <c r="W99" i="13"/>
  <c r="AA99" i="13"/>
  <c r="T99" i="13"/>
  <c r="X99" i="13"/>
  <c r="AB99" i="13"/>
  <c r="U99" i="13"/>
  <c r="Y99" i="13"/>
  <c r="AC99" i="13"/>
  <c r="V99" i="13"/>
  <c r="Z99" i="13"/>
  <c r="S135" i="11"/>
  <c r="W135" i="11"/>
  <c r="AA135" i="11"/>
  <c r="T135" i="11"/>
  <c r="X135" i="11"/>
  <c r="AB135" i="11"/>
  <c r="U135" i="11"/>
  <c r="Y135" i="11"/>
  <c r="AC135" i="11"/>
  <c r="V135" i="11"/>
  <c r="Z135" i="11"/>
  <c r="S117" i="11"/>
  <c r="W117" i="11"/>
  <c r="AA117" i="11"/>
  <c r="T117" i="11"/>
  <c r="X117" i="11"/>
  <c r="AB117" i="11"/>
  <c r="U117" i="11"/>
  <c r="Y117" i="11"/>
  <c r="AC117" i="11"/>
  <c r="V117" i="11"/>
  <c r="Z117" i="11"/>
  <c r="S99" i="11"/>
  <c r="W99" i="11"/>
  <c r="AA99" i="11"/>
  <c r="T99" i="11"/>
  <c r="X99" i="11"/>
  <c r="AB99" i="11"/>
  <c r="U99" i="11"/>
  <c r="Y99" i="11"/>
  <c r="V99" i="11"/>
  <c r="Z99" i="11"/>
  <c r="S135" i="8"/>
  <c r="W135" i="8"/>
  <c r="AA135" i="8"/>
  <c r="T135" i="8"/>
  <c r="X135" i="8"/>
  <c r="AB135" i="8"/>
  <c r="U135" i="8"/>
  <c r="Y135" i="8"/>
  <c r="AC135" i="8"/>
  <c r="V135" i="8"/>
  <c r="Z135" i="8"/>
  <c r="S117" i="8"/>
  <c r="W117" i="8"/>
  <c r="AA117" i="8"/>
  <c r="T117" i="8"/>
  <c r="X117" i="8"/>
  <c r="AB117" i="8"/>
  <c r="U117" i="8"/>
  <c r="Y117" i="8"/>
  <c r="AC117" i="8"/>
  <c r="V117" i="8"/>
  <c r="Z117" i="8"/>
  <c r="S99" i="8"/>
  <c r="W99" i="8"/>
  <c r="AA99" i="8"/>
  <c r="T99" i="8"/>
  <c r="X99" i="8"/>
  <c r="AB99" i="8"/>
  <c r="U99" i="8"/>
  <c r="Y99" i="8"/>
  <c r="AC99" i="8"/>
  <c r="V99" i="8"/>
  <c r="Z99" i="8"/>
  <c r="S135" i="9"/>
  <c r="W135" i="9"/>
  <c r="AA135" i="9"/>
  <c r="T135" i="9"/>
  <c r="X135" i="9"/>
  <c r="AB135" i="9"/>
  <c r="U135" i="9"/>
  <c r="Y135" i="9"/>
  <c r="AC135" i="9"/>
  <c r="P135" i="9"/>
  <c r="V135" i="9"/>
  <c r="Z135" i="9"/>
  <c r="S134" i="9"/>
  <c r="W134" i="9"/>
  <c r="AA134" i="9"/>
  <c r="T134" i="9"/>
  <c r="X134" i="9"/>
  <c r="AB134" i="9"/>
  <c r="U134" i="9"/>
  <c r="Y134" i="9"/>
  <c r="AC134" i="9"/>
  <c r="P134" i="9"/>
  <c r="V134" i="9"/>
  <c r="Z134" i="9"/>
  <c r="S133" i="9"/>
  <c r="W133" i="9"/>
  <c r="AA133" i="9"/>
  <c r="T133" i="9"/>
  <c r="X133" i="9"/>
  <c r="AB133" i="9"/>
  <c r="U133" i="9"/>
  <c r="Y133" i="9"/>
  <c r="AC133" i="9"/>
  <c r="P133" i="9"/>
  <c r="V133" i="9"/>
  <c r="Z133" i="9"/>
  <c r="S117" i="9"/>
  <c r="W117" i="9"/>
  <c r="AA117" i="9"/>
  <c r="T117" i="9"/>
  <c r="X117" i="9"/>
  <c r="AB117" i="9"/>
  <c r="U117" i="9"/>
  <c r="Y117" i="9"/>
  <c r="AC117" i="9"/>
  <c r="V117" i="9"/>
  <c r="Z117" i="9"/>
  <c r="S99" i="9"/>
  <c r="W99" i="9"/>
  <c r="AA99" i="9"/>
  <c r="T99" i="9"/>
  <c r="X99" i="9"/>
  <c r="AB99" i="9"/>
  <c r="U99" i="9"/>
  <c r="Y99" i="9"/>
  <c r="AC99" i="9"/>
  <c r="V99" i="9"/>
  <c r="Z99" i="9"/>
  <c r="U44" i="7"/>
  <c r="T41" i="7"/>
  <c r="E41" i="32" s="1"/>
  <c r="E99" i="32" s="1"/>
  <c r="X41" i="7"/>
  <c r="I41" i="32" s="1"/>
  <c r="I99" i="32" s="1"/>
  <c r="AB41" i="7"/>
  <c r="M41" i="32" s="1"/>
  <c r="M99" i="32" s="1"/>
  <c r="T42" i="7"/>
  <c r="E42" i="32" s="1"/>
  <c r="E117" i="32" s="1"/>
  <c r="X42" i="7"/>
  <c r="I42" i="32" s="1"/>
  <c r="I117" i="32" s="1"/>
  <c r="AB42" i="7"/>
  <c r="M42" i="32" s="1"/>
  <c r="M117" i="32" s="1"/>
  <c r="T43" i="7"/>
  <c r="E43" i="32" s="1"/>
  <c r="E135" i="32" s="1"/>
  <c r="X43" i="7"/>
  <c r="I43" i="32" s="1"/>
  <c r="I135" i="32" s="1"/>
  <c r="AB43" i="7"/>
  <c r="M43" i="32" s="1"/>
  <c r="M135" i="32" s="1"/>
  <c r="Y41" i="7"/>
  <c r="AC41" i="7"/>
  <c r="N41" i="32" s="1"/>
  <c r="N99" i="32" s="1"/>
  <c r="Y42" i="7"/>
  <c r="J42" i="32" s="1"/>
  <c r="J117" i="32" s="1"/>
  <c r="AC42" i="7"/>
  <c r="N42" i="32" s="1"/>
  <c r="N117" i="32" s="1"/>
  <c r="Y43" i="7"/>
  <c r="J43" i="32" s="1"/>
  <c r="J135" i="32" s="1"/>
  <c r="AC43" i="7"/>
  <c r="N43" i="32" s="1"/>
  <c r="N135" i="32" s="1"/>
  <c r="Z41" i="7"/>
  <c r="AD41" i="7"/>
  <c r="O41" i="32" s="1"/>
  <c r="O99" i="32" s="1"/>
  <c r="P42" i="7"/>
  <c r="P44" i="7" s="1"/>
  <c r="Z43" i="7"/>
  <c r="K43" i="32" s="1"/>
  <c r="K135" i="32" s="1"/>
  <c r="AD43" i="7"/>
  <c r="O43" i="32" s="1"/>
  <c r="O135" i="32" s="1"/>
  <c r="AD99" i="7"/>
  <c r="S41" i="7"/>
  <c r="D41" i="32" s="1"/>
  <c r="D99" i="32" s="1"/>
  <c r="W41" i="7"/>
  <c r="H41" i="32" s="1"/>
  <c r="H99" i="32" s="1"/>
  <c r="AA41" i="7"/>
  <c r="L41" i="32" s="1"/>
  <c r="L99" i="32" s="1"/>
  <c r="S42" i="7"/>
  <c r="W42" i="7"/>
  <c r="H42" i="32" s="1"/>
  <c r="H117" i="32" s="1"/>
  <c r="S43" i="7"/>
  <c r="D43" i="32" s="1"/>
  <c r="D135" i="32" s="1"/>
  <c r="W43" i="7"/>
  <c r="H43" i="32" s="1"/>
  <c r="H135" i="32" s="1"/>
  <c r="S135" i="7"/>
  <c r="W135" i="7"/>
  <c r="AA135" i="7"/>
  <c r="T135" i="7"/>
  <c r="X135" i="7"/>
  <c r="AB135" i="7"/>
  <c r="U135" i="7"/>
  <c r="Y135" i="7"/>
  <c r="AC135" i="7"/>
  <c r="V135" i="7"/>
  <c r="Z135" i="7"/>
  <c r="S117" i="7"/>
  <c r="W117" i="7"/>
  <c r="AA117" i="7"/>
  <c r="T117" i="7"/>
  <c r="X117" i="7"/>
  <c r="AB117" i="7"/>
  <c r="U117" i="7"/>
  <c r="Y117" i="7"/>
  <c r="AC117" i="7"/>
  <c r="P117" i="7"/>
  <c r="V117" i="7"/>
  <c r="Z117" i="7"/>
  <c r="S99" i="7"/>
  <c r="W99" i="7"/>
  <c r="AA99" i="7"/>
  <c r="T99" i="7"/>
  <c r="X99" i="7"/>
  <c r="AB99" i="7"/>
  <c r="U99" i="7"/>
  <c r="Y99" i="7"/>
  <c r="AC99" i="7"/>
  <c r="P99" i="7"/>
  <c r="V99" i="7"/>
  <c r="Z99" i="7"/>
  <c r="DA7" i="46"/>
  <c r="DA56" i="46" s="1"/>
  <c r="K56" i="46" s="1"/>
  <c r="DO7" i="46"/>
  <c r="DO61" i="46" s="1"/>
  <c r="L61" i="46" s="1"/>
  <c r="CZ60" i="46"/>
  <c r="C60" i="46" s="1"/>
  <c r="CZ59" i="46"/>
  <c r="C59" i="46" s="1"/>
  <c r="CZ61" i="46"/>
  <c r="C61" i="46" s="1"/>
  <c r="CZ56" i="46"/>
  <c r="C56" i="46" s="1"/>
  <c r="G56" i="46" s="1"/>
  <c r="CZ55" i="46"/>
  <c r="C55" i="46" s="1"/>
  <c r="G55" i="46" s="1"/>
  <c r="CZ54" i="46"/>
  <c r="C54" i="46" s="1"/>
  <c r="G54" i="46" s="1"/>
  <c r="CZ51" i="46"/>
  <c r="C51" i="46" s="1"/>
  <c r="G51" i="46" s="1"/>
  <c r="CZ50" i="46"/>
  <c r="C50" i="46" s="1"/>
  <c r="CZ46" i="46"/>
  <c r="C46" i="46" s="1"/>
  <c r="G46" i="46" s="1"/>
  <c r="CZ45" i="46"/>
  <c r="C45" i="46" s="1"/>
  <c r="CZ49" i="46"/>
  <c r="C49" i="46" s="1"/>
  <c r="G49" i="46" s="1"/>
  <c r="CZ44" i="46"/>
  <c r="C44" i="46" s="1"/>
  <c r="G44" i="46" s="1"/>
  <c r="CZ40" i="46"/>
  <c r="C40" i="46" s="1"/>
  <c r="CZ41" i="46"/>
  <c r="C41" i="46" s="1"/>
  <c r="G41" i="46" s="1"/>
  <c r="CZ39" i="46"/>
  <c r="C39" i="46" s="1"/>
  <c r="CZ34" i="46"/>
  <c r="C34" i="46" s="1"/>
  <c r="CZ35" i="46"/>
  <c r="C35" i="46" s="1"/>
  <c r="CZ36" i="46"/>
  <c r="C36" i="46" s="1"/>
  <c r="G36" i="46" s="1"/>
  <c r="CZ31" i="46"/>
  <c r="C31" i="46" s="1"/>
  <c r="G31" i="46" s="1"/>
  <c r="CZ29" i="46"/>
  <c r="C29" i="46" s="1"/>
  <c r="G29" i="46" s="1"/>
  <c r="CZ26" i="46"/>
  <c r="C26" i="46" s="1"/>
  <c r="G26" i="46" s="1"/>
  <c r="CZ25" i="46"/>
  <c r="C25" i="46" s="1"/>
  <c r="G25" i="46" s="1"/>
  <c r="CZ24" i="46"/>
  <c r="C24" i="46" s="1"/>
  <c r="G24" i="46" s="1"/>
  <c r="CZ21" i="46"/>
  <c r="C21" i="46" s="1"/>
  <c r="CZ20" i="46"/>
  <c r="C20" i="46" s="1"/>
  <c r="G20" i="46" s="1"/>
  <c r="CZ19" i="46"/>
  <c r="C19" i="46" s="1"/>
  <c r="G19" i="46" s="1"/>
  <c r="CZ30" i="46"/>
  <c r="C30" i="46" s="1"/>
  <c r="DN41" i="46"/>
  <c r="D41" i="46" s="1"/>
  <c r="DN36" i="46"/>
  <c r="D36" i="46" s="1"/>
  <c r="DA7" i="45"/>
  <c r="DB7" i="45" s="1"/>
  <c r="DB60" i="45" s="1"/>
  <c r="S60" i="45" s="1"/>
  <c r="CZ10" i="45"/>
  <c r="C10" i="45" s="1"/>
  <c r="G10" i="45" s="1"/>
  <c r="U43" i="38"/>
  <c r="Y43" i="38"/>
  <c r="W43" i="38"/>
  <c r="X133" i="7"/>
  <c r="W132" i="7"/>
  <c r="AD131" i="7"/>
  <c r="V131" i="7"/>
  <c r="AC130" i="7"/>
  <c r="U130" i="7"/>
  <c r="P130" i="7"/>
  <c r="AB129" i="7"/>
  <c r="T129" i="7"/>
  <c r="X115" i="7"/>
  <c r="W114" i="7"/>
  <c r="AD113" i="7"/>
  <c r="AC112" i="7"/>
  <c r="U112" i="7"/>
  <c r="P112" i="7"/>
  <c r="AB111" i="7"/>
  <c r="T111" i="7"/>
  <c r="X97" i="7"/>
  <c r="W96" i="7"/>
  <c r="AD95" i="7"/>
  <c r="V95" i="7"/>
  <c r="AC94" i="7"/>
  <c r="U94" i="7"/>
  <c r="P94" i="7"/>
  <c r="AB93" i="7"/>
  <c r="T93" i="7"/>
  <c r="Z139" i="9"/>
  <c r="P139" i="9"/>
  <c r="S139" i="9"/>
  <c r="X131" i="9"/>
  <c r="AD129" i="9"/>
  <c r="Y114" i="9"/>
  <c r="P114" i="9"/>
  <c r="U114" i="9"/>
  <c r="AC114" i="9"/>
  <c r="X113" i="9"/>
  <c r="P112" i="9"/>
  <c r="U112" i="9"/>
  <c r="AC112" i="9"/>
  <c r="W112" i="9"/>
  <c r="S112" i="9"/>
  <c r="AA112" i="9"/>
  <c r="P98" i="9"/>
  <c r="Y98" i="9"/>
  <c r="AD133" i="7"/>
  <c r="AC132" i="7"/>
  <c r="U132" i="7"/>
  <c r="P132" i="7"/>
  <c r="AA130" i="7"/>
  <c r="S130" i="7"/>
  <c r="Z129" i="7"/>
  <c r="P129" i="7"/>
  <c r="S129" i="7"/>
  <c r="AD115" i="7"/>
  <c r="AC114" i="7"/>
  <c r="U114" i="7"/>
  <c r="P114" i="7"/>
  <c r="AA112" i="7"/>
  <c r="S112" i="7"/>
  <c r="Z111" i="7"/>
  <c r="P111" i="7"/>
  <c r="S111" i="7"/>
  <c r="AD97" i="7"/>
  <c r="AC96" i="7"/>
  <c r="U96" i="7"/>
  <c r="P96" i="7"/>
  <c r="AA94" i="7"/>
  <c r="S94" i="7"/>
  <c r="P93" i="7"/>
  <c r="S93" i="7"/>
  <c r="P130" i="9"/>
  <c r="T111" i="9"/>
  <c r="AB111" i="9"/>
  <c r="V111" i="9"/>
  <c r="AD111" i="9"/>
  <c r="S111" i="9"/>
  <c r="P111" i="9"/>
  <c r="Z111" i="9"/>
  <c r="W96" i="9"/>
  <c r="Y96" i="9"/>
  <c r="P96" i="9"/>
  <c r="U96" i="9"/>
  <c r="AC96" i="9"/>
  <c r="AB29" i="9"/>
  <c r="X29" i="9"/>
  <c r="AD139" i="9"/>
  <c r="V139" i="9"/>
  <c r="AC132" i="9"/>
  <c r="U132" i="9"/>
  <c r="P132" i="9"/>
  <c r="Z129" i="9"/>
  <c r="P129" i="9"/>
  <c r="U116" i="9"/>
  <c r="S115" i="9"/>
  <c r="P115" i="9"/>
  <c r="Z115" i="9"/>
  <c r="V115" i="9"/>
  <c r="AD115" i="9"/>
  <c r="T29" i="9"/>
  <c r="Z133" i="7"/>
  <c r="P133" i="7"/>
  <c r="AD129" i="7"/>
  <c r="Z115" i="7"/>
  <c r="P115" i="7"/>
  <c r="AD111" i="7"/>
  <c r="Z97" i="7"/>
  <c r="P97" i="7"/>
  <c r="AD93" i="7"/>
  <c r="AB139" i="9"/>
  <c r="Z131" i="9"/>
  <c r="S116" i="9"/>
  <c r="W116" i="9"/>
  <c r="X97" i="9"/>
  <c r="T34" i="9"/>
  <c r="AB113" i="9"/>
  <c r="W98" i="9"/>
  <c r="AD97" i="9"/>
  <c r="V97" i="9"/>
  <c r="S134" i="8"/>
  <c r="AC133" i="8"/>
  <c r="U133" i="8"/>
  <c r="AB132" i="8"/>
  <c r="AA131" i="8"/>
  <c r="S131" i="8"/>
  <c r="Z130" i="8"/>
  <c r="S130" i="8"/>
  <c r="Y129" i="8"/>
  <c r="X116" i="8"/>
  <c r="W115" i="8"/>
  <c r="AD114" i="8"/>
  <c r="V114" i="8"/>
  <c r="AC113" i="8"/>
  <c r="U113" i="8"/>
  <c r="AD112" i="8"/>
  <c r="X112" i="8"/>
  <c r="AC111" i="8"/>
  <c r="U111" i="8"/>
  <c r="Z98" i="8"/>
  <c r="V98" i="8"/>
  <c r="U98" i="8"/>
  <c r="AA97" i="8"/>
  <c r="W97" i="8"/>
  <c r="AA96" i="8"/>
  <c r="W96" i="8"/>
  <c r="S96" i="8"/>
  <c r="AB95" i="8"/>
  <c r="X95" i="8"/>
  <c r="T95" i="8"/>
  <c r="AC94" i="8"/>
  <c r="Y94" i="8"/>
  <c r="U94" i="8"/>
  <c r="AD93" i="8"/>
  <c r="Z93" i="8"/>
  <c r="V93" i="8"/>
  <c r="U134" i="11"/>
  <c r="W133" i="11"/>
  <c r="AD132" i="11"/>
  <c r="V132" i="11"/>
  <c r="AC131" i="11"/>
  <c r="U131" i="11"/>
  <c r="AB130" i="11"/>
  <c r="AA129" i="11"/>
  <c r="S129" i="11"/>
  <c r="Z116" i="11"/>
  <c r="S116" i="11"/>
  <c r="Y115" i="11"/>
  <c r="X114" i="11"/>
  <c r="W113" i="11"/>
  <c r="AD112" i="11"/>
  <c r="V112" i="11"/>
  <c r="AC112" i="11"/>
  <c r="W111" i="11"/>
  <c r="V98" i="11"/>
  <c r="AC97" i="11"/>
  <c r="U97" i="11"/>
  <c r="AB96" i="11"/>
  <c r="AA95" i="11"/>
  <c r="S95" i="11"/>
  <c r="Z94" i="11"/>
  <c r="S94" i="11"/>
  <c r="Y93" i="11"/>
  <c r="Z139" i="13"/>
  <c r="S139" i="13"/>
  <c r="AB139" i="13"/>
  <c r="AD133" i="13"/>
  <c r="V133" i="13"/>
  <c r="AC132" i="13"/>
  <c r="U132" i="13"/>
  <c r="AB131" i="13"/>
  <c r="T115" i="13"/>
  <c r="U114" i="13"/>
  <c r="Y98" i="13"/>
  <c r="AA98" i="13"/>
  <c r="AC96" i="13"/>
  <c r="W114" i="13"/>
  <c r="Y114" i="13"/>
  <c r="V113" i="13"/>
  <c r="AD113" i="13"/>
  <c r="X113" i="13"/>
  <c r="X97" i="13"/>
  <c r="Z97" i="13"/>
  <c r="AA96" i="13"/>
  <c r="AC98" i="9"/>
  <c r="Z97" i="9"/>
  <c r="P97" i="9"/>
  <c r="W134" i="8"/>
  <c r="AC134" i="8"/>
  <c r="Y133" i="8"/>
  <c r="W131" i="8"/>
  <c r="AD130" i="8"/>
  <c r="V130" i="8"/>
  <c r="AC129" i="8"/>
  <c r="U129" i="8"/>
  <c r="AB116" i="8"/>
  <c r="AA115" i="8"/>
  <c r="Z114" i="8"/>
  <c r="Y113" i="8"/>
  <c r="Y111" i="8"/>
  <c r="AB111" i="8"/>
  <c r="AB98" i="8"/>
  <c r="X98" i="8"/>
  <c r="AC97" i="8"/>
  <c r="Y97" i="8"/>
  <c r="U97" i="8"/>
  <c r="AC96" i="8"/>
  <c r="Y96" i="8"/>
  <c r="U96" i="8"/>
  <c r="AD95" i="8"/>
  <c r="Z95" i="8"/>
  <c r="V95" i="8"/>
  <c r="AA94" i="8"/>
  <c r="W94" i="8"/>
  <c r="AB93" i="8"/>
  <c r="X93" i="8"/>
  <c r="Y134" i="11"/>
  <c r="AA134" i="11"/>
  <c r="AA133" i="11"/>
  <c r="Z132" i="11"/>
  <c r="Y131" i="11"/>
  <c r="W129" i="11"/>
  <c r="AD116" i="11"/>
  <c r="V116" i="11"/>
  <c r="AC115" i="11"/>
  <c r="U115" i="11"/>
  <c r="AB114" i="11"/>
  <c r="AA113" i="11"/>
  <c r="Z112" i="11"/>
  <c r="AA111" i="11"/>
  <c r="Z98" i="11"/>
  <c r="Y97" i="11"/>
  <c r="W95" i="11"/>
  <c r="AD94" i="11"/>
  <c r="V94" i="11"/>
  <c r="AC93" i="11"/>
  <c r="U93" i="11"/>
  <c r="Z133" i="13"/>
  <c r="U130" i="13"/>
  <c r="W130" i="13"/>
  <c r="T129" i="13"/>
  <c r="AB129" i="13"/>
  <c r="V129" i="13"/>
  <c r="AD129" i="13"/>
  <c r="AC116" i="13"/>
  <c r="W116" i="13"/>
  <c r="AA116" i="13"/>
  <c r="Y116" i="13"/>
  <c r="AC114" i="13"/>
  <c r="U112" i="13"/>
  <c r="AC112" i="13"/>
  <c r="W112" i="13"/>
  <c r="T111" i="13"/>
  <c r="AB111" i="13"/>
  <c r="V111" i="13"/>
  <c r="AD111" i="13"/>
  <c r="T97" i="13"/>
  <c r="U96" i="13"/>
  <c r="AC131" i="8"/>
  <c r="U131" i="8"/>
  <c r="AB130" i="8"/>
  <c r="Z116" i="8"/>
  <c r="Z112" i="8"/>
  <c r="AD111" i="8"/>
  <c r="W111" i="8"/>
  <c r="AA98" i="8"/>
  <c r="AB97" i="8"/>
  <c r="AB96" i="8"/>
  <c r="X96" i="8"/>
  <c r="AC95" i="8"/>
  <c r="Y95" i="8"/>
  <c r="AD94" i="8"/>
  <c r="Z94" i="8"/>
  <c r="V94" i="8"/>
  <c r="AA93" i="8"/>
  <c r="W134" i="11"/>
  <c r="AC129" i="11"/>
  <c r="U129" i="11"/>
  <c r="AB116" i="11"/>
  <c r="Z114" i="11"/>
  <c r="Y111" i="11"/>
  <c r="AC95" i="11"/>
  <c r="U95" i="11"/>
  <c r="AB94" i="11"/>
  <c r="X115" i="13"/>
  <c r="Z115" i="13"/>
  <c r="W96" i="13"/>
  <c r="Y96" i="13"/>
  <c r="AC133" i="14"/>
  <c r="U133" i="14"/>
  <c r="AA131" i="14"/>
  <c r="S131" i="14"/>
  <c r="Z130" i="14"/>
  <c r="S130" i="14"/>
  <c r="AD114" i="14"/>
  <c r="V114" i="14"/>
  <c r="AC113" i="14"/>
  <c r="U113" i="14"/>
  <c r="AC112" i="14"/>
  <c r="Y112" i="14"/>
  <c r="U112" i="14"/>
  <c r="AC97" i="14"/>
  <c r="U97" i="14"/>
  <c r="Z96" i="14"/>
  <c r="S96" i="14"/>
  <c r="AA139" i="16"/>
  <c r="S139" i="16"/>
  <c r="Z132" i="16"/>
  <c r="S132" i="16"/>
  <c r="AC115" i="16"/>
  <c r="U115" i="16"/>
  <c r="T114" i="16"/>
  <c r="AB114" i="16"/>
  <c r="AA93" i="16"/>
  <c r="S112" i="16"/>
  <c r="Z112" i="16"/>
  <c r="T112" i="16"/>
  <c r="AB112" i="16"/>
  <c r="U97" i="16"/>
  <c r="AC97" i="16"/>
  <c r="W97" i="16"/>
  <c r="T96" i="16"/>
  <c r="AB96" i="16"/>
  <c r="V96" i="16"/>
  <c r="AD96" i="16"/>
  <c r="W134" i="14"/>
  <c r="AC134" i="14"/>
  <c r="T134" i="14"/>
  <c r="W131" i="14"/>
  <c r="AD130" i="14"/>
  <c r="V130" i="14"/>
  <c r="AC129" i="14"/>
  <c r="U129" i="14"/>
  <c r="AB116" i="14"/>
  <c r="T116" i="14"/>
  <c r="Z114" i="14"/>
  <c r="Y113" i="14"/>
  <c r="AA112" i="14"/>
  <c r="W112" i="14"/>
  <c r="U111" i="14"/>
  <c r="W111" i="14"/>
  <c r="Z98" i="14"/>
  <c r="Y97" i="14"/>
  <c r="AD96" i="14"/>
  <c r="V96" i="14"/>
  <c r="AC95" i="14"/>
  <c r="U95" i="14"/>
  <c r="AB94" i="14"/>
  <c r="T94" i="14"/>
  <c r="AA93" i="14"/>
  <c r="W139" i="16"/>
  <c r="AD132" i="16"/>
  <c r="V132" i="16"/>
  <c r="AC131" i="16"/>
  <c r="U131" i="16"/>
  <c r="AB130" i="16"/>
  <c r="T130" i="16"/>
  <c r="AA129" i="16"/>
  <c r="T116" i="16"/>
  <c r="Y115" i="16"/>
  <c r="V114" i="16"/>
  <c r="S113" i="16"/>
  <c r="AA113" i="16"/>
  <c r="U113" i="16"/>
  <c r="AC113" i="16"/>
  <c r="AB98" i="16"/>
  <c r="Z96" i="16"/>
  <c r="S94" i="16"/>
  <c r="Z94" i="16"/>
  <c r="T94" i="16"/>
  <c r="AB94" i="16"/>
  <c r="Y93" i="16"/>
  <c r="V39" i="16"/>
  <c r="AD132" i="14"/>
  <c r="AC131" i="14"/>
  <c r="U131" i="14"/>
  <c r="AB130" i="14"/>
  <c r="AA129" i="14"/>
  <c r="Z116" i="14"/>
  <c r="AD112" i="14"/>
  <c r="Z112" i="14"/>
  <c r="AB96" i="14"/>
  <c r="AA95" i="14"/>
  <c r="Z94" i="14"/>
  <c r="AC139" i="16"/>
  <c r="U139" i="16"/>
  <c r="AB132" i="16"/>
  <c r="AA131" i="16"/>
  <c r="Z130" i="16"/>
  <c r="AD114" i="16"/>
  <c r="S114" i="16"/>
  <c r="AD112" i="16"/>
  <c r="AA111" i="16"/>
  <c r="Z98" i="16"/>
  <c r="AA97" i="16"/>
  <c r="X96" i="16"/>
  <c r="S95" i="16"/>
  <c r="AA95" i="16"/>
  <c r="U95" i="16"/>
  <c r="AC95" i="16"/>
  <c r="AC93" i="16"/>
  <c r="Y39" i="16"/>
  <c r="AA132" i="17"/>
  <c r="S132" i="17"/>
  <c r="Z131" i="17"/>
  <c r="S131" i="17"/>
  <c r="U116" i="17"/>
  <c r="AA114" i="17"/>
  <c r="S114" i="17"/>
  <c r="Z113" i="17"/>
  <c r="S113" i="17"/>
  <c r="U98" i="17"/>
  <c r="AA96" i="17"/>
  <c r="S96" i="17"/>
  <c r="W94" i="17"/>
  <c r="AB93" i="17"/>
  <c r="T93" i="17"/>
  <c r="S116" i="18"/>
  <c r="S98" i="18"/>
  <c r="S132" i="12"/>
  <c r="AC116" i="12"/>
  <c r="X97" i="12"/>
  <c r="Z97" i="12"/>
  <c r="AA96" i="12"/>
  <c r="X130" i="12"/>
  <c r="T129" i="12"/>
  <c r="V115" i="12"/>
  <c r="AD115" i="12"/>
  <c r="X115" i="12"/>
  <c r="AD113" i="12"/>
  <c r="T113" i="12"/>
  <c r="X139" i="17"/>
  <c r="W132" i="17"/>
  <c r="AD131" i="17"/>
  <c r="V131" i="17"/>
  <c r="AC130" i="17"/>
  <c r="U130" i="17"/>
  <c r="AB129" i="17"/>
  <c r="T129" i="17"/>
  <c r="X115" i="17"/>
  <c r="W114" i="17"/>
  <c r="AD113" i="17"/>
  <c r="V113" i="17"/>
  <c r="AC112" i="17"/>
  <c r="U112" i="17"/>
  <c r="AB111" i="17"/>
  <c r="T111" i="17"/>
  <c r="W96" i="17"/>
  <c r="AD95" i="17"/>
  <c r="V95" i="17"/>
  <c r="X93" i="17"/>
  <c r="S134" i="18"/>
  <c r="Z132" i="18"/>
  <c r="W129" i="18"/>
  <c r="AD116" i="18"/>
  <c r="V116" i="18"/>
  <c r="AC115" i="18"/>
  <c r="U115" i="18"/>
  <c r="AB114" i="18"/>
  <c r="T114" i="18"/>
  <c r="Z112" i="18"/>
  <c r="Y111" i="18"/>
  <c r="V98" i="18"/>
  <c r="AC97" i="18"/>
  <c r="U97" i="18"/>
  <c r="AB96" i="18"/>
  <c r="T96" i="18"/>
  <c r="Z94" i="18"/>
  <c r="W133" i="12"/>
  <c r="AD132" i="12"/>
  <c r="V132" i="12"/>
  <c r="Y131" i="12"/>
  <c r="Z130" i="12"/>
  <c r="Y116" i="12"/>
  <c r="AB115" i="12"/>
  <c r="V113" i="12"/>
  <c r="W112" i="12"/>
  <c r="Y112" i="12"/>
  <c r="T111" i="12"/>
  <c r="AB111" i="12"/>
  <c r="V111" i="12"/>
  <c r="AD111" i="12"/>
  <c r="AD97" i="12"/>
  <c r="Y96" i="12"/>
  <c r="X95" i="12"/>
  <c r="T98" i="16"/>
  <c r="AC132" i="17"/>
  <c r="U132" i="17"/>
  <c r="AB131" i="17"/>
  <c r="AA130" i="17"/>
  <c r="Z129" i="17"/>
  <c r="AC114" i="17"/>
  <c r="U114" i="17"/>
  <c r="AB113" i="17"/>
  <c r="AA112" i="17"/>
  <c r="Z111" i="17"/>
  <c r="W98" i="17"/>
  <c r="AD97" i="17"/>
  <c r="AC96" i="17"/>
  <c r="U96" i="17"/>
  <c r="AB95" i="17"/>
  <c r="AD93" i="17"/>
  <c r="Y134" i="18"/>
  <c r="AA134" i="18"/>
  <c r="AD130" i="18"/>
  <c r="AC129" i="18"/>
  <c r="U129" i="18"/>
  <c r="AB116" i="18"/>
  <c r="AA115" i="18"/>
  <c r="Z114" i="18"/>
  <c r="AB98" i="18"/>
  <c r="AA97" i="18"/>
  <c r="Z96" i="18"/>
  <c r="AC133" i="12"/>
  <c r="U133" i="12"/>
  <c r="AB132" i="12"/>
  <c r="AA131" i="12"/>
  <c r="V130" i="12"/>
  <c r="AD129" i="12"/>
  <c r="W116" i="12"/>
  <c r="Z115" i="12"/>
  <c r="AC114" i="12"/>
  <c r="AC112" i="12"/>
  <c r="Z111" i="12"/>
  <c r="AA98" i="12"/>
  <c r="AC98" i="12"/>
  <c r="AB97" i="12"/>
  <c r="AC96" i="12"/>
  <c r="W96" i="12"/>
  <c r="U94" i="12"/>
  <c r="AC94" i="12"/>
  <c r="W94" i="12"/>
  <c r="S93" i="12"/>
  <c r="U113" i="15"/>
  <c r="S111" i="15"/>
  <c r="V98" i="15"/>
  <c r="AB97" i="15"/>
  <c r="Y93" i="15"/>
  <c r="W19" i="15"/>
  <c r="AB19" i="15"/>
  <c r="X19" i="15"/>
  <c r="T19" i="15"/>
  <c r="AD93" i="12"/>
  <c r="V93" i="12"/>
  <c r="Y134" i="15"/>
  <c r="AA134" i="15"/>
  <c r="AA133" i="15"/>
  <c r="Z132" i="15"/>
  <c r="Y131" i="15"/>
  <c r="X130" i="15"/>
  <c r="W129" i="15"/>
  <c r="AB116" i="15"/>
  <c r="AC115" i="15"/>
  <c r="U115" i="15"/>
  <c r="Z114" i="15"/>
  <c r="Y113" i="15"/>
  <c r="X112" i="15"/>
  <c r="W111" i="15"/>
  <c r="Z98" i="15"/>
  <c r="AD98" i="15"/>
  <c r="AA97" i="15"/>
  <c r="S97" i="15"/>
  <c r="AD96" i="15"/>
  <c r="X96" i="15"/>
  <c r="Y96" i="15"/>
  <c r="AC95" i="15"/>
  <c r="U95" i="15"/>
  <c r="AB95" i="15"/>
  <c r="AA94" i="15"/>
  <c r="V94" i="15"/>
  <c r="AA93" i="15"/>
  <c r="W93" i="15"/>
  <c r="AB29" i="15"/>
  <c r="T29" i="15"/>
  <c r="AD95" i="12"/>
  <c r="AB93" i="12"/>
  <c r="W134" i="15"/>
  <c r="AD130" i="15"/>
  <c r="AC129" i="15"/>
  <c r="U129" i="15"/>
  <c r="AD112" i="15"/>
  <c r="AC111" i="15"/>
  <c r="U111" i="15"/>
  <c r="X98" i="15"/>
  <c r="Y97" i="15"/>
  <c r="AD97" i="15"/>
  <c r="AC96" i="15"/>
  <c r="V96" i="15"/>
  <c r="AD94" i="15"/>
  <c r="Z94" i="15"/>
  <c r="AD93" i="15"/>
  <c r="Z93" i="15"/>
  <c r="AB24" i="15"/>
  <c r="T24" i="15"/>
  <c r="AA134" i="19"/>
  <c r="Z133" i="19"/>
  <c r="AA133" i="19"/>
  <c r="AD132" i="19"/>
  <c r="W132" i="19"/>
  <c r="AC131" i="19"/>
  <c r="Y131" i="19"/>
  <c r="U131" i="19"/>
  <c r="AD130" i="19"/>
  <c r="Z130" i="19"/>
  <c r="V130" i="19"/>
  <c r="AD129" i="19"/>
  <c r="Z129" i="19"/>
  <c r="V129" i="19"/>
  <c r="AA116" i="19"/>
  <c r="W116" i="19"/>
  <c r="S116" i="19"/>
  <c r="AB115" i="19"/>
  <c r="X115" i="19"/>
  <c r="T115" i="19"/>
  <c r="AC114" i="19"/>
  <c r="Y114" i="19"/>
  <c r="U114" i="19"/>
  <c r="AD113" i="19"/>
  <c r="Z113" i="19"/>
  <c r="V113" i="19"/>
  <c r="AA112" i="19"/>
  <c r="W112" i="19"/>
  <c r="S112" i="19"/>
  <c r="AB111" i="19"/>
  <c r="X111" i="19"/>
  <c r="T111" i="19"/>
  <c r="X98" i="19"/>
  <c r="T98" i="19"/>
  <c r="AC97" i="19"/>
  <c r="Y97" i="19"/>
  <c r="U97" i="19"/>
  <c r="AD96" i="19"/>
  <c r="Z96" i="19"/>
  <c r="V96" i="19"/>
  <c r="AA95" i="19"/>
  <c r="W95" i="19"/>
  <c r="S95" i="19"/>
  <c r="AB94" i="19"/>
  <c r="X94" i="19"/>
  <c r="T94" i="19"/>
  <c r="AC93" i="19"/>
  <c r="Y93" i="19"/>
  <c r="U93" i="19"/>
  <c r="AC134" i="19"/>
  <c r="AC133" i="19"/>
  <c r="V133" i="19"/>
  <c r="AA132" i="19"/>
  <c r="AA131" i="19"/>
  <c r="W131" i="19"/>
  <c r="AB130" i="19"/>
  <c r="AB129" i="19"/>
  <c r="AC116" i="19"/>
  <c r="Y116" i="19"/>
  <c r="U116" i="19"/>
  <c r="AD115" i="19"/>
  <c r="Z115" i="19"/>
  <c r="V115" i="19"/>
  <c r="AB134" i="19"/>
  <c r="X134" i="19"/>
  <c r="AB133" i="19"/>
  <c r="T133" i="19"/>
  <c r="AD131" i="19"/>
  <c r="Z131" i="19"/>
  <c r="AA130" i="19"/>
  <c r="AA129" i="19"/>
  <c r="W129" i="19"/>
  <c r="AB116" i="19"/>
  <c r="X116" i="19"/>
  <c r="T116" i="19"/>
  <c r="AC115" i="19"/>
  <c r="Y115" i="19"/>
  <c r="AD114" i="19"/>
  <c r="Z114" i="19"/>
  <c r="AA113" i="19"/>
  <c r="W113" i="19"/>
  <c r="AB112" i="19"/>
  <c r="X112" i="19"/>
  <c r="AC111" i="19"/>
  <c r="Y111" i="19"/>
  <c r="Y98" i="19"/>
  <c r="U98" i="19"/>
  <c r="AD97" i="19"/>
  <c r="Z97" i="19"/>
  <c r="V97" i="19"/>
  <c r="AA96" i="19"/>
  <c r="W96" i="19"/>
  <c r="AB95" i="19"/>
  <c r="X95" i="19"/>
  <c r="AC94" i="19"/>
  <c r="Y94" i="19"/>
  <c r="AD93" i="19"/>
  <c r="Z93" i="19"/>
  <c r="V93" i="19"/>
  <c r="DA61" i="46"/>
  <c r="K61" i="46" s="1"/>
  <c r="DA45" i="46"/>
  <c r="K45" i="46" s="1"/>
  <c r="DB7" i="46"/>
  <c r="DB35" i="46" s="1"/>
  <c r="S35" i="46" s="1"/>
  <c r="DO36" i="46"/>
  <c r="L36" i="46" s="1"/>
  <c r="FA41" i="32"/>
  <c r="FA99" i="32" s="1"/>
  <c r="FC41" i="32"/>
  <c r="FC99" i="32" s="1"/>
  <c r="FE41" i="32"/>
  <c r="FE99" i="32" s="1"/>
  <c r="FG41" i="32"/>
  <c r="FG99" i="32" s="1"/>
  <c r="FI41" i="32"/>
  <c r="FI99" i="32" s="1"/>
  <c r="W44" i="19"/>
  <c r="Y44" i="19"/>
  <c r="AA44" i="19"/>
  <c r="AC44" i="19"/>
  <c r="P99" i="19"/>
  <c r="D33" i="47"/>
  <c r="S33" i="47" s="1"/>
  <c r="D20" i="47"/>
  <c r="S20" i="47" s="1"/>
  <c r="U44" i="12"/>
  <c r="X44" i="12"/>
  <c r="AB44" i="12"/>
  <c r="AC44" i="12"/>
  <c r="D31" i="47"/>
  <c r="S31" i="47" s="1"/>
  <c r="P99" i="18"/>
  <c r="P117" i="17"/>
  <c r="P99" i="17"/>
  <c r="D42" i="47"/>
  <c r="P117" i="16"/>
  <c r="P99" i="16"/>
  <c r="D41" i="47"/>
  <c r="P117" i="14"/>
  <c r="P135" i="13"/>
  <c r="P117" i="13"/>
  <c r="P99" i="13"/>
  <c r="P135" i="11"/>
  <c r="AD135" i="7"/>
  <c r="P135" i="7"/>
  <c r="AD117" i="7"/>
  <c r="CZ31" i="45"/>
  <c r="C31" i="45" s="1"/>
  <c r="CZ21" i="45"/>
  <c r="C21" i="45" s="1"/>
  <c r="DN59" i="29"/>
  <c r="D59" i="29" s="1"/>
  <c r="DN49" i="29"/>
  <c r="D49" i="29" s="1"/>
  <c r="DN46" i="29"/>
  <c r="D46" i="29" s="1"/>
  <c r="H46" i="29" s="1"/>
  <c r="DN45" i="29"/>
  <c r="D45" i="29" s="1"/>
  <c r="DN29" i="29"/>
  <c r="D29" i="29" s="1"/>
  <c r="H29" i="29" s="1"/>
  <c r="DN26" i="29"/>
  <c r="D26" i="29" s="1"/>
  <c r="DN25" i="29"/>
  <c r="D25" i="29" s="1"/>
  <c r="DN21" i="29"/>
  <c r="D21" i="29" s="1"/>
  <c r="DN20" i="29"/>
  <c r="D20" i="29" s="1"/>
  <c r="DN11" i="29"/>
  <c r="D11" i="29" s="1"/>
  <c r="H11" i="29" s="1"/>
  <c r="DN56" i="41"/>
  <c r="D56" i="41" s="1"/>
  <c r="H56" i="41" s="1"/>
  <c r="DN55" i="41"/>
  <c r="D55" i="41" s="1"/>
  <c r="DN49" i="41"/>
  <c r="D49" i="41" s="1"/>
  <c r="H49" i="41" s="1"/>
  <c r="DN45" i="41"/>
  <c r="D45" i="41" s="1"/>
  <c r="DN39" i="41"/>
  <c r="D39" i="41" s="1"/>
  <c r="DN36" i="41"/>
  <c r="D36" i="41" s="1"/>
  <c r="DN31" i="41"/>
  <c r="D31" i="41" s="1"/>
  <c r="H31" i="41" s="1"/>
  <c r="DN30" i="41"/>
  <c r="D30" i="41" s="1"/>
  <c r="DN24" i="41"/>
  <c r="D24" i="41" s="1"/>
  <c r="H24" i="41" s="1"/>
  <c r="DN21" i="41"/>
  <c r="D21" i="41" s="1"/>
  <c r="DN11" i="41"/>
  <c r="D11" i="41" s="1"/>
  <c r="H11" i="41" s="1"/>
  <c r="CZ11" i="41"/>
  <c r="C11" i="41" s="1"/>
  <c r="G11" i="41" s="1"/>
  <c r="DN10" i="41"/>
  <c r="D10" i="41" s="1"/>
  <c r="S133" i="7"/>
  <c r="V133" i="7"/>
  <c r="AB133" i="7"/>
  <c r="Y132" i="7"/>
  <c r="AA132" i="7"/>
  <c r="S115" i="7"/>
  <c r="V115" i="7"/>
  <c r="AB115" i="7"/>
  <c r="Y114" i="7"/>
  <c r="AA114" i="7"/>
  <c r="AA96" i="7"/>
  <c r="S95" i="7"/>
  <c r="X95" i="7"/>
  <c r="AB95" i="7"/>
  <c r="P95" i="7"/>
  <c r="Z95" i="7"/>
  <c r="W94" i="7"/>
  <c r="Y94" i="7"/>
  <c r="T34" i="7"/>
  <c r="S29" i="7"/>
  <c r="E26" i="32"/>
  <c r="E96" i="32" s="1"/>
  <c r="P29" i="7"/>
  <c r="J22" i="32"/>
  <c r="J113" i="32" s="1"/>
  <c r="W24" i="7"/>
  <c r="H22" i="32"/>
  <c r="H113" i="32" s="1"/>
  <c r="S24" i="7"/>
  <c r="D22" i="32"/>
  <c r="D113" i="32" s="1"/>
  <c r="T24" i="7"/>
  <c r="E21" i="32"/>
  <c r="E95" i="32" s="1"/>
  <c r="M16" i="32"/>
  <c r="M94" i="32" s="1"/>
  <c r="AC14" i="7"/>
  <c r="W34" i="9"/>
  <c r="AB34" i="9"/>
  <c r="X34" i="9"/>
  <c r="S34" i="9"/>
  <c r="AD29" i="9"/>
  <c r="P29" i="9"/>
  <c r="AC24" i="9"/>
  <c r="Y24" i="9"/>
  <c r="T24" i="9"/>
  <c r="AC19" i="9"/>
  <c r="Y19" i="9"/>
  <c r="T19" i="9"/>
  <c r="T14" i="9"/>
  <c r="P34" i="8"/>
  <c r="AD29" i="8"/>
  <c r="V29" i="8"/>
  <c r="P24" i="8"/>
  <c r="AD19" i="8"/>
  <c r="V19" i="8"/>
  <c r="AC14" i="8"/>
  <c r="Y39" i="11"/>
  <c r="T39" i="11"/>
  <c r="AC29" i="11"/>
  <c r="AR26" i="32"/>
  <c r="AR96" i="32" s="1"/>
  <c r="X29" i="11"/>
  <c r="P29" i="11"/>
  <c r="X24" i="11"/>
  <c r="AM23" i="32"/>
  <c r="AM131" i="32" s="1"/>
  <c r="AA24" i="11"/>
  <c r="AP21" i="32"/>
  <c r="AP95" i="32" s="1"/>
  <c r="Y24" i="11"/>
  <c r="AN21" i="32"/>
  <c r="AN95" i="32" s="1"/>
  <c r="U24" i="11"/>
  <c r="AJ21" i="32"/>
  <c r="AJ95" i="32" s="1"/>
  <c r="S24" i="11"/>
  <c r="AH21" i="32"/>
  <c r="AH95" i="32" s="1"/>
  <c r="AC19" i="11"/>
  <c r="AR16" i="32"/>
  <c r="AR94" i="32" s="1"/>
  <c r="Y19" i="11"/>
  <c r="AN16" i="32"/>
  <c r="AN94" i="32" s="1"/>
  <c r="W19" i="11"/>
  <c r="AL16" i="32"/>
  <c r="AL94" i="32" s="1"/>
  <c r="U19" i="11"/>
  <c r="AJ16" i="32"/>
  <c r="AJ94" i="32" s="1"/>
  <c r="X14" i="11"/>
  <c r="AC14" i="11"/>
  <c r="W14" i="11"/>
  <c r="U14" i="11"/>
  <c r="AB34" i="13"/>
  <c r="U34" i="13"/>
  <c r="AB29" i="13"/>
  <c r="U29" i="13"/>
  <c r="AY26" i="32"/>
  <c r="AY96" i="32" s="1"/>
  <c r="AB24" i="13"/>
  <c r="Z24" i="13"/>
  <c r="U24" i="13"/>
  <c r="AY21" i="32"/>
  <c r="AY95" i="32" s="1"/>
  <c r="W19" i="13"/>
  <c r="AD19" i="13"/>
  <c r="AB19" i="13"/>
  <c r="AA19" i="13"/>
  <c r="BE16" i="32"/>
  <c r="BE94" i="32" s="1"/>
  <c r="Y19" i="13"/>
  <c r="BC16" i="32"/>
  <c r="BC94" i="32" s="1"/>
  <c r="T19" i="13"/>
  <c r="AA14" i="13"/>
  <c r="BE13" i="32"/>
  <c r="BE129" i="32" s="1"/>
  <c r="X14" i="13"/>
  <c r="AD14" i="13"/>
  <c r="T14" i="13"/>
  <c r="AX11" i="32"/>
  <c r="AX93" i="32" s="1"/>
  <c r="U39" i="14"/>
  <c r="AB34" i="14"/>
  <c r="P34" i="14"/>
  <c r="AC34" i="14"/>
  <c r="X34" i="14"/>
  <c r="T34" i="14"/>
  <c r="AD29" i="14"/>
  <c r="Y29" i="14"/>
  <c r="BR26" i="32"/>
  <c r="BR96" i="32" s="1"/>
  <c r="S29" i="14"/>
  <c r="BL26" i="32"/>
  <c r="BL96" i="32" s="1"/>
  <c r="AB24" i="14"/>
  <c r="BU22" i="32"/>
  <c r="BU113" i="32" s="1"/>
  <c r="P24" i="14"/>
  <c r="AC24" i="14"/>
  <c r="X24" i="14"/>
  <c r="BQ21" i="32"/>
  <c r="BQ95" i="32" s="1"/>
  <c r="V24" i="14"/>
  <c r="T24" i="14"/>
  <c r="BM21" i="32"/>
  <c r="BM95" i="32" s="1"/>
  <c r="AD19" i="14"/>
  <c r="Y19" i="14"/>
  <c r="BR16" i="32"/>
  <c r="BR94" i="32" s="1"/>
  <c r="S19" i="14"/>
  <c r="BL16" i="32"/>
  <c r="BL94" i="32" s="1"/>
  <c r="AB14" i="14"/>
  <c r="BU12" i="32"/>
  <c r="BU111" i="32" s="1"/>
  <c r="P14" i="14"/>
  <c r="AC14" i="14"/>
  <c r="BV11" i="32"/>
  <c r="BV93" i="32" s="1"/>
  <c r="X14" i="14"/>
  <c r="T14" i="14"/>
  <c r="P139" i="16"/>
  <c r="Y139" i="16"/>
  <c r="U39" i="16"/>
  <c r="X39" i="16"/>
  <c r="V34" i="16"/>
  <c r="AD29" i="16"/>
  <c r="Y29" i="16"/>
  <c r="CG26" i="32"/>
  <c r="CG96" i="32" s="1"/>
  <c r="S29" i="16"/>
  <c r="CA26" i="32"/>
  <c r="CA96" i="32" s="1"/>
  <c r="P24" i="16"/>
  <c r="AC24" i="16"/>
  <c r="Z24" i="16"/>
  <c r="CH21" i="32"/>
  <c r="CH95" i="32" s="1"/>
  <c r="X24" i="16"/>
  <c r="CF21" i="32"/>
  <c r="CF95" i="32" s="1"/>
  <c r="V24" i="16"/>
  <c r="AD19" i="16"/>
  <c r="Y19" i="16"/>
  <c r="CG16" i="32"/>
  <c r="CG94" i="32" s="1"/>
  <c r="S19" i="16"/>
  <c r="CA16" i="32"/>
  <c r="CA94" i="32" s="1"/>
  <c r="P14" i="16"/>
  <c r="AC14" i="16"/>
  <c r="CK11" i="32"/>
  <c r="CK93" i="32" s="1"/>
  <c r="Z14" i="16"/>
  <c r="X14" i="16"/>
  <c r="V14" i="16"/>
  <c r="P139" i="17"/>
  <c r="AB139" i="17"/>
  <c r="AD139" i="17"/>
  <c r="W39" i="17"/>
  <c r="U39" i="17"/>
  <c r="AB34" i="17"/>
  <c r="AC34" i="17"/>
  <c r="Y29" i="17"/>
  <c r="W29" i="17"/>
  <c r="AD29" i="17"/>
  <c r="X29" i="17"/>
  <c r="T29" i="17"/>
  <c r="P29" i="17"/>
  <c r="S24" i="17"/>
  <c r="CP23" i="32"/>
  <c r="CP131" i="32" s="1"/>
  <c r="AB24" i="17"/>
  <c r="CY22" i="32"/>
  <c r="CY113" i="32" s="1"/>
  <c r="AC24" i="17"/>
  <c r="W19" i="17"/>
  <c r="AD19" i="17"/>
  <c r="DA16" i="32"/>
  <c r="DA94" i="32" s="1"/>
  <c r="X19" i="17"/>
  <c r="CU16" i="32"/>
  <c r="CU94" i="32" s="1"/>
  <c r="T19" i="17"/>
  <c r="CQ16" i="32"/>
  <c r="CQ94" i="32" s="1"/>
  <c r="P19" i="17"/>
  <c r="S14" i="17"/>
  <c r="CP13" i="32"/>
  <c r="CP129" i="32" s="1"/>
  <c r="AB14" i="17"/>
  <c r="CY12" i="32"/>
  <c r="CY111" i="32" s="1"/>
  <c r="AC14" i="17"/>
  <c r="U34" i="18"/>
  <c r="U29" i="18"/>
  <c r="Z24" i="18"/>
  <c r="DL22" i="32"/>
  <c r="DL113" i="32" s="1"/>
  <c r="AD24" i="18"/>
  <c r="DP21" i="32"/>
  <c r="DP95" i="32" s="1"/>
  <c r="Y24" i="18"/>
  <c r="U24" i="18"/>
  <c r="Z19" i="18"/>
  <c r="DL17" i="32"/>
  <c r="DL112" i="32" s="1"/>
  <c r="AD19" i="18"/>
  <c r="DP16" i="32"/>
  <c r="DP94" i="32" s="1"/>
  <c r="V19" i="18"/>
  <c r="U19" i="18"/>
  <c r="Z14" i="18"/>
  <c r="DL12" i="32"/>
  <c r="DL111" i="32" s="1"/>
  <c r="AD14" i="18"/>
  <c r="DP11" i="32"/>
  <c r="DP93" i="32" s="1"/>
  <c r="Y14" i="18"/>
  <c r="U14" i="18"/>
  <c r="S24" i="12"/>
  <c r="AC24" i="12"/>
  <c r="P24" i="12"/>
  <c r="EA16" i="32"/>
  <c r="EA94" i="32" s="1"/>
  <c r="U14" i="12"/>
  <c r="EE11" i="32"/>
  <c r="EE93" i="32" s="1"/>
  <c r="Z14" i="12"/>
  <c r="EA11" i="32"/>
  <c r="EA93" i="32" s="1"/>
  <c r="DU11" i="32"/>
  <c r="DU93" i="32" s="1"/>
  <c r="Y34" i="15"/>
  <c r="U34" i="15"/>
  <c r="AC19" i="15"/>
  <c r="S14" i="15"/>
  <c r="ER11" i="32"/>
  <c r="ER93" i="32" s="1"/>
  <c r="X14" i="15"/>
  <c r="EN11" i="32"/>
  <c r="EN93" i="32" s="1"/>
  <c r="EJ11" i="32"/>
  <c r="EJ93" i="32" s="1"/>
  <c r="Y39" i="19"/>
  <c r="AA34" i="19"/>
  <c r="Y34" i="19"/>
  <c r="AD29" i="19"/>
  <c r="AB29" i="19"/>
  <c r="W24" i="19"/>
  <c r="AA24" i="19"/>
  <c r="FF21" i="32"/>
  <c r="FF95" i="32" s="1"/>
  <c r="Y24" i="19"/>
  <c r="FD21" i="32"/>
  <c r="FD95" i="32" s="1"/>
  <c r="S24" i="19"/>
  <c r="EX21" i="32"/>
  <c r="EX95" i="32" s="1"/>
  <c r="AD19" i="19"/>
  <c r="FI17" i="32"/>
  <c r="FI112" i="32" s="1"/>
  <c r="X19" i="19"/>
  <c r="V19" i="19"/>
  <c r="FA16" i="32"/>
  <c r="FA94" i="32" s="1"/>
  <c r="T19" i="19"/>
  <c r="EY16" i="32"/>
  <c r="EY94" i="32" s="1"/>
  <c r="V14" i="19"/>
  <c r="T14" i="19"/>
  <c r="EY12" i="32"/>
  <c r="EY111" i="32" s="1"/>
  <c r="U14" i="19"/>
  <c r="S14" i="19"/>
  <c r="H39" i="7"/>
  <c r="S113" i="7"/>
  <c r="X113" i="7"/>
  <c r="AB113" i="7"/>
  <c r="P113" i="7"/>
  <c r="V113" i="7"/>
  <c r="W112" i="7"/>
  <c r="Y112" i="7"/>
  <c r="V111" i="7"/>
  <c r="X111" i="7"/>
  <c r="X93" i="7"/>
  <c r="V93" i="7"/>
  <c r="P37" i="7"/>
  <c r="U37" i="7"/>
  <c r="F37" i="32" s="1"/>
  <c r="F116" i="32" s="1"/>
  <c r="S36" i="7"/>
  <c r="D36" i="32" s="1"/>
  <c r="D98" i="32" s="1"/>
  <c r="T36" i="7"/>
  <c r="E36" i="32" s="1"/>
  <c r="E98" i="32" s="1"/>
  <c r="X36" i="7"/>
  <c r="I36" i="32" s="1"/>
  <c r="I98" i="32" s="1"/>
  <c r="M26" i="32"/>
  <c r="M96" i="32" s="1"/>
  <c r="X29" i="7"/>
  <c r="I26" i="32"/>
  <c r="I96" i="32" s="1"/>
  <c r="AB24" i="7"/>
  <c r="M21" i="32"/>
  <c r="M95" i="32" s="1"/>
  <c r="X24" i="7"/>
  <c r="I21" i="32"/>
  <c r="I95" i="32" s="1"/>
  <c r="T19" i="7"/>
  <c r="E16" i="32"/>
  <c r="E94" i="32" s="1"/>
  <c r="T139" i="9"/>
  <c r="X139" i="9"/>
  <c r="Y39" i="9"/>
  <c r="AC34" i="9"/>
  <c r="U29" i="9"/>
  <c r="Y29" i="9"/>
  <c r="W29" i="9"/>
  <c r="AA24" i="9"/>
  <c r="AA19" i="9"/>
  <c r="AA14" i="9"/>
  <c r="AB14" i="9"/>
  <c r="Z14" i="9"/>
  <c r="X14" i="9"/>
  <c r="AD34" i="8"/>
  <c r="V34" i="8"/>
  <c r="Z29" i="8"/>
  <c r="P29" i="8"/>
  <c r="AD24" i="8"/>
  <c r="V24" i="8"/>
  <c r="P19" i="8"/>
  <c r="AC34" i="11"/>
  <c r="X34" i="11"/>
  <c r="P34" i="11"/>
  <c r="S29" i="11"/>
  <c r="AH26" i="32"/>
  <c r="AH96" i="32" s="1"/>
  <c r="AD19" i="11"/>
  <c r="Z19" i="11"/>
  <c r="V19" i="11"/>
  <c r="P19" i="11"/>
  <c r="AD14" i="11"/>
  <c r="AS11" i="32"/>
  <c r="AS93" i="32" s="1"/>
  <c r="Z14" i="11"/>
  <c r="AO11" i="32"/>
  <c r="AO93" i="32" s="1"/>
  <c r="V14" i="11"/>
  <c r="AK11" i="32"/>
  <c r="AK93" i="32" s="1"/>
  <c r="P14" i="11"/>
  <c r="AD139" i="13"/>
  <c r="X139" i="13"/>
  <c r="V139" i="13"/>
  <c r="V39" i="13"/>
  <c r="S39" i="13"/>
  <c r="AD24" i="13"/>
  <c r="Z19" i="13"/>
  <c r="X19" i="13"/>
  <c r="V19" i="13"/>
  <c r="U19" i="13"/>
  <c r="AY16" i="32"/>
  <c r="AY94" i="32" s="1"/>
  <c r="AB14" i="13"/>
  <c r="BF11" i="32"/>
  <c r="BF93" i="32" s="1"/>
  <c r="AD34" i="14"/>
  <c r="AC29" i="14"/>
  <c r="BV26" i="32"/>
  <c r="BV96" i="32" s="1"/>
  <c r="X29" i="14"/>
  <c r="T29" i="14"/>
  <c r="AD24" i="14"/>
  <c r="BW21" i="32"/>
  <c r="BW95" i="32" s="1"/>
  <c r="AB19" i="14"/>
  <c r="BU17" i="32"/>
  <c r="BU112" i="32" s="1"/>
  <c r="AC19" i="14"/>
  <c r="BV16" i="32"/>
  <c r="BV94" i="32" s="1"/>
  <c r="X19" i="14"/>
  <c r="T19" i="14"/>
  <c r="AD14" i="14"/>
  <c r="Y14" i="14"/>
  <c r="BR11" i="32"/>
  <c r="BR93" i="32" s="1"/>
  <c r="S14" i="14"/>
  <c r="BL11" i="32"/>
  <c r="BL93" i="32" s="1"/>
  <c r="S39" i="16"/>
  <c r="AA34" i="16"/>
  <c r="P29" i="16"/>
  <c r="AC29" i="16"/>
  <c r="CK26" i="32"/>
  <c r="CK96" i="32" s="1"/>
  <c r="Z29" i="16"/>
  <c r="X29" i="16"/>
  <c r="AD24" i="16"/>
  <c r="CL21" i="32"/>
  <c r="CL95" i="32" s="1"/>
  <c r="P19" i="16"/>
  <c r="AC19" i="16"/>
  <c r="CK16" i="32"/>
  <c r="CK94" i="32" s="1"/>
  <c r="Z19" i="16"/>
  <c r="X19" i="16"/>
  <c r="V19" i="16"/>
  <c r="Y14" i="16"/>
  <c r="CG11" i="32"/>
  <c r="CG93" i="32" s="1"/>
  <c r="S14" i="16"/>
  <c r="CA11" i="32"/>
  <c r="CA93" i="32" s="1"/>
  <c r="V139" i="17"/>
  <c r="T139" i="17"/>
  <c r="P34" i="17"/>
  <c r="AB29" i="17"/>
  <c r="AA29" i="17"/>
  <c r="CX26" i="32"/>
  <c r="CX96" i="32" s="1"/>
  <c r="AD24" i="17"/>
  <c r="DA21" i="32"/>
  <c r="DA95" i="32" s="1"/>
  <c r="X24" i="17"/>
  <c r="CU21" i="32"/>
  <c r="CU95" i="32" s="1"/>
  <c r="T24" i="17"/>
  <c r="CQ21" i="32"/>
  <c r="CQ95" i="32" s="1"/>
  <c r="P24" i="17"/>
  <c r="AB19" i="17"/>
  <c r="CY17" i="32"/>
  <c r="CY112" i="32" s="1"/>
  <c r="AD14" i="17"/>
  <c r="DA11" i="32"/>
  <c r="DA93" i="32" s="1"/>
  <c r="X14" i="17"/>
  <c r="CU11" i="32"/>
  <c r="CU93" i="32" s="1"/>
  <c r="T14" i="17"/>
  <c r="CQ11" i="32"/>
  <c r="CQ93" i="32" s="1"/>
  <c r="P14" i="17"/>
  <c r="AC39" i="18"/>
  <c r="AC34" i="18"/>
  <c r="T34" i="18"/>
  <c r="P34" i="18"/>
  <c r="AC29" i="18"/>
  <c r="T29" i="18"/>
  <c r="P29" i="18"/>
  <c r="AC24" i="18"/>
  <c r="T24" i="18"/>
  <c r="DF21" i="32"/>
  <c r="DF95" i="32" s="1"/>
  <c r="P24" i="18"/>
  <c r="AC19" i="18"/>
  <c r="T19" i="18"/>
  <c r="DF16" i="32"/>
  <c r="DF94" i="32" s="1"/>
  <c r="P19" i="18"/>
  <c r="AC14" i="18"/>
  <c r="T14" i="18"/>
  <c r="DF11" i="32"/>
  <c r="DF93" i="32" s="1"/>
  <c r="P14" i="18"/>
  <c r="P29" i="12"/>
  <c r="Z24" i="12"/>
  <c r="P19" i="12"/>
  <c r="AA14" i="12"/>
  <c r="T34" i="15"/>
  <c r="P34" i="15"/>
  <c r="Z29" i="15"/>
  <c r="V29" i="15"/>
  <c r="Y24" i="15"/>
  <c r="EO23" i="32"/>
  <c r="EO131" i="32" s="1"/>
  <c r="W24" i="15"/>
  <c r="EM22" i="32"/>
  <c r="EM113" i="32" s="1"/>
  <c r="U24" i="15"/>
  <c r="EK22" i="32"/>
  <c r="EK113" i="32" s="1"/>
  <c r="P24" i="15"/>
  <c r="EL18" i="32"/>
  <c r="EL130" i="32" s="1"/>
  <c r="AA14" i="15"/>
  <c r="W14" i="15"/>
  <c r="AC14" i="15"/>
  <c r="U14" i="15"/>
  <c r="S39" i="19"/>
  <c r="S34" i="19"/>
  <c r="AC24" i="19"/>
  <c r="FH22" i="32"/>
  <c r="FH113" i="32" s="1"/>
  <c r="U24" i="19"/>
  <c r="EZ22" i="32"/>
  <c r="EZ113" i="32" s="1"/>
  <c r="AB24" i="19"/>
  <c r="Z14" i="19"/>
  <c r="FE11" i="32"/>
  <c r="FE93" i="32" s="1"/>
  <c r="X14" i="19"/>
  <c r="FC11" i="32"/>
  <c r="FC93" i="32" s="1"/>
  <c r="P117" i="11"/>
  <c r="D44" i="47"/>
  <c r="EY42" i="32"/>
  <c r="EY117" i="32" s="1"/>
  <c r="CZ43" i="32"/>
  <c r="CZ135" i="32" s="1"/>
  <c r="P135" i="17"/>
  <c r="AB44" i="15"/>
  <c r="AD44" i="15"/>
  <c r="P135" i="15"/>
  <c r="P135" i="19"/>
  <c r="S42" i="38"/>
  <c r="U42" i="38"/>
  <c r="W42" i="38"/>
  <c r="Y42" i="38"/>
  <c r="T42" i="38"/>
  <c r="V42" i="38"/>
  <c r="X42" i="38"/>
  <c r="AB42" i="38"/>
  <c r="AA42" i="38"/>
  <c r="Z42" i="38"/>
  <c r="P42" i="38"/>
  <c r="AC42" i="38"/>
  <c r="AD42" i="38"/>
  <c r="I52" i="31" s="1"/>
  <c r="P135" i="18"/>
  <c r="AA44" i="7"/>
  <c r="DO46" i="46"/>
  <c r="L46" i="46" s="1"/>
  <c r="DO60" i="46"/>
  <c r="L60" i="46" s="1"/>
  <c r="DO50" i="46"/>
  <c r="L50" i="46" s="1"/>
  <c r="DO20" i="46"/>
  <c r="L20" i="46" s="1"/>
  <c r="DO31" i="46"/>
  <c r="L31" i="46" s="1"/>
  <c r="DO26" i="46"/>
  <c r="L26" i="46" s="1"/>
  <c r="DO39" i="46"/>
  <c r="L39" i="46" s="1"/>
  <c r="DO24" i="46"/>
  <c r="L24" i="46" s="1"/>
  <c r="DN26" i="40"/>
  <c r="D26" i="40" s="1"/>
  <c r="H26" i="40" s="1"/>
  <c r="DN21" i="40"/>
  <c r="D21" i="40" s="1"/>
  <c r="DO7" i="40"/>
  <c r="DO59" i="40" s="1"/>
  <c r="L59" i="40" s="1"/>
  <c r="S38" i="7"/>
  <c r="D38" i="32" s="1"/>
  <c r="D134" i="32" s="1"/>
  <c r="W24" i="11"/>
  <c r="S19" i="11"/>
  <c r="Z24" i="14"/>
  <c r="V24" i="17"/>
  <c r="W14" i="17"/>
  <c r="W34" i="18"/>
  <c r="S34" i="18"/>
  <c r="DJ21" i="32"/>
  <c r="DJ95" i="32" s="1"/>
  <c r="X24" i="18"/>
  <c r="U29" i="12"/>
  <c r="AC19" i="12"/>
  <c r="Y19" i="12"/>
  <c r="T39" i="19"/>
  <c r="U39" i="19"/>
  <c r="AC29" i="19"/>
  <c r="V24" i="19"/>
  <c r="P24" i="19"/>
  <c r="X14" i="7"/>
  <c r="AK23" i="32"/>
  <c r="AK131" i="32" s="1"/>
  <c r="Z139" i="17"/>
  <c r="V34" i="17"/>
  <c r="U24" i="17"/>
  <c r="V14" i="17"/>
  <c r="AB29" i="18"/>
  <c r="S24" i="18"/>
  <c r="AA14" i="18"/>
  <c r="DM13" i="32"/>
  <c r="DM129" i="32" s="1"/>
  <c r="P14" i="12"/>
  <c r="X39" i="19"/>
  <c r="S29" i="19"/>
  <c r="AA14" i="19"/>
  <c r="U34" i="17"/>
  <c r="W29" i="18"/>
  <c r="S29" i="18"/>
  <c r="AA39" i="12"/>
  <c r="U19" i="15"/>
  <c r="AA39" i="19"/>
  <c r="W34" i="19"/>
  <c r="V34" i="19"/>
  <c r="Z29" i="19"/>
  <c r="DN31" i="46"/>
  <c r="D31" i="46" s="1"/>
  <c r="DN21" i="46"/>
  <c r="D21" i="46" s="1"/>
  <c r="DN11" i="46"/>
  <c r="D11" i="46" s="1"/>
  <c r="H11" i="46" s="1"/>
  <c r="DN26" i="46"/>
  <c r="D26" i="46" s="1"/>
  <c r="DN59" i="46"/>
  <c r="D59" i="46" s="1"/>
  <c r="DN54" i="46"/>
  <c r="D54" i="46" s="1"/>
  <c r="DN49" i="46"/>
  <c r="D49" i="46" s="1"/>
  <c r="H49" i="46" s="1"/>
  <c r="DN44" i="46"/>
  <c r="D44" i="46" s="1"/>
  <c r="DN39" i="46"/>
  <c r="D39" i="46" s="1"/>
  <c r="DN34" i="46"/>
  <c r="D34" i="46" s="1"/>
  <c r="DN29" i="46"/>
  <c r="D29" i="46" s="1"/>
  <c r="H29" i="46" s="1"/>
  <c r="DN24" i="46"/>
  <c r="D24" i="46" s="1"/>
  <c r="DN51" i="46"/>
  <c r="D51" i="46" s="1"/>
  <c r="DN61" i="46"/>
  <c r="D61" i="46" s="1"/>
  <c r="DN60" i="46"/>
  <c r="D60" i="46" s="1"/>
  <c r="DN55" i="46"/>
  <c r="D55" i="46" s="1"/>
  <c r="H55" i="46" s="1"/>
  <c r="DN50" i="46"/>
  <c r="D50" i="46" s="1"/>
  <c r="DN45" i="46"/>
  <c r="D45" i="46" s="1"/>
  <c r="DN40" i="46"/>
  <c r="D40" i="46" s="1"/>
  <c r="DN35" i="46"/>
  <c r="D35" i="46" s="1"/>
  <c r="DN30" i="46"/>
  <c r="D30" i="46" s="1"/>
  <c r="DN25" i="46"/>
  <c r="D25" i="46" s="1"/>
  <c r="H25" i="46" s="1"/>
  <c r="DN20" i="46"/>
  <c r="D20" i="46" s="1"/>
  <c r="DN19" i="46"/>
  <c r="D19" i="46" s="1"/>
  <c r="DN10" i="46"/>
  <c r="D10" i="46" s="1"/>
  <c r="DN9" i="46"/>
  <c r="D9" i="46" s="1"/>
  <c r="H9" i="46" s="1"/>
  <c r="DN56" i="46"/>
  <c r="D56" i="46" s="1"/>
  <c r="DN46" i="46"/>
  <c r="D46" i="46" s="1"/>
  <c r="H46" i="46" s="1"/>
  <c r="AJ41" i="32"/>
  <c r="AJ99" i="32" s="1"/>
  <c r="AN41" i="32"/>
  <c r="AN99" i="32" s="1"/>
  <c r="AR41" i="32"/>
  <c r="AR99" i="32" s="1"/>
  <c r="AY41" i="32"/>
  <c r="AY99" i="32" s="1"/>
  <c r="BC41" i="32"/>
  <c r="BC99" i="32" s="1"/>
  <c r="BG41" i="32"/>
  <c r="BG99" i="32" s="1"/>
  <c r="BM41" i="32"/>
  <c r="BM99" i="32" s="1"/>
  <c r="BQ41" i="32"/>
  <c r="BQ99" i="32" s="1"/>
  <c r="BU41" i="32"/>
  <c r="BU99" i="32" s="1"/>
  <c r="CC41" i="32"/>
  <c r="CC99" i="32" s="1"/>
  <c r="CG41" i="32"/>
  <c r="CG99" i="32" s="1"/>
  <c r="CK41" i="32"/>
  <c r="CK99" i="32" s="1"/>
  <c r="CQ41" i="32"/>
  <c r="CQ99" i="32" s="1"/>
  <c r="CU41" i="32"/>
  <c r="CU99" i="32" s="1"/>
  <c r="CY41" i="32"/>
  <c r="CY99" i="32" s="1"/>
  <c r="P96" i="17"/>
  <c r="U44" i="17"/>
  <c r="Y44" i="17"/>
  <c r="CZ41" i="32"/>
  <c r="CZ99" i="32" s="1"/>
  <c r="AD99" i="17"/>
  <c r="DF41" i="32"/>
  <c r="DF99" i="32" s="1"/>
  <c r="DJ41" i="32"/>
  <c r="DJ99" i="32" s="1"/>
  <c r="DN41" i="32"/>
  <c r="DN99" i="32" s="1"/>
  <c r="DK43" i="32"/>
  <c r="DK135" i="32" s="1"/>
  <c r="U44" i="18"/>
  <c r="Y44" i="15"/>
  <c r="G20" i="47"/>
  <c r="EX43" i="32"/>
  <c r="EX135" i="32" s="1"/>
  <c r="AD117" i="19"/>
  <c r="D21" i="47"/>
  <c r="P44" i="18"/>
  <c r="E20" i="47"/>
  <c r="P44" i="14"/>
  <c r="AA44" i="14"/>
  <c r="Y44" i="14"/>
  <c r="AC44" i="14"/>
  <c r="AM41" i="32"/>
  <c r="AM99" i="32" s="1"/>
  <c r="V44" i="11"/>
  <c r="Z44" i="11"/>
  <c r="AA44" i="11"/>
  <c r="W44" i="11"/>
  <c r="AQ41" i="32"/>
  <c r="AQ99" i="32" s="1"/>
  <c r="W44" i="9"/>
  <c r="U44" i="14"/>
  <c r="W44" i="14"/>
  <c r="X44" i="14"/>
  <c r="P44" i="17"/>
  <c r="V44" i="17"/>
  <c r="AA44" i="17"/>
  <c r="U44" i="11"/>
  <c r="AB44" i="11"/>
  <c r="X44" i="16"/>
  <c r="P44" i="19"/>
  <c r="AD44" i="9"/>
  <c r="Z44" i="17"/>
  <c r="AA44" i="18"/>
  <c r="Z44" i="19"/>
  <c r="W44" i="15"/>
  <c r="V14" i="7"/>
  <c r="Z14" i="14"/>
  <c r="CB17" i="32"/>
  <c r="CB112" i="32" s="1"/>
  <c r="CW17" i="32"/>
  <c r="CW112" i="32" s="1"/>
  <c r="Y14" i="17"/>
  <c r="DM23" i="32"/>
  <c r="DM131" i="32" s="1"/>
  <c r="X19" i="18"/>
  <c r="DV23" i="32"/>
  <c r="DV131" i="32" s="1"/>
  <c r="P19" i="15"/>
  <c r="P14" i="15"/>
  <c r="V39" i="19"/>
  <c r="AD34" i="19"/>
  <c r="AB34" i="19"/>
  <c r="X29" i="19"/>
  <c r="Y29" i="19"/>
  <c r="W29" i="19"/>
  <c r="X24" i="19"/>
  <c r="T24" i="19"/>
  <c r="FE16" i="32"/>
  <c r="FE94" i="32" s="1"/>
  <c r="Z19" i="19"/>
  <c r="AD14" i="19"/>
  <c r="FG12" i="32"/>
  <c r="FG111" i="32" s="1"/>
  <c r="AB14" i="19"/>
  <c r="P14" i="19"/>
  <c r="AA19" i="11"/>
  <c r="T139" i="13"/>
  <c r="ET16" i="32"/>
  <c r="ET94" i="32" s="1"/>
  <c r="AB39" i="19"/>
  <c r="AC34" i="19"/>
  <c r="T34" i="19"/>
  <c r="P34" i="19"/>
  <c r="AD24" i="19"/>
  <c r="AA19" i="19"/>
  <c r="Y14" i="19"/>
  <c r="W14" i="19"/>
  <c r="Z44" i="14"/>
  <c r="T44" i="16"/>
  <c r="W44" i="16"/>
  <c r="S44" i="19"/>
  <c r="X44" i="11"/>
  <c r="P44" i="16"/>
  <c r="X44" i="9"/>
  <c r="Z44" i="9"/>
  <c r="AB44" i="9"/>
  <c r="P44" i="15"/>
  <c r="X44" i="17"/>
  <c r="P44" i="11"/>
  <c r="Y44" i="11"/>
  <c r="Y44" i="13"/>
  <c r="Z44" i="13"/>
  <c r="AA44" i="13"/>
  <c r="AB44" i="14"/>
  <c r="Y44" i="16"/>
  <c r="AA44" i="16"/>
  <c r="AB44" i="16"/>
  <c r="Z44" i="16"/>
  <c r="Y44" i="18"/>
  <c r="AD99" i="19"/>
  <c r="AC44" i="18"/>
  <c r="AD44" i="18"/>
  <c r="AD44" i="16"/>
  <c r="P44" i="13"/>
  <c r="AD44" i="17"/>
  <c r="AA39" i="13"/>
  <c r="AC44" i="13"/>
  <c r="AD135" i="13"/>
  <c r="BH41" i="32"/>
  <c r="BH99" i="32" s="1"/>
  <c r="AB44" i="13"/>
  <c r="AB44" i="19"/>
  <c r="AC44" i="17"/>
  <c r="AC44" i="8"/>
  <c r="AD44" i="14"/>
  <c r="AD135" i="16"/>
  <c r="N16" i="47"/>
  <c r="P135" i="16"/>
  <c r="AC99" i="16"/>
  <c r="P44" i="9"/>
  <c r="AC44" i="9"/>
  <c r="P117" i="18"/>
  <c r="W39" i="13"/>
  <c r="Y39" i="13"/>
  <c r="X44" i="13"/>
  <c r="AS42" i="32"/>
  <c r="AS117" i="32" s="1"/>
  <c r="AD44" i="11"/>
  <c r="N13" i="47"/>
  <c r="AC99" i="11"/>
  <c r="P99" i="11"/>
  <c r="AD99" i="16"/>
  <c r="P99" i="14"/>
  <c r="O15" i="47"/>
  <c r="AD99" i="14"/>
  <c r="P117" i="9"/>
  <c r="AD117" i="9"/>
  <c r="AD44" i="13"/>
  <c r="S31" i="10" l="1"/>
  <c r="S31" i="32" s="1"/>
  <c r="S97" i="32" s="1"/>
  <c r="M31" i="50"/>
  <c r="N31" i="50" s="1"/>
  <c r="O29" i="50"/>
  <c r="BI45" i="54"/>
  <c r="BJ45" i="54" s="1"/>
  <c r="AB14" i="15"/>
  <c r="X34" i="15"/>
  <c r="ET11" i="32"/>
  <c r="ET93" i="32" s="1"/>
  <c r="X24" i="15"/>
  <c r="EQ22" i="32"/>
  <c r="EQ113" i="32" s="1"/>
  <c r="AD19" i="15"/>
  <c r="Z34" i="15"/>
  <c r="T14" i="15"/>
  <c r="EK26" i="32"/>
  <c r="EK96" i="32" s="1"/>
  <c r="Y19" i="15"/>
  <c r="EL11" i="32"/>
  <c r="EL93" i="32" s="1"/>
  <c r="AA19" i="15"/>
  <c r="Z39" i="15"/>
  <c r="U44" i="15"/>
  <c r="X44" i="15"/>
  <c r="V19" i="15"/>
  <c r="ET23" i="32"/>
  <c r="ET131" i="32" s="1"/>
  <c r="AA44" i="15"/>
  <c r="AA29" i="15"/>
  <c r="X29" i="15"/>
  <c r="CZ34" i="41"/>
  <c r="C34" i="41" s="1"/>
  <c r="G34" i="41" s="1"/>
  <c r="DB50" i="46"/>
  <c r="S50" i="46" s="1"/>
  <c r="DA26" i="46"/>
  <c r="K26" i="46" s="1"/>
  <c r="CZ39" i="45"/>
  <c r="C39" i="45" s="1"/>
  <c r="G39" i="45" s="1"/>
  <c r="DN45" i="40"/>
  <c r="D45" i="40" s="1"/>
  <c r="H45" i="40" s="1"/>
  <c r="DN31" i="40"/>
  <c r="D31" i="40" s="1"/>
  <c r="H31" i="40" s="1"/>
  <c r="DN50" i="41"/>
  <c r="D50" i="41" s="1"/>
  <c r="H50" i="41" s="1"/>
  <c r="CZ31" i="42"/>
  <c r="C31" i="42" s="1"/>
  <c r="G31" i="42" s="1"/>
  <c r="Y34" i="14"/>
  <c r="DN20" i="41"/>
  <c r="D20" i="41" s="1"/>
  <c r="H20" i="41" s="1"/>
  <c r="CZ30" i="41"/>
  <c r="C30" i="41" s="1"/>
  <c r="DN35" i="41"/>
  <c r="D35" i="41" s="1"/>
  <c r="H35" i="41" s="1"/>
  <c r="DN46" i="41"/>
  <c r="D46" i="41" s="1"/>
  <c r="H46" i="41" s="1"/>
  <c r="DN10" i="29"/>
  <c r="D10" i="29" s="1"/>
  <c r="H10" i="29" s="1"/>
  <c r="DN24" i="29"/>
  <c r="D24" i="29" s="1"/>
  <c r="DN31" i="29"/>
  <c r="D31" i="29" s="1"/>
  <c r="H31" i="29" s="1"/>
  <c r="H32" i="29" s="1"/>
  <c r="DN56" i="29"/>
  <c r="D56" i="29" s="1"/>
  <c r="CZ55" i="45"/>
  <c r="C55" i="45" s="1"/>
  <c r="G55" i="45" s="1"/>
  <c r="DB59" i="46"/>
  <c r="S59" i="46" s="1"/>
  <c r="DA36" i="46"/>
  <c r="K36" i="46" s="1"/>
  <c r="O36" i="46" s="1"/>
  <c r="CZ50" i="42"/>
  <c r="C50" i="42" s="1"/>
  <c r="G50" i="42" s="1"/>
  <c r="CZ40" i="42"/>
  <c r="C40" i="42" s="1"/>
  <c r="CZ30" i="42"/>
  <c r="C30" i="42" s="1"/>
  <c r="G30" i="42" s="1"/>
  <c r="CZ24" i="42"/>
  <c r="C24" i="42" s="1"/>
  <c r="DB24" i="46"/>
  <c r="S24" i="46" s="1"/>
  <c r="CZ21" i="41"/>
  <c r="C21" i="41" s="1"/>
  <c r="G21" i="41" s="1"/>
  <c r="DB41" i="45"/>
  <c r="S41" i="45" s="1"/>
  <c r="T44" i="14"/>
  <c r="G14" i="10"/>
  <c r="N56" i="52"/>
  <c r="V44" i="19"/>
  <c r="AC39" i="19"/>
  <c r="BI34" i="54"/>
  <c r="BJ34" i="54" s="1"/>
  <c r="CW144" i="32"/>
  <c r="CW141" i="32"/>
  <c r="CT144" i="32"/>
  <c r="CT141" i="32"/>
  <c r="CX144" i="32"/>
  <c r="CX141" i="32"/>
  <c r="DA144" i="32"/>
  <c r="DA141" i="32"/>
  <c r="CQ144" i="32"/>
  <c r="CQ141" i="32"/>
  <c r="CU144" i="32"/>
  <c r="CU141" i="32"/>
  <c r="CY144" i="32"/>
  <c r="CY141" i="32"/>
  <c r="CS144" i="32"/>
  <c r="CS141" i="32"/>
  <c r="CR144" i="32"/>
  <c r="CR141" i="32"/>
  <c r="CV144" i="32"/>
  <c r="CV141" i="32"/>
  <c r="CZ144" i="32"/>
  <c r="CZ141" i="32"/>
  <c r="CQ126" i="32"/>
  <c r="CQ123" i="32"/>
  <c r="CU126" i="32"/>
  <c r="CU123" i="32"/>
  <c r="CY126" i="32"/>
  <c r="CY123" i="32"/>
  <c r="CR126" i="32"/>
  <c r="CR123" i="32"/>
  <c r="CV126" i="32"/>
  <c r="CV123" i="32"/>
  <c r="CZ126" i="32"/>
  <c r="CZ123" i="32"/>
  <c r="CS126" i="32"/>
  <c r="CS123" i="32"/>
  <c r="CW126" i="32"/>
  <c r="CW123" i="32"/>
  <c r="DA126" i="32"/>
  <c r="DA123" i="32"/>
  <c r="CT126" i="32"/>
  <c r="CT123" i="32"/>
  <c r="CX126" i="32"/>
  <c r="CX123" i="32"/>
  <c r="CT64" i="61"/>
  <c r="CS67" i="61"/>
  <c r="CT67" i="61" s="1"/>
  <c r="AB44" i="18"/>
  <c r="DA29" i="45"/>
  <c r="K29" i="45" s="1"/>
  <c r="CZ30" i="40"/>
  <c r="C30" i="40" s="1"/>
  <c r="DB44" i="46"/>
  <c r="S44" i="46" s="1"/>
  <c r="CZ9" i="40"/>
  <c r="C9" i="40" s="1"/>
  <c r="G9" i="40" s="1"/>
  <c r="DN29" i="45"/>
  <c r="D29" i="45" s="1"/>
  <c r="H29" i="45" s="1"/>
  <c r="DN51" i="29"/>
  <c r="D51" i="29" s="1"/>
  <c r="DN35" i="29"/>
  <c r="D35" i="29" s="1"/>
  <c r="H35" i="29" s="1"/>
  <c r="DN9" i="29"/>
  <c r="D9" i="29" s="1"/>
  <c r="E9" i="29" s="1"/>
  <c r="F9" i="29" s="1"/>
  <c r="CZ54" i="40"/>
  <c r="C54" i="40" s="1"/>
  <c r="G54" i="40" s="1"/>
  <c r="DN60" i="41"/>
  <c r="D60" i="41" s="1"/>
  <c r="DN54" i="41"/>
  <c r="D54" i="41" s="1"/>
  <c r="H54" i="41" s="1"/>
  <c r="DN25" i="41"/>
  <c r="D25" i="41" s="1"/>
  <c r="H25" i="41" s="1"/>
  <c r="DN36" i="42"/>
  <c r="D36" i="42" s="1"/>
  <c r="H36" i="42" s="1"/>
  <c r="W19" i="8"/>
  <c r="Z14" i="8"/>
  <c r="U39" i="13"/>
  <c r="S24" i="13"/>
  <c r="DN51" i="41"/>
  <c r="D51" i="41" s="1"/>
  <c r="H51" i="41" s="1"/>
  <c r="DN41" i="41"/>
  <c r="D41" i="41" s="1"/>
  <c r="H41" i="41" s="1"/>
  <c r="DN34" i="41"/>
  <c r="D34" i="41" s="1"/>
  <c r="H34" i="41" s="1"/>
  <c r="U29" i="19"/>
  <c r="U44" i="16"/>
  <c r="CZ40" i="29"/>
  <c r="C40" i="29" s="1"/>
  <c r="AB19" i="11"/>
  <c r="Y29" i="18"/>
  <c r="Y14" i="7"/>
  <c r="AA14" i="8"/>
  <c r="Y29" i="11"/>
  <c r="AA24" i="13"/>
  <c r="P44" i="12"/>
  <c r="AD44" i="19"/>
  <c r="DO49" i="46"/>
  <c r="L49" i="46" s="1"/>
  <c r="P49" i="46" s="1"/>
  <c r="DO35" i="46"/>
  <c r="L35" i="46" s="1"/>
  <c r="DB44" i="45"/>
  <c r="S44" i="45" s="1"/>
  <c r="CZ60" i="45"/>
  <c r="C60" i="45" s="1"/>
  <c r="G60" i="45" s="1"/>
  <c r="CZ51" i="45"/>
  <c r="C51" i="45" s="1"/>
  <c r="G51" i="45" s="1"/>
  <c r="DN55" i="29"/>
  <c r="D55" i="29" s="1"/>
  <c r="H55" i="29" s="1"/>
  <c r="DN61" i="41"/>
  <c r="D61" i="41" s="1"/>
  <c r="CZ59" i="41"/>
  <c r="C59" i="41" s="1"/>
  <c r="G59" i="41" s="1"/>
  <c r="CZ51" i="41"/>
  <c r="C51" i="41" s="1"/>
  <c r="DN44" i="41"/>
  <c r="D44" i="41" s="1"/>
  <c r="DN26" i="41"/>
  <c r="D26" i="41" s="1"/>
  <c r="H26" i="41" s="1"/>
  <c r="DN19" i="41"/>
  <c r="D19" i="41" s="1"/>
  <c r="CZ60" i="42"/>
  <c r="C60" i="42" s="1"/>
  <c r="G60" i="42" s="1"/>
  <c r="CZ35" i="42"/>
  <c r="C35" i="42" s="1"/>
  <c r="G35" i="42" s="1"/>
  <c r="CZ21" i="42"/>
  <c r="C21" i="42" s="1"/>
  <c r="G21" i="42" s="1"/>
  <c r="W34" i="14"/>
  <c r="AB24" i="12"/>
  <c r="CZ11" i="29"/>
  <c r="C11" i="29" s="1"/>
  <c r="G11" i="29" s="1"/>
  <c r="CZ21" i="29"/>
  <c r="C21" i="29" s="1"/>
  <c r="G21" i="29" s="1"/>
  <c r="CZ25" i="29"/>
  <c r="C25" i="29" s="1"/>
  <c r="CZ29" i="29"/>
  <c r="C29" i="29" s="1"/>
  <c r="E29" i="29" s="1"/>
  <c r="F29" i="29" s="1"/>
  <c r="CZ45" i="29"/>
  <c r="C45" i="29" s="1"/>
  <c r="G45" i="29" s="1"/>
  <c r="CZ49" i="29"/>
  <c r="C49" i="29" s="1"/>
  <c r="G49" i="29" s="1"/>
  <c r="CZ59" i="29"/>
  <c r="C59" i="29" s="1"/>
  <c r="G59" i="29" s="1"/>
  <c r="CZ24" i="45"/>
  <c r="C24" i="45" s="1"/>
  <c r="G24" i="45" s="1"/>
  <c r="CZ34" i="45"/>
  <c r="C34" i="45" s="1"/>
  <c r="CZ56" i="45"/>
  <c r="C56" i="45" s="1"/>
  <c r="G56" i="45" s="1"/>
  <c r="DB10" i="45"/>
  <c r="S10" i="45" s="1"/>
  <c r="DA50" i="45"/>
  <c r="K50" i="45" s="1"/>
  <c r="CZ41" i="45"/>
  <c r="C41" i="45" s="1"/>
  <c r="G41" i="45" s="1"/>
  <c r="G42" i="45" s="1"/>
  <c r="CZ19" i="45"/>
  <c r="C19" i="45" s="1"/>
  <c r="G19" i="45" s="1"/>
  <c r="CZ51" i="29"/>
  <c r="C51" i="29" s="1"/>
  <c r="CZ44" i="29"/>
  <c r="C44" i="29" s="1"/>
  <c r="G44" i="29" s="1"/>
  <c r="CZ35" i="29"/>
  <c r="C35" i="29" s="1"/>
  <c r="G35" i="29" s="1"/>
  <c r="CZ30" i="29"/>
  <c r="C30" i="29" s="1"/>
  <c r="G30" i="29" s="1"/>
  <c r="P14" i="8"/>
  <c r="AB14" i="8"/>
  <c r="T14" i="8"/>
  <c r="AC24" i="11"/>
  <c r="S34" i="17"/>
  <c r="Y39" i="18"/>
  <c r="V39" i="15"/>
  <c r="X34" i="19"/>
  <c r="CZ89" i="32"/>
  <c r="CZ25" i="45"/>
  <c r="C25" i="45" s="1"/>
  <c r="G25" i="45" s="1"/>
  <c r="DO25" i="40"/>
  <c r="L25" i="40" s="1"/>
  <c r="P25" i="40" s="1"/>
  <c r="CZ26" i="45"/>
  <c r="C26" i="45" s="1"/>
  <c r="G26" i="45" s="1"/>
  <c r="CZ29" i="45"/>
  <c r="C29" i="45" s="1"/>
  <c r="G29" i="45" s="1"/>
  <c r="CZ44" i="45"/>
  <c r="C44" i="45" s="1"/>
  <c r="G44" i="45" s="1"/>
  <c r="CZ59" i="45"/>
  <c r="C59" i="45" s="1"/>
  <c r="G59" i="45" s="1"/>
  <c r="DB26" i="45"/>
  <c r="S26" i="45" s="1"/>
  <c r="DA54" i="45"/>
  <c r="K54" i="45" s="1"/>
  <c r="DA40" i="46"/>
  <c r="K40" i="46" s="1"/>
  <c r="O40" i="46" s="1"/>
  <c r="CZ49" i="45"/>
  <c r="C49" i="45" s="1"/>
  <c r="G49" i="45" s="1"/>
  <c r="CZ36" i="45"/>
  <c r="C36" i="45" s="1"/>
  <c r="G36" i="45" s="1"/>
  <c r="DN61" i="29"/>
  <c r="D61" i="29" s="1"/>
  <c r="H61" i="29" s="1"/>
  <c r="CZ50" i="29"/>
  <c r="C50" i="29" s="1"/>
  <c r="G50" i="29" s="1"/>
  <c r="DN41" i="29"/>
  <c r="D41" i="29" s="1"/>
  <c r="DN39" i="29"/>
  <c r="D39" i="29" s="1"/>
  <c r="DO7" i="29"/>
  <c r="CZ61" i="40"/>
  <c r="C61" i="40" s="1"/>
  <c r="G61" i="40" s="1"/>
  <c r="CZ50" i="40"/>
  <c r="C50" i="40" s="1"/>
  <c r="G50" i="40" s="1"/>
  <c r="CZ41" i="40"/>
  <c r="C41" i="40" s="1"/>
  <c r="G41" i="40" s="1"/>
  <c r="CZ25" i="40"/>
  <c r="C25" i="40" s="1"/>
  <c r="G25" i="40" s="1"/>
  <c r="CZ54" i="42"/>
  <c r="C54" i="42" s="1"/>
  <c r="G54" i="42" s="1"/>
  <c r="CZ45" i="42"/>
  <c r="C45" i="42" s="1"/>
  <c r="G45" i="42" s="1"/>
  <c r="CZ39" i="42"/>
  <c r="C39" i="42" s="1"/>
  <c r="CZ34" i="42"/>
  <c r="C34" i="42" s="1"/>
  <c r="G34" i="42" s="1"/>
  <c r="AA39" i="8"/>
  <c r="S39" i="8"/>
  <c r="T39" i="8"/>
  <c r="W34" i="8"/>
  <c r="Y14" i="8"/>
  <c r="CZ10" i="29"/>
  <c r="C10" i="29" s="1"/>
  <c r="G10" i="29" s="1"/>
  <c r="CZ20" i="29"/>
  <c r="C20" i="29" s="1"/>
  <c r="G20" i="29" s="1"/>
  <c r="CZ24" i="29"/>
  <c r="C24" i="29" s="1"/>
  <c r="CZ26" i="29"/>
  <c r="C26" i="29" s="1"/>
  <c r="E26" i="29" s="1"/>
  <c r="F26" i="29" s="1"/>
  <c r="CZ31" i="29"/>
  <c r="C31" i="29" s="1"/>
  <c r="G31" i="29" s="1"/>
  <c r="CZ46" i="29"/>
  <c r="C46" i="29" s="1"/>
  <c r="G46" i="29" s="1"/>
  <c r="I46" i="29" s="1"/>
  <c r="J46" i="29" s="1"/>
  <c r="CZ56" i="29"/>
  <c r="C56" i="29" s="1"/>
  <c r="CZ20" i="45"/>
  <c r="C20" i="45" s="1"/>
  <c r="G20" i="45" s="1"/>
  <c r="CZ30" i="45"/>
  <c r="C30" i="45" s="1"/>
  <c r="CZ46" i="45"/>
  <c r="C46" i="45" s="1"/>
  <c r="G46" i="45" s="1"/>
  <c r="DB29" i="45"/>
  <c r="S29" i="45" s="1"/>
  <c r="DA35" i="45"/>
  <c r="K35" i="45" s="1"/>
  <c r="CZ9" i="45"/>
  <c r="C9" i="45" s="1"/>
  <c r="G9" i="45" s="1"/>
  <c r="CZ61" i="45"/>
  <c r="C61" i="45" s="1"/>
  <c r="G61" i="45" s="1"/>
  <c r="CZ45" i="45"/>
  <c r="C45" i="45" s="1"/>
  <c r="G45" i="45" s="1"/>
  <c r="CZ35" i="45"/>
  <c r="C35" i="45" s="1"/>
  <c r="CZ11" i="45"/>
  <c r="C11" i="45" s="1"/>
  <c r="G11" i="45" s="1"/>
  <c r="CZ61" i="29"/>
  <c r="C61" i="29" s="1"/>
  <c r="CZ54" i="29"/>
  <c r="C54" i="29" s="1"/>
  <c r="G54" i="29" s="1"/>
  <c r="CZ41" i="29"/>
  <c r="C41" i="29" s="1"/>
  <c r="G41" i="29" s="1"/>
  <c r="CZ39" i="29"/>
  <c r="C39" i="29" s="1"/>
  <c r="G39" i="29" s="1"/>
  <c r="CZ34" i="29"/>
  <c r="C34" i="29" s="1"/>
  <c r="G34" i="29" s="1"/>
  <c r="AC14" i="12"/>
  <c r="T14" i="12"/>
  <c r="V34" i="15"/>
  <c r="W19" i="19"/>
  <c r="V39" i="8"/>
  <c r="AB34" i="8"/>
  <c r="AC34" i="8"/>
  <c r="W24" i="8"/>
  <c r="AA14" i="11"/>
  <c r="T14" i="11"/>
  <c r="W39" i="16"/>
  <c r="AB34" i="18"/>
  <c r="S34" i="15"/>
  <c r="Z24" i="19"/>
  <c r="U19" i="19"/>
  <c r="T44" i="9"/>
  <c r="CZ10" i="48"/>
  <c r="C10" i="48" s="1"/>
  <c r="G10" i="48" s="1"/>
  <c r="DO19" i="46"/>
  <c r="L19" i="46" s="1"/>
  <c r="P19" i="46" s="1"/>
  <c r="DO44" i="46"/>
  <c r="L44" i="46" s="1"/>
  <c r="P44" i="46" s="1"/>
  <c r="DO11" i="46"/>
  <c r="L11" i="46" s="1"/>
  <c r="P11" i="46" s="1"/>
  <c r="DO30" i="46"/>
  <c r="L30" i="46" s="1"/>
  <c r="DO55" i="46"/>
  <c r="L55" i="46" s="1"/>
  <c r="P55" i="46" s="1"/>
  <c r="DO51" i="46"/>
  <c r="L51" i="46" s="1"/>
  <c r="DN24" i="45"/>
  <c r="D24" i="45" s="1"/>
  <c r="H24" i="45" s="1"/>
  <c r="DN49" i="45"/>
  <c r="D49" i="45" s="1"/>
  <c r="H49" i="45" s="1"/>
  <c r="DN51" i="45"/>
  <c r="D51" i="45" s="1"/>
  <c r="H51" i="45" s="1"/>
  <c r="DN56" i="45"/>
  <c r="D56" i="45" s="1"/>
  <c r="H56" i="45" s="1"/>
  <c r="DN60" i="45"/>
  <c r="D60" i="45" s="1"/>
  <c r="H60" i="45" s="1"/>
  <c r="DN19" i="45"/>
  <c r="D19" i="45" s="1"/>
  <c r="H19" i="45" s="1"/>
  <c r="DN30" i="45"/>
  <c r="D30" i="45" s="1"/>
  <c r="H30" i="45" s="1"/>
  <c r="DN35" i="45"/>
  <c r="D35" i="45" s="1"/>
  <c r="H35" i="45" s="1"/>
  <c r="DN39" i="45"/>
  <c r="D39" i="45" s="1"/>
  <c r="H39" i="45" s="1"/>
  <c r="I39" i="45" s="1"/>
  <c r="J39" i="45" s="1"/>
  <c r="DN41" i="45"/>
  <c r="D41" i="45" s="1"/>
  <c r="H41" i="45" s="1"/>
  <c r="DN45" i="45"/>
  <c r="D45" i="45" s="1"/>
  <c r="H45" i="45" s="1"/>
  <c r="DN54" i="45"/>
  <c r="D54" i="45" s="1"/>
  <c r="H54" i="45" s="1"/>
  <c r="DN59" i="45"/>
  <c r="D59" i="45" s="1"/>
  <c r="DN26" i="45"/>
  <c r="D26" i="45" s="1"/>
  <c r="H26" i="45" s="1"/>
  <c r="DN31" i="45"/>
  <c r="D31" i="45" s="1"/>
  <c r="H31" i="45" s="1"/>
  <c r="DN44" i="45"/>
  <c r="D44" i="45" s="1"/>
  <c r="H44" i="45" s="1"/>
  <c r="DN46" i="45"/>
  <c r="D46" i="45" s="1"/>
  <c r="H46" i="45" s="1"/>
  <c r="DN50" i="45"/>
  <c r="D50" i="45" s="1"/>
  <c r="H50" i="45" s="1"/>
  <c r="DN61" i="45"/>
  <c r="D61" i="45" s="1"/>
  <c r="H61" i="45" s="1"/>
  <c r="DO55" i="29"/>
  <c r="L55" i="29" s="1"/>
  <c r="DO49" i="29"/>
  <c r="L49" i="29" s="1"/>
  <c r="P49" i="29" s="1"/>
  <c r="DO40" i="29"/>
  <c r="L40" i="29" s="1"/>
  <c r="DO21" i="29"/>
  <c r="L21" i="29" s="1"/>
  <c r="P21" i="29" s="1"/>
  <c r="DO45" i="29"/>
  <c r="L45" i="29" s="1"/>
  <c r="P45" i="29" s="1"/>
  <c r="DO10" i="29"/>
  <c r="L10" i="29" s="1"/>
  <c r="DO30" i="29"/>
  <c r="L30" i="29" s="1"/>
  <c r="P30" i="29" s="1"/>
  <c r="DO19" i="29"/>
  <c r="L19" i="29" s="1"/>
  <c r="DN24" i="40"/>
  <c r="D24" i="40" s="1"/>
  <c r="H24" i="40" s="1"/>
  <c r="H27" i="40" s="1"/>
  <c r="DN11" i="40"/>
  <c r="D11" i="40" s="1"/>
  <c r="H11" i="40" s="1"/>
  <c r="DN20" i="40"/>
  <c r="D20" i="40" s="1"/>
  <c r="H20" i="40" s="1"/>
  <c r="DN29" i="40"/>
  <c r="D29" i="40" s="1"/>
  <c r="H29" i="40" s="1"/>
  <c r="DN39" i="40"/>
  <c r="D39" i="40" s="1"/>
  <c r="H39" i="40" s="1"/>
  <c r="DN46" i="40"/>
  <c r="D46" i="40" s="1"/>
  <c r="H46" i="40" s="1"/>
  <c r="DN55" i="40"/>
  <c r="D55" i="40" s="1"/>
  <c r="H55" i="40" s="1"/>
  <c r="DN44" i="40"/>
  <c r="D44" i="40" s="1"/>
  <c r="DN49" i="40"/>
  <c r="D49" i="40" s="1"/>
  <c r="H49" i="40" s="1"/>
  <c r="DN51" i="40"/>
  <c r="D51" i="40" s="1"/>
  <c r="H51" i="40" s="1"/>
  <c r="DN56" i="40"/>
  <c r="D56" i="40" s="1"/>
  <c r="H56" i="40" s="1"/>
  <c r="DN60" i="40"/>
  <c r="D60" i="40" s="1"/>
  <c r="H60" i="40" s="1"/>
  <c r="DN9" i="40"/>
  <c r="D9" i="40" s="1"/>
  <c r="DN19" i="40"/>
  <c r="D19" i="40" s="1"/>
  <c r="H19" i="40" s="1"/>
  <c r="DN35" i="40"/>
  <c r="D35" i="40" s="1"/>
  <c r="H35" i="40" s="1"/>
  <c r="DN40" i="40"/>
  <c r="D40" i="40" s="1"/>
  <c r="H40" i="40" s="1"/>
  <c r="DN59" i="40"/>
  <c r="D59" i="40" s="1"/>
  <c r="P59" i="40" s="1"/>
  <c r="DN20" i="45"/>
  <c r="D20" i="45" s="1"/>
  <c r="CZ25" i="41"/>
  <c r="C25" i="41" s="1"/>
  <c r="G25" i="41" s="1"/>
  <c r="DO29" i="46"/>
  <c r="L29" i="46" s="1"/>
  <c r="P29" i="46" s="1"/>
  <c r="DO59" i="46"/>
  <c r="L59" i="46" s="1"/>
  <c r="P59" i="46" s="1"/>
  <c r="DO10" i="46"/>
  <c r="L10" i="46" s="1"/>
  <c r="P10" i="46" s="1"/>
  <c r="DO40" i="46"/>
  <c r="L40" i="46" s="1"/>
  <c r="DO41" i="46"/>
  <c r="L41" i="46" s="1"/>
  <c r="P41" i="46" s="1"/>
  <c r="DP7" i="46"/>
  <c r="DO56" i="46"/>
  <c r="L56" i="46" s="1"/>
  <c r="P56" i="46" s="1"/>
  <c r="DO45" i="46"/>
  <c r="L45" i="46" s="1"/>
  <c r="M45" i="46" s="1"/>
  <c r="N45" i="46" s="1"/>
  <c r="DO25" i="46"/>
  <c r="L25" i="46" s="1"/>
  <c r="P25" i="46" s="1"/>
  <c r="DO21" i="46"/>
  <c r="L21" i="46" s="1"/>
  <c r="P21" i="46" s="1"/>
  <c r="DO54" i="46"/>
  <c r="L54" i="46" s="1"/>
  <c r="P54" i="46" s="1"/>
  <c r="DO34" i="46"/>
  <c r="L34" i="46" s="1"/>
  <c r="P34" i="46" s="1"/>
  <c r="DO9" i="46"/>
  <c r="L9" i="46" s="1"/>
  <c r="P9" i="46" s="1"/>
  <c r="D42" i="32"/>
  <c r="D117" i="32" s="1"/>
  <c r="S44" i="7"/>
  <c r="CZ40" i="41"/>
  <c r="C40" i="41" s="1"/>
  <c r="G40" i="41" s="1"/>
  <c r="DA7" i="41"/>
  <c r="CZ9" i="41"/>
  <c r="C9" i="41" s="1"/>
  <c r="G9" i="41" s="1"/>
  <c r="CZ56" i="41"/>
  <c r="C56" i="41" s="1"/>
  <c r="G56" i="41" s="1"/>
  <c r="I56" i="41" s="1"/>
  <c r="J56" i="41" s="1"/>
  <c r="CZ49" i="41"/>
  <c r="C49" i="41" s="1"/>
  <c r="G49" i="41" s="1"/>
  <c r="CZ45" i="41"/>
  <c r="C45" i="41" s="1"/>
  <c r="E45" i="41" s="1"/>
  <c r="CZ36" i="41"/>
  <c r="C36" i="41" s="1"/>
  <c r="G36" i="41" s="1"/>
  <c r="CZ26" i="41"/>
  <c r="C26" i="41" s="1"/>
  <c r="G26" i="41" s="1"/>
  <c r="CZ41" i="41"/>
  <c r="C41" i="41" s="1"/>
  <c r="G41" i="41" s="1"/>
  <c r="CZ31" i="41"/>
  <c r="C31" i="41" s="1"/>
  <c r="G31" i="41" s="1"/>
  <c r="I31" i="41" s="1"/>
  <c r="CZ24" i="41"/>
  <c r="C24" i="41" s="1"/>
  <c r="G24" i="41" s="1"/>
  <c r="CZ20" i="41"/>
  <c r="C20" i="41" s="1"/>
  <c r="C22" i="41" s="1"/>
  <c r="CZ10" i="41"/>
  <c r="C10" i="41" s="1"/>
  <c r="G10" i="41" s="1"/>
  <c r="CZ60" i="41"/>
  <c r="C60" i="41" s="1"/>
  <c r="G60" i="41" s="1"/>
  <c r="CZ55" i="41"/>
  <c r="C55" i="41" s="1"/>
  <c r="G55" i="41" s="1"/>
  <c r="CZ46" i="41"/>
  <c r="C46" i="41" s="1"/>
  <c r="CZ39" i="41"/>
  <c r="C39" i="41" s="1"/>
  <c r="G39" i="41" s="1"/>
  <c r="CZ35" i="41"/>
  <c r="C35" i="41" s="1"/>
  <c r="Y38" i="7"/>
  <c r="J38" i="32" s="1"/>
  <c r="J134" i="32" s="1"/>
  <c r="E134" i="7"/>
  <c r="Y24" i="14"/>
  <c r="H134" i="7"/>
  <c r="H37" i="38" s="1"/>
  <c r="EY64" i="32"/>
  <c r="EY103" i="32"/>
  <c r="FC64" i="32"/>
  <c r="FC103" i="32"/>
  <c r="FG64" i="32"/>
  <c r="FG103" i="32"/>
  <c r="EX121" i="32"/>
  <c r="FJ62" i="32"/>
  <c r="FJ121" i="32" s="1"/>
  <c r="EK64" i="32"/>
  <c r="EK103" i="32"/>
  <c r="EO64" i="32"/>
  <c r="EO103" i="32"/>
  <c r="ES64" i="32"/>
  <c r="ES103" i="32"/>
  <c r="EI139" i="32"/>
  <c r="EU63" i="32"/>
  <c r="EU139" i="32" s="1"/>
  <c r="DW64" i="32"/>
  <c r="DW103" i="32"/>
  <c r="EA64" i="32"/>
  <c r="EA103" i="32"/>
  <c r="EE64" i="32"/>
  <c r="EE103" i="32"/>
  <c r="DE64" i="32"/>
  <c r="DQ61" i="32"/>
  <c r="DE103" i="32"/>
  <c r="DI64" i="32"/>
  <c r="DI103" i="32"/>
  <c r="DM64" i="32"/>
  <c r="DM103" i="32"/>
  <c r="CC64" i="32"/>
  <c r="CC103" i="32"/>
  <c r="CG64" i="32"/>
  <c r="CG103" i="32"/>
  <c r="CK64" i="32"/>
  <c r="CK103" i="32"/>
  <c r="CA139" i="32"/>
  <c r="CM63" i="32"/>
  <c r="CM139" i="32" s="1"/>
  <c r="BO64" i="32"/>
  <c r="BO103" i="32"/>
  <c r="BS64" i="32"/>
  <c r="BS103" i="32"/>
  <c r="BW64" i="32"/>
  <c r="BW103" i="32"/>
  <c r="AW64" i="32"/>
  <c r="BI61" i="32"/>
  <c r="AW103" i="32"/>
  <c r="BA64" i="32"/>
  <c r="BA103" i="32"/>
  <c r="BE64" i="32"/>
  <c r="BE103" i="32"/>
  <c r="AI64" i="32"/>
  <c r="AI103" i="32"/>
  <c r="AM64" i="32"/>
  <c r="AM103" i="32"/>
  <c r="AQ64" i="32"/>
  <c r="AQ103" i="32"/>
  <c r="AH121" i="32"/>
  <c r="AT62" i="32"/>
  <c r="AT121" i="32" s="1"/>
  <c r="D103" i="32"/>
  <c r="D64" i="32"/>
  <c r="P61" i="32"/>
  <c r="H103" i="32"/>
  <c r="H64" i="32"/>
  <c r="L103" i="32"/>
  <c r="L64" i="32"/>
  <c r="D98" i="7"/>
  <c r="CZ9" i="46" s="1"/>
  <c r="C9" i="46" s="1"/>
  <c r="AB39" i="9"/>
  <c r="W29" i="8"/>
  <c r="S29" i="8"/>
  <c r="Z19" i="8"/>
  <c r="U34" i="11"/>
  <c r="AA34" i="13"/>
  <c r="W34" i="13"/>
  <c r="S34" i="13"/>
  <c r="X34" i="13"/>
  <c r="V14" i="13"/>
  <c r="Z29" i="14"/>
  <c r="AA19" i="17"/>
  <c r="W24" i="18"/>
  <c r="AB24" i="18"/>
  <c r="S14" i="18"/>
  <c r="V29" i="19"/>
  <c r="P44" i="8"/>
  <c r="V44" i="8"/>
  <c r="Z44" i="8"/>
  <c r="AD44" i="8"/>
  <c r="T44" i="8"/>
  <c r="X44" i="8"/>
  <c r="AB44" i="8"/>
  <c r="T44" i="12"/>
  <c r="EZ64" i="32"/>
  <c r="EZ103" i="32"/>
  <c r="FD64" i="32"/>
  <c r="FD103" i="32"/>
  <c r="FH64" i="32"/>
  <c r="FH103" i="32"/>
  <c r="EX139" i="32"/>
  <c r="FJ63" i="32"/>
  <c r="FJ139" i="32" s="1"/>
  <c r="EL64" i="32"/>
  <c r="EL103" i="32"/>
  <c r="EP64" i="32"/>
  <c r="EP103" i="32"/>
  <c r="ET64" i="32"/>
  <c r="ET103" i="32"/>
  <c r="DT64" i="32"/>
  <c r="EF61" i="32"/>
  <c r="DT103" i="32"/>
  <c r="DX64" i="32"/>
  <c r="DX103" i="32"/>
  <c r="EB64" i="32"/>
  <c r="EB103" i="32"/>
  <c r="DF64" i="32"/>
  <c r="DF103" i="32"/>
  <c r="DJ64" i="32"/>
  <c r="DJ103" i="32"/>
  <c r="DN64" i="32"/>
  <c r="DN103" i="32"/>
  <c r="DE121" i="32"/>
  <c r="DQ62" i="32"/>
  <c r="DQ121" i="32" s="1"/>
  <c r="CD64" i="32"/>
  <c r="CD103" i="32"/>
  <c r="CH64" i="32"/>
  <c r="CH103" i="32"/>
  <c r="CL64" i="32"/>
  <c r="CL103" i="32"/>
  <c r="BL64" i="32"/>
  <c r="BX61" i="32"/>
  <c r="BL103" i="32"/>
  <c r="BP64" i="32"/>
  <c r="BP103" i="32"/>
  <c r="BT64" i="32"/>
  <c r="BT103" i="32"/>
  <c r="AX64" i="32"/>
  <c r="AX103" i="32"/>
  <c r="BB64" i="32"/>
  <c r="BB103" i="32"/>
  <c r="BF64" i="32"/>
  <c r="BF103" i="32"/>
  <c r="AW121" i="32"/>
  <c r="BI62" i="32"/>
  <c r="BI121" i="32" s="1"/>
  <c r="AJ64" i="32"/>
  <c r="AJ103" i="32"/>
  <c r="AN64" i="32"/>
  <c r="AN103" i="32"/>
  <c r="AR64" i="32"/>
  <c r="AR103" i="32"/>
  <c r="AH139" i="32"/>
  <c r="AT63" i="32"/>
  <c r="AT139" i="32" s="1"/>
  <c r="E103" i="32"/>
  <c r="E64" i="32"/>
  <c r="I64" i="32"/>
  <c r="I103" i="32"/>
  <c r="M103" i="32"/>
  <c r="M64" i="32"/>
  <c r="D121" i="32"/>
  <c r="P62" i="32"/>
  <c r="P121" i="32" s="1"/>
  <c r="DN60" i="29"/>
  <c r="D60" i="29" s="1"/>
  <c r="DN54" i="29"/>
  <c r="D54" i="29" s="1"/>
  <c r="DN50" i="29"/>
  <c r="D50" i="29" s="1"/>
  <c r="DN44" i="29"/>
  <c r="D44" i="29" s="1"/>
  <c r="H44" i="29" s="1"/>
  <c r="I44" i="29" s="1"/>
  <c r="J44" i="29" s="1"/>
  <c r="DN40" i="29"/>
  <c r="D40" i="29" s="1"/>
  <c r="H40" i="29" s="1"/>
  <c r="DN19" i="29"/>
  <c r="D19" i="29" s="1"/>
  <c r="H19" i="29" s="1"/>
  <c r="DA7" i="29"/>
  <c r="DN61" i="42"/>
  <c r="D61" i="42" s="1"/>
  <c r="H61" i="42" s="1"/>
  <c r="DN56" i="42"/>
  <c r="D56" i="42" s="1"/>
  <c r="H56" i="42" s="1"/>
  <c r="DN51" i="42"/>
  <c r="D51" i="42" s="1"/>
  <c r="H51" i="42" s="1"/>
  <c r="DN46" i="42"/>
  <c r="D46" i="42" s="1"/>
  <c r="H46" i="42" s="1"/>
  <c r="DN19" i="42"/>
  <c r="D19" i="42" s="1"/>
  <c r="H19" i="42" s="1"/>
  <c r="U39" i="11"/>
  <c r="Z29" i="11"/>
  <c r="W29" i="11"/>
  <c r="T29" i="11"/>
  <c r="AB24" i="11"/>
  <c r="T39" i="13"/>
  <c r="AC19" i="13"/>
  <c r="X39" i="14"/>
  <c r="AB29" i="14"/>
  <c r="V29" i="14"/>
  <c r="Z14" i="17"/>
  <c r="AB39" i="12"/>
  <c r="X39" i="12"/>
  <c r="Z19" i="12"/>
  <c r="AB19" i="12"/>
  <c r="T19" i="12"/>
  <c r="Y14" i="12"/>
  <c r="AD14" i="12"/>
  <c r="W14" i="12"/>
  <c r="AA39" i="15"/>
  <c r="AA34" i="15"/>
  <c r="W34" i="15"/>
  <c r="AD29" i="15"/>
  <c r="H98" i="7"/>
  <c r="H11" i="38" s="1"/>
  <c r="H50" i="38" s="1"/>
  <c r="T44" i="17"/>
  <c r="FA64" i="32"/>
  <c r="FA103" i="32"/>
  <c r="FE64" i="32"/>
  <c r="FE103" i="32"/>
  <c r="FI64" i="32"/>
  <c r="FI103" i="32"/>
  <c r="EI64" i="32"/>
  <c r="EU61" i="32"/>
  <c r="EI103" i="32"/>
  <c r="EM64" i="32"/>
  <c r="EM103" i="32"/>
  <c r="EQ64" i="32"/>
  <c r="EQ103" i="32"/>
  <c r="DU64" i="32"/>
  <c r="DU103" i="32"/>
  <c r="DY64" i="32"/>
  <c r="DY103" i="32"/>
  <c r="EC64" i="32"/>
  <c r="EC103" i="32"/>
  <c r="DT121" i="32"/>
  <c r="EF62" i="32"/>
  <c r="EF121" i="32" s="1"/>
  <c r="DG64" i="32"/>
  <c r="DG103" i="32"/>
  <c r="DK64" i="32"/>
  <c r="DK103" i="32"/>
  <c r="DO64" i="32"/>
  <c r="DO103" i="32"/>
  <c r="DE139" i="32"/>
  <c r="DQ63" i="32"/>
  <c r="DQ139" i="32" s="1"/>
  <c r="CM61" i="32"/>
  <c r="CA64" i="32"/>
  <c r="CA103" i="32"/>
  <c r="CE64" i="32"/>
  <c r="CE103" i="32"/>
  <c r="CI64" i="32"/>
  <c r="CI103" i="32"/>
  <c r="BM64" i="32"/>
  <c r="BM103" i="32"/>
  <c r="BQ64" i="32"/>
  <c r="BQ103" i="32"/>
  <c r="BU64" i="32"/>
  <c r="BU103" i="32"/>
  <c r="BL121" i="32"/>
  <c r="BX62" i="32"/>
  <c r="BX121" i="32" s="1"/>
  <c r="AY64" i="32"/>
  <c r="AY103" i="32"/>
  <c r="BC64" i="32"/>
  <c r="BC103" i="32"/>
  <c r="BG64" i="32"/>
  <c r="BG103" i="32"/>
  <c r="AW139" i="32"/>
  <c r="BI63" i="32"/>
  <c r="BI139" i="32" s="1"/>
  <c r="AK64" i="32"/>
  <c r="AK103" i="32"/>
  <c r="AO64" i="32"/>
  <c r="AO103" i="32"/>
  <c r="AS64" i="32"/>
  <c r="AS103" i="32"/>
  <c r="F64" i="32"/>
  <c r="F103" i="32"/>
  <c r="J64" i="32"/>
  <c r="J103" i="32"/>
  <c r="N64" i="32"/>
  <c r="N103" i="32"/>
  <c r="D139" i="32"/>
  <c r="P63" i="32"/>
  <c r="P139" i="32" s="1"/>
  <c r="DN49" i="48"/>
  <c r="D49" i="48" s="1"/>
  <c r="DN36" i="29"/>
  <c r="D36" i="29" s="1"/>
  <c r="H36" i="29" s="1"/>
  <c r="CZ60" i="40"/>
  <c r="C60" i="40" s="1"/>
  <c r="G60" i="40" s="1"/>
  <c r="CZ51" i="40"/>
  <c r="C51" i="40" s="1"/>
  <c r="CZ44" i="40"/>
  <c r="C44" i="40" s="1"/>
  <c r="G44" i="40" s="1"/>
  <c r="AA24" i="7"/>
  <c r="AD39" i="9"/>
  <c r="Z39" i="9"/>
  <c r="P39" i="9"/>
  <c r="AA34" i="8"/>
  <c r="U34" i="8"/>
  <c r="AA29" i="8"/>
  <c r="AB29" i="8"/>
  <c r="X29" i="8"/>
  <c r="T29" i="8"/>
  <c r="AC29" i="8"/>
  <c r="T24" i="8"/>
  <c r="AA19" i="8"/>
  <c r="AB19" i="8"/>
  <c r="T19" i="8"/>
  <c r="S34" i="11"/>
  <c r="AB34" i="11"/>
  <c r="T34" i="11"/>
  <c r="P24" i="11"/>
  <c r="Y34" i="13"/>
  <c r="T29" i="13"/>
  <c r="W19" i="14"/>
  <c r="AA14" i="14"/>
  <c r="AB19" i="16"/>
  <c r="W34" i="17"/>
  <c r="S29" i="17"/>
  <c r="S39" i="18"/>
  <c r="W24" i="12"/>
  <c r="AC24" i="15"/>
  <c r="Z34" i="19"/>
  <c r="P29" i="19"/>
  <c r="AA29" i="19"/>
  <c r="AC14" i="19"/>
  <c r="EX64" i="32"/>
  <c r="FJ61" i="32"/>
  <c r="EX103" i="32"/>
  <c r="FB64" i="32"/>
  <c r="FB103" i="32"/>
  <c r="FF64" i="32"/>
  <c r="FF103" i="32"/>
  <c r="EJ64" i="32"/>
  <c r="EJ103" i="32"/>
  <c r="EN64" i="32"/>
  <c r="EN103" i="32"/>
  <c r="ER64" i="32"/>
  <c r="ER103" i="32"/>
  <c r="EI121" i="32"/>
  <c r="EU62" i="32"/>
  <c r="EU121" i="32" s="1"/>
  <c r="DV64" i="32"/>
  <c r="DV103" i="32"/>
  <c r="DZ64" i="32"/>
  <c r="DZ103" i="32"/>
  <c r="ED64" i="32"/>
  <c r="ED103" i="32"/>
  <c r="DT139" i="32"/>
  <c r="EF63" i="32"/>
  <c r="EF139" i="32" s="1"/>
  <c r="DH64" i="32"/>
  <c r="DH103" i="32"/>
  <c r="DL64" i="32"/>
  <c r="DL103" i="32"/>
  <c r="DP64" i="32"/>
  <c r="DP103" i="32"/>
  <c r="CB64" i="32"/>
  <c r="CB103" i="32"/>
  <c r="CF64" i="32"/>
  <c r="CF103" i="32"/>
  <c r="CJ64" i="32"/>
  <c r="CJ103" i="32"/>
  <c r="CA121" i="32"/>
  <c r="CM62" i="32"/>
  <c r="CM121" i="32" s="1"/>
  <c r="BN64" i="32"/>
  <c r="BN103" i="32"/>
  <c r="BR64" i="32"/>
  <c r="BR103" i="32"/>
  <c r="BV64" i="32"/>
  <c r="BV103" i="32"/>
  <c r="BL139" i="32"/>
  <c r="BX63" i="32"/>
  <c r="BX139" i="32" s="1"/>
  <c r="AZ64" i="32"/>
  <c r="AZ103" i="32"/>
  <c r="BD64" i="32"/>
  <c r="BD103" i="32"/>
  <c r="BH64" i="32"/>
  <c r="BH103" i="32"/>
  <c r="AH64" i="32"/>
  <c r="AT61" i="32"/>
  <c r="AH103" i="32"/>
  <c r="AL64" i="32"/>
  <c r="AL103" i="32"/>
  <c r="AP64" i="32"/>
  <c r="AP103" i="32"/>
  <c r="G64" i="32"/>
  <c r="G103" i="32"/>
  <c r="K64" i="32"/>
  <c r="K103" i="32"/>
  <c r="O64" i="32"/>
  <c r="O103" i="32"/>
  <c r="DN19" i="48"/>
  <c r="DN34" i="48"/>
  <c r="DN35" i="48"/>
  <c r="D35" i="48" s="1"/>
  <c r="O25" i="54"/>
  <c r="CQ89" i="32"/>
  <c r="CU89" i="32"/>
  <c r="CY89" i="32"/>
  <c r="DB87" i="32"/>
  <c r="CP126" i="32"/>
  <c r="CS89" i="32"/>
  <c r="CW89" i="32"/>
  <c r="DA89" i="32"/>
  <c r="DB86" i="32"/>
  <c r="CP89" i="32"/>
  <c r="CT89" i="32"/>
  <c r="CX89" i="32"/>
  <c r="CR89" i="32"/>
  <c r="CV89" i="32"/>
  <c r="DB88" i="32"/>
  <c r="CP144" i="32"/>
  <c r="CJ64" i="59"/>
  <c r="CJ52" i="59"/>
  <c r="CK49" i="59"/>
  <c r="CL9" i="59"/>
  <c r="CQ64" i="59"/>
  <c r="CQ12" i="59"/>
  <c r="CR9" i="59"/>
  <c r="CJ66" i="59"/>
  <c r="CK11" i="59"/>
  <c r="CJ37" i="59"/>
  <c r="CK34" i="59"/>
  <c r="CQ65" i="59"/>
  <c r="CR10" i="59"/>
  <c r="CJ12" i="59"/>
  <c r="CS19" i="59"/>
  <c r="CR22" i="59"/>
  <c r="CD29" i="59"/>
  <c r="CC32" i="59"/>
  <c r="CD32" i="59" s="1"/>
  <c r="CK29" i="59"/>
  <c r="CJ32" i="59"/>
  <c r="CC64" i="59"/>
  <c r="CQ17" i="59"/>
  <c r="CR14" i="59"/>
  <c r="S66" i="31" s="1"/>
  <c r="CQ57" i="59"/>
  <c r="CR54" i="59"/>
  <c r="S74" i="31" s="1"/>
  <c r="CK62" i="59"/>
  <c r="CL62" i="59" s="1"/>
  <c r="CL59" i="59"/>
  <c r="CR42" i="59"/>
  <c r="CS39" i="59"/>
  <c r="CQ66" i="59"/>
  <c r="CR11" i="59"/>
  <c r="CQ32" i="59"/>
  <c r="CR29" i="59"/>
  <c r="S69" i="31" s="1"/>
  <c r="CK65" i="59"/>
  <c r="CL65" i="59" s="1"/>
  <c r="CL10" i="59"/>
  <c r="CK14" i="59"/>
  <c r="CJ17" i="59"/>
  <c r="CJ27" i="59"/>
  <c r="CK24" i="59"/>
  <c r="CS44" i="59"/>
  <c r="CR47" i="59"/>
  <c r="CQ37" i="59"/>
  <c r="CR34" i="59"/>
  <c r="S70" i="31" s="1"/>
  <c r="CQ62" i="59"/>
  <c r="CR59" i="59"/>
  <c r="S75" i="31" s="1"/>
  <c r="BV64" i="59"/>
  <c r="BU67" i="59"/>
  <c r="BV67" i="59" s="1"/>
  <c r="CP64" i="59"/>
  <c r="CO67" i="59"/>
  <c r="CP67" i="59" s="1"/>
  <c r="CQ27" i="59"/>
  <c r="CR24" i="59"/>
  <c r="S68" i="31" s="1"/>
  <c r="CL54" i="59"/>
  <c r="CK57" i="59"/>
  <c r="CL57" i="59" s="1"/>
  <c r="CI67" i="59"/>
  <c r="CC47" i="59"/>
  <c r="CD47" i="59" s="1"/>
  <c r="CD44" i="59"/>
  <c r="CS49" i="59"/>
  <c r="CR52" i="59"/>
  <c r="CK22" i="59"/>
  <c r="CL22" i="59" s="1"/>
  <c r="CL19" i="59"/>
  <c r="CL44" i="59"/>
  <c r="CK47" i="59"/>
  <c r="CL47" i="59" s="1"/>
  <c r="K56" i="52"/>
  <c r="AU39" i="57"/>
  <c r="AW39" i="57" s="1"/>
  <c r="AE39" i="57"/>
  <c r="AG39" i="57" s="1"/>
  <c r="C42" i="57"/>
  <c r="O39" i="57"/>
  <c r="Q39" i="57" s="1"/>
  <c r="BS40" i="57"/>
  <c r="BT40" i="57" s="1"/>
  <c r="BK41" i="57"/>
  <c r="BM41" i="57" s="1"/>
  <c r="BN41" i="57" s="1"/>
  <c r="CI40" i="57"/>
  <c r="CJ40" i="57" s="1"/>
  <c r="CK40" i="57" s="1"/>
  <c r="CL40" i="57" s="1"/>
  <c r="CA40" i="57"/>
  <c r="CB40" i="57" s="1"/>
  <c r="AQ42" i="57"/>
  <c r="AS39" i="57"/>
  <c r="CG39" i="57"/>
  <c r="CE42" i="57"/>
  <c r="AM40" i="57"/>
  <c r="AO40" i="57" s="1"/>
  <c r="AP40" i="57" s="1"/>
  <c r="AK40" i="57"/>
  <c r="AL40" i="57" s="1"/>
  <c r="BS39" i="57"/>
  <c r="AM39" i="57"/>
  <c r="I39" i="57"/>
  <c r="G64" i="57"/>
  <c r="AE41" i="57"/>
  <c r="AG41" i="57" s="1"/>
  <c r="AH41" i="57" s="1"/>
  <c r="AC41" i="57"/>
  <c r="AD41" i="57" s="1"/>
  <c r="BK40" i="57"/>
  <c r="BM40" i="57" s="1"/>
  <c r="BN40" i="57" s="1"/>
  <c r="O56" i="52"/>
  <c r="BA39" i="57"/>
  <c r="AY42" i="57"/>
  <c r="CO39" i="57"/>
  <c r="CM42" i="57"/>
  <c r="AA42" i="57"/>
  <c r="AC39" i="57"/>
  <c r="BC41" i="57"/>
  <c r="BE41" i="57" s="1"/>
  <c r="BF41" i="57" s="1"/>
  <c r="BA41" i="57"/>
  <c r="BB41" i="57" s="1"/>
  <c r="G41" i="57"/>
  <c r="I41" i="57" s="1"/>
  <c r="J41" i="57" s="1"/>
  <c r="W41" i="57"/>
  <c r="Y41" i="57" s="1"/>
  <c r="Z41" i="57" s="1"/>
  <c r="E41" i="57"/>
  <c r="F41" i="57" s="1"/>
  <c r="AM41" i="57"/>
  <c r="AO41" i="57" s="1"/>
  <c r="AP41" i="57" s="1"/>
  <c r="AU41" i="57"/>
  <c r="AW41" i="57" s="1"/>
  <c r="AX41" i="57" s="1"/>
  <c r="BR39" i="57"/>
  <c r="BQ42" i="57"/>
  <c r="BR42" i="57" s="1"/>
  <c r="BC39" i="57"/>
  <c r="CQ41" i="57"/>
  <c r="CR41" i="57" s="1"/>
  <c r="CS41" i="57" s="1"/>
  <c r="CT41" i="57" s="1"/>
  <c r="AE40" i="57"/>
  <c r="AG40" i="57" s="1"/>
  <c r="AH40" i="57" s="1"/>
  <c r="AC40" i="57"/>
  <c r="AD40" i="57" s="1"/>
  <c r="CI41" i="57"/>
  <c r="CJ41" i="57" s="1"/>
  <c r="CK41" i="57" s="1"/>
  <c r="CL41" i="57" s="1"/>
  <c r="BC40" i="57"/>
  <c r="BE40" i="57" s="1"/>
  <c r="BF40" i="57" s="1"/>
  <c r="BA40" i="57"/>
  <c r="BB40" i="57" s="1"/>
  <c r="U39" i="57"/>
  <c r="S42" i="57"/>
  <c r="M56" i="52"/>
  <c r="CA41" i="57"/>
  <c r="CC41" i="57" s="1"/>
  <c r="CD41" i="57" s="1"/>
  <c r="O41" i="57"/>
  <c r="Q41" i="57" s="1"/>
  <c r="R41" i="57" s="1"/>
  <c r="M41" i="57"/>
  <c r="N41" i="57" s="1"/>
  <c r="BW42" i="57"/>
  <c r="BY39" i="57"/>
  <c r="K42" i="57"/>
  <c r="M39" i="57"/>
  <c r="BS41" i="57"/>
  <c r="BT41" i="57" s="1"/>
  <c r="G40" i="57"/>
  <c r="I40" i="57" s="1"/>
  <c r="J40" i="57" s="1"/>
  <c r="O40" i="57"/>
  <c r="Q40" i="57" s="1"/>
  <c r="R40" i="57" s="1"/>
  <c r="E40" i="57"/>
  <c r="F40" i="57" s="1"/>
  <c r="W40" i="57"/>
  <c r="Y40" i="57" s="1"/>
  <c r="Z40" i="57" s="1"/>
  <c r="AU40" i="57"/>
  <c r="AW40" i="57" s="1"/>
  <c r="AX40" i="57" s="1"/>
  <c r="AK39" i="57"/>
  <c r="AI42" i="57"/>
  <c r="W39" i="57"/>
  <c r="F39" i="57"/>
  <c r="E64" i="57"/>
  <c r="F64" i="57" s="1"/>
  <c r="CQ40" i="57"/>
  <c r="CR40" i="57" s="1"/>
  <c r="CS40" i="57" s="1"/>
  <c r="CT40" i="57" s="1"/>
  <c r="BI42" i="57"/>
  <c r="BJ42" i="57" s="1"/>
  <c r="BJ39" i="57"/>
  <c r="BK39" i="57" s="1"/>
  <c r="K55" i="52"/>
  <c r="L96" i="10"/>
  <c r="L12" i="33" s="1"/>
  <c r="L22" i="33" s="1"/>
  <c r="O112" i="10"/>
  <c r="O25" i="35" s="1"/>
  <c r="O35" i="35" s="1"/>
  <c r="K112" i="10"/>
  <c r="K25" i="35" s="1"/>
  <c r="K35" i="35" s="1"/>
  <c r="G112" i="10"/>
  <c r="K94" i="10"/>
  <c r="K12" i="35" s="1"/>
  <c r="K22" i="35" s="1"/>
  <c r="G94" i="10"/>
  <c r="O111" i="10"/>
  <c r="O25" i="36" s="1"/>
  <c r="O35" i="36" s="1"/>
  <c r="G111" i="10"/>
  <c r="G25" i="36" s="1"/>
  <c r="G35" i="36" s="1"/>
  <c r="G93" i="10"/>
  <c r="G12" i="36" s="1"/>
  <c r="G99" i="10"/>
  <c r="H117" i="10"/>
  <c r="I99" i="10"/>
  <c r="S38" i="10"/>
  <c r="D134" i="10"/>
  <c r="N98" i="10"/>
  <c r="N12" i="38" s="1"/>
  <c r="N22" i="38" s="1"/>
  <c r="M133" i="10"/>
  <c r="M38" i="37" s="1"/>
  <c r="M48" i="37" s="1"/>
  <c r="I133" i="10"/>
  <c r="I38" i="37" s="1"/>
  <c r="I48" i="37" s="1"/>
  <c r="E133" i="10"/>
  <c r="E38" i="37" s="1"/>
  <c r="E48" i="37" s="1"/>
  <c r="M115" i="10"/>
  <c r="M25" i="37" s="1"/>
  <c r="M35" i="37" s="1"/>
  <c r="I115" i="10"/>
  <c r="I25" i="37" s="1"/>
  <c r="I35" i="37" s="1"/>
  <c r="E115" i="10"/>
  <c r="DA15" i="45" s="1"/>
  <c r="K15" i="45" s="1"/>
  <c r="N97" i="10"/>
  <c r="N12" i="37" s="1"/>
  <c r="N22" i="37" s="1"/>
  <c r="J97" i="10"/>
  <c r="J12" i="37" s="1"/>
  <c r="J22" i="37" s="1"/>
  <c r="F97" i="10"/>
  <c r="F12" i="37" s="1"/>
  <c r="N132" i="10"/>
  <c r="N38" i="33" s="1"/>
  <c r="N48" i="33" s="1"/>
  <c r="J132" i="10"/>
  <c r="J38" i="33" s="1"/>
  <c r="J48" i="33" s="1"/>
  <c r="F132" i="10"/>
  <c r="F38" i="33" s="1"/>
  <c r="F48" i="33" s="1"/>
  <c r="N114" i="10"/>
  <c r="N25" i="33" s="1"/>
  <c r="N35" i="33" s="1"/>
  <c r="J114" i="10"/>
  <c r="J25" i="33" s="1"/>
  <c r="J35" i="33" s="1"/>
  <c r="F114" i="10"/>
  <c r="L131" i="10"/>
  <c r="L38" i="34" s="1"/>
  <c r="L48" i="34" s="1"/>
  <c r="H131" i="10"/>
  <c r="H38" i="34" s="1"/>
  <c r="H48" i="34" s="1"/>
  <c r="D131" i="10"/>
  <c r="CZ16" i="40" s="1"/>
  <c r="C16" i="40" s="1"/>
  <c r="G16" i="40" s="1"/>
  <c r="L113" i="10"/>
  <c r="L25" i="34" s="1"/>
  <c r="L35" i="34" s="1"/>
  <c r="H113" i="10"/>
  <c r="W113" i="10" s="1"/>
  <c r="N130" i="10"/>
  <c r="N38" i="35" s="1"/>
  <c r="N48" i="35" s="1"/>
  <c r="J130" i="10"/>
  <c r="J38" i="35" s="1"/>
  <c r="F130" i="10"/>
  <c r="F38" i="35" s="1"/>
  <c r="F48" i="35" s="1"/>
  <c r="N112" i="10"/>
  <c r="N25" i="35" s="1"/>
  <c r="N35" i="35" s="1"/>
  <c r="J112" i="10"/>
  <c r="J25" i="35" s="1"/>
  <c r="J35" i="35" s="1"/>
  <c r="F112" i="10"/>
  <c r="F25" i="35" s="1"/>
  <c r="F35" i="35" s="1"/>
  <c r="N94" i="10"/>
  <c r="N12" i="35" s="1"/>
  <c r="F94" i="10"/>
  <c r="F12" i="35" s="1"/>
  <c r="F22" i="35" s="1"/>
  <c r="N129" i="10"/>
  <c r="N38" i="36" s="1"/>
  <c r="N48" i="36" s="1"/>
  <c r="J129" i="10"/>
  <c r="J38" i="36" s="1"/>
  <c r="J48" i="36" s="1"/>
  <c r="F129" i="10"/>
  <c r="F38" i="36" s="1"/>
  <c r="F48" i="36" s="1"/>
  <c r="N111" i="10"/>
  <c r="N25" i="36" s="1"/>
  <c r="N35" i="36" s="1"/>
  <c r="J111" i="10"/>
  <c r="J25" i="36" s="1"/>
  <c r="J35" i="36" s="1"/>
  <c r="F111" i="10"/>
  <c r="F25" i="36" s="1"/>
  <c r="F35" i="36" s="1"/>
  <c r="N93" i="10"/>
  <c r="N12" i="36" s="1"/>
  <c r="D99" i="10"/>
  <c r="DN14" i="46" s="1"/>
  <c r="D14" i="46" s="1"/>
  <c r="H14" i="46" s="1"/>
  <c r="E117" i="10"/>
  <c r="DO15" i="46" s="1"/>
  <c r="L15" i="46" s="1"/>
  <c r="I116" i="10"/>
  <c r="I25" i="38" s="1"/>
  <c r="I35" i="38" s="1"/>
  <c r="I117" i="10"/>
  <c r="J133" i="10"/>
  <c r="J38" i="37" s="1"/>
  <c r="J48" i="37" s="1"/>
  <c r="K97" i="10"/>
  <c r="K12" i="37" s="1"/>
  <c r="K22" i="37" s="1"/>
  <c r="G97" i="10"/>
  <c r="G12" i="37" s="1"/>
  <c r="G22" i="37" s="1"/>
  <c r="G114" i="10"/>
  <c r="G25" i="33" s="1"/>
  <c r="G35" i="33" s="1"/>
  <c r="I131" i="10"/>
  <c r="I38" i="34" s="1"/>
  <c r="I48" i="34" s="1"/>
  <c r="J95" i="10"/>
  <c r="J12" i="34" s="1"/>
  <c r="J22" i="34" s="1"/>
  <c r="K129" i="10"/>
  <c r="K38" i="36" s="1"/>
  <c r="K48" i="36" s="1"/>
  <c r="K111" i="10"/>
  <c r="K25" i="36" s="1"/>
  <c r="K35" i="36" s="1"/>
  <c r="K93" i="10"/>
  <c r="K12" i="36" s="1"/>
  <c r="G134" i="10"/>
  <c r="G38" i="38" s="1"/>
  <c r="G48" i="38" s="1"/>
  <c r="O116" i="10"/>
  <c r="O25" i="38" s="1"/>
  <c r="O35" i="38" s="1"/>
  <c r="K116" i="10"/>
  <c r="K25" i="38" s="1"/>
  <c r="K35" i="38" s="1"/>
  <c r="M98" i="10"/>
  <c r="M12" i="38" s="1"/>
  <c r="M22" i="38" s="1"/>
  <c r="H98" i="10"/>
  <c r="H12" i="38" s="1"/>
  <c r="D98" i="10"/>
  <c r="S98" i="10" s="1"/>
  <c r="H133" i="10"/>
  <c r="H38" i="37" s="1"/>
  <c r="H48" i="37" s="1"/>
  <c r="L115" i="10"/>
  <c r="L25" i="37" s="1"/>
  <c r="L35" i="37" s="1"/>
  <c r="H115" i="10"/>
  <c r="H25" i="37" s="1"/>
  <c r="H35" i="37" s="1"/>
  <c r="E97" i="10"/>
  <c r="I132" i="10"/>
  <c r="I38" i="33" s="1"/>
  <c r="I48" i="33" s="1"/>
  <c r="E132" i="10"/>
  <c r="M114" i="10"/>
  <c r="M25" i="33" s="1"/>
  <c r="M35" i="33" s="1"/>
  <c r="I114" i="10"/>
  <c r="I25" i="33" s="1"/>
  <c r="I35" i="33" s="1"/>
  <c r="E114" i="10"/>
  <c r="E25" i="33" s="1"/>
  <c r="E35" i="33" s="1"/>
  <c r="N96" i="10"/>
  <c r="N12" i="33" s="1"/>
  <c r="N22" i="33" s="1"/>
  <c r="J96" i="10"/>
  <c r="J12" i="33" s="1"/>
  <c r="J22" i="33" s="1"/>
  <c r="F96" i="10"/>
  <c r="K131" i="10"/>
  <c r="K38" i="34" s="1"/>
  <c r="K48" i="34" s="1"/>
  <c r="L95" i="10"/>
  <c r="L12" i="34" s="1"/>
  <c r="H95" i="10"/>
  <c r="H12" i="34" s="1"/>
  <c r="H22" i="34" s="1"/>
  <c r="D95" i="10"/>
  <c r="M93" i="10"/>
  <c r="M12" i="36" s="1"/>
  <c r="D116" i="10"/>
  <c r="T116" i="10" s="1"/>
  <c r="E99" i="10"/>
  <c r="DO14" i="46" s="1"/>
  <c r="L14" i="46" s="1"/>
  <c r="J99" i="10"/>
  <c r="F117" i="10"/>
  <c r="DP15" i="46" s="1"/>
  <c r="T15" i="46" s="1"/>
  <c r="O117" i="10"/>
  <c r="O25" i="47" s="1"/>
  <c r="I134" i="10"/>
  <c r="I38" i="38" s="1"/>
  <c r="I48" i="38" s="1"/>
  <c r="N133" i="10"/>
  <c r="N38" i="37" s="1"/>
  <c r="N48" i="37" s="1"/>
  <c r="J115" i="10"/>
  <c r="J25" i="37" s="1"/>
  <c r="G132" i="10"/>
  <c r="O114" i="10"/>
  <c r="O25" i="33" s="1"/>
  <c r="O35" i="33" s="1"/>
  <c r="N95" i="10"/>
  <c r="N12" i="34" s="1"/>
  <c r="N22" i="34" s="1"/>
  <c r="O134" i="10"/>
  <c r="O38" i="38" s="1"/>
  <c r="O48" i="38" s="1"/>
  <c r="K134" i="10"/>
  <c r="K38" i="38" s="1"/>
  <c r="K48" i="38" s="1"/>
  <c r="F134" i="10"/>
  <c r="F38" i="38" s="1"/>
  <c r="F48" i="38" s="1"/>
  <c r="N116" i="10"/>
  <c r="N25" i="38" s="1"/>
  <c r="N35" i="38" s="1"/>
  <c r="S28" i="10"/>
  <c r="S28" i="32" s="1"/>
  <c r="S132" i="32" s="1"/>
  <c r="D132" i="10"/>
  <c r="CZ16" i="29" s="1"/>
  <c r="C16" i="29" s="1"/>
  <c r="L130" i="10"/>
  <c r="L38" i="35" s="1"/>
  <c r="L48" i="35" s="1"/>
  <c r="H130" i="10"/>
  <c r="H38" i="35" s="1"/>
  <c r="H48" i="35" s="1"/>
  <c r="L112" i="10"/>
  <c r="L25" i="35" s="1"/>
  <c r="L35" i="35" s="1"/>
  <c r="H112" i="10"/>
  <c r="H25" i="35" s="1"/>
  <c r="H35" i="35" s="1"/>
  <c r="L94" i="10"/>
  <c r="L12" i="35" s="1"/>
  <c r="L22" i="35" s="1"/>
  <c r="H94" i="10"/>
  <c r="H12" i="35" s="1"/>
  <c r="S16" i="10"/>
  <c r="S16" i="32" s="1"/>
  <c r="S94" i="32" s="1"/>
  <c r="D94" i="10"/>
  <c r="L129" i="10"/>
  <c r="L38" i="36" s="1"/>
  <c r="L48" i="36" s="1"/>
  <c r="H129" i="10"/>
  <c r="H38" i="36" s="1"/>
  <c r="H48" i="36" s="1"/>
  <c r="L111" i="10"/>
  <c r="L25" i="36" s="1"/>
  <c r="L35" i="36" s="1"/>
  <c r="H111" i="10"/>
  <c r="H25" i="36" s="1"/>
  <c r="H35" i="36" s="1"/>
  <c r="S12" i="10"/>
  <c r="S12" i="32" s="1"/>
  <c r="S111" i="32" s="1"/>
  <c r="D111" i="10"/>
  <c r="D25" i="36" s="1"/>
  <c r="S25" i="36" s="1"/>
  <c r="S11" i="10"/>
  <c r="S11" i="32" s="1"/>
  <c r="S93" i="32" s="1"/>
  <c r="D93" i="10"/>
  <c r="O94" i="10"/>
  <c r="O12" i="35" s="1"/>
  <c r="O22" i="35" s="1"/>
  <c r="O93" i="10"/>
  <c r="O12" i="36" s="1"/>
  <c r="O96" i="10"/>
  <c r="O12" i="33" s="1"/>
  <c r="O22" i="33" s="1"/>
  <c r="AD24" i="9"/>
  <c r="AD14" i="9"/>
  <c r="V14" i="9"/>
  <c r="P14" i="9"/>
  <c r="AQ15" i="57"/>
  <c r="K16" i="57"/>
  <c r="S15" i="57"/>
  <c r="AY15" i="57"/>
  <c r="N25" i="52"/>
  <c r="N35" i="52" s="1"/>
  <c r="CE15" i="57"/>
  <c r="S16" i="57"/>
  <c r="AY16" i="57"/>
  <c r="N48" i="52"/>
  <c r="CE16" i="57"/>
  <c r="K15" i="57"/>
  <c r="AQ16" i="57"/>
  <c r="AA15" i="57"/>
  <c r="BG15" i="57"/>
  <c r="O25" i="52"/>
  <c r="O35" i="52" s="1"/>
  <c r="CM15" i="57"/>
  <c r="AA16" i="57"/>
  <c r="BG16" i="57"/>
  <c r="O48" i="52"/>
  <c r="CM16" i="57"/>
  <c r="BW65" i="57"/>
  <c r="BY15" i="57"/>
  <c r="BW66" i="57"/>
  <c r="BY16" i="57"/>
  <c r="C15" i="57"/>
  <c r="AI15" i="57"/>
  <c r="BO65" i="57"/>
  <c r="BQ15" i="57"/>
  <c r="C16" i="57"/>
  <c r="AI16" i="57"/>
  <c r="BO66" i="57"/>
  <c r="BQ16" i="57"/>
  <c r="CQ57" i="57"/>
  <c r="CR54" i="57"/>
  <c r="CC47" i="57"/>
  <c r="CD47" i="57" s="1"/>
  <c r="CD44" i="57"/>
  <c r="CQ47" i="57"/>
  <c r="CR44" i="57"/>
  <c r="CC62" i="57"/>
  <c r="CD62" i="57" s="1"/>
  <c r="CD59" i="57"/>
  <c r="CQ22" i="57"/>
  <c r="CR19" i="57"/>
  <c r="CK11" i="57"/>
  <c r="CD11" i="57"/>
  <c r="CJ27" i="57"/>
  <c r="CK24" i="57"/>
  <c r="CJ52" i="57"/>
  <c r="CK49" i="57"/>
  <c r="CC32" i="57"/>
  <c r="CD32" i="57" s="1"/>
  <c r="CD29" i="57"/>
  <c r="CK44" i="57"/>
  <c r="CJ47" i="57"/>
  <c r="CQ52" i="57"/>
  <c r="CR49" i="57"/>
  <c r="CQ37" i="57"/>
  <c r="CR34" i="57"/>
  <c r="CJ22" i="57"/>
  <c r="CK19" i="57"/>
  <c r="CK10" i="57"/>
  <c r="CR14" i="57"/>
  <c r="CR11" i="57"/>
  <c r="CC27" i="57"/>
  <c r="CD27" i="57" s="1"/>
  <c r="CD24" i="57"/>
  <c r="CC22" i="57"/>
  <c r="CD22" i="57" s="1"/>
  <c r="CD19" i="57"/>
  <c r="CQ27" i="57"/>
  <c r="CR24" i="57"/>
  <c r="CK29" i="57"/>
  <c r="CJ32" i="57"/>
  <c r="CJ37" i="57"/>
  <c r="CK34" i="57"/>
  <c r="CR10" i="57"/>
  <c r="CR39" i="57"/>
  <c r="CQ32" i="57"/>
  <c r="CR29" i="57"/>
  <c r="CQ12" i="57"/>
  <c r="CR9" i="57"/>
  <c r="CD10" i="57"/>
  <c r="CJ57" i="57"/>
  <c r="CK54" i="57"/>
  <c r="CJ64" i="57"/>
  <c r="CK9" i="57"/>
  <c r="CJ12" i="57"/>
  <c r="CC37" i="57"/>
  <c r="CD37" i="57" s="1"/>
  <c r="CD34" i="57"/>
  <c r="CC57" i="57"/>
  <c r="CD57" i="57" s="1"/>
  <c r="CD54" i="57"/>
  <c r="CQ62" i="57"/>
  <c r="CR59" i="57"/>
  <c r="CJ62" i="57"/>
  <c r="CK59" i="57"/>
  <c r="CC12" i="57"/>
  <c r="CD12" i="57" s="1"/>
  <c r="CD9" i="57"/>
  <c r="L55" i="52"/>
  <c r="L56" i="52"/>
  <c r="S37" i="10"/>
  <c r="S37" i="32" s="1"/>
  <c r="S116" i="32" s="1"/>
  <c r="L25" i="52"/>
  <c r="L35" i="52" s="1"/>
  <c r="L48" i="52"/>
  <c r="M25" i="52"/>
  <c r="M35" i="52" s="1"/>
  <c r="M48" i="52"/>
  <c r="AC11" i="54"/>
  <c r="AD11" i="54" s="1"/>
  <c r="BI26" i="54"/>
  <c r="BJ26" i="54" s="1"/>
  <c r="BG42" i="54"/>
  <c r="BI10" i="54"/>
  <c r="BJ10" i="54" s="1"/>
  <c r="BK10" i="54" s="1"/>
  <c r="BI36" i="54"/>
  <c r="BJ36" i="54" s="1"/>
  <c r="AS60" i="54"/>
  <c r="AT60" i="54" s="1"/>
  <c r="AC60" i="54"/>
  <c r="AD60" i="54" s="1"/>
  <c r="U21" i="54"/>
  <c r="V21" i="54" s="1"/>
  <c r="T42" i="47"/>
  <c r="M56" i="50"/>
  <c r="N56" i="50" s="1"/>
  <c r="BI11" i="54"/>
  <c r="BJ11" i="54" s="1"/>
  <c r="BK26" i="54"/>
  <c r="BG32" i="54"/>
  <c r="AK30" i="54"/>
  <c r="AL30" i="54" s="1"/>
  <c r="AA32" i="54"/>
  <c r="U30" i="54"/>
  <c r="V30" i="54" s="1"/>
  <c r="BO32" i="54"/>
  <c r="BI41" i="54"/>
  <c r="BJ41" i="54" s="1"/>
  <c r="BG37" i="54"/>
  <c r="BI60" i="54"/>
  <c r="BJ60" i="54" s="1"/>
  <c r="BL60" i="54"/>
  <c r="BG62" i="54"/>
  <c r="AS61" i="54"/>
  <c r="AT61" i="54" s="1"/>
  <c r="BI59" i="54"/>
  <c r="BJ59" i="54" s="1"/>
  <c r="BK59" i="54" s="1"/>
  <c r="AA62" i="54"/>
  <c r="AC61" i="54"/>
  <c r="AD61" i="54" s="1"/>
  <c r="AK60" i="54"/>
  <c r="AL60" i="54" s="1"/>
  <c r="M60" i="54"/>
  <c r="N60" i="54" s="1"/>
  <c r="BI61" i="54"/>
  <c r="BJ61" i="54" s="1"/>
  <c r="BK61" i="54" s="1"/>
  <c r="U61" i="54"/>
  <c r="V61" i="54" s="1"/>
  <c r="BH62" i="54"/>
  <c r="BL61" i="54"/>
  <c r="AI62" i="54"/>
  <c r="H59" i="54"/>
  <c r="E59" i="54"/>
  <c r="D62" i="54"/>
  <c r="P59" i="54"/>
  <c r="X59" i="54"/>
  <c r="AF59" i="54"/>
  <c r="AV59" i="54"/>
  <c r="BD59" i="54"/>
  <c r="AC59" i="54"/>
  <c r="AB62" i="54"/>
  <c r="BK60" i="54"/>
  <c r="AY62" i="54"/>
  <c r="G61" i="54"/>
  <c r="O61" i="54"/>
  <c r="W61" i="54"/>
  <c r="AE61" i="54"/>
  <c r="AM61" i="54"/>
  <c r="AU61" i="54"/>
  <c r="BC61" i="54"/>
  <c r="BD61" i="54" s="1"/>
  <c r="BE61" i="54" s="1"/>
  <c r="BF61" i="54" s="1"/>
  <c r="AN59" i="54"/>
  <c r="AJ62" i="54"/>
  <c r="AK59" i="54"/>
  <c r="AR62" i="54"/>
  <c r="AS59" i="54"/>
  <c r="J60" i="52"/>
  <c r="BQ60" i="54"/>
  <c r="BR60" i="54" s="1"/>
  <c r="E61" i="54"/>
  <c r="F61" i="54" s="1"/>
  <c r="H61" i="54"/>
  <c r="P61" i="54"/>
  <c r="X61" i="54"/>
  <c r="AF61" i="54"/>
  <c r="AN61" i="54"/>
  <c r="AV61" i="54"/>
  <c r="O60" i="54"/>
  <c r="G60" i="54"/>
  <c r="W60" i="54"/>
  <c r="AE60" i="54"/>
  <c r="AM60" i="54"/>
  <c r="AU60" i="54"/>
  <c r="BC60" i="54"/>
  <c r="H60" i="52"/>
  <c r="G60" i="52"/>
  <c r="AQ62" i="54"/>
  <c r="BA61" i="54"/>
  <c r="BB61" i="54" s="1"/>
  <c r="X60" i="54"/>
  <c r="U60" i="54"/>
  <c r="V60" i="54" s="1"/>
  <c r="S62" i="54"/>
  <c r="L62" i="54"/>
  <c r="M59" i="54"/>
  <c r="AK61" i="54"/>
  <c r="AL61" i="54" s="1"/>
  <c r="H60" i="54"/>
  <c r="E60" i="54"/>
  <c r="F60" i="54" s="1"/>
  <c r="P60" i="54"/>
  <c r="AF60" i="54"/>
  <c r="AN60" i="54"/>
  <c r="AV60" i="54"/>
  <c r="BD60" i="54"/>
  <c r="G59" i="54"/>
  <c r="C62" i="54"/>
  <c r="O59" i="54"/>
  <c r="W59" i="54"/>
  <c r="AM59" i="54"/>
  <c r="AE59" i="54"/>
  <c r="BC59" i="54"/>
  <c r="M61" i="54"/>
  <c r="N61" i="54" s="1"/>
  <c r="I60" i="52"/>
  <c r="BA60" i="54"/>
  <c r="BB60" i="54" s="1"/>
  <c r="BA59" i="54"/>
  <c r="AZ62" i="54"/>
  <c r="U59" i="54"/>
  <c r="T62" i="54"/>
  <c r="K62" i="54"/>
  <c r="BI55" i="54"/>
  <c r="BJ55" i="54" s="1"/>
  <c r="BH52" i="54"/>
  <c r="AE57" i="53"/>
  <c r="BA55" i="54"/>
  <c r="BB55" i="54" s="1"/>
  <c r="O55" i="54"/>
  <c r="AK55" i="54"/>
  <c r="AL55" i="54" s="1"/>
  <c r="G59" i="52"/>
  <c r="BI54" i="54"/>
  <c r="BJ54" i="54" s="1"/>
  <c r="BL54" i="54"/>
  <c r="AI57" i="54"/>
  <c r="AA57" i="54"/>
  <c r="BK56" i="54"/>
  <c r="H59" i="52"/>
  <c r="BQ55" i="54"/>
  <c r="BR55" i="54" s="1"/>
  <c r="BL56" i="54"/>
  <c r="AC55" i="54"/>
  <c r="AD55" i="54" s="1"/>
  <c r="BG57" i="54"/>
  <c r="J59" i="52"/>
  <c r="I59" i="52"/>
  <c r="AS54" i="54"/>
  <c r="AR57" i="54"/>
  <c r="BS55" i="54"/>
  <c r="BT55" i="54" s="1"/>
  <c r="BU55" i="54" s="1"/>
  <c r="BV55" i="54" s="1"/>
  <c r="AF54" i="54"/>
  <c r="AB57" i="54"/>
  <c r="AC54" i="54"/>
  <c r="AZ57" i="54"/>
  <c r="BA54" i="54"/>
  <c r="O56" i="54"/>
  <c r="G56" i="54"/>
  <c r="W56" i="54"/>
  <c r="AE56" i="54"/>
  <c r="AM56" i="54"/>
  <c r="AU56" i="54"/>
  <c r="BC56" i="54"/>
  <c r="BI56" i="54"/>
  <c r="BJ56" i="54" s="1"/>
  <c r="BK55" i="54"/>
  <c r="AF56" i="54"/>
  <c r="AC56" i="54"/>
  <c r="AD56" i="54" s="1"/>
  <c r="G54" i="54"/>
  <c r="C57" i="54"/>
  <c r="W54" i="54"/>
  <c r="O54" i="54"/>
  <c r="AE54" i="54"/>
  <c r="AM54" i="54"/>
  <c r="AU54" i="54"/>
  <c r="BK54" i="54"/>
  <c r="BC54" i="54"/>
  <c r="U56" i="54"/>
  <c r="V56" i="54" s="1"/>
  <c r="AY57" i="54"/>
  <c r="E56" i="54"/>
  <c r="F56" i="54" s="1"/>
  <c r="H56" i="54"/>
  <c r="P56" i="54"/>
  <c r="Q56" i="54" s="1"/>
  <c r="R56" i="54" s="1"/>
  <c r="X56" i="54"/>
  <c r="AN56" i="54"/>
  <c r="AV56" i="54"/>
  <c r="H55" i="54"/>
  <c r="E55" i="54"/>
  <c r="F55" i="54" s="1"/>
  <c r="X55" i="54"/>
  <c r="AF55" i="54"/>
  <c r="AN55" i="54"/>
  <c r="BD55" i="54"/>
  <c r="AN54" i="54"/>
  <c r="AJ57" i="54"/>
  <c r="AK54" i="54"/>
  <c r="AV55" i="54"/>
  <c r="AS55" i="54"/>
  <c r="AT55" i="54" s="1"/>
  <c r="X54" i="54"/>
  <c r="T57" i="54"/>
  <c r="U54" i="54"/>
  <c r="P54" i="54"/>
  <c r="L57" i="54"/>
  <c r="M54" i="54"/>
  <c r="BH57" i="54"/>
  <c r="BL55" i="54"/>
  <c r="S57" i="54"/>
  <c r="AQ57" i="54"/>
  <c r="BT56" i="54"/>
  <c r="D57" i="54"/>
  <c r="H54" i="54"/>
  <c r="E54" i="54"/>
  <c r="AV54" i="54"/>
  <c r="BD54" i="54"/>
  <c r="BD56" i="54"/>
  <c r="BA56" i="54"/>
  <c r="BB56" i="54" s="1"/>
  <c r="U55" i="54"/>
  <c r="V55" i="54" s="1"/>
  <c r="AS56" i="54"/>
  <c r="AT56" i="54" s="1"/>
  <c r="M56" i="54"/>
  <c r="N56" i="54" s="1"/>
  <c r="P55" i="54"/>
  <c r="M55" i="54"/>
  <c r="N55" i="54" s="1"/>
  <c r="AK56" i="54"/>
  <c r="AL56" i="54" s="1"/>
  <c r="G55" i="54"/>
  <c r="AE55" i="54"/>
  <c r="W55" i="54"/>
  <c r="AM55" i="54"/>
  <c r="AU55" i="54"/>
  <c r="BC55" i="54"/>
  <c r="K57" i="54"/>
  <c r="AC51" i="54"/>
  <c r="AD51" i="54" s="1"/>
  <c r="BI50" i="54"/>
  <c r="BJ50" i="54" s="1"/>
  <c r="AK51" i="54"/>
  <c r="AL51" i="54" s="1"/>
  <c r="M51" i="54"/>
  <c r="N51" i="54" s="1"/>
  <c r="H58" i="52"/>
  <c r="BG52" i="54"/>
  <c r="BI49" i="54"/>
  <c r="BJ49" i="54" s="1"/>
  <c r="AI52" i="54"/>
  <c r="BA51" i="54"/>
  <c r="BB51" i="54" s="1"/>
  <c r="BA50" i="54"/>
  <c r="BB50" i="54" s="1"/>
  <c r="U50" i="54"/>
  <c r="V50" i="54" s="1"/>
  <c r="S52" i="54"/>
  <c r="AS51" i="54"/>
  <c r="AT51" i="54" s="1"/>
  <c r="BL49" i="54"/>
  <c r="BT49" i="54"/>
  <c r="DW44" i="32"/>
  <c r="AB29" i="12"/>
  <c r="S14" i="12"/>
  <c r="AB14" i="12"/>
  <c r="X14" i="12"/>
  <c r="AA44" i="12"/>
  <c r="Z39" i="12"/>
  <c r="EC36" i="32"/>
  <c r="EC98" i="32" s="1"/>
  <c r="DY36" i="32"/>
  <c r="DY98" i="32" s="1"/>
  <c r="EA18" i="32"/>
  <c r="EA130" i="32" s="1"/>
  <c r="DU16" i="32"/>
  <c r="DU94" i="32" s="1"/>
  <c r="AD34" i="12"/>
  <c r="Y29" i="12"/>
  <c r="DU42" i="32"/>
  <c r="DU117" i="32" s="1"/>
  <c r="AE49" i="54"/>
  <c r="AA52" i="54"/>
  <c r="AJ52" i="54"/>
  <c r="AK49" i="54"/>
  <c r="J58" i="52"/>
  <c r="G49" i="54"/>
  <c r="C52" i="54"/>
  <c r="W49" i="54"/>
  <c r="AM49" i="54"/>
  <c r="AU49" i="54"/>
  <c r="BK49" i="54"/>
  <c r="BC49" i="54"/>
  <c r="AU51" i="54"/>
  <c r="M50" i="54"/>
  <c r="N50" i="54" s="1"/>
  <c r="I58" i="52"/>
  <c r="E51" i="54"/>
  <c r="F51" i="54" s="1"/>
  <c r="H51" i="54"/>
  <c r="P51" i="54"/>
  <c r="X51" i="54"/>
  <c r="AF51" i="54"/>
  <c r="AN51" i="54"/>
  <c r="AV51" i="54"/>
  <c r="BD51" i="54"/>
  <c r="BL50" i="54"/>
  <c r="BT50" i="54"/>
  <c r="AB52" i="54"/>
  <c r="AC49" i="54"/>
  <c r="H49" i="54"/>
  <c r="E49" i="54"/>
  <c r="D52" i="54"/>
  <c r="X49" i="54"/>
  <c r="AF49" i="54"/>
  <c r="AN49" i="54"/>
  <c r="BD49" i="54"/>
  <c r="AU50" i="54"/>
  <c r="O49" i="54"/>
  <c r="K52" i="54"/>
  <c r="AN50" i="54"/>
  <c r="AK50" i="54"/>
  <c r="AL50" i="54" s="1"/>
  <c r="DZ13" i="32"/>
  <c r="DZ129" i="32" s="1"/>
  <c r="AA19" i="12"/>
  <c r="Z34" i="12"/>
  <c r="S44" i="12"/>
  <c r="AD39" i="12"/>
  <c r="W39" i="12"/>
  <c r="S39" i="12"/>
  <c r="AC34" i="12"/>
  <c r="X29" i="12"/>
  <c r="T24" i="12"/>
  <c r="AF50" i="54"/>
  <c r="AC50" i="54"/>
  <c r="AD50" i="54" s="1"/>
  <c r="G58" i="52"/>
  <c r="AY52" i="54"/>
  <c r="T52" i="54"/>
  <c r="U49" i="54"/>
  <c r="O50" i="54"/>
  <c r="G50" i="54"/>
  <c r="AE50" i="54"/>
  <c r="W50" i="54"/>
  <c r="AM50" i="54"/>
  <c r="BC50" i="54"/>
  <c r="BK50" i="54"/>
  <c r="AS50" i="54"/>
  <c r="AT50" i="54" s="1"/>
  <c r="AQ52" i="54"/>
  <c r="P49" i="54"/>
  <c r="L52" i="54"/>
  <c r="M49" i="54"/>
  <c r="EB44" i="32"/>
  <c r="X24" i="12"/>
  <c r="AA24" i="12"/>
  <c r="Y44" i="12"/>
  <c r="AC39" i="12"/>
  <c r="AD19" i="12"/>
  <c r="V19" i="12"/>
  <c r="BS50" i="54"/>
  <c r="U51" i="54"/>
  <c r="V51" i="54" s="1"/>
  <c r="BA49" i="54"/>
  <c r="AZ52" i="54"/>
  <c r="E50" i="54"/>
  <c r="F50" i="54" s="1"/>
  <c r="H50" i="54"/>
  <c r="P50" i="54"/>
  <c r="X50" i="54"/>
  <c r="AV50" i="54"/>
  <c r="BD50" i="54"/>
  <c r="BI51" i="54"/>
  <c r="BJ51" i="54" s="1"/>
  <c r="BL51" i="54" s="1"/>
  <c r="AV49" i="54"/>
  <c r="AS49" i="54"/>
  <c r="AR52" i="54"/>
  <c r="G51" i="54"/>
  <c r="O51" i="54"/>
  <c r="AE51" i="54"/>
  <c r="W51" i="54"/>
  <c r="AM51" i="54"/>
  <c r="BC51" i="54"/>
  <c r="BK51" i="54"/>
  <c r="U45" i="54"/>
  <c r="V45" i="54" s="1"/>
  <c r="BI46" i="54"/>
  <c r="BJ46" i="54" s="1"/>
  <c r="BG47" i="54"/>
  <c r="AS45" i="54"/>
  <c r="AT45" i="54" s="1"/>
  <c r="BA45" i="54"/>
  <c r="BB45" i="54" s="1"/>
  <c r="BL46" i="54"/>
  <c r="AK46" i="54"/>
  <c r="AL46" i="54" s="1"/>
  <c r="AM45" i="54"/>
  <c r="BH47" i="54"/>
  <c r="K47" i="54"/>
  <c r="BA44" i="54"/>
  <c r="AZ47" i="54"/>
  <c r="P45" i="54"/>
  <c r="M45" i="54"/>
  <c r="N45" i="54" s="1"/>
  <c r="E45" i="54"/>
  <c r="F45" i="54" s="1"/>
  <c r="H45" i="54"/>
  <c r="X45" i="54"/>
  <c r="AN45" i="54"/>
  <c r="BD45" i="54"/>
  <c r="D47" i="54"/>
  <c r="E44" i="54"/>
  <c r="H44" i="54"/>
  <c r="X44" i="54"/>
  <c r="AF44" i="54"/>
  <c r="AV44" i="54"/>
  <c r="BI44" i="54"/>
  <c r="BT46" i="54"/>
  <c r="U46" i="54"/>
  <c r="V46" i="54" s="1"/>
  <c r="J57" i="52"/>
  <c r="AR47" i="54"/>
  <c r="AS44" i="54"/>
  <c r="AK45" i="54"/>
  <c r="AL45" i="54" s="1"/>
  <c r="AM44" i="54"/>
  <c r="AI47" i="54"/>
  <c r="G44" i="54"/>
  <c r="C47" i="54"/>
  <c r="O44" i="54"/>
  <c r="AE44" i="54"/>
  <c r="W44" i="54"/>
  <c r="AU44" i="54"/>
  <c r="BC44" i="54"/>
  <c r="AA47" i="54"/>
  <c r="BD44" i="54"/>
  <c r="BK45" i="54"/>
  <c r="BL45" i="54" s="1"/>
  <c r="BM45" i="54" s="1"/>
  <c r="BN45" i="54" s="1"/>
  <c r="BA46" i="54"/>
  <c r="BB46" i="54" s="1"/>
  <c r="BC45" i="54"/>
  <c r="U44" i="54"/>
  <c r="T47" i="54"/>
  <c r="O46" i="54"/>
  <c r="AQ47" i="54"/>
  <c r="BK46" i="54"/>
  <c r="E46" i="54"/>
  <c r="F46" i="54" s="1"/>
  <c r="H46" i="54"/>
  <c r="X46" i="54"/>
  <c r="AF46" i="54"/>
  <c r="AN46" i="54"/>
  <c r="AV46" i="54"/>
  <c r="BD46" i="54"/>
  <c r="AK44" i="54"/>
  <c r="AJ47" i="54"/>
  <c r="AF45" i="54"/>
  <c r="AC45" i="54"/>
  <c r="AD45" i="54" s="1"/>
  <c r="AB47" i="54"/>
  <c r="AC44" i="54"/>
  <c r="P44" i="54"/>
  <c r="M44" i="54"/>
  <c r="L47" i="54"/>
  <c r="AY47" i="54"/>
  <c r="S47" i="54"/>
  <c r="AS46" i="54"/>
  <c r="AT46" i="54" s="1"/>
  <c r="P46" i="54"/>
  <c r="M46" i="54"/>
  <c r="N46" i="54" s="1"/>
  <c r="I57" i="52"/>
  <c r="G46" i="54"/>
  <c r="AE46" i="54"/>
  <c r="W46" i="54"/>
  <c r="AU46" i="54"/>
  <c r="AM46" i="54"/>
  <c r="BC46" i="54"/>
  <c r="G45" i="54"/>
  <c r="O45" i="54"/>
  <c r="W45" i="54"/>
  <c r="AE45" i="54"/>
  <c r="AU45" i="54"/>
  <c r="AV45" i="54" s="1"/>
  <c r="AW45" i="54" s="1"/>
  <c r="AX45" i="54" s="1"/>
  <c r="H57" i="52"/>
  <c r="AC46" i="54"/>
  <c r="AD46" i="54" s="1"/>
  <c r="G57" i="52"/>
  <c r="AS40" i="54"/>
  <c r="AT40" i="54" s="1"/>
  <c r="G56" i="52"/>
  <c r="U40" i="54"/>
  <c r="V40" i="54" s="1"/>
  <c r="S42" i="54"/>
  <c r="H56" i="52"/>
  <c r="AS41" i="54"/>
  <c r="AT41" i="54" s="1"/>
  <c r="BL39" i="54"/>
  <c r="BI40" i="54"/>
  <c r="BJ40" i="54" s="1"/>
  <c r="BL40" i="54"/>
  <c r="AQ42" i="54"/>
  <c r="J56" i="52"/>
  <c r="BA40" i="54"/>
  <c r="BB40" i="54" s="1"/>
  <c r="AN39" i="54"/>
  <c r="AJ42" i="54"/>
  <c r="AK39" i="54"/>
  <c r="P41" i="54"/>
  <c r="M41" i="54"/>
  <c r="N41" i="54" s="1"/>
  <c r="G41" i="54"/>
  <c r="W41" i="54"/>
  <c r="AE41" i="54"/>
  <c r="AM41" i="54"/>
  <c r="BK41" i="54"/>
  <c r="BH42" i="54"/>
  <c r="AC40" i="54"/>
  <c r="AD40" i="54" s="1"/>
  <c r="O41" i="54"/>
  <c r="P40" i="54"/>
  <c r="M40" i="54"/>
  <c r="N40" i="54" s="1"/>
  <c r="I56" i="52"/>
  <c r="AK41" i="54"/>
  <c r="AL41" i="54" s="1"/>
  <c r="E40" i="54"/>
  <c r="F40" i="54" s="1"/>
  <c r="H40" i="54"/>
  <c r="X40" i="54"/>
  <c r="AF40" i="54"/>
  <c r="AN40" i="54"/>
  <c r="AV40" i="54"/>
  <c r="AB42" i="54"/>
  <c r="AC39" i="54"/>
  <c r="BC39" i="54"/>
  <c r="AY42" i="54"/>
  <c r="G40" i="54"/>
  <c r="W40" i="54"/>
  <c r="AE40" i="54"/>
  <c r="AM40" i="54"/>
  <c r="BK40" i="54"/>
  <c r="BC40" i="54"/>
  <c r="BD40" i="54" s="1"/>
  <c r="BE40" i="54" s="1"/>
  <c r="BF40" i="54" s="1"/>
  <c r="BL41" i="54"/>
  <c r="BQ41" i="54"/>
  <c r="BR41" i="54" s="1"/>
  <c r="AF41" i="54"/>
  <c r="AC41" i="54"/>
  <c r="AD41" i="54" s="1"/>
  <c r="X39" i="54"/>
  <c r="U39" i="54"/>
  <c r="T42" i="54"/>
  <c r="BC41" i="54"/>
  <c r="U41" i="54"/>
  <c r="V41" i="54" s="1"/>
  <c r="AU41" i="54"/>
  <c r="O40" i="54"/>
  <c r="L42" i="54"/>
  <c r="M39" i="54"/>
  <c r="AK40" i="54"/>
  <c r="AL40" i="54" s="1"/>
  <c r="E39" i="54"/>
  <c r="H39" i="54"/>
  <c r="D42" i="54"/>
  <c r="P39" i="54"/>
  <c r="AF39" i="54"/>
  <c r="AV39" i="54"/>
  <c r="BD39" i="54"/>
  <c r="AA42" i="54"/>
  <c r="AZ42" i="54"/>
  <c r="BA39" i="54"/>
  <c r="AI42" i="54"/>
  <c r="BA41" i="54"/>
  <c r="BB41" i="54" s="1"/>
  <c r="AU40" i="54"/>
  <c r="AR42" i="54"/>
  <c r="AS39" i="54"/>
  <c r="K42" i="54"/>
  <c r="H41" i="54"/>
  <c r="E41" i="54"/>
  <c r="F41" i="54" s="1"/>
  <c r="X41" i="54"/>
  <c r="AN41" i="54"/>
  <c r="AV41" i="54"/>
  <c r="BD41" i="54"/>
  <c r="C42" i="54"/>
  <c r="G39" i="54"/>
  <c r="O39" i="54"/>
  <c r="W39" i="54"/>
  <c r="AE39" i="54"/>
  <c r="AM39" i="54"/>
  <c r="AU39" i="54"/>
  <c r="BK39" i="54"/>
  <c r="BL34" i="54"/>
  <c r="M35" i="54"/>
  <c r="N35" i="54" s="1"/>
  <c r="AK35" i="54"/>
  <c r="AL35" i="54" s="1"/>
  <c r="AS36" i="54"/>
  <c r="AT36" i="54" s="1"/>
  <c r="G55" i="52"/>
  <c r="AE36" i="54"/>
  <c r="I55" i="52"/>
  <c r="AC35" i="54"/>
  <c r="AD35" i="54" s="1"/>
  <c r="BA35" i="54"/>
  <c r="BB35" i="54" s="1"/>
  <c r="BH37" i="54"/>
  <c r="AY37" i="54"/>
  <c r="AK36" i="54"/>
  <c r="AL36" i="54" s="1"/>
  <c r="BA36" i="54"/>
  <c r="BB36" i="54" s="1"/>
  <c r="G35" i="54"/>
  <c r="O35" i="54"/>
  <c r="AE35" i="54"/>
  <c r="W35" i="54"/>
  <c r="AM35" i="54"/>
  <c r="BC35" i="54"/>
  <c r="C37" i="54"/>
  <c r="G34" i="54"/>
  <c r="AE34" i="54"/>
  <c r="AU34" i="54"/>
  <c r="BK34" i="54"/>
  <c r="BC34" i="54"/>
  <c r="AU36" i="54"/>
  <c r="AU35" i="54"/>
  <c r="BK35" i="54"/>
  <c r="BL35" i="54" s="1"/>
  <c r="BM35" i="54" s="1"/>
  <c r="BN35" i="54" s="1"/>
  <c r="AC36" i="54"/>
  <c r="AD36" i="54" s="1"/>
  <c r="BA34" i="54"/>
  <c r="AZ37" i="54"/>
  <c r="X36" i="54"/>
  <c r="U36" i="54"/>
  <c r="V36" i="54" s="1"/>
  <c r="AM34" i="54"/>
  <c r="AI37" i="54"/>
  <c r="H34" i="54"/>
  <c r="D37" i="54"/>
  <c r="E34" i="54"/>
  <c r="P34" i="54"/>
  <c r="AV34" i="54"/>
  <c r="BD34" i="54"/>
  <c r="BK36" i="54"/>
  <c r="BL36" i="54" s="1"/>
  <c r="BM36" i="54" s="1"/>
  <c r="BN36" i="54" s="1"/>
  <c r="AF34" i="54"/>
  <c r="AB37" i="54"/>
  <c r="AC34" i="54"/>
  <c r="J55" i="52"/>
  <c r="BC36" i="54"/>
  <c r="BD36" i="54" s="1"/>
  <c r="BE36" i="54" s="1"/>
  <c r="BF36" i="54" s="1"/>
  <c r="AS34" i="54"/>
  <c r="AR37" i="54"/>
  <c r="G36" i="54"/>
  <c r="O36" i="54"/>
  <c r="W36" i="54"/>
  <c r="AM36" i="54"/>
  <c r="AN34" i="54"/>
  <c r="AJ37" i="54"/>
  <c r="AK34" i="54"/>
  <c r="W34" i="54"/>
  <c r="S37" i="54"/>
  <c r="L37" i="54"/>
  <c r="M34" i="54"/>
  <c r="AA37" i="54"/>
  <c r="M36" i="54"/>
  <c r="N36" i="54" s="1"/>
  <c r="U35" i="54"/>
  <c r="V35" i="54" s="1"/>
  <c r="AQ37" i="54"/>
  <c r="E36" i="54"/>
  <c r="F36" i="54" s="1"/>
  <c r="H36" i="54"/>
  <c r="I36" i="54" s="1"/>
  <c r="J36" i="54" s="1"/>
  <c r="P36" i="54"/>
  <c r="Q36" i="54" s="1"/>
  <c r="R36" i="54" s="1"/>
  <c r="AF36" i="54"/>
  <c r="AN36" i="54"/>
  <c r="AO36" i="54" s="1"/>
  <c r="AP36" i="54" s="1"/>
  <c r="AV36" i="54"/>
  <c r="AW36" i="54" s="1"/>
  <c r="AX36" i="54" s="1"/>
  <c r="H35" i="54"/>
  <c r="E35" i="54"/>
  <c r="F35" i="54" s="1"/>
  <c r="P35" i="54"/>
  <c r="X35" i="54"/>
  <c r="AF35" i="54"/>
  <c r="AN35" i="54"/>
  <c r="AV35" i="54"/>
  <c r="BD35" i="54"/>
  <c r="H55" i="52"/>
  <c r="X34" i="54"/>
  <c r="T37" i="54"/>
  <c r="U34" i="54"/>
  <c r="AS35" i="54"/>
  <c r="AT35" i="54" s="1"/>
  <c r="O34" i="54"/>
  <c r="K37" i="54"/>
  <c r="AI32" i="54"/>
  <c r="AK31" i="54"/>
  <c r="AL31" i="54" s="1"/>
  <c r="AC31" i="54"/>
  <c r="AD31" i="54" s="1"/>
  <c r="U31" i="54"/>
  <c r="V31" i="54" s="1"/>
  <c r="BI31" i="54"/>
  <c r="BJ31" i="54" s="1"/>
  <c r="AE30" i="54"/>
  <c r="BI29" i="54"/>
  <c r="BJ29" i="54" s="1"/>
  <c r="BK29" i="54" s="1"/>
  <c r="BK31" i="54"/>
  <c r="BL31" i="54" s="1"/>
  <c r="BM31" i="54" s="1"/>
  <c r="BN31" i="54" s="1"/>
  <c r="M30" i="54"/>
  <c r="N30" i="54" s="1"/>
  <c r="BH32" i="54"/>
  <c r="H29" i="54"/>
  <c r="E29" i="54"/>
  <c r="D32" i="54"/>
  <c r="AF29" i="54"/>
  <c r="AV29" i="54"/>
  <c r="AV30" i="54"/>
  <c r="AS30" i="54"/>
  <c r="AT30" i="54" s="1"/>
  <c r="X29" i="54"/>
  <c r="U29" i="54"/>
  <c r="T32" i="54"/>
  <c r="AQ32" i="54"/>
  <c r="BL30" i="54"/>
  <c r="O31" i="54"/>
  <c r="G31" i="54"/>
  <c r="AE31" i="54"/>
  <c r="W31" i="54"/>
  <c r="AU31" i="54"/>
  <c r="AM31" i="54"/>
  <c r="BC31" i="54"/>
  <c r="AN29" i="54"/>
  <c r="AK29" i="54"/>
  <c r="AJ32" i="54"/>
  <c r="AC30" i="54"/>
  <c r="AD30" i="54" s="1"/>
  <c r="AB32" i="54"/>
  <c r="AC29" i="54"/>
  <c r="BA30" i="54"/>
  <c r="BB30" i="54" s="1"/>
  <c r="BC30" i="54" s="1"/>
  <c r="AY32" i="54"/>
  <c r="S32" i="54"/>
  <c r="AV31" i="54"/>
  <c r="AS31" i="54"/>
  <c r="AT31" i="54" s="1"/>
  <c r="O30" i="54"/>
  <c r="I54" i="52"/>
  <c r="BT30" i="54"/>
  <c r="E31" i="54"/>
  <c r="F31" i="54" s="1"/>
  <c r="H31" i="54"/>
  <c r="P31" i="54"/>
  <c r="X31" i="54"/>
  <c r="AF31" i="54"/>
  <c r="AN31" i="54"/>
  <c r="BD31" i="54"/>
  <c r="H30" i="54"/>
  <c r="E30" i="54"/>
  <c r="F30" i="54" s="1"/>
  <c r="P30" i="54"/>
  <c r="X30" i="54"/>
  <c r="AF30" i="54"/>
  <c r="AN30" i="54"/>
  <c r="BD30" i="54"/>
  <c r="H54" i="52"/>
  <c r="G54" i="52"/>
  <c r="BD29" i="54"/>
  <c r="AZ32" i="54"/>
  <c r="BA29" i="54"/>
  <c r="P29" i="54"/>
  <c r="L32" i="54"/>
  <c r="M29" i="54"/>
  <c r="BI30" i="54"/>
  <c r="BJ30" i="54" s="1"/>
  <c r="BK30" i="54" s="1"/>
  <c r="G30" i="54"/>
  <c r="W30" i="54"/>
  <c r="AM30" i="54"/>
  <c r="AU30" i="54"/>
  <c r="C32" i="54"/>
  <c r="G29" i="54"/>
  <c r="O29" i="54"/>
  <c r="W29" i="54"/>
  <c r="AE29" i="54"/>
  <c r="AM29" i="54"/>
  <c r="AU29" i="54"/>
  <c r="BC29" i="54"/>
  <c r="BA31" i="54"/>
  <c r="BB31" i="54" s="1"/>
  <c r="J54" i="52"/>
  <c r="M31" i="54"/>
  <c r="N31" i="54" s="1"/>
  <c r="AR32" i="54"/>
  <c r="AS29" i="54"/>
  <c r="K32" i="54"/>
  <c r="BS24" i="54"/>
  <c r="AC25" i="54"/>
  <c r="AD25" i="54" s="1"/>
  <c r="AS26" i="54"/>
  <c r="AT26" i="54" s="1"/>
  <c r="AK25" i="54"/>
  <c r="AL25" i="54" s="1"/>
  <c r="BI25" i="54"/>
  <c r="BJ25" i="54" s="1"/>
  <c r="BH27" i="54"/>
  <c r="BG27" i="54"/>
  <c r="BA26" i="54"/>
  <c r="BB26" i="54" s="1"/>
  <c r="K27" i="54"/>
  <c r="AE26" i="54"/>
  <c r="U26" i="54"/>
  <c r="V26" i="54" s="1"/>
  <c r="BL26" i="54"/>
  <c r="P25" i="54"/>
  <c r="M25" i="54"/>
  <c r="N25" i="54" s="1"/>
  <c r="AJ27" i="54"/>
  <c r="AK24" i="54"/>
  <c r="G24" i="54"/>
  <c r="C27" i="54"/>
  <c r="O24" i="54"/>
  <c r="AE24" i="54"/>
  <c r="W24" i="54"/>
  <c r="AM24" i="54"/>
  <c r="AU24" i="54"/>
  <c r="BK24" i="54"/>
  <c r="BC24" i="54"/>
  <c r="BL24" i="54"/>
  <c r="BL25" i="54"/>
  <c r="AS25" i="54"/>
  <c r="AT25" i="54" s="1"/>
  <c r="AV24" i="54"/>
  <c r="AR27" i="54"/>
  <c r="AS24" i="54"/>
  <c r="M24" i="54"/>
  <c r="L27" i="54"/>
  <c r="G26" i="54"/>
  <c r="O26" i="54"/>
  <c r="O27" i="54" s="1"/>
  <c r="W26" i="54"/>
  <c r="AM26" i="54"/>
  <c r="AU26" i="54"/>
  <c r="BC26" i="54"/>
  <c r="BD26" i="54" s="1"/>
  <c r="BE26" i="54" s="1"/>
  <c r="BF26" i="54" s="1"/>
  <c r="AI27" i="54"/>
  <c r="AA27" i="54"/>
  <c r="U25" i="54"/>
  <c r="V25" i="54" s="1"/>
  <c r="J53" i="52"/>
  <c r="AZ27" i="54"/>
  <c r="BA24" i="54"/>
  <c r="M26" i="54"/>
  <c r="N26" i="54" s="1"/>
  <c r="AQ27" i="54"/>
  <c r="AN26" i="54"/>
  <c r="AK26" i="54"/>
  <c r="AL26" i="54" s="1"/>
  <c r="H26" i="54"/>
  <c r="I26" i="54" s="1"/>
  <c r="J26" i="54" s="1"/>
  <c r="E26" i="54"/>
  <c r="F26" i="54" s="1"/>
  <c r="P26" i="54"/>
  <c r="X26" i="54"/>
  <c r="AF26" i="54"/>
  <c r="AV26" i="54"/>
  <c r="H25" i="54"/>
  <c r="E25" i="54"/>
  <c r="F25" i="54" s="1"/>
  <c r="X25" i="54"/>
  <c r="AF25" i="54"/>
  <c r="AN25" i="54"/>
  <c r="AV25" i="54"/>
  <c r="BD25" i="54"/>
  <c r="H53" i="52"/>
  <c r="AC24" i="54"/>
  <c r="AB27" i="54"/>
  <c r="BA25" i="54"/>
  <c r="BB25" i="54" s="1"/>
  <c r="BC25" i="54" s="1"/>
  <c r="S27" i="54"/>
  <c r="I53" i="52"/>
  <c r="G25" i="54"/>
  <c r="W25" i="54"/>
  <c r="AE25" i="54"/>
  <c r="AU25" i="54"/>
  <c r="AM25" i="54"/>
  <c r="BK25" i="54"/>
  <c r="E24" i="54"/>
  <c r="D27" i="54"/>
  <c r="H24" i="54"/>
  <c r="P24" i="54"/>
  <c r="X24" i="54"/>
  <c r="AF24" i="54"/>
  <c r="AN24" i="54"/>
  <c r="BD24" i="54"/>
  <c r="AC26" i="54"/>
  <c r="AD26" i="54" s="1"/>
  <c r="G53" i="52"/>
  <c r="AY27" i="54"/>
  <c r="U24" i="54"/>
  <c r="T27" i="54"/>
  <c r="AE20" i="54"/>
  <c r="AU21" i="54"/>
  <c r="BI20" i="54"/>
  <c r="BJ20" i="54" s="1"/>
  <c r="AC21" i="54"/>
  <c r="AD21" i="54" s="1"/>
  <c r="AS20" i="54"/>
  <c r="AT20" i="54" s="1"/>
  <c r="BG22" i="54"/>
  <c r="BH22" i="54"/>
  <c r="I52" i="52"/>
  <c r="BI19" i="54"/>
  <c r="BJ19" i="54" s="1"/>
  <c r="BK19" i="54" s="1"/>
  <c r="H52" i="52"/>
  <c r="G52" i="52"/>
  <c r="BD19" i="54"/>
  <c r="AZ22" i="54"/>
  <c r="BA19" i="54"/>
  <c r="AN19" i="54"/>
  <c r="AJ22" i="54"/>
  <c r="AK19" i="54"/>
  <c r="AA22" i="54"/>
  <c r="G21" i="54"/>
  <c r="O21" i="54"/>
  <c r="W21" i="54"/>
  <c r="AE21" i="54"/>
  <c r="AM21" i="54"/>
  <c r="BC21" i="54"/>
  <c r="BS21" i="54"/>
  <c r="AK20" i="54"/>
  <c r="AL20" i="54" s="1"/>
  <c r="AF20" i="54"/>
  <c r="AC20" i="54"/>
  <c r="AD20" i="54" s="1"/>
  <c r="AS21" i="54"/>
  <c r="AT21" i="54" s="1"/>
  <c r="M20" i="54"/>
  <c r="N20" i="54" s="1"/>
  <c r="M19" i="54"/>
  <c r="L22" i="54"/>
  <c r="H21" i="54"/>
  <c r="E21" i="54"/>
  <c r="F21" i="54" s="1"/>
  <c r="X21" i="54"/>
  <c r="AF21" i="54"/>
  <c r="AV21" i="54"/>
  <c r="BD21" i="54"/>
  <c r="F52" i="52"/>
  <c r="BI21" i="54"/>
  <c r="BJ21" i="54" s="1"/>
  <c r="BK21" i="54" s="1"/>
  <c r="BQ21" i="54"/>
  <c r="BR21" i="54" s="1"/>
  <c r="BA21" i="54"/>
  <c r="BB21" i="54" s="1"/>
  <c r="BC20" i="54"/>
  <c r="U20" i="54"/>
  <c r="V20" i="54" s="1"/>
  <c r="S22" i="54"/>
  <c r="E19" i="54"/>
  <c r="C22" i="54"/>
  <c r="O19" i="54"/>
  <c r="G19" i="54"/>
  <c r="W19" i="54"/>
  <c r="AE19" i="54"/>
  <c r="AM19" i="54"/>
  <c r="AU19" i="54"/>
  <c r="BC19" i="54"/>
  <c r="AQ22" i="54"/>
  <c r="K22" i="54"/>
  <c r="O20" i="54"/>
  <c r="G20" i="54"/>
  <c r="W20" i="54"/>
  <c r="AM20" i="54"/>
  <c r="AU20" i="54"/>
  <c r="BK20" i="54"/>
  <c r="BL19" i="54"/>
  <c r="BL21" i="54"/>
  <c r="BQ20" i="54"/>
  <c r="BR20" i="54" s="1"/>
  <c r="J52" i="52"/>
  <c r="AN21" i="54"/>
  <c r="AK21" i="54"/>
  <c r="AL21" i="54" s="1"/>
  <c r="BL20" i="54"/>
  <c r="BA20" i="54"/>
  <c r="BB20" i="54" s="1"/>
  <c r="AY22" i="54"/>
  <c r="X19" i="54"/>
  <c r="T22" i="54"/>
  <c r="U19" i="54"/>
  <c r="AI22" i="54"/>
  <c r="H19" i="54"/>
  <c r="D22" i="54"/>
  <c r="P19" i="54"/>
  <c r="AF19" i="54"/>
  <c r="AV19" i="54"/>
  <c r="AB22" i="54"/>
  <c r="AC19" i="54"/>
  <c r="P21" i="54"/>
  <c r="M21" i="54"/>
  <c r="N21" i="54" s="1"/>
  <c r="AR22" i="54"/>
  <c r="AS19" i="54"/>
  <c r="E20" i="54"/>
  <c r="F20" i="54" s="1"/>
  <c r="H20" i="54"/>
  <c r="P20" i="54"/>
  <c r="Q20" i="54" s="1"/>
  <c r="R20" i="54" s="1"/>
  <c r="X20" i="54"/>
  <c r="AN20" i="54"/>
  <c r="AV20" i="54"/>
  <c r="BD20" i="54"/>
  <c r="BH12" i="54"/>
  <c r="H50" i="52"/>
  <c r="J50" i="52"/>
  <c r="M11" i="54"/>
  <c r="N11" i="54" s="1"/>
  <c r="BA10" i="54"/>
  <c r="BB10" i="54" s="1"/>
  <c r="M10" i="54"/>
  <c r="N10" i="54" s="1"/>
  <c r="BG12" i="54"/>
  <c r="I50" i="52"/>
  <c r="BL9" i="54"/>
  <c r="BL11" i="54"/>
  <c r="G50" i="52"/>
  <c r="E11" i="54"/>
  <c r="F11" i="54" s="1"/>
  <c r="H11" i="54"/>
  <c r="P11" i="54"/>
  <c r="AF11" i="54"/>
  <c r="BD9" i="54"/>
  <c r="BA9" i="54"/>
  <c r="AZ12" i="54"/>
  <c r="E10" i="54"/>
  <c r="H10" i="54"/>
  <c r="P10" i="54"/>
  <c r="X10" i="54"/>
  <c r="AN10" i="54"/>
  <c r="AV10" i="54"/>
  <c r="D12" i="54"/>
  <c r="BD10" i="54"/>
  <c r="BD11" i="54"/>
  <c r="BA11" i="54"/>
  <c r="BB11" i="54" s="1"/>
  <c r="M9" i="54"/>
  <c r="L12" i="54"/>
  <c r="AV9" i="54"/>
  <c r="AF9" i="54"/>
  <c r="P9" i="54"/>
  <c r="X9" i="54"/>
  <c r="AI12" i="54"/>
  <c r="BI9" i="54"/>
  <c r="AN11" i="54"/>
  <c r="AK11" i="54"/>
  <c r="AL11" i="54" s="1"/>
  <c r="AM11" i="54" s="1"/>
  <c r="G11" i="54"/>
  <c r="O11" i="54"/>
  <c r="W11" i="54"/>
  <c r="AU11" i="54"/>
  <c r="BK11" i="54"/>
  <c r="BC11" i="54"/>
  <c r="J9" i="54"/>
  <c r="AK10" i="54"/>
  <c r="AL10" i="54" s="1"/>
  <c r="AS9" i="54"/>
  <c r="AR12" i="54"/>
  <c r="K12" i="54"/>
  <c r="O9" i="54"/>
  <c r="AE9" i="54"/>
  <c r="AM9" i="54"/>
  <c r="W9" i="54"/>
  <c r="AU9" i="54"/>
  <c r="AN9" i="54"/>
  <c r="AJ12" i="54"/>
  <c r="AK9" i="54"/>
  <c r="AV11" i="54"/>
  <c r="AW11" i="54" s="1"/>
  <c r="AX11" i="54" s="1"/>
  <c r="AS11" i="54"/>
  <c r="AT11" i="54" s="1"/>
  <c r="AC9" i="54"/>
  <c r="AB12" i="54"/>
  <c r="AS10" i="54"/>
  <c r="AT10" i="54" s="1"/>
  <c r="S12" i="54"/>
  <c r="AE11" i="54"/>
  <c r="AQ12" i="54"/>
  <c r="U10" i="54"/>
  <c r="V10" i="54" s="1"/>
  <c r="AA12" i="54"/>
  <c r="BC9" i="54"/>
  <c r="AY12" i="54"/>
  <c r="T12" i="54"/>
  <c r="U9" i="54"/>
  <c r="G10" i="54"/>
  <c r="O10" i="54"/>
  <c r="W10" i="54"/>
  <c r="AE10" i="54"/>
  <c r="AM10" i="54"/>
  <c r="AU10" i="54"/>
  <c r="BC10" i="54"/>
  <c r="C12" i="54"/>
  <c r="AF10" i="54"/>
  <c r="AC10" i="54"/>
  <c r="AD10" i="54" s="1"/>
  <c r="X11" i="54"/>
  <c r="U11" i="54"/>
  <c r="V11" i="54" s="1"/>
  <c r="L19" i="10"/>
  <c r="T11" i="10"/>
  <c r="T11" i="32" s="1"/>
  <c r="T93" i="32" s="1"/>
  <c r="DH16" i="54"/>
  <c r="BO16" i="54" s="1"/>
  <c r="BO66" i="54" s="1"/>
  <c r="DV16" i="54"/>
  <c r="BP16" i="54" s="1"/>
  <c r="I25" i="52"/>
  <c r="I35" i="52" s="1"/>
  <c r="DE15" i="54"/>
  <c r="AQ15" i="54" s="1"/>
  <c r="AQ65" i="54" s="1"/>
  <c r="DS15" i="54"/>
  <c r="AR15" i="54" s="1"/>
  <c r="DA16" i="54"/>
  <c r="K16" i="54" s="1"/>
  <c r="K66" i="54" s="1"/>
  <c r="DO16" i="54"/>
  <c r="L16" i="54" s="1"/>
  <c r="I48" i="52"/>
  <c r="DE16" i="54"/>
  <c r="AQ16" i="54" s="1"/>
  <c r="AQ66" i="54" s="1"/>
  <c r="DS16" i="54"/>
  <c r="AR16" i="54" s="1"/>
  <c r="DC15" i="54"/>
  <c r="AA15" i="54" s="1"/>
  <c r="DQ15" i="54"/>
  <c r="AB15" i="54" s="1"/>
  <c r="K25" i="52"/>
  <c r="K35" i="52" s="1"/>
  <c r="DG15" i="54"/>
  <c r="BG15" i="54" s="1"/>
  <c r="DU15" i="54"/>
  <c r="BH15" i="54" s="1"/>
  <c r="DC16" i="54"/>
  <c r="AA16" i="54" s="1"/>
  <c r="AA66" i="54" s="1"/>
  <c r="DQ16" i="54"/>
  <c r="AB16" i="54" s="1"/>
  <c r="K48" i="52"/>
  <c r="DU16" i="54"/>
  <c r="BH16" i="54" s="1"/>
  <c r="DG16" i="54"/>
  <c r="BG16" i="54" s="1"/>
  <c r="BG66" i="54" s="1"/>
  <c r="DV15" i="54"/>
  <c r="BP15" i="54" s="1"/>
  <c r="BP65" i="54" s="1"/>
  <c r="DA15" i="54"/>
  <c r="K15" i="54" s="1"/>
  <c r="DO15" i="54"/>
  <c r="L15" i="54" s="1"/>
  <c r="DB15" i="54"/>
  <c r="S15" i="54" s="1"/>
  <c r="S65" i="54" s="1"/>
  <c r="DP15" i="54"/>
  <c r="T15" i="54" s="1"/>
  <c r="J25" i="52"/>
  <c r="J35" i="52" s="1"/>
  <c r="DT15" i="54"/>
  <c r="AZ15" i="54" s="1"/>
  <c r="DF15" i="54"/>
  <c r="AY15" i="54" s="1"/>
  <c r="AY65" i="54" s="1"/>
  <c r="DP16" i="54"/>
  <c r="T16" i="54" s="1"/>
  <c r="DB16" i="54"/>
  <c r="S16" i="54" s="1"/>
  <c r="S66" i="54" s="1"/>
  <c r="J48" i="52"/>
  <c r="DF16" i="54"/>
  <c r="AY16" i="54" s="1"/>
  <c r="AY66" i="54" s="1"/>
  <c r="DT16" i="54"/>
  <c r="AZ16" i="54" s="1"/>
  <c r="DN15" i="54"/>
  <c r="D15" i="54" s="1"/>
  <c r="CZ15" i="54"/>
  <c r="C15" i="54" s="1"/>
  <c r="H25" i="52"/>
  <c r="H35" i="52" s="1"/>
  <c r="DR15" i="54"/>
  <c r="AJ15" i="54" s="1"/>
  <c r="DD15" i="54"/>
  <c r="AI15" i="54" s="1"/>
  <c r="AI65" i="54" s="1"/>
  <c r="DN16" i="54"/>
  <c r="D16" i="54" s="1"/>
  <c r="CZ16" i="54"/>
  <c r="C16" i="54" s="1"/>
  <c r="H48" i="52"/>
  <c r="DD16" i="54"/>
  <c r="AI16" i="54" s="1"/>
  <c r="AI66" i="54" s="1"/>
  <c r="DR16" i="54"/>
  <c r="AJ16" i="54" s="1"/>
  <c r="DH15" i="54"/>
  <c r="BO15" i="54" s="1"/>
  <c r="BO65" i="54" s="1"/>
  <c r="BT24" i="54"/>
  <c r="BQ44" i="54"/>
  <c r="BP47" i="54"/>
  <c r="BO37" i="54"/>
  <c r="BS60" i="54"/>
  <c r="BT60" i="54" s="1"/>
  <c r="BU60" i="54" s="1"/>
  <c r="BV60" i="54" s="1"/>
  <c r="BP12" i="54"/>
  <c r="BQ9" i="54"/>
  <c r="BQ45" i="54"/>
  <c r="BR45" i="54" s="1"/>
  <c r="BS45" i="54" s="1"/>
  <c r="BT45" i="54" s="1"/>
  <c r="BU45" i="54" s="1"/>
  <c r="BV45" i="54" s="1"/>
  <c r="BQ61" i="54"/>
  <c r="BR61" i="54" s="1"/>
  <c r="BS61" i="54" s="1"/>
  <c r="BT61" i="54" s="1"/>
  <c r="BU61" i="54" s="1"/>
  <c r="BV61" i="54" s="1"/>
  <c r="BJ39" i="54"/>
  <c r="BJ24" i="54"/>
  <c r="BO12" i="54"/>
  <c r="BS41" i="54"/>
  <c r="BT41" i="54" s="1"/>
  <c r="BU41" i="54" s="1"/>
  <c r="BV41" i="54" s="1"/>
  <c r="BO42" i="54"/>
  <c r="BQ25" i="54"/>
  <c r="BR25" i="54" s="1"/>
  <c r="BS25" i="54" s="1"/>
  <c r="BT25" i="54" s="1"/>
  <c r="BU25" i="54" s="1"/>
  <c r="BV25" i="54" s="1"/>
  <c r="DW61" i="54"/>
  <c r="BX61" i="54" s="1"/>
  <c r="DW60" i="54"/>
  <c r="BX60" i="54" s="1"/>
  <c r="DW59" i="54"/>
  <c r="BX59" i="54" s="1"/>
  <c r="DW55" i="54"/>
  <c r="BX55" i="54" s="1"/>
  <c r="DW54" i="54"/>
  <c r="BX54" i="54" s="1"/>
  <c r="DW56" i="54"/>
  <c r="BX56" i="54" s="1"/>
  <c r="DW36" i="54"/>
  <c r="BX36" i="54" s="1"/>
  <c r="DW50" i="54"/>
  <c r="BX50" i="54" s="1"/>
  <c r="DW49" i="54"/>
  <c r="BX49" i="54" s="1"/>
  <c r="DW46" i="54"/>
  <c r="BX46" i="54" s="1"/>
  <c r="DW19" i="54"/>
  <c r="BX19" i="54" s="1"/>
  <c r="DW16" i="54"/>
  <c r="BX16" i="54" s="1"/>
  <c r="DW15" i="54"/>
  <c r="BX15" i="54" s="1"/>
  <c r="DW51" i="54"/>
  <c r="BX51" i="54" s="1"/>
  <c r="DW45" i="54"/>
  <c r="BX45" i="54" s="1"/>
  <c r="DW41" i="54"/>
  <c r="BX41" i="54" s="1"/>
  <c r="DW39" i="54"/>
  <c r="BX39" i="54" s="1"/>
  <c r="DW29" i="54"/>
  <c r="BX29" i="54" s="1"/>
  <c r="DW26" i="54"/>
  <c r="BX26" i="54" s="1"/>
  <c r="DW25" i="54"/>
  <c r="BX25" i="54" s="1"/>
  <c r="DW44" i="54"/>
  <c r="BX44" i="54" s="1"/>
  <c r="DW35" i="54"/>
  <c r="BX35" i="54" s="1"/>
  <c r="DW24" i="54"/>
  <c r="BX24" i="54" s="1"/>
  <c r="DW21" i="54"/>
  <c r="BX21" i="54" s="1"/>
  <c r="DW20" i="54"/>
  <c r="BX20" i="54" s="1"/>
  <c r="DW9" i="54"/>
  <c r="BX9" i="54" s="1"/>
  <c r="DW31" i="54"/>
  <c r="BX31" i="54" s="1"/>
  <c r="DW30" i="54"/>
  <c r="BX30" i="54" s="1"/>
  <c r="DW11" i="54"/>
  <c r="BX11" i="54" s="1"/>
  <c r="DW40" i="54"/>
  <c r="BX40" i="54" s="1"/>
  <c r="DW34" i="54"/>
  <c r="BX34" i="54" s="1"/>
  <c r="DX7" i="54"/>
  <c r="DW10" i="54"/>
  <c r="BX10" i="54" s="1"/>
  <c r="BQ30" i="54"/>
  <c r="BR30" i="54" s="1"/>
  <c r="BS30" i="54" s="1"/>
  <c r="BP27" i="54"/>
  <c r="BQ24" i="54"/>
  <c r="BP57" i="54"/>
  <c r="BQ54" i="54"/>
  <c r="BQ46" i="54"/>
  <c r="BR46" i="54" s="1"/>
  <c r="BS46" i="54" s="1"/>
  <c r="BQ51" i="54"/>
  <c r="BR51" i="54" s="1"/>
  <c r="BS51" i="54" s="1"/>
  <c r="BT51" i="54" s="1"/>
  <c r="BU51" i="54" s="1"/>
  <c r="BV51" i="54" s="1"/>
  <c r="BQ56" i="54"/>
  <c r="BR56" i="54" s="1"/>
  <c r="BS56" i="54" s="1"/>
  <c r="BO57" i="54"/>
  <c r="BS54" i="54"/>
  <c r="BP32" i="54"/>
  <c r="BQ29" i="54"/>
  <c r="BQ11" i="54"/>
  <c r="BP37" i="54"/>
  <c r="BQ34" i="54"/>
  <c r="BO22" i="54"/>
  <c r="BS20" i="54"/>
  <c r="BT20" i="54" s="1"/>
  <c r="BU20" i="54" s="1"/>
  <c r="BV20" i="54" s="1"/>
  <c r="BQ36" i="54"/>
  <c r="BR36" i="54" s="1"/>
  <c r="BS36" i="54" s="1"/>
  <c r="BT36" i="54" s="1"/>
  <c r="BU36" i="54" s="1"/>
  <c r="BV36" i="54" s="1"/>
  <c r="BP42" i="54"/>
  <c r="BQ39" i="54"/>
  <c r="BT21" i="54"/>
  <c r="DI61" i="54"/>
  <c r="BW61" i="54" s="1"/>
  <c r="DI60" i="54"/>
  <c r="BW60" i="54" s="1"/>
  <c r="CA60" i="54" s="1"/>
  <c r="DI59" i="54"/>
  <c r="BW59" i="54" s="1"/>
  <c r="DI55" i="54"/>
  <c r="BW55" i="54" s="1"/>
  <c r="DI56" i="54"/>
  <c r="BW56" i="54" s="1"/>
  <c r="DI54" i="54"/>
  <c r="BW54" i="54" s="1"/>
  <c r="DI51" i="54"/>
  <c r="BW51" i="54" s="1"/>
  <c r="DI50" i="54"/>
  <c r="BW50" i="54" s="1"/>
  <c r="DI49" i="54"/>
  <c r="BW49" i="54" s="1"/>
  <c r="DI44" i="54"/>
  <c r="BW44" i="54" s="1"/>
  <c r="DI40" i="54"/>
  <c r="BW40" i="54" s="1"/>
  <c r="DI39" i="54"/>
  <c r="BW39" i="54" s="1"/>
  <c r="DI36" i="54"/>
  <c r="BW36" i="54" s="1"/>
  <c r="DI41" i="54"/>
  <c r="BW41" i="54" s="1"/>
  <c r="DI35" i="54"/>
  <c r="BW35" i="54" s="1"/>
  <c r="DI34" i="54"/>
  <c r="BW34" i="54" s="1"/>
  <c r="DI19" i="54"/>
  <c r="BW19" i="54" s="1"/>
  <c r="DI16" i="54"/>
  <c r="BW16" i="54" s="1"/>
  <c r="DI15" i="54"/>
  <c r="BW15" i="54" s="1"/>
  <c r="DI29" i="54"/>
  <c r="BW29" i="54" s="1"/>
  <c r="DI26" i="54"/>
  <c r="BW26" i="54" s="1"/>
  <c r="DI25" i="54"/>
  <c r="BW25" i="54" s="1"/>
  <c r="CA25" i="54" s="1"/>
  <c r="DI46" i="54"/>
  <c r="BW46" i="54" s="1"/>
  <c r="CA46" i="54" s="1"/>
  <c r="DI31" i="54"/>
  <c r="BW31" i="54" s="1"/>
  <c r="DI30" i="54"/>
  <c r="BW30" i="54" s="1"/>
  <c r="DI11" i="54"/>
  <c r="BW11" i="54" s="1"/>
  <c r="DI9" i="54"/>
  <c r="BW9" i="54" s="1"/>
  <c r="DI24" i="54"/>
  <c r="BW24" i="54" s="1"/>
  <c r="DI21" i="54"/>
  <c r="BW21" i="54" s="1"/>
  <c r="DI20" i="54"/>
  <c r="BW20" i="54" s="1"/>
  <c r="DI45" i="54"/>
  <c r="BW45" i="54" s="1"/>
  <c r="DI10" i="54"/>
  <c r="BW10" i="54" s="1"/>
  <c r="DJ7" i="54"/>
  <c r="BS26" i="54"/>
  <c r="BT26" i="54" s="1"/>
  <c r="BU26" i="54" s="1"/>
  <c r="BV26" i="54" s="1"/>
  <c r="BS11" i="54"/>
  <c r="BO47" i="54"/>
  <c r="BO27" i="54"/>
  <c r="BO52" i="54"/>
  <c r="BO62" i="54"/>
  <c r="BP22" i="54"/>
  <c r="BQ19" i="54"/>
  <c r="BQ26" i="54"/>
  <c r="BR26" i="54" s="1"/>
  <c r="BQ10" i="54"/>
  <c r="BQ31" i="54"/>
  <c r="BR31" i="54" s="1"/>
  <c r="BS31" i="54" s="1"/>
  <c r="BT31" i="54" s="1"/>
  <c r="BU31" i="54" s="1"/>
  <c r="BV31" i="54" s="1"/>
  <c r="BQ35" i="54"/>
  <c r="BR35" i="54" s="1"/>
  <c r="BS35" i="54" s="1"/>
  <c r="BT35" i="54" s="1"/>
  <c r="BU35" i="54" s="1"/>
  <c r="BV35" i="54" s="1"/>
  <c r="BQ40" i="54"/>
  <c r="BR40" i="54" s="1"/>
  <c r="BS40" i="54" s="1"/>
  <c r="BT40" i="54" s="1"/>
  <c r="BU40" i="54" s="1"/>
  <c r="BV40" i="54" s="1"/>
  <c r="BQ50" i="54"/>
  <c r="BR50" i="54" s="1"/>
  <c r="BP52" i="54"/>
  <c r="BQ49" i="54"/>
  <c r="BP62" i="54"/>
  <c r="BQ59" i="54"/>
  <c r="N55" i="38"/>
  <c r="K60" i="37"/>
  <c r="J53" i="33"/>
  <c r="P46" i="50"/>
  <c r="AI62" i="53"/>
  <c r="AB12" i="53"/>
  <c r="AB32" i="53"/>
  <c r="AC10" i="53"/>
  <c r="AD10" i="53" s="1"/>
  <c r="AB22" i="53"/>
  <c r="AB27" i="53"/>
  <c r="AB47" i="53"/>
  <c r="AB37" i="53"/>
  <c r="AC36" i="53"/>
  <c r="AD36" i="53" s="1"/>
  <c r="AB42" i="53"/>
  <c r="AB62" i="53"/>
  <c r="AB57" i="53"/>
  <c r="AC54" i="53"/>
  <c r="AC57" i="53" s="1"/>
  <c r="AD57" i="53" s="1"/>
  <c r="AB52" i="53"/>
  <c r="AF9" i="53"/>
  <c r="AG9" i="53" s="1"/>
  <c r="T37" i="53"/>
  <c r="U34" i="53"/>
  <c r="F55" i="52"/>
  <c r="T12" i="53"/>
  <c r="U9" i="53"/>
  <c r="F50" i="52"/>
  <c r="F53" i="52"/>
  <c r="U24" i="53"/>
  <c r="T27" i="53"/>
  <c r="AF19" i="53"/>
  <c r="AG19" i="53" s="1"/>
  <c r="T22" i="53"/>
  <c r="U19" i="53"/>
  <c r="T42" i="53"/>
  <c r="U39" i="53"/>
  <c r="F56" i="52"/>
  <c r="U29" i="53"/>
  <c r="T32" i="53"/>
  <c r="F54" i="52"/>
  <c r="T62" i="53"/>
  <c r="U59" i="53"/>
  <c r="F60" i="52"/>
  <c r="T57" i="53"/>
  <c r="U54" i="53"/>
  <c r="F59" i="52"/>
  <c r="F58" i="52"/>
  <c r="T52" i="53"/>
  <c r="U49" i="53"/>
  <c r="T47" i="53"/>
  <c r="U44" i="53"/>
  <c r="F57" i="52"/>
  <c r="AF34" i="53"/>
  <c r="AG34" i="53" s="1"/>
  <c r="AF36" i="53"/>
  <c r="AG36" i="53" s="1"/>
  <c r="AH36" i="53" s="1"/>
  <c r="M34" i="53"/>
  <c r="L37" i="53"/>
  <c r="E55" i="52"/>
  <c r="AF11" i="53"/>
  <c r="AG11" i="53" s="1"/>
  <c r="AN9" i="53"/>
  <c r="AF10" i="53"/>
  <c r="AG10" i="53" s="1"/>
  <c r="AH10" i="53" s="1"/>
  <c r="AF21" i="53"/>
  <c r="AG21" i="53" s="1"/>
  <c r="AH21" i="53" s="1"/>
  <c r="M9" i="53"/>
  <c r="L12" i="53"/>
  <c r="P9" i="53"/>
  <c r="Q9" i="53" s="1"/>
  <c r="R9" i="53" s="1"/>
  <c r="X9" i="53"/>
  <c r="Y9" i="53" s="1"/>
  <c r="Z9" i="53" s="1"/>
  <c r="E50" i="52"/>
  <c r="AD11" i="52"/>
  <c r="W11" i="52"/>
  <c r="U11" i="52"/>
  <c r="AB11" i="52"/>
  <c r="Y11" i="52"/>
  <c r="T11" i="52"/>
  <c r="Z11" i="52"/>
  <c r="AC11" i="52"/>
  <c r="X11" i="52"/>
  <c r="P11" i="52"/>
  <c r="AA11" i="52"/>
  <c r="V11" i="52"/>
  <c r="AF20" i="53"/>
  <c r="AG20" i="53" s="1"/>
  <c r="AH20" i="53" s="1"/>
  <c r="L22" i="53"/>
  <c r="M19" i="53"/>
  <c r="E52" i="52"/>
  <c r="AF41" i="53"/>
  <c r="AG41" i="53" s="1"/>
  <c r="AH41" i="53" s="1"/>
  <c r="M39" i="53"/>
  <c r="L42" i="53"/>
  <c r="AF26" i="53"/>
  <c r="AG26" i="53" s="1"/>
  <c r="AH26" i="53" s="1"/>
  <c r="E56" i="52"/>
  <c r="M24" i="53"/>
  <c r="L27" i="53"/>
  <c r="AF25" i="53"/>
  <c r="AG25" i="53" s="1"/>
  <c r="AH25" i="53" s="1"/>
  <c r="E53" i="52"/>
  <c r="E54" i="52"/>
  <c r="AF29" i="53"/>
  <c r="AG29" i="53" s="1"/>
  <c r="AF31" i="53"/>
  <c r="AG31" i="53" s="1"/>
  <c r="AH31" i="53" s="1"/>
  <c r="L32" i="53"/>
  <c r="M29" i="53"/>
  <c r="AF44" i="53"/>
  <c r="AG44" i="53" s="1"/>
  <c r="AF45" i="53"/>
  <c r="AG45" i="53" s="1"/>
  <c r="AH45" i="53" s="1"/>
  <c r="M44" i="50"/>
  <c r="N44" i="50" s="1"/>
  <c r="M44" i="53"/>
  <c r="L47" i="53"/>
  <c r="E57" i="52"/>
  <c r="AF56" i="53"/>
  <c r="AG56" i="53" s="1"/>
  <c r="AH56" i="53" s="1"/>
  <c r="AF54" i="53"/>
  <c r="AG54" i="53" s="1"/>
  <c r="AH54" i="53" s="1"/>
  <c r="AF61" i="53"/>
  <c r="AG61" i="53" s="1"/>
  <c r="AH61" i="53" s="1"/>
  <c r="E60" i="52"/>
  <c r="AF55" i="53"/>
  <c r="AG55" i="53" s="1"/>
  <c r="AH55" i="53" s="1"/>
  <c r="AF59" i="53"/>
  <c r="AG59" i="53" s="1"/>
  <c r="AF60" i="53"/>
  <c r="AG60" i="53" s="1"/>
  <c r="AH60" i="53" s="1"/>
  <c r="M59" i="53"/>
  <c r="L62" i="53"/>
  <c r="L57" i="53"/>
  <c r="M54" i="53"/>
  <c r="E59" i="52"/>
  <c r="AF50" i="53"/>
  <c r="AG50" i="53" s="1"/>
  <c r="AH50" i="53" s="1"/>
  <c r="AF51" i="53"/>
  <c r="AG51" i="53" s="1"/>
  <c r="AH51" i="53" s="1"/>
  <c r="L52" i="53"/>
  <c r="M49" i="53"/>
  <c r="E58" i="52"/>
  <c r="F25" i="52"/>
  <c r="F35" i="52" s="1"/>
  <c r="DP15" i="53"/>
  <c r="T15" i="53" s="1"/>
  <c r="F48" i="52"/>
  <c r="DP16" i="53"/>
  <c r="T16" i="53" s="1"/>
  <c r="G25" i="52"/>
  <c r="G35" i="52" s="1"/>
  <c r="DQ15" i="53"/>
  <c r="AB15" i="53" s="1"/>
  <c r="DR16" i="53"/>
  <c r="AJ16" i="53" s="1"/>
  <c r="AK16" i="53" s="1"/>
  <c r="AL16" i="53" s="1"/>
  <c r="G48" i="52"/>
  <c r="DQ16" i="53"/>
  <c r="AB16" i="53" s="1"/>
  <c r="E25" i="52"/>
  <c r="E35" i="52" s="1"/>
  <c r="DO15" i="53"/>
  <c r="L15" i="53" s="1"/>
  <c r="E48" i="52"/>
  <c r="DO16" i="53"/>
  <c r="L16" i="53" s="1"/>
  <c r="DR15" i="53"/>
  <c r="AJ15" i="53" s="1"/>
  <c r="AJ65" i="53" s="1"/>
  <c r="AN24" i="53"/>
  <c r="AO24" i="53" s="1"/>
  <c r="AN60" i="53"/>
  <c r="AO60" i="53" s="1"/>
  <c r="AP60" i="53" s="1"/>
  <c r="AA28" i="52"/>
  <c r="X28" i="52"/>
  <c r="T28" i="52"/>
  <c r="AC28" i="52"/>
  <c r="AD28" i="52"/>
  <c r="Z28" i="52"/>
  <c r="P28" i="52"/>
  <c r="W28" i="52"/>
  <c r="U28" i="52"/>
  <c r="V28" i="52"/>
  <c r="S28" i="52"/>
  <c r="AB28" i="52"/>
  <c r="Y28" i="52"/>
  <c r="H31" i="53"/>
  <c r="I31" i="53" s="1"/>
  <c r="J31" i="53" s="1"/>
  <c r="E31" i="53"/>
  <c r="F31" i="53" s="1"/>
  <c r="P31" i="53"/>
  <c r="Q31" i="53" s="1"/>
  <c r="R31" i="53" s="1"/>
  <c r="X31" i="53"/>
  <c r="Y31" i="53" s="1"/>
  <c r="Z31" i="53" s="1"/>
  <c r="H30" i="53"/>
  <c r="I30" i="53" s="1"/>
  <c r="J30" i="53" s="1"/>
  <c r="E30" i="53"/>
  <c r="F30" i="53" s="1"/>
  <c r="P30" i="53"/>
  <c r="Q30" i="53" s="1"/>
  <c r="R30" i="53" s="1"/>
  <c r="X30" i="53"/>
  <c r="Y30" i="53" s="1"/>
  <c r="Z30" i="53" s="1"/>
  <c r="E29" i="53"/>
  <c r="D32" i="53"/>
  <c r="H29" i="53"/>
  <c r="P29" i="53"/>
  <c r="X29" i="53"/>
  <c r="AB41" i="52"/>
  <c r="AC41" i="52"/>
  <c r="U41" i="52"/>
  <c r="Y41" i="52"/>
  <c r="P41" i="52"/>
  <c r="S41" i="52"/>
  <c r="V41" i="52"/>
  <c r="W41" i="52"/>
  <c r="X41" i="52"/>
  <c r="Z41" i="52"/>
  <c r="AA41" i="52"/>
  <c r="T41" i="52"/>
  <c r="AD41" i="52"/>
  <c r="AN26" i="53"/>
  <c r="AO26" i="53" s="1"/>
  <c r="AP26" i="53" s="1"/>
  <c r="D54" i="52"/>
  <c r="S15" i="52"/>
  <c r="AB15" i="52"/>
  <c r="AC15" i="52"/>
  <c r="AA15" i="52"/>
  <c r="U15" i="52"/>
  <c r="X15" i="52"/>
  <c r="V15" i="52"/>
  <c r="T15" i="52"/>
  <c r="P15" i="52"/>
  <c r="W15" i="52"/>
  <c r="Y15" i="52"/>
  <c r="AD15" i="52"/>
  <c r="Z15" i="52"/>
  <c r="AF30" i="53"/>
  <c r="AG30" i="53" s="1"/>
  <c r="AH30" i="53" s="1"/>
  <c r="O26" i="46"/>
  <c r="AN36" i="53"/>
  <c r="AO36" i="53" s="1"/>
  <c r="AP36" i="53" s="1"/>
  <c r="AE27" i="53"/>
  <c r="H26" i="53"/>
  <c r="I26" i="53" s="1"/>
  <c r="J26" i="53" s="1"/>
  <c r="E26" i="53"/>
  <c r="F26" i="53" s="1"/>
  <c r="P26" i="53"/>
  <c r="Q26" i="53" s="1"/>
  <c r="R26" i="53" s="1"/>
  <c r="X26" i="53"/>
  <c r="Y26" i="53" s="1"/>
  <c r="Z26" i="53" s="1"/>
  <c r="E25" i="53"/>
  <c r="F25" i="53" s="1"/>
  <c r="H25" i="53"/>
  <c r="I25" i="53" s="1"/>
  <c r="J25" i="53" s="1"/>
  <c r="P25" i="53"/>
  <c r="Q25" i="53" s="1"/>
  <c r="R25" i="53" s="1"/>
  <c r="X25" i="53"/>
  <c r="Y25" i="53" s="1"/>
  <c r="Z25" i="53" s="1"/>
  <c r="AD40" i="52"/>
  <c r="Z40" i="52"/>
  <c r="Y40" i="52"/>
  <c r="T40" i="52"/>
  <c r="P40" i="52"/>
  <c r="W40" i="52"/>
  <c r="U40" i="52"/>
  <c r="AA40" i="52"/>
  <c r="AC40" i="52"/>
  <c r="X40" i="52"/>
  <c r="S40" i="52"/>
  <c r="V40" i="52"/>
  <c r="AB40" i="52"/>
  <c r="U27" i="52"/>
  <c r="AC27" i="52"/>
  <c r="V27" i="52"/>
  <c r="AA27" i="52"/>
  <c r="T27" i="52"/>
  <c r="Y27" i="52"/>
  <c r="Z27" i="52"/>
  <c r="X27" i="52"/>
  <c r="S27" i="52"/>
  <c r="P27" i="52"/>
  <c r="W27" i="52"/>
  <c r="AB27" i="52"/>
  <c r="AD27" i="52"/>
  <c r="H24" i="53"/>
  <c r="D27" i="53"/>
  <c r="E24" i="53"/>
  <c r="P24" i="53"/>
  <c r="X24" i="53"/>
  <c r="AF24" i="53"/>
  <c r="D53" i="52"/>
  <c r="S14" i="52"/>
  <c r="Y14" i="52"/>
  <c r="Z14" i="52"/>
  <c r="P14" i="52"/>
  <c r="W14" i="52"/>
  <c r="T14" i="52"/>
  <c r="AC14" i="52"/>
  <c r="AD14" i="52"/>
  <c r="AA14" i="52"/>
  <c r="X14" i="52"/>
  <c r="AB14" i="52"/>
  <c r="U14" i="52"/>
  <c r="V14" i="52"/>
  <c r="E35" i="53"/>
  <c r="F35" i="53" s="1"/>
  <c r="H35" i="53"/>
  <c r="I35" i="53" s="1"/>
  <c r="J35" i="53" s="1"/>
  <c r="P35" i="53"/>
  <c r="Q35" i="53" s="1"/>
  <c r="R35" i="53" s="1"/>
  <c r="X35" i="53"/>
  <c r="Y35" i="53" s="1"/>
  <c r="Z35" i="53" s="1"/>
  <c r="AF35" i="53"/>
  <c r="AG35" i="53" s="1"/>
  <c r="AH35" i="53" s="1"/>
  <c r="S29" i="52"/>
  <c r="AC29" i="52"/>
  <c r="X29" i="52"/>
  <c r="Y29" i="52"/>
  <c r="T29" i="52"/>
  <c r="AA29" i="52"/>
  <c r="P29" i="52"/>
  <c r="W29" i="52"/>
  <c r="V29" i="52"/>
  <c r="AB29" i="52"/>
  <c r="Z29" i="52"/>
  <c r="U29" i="52"/>
  <c r="AD29" i="52"/>
  <c r="H36" i="53"/>
  <c r="I36" i="53" s="1"/>
  <c r="J36" i="53" s="1"/>
  <c r="E36" i="53"/>
  <c r="F36" i="53" s="1"/>
  <c r="P36" i="53"/>
  <c r="Q36" i="53" s="1"/>
  <c r="R36" i="53" s="1"/>
  <c r="X36" i="53"/>
  <c r="Y36" i="53" s="1"/>
  <c r="Z36" i="53" s="1"/>
  <c r="D37" i="53"/>
  <c r="E34" i="53"/>
  <c r="H34" i="53"/>
  <c r="P34" i="53"/>
  <c r="X34" i="53"/>
  <c r="AA42" i="52"/>
  <c r="X42" i="52"/>
  <c r="T42" i="52"/>
  <c r="V42" i="52"/>
  <c r="S42" i="52"/>
  <c r="Y42" i="52"/>
  <c r="AB42" i="52"/>
  <c r="U42" i="52"/>
  <c r="Z42" i="52"/>
  <c r="W42" i="52"/>
  <c r="AD42" i="52"/>
  <c r="AC42" i="52"/>
  <c r="P42" i="52"/>
  <c r="D55" i="52"/>
  <c r="S16" i="52"/>
  <c r="T16" i="52"/>
  <c r="U16" i="52"/>
  <c r="Z16" i="52"/>
  <c r="AC16" i="52"/>
  <c r="AA16" i="52"/>
  <c r="X16" i="52"/>
  <c r="Y16" i="52"/>
  <c r="AD16" i="52"/>
  <c r="AB16" i="52"/>
  <c r="W16" i="52"/>
  <c r="V16" i="52"/>
  <c r="P16" i="52"/>
  <c r="AN19" i="53"/>
  <c r="AN20" i="53"/>
  <c r="X47" i="52"/>
  <c r="T47" i="52"/>
  <c r="P47" i="52"/>
  <c r="S47" i="52"/>
  <c r="W47" i="52"/>
  <c r="AB47" i="52"/>
  <c r="AD47" i="52"/>
  <c r="AC47" i="52"/>
  <c r="AA47" i="52"/>
  <c r="Z47" i="52"/>
  <c r="V47" i="52"/>
  <c r="U47" i="52"/>
  <c r="Y47" i="52"/>
  <c r="E61" i="53"/>
  <c r="F61" i="53" s="1"/>
  <c r="H61" i="53"/>
  <c r="I61" i="53" s="1"/>
  <c r="J61" i="53" s="1"/>
  <c r="P61" i="53"/>
  <c r="Q61" i="53" s="1"/>
  <c r="R61" i="53" s="1"/>
  <c r="X61" i="53"/>
  <c r="Y61" i="53" s="1"/>
  <c r="Z61" i="53" s="1"/>
  <c r="D62" i="53"/>
  <c r="H59" i="53"/>
  <c r="E59" i="53"/>
  <c r="P59" i="53"/>
  <c r="X59" i="53"/>
  <c r="H60" i="53"/>
  <c r="I60" i="53" s="1"/>
  <c r="J60" i="53" s="1"/>
  <c r="E60" i="53"/>
  <c r="F60" i="53" s="1"/>
  <c r="P60" i="53"/>
  <c r="Q60" i="53" s="1"/>
  <c r="R60" i="53" s="1"/>
  <c r="X60" i="53"/>
  <c r="Y60" i="53" s="1"/>
  <c r="Z60" i="53" s="1"/>
  <c r="V21" i="52"/>
  <c r="AD21" i="52"/>
  <c r="AC21" i="52"/>
  <c r="X21" i="52"/>
  <c r="S21" i="52"/>
  <c r="P21" i="52"/>
  <c r="AA21" i="52"/>
  <c r="Y21" i="52"/>
  <c r="T21" i="52"/>
  <c r="Z21" i="52"/>
  <c r="D60" i="52"/>
  <c r="AB21" i="52"/>
  <c r="W21" i="52"/>
  <c r="U21" i="52"/>
  <c r="W34" i="52"/>
  <c r="Y34" i="52"/>
  <c r="V34" i="52"/>
  <c r="P34" i="52"/>
  <c r="AB34" i="52"/>
  <c r="AD34" i="52"/>
  <c r="U34" i="52"/>
  <c r="T34" i="52"/>
  <c r="AC34" i="52"/>
  <c r="X34" i="52"/>
  <c r="S34" i="52"/>
  <c r="Z34" i="52"/>
  <c r="AA34" i="52"/>
  <c r="AN54" i="53"/>
  <c r="AO54" i="53" s="1"/>
  <c r="AN21" i="53"/>
  <c r="AO21" i="53" s="1"/>
  <c r="AP21" i="53" s="1"/>
  <c r="AN50" i="53"/>
  <c r="AD33" i="52"/>
  <c r="S33" i="52"/>
  <c r="AB33" i="52"/>
  <c r="AA33" i="52"/>
  <c r="V33" i="52"/>
  <c r="AC33" i="52"/>
  <c r="X33" i="52"/>
  <c r="Z33" i="52"/>
  <c r="Y33" i="52"/>
  <c r="T33" i="52"/>
  <c r="U33" i="52"/>
  <c r="W33" i="52"/>
  <c r="P33" i="52"/>
  <c r="E56" i="53"/>
  <c r="F56" i="53" s="1"/>
  <c r="H56" i="53"/>
  <c r="I56" i="53" s="1"/>
  <c r="J56" i="53" s="1"/>
  <c r="P56" i="53"/>
  <c r="Q56" i="53" s="1"/>
  <c r="R56" i="53" s="1"/>
  <c r="X56" i="53"/>
  <c r="Y56" i="53" s="1"/>
  <c r="Z56" i="53" s="1"/>
  <c r="T46" i="52"/>
  <c r="S46" i="52"/>
  <c r="AB46" i="52"/>
  <c r="X46" i="52"/>
  <c r="AA46" i="52"/>
  <c r="Y46" i="52"/>
  <c r="Z46" i="52"/>
  <c r="AC46" i="52"/>
  <c r="AD46" i="52"/>
  <c r="P46" i="52"/>
  <c r="W46" i="52"/>
  <c r="U46" i="52"/>
  <c r="V46" i="52"/>
  <c r="D57" i="53"/>
  <c r="E54" i="53"/>
  <c r="H54" i="53"/>
  <c r="P54" i="53"/>
  <c r="X54" i="53"/>
  <c r="E55" i="53"/>
  <c r="F55" i="53" s="1"/>
  <c r="H55" i="53"/>
  <c r="I55" i="53" s="1"/>
  <c r="J55" i="53" s="1"/>
  <c r="P55" i="53"/>
  <c r="Q55" i="53" s="1"/>
  <c r="R55" i="53" s="1"/>
  <c r="X55" i="53"/>
  <c r="Y55" i="53" s="1"/>
  <c r="Z55" i="53" s="1"/>
  <c r="D59" i="52"/>
  <c r="S20" i="52"/>
  <c r="AA20" i="52"/>
  <c r="AB20" i="52"/>
  <c r="AC20" i="52"/>
  <c r="AD20" i="52"/>
  <c r="X20" i="52"/>
  <c r="W20" i="52"/>
  <c r="P20" i="52"/>
  <c r="T20" i="52"/>
  <c r="U20" i="52"/>
  <c r="V20" i="52"/>
  <c r="Y20" i="52"/>
  <c r="Z20" i="52"/>
  <c r="E50" i="53"/>
  <c r="F50" i="53" s="1"/>
  <c r="H50" i="53"/>
  <c r="I50" i="53" s="1"/>
  <c r="J50" i="53" s="1"/>
  <c r="P50" i="53"/>
  <c r="Q50" i="53" s="1"/>
  <c r="R50" i="53" s="1"/>
  <c r="X50" i="53"/>
  <c r="Y50" i="53" s="1"/>
  <c r="Z50" i="53" s="1"/>
  <c r="AA32" i="52"/>
  <c r="X32" i="52"/>
  <c r="T32" i="52"/>
  <c r="Y32" i="52"/>
  <c r="Z32" i="52"/>
  <c r="P32" i="52"/>
  <c r="W32" i="52"/>
  <c r="AB32" i="52"/>
  <c r="AC32" i="52"/>
  <c r="AD32" i="52"/>
  <c r="S32" i="52"/>
  <c r="U32" i="52"/>
  <c r="V32" i="52"/>
  <c r="H51" i="53"/>
  <c r="I51" i="53" s="1"/>
  <c r="J51" i="53" s="1"/>
  <c r="E51" i="53"/>
  <c r="F51" i="53" s="1"/>
  <c r="P51" i="53"/>
  <c r="Q51" i="53" s="1"/>
  <c r="R51" i="53" s="1"/>
  <c r="X51" i="53"/>
  <c r="Y51" i="53" s="1"/>
  <c r="Z51" i="53" s="1"/>
  <c r="E49" i="53"/>
  <c r="D52" i="53"/>
  <c r="H49" i="53"/>
  <c r="P49" i="53"/>
  <c r="X49" i="53"/>
  <c r="AF49" i="53"/>
  <c r="AG49" i="53" s="1"/>
  <c r="U45" i="52"/>
  <c r="Y45" i="52"/>
  <c r="AC45" i="52"/>
  <c r="P45" i="52"/>
  <c r="W45" i="52"/>
  <c r="X45" i="52"/>
  <c r="V45" i="52"/>
  <c r="AA45" i="52"/>
  <c r="T45" i="52"/>
  <c r="AB45" i="52"/>
  <c r="AD45" i="52"/>
  <c r="S45" i="52"/>
  <c r="Z45" i="52"/>
  <c r="D58" i="52"/>
  <c r="X19" i="52"/>
  <c r="T19" i="52"/>
  <c r="Y19" i="52"/>
  <c r="P19" i="52"/>
  <c r="S19" i="52"/>
  <c r="Z19" i="52"/>
  <c r="AA19" i="52"/>
  <c r="AC19" i="52"/>
  <c r="V19" i="52"/>
  <c r="W19" i="52"/>
  <c r="AB19" i="52"/>
  <c r="U19" i="52"/>
  <c r="AD19" i="52"/>
  <c r="H46" i="53"/>
  <c r="I46" i="53" s="1"/>
  <c r="J46" i="53" s="1"/>
  <c r="E46" i="53"/>
  <c r="F46" i="53" s="1"/>
  <c r="P46" i="53"/>
  <c r="Q46" i="53" s="1"/>
  <c r="R46" i="53" s="1"/>
  <c r="X46" i="53"/>
  <c r="Y46" i="53" s="1"/>
  <c r="Z46" i="53" s="1"/>
  <c r="AN46" i="53"/>
  <c r="D47" i="53"/>
  <c r="H44" i="53"/>
  <c r="E44" i="53"/>
  <c r="P44" i="53"/>
  <c r="X44" i="53"/>
  <c r="Z44" i="52"/>
  <c r="V44" i="52"/>
  <c r="AD44" i="52"/>
  <c r="U44" i="52"/>
  <c r="AA44" i="52"/>
  <c r="X44" i="52"/>
  <c r="AB44" i="52"/>
  <c r="W44" i="52"/>
  <c r="Y44" i="52"/>
  <c r="T44" i="52"/>
  <c r="P44" i="52"/>
  <c r="AC44" i="52"/>
  <c r="S44" i="52"/>
  <c r="D57" i="52"/>
  <c r="Y18" i="52"/>
  <c r="U18" i="52"/>
  <c r="Z18" i="52"/>
  <c r="S18" i="52"/>
  <c r="AB18" i="52"/>
  <c r="AC18" i="52"/>
  <c r="AD18" i="52"/>
  <c r="W18" i="52"/>
  <c r="AA18" i="52"/>
  <c r="T18" i="52"/>
  <c r="V18" i="52"/>
  <c r="X18" i="52"/>
  <c r="P18" i="52"/>
  <c r="H45" i="53"/>
  <c r="I45" i="53" s="1"/>
  <c r="J45" i="53" s="1"/>
  <c r="E45" i="53"/>
  <c r="F45" i="53" s="1"/>
  <c r="P45" i="53"/>
  <c r="Q45" i="53" s="1"/>
  <c r="R45" i="53" s="1"/>
  <c r="X45" i="53"/>
  <c r="Y45" i="53" s="1"/>
  <c r="Z45" i="53" s="1"/>
  <c r="AF46" i="53"/>
  <c r="AG46" i="53" s="1"/>
  <c r="AH46" i="53" s="1"/>
  <c r="AC31" i="52"/>
  <c r="U31" i="52"/>
  <c r="Z31" i="52"/>
  <c r="S31" i="52"/>
  <c r="P31" i="52"/>
  <c r="AD31" i="52"/>
  <c r="W31" i="52"/>
  <c r="T31" i="52"/>
  <c r="AB31" i="52"/>
  <c r="V31" i="52"/>
  <c r="X31" i="52"/>
  <c r="Y31" i="52"/>
  <c r="AA31" i="52"/>
  <c r="E21" i="53"/>
  <c r="F21" i="53" s="1"/>
  <c r="H21" i="53"/>
  <c r="I21" i="53" s="1"/>
  <c r="J21" i="53" s="1"/>
  <c r="P21" i="53"/>
  <c r="Q21" i="53" s="1"/>
  <c r="R21" i="53" s="1"/>
  <c r="X21" i="53"/>
  <c r="Y21" i="53" s="1"/>
  <c r="Z21" i="53" s="1"/>
  <c r="E19" i="53"/>
  <c r="H19" i="53"/>
  <c r="D22" i="53"/>
  <c r="P19" i="53"/>
  <c r="X19" i="53"/>
  <c r="E20" i="53"/>
  <c r="F20" i="53" s="1"/>
  <c r="H20" i="53"/>
  <c r="I20" i="53" s="1"/>
  <c r="J20" i="53" s="1"/>
  <c r="P20" i="53"/>
  <c r="Q20" i="53" s="1"/>
  <c r="R20" i="53" s="1"/>
  <c r="X20" i="53"/>
  <c r="Y20" i="53" s="1"/>
  <c r="Z20" i="53" s="1"/>
  <c r="S39" i="52"/>
  <c r="AD39" i="52"/>
  <c r="X39" i="52"/>
  <c r="W39" i="52"/>
  <c r="AB39" i="52"/>
  <c r="U39" i="52"/>
  <c r="P39" i="52"/>
  <c r="AA39" i="52"/>
  <c r="Y39" i="52"/>
  <c r="V39" i="52"/>
  <c r="T39" i="52"/>
  <c r="AC39" i="52"/>
  <c r="Z39" i="52"/>
  <c r="T13" i="52"/>
  <c r="Z13" i="52"/>
  <c r="S13" i="52"/>
  <c r="Y13" i="52"/>
  <c r="AD13" i="52"/>
  <c r="U13" i="52"/>
  <c r="W13" i="52"/>
  <c r="AC13" i="52"/>
  <c r="P13" i="52"/>
  <c r="X13" i="52"/>
  <c r="AA13" i="52"/>
  <c r="D52" i="52"/>
  <c r="V13" i="52"/>
  <c r="AB13" i="52"/>
  <c r="AD26" i="52"/>
  <c r="AB26" i="52"/>
  <c r="W26" i="52"/>
  <c r="V26" i="52"/>
  <c r="AC26" i="52"/>
  <c r="X26" i="52"/>
  <c r="S26" i="52"/>
  <c r="Z26" i="52"/>
  <c r="Y26" i="52"/>
  <c r="T26" i="52"/>
  <c r="P26" i="52"/>
  <c r="U26" i="52"/>
  <c r="AA26" i="52"/>
  <c r="AN41" i="53"/>
  <c r="AN11" i="53"/>
  <c r="AD43" i="52"/>
  <c r="S43" i="52"/>
  <c r="AA43" i="52"/>
  <c r="W43" i="52"/>
  <c r="AB43" i="52"/>
  <c r="X43" i="52"/>
  <c r="U43" i="52"/>
  <c r="P43" i="52"/>
  <c r="Y43" i="52"/>
  <c r="AC43" i="52"/>
  <c r="Z43" i="52"/>
  <c r="T43" i="52"/>
  <c r="V43" i="52"/>
  <c r="H40" i="53"/>
  <c r="I40" i="53" s="1"/>
  <c r="J40" i="53" s="1"/>
  <c r="E40" i="53"/>
  <c r="F40" i="53" s="1"/>
  <c r="P40" i="53"/>
  <c r="Q40" i="53" s="1"/>
  <c r="R40" i="53" s="1"/>
  <c r="X40" i="53"/>
  <c r="Y40" i="53" s="1"/>
  <c r="Z40" i="53" s="1"/>
  <c r="D42" i="53"/>
  <c r="E39" i="53"/>
  <c r="H39" i="53"/>
  <c r="P39" i="53"/>
  <c r="X39" i="53"/>
  <c r="Z30" i="52"/>
  <c r="AD30" i="52"/>
  <c r="Y30" i="52"/>
  <c r="T30" i="52"/>
  <c r="P30" i="52"/>
  <c r="AB30" i="52"/>
  <c r="W30" i="52"/>
  <c r="U30" i="52"/>
  <c r="AA30" i="52"/>
  <c r="V30" i="52"/>
  <c r="AC30" i="52"/>
  <c r="X30" i="52"/>
  <c r="S30" i="52"/>
  <c r="Z17" i="52"/>
  <c r="V17" i="52"/>
  <c r="U17" i="52"/>
  <c r="AA17" i="52"/>
  <c r="AD17" i="52"/>
  <c r="X17" i="52"/>
  <c r="S17" i="52"/>
  <c r="P17" i="52"/>
  <c r="D56" i="52"/>
  <c r="AB17" i="52"/>
  <c r="W17" i="52"/>
  <c r="AC17" i="52"/>
  <c r="Y17" i="52"/>
  <c r="T17" i="52"/>
  <c r="AF40" i="53"/>
  <c r="AG40" i="53" s="1"/>
  <c r="AH40" i="53" s="1"/>
  <c r="H41" i="53"/>
  <c r="I41" i="53" s="1"/>
  <c r="J41" i="53" s="1"/>
  <c r="E41" i="53"/>
  <c r="F41" i="53" s="1"/>
  <c r="P41" i="53"/>
  <c r="Q41" i="53" s="1"/>
  <c r="R41" i="53" s="1"/>
  <c r="X41" i="53"/>
  <c r="Y41" i="53" s="1"/>
  <c r="Z41" i="53" s="1"/>
  <c r="AF39" i="53"/>
  <c r="AG39" i="53" s="1"/>
  <c r="AH39" i="53" s="1"/>
  <c r="AE17" i="53"/>
  <c r="D25" i="52"/>
  <c r="D35" i="52" s="1"/>
  <c r="DN15" i="53"/>
  <c r="D15" i="53" s="1"/>
  <c r="D65" i="53" s="1"/>
  <c r="D48" i="52"/>
  <c r="DN16" i="53"/>
  <c r="D16" i="53" s="1"/>
  <c r="X24" i="52"/>
  <c r="T24" i="52"/>
  <c r="AB24" i="52"/>
  <c r="U24" i="52"/>
  <c r="V24" i="52"/>
  <c r="AA24" i="52"/>
  <c r="Y24" i="52"/>
  <c r="Z24" i="52"/>
  <c r="P24" i="52"/>
  <c r="AC24" i="52"/>
  <c r="AD24" i="52"/>
  <c r="S24" i="52"/>
  <c r="W24" i="52"/>
  <c r="D50" i="52"/>
  <c r="J9" i="53"/>
  <c r="H11" i="53"/>
  <c r="E11" i="53"/>
  <c r="P11" i="53"/>
  <c r="X11" i="53"/>
  <c r="E10" i="53"/>
  <c r="H10" i="53"/>
  <c r="P10" i="53"/>
  <c r="X10" i="53"/>
  <c r="D12" i="53"/>
  <c r="U37" i="52"/>
  <c r="AC37" i="52"/>
  <c r="P37" i="52"/>
  <c r="X37" i="52"/>
  <c r="Y37" i="52"/>
  <c r="AB37" i="52"/>
  <c r="V37" i="52"/>
  <c r="S37" i="52"/>
  <c r="AD37" i="52"/>
  <c r="AA37" i="52"/>
  <c r="T37" i="52"/>
  <c r="Z37" i="52"/>
  <c r="W37" i="52"/>
  <c r="AE52" i="53"/>
  <c r="W67" i="53"/>
  <c r="AE65" i="53"/>
  <c r="AK35" i="53"/>
  <c r="AL35" i="53" s="1"/>
  <c r="AK45" i="53"/>
  <c r="AL45" i="53" s="1"/>
  <c r="AK51" i="53"/>
  <c r="AL51" i="53" s="1"/>
  <c r="AA67" i="53"/>
  <c r="AE62" i="53"/>
  <c r="AE66" i="53"/>
  <c r="AK10" i="53"/>
  <c r="AN10" i="53"/>
  <c r="AJ42" i="53"/>
  <c r="AK39" i="53"/>
  <c r="AK40" i="53"/>
  <c r="AL40" i="53" s="1"/>
  <c r="AK61" i="53"/>
  <c r="AL61" i="53" s="1"/>
  <c r="AE64" i="53"/>
  <c r="AE12" i="53"/>
  <c r="AN35" i="53"/>
  <c r="AE47" i="53"/>
  <c r="AI65" i="53"/>
  <c r="AM10" i="53"/>
  <c r="AC62" i="53"/>
  <c r="AD62" i="53" s="1"/>
  <c r="AD59" i="53"/>
  <c r="AD9" i="53"/>
  <c r="AD34" i="53"/>
  <c r="AD44" i="53"/>
  <c r="AC47" i="53"/>
  <c r="AD47" i="53" s="1"/>
  <c r="DS60" i="53"/>
  <c r="AR60" i="53" s="1"/>
  <c r="DS59" i="53"/>
  <c r="AR59" i="53" s="1"/>
  <c r="DS61" i="53"/>
  <c r="AR61" i="53" s="1"/>
  <c r="AV61" i="53" s="1"/>
  <c r="DS56" i="53"/>
  <c r="AR56" i="53" s="1"/>
  <c r="AV56" i="53" s="1"/>
  <c r="DS55" i="53"/>
  <c r="AR55" i="53" s="1"/>
  <c r="DS49" i="53"/>
  <c r="AR49" i="53" s="1"/>
  <c r="DS44" i="53"/>
  <c r="AR44" i="53" s="1"/>
  <c r="AV44" i="53" s="1"/>
  <c r="DS54" i="53"/>
  <c r="AR54" i="53" s="1"/>
  <c r="AV54" i="53" s="1"/>
  <c r="DS51" i="53"/>
  <c r="AR51" i="53" s="1"/>
  <c r="AV51" i="53" s="1"/>
  <c r="DS50" i="53"/>
  <c r="AR50" i="53" s="1"/>
  <c r="DS39" i="53"/>
  <c r="AR39" i="53" s="1"/>
  <c r="AV39" i="53" s="1"/>
  <c r="DS46" i="53"/>
  <c r="AR46" i="53" s="1"/>
  <c r="AV46" i="53" s="1"/>
  <c r="DS45" i="53"/>
  <c r="AR45" i="53" s="1"/>
  <c r="AV45" i="53" s="1"/>
  <c r="DS40" i="53"/>
  <c r="AR40" i="53" s="1"/>
  <c r="DS24" i="53"/>
  <c r="AR24" i="53" s="1"/>
  <c r="AV24" i="53" s="1"/>
  <c r="DS34" i="53"/>
  <c r="AR34" i="53" s="1"/>
  <c r="AV34" i="53" s="1"/>
  <c r="DS21" i="53"/>
  <c r="AR21" i="53" s="1"/>
  <c r="DS20" i="53"/>
  <c r="AR20" i="53" s="1"/>
  <c r="DS41" i="53"/>
  <c r="AR41" i="53" s="1"/>
  <c r="AV41" i="53" s="1"/>
  <c r="DS30" i="53"/>
  <c r="AR30" i="53" s="1"/>
  <c r="DS29" i="53"/>
  <c r="AR29" i="53" s="1"/>
  <c r="DS25" i="53"/>
  <c r="AR25" i="53" s="1"/>
  <c r="DS19" i="53"/>
  <c r="AR19" i="53" s="1"/>
  <c r="DS16" i="53"/>
  <c r="AR16" i="53" s="1"/>
  <c r="DS15" i="53"/>
  <c r="AR15" i="53" s="1"/>
  <c r="DS35" i="53"/>
  <c r="AR35" i="53" s="1"/>
  <c r="AV35" i="53" s="1"/>
  <c r="DS31" i="53"/>
  <c r="AR31" i="53" s="1"/>
  <c r="DS26" i="53"/>
  <c r="AR26" i="53" s="1"/>
  <c r="DS10" i="53"/>
  <c r="AR10" i="53" s="1"/>
  <c r="DS36" i="53"/>
  <c r="AR36" i="53" s="1"/>
  <c r="AV36" i="53" s="1"/>
  <c r="DS11" i="53"/>
  <c r="AR11" i="53" s="1"/>
  <c r="AV11" i="53" s="1"/>
  <c r="DS9" i="53"/>
  <c r="AR9" i="53" s="1"/>
  <c r="DT7" i="53"/>
  <c r="AK55" i="53"/>
  <c r="AL55" i="53" s="1"/>
  <c r="AM55" i="53" s="1"/>
  <c r="AM57" i="53" s="1"/>
  <c r="AN55" i="53"/>
  <c r="AK41" i="53"/>
  <c r="AL41" i="53" s="1"/>
  <c r="AK46" i="53"/>
  <c r="AL46" i="53" s="1"/>
  <c r="AN51" i="53"/>
  <c r="AI66" i="53"/>
  <c r="AM11" i="53"/>
  <c r="AI37" i="53"/>
  <c r="AI47" i="53"/>
  <c r="AE32" i="53"/>
  <c r="AM44" i="53"/>
  <c r="AM35" i="53"/>
  <c r="AN45" i="53"/>
  <c r="AK30" i="53"/>
  <c r="AL30" i="53" s="1"/>
  <c r="AJ22" i="53"/>
  <c r="AK19" i="53"/>
  <c r="AK20" i="53"/>
  <c r="AL20" i="53" s="1"/>
  <c r="AJ27" i="53"/>
  <c r="AK24" i="53"/>
  <c r="AK29" i="53"/>
  <c r="AJ32" i="53"/>
  <c r="AN29" i="53"/>
  <c r="AJ47" i="53"/>
  <c r="AK44" i="53"/>
  <c r="AN44" i="53"/>
  <c r="AK56" i="53"/>
  <c r="AL56" i="53" s="1"/>
  <c r="AN56" i="53"/>
  <c r="AO56" i="53" s="1"/>
  <c r="AP56" i="53" s="1"/>
  <c r="AK60" i="53"/>
  <c r="AL60" i="53" s="1"/>
  <c r="AM27" i="53"/>
  <c r="AN30" i="53"/>
  <c r="AM16" i="53"/>
  <c r="AM17" i="53" s="1"/>
  <c r="AI27" i="53"/>
  <c r="AI42" i="53"/>
  <c r="AM39" i="53"/>
  <c r="AI57" i="53"/>
  <c r="AI52" i="53"/>
  <c r="AM61" i="53"/>
  <c r="AM62" i="53" s="1"/>
  <c r="AD39" i="53"/>
  <c r="AC42" i="53"/>
  <c r="AD42" i="53" s="1"/>
  <c r="AD29" i="53"/>
  <c r="AC32" i="53"/>
  <c r="AD32" i="53" s="1"/>
  <c r="AM49" i="53"/>
  <c r="AE37" i="53"/>
  <c r="AK25" i="53"/>
  <c r="AL25" i="53" s="1"/>
  <c r="AD11" i="53"/>
  <c r="AN61" i="53"/>
  <c r="AM30" i="53"/>
  <c r="AI32" i="53"/>
  <c r="AM45" i="53"/>
  <c r="AM41" i="53"/>
  <c r="AK26" i="53"/>
  <c r="AL26" i="53" s="1"/>
  <c r="AK54" i="53"/>
  <c r="AJ57" i="53"/>
  <c r="AI22" i="53"/>
  <c r="AM20" i="53"/>
  <c r="AK11" i="53"/>
  <c r="AK36" i="53"/>
  <c r="AL36" i="53" s="1"/>
  <c r="AJ12" i="53"/>
  <c r="AK9" i="53"/>
  <c r="AK21" i="53"/>
  <c r="AL21" i="53" s="1"/>
  <c r="AK31" i="53"/>
  <c r="AL31" i="53" s="1"/>
  <c r="AN31" i="53"/>
  <c r="AJ37" i="53"/>
  <c r="AK34" i="53"/>
  <c r="AJ52" i="53"/>
  <c r="AK49" i="53"/>
  <c r="AN49" i="53"/>
  <c r="AK50" i="53"/>
  <c r="AL50" i="53" s="1"/>
  <c r="AJ62" i="53"/>
  <c r="AK59" i="53"/>
  <c r="AN59" i="53"/>
  <c r="AC22" i="53"/>
  <c r="AD22" i="53" s="1"/>
  <c r="AD19" i="53"/>
  <c r="AN40" i="53"/>
  <c r="AO40" i="53" s="1"/>
  <c r="AP40" i="53" s="1"/>
  <c r="AN34" i="53"/>
  <c r="AM51" i="53"/>
  <c r="AM29" i="53"/>
  <c r="AI64" i="53"/>
  <c r="AI12" i="53"/>
  <c r="AI17" i="53"/>
  <c r="DE61" i="53"/>
  <c r="AQ61" i="53" s="1"/>
  <c r="AU61" i="53" s="1"/>
  <c r="DE59" i="53"/>
  <c r="AQ59" i="53" s="1"/>
  <c r="DE56" i="53"/>
  <c r="AQ56" i="53" s="1"/>
  <c r="DE55" i="53"/>
  <c r="AQ55" i="53" s="1"/>
  <c r="DE60" i="53"/>
  <c r="AQ60" i="53" s="1"/>
  <c r="DE54" i="53"/>
  <c r="AQ54" i="53" s="1"/>
  <c r="DE39" i="53"/>
  <c r="AQ39" i="53" s="1"/>
  <c r="DE50" i="53"/>
  <c r="AQ50" i="53" s="1"/>
  <c r="DE44" i="53"/>
  <c r="AQ44" i="53" s="1"/>
  <c r="AU44" i="53" s="1"/>
  <c r="DE40" i="53"/>
  <c r="AQ40" i="53" s="1"/>
  <c r="DE24" i="53"/>
  <c r="AQ24" i="53" s="1"/>
  <c r="DE49" i="53"/>
  <c r="AQ49" i="53" s="1"/>
  <c r="AU49" i="53" s="1"/>
  <c r="DE45" i="53"/>
  <c r="AQ45" i="53" s="1"/>
  <c r="AU45" i="53" s="1"/>
  <c r="DE36" i="53"/>
  <c r="AQ36" i="53" s="1"/>
  <c r="AU36" i="53" s="1"/>
  <c r="DE35" i="53"/>
  <c r="AQ35" i="53" s="1"/>
  <c r="DE31" i="53"/>
  <c r="AQ31" i="53" s="1"/>
  <c r="AU31" i="53" s="1"/>
  <c r="DE26" i="53"/>
  <c r="AQ26" i="53" s="1"/>
  <c r="DE21" i="53"/>
  <c r="AQ21" i="53" s="1"/>
  <c r="DE20" i="53"/>
  <c r="AQ20" i="53" s="1"/>
  <c r="AU20" i="53" s="1"/>
  <c r="DE19" i="53"/>
  <c r="AQ19" i="53" s="1"/>
  <c r="AU19" i="53" s="1"/>
  <c r="DE16" i="53"/>
  <c r="AQ16" i="53" s="1"/>
  <c r="AU16" i="53" s="1"/>
  <c r="DE15" i="53"/>
  <c r="AQ15" i="53" s="1"/>
  <c r="AU15" i="53" s="1"/>
  <c r="DE51" i="53"/>
  <c r="AQ51" i="53" s="1"/>
  <c r="AU51" i="53" s="1"/>
  <c r="DE9" i="53"/>
  <c r="AQ9" i="53" s="1"/>
  <c r="DF7" i="53"/>
  <c r="DE14" i="53"/>
  <c r="AQ14" i="53" s="1"/>
  <c r="DE10" i="53"/>
  <c r="AQ10" i="53" s="1"/>
  <c r="AU10" i="53" s="1"/>
  <c r="DE46" i="53"/>
  <c r="AQ46" i="53" s="1"/>
  <c r="DE41" i="53"/>
  <c r="AQ41" i="53" s="1"/>
  <c r="AU41" i="53" s="1"/>
  <c r="DE34" i="53"/>
  <c r="AQ34" i="53" s="1"/>
  <c r="DE25" i="53"/>
  <c r="AQ25" i="53" s="1"/>
  <c r="DE11" i="53"/>
  <c r="AQ11" i="53" s="1"/>
  <c r="DE30" i="53"/>
  <c r="AQ30" i="53" s="1"/>
  <c r="DE29" i="53"/>
  <c r="AQ29" i="53" s="1"/>
  <c r="AM50" i="53"/>
  <c r="AM31" i="53"/>
  <c r="AN39" i="53"/>
  <c r="AC52" i="53"/>
  <c r="AD52" i="53" s="1"/>
  <c r="AD49" i="53"/>
  <c r="AD24" i="53"/>
  <c r="AC27" i="53"/>
  <c r="AD27" i="53" s="1"/>
  <c r="AN25" i="53"/>
  <c r="AO25" i="53" s="1"/>
  <c r="AP25" i="53" s="1"/>
  <c r="AM34" i="53"/>
  <c r="AE22" i="53"/>
  <c r="AM46" i="53"/>
  <c r="ED14" i="32"/>
  <c r="FB19" i="32"/>
  <c r="EZ44" i="32"/>
  <c r="CX29" i="32"/>
  <c r="AO19" i="32"/>
  <c r="BR24" i="32"/>
  <c r="CS19" i="32"/>
  <c r="EN24" i="32"/>
  <c r="BG19" i="32"/>
  <c r="EL14" i="32"/>
  <c r="BW19" i="32"/>
  <c r="DM19" i="32"/>
  <c r="AM44" i="32"/>
  <c r="FE19" i="32"/>
  <c r="DO24" i="32"/>
  <c r="EX19" i="32"/>
  <c r="EN34" i="32"/>
  <c r="DT39" i="32"/>
  <c r="CS24" i="32"/>
  <c r="L52" i="31"/>
  <c r="L50" i="31"/>
  <c r="L53" i="31"/>
  <c r="L11" i="31"/>
  <c r="U20" i="50"/>
  <c r="V20" i="50" s="1"/>
  <c r="Z15" i="51"/>
  <c r="T33" i="51"/>
  <c r="W21" i="51"/>
  <c r="FC44" i="32"/>
  <c r="FA29" i="32"/>
  <c r="FI44" i="32"/>
  <c r="FH44" i="32"/>
  <c r="EY44" i="32"/>
  <c r="FI19" i="32"/>
  <c r="FI24" i="32"/>
  <c r="FI34" i="32"/>
  <c r="EY24" i="32"/>
  <c r="FJ32" i="32"/>
  <c r="FJ115" i="32" s="1"/>
  <c r="EX29" i="32"/>
  <c r="FB34" i="32"/>
  <c r="FD24" i="32"/>
  <c r="FA19" i="32"/>
  <c r="FI29" i="32"/>
  <c r="FG44" i="32"/>
  <c r="FA44" i="32"/>
  <c r="FJ13" i="32"/>
  <c r="FJ129" i="32" s="1"/>
  <c r="FI14" i="32"/>
  <c r="FF19" i="32"/>
  <c r="FA34" i="32"/>
  <c r="AB34" i="34"/>
  <c r="FF44" i="32"/>
  <c r="FD44" i="32"/>
  <c r="FF29" i="32"/>
  <c r="EX14" i="32"/>
  <c r="FC19" i="32"/>
  <c r="FJ33" i="32"/>
  <c r="FJ133" i="32" s="1"/>
  <c r="FJ27" i="32"/>
  <c r="FJ114" i="32" s="1"/>
  <c r="FJ31" i="32"/>
  <c r="FJ97" i="32" s="1"/>
  <c r="Z21" i="33"/>
  <c r="FE14" i="32"/>
  <c r="FJ22" i="32"/>
  <c r="FJ113" i="32" s="1"/>
  <c r="F60" i="38"/>
  <c r="AD34" i="37"/>
  <c r="H39" i="31" s="1"/>
  <c r="FB44" i="32"/>
  <c r="EX24" i="32"/>
  <c r="FD14" i="32"/>
  <c r="FC24" i="32"/>
  <c r="FE29" i="32"/>
  <c r="FE34" i="32"/>
  <c r="FJ37" i="32"/>
  <c r="FJ116" i="32" s="1"/>
  <c r="W47" i="38"/>
  <c r="K60" i="34"/>
  <c r="EU21" i="32"/>
  <c r="EU95" i="32" s="1"/>
  <c r="D59" i="35"/>
  <c r="S59" i="35" s="1"/>
  <c r="U20" i="51"/>
  <c r="EL44" i="32"/>
  <c r="EU27" i="32"/>
  <c r="EU114" i="32" s="1"/>
  <c r="EO44" i="32"/>
  <c r="EM44" i="32"/>
  <c r="EO19" i="32"/>
  <c r="I59" i="33"/>
  <c r="EL29" i="32"/>
  <c r="EI24" i="32"/>
  <c r="EQ19" i="32"/>
  <c r="EU31" i="32"/>
  <c r="EU97" i="32" s="1"/>
  <c r="X46" i="33"/>
  <c r="S20" i="35"/>
  <c r="T46" i="38"/>
  <c r="U33" i="38"/>
  <c r="H59" i="35"/>
  <c r="W33" i="35"/>
  <c r="W33" i="36"/>
  <c r="EP19" i="32"/>
  <c r="EM14" i="32"/>
  <c r="K57" i="50"/>
  <c r="ET24" i="32"/>
  <c r="ER34" i="32"/>
  <c r="O59" i="33"/>
  <c r="ET44" i="32"/>
  <c r="I55" i="46"/>
  <c r="J55" i="46" s="1"/>
  <c r="EU41" i="32"/>
  <c r="EU99" i="32" s="1"/>
  <c r="EO24" i="32"/>
  <c r="ER14" i="32"/>
  <c r="EL24" i="32"/>
  <c r="EK14" i="32"/>
  <c r="EM19" i="32"/>
  <c r="EQ24" i="32"/>
  <c r="EK19" i="32"/>
  <c r="EU32" i="32"/>
  <c r="EU115" i="32" s="1"/>
  <c r="EU37" i="32"/>
  <c r="EU116" i="32" s="1"/>
  <c r="V20" i="38"/>
  <c r="N59" i="37"/>
  <c r="AD46" i="36"/>
  <c r="D56" i="31" s="1"/>
  <c r="EJ19" i="32"/>
  <c r="DZ19" i="32"/>
  <c r="DU29" i="32"/>
  <c r="DX24" i="32"/>
  <c r="EE24" i="32"/>
  <c r="H58" i="47"/>
  <c r="EA29" i="32"/>
  <c r="EA44" i="32"/>
  <c r="DT14" i="32"/>
  <c r="EF21" i="32"/>
  <c r="EF95" i="32" s="1"/>
  <c r="V45" i="47"/>
  <c r="ED39" i="32"/>
  <c r="AC45" i="33"/>
  <c r="N58" i="33"/>
  <c r="K58" i="35"/>
  <c r="X32" i="51"/>
  <c r="EF41" i="32"/>
  <c r="EF99" i="32" s="1"/>
  <c r="EC44" i="32"/>
  <c r="DX14" i="32"/>
  <c r="F58" i="34"/>
  <c r="T19" i="51"/>
  <c r="DV29" i="32"/>
  <c r="W45" i="38"/>
  <c r="P32" i="38"/>
  <c r="W19" i="37"/>
  <c r="AA45" i="36"/>
  <c r="EB24" i="32"/>
  <c r="EC14" i="32"/>
  <c r="DW34" i="32"/>
  <c r="DT44" i="32"/>
  <c r="DZ29" i="32"/>
  <c r="W45" i="37"/>
  <c r="V32" i="34"/>
  <c r="T19" i="47"/>
  <c r="EE44" i="32"/>
  <c r="DY44" i="32"/>
  <c r="DW24" i="32"/>
  <c r="EC19" i="32"/>
  <c r="C52" i="46"/>
  <c r="EF27" i="32"/>
  <c r="EF114" i="32" s="1"/>
  <c r="ED29" i="32"/>
  <c r="EB39" i="32"/>
  <c r="Z32" i="34"/>
  <c r="U19" i="34"/>
  <c r="EE34" i="32"/>
  <c r="L58" i="47"/>
  <c r="O49" i="50"/>
  <c r="DJ14" i="32"/>
  <c r="E44" i="46"/>
  <c r="F44" i="46" s="1"/>
  <c r="DE24" i="32"/>
  <c r="DE14" i="32"/>
  <c r="X18" i="35"/>
  <c r="X31" i="36"/>
  <c r="DJ19" i="32"/>
  <c r="DI24" i="32"/>
  <c r="T31" i="38"/>
  <c r="T31" i="33"/>
  <c r="T31" i="36"/>
  <c r="N57" i="34"/>
  <c r="DJ39" i="32"/>
  <c r="DH19" i="32"/>
  <c r="DO14" i="32"/>
  <c r="E57" i="38"/>
  <c r="U44" i="37"/>
  <c r="V31" i="36"/>
  <c r="DL44" i="32"/>
  <c r="DG14" i="32"/>
  <c r="DH24" i="32"/>
  <c r="DL39" i="32"/>
  <c r="DP44" i="32"/>
  <c r="DQ43" i="32"/>
  <c r="DQ135" i="32" s="1"/>
  <c r="DM44" i="32"/>
  <c r="DQ23" i="32"/>
  <c r="DQ131" i="32" s="1"/>
  <c r="DI39" i="32"/>
  <c r="E45" i="46"/>
  <c r="F45" i="46" s="1"/>
  <c r="DQ22" i="32"/>
  <c r="DQ113" i="32" s="1"/>
  <c r="DG24" i="32"/>
  <c r="DI34" i="32"/>
  <c r="CS44" i="32"/>
  <c r="CR44" i="32"/>
  <c r="DB23" i="32"/>
  <c r="DB131" i="32" s="1"/>
  <c r="M56" i="37"/>
  <c r="U30" i="36"/>
  <c r="G56" i="38"/>
  <c r="CY44" i="32"/>
  <c r="CU14" i="32"/>
  <c r="CT24" i="32"/>
  <c r="CV44" i="32"/>
  <c r="DB21" i="32"/>
  <c r="DB95" i="32" s="1"/>
  <c r="CP14" i="32"/>
  <c r="CX19" i="32"/>
  <c r="CZ39" i="32"/>
  <c r="DA39" i="32"/>
  <c r="DA14" i="32"/>
  <c r="CX14" i="32"/>
  <c r="CR14" i="32"/>
  <c r="CS14" i="32"/>
  <c r="Z17" i="35"/>
  <c r="DB11" i="32"/>
  <c r="DB93" i="32" s="1"/>
  <c r="CR19" i="32"/>
  <c r="CW24" i="32"/>
  <c r="K56" i="38"/>
  <c r="G56" i="37"/>
  <c r="CA14" i="32"/>
  <c r="CC19" i="32"/>
  <c r="V29" i="51"/>
  <c r="CI14" i="32"/>
  <c r="CB44" i="32"/>
  <c r="CL44" i="32"/>
  <c r="CH44" i="32"/>
  <c r="O55" i="37"/>
  <c r="AD29" i="51"/>
  <c r="CD44" i="32"/>
  <c r="CC14" i="32"/>
  <c r="CL39" i="32"/>
  <c r="CG14" i="32"/>
  <c r="CE24" i="32"/>
  <c r="D55" i="38"/>
  <c r="S55" i="38" s="1"/>
  <c r="CH14" i="32"/>
  <c r="CA24" i="32"/>
  <c r="CM32" i="32"/>
  <c r="CM115" i="32" s="1"/>
  <c r="L55" i="38"/>
  <c r="T16" i="38"/>
  <c r="K37" i="50"/>
  <c r="Y16" i="51"/>
  <c r="CF29" i="32"/>
  <c r="Z16" i="51"/>
  <c r="CF14" i="32"/>
  <c r="CK14" i="32"/>
  <c r="CE14" i="32"/>
  <c r="CD19" i="32"/>
  <c r="U36" i="50"/>
  <c r="V36" i="50" s="1"/>
  <c r="Z28" i="51"/>
  <c r="BR44" i="32"/>
  <c r="BV19" i="32"/>
  <c r="U15" i="34"/>
  <c r="BL29" i="32"/>
  <c r="BP29" i="32"/>
  <c r="U15" i="33"/>
  <c r="E54" i="36"/>
  <c r="BR39" i="32"/>
  <c r="BX31" i="32"/>
  <c r="BX97" i="32" s="1"/>
  <c r="BX12" i="32"/>
  <c r="BX111" i="32" s="1"/>
  <c r="W41" i="37"/>
  <c r="V41" i="33"/>
  <c r="T28" i="33"/>
  <c r="X28" i="36"/>
  <c r="BW44" i="32"/>
  <c r="BX43" i="32"/>
  <c r="BX135" i="32" s="1"/>
  <c r="BR14" i="32"/>
  <c r="BS14" i="32"/>
  <c r="W15" i="38"/>
  <c r="BS44" i="32"/>
  <c r="BN19" i="32"/>
  <c r="BQ29" i="32"/>
  <c r="BN14" i="32"/>
  <c r="BT34" i="32"/>
  <c r="BT44" i="32"/>
  <c r="BU29" i="32"/>
  <c r="BP44" i="32"/>
  <c r="BN44" i="32"/>
  <c r="BU24" i="32"/>
  <c r="BX17" i="32"/>
  <c r="BX112" i="32" s="1"/>
  <c r="BM19" i="32"/>
  <c r="BL24" i="32"/>
  <c r="BF39" i="32"/>
  <c r="U40" i="38"/>
  <c r="K53" i="37"/>
  <c r="AC40" i="33"/>
  <c r="U40" i="36"/>
  <c r="J53" i="38"/>
  <c r="BI38" i="32"/>
  <c r="BI134" i="32" s="1"/>
  <c r="M53" i="34"/>
  <c r="F53" i="35"/>
  <c r="BH44" i="32"/>
  <c r="BI42" i="32"/>
  <c r="BI117" i="32" s="1"/>
  <c r="BF44" i="32"/>
  <c r="BE24" i="32"/>
  <c r="BA24" i="32"/>
  <c r="M53" i="37"/>
  <c r="Y40" i="33"/>
  <c r="BF14" i="32"/>
  <c r="BE19" i="32"/>
  <c r="BG14" i="32"/>
  <c r="BF19" i="32"/>
  <c r="P40" i="37"/>
  <c r="AD27" i="35"/>
  <c r="E32" i="31" s="1"/>
  <c r="BI37" i="32"/>
  <c r="BI116" i="32" s="1"/>
  <c r="BH39" i="32"/>
  <c r="V40" i="34"/>
  <c r="F53" i="34"/>
  <c r="K53" i="34"/>
  <c r="T40" i="47"/>
  <c r="AC14" i="34"/>
  <c r="BH14" i="32"/>
  <c r="AZ19" i="32"/>
  <c r="BA29" i="32"/>
  <c r="BI31" i="32"/>
  <c r="BI97" i="32" s="1"/>
  <c r="BI32" i="32"/>
  <c r="BI115" i="32" s="1"/>
  <c r="F53" i="38"/>
  <c r="W40" i="36"/>
  <c r="BH34" i="32"/>
  <c r="AT33" i="32"/>
  <c r="AT133" i="32" s="1"/>
  <c r="W26" i="51"/>
  <c r="AA39" i="37"/>
  <c r="O19" i="50"/>
  <c r="AT11" i="32"/>
  <c r="AT93" i="32" s="1"/>
  <c r="AP44" i="32"/>
  <c r="AN24" i="32"/>
  <c r="AL24" i="32"/>
  <c r="AH14" i="32"/>
  <c r="AL29" i="32"/>
  <c r="T26" i="38"/>
  <c r="G52" i="33"/>
  <c r="AD26" i="35"/>
  <c r="E31" i="31" s="1"/>
  <c r="W39" i="36"/>
  <c r="AJ14" i="32"/>
  <c r="AR24" i="32"/>
  <c r="AT27" i="32"/>
  <c r="AT114" i="32" s="1"/>
  <c r="W39" i="38"/>
  <c r="P26" i="34"/>
  <c r="AK34" i="32"/>
  <c r="AR14" i="32"/>
  <c r="AI19" i="32"/>
  <c r="AP29" i="32"/>
  <c r="W21" i="50"/>
  <c r="AT21" i="32"/>
  <c r="AT95" i="32" s="1"/>
  <c r="V26" i="38"/>
  <c r="T13" i="35"/>
  <c r="AO44" i="32"/>
  <c r="AL19" i="32"/>
  <c r="AL14" i="32"/>
  <c r="AS19" i="32"/>
  <c r="AT12" i="32"/>
  <c r="AT111" i="32" s="1"/>
  <c r="V26" i="33"/>
  <c r="AR44" i="32"/>
  <c r="AM24" i="32"/>
  <c r="AQ19" i="32"/>
  <c r="AT37" i="32"/>
  <c r="AT116" i="32" s="1"/>
  <c r="AT13" i="32"/>
  <c r="AT129" i="32" s="1"/>
  <c r="AQ39" i="32"/>
  <c r="T39" i="33"/>
  <c r="P39" i="35"/>
  <c r="X26" i="35"/>
  <c r="U21" i="50"/>
  <c r="V21" i="50" s="1"/>
  <c r="G19" i="10"/>
  <c r="O19" i="10"/>
  <c r="D14" i="10"/>
  <c r="H14" i="10"/>
  <c r="S43" i="10"/>
  <c r="S43" i="32" s="1"/>
  <c r="S135" i="32" s="1"/>
  <c r="M24" i="10"/>
  <c r="I24" i="10"/>
  <c r="E24" i="10"/>
  <c r="U42" i="10"/>
  <c r="U42" i="32" s="1"/>
  <c r="U117" i="32" s="1"/>
  <c r="K34" i="10"/>
  <c r="O14" i="10"/>
  <c r="O34" i="10"/>
  <c r="T32" i="10"/>
  <c r="T32" i="32" s="1"/>
  <c r="T115" i="32" s="1"/>
  <c r="S42" i="10"/>
  <c r="S42" i="32" s="1"/>
  <c r="S117" i="32" s="1"/>
  <c r="H19" i="10"/>
  <c r="AD26" i="10"/>
  <c r="AD26" i="32" s="1"/>
  <c r="AD96" i="32" s="1"/>
  <c r="M44" i="10"/>
  <c r="U41" i="10"/>
  <c r="U41" i="32" s="1"/>
  <c r="U99" i="32" s="1"/>
  <c r="P43" i="10"/>
  <c r="I39" i="10"/>
  <c r="Y24" i="51"/>
  <c r="AB24" i="51"/>
  <c r="F29" i="32"/>
  <c r="Y11" i="34"/>
  <c r="O10" i="50"/>
  <c r="N44" i="32"/>
  <c r="M44" i="32"/>
  <c r="G14" i="32"/>
  <c r="I14" i="32"/>
  <c r="O14" i="32"/>
  <c r="W24" i="37"/>
  <c r="V11" i="35"/>
  <c r="AA11" i="36"/>
  <c r="L29" i="32"/>
  <c r="I24" i="32"/>
  <c r="I19" i="32"/>
  <c r="D29" i="32"/>
  <c r="X19" i="7"/>
  <c r="AB14" i="7"/>
  <c r="AD19" i="7"/>
  <c r="W37" i="7"/>
  <c r="V19" i="7"/>
  <c r="AB19" i="7"/>
  <c r="AC24" i="7"/>
  <c r="W29" i="7"/>
  <c r="Y34" i="7"/>
  <c r="W44" i="7"/>
  <c r="X44" i="7"/>
  <c r="Z36" i="7"/>
  <c r="AA36" i="7"/>
  <c r="X37" i="7"/>
  <c r="U38" i="7"/>
  <c r="F38" i="32" s="1"/>
  <c r="F134" i="32" s="1"/>
  <c r="AC38" i="7"/>
  <c r="N38" i="32" s="1"/>
  <c r="N134" i="32" s="1"/>
  <c r="L50" i="37"/>
  <c r="M50" i="33"/>
  <c r="F50" i="34"/>
  <c r="N26" i="32"/>
  <c r="N96" i="32" s="1"/>
  <c r="L23" i="32"/>
  <c r="L131" i="32" s="1"/>
  <c r="J11" i="32"/>
  <c r="J93" i="32" s="1"/>
  <c r="V36" i="7"/>
  <c r="G36" i="32" s="1"/>
  <c r="G98" i="32" s="1"/>
  <c r="X38" i="7"/>
  <c r="I38" i="32" s="1"/>
  <c r="I134" i="32" s="1"/>
  <c r="V98" i="7"/>
  <c r="E29" i="32"/>
  <c r="AD36" i="7"/>
  <c r="O36" i="32" s="1"/>
  <c r="O98" i="32" s="1"/>
  <c r="AA37" i="7"/>
  <c r="L37" i="32" s="1"/>
  <c r="L116" i="32" s="1"/>
  <c r="T14" i="7"/>
  <c r="Y29" i="7"/>
  <c r="V44" i="7"/>
  <c r="AB44" i="7"/>
  <c r="AB38" i="7"/>
  <c r="M38" i="32" s="1"/>
  <c r="M134" i="32" s="1"/>
  <c r="P38" i="7"/>
  <c r="U36" i="7"/>
  <c r="F36" i="32" s="1"/>
  <c r="F98" i="32" s="1"/>
  <c r="AC36" i="7"/>
  <c r="N36" i="32" s="1"/>
  <c r="N98" i="32" s="1"/>
  <c r="Z37" i="7"/>
  <c r="K37" i="32" s="1"/>
  <c r="K116" i="32" s="1"/>
  <c r="W38" i="7"/>
  <c r="H38" i="32" s="1"/>
  <c r="H134" i="32" s="1"/>
  <c r="V37" i="33"/>
  <c r="AC11" i="33"/>
  <c r="T37" i="34"/>
  <c r="D34" i="32"/>
  <c r="K19" i="32"/>
  <c r="Y24" i="7"/>
  <c r="AB36" i="7"/>
  <c r="N19" i="32"/>
  <c r="N24" i="32"/>
  <c r="AD44" i="7"/>
  <c r="Z38" i="7"/>
  <c r="K38" i="32" s="1"/>
  <c r="K134" i="32" s="1"/>
  <c r="W36" i="7"/>
  <c r="H36" i="32" s="1"/>
  <c r="H98" i="32" s="1"/>
  <c r="AB37" i="7"/>
  <c r="M37" i="32" s="1"/>
  <c r="M116" i="32" s="1"/>
  <c r="P11" i="36"/>
  <c r="P24" i="37"/>
  <c r="AB24" i="34"/>
  <c r="H50" i="34"/>
  <c r="E50" i="36"/>
  <c r="J50" i="37"/>
  <c r="L50" i="34"/>
  <c r="T11" i="34"/>
  <c r="V37" i="36"/>
  <c r="H44" i="32"/>
  <c r="J24" i="32"/>
  <c r="P16" i="32"/>
  <c r="P94" i="32" s="1"/>
  <c r="H14" i="32"/>
  <c r="F19" i="32"/>
  <c r="H29" i="32"/>
  <c r="P31" i="32"/>
  <c r="P97" i="32" s="1"/>
  <c r="P33" i="32"/>
  <c r="P133" i="32" s="1"/>
  <c r="O34" i="32"/>
  <c r="I44" i="32"/>
  <c r="E44" i="32"/>
  <c r="D24" i="32"/>
  <c r="K14" i="32"/>
  <c r="J19" i="32"/>
  <c r="J29" i="32"/>
  <c r="P28" i="32"/>
  <c r="P132" i="32" s="1"/>
  <c r="P32" i="32"/>
  <c r="P115" i="32" s="1"/>
  <c r="T11" i="37"/>
  <c r="K50" i="33"/>
  <c r="K34" i="32"/>
  <c r="G29" i="32"/>
  <c r="I50" i="38"/>
  <c r="G50" i="38"/>
  <c r="K12" i="50"/>
  <c r="E59" i="37"/>
  <c r="AD20" i="35"/>
  <c r="E20" i="31" s="1"/>
  <c r="G59" i="38"/>
  <c r="V46" i="37"/>
  <c r="V33" i="37"/>
  <c r="L59" i="37"/>
  <c r="AD20" i="37"/>
  <c r="H20" i="31" s="1"/>
  <c r="X20" i="34"/>
  <c r="P33" i="35"/>
  <c r="T20" i="47"/>
  <c r="U46" i="37"/>
  <c r="X33" i="35"/>
  <c r="W20" i="33"/>
  <c r="N59" i="34"/>
  <c r="F59" i="34"/>
  <c r="AB46" i="35"/>
  <c r="V20" i="36"/>
  <c r="G56" i="29"/>
  <c r="P20" i="36"/>
  <c r="Y20" i="38"/>
  <c r="T33" i="33"/>
  <c r="G59" i="33"/>
  <c r="L59" i="34"/>
  <c r="AA46" i="34"/>
  <c r="D59" i="34"/>
  <c r="S59" i="34" s="1"/>
  <c r="U56" i="50"/>
  <c r="V56" i="50" s="1"/>
  <c r="G58" i="38"/>
  <c r="AC32" i="38"/>
  <c r="K58" i="33"/>
  <c r="P32" i="34"/>
  <c r="G58" i="34"/>
  <c r="Y45" i="36"/>
  <c r="W19" i="38"/>
  <c r="H58" i="35"/>
  <c r="W51" i="50"/>
  <c r="W32" i="51"/>
  <c r="X19" i="33"/>
  <c r="V19" i="38"/>
  <c r="G58" i="37"/>
  <c r="U45" i="33"/>
  <c r="O58" i="35"/>
  <c r="G58" i="35"/>
  <c r="P45" i="36"/>
  <c r="AA32" i="36"/>
  <c r="W45" i="47"/>
  <c r="I46" i="46"/>
  <c r="J46" i="46" s="1"/>
  <c r="P18" i="35"/>
  <c r="W18" i="33"/>
  <c r="F57" i="34"/>
  <c r="O57" i="33"/>
  <c r="AD31" i="35"/>
  <c r="E36" i="31" s="1"/>
  <c r="Z31" i="36"/>
  <c r="W44" i="51"/>
  <c r="W30" i="33"/>
  <c r="O56" i="38"/>
  <c r="X17" i="51"/>
  <c r="H56" i="35"/>
  <c r="V17" i="38"/>
  <c r="AA30" i="35"/>
  <c r="AB43" i="36"/>
  <c r="AD43" i="34"/>
  <c r="F53" i="31" s="1"/>
  <c r="W40" i="50"/>
  <c r="S42" i="47"/>
  <c r="Z29" i="51"/>
  <c r="F55" i="34"/>
  <c r="N55" i="36"/>
  <c r="J55" i="34"/>
  <c r="O35" i="50"/>
  <c r="AB15" i="38"/>
  <c r="AC15" i="33"/>
  <c r="L54" i="37"/>
  <c r="AC28" i="34"/>
  <c r="F54" i="35"/>
  <c r="I54" i="36"/>
  <c r="T41" i="36"/>
  <c r="F54" i="34"/>
  <c r="W28" i="35"/>
  <c r="V28" i="36"/>
  <c r="X15" i="51"/>
  <c r="G54" i="36"/>
  <c r="X28" i="51"/>
  <c r="L53" i="33"/>
  <c r="G26" i="29"/>
  <c r="S40" i="47"/>
  <c r="Z14" i="33"/>
  <c r="U14" i="33"/>
  <c r="U40" i="34"/>
  <c r="H53" i="35"/>
  <c r="W27" i="36"/>
  <c r="O53" i="47"/>
  <c r="X40" i="47"/>
  <c r="S27" i="36"/>
  <c r="AA27" i="35"/>
  <c r="T14" i="38"/>
  <c r="U27" i="34"/>
  <c r="AB14" i="34"/>
  <c r="U26" i="50"/>
  <c r="V26" i="50" s="1"/>
  <c r="G25" i="29"/>
  <c r="X27" i="34"/>
  <c r="W27" i="37"/>
  <c r="P40" i="33"/>
  <c r="T27" i="33"/>
  <c r="W40" i="47"/>
  <c r="M52" i="33"/>
  <c r="AB13" i="38"/>
  <c r="J52" i="34"/>
  <c r="F52" i="34"/>
  <c r="AB39" i="35"/>
  <c r="E52" i="38"/>
  <c r="L52" i="37"/>
  <c r="K52" i="37"/>
  <c r="G52" i="37"/>
  <c r="O52" i="33"/>
  <c r="X26" i="36"/>
  <c r="X13" i="51"/>
  <c r="AD26" i="36"/>
  <c r="D31" i="31" s="1"/>
  <c r="U39" i="38"/>
  <c r="J52" i="37"/>
  <c r="Y13" i="37"/>
  <c r="V13" i="35"/>
  <c r="X37" i="35"/>
  <c r="AB24" i="36"/>
  <c r="X11" i="34"/>
  <c r="H50" i="37"/>
  <c r="U11" i="37"/>
  <c r="W24" i="33"/>
  <c r="O50" i="33"/>
  <c r="G50" i="33"/>
  <c r="O9" i="50"/>
  <c r="W37" i="34"/>
  <c r="S98" i="7"/>
  <c r="D11" i="38"/>
  <c r="DN9" i="45"/>
  <c r="D9" i="45" s="1"/>
  <c r="T24" i="36"/>
  <c r="V11" i="37"/>
  <c r="AA24" i="36"/>
  <c r="N50" i="34"/>
  <c r="U24" i="35"/>
  <c r="AC11" i="36"/>
  <c r="W10" i="50"/>
  <c r="M9" i="50"/>
  <c r="N9" i="50" s="1"/>
  <c r="M50" i="51"/>
  <c r="U37" i="34"/>
  <c r="W11" i="33"/>
  <c r="V37" i="35"/>
  <c r="T11" i="33"/>
  <c r="AB24" i="35"/>
  <c r="N50" i="37"/>
  <c r="AC24" i="37"/>
  <c r="T24" i="33"/>
  <c r="I50" i="33"/>
  <c r="E50" i="33"/>
  <c r="W24" i="51"/>
  <c r="D50" i="36"/>
  <c r="S50" i="36" s="1"/>
  <c r="T98" i="7"/>
  <c r="U98" i="7"/>
  <c r="Y11" i="36"/>
  <c r="AA11" i="33"/>
  <c r="Y37" i="37"/>
  <c r="Y11" i="33"/>
  <c r="P11" i="37"/>
  <c r="AC37" i="37"/>
  <c r="Z24" i="36"/>
  <c r="S24" i="36"/>
  <c r="E11" i="38"/>
  <c r="W9" i="50"/>
  <c r="W11" i="36"/>
  <c r="S11" i="36"/>
  <c r="P37" i="35"/>
  <c r="U11" i="33"/>
  <c r="AD24" i="36"/>
  <c r="D29" i="31" s="1"/>
  <c r="T37" i="35"/>
  <c r="AD26" i="37"/>
  <c r="H31" i="31" s="1"/>
  <c r="Y39" i="35"/>
  <c r="AC26" i="35"/>
  <c r="Z26" i="36"/>
  <c r="D52" i="36"/>
  <c r="S52" i="36" s="1"/>
  <c r="P26" i="36"/>
  <c r="Z39" i="36"/>
  <c r="AA26" i="34"/>
  <c r="V13" i="36"/>
  <c r="U39" i="35"/>
  <c r="AD39" i="37"/>
  <c r="H49" i="31" s="1"/>
  <c r="W39" i="51"/>
  <c r="T39" i="36"/>
  <c r="AC13" i="38"/>
  <c r="AC13" i="36"/>
  <c r="P26" i="33"/>
  <c r="S39" i="35"/>
  <c r="S26" i="33"/>
  <c r="AC39" i="38"/>
  <c r="X13" i="38"/>
  <c r="N52" i="37"/>
  <c r="V13" i="37"/>
  <c r="I52" i="33"/>
  <c r="P39" i="33"/>
  <c r="T13" i="33"/>
  <c r="L52" i="34"/>
  <c r="D52" i="34"/>
  <c r="S52" i="34" s="1"/>
  <c r="E52" i="35"/>
  <c r="S13" i="36"/>
  <c r="U39" i="37"/>
  <c r="AD39" i="36"/>
  <c r="D49" i="31" s="1"/>
  <c r="AB13" i="37"/>
  <c r="Z39" i="33"/>
  <c r="P26" i="35"/>
  <c r="AB26" i="35"/>
  <c r="V39" i="35"/>
  <c r="U26" i="35"/>
  <c r="AD26" i="34"/>
  <c r="F31" i="31" s="1"/>
  <c r="Y26" i="38"/>
  <c r="X39" i="51"/>
  <c r="U13" i="51"/>
  <c r="AC40" i="37"/>
  <c r="U40" i="47"/>
  <c r="G24" i="29"/>
  <c r="U27" i="36"/>
  <c r="Y14" i="38"/>
  <c r="N53" i="33"/>
  <c r="F53" i="33"/>
  <c r="T14" i="33"/>
  <c r="I53" i="34"/>
  <c r="Y27" i="34"/>
  <c r="M53" i="35"/>
  <c r="L53" i="35"/>
  <c r="Z27" i="35"/>
  <c r="AA27" i="36"/>
  <c r="O26" i="50"/>
  <c r="AC14" i="38"/>
  <c r="G53" i="37"/>
  <c r="C27" i="29"/>
  <c r="Y40" i="47"/>
  <c r="E24" i="46"/>
  <c r="F24" i="46" s="1"/>
  <c r="M26" i="46"/>
  <c r="N26" i="46" s="1"/>
  <c r="Y40" i="36"/>
  <c r="W14" i="34"/>
  <c r="U27" i="38"/>
  <c r="X27" i="37"/>
  <c r="H53" i="33"/>
  <c r="O53" i="33"/>
  <c r="G53" i="33"/>
  <c r="X40" i="34"/>
  <c r="G53" i="34"/>
  <c r="X14" i="34"/>
  <c r="O53" i="35"/>
  <c r="K53" i="35"/>
  <c r="V40" i="35"/>
  <c r="E53" i="35"/>
  <c r="J53" i="36"/>
  <c r="V14" i="51"/>
  <c r="I29" i="46"/>
  <c r="J29" i="46" s="1"/>
  <c r="AC41" i="37"/>
  <c r="X28" i="38"/>
  <c r="N54" i="34"/>
  <c r="AB15" i="35"/>
  <c r="V15" i="36"/>
  <c r="Y15" i="51"/>
  <c r="G30" i="41"/>
  <c r="G29" i="29"/>
  <c r="P28" i="38"/>
  <c r="J54" i="34"/>
  <c r="AA41" i="34"/>
  <c r="H54" i="34"/>
  <c r="T28" i="51"/>
  <c r="T28" i="35"/>
  <c r="N54" i="37"/>
  <c r="J54" i="37"/>
  <c r="M54" i="34"/>
  <c r="L54" i="35"/>
  <c r="D54" i="35"/>
  <c r="S54" i="35" s="1"/>
  <c r="U41" i="51"/>
  <c r="AA29" i="38"/>
  <c r="S29" i="38"/>
  <c r="W34" i="50"/>
  <c r="W36" i="50"/>
  <c r="AB29" i="51"/>
  <c r="V16" i="51"/>
  <c r="M34" i="50"/>
  <c r="N34" i="50" s="1"/>
  <c r="J55" i="33"/>
  <c r="G55" i="37"/>
  <c r="T16" i="34"/>
  <c r="J55" i="37"/>
  <c r="O36" i="50"/>
  <c r="U29" i="51"/>
  <c r="O55" i="51"/>
  <c r="Y17" i="51"/>
  <c r="Z30" i="34"/>
  <c r="F56" i="35"/>
  <c r="AA17" i="35"/>
  <c r="AC30" i="36"/>
  <c r="AB30" i="34"/>
  <c r="Y30" i="38"/>
  <c r="Y17" i="38"/>
  <c r="O56" i="37"/>
  <c r="K56" i="37"/>
  <c r="D56" i="38"/>
  <c r="S56" i="38" s="1"/>
  <c r="T43" i="34"/>
  <c r="O56" i="34"/>
  <c r="K56" i="34"/>
  <c r="AC17" i="34"/>
  <c r="W43" i="35"/>
  <c r="T30" i="35"/>
  <c r="AC17" i="35"/>
  <c r="AC43" i="36"/>
  <c r="Z17" i="36"/>
  <c r="I56" i="38"/>
  <c r="P31" i="35"/>
  <c r="P31" i="38"/>
  <c r="S31" i="35"/>
  <c r="J57" i="34"/>
  <c r="V18" i="51"/>
  <c r="T31" i="35"/>
  <c r="AD18" i="34"/>
  <c r="F18" i="31" s="1"/>
  <c r="AB18" i="38"/>
  <c r="V44" i="33"/>
  <c r="K57" i="33"/>
  <c r="T18" i="51"/>
  <c r="Z44" i="33"/>
  <c r="W31" i="34"/>
  <c r="P18" i="34"/>
  <c r="P44" i="35"/>
  <c r="Z31" i="35"/>
  <c r="U31" i="36"/>
  <c r="K47" i="50"/>
  <c r="O44" i="50"/>
  <c r="U44" i="51"/>
  <c r="U45" i="47"/>
  <c r="X19" i="35"/>
  <c r="U32" i="37"/>
  <c r="W45" i="34"/>
  <c r="O58" i="34"/>
  <c r="X45" i="35"/>
  <c r="Y32" i="35"/>
  <c r="AC45" i="36"/>
  <c r="E58" i="36"/>
  <c r="P45" i="47"/>
  <c r="AC45" i="47"/>
  <c r="T19" i="36"/>
  <c r="W32" i="36"/>
  <c r="S32" i="36"/>
  <c r="S19" i="34"/>
  <c r="AC32" i="35"/>
  <c r="T32" i="37"/>
  <c r="AC32" i="33"/>
  <c r="P19" i="33"/>
  <c r="T45" i="47"/>
  <c r="M50" i="50"/>
  <c r="N50" i="50" s="1"/>
  <c r="AA19" i="51"/>
  <c r="Z32" i="51"/>
  <c r="Z45" i="47"/>
  <c r="AD19" i="33"/>
  <c r="G19" i="31" s="1"/>
  <c r="AC32" i="37"/>
  <c r="D58" i="37"/>
  <c r="S58" i="37" s="1"/>
  <c r="V45" i="37"/>
  <c r="AA32" i="34"/>
  <c r="F58" i="35"/>
  <c r="W19" i="35"/>
  <c r="U32" i="36"/>
  <c r="U51" i="50"/>
  <c r="V51" i="50" s="1"/>
  <c r="AB46" i="38"/>
  <c r="AD33" i="33"/>
  <c r="G38" i="31" s="1"/>
  <c r="M59" i="33"/>
  <c r="E59" i="33"/>
  <c r="AB46" i="36"/>
  <c r="P33" i="33"/>
  <c r="P33" i="36"/>
  <c r="P46" i="33"/>
  <c r="Z33" i="35"/>
  <c r="W46" i="34"/>
  <c r="S20" i="38"/>
  <c r="Y46" i="33"/>
  <c r="AD46" i="37"/>
  <c r="H56" i="31" s="1"/>
  <c r="Y33" i="37"/>
  <c r="AB33" i="34"/>
  <c r="J59" i="34"/>
  <c r="I59" i="38"/>
  <c r="W56" i="50"/>
  <c r="W54" i="50"/>
  <c r="V46" i="35"/>
  <c r="S46" i="34"/>
  <c r="S20" i="33"/>
  <c r="C57" i="46"/>
  <c r="AC20" i="38"/>
  <c r="W33" i="38"/>
  <c r="K59" i="33"/>
  <c r="U46" i="35"/>
  <c r="AC20" i="35"/>
  <c r="X33" i="36"/>
  <c r="H59" i="51"/>
  <c r="V20" i="47"/>
  <c r="X20" i="38"/>
  <c r="P20" i="35"/>
  <c r="Z20" i="38"/>
  <c r="Y33" i="38"/>
  <c r="O56" i="46"/>
  <c r="AD46" i="35"/>
  <c r="E56" i="31" s="1"/>
  <c r="U20" i="35"/>
  <c r="AC46" i="35"/>
  <c r="X33" i="38"/>
  <c r="O59" i="37"/>
  <c r="K59" i="37"/>
  <c r="X46" i="34"/>
  <c r="H59" i="34"/>
  <c r="AC20" i="34"/>
  <c r="L59" i="35"/>
  <c r="O55" i="50"/>
  <c r="X33" i="51"/>
  <c r="AA47" i="37"/>
  <c r="Z34" i="37"/>
  <c r="J60" i="33"/>
  <c r="L60" i="35"/>
  <c r="Y47" i="36"/>
  <c r="P21" i="36"/>
  <c r="AB34" i="33"/>
  <c r="AC21" i="38"/>
  <c r="AA47" i="51"/>
  <c r="U34" i="51"/>
  <c r="AB47" i="51"/>
  <c r="T21" i="36"/>
  <c r="AD21" i="36"/>
  <c r="D21" i="31" s="1"/>
  <c r="AD47" i="35"/>
  <c r="E57" i="31" s="1"/>
  <c r="W34" i="35"/>
  <c r="H60" i="38"/>
  <c r="AD47" i="51"/>
  <c r="E60" i="33"/>
  <c r="P47" i="35"/>
  <c r="Y21" i="35"/>
  <c r="AA21" i="34"/>
  <c r="W34" i="33"/>
  <c r="D60" i="38"/>
  <c r="S60" i="38" s="1"/>
  <c r="AC21" i="37"/>
  <c r="G60" i="34"/>
  <c r="V34" i="35"/>
  <c r="AA34" i="36"/>
  <c r="AD47" i="34"/>
  <c r="F57" i="31" s="1"/>
  <c r="U34" i="36"/>
  <c r="N60" i="38"/>
  <c r="I60" i="33"/>
  <c r="H60" i="34"/>
  <c r="M60" i="34"/>
  <c r="I60" i="34"/>
  <c r="E60" i="34"/>
  <c r="U47" i="36"/>
  <c r="N60" i="47"/>
  <c r="W59" i="50"/>
  <c r="M60" i="38"/>
  <c r="AA34" i="38"/>
  <c r="K60" i="33"/>
  <c r="G60" i="33"/>
  <c r="S21" i="35"/>
  <c r="T34" i="34"/>
  <c r="U34" i="35"/>
  <c r="P34" i="38"/>
  <c r="U21" i="37"/>
  <c r="P47" i="37"/>
  <c r="O60" i="37"/>
  <c r="H60" i="33"/>
  <c r="AD21" i="33"/>
  <c r="G21" i="31" s="1"/>
  <c r="G60" i="35"/>
  <c r="X47" i="36"/>
  <c r="AA21" i="36"/>
  <c r="J60" i="38"/>
  <c r="K62" i="50"/>
  <c r="M61" i="50"/>
  <c r="N61" i="50" s="1"/>
  <c r="U47" i="51"/>
  <c r="X21" i="51"/>
  <c r="Y47" i="38"/>
  <c r="AD21" i="38"/>
  <c r="I21" i="31" s="1"/>
  <c r="AC21" i="34"/>
  <c r="X21" i="36"/>
  <c r="Y47" i="35"/>
  <c r="W21" i="34"/>
  <c r="U47" i="38"/>
  <c r="Z34" i="38"/>
  <c r="W47" i="37"/>
  <c r="I60" i="37"/>
  <c r="AB21" i="37"/>
  <c r="U34" i="33"/>
  <c r="N60" i="33"/>
  <c r="W21" i="33"/>
  <c r="Z47" i="35"/>
  <c r="AD21" i="35"/>
  <c r="E21" i="31" s="1"/>
  <c r="AC34" i="36"/>
  <c r="V21" i="51"/>
  <c r="W34" i="51"/>
  <c r="M60" i="37"/>
  <c r="O60" i="35"/>
  <c r="FJ41" i="32"/>
  <c r="FJ99" i="32" s="1"/>
  <c r="AA47" i="36"/>
  <c r="V21" i="36"/>
  <c r="FJ21" i="32"/>
  <c r="FJ95" i="32" s="1"/>
  <c r="FH14" i="32"/>
  <c r="FG24" i="32"/>
  <c r="EY29" i="32"/>
  <c r="FG29" i="32"/>
  <c r="FC34" i="32"/>
  <c r="X21" i="38"/>
  <c r="AB21" i="36"/>
  <c r="FJ18" i="32"/>
  <c r="FJ130" i="32" s="1"/>
  <c r="AC34" i="33"/>
  <c r="Z34" i="34"/>
  <c r="Z47" i="37"/>
  <c r="P21" i="38"/>
  <c r="W34" i="38"/>
  <c r="P47" i="38"/>
  <c r="FJ28" i="32"/>
  <c r="FJ132" i="32" s="1"/>
  <c r="FJ26" i="32"/>
  <c r="FJ96" i="32" s="1"/>
  <c r="T47" i="37"/>
  <c r="H60" i="37"/>
  <c r="W21" i="37"/>
  <c r="F60" i="35"/>
  <c r="FF14" i="32"/>
  <c r="U60" i="50"/>
  <c r="V60" i="50" s="1"/>
  <c r="O59" i="50"/>
  <c r="F60" i="51"/>
  <c r="G60" i="37"/>
  <c r="FJ42" i="32"/>
  <c r="FJ117" i="32" s="1"/>
  <c r="FE44" i="32"/>
  <c r="FJ12" i="32"/>
  <c r="FJ111" i="32" s="1"/>
  <c r="FB14" i="32"/>
  <c r="FB29" i="32"/>
  <c r="E61" i="46"/>
  <c r="F61" i="46" s="1"/>
  <c r="X34" i="34"/>
  <c r="U47" i="33"/>
  <c r="FF24" i="32"/>
  <c r="FJ17" i="32"/>
  <c r="FJ112" i="32" s="1"/>
  <c r="EZ24" i="32"/>
  <c r="EY19" i="32"/>
  <c r="FE24" i="32"/>
  <c r="FA14" i="32"/>
  <c r="FG19" i="32"/>
  <c r="EZ14" i="32"/>
  <c r="FA24" i="32"/>
  <c r="FC29" i="32"/>
  <c r="EY34" i="32"/>
  <c r="FG34" i="32"/>
  <c r="X47" i="37"/>
  <c r="U34" i="38"/>
  <c r="AC47" i="36"/>
  <c r="AD47" i="37"/>
  <c r="H57" i="31" s="1"/>
  <c r="Y21" i="34"/>
  <c r="FJ36" i="32"/>
  <c r="FJ98" i="32" s="1"/>
  <c r="F60" i="33"/>
  <c r="AC34" i="34"/>
  <c r="Y21" i="38"/>
  <c r="H60" i="35"/>
  <c r="D60" i="35"/>
  <c r="S60" i="35" s="1"/>
  <c r="AB34" i="36"/>
  <c r="EZ19" i="32"/>
  <c r="U21" i="51"/>
  <c r="Y34" i="51"/>
  <c r="M60" i="51"/>
  <c r="AA20" i="37"/>
  <c r="EN44" i="32"/>
  <c r="EK24" i="32"/>
  <c r="EQ34" i="32"/>
  <c r="EN14" i="32"/>
  <c r="EP34" i="32"/>
  <c r="W20" i="36"/>
  <c r="V20" i="37"/>
  <c r="AB20" i="34"/>
  <c r="T20" i="35"/>
  <c r="V20" i="35"/>
  <c r="AC33" i="37"/>
  <c r="EU36" i="32"/>
  <c r="EU98" i="32" s="1"/>
  <c r="AD33" i="36"/>
  <c r="D38" i="31" s="1"/>
  <c r="AC46" i="38"/>
  <c r="P46" i="37"/>
  <c r="W20" i="34"/>
  <c r="W46" i="36"/>
  <c r="EI14" i="32"/>
  <c r="J35" i="51"/>
  <c r="Y33" i="51"/>
  <c r="W20" i="51"/>
  <c r="G57" i="46"/>
  <c r="M59" i="35"/>
  <c r="I59" i="35"/>
  <c r="EP44" i="32"/>
  <c r="Z33" i="36"/>
  <c r="V33" i="33"/>
  <c r="EK44" i="32"/>
  <c r="EJ44" i="32"/>
  <c r="V20" i="34"/>
  <c r="ET14" i="32"/>
  <c r="EI19" i="32"/>
  <c r="ES24" i="32"/>
  <c r="EL34" i="32"/>
  <c r="ET34" i="32"/>
  <c r="V33" i="36"/>
  <c r="T46" i="36"/>
  <c r="W46" i="38"/>
  <c r="Z46" i="36"/>
  <c r="V46" i="36"/>
  <c r="AC20" i="33"/>
  <c r="X33" i="33"/>
  <c r="X20" i="35"/>
  <c r="Z46" i="35"/>
  <c r="Z20" i="34"/>
  <c r="Y46" i="37"/>
  <c r="Y46" i="38"/>
  <c r="P20" i="34"/>
  <c r="EU26" i="32"/>
  <c r="EU96" i="32" s="1"/>
  <c r="Y20" i="33"/>
  <c r="Y33" i="34"/>
  <c r="P20" i="37"/>
  <c r="AA46" i="38"/>
  <c r="AA46" i="37"/>
  <c r="ET29" i="32"/>
  <c r="EO14" i="32"/>
  <c r="H59" i="38"/>
  <c r="W33" i="51"/>
  <c r="AC33" i="51"/>
  <c r="O58" i="38"/>
  <c r="L58" i="37"/>
  <c r="L58" i="33"/>
  <c r="G50" i="46"/>
  <c r="G52" i="46" s="1"/>
  <c r="Y45" i="47"/>
  <c r="X45" i="47"/>
  <c r="DX44" i="32"/>
  <c r="EB34" i="32"/>
  <c r="W45" i="33"/>
  <c r="EB14" i="32"/>
  <c r="EB19" i="32"/>
  <c r="S45" i="47"/>
  <c r="Z45" i="34"/>
  <c r="ED19" i="32"/>
  <c r="P32" i="36"/>
  <c r="Y19" i="35"/>
  <c r="S45" i="37"/>
  <c r="H58" i="38"/>
  <c r="W49" i="50"/>
  <c r="W19" i="51"/>
  <c r="W45" i="51"/>
  <c r="Z32" i="33"/>
  <c r="AD45" i="47"/>
  <c r="J55" i="31" s="1"/>
  <c r="AB45" i="47"/>
  <c r="DZ44" i="32"/>
  <c r="AA45" i="47"/>
  <c r="DV44" i="32"/>
  <c r="DV14" i="32"/>
  <c r="EE19" i="32"/>
  <c r="Z19" i="33"/>
  <c r="U19" i="35"/>
  <c r="AC45" i="35"/>
  <c r="V19" i="33"/>
  <c r="EF12" i="32"/>
  <c r="EF111" i="32" s="1"/>
  <c r="EF28" i="32"/>
  <c r="EF132" i="32" s="1"/>
  <c r="DT24" i="32"/>
  <c r="DV19" i="32"/>
  <c r="X32" i="34"/>
  <c r="O58" i="33"/>
  <c r="DW19" i="32"/>
  <c r="O51" i="50"/>
  <c r="V19" i="51"/>
  <c r="J58" i="51"/>
  <c r="V31" i="35"/>
  <c r="DE29" i="32"/>
  <c r="DO44" i="32"/>
  <c r="DG39" i="32"/>
  <c r="G46" i="41"/>
  <c r="DH44" i="32"/>
  <c r="DM14" i="32"/>
  <c r="DE44" i="32"/>
  <c r="DP14" i="32"/>
  <c r="DQ11" i="32"/>
  <c r="DQ93" i="32" s="1"/>
  <c r="AB31" i="36"/>
  <c r="Z18" i="34"/>
  <c r="T44" i="33"/>
  <c r="T44" i="38"/>
  <c r="H57" i="38"/>
  <c r="T44" i="51"/>
  <c r="X44" i="51"/>
  <c r="W46" i="50"/>
  <c r="DQ42" i="32"/>
  <c r="DQ117" i="32" s="1"/>
  <c r="DN44" i="32"/>
  <c r="DG44" i="32"/>
  <c r="DI14" i="32"/>
  <c r="DK24" i="32"/>
  <c r="DK14" i="32"/>
  <c r="DO19" i="32"/>
  <c r="V18" i="35"/>
  <c r="AD18" i="35"/>
  <c r="E18" i="31" s="1"/>
  <c r="O57" i="38"/>
  <c r="H57" i="33"/>
  <c r="DB43" i="32"/>
  <c r="DB135" i="32" s="1"/>
  <c r="CZ44" i="32"/>
  <c r="DB22" i="32"/>
  <c r="DB113" i="32" s="1"/>
  <c r="CV14" i="32"/>
  <c r="CT19" i="32"/>
  <c r="CV24" i="32"/>
  <c r="AA43" i="36"/>
  <c r="U17" i="35"/>
  <c r="P17" i="36"/>
  <c r="U43" i="36"/>
  <c r="X30" i="34"/>
  <c r="E41" i="46"/>
  <c r="F41" i="46" s="1"/>
  <c r="G56" i="34"/>
  <c r="AA17" i="51"/>
  <c r="CQ39" i="32"/>
  <c r="W17" i="35"/>
  <c r="CY24" i="32"/>
  <c r="CX24" i="32"/>
  <c r="T17" i="38"/>
  <c r="U17" i="34"/>
  <c r="Z43" i="34"/>
  <c r="T17" i="34"/>
  <c r="O41" i="50"/>
  <c r="CW44" i="32"/>
  <c r="CW39" i="32"/>
  <c r="AA30" i="38"/>
  <c r="CQ24" i="32"/>
  <c r="CX44" i="32"/>
  <c r="CZ19" i="32"/>
  <c r="DA19" i="32"/>
  <c r="CZ14" i="32"/>
  <c r="CR24" i="32"/>
  <c r="CW14" i="32"/>
  <c r="CZ24" i="32"/>
  <c r="Z17" i="38"/>
  <c r="U30" i="38"/>
  <c r="I56" i="37"/>
  <c r="E56" i="37"/>
  <c r="AD43" i="33"/>
  <c r="G53" i="31" s="1"/>
  <c r="CE44" i="32"/>
  <c r="CH24" i="32"/>
  <c r="E55" i="38"/>
  <c r="CM42" i="32"/>
  <c r="CM117" i="32" s="1"/>
  <c r="CM43" i="32"/>
  <c r="CM135" i="32" s="1"/>
  <c r="CG19" i="32"/>
  <c r="CH19" i="32"/>
  <c r="CJ24" i="32"/>
  <c r="CL19" i="32"/>
  <c r="S16" i="34"/>
  <c r="T16" i="35"/>
  <c r="CI44" i="32"/>
  <c r="CJ29" i="32"/>
  <c r="CK24" i="32"/>
  <c r="CD14" i="32"/>
  <c r="CF19" i="32"/>
  <c r="CG24" i="32"/>
  <c r="CJ44" i="32"/>
  <c r="CF44" i="32"/>
  <c r="CG44" i="32"/>
  <c r="CB29" i="32"/>
  <c r="CH39" i="32"/>
  <c r="CJ19" i="32"/>
  <c r="CC24" i="32"/>
  <c r="CL14" i="32"/>
  <c r="O34" i="50"/>
  <c r="W29" i="51"/>
  <c r="AC28" i="51"/>
  <c r="Y15" i="33"/>
  <c r="BV29" i="32"/>
  <c r="BU14" i="32"/>
  <c r="BR19" i="32"/>
  <c r="V15" i="38"/>
  <c r="Y41" i="34"/>
  <c r="AD28" i="35"/>
  <c r="E33" i="31" s="1"/>
  <c r="V41" i="38"/>
  <c r="AC41" i="38"/>
  <c r="U41" i="38"/>
  <c r="AC28" i="38"/>
  <c r="K54" i="33"/>
  <c r="D54" i="34"/>
  <c r="S54" i="34" s="1"/>
  <c r="Y28" i="34"/>
  <c r="Z28" i="35"/>
  <c r="U15" i="35"/>
  <c r="AD15" i="35"/>
  <c r="E15" i="31" s="1"/>
  <c r="Y15" i="35"/>
  <c r="V15" i="35"/>
  <c r="AC15" i="35"/>
  <c r="P15" i="35"/>
  <c r="Y28" i="36"/>
  <c r="BX38" i="32"/>
  <c r="BX134" i="32" s="1"/>
  <c r="BT29" i="32"/>
  <c r="BX27" i="32"/>
  <c r="BX114" i="32" s="1"/>
  <c r="BM29" i="32"/>
  <c r="BO24" i="32"/>
  <c r="BV24" i="32"/>
  <c r="BX18" i="32"/>
  <c r="BX130" i="32" s="1"/>
  <c r="BQ19" i="32"/>
  <c r="BP14" i="32"/>
  <c r="BX13" i="32"/>
  <c r="BX129" i="32" s="1"/>
  <c r="BW14" i="32"/>
  <c r="BS19" i="32"/>
  <c r="BT39" i="32"/>
  <c r="BO19" i="32"/>
  <c r="BT24" i="32"/>
  <c r="BT14" i="32"/>
  <c r="U15" i="36"/>
  <c r="BX23" i="32"/>
  <c r="BX131" i="32" s="1"/>
  <c r="Z41" i="35"/>
  <c r="BX37" i="32"/>
  <c r="BX116" i="32" s="1"/>
  <c r="W30" i="50"/>
  <c r="V41" i="51"/>
  <c r="BV44" i="32"/>
  <c r="BU44" i="32"/>
  <c r="BQ44" i="32"/>
  <c r="BW39" i="32"/>
  <c r="BO44" i="32"/>
  <c r="BR29" i="32"/>
  <c r="BL19" i="32"/>
  <c r="BM24" i="32"/>
  <c r="BO14" i="32"/>
  <c r="BN24" i="32"/>
  <c r="BS24" i="32"/>
  <c r="BN29" i="32"/>
  <c r="V28" i="35"/>
  <c r="S15" i="38"/>
  <c r="BX32" i="32"/>
  <c r="BX115" i="32" s="1"/>
  <c r="D54" i="37"/>
  <c r="S54" i="37" s="1"/>
  <c r="F54" i="37"/>
  <c r="AC28" i="33"/>
  <c r="G54" i="33"/>
  <c r="E35" i="51"/>
  <c r="E48" i="51"/>
  <c r="I48" i="51"/>
  <c r="O31" i="50"/>
  <c r="O30" i="50"/>
  <c r="G27" i="46"/>
  <c r="Z14" i="37"/>
  <c r="AD40" i="33"/>
  <c r="G50" i="31" s="1"/>
  <c r="G53" i="35"/>
  <c r="N53" i="36"/>
  <c r="BI36" i="32"/>
  <c r="BI98" i="32" s="1"/>
  <c r="BE44" i="32"/>
  <c r="C27" i="46"/>
  <c r="V40" i="47"/>
  <c r="V14" i="33"/>
  <c r="S40" i="33"/>
  <c r="T27" i="37"/>
  <c r="Y14" i="34"/>
  <c r="BH19" i="32"/>
  <c r="BC24" i="32"/>
  <c r="AW29" i="32"/>
  <c r="U14" i="38"/>
  <c r="AB27" i="37"/>
  <c r="W14" i="38"/>
  <c r="W40" i="33"/>
  <c r="AA14" i="38"/>
  <c r="U27" i="35"/>
  <c r="BG39" i="32"/>
  <c r="AB14" i="35"/>
  <c r="AC40" i="34"/>
  <c r="S27" i="37"/>
  <c r="AB14" i="38"/>
  <c r="E53" i="34"/>
  <c r="U40" i="37"/>
  <c r="I53" i="37"/>
  <c r="AZ24" i="32"/>
  <c r="I25" i="46"/>
  <c r="J25" i="46" s="1"/>
  <c r="AY29" i="32"/>
  <c r="F53" i="37"/>
  <c r="BD44" i="32"/>
  <c r="AY44" i="32"/>
  <c r="Z40" i="47"/>
  <c r="AW44" i="32"/>
  <c r="V27" i="37"/>
  <c r="BI16" i="32"/>
  <c r="BI94" i="32" s="1"/>
  <c r="AX14" i="32"/>
  <c r="AY19" i="32"/>
  <c r="BI23" i="32"/>
  <c r="BI131" i="32" s="1"/>
  <c r="BB19" i="32"/>
  <c r="AW24" i="32"/>
  <c r="BE29" i="32"/>
  <c r="T14" i="36"/>
  <c r="AC40" i="36"/>
  <c r="T40" i="34"/>
  <c r="P40" i="36"/>
  <c r="AA40" i="36"/>
  <c r="Z40" i="36"/>
  <c r="O53" i="38"/>
  <c r="G53" i="36"/>
  <c r="T27" i="36"/>
  <c r="W25" i="50"/>
  <c r="O25" i="50"/>
  <c r="M26" i="50"/>
  <c r="N26" i="50" s="1"/>
  <c r="P39" i="37"/>
  <c r="V26" i="37"/>
  <c r="AT41" i="32"/>
  <c r="AT99" i="32" s="1"/>
  <c r="AN44" i="32"/>
  <c r="AK44" i="32"/>
  <c r="W13" i="36"/>
  <c r="AR29" i="32"/>
  <c r="AJ24" i="32"/>
  <c r="AN14" i="32"/>
  <c r="AK19" i="32"/>
  <c r="AN29" i="32"/>
  <c r="U13" i="36"/>
  <c r="V26" i="36"/>
  <c r="Y13" i="38"/>
  <c r="AH44" i="32"/>
  <c r="AD39" i="33"/>
  <c r="G49" i="31" s="1"/>
  <c r="X13" i="37"/>
  <c r="Z26" i="35"/>
  <c r="Y26" i="34"/>
  <c r="AA13" i="38"/>
  <c r="AA39" i="38"/>
  <c r="U26" i="37"/>
  <c r="AT22" i="32"/>
  <c r="AT113" i="32" s="1"/>
  <c r="Z13" i="35"/>
  <c r="V26" i="35"/>
  <c r="AB39" i="33"/>
  <c r="AR39" i="32"/>
  <c r="P13" i="38"/>
  <c r="P39" i="38"/>
  <c r="V26" i="34"/>
  <c r="Z39" i="38"/>
  <c r="AA13" i="35"/>
  <c r="T39" i="34"/>
  <c r="T13" i="37"/>
  <c r="M52" i="36"/>
  <c r="AI14" i="32"/>
  <c r="W13" i="51"/>
  <c r="I52" i="51"/>
  <c r="L52" i="51"/>
  <c r="AQ44" i="32"/>
  <c r="AL44" i="32"/>
  <c r="S13" i="33"/>
  <c r="V39" i="33"/>
  <c r="AP24" i="32"/>
  <c r="AR19" i="32"/>
  <c r="AP14" i="32"/>
  <c r="AM19" i="32"/>
  <c r="AT17" i="32"/>
  <c r="AT112" i="32" s="1"/>
  <c r="AJ29" i="32"/>
  <c r="P13" i="35"/>
  <c r="F52" i="37"/>
  <c r="AT31" i="32"/>
  <c r="AT97" i="32" s="1"/>
  <c r="AT36" i="32"/>
  <c r="AT98" i="32" s="1"/>
  <c r="AT28" i="32"/>
  <c r="AT132" i="32" s="1"/>
  <c r="AP39" i="32"/>
  <c r="T39" i="35"/>
  <c r="AB13" i="35"/>
  <c r="L52" i="33"/>
  <c r="H52" i="33"/>
  <c r="Y39" i="33"/>
  <c r="H52" i="38"/>
  <c r="L48" i="51"/>
  <c r="O20" i="50"/>
  <c r="W20" i="50"/>
  <c r="J14" i="10"/>
  <c r="U21" i="10"/>
  <c r="U21" i="32" s="1"/>
  <c r="U95" i="32" s="1"/>
  <c r="AB11" i="10"/>
  <c r="AB11" i="32" s="1"/>
  <c r="AB93" i="32" s="1"/>
  <c r="T21" i="10"/>
  <c r="T21" i="32" s="1"/>
  <c r="T95" i="32" s="1"/>
  <c r="W32" i="10"/>
  <c r="W32" i="32" s="1"/>
  <c r="W115" i="32" s="1"/>
  <c r="I34" i="10"/>
  <c r="Y22" i="10"/>
  <c r="Y22" i="32" s="1"/>
  <c r="Y113" i="32" s="1"/>
  <c r="U28" i="10"/>
  <c r="U28" i="32" s="1"/>
  <c r="U132" i="32" s="1"/>
  <c r="P37" i="10"/>
  <c r="S22" i="10"/>
  <c r="S22" i="32" s="1"/>
  <c r="S113" i="32" s="1"/>
  <c r="N14" i="10"/>
  <c r="AB27" i="10"/>
  <c r="AB27" i="32" s="1"/>
  <c r="AB114" i="32" s="1"/>
  <c r="AC28" i="10"/>
  <c r="AC28" i="32" s="1"/>
  <c r="AC132" i="32" s="1"/>
  <c r="AD22" i="10"/>
  <c r="AD22" i="32" s="1"/>
  <c r="AD113" i="32" s="1"/>
  <c r="DA15" i="29"/>
  <c r="K15" i="29" s="1"/>
  <c r="N39" i="10"/>
  <c r="L39" i="10"/>
  <c r="P18" i="10"/>
  <c r="G39" i="10"/>
  <c r="L34" i="10"/>
  <c r="M29" i="10"/>
  <c r="I29" i="10"/>
  <c r="G24" i="10"/>
  <c r="F19" i="10"/>
  <c r="U17" i="10"/>
  <c r="U17" i="32" s="1"/>
  <c r="U112" i="32" s="1"/>
  <c r="AC13" i="10"/>
  <c r="AC13" i="32" s="1"/>
  <c r="AC129" i="32" s="1"/>
  <c r="AD42" i="10"/>
  <c r="AD42" i="32" s="1"/>
  <c r="AD117" i="32" s="1"/>
  <c r="Y13" i="10"/>
  <c r="Y13" i="32" s="1"/>
  <c r="Y129" i="32" s="1"/>
  <c r="T36" i="10"/>
  <c r="T36" i="32" s="1"/>
  <c r="T98" i="32" s="1"/>
  <c r="U33" i="10"/>
  <c r="U33" i="32" s="1"/>
  <c r="U133" i="32" s="1"/>
  <c r="U37" i="10"/>
  <c r="U37" i="32" s="1"/>
  <c r="U116" i="32" s="1"/>
  <c r="F29" i="10"/>
  <c r="J19" i="10"/>
  <c r="W16" i="10"/>
  <c r="W16" i="32" s="1"/>
  <c r="W94" i="32" s="1"/>
  <c r="T33" i="10"/>
  <c r="T33" i="32" s="1"/>
  <c r="T133" i="32" s="1"/>
  <c r="D24" i="10"/>
  <c r="F14" i="10"/>
  <c r="S36" i="10"/>
  <c r="S36" i="32" s="1"/>
  <c r="S98" i="32" s="1"/>
  <c r="P16" i="10"/>
  <c r="T37" i="10"/>
  <c r="T37" i="32" s="1"/>
  <c r="T116" i="32" s="1"/>
  <c r="Y33" i="10"/>
  <c r="Y33" i="32" s="1"/>
  <c r="Y133" i="32" s="1"/>
  <c r="Y21" i="10"/>
  <c r="Y21" i="32" s="1"/>
  <c r="Y95" i="32" s="1"/>
  <c r="N19" i="10"/>
  <c r="J39" i="10"/>
  <c r="E34" i="10"/>
  <c r="U135" i="10"/>
  <c r="AB43" i="10"/>
  <c r="AB43" i="32" s="1"/>
  <c r="AB135" i="32" s="1"/>
  <c r="AD43" i="10"/>
  <c r="AD43" i="32" s="1"/>
  <c r="AD135" i="32" s="1"/>
  <c r="AD27" i="10"/>
  <c r="AD27" i="32" s="1"/>
  <c r="AD114" i="32" s="1"/>
  <c r="P27" i="10"/>
  <c r="D29" i="10"/>
  <c r="W21" i="10"/>
  <c r="W21" i="32" s="1"/>
  <c r="W95" i="32" s="1"/>
  <c r="AC38" i="10"/>
  <c r="AC38" i="32" s="1"/>
  <c r="AC134" i="32" s="1"/>
  <c r="X16" i="10"/>
  <c r="X16" i="32" s="1"/>
  <c r="X94" i="32" s="1"/>
  <c r="D39" i="10"/>
  <c r="G25" i="38"/>
  <c r="G35" i="38" s="1"/>
  <c r="X37" i="10"/>
  <c r="X37" i="32" s="1"/>
  <c r="X116" i="32" s="1"/>
  <c r="O12" i="38"/>
  <c r="O39" i="10"/>
  <c r="K12" i="38"/>
  <c r="K22" i="38" s="1"/>
  <c r="K39" i="10"/>
  <c r="F12" i="38"/>
  <c r="F22" i="38" s="1"/>
  <c r="AB36" i="10"/>
  <c r="AB36" i="32" s="1"/>
  <c r="AB98" i="32" s="1"/>
  <c r="DB15" i="45"/>
  <c r="S15" i="45" s="1"/>
  <c r="AB32" i="10"/>
  <c r="AB32" i="32" s="1"/>
  <c r="AB115" i="32" s="1"/>
  <c r="K25" i="33"/>
  <c r="K35" i="33" s="1"/>
  <c r="K29" i="10"/>
  <c r="H29" i="10"/>
  <c r="T26" i="10"/>
  <c r="T26" i="32" s="1"/>
  <c r="T96" i="32" s="1"/>
  <c r="AB26" i="10"/>
  <c r="AB26" i="32" s="1"/>
  <c r="AB96" i="32" s="1"/>
  <c r="AC23" i="10"/>
  <c r="AC23" i="32" s="1"/>
  <c r="AC131" i="32" s="1"/>
  <c r="S130" i="10"/>
  <c r="W18" i="10"/>
  <c r="W18" i="32" s="1"/>
  <c r="W130" i="32" s="1"/>
  <c r="AC18" i="10"/>
  <c r="AC18" i="32" s="1"/>
  <c r="AC130" i="32" s="1"/>
  <c r="V17" i="10"/>
  <c r="V17" i="32" s="1"/>
  <c r="V112" i="32" s="1"/>
  <c r="P17" i="10"/>
  <c r="T17" i="10"/>
  <c r="T17" i="32" s="1"/>
  <c r="T112" i="32" s="1"/>
  <c r="Z17" i="10"/>
  <c r="Z17" i="32" s="1"/>
  <c r="Z112" i="32" s="1"/>
  <c r="D19" i="10"/>
  <c r="AA16" i="10"/>
  <c r="AA16" i="32" s="1"/>
  <c r="AA94" i="32" s="1"/>
  <c r="D38" i="36"/>
  <c r="S38" i="36" s="1"/>
  <c r="AD13" i="10"/>
  <c r="AD13" i="32" s="1"/>
  <c r="AD129" i="32" s="1"/>
  <c r="S13" i="10"/>
  <c r="W13" i="10"/>
  <c r="W13" i="32" s="1"/>
  <c r="W129" i="32" s="1"/>
  <c r="AB12" i="10"/>
  <c r="AB12" i="32" s="1"/>
  <c r="AB111" i="32" s="1"/>
  <c r="X12" i="10"/>
  <c r="X12" i="32" s="1"/>
  <c r="X111" i="32" s="1"/>
  <c r="Y12" i="10"/>
  <c r="Y12" i="32" s="1"/>
  <c r="Y111" i="32" s="1"/>
  <c r="AD12" i="10"/>
  <c r="AD12" i="32" s="1"/>
  <c r="AD111" i="32" s="1"/>
  <c r="Z12" i="10"/>
  <c r="Z12" i="32" s="1"/>
  <c r="Z111" i="32" s="1"/>
  <c r="L14" i="10"/>
  <c r="Y11" i="10"/>
  <c r="Y11" i="32" s="1"/>
  <c r="Y93" i="32" s="1"/>
  <c r="U11" i="10"/>
  <c r="U11" i="32" s="1"/>
  <c r="U93" i="32" s="1"/>
  <c r="AA11" i="10"/>
  <c r="AA11" i="32" s="1"/>
  <c r="AA93" i="32" s="1"/>
  <c r="AA41" i="10"/>
  <c r="AA41" i="32" s="1"/>
  <c r="AA99" i="32" s="1"/>
  <c r="O44" i="10"/>
  <c r="AA31" i="10"/>
  <c r="AA31" i="32" s="1"/>
  <c r="AA97" i="32" s="1"/>
  <c r="P31" i="10"/>
  <c r="AB28" i="10"/>
  <c r="AB28" i="32" s="1"/>
  <c r="AB132" i="32" s="1"/>
  <c r="AA28" i="10"/>
  <c r="AA28" i="32" s="1"/>
  <c r="AA132" i="32" s="1"/>
  <c r="K12" i="34"/>
  <c r="K22" i="34" s="1"/>
  <c r="K24" i="10"/>
  <c r="D25" i="47"/>
  <c r="Y42" i="10"/>
  <c r="Y42" i="32" s="1"/>
  <c r="Y117" i="32" s="1"/>
  <c r="T42" i="10"/>
  <c r="T42" i="32" s="1"/>
  <c r="T117" i="32" s="1"/>
  <c r="U13" i="10"/>
  <c r="U13" i="32" s="1"/>
  <c r="U129" i="32" s="1"/>
  <c r="AC11" i="10"/>
  <c r="AC11" i="32" s="1"/>
  <c r="AC93" i="32" s="1"/>
  <c r="Z32" i="10"/>
  <c r="Z32" i="32" s="1"/>
  <c r="Z115" i="32" s="1"/>
  <c r="P12" i="10"/>
  <c r="S27" i="10"/>
  <c r="S27" i="32" s="1"/>
  <c r="S114" i="32" s="1"/>
  <c r="F34" i="10"/>
  <c r="Y38" i="10"/>
  <c r="Y38" i="32" s="1"/>
  <c r="Y134" i="32" s="1"/>
  <c r="V12" i="10"/>
  <c r="V12" i="32" s="1"/>
  <c r="V111" i="32" s="1"/>
  <c r="Z22" i="10"/>
  <c r="Z22" i="32" s="1"/>
  <c r="Z113" i="32" s="1"/>
  <c r="X17" i="10"/>
  <c r="X17" i="32" s="1"/>
  <c r="X112" i="32" s="1"/>
  <c r="Y31" i="10"/>
  <c r="Y31" i="32" s="1"/>
  <c r="Y97" i="32" s="1"/>
  <c r="U36" i="10"/>
  <c r="U36" i="32" s="1"/>
  <c r="U98" i="32" s="1"/>
  <c r="X42" i="10"/>
  <c r="X42" i="32" s="1"/>
  <c r="X117" i="32" s="1"/>
  <c r="AD41" i="10"/>
  <c r="AD41" i="32" s="1"/>
  <c r="AD99" i="32" s="1"/>
  <c r="T23" i="10"/>
  <c r="T23" i="32" s="1"/>
  <c r="T131" i="32" s="1"/>
  <c r="V37" i="10"/>
  <c r="V37" i="32" s="1"/>
  <c r="V116" i="32" s="1"/>
  <c r="AD36" i="10"/>
  <c r="AD36" i="32" s="1"/>
  <c r="AD98" i="32" s="1"/>
  <c r="G29" i="10"/>
  <c r="M34" i="10"/>
  <c r="P32" i="10"/>
  <c r="P33" i="10"/>
  <c r="K14" i="10"/>
  <c r="X22" i="10"/>
  <c r="X22" i="32" s="1"/>
  <c r="X113" i="32" s="1"/>
  <c r="N29" i="10"/>
  <c r="O29" i="10"/>
  <c r="K19" i="10"/>
  <c r="J34" i="10"/>
  <c r="T41" i="10"/>
  <c r="T41" i="32" s="1"/>
  <c r="T99" i="32" s="1"/>
  <c r="S41" i="10"/>
  <c r="V23" i="10"/>
  <c r="V23" i="32" s="1"/>
  <c r="V131" i="32" s="1"/>
  <c r="U32" i="10"/>
  <c r="U32" i="32" s="1"/>
  <c r="U115" i="32" s="1"/>
  <c r="D44" i="10"/>
  <c r="V37" i="34"/>
  <c r="K50" i="34"/>
  <c r="W11" i="50"/>
  <c r="AD11" i="37"/>
  <c r="H11" i="31" s="1"/>
  <c r="L50" i="35"/>
  <c r="Y37" i="51"/>
  <c r="AC24" i="51"/>
  <c r="O50" i="51"/>
  <c r="P60" i="50"/>
  <c r="CC44" i="32"/>
  <c r="DO36" i="40"/>
  <c r="L36" i="40" s="1"/>
  <c r="P36" i="40" s="1"/>
  <c r="DP7" i="40"/>
  <c r="DO56" i="40"/>
  <c r="L56" i="40" s="1"/>
  <c r="DO51" i="40"/>
  <c r="L51" i="40" s="1"/>
  <c r="DO50" i="40"/>
  <c r="L50" i="40" s="1"/>
  <c r="DO24" i="40"/>
  <c r="L24" i="40" s="1"/>
  <c r="FJ11" i="32"/>
  <c r="FJ93" i="32" s="1"/>
  <c r="FH24" i="32"/>
  <c r="EY14" i="32"/>
  <c r="DY14" i="32"/>
  <c r="DP19" i="32"/>
  <c r="DL24" i="32"/>
  <c r="FC14" i="32"/>
  <c r="AH24" i="32"/>
  <c r="AT16" i="32"/>
  <c r="AT94" i="32" s="1"/>
  <c r="BX26" i="32"/>
  <c r="BX96" i="32" s="1"/>
  <c r="BQ24" i="32"/>
  <c r="AJ19" i="32"/>
  <c r="AJ44" i="32"/>
  <c r="AN19" i="32"/>
  <c r="BX22" i="32"/>
  <c r="BX113" i="32" s="1"/>
  <c r="N14" i="32"/>
  <c r="CG29" i="32"/>
  <c r="BC19" i="32"/>
  <c r="DB60" i="46"/>
  <c r="S60" i="46" s="1"/>
  <c r="DB51" i="46"/>
  <c r="S51" i="46" s="1"/>
  <c r="DB46" i="46"/>
  <c r="S46" i="46" s="1"/>
  <c r="DB39" i="46"/>
  <c r="S39" i="46" s="1"/>
  <c r="DB30" i="46"/>
  <c r="S30" i="46" s="1"/>
  <c r="DB26" i="46"/>
  <c r="S26" i="46" s="1"/>
  <c r="W26" i="46" s="1"/>
  <c r="DB20" i="46"/>
  <c r="S20" i="46" s="1"/>
  <c r="DB9" i="46"/>
  <c r="S9" i="46" s="1"/>
  <c r="DB10" i="46"/>
  <c r="S10" i="46" s="1"/>
  <c r="DB56" i="46"/>
  <c r="S56" i="46" s="1"/>
  <c r="W56" i="46" s="1"/>
  <c r="DB49" i="46"/>
  <c r="S49" i="46" s="1"/>
  <c r="DB36" i="46"/>
  <c r="S36" i="46" s="1"/>
  <c r="DB34" i="46"/>
  <c r="S34" i="46" s="1"/>
  <c r="DB21" i="46"/>
  <c r="S21" i="46" s="1"/>
  <c r="DC7" i="46"/>
  <c r="DB55" i="46"/>
  <c r="S55" i="46" s="1"/>
  <c r="DB41" i="46"/>
  <c r="S41" i="46" s="1"/>
  <c r="DB40" i="46"/>
  <c r="S40" i="46" s="1"/>
  <c r="DB29" i="46"/>
  <c r="S29" i="46" s="1"/>
  <c r="DB19" i="46"/>
  <c r="S19" i="46" s="1"/>
  <c r="DB61" i="46"/>
  <c r="S61" i="46" s="1"/>
  <c r="W61" i="46" s="1"/>
  <c r="DB54" i="46"/>
  <c r="S54" i="46" s="1"/>
  <c r="DB45" i="46"/>
  <c r="S45" i="46" s="1"/>
  <c r="DB31" i="46"/>
  <c r="S31" i="46" s="1"/>
  <c r="DB25" i="46"/>
  <c r="S25" i="46" s="1"/>
  <c r="DB11" i="46"/>
  <c r="S11" i="46" s="1"/>
  <c r="DB39" i="45"/>
  <c r="S39" i="45" s="1"/>
  <c r="DB54" i="45"/>
  <c r="S54" i="45" s="1"/>
  <c r="DB61" i="45"/>
  <c r="S61" i="45" s="1"/>
  <c r="DB50" i="45"/>
  <c r="S50" i="45" s="1"/>
  <c r="DB21" i="45"/>
  <c r="S21" i="45" s="1"/>
  <c r="DB46" i="45"/>
  <c r="S46" i="45" s="1"/>
  <c r="DB19" i="45"/>
  <c r="S19" i="45" s="1"/>
  <c r="DB20" i="45"/>
  <c r="S20" i="45" s="1"/>
  <c r="DB49" i="45"/>
  <c r="S49" i="45" s="1"/>
  <c r="DC7" i="45"/>
  <c r="DB36" i="45"/>
  <c r="S36" i="45" s="1"/>
  <c r="DB56" i="45"/>
  <c r="S56" i="45" s="1"/>
  <c r="DB35" i="45"/>
  <c r="S35" i="45" s="1"/>
  <c r="DB55" i="45"/>
  <c r="S55" i="45" s="1"/>
  <c r="DB24" i="45"/>
  <c r="S24" i="45" s="1"/>
  <c r="DB45" i="45"/>
  <c r="S45" i="45" s="1"/>
  <c r="DB31" i="45"/>
  <c r="S31" i="45" s="1"/>
  <c r="DB30" i="45"/>
  <c r="S30" i="45" s="1"/>
  <c r="DB11" i="45"/>
  <c r="S11" i="45" s="1"/>
  <c r="DB40" i="45"/>
  <c r="S40" i="45" s="1"/>
  <c r="DB59" i="45"/>
  <c r="S59" i="45" s="1"/>
  <c r="DB34" i="45"/>
  <c r="S34" i="45" s="1"/>
  <c r="DB51" i="45"/>
  <c r="S51" i="45" s="1"/>
  <c r="DB25" i="45"/>
  <c r="S25" i="45" s="1"/>
  <c r="DB9" i="45"/>
  <c r="S9" i="45" s="1"/>
  <c r="DA34" i="45"/>
  <c r="K34" i="45" s="1"/>
  <c r="DA9" i="45"/>
  <c r="K9" i="45" s="1"/>
  <c r="DA31" i="45"/>
  <c r="K31" i="45" s="1"/>
  <c r="DA10" i="45"/>
  <c r="K10" i="45" s="1"/>
  <c r="DA20" i="45"/>
  <c r="K20" i="45" s="1"/>
  <c r="DA44" i="45"/>
  <c r="K44" i="45" s="1"/>
  <c r="DA9" i="46"/>
  <c r="K9" i="46" s="1"/>
  <c r="DA30" i="46"/>
  <c r="K30" i="46" s="1"/>
  <c r="O30" i="46" s="1"/>
  <c r="DA34" i="46"/>
  <c r="K34" i="46" s="1"/>
  <c r="DA44" i="46"/>
  <c r="K44" i="46" s="1"/>
  <c r="DA51" i="46"/>
  <c r="K51" i="46" s="1"/>
  <c r="DA60" i="46"/>
  <c r="K60" i="46" s="1"/>
  <c r="M60" i="46" s="1"/>
  <c r="AC44" i="7"/>
  <c r="J41" i="32"/>
  <c r="J99" i="32" s="1"/>
  <c r="Y44" i="7"/>
  <c r="FJ38" i="32"/>
  <c r="FJ134" i="32" s="1"/>
  <c r="BE39" i="32"/>
  <c r="DA61" i="45"/>
  <c r="K61" i="45" s="1"/>
  <c r="DA24" i="45"/>
  <c r="K24" i="45" s="1"/>
  <c r="DA55" i="45"/>
  <c r="K55" i="45" s="1"/>
  <c r="DA26" i="45"/>
  <c r="K26" i="45" s="1"/>
  <c r="DA59" i="45"/>
  <c r="K59" i="45" s="1"/>
  <c r="DA19" i="45"/>
  <c r="K19" i="45" s="1"/>
  <c r="DA39" i="45"/>
  <c r="K39" i="45" s="1"/>
  <c r="DA19" i="46"/>
  <c r="K19" i="46" s="1"/>
  <c r="DA21" i="46"/>
  <c r="K21" i="46" s="1"/>
  <c r="DA35" i="46"/>
  <c r="K35" i="46" s="1"/>
  <c r="W35" i="46" s="1"/>
  <c r="DA49" i="46"/>
  <c r="K49" i="46" s="1"/>
  <c r="O49" i="46" s="1"/>
  <c r="DA55" i="46"/>
  <c r="K55" i="46" s="1"/>
  <c r="O55" i="46" s="1"/>
  <c r="T44" i="7"/>
  <c r="EU38" i="32"/>
  <c r="EU134" i="32" s="1"/>
  <c r="AD47" i="33"/>
  <c r="G57" i="31" s="1"/>
  <c r="V47" i="38"/>
  <c r="AD47" i="38"/>
  <c r="I57" i="31" s="1"/>
  <c r="AC47" i="38"/>
  <c r="Z47" i="38"/>
  <c r="P46" i="38"/>
  <c r="F59" i="38"/>
  <c r="X46" i="38"/>
  <c r="AC44" i="38"/>
  <c r="AD44" i="38"/>
  <c r="I54" i="31" s="1"/>
  <c r="AB44" i="38"/>
  <c r="X41" i="38"/>
  <c r="T41" i="38"/>
  <c r="Z41" i="38"/>
  <c r="AA41" i="38"/>
  <c r="P41" i="38"/>
  <c r="W41" i="38"/>
  <c r="D54" i="38"/>
  <c r="S54" i="38" s="1"/>
  <c r="S40" i="38"/>
  <c r="T40" i="38"/>
  <c r="S39" i="38"/>
  <c r="AB39" i="38"/>
  <c r="T39" i="38"/>
  <c r="X39" i="38"/>
  <c r="V39" i="38"/>
  <c r="Y39" i="38"/>
  <c r="AD39" i="38"/>
  <c r="I49" i="31" s="1"/>
  <c r="G60" i="38"/>
  <c r="Y34" i="38"/>
  <c r="Z33" i="38"/>
  <c r="AD33" i="38"/>
  <c r="I38" i="31" s="1"/>
  <c r="V33" i="38"/>
  <c r="T33" i="38"/>
  <c r="AA33" i="38"/>
  <c r="AB33" i="38"/>
  <c r="V32" i="38"/>
  <c r="U32" i="38"/>
  <c r="Y32" i="38"/>
  <c r="Z30" i="38"/>
  <c r="T30" i="38"/>
  <c r="V30" i="38"/>
  <c r="S40" i="37"/>
  <c r="AA40" i="37"/>
  <c r="T40" i="37"/>
  <c r="W40" i="37"/>
  <c r="AB40" i="37"/>
  <c r="V40" i="37"/>
  <c r="Z40" i="37"/>
  <c r="X40" i="37"/>
  <c r="Y40" i="37"/>
  <c r="X39" i="37"/>
  <c r="T39" i="37"/>
  <c r="AB39" i="37"/>
  <c r="V39" i="37"/>
  <c r="AC39" i="37"/>
  <c r="Z39" i="37"/>
  <c r="Z37" i="37"/>
  <c r="W37" i="37"/>
  <c r="P37" i="37"/>
  <c r="T37" i="37"/>
  <c r="W34" i="37"/>
  <c r="T34" i="37"/>
  <c r="V34" i="37"/>
  <c r="E60" i="37"/>
  <c r="AB34" i="37"/>
  <c r="AD32" i="37"/>
  <c r="H37" i="31" s="1"/>
  <c r="X32" i="37"/>
  <c r="Y32" i="37"/>
  <c r="T26" i="37"/>
  <c r="AB26" i="37"/>
  <c r="W26" i="37"/>
  <c r="X26" i="37"/>
  <c r="D52" i="37"/>
  <c r="P26" i="37"/>
  <c r="AA26" i="37"/>
  <c r="AC26" i="37"/>
  <c r="Z26" i="37"/>
  <c r="V24" i="37"/>
  <c r="F50" i="37"/>
  <c r="J59" i="37"/>
  <c r="F59" i="37"/>
  <c r="H53" i="37"/>
  <c r="S14" i="37"/>
  <c r="D53" i="37"/>
  <c r="S53" i="37" s="1"/>
  <c r="H52" i="37"/>
  <c r="G56" i="33"/>
  <c r="T47" i="33"/>
  <c r="AB47" i="33"/>
  <c r="X47" i="33"/>
  <c r="AA47" i="33"/>
  <c r="V47" i="33"/>
  <c r="Y47" i="33"/>
  <c r="Z47" i="33"/>
  <c r="W47" i="33"/>
  <c r="W46" i="33"/>
  <c r="AB46" i="33"/>
  <c r="AA46" i="33"/>
  <c r="T46" i="33"/>
  <c r="U46" i="33"/>
  <c r="AD46" i="33"/>
  <c r="G56" i="31" s="1"/>
  <c r="AC46" i="33"/>
  <c r="AB45" i="33"/>
  <c r="T45" i="33"/>
  <c r="AA44" i="33"/>
  <c r="E56" i="33"/>
  <c r="T43" i="33"/>
  <c r="D50" i="33"/>
  <c r="S50" i="33" s="1"/>
  <c r="S37" i="33"/>
  <c r="T37" i="33"/>
  <c r="U37" i="33"/>
  <c r="X34" i="33"/>
  <c r="Y34" i="33"/>
  <c r="AA34" i="33"/>
  <c r="T34" i="33"/>
  <c r="Y33" i="33"/>
  <c r="S33" i="33"/>
  <c r="AC33" i="33"/>
  <c r="AB33" i="33"/>
  <c r="U33" i="33"/>
  <c r="E58" i="33"/>
  <c r="P32" i="33"/>
  <c r="W32" i="33"/>
  <c r="Y31" i="33"/>
  <c r="F54" i="33"/>
  <c r="U24" i="33"/>
  <c r="S24" i="33"/>
  <c r="L60" i="33"/>
  <c r="S21" i="33"/>
  <c r="AA21" i="33"/>
  <c r="AB21" i="33"/>
  <c r="P21" i="33"/>
  <c r="D60" i="33"/>
  <c r="T21" i="33"/>
  <c r="H59" i="33"/>
  <c r="T20" i="33"/>
  <c r="AB20" i="33"/>
  <c r="D59" i="33"/>
  <c r="X20" i="33"/>
  <c r="U20" i="33"/>
  <c r="S19" i="33"/>
  <c r="D58" i="33"/>
  <c r="W19" i="33"/>
  <c r="AB19" i="33"/>
  <c r="S18" i="33"/>
  <c r="T18" i="33"/>
  <c r="V18" i="33"/>
  <c r="Y17" i="33"/>
  <c r="V15" i="33"/>
  <c r="AD15" i="33"/>
  <c r="G15" i="31" s="1"/>
  <c r="W14" i="33"/>
  <c r="AB14" i="33"/>
  <c r="Y14" i="33"/>
  <c r="AB13" i="33"/>
  <c r="W13" i="33"/>
  <c r="DA60" i="45"/>
  <c r="K60" i="45" s="1"/>
  <c r="DA21" i="45"/>
  <c r="K21" i="45" s="1"/>
  <c r="O21" i="45" s="1"/>
  <c r="DA41" i="45"/>
  <c r="K41" i="45" s="1"/>
  <c r="DA25" i="45"/>
  <c r="K25" i="45" s="1"/>
  <c r="DA49" i="45"/>
  <c r="K49" i="45" s="1"/>
  <c r="DA51" i="45"/>
  <c r="K51" i="45" s="1"/>
  <c r="DA20" i="46"/>
  <c r="K20" i="46" s="1"/>
  <c r="O20" i="46" s="1"/>
  <c r="DA25" i="46"/>
  <c r="K25" i="46" s="1"/>
  <c r="DA24" i="46"/>
  <c r="K24" i="46" s="1"/>
  <c r="DA41" i="46"/>
  <c r="K41" i="46" s="1"/>
  <c r="DA50" i="46"/>
  <c r="K50" i="46" s="1"/>
  <c r="O50" i="46" s="1"/>
  <c r="K41" i="32"/>
  <c r="K99" i="32" s="1"/>
  <c r="Z44" i="7"/>
  <c r="EE39" i="32"/>
  <c r="P47" i="33"/>
  <c r="AA34" i="37"/>
  <c r="DA40" i="45"/>
  <c r="K40" i="45" s="1"/>
  <c r="O40" i="45" s="1"/>
  <c r="DA56" i="45"/>
  <c r="K56" i="45" s="1"/>
  <c r="DA45" i="45"/>
  <c r="K45" i="45" s="1"/>
  <c r="DA11" i="45"/>
  <c r="K11" i="45" s="1"/>
  <c r="DA30" i="45"/>
  <c r="K30" i="45" s="1"/>
  <c r="DA46" i="45"/>
  <c r="K46" i="45" s="1"/>
  <c r="DA36" i="45"/>
  <c r="K36" i="45" s="1"/>
  <c r="DA59" i="46"/>
  <c r="K59" i="46" s="1"/>
  <c r="O59" i="46" s="1"/>
  <c r="DA54" i="46"/>
  <c r="K54" i="46" s="1"/>
  <c r="DA46" i="46"/>
  <c r="K46" i="46" s="1"/>
  <c r="M46" i="46" s="1"/>
  <c r="N46" i="46" s="1"/>
  <c r="DA39" i="46"/>
  <c r="K39" i="46" s="1"/>
  <c r="M39" i="46" s="1"/>
  <c r="N39" i="46" s="1"/>
  <c r="DA31" i="46"/>
  <c r="K31" i="46" s="1"/>
  <c r="O31" i="46" s="1"/>
  <c r="DA29" i="46"/>
  <c r="K29" i="46" s="1"/>
  <c r="DA15" i="46"/>
  <c r="K15" i="46" s="1"/>
  <c r="DP7" i="29"/>
  <c r="DO26" i="29"/>
  <c r="L26" i="29" s="1"/>
  <c r="DO46" i="29"/>
  <c r="L46" i="29" s="1"/>
  <c r="DO25" i="29"/>
  <c r="L25" i="29" s="1"/>
  <c r="P25" i="29" s="1"/>
  <c r="DO34" i="29"/>
  <c r="L34" i="29" s="1"/>
  <c r="DO11" i="29"/>
  <c r="L11" i="29" s="1"/>
  <c r="DO39" i="29"/>
  <c r="L39" i="29" s="1"/>
  <c r="DO60" i="29"/>
  <c r="L60" i="29" s="1"/>
  <c r="T33" i="37"/>
  <c r="Z33" i="37"/>
  <c r="P33" i="37"/>
  <c r="W33" i="37"/>
  <c r="AA33" i="37"/>
  <c r="AD33" i="37"/>
  <c r="H38" i="31" s="1"/>
  <c r="T31" i="37"/>
  <c r="X31" i="37"/>
  <c r="S30" i="37"/>
  <c r="T30" i="37"/>
  <c r="X28" i="37"/>
  <c r="Y27" i="37"/>
  <c r="U27" i="37"/>
  <c r="AC27" i="37"/>
  <c r="P27" i="37"/>
  <c r="Z27" i="37"/>
  <c r="AA27" i="37"/>
  <c r="T24" i="37"/>
  <c r="AA24" i="37"/>
  <c r="Z24" i="37"/>
  <c r="D50" i="37"/>
  <c r="S50" i="37" s="1"/>
  <c r="S21" i="37"/>
  <c r="V21" i="37"/>
  <c r="AD21" i="37"/>
  <c r="H21" i="31" s="1"/>
  <c r="AA21" i="37"/>
  <c r="P21" i="37"/>
  <c r="Z21" i="37"/>
  <c r="T21" i="37"/>
  <c r="X21" i="37"/>
  <c r="H59" i="37"/>
  <c r="W20" i="37"/>
  <c r="S20" i="37"/>
  <c r="D59" i="37"/>
  <c r="X20" i="37"/>
  <c r="U20" i="37"/>
  <c r="T20" i="37"/>
  <c r="V19" i="37"/>
  <c r="AD19" i="37"/>
  <c r="H19" i="31" s="1"/>
  <c r="Y18" i="37"/>
  <c r="Z18" i="37"/>
  <c r="T18" i="37"/>
  <c r="AC13" i="37"/>
  <c r="T41" i="33"/>
  <c r="S41" i="33"/>
  <c r="U41" i="33"/>
  <c r="X41" i="33"/>
  <c r="X40" i="33"/>
  <c r="T40" i="33"/>
  <c r="AB40" i="33"/>
  <c r="D53" i="33"/>
  <c r="S53" i="33" s="1"/>
  <c r="Z40" i="33"/>
  <c r="AA40" i="33"/>
  <c r="V40" i="33"/>
  <c r="S39" i="33"/>
  <c r="AA39" i="33"/>
  <c r="W39" i="33"/>
  <c r="AC39" i="33"/>
  <c r="U39" i="33"/>
  <c r="D52" i="33"/>
  <c r="S52" i="33" s="1"/>
  <c r="G57" i="33"/>
  <c r="L54" i="33"/>
  <c r="W28" i="33"/>
  <c r="H54" i="33"/>
  <c r="S28" i="33"/>
  <c r="Y28" i="33"/>
  <c r="D54" i="33"/>
  <c r="S54" i="33" s="1"/>
  <c r="V28" i="33"/>
  <c r="U28" i="33"/>
  <c r="V27" i="33"/>
  <c r="W27" i="33"/>
  <c r="P27" i="33"/>
  <c r="Z27" i="33"/>
  <c r="Y27" i="33"/>
  <c r="X27" i="33"/>
  <c r="U26" i="33"/>
  <c r="Y26" i="33"/>
  <c r="T26" i="33"/>
  <c r="W26" i="33"/>
  <c r="X26" i="33"/>
  <c r="AA26" i="33"/>
  <c r="F50" i="33"/>
  <c r="AB11" i="33"/>
  <c r="V11" i="33"/>
  <c r="Z47" i="36"/>
  <c r="AD47" i="36"/>
  <c r="D57" i="31" s="1"/>
  <c r="V47" i="36"/>
  <c r="W47" i="36"/>
  <c r="P47" i="36"/>
  <c r="AB47" i="36"/>
  <c r="T47" i="36"/>
  <c r="S46" i="36"/>
  <c r="AC46" i="36"/>
  <c r="U46" i="36"/>
  <c r="Y46" i="36"/>
  <c r="AA46" i="36"/>
  <c r="X46" i="36"/>
  <c r="P46" i="36"/>
  <c r="S45" i="36"/>
  <c r="T45" i="36"/>
  <c r="U45" i="36"/>
  <c r="X45" i="36"/>
  <c r="S43" i="36"/>
  <c r="T43" i="36"/>
  <c r="U41" i="36"/>
  <c r="W41" i="36"/>
  <c r="X41" i="36"/>
  <c r="V41" i="36"/>
  <c r="AB40" i="36"/>
  <c r="T40" i="36"/>
  <c r="X40" i="36"/>
  <c r="V40" i="36"/>
  <c r="AD40" i="36"/>
  <c r="D50" i="31" s="1"/>
  <c r="U39" i="36"/>
  <c r="Y39" i="36"/>
  <c r="AC39" i="36"/>
  <c r="X39" i="36"/>
  <c r="V39" i="36"/>
  <c r="E52" i="36"/>
  <c r="S37" i="36"/>
  <c r="X37" i="36"/>
  <c r="AA37" i="36"/>
  <c r="X34" i="36"/>
  <c r="T34" i="36"/>
  <c r="W34" i="36"/>
  <c r="P34" i="36"/>
  <c r="S33" i="36"/>
  <c r="Y33" i="36"/>
  <c r="AC33" i="36"/>
  <c r="U33" i="36"/>
  <c r="AB33" i="36"/>
  <c r="AA33" i="36"/>
  <c r="V32" i="36"/>
  <c r="T32" i="36"/>
  <c r="AC32" i="36"/>
  <c r="AD32" i="36"/>
  <c r="D37" i="31" s="1"/>
  <c r="S31" i="36"/>
  <c r="AC31" i="36"/>
  <c r="H56" i="36"/>
  <c r="AB30" i="36"/>
  <c r="AA30" i="36"/>
  <c r="W30" i="36"/>
  <c r="T30" i="36"/>
  <c r="U28" i="36"/>
  <c r="AC28" i="36"/>
  <c r="V27" i="36"/>
  <c r="Z27" i="36"/>
  <c r="AB27" i="36"/>
  <c r="AC27" i="36"/>
  <c r="X27" i="36"/>
  <c r="S26" i="36"/>
  <c r="Y26" i="36"/>
  <c r="AC26" i="36"/>
  <c r="U26" i="36"/>
  <c r="W26" i="36"/>
  <c r="AB26" i="36"/>
  <c r="AA26" i="36"/>
  <c r="V24" i="36"/>
  <c r="X24" i="36"/>
  <c r="W21" i="36"/>
  <c r="Z21" i="36"/>
  <c r="AB20" i="36"/>
  <c r="T20" i="36"/>
  <c r="X20" i="36"/>
  <c r="AD20" i="36"/>
  <c r="D20" i="31" s="1"/>
  <c r="Y20" i="36"/>
  <c r="Z20" i="36"/>
  <c r="AC20" i="36"/>
  <c r="P19" i="36"/>
  <c r="AC17" i="36"/>
  <c r="U17" i="36"/>
  <c r="X17" i="36"/>
  <c r="Z11" i="36"/>
  <c r="DN20" i="42"/>
  <c r="D20" i="42" s="1"/>
  <c r="DN24" i="42"/>
  <c r="D24" i="42" s="1"/>
  <c r="H24" i="42" s="1"/>
  <c r="DN31" i="42"/>
  <c r="D31" i="42" s="1"/>
  <c r="H31" i="42" s="1"/>
  <c r="I31" i="42" s="1"/>
  <c r="J31" i="42" s="1"/>
  <c r="DN39" i="42"/>
  <c r="D39" i="42" s="1"/>
  <c r="H39" i="42" s="1"/>
  <c r="DN40" i="42"/>
  <c r="D40" i="42" s="1"/>
  <c r="DN49" i="42"/>
  <c r="D49" i="42" s="1"/>
  <c r="H49" i="42" s="1"/>
  <c r="DN50" i="42"/>
  <c r="D50" i="42" s="1"/>
  <c r="E50" i="42" s="1"/>
  <c r="F50" i="42" s="1"/>
  <c r="DN59" i="42"/>
  <c r="D59" i="42" s="1"/>
  <c r="E59" i="42" s="1"/>
  <c r="F59" i="42" s="1"/>
  <c r="DN60" i="42"/>
  <c r="D60" i="42" s="1"/>
  <c r="H60" i="42" s="1"/>
  <c r="DO7" i="42"/>
  <c r="DN9" i="42"/>
  <c r="D9" i="42" s="1"/>
  <c r="E9" i="42" s="1"/>
  <c r="F9" i="42" s="1"/>
  <c r="DN21" i="42"/>
  <c r="D21" i="42" s="1"/>
  <c r="H21" i="42" s="1"/>
  <c r="DN30" i="42"/>
  <c r="D30" i="42" s="1"/>
  <c r="DN34" i="42"/>
  <c r="D34" i="42" s="1"/>
  <c r="H34" i="42" s="1"/>
  <c r="I34" i="42" s="1"/>
  <c r="J34" i="42" s="1"/>
  <c r="DN35" i="42"/>
  <c r="D35" i="42" s="1"/>
  <c r="H35" i="42" s="1"/>
  <c r="DN44" i="42"/>
  <c r="D44" i="42" s="1"/>
  <c r="H44" i="42" s="1"/>
  <c r="DN45" i="42"/>
  <c r="D45" i="42" s="1"/>
  <c r="DN54" i="42"/>
  <c r="D54" i="42" s="1"/>
  <c r="H54" i="42" s="1"/>
  <c r="DN55" i="42"/>
  <c r="D55" i="42" s="1"/>
  <c r="DN25" i="42"/>
  <c r="D25" i="42" s="1"/>
  <c r="H25" i="42" s="1"/>
  <c r="T27" i="38"/>
  <c r="W27" i="38"/>
  <c r="AD26" i="38"/>
  <c r="I31" i="31" s="1"/>
  <c r="W26" i="38"/>
  <c r="U26" i="38"/>
  <c r="Z26" i="38"/>
  <c r="T21" i="38"/>
  <c r="W21" i="38"/>
  <c r="E60" i="38"/>
  <c r="AA21" i="38"/>
  <c r="U21" i="38"/>
  <c r="AB21" i="38"/>
  <c r="Z21" i="38"/>
  <c r="AA20" i="38"/>
  <c r="E59" i="38"/>
  <c r="W20" i="38"/>
  <c r="U20" i="38"/>
  <c r="AD19" i="38"/>
  <c r="I19" i="31" s="1"/>
  <c r="U19" i="38"/>
  <c r="AB19" i="38"/>
  <c r="W18" i="38"/>
  <c r="T18" i="38"/>
  <c r="M50" i="38"/>
  <c r="M56" i="33"/>
  <c r="F52" i="33"/>
  <c r="P41" i="34"/>
  <c r="Z41" i="34"/>
  <c r="W40" i="34"/>
  <c r="S40" i="34"/>
  <c r="AA39" i="34"/>
  <c r="Y34" i="34"/>
  <c r="U34" i="34"/>
  <c r="P34" i="34"/>
  <c r="AD34" i="34"/>
  <c r="F39" i="31" s="1"/>
  <c r="X33" i="34"/>
  <c r="W33" i="34"/>
  <c r="T33" i="34"/>
  <c r="AD32" i="34"/>
  <c r="F37" i="31" s="1"/>
  <c r="O60" i="34"/>
  <c r="K58" i="34"/>
  <c r="G57" i="34"/>
  <c r="V17" i="34"/>
  <c r="AD17" i="34"/>
  <c r="F17" i="31" s="1"/>
  <c r="W17" i="34"/>
  <c r="N52" i="34"/>
  <c r="BP39" i="32"/>
  <c r="U11" i="35"/>
  <c r="AC11" i="35"/>
  <c r="S15" i="36"/>
  <c r="D54" i="36"/>
  <c r="X15" i="36"/>
  <c r="T15" i="36"/>
  <c r="AD13" i="36"/>
  <c r="D13" i="31" s="1"/>
  <c r="T13" i="36"/>
  <c r="CC39" i="32"/>
  <c r="EO34" i="32"/>
  <c r="EU33" i="32"/>
  <c r="EU133" i="32" s="1"/>
  <c r="Y14" i="36"/>
  <c r="DA7" i="40"/>
  <c r="CZ11" i="40"/>
  <c r="C11" i="40" s="1"/>
  <c r="G11" i="40" s="1"/>
  <c r="CZ20" i="40"/>
  <c r="C20" i="40" s="1"/>
  <c r="G20" i="40" s="1"/>
  <c r="CZ29" i="40"/>
  <c r="C29" i="40" s="1"/>
  <c r="G29" i="40" s="1"/>
  <c r="CZ36" i="40"/>
  <c r="C36" i="40" s="1"/>
  <c r="E36" i="40" s="1"/>
  <c r="F36" i="40" s="1"/>
  <c r="CZ45" i="40"/>
  <c r="C45" i="40" s="1"/>
  <c r="CZ49" i="40"/>
  <c r="C49" i="40" s="1"/>
  <c r="CZ56" i="40"/>
  <c r="C56" i="40" s="1"/>
  <c r="CZ10" i="40"/>
  <c r="C10" i="40" s="1"/>
  <c r="E10" i="40" s="1"/>
  <c r="F10" i="40" s="1"/>
  <c r="CZ21" i="40"/>
  <c r="C21" i="40" s="1"/>
  <c r="E21" i="40" s="1"/>
  <c r="F21" i="40" s="1"/>
  <c r="CZ35" i="40"/>
  <c r="C35" i="40" s="1"/>
  <c r="G35" i="40" s="1"/>
  <c r="CZ39" i="40"/>
  <c r="C39" i="40" s="1"/>
  <c r="G39" i="40" s="1"/>
  <c r="CZ46" i="40"/>
  <c r="C46" i="40" s="1"/>
  <c r="CZ55" i="40"/>
  <c r="C55" i="40" s="1"/>
  <c r="CZ59" i="40"/>
  <c r="C59" i="40" s="1"/>
  <c r="CZ19" i="40"/>
  <c r="C19" i="40" s="1"/>
  <c r="G19" i="40" s="1"/>
  <c r="CZ24" i="40"/>
  <c r="C24" i="40" s="1"/>
  <c r="G24" i="40" s="1"/>
  <c r="CZ26" i="40"/>
  <c r="C26" i="40" s="1"/>
  <c r="CZ31" i="40"/>
  <c r="C31" i="40" s="1"/>
  <c r="G31" i="40" s="1"/>
  <c r="CZ40" i="40"/>
  <c r="C40" i="40" s="1"/>
  <c r="DN41" i="42"/>
  <c r="D41" i="42" s="1"/>
  <c r="DN11" i="42"/>
  <c r="D11" i="42" s="1"/>
  <c r="K60" i="38"/>
  <c r="AD20" i="38"/>
  <c r="I20" i="31" s="1"/>
  <c r="X15" i="38"/>
  <c r="T15" i="38"/>
  <c r="AA15" i="38"/>
  <c r="S14" i="38"/>
  <c r="P14" i="38"/>
  <c r="Z14" i="38"/>
  <c r="AD14" i="38"/>
  <c r="I14" i="31" s="1"/>
  <c r="D53" i="38"/>
  <c r="S53" i="38" s="1"/>
  <c r="V14" i="38"/>
  <c r="X14" i="38"/>
  <c r="D52" i="38"/>
  <c r="V13" i="38"/>
  <c r="Z13" i="38"/>
  <c r="AD13" i="38"/>
  <c r="I13" i="31" s="1"/>
  <c r="T13" i="38"/>
  <c r="S13" i="38"/>
  <c r="W13" i="38"/>
  <c r="N60" i="37"/>
  <c r="J60" i="37"/>
  <c r="F60" i="37"/>
  <c r="AB47" i="37"/>
  <c r="G59" i="37"/>
  <c r="Z46" i="37"/>
  <c r="AB45" i="37"/>
  <c r="AD45" i="37"/>
  <c r="H55" i="31" s="1"/>
  <c r="T41" i="37"/>
  <c r="AB41" i="37"/>
  <c r="Y41" i="37"/>
  <c r="E52" i="37"/>
  <c r="AA13" i="37"/>
  <c r="W13" i="37"/>
  <c r="U13" i="37"/>
  <c r="AD13" i="37"/>
  <c r="H13" i="31" s="1"/>
  <c r="G50" i="37"/>
  <c r="D56" i="34"/>
  <c r="S56" i="34" s="1"/>
  <c r="U47" i="34"/>
  <c r="Y47" i="34"/>
  <c r="X47" i="34"/>
  <c r="AB46" i="34"/>
  <c r="T46" i="34"/>
  <c r="AC46" i="34"/>
  <c r="Y46" i="34"/>
  <c r="V45" i="34"/>
  <c r="X44" i="34"/>
  <c r="W43" i="34"/>
  <c r="X43" i="34"/>
  <c r="N53" i="34"/>
  <c r="X31" i="34"/>
  <c r="W30" i="34"/>
  <c r="T28" i="34"/>
  <c r="W28" i="34"/>
  <c r="AB28" i="34"/>
  <c r="AA28" i="34"/>
  <c r="W27" i="34"/>
  <c r="T27" i="34"/>
  <c r="S27" i="34"/>
  <c r="X26" i="34"/>
  <c r="T26" i="34"/>
  <c r="AB26" i="34"/>
  <c r="Z26" i="34"/>
  <c r="AC26" i="34"/>
  <c r="W26" i="34"/>
  <c r="T24" i="34"/>
  <c r="Y24" i="34"/>
  <c r="AC24" i="34"/>
  <c r="V21" i="34"/>
  <c r="I59" i="34"/>
  <c r="Y20" i="34"/>
  <c r="U20" i="34"/>
  <c r="V19" i="34"/>
  <c r="L54" i="34"/>
  <c r="AC15" i="34"/>
  <c r="S15" i="34"/>
  <c r="AD15" i="34"/>
  <c r="F15" i="31" s="1"/>
  <c r="H53" i="34"/>
  <c r="S14" i="34"/>
  <c r="Z14" i="34"/>
  <c r="D53" i="34"/>
  <c r="V14" i="34"/>
  <c r="AA14" i="34"/>
  <c r="T14" i="34"/>
  <c r="H52" i="34"/>
  <c r="Y13" i="34"/>
  <c r="AB13" i="34"/>
  <c r="S13" i="34"/>
  <c r="D50" i="34"/>
  <c r="S50" i="34" s="1"/>
  <c r="U11" i="34"/>
  <c r="S11" i="34"/>
  <c r="T47" i="35"/>
  <c r="AB47" i="35"/>
  <c r="X47" i="35"/>
  <c r="V47" i="35"/>
  <c r="AA47" i="35"/>
  <c r="AC47" i="35"/>
  <c r="W46" i="35"/>
  <c r="S46" i="35"/>
  <c r="AA46" i="35"/>
  <c r="Y46" i="35"/>
  <c r="P46" i="35"/>
  <c r="X46" i="35"/>
  <c r="X44" i="35"/>
  <c r="Y44" i="35"/>
  <c r="AA41" i="35"/>
  <c r="AC39" i="35"/>
  <c r="AD39" i="35"/>
  <c r="E49" i="31" s="1"/>
  <c r="AA33" i="35"/>
  <c r="AD33" i="35"/>
  <c r="E38" i="31" s="1"/>
  <c r="V32" i="35"/>
  <c r="AA32" i="35"/>
  <c r="X27" i="35"/>
  <c r="T27" i="35"/>
  <c r="AB27" i="35"/>
  <c r="V27" i="35"/>
  <c r="Y27" i="35"/>
  <c r="AC27" i="35"/>
  <c r="S26" i="35"/>
  <c r="AA26" i="35"/>
  <c r="W26" i="35"/>
  <c r="Y26" i="35"/>
  <c r="M50" i="35"/>
  <c r="E50" i="35"/>
  <c r="T24" i="35"/>
  <c r="Y24" i="35"/>
  <c r="AC24" i="35"/>
  <c r="T21" i="35"/>
  <c r="X21" i="35"/>
  <c r="E60" i="35"/>
  <c r="V21" i="35"/>
  <c r="W21" i="35"/>
  <c r="E59" i="35"/>
  <c r="AA20" i="35"/>
  <c r="W20" i="35"/>
  <c r="Y20" i="35"/>
  <c r="AB20" i="35"/>
  <c r="Z20" i="35"/>
  <c r="T18" i="35"/>
  <c r="Y18" i="35"/>
  <c r="Z18" i="35"/>
  <c r="P17" i="35"/>
  <c r="Z15" i="35"/>
  <c r="T14" i="35"/>
  <c r="D53" i="35"/>
  <c r="U13" i="35"/>
  <c r="AC13" i="35"/>
  <c r="Y13" i="35"/>
  <c r="X13" i="35"/>
  <c r="AD13" i="35"/>
  <c r="E13" i="31" s="1"/>
  <c r="W13" i="35"/>
  <c r="AY39" i="32"/>
  <c r="DH39" i="32"/>
  <c r="CA39" i="32"/>
  <c r="BL39" i="32"/>
  <c r="BX36" i="32"/>
  <c r="BX98" i="32" s="1"/>
  <c r="BA39" i="32"/>
  <c r="AW39" i="32"/>
  <c r="I34" i="32"/>
  <c r="CD29" i="32"/>
  <c r="FH29" i="32"/>
  <c r="EZ29" i="32"/>
  <c r="ES29" i="32"/>
  <c r="EJ24" i="32"/>
  <c r="AI24" i="32"/>
  <c r="V39" i="11"/>
  <c r="AK38" i="32"/>
  <c r="Y29" i="13"/>
  <c r="BC28" i="32"/>
  <c r="BC132" i="32" s="1"/>
  <c r="Z29" i="13"/>
  <c r="BD27" i="32"/>
  <c r="BD114" i="32" s="1"/>
  <c r="V29" i="13"/>
  <c r="AZ27" i="32"/>
  <c r="BQ14" i="32"/>
  <c r="AD34" i="18"/>
  <c r="DP32" i="32"/>
  <c r="DP115" i="32" s="1"/>
  <c r="Z34" i="18"/>
  <c r="DL32" i="32"/>
  <c r="DL115" i="32" s="1"/>
  <c r="AA29" i="18"/>
  <c r="DM26" i="32"/>
  <c r="DM96" i="32" s="1"/>
  <c r="V14" i="18"/>
  <c r="DH12" i="32"/>
  <c r="DH111" i="32" s="1"/>
  <c r="AH39" i="32"/>
  <c r="BL34" i="32"/>
  <c r="AW34" i="32"/>
  <c r="AL34" i="32"/>
  <c r="AH34" i="32"/>
  <c r="L34" i="32"/>
  <c r="BP24" i="32"/>
  <c r="G12" i="38"/>
  <c r="Y36" i="10"/>
  <c r="Y36" i="32" s="1"/>
  <c r="Y98" i="32" s="1"/>
  <c r="CZ15" i="29"/>
  <c r="C15" i="29" s="1"/>
  <c r="AA27" i="10"/>
  <c r="AA27" i="32" s="1"/>
  <c r="AA114" i="32" s="1"/>
  <c r="AD23" i="10"/>
  <c r="AD23" i="32" s="1"/>
  <c r="AD131" i="32" s="1"/>
  <c r="X21" i="10"/>
  <c r="X21" i="32" s="1"/>
  <c r="X95" i="32" s="1"/>
  <c r="DO16" i="42"/>
  <c r="L16" i="42" s="1"/>
  <c r="Z18" i="10"/>
  <c r="Z18" i="32" s="1"/>
  <c r="Z130" i="32" s="1"/>
  <c r="DO15" i="42"/>
  <c r="L15" i="42" s="1"/>
  <c r="AC17" i="10"/>
  <c r="AC17" i="32" s="1"/>
  <c r="AC112" i="32" s="1"/>
  <c r="E38" i="36"/>
  <c r="V13" i="10"/>
  <c r="V13" i="32" s="1"/>
  <c r="V129" i="32" s="1"/>
  <c r="EJ29" i="32"/>
  <c r="AO24" i="32"/>
  <c r="CE19" i="32"/>
  <c r="CP19" i="32"/>
  <c r="P27" i="32"/>
  <c r="P114" i="32" s="1"/>
  <c r="AT18" i="32"/>
  <c r="AT130" i="32" s="1"/>
  <c r="AT32" i="32"/>
  <c r="AT115" i="32" s="1"/>
  <c r="BI33" i="32"/>
  <c r="BI133" i="32" s="1"/>
  <c r="BX33" i="32"/>
  <c r="BX133" i="32" s="1"/>
  <c r="CM33" i="32"/>
  <c r="CM133" i="32" s="1"/>
  <c r="EC24" i="32"/>
  <c r="EU17" i="32"/>
  <c r="EU112" i="32" s="1"/>
  <c r="FJ23" i="32"/>
  <c r="FJ131" i="32" s="1"/>
  <c r="DA7" i="42"/>
  <c r="CZ10" i="42"/>
  <c r="C10" i="42" s="1"/>
  <c r="G10" i="42" s="1"/>
  <c r="CZ19" i="42"/>
  <c r="C19" i="42" s="1"/>
  <c r="CZ26" i="42"/>
  <c r="C26" i="42" s="1"/>
  <c r="E26" i="42" s="1"/>
  <c r="F26" i="42" s="1"/>
  <c r="CZ36" i="42"/>
  <c r="C36" i="42" s="1"/>
  <c r="CZ46" i="42"/>
  <c r="C46" i="42" s="1"/>
  <c r="CZ56" i="42"/>
  <c r="C56" i="42" s="1"/>
  <c r="CZ11" i="42"/>
  <c r="C11" i="42" s="1"/>
  <c r="G11" i="42" s="1"/>
  <c r="CZ25" i="42"/>
  <c r="C25" i="42" s="1"/>
  <c r="CZ29" i="42"/>
  <c r="C29" i="42" s="1"/>
  <c r="CZ41" i="42"/>
  <c r="C41" i="42" s="1"/>
  <c r="G41" i="42" s="1"/>
  <c r="CZ51" i="42"/>
  <c r="C51" i="42" s="1"/>
  <c r="C52" i="42" s="1"/>
  <c r="CZ61" i="42"/>
  <c r="C61" i="42" s="1"/>
  <c r="G61" i="42" s="1"/>
  <c r="V46" i="38"/>
  <c r="Z46" i="38"/>
  <c r="AD46" i="38"/>
  <c r="I56" i="31" s="1"/>
  <c r="Y41" i="38"/>
  <c r="I60" i="38"/>
  <c r="V34" i="38"/>
  <c r="AD34" i="38"/>
  <c r="I39" i="31" s="1"/>
  <c r="N59" i="38"/>
  <c r="V31" i="38"/>
  <c r="L56" i="38"/>
  <c r="U28" i="38"/>
  <c r="L57" i="38"/>
  <c r="U47" i="37"/>
  <c r="AC47" i="37"/>
  <c r="Y47" i="37"/>
  <c r="X46" i="37"/>
  <c r="T46" i="37"/>
  <c r="AB46" i="37"/>
  <c r="W46" i="37"/>
  <c r="O54" i="37"/>
  <c r="K54" i="37"/>
  <c r="W11" i="37"/>
  <c r="J59" i="35"/>
  <c r="F59" i="35"/>
  <c r="AA39" i="35"/>
  <c r="X39" i="35"/>
  <c r="W39" i="35"/>
  <c r="X34" i="35"/>
  <c r="T34" i="35"/>
  <c r="Y33" i="35"/>
  <c r="AB33" i="35"/>
  <c r="U33" i="35"/>
  <c r="AC33" i="35"/>
  <c r="T33" i="35"/>
  <c r="AD32" i="35"/>
  <c r="E37" i="31" s="1"/>
  <c r="Y31" i="35"/>
  <c r="AB30" i="35"/>
  <c r="AA28" i="35"/>
  <c r="AB28" i="35"/>
  <c r="U28" i="35"/>
  <c r="AA15" i="35"/>
  <c r="W15" i="35"/>
  <c r="AM39" i="32"/>
  <c r="AQ34" i="32"/>
  <c r="H34" i="32"/>
  <c r="FH34" i="32"/>
  <c r="D19" i="32"/>
  <c r="BT19" i="32"/>
  <c r="AZ11" i="32"/>
  <c r="AZ93" i="32" s="1"/>
  <c r="EC31" i="32"/>
  <c r="EC97" i="32" s="1"/>
  <c r="AB34" i="12"/>
  <c r="T34" i="12"/>
  <c r="DU31" i="32"/>
  <c r="DU97" i="32" s="1"/>
  <c r="W29" i="12"/>
  <c r="DX26" i="32"/>
  <c r="ED24" i="32"/>
  <c r="Y24" i="12"/>
  <c r="DZ22" i="32"/>
  <c r="DZ113" i="32" s="1"/>
  <c r="EA24" i="32"/>
  <c r="V24" i="12"/>
  <c r="Y18" i="51"/>
  <c r="AB18" i="51"/>
  <c r="AD18" i="51"/>
  <c r="P18" i="51"/>
  <c r="AC18" i="51"/>
  <c r="W18" i="51"/>
  <c r="X18" i="51"/>
  <c r="AB41" i="38"/>
  <c r="E53" i="38"/>
  <c r="M52" i="38"/>
  <c r="T43" i="37"/>
  <c r="O53" i="37"/>
  <c r="W37" i="33"/>
  <c r="O60" i="33"/>
  <c r="W33" i="33"/>
  <c r="J50" i="34"/>
  <c r="P27" i="34"/>
  <c r="AD14" i="34"/>
  <c r="F14" i="31" s="1"/>
  <c r="K60" i="35"/>
  <c r="K59" i="35"/>
  <c r="G59" i="35"/>
  <c r="U41" i="35"/>
  <c r="N54" i="35"/>
  <c r="P27" i="35"/>
  <c r="P37" i="36"/>
  <c r="AD27" i="36"/>
  <c r="D32" i="31" s="1"/>
  <c r="M53" i="36"/>
  <c r="G34" i="32"/>
  <c r="AP19" i="32"/>
  <c r="D14" i="32"/>
  <c r="L13" i="32"/>
  <c r="Z19" i="15"/>
  <c r="T29" i="19"/>
  <c r="T46" i="51"/>
  <c r="X46" i="51"/>
  <c r="Y46" i="51"/>
  <c r="U46" i="51"/>
  <c r="V46" i="51"/>
  <c r="W46" i="51"/>
  <c r="AC46" i="51"/>
  <c r="N55" i="33"/>
  <c r="Y27" i="38"/>
  <c r="F39" i="10"/>
  <c r="U29" i="8"/>
  <c r="Z24" i="15"/>
  <c r="Y44" i="8"/>
  <c r="AI43" i="32"/>
  <c r="AI135" i="32" s="1"/>
  <c r="T44" i="11"/>
  <c r="V44" i="13"/>
  <c r="AZ41" i="32"/>
  <c r="AZ99" i="32" s="1"/>
  <c r="Y31" i="51"/>
  <c r="V31" i="51"/>
  <c r="CZ54" i="45"/>
  <c r="C54" i="45" s="1"/>
  <c r="CZ50" i="45"/>
  <c r="C50" i="45" s="1"/>
  <c r="CZ60" i="29"/>
  <c r="C60" i="29" s="1"/>
  <c r="CZ55" i="29"/>
  <c r="C55" i="29" s="1"/>
  <c r="CZ36" i="29"/>
  <c r="C36" i="29" s="1"/>
  <c r="CZ19" i="29"/>
  <c r="C19" i="29" s="1"/>
  <c r="DN61" i="40"/>
  <c r="D61" i="40" s="1"/>
  <c r="H61" i="40" s="1"/>
  <c r="DN54" i="40"/>
  <c r="D54" i="40" s="1"/>
  <c r="DN50" i="40"/>
  <c r="D50" i="40" s="1"/>
  <c r="DN41" i="40"/>
  <c r="D41" i="40" s="1"/>
  <c r="DN34" i="40"/>
  <c r="D34" i="40" s="1"/>
  <c r="H34" i="40" s="1"/>
  <c r="DN30" i="40"/>
  <c r="D30" i="40" s="1"/>
  <c r="H30" i="40" s="1"/>
  <c r="CZ61" i="41"/>
  <c r="C61" i="41" s="1"/>
  <c r="CZ54" i="41"/>
  <c r="C54" i="41" s="1"/>
  <c r="CZ50" i="41"/>
  <c r="C50" i="41" s="1"/>
  <c r="C52" i="41" s="1"/>
  <c r="CZ44" i="41"/>
  <c r="C44" i="41" s="1"/>
  <c r="L60" i="38"/>
  <c r="P33" i="38"/>
  <c r="P18" i="38"/>
  <c r="L53" i="37"/>
  <c r="Y20" i="37"/>
  <c r="T17" i="37"/>
  <c r="N59" i="33"/>
  <c r="J59" i="33"/>
  <c r="F59" i="33"/>
  <c r="N56" i="33"/>
  <c r="K56" i="33"/>
  <c r="M60" i="33"/>
  <c r="I58" i="33"/>
  <c r="I56" i="33"/>
  <c r="N54" i="33"/>
  <c r="J52" i="33"/>
  <c r="D60" i="34"/>
  <c r="J60" i="34"/>
  <c r="M60" i="35"/>
  <c r="G56" i="35"/>
  <c r="J60" i="35"/>
  <c r="N58" i="35"/>
  <c r="E60" i="36"/>
  <c r="T26" i="36"/>
  <c r="CW34" i="32"/>
  <c r="AI26" i="32"/>
  <c r="AI96" i="32" s="1"/>
  <c r="O24" i="32"/>
  <c r="ER19" i="32"/>
  <c r="DE19" i="32"/>
  <c r="BP16" i="32"/>
  <c r="BP94" i="32" s="1"/>
  <c r="EQ14" i="32"/>
  <c r="J59" i="38"/>
  <c r="Y19" i="7"/>
  <c r="P14" i="7"/>
  <c r="U34" i="9"/>
  <c r="Z34" i="8"/>
  <c r="CT41" i="32"/>
  <c r="CT99" i="32" s="1"/>
  <c r="W44" i="17"/>
  <c r="W14" i="7"/>
  <c r="S14" i="7"/>
  <c r="T39" i="9"/>
  <c r="AA34" i="9"/>
  <c r="S29" i="9"/>
  <c r="AD19" i="9"/>
  <c r="V19" i="9"/>
  <c r="P19" i="9"/>
  <c r="Y14" i="9"/>
  <c r="Z39" i="8"/>
  <c r="W39" i="8"/>
  <c r="T34" i="8"/>
  <c r="Y34" i="8"/>
  <c r="S24" i="8"/>
  <c r="AB24" i="8"/>
  <c r="S19" i="8"/>
  <c r="X19" i="8"/>
  <c r="X14" i="8"/>
  <c r="W14" i="8"/>
  <c r="Z39" i="11"/>
  <c r="W39" i="11"/>
  <c r="Z34" i="11"/>
  <c r="V34" i="11"/>
  <c r="U29" i="11"/>
  <c r="V29" i="11"/>
  <c r="AA29" i="11"/>
  <c r="V24" i="11"/>
  <c r="T19" i="11"/>
  <c r="S14" i="11"/>
  <c r="Y14" i="13"/>
  <c r="Z34" i="14"/>
  <c r="AA34" i="14"/>
  <c r="U29" i="14"/>
  <c r="AA24" i="14"/>
  <c r="U19" i="14"/>
  <c r="Z19" i="14"/>
  <c r="V19" i="14"/>
  <c r="P19" i="14"/>
  <c r="W34" i="16"/>
  <c r="AA39" i="17"/>
  <c r="U39" i="18"/>
  <c r="X34" i="18"/>
  <c r="AD29" i="18"/>
  <c r="Z29" i="18"/>
  <c r="V29" i="18"/>
  <c r="V24" i="18"/>
  <c r="AB19" i="18"/>
  <c r="W14" i="18"/>
  <c r="T39" i="12"/>
  <c r="V39" i="12"/>
  <c r="X34" i="12"/>
  <c r="T29" i="12"/>
  <c r="Z29" i="12"/>
  <c r="V29" i="12"/>
  <c r="U24" i="12"/>
  <c r="X19" i="12"/>
  <c r="V14" i="12"/>
  <c r="AC19" i="19"/>
  <c r="Y19" i="19"/>
  <c r="P19" i="19"/>
  <c r="I44" i="10"/>
  <c r="U44" i="9"/>
  <c r="Y44" i="9"/>
  <c r="W44" i="8"/>
  <c r="T44" i="13"/>
  <c r="W44" i="13"/>
  <c r="V44" i="14"/>
  <c r="V44" i="16"/>
  <c r="AB44" i="17"/>
  <c r="S44" i="18"/>
  <c r="V44" i="15"/>
  <c r="Z44" i="15"/>
  <c r="CZ16" i="48"/>
  <c r="C16" i="48" s="1"/>
  <c r="DN30" i="48"/>
  <c r="D30" i="48" s="1"/>
  <c r="DN25" i="48"/>
  <c r="D25" i="48" s="1"/>
  <c r="O40" i="50"/>
  <c r="K22" i="50"/>
  <c r="K27" i="50"/>
  <c r="O24" i="50"/>
  <c r="E56" i="51"/>
  <c r="T30" i="51"/>
  <c r="X30" i="51"/>
  <c r="Y30" i="51"/>
  <c r="U30" i="51"/>
  <c r="V30" i="51"/>
  <c r="W30" i="51"/>
  <c r="Z30" i="51"/>
  <c r="AA39" i="9"/>
  <c r="W39" i="9"/>
  <c r="S39" i="9"/>
  <c r="Z29" i="9"/>
  <c r="P24" i="9"/>
  <c r="U19" i="9"/>
  <c r="U39" i="8"/>
  <c r="X34" i="8"/>
  <c r="AC24" i="8"/>
  <c r="U24" i="8"/>
  <c r="AA24" i="8"/>
  <c r="U19" i="8"/>
  <c r="U14" i="8"/>
  <c r="AD14" i="8"/>
  <c r="AD34" i="11"/>
  <c r="AD29" i="11"/>
  <c r="Z24" i="11"/>
  <c r="AB14" i="11"/>
  <c r="AC34" i="13"/>
  <c r="V34" i="13"/>
  <c r="AA29" i="13"/>
  <c r="W29" i="13"/>
  <c r="S29" i="13"/>
  <c r="T39" i="14"/>
  <c r="U34" i="14"/>
  <c r="S34" i="14"/>
  <c r="P29" i="14"/>
  <c r="AA29" i="14"/>
  <c r="U24" i="14"/>
  <c r="W24" i="14"/>
  <c r="W14" i="14"/>
  <c r="Y34" i="17"/>
  <c r="S19" i="17"/>
  <c r="Y34" i="18"/>
  <c r="X29" i="18"/>
  <c r="AA24" i="18"/>
  <c r="Y19" i="18"/>
  <c r="W19" i="18"/>
  <c r="X14" i="18"/>
  <c r="Y39" i="12"/>
  <c r="U39" i="12"/>
  <c r="AA34" i="12"/>
  <c r="W34" i="12"/>
  <c r="AC29" i="12"/>
  <c r="W19" i="12"/>
  <c r="W39" i="15"/>
  <c r="V24" i="15"/>
  <c r="AD39" i="19"/>
  <c r="Z39" i="19"/>
  <c r="U34" i="19"/>
  <c r="AB19" i="19"/>
  <c r="V44" i="9"/>
  <c r="U44" i="8"/>
  <c r="U44" i="13"/>
  <c r="CZ9" i="48"/>
  <c r="C9" i="48" s="1"/>
  <c r="CZ54" i="48"/>
  <c r="C54" i="48" s="1"/>
  <c r="CZ61" i="48"/>
  <c r="C61" i="48" s="1"/>
  <c r="CZ49" i="48"/>
  <c r="C49" i="48" s="1"/>
  <c r="CZ45" i="48"/>
  <c r="C45" i="48" s="1"/>
  <c r="CZ34" i="48"/>
  <c r="C34" i="48" s="1"/>
  <c r="CZ31" i="48"/>
  <c r="C31" i="48" s="1"/>
  <c r="CZ21" i="48"/>
  <c r="C21" i="48" s="1"/>
  <c r="CZ11" i="48"/>
  <c r="C11" i="48" s="1"/>
  <c r="CZ60" i="48"/>
  <c r="C60" i="48" s="1"/>
  <c r="CZ56" i="48"/>
  <c r="C56" i="48" s="1"/>
  <c r="CZ44" i="48"/>
  <c r="C44" i="48" s="1"/>
  <c r="CZ40" i="48"/>
  <c r="C40" i="48" s="1"/>
  <c r="CZ30" i="48"/>
  <c r="C30" i="48" s="1"/>
  <c r="CZ26" i="48"/>
  <c r="C26" i="48" s="1"/>
  <c r="CZ20" i="48"/>
  <c r="C20" i="48" s="1"/>
  <c r="CZ55" i="48"/>
  <c r="C55" i="48" s="1"/>
  <c r="CZ39" i="48"/>
  <c r="C39" i="48" s="1"/>
  <c r="CZ25" i="48"/>
  <c r="C25" i="48" s="1"/>
  <c r="CZ50" i="48"/>
  <c r="C50" i="48" s="1"/>
  <c r="CZ35" i="48"/>
  <c r="C35" i="48" s="1"/>
  <c r="CZ59" i="48"/>
  <c r="C59" i="48" s="1"/>
  <c r="CZ51" i="48"/>
  <c r="C51" i="48" s="1"/>
  <c r="CZ29" i="48"/>
  <c r="C29" i="48" s="1"/>
  <c r="CZ19" i="48"/>
  <c r="C19" i="48" s="1"/>
  <c r="DN11" i="48"/>
  <c r="D11" i="48" s="1"/>
  <c r="W31" i="50"/>
  <c r="G46" i="50"/>
  <c r="O46" i="50"/>
  <c r="G61" i="50"/>
  <c r="O61" i="50"/>
  <c r="W61" i="50"/>
  <c r="X45" i="51"/>
  <c r="AB45" i="51"/>
  <c r="V45" i="51"/>
  <c r="U45" i="51"/>
  <c r="H53" i="51"/>
  <c r="Y27" i="51"/>
  <c r="CZ24" i="48"/>
  <c r="C24" i="48" s="1"/>
  <c r="S19" i="7"/>
  <c r="V39" i="9"/>
  <c r="Y34" i="9"/>
  <c r="AC29" i="9"/>
  <c r="U24" i="9"/>
  <c r="X19" i="9"/>
  <c r="AB39" i="8"/>
  <c r="Y39" i="8"/>
  <c r="X39" i="8"/>
  <c r="S34" i="8"/>
  <c r="Y29" i="8"/>
  <c r="X24" i="8"/>
  <c r="Y24" i="8"/>
  <c r="Z24" i="8"/>
  <c r="AC19" i="8"/>
  <c r="Y19" i="8"/>
  <c r="V14" i="8"/>
  <c r="S14" i="8"/>
  <c r="S39" i="11"/>
  <c r="X39" i="11"/>
  <c r="AA34" i="11"/>
  <c r="W34" i="11"/>
  <c r="Y34" i="11"/>
  <c r="AB29" i="11"/>
  <c r="AD24" i="11"/>
  <c r="T24" i="11"/>
  <c r="X19" i="11"/>
  <c r="Y14" i="11"/>
  <c r="S19" i="13"/>
  <c r="W14" i="13"/>
  <c r="V34" i="14"/>
  <c r="W29" i="14"/>
  <c r="S24" i="14"/>
  <c r="AA19" i="14"/>
  <c r="U14" i="14"/>
  <c r="V14" i="14"/>
  <c r="AB39" i="16"/>
  <c r="Y34" i="16"/>
  <c r="W19" i="16"/>
  <c r="AC29" i="17"/>
  <c r="U29" i="17"/>
  <c r="W39" i="18"/>
  <c r="AA39" i="18"/>
  <c r="V34" i="18"/>
  <c r="AA34" i="18"/>
  <c r="AB14" i="18"/>
  <c r="V34" i="12"/>
  <c r="S34" i="12"/>
  <c r="Y34" i="12"/>
  <c r="U34" i="12"/>
  <c r="AD29" i="12"/>
  <c r="AA29" i="12"/>
  <c r="S29" i="12"/>
  <c r="AD24" i="12"/>
  <c r="U19" i="12"/>
  <c r="S19" i="12"/>
  <c r="AB39" i="15"/>
  <c r="X39" i="15"/>
  <c r="T39" i="15"/>
  <c r="Y39" i="15"/>
  <c r="S24" i="15"/>
  <c r="P39" i="19"/>
  <c r="W39" i="19"/>
  <c r="S19" i="19"/>
  <c r="H44" i="10"/>
  <c r="S44" i="9"/>
  <c r="AA44" i="9"/>
  <c r="S44" i="8"/>
  <c r="AA44" i="8"/>
  <c r="T44" i="18"/>
  <c r="Z44" i="18"/>
  <c r="T44" i="19"/>
  <c r="DN61" i="48"/>
  <c r="D61" i="48" s="1"/>
  <c r="DN54" i="48"/>
  <c r="D54" i="48" s="1"/>
  <c r="DN56" i="48"/>
  <c r="D56" i="48" s="1"/>
  <c r="DN60" i="48"/>
  <c r="D60" i="48" s="1"/>
  <c r="DN50" i="48"/>
  <c r="D50" i="48" s="1"/>
  <c r="DN44" i="48"/>
  <c r="D44" i="48" s="1"/>
  <c r="DN21" i="48"/>
  <c r="D21" i="48" s="1"/>
  <c r="DN51" i="48"/>
  <c r="D51" i="48" s="1"/>
  <c r="DN59" i="48"/>
  <c r="D59" i="48" s="1"/>
  <c r="DN46" i="48"/>
  <c r="D46" i="48" s="1"/>
  <c r="DN40" i="48"/>
  <c r="D40" i="48" s="1"/>
  <c r="DN10" i="48"/>
  <c r="D10" i="48" s="1"/>
  <c r="DN55" i="48"/>
  <c r="D55" i="48" s="1"/>
  <c r="DN31" i="48"/>
  <c r="D31" i="48" s="1"/>
  <c r="DN24" i="48"/>
  <c r="D24" i="48" s="1"/>
  <c r="DN20" i="48"/>
  <c r="D20" i="48" s="1"/>
  <c r="DN9" i="48"/>
  <c r="D9" i="48" s="1"/>
  <c r="DN39" i="48"/>
  <c r="D39" i="48" s="1"/>
  <c r="DN45" i="48"/>
  <c r="D45" i="48" s="1"/>
  <c r="X27" i="51"/>
  <c r="U45" i="50"/>
  <c r="V45" i="50" s="1"/>
  <c r="M24" i="50"/>
  <c r="N24" i="50" s="1"/>
  <c r="Y32" i="51"/>
  <c r="AB32" i="51"/>
  <c r="V32" i="51"/>
  <c r="U32" i="51"/>
  <c r="W31" i="51"/>
  <c r="X31" i="51"/>
  <c r="T31" i="51"/>
  <c r="H60" i="51"/>
  <c r="Z47" i="51"/>
  <c r="W47" i="51"/>
  <c r="X47" i="51"/>
  <c r="AC21" i="51"/>
  <c r="M29" i="50"/>
  <c r="N29" i="50" s="1"/>
  <c r="M49" i="50"/>
  <c r="N49" i="50" s="1"/>
  <c r="Y28" i="51"/>
  <c r="AB28" i="51"/>
  <c r="W28" i="51"/>
  <c r="V28" i="51"/>
  <c r="U28" i="51"/>
  <c r="V34" i="51"/>
  <c r="T34" i="51"/>
  <c r="F54" i="51"/>
  <c r="V15" i="51"/>
  <c r="U15" i="51"/>
  <c r="W15" i="51"/>
  <c r="AD15" i="51"/>
  <c r="AC15" i="51"/>
  <c r="F52" i="51"/>
  <c r="AC39" i="51"/>
  <c r="Y39" i="51"/>
  <c r="V39" i="51"/>
  <c r="U39" i="51"/>
  <c r="AB39" i="51"/>
  <c r="Z17" i="51"/>
  <c r="V17" i="51"/>
  <c r="W17" i="51"/>
  <c r="AD17" i="51"/>
  <c r="AB17" i="51"/>
  <c r="V13" i="51"/>
  <c r="AC13" i="51"/>
  <c r="Z41" i="51"/>
  <c r="AA41" i="51"/>
  <c r="X41" i="51"/>
  <c r="W41" i="51"/>
  <c r="P30" i="51"/>
  <c r="W19" i="50"/>
  <c r="O56" i="50"/>
  <c r="O21" i="50"/>
  <c r="W35" i="50"/>
  <c r="W26" i="50"/>
  <c r="W44" i="50"/>
  <c r="M41" i="50"/>
  <c r="N41" i="50" s="1"/>
  <c r="P41" i="51"/>
  <c r="U31" i="51"/>
  <c r="Y47" i="51"/>
  <c r="Z39" i="51"/>
  <c r="T16" i="51"/>
  <c r="X16" i="51"/>
  <c r="P16" i="51"/>
  <c r="AB16" i="51"/>
  <c r="U16" i="51"/>
  <c r="X20" i="51"/>
  <c r="T20" i="51"/>
  <c r="Y20" i="51"/>
  <c r="AB20" i="51"/>
  <c r="F50" i="51"/>
  <c r="U50" i="51" s="1"/>
  <c r="X37" i="51"/>
  <c r="U37" i="51"/>
  <c r="F53" i="51"/>
  <c r="U53" i="51" s="1"/>
  <c r="V27" i="51"/>
  <c r="W27" i="51"/>
  <c r="AB14" i="51"/>
  <c r="Y14" i="51"/>
  <c r="AA28" i="51"/>
  <c r="AA29" i="51"/>
  <c r="J55" i="51"/>
  <c r="E60" i="51"/>
  <c r="T60" i="51" s="1"/>
  <c r="F58" i="51"/>
  <c r="H56" i="51"/>
  <c r="H50" i="51"/>
  <c r="H54" i="51"/>
  <c r="Z18" i="51"/>
  <c r="Y29" i="51"/>
  <c r="AC31" i="51"/>
  <c r="K52" i="51"/>
  <c r="K54" i="51"/>
  <c r="L57" i="51"/>
  <c r="AA46" i="51"/>
  <c r="M58" i="51"/>
  <c r="M54" i="51"/>
  <c r="P39" i="51"/>
  <c r="AD14" i="51"/>
  <c r="K58" i="51"/>
  <c r="K59" i="51"/>
  <c r="Z34" i="51"/>
  <c r="N55" i="51"/>
  <c r="N60" i="51"/>
  <c r="P32" i="51"/>
  <c r="O60" i="51"/>
  <c r="P14" i="51"/>
  <c r="P27" i="36"/>
  <c r="P14" i="34"/>
  <c r="O35" i="51"/>
  <c r="O53" i="34"/>
  <c r="O53" i="51"/>
  <c r="O53" i="36"/>
  <c r="O52" i="37"/>
  <c r="AD13" i="51"/>
  <c r="O60" i="36"/>
  <c r="O60" i="38"/>
  <c r="P20" i="38"/>
  <c r="P20" i="51"/>
  <c r="O59" i="35"/>
  <c r="O59" i="51"/>
  <c r="O58" i="51"/>
  <c r="AD15" i="36"/>
  <c r="D15" i="31" s="1"/>
  <c r="O50" i="37"/>
  <c r="O50" i="35"/>
  <c r="O56" i="33"/>
  <c r="N56" i="35"/>
  <c r="AC17" i="51"/>
  <c r="N12" i="47"/>
  <c r="N25" i="47"/>
  <c r="AC27" i="51"/>
  <c r="N53" i="37"/>
  <c r="N53" i="38"/>
  <c r="N53" i="35"/>
  <c r="N52" i="51"/>
  <c r="N60" i="34"/>
  <c r="N60" i="36"/>
  <c r="N60" i="35"/>
  <c r="AC20" i="51"/>
  <c r="N59" i="51"/>
  <c r="N59" i="35"/>
  <c r="N58" i="51"/>
  <c r="N58" i="36"/>
  <c r="P24" i="51"/>
  <c r="N50" i="51"/>
  <c r="N50" i="33"/>
  <c r="N57" i="37"/>
  <c r="N57" i="38"/>
  <c r="N57" i="51"/>
  <c r="N52" i="33"/>
  <c r="M53" i="38"/>
  <c r="M53" i="51"/>
  <c r="M53" i="33"/>
  <c r="AB40" i="34"/>
  <c r="AB24" i="33"/>
  <c r="N52" i="38"/>
  <c r="M52" i="37"/>
  <c r="AC26" i="38"/>
  <c r="AD26" i="33"/>
  <c r="G31" i="31" s="1"/>
  <c r="AD39" i="51"/>
  <c r="M52" i="35"/>
  <c r="M52" i="51"/>
  <c r="M52" i="34"/>
  <c r="AC41" i="34"/>
  <c r="AB15" i="51"/>
  <c r="M54" i="35"/>
  <c r="M57" i="51"/>
  <c r="M57" i="37"/>
  <c r="M59" i="38"/>
  <c r="M59" i="51"/>
  <c r="M58" i="33"/>
  <c r="M56" i="51"/>
  <c r="P17" i="51"/>
  <c r="P46" i="51"/>
  <c r="L53" i="51"/>
  <c r="L53" i="38"/>
  <c r="L53" i="34"/>
  <c r="AB27" i="33"/>
  <c r="P37" i="51"/>
  <c r="L52" i="36"/>
  <c r="AA39" i="36"/>
  <c r="L52" i="35"/>
  <c r="L54" i="36"/>
  <c r="P15" i="51"/>
  <c r="L54" i="51"/>
  <c r="L55" i="51"/>
  <c r="L60" i="36"/>
  <c r="P47" i="51"/>
  <c r="P34" i="35"/>
  <c r="AC47" i="51"/>
  <c r="L59" i="51"/>
  <c r="AB46" i="51"/>
  <c r="AD46" i="51"/>
  <c r="AA45" i="51"/>
  <c r="P45" i="34"/>
  <c r="AA19" i="34"/>
  <c r="AD45" i="51"/>
  <c r="L58" i="36"/>
  <c r="AD30" i="51"/>
  <c r="L56" i="36"/>
  <c r="AA30" i="51"/>
  <c r="AB30" i="51"/>
  <c r="AC30" i="51"/>
  <c r="L56" i="51"/>
  <c r="P30" i="38"/>
  <c r="L56" i="34"/>
  <c r="K53" i="47"/>
  <c r="K53" i="38"/>
  <c r="AA14" i="37"/>
  <c r="Z27" i="38"/>
  <c r="AA27" i="38"/>
  <c r="AA40" i="35"/>
  <c r="AA27" i="33"/>
  <c r="AD40" i="35"/>
  <c r="E50" i="31" s="1"/>
  <c r="AD27" i="33"/>
  <c r="G32" i="31" s="1"/>
  <c r="K53" i="33"/>
  <c r="K53" i="36"/>
  <c r="Z14" i="36"/>
  <c r="K54" i="38"/>
  <c r="AA41" i="37"/>
  <c r="AA15" i="51"/>
  <c r="Z26" i="33"/>
  <c r="AA26" i="38"/>
  <c r="P39" i="36"/>
  <c r="P26" i="38"/>
  <c r="K52" i="33"/>
  <c r="AB26" i="33"/>
  <c r="AC26" i="33"/>
  <c r="K52" i="38"/>
  <c r="AB13" i="51"/>
  <c r="Z13" i="36"/>
  <c r="AD37" i="35"/>
  <c r="E47" i="31" s="1"/>
  <c r="K50" i="35"/>
  <c r="AD37" i="36"/>
  <c r="D47" i="31" s="1"/>
  <c r="K50" i="37"/>
  <c r="K60" i="36"/>
  <c r="AA34" i="51"/>
  <c r="K60" i="51"/>
  <c r="AC47" i="34"/>
  <c r="AD20" i="51"/>
  <c r="AA20" i="51"/>
  <c r="Z20" i="51"/>
  <c r="AC19" i="35"/>
  <c r="AA45" i="38"/>
  <c r="AA19" i="38"/>
  <c r="AA16" i="51"/>
  <c r="AC16" i="51"/>
  <c r="AD16" i="51"/>
  <c r="AA44" i="51"/>
  <c r="Z44" i="51"/>
  <c r="K57" i="51"/>
  <c r="AB31" i="51"/>
  <c r="K57" i="38"/>
  <c r="Z37" i="35"/>
  <c r="Z37" i="36"/>
  <c r="AA37" i="35"/>
  <c r="Z37" i="51"/>
  <c r="AB37" i="51"/>
  <c r="AD37" i="51"/>
  <c r="AC37" i="51"/>
  <c r="AA37" i="51"/>
  <c r="J50" i="51"/>
  <c r="AB37" i="35"/>
  <c r="AA37" i="34"/>
  <c r="AD37" i="34"/>
  <c r="F47" i="31" s="1"/>
  <c r="AD24" i="51"/>
  <c r="Z24" i="51"/>
  <c r="AA11" i="37"/>
  <c r="AA24" i="51"/>
  <c r="P47" i="34"/>
  <c r="AB21" i="35"/>
  <c r="AA34" i="35"/>
  <c r="P21" i="34"/>
  <c r="AD34" i="35"/>
  <c r="E39" i="31" s="1"/>
  <c r="Y21" i="51"/>
  <c r="Z21" i="51"/>
  <c r="Z47" i="34"/>
  <c r="AC34" i="35"/>
  <c r="Z21" i="35"/>
  <c r="P21" i="35"/>
  <c r="AD21" i="34"/>
  <c r="F21" i="31" s="1"/>
  <c r="AB34" i="35"/>
  <c r="AA21" i="51"/>
  <c r="AB21" i="51"/>
  <c r="P21" i="51"/>
  <c r="AD21" i="51"/>
  <c r="AA21" i="35"/>
  <c r="Y34" i="35"/>
  <c r="AC21" i="35"/>
  <c r="Z21" i="34"/>
  <c r="Z34" i="35"/>
  <c r="AB34" i="51"/>
  <c r="P34" i="51"/>
  <c r="J60" i="51"/>
  <c r="P33" i="51"/>
  <c r="AA33" i="51"/>
  <c r="Z33" i="51"/>
  <c r="AB33" i="51"/>
  <c r="AD33" i="51"/>
  <c r="Z45" i="51"/>
  <c r="AC32" i="51"/>
  <c r="Y45" i="51"/>
  <c r="P45" i="51"/>
  <c r="AD32" i="51"/>
  <c r="AA32" i="51"/>
  <c r="AD19" i="34"/>
  <c r="F19" i="31" s="1"/>
  <c r="AC45" i="51"/>
  <c r="Z19" i="38"/>
  <c r="J58" i="38"/>
  <c r="AD45" i="34"/>
  <c r="F55" i="31" s="1"/>
  <c r="J54" i="36"/>
  <c r="P28" i="51"/>
  <c r="J54" i="33"/>
  <c r="J54" i="38"/>
  <c r="AD28" i="51"/>
  <c r="J54" i="51"/>
  <c r="AA13" i="51"/>
  <c r="Y13" i="51"/>
  <c r="P13" i="51"/>
  <c r="Z13" i="51"/>
  <c r="Z31" i="51"/>
  <c r="P31" i="51"/>
  <c r="AD31" i="51"/>
  <c r="AA31" i="51"/>
  <c r="J57" i="51"/>
  <c r="P27" i="51"/>
  <c r="AA27" i="51"/>
  <c r="AB27" i="51"/>
  <c r="AA14" i="33"/>
  <c r="AD27" i="51"/>
  <c r="Z27" i="51"/>
  <c r="J56" i="34"/>
  <c r="J56" i="35"/>
  <c r="P34" i="50"/>
  <c r="AD44" i="51"/>
  <c r="AB44" i="51"/>
  <c r="I55" i="38"/>
  <c r="AC29" i="51"/>
  <c r="P29" i="51"/>
  <c r="X29" i="51"/>
  <c r="I55" i="51"/>
  <c r="Y44" i="51"/>
  <c r="AA18" i="51"/>
  <c r="AC44" i="51"/>
  <c r="I57" i="37"/>
  <c r="P44" i="51"/>
  <c r="I57" i="51"/>
  <c r="I57" i="34"/>
  <c r="I53" i="36"/>
  <c r="Z14" i="51"/>
  <c r="I53" i="35"/>
  <c r="AC14" i="51"/>
  <c r="AA14" i="51"/>
  <c r="X14" i="51"/>
  <c r="X27" i="38"/>
  <c r="AB27" i="38"/>
  <c r="AD40" i="34"/>
  <c r="F50" i="31" s="1"/>
  <c r="AA40" i="34"/>
  <c r="P14" i="37"/>
  <c r="AC27" i="38"/>
  <c r="AD27" i="38"/>
  <c r="I32" i="31" s="1"/>
  <c r="I53" i="33"/>
  <c r="X14" i="33"/>
  <c r="AD14" i="33"/>
  <c r="G14" i="31" s="1"/>
  <c r="Y40" i="34"/>
  <c r="AC14" i="33"/>
  <c r="P27" i="38"/>
  <c r="Z26" i="51"/>
  <c r="I52" i="37"/>
  <c r="I52" i="34"/>
  <c r="AB13" i="36"/>
  <c r="AA39" i="51"/>
  <c r="AB26" i="51"/>
  <c r="X13" i="36"/>
  <c r="AB39" i="34"/>
  <c r="I52" i="35"/>
  <c r="X26" i="51"/>
  <c r="P26" i="51"/>
  <c r="P13" i="36"/>
  <c r="Y13" i="36"/>
  <c r="X26" i="38"/>
  <c r="Y26" i="51"/>
  <c r="AD26" i="51"/>
  <c r="AA26" i="51"/>
  <c r="AC26" i="51"/>
  <c r="Y41" i="51"/>
  <c r="AB15" i="37"/>
  <c r="I54" i="35"/>
  <c r="AB41" i="51"/>
  <c r="AA41" i="33"/>
  <c r="Y28" i="35"/>
  <c r="Y41" i="36"/>
  <c r="AA28" i="36"/>
  <c r="AC41" i="51"/>
  <c r="AD41" i="51"/>
  <c r="Z15" i="38"/>
  <c r="I60" i="51"/>
  <c r="P20" i="33"/>
  <c r="P46" i="34"/>
  <c r="AD19" i="51"/>
  <c r="P19" i="51"/>
  <c r="AB19" i="51"/>
  <c r="AC19" i="51"/>
  <c r="Y19" i="51"/>
  <c r="Z19" i="51"/>
  <c r="X19" i="51"/>
  <c r="E25" i="40"/>
  <c r="F25" i="40" s="1"/>
  <c r="H52" i="51"/>
  <c r="H57" i="51"/>
  <c r="X28" i="33"/>
  <c r="P28" i="36"/>
  <c r="Y15" i="38"/>
  <c r="P41" i="36"/>
  <c r="AB28" i="36"/>
  <c r="AD41" i="36"/>
  <c r="D51" i="31" s="1"/>
  <c r="Z28" i="33"/>
  <c r="Z41" i="33"/>
  <c r="AC15" i="38"/>
  <c r="H54" i="37"/>
  <c r="AD28" i="36"/>
  <c r="D33" i="31" s="1"/>
  <c r="P28" i="35"/>
  <c r="W28" i="36"/>
  <c r="X28" i="35"/>
  <c r="AA28" i="33"/>
  <c r="AB41" i="33"/>
  <c r="AD15" i="38"/>
  <c r="I15" i="31" s="1"/>
  <c r="AC28" i="35"/>
  <c r="P41" i="33"/>
  <c r="AD28" i="33"/>
  <c r="G33" i="31" s="1"/>
  <c r="H54" i="35"/>
  <c r="X24" i="34"/>
  <c r="H50" i="36"/>
  <c r="H50" i="35"/>
  <c r="X33" i="37"/>
  <c r="P33" i="34"/>
  <c r="H58" i="36"/>
  <c r="G60" i="36"/>
  <c r="AA20" i="34"/>
  <c r="AA33" i="34"/>
  <c r="AD46" i="34"/>
  <c r="F56" i="31" s="1"/>
  <c r="Z46" i="34"/>
  <c r="V46" i="34"/>
  <c r="AD20" i="33"/>
  <c r="G20" i="31" s="1"/>
  <c r="Z20" i="33"/>
  <c r="V20" i="33"/>
  <c r="AA33" i="33"/>
  <c r="AB20" i="37"/>
  <c r="AB33" i="37"/>
  <c r="AD33" i="34"/>
  <c r="F38" i="31" s="1"/>
  <c r="Z33" i="34"/>
  <c r="V33" i="34"/>
  <c r="AC20" i="37"/>
  <c r="G52" i="51"/>
  <c r="G53" i="51"/>
  <c r="G50" i="34"/>
  <c r="G50" i="35"/>
  <c r="W37" i="35"/>
  <c r="G57" i="51"/>
  <c r="G54" i="51"/>
  <c r="G56" i="51"/>
  <c r="W39" i="37"/>
  <c r="X39" i="33"/>
  <c r="V37" i="37"/>
  <c r="W24" i="36"/>
  <c r="F56" i="51"/>
  <c r="P34" i="33"/>
  <c r="U21" i="33"/>
  <c r="AD34" i="36"/>
  <c r="D39" i="31" s="1"/>
  <c r="X34" i="51"/>
  <c r="AD34" i="51"/>
  <c r="AC34" i="51"/>
  <c r="U34" i="37"/>
  <c r="F57" i="51"/>
  <c r="M21" i="50"/>
  <c r="N21" i="50" s="1"/>
  <c r="M20" i="50"/>
  <c r="N20" i="50" s="1"/>
  <c r="M40" i="50"/>
  <c r="N40" i="50" s="1"/>
  <c r="M39" i="50"/>
  <c r="N39" i="50" s="1"/>
  <c r="E56" i="36"/>
  <c r="M45" i="50"/>
  <c r="N45" i="50" s="1"/>
  <c r="E57" i="51"/>
  <c r="M60" i="50"/>
  <c r="N60" i="50" s="1"/>
  <c r="M59" i="50"/>
  <c r="N59" i="50" s="1"/>
  <c r="M55" i="50"/>
  <c r="N55" i="50" s="1"/>
  <c r="E59" i="51"/>
  <c r="M54" i="50"/>
  <c r="N54" i="50" s="1"/>
  <c r="O54" i="50"/>
  <c r="E58" i="51"/>
  <c r="E54" i="51"/>
  <c r="T54" i="51" s="1"/>
  <c r="M30" i="50"/>
  <c r="N30" i="50" s="1"/>
  <c r="E55" i="51"/>
  <c r="U55" i="51" s="1"/>
  <c r="M36" i="50"/>
  <c r="N36" i="50" s="1"/>
  <c r="O11" i="50"/>
  <c r="M11" i="50"/>
  <c r="N11" i="50" s="1"/>
  <c r="X11" i="33"/>
  <c r="X24" i="35"/>
  <c r="H35" i="51"/>
  <c r="L35" i="51"/>
  <c r="H48" i="51"/>
  <c r="I35" i="51"/>
  <c r="M35" i="51"/>
  <c r="M48" i="51"/>
  <c r="F35" i="51"/>
  <c r="N35" i="51"/>
  <c r="F48" i="51"/>
  <c r="J48" i="51"/>
  <c r="N48" i="51"/>
  <c r="G35" i="51"/>
  <c r="K35" i="51"/>
  <c r="G48" i="51"/>
  <c r="K48" i="51"/>
  <c r="O48" i="51"/>
  <c r="S53" i="51"/>
  <c r="T53" i="51"/>
  <c r="S39" i="37"/>
  <c r="Y39" i="37"/>
  <c r="T26" i="35"/>
  <c r="S52" i="51"/>
  <c r="T52" i="51"/>
  <c r="AD11" i="36"/>
  <c r="D11" i="31" s="1"/>
  <c r="P44" i="50"/>
  <c r="U21" i="36"/>
  <c r="Y21" i="36"/>
  <c r="AC21" i="36"/>
  <c r="V34" i="36"/>
  <c r="Z34" i="36"/>
  <c r="AB21" i="34"/>
  <c r="X21" i="34"/>
  <c r="T21" i="34"/>
  <c r="AA34" i="34"/>
  <c r="W34" i="34"/>
  <c r="T47" i="34"/>
  <c r="AB47" i="34"/>
  <c r="X21" i="33"/>
  <c r="AD34" i="33"/>
  <c r="G39" i="31" s="1"/>
  <c r="Z34" i="33"/>
  <c r="V34" i="33"/>
  <c r="X34" i="37"/>
  <c r="T34" i="38"/>
  <c r="X34" i="38"/>
  <c r="AB34" i="38"/>
  <c r="T47" i="38"/>
  <c r="X47" i="38"/>
  <c r="AB47" i="38"/>
  <c r="AA47" i="34"/>
  <c r="W47" i="34"/>
  <c r="AC21" i="33"/>
  <c r="Y21" i="33"/>
  <c r="AC34" i="37"/>
  <c r="Y34" i="37"/>
  <c r="AC34" i="38"/>
  <c r="V47" i="34"/>
  <c r="S60" i="51"/>
  <c r="W55" i="50"/>
  <c r="X39" i="50"/>
  <c r="S59" i="51"/>
  <c r="T19" i="38"/>
  <c r="S58" i="51"/>
  <c r="C47" i="46"/>
  <c r="S57" i="51"/>
  <c r="S54" i="51"/>
  <c r="S56" i="51"/>
  <c r="S55" i="51"/>
  <c r="P45" i="50"/>
  <c r="P11" i="50"/>
  <c r="W37" i="36"/>
  <c r="S50" i="51"/>
  <c r="T50" i="51"/>
  <c r="S25" i="51"/>
  <c r="T25" i="51"/>
  <c r="D35" i="51"/>
  <c r="D48" i="51"/>
  <c r="S38" i="51"/>
  <c r="T38" i="51"/>
  <c r="EZ34" i="32"/>
  <c r="DT34" i="32"/>
  <c r="CP34" i="32"/>
  <c r="EK29" i="32"/>
  <c r="EM34" i="32"/>
  <c r="CX34" i="32"/>
  <c r="BP34" i="32"/>
  <c r="FD34" i="32"/>
  <c r="FD29" i="32"/>
  <c r="EO29" i="32"/>
  <c r="CD24" i="32"/>
  <c r="CS34" i="32"/>
  <c r="EN29" i="32"/>
  <c r="DW29" i="32"/>
  <c r="FJ43" i="32"/>
  <c r="FJ135" i="32" s="1"/>
  <c r="DJ44" i="32"/>
  <c r="DQ13" i="32"/>
  <c r="DQ129" i="32" s="1"/>
  <c r="CK29" i="32"/>
  <c r="FF34" i="32"/>
  <c r="EI34" i="32"/>
  <c r="DF34" i="32"/>
  <c r="CT34" i="32"/>
  <c r="EP29" i="32"/>
  <c r="FH19" i="32"/>
  <c r="BX41" i="32"/>
  <c r="BX99" i="32" s="1"/>
  <c r="ET19" i="32"/>
  <c r="AT23" i="32"/>
  <c r="AT131" i="32" s="1"/>
  <c r="CL24" i="32"/>
  <c r="EL19" i="32"/>
  <c r="FB39" i="32"/>
  <c r="BV39" i="32"/>
  <c r="BC39" i="32"/>
  <c r="AN39" i="32"/>
  <c r="DE34" i="32"/>
  <c r="EP24" i="32"/>
  <c r="FD19" i="32"/>
  <c r="EN19" i="32"/>
  <c r="DN19" i="32"/>
  <c r="AK24" i="32"/>
  <c r="DB26" i="32"/>
  <c r="DB96" i="32" s="1"/>
  <c r="P21" i="50"/>
  <c r="P51" i="50"/>
  <c r="CU24" i="32"/>
  <c r="FI39" i="32"/>
  <c r="P26" i="50"/>
  <c r="EL39" i="32"/>
  <c r="EX34" i="32"/>
  <c r="FB24" i="32"/>
  <c r="P19" i="50"/>
  <c r="L12" i="50"/>
  <c r="P39" i="50"/>
  <c r="L37" i="50"/>
  <c r="P36" i="50"/>
  <c r="X60" i="50"/>
  <c r="L57" i="50"/>
  <c r="X49" i="50"/>
  <c r="P29" i="50"/>
  <c r="Q29" i="50" s="1"/>
  <c r="X56" i="50"/>
  <c r="L27" i="50"/>
  <c r="P56" i="50"/>
  <c r="M51" i="50"/>
  <c r="N51" i="50" s="1"/>
  <c r="M35" i="50"/>
  <c r="N35" i="50" s="1"/>
  <c r="L62" i="50"/>
  <c r="L52" i="50"/>
  <c r="X29" i="50"/>
  <c r="J52" i="38"/>
  <c r="N52" i="36"/>
  <c r="F52" i="36"/>
  <c r="AS24" i="32"/>
  <c r="AS14" i="32"/>
  <c r="O52" i="35"/>
  <c r="K52" i="35"/>
  <c r="G52" i="35"/>
  <c r="AL39" i="32"/>
  <c r="D52" i="35"/>
  <c r="S52" i="35" s="1"/>
  <c r="O52" i="36"/>
  <c r="AK29" i="32"/>
  <c r="AK14" i="32"/>
  <c r="J52" i="36"/>
  <c r="H52" i="35"/>
  <c r="G52" i="36"/>
  <c r="M25" i="50"/>
  <c r="N25" i="50" s="1"/>
  <c r="J54" i="35"/>
  <c r="G54" i="35"/>
  <c r="T15" i="34"/>
  <c r="H54" i="38"/>
  <c r="K32" i="50"/>
  <c r="N56" i="36"/>
  <c r="J56" i="36"/>
  <c r="O56" i="36"/>
  <c r="F56" i="36"/>
  <c r="P24" i="50"/>
  <c r="M56" i="35"/>
  <c r="I56" i="35"/>
  <c r="L47" i="50"/>
  <c r="M46" i="50"/>
  <c r="N46" i="50" s="1"/>
  <c r="X20" i="50"/>
  <c r="L42" i="50"/>
  <c r="W41" i="50"/>
  <c r="L57" i="35"/>
  <c r="O57" i="37"/>
  <c r="K57" i="37"/>
  <c r="G57" i="37"/>
  <c r="J57" i="35"/>
  <c r="F57" i="35"/>
  <c r="M57" i="34"/>
  <c r="E57" i="34"/>
  <c r="O57" i="34"/>
  <c r="K57" i="34"/>
  <c r="X18" i="37"/>
  <c r="G57" i="35"/>
  <c r="L57" i="33"/>
  <c r="U18" i="33"/>
  <c r="D57" i="33"/>
  <c r="S57" i="33" s="1"/>
  <c r="O57" i="35"/>
  <c r="K57" i="35"/>
  <c r="EE14" i="32"/>
  <c r="U19" i="37"/>
  <c r="Y19" i="36"/>
  <c r="S57" i="50"/>
  <c r="T46" i="35"/>
  <c r="T20" i="34"/>
  <c r="L32" i="50"/>
  <c r="M59" i="36"/>
  <c r="ET39" i="32"/>
  <c r="EP14" i="32"/>
  <c r="EU11" i="32"/>
  <c r="EU93" i="32" s="1"/>
  <c r="EQ44" i="32"/>
  <c r="EU43" i="32"/>
  <c r="EU135" i="32" s="1"/>
  <c r="EU12" i="32"/>
  <c r="EU111" i="32" s="1"/>
  <c r="EJ14" i="32"/>
  <c r="ER44" i="32"/>
  <c r="ES19" i="32"/>
  <c r="EU18" i="32"/>
  <c r="EU130" i="32" s="1"/>
  <c r="ES14" i="32"/>
  <c r="EU13" i="32"/>
  <c r="EU129" i="32" s="1"/>
  <c r="U20" i="36"/>
  <c r="P29" i="15"/>
  <c r="S29" i="15"/>
  <c r="S39" i="15"/>
  <c r="AC29" i="15"/>
  <c r="Z14" i="15"/>
  <c r="S44" i="15"/>
  <c r="M59" i="34"/>
  <c r="E59" i="34"/>
  <c r="O59" i="34"/>
  <c r="K59" i="34"/>
  <c r="G59" i="34"/>
  <c r="K59" i="36"/>
  <c r="ER29" i="32"/>
  <c r="AC34" i="15"/>
  <c r="AD34" i="15"/>
  <c r="AB34" i="15"/>
  <c r="Y29" i="15"/>
  <c r="W29" i="15"/>
  <c r="AC44" i="15"/>
  <c r="L59" i="36"/>
  <c r="H59" i="36"/>
  <c r="EP39" i="32"/>
  <c r="O59" i="38"/>
  <c r="K59" i="38"/>
  <c r="L59" i="38"/>
  <c r="D59" i="38"/>
  <c r="AC46" i="37"/>
  <c r="I59" i="37"/>
  <c r="F59" i="36"/>
  <c r="U20" i="47"/>
  <c r="AB20" i="38"/>
  <c r="T20" i="38"/>
  <c r="M59" i="37"/>
  <c r="Z46" i="33"/>
  <c r="V46" i="33"/>
  <c r="U33" i="34"/>
  <c r="N59" i="36"/>
  <c r="J59" i="36"/>
  <c r="P59" i="50"/>
  <c r="D60" i="37"/>
  <c r="S60" i="37" s="1"/>
  <c r="V21" i="38"/>
  <c r="P49" i="50"/>
  <c r="J60" i="36"/>
  <c r="M60" i="36"/>
  <c r="FG14" i="32"/>
  <c r="H60" i="36"/>
  <c r="D60" i="36"/>
  <c r="P54" i="50"/>
  <c r="C62" i="50"/>
  <c r="G59" i="50"/>
  <c r="H60" i="50"/>
  <c r="E60" i="50"/>
  <c r="F60" i="50" s="1"/>
  <c r="D62" i="50"/>
  <c r="E59" i="50"/>
  <c r="H59" i="50"/>
  <c r="F60" i="36"/>
  <c r="FH39" i="32"/>
  <c r="EZ39" i="32"/>
  <c r="H61" i="50"/>
  <c r="E61" i="50"/>
  <c r="F61" i="50" s="1"/>
  <c r="P61" i="50"/>
  <c r="O60" i="50"/>
  <c r="G60" i="50"/>
  <c r="FJ16" i="32"/>
  <c r="FJ94" i="32" s="1"/>
  <c r="O59" i="36"/>
  <c r="G59" i="36"/>
  <c r="AC33" i="34"/>
  <c r="EM24" i="32"/>
  <c r="D59" i="36"/>
  <c r="AA20" i="36"/>
  <c r="ER39" i="32"/>
  <c r="EO39" i="32"/>
  <c r="EK39" i="32"/>
  <c r="E55" i="50"/>
  <c r="F55" i="50" s="1"/>
  <c r="P55" i="50"/>
  <c r="H55" i="50"/>
  <c r="I55" i="50" s="1"/>
  <c r="J55" i="50" s="1"/>
  <c r="E56" i="50"/>
  <c r="F56" i="50" s="1"/>
  <c r="H56" i="50"/>
  <c r="I56" i="50" s="1"/>
  <c r="J56" i="50" s="1"/>
  <c r="C57" i="50"/>
  <c r="G54" i="50"/>
  <c r="G57" i="50" s="1"/>
  <c r="EU23" i="32"/>
  <c r="EU131" i="32" s="1"/>
  <c r="I59" i="36"/>
  <c r="E59" i="36"/>
  <c r="ES34" i="32"/>
  <c r="EK34" i="32"/>
  <c r="L59" i="49"/>
  <c r="E54" i="50"/>
  <c r="D57" i="50"/>
  <c r="H54" i="50"/>
  <c r="N58" i="38"/>
  <c r="F58" i="38"/>
  <c r="J58" i="34"/>
  <c r="J58" i="49"/>
  <c r="J58" i="35"/>
  <c r="EF11" i="32"/>
  <c r="EF93" i="32" s="1"/>
  <c r="EA14" i="32"/>
  <c r="N58" i="37"/>
  <c r="J58" i="37"/>
  <c r="DZ39" i="32"/>
  <c r="DX34" i="32"/>
  <c r="H50" i="50"/>
  <c r="P50" i="50"/>
  <c r="E50" i="50"/>
  <c r="F50" i="50" s="1"/>
  <c r="C52" i="50"/>
  <c r="G49" i="50"/>
  <c r="DV24" i="32"/>
  <c r="O50" i="50"/>
  <c r="G50" i="50"/>
  <c r="T19" i="33"/>
  <c r="I58" i="36"/>
  <c r="E51" i="50"/>
  <c r="F51" i="50" s="1"/>
  <c r="H51" i="50"/>
  <c r="I51" i="50" s="1"/>
  <c r="J51" i="50" s="1"/>
  <c r="N58" i="34"/>
  <c r="D52" i="50"/>
  <c r="E49" i="50"/>
  <c r="H49" i="50"/>
  <c r="K52" i="50"/>
  <c r="P35" i="50"/>
  <c r="DQ21" i="32"/>
  <c r="DQ95" i="32" s="1"/>
  <c r="DF24" i="32"/>
  <c r="DO34" i="32"/>
  <c r="DK34" i="32"/>
  <c r="H45" i="50"/>
  <c r="E45" i="50"/>
  <c r="F45" i="50" s="1"/>
  <c r="DK19" i="32"/>
  <c r="H46" i="50"/>
  <c r="E46" i="50"/>
  <c r="F46" i="50" s="1"/>
  <c r="G44" i="50"/>
  <c r="C47" i="50"/>
  <c r="DM24" i="32"/>
  <c r="M19" i="50"/>
  <c r="N19" i="50" s="1"/>
  <c r="E44" i="50"/>
  <c r="H44" i="50"/>
  <c r="D47" i="50"/>
  <c r="DF14" i="32"/>
  <c r="DQ16" i="32"/>
  <c r="DQ94" i="32" s="1"/>
  <c r="P40" i="50"/>
  <c r="O45" i="50"/>
  <c r="G45" i="50"/>
  <c r="DB12" i="32"/>
  <c r="DB111" i="32" s="1"/>
  <c r="CV39" i="32"/>
  <c r="H39" i="50"/>
  <c r="E39" i="50"/>
  <c r="D42" i="50"/>
  <c r="CW19" i="32"/>
  <c r="G39" i="50"/>
  <c r="G42" i="50" s="1"/>
  <c r="C42" i="50"/>
  <c r="O39" i="50"/>
  <c r="DA34" i="32"/>
  <c r="CZ34" i="32"/>
  <c r="CV34" i="32"/>
  <c r="K42" i="50"/>
  <c r="H41" i="50"/>
  <c r="I41" i="50" s="1"/>
  <c r="J41" i="50" s="1"/>
  <c r="P41" i="50"/>
  <c r="E41" i="50"/>
  <c r="F41" i="50" s="1"/>
  <c r="H40" i="50"/>
  <c r="I40" i="50" s="1"/>
  <c r="J40" i="50" s="1"/>
  <c r="E40" i="50"/>
  <c r="F40" i="50" s="1"/>
  <c r="CA29" i="32"/>
  <c r="I34" i="29"/>
  <c r="J34" i="29" s="1"/>
  <c r="S37" i="50"/>
  <c r="C37" i="50"/>
  <c r="G34" i="50"/>
  <c r="G37" i="50" s="1"/>
  <c r="N55" i="34"/>
  <c r="J55" i="35"/>
  <c r="H35" i="50"/>
  <c r="I35" i="50" s="1"/>
  <c r="J35" i="50" s="1"/>
  <c r="E35" i="50"/>
  <c r="F35" i="50" s="1"/>
  <c r="D37" i="50"/>
  <c r="H34" i="50"/>
  <c r="E34" i="50"/>
  <c r="D55" i="37"/>
  <c r="S55" i="37" s="1"/>
  <c r="F55" i="33"/>
  <c r="N55" i="35"/>
  <c r="J55" i="36"/>
  <c r="E36" i="50"/>
  <c r="F36" i="50" s="1"/>
  <c r="H36" i="50"/>
  <c r="I36" i="50" s="1"/>
  <c r="J36" i="50" s="1"/>
  <c r="BU19" i="32"/>
  <c r="P9" i="50"/>
  <c r="P20" i="50"/>
  <c r="G29" i="50"/>
  <c r="G32" i="50" s="1"/>
  <c r="C32" i="50"/>
  <c r="H30" i="50"/>
  <c r="I30" i="50" s="1"/>
  <c r="J30" i="50" s="1"/>
  <c r="E30" i="50"/>
  <c r="F30" i="50" s="1"/>
  <c r="D32" i="50"/>
  <c r="E29" i="50"/>
  <c r="H29" i="50"/>
  <c r="AD41" i="38"/>
  <c r="I51" i="31" s="1"/>
  <c r="P30" i="50"/>
  <c r="BM44" i="32"/>
  <c r="BL14" i="32"/>
  <c r="H31" i="50"/>
  <c r="I31" i="50" s="1"/>
  <c r="J31" i="50" s="1"/>
  <c r="E31" i="50"/>
  <c r="F31" i="50" s="1"/>
  <c r="P31" i="50"/>
  <c r="L22" i="50"/>
  <c r="E26" i="50"/>
  <c r="F26" i="50" s="1"/>
  <c r="H26" i="50"/>
  <c r="I26" i="50" s="1"/>
  <c r="J26" i="50" s="1"/>
  <c r="BH24" i="32"/>
  <c r="C27" i="50"/>
  <c r="G24" i="50"/>
  <c r="G27" i="50" s="1"/>
  <c r="P25" i="50"/>
  <c r="BE14" i="32"/>
  <c r="H25" i="50"/>
  <c r="I25" i="50" s="1"/>
  <c r="J25" i="50" s="1"/>
  <c r="E25" i="50"/>
  <c r="F25" i="50" s="1"/>
  <c r="D27" i="50"/>
  <c r="H24" i="50"/>
  <c r="E24" i="50"/>
  <c r="Z13" i="37"/>
  <c r="I52" i="38"/>
  <c r="O52" i="34"/>
  <c r="K52" i="34"/>
  <c r="G52" i="34"/>
  <c r="K52" i="36"/>
  <c r="G52" i="38"/>
  <c r="J52" i="35"/>
  <c r="F52" i="35"/>
  <c r="AJ39" i="32"/>
  <c r="AQ14" i="32"/>
  <c r="H19" i="50"/>
  <c r="D22" i="50"/>
  <c r="E19" i="50"/>
  <c r="U26" i="34"/>
  <c r="AS29" i="32"/>
  <c r="H20" i="50"/>
  <c r="I20" i="50" s="1"/>
  <c r="J20" i="50" s="1"/>
  <c r="E20" i="50"/>
  <c r="F20" i="50" s="1"/>
  <c r="C22" i="50"/>
  <c r="G19" i="50"/>
  <c r="G22" i="50" s="1"/>
  <c r="AO34" i="32"/>
  <c r="E21" i="50"/>
  <c r="F21" i="50" s="1"/>
  <c r="H21" i="50"/>
  <c r="I21" i="50" s="1"/>
  <c r="J21" i="50" s="1"/>
  <c r="E12" i="34"/>
  <c r="CZ15" i="50"/>
  <c r="C15" i="50" s="1"/>
  <c r="C65" i="50" s="1"/>
  <c r="DN15" i="50"/>
  <c r="D15" i="50" s="1"/>
  <c r="D65" i="50" s="1"/>
  <c r="DN16" i="48"/>
  <c r="D16" i="48" s="1"/>
  <c r="CZ16" i="50"/>
  <c r="C16" i="50" s="1"/>
  <c r="C66" i="50" s="1"/>
  <c r="DN16" i="50"/>
  <c r="D16" i="50" s="1"/>
  <c r="D66" i="50" s="1"/>
  <c r="DP15" i="50"/>
  <c r="T15" i="50" s="1"/>
  <c r="T65" i="50" s="1"/>
  <c r="S32" i="10"/>
  <c r="I12" i="37"/>
  <c r="DO15" i="50"/>
  <c r="L15" i="50" s="1"/>
  <c r="DA15" i="50"/>
  <c r="K15" i="50" s="1"/>
  <c r="K65" i="50" s="1"/>
  <c r="DO16" i="50"/>
  <c r="L16" i="50" s="1"/>
  <c r="DA16" i="50"/>
  <c r="K16" i="50" s="1"/>
  <c r="K66" i="50" s="1"/>
  <c r="DP16" i="50"/>
  <c r="T16" i="50" s="1"/>
  <c r="T66" i="50" s="1"/>
  <c r="O38" i="37"/>
  <c r="O48" i="37" s="1"/>
  <c r="K38" i="37"/>
  <c r="K48" i="37" s="1"/>
  <c r="O25" i="37"/>
  <c r="O35" i="37" s="1"/>
  <c r="K25" i="37"/>
  <c r="L12" i="37"/>
  <c r="L22" i="37" s="1"/>
  <c r="M38" i="36"/>
  <c r="M48" i="36" s="1"/>
  <c r="M25" i="36"/>
  <c r="DB15" i="50"/>
  <c r="S15" i="50" s="1"/>
  <c r="S65" i="50" s="1"/>
  <c r="S17" i="10"/>
  <c r="S17" i="32" s="1"/>
  <c r="S112" i="32" s="1"/>
  <c r="D25" i="35"/>
  <c r="L12" i="36"/>
  <c r="DB16" i="50"/>
  <c r="S16" i="50" s="1"/>
  <c r="S66" i="50" s="1"/>
  <c r="X11" i="36"/>
  <c r="Y24" i="36"/>
  <c r="Y37" i="36"/>
  <c r="AC37" i="35"/>
  <c r="U37" i="35"/>
  <c r="AA24" i="34"/>
  <c r="AD11" i="33"/>
  <c r="G11" i="31" s="1"/>
  <c r="AC24" i="33"/>
  <c r="AB11" i="37"/>
  <c r="AB24" i="37"/>
  <c r="AD24" i="35"/>
  <c r="E29" i="31" s="1"/>
  <c r="V24" i="35"/>
  <c r="AD24" i="34"/>
  <c r="F29" i="31" s="1"/>
  <c r="V24" i="34"/>
  <c r="Y11" i="37"/>
  <c r="AB37" i="37"/>
  <c r="N50" i="35"/>
  <c r="F50" i="35"/>
  <c r="N50" i="36"/>
  <c r="T11" i="36"/>
  <c r="AB11" i="36"/>
  <c r="U24" i="36"/>
  <c r="AC24" i="36"/>
  <c r="U37" i="36"/>
  <c r="AC37" i="36"/>
  <c r="W11" i="35"/>
  <c r="Y37" i="35"/>
  <c r="W11" i="34"/>
  <c r="Z11" i="33"/>
  <c r="P11" i="33"/>
  <c r="X24" i="37"/>
  <c r="AA37" i="37"/>
  <c r="AA24" i="35"/>
  <c r="Z24" i="35"/>
  <c r="P24" i="35"/>
  <c r="Z24" i="34"/>
  <c r="P24" i="34"/>
  <c r="AC11" i="37"/>
  <c r="X37" i="37"/>
  <c r="V11" i="36"/>
  <c r="W24" i="34"/>
  <c r="X11" i="37"/>
  <c r="AD24" i="37"/>
  <c r="H29" i="31" s="1"/>
  <c r="W24" i="35"/>
  <c r="AD37" i="37"/>
  <c r="H47" i="31" s="1"/>
  <c r="L44" i="32"/>
  <c r="P10" i="50"/>
  <c r="M10" i="50"/>
  <c r="N10" i="50" s="1"/>
  <c r="M19" i="32"/>
  <c r="P42" i="32"/>
  <c r="P117" i="32" s="1"/>
  <c r="F14" i="32"/>
  <c r="O50" i="36"/>
  <c r="K50" i="36"/>
  <c r="G50" i="36"/>
  <c r="AD24" i="7"/>
  <c r="Z24" i="7"/>
  <c r="AA19" i="7"/>
  <c r="W19" i="7"/>
  <c r="I50" i="36"/>
  <c r="T37" i="36"/>
  <c r="H19" i="32"/>
  <c r="AC34" i="7"/>
  <c r="P17" i="32"/>
  <c r="P112" i="32" s="1"/>
  <c r="O19" i="32"/>
  <c r="U34" i="7"/>
  <c r="AD29" i="7"/>
  <c r="Z29" i="7"/>
  <c r="AC19" i="7"/>
  <c r="Z19" i="7"/>
  <c r="Z34" i="7"/>
  <c r="V34" i="7"/>
  <c r="AA34" i="7"/>
  <c r="W34" i="7"/>
  <c r="X34" i="7"/>
  <c r="X26" i="50"/>
  <c r="O44" i="32"/>
  <c r="G19" i="32"/>
  <c r="P18" i="32"/>
  <c r="P130" i="32" s="1"/>
  <c r="E14" i="32"/>
  <c r="P12" i="32"/>
  <c r="P111" i="32" s="1"/>
  <c r="F44" i="32"/>
  <c r="P43" i="32"/>
  <c r="P135" i="32" s="1"/>
  <c r="K29" i="32"/>
  <c r="P22" i="32"/>
  <c r="P113" i="32" s="1"/>
  <c r="G44" i="32"/>
  <c r="AD38" i="7"/>
  <c r="P36" i="7"/>
  <c r="P39" i="7" s="1"/>
  <c r="S34" i="7"/>
  <c r="AD14" i="7"/>
  <c r="Z14" i="7"/>
  <c r="H10" i="50"/>
  <c r="E10" i="50"/>
  <c r="H9" i="50"/>
  <c r="E9" i="50"/>
  <c r="D12" i="50"/>
  <c r="Y37" i="7"/>
  <c r="U19" i="7"/>
  <c r="G11" i="50"/>
  <c r="G10" i="50"/>
  <c r="V38" i="7"/>
  <c r="G38" i="32" s="1"/>
  <c r="G134" i="32" s="1"/>
  <c r="S37" i="7"/>
  <c r="DN10" i="45"/>
  <c r="D10" i="45" s="1"/>
  <c r="V29" i="7"/>
  <c r="U24" i="7"/>
  <c r="H11" i="50"/>
  <c r="E11" i="50"/>
  <c r="E39" i="7"/>
  <c r="AA29" i="7"/>
  <c r="U29" i="7"/>
  <c r="V24" i="7"/>
  <c r="C12" i="50"/>
  <c r="G9" i="50"/>
  <c r="P21" i="32"/>
  <c r="P95" i="32" s="1"/>
  <c r="E24" i="32"/>
  <c r="H24" i="32"/>
  <c r="M24" i="32"/>
  <c r="M29" i="32"/>
  <c r="E19" i="32"/>
  <c r="K50" i="38"/>
  <c r="I29" i="32"/>
  <c r="T11" i="35"/>
  <c r="X21" i="50"/>
  <c r="S62" i="50"/>
  <c r="X51" i="50"/>
  <c r="U10" i="50"/>
  <c r="T12" i="50"/>
  <c r="U9" i="50"/>
  <c r="T37" i="50"/>
  <c r="U34" i="50"/>
  <c r="X34" i="50"/>
  <c r="U46" i="50"/>
  <c r="V46" i="50" s="1"/>
  <c r="X46" i="50"/>
  <c r="U55" i="50"/>
  <c r="V55" i="50" s="1"/>
  <c r="X55" i="50"/>
  <c r="X11" i="50"/>
  <c r="X36" i="50"/>
  <c r="DC61" i="50"/>
  <c r="AA61" i="50" s="1"/>
  <c r="DC60" i="50"/>
  <c r="AA60" i="50" s="1"/>
  <c r="AE60" i="50" s="1"/>
  <c r="DC59" i="50"/>
  <c r="AA59" i="50" s="1"/>
  <c r="DC56" i="50"/>
  <c r="AA56" i="50" s="1"/>
  <c r="DC55" i="50"/>
  <c r="AA55" i="50" s="1"/>
  <c r="DC54" i="50"/>
  <c r="AA54" i="50" s="1"/>
  <c r="DC51" i="50"/>
  <c r="AA51" i="50" s="1"/>
  <c r="DC50" i="50"/>
  <c r="AA50" i="50" s="1"/>
  <c r="AE50" i="50" s="1"/>
  <c r="DC49" i="50"/>
  <c r="AA49" i="50" s="1"/>
  <c r="DC46" i="50"/>
  <c r="AA46" i="50" s="1"/>
  <c r="DC45" i="50"/>
  <c r="AA45" i="50" s="1"/>
  <c r="AE45" i="50" s="1"/>
  <c r="DC44" i="50"/>
  <c r="AA44" i="50" s="1"/>
  <c r="DC41" i="50"/>
  <c r="AA41" i="50" s="1"/>
  <c r="DC40" i="50"/>
  <c r="AA40" i="50" s="1"/>
  <c r="DC39" i="50"/>
  <c r="AA39" i="50" s="1"/>
  <c r="AE39" i="50" s="1"/>
  <c r="DC35" i="50"/>
  <c r="AA35" i="50" s="1"/>
  <c r="DC34" i="50"/>
  <c r="AA34" i="50" s="1"/>
  <c r="DC31" i="50"/>
  <c r="AA31" i="50" s="1"/>
  <c r="DC30" i="50"/>
  <c r="AA30" i="50" s="1"/>
  <c r="DC36" i="50"/>
  <c r="AA36" i="50" s="1"/>
  <c r="DC26" i="50"/>
  <c r="AA26" i="50" s="1"/>
  <c r="DC25" i="50"/>
  <c r="AA25" i="50" s="1"/>
  <c r="DC24" i="50"/>
  <c r="AA24" i="50" s="1"/>
  <c r="AE24" i="50" s="1"/>
  <c r="DC21" i="50"/>
  <c r="AA21" i="50" s="1"/>
  <c r="DC20" i="50"/>
  <c r="AA20" i="50" s="1"/>
  <c r="DC29" i="50"/>
  <c r="AA29" i="50" s="1"/>
  <c r="AE29" i="50" s="1"/>
  <c r="DD7" i="50"/>
  <c r="DC16" i="50"/>
  <c r="AA16" i="50" s="1"/>
  <c r="DC15" i="50"/>
  <c r="AA15" i="50" s="1"/>
  <c r="DC19" i="50"/>
  <c r="AA19" i="50" s="1"/>
  <c r="DC11" i="50"/>
  <c r="AA11" i="50" s="1"/>
  <c r="DC10" i="50"/>
  <c r="AA10" i="50" s="1"/>
  <c r="DC9" i="50"/>
  <c r="AA9" i="50" s="1"/>
  <c r="S12" i="50"/>
  <c r="W45" i="50"/>
  <c r="W50" i="50"/>
  <c r="W60" i="50"/>
  <c r="U11" i="50"/>
  <c r="T27" i="50"/>
  <c r="U24" i="50"/>
  <c r="U25" i="50"/>
  <c r="V25" i="50" s="1"/>
  <c r="X25" i="50"/>
  <c r="U35" i="50"/>
  <c r="V35" i="50" s="1"/>
  <c r="X35" i="50"/>
  <c r="U41" i="50"/>
  <c r="V41" i="50" s="1"/>
  <c r="X41" i="50"/>
  <c r="U50" i="50"/>
  <c r="V50" i="50" s="1"/>
  <c r="X50" i="50"/>
  <c r="T62" i="50"/>
  <c r="U59" i="50"/>
  <c r="X59" i="50"/>
  <c r="X24" i="50"/>
  <c r="X10" i="50"/>
  <c r="S27" i="50"/>
  <c r="W24" i="50"/>
  <c r="S42" i="50"/>
  <c r="W39" i="50"/>
  <c r="T22" i="50"/>
  <c r="U19" i="50"/>
  <c r="X19" i="50"/>
  <c r="T32" i="50"/>
  <c r="U29" i="50"/>
  <c r="U40" i="50"/>
  <c r="V40" i="50" s="1"/>
  <c r="X40" i="50"/>
  <c r="U44" i="50"/>
  <c r="T47" i="50"/>
  <c r="T52" i="50"/>
  <c r="U49" i="50"/>
  <c r="X45" i="50"/>
  <c r="S22" i="50"/>
  <c r="S32" i="50"/>
  <c r="W29" i="50"/>
  <c r="S52" i="50"/>
  <c r="DQ61" i="50"/>
  <c r="AB61" i="50" s="1"/>
  <c r="DQ60" i="50"/>
  <c r="AB60" i="50" s="1"/>
  <c r="DQ59" i="50"/>
  <c r="AB59" i="50" s="1"/>
  <c r="DQ56" i="50"/>
  <c r="AB56" i="50" s="1"/>
  <c r="DQ55" i="50"/>
  <c r="AB55" i="50" s="1"/>
  <c r="DQ54" i="50"/>
  <c r="AB54" i="50" s="1"/>
  <c r="AF54" i="50" s="1"/>
  <c r="DQ51" i="50"/>
  <c r="AB51" i="50" s="1"/>
  <c r="AF51" i="50" s="1"/>
  <c r="DQ50" i="50"/>
  <c r="AB50" i="50" s="1"/>
  <c r="DQ49" i="50"/>
  <c r="AB49" i="50" s="1"/>
  <c r="DQ46" i="50"/>
  <c r="AB46" i="50" s="1"/>
  <c r="DQ45" i="50"/>
  <c r="AB45" i="50" s="1"/>
  <c r="DQ44" i="50"/>
  <c r="AB44" i="50" s="1"/>
  <c r="DQ41" i="50"/>
  <c r="AB41" i="50" s="1"/>
  <c r="DQ40" i="50"/>
  <c r="AB40" i="50" s="1"/>
  <c r="DQ39" i="50"/>
  <c r="AB39" i="50" s="1"/>
  <c r="AF39" i="50" s="1"/>
  <c r="DQ35" i="50"/>
  <c r="AB35" i="50" s="1"/>
  <c r="DQ36" i="50"/>
  <c r="AB36" i="50" s="1"/>
  <c r="DQ34" i="50"/>
  <c r="AB34" i="50" s="1"/>
  <c r="DQ31" i="50"/>
  <c r="AB31" i="50" s="1"/>
  <c r="DQ30" i="50"/>
  <c r="AB30" i="50" s="1"/>
  <c r="DQ26" i="50"/>
  <c r="AB26" i="50" s="1"/>
  <c r="DQ25" i="50"/>
  <c r="AB25" i="50" s="1"/>
  <c r="DQ29" i="50"/>
  <c r="AB29" i="50" s="1"/>
  <c r="AF29" i="50" s="1"/>
  <c r="DQ24" i="50"/>
  <c r="AB24" i="50" s="1"/>
  <c r="AF24" i="50" s="1"/>
  <c r="DQ21" i="50"/>
  <c r="AB21" i="50" s="1"/>
  <c r="DQ20" i="50"/>
  <c r="AB20" i="50" s="1"/>
  <c r="DR7" i="50"/>
  <c r="DQ19" i="50"/>
  <c r="AB19" i="50" s="1"/>
  <c r="DQ16" i="50"/>
  <c r="AB16" i="50" s="1"/>
  <c r="DQ15" i="50"/>
  <c r="AB15" i="50" s="1"/>
  <c r="DQ11" i="50"/>
  <c r="AB11" i="50" s="1"/>
  <c r="DQ10" i="50"/>
  <c r="AB10" i="50" s="1"/>
  <c r="AF10" i="50" s="1"/>
  <c r="DQ9" i="50"/>
  <c r="AB9" i="50" s="1"/>
  <c r="U30" i="50"/>
  <c r="V30" i="50" s="1"/>
  <c r="X30" i="50"/>
  <c r="U31" i="50"/>
  <c r="V31" i="50" s="1"/>
  <c r="X31" i="50"/>
  <c r="T42" i="50"/>
  <c r="U39" i="50"/>
  <c r="T57" i="50"/>
  <c r="U54" i="50"/>
  <c r="X54" i="50"/>
  <c r="U61" i="50"/>
  <c r="V61" i="50" s="1"/>
  <c r="X61" i="50"/>
  <c r="X9" i="50"/>
  <c r="X44" i="50"/>
  <c r="S47" i="50"/>
  <c r="O54" i="38"/>
  <c r="O54" i="33"/>
  <c r="P15" i="38"/>
  <c r="P28" i="33"/>
  <c r="O52" i="38"/>
  <c r="O64" i="10"/>
  <c r="O50" i="38"/>
  <c r="O50" i="34"/>
  <c r="N52" i="35"/>
  <c r="N64" i="10"/>
  <c r="CE14" i="57"/>
  <c r="N57" i="35"/>
  <c r="DA44" i="32"/>
  <c r="P17" i="33"/>
  <c r="M54" i="38"/>
  <c r="M64" i="10"/>
  <c r="BW14" i="57"/>
  <c r="M58" i="38"/>
  <c r="L55" i="37"/>
  <c r="L64" i="10"/>
  <c r="L52" i="38"/>
  <c r="AA37" i="33"/>
  <c r="L60" i="37"/>
  <c r="L60" i="34"/>
  <c r="L59" i="33"/>
  <c r="L53" i="36"/>
  <c r="AA27" i="34"/>
  <c r="K64" i="10"/>
  <c r="K56" i="36"/>
  <c r="K56" i="35"/>
  <c r="Z27" i="34"/>
  <c r="AD27" i="34"/>
  <c r="F32" i="31" s="1"/>
  <c r="AB27" i="34"/>
  <c r="AC27" i="34"/>
  <c r="J53" i="34"/>
  <c r="J53" i="37"/>
  <c r="J53" i="35"/>
  <c r="J50" i="35"/>
  <c r="P37" i="33"/>
  <c r="AB37" i="33"/>
  <c r="Y24" i="33"/>
  <c r="P37" i="34"/>
  <c r="AC11" i="34"/>
  <c r="J64" i="10"/>
  <c r="I64" i="10"/>
  <c r="I50" i="35"/>
  <c r="X11" i="35"/>
  <c r="AD11" i="34"/>
  <c r="F11" i="31" s="1"/>
  <c r="Z11" i="34"/>
  <c r="AD37" i="33"/>
  <c r="G47" i="31" s="1"/>
  <c r="X24" i="33"/>
  <c r="AD24" i="33"/>
  <c r="G29" i="31" s="1"/>
  <c r="AA11" i="34"/>
  <c r="X37" i="34"/>
  <c r="AC37" i="33"/>
  <c r="Z11" i="35"/>
  <c r="AB11" i="35"/>
  <c r="P11" i="35"/>
  <c r="AB11" i="34"/>
  <c r="P24" i="33"/>
  <c r="AA11" i="35"/>
  <c r="AB37" i="34"/>
  <c r="AA24" i="33"/>
  <c r="X37" i="33"/>
  <c r="Y37" i="33"/>
  <c r="AD11" i="35"/>
  <c r="E11" i="31" s="1"/>
  <c r="P11" i="34"/>
  <c r="Z24" i="33"/>
  <c r="AC37" i="34"/>
  <c r="Y11" i="35"/>
  <c r="Z37" i="34"/>
  <c r="ED44" i="32"/>
  <c r="EF43" i="32"/>
  <c r="EF135" i="32" s="1"/>
  <c r="P64" i="19"/>
  <c r="I60" i="36"/>
  <c r="I60" i="35"/>
  <c r="H56" i="34"/>
  <c r="Y26" i="37"/>
  <c r="H64" i="10"/>
  <c r="V14" i="37"/>
  <c r="P40" i="35"/>
  <c r="G64" i="10"/>
  <c r="AA13" i="34"/>
  <c r="G54" i="37"/>
  <c r="P15" i="37"/>
  <c r="P64" i="15"/>
  <c r="V24" i="33"/>
  <c r="P64" i="14"/>
  <c r="AA15" i="37"/>
  <c r="AD28" i="38"/>
  <c r="I33" i="31" s="1"/>
  <c r="P64" i="13"/>
  <c r="AC14" i="36"/>
  <c r="F53" i="36"/>
  <c r="U40" i="33"/>
  <c r="X14" i="35"/>
  <c r="P64" i="11"/>
  <c r="F52" i="38"/>
  <c r="V13" i="33"/>
  <c r="V39" i="34"/>
  <c r="U44" i="34"/>
  <c r="F60" i="34"/>
  <c r="U47" i="35"/>
  <c r="U21" i="35"/>
  <c r="U21" i="34"/>
  <c r="U33" i="37"/>
  <c r="U64" i="8"/>
  <c r="Y64" i="8"/>
  <c r="AC64" i="8"/>
  <c r="P64" i="9"/>
  <c r="V64" i="9"/>
  <c r="Z64" i="9"/>
  <c r="AD64" i="9"/>
  <c r="F64" i="10"/>
  <c r="P64" i="7"/>
  <c r="U29" i="37"/>
  <c r="AC13" i="33"/>
  <c r="U39" i="34"/>
  <c r="AA13" i="33"/>
  <c r="W13" i="34"/>
  <c r="Z39" i="34"/>
  <c r="P39" i="34"/>
  <c r="Z13" i="33"/>
  <c r="P13" i="33"/>
  <c r="U13" i="33"/>
  <c r="E52" i="34"/>
  <c r="P13" i="34"/>
  <c r="Z13" i="34"/>
  <c r="AD13" i="34"/>
  <c r="F13" i="31" s="1"/>
  <c r="T13" i="34"/>
  <c r="AC13" i="34"/>
  <c r="U13" i="34"/>
  <c r="X39" i="34"/>
  <c r="E52" i="33"/>
  <c r="X13" i="33"/>
  <c r="V13" i="34"/>
  <c r="Y13" i="33"/>
  <c r="AC39" i="34"/>
  <c r="X13" i="34"/>
  <c r="W39" i="34"/>
  <c r="AD39" i="34"/>
  <c r="F49" i="31" s="1"/>
  <c r="AD13" i="33"/>
  <c r="G13" i="31" s="1"/>
  <c r="E53" i="33"/>
  <c r="Y14" i="37"/>
  <c r="P14" i="36"/>
  <c r="X14" i="36"/>
  <c r="W14" i="37"/>
  <c r="AC40" i="35"/>
  <c r="AB14" i="36"/>
  <c r="W14" i="36"/>
  <c r="AD14" i="35"/>
  <c r="E14" i="31" s="1"/>
  <c r="V14" i="35"/>
  <c r="W40" i="35"/>
  <c r="AB14" i="37"/>
  <c r="T14" i="37"/>
  <c r="X40" i="35"/>
  <c r="U27" i="33"/>
  <c r="E53" i="36"/>
  <c r="Y40" i="35"/>
  <c r="AD14" i="36"/>
  <c r="D14" i="31" s="1"/>
  <c r="AA14" i="36"/>
  <c r="AA14" i="35"/>
  <c r="Z14" i="35"/>
  <c r="P14" i="35"/>
  <c r="E53" i="37"/>
  <c r="X14" i="37"/>
  <c r="AB40" i="35"/>
  <c r="T40" i="35"/>
  <c r="U14" i="35"/>
  <c r="H20" i="29"/>
  <c r="V14" i="36"/>
  <c r="U14" i="37"/>
  <c r="Y14" i="35"/>
  <c r="U14" i="36"/>
  <c r="W14" i="35"/>
  <c r="AD14" i="37"/>
  <c r="H14" i="31" s="1"/>
  <c r="Z40" i="35"/>
  <c r="BC44" i="32"/>
  <c r="Z15" i="34"/>
  <c r="V41" i="35"/>
  <c r="AD15" i="37"/>
  <c r="H15" i="31" s="1"/>
  <c r="Z28" i="38"/>
  <c r="V28" i="38"/>
  <c r="AB15" i="34"/>
  <c r="AB41" i="35"/>
  <c r="Y41" i="35"/>
  <c r="AA15" i="34"/>
  <c r="W28" i="38"/>
  <c r="T41" i="35"/>
  <c r="E40" i="45"/>
  <c r="F40" i="45" s="1"/>
  <c r="AD41" i="35"/>
  <c r="E51" i="31" s="1"/>
  <c r="X41" i="35"/>
  <c r="X15" i="34"/>
  <c r="P41" i="35"/>
  <c r="W41" i="35"/>
  <c r="Y15" i="34"/>
  <c r="T15" i="37"/>
  <c r="Y28" i="38"/>
  <c r="T28" i="38"/>
  <c r="Z15" i="37"/>
  <c r="V15" i="34"/>
  <c r="P15" i="34"/>
  <c r="AC41" i="35"/>
  <c r="W15" i="34"/>
  <c r="X15" i="37"/>
  <c r="AA28" i="38"/>
  <c r="E54" i="38"/>
  <c r="E54" i="34"/>
  <c r="E34" i="29"/>
  <c r="F34" i="29" s="1"/>
  <c r="H40" i="41"/>
  <c r="U46" i="38"/>
  <c r="P64" i="12"/>
  <c r="T64" i="8"/>
  <c r="X64" i="8"/>
  <c r="AB64" i="8"/>
  <c r="U64" i="9"/>
  <c r="Y64" i="9"/>
  <c r="AC64" i="9"/>
  <c r="E64" i="10"/>
  <c r="U64" i="13"/>
  <c r="Y64" i="13"/>
  <c r="AC64" i="13"/>
  <c r="V64" i="13"/>
  <c r="Z64" i="13"/>
  <c r="AD64" i="13"/>
  <c r="S64" i="13"/>
  <c r="W64" i="13"/>
  <c r="AA64" i="13"/>
  <c r="T64" i="13"/>
  <c r="X64" i="13"/>
  <c r="AB64" i="13"/>
  <c r="S64" i="11"/>
  <c r="W64" i="11"/>
  <c r="AA64" i="11"/>
  <c r="T64" i="11"/>
  <c r="X64" i="11"/>
  <c r="AB64" i="11"/>
  <c r="U64" i="11"/>
  <c r="Y64" i="11"/>
  <c r="AC64" i="11"/>
  <c r="V64" i="11"/>
  <c r="Z64" i="11"/>
  <c r="AD64" i="11"/>
  <c r="E49" i="41"/>
  <c r="F49" i="41" s="1"/>
  <c r="S64" i="14"/>
  <c r="W64" i="14"/>
  <c r="AA64" i="14"/>
  <c r="T64" i="14"/>
  <c r="X64" i="14"/>
  <c r="AB64" i="14"/>
  <c r="V64" i="14"/>
  <c r="Z64" i="14"/>
  <c r="AD64" i="14"/>
  <c r="O45" i="46"/>
  <c r="V44" i="34"/>
  <c r="G45" i="46"/>
  <c r="G47" i="46" s="1"/>
  <c r="AB44" i="36"/>
  <c r="D57" i="47"/>
  <c r="S57" i="47" s="1"/>
  <c r="T44" i="36"/>
  <c r="V44" i="36"/>
  <c r="W44" i="36"/>
  <c r="T44" i="34"/>
  <c r="S44" i="34"/>
  <c r="P64" i="18"/>
  <c r="T64" i="18"/>
  <c r="X64" i="18"/>
  <c r="AB64" i="18"/>
  <c r="U64" i="18"/>
  <c r="Y64" i="18"/>
  <c r="AC64" i="18"/>
  <c r="V64" i="18"/>
  <c r="Z64" i="18"/>
  <c r="AD64" i="18"/>
  <c r="S64" i="18"/>
  <c r="W64" i="18"/>
  <c r="AA64" i="18"/>
  <c r="V64" i="12"/>
  <c r="Z64" i="12"/>
  <c r="AD64" i="12"/>
  <c r="S64" i="12"/>
  <c r="W64" i="12"/>
  <c r="AA64" i="12"/>
  <c r="T64" i="12"/>
  <c r="X64" i="12"/>
  <c r="AB64" i="12"/>
  <c r="U64" i="12"/>
  <c r="Y64" i="12"/>
  <c r="AC64" i="12"/>
  <c r="U64" i="15"/>
  <c r="Y64" i="15"/>
  <c r="AC64" i="15"/>
  <c r="V64" i="15"/>
  <c r="Z64" i="15"/>
  <c r="AD64" i="15"/>
  <c r="S64" i="15"/>
  <c r="W64" i="15"/>
  <c r="AA64" i="15"/>
  <c r="T33" i="36"/>
  <c r="T64" i="15"/>
  <c r="X64" i="15"/>
  <c r="AB64" i="15"/>
  <c r="W47" i="35"/>
  <c r="V64" i="19"/>
  <c r="Z64" i="19"/>
  <c r="AD64" i="19"/>
  <c r="S64" i="19"/>
  <c r="W64" i="19"/>
  <c r="AA64" i="19"/>
  <c r="V34" i="34"/>
  <c r="T64" i="19"/>
  <c r="X64" i="19"/>
  <c r="AB64" i="19"/>
  <c r="U64" i="19"/>
  <c r="Y64" i="19"/>
  <c r="AC64" i="19"/>
  <c r="D56" i="36"/>
  <c r="P89" i="17"/>
  <c r="T89" i="17"/>
  <c r="X89" i="17"/>
  <c r="AB89" i="17"/>
  <c r="U89" i="17"/>
  <c r="Y89" i="17"/>
  <c r="AC89" i="17"/>
  <c r="V89" i="17"/>
  <c r="Z89" i="17"/>
  <c r="AD89" i="17"/>
  <c r="S89" i="17"/>
  <c r="W89" i="17"/>
  <c r="AA89" i="17"/>
  <c r="U64" i="7"/>
  <c r="Y64" i="7"/>
  <c r="AC64" i="7"/>
  <c r="U11" i="36"/>
  <c r="V64" i="7"/>
  <c r="Z64" i="7"/>
  <c r="AD64" i="7"/>
  <c r="S64" i="7"/>
  <c r="W64" i="7"/>
  <c r="AA64" i="7"/>
  <c r="T64" i="7"/>
  <c r="X64" i="7"/>
  <c r="AB64" i="7"/>
  <c r="S64" i="9"/>
  <c r="W64" i="9"/>
  <c r="AA64" i="9"/>
  <c r="T64" i="9"/>
  <c r="X64" i="9"/>
  <c r="AB64" i="9"/>
  <c r="P64" i="8"/>
  <c r="V64" i="8"/>
  <c r="Z64" i="8"/>
  <c r="AD64" i="8"/>
  <c r="DN15" i="48"/>
  <c r="D15" i="48" s="1"/>
  <c r="S64" i="8"/>
  <c r="W64" i="8"/>
  <c r="AA64" i="8"/>
  <c r="D64" i="10"/>
  <c r="T64" i="16"/>
  <c r="X64" i="16"/>
  <c r="AB64" i="16"/>
  <c r="U64" i="16"/>
  <c r="Y64" i="16"/>
  <c r="AC64" i="16"/>
  <c r="EU22" i="32"/>
  <c r="EU113" i="32" s="1"/>
  <c r="FG39" i="32"/>
  <c r="EY39" i="32"/>
  <c r="EQ39" i="32"/>
  <c r="EJ39" i="32"/>
  <c r="CX39" i="32"/>
  <c r="EJ34" i="32"/>
  <c r="CJ34" i="32"/>
  <c r="BQ34" i="32"/>
  <c r="BB34" i="32"/>
  <c r="AP34" i="32"/>
  <c r="M34" i="32"/>
  <c r="BV34" i="32"/>
  <c r="BR34" i="32"/>
  <c r="BN34" i="32"/>
  <c r="BG34" i="32"/>
  <c r="BC34" i="32"/>
  <c r="AY34" i="32"/>
  <c r="AR34" i="32"/>
  <c r="EQ29" i="32"/>
  <c r="EM29" i="32"/>
  <c r="EI29" i="32"/>
  <c r="DJ29" i="32"/>
  <c r="CY29" i="32"/>
  <c r="BF29" i="32"/>
  <c r="AQ29" i="32"/>
  <c r="CM28" i="32"/>
  <c r="CM132" i="32" s="1"/>
  <c r="ER24" i="32"/>
  <c r="DN24" i="32"/>
  <c r="BB24" i="32"/>
  <c r="AQ24" i="32"/>
  <c r="G24" i="32"/>
  <c r="FF39" i="32"/>
  <c r="EX39" i="32"/>
  <c r="EI39" i="32"/>
  <c r="CT39" i="32"/>
  <c r="AS39" i="32"/>
  <c r="DM39" i="32"/>
  <c r="DN34" i="32"/>
  <c r="CF34" i="32"/>
  <c r="AI34" i="32"/>
  <c r="AN34" i="32"/>
  <c r="AJ34" i="32"/>
  <c r="DI29" i="32"/>
  <c r="CT29" i="32"/>
  <c r="BB29" i="32"/>
  <c r="AO29" i="32"/>
  <c r="O29" i="32"/>
  <c r="FC39" i="32"/>
  <c r="EN39" i="32"/>
  <c r="DV39" i="32"/>
  <c r="CP39" i="32"/>
  <c r="AI39" i="32"/>
  <c r="CY34" i="32"/>
  <c r="BW34" i="32"/>
  <c r="AS34" i="32"/>
  <c r="AM34" i="32"/>
  <c r="E34" i="32"/>
  <c r="DN29" i="32"/>
  <c r="DF29" i="32"/>
  <c r="CP29" i="32"/>
  <c r="AX29" i="32"/>
  <c r="AM29" i="32"/>
  <c r="AX24" i="32"/>
  <c r="EX44" i="32"/>
  <c r="AT42" i="32"/>
  <c r="AT117" i="32" s="1"/>
  <c r="DF44" i="32"/>
  <c r="FA39" i="32"/>
  <c r="EM39" i="32"/>
  <c r="FE39" i="32"/>
  <c r="I11" i="41"/>
  <c r="J11" i="41" s="1"/>
  <c r="Y27" i="36"/>
  <c r="T42" i="37"/>
  <c r="N55" i="37"/>
  <c r="I49" i="41"/>
  <c r="J49" i="41" s="1"/>
  <c r="I55" i="45"/>
  <c r="J55" i="45" s="1"/>
  <c r="G61" i="29"/>
  <c r="AA47" i="38"/>
  <c r="V47" i="37"/>
  <c r="V21" i="33"/>
  <c r="Z24" i="9"/>
  <c r="V24" i="9"/>
  <c r="X39" i="9"/>
  <c r="X24" i="9"/>
  <c r="W19" i="9"/>
  <c r="U39" i="9"/>
  <c r="Z34" i="9"/>
  <c r="P34" i="9"/>
  <c r="AA29" i="9"/>
  <c r="AB24" i="9"/>
  <c r="P99" i="9"/>
  <c r="AD34" i="9"/>
  <c r="V34" i="9"/>
  <c r="V29" i="9"/>
  <c r="W24" i="9"/>
  <c r="S24" i="9"/>
  <c r="AB19" i="9"/>
  <c r="AC14" i="9"/>
  <c r="U14" i="9"/>
  <c r="S19" i="9"/>
  <c r="W14" i="9"/>
  <c r="S14" i="9"/>
  <c r="Z19" i="9"/>
  <c r="S38" i="32"/>
  <c r="S134" i="32" s="1"/>
  <c r="J44" i="10"/>
  <c r="N44" i="10"/>
  <c r="H45" i="46"/>
  <c r="H61" i="46"/>
  <c r="E46" i="46"/>
  <c r="F46" i="46" s="1"/>
  <c r="F12" i="36"/>
  <c r="T38" i="10"/>
  <c r="T38" i="32" s="1"/>
  <c r="T134" i="32" s="1"/>
  <c r="W38" i="10"/>
  <c r="W38" i="32" s="1"/>
  <c r="W134" i="32" s="1"/>
  <c r="AA38" i="10"/>
  <c r="AA38" i="32" s="1"/>
  <c r="AA134" i="32" s="1"/>
  <c r="P38" i="10"/>
  <c r="AB38" i="10"/>
  <c r="AB38" i="32" s="1"/>
  <c r="AB134" i="32" s="1"/>
  <c r="U38" i="10"/>
  <c r="M39" i="10"/>
  <c r="Z37" i="10"/>
  <c r="Z37" i="32" s="1"/>
  <c r="Z116" i="32" s="1"/>
  <c r="AB37" i="10"/>
  <c r="AB37" i="32" s="1"/>
  <c r="AB116" i="32" s="1"/>
  <c r="Y37" i="10"/>
  <c r="AD37" i="10"/>
  <c r="AD37" i="32" s="1"/>
  <c r="AD116" i="32" s="1"/>
  <c r="H39" i="10"/>
  <c r="P36" i="10"/>
  <c r="Z36" i="10"/>
  <c r="Z36" i="32" s="1"/>
  <c r="Z98" i="32" s="1"/>
  <c r="V36" i="10"/>
  <c r="V36" i="32" s="1"/>
  <c r="V98" i="32" s="1"/>
  <c r="X36" i="10"/>
  <c r="X36" i="32" s="1"/>
  <c r="X98" i="32" s="1"/>
  <c r="AB33" i="10"/>
  <c r="AB33" i="32" s="1"/>
  <c r="AB133" i="32" s="1"/>
  <c r="AC33" i="10"/>
  <c r="AC33" i="32" s="1"/>
  <c r="AC133" i="32" s="1"/>
  <c r="AA33" i="10"/>
  <c r="AA33" i="32" s="1"/>
  <c r="AA133" i="32" s="1"/>
  <c r="W33" i="10"/>
  <c r="W33" i="32" s="1"/>
  <c r="W133" i="32" s="1"/>
  <c r="X32" i="10"/>
  <c r="X32" i="32" s="1"/>
  <c r="X115" i="32" s="1"/>
  <c r="V32" i="10"/>
  <c r="V32" i="32" s="1"/>
  <c r="V115" i="32" s="1"/>
  <c r="G34" i="10"/>
  <c r="AD32" i="10"/>
  <c r="AD32" i="32" s="1"/>
  <c r="AD115" i="32" s="1"/>
  <c r="H34" i="10"/>
  <c r="Z31" i="10"/>
  <c r="Z31" i="32" s="1"/>
  <c r="Z97" i="32" s="1"/>
  <c r="AC31" i="10"/>
  <c r="AC31" i="32" s="1"/>
  <c r="AC97" i="32" s="1"/>
  <c r="W31" i="10"/>
  <c r="W31" i="32" s="1"/>
  <c r="W97" i="32" s="1"/>
  <c r="U31" i="10"/>
  <c r="U31" i="32" s="1"/>
  <c r="U97" i="32" s="1"/>
  <c r="D34" i="10"/>
  <c r="T28" i="10"/>
  <c r="T28" i="32" s="1"/>
  <c r="T132" i="32" s="1"/>
  <c r="Y28" i="10"/>
  <c r="Y28" i="32" s="1"/>
  <c r="Y132" i="32" s="1"/>
  <c r="X28" i="10"/>
  <c r="X28" i="32" s="1"/>
  <c r="X132" i="32" s="1"/>
  <c r="W28" i="10"/>
  <c r="W28" i="32" s="1"/>
  <c r="W132" i="32" s="1"/>
  <c r="P28" i="10"/>
  <c r="L29" i="10"/>
  <c r="W27" i="10"/>
  <c r="W27" i="32" s="1"/>
  <c r="W114" i="32" s="1"/>
  <c r="X27" i="10"/>
  <c r="X27" i="32" s="1"/>
  <c r="X114" i="32" s="1"/>
  <c r="V27" i="10"/>
  <c r="V27" i="32" s="1"/>
  <c r="V114" i="32" s="1"/>
  <c r="AC27" i="10"/>
  <c r="AC27" i="32" s="1"/>
  <c r="AC114" i="32" s="1"/>
  <c r="U27" i="10"/>
  <c r="U27" i="32" s="1"/>
  <c r="U114" i="32" s="1"/>
  <c r="Y27" i="10"/>
  <c r="Y27" i="32" s="1"/>
  <c r="Y114" i="32" s="1"/>
  <c r="T27" i="10"/>
  <c r="Z27" i="10"/>
  <c r="Z27" i="32" s="1"/>
  <c r="Z114" i="32" s="1"/>
  <c r="X26" i="10"/>
  <c r="X26" i="32" s="1"/>
  <c r="X96" i="32" s="1"/>
  <c r="AC26" i="10"/>
  <c r="AC26" i="32" s="1"/>
  <c r="AC96" i="32" s="1"/>
  <c r="E29" i="10"/>
  <c r="P26" i="10"/>
  <c r="Z26" i="10"/>
  <c r="Z26" i="32" s="1"/>
  <c r="Z96" i="32" s="1"/>
  <c r="W26" i="10"/>
  <c r="W26" i="32" s="1"/>
  <c r="W96" i="32" s="1"/>
  <c r="AA26" i="10"/>
  <c r="V26" i="10"/>
  <c r="V26" i="32" s="1"/>
  <c r="V96" i="32" s="1"/>
  <c r="U26" i="10"/>
  <c r="U26" i="32" s="1"/>
  <c r="U96" i="32" s="1"/>
  <c r="Y26" i="10"/>
  <c r="Y26" i="32" s="1"/>
  <c r="Y96" i="32" s="1"/>
  <c r="P23" i="10"/>
  <c r="Z23" i="10"/>
  <c r="Z23" i="32" s="1"/>
  <c r="Z131" i="32" s="1"/>
  <c r="Y23" i="10"/>
  <c r="AA23" i="10"/>
  <c r="AA23" i="32" s="1"/>
  <c r="AA131" i="32" s="1"/>
  <c r="AB23" i="10"/>
  <c r="AB23" i="32" s="1"/>
  <c r="AB131" i="32" s="1"/>
  <c r="U23" i="10"/>
  <c r="U23" i="32" s="1"/>
  <c r="U131" i="32" s="1"/>
  <c r="X23" i="10"/>
  <c r="X23" i="32" s="1"/>
  <c r="X131" i="32" s="1"/>
  <c r="W23" i="10"/>
  <c r="N24" i="10"/>
  <c r="J24" i="10"/>
  <c r="U22" i="10"/>
  <c r="AC22" i="10"/>
  <c r="AC22" i="32" s="1"/>
  <c r="AC113" i="32" s="1"/>
  <c r="P22" i="10"/>
  <c r="W22" i="10"/>
  <c r="W22" i="32" s="1"/>
  <c r="W113" i="32" s="1"/>
  <c r="AB22" i="10"/>
  <c r="AB22" i="32" s="1"/>
  <c r="AB113" i="32" s="1"/>
  <c r="F24" i="10"/>
  <c r="AA22" i="10"/>
  <c r="V22" i="10"/>
  <c r="V22" i="32" s="1"/>
  <c r="V113" i="32" s="1"/>
  <c r="O24" i="10"/>
  <c r="AB21" i="10"/>
  <c r="AB21" i="32" s="1"/>
  <c r="AB95" i="32" s="1"/>
  <c r="AA21" i="10"/>
  <c r="AA21" i="32" s="1"/>
  <c r="AA95" i="32" s="1"/>
  <c r="V21" i="10"/>
  <c r="AD21" i="10"/>
  <c r="AD21" i="32" s="1"/>
  <c r="AD95" i="32" s="1"/>
  <c r="P21" i="10"/>
  <c r="Z21" i="10"/>
  <c r="AC21" i="10"/>
  <c r="AC21" i="32" s="1"/>
  <c r="AC95" i="32" s="1"/>
  <c r="V18" i="10"/>
  <c r="V18" i="32" s="1"/>
  <c r="V130" i="32" s="1"/>
  <c r="AD18" i="10"/>
  <c r="AD18" i="32" s="1"/>
  <c r="AD130" i="32" s="1"/>
  <c r="Y18" i="10"/>
  <c r="Y18" i="32" s="1"/>
  <c r="Y130" i="32" s="1"/>
  <c r="X18" i="10"/>
  <c r="X18" i="32" s="1"/>
  <c r="X130" i="32" s="1"/>
  <c r="U18" i="10"/>
  <c r="U18" i="32" s="1"/>
  <c r="U130" i="32" s="1"/>
  <c r="AA18" i="10"/>
  <c r="AA18" i="32" s="1"/>
  <c r="AA130" i="32" s="1"/>
  <c r="T18" i="10"/>
  <c r="T18" i="32" s="1"/>
  <c r="T130" i="32" s="1"/>
  <c r="AB18" i="10"/>
  <c r="AB18" i="32" s="1"/>
  <c r="AB130" i="32" s="1"/>
  <c r="I25" i="35"/>
  <c r="I35" i="35" s="1"/>
  <c r="Y17" i="10"/>
  <c r="AB17" i="10"/>
  <c r="AB17" i="32" s="1"/>
  <c r="AB112" i="32" s="1"/>
  <c r="W17" i="10"/>
  <c r="W17" i="32" s="1"/>
  <c r="W112" i="32" s="1"/>
  <c r="AD17" i="10"/>
  <c r="AD17" i="32" s="1"/>
  <c r="AD112" i="32" s="1"/>
  <c r="AA17" i="10"/>
  <c r="M19" i="10"/>
  <c r="I19" i="10"/>
  <c r="AB16" i="10"/>
  <c r="T16" i="10"/>
  <c r="AC16" i="10"/>
  <c r="E19" i="10"/>
  <c r="Z16" i="10"/>
  <c r="Z16" i="32" s="1"/>
  <c r="Z94" i="32" s="1"/>
  <c r="Y16" i="10"/>
  <c r="Y16" i="32" s="1"/>
  <c r="Y94" i="32" s="1"/>
  <c r="AD16" i="10"/>
  <c r="V16" i="10"/>
  <c r="Z13" i="10"/>
  <c r="Z13" i="32" s="1"/>
  <c r="Z129" i="32" s="1"/>
  <c r="P13" i="10"/>
  <c r="X13" i="10"/>
  <c r="X13" i="32" s="1"/>
  <c r="X129" i="32" s="1"/>
  <c r="AA13" i="10"/>
  <c r="AA13" i="32" s="1"/>
  <c r="AA129" i="32" s="1"/>
  <c r="AB13" i="10"/>
  <c r="AB13" i="32" s="1"/>
  <c r="AB129" i="32" s="1"/>
  <c r="T13" i="10"/>
  <c r="T12" i="10"/>
  <c r="T12" i="32" s="1"/>
  <c r="T111" i="32" s="1"/>
  <c r="AC12" i="10"/>
  <c r="AC12" i="32" s="1"/>
  <c r="AC111" i="32" s="1"/>
  <c r="U12" i="10"/>
  <c r="AA12" i="10"/>
  <c r="W12" i="10"/>
  <c r="W12" i="32" s="1"/>
  <c r="W111" i="32" s="1"/>
  <c r="M14" i="10"/>
  <c r="I14" i="10"/>
  <c r="X11" i="10"/>
  <c r="X11" i="32" s="1"/>
  <c r="X93" i="32" s="1"/>
  <c r="P11" i="10"/>
  <c r="E14" i="10"/>
  <c r="AD11" i="10"/>
  <c r="AD11" i="32" s="1"/>
  <c r="AD93" i="32" s="1"/>
  <c r="V11" i="10"/>
  <c r="Z11" i="10"/>
  <c r="AC41" i="10"/>
  <c r="AC41" i="32" s="1"/>
  <c r="AC99" i="32" s="1"/>
  <c r="V41" i="10"/>
  <c r="AB41" i="10"/>
  <c r="AB41" i="32" s="1"/>
  <c r="AB99" i="32" s="1"/>
  <c r="Z41" i="10"/>
  <c r="W41" i="10"/>
  <c r="Y41" i="10"/>
  <c r="P41" i="10"/>
  <c r="X41" i="10"/>
  <c r="V42" i="10"/>
  <c r="V42" i="32" s="1"/>
  <c r="V117" i="32" s="1"/>
  <c r="W42" i="10"/>
  <c r="W42" i="32" s="1"/>
  <c r="W117" i="32" s="1"/>
  <c r="Z42" i="10"/>
  <c r="Z42" i="32" s="1"/>
  <c r="Z117" i="32" s="1"/>
  <c r="AA42" i="10"/>
  <c r="AA42" i="32" s="1"/>
  <c r="AA117" i="32" s="1"/>
  <c r="AC42" i="10"/>
  <c r="AC42" i="32" s="1"/>
  <c r="AC117" i="32" s="1"/>
  <c r="P42" i="10"/>
  <c r="T43" i="10"/>
  <c r="Y43" i="10"/>
  <c r="Y43" i="32" s="1"/>
  <c r="Y135" i="32" s="1"/>
  <c r="Z43" i="10"/>
  <c r="Z43" i="32" s="1"/>
  <c r="Z135" i="32" s="1"/>
  <c r="W43" i="10"/>
  <c r="W43" i="32" s="1"/>
  <c r="W135" i="32" s="1"/>
  <c r="X43" i="10"/>
  <c r="X43" i="32" s="1"/>
  <c r="X135" i="32" s="1"/>
  <c r="AC43" i="10"/>
  <c r="AC43" i="32" s="1"/>
  <c r="AC135" i="32" s="1"/>
  <c r="U43" i="10"/>
  <c r="U43" i="32" s="1"/>
  <c r="U135" i="32" s="1"/>
  <c r="V43" i="10"/>
  <c r="V43" i="32" s="1"/>
  <c r="V135" i="32" s="1"/>
  <c r="E25" i="46"/>
  <c r="F25" i="46" s="1"/>
  <c r="E25" i="38"/>
  <c r="F12" i="34"/>
  <c r="F22" i="34" s="1"/>
  <c r="W11" i="10"/>
  <c r="W11" i="32" s="1"/>
  <c r="W93" i="32" s="1"/>
  <c r="P26" i="46"/>
  <c r="DN15" i="41"/>
  <c r="D15" i="41" s="1"/>
  <c r="CZ15" i="40"/>
  <c r="C15" i="40" s="1"/>
  <c r="T113" i="10"/>
  <c r="U113" i="10"/>
  <c r="S113" i="10"/>
  <c r="H45" i="29"/>
  <c r="I45" i="29" s="1"/>
  <c r="J45" i="29" s="1"/>
  <c r="N25" i="37"/>
  <c r="E25" i="34"/>
  <c r="E35" i="34" s="1"/>
  <c r="DA15" i="40"/>
  <c r="K15" i="40" s="1"/>
  <c r="J12" i="35"/>
  <c r="D25" i="34"/>
  <c r="O12" i="37"/>
  <c r="E25" i="36"/>
  <c r="E35" i="36" s="1"/>
  <c r="DA15" i="42"/>
  <c r="K15" i="42" s="1"/>
  <c r="E12" i="36"/>
  <c r="DA14" i="42"/>
  <c r="K14" i="42" s="1"/>
  <c r="Z38" i="10"/>
  <c r="E39" i="10"/>
  <c r="X38" i="10"/>
  <c r="X38" i="32" s="1"/>
  <c r="X134" i="32" s="1"/>
  <c r="AD38" i="10"/>
  <c r="V38" i="10"/>
  <c r="AC37" i="10"/>
  <c r="AC37" i="32" s="1"/>
  <c r="AC116" i="32" s="1"/>
  <c r="W37" i="10"/>
  <c r="W37" i="32" s="1"/>
  <c r="W116" i="32" s="1"/>
  <c r="AA37" i="10"/>
  <c r="AA37" i="32" s="1"/>
  <c r="AA116" i="32" s="1"/>
  <c r="W36" i="10"/>
  <c r="AC36" i="10"/>
  <c r="AA36" i="10"/>
  <c r="Z33" i="10"/>
  <c r="X33" i="10"/>
  <c r="X33" i="32" s="1"/>
  <c r="X133" i="32" s="1"/>
  <c r="AD33" i="10"/>
  <c r="AD33" i="32" s="1"/>
  <c r="AD133" i="32" s="1"/>
  <c r="V33" i="10"/>
  <c r="V33" i="32" s="1"/>
  <c r="V133" i="32" s="1"/>
  <c r="AC32" i="10"/>
  <c r="AA32" i="10"/>
  <c r="Y32" i="10"/>
  <c r="Y32" i="32" s="1"/>
  <c r="Y115" i="32" s="1"/>
  <c r="X31" i="10"/>
  <c r="AD31" i="10"/>
  <c r="V31" i="10"/>
  <c r="AB31" i="10"/>
  <c r="AB31" i="32" s="1"/>
  <c r="AB97" i="32" s="1"/>
  <c r="T31" i="10"/>
  <c r="AD28" i="10"/>
  <c r="V28" i="10"/>
  <c r="V28" i="32" s="1"/>
  <c r="V132" i="32" s="1"/>
  <c r="Z28" i="10"/>
  <c r="Z28" i="32" s="1"/>
  <c r="Z132" i="32" s="1"/>
  <c r="E12" i="33"/>
  <c r="E22" i="33" s="1"/>
  <c r="DO14" i="42"/>
  <c r="L14" i="42" s="1"/>
  <c r="F44" i="10"/>
  <c r="K44" i="10"/>
  <c r="G44" i="10"/>
  <c r="AB42" i="10"/>
  <c r="G25" i="47"/>
  <c r="L44" i="10"/>
  <c r="AA43" i="10"/>
  <c r="E44" i="10"/>
  <c r="AB62" i="10"/>
  <c r="AB62" i="32" s="1"/>
  <c r="AB121" i="32" s="1"/>
  <c r="AA63" i="10"/>
  <c r="AA63" i="32" s="1"/>
  <c r="AA139" i="32" s="1"/>
  <c r="P99" i="8"/>
  <c r="U13" i="38"/>
  <c r="C22" i="46"/>
  <c r="G21" i="46"/>
  <c r="G22" i="46" s="1"/>
  <c r="P13" i="37"/>
  <c r="AO14" i="32"/>
  <c r="AH29" i="32"/>
  <c r="Z40" i="38"/>
  <c r="AD40" i="38"/>
  <c r="I50" i="31" s="1"/>
  <c r="AC40" i="38"/>
  <c r="X40" i="38"/>
  <c r="W40" i="38"/>
  <c r="Y40" i="38"/>
  <c r="G53" i="38"/>
  <c r="V40" i="38"/>
  <c r="AA40" i="38"/>
  <c r="P40" i="38"/>
  <c r="AB40" i="38"/>
  <c r="BG29" i="32"/>
  <c r="BI22" i="32"/>
  <c r="BI113" i="32" s="1"/>
  <c r="BF24" i="32"/>
  <c r="BD19" i="32"/>
  <c r="BB44" i="32"/>
  <c r="BI43" i="32"/>
  <c r="BI135" i="32" s="1"/>
  <c r="BG24" i="32"/>
  <c r="AW14" i="32"/>
  <c r="BG44" i="32"/>
  <c r="BI17" i="32"/>
  <c r="BI112" i="32" s="1"/>
  <c r="AX19" i="32"/>
  <c r="BI12" i="32"/>
  <c r="BI111" i="32" s="1"/>
  <c r="BD14" i="32"/>
  <c r="U40" i="35"/>
  <c r="BF34" i="32"/>
  <c r="BA34" i="32"/>
  <c r="BH29" i="32"/>
  <c r="I53" i="38"/>
  <c r="AD34" i="13"/>
  <c r="Z34" i="13"/>
  <c r="X29" i="13"/>
  <c r="AC29" i="13"/>
  <c r="AD29" i="13"/>
  <c r="AC24" i="13"/>
  <c r="Y24" i="13"/>
  <c r="P19" i="13"/>
  <c r="U14" i="13"/>
  <c r="P14" i="13"/>
  <c r="AC14" i="13"/>
  <c r="D27" i="47"/>
  <c r="F27" i="47"/>
  <c r="H27" i="47"/>
  <c r="J27" i="47"/>
  <c r="L27" i="47"/>
  <c r="P130" i="13"/>
  <c r="D53" i="36"/>
  <c r="AZ39" i="32"/>
  <c r="BB39" i="32"/>
  <c r="AX39" i="32"/>
  <c r="BE34" i="32"/>
  <c r="AZ34" i="32"/>
  <c r="BD24" i="32"/>
  <c r="H53" i="38"/>
  <c r="X39" i="13"/>
  <c r="P34" i="13"/>
  <c r="P129" i="13"/>
  <c r="L40" i="47"/>
  <c r="BI21" i="32"/>
  <c r="BI95" i="32" s="1"/>
  <c r="BI26" i="32"/>
  <c r="BI96" i="32" s="1"/>
  <c r="H53" i="36"/>
  <c r="BD39" i="32"/>
  <c r="BD34" i="32"/>
  <c r="AX34" i="32"/>
  <c r="T34" i="13"/>
  <c r="P29" i="13"/>
  <c r="W24" i="13"/>
  <c r="X24" i="13"/>
  <c r="T24" i="13"/>
  <c r="V24" i="13"/>
  <c r="P24" i="13"/>
  <c r="S14" i="13"/>
  <c r="E27" i="47"/>
  <c r="G27" i="47"/>
  <c r="I27" i="47"/>
  <c r="I53" i="47" s="1"/>
  <c r="Z14" i="13"/>
  <c r="P114" i="13"/>
  <c r="P132" i="13"/>
  <c r="M40" i="47"/>
  <c r="M53" i="47" s="1"/>
  <c r="AY24" i="32"/>
  <c r="AC14" i="35"/>
  <c r="P40" i="34"/>
  <c r="E30" i="29"/>
  <c r="F30" i="29" s="1"/>
  <c r="P36" i="46"/>
  <c r="P24" i="46"/>
  <c r="E15" i="47"/>
  <c r="G15" i="47"/>
  <c r="I15" i="47"/>
  <c r="K15" i="47"/>
  <c r="M15" i="47"/>
  <c r="F15" i="47"/>
  <c r="H15" i="47"/>
  <c r="J15" i="47"/>
  <c r="L15" i="47"/>
  <c r="N15" i="47"/>
  <c r="C32" i="46"/>
  <c r="G30" i="46"/>
  <c r="G32" i="46" s="1"/>
  <c r="AA15" i="36"/>
  <c r="M54" i="36"/>
  <c r="G34" i="46"/>
  <c r="CK44" i="32"/>
  <c r="CM41" i="32"/>
  <c r="CM99" i="32" s="1"/>
  <c r="E30" i="41"/>
  <c r="F30" i="41" s="1"/>
  <c r="H30" i="41"/>
  <c r="G35" i="41"/>
  <c r="CB19" i="32"/>
  <c r="CM17" i="32"/>
  <c r="CM112" i="32" s="1"/>
  <c r="CK19" i="32"/>
  <c r="P29" i="37"/>
  <c r="V29" i="37"/>
  <c r="AB16" i="33"/>
  <c r="T16" i="33"/>
  <c r="U16" i="33"/>
  <c r="CB34" i="32"/>
  <c r="CL34" i="32"/>
  <c r="CH34" i="32"/>
  <c r="CD34" i="32"/>
  <c r="CB21" i="32"/>
  <c r="CB95" i="32" s="1"/>
  <c r="T24" i="16"/>
  <c r="M55" i="33"/>
  <c r="CM37" i="32"/>
  <c r="CM116" i="32" s="1"/>
  <c r="CM11" i="32"/>
  <c r="CM93" i="32" s="1"/>
  <c r="Z29" i="37"/>
  <c r="T29" i="38"/>
  <c r="X29" i="38"/>
  <c r="U16" i="34"/>
  <c r="CB39" i="32"/>
  <c r="CG39" i="32"/>
  <c r="CD39" i="32"/>
  <c r="CI24" i="32"/>
  <c r="CE29" i="32"/>
  <c r="X16" i="33"/>
  <c r="CE34" i="32"/>
  <c r="F55" i="35"/>
  <c r="X16" i="38"/>
  <c r="AB16" i="38"/>
  <c r="U16" i="35"/>
  <c r="CB13" i="32"/>
  <c r="CB129" i="32" s="1"/>
  <c r="T14" i="16"/>
  <c r="CI29" i="32"/>
  <c r="T16" i="37"/>
  <c r="T16" i="36"/>
  <c r="U16" i="36"/>
  <c r="U29" i="16"/>
  <c r="CC27" i="32"/>
  <c r="CC114" i="32" s="1"/>
  <c r="CL29" i="32"/>
  <c r="CH29" i="32"/>
  <c r="J55" i="38"/>
  <c r="E42" i="33"/>
  <c r="E42" i="34"/>
  <c r="P42" i="34" s="1"/>
  <c r="E42" i="35"/>
  <c r="AC42" i="35" s="1"/>
  <c r="E42" i="36"/>
  <c r="AD42" i="36" s="1"/>
  <c r="D52" i="31" s="1"/>
  <c r="AD130" i="16"/>
  <c r="AC129" i="16"/>
  <c r="W115" i="16"/>
  <c r="W113" i="16"/>
  <c r="U111" i="16"/>
  <c r="W95" i="16"/>
  <c r="V94" i="16"/>
  <c r="AD34" i="16"/>
  <c r="P93" i="16"/>
  <c r="P94" i="16"/>
  <c r="P95" i="16"/>
  <c r="J55" i="49"/>
  <c r="K29" i="47"/>
  <c r="M29" i="47"/>
  <c r="M55" i="47" s="1"/>
  <c r="L55" i="33"/>
  <c r="H55" i="33"/>
  <c r="L55" i="34"/>
  <c r="H55" i="34"/>
  <c r="L55" i="35"/>
  <c r="H55" i="35"/>
  <c r="H55" i="36"/>
  <c r="F55" i="38"/>
  <c r="H55" i="38"/>
  <c r="W16" i="33"/>
  <c r="G16" i="34"/>
  <c r="AA16" i="34" s="1"/>
  <c r="G16" i="35"/>
  <c r="G16" i="36"/>
  <c r="Z16" i="36" s="1"/>
  <c r="W131" i="16"/>
  <c r="V130" i="16"/>
  <c r="W129" i="16"/>
  <c r="X114" i="16"/>
  <c r="V112" i="16"/>
  <c r="S111" i="16"/>
  <c r="AB34" i="16"/>
  <c r="AA29" i="16"/>
  <c r="AA24" i="16"/>
  <c r="W24" i="16"/>
  <c r="N55" i="49"/>
  <c r="P64" i="16"/>
  <c r="V64" i="16"/>
  <c r="Z64" i="16"/>
  <c r="AD64" i="16"/>
  <c r="D29" i="33"/>
  <c r="D55" i="33" s="1"/>
  <c r="S55" i="33" s="1"/>
  <c r="D29" i="34"/>
  <c r="Y29" i="34" s="1"/>
  <c r="D29" i="35"/>
  <c r="AD29" i="35" s="1"/>
  <c r="E34" i="31" s="1"/>
  <c r="D29" i="36"/>
  <c r="Y29" i="36" s="1"/>
  <c r="F16" i="37"/>
  <c r="X16" i="37" s="1"/>
  <c r="U129" i="16"/>
  <c r="Z114" i="16"/>
  <c r="X112" i="16"/>
  <c r="Y24" i="16"/>
  <c r="U19" i="16"/>
  <c r="I16" i="47"/>
  <c r="P116" i="16"/>
  <c r="L29" i="47"/>
  <c r="L55" i="47" s="1"/>
  <c r="N29" i="47"/>
  <c r="P130" i="16"/>
  <c r="AD134" i="16"/>
  <c r="S64" i="16"/>
  <c r="W64" i="16"/>
  <c r="AA64" i="16"/>
  <c r="K55" i="38"/>
  <c r="CM12" i="32"/>
  <c r="CM111" i="32" s="1"/>
  <c r="W29" i="38"/>
  <c r="CJ14" i="32"/>
  <c r="W42" i="37"/>
  <c r="I55" i="33"/>
  <c r="CA19" i="32"/>
  <c r="CF24" i="32"/>
  <c r="CM26" i="32"/>
  <c r="CM96" i="32" s="1"/>
  <c r="P29" i="38"/>
  <c r="Z29" i="38"/>
  <c r="AD16" i="33"/>
  <c r="G16" i="31" s="1"/>
  <c r="CM36" i="32"/>
  <c r="CM98" i="32" s="1"/>
  <c r="V29" i="38"/>
  <c r="Z16" i="38"/>
  <c r="V16" i="38"/>
  <c r="P16" i="38"/>
  <c r="V42" i="37"/>
  <c r="AB29" i="37"/>
  <c r="X29" i="37"/>
  <c r="T29" i="37"/>
  <c r="Z16" i="33"/>
  <c r="V16" i="33"/>
  <c r="P16" i="33"/>
  <c r="CK34" i="32"/>
  <c r="CG34" i="32"/>
  <c r="CC34" i="32"/>
  <c r="O55" i="38"/>
  <c r="L55" i="36"/>
  <c r="M55" i="38"/>
  <c r="G55" i="38"/>
  <c r="O55" i="33"/>
  <c r="K55" i="33"/>
  <c r="G55" i="33"/>
  <c r="G55" i="49"/>
  <c r="CM16" i="32"/>
  <c r="CM94" i="32" s="1"/>
  <c r="AB29" i="38"/>
  <c r="AC29" i="38"/>
  <c r="CM22" i="32"/>
  <c r="CM113" i="32" s="1"/>
  <c r="J48" i="35"/>
  <c r="Y29" i="38"/>
  <c r="U29" i="38"/>
  <c r="AC16" i="38"/>
  <c r="Y16" i="38"/>
  <c r="U16" i="38"/>
  <c r="U42" i="37"/>
  <c r="AA29" i="37"/>
  <c r="W29" i="37"/>
  <c r="AC16" i="33"/>
  <c r="Y16" i="33"/>
  <c r="CE39" i="32"/>
  <c r="CA34" i="32"/>
  <c r="H55" i="37"/>
  <c r="O55" i="34"/>
  <c r="K55" i="34"/>
  <c r="O55" i="35"/>
  <c r="K55" i="35"/>
  <c r="M55" i="36"/>
  <c r="I55" i="36"/>
  <c r="F55" i="36"/>
  <c r="E55" i="37"/>
  <c r="AD29" i="38"/>
  <c r="I34" i="31" s="1"/>
  <c r="CM31" i="32"/>
  <c r="CM97" i="32" s="1"/>
  <c r="AD29" i="37"/>
  <c r="H34" i="31" s="1"/>
  <c r="AD16" i="38"/>
  <c r="I16" i="31" s="1"/>
  <c r="CI39" i="32"/>
  <c r="AA16" i="38"/>
  <c r="W16" i="38"/>
  <c r="AC29" i="37"/>
  <c r="Y29" i="37"/>
  <c r="AA16" i="33"/>
  <c r="CI34" i="32"/>
  <c r="CI19" i="32"/>
  <c r="M55" i="34"/>
  <c r="I55" i="34"/>
  <c r="M55" i="35"/>
  <c r="I55" i="35"/>
  <c r="O55" i="36"/>
  <c r="K55" i="36"/>
  <c r="F55" i="49"/>
  <c r="CU44" i="32"/>
  <c r="DB42" i="32"/>
  <c r="DB117" i="32" s="1"/>
  <c r="CY19" i="32"/>
  <c r="CT14" i="32"/>
  <c r="DB13" i="32"/>
  <c r="DB129" i="32" s="1"/>
  <c r="CQ19" i="32"/>
  <c r="AC39" i="17"/>
  <c r="Z34" i="17"/>
  <c r="T34" i="17"/>
  <c r="W24" i="17"/>
  <c r="Z19" i="17"/>
  <c r="Y19" i="17"/>
  <c r="U14" i="17"/>
  <c r="AA14" i="17"/>
  <c r="P114" i="17"/>
  <c r="S39" i="17"/>
  <c r="X34" i="17"/>
  <c r="Z29" i="17"/>
  <c r="Y24" i="17"/>
  <c r="Z24" i="17"/>
  <c r="AC19" i="17"/>
  <c r="V19" i="17"/>
  <c r="P97" i="17"/>
  <c r="AD133" i="17"/>
  <c r="AA34" i="17"/>
  <c r="V29" i="17"/>
  <c r="U19" i="17"/>
  <c r="Y39" i="17"/>
  <c r="AD34" i="17"/>
  <c r="AA24" i="17"/>
  <c r="P93" i="17"/>
  <c r="P131" i="17"/>
  <c r="P132" i="17"/>
  <c r="P133" i="17"/>
  <c r="H21" i="41"/>
  <c r="I21" i="41" s="1"/>
  <c r="J21" i="41" s="1"/>
  <c r="E21" i="41"/>
  <c r="F21" i="41" s="1"/>
  <c r="H26" i="29"/>
  <c r="H36" i="46"/>
  <c r="I36" i="46" s="1"/>
  <c r="J36" i="46" s="1"/>
  <c r="E36" i="46"/>
  <c r="F36" i="46" s="1"/>
  <c r="E36" i="45"/>
  <c r="F36" i="45" s="1"/>
  <c r="H36" i="45"/>
  <c r="I36" i="45" s="1"/>
  <c r="J36" i="45" s="1"/>
  <c r="H10" i="40"/>
  <c r="H26" i="42"/>
  <c r="H24" i="46"/>
  <c r="I24" i="46" s="1"/>
  <c r="J24" i="46" s="1"/>
  <c r="H39" i="41"/>
  <c r="E55" i="46"/>
  <c r="F55" i="46" s="1"/>
  <c r="E11" i="41"/>
  <c r="F11" i="41" s="1"/>
  <c r="E26" i="46"/>
  <c r="F26" i="46" s="1"/>
  <c r="H21" i="40"/>
  <c r="H55" i="41"/>
  <c r="H25" i="29"/>
  <c r="E25" i="29"/>
  <c r="F25" i="29" s="1"/>
  <c r="G40" i="42"/>
  <c r="G40" i="29"/>
  <c r="M56" i="34"/>
  <c r="I56" i="34"/>
  <c r="J56" i="38"/>
  <c r="N56" i="38"/>
  <c r="L56" i="35"/>
  <c r="DB17" i="32"/>
  <c r="DB112" i="32" s="1"/>
  <c r="Z43" i="37"/>
  <c r="AD30" i="37"/>
  <c r="H35" i="31" s="1"/>
  <c r="L56" i="37"/>
  <c r="X17" i="33"/>
  <c r="D22" i="46"/>
  <c r="DB16" i="32"/>
  <c r="DB94" i="32" s="1"/>
  <c r="CY14" i="32"/>
  <c r="AD43" i="37"/>
  <c r="H53" i="31" s="1"/>
  <c r="AD17" i="33"/>
  <c r="G17" i="31" s="1"/>
  <c r="J56" i="33"/>
  <c r="CY39" i="32"/>
  <c r="P43" i="35"/>
  <c r="T43" i="35"/>
  <c r="AB43" i="35"/>
  <c r="U43" i="35"/>
  <c r="E56" i="35"/>
  <c r="V43" i="35"/>
  <c r="AD43" i="35"/>
  <c r="E53" i="31" s="1"/>
  <c r="AC43" i="35"/>
  <c r="AA43" i="35"/>
  <c r="X43" i="35"/>
  <c r="Y43" i="35"/>
  <c r="O56" i="35"/>
  <c r="V30" i="35"/>
  <c r="AD30" i="35"/>
  <c r="E35" i="31" s="1"/>
  <c r="W30" i="35"/>
  <c r="X30" i="35"/>
  <c r="P30" i="35"/>
  <c r="Z30" i="35"/>
  <c r="AC30" i="35"/>
  <c r="Y30" i="35"/>
  <c r="S17" i="35"/>
  <c r="D56" i="35"/>
  <c r="T17" i="35"/>
  <c r="AB17" i="35"/>
  <c r="V17" i="35"/>
  <c r="AD17" i="35"/>
  <c r="E17" i="31" s="1"/>
  <c r="X17" i="35"/>
  <c r="Z43" i="36"/>
  <c r="G56" i="36"/>
  <c r="X43" i="36"/>
  <c r="AD43" i="36"/>
  <c r="D53" i="31" s="1"/>
  <c r="V43" i="36"/>
  <c r="Z30" i="36"/>
  <c r="X30" i="36"/>
  <c r="AD30" i="36"/>
  <c r="D35" i="31" s="1"/>
  <c r="V30" i="36"/>
  <c r="P30" i="36"/>
  <c r="DB18" i="32"/>
  <c r="DB130" i="32" s="1"/>
  <c r="CV19" i="32"/>
  <c r="AD30" i="38"/>
  <c r="I35" i="31" s="1"/>
  <c r="X30" i="38"/>
  <c r="H56" i="38"/>
  <c r="AB30" i="38"/>
  <c r="AC30" i="38"/>
  <c r="W30" i="38"/>
  <c r="F56" i="38"/>
  <c r="U43" i="37"/>
  <c r="AC43" i="37"/>
  <c r="W43" i="37"/>
  <c r="Y43" i="37"/>
  <c r="V43" i="37"/>
  <c r="AB43" i="37"/>
  <c r="N56" i="37"/>
  <c r="J56" i="37"/>
  <c r="U30" i="37"/>
  <c r="AC30" i="37"/>
  <c r="AB30" i="37"/>
  <c r="W30" i="37"/>
  <c r="X30" i="37"/>
  <c r="F56" i="37"/>
  <c r="Y30" i="37"/>
  <c r="V17" i="37"/>
  <c r="AD17" i="37"/>
  <c r="H17" i="31" s="1"/>
  <c r="D56" i="37"/>
  <c r="X17" i="37"/>
  <c r="AA17" i="37"/>
  <c r="U17" i="37"/>
  <c r="P17" i="37"/>
  <c r="Z17" i="37"/>
  <c r="W17" i="37"/>
  <c r="AC17" i="37"/>
  <c r="X43" i="33"/>
  <c r="F56" i="33"/>
  <c r="P43" i="33"/>
  <c r="Z43" i="33"/>
  <c r="AC43" i="33"/>
  <c r="AB43" i="33"/>
  <c r="AA43" i="33"/>
  <c r="U43" i="33"/>
  <c r="U30" i="33"/>
  <c r="V30" i="33"/>
  <c r="AD30" i="33"/>
  <c r="G35" i="31" s="1"/>
  <c r="AA30" i="33"/>
  <c r="X30" i="33"/>
  <c r="P30" i="33"/>
  <c r="Z30" i="33"/>
  <c r="AC30" i="33"/>
  <c r="Y30" i="33"/>
  <c r="L56" i="33"/>
  <c r="S17" i="33"/>
  <c r="AA17" i="33"/>
  <c r="T17" i="33"/>
  <c r="U17" i="33"/>
  <c r="AC17" i="33"/>
  <c r="W17" i="33"/>
  <c r="D56" i="33"/>
  <c r="AB17" i="33"/>
  <c r="CU39" i="32"/>
  <c r="CS39" i="32"/>
  <c r="DB36" i="32"/>
  <c r="DB98" i="32" s="1"/>
  <c r="DB32" i="32"/>
  <c r="DB115" i="32" s="1"/>
  <c r="CU34" i="32"/>
  <c r="CQ34" i="32"/>
  <c r="DB31" i="32"/>
  <c r="DB97" i="32" s="1"/>
  <c r="CZ29" i="32"/>
  <c r="CV29" i="32"/>
  <c r="CR29" i="32"/>
  <c r="DB28" i="32"/>
  <c r="DB132" i="32" s="1"/>
  <c r="CW29" i="32"/>
  <c r="CS29" i="32"/>
  <c r="DB27" i="32"/>
  <c r="DB114" i="32" s="1"/>
  <c r="DA29" i="32"/>
  <c r="CU29" i="32"/>
  <c r="CQ29" i="32"/>
  <c r="CU19" i="32"/>
  <c r="CQ14" i="32"/>
  <c r="Y43" i="36"/>
  <c r="Z30" i="37"/>
  <c r="H56" i="33"/>
  <c r="AB30" i="33"/>
  <c r="W43" i="33"/>
  <c r="V43" i="33"/>
  <c r="AA30" i="37"/>
  <c r="N56" i="34"/>
  <c r="X17" i="34"/>
  <c r="F56" i="34"/>
  <c r="P17" i="34"/>
  <c r="Z17" i="34"/>
  <c r="AB17" i="34"/>
  <c r="Y17" i="34"/>
  <c r="CR34" i="32"/>
  <c r="DB33" i="32"/>
  <c r="DB133" i="32" s="1"/>
  <c r="CP24" i="32"/>
  <c r="DA24" i="32"/>
  <c r="P43" i="36"/>
  <c r="V17" i="33"/>
  <c r="V30" i="37"/>
  <c r="P43" i="37"/>
  <c r="DB37" i="32"/>
  <c r="DB116" i="32" s="1"/>
  <c r="DB38" i="32"/>
  <c r="DB134" i="32" s="1"/>
  <c r="Z43" i="35"/>
  <c r="T30" i="33"/>
  <c r="AA43" i="37"/>
  <c r="AB17" i="37"/>
  <c r="Z43" i="38"/>
  <c r="P43" i="38"/>
  <c r="X43" i="38"/>
  <c r="AD43" i="38"/>
  <c r="I53" i="31" s="1"/>
  <c r="V43" i="38"/>
  <c r="AC43" i="38"/>
  <c r="W17" i="38"/>
  <c r="AC17" i="38"/>
  <c r="AD17" i="38"/>
  <c r="I17" i="31" s="1"/>
  <c r="AB17" i="38"/>
  <c r="X17" i="38"/>
  <c r="U17" i="38"/>
  <c r="E56" i="38"/>
  <c r="AA17" i="38"/>
  <c r="P17" i="38"/>
  <c r="H56" i="37"/>
  <c r="Y43" i="34"/>
  <c r="AA43" i="34"/>
  <c r="V43" i="34"/>
  <c r="U43" i="34"/>
  <c r="AC43" i="34"/>
  <c r="AB43" i="34"/>
  <c r="P43" i="34"/>
  <c r="Y30" i="34"/>
  <c r="E56" i="34"/>
  <c r="AA30" i="34"/>
  <c r="AD30" i="34"/>
  <c r="F35" i="31" s="1"/>
  <c r="T30" i="34"/>
  <c r="P30" i="34"/>
  <c r="U30" i="34"/>
  <c r="AC30" i="34"/>
  <c r="I56" i="36"/>
  <c r="AA17" i="36"/>
  <c r="AD17" i="36"/>
  <c r="D17" i="31" s="1"/>
  <c r="AB17" i="36"/>
  <c r="Y17" i="36"/>
  <c r="T17" i="36"/>
  <c r="W17" i="36"/>
  <c r="AA43" i="38"/>
  <c r="M56" i="36"/>
  <c r="V30" i="34"/>
  <c r="M56" i="38"/>
  <c r="Y43" i="33"/>
  <c r="V17" i="36"/>
  <c r="H56" i="46"/>
  <c r="I56" i="46" s="1"/>
  <c r="J56" i="46" s="1"/>
  <c r="D32" i="46"/>
  <c r="H50" i="46"/>
  <c r="D52" i="46"/>
  <c r="E51" i="46"/>
  <c r="F51" i="46" s="1"/>
  <c r="E39" i="46"/>
  <c r="F39" i="46" s="1"/>
  <c r="P39" i="46"/>
  <c r="E54" i="46"/>
  <c r="F54" i="46" s="1"/>
  <c r="H54" i="46"/>
  <c r="I54" i="46" s="1"/>
  <c r="J54" i="46" s="1"/>
  <c r="E21" i="46"/>
  <c r="F21" i="46" s="1"/>
  <c r="H21" i="46"/>
  <c r="P46" i="46"/>
  <c r="H10" i="41"/>
  <c r="H36" i="41"/>
  <c r="H45" i="41"/>
  <c r="H51" i="46"/>
  <c r="I51" i="46" s="1"/>
  <c r="J51" i="46" s="1"/>
  <c r="H29" i="42"/>
  <c r="H40" i="46"/>
  <c r="E29" i="46"/>
  <c r="F29" i="46" s="1"/>
  <c r="H26" i="46"/>
  <c r="I26" i="46" s="1"/>
  <c r="J26" i="46" s="1"/>
  <c r="D27" i="46"/>
  <c r="P31" i="46"/>
  <c r="M57" i="35"/>
  <c r="I57" i="35"/>
  <c r="G57" i="38"/>
  <c r="I57" i="38"/>
  <c r="E18" i="47"/>
  <c r="G18" i="47"/>
  <c r="I18" i="47"/>
  <c r="K18" i="47"/>
  <c r="M18" i="47"/>
  <c r="M57" i="47" s="1"/>
  <c r="O18" i="47"/>
  <c r="O57" i="47" s="1"/>
  <c r="J57" i="38"/>
  <c r="F18" i="47"/>
  <c r="H18" i="47"/>
  <c r="J18" i="47"/>
  <c r="L18" i="47"/>
  <c r="N18" i="47"/>
  <c r="X44" i="37"/>
  <c r="AC18" i="33"/>
  <c r="AB18" i="34"/>
  <c r="Z44" i="36"/>
  <c r="DL14" i="32"/>
  <c r="DQ17" i="32"/>
  <c r="DQ112" i="32" s="1"/>
  <c r="DP24" i="32"/>
  <c r="H21" i="29"/>
  <c r="DL19" i="32"/>
  <c r="DK44" i="32"/>
  <c r="E40" i="46"/>
  <c r="F40" i="46" s="1"/>
  <c r="H44" i="46"/>
  <c r="I44" i="46" s="1"/>
  <c r="J44" i="46" s="1"/>
  <c r="AD44" i="36"/>
  <c r="D54" i="31" s="1"/>
  <c r="DQ33" i="32"/>
  <c r="DQ133" i="32" s="1"/>
  <c r="W44" i="38"/>
  <c r="Z44" i="38"/>
  <c r="P44" i="38"/>
  <c r="X44" i="38"/>
  <c r="Y44" i="38"/>
  <c r="D57" i="38"/>
  <c r="S57" i="38" s="1"/>
  <c r="V44" i="38"/>
  <c r="AA44" i="38"/>
  <c r="M57" i="38"/>
  <c r="J57" i="37"/>
  <c r="P31" i="37"/>
  <c r="Z31" i="37"/>
  <c r="AA31" i="37"/>
  <c r="Y31" i="37"/>
  <c r="AB31" i="37"/>
  <c r="W31" i="37"/>
  <c r="F57" i="37"/>
  <c r="U31" i="37"/>
  <c r="V31" i="37"/>
  <c r="AD31" i="37"/>
  <c r="H36" i="31" s="1"/>
  <c r="AC31" i="37"/>
  <c r="L57" i="37"/>
  <c r="H57" i="37"/>
  <c r="S18" i="37"/>
  <c r="AA18" i="37"/>
  <c r="V18" i="37"/>
  <c r="U18" i="37"/>
  <c r="AC18" i="37"/>
  <c r="AD18" i="37"/>
  <c r="H18" i="31" s="1"/>
  <c r="W18" i="37"/>
  <c r="D57" i="37"/>
  <c r="AB18" i="37"/>
  <c r="P18" i="37"/>
  <c r="AC44" i="36"/>
  <c r="U44" i="36"/>
  <c r="X44" i="36"/>
  <c r="AA44" i="36"/>
  <c r="Y44" i="36"/>
  <c r="DH34" i="32"/>
  <c r="DQ31" i="32"/>
  <c r="DQ97" i="32" s="1"/>
  <c r="DI19" i="32"/>
  <c r="DQ18" i="32"/>
  <c r="DQ130" i="32" s="1"/>
  <c r="DG19" i="32"/>
  <c r="P44" i="37"/>
  <c r="Z44" i="37"/>
  <c r="E57" i="37"/>
  <c r="T44" i="37"/>
  <c r="AB44" i="37"/>
  <c r="W44" i="37"/>
  <c r="V44" i="37"/>
  <c r="AD44" i="37"/>
  <c r="H54" i="31" s="1"/>
  <c r="U44" i="33"/>
  <c r="AC44" i="33"/>
  <c r="E57" i="33"/>
  <c r="W44" i="33"/>
  <c r="Y44" i="33"/>
  <c r="N57" i="33"/>
  <c r="J57" i="33"/>
  <c r="AA31" i="33"/>
  <c r="AB31" i="33"/>
  <c r="U31" i="33"/>
  <c r="AC31" i="33"/>
  <c r="X31" i="33"/>
  <c r="F57" i="33"/>
  <c r="W31" i="33"/>
  <c r="AD31" i="33"/>
  <c r="G36" i="31" s="1"/>
  <c r="M57" i="33"/>
  <c r="AD18" i="33"/>
  <c r="G18" i="31" s="1"/>
  <c r="X18" i="33"/>
  <c r="P18" i="33"/>
  <c r="Z18" i="33"/>
  <c r="AA18" i="33"/>
  <c r="I57" i="33"/>
  <c r="P44" i="34"/>
  <c r="Z44" i="34"/>
  <c r="AA44" i="34"/>
  <c r="AC44" i="34"/>
  <c r="AB44" i="34"/>
  <c r="W44" i="34"/>
  <c r="AD44" i="34"/>
  <c r="F54" i="31" s="1"/>
  <c r="Y44" i="34"/>
  <c r="P31" i="34"/>
  <c r="Z31" i="34"/>
  <c r="T31" i="34"/>
  <c r="AB31" i="34"/>
  <c r="V31" i="34"/>
  <c r="AD31" i="34"/>
  <c r="F36" i="31" s="1"/>
  <c r="U31" i="34"/>
  <c r="L57" i="34"/>
  <c r="H57" i="34"/>
  <c r="S18" i="34"/>
  <c r="AA18" i="34"/>
  <c r="X18" i="34"/>
  <c r="U18" i="34"/>
  <c r="AC18" i="34"/>
  <c r="T18" i="34"/>
  <c r="W18" i="34"/>
  <c r="D57" i="34"/>
  <c r="DE39" i="32"/>
  <c r="DQ38" i="32"/>
  <c r="DQ134" i="32" s="1"/>
  <c r="DQ37" i="32"/>
  <c r="DQ116" i="32" s="1"/>
  <c r="DN39" i="32"/>
  <c r="DF39" i="32"/>
  <c r="DQ36" i="32"/>
  <c r="DQ98" i="32" s="1"/>
  <c r="DG34" i="32"/>
  <c r="AD44" i="33"/>
  <c r="G54" i="31" s="1"/>
  <c r="P44" i="36"/>
  <c r="AC31" i="34"/>
  <c r="AB44" i="33"/>
  <c r="AA44" i="37"/>
  <c r="AA31" i="34"/>
  <c r="X44" i="33"/>
  <c r="Z31" i="33"/>
  <c r="DP39" i="32"/>
  <c r="AB18" i="33"/>
  <c r="H57" i="35"/>
  <c r="S44" i="35"/>
  <c r="AA44" i="35"/>
  <c r="T44" i="35"/>
  <c r="V44" i="35"/>
  <c r="Z44" i="35"/>
  <c r="D57" i="35"/>
  <c r="U44" i="35"/>
  <c r="AC44" i="35"/>
  <c r="AD44" i="35"/>
  <c r="E54" i="31" s="1"/>
  <c r="W44" i="35"/>
  <c r="AB44" i="35"/>
  <c r="AA31" i="35"/>
  <c r="AB31" i="35"/>
  <c r="U31" i="35"/>
  <c r="AC31" i="35"/>
  <c r="E57" i="35"/>
  <c r="W31" i="35"/>
  <c r="AA18" i="35"/>
  <c r="AB18" i="35"/>
  <c r="U18" i="35"/>
  <c r="AC18" i="35"/>
  <c r="W18" i="35"/>
  <c r="DM34" i="32"/>
  <c r="DO29" i="32"/>
  <c r="DK29" i="32"/>
  <c r="DG29" i="32"/>
  <c r="DQ28" i="32"/>
  <c r="DQ132" i="32" s="1"/>
  <c r="DQ27" i="32"/>
  <c r="DQ114" i="32" s="1"/>
  <c r="DP29" i="32"/>
  <c r="DL29" i="32"/>
  <c r="DH29" i="32"/>
  <c r="Y31" i="34"/>
  <c r="P31" i="33"/>
  <c r="AC44" i="37"/>
  <c r="Y18" i="34"/>
  <c r="AB31" i="38"/>
  <c r="Z31" i="38"/>
  <c r="AD31" i="38"/>
  <c r="I36" i="31" s="1"/>
  <c r="X31" i="38"/>
  <c r="AA31" i="38"/>
  <c r="AC31" i="38"/>
  <c r="Y31" i="38"/>
  <c r="F57" i="38"/>
  <c r="AC18" i="38"/>
  <c r="U18" i="38"/>
  <c r="AA18" i="38"/>
  <c r="AD18" i="38"/>
  <c r="I18" i="31" s="1"/>
  <c r="Y18" i="38"/>
  <c r="X18" i="38"/>
  <c r="AA31" i="36"/>
  <c r="Y31" i="36"/>
  <c r="AD31" i="36"/>
  <c r="D36" i="31" s="1"/>
  <c r="W31" i="36"/>
  <c r="DK39" i="32"/>
  <c r="DJ34" i="32"/>
  <c r="DN14" i="32"/>
  <c r="U31" i="38"/>
  <c r="V18" i="34"/>
  <c r="X31" i="35"/>
  <c r="G57" i="49"/>
  <c r="K57" i="49"/>
  <c r="AB31" i="49"/>
  <c r="AB44" i="49"/>
  <c r="W31" i="38"/>
  <c r="Z18" i="38"/>
  <c r="D57" i="49"/>
  <c r="T57" i="49" s="1"/>
  <c r="F57" i="49"/>
  <c r="H57" i="49"/>
  <c r="L57" i="49"/>
  <c r="N57" i="49"/>
  <c r="G51" i="41"/>
  <c r="EF32" i="32"/>
  <c r="EF115" i="32" s="1"/>
  <c r="O58" i="37"/>
  <c r="H58" i="33"/>
  <c r="J58" i="33"/>
  <c r="O58" i="36"/>
  <c r="K58" i="38"/>
  <c r="M58" i="34"/>
  <c r="I58" i="34"/>
  <c r="H49" i="29"/>
  <c r="EF23" i="32"/>
  <c r="EF131" i="32" s="1"/>
  <c r="E49" i="46"/>
  <c r="F49" i="46" s="1"/>
  <c r="DU14" i="32"/>
  <c r="DZ34" i="32"/>
  <c r="W32" i="38"/>
  <c r="AB32" i="38"/>
  <c r="T32" i="38"/>
  <c r="Z32" i="38"/>
  <c r="AD32" i="38"/>
  <c r="I37" i="31" s="1"/>
  <c r="AA32" i="38"/>
  <c r="E58" i="38"/>
  <c r="X32" i="38"/>
  <c r="Y45" i="37"/>
  <c r="X45" i="37"/>
  <c r="AA45" i="37"/>
  <c r="T45" i="37"/>
  <c r="U45" i="37"/>
  <c r="AC45" i="37"/>
  <c r="P45" i="37"/>
  <c r="P32" i="37"/>
  <c r="Z32" i="37"/>
  <c r="W32" i="37"/>
  <c r="F58" i="37"/>
  <c r="AB32" i="37"/>
  <c r="V32" i="37"/>
  <c r="AA32" i="37"/>
  <c r="M58" i="37"/>
  <c r="I58" i="37"/>
  <c r="X19" i="37"/>
  <c r="E58" i="37"/>
  <c r="AA19" i="37"/>
  <c r="P19" i="37"/>
  <c r="Z19" i="37"/>
  <c r="T19" i="37"/>
  <c r="AB19" i="37"/>
  <c r="V45" i="33"/>
  <c r="AD45" i="33"/>
  <c r="G55" i="31" s="1"/>
  <c r="G58" i="33"/>
  <c r="X45" i="33"/>
  <c r="Y45" i="33"/>
  <c r="P45" i="33"/>
  <c r="Z45" i="33"/>
  <c r="T32" i="33"/>
  <c r="AB32" i="33"/>
  <c r="V32" i="33"/>
  <c r="AD32" i="33"/>
  <c r="G37" i="31" s="1"/>
  <c r="U32" i="33"/>
  <c r="X32" i="33"/>
  <c r="AA32" i="33"/>
  <c r="Y32" i="33"/>
  <c r="Y19" i="33"/>
  <c r="AA19" i="33"/>
  <c r="F58" i="33"/>
  <c r="U19" i="33"/>
  <c r="AC19" i="33"/>
  <c r="L58" i="34"/>
  <c r="S19" i="36"/>
  <c r="D58" i="36"/>
  <c r="W19" i="36"/>
  <c r="AD19" i="36"/>
  <c r="D19" i="31" s="1"/>
  <c r="AC19" i="36"/>
  <c r="U19" i="36"/>
  <c r="AB19" i="36"/>
  <c r="AA19" i="36"/>
  <c r="DU39" i="32"/>
  <c r="EF38" i="32"/>
  <c r="EF134" i="32" s="1"/>
  <c r="EA39" i="32"/>
  <c r="EF37" i="32"/>
  <c r="EF116" i="32" s="1"/>
  <c r="DW39" i="32"/>
  <c r="DX39" i="32"/>
  <c r="EA34" i="32"/>
  <c r="DU24" i="32"/>
  <c r="DX19" i="32"/>
  <c r="DT19" i="32"/>
  <c r="H58" i="37"/>
  <c r="Y19" i="38"/>
  <c r="P19" i="38"/>
  <c r="AC19" i="38"/>
  <c r="DY24" i="32"/>
  <c r="DW14" i="32"/>
  <c r="G58" i="49"/>
  <c r="X99" i="12"/>
  <c r="Y99" i="12"/>
  <c r="Z99" i="12"/>
  <c r="AB99" i="12"/>
  <c r="AC99" i="12"/>
  <c r="P99" i="12"/>
  <c r="W99" i="12"/>
  <c r="V45" i="38"/>
  <c r="D58" i="38"/>
  <c r="AB45" i="38"/>
  <c r="T45" i="38"/>
  <c r="Z45" i="38"/>
  <c r="AD45" i="38"/>
  <c r="I55" i="31" s="1"/>
  <c r="P45" i="38"/>
  <c r="L58" i="38"/>
  <c r="G58" i="36"/>
  <c r="DV34" i="32"/>
  <c r="ED34" i="32"/>
  <c r="Z19" i="36"/>
  <c r="X19" i="36"/>
  <c r="U45" i="38"/>
  <c r="K58" i="37"/>
  <c r="T45" i="34"/>
  <c r="Y45" i="34"/>
  <c r="S45" i="34"/>
  <c r="AA45" i="34"/>
  <c r="U45" i="34"/>
  <c r="AC45" i="34"/>
  <c r="H58" i="34"/>
  <c r="D58" i="34"/>
  <c r="U32" i="34"/>
  <c r="AC32" i="34"/>
  <c r="T32" i="34"/>
  <c r="W32" i="34"/>
  <c r="Y32" i="34"/>
  <c r="AB32" i="34"/>
  <c r="X19" i="34"/>
  <c r="E58" i="34"/>
  <c r="T58" i="34" s="1"/>
  <c r="W19" i="34"/>
  <c r="Y19" i="34"/>
  <c r="P19" i="34"/>
  <c r="Z19" i="34"/>
  <c r="AC19" i="34"/>
  <c r="T19" i="34"/>
  <c r="AB19" i="34"/>
  <c r="M58" i="36"/>
  <c r="J58" i="36"/>
  <c r="AD45" i="36"/>
  <c r="D55" i="31" s="1"/>
  <c r="V45" i="36"/>
  <c r="F58" i="36"/>
  <c r="AB45" i="36"/>
  <c r="Z45" i="36"/>
  <c r="AB32" i="36"/>
  <c r="Z32" i="36"/>
  <c r="X32" i="36"/>
  <c r="DY34" i="32"/>
  <c r="EB29" i="32"/>
  <c r="EC29" i="32"/>
  <c r="DY29" i="32"/>
  <c r="V19" i="36"/>
  <c r="EF33" i="32"/>
  <c r="EF133" i="32" s="1"/>
  <c r="X45" i="38"/>
  <c r="L58" i="35"/>
  <c r="P45" i="35"/>
  <c r="Z45" i="35"/>
  <c r="T45" i="35"/>
  <c r="AB45" i="35"/>
  <c r="AA45" i="35"/>
  <c r="Y45" i="35"/>
  <c r="U45" i="35"/>
  <c r="V45" i="35"/>
  <c r="AD45" i="35"/>
  <c r="E55" i="31" s="1"/>
  <c r="W45" i="35"/>
  <c r="D58" i="35"/>
  <c r="X32" i="35"/>
  <c r="U32" i="35"/>
  <c r="P32" i="35"/>
  <c r="Z32" i="35"/>
  <c r="W32" i="35"/>
  <c r="T32" i="35"/>
  <c r="AB32" i="35"/>
  <c r="M58" i="35"/>
  <c r="I58" i="35"/>
  <c r="P19" i="35"/>
  <c r="Z19" i="35"/>
  <c r="AA19" i="35"/>
  <c r="T19" i="35"/>
  <c r="AB19" i="35"/>
  <c r="E58" i="35"/>
  <c r="V19" i="35"/>
  <c r="AD19" i="35"/>
  <c r="E19" i="31" s="1"/>
  <c r="EE29" i="32"/>
  <c r="Y19" i="37"/>
  <c r="I58" i="38"/>
  <c r="Y45" i="38"/>
  <c r="X19" i="38"/>
  <c r="K58" i="36"/>
  <c r="AA32" i="49"/>
  <c r="G49" i="42"/>
  <c r="W45" i="36"/>
  <c r="Y32" i="36"/>
  <c r="AC45" i="38"/>
  <c r="AC19" i="37"/>
  <c r="X45" i="34"/>
  <c r="AS44" i="32"/>
  <c r="DP24" i="40"/>
  <c r="T24" i="40" s="1"/>
  <c r="DP40" i="40"/>
  <c r="T40" i="40" s="1"/>
  <c r="DP26" i="40"/>
  <c r="T26" i="40" s="1"/>
  <c r="DP46" i="40"/>
  <c r="T46" i="40" s="1"/>
  <c r="DP20" i="40"/>
  <c r="T20" i="40" s="1"/>
  <c r="DP41" i="40"/>
  <c r="T41" i="40" s="1"/>
  <c r="DP55" i="40"/>
  <c r="T55" i="40" s="1"/>
  <c r="DP31" i="40"/>
  <c r="T31" i="40" s="1"/>
  <c r="DP29" i="40"/>
  <c r="T29" i="40" s="1"/>
  <c r="DP51" i="40"/>
  <c r="T51" i="40" s="1"/>
  <c r="DP25" i="40"/>
  <c r="T25" i="40" s="1"/>
  <c r="DP39" i="40"/>
  <c r="T39" i="40" s="1"/>
  <c r="DP36" i="40"/>
  <c r="T36" i="40" s="1"/>
  <c r="DP9" i="40"/>
  <c r="T9" i="40" s="1"/>
  <c r="DP49" i="40"/>
  <c r="T49" i="40" s="1"/>
  <c r="DP34" i="40"/>
  <c r="T34" i="40" s="1"/>
  <c r="DP45" i="40"/>
  <c r="T45" i="40" s="1"/>
  <c r="DQ7" i="40"/>
  <c r="DP35" i="40"/>
  <c r="T35" i="40" s="1"/>
  <c r="DP56" i="40"/>
  <c r="T56" i="40" s="1"/>
  <c r="DP10" i="40"/>
  <c r="T10" i="40" s="1"/>
  <c r="DP11" i="40"/>
  <c r="T11" i="40" s="1"/>
  <c r="CQ44" i="32"/>
  <c r="DO14" i="40"/>
  <c r="L14" i="40" s="1"/>
  <c r="DO46" i="40"/>
  <c r="L46" i="40" s="1"/>
  <c r="DO11" i="40"/>
  <c r="L11" i="40" s="1"/>
  <c r="DO35" i="40"/>
  <c r="L35" i="40" s="1"/>
  <c r="DO54" i="40"/>
  <c r="L54" i="40" s="1"/>
  <c r="DO61" i="40"/>
  <c r="L61" i="40" s="1"/>
  <c r="DO39" i="40"/>
  <c r="L39" i="40" s="1"/>
  <c r="DO19" i="40"/>
  <c r="L19" i="40" s="1"/>
  <c r="DO29" i="40"/>
  <c r="L29" i="40" s="1"/>
  <c r="DO26" i="40"/>
  <c r="L26" i="40" s="1"/>
  <c r="DO49" i="40"/>
  <c r="L49" i="40" s="1"/>
  <c r="DO20" i="40"/>
  <c r="L20" i="40" s="1"/>
  <c r="DO44" i="40"/>
  <c r="L44" i="40" s="1"/>
  <c r="DO34" i="40"/>
  <c r="L34" i="40" s="1"/>
  <c r="DO21" i="40"/>
  <c r="L21" i="40" s="1"/>
  <c r="DO55" i="40"/>
  <c r="L55" i="40" s="1"/>
  <c r="DO31" i="40"/>
  <c r="L31" i="40" s="1"/>
  <c r="DO10" i="40"/>
  <c r="L10" i="40" s="1"/>
  <c r="DO45" i="40"/>
  <c r="L45" i="40" s="1"/>
  <c r="DO9" i="40"/>
  <c r="L9" i="40" s="1"/>
  <c r="DO60" i="40"/>
  <c r="L60" i="40" s="1"/>
  <c r="DO40" i="40"/>
  <c r="L40" i="40" s="1"/>
  <c r="DO30" i="40"/>
  <c r="L30" i="40" s="1"/>
  <c r="DO41" i="40"/>
  <c r="L41" i="40" s="1"/>
  <c r="DJ24" i="32"/>
  <c r="G51" i="40"/>
  <c r="DO30" i="41"/>
  <c r="L30" i="41" s="1"/>
  <c r="DO39" i="41"/>
  <c r="L39" i="41" s="1"/>
  <c r="DO51" i="41"/>
  <c r="L51" i="41" s="1"/>
  <c r="DO61" i="41"/>
  <c r="L61" i="41" s="1"/>
  <c r="DO31" i="41"/>
  <c r="L31" i="41" s="1"/>
  <c r="DO50" i="41"/>
  <c r="L50" i="41" s="1"/>
  <c r="DO11" i="41"/>
  <c r="L11" i="41" s="1"/>
  <c r="P11" i="41" s="1"/>
  <c r="DO36" i="41"/>
  <c r="L36" i="41" s="1"/>
  <c r="DO24" i="41"/>
  <c r="L24" i="41" s="1"/>
  <c r="DO20" i="41"/>
  <c r="L20" i="41" s="1"/>
  <c r="DO45" i="41"/>
  <c r="L45" i="41" s="1"/>
  <c r="P45" i="41" s="1"/>
  <c r="DO10" i="41"/>
  <c r="L10" i="41" s="1"/>
  <c r="DP7" i="41"/>
  <c r="DO29" i="41"/>
  <c r="L29" i="41" s="1"/>
  <c r="DO44" i="41"/>
  <c r="L44" i="41" s="1"/>
  <c r="DO34" i="41"/>
  <c r="L34" i="41" s="1"/>
  <c r="DO54" i="41"/>
  <c r="L54" i="41" s="1"/>
  <c r="DO15" i="41"/>
  <c r="L15" i="41" s="1"/>
  <c r="DO40" i="41"/>
  <c r="L40" i="41" s="1"/>
  <c r="P40" i="41" s="1"/>
  <c r="DO55" i="41"/>
  <c r="L55" i="41" s="1"/>
  <c r="DO21" i="41"/>
  <c r="L21" i="41" s="1"/>
  <c r="DO19" i="41"/>
  <c r="L19" i="41" s="1"/>
  <c r="DO46" i="41"/>
  <c r="L46" i="41" s="1"/>
  <c r="DO9" i="41"/>
  <c r="L9" i="41" s="1"/>
  <c r="DO25" i="41"/>
  <c r="L25" i="41" s="1"/>
  <c r="DO35" i="41"/>
  <c r="L35" i="41" s="1"/>
  <c r="DO49" i="41"/>
  <c r="L49" i="41" s="1"/>
  <c r="DO60" i="41"/>
  <c r="L60" i="41" s="1"/>
  <c r="DO26" i="41"/>
  <c r="L26" i="41" s="1"/>
  <c r="DO56" i="41"/>
  <c r="L56" i="41" s="1"/>
  <c r="P56" i="41" s="1"/>
  <c r="DO41" i="41"/>
  <c r="L41" i="41" s="1"/>
  <c r="DO59" i="41"/>
  <c r="L59" i="41" s="1"/>
  <c r="G30" i="40"/>
  <c r="U44" i="38"/>
  <c r="V18" i="38"/>
  <c r="Y44" i="37"/>
  <c r="AD40" i="37"/>
  <c r="H50" i="31" s="1"/>
  <c r="DN34" i="45"/>
  <c r="D34" i="45" s="1"/>
  <c r="DN25" i="45"/>
  <c r="D25" i="45" s="1"/>
  <c r="DN21" i="45"/>
  <c r="D21" i="45" s="1"/>
  <c r="E21" i="45" s="1"/>
  <c r="DO7" i="45"/>
  <c r="DN29" i="41"/>
  <c r="D29" i="41" s="1"/>
  <c r="L54" i="38"/>
  <c r="V27" i="38"/>
  <c r="P30" i="37"/>
  <c r="AD27" i="37"/>
  <c r="H32" i="31" s="1"/>
  <c r="AM14" i="32"/>
  <c r="BA19" i="32"/>
  <c r="DN9" i="41"/>
  <c r="D9" i="41" s="1"/>
  <c r="Z20" i="37"/>
  <c r="AH19" i="32"/>
  <c r="AB26" i="38"/>
  <c r="Z45" i="37"/>
  <c r="X43" i="37"/>
  <c r="Y17" i="37"/>
  <c r="BB14" i="32"/>
  <c r="AC14" i="37"/>
  <c r="V31" i="33"/>
  <c r="Y18" i="33"/>
  <c r="Z17" i="33"/>
  <c r="Y39" i="34"/>
  <c r="AB39" i="36"/>
  <c r="Y34" i="36"/>
  <c r="AA13" i="36"/>
  <c r="AO39" i="32"/>
  <c r="DT29" i="32"/>
  <c r="T38" i="7"/>
  <c r="AC37" i="7"/>
  <c r="F23" i="32"/>
  <c r="F131" i="32" s="1"/>
  <c r="L38" i="37"/>
  <c r="S33" i="10"/>
  <c r="S33" i="32" s="1"/>
  <c r="S133" i="32" s="1"/>
  <c r="AW18" i="32"/>
  <c r="AW130" i="32" s="1"/>
  <c r="BA13" i="32"/>
  <c r="BA129" i="32" s="1"/>
  <c r="AY13" i="32"/>
  <c r="AY129" i="32" s="1"/>
  <c r="T34" i="16"/>
  <c r="U34" i="16"/>
  <c r="Z34" i="16"/>
  <c r="W29" i="16"/>
  <c r="T29" i="16"/>
  <c r="AA45" i="33"/>
  <c r="P44" i="33"/>
  <c r="AD41" i="33"/>
  <c r="G51" i="31" s="1"/>
  <c r="M54" i="33"/>
  <c r="P14" i="33"/>
  <c r="AB45" i="34"/>
  <c r="Z40" i="34"/>
  <c r="O54" i="34"/>
  <c r="K54" i="34"/>
  <c r="G54" i="34"/>
  <c r="V27" i="34"/>
  <c r="U14" i="34"/>
  <c r="U30" i="35"/>
  <c r="Y17" i="35"/>
  <c r="Y30" i="36"/>
  <c r="O54" i="36"/>
  <c r="CR39" i="32"/>
  <c r="M55" i="37"/>
  <c r="M38" i="35"/>
  <c r="BC13" i="32"/>
  <c r="BC129" i="32" s="1"/>
  <c r="AC34" i="16"/>
  <c r="U46" i="34"/>
  <c r="W43" i="36"/>
  <c r="P31" i="36"/>
  <c r="DO39" i="32"/>
  <c r="P39" i="16"/>
  <c r="S34" i="16"/>
  <c r="AA17" i="34"/>
  <c r="V33" i="35"/>
  <c r="W27" i="35"/>
  <c r="H52" i="36"/>
  <c r="I52" i="36"/>
  <c r="O38" i="36"/>
  <c r="Z39" i="16"/>
  <c r="T39" i="16"/>
  <c r="X34" i="16"/>
  <c r="P34" i="16"/>
  <c r="U24" i="16"/>
  <c r="AA14" i="16"/>
  <c r="DY17" i="32"/>
  <c r="DY112" i="32" s="1"/>
  <c r="M25" i="47"/>
  <c r="AD99" i="9"/>
  <c r="D13" i="47"/>
  <c r="F13" i="47"/>
  <c r="H13" i="47"/>
  <c r="J13" i="47"/>
  <c r="L13" i="47"/>
  <c r="S44" i="13"/>
  <c r="AX41" i="32"/>
  <c r="AX99" i="32" s="1"/>
  <c r="BA41" i="32"/>
  <c r="BA99" i="32" s="1"/>
  <c r="E14" i="47"/>
  <c r="G14" i="47"/>
  <c r="BL42" i="32"/>
  <c r="BL117" i="32" s="1"/>
  <c r="S44" i="14"/>
  <c r="E54" i="49"/>
  <c r="E28" i="47"/>
  <c r="I54" i="49"/>
  <c r="I28" i="47"/>
  <c r="M54" i="49"/>
  <c r="M28" i="47"/>
  <c r="P135" i="14"/>
  <c r="AD135" i="14"/>
  <c r="H54" i="49"/>
  <c r="H41" i="47"/>
  <c r="L54" i="49"/>
  <c r="L41" i="47"/>
  <c r="E29" i="47"/>
  <c r="AD117" i="16"/>
  <c r="D17" i="47"/>
  <c r="H17" i="47"/>
  <c r="L17" i="47"/>
  <c r="D43" i="47"/>
  <c r="AD135" i="17"/>
  <c r="H43" i="47"/>
  <c r="L43" i="47"/>
  <c r="V29" i="16"/>
  <c r="AB24" i="16"/>
  <c r="AA19" i="16"/>
  <c r="AD14" i="16"/>
  <c r="D11" i="47"/>
  <c r="F11" i="47"/>
  <c r="H11" i="47"/>
  <c r="J11" i="47"/>
  <c r="L11" i="47"/>
  <c r="N11" i="47"/>
  <c r="D24" i="47"/>
  <c r="F24" i="47"/>
  <c r="H24" i="47"/>
  <c r="J24" i="47"/>
  <c r="L24" i="47"/>
  <c r="N24" i="47"/>
  <c r="D37" i="47"/>
  <c r="F37" i="47"/>
  <c r="H37" i="47"/>
  <c r="S44" i="11"/>
  <c r="P96" i="14"/>
  <c r="O16" i="47"/>
  <c r="P133" i="16"/>
  <c r="AD133" i="16"/>
  <c r="E30" i="47"/>
  <c r="AD117" i="17"/>
  <c r="I56" i="49"/>
  <c r="I30" i="47"/>
  <c r="M56" i="49"/>
  <c r="M30" i="47"/>
  <c r="AB29" i="16"/>
  <c r="AB14" i="16"/>
  <c r="E13" i="47"/>
  <c r="G13" i="47"/>
  <c r="I13" i="47"/>
  <c r="AC26" i="49"/>
  <c r="D14" i="47"/>
  <c r="F14" i="47"/>
  <c r="H14" i="47"/>
  <c r="J14" i="47"/>
  <c r="L14" i="47"/>
  <c r="N14" i="47"/>
  <c r="N53" i="47" s="1"/>
  <c r="AD117" i="14"/>
  <c r="P113" i="14"/>
  <c r="G54" i="49"/>
  <c r="G28" i="47"/>
  <c r="K28" i="47"/>
  <c r="O28" i="47"/>
  <c r="F41" i="47"/>
  <c r="J41" i="47"/>
  <c r="N54" i="49"/>
  <c r="N41" i="47"/>
  <c r="P111" i="16"/>
  <c r="F17" i="47"/>
  <c r="J17" i="47"/>
  <c r="N17" i="47"/>
  <c r="F43" i="47"/>
  <c r="J43" i="47"/>
  <c r="N43" i="47"/>
  <c r="V44" i="18"/>
  <c r="S24" i="16"/>
  <c r="T19" i="16"/>
  <c r="U14" i="16"/>
  <c r="W14" i="16"/>
  <c r="E11" i="47"/>
  <c r="G11" i="47"/>
  <c r="I11" i="47"/>
  <c r="K11" i="47"/>
  <c r="M11" i="47"/>
  <c r="O11" i="47"/>
  <c r="E24" i="47"/>
  <c r="G24" i="47"/>
  <c r="I24" i="47"/>
  <c r="K24" i="47"/>
  <c r="M24" i="47"/>
  <c r="O24" i="47"/>
  <c r="E37" i="47"/>
  <c r="G37" i="47"/>
  <c r="I37" i="47"/>
  <c r="K37" i="47"/>
  <c r="M37" i="47"/>
  <c r="M38" i="47"/>
  <c r="E26" i="47"/>
  <c r="G26" i="47"/>
  <c r="I26" i="47"/>
  <c r="K26" i="47"/>
  <c r="K52" i="47" s="1"/>
  <c r="M26" i="47"/>
  <c r="M52" i="47" s="1"/>
  <c r="O26" i="47"/>
  <c r="O52" i="47" s="1"/>
  <c r="D39" i="47"/>
  <c r="F39" i="47"/>
  <c r="H39" i="47"/>
  <c r="J39" i="47"/>
  <c r="L39" i="47"/>
  <c r="N39" i="47"/>
  <c r="N52" i="47" s="1"/>
  <c r="S44" i="17"/>
  <c r="CP41" i="32"/>
  <c r="CP99" i="32" s="1"/>
  <c r="G30" i="47"/>
  <c r="K30" i="47"/>
  <c r="O30" i="47"/>
  <c r="DI41" i="32"/>
  <c r="DI99" i="32" s="1"/>
  <c r="W44" i="18"/>
  <c r="D54" i="49"/>
  <c r="S54" i="49" s="1"/>
  <c r="D28" i="47"/>
  <c r="D54" i="47" s="1"/>
  <c r="F28" i="47"/>
  <c r="H28" i="47"/>
  <c r="J28" i="47"/>
  <c r="L28" i="47"/>
  <c r="N28" i="47"/>
  <c r="E41" i="47"/>
  <c r="U41" i="47" s="1"/>
  <c r="G41" i="47"/>
  <c r="I41" i="47"/>
  <c r="K41" i="47"/>
  <c r="M41" i="47"/>
  <c r="O41" i="47"/>
  <c r="P97" i="16"/>
  <c r="P98" i="16"/>
  <c r="K16" i="47"/>
  <c r="I29" i="47"/>
  <c r="P131" i="16"/>
  <c r="P132" i="16"/>
  <c r="E17" i="47"/>
  <c r="G17" i="47"/>
  <c r="I17" i="47"/>
  <c r="K17" i="47"/>
  <c r="M17" i="47"/>
  <c r="O17" i="47"/>
  <c r="D30" i="47"/>
  <c r="F30" i="47"/>
  <c r="H30" i="47"/>
  <c r="J30" i="47"/>
  <c r="L30" i="47"/>
  <c r="N30" i="47"/>
  <c r="E43" i="47"/>
  <c r="G43" i="47"/>
  <c r="I43" i="47"/>
  <c r="K43" i="47"/>
  <c r="M43" i="47"/>
  <c r="O43" i="47"/>
  <c r="O54" i="49"/>
  <c r="G56" i="49"/>
  <c r="K56" i="49"/>
  <c r="O56" i="49"/>
  <c r="AC44" i="16"/>
  <c r="E44" i="47"/>
  <c r="T44" i="47" s="1"/>
  <c r="G44" i="47"/>
  <c r="EI42" i="32"/>
  <c r="EI117" i="32" s="1"/>
  <c r="ES42" i="32"/>
  <c r="ES117" i="32" s="1"/>
  <c r="K20" i="47"/>
  <c r="E33" i="47"/>
  <c r="G33" i="47"/>
  <c r="I33" i="47"/>
  <c r="K33" i="47"/>
  <c r="M33" i="47"/>
  <c r="O33" i="47"/>
  <c r="D46" i="47"/>
  <c r="F46" i="47"/>
  <c r="H46" i="47"/>
  <c r="J46" i="47"/>
  <c r="L46" i="47"/>
  <c r="N46" i="47"/>
  <c r="F21" i="47"/>
  <c r="H21" i="47"/>
  <c r="J21" i="47"/>
  <c r="J60" i="47" s="1"/>
  <c r="L21" i="47"/>
  <c r="L60" i="47" s="1"/>
  <c r="D58" i="49"/>
  <c r="H58" i="49"/>
  <c r="L58" i="49"/>
  <c r="F31" i="47"/>
  <c r="H31" i="47"/>
  <c r="J31" i="47"/>
  <c r="L31" i="47"/>
  <c r="N31" i="47"/>
  <c r="F19" i="47"/>
  <c r="J19" i="47"/>
  <c r="J58" i="47" s="1"/>
  <c r="N19" i="47"/>
  <c r="N58" i="47" s="1"/>
  <c r="E32" i="47"/>
  <c r="E58" i="47" s="1"/>
  <c r="G32" i="47"/>
  <c r="I32" i="47"/>
  <c r="I58" i="47" s="1"/>
  <c r="K32" i="47"/>
  <c r="M32" i="47"/>
  <c r="M58" i="47" s="1"/>
  <c r="T44" i="15"/>
  <c r="E58" i="49"/>
  <c r="I58" i="49"/>
  <c r="M58" i="49"/>
  <c r="AD139" i="15"/>
  <c r="O20" i="47"/>
  <c r="P117" i="15"/>
  <c r="F33" i="47"/>
  <c r="H33" i="47"/>
  <c r="J33" i="47"/>
  <c r="L33" i="47"/>
  <c r="N33" i="47"/>
  <c r="E46" i="47"/>
  <c r="G46" i="47"/>
  <c r="I46" i="47"/>
  <c r="K46" i="47"/>
  <c r="M46" i="47"/>
  <c r="O46" i="47"/>
  <c r="AD139" i="19"/>
  <c r="E21" i="47"/>
  <c r="G21" i="47"/>
  <c r="I21" i="47"/>
  <c r="I60" i="47" s="1"/>
  <c r="K21" i="47"/>
  <c r="K60" i="47" s="1"/>
  <c r="M21" i="47"/>
  <c r="M60" i="47" s="1"/>
  <c r="O21" i="47"/>
  <c r="O60" i="47" s="1"/>
  <c r="D34" i="47"/>
  <c r="D60" i="47" s="1"/>
  <c r="F34" i="47"/>
  <c r="H34" i="47"/>
  <c r="E47" i="47"/>
  <c r="G47" i="47"/>
  <c r="E31" i="47"/>
  <c r="G31" i="47"/>
  <c r="I31" i="47"/>
  <c r="K31" i="47"/>
  <c r="G19" i="47"/>
  <c r="K19" i="47"/>
  <c r="O19" i="47"/>
  <c r="O58" i="47" s="1"/>
  <c r="D32" i="47"/>
  <c r="F32" i="47"/>
  <c r="S139" i="15"/>
  <c r="W139" i="15"/>
  <c r="AA139" i="15"/>
  <c r="T139" i="15"/>
  <c r="X139" i="15"/>
  <c r="AB139" i="15"/>
  <c r="U139" i="15"/>
  <c r="Y139" i="15"/>
  <c r="AC139" i="15"/>
  <c r="P139" i="15"/>
  <c r="V139" i="15"/>
  <c r="Z139" i="15"/>
  <c r="D57" i="46"/>
  <c r="E56" i="46"/>
  <c r="F56" i="46" s="1"/>
  <c r="S121" i="15"/>
  <c r="W121" i="15"/>
  <c r="AA121" i="15"/>
  <c r="H20" i="47"/>
  <c r="J20" i="47"/>
  <c r="L20" i="47"/>
  <c r="N20" i="47"/>
  <c r="Y20" i="49"/>
  <c r="T121" i="15"/>
  <c r="X121" i="15"/>
  <c r="AB121" i="15"/>
  <c r="U121" i="15"/>
  <c r="Y121" i="15"/>
  <c r="AC121" i="15"/>
  <c r="P121" i="15"/>
  <c r="V121" i="15"/>
  <c r="Z121" i="15"/>
  <c r="G55" i="42"/>
  <c r="E55" i="45"/>
  <c r="F55" i="45" s="1"/>
  <c r="Z33" i="33"/>
  <c r="AD20" i="34"/>
  <c r="F20" i="31" s="1"/>
  <c r="EU28" i="32"/>
  <c r="EU132" i="32" s="1"/>
  <c r="S103" i="15"/>
  <c r="W103" i="15"/>
  <c r="AA103" i="15"/>
  <c r="T103" i="15"/>
  <c r="X103" i="15"/>
  <c r="AB103" i="15"/>
  <c r="AA20" i="33"/>
  <c r="ES39" i="32"/>
  <c r="U103" i="15"/>
  <c r="Y103" i="15"/>
  <c r="AC103" i="15"/>
  <c r="AC33" i="38"/>
  <c r="P103" i="15"/>
  <c r="V103" i="15"/>
  <c r="Z103" i="15"/>
  <c r="H60" i="46"/>
  <c r="E60" i="46"/>
  <c r="F60" i="46" s="1"/>
  <c r="S139" i="19"/>
  <c r="W139" i="19"/>
  <c r="AA139" i="19"/>
  <c r="T139" i="19"/>
  <c r="X139" i="19"/>
  <c r="AB139" i="19"/>
  <c r="U139" i="19"/>
  <c r="Y139" i="19"/>
  <c r="AC139" i="19"/>
  <c r="P139" i="19"/>
  <c r="V139" i="19"/>
  <c r="Z139" i="19"/>
  <c r="H59" i="46"/>
  <c r="E59" i="46"/>
  <c r="F59" i="46" s="1"/>
  <c r="D62" i="46"/>
  <c r="S121" i="19"/>
  <c r="W121" i="19"/>
  <c r="AA121" i="19"/>
  <c r="T121" i="19"/>
  <c r="X121" i="19"/>
  <c r="AB121" i="19"/>
  <c r="U121" i="19"/>
  <c r="Y121" i="19"/>
  <c r="AC121" i="19"/>
  <c r="P121" i="19"/>
  <c r="V121" i="19"/>
  <c r="Z121" i="19"/>
  <c r="G60" i="46"/>
  <c r="H59" i="41"/>
  <c r="H59" i="29"/>
  <c r="S103" i="19"/>
  <c r="W103" i="19"/>
  <c r="AA103" i="19"/>
  <c r="T103" i="19"/>
  <c r="X103" i="19"/>
  <c r="AB103" i="19"/>
  <c r="Y21" i="37"/>
  <c r="AC47" i="33"/>
  <c r="U103" i="19"/>
  <c r="Y103" i="19"/>
  <c r="AC103" i="19"/>
  <c r="P34" i="37"/>
  <c r="P103" i="19"/>
  <c r="V103" i="19"/>
  <c r="Z103" i="19"/>
  <c r="H20" i="46"/>
  <c r="I20" i="46" s="1"/>
  <c r="J20" i="46" s="1"/>
  <c r="E20" i="46"/>
  <c r="F20" i="46" s="1"/>
  <c r="H30" i="46"/>
  <c r="P50" i="46"/>
  <c r="E50" i="46"/>
  <c r="H39" i="46"/>
  <c r="D42" i="46"/>
  <c r="H31" i="46"/>
  <c r="I31" i="46" s="1"/>
  <c r="J31" i="46" s="1"/>
  <c r="E31" i="46"/>
  <c r="F31" i="46" s="1"/>
  <c r="H41" i="46"/>
  <c r="I41" i="46" s="1"/>
  <c r="J41" i="46" s="1"/>
  <c r="S139" i="10"/>
  <c r="W139" i="10"/>
  <c r="T139" i="10"/>
  <c r="Y139" i="10"/>
  <c r="S135" i="10"/>
  <c r="V139" i="10"/>
  <c r="L12" i="47"/>
  <c r="J25" i="47"/>
  <c r="K25" i="47"/>
  <c r="O38" i="35"/>
  <c r="I25" i="40"/>
  <c r="J25" i="40" s="1"/>
  <c r="U24" i="34"/>
  <c r="S139" i="7"/>
  <c r="W139" i="7"/>
  <c r="AA139" i="7"/>
  <c r="T139" i="7"/>
  <c r="X139" i="7"/>
  <c r="AB139" i="7"/>
  <c r="U139" i="7"/>
  <c r="Y139" i="7"/>
  <c r="AC139" i="7"/>
  <c r="P139" i="7"/>
  <c r="V139" i="7"/>
  <c r="Z139" i="7"/>
  <c r="D12" i="46"/>
  <c r="H10" i="46"/>
  <c r="H10" i="42"/>
  <c r="L50" i="33"/>
  <c r="H50" i="33"/>
  <c r="AC11" i="49"/>
  <c r="S121" i="7"/>
  <c r="W121" i="7"/>
  <c r="AA121" i="7"/>
  <c r="M50" i="37"/>
  <c r="I50" i="37"/>
  <c r="Z11" i="37"/>
  <c r="J50" i="33"/>
  <c r="M50" i="34"/>
  <c r="I50" i="34"/>
  <c r="E50" i="34"/>
  <c r="T121" i="7"/>
  <c r="X121" i="7"/>
  <c r="AB121" i="7"/>
  <c r="L50" i="38"/>
  <c r="N50" i="38"/>
  <c r="F50" i="38"/>
  <c r="L50" i="36"/>
  <c r="M50" i="36"/>
  <c r="U121" i="7"/>
  <c r="Y121" i="7"/>
  <c r="AC121" i="7"/>
  <c r="P121" i="7"/>
  <c r="V121" i="7"/>
  <c r="Z121" i="7"/>
  <c r="V11" i="34"/>
  <c r="D50" i="35"/>
  <c r="F50" i="36"/>
  <c r="J34" i="32"/>
  <c r="F34" i="32"/>
  <c r="J50" i="38"/>
  <c r="S103" i="7"/>
  <c r="W103" i="7"/>
  <c r="AA103" i="7"/>
  <c r="E50" i="37"/>
  <c r="U24" i="37"/>
  <c r="Y37" i="34"/>
  <c r="AB37" i="36"/>
  <c r="N34" i="32"/>
  <c r="K24" i="32"/>
  <c r="M14" i="32"/>
  <c r="T103" i="7"/>
  <c r="X103" i="7"/>
  <c r="AB103" i="7"/>
  <c r="P24" i="36"/>
  <c r="U103" i="7"/>
  <c r="Y103" i="7"/>
  <c r="AC103" i="7"/>
  <c r="U37" i="37"/>
  <c r="Z37" i="33"/>
  <c r="L19" i="32"/>
  <c r="P103" i="7"/>
  <c r="V103" i="7"/>
  <c r="Z103" i="7"/>
  <c r="D47" i="46"/>
  <c r="J50" i="36"/>
  <c r="Y24" i="37"/>
  <c r="S11" i="49"/>
  <c r="J12" i="38"/>
  <c r="O25" i="34"/>
  <c r="G38" i="35"/>
  <c r="F38" i="37"/>
  <c r="DP16" i="29"/>
  <c r="T16" i="29" s="1"/>
  <c r="DB16" i="45"/>
  <c r="S16" i="45" s="1"/>
  <c r="P61" i="10"/>
  <c r="V61" i="10"/>
  <c r="V61" i="32" s="1"/>
  <c r="Z61" i="10"/>
  <c r="Z61" i="32" s="1"/>
  <c r="AD61" i="10"/>
  <c r="AD61" i="32" s="1"/>
  <c r="U62" i="10"/>
  <c r="U62" i="32" s="1"/>
  <c r="U121" i="32" s="1"/>
  <c r="Y62" i="10"/>
  <c r="Y62" i="32" s="1"/>
  <c r="Y121" i="32" s="1"/>
  <c r="AC62" i="10"/>
  <c r="AC62" i="32" s="1"/>
  <c r="AC121" i="32" s="1"/>
  <c r="T63" i="10"/>
  <c r="T63" i="32" s="1"/>
  <c r="T139" i="32" s="1"/>
  <c r="X63" i="10"/>
  <c r="X63" i="32" s="1"/>
  <c r="X139" i="32" s="1"/>
  <c r="AB63" i="10"/>
  <c r="AB63" i="32" s="1"/>
  <c r="AB139" i="32" s="1"/>
  <c r="J29" i="10"/>
  <c r="S61" i="10"/>
  <c r="S61" i="32" s="1"/>
  <c r="W61" i="10"/>
  <c r="W61" i="32" s="1"/>
  <c r="AA61" i="10"/>
  <c r="AA61" i="32" s="1"/>
  <c r="P62" i="10"/>
  <c r="V62" i="10"/>
  <c r="V62" i="32" s="1"/>
  <c r="V121" i="32" s="1"/>
  <c r="Z62" i="10"/>
  <c r="Z62" i="32" s="1"/>
  <c r="Z121" i="32" s="1"/>
  <c r="AD62" i="10"/>
  <c r="AD62" i="32" s="1"/>
  <c r="AD121" i="32" s="1"/>
  <c r="U63" i="10"/>
  <c r="U63" i="32" s="1"/>
  <c r="U139" i="32" s="1"/>
  <c r="Y63" i="10"/>
  <c r="Y63" i="32" s="1"/>
  <c r="Y139" i="32" s="1"/>
  <c r="AC63" i="10"/>
  <c r="AC63" i="32" s="1"/>
  <c r="AC139" i="32" s="1"/>
  <c r="L24" i="10"/>
  <c r="T61" i="10"/>
  <c r="T61" i="32" s="1"/>
  <c r="X61" i="10"/>
  <c r="X61" i="32" s="1"/>
  <c r="AB61" i="10"/>
  <c r="AB61" i="32" s="1"/>
  <c r="S62" i="10"/>
  <c r="S62" i="32" s="1"/>
  <c r="W62" i="10"/>
  <c r="W62" i="32" s="1"/>
  <c r="W121" i="32" s="1"/>
  <c r="AA62" i="10"/>
  <c r="AA62" i="32" s="1"/>
  <c r="AA121" i="32" s="1"/>
  <c r="P63" i="10"/>
  <c r="V63" i="10"/>
  <c r="V63" i="32" s="1"/>
  <c r="V139" i="32" s="1"/>
  <c r="Z63" i="10"/>
  <c r="Z63" i="32" s="1"/>
  <c r="Z139" i="32" s="1"/>
  <c r="AD63" i="10"/>
  <c r="AD63" i="32" s="1"/>
  <c r="AD139" i="32" s="1"/>
  <c r="U61" i="10"/>
  <c r="U61" i="32" s="1"/>
  <c r="Y61" i="10"/>
  <c r="Y61" i="32" s="1"/>
  <c r="AC61" i="10"/>
  <c r="AC61" i="32" s="1"/>
  <c r="T62" i="10"/>
  <c r="T62" i="32" s="1"/>
  <c r="T121" i="32" s="1"/>
  <c r="X62" i="10"/>
  <c r="X62" i="32" s="1"/>
  <c r="X121" i="32" s="1"/>
  <c r="S63" i="10"/>
  <c r="S63" i="32" s="1"/>
  <c r="W63" i="10"/>
  <c r="W63" i="32" s="1"/>
  <c r="W139" i="32" s="1"/>
  <c r="J25" i="38"/>
  <c r="K38" i="35"/>
  <c r="G38" i="36"/>
  <c r="H12" i="36"/>
  <c r="H38" i="38"/>
  <c r="G38" i="34"/>
  <c r="G38" i="47"/>
  <c r="I38" i="47"/>
  <c r="K38" i="47"/>
  <c r="N34" i="10"/>
  <c r="H24" i="10"/>
  <c r="T22" i="10"/>
  <c r="U16" i="10"/>
  <c r="L25" i="47"/>
  <c r="H12" i="47"/>
  <c r="H38" i="47"/>
  <c r="M12" i="47"/>
  <c r="H19" i="46"/>
  <c r="I19" i="46" s="1"/>
  <c r="E19" i="46"/>
  <c r="P20" i="46"/>
  <c r="G21" i="45"/>
  <c r="Z39" i="35"/>
  <c r="G24" i="42"/>
  <c r="AC27" i="33"/>
  <c r="BX11" i="32"/>
  <c r="BX93" i="32" s="1"/>
  <c r="BV14" i="32"/>
  <c r="E30" i="46"/>
  <c r="BX21" i="32"/>
  <c r="BX95" i="32" s="1"/>
  <c r="BW24" i="32"/>
  <c r="G31" i="45"/>
  <c r="S41" i="47"/>
  <c r="M54" i="37"/>
  <c r="W28" i="37"/>
  <c r="P28" i="37"/>
  <c r="Z28" i="37"/>
  <c r="AC28" i="37"/>
  <c r="E54" i="37"/>
  <c r="T28" i="37"/>
  <c r="AB28" i="37"/>
  <c r="Y28" i="37"/>
  <c r="V28" i="37"/>
  <c r="AD28" i="37"/>
  <c r="H33" i="31" s="1"/>
  <c r="AA28" i="37"/>
  <c r="U28" i="37"/>
  <c r="W15" i="36"/>
  <c r="AC15" i="36"/>
  <c r="AB15" i="36"/>
  <c r="P15" i="36"/>
  <c r="Z15" i="36"/>
  <c r="Y15" i="36"/>
  <c r="BU39" i="32"/>
  <c r="BQ39" i="32"/>
  <c r="BM39" i="32"/>
  <c r="BX28" i="32"/>
  <c r="BX132" i="32" s="1"/>
  <c r="BW29" i="32"/>
  <c r="BS29" i="32"/>
  <c r="BO29" i="32"/>
  <c r="BM14" i="32"/>
  <c r="I54" i="34"/>
  <c r="W41" i="34"/>
  <c r="T41" i="34"/>
  <c r="AB41" i="34"/>
  <c r="U41" i="34"/>
  <c r="V41" i="34"/>
  <c r="AD41" i="34"/>
  <c r="F51" i="31" s="1"/>
  <c r="X41" i="34"/>
  <c r="N54" i="36"/>
  <c r="K54" i="36"/>
  <c r="AC41" i="36"/>
  <c r="AA41" i="36"/>
  <c r="Z41" i="36"/>
  <c r="H54" i="36"/>
  <c r="I54" i="33"/>
  <c r="X15" i="33"/>
  <c r="P15" i="33"/>
  <c r="Z15" i="33"/>
  <c r="E54" i="33"/>
  <c r="W15" i="33"/>
  <c r="T15" i="33"/>
  <c r="AB15" i="33"/>
  <c r="AA15" i="33"/>
  <c r="N54" i="38"/>
  <c r="U15" i="38"/>
  <c r="F54" i="38"/>
  <c r="V41" i="37"/>
  <c r="AD41" i="37"/>
  <c r="H51" i="31" s="1"/>
  <c r="X41" i="37"/>
  <c r="U41" i="37"/>
  <c r="P41" i="37"/>
  <c r="Z41" i="37"/>
  <c r="AB28" i="33"/>
  <c r="T15" i="35"/>
  <c r="X15" i="35"/>
  <c r="E54" i="35"/>
  <c r="S28" i="36"/>
  <c r="T28" i="36"/>
  <c r="BS34" i="32"/>
  <c r="BO34" i="32"/>
  <c r="U64" i="14"/>
  <c r="Y64" i="14"/>
  <c r="AC64" i="14"/>
  <c r="AB28" i="38"/>
  <c r="AC41" i="33"/>
  <c r="W41" i="33"/>
  <c r="Y41" i="33"/>
  <c r="V28" i="34"/>
  <c r="AD28" i="34"/>
  <c r="F33" i="31" s="1"/>
  <c r="X28" i="34"/>
  <c r="U28" i="34"/>
  <c r="P28" i="34"/>
  <c r="Z28" i="34"/>
  <c r="Z28" i="36"/>
  <c r="BN39" i="32"/>
  <c r="BS39" i="32"/>
  <c r="BO39" i="32"/>
  <c r="I54" i="37"/>
  <c r="U15" i="37"/>
  <c r="AC15" i="37"/>
  <c r="W15" i="37"/>
  <c r="V15" i="37"/>
  <c r="Y15" i="37"/>
  <c r="O54" i="35"/>
  <c r="K54" i="35"/>
  <c r="AB41" i="36"/>
  <c r="F54" i="36"/>
  <c r="BU34" i="32"/>
  <c r="BM34" i="32"/>
  <c r="G54" i="38"/>
  <c r="I54" i="38"/>
  <c r="H22" i="35"/>
  <c r="S15" i="49"/>
  <c r="J54" i="49"/>
  <c r="CK39" i="32"/>
  <c r="C42" i="46"/>
  <c r="G39" i="46"/>
  <c r="G40" i="46"/>
  <c r="I40" i="45"/>
  <c r="J40" i="45" s="1"/>
  <c r="G39" i="42"/>
  <c r="E35" i="46"/>
  <c r="H35" i="46"/>
  <c r="CM18" i="32"/>
  <c r="CM130" i="32" s="1"/>
  <c r="CA44" i="32"/>
  <c r="O55" i="49"/>
  <c r="Y42" i="37"/>
  <c r="AC42" i="37"/>
  <c r="AD42" i="37"/>
  <c r="H52" i="31" s="1"/>
  <c r="P42" i="37"/>
  <c r="Z42" i="37"/>
  <c r="AA42" i="37"/>
  <c r="X42" i="37"/>
  <c r="AB42" i="37"/>
  <c r="S16" i="47"/>
  <c r="K55" i="49"/>
  <c r="AD29" i="49"/>
  <c r="K34" i="31" s="1"/>
  <c r="K55" i="37"/>
  <c r="CM23" i="32"/>
  <c r="CM131" i="32" s="1"/>
  <c r="CJ38" i="32"/>
  <c r="CJ134" i="32" s="1"/>
  <c r="S44" i="16"/>
  <c r="E16" i="47"/>
  <c r="T16" i="47" s="1"/>
  <c r="G16" i="47"/>
  <c r="D29" i="47"/>
  <c r="D55" i="47" s="1"/>
  <c r="F29" i="47"/>
  <c r="H29" i="47"/>
  <c r="J29" i="47"/>
  <c r="D55" i="49"/>
  <c r="S55" i="49" s="1"/>
  <c r="H35" i="49"/>
  <c r="F42" i="47"/>
  <c r="J42" i="47"/>
  <c r="N42" i="47"/>
  <c r="E35" i="49"/>
  <c r="I35" i="49"/>
  <c r="M35" i="49"/>
  <c r="I55" i="49"/>
  <c r="F16" i="47"/>
  <c r="J16" i="47"/>
  <c r="F35" i="49"/>
  <c r="J35" i="49"/>
  <c r="N35" i="49"/>
  <c r="N48" i="49"/>
  <c r="I55" i="37"/>
  <c r="G42" i="47"/>
  <c r="K42" i="47"/>
  <c r="O42" i="47"/>
  <c r="K35" i="49"/>
  <c r="O35" i="49"/>
  <c r="E34" i="46"/>
  <c r="H34" i="46"/>
  <c r="D37" i="46"/>
  <c r="C37" i="46"/>
  <c r="G35" i="46"/>
  <c r="CF39" i="32"/>
  <c r="DF19" i="32"/>
  <c r="S44" i="47"/>
  <c r="I30" i="29"/>
  <c r="J30" i="29" s="1"/>
  <c r="G51" i="29"/>
  <c r="S19" i="49"/>
  <c r="EU16" i="32"/>
  <c r="EU94" i="32" s="1"/>
  <c r="M61" i="46"/>
  <c r="P61" i="46"/>
  <c r="P60" i="46"/>
  <c r="S21" i="47"/>
  <c r="O61" i="46"/>
  <c r="G61" i="46"/>
  <c r="C62" i="46"/>
  <c r="G59" i="46"/>
  <c r="FD39" i="32"/>
  <c r="G50" i="49"/>
  <c r="K50" i="49"/>
  <c r="O50" i="49"/>
  <c r="U11" i="49"/>
  <c r="Y11" i="49"/>
  <c r="S13" i="49"/>
  <c r="W13" i="49"/>
  <c r="AA13" i="49"/>
  <c r="AD53" i="49"/>
  <c r="Z53" i="49"/>
  <c r="V53" i="49"/>
  <c r="P53" i="49"/>
  <c r="AC53" i="49"/>
  <c r="Y53" i="49"/>
  <c r="U53" i="49"/>
  <c r="AB53" i="49"/>
  <c r="X53" i="49"/>
  <c r="T53" i="49"/>
  <c r="AA53" i="49"/>
  <c r="W53" i="49"/>
  <c r="S53" i="49"/>
  <c r="P14" i="49"/>
  <c r="V14" i="49"/>
  <c r="Z14" i="49"/>
  <c r="AD14" i="49"/>
  <c r="K14" i="31" s="1"/>
  <c r="U15" i="49"/>
  <c r="Y15" i="49"/>
  <c r="AC15" i="49"/>
  <c r="T16" i="49"/>
  <c r="S17" i="49"/>
  <c r="W17" i="49"/>
  <c r="AA17" i="49"/>
  <c r="P18" i="49"/>
  <c r="V18" i="49"/>
  <c r="Z18" i="49"/>
  <c r="AD18" i="49"/>
  <c r="K18" i="31" s="1"/>
  <c r="U19" i="49"/>
  <c r="Y19" i="49"/>
  <c r="AC19" i="49"/>
  <c r="T20" i="49"/>
  <c r="X20" i="49"/>
  <c r="D50" i="49"/>
  <c r="H50" i="49"/>
  <c r="L50" i="49"/>
  <c r="P11" i="49"/>
  <c r="V11" i="49"/>
  <c r="Z11" i="49"/>
  <c r="AD11" i="49"/>
  <c r="K11" i="31" s="1"/>
  <c r="T13" i="49"/>
  <c r="X13" i="49"/>
  <c r="AB13" i="49"/>
  <c r="S14" i="49"/>
  <c r="W14" i="49"/>
  <c r="AA14" i="49"/>
  <c r="P15" i="49"/>
  <c r="V15" i="49"/>
  <c r="Z15" i="49"/>
  <c r="AD15" i="49"/>
  <c r="K15" i="31" s="1"/>
  <c r="U16" i="49"/>
  <c r="T17" i="49"/>
  <c r="X17" i="49"/>
  <c r="AB17" i="49"/>
  <c r="S18" i="49"/>
  <c r="W18" i="49"/>
  <c r="AA18" i="49"/>
  <c r="P19" i="49"/>
  <c r="V19" i="49"/>
  <c r="Z19" i="49"/>
  <c r="AD19" i="49"/>
  <c r="K19" i="31" s="1"/>
  <c r="U20" i="49"/>
  <c r="E50" i="49"/>
  <c r="I50" i="49"/>
  <c r="M50" i="49"/>
  <c r="W11" i="49"/>
  <c r="AA11" i="49"/>
  <c r="U13" i="49"/>
  <c r="Y13" i="49"/>
  <c r="AC13" i="49"/>
  <c r="T14" i="49"/>
  <c r="X14" i="49"/>
  <c r="AB14" i="49"/>
  <c r="W15" i="49"/>
  <c r="AA15" i="49"/>
  <c r="V16" i="49"/>
  <c r="U17" i="49"/>
  <c r="Y17" i="49"/>
  <c r="AC17" i="49"/>
  <c r="T18" i="49"/>
  <c r="X18" i="49"/>
  <c r="AB18" i="49"/>
  <c r="W19" i="49"/>
  <c r="AA19" i="49"/>
  <c r="D59" i="49"/>
  <c r="AD20" i="49"/>
  <c r="K20" i="31" s="1"/>
  <c r="K74" i="31" s="1"/>
  <c r="AC20" i="49"/>
  <c r="AB20" i="49"/>
  <c r="P20" i="49"/>
  <c r="V20" i="49"/>
  <c r="Z20" i="49"/>
  <c r="F50" i="49"/>
  <c r="J50" i="49"/>
  <c r="N50" i="49"/>
  <c r="T11" i="49"/>
  <c r="X11" i="49"/>
  <c r="AB11" i="49"/>
  <c r="AA52" i="49"/>
  <c r="W52" i="49"/>
  <c r="S52" i="49"/>
  <c r="AD52" i="49"/>
  <c r="Z52" i="49"/>
  <c r="V52" i="49"/>
  <c r="P52" i="49"/>
  <c r="AC52" i="49"/>
  <c r="Y52" i="49"/>
  <c r="U52" i="49"/>
  <c r="AB52" i="49"/>
  <c r="X52" i="49"/>
  <c r="T52" i="49"/>
  <c r="P13" i="49"/>
  <c r="V13" i="49"/>
  <c r="Z13" i="49"/>
  <c r="AD13" i="49"/>
  <c r="K13" i="31" s="1"/>
  <c r="U14" i="49"/>
  <c r="Y14" i="49"/>
  <c r="AC14" i="49"/>
  <c r="T15" i="49"/>
  <c r="X15" i="49"/>
  <c r="AB15" i="49"/>
  <c r="S16" i="49"/>
  <c r="P17" i="49"/>
  <c r="V17" i="49"/>
  <c r="Z17" i="49"/>
  <c r="AD17" i="49"/>
  <c r="K17" i="31" s="1"/>
  <c r="U18" i="49"/>
  <c r="Y18" i="49"/>
  <c r="AC18" i="49"/>
  <c r="T19" i="49"/>
  <c r="X19" i="49"/>
  <c r="AB19" i="49"/>
  <c r="S20" i="49"/>
  <c r="W20" i="49"/>
  <c r="AA20" i="49"/>
  <c r="AA60" i="49"/>
  <c r="W60" i="49"/>
  <c r="S60" i="49"/>
  <c r="AD60" i="49"/>
  <c r="Z60" i="49"/>
  <c r="V60" i="49"/>
  <c r="P60" i="49"/>
  <c r="AC60" i="49"/>
  <c r="Y60" i="49"/>
  <c r="U60" i="49"/>
  <c r="AB60" i="49"/>
  <c r="X60" i="49"/>
  <c r="T60" i="49"/>
  <c r="P21" i="49"/>
  <c r="V21" i="49"/>
  <c r="Z21" i="49"/>
  <c r="AD21" i="49"/>
  <c r="K21" i="31" s="1"/>
  <c r="T24" i="49"/>
  <c r="X24" i="49"/>
  <c r="AB24" i="49"/>
  <c r="S25" i="49"/>
  <c r="P26" i="49"/>
  <c r="V26" i="49"/>
  <c r="Z26" i="49"/>
  <c r="AD26" i="49"/>
  <c r="K31" i="31" s="1"/>
  <c r="U27" i="49"/>
  <c r="Y27" i="49"/>
  <c r="AC27" i="49"/>
  <c r="T28" i="49"/>
  <c r="X28" i="49"/>
  <c r="AB28" i="49"/>
  <c r="S29" i="49"/>
  <c r="W29" i="49"/>
  <c r="AA29" i="49"/>
  <c r="P30" i="49"/>
  <c r="V30" i="49"/>
  <c r="Z30" i="49"/>
  <c r="AD30" i="49"/>
  <c r="K35" i="31" s="1"/>
  <c r="U31" i="49"/>
  <c r="Y31" i="49"/>
  <c r="AC31" i="49"/>
  <c r="T32" i="49"/>
  <c r="X32" i="49"/>
  <c r="AB32" i="49"/>
  <c r="S33" i="49"/>
  <c r="W33" i="49"/>
  <c r="AA33" i="49"/>
  <c r="P34" i="49"/>
  <c r="V34" i="49"/>
  <c r="Z34" i="49"/>
  <c r="AD34" i="49"/>
  <c r="K39" i="31" s="1"/>
  <c r="T37" i="49"/>
  <c r="X37" i="49"/>
  <c r="AB37" i="49"/>
  <c r="P39" i="49"/>
  <c r="V39" i="49"/>
  <c r="Z39" i="49"/>
  <c r="AD39" i="49"/>
  <c r="K49" i="31" s="1"/>
  <c r="U40" i="49"/>
  <c r="Y40" i="49"/>
  <c r="AC40" i="49"/>
  <c r="T41" i="49"/>
  <c r="X41" i="49"/>
  <c r="AB41" i="49"/>
  <c r="S42" i="49"/>
  <c r="P43" i="49"/>
  <c r="V43" i="49"/>
  <c r="Z43" i="49"/>
  <c r="AD43" i="49"/>
  <c r="K53" i="31" s="1"/>
  <c r="U44" i="49"/>
  <c r="Y44" i="49"/>
  <c r="AC44" i="49"/>
  <c r="T45" i="49"/>
  <c r="X45" i="49"/>
  <c r="AB45" i="49"/>
  <c r="S46" i="49"/>
  <c r="W46" i="49"/>
  <c r="AA46" i="49"/>
  <c r="AA47" i="49"/>
  <c r="W47" i="49"/>
  <c r="S47" i="49"/>
  <c r="AD47" i="49"/>
  <c r="K57" i="31" s="1"/>
  <c r="Z47" i="49"/>
  <c r="V47" i="49"/>
  <c r="P47" i="49"/>
  <c r="AC47" i="49"/>
  <c r="Y47" i="49"/>
  <c r="U47" i="49"/>
  <c r="AB47" i="49"/>
  <c r="X47" i="49"/>
  <c r="T47" i="49"/>
  <c r="S21" i="49"/>
  <c r="W21" i="49"/>
  <c r="AA21" i="49"/>
  <c r="U24" i="49"/>
  <c r="Y24" i="49"/>
  <c r="AC24" i="49"/>
  <c r="T25" i="49"/>
  <c r="S26" i="49"/>
  <c r="W26" i="49"/>
  <c r="AA26" i="49"/>
  <c r="P27" i="49"/>
  <c r="V27" i="49"/>
  <c r="Z27" i="49"/>
  <c r="AD27" i="49"/>
  <c r="K32" i="31" s="1"/>
  <c r="U28" i="49"/>
  <c r="Y28" i="49"/>
  <c r="AC28" i="49"/>
  <c r="T29" i="49"/>
  <c r="X29" i="49"/>
  <c r="AB29" i="49"/>
  <c r="S30" i="49"/>
  <c r="W30" i="49"/>
  <c r="AA30" i="49"/>
  <c r="P31" i="49"/>
  <c r="V31" i="49"/>
  <c r="Z31" i="49"/>
  <c r="AD31" i="49"/>
  <c r="K36" i="31" s="1"/>
  <c r="U32" i="49"/>
  <c r="Y32" i="49"/>
  <c r="AC32" i="49"/>
  <c r="T33" i="49"/>
  <c r="X33" i="49"/>
  <c r="AB33" i="49"/>
  <c r="S34" i="49"/>
  <c r="W34" i="49"/>
  <c r="AA34" i="49"/>
  <c r="D35" i="49"/>
  <c r="U37" i="49"/>
  <c r="Y37" i="49"/>
  <c r="AC37" i="49"/>
  <c r="S39" i="49"/>
  <c r="W39" i="49"/>
  <c r="AA39" i="49"/>
  <c r="P40" i="49"/>
  <c r="V40" i="49"/>
  <c r="Z40" i="49"/>
  <c r="AD40" i="49"/>
  <c r="K50" i="31" s="1"/>
  <c r="U41" i="49"/>
  <c r="Y41" i="49"/>
  <c r="AC41" i="49"/>
  <c r="T42" i="49"/>
  <c r="S43" i="49"/>
  <c r="W43" i="49"/>
  <c r="AA43" i="49"/>
  <c r="P44" i="49"/>
  <c r="V44" i="49"/>
  <c r="Z44" i="49"/>
  <c r="AD44" i="49"/>
  <c r="K54" i="31" s="1"/>
  <c r="U45" i="49"/>
  <c r="Y45" i="49"/>
  <c r="AC45" i="49"/>
  <c r="T46" i="49"/>
  <c r="X46" i="49"/>
  <c r="AB46" i="49"/>
  <c r="T21" i="49"/>
  <c r="X21" i="49"/>
  <c r="AB21" i="49"/>
  <c r="P24" i="49"/>
  <c r="V24" i="49"/>
  <c r="Z24" i="49"/>
  <c r="AD24" i="49"/>
  <c r="K29" i="31" s="1"/>
  <c r="U25" i="49"/>
  <c r="T26" i="49"/>
  <c r="X26" i="49"/>
  <c r="AB26" i="49"/>
  <c r="S27" i="49"/>
  <c r="W27" i="49"/>
  <c r="AA27" i="49"/>
  <c r="P28" i="49"/>
  <c r="V28" i="49"/>
  <c r="Z28" i="49"/>
  <c r="AD28" i="49"/>
  <c r="K33" i="31" s="1"/>
  <c r="U29" i="49"/>
  <c r="Y29" i="49"/>
  <c r="AC29" i="49"/>
  <c r="T30" i="49"/>
  <c r="X30" i="49"/>
  <c r="AB30" i="49"/>
  <c r="S31" i="49"/>
  <c r="W31" i="49"/>
  <c r="AA31" i="49"/>
  <c r="P32" i="49"/>
  <c r="V32" i="49"/>
  <c r="Z32" i="49"/>
  <c r="AD32" i="49"/>
  <c r="K37" i="31" s="1"/>
  <c r="U33" i="49"/>
  <c r="Y33" i="49"/>
  <c r="AC33" i="49"/>
  <c r="T34" i="49"/>
  <c r="X34" i="49"/>
  <c r="AB34" i="49"/>
  <c r="P37" i="49"/>
  <c r="V37" i="49"/>
  <c r="Z37" i="49"/>
  <c r="AD37" i="49"/>
  <c r="K47" i="31" s="1"/>
  <c r="T39" i="49"/>
  <c r="X39" i="49"/>
  <c r="AB39" i="49"/>
  <c r="S40" i="49"/>
  <c r="W40" i="49"/>
  <c r="AA40" i="49"/>
  <c r="P41" i="49"/>
  <c r="V41" i="49"/>
  <c r="Z41" i="49"/>
  <c r="AD41" i="49"/>
  <c r="K51" i="31" s="1"/>
  <c r="U42" i="49"/>
  <c r="T43" i="49"/>
  <c r="X43" i="49"/>
  <c r="AB43" i="49"/>
  <c r="S44" i="49"/>
  <c r="W44" i="49"/>
  <c r="AA44" i="49"/>
  <c r="P45" i="49"/>
  <c r="V45" i="49"/>
  <c r="Z45" i="49"/>
  <c r="AD45" i="49"/>
  <c r="K55" i="31" s="1"/>
  <c r="U46" i="49"/>
  <c r="Y46" i="49"/>
  <c r="AC46" i="49"/>
  <c r="U21" i="49"/>
  <c r="Y21" i="49"/>
  <c r="AC21" i="49"/>
  <c r="S24" i="49"/>
  <c r="W24" i="49"/>
  <c r="U26" i="49"/>
  <c r="Y26" i="49"/>
  <c r="T27" i="49"/>
  <c r="X27" i="49"/>
  <c r="S28" i="49"/>
  <c r="W28" i="49"/>
  <c r="P29" i="49"/>
  <c r="V29" i="49"/>
  <c r="Z29" i="49"/>
  <c r="U30" i="49"/>
  <c r="Y30" i="49"/>
  <c r="T31" i="49"/>
  <c r="X31" i="49"/>
  <c r="S32" i="49"/>
  <c r="W32" i="49"/>
  <c r="P33" i="49"/>
  <c r="V33" i="49"/>
  <c r="Z33" i="49"/>
  <c r="U34" i="49"/>
  <c r="Y34" i="49"/>
  <c r="S37" i="49"/>
  <c r="W37" i="49"/>
  <c r="AA37" i="49"/>
  <c r="U39" i="49"/>
  <c r="Y39" i="49"/>
  <c r="T40" i="49"/>
  <c r="X40" i="49"/>
  <c r="S41" i="49"/>
  <c r="W41" i="49"/>
  <c r="V42" i="49"/>
  <c r="U43" i="49"/>
  <c r="Y43" i="49"/>
  <c r="T44" i="49"/>
  <c r="X44" i="49"/>
  <c r="S45" i="49"/>
  <c r="W45" i="49"/>
  <c r="P46" i="49"/>
  <c r="V46" i="49"/>
  <c r="Z46" i="49"/>
  <c r="I49" i="46"/>
  <c r="J49" i="46" s="1"/>
  <c r="DA7" i="48"/>
  <c r="DO7" i="48"/>
  <c r="C46" i="48"/>
  <c r="CZ41" i="48"/>
  <c r="C41" i="48" s="1"/>
  <c r="CZ36" i="48"/>
  <c r="C36" i="48" s="1"/>
  <c r="D34" i="48"/>
  <c r="D29" i="48"/>
  <c r="DN41" i="48"/>
  <c r="D41" i="48" s="1"/>
  <c r="DN36" i="48"/>
  <c r="D36" i="48" s="1"/>
  <c r="D19" i="48"/>
  <c r="DN26" i="48"/>
  <c r="D26" i="48" s="1"/>
  <c r="P10" i="29" l="1"/>
  <c r="G45" i="41"/>
  <c r="AG26" i="54"/>
  <c r="AH26" i="54" s="1"/>
  <c r="E24" i="29"/>
  <c r="F24" i="29" s="1"/>
  <c r="AW31" i="54"/>
  <c r="AX31" i="54" s="1"/>
  <c r="Q30" i="54"/>
  <c r="R30" i="54" s="1"/>
  <c r="I34" i="41"/>
  <c r="J34" i="41" s="1"/>
  <c r="BE41" i="54"/>
  <c r="BF41" i="54" s="1"/>
  <c r="I51" i="45"/>
  <c r="J51" i="45" s="1"/>
  <c r="E56" i="29"/>
  <c r="F56" i="29" s="1"/>
  <c r="D62" i="41"/>
  <c r="D47" i="41"/>
  <c r="H24" i="29"/>
  <c r="I24" i="29" s="1"/>
  <c r="D27" i="29"/>
  <c r="D32" i="29"/>
  <c r="O35" i="45"/>
  <c r="M36" i="46"/>
  <c r="N36" i="46" s="1"/>
  <c r="W36" i="46"/>
  <c r="P31" i="40"/>
  <c r="H56" i="29"/>
  <c r="I56" i="29" s="1"/>
  <c r="J56" i="29" s="1"/>
  <c r="E45" i="40"/>
  <c r="F45" i="40" s="1"/>
  <c r="E46" i="41"/>
  <c r="F46" i="41" s="1"/>
  <c r="H52" i="41"/>
  <c r="D22" i="41"/>
  <c r="E35" i="41"/>
  <c r="F35" i="41" s="1"/>
  <c r="W40" i="46"/>
  <c r="E9" i="40"/>
  <c r="F9" i="40" s="1"/>
  <c r="E31" i="41"/>
  <c r="F31" i="41" s="1"/>
  <c r="G35" i="45"/>
  <c r="C47" i="45"/>
  <c r="I26" i="45"/>
  <c r="J26" i="45" s="1"/>
  <c r="O24" i="45"/>
  <c r="E10" i="41"/>
  <c r="F10" i="41" s="1"/>
  <c r="G12" i="41"/>
  <c r="I10" i="41"/>
  <c r="J10" i="41" s="1"/>
  <c r="D44" i="32"/>
  <c r="E20" i="45"/>
  <c r="F20" i="45" s="1"/>
  <c r="BM21" i="54"/>
  <c r="BN21" i="54" s="1"/>
  <c r="C27" i="45"/>
  <c r="O25" i="45"/>
  <c r="C32" i="41"/>
  <c r="C37" i="45"/>
  <c r="M40" i="46"/>
  <c r="N40" i="46" s="1"/>
  <c r="I45" i="45"/>
  <c r="J45" i="45" s="1"/>
  <c r="G47" i="29"/>
  <c r="E46" i="29"/>
  <c r="F46" i="29" s="1"/>
  <c r="O46" i="45"/>
  <c r="W44" i="45"/>
  <c r="I49" i="29"/>
  <c r="J49" i="29" s="1"/>
  <c r="E50" i="29"/>
  <c r="F50" i="29" s="1"/>
  <c r="E49" i="29"/>
  <c r="F49" i="29" s="1"/>
  <c r="C52" i="29"/>
  <c r="E56" i="41"/>
  <c r="F56" i="41" s="1"/>
  <c r="I56" i="45"/>
  <c r="J56" i="45" s="1"/>
  <c r="O61" i="45"/>
  <c r="I59" i="29"/>
  <c r="J59" i="29" s="1"/>
  <c r="E59" i="41"/>
  <c r="F59" i="41" s="1"/>
  <c r="E59" i="29"/>
  <c r="F59" i="29" s="1"/>
  <c r="W60" i="45"/>
  <c r="I60" i="45"/>
  <c r="J60" i="45" s="1"/>
  <c r="Y61" i="54"/>
  <c r="Z61" i="54" s="1"/>
  <c r="I61" i="40"/>
  <c r="J61" i="40" s="1"/>
  <c r="BM30" i="54"/>
  <c r="BN30" i="54" s="1"/>
  <c r="AW50" i="54"/>
  <c r="AX50" i="54" s="1"/>
  <c r="P55" i="29"/>
  <c r="O34" i="45"/>
  <c r="O11" i="45"/>
  <c r="I61" i="45"/>
  <c r="J61" i="45" s="1"/>
  <c r="E55" i="41"/>
  <c r="F55" i="41" s="1"/>
  <c r="DB144" i="32"/>
  <c r="DB141" i="32"/>
  <c r="E39" i="41"/>
  <c r="F39" i="41" s="1"/>
  <c r="E41" i="29"/>
  <c r="F41" i="29" s="1"/>
  <c r="E40" i="41"/>
  <c r="F40" i="41" s="1"/>
  <c r="C42" i="41"/>
  <c r="I40" i="41"/>
  <c r="J40" i="41" s="1"/>
  <c r="C32" i="45"/>
  <c r="DB126" i="32"/>
  <c r="DB123" i="32"/>
  <c r="DU19" i="32"/>
  <c r="C52" i="45"/>
  <c r="C47" i="29"/>
  <c r="C37" i="41"/>
  <c r="G34" i="45"/>
  <c r="G32" i="29"/>
  <c r="Q25" i="54"/>
  <c r="R25" i="54" s="1"/>
  <c r="E36" i="41"/>
  <c r="F36" i="41" s="1"/>
  <c r="G37" i="41"/>
  <c r="I35" i="42"/>
  <c r="J35" i="42" s="1"/>
  <c r="W29" i="45"/>
  <c r="U11" i="38"/>
  <c r="E9" i="46"/>
  <c r="F9" i="46" s="1"/>
  <c r="G9" i="46"/>
  <c r="G12" i="45"/>
  <c r="G12" i="29"/>
  <c r="E11" i="29"/>
  <c r="F11" i="29" s="1"/>
  <c r="I10" i="29"/>
  <c r="J10" i="29" s="1"/>
  <c r="O9" i="46"/>
  <c r="Q9" i="46" s="1"/>
  <c r="R9" i="46" s="1"/>
  <c r="AB98" i="7"/>
  <c r="E9" i="45"/>
  <c r="F9" i="45" s="1"/>
  <c r="AC98" i="7"/>
  <c r="AD98" i="7"/>
  <c r="E10" i="29"/>
  <c r="F10" i="29" s="1"/>
  <c r="C12" i="45"/>
  <c r="P98" i="7"/>
  <c r="W98" i="7"/>
  <c r="X98" i="7"/>
  <c r="AA98" i="7"/>
  <c r="C12" i="29"/>
  <c r="Y98" i="7"/>
  <c r="C12" i="41"/>
  <c r="Z98" i="7"/>
  <c r="I20" i="29"/>
  <c r="J20" i="29" s="1"/>
  <c r="E20" i="41"/>
  <c r="F20" i="41" s="1"/>
  <c r="M56" i="46"/>
  <c r="N56" i="46" s="1"/>
  <c r="C22" i="45"/>
  <c r="E21" i="29"/>
  <c r="F21" i="29" s="1"/>
  <c r="E20" i="29"/>
  <c r="F20" i="29" s="1"/>
  <c r="G20" i="41"/>
  <c r="G22" i="41" s="1"/>
  <c r="I19" i="45"/>
  <c r="J19" i="45" s="1"/>
  <c r="G27" i="41"/>
  <c r="E24" i="41"/>
  <c r="F24" i="41" s="1"/>
  <c r="I24" i="41"/>
  <c r="J24" i="41" s="1"/>
  <c r="C27" i="41"/>
  <c r="I25" i="41"/>
  <c r="J25" i="41" s="1"/>
  <c r="E31" i="29"/>
  <c r="F31" i="29" s="1"/>
  <c r="G30" i="45"/>
  <c r="C32" i="29"/>
  <c r="O29" i="45"/>
  <c r="G42" i="29"/>
  <c r="W41" i="45"/>
  <c r="C42" i="45"/>
  <c r="C42" i="29"/>
  <c r="I41" i="45"/>
  <c r="J41" i="45" s="1"/>
  <c r="E45" i="29"/>
  <c r="F45" i="29" s="1"/>
  <c r="E51" i="29"/>
  <c r="F51" i="29" s="1"/>
  <c r="M41" i="46"/>
  <c r="N41" i="46" s="1"/>
  <c r="D12" i="29"/>
  <c r="D37" i="41"/>
  <c r="I54" i="42"/>
  <c r="J54" i="42" s="1"/>
  <c r="H9" i="29"/>
  <c r="I9" i="29" s="1"/>
  <c r="J9" i="29" s="1"/>
  <c r="E34" i="41"/>
  <c r="F34" i="41" s="1"/>
  <c r="G62" i="45"/>
  <c r="H41" i="29"/>
  <c r="I41" i="29" s="1"/>
  <c r="J41" i="29" s="1"/>
  <c r="H44" i="41"/>
  <c r="H47" i="41" s="1"/>
  <c r="E59" i="40"/>
  <c r="F59" i="40" s="1"/>
  <c r="E49" i="40"/>
  <c r="F49" i="40" s="1"/>
  <c r="P24" i="40"/>
  <c r="C62" i="45"/>
  <c r="F75" i="31"/>
  <c r="E60" i="41"/>
  <c r="F60" i="41" s="1"/>
  <c r="E25" i="41"/>
  <c r="F25" i="41" s="1"/>
  <c r="H59" i="40"/>
  <c r="H62" i="40" s="1"/>
  <c r="E29" i="45"/>
  <c r="F29" i="45" s="1"/>
  <c r="I61" i="42"/>
  <c r="J61" i="42" s="1"/>
  <c r="E36" i="42"/>
  <c r="F36" i="42" s="1"/>
  <c r="E68" i="31"/>
  <c r="D52" i="41"/>
  <c r="H60" i="41"/>
  <c r="I60" i="41" s="1"/>
  <c r="J60" i="41" s="1"/>
  <c r="E51" i="41"/>
  <c r="F51" i="41" s="1"/>
  <c r="H51" i="29"/>
  <c r="I51" i="29" s="1"/>
  <c r="I51" i="41"/>
  <c r="J51" i="41" s="1"/>
  <c r="D57" i="40"/>
  <c r="E41" i="41"/>
  <c r="F41" i="41" s="1"/>
  <c r="D57" i="29"/>
  <c r="D57" i="41"/>
  <c r="D22" i="29"/>
  <c r="D42" i="41"/>
  <c r="H19" i="41"/>
  <c r="I19" i="41" s="1"/>
  <c r="J19" i="41" s="1"/>
  <c r="I61" i="29"/>
  <c r="J61" i="29" s="1"/>
  <c r="H54" i="29"/>
  <c r="I54" i="29" s="1"/>
  <c r="J54" i="29" s="1"/>
  <c r="E35" i="29"/>
  <c r="F35" i="29" s="1"/>
  <c r="E54" i="29"/>
  <c r="F54" i="29" s="1"/>
  <c r="E56" i="40"/>
  <c r="F56" i="40" s="1"/>
  <c r="M34" i="46"/>
  <c r="N34" i="46" s="1"/>
  <c r="P56" i="40"/>
  <c r="L47" i="46"/>
  <c r="P45" i="46"/>
  <c r="Q45" i="46" s="1"/>
  <c r="E19" i="41"/>
  <c r="F19" i="41" s="1"/>
  <c r="E61" i="29"/>
  <c r="F61" i="29" s="1"/>
  <c r="I35" i="40"/>
  <c r="J35" i="40" s="1"/>
  <c r="I20" i="40"/>
  <c r="J20" i="40" s="1"/>
  <c r="P40" i="46"/>
  <c r="Q40" i="46" s="1"/>
  <c r="R40" i="46" s="1"/>
  <c r="I41" i="41"/>
  <c r="J41" i="41" s="1"/>
  <c r="E39" i="29"/>
  <c r="F39" i="29" s="1"/>
  <c r="I26" i="41"/>
  <c r="J26" i="41" s="1"/>
  <c r="L37" i="46"/>
  <c r="P35" i="46"/>
  <c r="P37" i="46" s="1"/>
  <c r="P44" i="41"/>
  <c r="D57" i="45"/>
  <c r="E35" i="45"/>
  <c r="F35" i="45" s="1"/>
  <c r="E44" i="41"/>
  <c r="F44" i="41" s="1"/>
  <c r="H39" i="29"/>
  <c r="I39" i="29" s="1"/>
  <c r="J39" i="29" s="1"/>
  <c r="E26" i="41"/>
  <c r="F26" i="41" s="1"/>
  <c r="H61" i="41"/>
  <c r="D27" i="41"/>
  <c r="P61" i="41"/>
  <c r="L52" i="46"/>
  <c r="E31" i="45"/>
  <c r="F31" i="45" s="1"/>
  <c r="P44" i="40"/>
  <c r="D52" i="29"/>
  <c r="P19" i="29"/>
  <c r="E30" i="45"/>
  <c r="F30" i="45" s="1"/>
  <c r="I31" i="45"/>
  <c r="J31" i="45" s="1"/>
  <c r="E61" i="45"/>
  <c r="F61" i="45" s="1"/>
  <c r="E51" i="45"/>
  <c r="F51" i="45" s="1"/>
  <c r="E40" i="40"/>
  <c r="F40" i="40" s="1"/>
  <c r="I29" i="40"/>
  <c r="J29" i="40" s="1"/>
  <c r="M25" i="46"/>
  <c r="N25" i="46" s="1"/>
  <c r="E45" i="45"/>
  <c r="F45" i="45" s="1"/>
  <c r="D32" i="45"/>
  <c r="D62" i="29"/>
  <c r="Q61" i="54"/>
  <c r="R61" i="54" s="1"/>
  <c r="DO44" i="29"/>
  <c r="L44" i="29" s="1"/>
  <c r="P44" i="29" s="1"/>
  <c r="DO20" i="29"/>
  <c r="L20" i="29" s="1"/>
  <c r="DO24" i="29"/>
  <c r="L24" i="29" s="1"/>
  <c r="P24" i="29" s="1"/>
  <c r="DO59" i="29"/>
  <c r="L59" i="29" s="1"/>
  <c r="P59" i="29" s="1"/>
  <c r="DO54" i="29"/>
  <c r="L54" i="29" s="1"/>
  <c r="P54" i="29" s="1"/>
  <c r="DO50" i="29"/>
  <c r="L50" i="29" s="1"/>
  <c r="P50" i="29" s="1"/>
  <c r="AO61" i="54"/>
  <c r="AP61" i="54" s="1"/>
  <c r="I61" i="54"/>
  <c r="J61" i="54" s="1"/>
  <c r="DO31" i="29"/>
  <c r="L31" i="29" s="1"/>
  <c r="P31" i="29" s="1"/>
  <c r="DO56" i="29"/>
  <c r="L56" i="29" s="1"/>
  <c r="P56" i="29" s="1"/>
  <c r="DO61" i="29"/>
  <c r="L61" i="29" s="1"/>
  <c r="P61" i="29" s="1"/>
  <c r="DO9" i="29"/>
  <c r="L9" i="29" s="1"/>
  <c r="P9" i="29" s="1"/>
  <c r="AG61" i="54"/>
  <c r="AH61" i="54" s="1"/>
  <c r="I60" i="40"/>
  <c r="J60" i="40" s="1"/>
  <c r="E44" i="40"/>
  <c r="F44" i="40" s="1"/>
  <c r="DO51" i="29"/>
  <c r="L51" i="29" s="1"/>
  <c r="P51" i="29" s="1"/>
  <c r="DO41" i="29"/>
  <c r="L41" i="29" s="1"/>
  <c r="P41" i="29" s="1"/>
  <c r="DO29" i="29"/>
  <c r="L29" i="29" s="1"/>
  <c r="P29" i="29" s="1"/>
  <c r="DO35" i="29"/>
  <c r="L35" i="29" s="1"/>
  <c r="P35" i="29" s="1"/>
  <c r="DO36" i="29"/>
  <c r="L36" i="29" s="1"/>
  <c r="P36" i="29" s="1"/>
  <c r="E44" i="45"/>
  <c r="F44" i="45" s="1"/>
  <c r="L42" i="46"/>
  <c r="D27" i="40"/>
  <c r="P9" i="40"/>
  <c r="L62" i="46"/>
  <c r="L22" i="46"/>
  <c r="E24" i="45"/>
  <c r="F24" i="45" s="1"/>
  <c r="F65" i="31"/>
  <c r="H44" i="40"/>
  <c r="I44" i="40" s="1"/>
  <c r="J44" i="40" s="1"/>
  <c r="L27" i="46"/>
  <c r="P51" i="46"/>
  <c r="P52" i="46" s="1"/>
  <c r="H50" i="29"/>
  <c r="I50" i="29" s="1"/>
  <c r="D37" i="45"/>
  <c r="E56" i="45"/>
  <c r="F56" i="45" s="1"/>
  <c r="E60" i="40"/>
  <c r="F60" i="40" s="1"/>
  <c r="E46" i="42"/>
  <c r="F46" i="42" s="1"/>
  <c r="M29" i="46"/>
  <c r="N29" i="46" s="1"/>
  <c r="E44" i="29"/>
  <c r="F44" i="29" s="1"/>
  <c r="E46" i="45"/>
  <c r="F46" i="45" s="1"/>
  <c r="H47" i="45"/>
  <c r="D37" i="29"/>
  <c r="H9" i="40"/>
  <c r="I9" i="40" s="1"/>
  <c r="J9" i="40" s="1"/>
  <c r="D62" i="45"/>
  <c r="P39" i="40"/>
  <c r="E59" i="45"/>
  <c r="F59" i="45" s="1"/>
  <c r="D47" i="29"/>
  <c r="E19" i="42"/>
  <c r="F19" i="42" s="1"/>
  <c r="I46" i="45"/>
  <c r="J46" i="45" s="1"/>
  <c r="H59" i="45"/>
  <c r="H62" i="45" s="1"/>
  <c r="D47" i="45"/>
  <c r="E39" i="45"/>
  <c r="F39" i="45" s="1"/>
  <c r="E60" i="45"/>
  <c r="F60" i="45" s="1"/>
  <c r="I24" i="40"/>
  <c r="J24" i="40" s="1"/>
  <c r="M21" i="46"/>
  <c r="N21" i="46" s="1"/>
  <c r="L64" i="46"/>
  <c r="L65" i="46"/>
  <c r="D12" i="40"/>
  <c r="D71" i="31"/>
  <c r="E71" i="31"/>
  <c r="AW61" i="54"/>
  <c r="AX61" i="54" s="1"/>
  <c r="D42" i="45"/>
  <c r="L32" i="46"/>
  <c r="I49" i="45"/>
  <c r="J49" i="45" s="1"/>
  <c r="L57" i="46"/>
  <c r="I51" i="40"/>
  <c r="J51" i="40" s="1"/>
  <c r="E41" i="45"/>
  <c r="F41" i="45" s="1"/>
  <c r="E19" i="45"/>
  <c r="F19" i="45" s="1"/>
  <c r="E26" i="45"/>
  <c r="F26" i="45" s="1"/>
  <c r="H60" i="29"/>
  <c r="H62" i="29" s="1"/>
  <c r="P40" i="29"/>
  <c r="E51" i="40"/>
  <c r="F51" i="40" s="1"/>
  <c r="D52" i="40"/>
  <c r="H20" i="45"/>
  <c r="I20" i="45" s="1"/>
  <c r="J20" i="45" s="1"/>
  <c r="P30" i="46"/>
  <c r="Q30" i="46" s="1"/>
  <c r="R30" i="46" s="1"/>
  <c r="D52" i="45"/>
  <c r="E40" i="29"/>
  <c r="F40" i="29" s="1"/>
  <c r="L12" i="46"/>
  <c r="D42" i="29"/>
  <c r="E49" i="45"/>
  <c r="F49" i="45" s="1"/>
  <c r="I11" i="40"/>
  <c r="J11" i="40" s="1"/>
  <c r="D74" i="31"/>
  <c r="P60" i="29"/>
  <c r="D22" i="40"/>
  <c r="H37" i="29"/>
  <c r="D47" i="40"/>
  <c r="E60" i="29"/>
  <c r="F60" i="29" s="1"/>
  <c r="E46" i="40"/>
  <c r="F46" i="40" s="1"/>
  <c r="M54" i="46"/>
  <c r="N54" i="46" s="1"/>
  <c r="P51" i="40"/>
  <c r="X64" i="32"/>
  <c r="X103" i="32"/>
  <c r="S64" i="32"/>
  <c r="S103" i="32"/>
  <c r="AE61" i="32"/>
  <c r="AD103" i="32"/>
  <c r="AD64" i="32"/>
  <c r="AC64" i="32"/>
  <c r="AC103" i="32"/>
  <c r="T64" i="32"/>
  <c r="T103" i="32"/>
  <c r="Z103" i="32"/>
  <c r="Z64" i="32"/>
  <c r="S139" i="32"/>
  <c r="AE63" i="32"/>
  <c r="AE139" i="32" s="1"/>
  <c r="Y64" i="32"/>
  <c r="Y103" i="32"/>
  <c r="S121" i="32"/>
  <c r="AE62" i="32"/>
  <c r="AE121" i="32" s="1"/>
  <c r="AA103" i="32"/>
  <c r="AA64" i="32"/>
  <c r="V103" i="32"/>
  <c r="V64" i="32"/>
  <c r="U64" i="32"/>
  <c r="U103" i="32"/>
  <c r="AB64" i="32"/>
  <c r="AB103" i="32"/>
  <c r="W64" i="32"/>
  <c r="W103" i="32"/>
  <c r="FJ64" i="32"/>
  <c r="FJ103" i="32"/>
  <c r="CM64" i="32"/>
  <c r="CM103" i="32"/>
  <c r="P103" i="32"/>
  <c r="P64" i="32"/>
  <c r="BI64" i="32"/>
  <c r="BI103" i="32"/>
  <c r="AT64" i="32"/>
  <c r="AT103" i="32"/>
  <c r="DA46" i="29"/>
  <c r="K46" i="29" s="1"/>
  <c r="O46" i="29" s="1"/>
  <c r="DA21" i="29"/>
  <c r="K21" i="29" s="1"/>
  <c r="DA45" i="29"/>
  <c r="K45" i="29" s="1"/>
  <c r="DA9" i="29"/>
  <c r="K9" i="29" s="1"/>
  <c r="DA31" i="29"/>
  <c r="K31" i="29" s="1"/>
  <c r="DA51" i="29"/>
  <c r="K51" i="29" s="1"/>
  <c r="DA20" i="29"/>
  <c r="K20" i="29" s="1"/>
  <c r="DA19" i="29"/>
  <c r="K19" i="29" s="1"/>
  <c r="O19" i="29" s="1"/>
  <c r="DA59" i="29"/>
  <c r="K59" i="29" s="1"/>
  <c r="DA24" i="29"/>
  <c r="K24" i="29" s="1"/>
  <c r="DA49" i="29"/>
  <c r="K49" i="29" s="1"/>
  <c r="DA11" i="29"/>
  <c r="K11" i="29" s="1"/>
  <c r="M11" i="29" s="1"/>
  <c r="N11" i="29" s="1"/>
  <c r="DA36" i="29"/>
  <c r="K36" i="29" s="1"/>
  <c r="O36" i="29" s="1"/>
  <c r="DA55" i="29"/>
  <c r="K55" i="29" s="1"/>
  <c r="M55" i="29" s="1"/>
  <c r="N55" i="29" s="1"/>
  <c r="DA30" i="29"/>
  <c r="K30" i="29" s="1"/>
  <c r="DA41" i="29"/>
  <c r="K41" i="29" s="1"/>
  <c r="DA61" i="29"/>
  <c r="K61" i="29" s="1"/>
  <c r="DA25" i="29"/>
  <c r="K25" i="29" s="1"/>
  <c r="DA50" i="29"/>
  <c r="K50" i="29" s="1"/>
  <c r="DA26" i="29"/>
  <c r="K26" i="29" s="1"/>
  <c r="DA39" i="29"/>
  <c r="K39" i="29" s="1"/>
  <c r="M39" i="29" s="1"/>
  <c r="DA56" i="29"/>
  <c r="K56" i="29" s="1"/>
  <c r="DA34" i="29"/>
  <c r="K34" i="29" s="1"/>
  <c r="M34" i="29" s="1"/>
  <c r="N34" i="29" s="1"/>
  <c r="DA35" i="29"/>
  <c r="K35" i="29" s="1"/>
  <c r="DA10" i="29"/>
  <c r="K10" i="29" s="1"/>
  <c r="DA54" i="29"/>
  <c r="K54" i="29" s="1"/>
  <c r="DA60" i="29"/>
  <c r="K60" i="29" s="1"/>
  <c r="O60" i="29" s="1"/>
  <c r="DA44" i="29"/>
  <c r="K44" i="29" s="1"/>
  <c r="DA29" i="29"/>
  <c r="K29" i="29" s="1"/>
  <c r="DB7" i="29"/>
  <c r="DB15" i="29" s="1"/>
  <c r="S15" i="29" s="1"/>
  <c r="W15" i="29" s="1"/>
  <c r="DA40" i="29"/>
  <c r="K40" i="29" s="1"/>
  <c r="BX64" i="32"/>
  <c r="BX103" i="32"/>
  <c r="DQ64" i="32"/>
  <c r="DQ103" i="32"/>
  <c r="DP36" i="46"/>
  <c r="T36" i="46" s="1"/>
  <c r="U36" i="46" s="1"/>
  <c r="V36" i="46" s="1"/>
  <c r="DP41" i="46"/>
  <c r="T41" i="46" s="1"/>
  <c r="U41" i="46" s="1"/>
  <c r="V41" i="46" s="1"/>
  <c r="DQ7" i="46"/>
  <c r="DP61" i="46"/>
  <c r="T61" i="46" s="1"/>
  <c r="U61" i="46" s="1"/>
  <c r="V61" i="46" s="1"/>
  <c r="DP50" i="46"/>
  <c r="T50" i="46" s="1"/>
  <c r="DP30" i="46"/>
  <c r="T30" i="46" s="1"/>
  <c r="DP31" i="46"/>
  <c r="T31" i="46" s="1"/>
  <c r="U31" i="46" s="1"/>
  <c r="V31" i="46" s="1"/>
  <c r="DP59" i="46"/>
  <c r="T59" i="46" s="1"/>
  <c r="DP39" i="46"/>
  <c r="T39" i="46" s="1"/>
  <c r="U39" i="46" s="1"/>
  <c r="V39" i="46" s="1"/>
  <c r="DP51" i="46"/>
  <c r="T51" i="46" s="1"/>
  <c r="U51" i="46" s="1"/>
  <c r="V51" i="46" s="1"/>
  <c r="DP40" i="46"/>
  <c r="T40" i="46" s="1"/>
  <c r="U40" i="46" s="1"/>
  <c r="V40" i="46" s="1"/>
  <c r="DP29" i="46"/>
  <c r="T29" i="46" s="1"/>
  <c r="U29" i="46" s="1"/>
  <c r="V29" i="46" s="1"/>
  <c r="DP60" i="46"/>
  <c r="T60" i="46" s="1"/>
  <c r="U60" i="46" s="1"/>
  <c r="V60" i="46" s="1"/>
  <c r="DP35" i="46"/>
  <c r="T35" i="46" s="1"/>
  <c r="DP21" i="46"/>
  <c r="T21" i="46" s="1"/>
  <c r="U21" i="46" s="1"/>
  <c r="V21" i="46" s="1"/>
  <c r="DP49" i="46"/>
  <c r="T49" i="46" s="1"/>
  <c r="U49" i="46" s="1"/>
  <c r="V49" i="46" s="1"/>
  <c r="DP24" i="46"/>
  <c r="T24" i="46" s="1"/>
  <c r="DP55" i="46"/>
  <c r="T55" i="46" s="1"/>
  <c r="DP25" i="46"/>
  <c r="T25" i="46" s="1"/>
  <c r="U25" i="46" s="1"/>
  <c r="V25" i="46" s="1"/>
  <c r="DP11" i="46"/>
  <c r="T11" i="46" s="1"/>
  <c r="U11" i="46" s="1"/>
  <c r="V11" i="46" s="1"/>
  <c r="DP44" i="46"/>
  <c r="T44" i="46" s="1"/>
  <c r="DP46" i="46"/>
  <c r="T46" i="46" s="1"/>
  <c r="U46" i="46" s="1"/>
  <c r="V46" i="46" s="1"/>
  <c r="DP45" i="46"/>
  <c r="T45" i="46" s="1"/>
  <c r="U45" i="46" s="1"/>
  <c r="V45" i="46" s="1"/>
  <c r="DP20" i="46"/>
  <c r="T20" i="46" s="1"/>
  <c r="U20" i="46" s="1"/>
  <c r="V20" i="46" s="1"/>
  <c r="DP26" i="46"/>
  <c r="T26" i="46" s="1"/>
  <c r="U26" i="46" s="1"/>
  <c r="V26" i="46" s="1"/>
  <c r="DP34" i="46"/>
  <c r="T34" i="46" s="1"/>
  <c r="U34" i="46" s="1"/>
  <c r="V34" i="46" s="1"/>
  <c r="DP19" i="46"/>
  <c r="T19" i="46" s="1"/>
  <c r="U19" i="46" s="1"/>
  <c r="V19" i="46" s="1"/>
  <c r="DP56" i="46"/>
  <c r="T56" i="46" s="1"/>
  <c r="U56" i="46" s="1"/>
  <c r="V56" i="46" s="1"/>
  <c r="DP10" i="46"/>
  <c r="T10" i="46" s="1"/>
  <c r="DP54" i="46"/>
  <c r="T54" i="46" s="1"/>
  <c r="U54" i="46" s="1"/>
  <c r="DP9" i="46"/>
  <c r="T9" i="46" s="1"/>
  <c r="U9" i="46" s="1"/>
  <c r="V9" i="46" s="1"/>
  <c r="H22" i="38"/>
  <c r="EU64" i="32"/>
  <c r="EU103" i="32"/>
  <c r="EF64" i="32"/>
  <c r="EF103" i="32"/>
  <c r="DA9" i="41"/>
  <c r="K9" i="41" s="1"/>
  <c r="M9" i="41" s="1"/>
  <c r="N9" i="41" s="1"/>
  <c r="DA36" i="41"/>
  <c r="K36" i="41" s="1"/>
  <c r="DA10" i="41"/>
  <c r="K10" i="41" s="1"/>
  <c r="M10" i="41" s="1"/>
  <c r="N10" i="41" s="1"/>
  <c r="DA41" i="41"/>
  <c r="K41" i="41" s="1"/>
  <c r="M41" i="41" s="1"/>
  <c r="N41" i="41" s="1"/>
  <c r="DA21" i="41"/>
  <c r="K21" i="41" s="1"/>
  <c r="M21" i="41" s="1"/>
  <c r="N21" i="41" s="1"/>
  <c r="DA45" i="41"/>
  <c r="K45" i="41" s="1"/>
  <c r="DA19" i="41"/>
  <c r="K19" i="41" s="1"/>
  <c r="M19" i="41" s="1"/>
  <c r="DA55" i="41"/>
  <c r="K55" i="41" s="1"/>
  <c r="M55" i="41" s="1"/>
  <c r="N55" i="41" s="1"/>
  <c r="DA20" i="41"/>
  <c r="K20" i="41" s="1"/>
  <c r="M20" i="41" s="1"/>
  <c r="N20" i="41" s="1"/>
  <c r="DA39" i="41"/>
  <c r="K39" i="41" s="1"/>
  <c r="M39" i="41" s="1"/>
  <c r="N39" i="41" s="1"/>
  <c r="DA26" i="41"/>
  <c r="K26" i="41" s="1"/>
  <c r="DA49" i="41"/>
  <c r="K49" i="41" s="1"/>
  <c r="M49" i="41" s="1"/>
  <c r="N49" i="41" s="1"/>
  <c r="DA24" i="41"/>
  <c r="K24" i="41" s="1"/>
  <c r="DA51" i="41"/>
  <c r="K51" i="41" s="1"/>
  <c r="O51" i="41" s="1"/>
  <c r="DA29" i="41"/>
  <c r="K29" i="41" s="1"/>
  <c r="M29" i="41" s="1"/>
  <c r="N29" i="41" s="1"/>
  <c r="DA56" i="41"/>
  <c r="K56" i="41" s="1"/>
  <c r="M56" i="41" s="1"/>
  <c r="N56" i="41" s="1"/>
  <c r="DA25" i="41"/>
  <c r="K25" i="41" s="1"/>
  <c r="M25" i="41" s="1"/>
  <c r="N25" i="41" s="1"/>
  <c r="DA44" i="41"/>
  <c r="K44" i="41" s="1"/>
  <c r="DA31" i="41"/>
  <c r="K31" i="41" s="1"/>
  <c r="O31" i="41" s="1"/>
  <c r="DA54" i="41"/>
  <c r="K54" i="41" s="1"/>
  <c r="DA34" i="41"/>
  <c r="K34" i="41" s="1"/>
  <c r="DA60" i="41"/>
  <c r="K60" i="41" s="1"/>
  <c r="M60" i="41" s="1"/>
  <c r="N60" i="41" s="1"/>
  <c r="DA46" i="41"/>
  <c r="K46" i="41" s="1"/>
  <c r="M46" i="41" s="1"/>
  <c r="N46" i="41" s="1"/>
  <c r="DB7" i="41"/>
  <c r="DB14" i="41" s="1"/>
  <c r="S14" i="41" s="1"/>
  <c r="DA11" i="41"/>
  <c r="K11" i="41" s="1"/>
  <c r="M11" i="41" s="1"/>
  <c r="N11" i="41" s="1"/>
  <c r="DA30" i="41"/>
  <c r="K30" i="41" s="1"/>
  <c r="M30" i="41" s="1"/>
  <c r="N30" i="41" s="1"/>
  <c r="DA35" i="41"/>
  <c r="K35" i="41" s="1"/>
  <c r="DA59" i="41"/>
  <c r="K59" i="41" s="1"/>
  <c r="M59" i="41" s="1"/>
  <c r="N59" i="41" s="1"/>
  <c r="DA61" i="41"/>
  <c r="K61" i="41" s="1"/>
  <c r="O61" i="41" s="1"/>
  <c r="DA40" i="41"/>
  <c r="K40" i="41" s="1"/>
  <c r="M40" i="41" s="1"/>
  <c r="N40" i="41" s="1"/>
  <c r="DA50" i="41"/>
  <c r="K50" i="41" s="1"/>
  <c r="M50" i="41" s="1"/>
  <c r="N50" i="41" s="1"/>
  <c r="I70" i="31"/>
  <c r="E65" i="31"/>
  <c r="F74" i="31"/>
  <c r="H67" i="31"/>
  <c r="G74" i="31"/>
  <c r="I74" i="31"/>
  <c r="G68" i="31"/>
  <c r="K68" i="31"/>
  <c r="I68" i="31"/>
  <c r="F68" i="31"/>
  <c r="H68" i="31"/>
  <c r="D68" i="31"/>
  <c r="H65" i="31"/>
  <c r="G65" i="31"/>
  <c r="K65" i="31"/>
  <c r="D65" i="31"/>
  <c r="I71" i="31"/>
  <c r="K71" i="31"/>
  <c r="G71" i="31"/>
  <c r="H71" i="31"/>
  <c r="F71" i="31"/>
  <c r="D69" i="31"/>
  <c r="E69" i="31"/>
  <c r="K69" i="31"/>
  <c r="I69" i="31"/>
  <c r="H69" i="31"/>
  <c r="F69" i="31"/>
  <c r="G69" i="31"/>
  <c r="H75" i="31"/>
  <c r="K75" i="31"/>
  <c r="G75" i="31"/>
  <c r="I75" i="31"/>
  <c r="E75" i="31"/>
  <c r="D75" i="31"/>
  <c r="H74" i="31"/>
  <c r="E74" i="31"/>
  <c r="I73" i="31"/>
  <c r="H73" i="31"/>
  <c r="E73" i="31"/>
  <c r="F73" i="31"/>
  <c r="K73" i="31"/>
  <c r="D73" i="31"/>
  <c r="G73" i="31"/>
  <c r="K67" i="31"/>
  <c r="F67" i="31"/>
  <c r="E67" i="31"/>
  <c r="D67" i="31"/>
  <c r="G67" i="31"/>
  <c r="I67" i="31"/>
  <c r="I72" i="31"/>
  <c r="E72" i="31"/>
  <c r="F72" i="31"/>
  <c r="H72" i="31"/>
  <c r="K72" i="31"/>
  <c r="G72" i="31"/>
  <c r="S65" i="31"/>
  <c r="S23" i="31"/>
  <c r="N39" i="31"/>
  <c r="N57" i="31"/>
  <c r="N38" i="31"/>
  <c r="N56" i="31"/>
  <c r="N54" i="31"/>
  <c r="N36" i="31"/>
  <c r="N35" i="31"/>
  <c r="N53" i="31"/>
  <c r="DB89" i="32"/>
  <c r="N52" i="31"/>
  <c r="N34" i="31"/>
  <c r="N33" i="31"/>
  <c r="N51" i="31"/>
  <c r="N32" i="31"/>
  <c r="N50" i="31"/>
  <c r="N31" i="31"/>
  <c r="N49" i="31"/>
  <c r="DN16" i="41"/>
  <c r="D16" i="41" s="1"/>
  <c r="H16" i="41" s="1"/>
  <c r="V93" i="10"/>
  <c r="N47" i="31"/>
  <c r="N29" i="31"/>
  <c r="N55" i="31"/>
  <c r="N37" i="31"/>
  <c r="Y59" i="51"/>
  <c r="CQ67" i="59"/>
  <c r="AT38" i="32"/>
  <c r="AT134" i="32" s="1"/>
  <c r="AK134" i="32"/>
  <c r="AZ29" i="32"/>
  <c r="AZ114" i="32"/>
  <c r="P13" i="32"/>
  <c r="P129" i="32" s="1"/>
  <c r="L129" i="32"/>
  <c r="Y36" i="54"/>
  <c r="Z36" i="54" s="1"/>
  <c r="K44" i="32"/>
  <c r="P11" i="32"/>
  <c r="P93" i="32" s="1"/>
  <c r="EF26" i="32"/>
  <c r="EF96" i="32" s="1"/>
  <c r="DX96" i="32"/>
  <c r="CK64" i="59"/>
  <c r="CL64" i="59" s="1"/>
  <c r="CJ67" i="59"/>
  <c r="CR57" i="59"/>
  <c r="CS54" i="59"/>
  <c r="CK66" i="59"/>
  <c r="CL66" i="59" s="1"/>
  <c r="CL11" i="59"/>
  <c r="CR62" i="59"/>
  <c r="CS59" i="59"/>
  <c r="CS47" i="59"/>
  <c r="CT47" i="59" s="1"/>
  <c r="CT44" i="59"/>
  <c r="CK17" i="59"/>
  <c r="CL17" i="59" s="1"/>
  <c r="CL14" i="59"/>
  <c r="CS52" i="59"/>
  <c r="CT52" i="59" s="1"/>
  <c r="CT49" i="59"/>
  <c r="CR32" i="59"/>
  <c r="CS29" i="59"/>
  <c r="CS42" i="59"/>
  <c r="CT42" i="59" s="1"/>
  <c r="CT39" i="59"/>
  <c r="CD64" i="59"/>
  <c r="CC67" i="59"/>
  <c r="CD67" i="59" s="1"/>
  <c r="CR65" i="59"/>
  <c r="CS10" i="59"/>
  <c r="CK52" i="59"/>
  <c r="CL52" i="59" s="1"/>
  <c r="CL49" i="59"/>
  <c r="CR27" i="59"/>
  <c r="CS24" i="59"/>
  <c r="CS34" i="59"/>
  <c r="CR37" i="59"/>
  <c r="CK27" i="59"/>
  <c r="CL27" i="59" s="1"/>
  <c r="CL24" i="59"/>
  <c r="CR66" i="59"/>
  <c r="CS11" i="59"/>
  <c r="S59" i="31" s="1"/>
  <c r="CS14" i="59"/>
  <c r="CR17" i="59"/>
  <c r="CK32" i="59"/>
  <c r="CL32" i="59" s="1"/>
  <c r="CL29" i="59"/>
  <c r="CS22" i="59"/>
  <c r="CT22" i="59" s="1"/>
  <c r="CT19" i="59"/>
  <c r="CK37" i="59"/>
  <c r="CL37" i="59" s="1"/>
  <c r="CL34" i="59"/>
  <c r="CR64" i="59"/>
  <c r="CR12" i="59"/>
  <c r="CS9" i="59"/>
  <c r="CK12" i="59"/>
  <c r="CL12" i="59" s="1"/>
  <c r="I46" i="50"/>
  <c r="J46" i="50" s="1"/>
  <c r="Q54" i="50"/>
  <c r="R54" i="50" s="1"/>
  <c r="W51" i="46"/>
  <c r="CJ42" i="57"/>
  <c r="Y39" i="57"/>
  <c r="W42" i="57"/>
  <c r="BU41" i="57"/>
  <c r="BV41" i="57" s="1"/>
  <c r="BT66" i="57"/>
  <c r="AD39" i="57"/>
  <c r="AC42" i="57"/>
  <c r="AD42" i="57" s="1"/>
  <c r="BU39" i="57"/>
  <c r="BS42" i="57"/>
  <c r="CH39" i="57"/>
  <c r="CI39" i="57" s="1"/>
  <c r="CG42" i="57"/>
  <c r="CH42" i="57" s="1"/>
  <c r="R39" i="57"/>
  <c r="Q42" i="57"/>
  <c r="N39" i="57"/>
  <c r="M42" i="57"/>
  <c r="N42" i="57" s="1"/>
  <c r="BC42" i="57"/>
  <c r="BE39" i="57"/>
  <c r="BB39" i="57"/>
  <c r="BA42" i="57"/>
  <c r="BB42" i="57" s="1"/>
  <c r="J39" i="57"/>
  <c r="I42" i="57"/>
  <c r="I64" i="57"/>
  <c r="J64" i="57" s="1"/>
  <c r="AS42" i="57"/>
  <c r="AT42" i="57" s="1"/>
  <c r="AT39" i="57"/>
  <c r="BU40" i="57"/>
  <c r="BV40" i="57" s="1"/>
  <c r="BT42" i="57"/>
  <c r="BT65" i="57"/>
  <c r="BK42" i="57"/>
  <c r="BM39" i="57"/>
  <c r="AK42" i="57"/>
  <c r="AL42" i="57" s="1"/>
  <c r="AL39" i="57"/>
  <c r="U42" i="57"/>
  <c r="V42" i="57" s="1"/>
  <c r="V39" i="57"/>
  <c r="AU42" i="57"/>
  <c r="G42" i="57"/>
  <c r="AH39" i="57"/>
  <c r="AG42" i="57"/>
  <c r="E42" i="57"/>
  <c r="F42" i="57" s="1"/>
  <c r="BZ39" i="57"/>
  <c r="CA39" i="57" s="1"/>
  <c r="BY42" i="57"/>
  <c r="BZ42" i="57" s="1"/>
  <c r="CP39" i="57"/>
  <c r="CQ39" i="57" s="1"/>
  <c r="CQ42" i="57" s="1"/>
  <c r="CO42" i="57"/>
  <c r="CP42" i="57" s="1"/>
  <c r="AW42" i="57"/>
  <c r="AX39" i="57"/>
  <c r="AM42" i="57"/>
  <c r="AO39" i="57"/>
  <c r="CC40" i="57"/>
  <c r="CD40" i="57" s="1"/>
  <c r="CB42" i="57"/>
  <c r="O42" i="57"/>
  <c r="AE42" i="57"/>
  <c r="DN15" i="45"/>
  <c r="D15" i="45" s="1"/>
  <c r="H15" i="45" s="1"/>
  <c r="DP16" i="40"/>
  <c r="T16" i="40" s="1"/>
  <c r="H25" i="47"/>
  <c r="H35" i="47" s="1"/>
  <c r="D12" i="47"/>
  <c r="D22" i="47" s="1"/>
  <c r="S22" i="47" s="1"/>
  <c r="G12" i="35"/>
  <c r="CZ15" i="46"/>
  <c r="C15" i="46" s="1"/>
  <c r="G15" i="46" s="1"/>
  <c r="S99" i="10"/>
  <c r="J51" i="37"/>
  <c r="J61" i="37" s="1"/>
  <c r="N51" i="36"/>
  <c r="F51" i="35"/>
  <c r="F61" i="35" s="1"/>
  <c r="I25" i="47"/>
  <c r="I35" i="47" s="1"/>
  <c r="I12" i="47"/>
  <c r="I22" i="47" s="1"/>
  <c r="N51" i="33"/>
  <c r="N61" i="33" s="1"/>
  <c r="X134" i="10"/>
  <c r="DB16" i="46"/>
  <c r="S16" i="46" s="1"/>
  <c r="S66" i="46" s="1"/>
  <c r="S14" i="10"/>
  <c r="H51" i="35"/>
  <c r="H61" i="35" s="1"/>
  <c r="E12" i="47"/>
  <c r="E22" i="47" s="1"/>
  <c r="DP15" i="40"/>
  <c r="T15" i="40" s="1"/>
  <c r="DB14" i="45"/>
  <c r="S14" i="45" s="1"/>
  <c r="S64" i="45" s="1"/>
  <c r="DO15" i="40"/>
  <c r="L15" i="40" s="1"/>
  <c r="L65" i="40" s="1"/>
  <c r="Z94" i="10"/>
  <c r="G12" i="47"/>
  <c r="G22" i="47" s="1"/>
  <c r="E25" i="47"/>
  <c r="E35" i="47" s="1"/>
  <c r="J35" i="37"/>
  <c r="F25" i="33"/>
  <c r="F35" i="33" s="1"/>
  <c r="F25" i="47"/>
  <c r="O51" i="38"/>
  <c r="O61" i="38" s="1"/>
  <c r="DO16" i="29"/>
  <c r="L16" i="29" s="1"/>
  <c r="DA16" i="45"/>
  <c r="K16" i="45" s="1"/>
  <c r="K66" i="45" s="1"/>
  <c r="J51" i="33"/>
  <c r="J61" i="33" s="1"/>
  <c r="L51" i="35"/>
  <c r="L61" i="35" s="1"/>
  <c r="G38" i="33"/>
  <c r="G48" i="33" s="1"/>
  <c r="D25" i="38"/>
  <c r="S25" i="38" s="1"/>
  <c r="S116" i="10"/>
  <c r="L51" i="34"/>
  <c r="L61" i="34" s="1"/>
  <c r="L22" i="34"/>
  <c r="DO16" i="40"/>
  <c r="L16" i="40" s="1"/>
  <c r="L66" i="40" s="1"/>
  <c r="DA16" i="29"/>
  <c r="K16" i="29" s="1"/>
  <c r="E38" i="33"/>
  <c r="E51" i="33" s="1"/>
  <c r="K51" i="36"/>
  <c r="N22" i="35"/>
  <c r="N51" i="35"/>
  <c r="N61" i="35" s="1"/>
  <c r="J12" i="47"/>
  <c r="J22" i="47" s="1"/>
  <c r="DN14" i="41"/>
  <c r="D14" i="41" s="1"/>
  <c r="H14" i="41" s="1"/>
  <c r="CZ14" i="40"/>
  <c r="C14" i="40" s="1"/>
  <c r="G14" i="40" s="1"/>
  <c r="D12" i="34"/>
  <c r="U12" i="34" s="1"/>
  <c r="S95" i="10"/>
  <c r="DB14" i="29"/>
  <c r="S14" i="29" s="1"/>
  <c r="F12" i="33"/>
  <c r="F22" i="33" s="1"/>
  <c r="DP14" i="40"/>
  <c r="T14" i="40" s="1"/>
  <c r="E12" i="37"/>
  <c r="E22" i="37" s="1"/>
  <c r="DA14" i="45"/>
  <c r="K14" i="45" s="1"/>
  <c r="DO14" i="29"/>
  <c r="L14" i="29" s="1"/>
  <c r="DN14" i="45"/>
  <c r="D14" i="45" s="1"/>
  <c r="H14" i="45" s="1"/>
  <c r="CZ14" i="46"/>
  <c r="C14" i="46" s="1"/>
  <c r="C64" i="46" s="1"/>
  <c r="D12" i="38"/>
  <c r="S12" i="38" s="1"/>
  <c r="S131" i="10"/>
  <c r="T99" i="10"/>
  <c r="DB15" i="41"/>
  <c r="S15" i="41" s="1"/>
  <c r="DO15" i="29"/>
  <c r="L15" i="29" s="1"/>
  <c r="M15" i="29" s="1"/>
  <c r="N15" i="29" s="1"/>
  <c r="CZ14" i="48"/>
  <c r="C14" i="48" s="1"/>
  <c r="G14" i="48" s="1"/>
  <c r="H25" i="34"/>
  <c r="D38" i="34"/>
  <c r="DB16" i="29"/>
  <c r="S16" i="29" s="1"/>
  <c r="E25" i="37"/>
  <c r="E35" i="37" s="1"/>
  <c r="G25" i="35"/>
  <c r="G35" i="35" s="1"/>
  <c r="H51" i="36"/>
  <c r="BS16" i="57"/>
  <c r="BU16" i="57" s="1"/>
  <c r="S14" i="57"/>
  <c r="AI14" i="57"/>
  <c r="AI65" i="57"/>
  <c r="AK15" i="57"/>
  <c r="BZ16" i="57"/>
  <c r="CA16" i="57" s="1"/>
  <c r="BY66" i="57"/>
  <c r="BZ66" i="57" s="1"/>
  <c r="CM66" i="57"/>
  <c r="CO16" i="57"/>
  <c r="AC16" i="57"/>
  <c r="AA66" i="57"/>
  <c r="BG65" i="57"/>
  <c r="BI15" i="57"/>
  <c r="AS16" i="57"/>
  <c r="AQ66" i="57"/>
  <c r="CG16" i="57"/>
  <c r="CE66" i="57"/>
  <c r="U16" i="57"/>
  <c r="S66" i="57"/>
  <c r="AY65" i="57"/>
  <c r="BA15" i="57"/>
  <c r="K66" i="57"/>
  <c r="M16" i="57"/>
  <c r="K14" i="57"/>
  <c r="AQ14" i="57"/>
  <c r="BG14" i="57"/>
  <c r="CG14" i="57"/>
  <c r="CE64" i="57"/>
  <c r="CE17" i="57"/>
  <c r="AI66" i="57"/>
  <c r="AK16" i="57"/>
  <c r="BR15" i="57"/>
  <c r="BQ65" i="57"/>
  <c r="BR65" i="57" s="1"/>
  <c r="AY14" i="57"/>
  <c r="BO14" i="57"/>
  <c r="BW64" i="57"/>
  <c r="BW67" i="57" s="1"/>
  <c r="BW17" i="57"/>
  <c r="BY14" i="57"/>
  <c r="O12" i="52"/>
  <c r="O22" i="52" s="1"/>
  <c r="CM14" i="57"/>
  <c r="BR16" i="57"/>
  <c r="BQ66" i="57"/>
  <c r="BR66" i="57" s="1"/>
  <c r="G15" i="57"/>
  <c r="C65" i="57"/>
  <c r="E15" i="57"/>
  <c r="O15" i="57"/>
  <c r="W15" i="57"/>
  <c r="AE15" i="57"/>
  <c r="AM15" i="57"/>
  <c r="BC15" i="57"/>
  <c r="C17" i="57"/>
  <c r="BK15" i="57"/>
  <c r="BZ15" i="57"/>
  <c r="CA15" i="57" s="1"/>
  <c r="BY65" i="57"/>
  <c r="BZ65" i="57" s="1"/>
  <c r="BI16" i="57"/>
  <c r="BG66" i="57"/>
  <c r="CM65" i="57"/>
  <c r="CO15" i="57"/>
  <c r="AA65" i="57"/>
  <c r="AC15" i="57"/>
  <c r="K65" i="57"/>
  <c r="M15" i="57"/>
  <c r="AY66" i="57"/>
  <c r="BA16" i="57"/>
  <c r="CG15" i="57"/>
  <c r="CE65" i="57"/>
  <c r="U15" i="57"/>
  <c r="S65" i="57"/>
  <c r="AU15" i="57"/>
  <c r="AQ65" i="57"/>
  <c r="AS15" i="57"/>
  <c r="AA14" i="57"/>
  <c r="G16" i="57"/>
  <c r="C66" i="57"/>
  <c r="E16" i="57"/>
  <c r="O16" i="57"/>
  <c r="W16" i="57"/>
  <c r="AE16" i="57"/>
  <c r="AM16" i="57"/>
  <c r="AU16" i="57"/>
  <c r="BS15" i="57"/>
  <c r="CR64" i="57"/>
  <c r="CR12" i="57"/>
  <c r="CS9" i="57"/>
  <c r="CK62" i="57"/>
  <c r="CL62" i="57" s="1"/>
  <c r="CL59" i="57"/>
  <c r="CR42" i="57"/>
  <c r="CS11" i="57"/>
  <c r="CL10" i="57"/>
  <c r="CS34" i="57"/>
  <c r="CR37" i="57"/>
  <c r="CK52" i="57"/>
  <c r="CL52" i="57" s="1"/>
  <c r="CL49" i="57"/>
  <c r="CK27" i="57"/>
  <c r="CL27" i="57" s="1"/>
  <c r="CL24" i="57"/>
  <c r="CL11" i="57"/>
  <c r="CK12" i="57"/>
  <c r="CL12" i="57" s="1"/>
  <c r="CL9" i="57"/>
  <c r="CK57" i="57"/>
  <c r="CL57" i="57" s="1"/>
  <c r="CL54" i="57"/>
  <c r="CK32" i="57"/>
  <c r="CL32" i="57" s="1"/>
  <c r="CL29" i="57"/>
  <c r="CL44" i="57"/>
  <c r="CK47" i="57"/>
  <c r="CL47" i="57" s="1"/>
  <c r="CR47" i="57"/>
  <c r="CS44" i="57"/>
  <c r="CS54" i="57"/>
  <c r="CR57" i="57"/>
  <c r="CR62" i="57"/>
  <c r="CS59" i="57"/>
  <c r="CR32" i="57"/>
  <c r="CS29" i="57"/>
  <c r="CS10" i="57"/>
  <c r="CK37" i="57"/>
  <c r="CL37" i="57" s="1"/>
  <c r="CL34" i="57"/>
  <c r="CR27" i="57"/>
  <c r="CS24" i="57"/>
  <c r="CK22" i="57"/>
  <c r="CL22" i="57" s="1"/>
  <c r="CL19" i="57"/>
  <c r="CR52" i="57"/>
  <c r="CS49" i="57"/>
  <c r="CR22" i="57"/>
  <c r="CS19" i="57"/>
  <c r="EF16" i="32"/>
  <c r="EF94" i="32" s="1"/>
  <c r="I35" i="54"/>
  <c r="J35" i="54" s="1"/>
  <c r="M12" i="52"/>
  <c r="M22" i="52" s="1"/>
  <c r="N12" i="52"/>
  <c r="N51" i="52" s="1"/>
  <c r="N61" i="52" s="1"/>
  <c r="BI37" i="54"/>
  <c r="BJ37" i="54" s="1"/>
  <c r="BI12" i="54"/>
  <c r="BJ12" i="54" s="1"/>
  <c r="BI47" i="54"/>
  <c r="BJ47" i="54" s="1"/>
  <c r="W30" i="45"/>
  <c r="Q25" i="50"/>
  <c r="R25" i="50" s="1"/>
  <c r="Y11" i="54"/>
  <c r="Z11" i="54" s="1"/>
  <c r="AU12" i="54"/>
  <c r="S11" i="38"/>
  <c r="AG20" i="54"/>
  <c r="AH20" i="54" s="1"/>
  <c r="I25" i="29"/>
  <c r="J25" i="29" s="1"/>
  <c r="BM26" i="54"/>
  <c r="BN26" i="54" s="1"/>
  <c r="O27" i="50"/>
  <c r="AG30" i="54"/>
  <c r="AH30" i="54" s="1"/>
  <c r="Y41" i="54"/>
  <c r="Z41" i="54" s="1"/>
  <c r="W42" i="54"/>
  <c r="Q60" i="54"/>
  <c r="R60" i="54" s="1"/>
  <c r="AO60" i="54"/>
  <c r="AP60" i="54" s="1"/>
  <c r="BM60" i="54"/>
  <c r="BN60" i="54" s="1"/>
  <c r="EC39" i="32"/>
  <c r="N18" i="31"/>
  <c r="N16" i="31"/>
  <c r="N17" i="31"/>
  <c r="N13" i="31"/>
  <c r="N20" i="31"/>
  <c r="N21" i="31"/>
  <c r="N15" i="31"/>
  <c r="N19" i="31"/>
  <c r="N14" i="31"/>
  <c r="N11" i="31"/>
  <c r="BU56" i="54"/>
  <c r="BV56" i="54" s="1"/>
  <c r="BI62" i="54"/>
  <c r="BJ62" i="54" s="1"/>
  <c r="AE62" i="54"/>
  <c r="I60" i="54"/>
  <c r="J60" i="54" s="1"/>
  <c r="AG60" i="54"/>
  <c r="AH60" i="54" s="1"/>
  <c r="BM61" i="54"/>
  <c r="BN61" i="54" s="1"/>
  <c r="AM62" i="54"/>
  <c r="G62" i="54"/>
  <c r="W62" i="54"/>
  <c r="BE60" i="54"/>
  <c r="BF60" i="54" s="1"/>
  <c r="BC62" i="54"/>
  <c r="O62" i="54"/>
  <c r="AW60" i="54"/>
  <c r="AX60" i="54" s="1"/>
  <c r="Y60" i="33"/>
  <c r="AV62" i="54"/>
  <c r="BA62" i="54"/>
  <c r="BB62" i="54" s="1"/>
  <c r="BB59" i="54"/>
  <c r="N59" i="54"/>
  <c r="M62" i="54"/>
  <c r="N62" i="54" s="1"/>
  <c r="AK62" i="54"/>
  <c r="AL62" i="54" s="1"/>
  <c r="AL59" i="54"/>
  <c r="AG59" i="54"/>
  <c r="AF62" i="54"/>
  <c r="F59" i="54"/>
  <c r="E62" i="54"/>
  <c r="F62" i="54" s="1"/>
  <c r="Y60" i="54"/>
  <c r="Z60" i="54" s="1"/>
  <c r="AD59" i="54"/>
  <c r="AC62" i="54"/>
  <c r="AD62" i="54" s="1"/>
  <c r="X62" i="54"/>
  <c r="Y59" i="54"/>
  <c r="I59" i="54"/>
  <c r="H62" i="54"/>
  <c r="U62" i="54"/>
  <c r="V62" i="54" s="1"/>
  <c r="V59" i="54"/>
  <c r="AT59" i="54"/>
  <c r="AU59" i="54" s="1"/>
  <c r="AU62" i="54" s="1"/>
  <c r="AS62" i="54"/>
  <c r="AT62" i="54" s="1"/>
  <c r="AO59" i="54"/>
  <c r="AN62" i="54"/>
  <c r="BD62" i="54"/>
  <c r="BE59" i="54"/>
  <c r="P62" i="54"/>
  <c r="Q59" i="54"/>
  <c r="BM56" i="54"/>
  <c r="BN56" i="54" s="1"/>
  <c r="Q55" i="54"/>
  <c r="R55" i="54" s="1"/>
  <c r="AW55" i="54"/>
  <c r="AX55" i="54" s="1"/>
  <c r="AW56" i="54"/>
  <c r="AX56" i="54" s="1"/>
  <c r="I56" i="54"/>
  <c r="J56" i="54" s="1"/>
  <c r="BL57" i="54"/>
  <c r="BM54" i="54"/>
  <c r="BN54" i="54" s="1"/>
  <c r="Y56" i="54"/>
  <c r="Z56" i="54" s="1"/>
  <c r="BK57" i="54"/>
  <c r="AG55" i="54"/>
  <c r="AH55" i="54" s="1"/>
  <c r="BC57" i="54"/>
  <c r="Y55" i="54"/>
  <c r="Z55" i="54" s="1"/>
  <c r="AO56" i="54"/>
  <c r="AP56" i="54" s="1"/>
  <c r="O57" i="54"/>
  <c r="Y54" i="54"/>
  <c r="X57" i="54"/>
  <c r="BA57" i="54"/>
  <c r="BB57" i="54" s="1"/>
  <c r="BB54" i="54"/>
  <c r="BI57" i="54"/>
  <c r="BJ57" i="54" s="1"/>
  <c r="BD57" i="54"/>
  <c r="BE54" i="54"/>
  <c r="P57" i="54"/>
  <c r="Q54" i="54"/>
  <c r="AN57" i="54"/>
  <c r="AO54" i="54"/>
  <c r="BE56" i="54"/>
  <c r="BF56" i="54" s="1"/>
  <c r="I54" i="54"/>
  <c r="H57" i="54"/>
  <c r="AE57" i="54"/>
  <c r="G57" i="54"/>
  <c r="AF57" i="54"/>
  <c r="AG54" i="54"/>
  <c r="AV57" i="54"/>
  <c r="AW54" i="54"/>
  <c r="U57" i="54"/>
  <c r="V57" i="54" s="1"/>
  <c r="V54" i="54"/>
  <c r="BE55" i="54"/>
  <c r="BF55" i="54" s="1"/>
  <c r="AU57" i="54"/>
  <c r="W57" i="54"/>
  <c r="AG56" i="54"/>
  <c r="AH56" i="54" s="1"/>
  <c r="AD54" i="54"/>
  <c r="AC57" i="54"/>
  <c r="AD57" i="54" s="1"/>
  <c r="E57" i="54"/>
  <c r="F57" i="54" s="1"/>
  <c r="F54" i="54"/>
  <c r="M57" i="54"/>
  <c r="N57" i="54" s="1"/>
  <c r="N54" i="54"/>
  <c r="AL54" i="54"/>
  <c r="AK57" i="54"/>
  <c r="AL57" i="54" s="1"/>
  <c r="AO55" i="54"/>
  <c r="AP55" i="54" s="1"/>
  <c r="I55" i="54"/>
  <c r="J55" i="54" s="1"/>
  <c r="AM57" i="54"/>
  <c r="BM55" i="54"/>
  <c r="BN55" i="54" s="1"/>
  <c r="AT54" i="54"/>
  <c r="AS57" i="54"/>
  <c r="AT57" i="54" s="1"/>
  <c r="BI52" i="54"/>
  <c r="BJ52" i="54" s="1"/>
  <c r="BU50" i="54"/>
  <c r="BV50" i="54" s="1"/>
  <c r="Q49" i="50"/>
  <c r="R49" i="50" s="1"/>
  <c r="Q46" i="50"/>
  <c r="R46" i="50" s="1"/>
  <c r="DU44" i="32"/>
  <c r="BL52" i="54"/>
  <c r="DZ14" i="32"/>
  <c r="EF42" i="32"/>
  <c r="EF117" i="32" s="1"/>
  <c r="EA19" i="32"/>
  <c r="EF18" i="32"/>
  <c r="EF130" i="32" s="1"/>
  <c r="EF13" i="32"/>
  <c r="EF129" i="32" s="1"/>
  <c r="BM49" i="54"/>
  <c r="BN49" i="54" s="1"/>
  <c r="EF36" i="32"/>
  <c r="EF98" i="32" s="1"/>
  <c r="AO50" i="54"/>
  <c r="AP50" i="54" s="1"/>
  <c r="BE50" i="54"/>
  <c r="BF50" i="54" s="1"/>
  <c r="I50" i="54"/>
  <c r="J50" i="54" s="1"/>
  <c r="AW51" i="54"/>
  <c r="AX51" i="54" s="1"/>
  <c r="DY39" i="32"/>
  <c r="O52" i="54"/>
  <c r="Y50" i="54"/>
  <c r="Z50" i="54" s="1"/>
  <c r="BM51" i="54"/>
  <c r="BN51" i="54" s="1"/>
  <c r="Q50" i="54"/>
  <c r="R50" i="54" s="1"/>
  <c r="BB49" i="54"/>
  <c r="BA52" i="54"/>
  <c r="BB52" i="54" s="1"/>
  <c r="Q49" i="54"/>
  <c r="P52" i="54"/>
  <c r="AO49" i="54"/>
  <c r="AN52" i="54"/>
  <c r="E52" i="54"/>
  <c r="F52" i="54" s="1"/>
  <c r="F49" i="54"/>
  <c r="AO51" i="54"/>
  <c r="AP51" i="54" s="1"/>
  <c r="I51" i="54"/>
  <c r="J51" i="54" s="1"/>
  <c r="AM52" i="54"/>
  <c r="AE52" i="54"/>
  <c r="AG49" i="54"/>
  <c r="AF52" i="54"/>
  <c r="I49" i="54"/>
  <c r="H52" i="54"/>
  <c r="BM50" i="54"/>
  <c r="BN50" i="54" s="1"/>
  <c r="AG51" i="54"/>
  <c r="AH51" i="54" s="1"/>
  <c r="BC52" i="54"/>
  <c r="W52" i="54"/>
  <c r="AK52" i="54"/>
  <c r="AL52" i="54" s="1"/>
  <c r="AL49" i="54"/>
  <c r="AS52" i="54"/>
  <c r="AT52" i="54" s="1"/>
  <c r="AT49" i="54"/>
  <c r="N49" i="54"/>
  <c r="M52" i="54"/>
  <c r="N52" i="54" s="1"/>
  <c r="V49" i="54"/>
  <c r="U52" i="54"/>
  <c r="V52" i="54" s="1"/>
  <c r="X52" i="54"/>
  <c r="Y49" i="54"/>
  <c r="AC52" i="54"/>
  <c r="AD52" i="54" s="1"/>
  <c r="AD49" i="54"/>
  <c r="BE51" i="54"/>
  <c r="BF51" i="54" s="1"/>
  <c r="Y51" i="54"/>
  <c r="Z51" i="54" s="1"/>
  <c r="BK52" i="54"/>
  <c r="AV52" i="54"/>
  <c r="AW49" i="54"/>
  <c r="AG50" i="54"/>
  <c r="AH50" i="54" s="1"/>
  <c r="BE49" i="54"/>
  <c r="BD52" i="54"/>
  <c r="Q51" i="54"/>
  <c r="R51" i="54" s="1"/>
  <c r="AU52" i="54"/>
  <c r="G52" i="54"/>
  <c r="Q51" i="50"/>
  <c r="R51" i="50" s="1"/>
  <c r="I46" i="54"/>
  <c r="J46" i="54" s="1"/>
  <c r="Y45" i="54"/>
  <c r="Z45" i="54" s="1"/>
  <c r="BU46" i="54"/>
  <c r="BV46" i="54" s="1"/>
  <c r="BD47" i="54"/>
  <c r="AO45" i="54"/>
  <c r="AP45" i="54" s="1"/>
  <c r="AO46" i="54"/>
  <c r="AP46" i="54" s="1"/>
  <c r="AW46" i="54"/>
  <c r="AX46" i="54" s="1"/>
  <c r="BC47" i="54"/>
  <c r="K57" i="47"/>
  <c r="BJ44" i="54"/>
  <c r="BK44" i="54" s="1"/>
  <c r="BK47" i="54" s="1"/>
  <c r="BM46" i="54"/>
  <c r="BN46" i="54" s="1"/>
  <c r="O47" i="54"/>
  <c r="BE44" i="54"/>
  <c r="AG45" i="54"/>
  <c r="AH45" i="54" s="1"/>
  <c r="AU47" i="54"/>
  <c r="AF47" i="54"/>
  <c r="AG44" i="54"/>
  <c r="C47" i="40"/>
  <c r="AM47" i="54"/>
  <c r="AK47" i="54"/>
  <c r="AL47" i="54" s="1"/>
  <c r="AL44" i="54"/>
  <c r="AN44" i="54" s="1"/>
  <c r="AG46" i="54"/>
  <c r="AH46" i="54" s="1"/>
  <c r="U47" i="54"/>
  <c r="V47" i="54" s="1"/>
  <c r="V44" i="54"/>
  <c r="W47" i="54"/>
  <c r="G47" i="54"/>
  <c r="AS47" i="54"/>
  <c r="AT47" i="54" s="1"/>
  <c r="AT44" i="54"/>
  <c r="X47" i="54"/>
  <c r="Y44" i="54"/>
  <c r="BE45" i="54"/>
  <c r="BF45" i="54" s="1"/>
  <c r="BA47" i="54"/>
  <c r="BB47" i="54" s="1"/>
  <c r="BB44" i="54"/>
  <c r="P47" i="54"/>
  <c r="Q44" i="54"/>
  <c r="AW44" i="54"/>
  <c r="AV47" i="54"/>
  <c r="F44" i="54"/>
  <c r="E47" i="54"/>
  <c r="F47" i="54" s="1"/>
  <c r="Q46" i="54"/>
  <c r="R46" i="54" s="1"/>
  <c r="AC47" i="54"/>
  <c r="AD47" i="54" s="1"/>
  <c r="AD44" i="54"/>
  <c r="I45" i="54"/>
  <c r="J45" i="54" s="1"/>
  <c r="Q45" i="54"/>
  <c r="R45" i="54" s="1"/>
  <c r="N44" i="54"/>
  <c r="M47" i="54"/>
  <c r="N47" i="54" s="1"/>
  <c r="BE46" i="54"/>
  <c r="BF46" i="54" s="1"/>
  <c r="Y46" i="54"/>
  <c r="Z46" i="54" s="1"/>
  <c r="AE47" i="54"/>
  <c r="I44" i="54"/>
  <c r="H47" i="54"/>
  <c r="BM34" i="54"/>
  <c r="BM37" i="54" s="1"/>
  <c r="BK42" i="54"/>
  <c r="BI42" i="54"/>
  <c r="BJ42" i="54" s="1"/>
  <c r="BL42" i="54"/>
  <c r="O42" i="54"/>
  <c r="AM42" i="54"/>
  <c r="G42" i="54"/>
  <c r="AO41" i="54"/>
  <c r="AP41" i="54" s="1"/>
  <c r="BM40" i="54"/>
  <c r="BN40" i="54" s="1"/>
  <c r="Q41" i="54"/>
  <c r="R41" i="54" s="1"/>
  <c r="C42" i="40"/>
  <c r="I39" i="41"/>
  <c r="J39" i="41" s="1"/>
  <c r="I41" i="54"/>
  <c r="J41" i="54" s="1"/>
  <c r="Y40" i="54"/>
  <c r="Z40" i="54" s="1"/>
  <c r="BM39" i="54"/>
  <c r="BN39" i="54" s="1"/>
  <c r="BM41" i="54"/>
  <c r="BN41" i="54" s="1"/>
  <c r="V39" i="54"/>
  <c r="U42" i="54"/>
  <c r="V42" i="54" s="1"/>
  <c r="AT39" i="54"/>
  <c r="AS42" i="54"/>
  <c r="AT42" i="54" s="1"/>
  <c r="BE39" i="54"/>
  <c r="BD42" i="54"/>
  <c r="N39" i="54"/>
  <c r="M42" i="54"/>
  <c r="N42" i="54" s="1"/>
  <c r="X42" i="54"/>
  <c r="Y39" i="54"/>
  <c r="AE42" i="54"/>
  <c r="BC42" i="54"/>
  <c r="AW40" i="54"/>
  <c r="AX40" i="54" s="1"/>
  <c r="I40" i="54"/>
  <c r="J40" i="54" s="1"/>
  <c r="AK42" i="54"/>
  <c r="AL42" i="54" s="1"/>
  <c r="AL39" i="54"/>
  <c r="P42" i="54"/>
  <c r="Q39" i="54"/>
  <c r="BA42" i="54"/>
  <c r="BB42" i="54" s="1"/>
  <c r="BB39" i="54"/>
  <c r="AV42" i="54"/>
  <c r="AW39" i="54"/>
  <c r="I39" i="54"/>
  <c r="H42" i="54"/>
  <c r="AD39" i="54"/>
  <c r="AC42" i="54"/>
  <c r="AD42" i="54" s="1"/>
  <c r="AO40" i="54"/>
  <c r="AP40" i="54" s="1"/>
  <c r="Q40" i="54"/>
  <c r="R40" i="54" s="1"/>
  <c r="AU42" i="54"/>
  <c r="AW41" i="54"/>
  <c r="AX41" i="54" s="1"/>
  <c r="AG39" i="54"/>
  <c r="AF42" i="54"/>
  <c r="E42" i="54"/>
  <c r="F42" i="54" s="1"/>
  <c r="F39" i="54"/>
  <c r="AG41" i="54"/>
  <c r="AH41" i="54" s="1"/>
  <c r="AG40" i="54"/>
  <c r="AH40" i="54" s="1"/>
  <c r="AN42" i="54"/>
  <c r="AO39" i="54"/>
  <c r="AG35" i="54"/>
  <c r="AH35" i="54" s="1"/>
  <c r="BL37" i="54"/>
  <c r="BK37" i="54"/>
  <c r="AO35" i="54"/>
  <c r="AP35" i="54" s="1"/>
  <c r="AG36" i="54"/>
  <c r="AH36" i="54" s="1"/>
  <c r="W16" i="36"/>
  <c r="BE35" i="54"/>
  <c r="BF35" i="54" s="1"/>
  <c r="AE37" i="54"/>
  <c r="AD42" i="35"/>
  <c r="E52" i="31" s="1"/>
  <c r="AW35" i="54"/>
  <c r="AX35" i="54" s="1"/>
  <c r="Q35" i="54"/>
  <c r="R35" i="54" s="1"/>
  <c r="BC37" i="54"/>
  <c r="G37" i="54"/>
  <c r="AC37" i="54"/>
  <c r="AD37" i="54" s="1"/>
  <c r="AD34" i="54"/>
  <c r="Y34" i="54"/>
  <c r="M37" i="54"/>
  <c r="N37" i="54" s="1"/>
  <c r="N34" i="54"/>
  <c r="AL34" i="54"/>
  <c r="AK37" i="54"/>
  <c r="AL37" i="54" s="1"/>
  <c r="AS37" i="54"/>
  <c r="AT37" i="54" s="1"/>
  <c r="AT34" i="54"/>
  <c r="AV37" i="54"/>
  <c r="AW34" i="54"/>
  <c r="I34" i="54"/>
  <c r="H37" i="54"/>
  <c r="BE34" i="54"/>
  <c r="BD37" i="54"/>
  <c r="W37" i="54"/>
  <c r="AG34" i="54"/>
  <c r="AF37" i="54"/>
  <c r="P37" i="54"/>
  <c r="Q34" i="54"/>
  <c r="AU37" i="54"/>
  <c r="O37" i="54"/>
  <c r="V34" i="54"/>
  <c r="U37" i="54"/>
  <c r="V37" i="54" s="1"/>
  <c r="X37" i="54"/>
  <c r="Y35" i="54"/>
  <c r="Z35" i="54" s="1"/>
  <c r="AO34" i="54"/>
  <c r="AN37" i="54"/>
  <c r="E37" i="54"/>
  <c r="F37" i="54" s="1"/>
  <c r="F34" i="54"/>
  <c r="AM37" i="54"/>
  <c r="BA37" i="54"/>
  <c r="BB37" i="54" s="1"/>
  <c r="BB34" i="54"/>
  <c r="BE31" i="54"/>
  <c r="BF31" i="54" s="1"/>
  <c r="O30" i="45"/>
  <c r="M31" i="46"/>
  <c r="N31" i="46" s="1"/>
  <c r="BU30" i="54"/>
  <c r="BV30" i="54" s="1"/>
  <c r="W32" i="54"/>
  <c r="AW30" i="54"/>
  <c r="AX30" i="54" s="1"/>
  <c r="Y30" i="54"/>
  <c r="Z30" i="54" s="1"/>
  <c r="Q31" i="54"/>
  <c r="R31" i="54" s="1"/>
  <c r="O32" i="54"/>
  <c r="BE30" i="54"/>
  <c r="BF30" i="54" s="1"/>
  <c r="AO31" i="54"/>
  <c r="AP31" i="54" s="1"/>
  <c r="I31" i="54"/>
  <c r="J31" i="54" s="1"/>
  <c r="BA32" i="54"/>
  <c r="BB32" i="54" s="1"/>
  <c r="BB29" i="54"/>
  <c r="AU32" i="54"/>
  <c r="M32" i="54"/>
  <c r="N32" i="54" s="1"/>
  <c r="N29" i="54"/>
  <c r="BE29" i="54"/>
  <c r="BC32" i="54"/>
  <c r="AO29" i="54"/>
  <c r="AN32" i="54"/>
  <c r="Y29" i="54"/>
  <c r="X32" i="54"/>
  <c r="BI32" i="54"/>
  <c r="BJ32" i="54" s="1"/>
  <c r="AM32" i="54"/>
  <c r="G32" i="54"/>
  <c r="BD32" i="54"/>
  <c r="AO30" i="54"/>
  <c r="AP30" i="54" s="1"/>
  <c r="AG31" i="54"/>
  <c r="AH31" i="54" s="1"/>
  <c r="E32" i="54"/>
  <c r="F32" i="54" s="1"/>
  <c r="F29" i="54"/>
  <c r="AG29" i="54"/>
  <c r="AF32" i="54"/>
  <c r="AS32" i="54"/>
  <c r="AT32" i="54" s="1"/>
  <c r="AT29" i="54"/>
  <c r="AE32" i="54"/>
  <c r="Q29" i="54"/>
  <c r="P32" i="54"/>
  <c r="I30" i="54"/>
  <c r="J30" i="54" s="1"/>
  <c r="Y31" i="54"/>
  <c r="Z31" i="54" s="1"/>
  <c r="AC32" i="54"/>
  <c r="AD32" i="54" s="1"/>
  <c r="AD29" i="54"/>
  <c r="AL29" i="54"/>
  <c r="AK32" i="54"/>
  <c r="AL32" i="54" s="1"/>
  <c r="U32" i="54"/>
  <c r="V32" i="54" s="1"/>
  <c r="V29" i="54"/>
  <c r="AV32" i="54"/>
  <c r="AW29" i="54"/>
  <c r="H32" i="54"/>
  <c r="I29" i="54"/>
  <c r="BI27" i="54"/>
  <c r="BJ27" i="54" s="1"/>
  <c r="Y26" i="54"/>
  <c r="Z26" i="54" s="1"/>
  <c r="Q26" i="46"/>
  <c r="R26" i="46" s="1"/>
  <c r="BL27" i="54"/>
  <c r="AM27" i="54"/>
  <c r="AO25" i="54"/>
  <c r="AP25" i="54" s="1"/>
  <c r="I25" i="54"/>
  <c r="J25" i="54" s="1"/>
  <c r="AO26" i="54"/>
  <c r="AP26" i="54" s="1"/>
  <c r="AW26" i="54"/>
  <c r="AX26" i="54" s="1"/>
  <c r="BM25" i="54"/>
  <c r="BN25" i="54" s="1"/>
  <c r="Y24" i="54"/>
  <c r="X27" i="54"/>
  <c r="F24" i="54"/>
  <c r="E27" i="54"/>
  <c r="F27" i="54" s="1"/>
  <c r="AG25" i="54"/>
  <c r="AH25" i="54" s="1"/>
  <c r="AT24" i="54"/>
  <c r="AS27" i="54"/>
  <c r="AT27" i="54" s="1"/>
  <c r="AW24" i="54"/>
  <c r="AU27" i="54"/>
  <c r="V24" i="54"/>
  <c r="U27" i="54"/>
  <c r="V27" i="54" s="1"/>
  <c r="P27" i="54"/>
  <c r="Q24" i="54"/>
  <c r="Y25" i="54"/>
  <c r="Z25" i="54" s="1"/>
  <c r="BM24" i="54"/>
  <c r="AN27" i="54"/>
  <c r="AO24" i="54"/>
  <c r="I24" i="54"/>
  <c r="H27" i="54"/>
  <c r="AW25" i="54"/>
  <c r="AX25" i="54" s="1"/>
  <c r="BB24" i="54"/>
  <c r="BA27" i="54"/>
  <c r="BB27" i="54" s="1"/>
  <c r="AV27" i="54"/>
  <c r="BC27" i="54"/>
  <c r="W27" i="54"/>
  <c r="G27" i="54"/>
  <c r="BD27" i="54"/>
  <c r="BE24" i="54"/>
  <c r="BE25" i="54"/>
  <c r="BF25" i="54" s="1"/>
  <c r="AF27" i="54"/>
  <c r="AG24" i="54"/>
  <c r="AC27" i="54"/>
  <c r="AD27" i="54" s="1"/>
  <c r="AD24" i="54"/>
  <c r="Q26" i="54"/>
  <c r="R26" i="54" s="1"/>
  <c r="M27" i="54"/>
  <c r="N27" i="54" s="1"/>
  <c r="N24" i="54"/>
  <c r="BK27" i="54"/>
  <c r="AE27" i="54"/>
  <c r="AL24" i="54"/>
  <c r="AK27" i="54"/>
  <c r="AL27" i="54" s="1"/>
  <c r="BE21" i="54"/>
  <c r="BF21" i="54" s="1"/>
  <c r="AW21" i="54"/>
  <c r="AX21" i="54" s="1"/>
  <c r="BI22" i="54"/>
  <c r="BJ22" i="54" s="1"/>
  <c r="BU21" i="54"/>
  <c r="BV21" i="54" s="1"/>
  <c r="AW20" i="54"/>
  <c r="AX20" i="54" s="1"/>
  <c r="Q21" i="54"/>
  <c r="R21" i="54" s="1"/>
  <c r="BL22" i="54"/>
  <c r="Y21" i="54"/>
  <c r="Z21" i="54" s="1"/>
  <c r="AG19" i="54"/>
  <c r="AF22" i="54"/>
  <c r="AO21" i="54"/>
  <c r="AP21" i="54" s="1"/>
  <c r="P22" i="54"/>
  <c r="Q19" i="54"/>
  <c r="V19" i="54"/>
  <c r="U22" i="54"/>
  <c r="V22" i="54" s="1"/>
  <c r="BC22" i="54"/>
  <c r="BA22" i="54"/>
  <c r="BB22" i="54" s="1"/>
  <c r="BB19" i="54"/>
  <c r="BE20" i="54"/>
  <c r="BF20" i="54" s="1"/>
  <c r="BM20" i="54"/>
  <c r="BN20" i="54" s="1"/>
  <c r="AU22" i="54"/>
  <c r="G22" i="54"/>
  <c r="I21" i="54"/>
  <c r="J21" i="54" s="1"/>
  <c r="AK22" i="54"/>
  <c r="AL22" i="54" s="1"/>
  <c r="AL19" i="54"/>
  <c r="AN22" i="54"/>
  <c r="AO20" i="54"/>
  <c r="AP20" i="54" s="1"/>
  <c r="M22" i="54"/>
  <c r="N22" i="54" s="1"/>
  <c r="N19" i="54"/>
  <c r="Y20" i="54"/>
  <c r="Z20" i="54" s="1"/>
  <c r="AS22" i="54"/>
  <c r="AT22" i="54" s="1"/>
  <c r="AT19" i="54"/>
  <c r="AD19" i="54"/>
  <c r="AC22" i="54"/>
  <c r="AD22" i="54" s="1"/>
  <c r="W22" i="54"/>
  <c r="F19" i="54"/>
  <c r="E22" i="54"/>
  <c r="F22" i="54" s="1"/>
  <c r="AE22" i="54"/>
  <c r="I20" i="54"/>
  <c r="J20" i="54" s="1"/>
  <c r="AV22" i="54"/>
  <c r="AW19" i="54"/>
  <c r="I19" i="54"/>
  <c r="H22" i="54"/>
  <c r="X22" i="54"/>
  <c r="Y19" i="54"/>
  <c r="AO19" i="54"/>
  <c r="AM22" i="54"/>
  <c r="O22" i="54"/>
  <c r="AG21" i="54"/>
  <c r="AH21" i="54" s="1"/>
  <c r="BE19" i="54"/>
  <c r="BD22" i="54"/>
  <c r="BM11" i="54"/>
  <c r="BN11" i="54" s="1"/>
  <c r="AW10" i="54"/>
  <c r="AX10" i="54" s="1"/>
  <c r="AO10" i="54"/>
  <c r="AP10" i="54" s="1"/>
  <c r="BE9" i="54"/>
  <c r="BF9" i="54" s="1"/>
  <c r="AG11" i="54"/>
  <c r="AH11" i="54" s="1"/>
  <c r="V9" i="54"/>
  <c r="U12" i="54"/>
  <c r="V12" i="54" s="1"/>
  <c r="AO9" i="54"/>
  <c r="AN12" i="54"/>
  <c r="AE12" i="54"/>
  <c r="AT9" i="54"/>
  <c r="AS12" i="54"/>
  <c r="AT12" i="54" s="1"/>
  <c r="AG9" i="54"/>
  <c r="AF12" i="54"/>
  <c r="I10" i="54"/>
  <c r="H12" i="54"/>
  <c r="O12" i="54"/>
  <c r="AV12" i="54"/>
  <c r="AW9" i="54"/>
  <c r="BE11" i="54"/>
  <c r="BF11" i="54" s="1"/>
  <c r="F10" i="54"/>
  <c r="E12" i="54"/>
  <c r="F12" i="54" s="1"/>
  <c r="BJ9" i="54"/>
  <c r="BK9" i="54" s="1"/>
  <c r="BM9" i="54" s="1"/>
  <c r="BN9" i="54" s="1"/>
  <c r="AL9" i="54"/>
  <c r="AK12" i="54"/>
  <c r="AL12" i="54" s="1"/>
  <c r="W12" i="54"/>
  <c r="Y9" i="54"/>
  <c r="X12" i="54"/>
  <c r="BD12" i="54"/>
  <c r="BE10" i="54"/>
  <c r="BF10" i="54" s="1"/>
  <c r="Y10" i="54"/>
  <c r="Z10" i="54" s="1"/>
  <c r="Q11" i="54"/>
  <c r="R11" i="54" s="1"/>
  <c r="AG10" i="54"/>
  <c r="AH10" i="54" s="1"/>
  <c r="G12" i="54"/>
  <c r="BC12" i="54"/>
  <c r="AD9" i="54"/>
  <c r="AC12" i="54"/>
  <c r="AD12" i="54" s="1"/>
  <c r="AM12" i="54"/>
  <c r="AO11" i="54"/>
  <c r="AP11" i="54" s="1"/>
  <c r="Q9" i="54"/>
  <c r="P12" i="54"/>
  <c r="M12" i="54"/>
  <c r="N12" i="54" s="1"/>
  <c r="N9" i="54"/>
  <c r="Q10" i="54"/>
  <c r="R10" i="54" s="1"/>
  <c r="BB9" i="54"/>
  <c r="BA12" i="54"/>
  <c r="BB12" i="54" s="1"/>
  <c r="I11" i="54"/>
  <c r="J11" i="54" s="1"/>
  <c r="BQ16" i="54"/>
  <c r="BR16" i="54" s="1"/>
  <c r="BP66" i="54"/>
  <c r="DI14" i="54"/>
  <c r="BW14" i="54" s="1"/>
  <c r="BW64" i="54" s="1"/>
  <c r="DW14" i="54"/>
  <c r="BX14" i="54" s="1"/>
  <c r="BX17" i="54" s="1"/>
  <c r="AZ66" i="54"/>
  <c r="BA16" i="54"/>
  <c r="T65" i="54"/>
  <c r="U15" i="54"/>
  <c r="DC14" i="54"/>
  <c r="AA14" i="54" s="1"/>
  <c r="DQ14" i="54"/>
  <c r="AB14" i="54" s="1"/>
  <c r="J12" i="52"/>
  <c r="J51" i="52" s="1"/>
  <c r="J61" i="52" s="1"/>
  <c r="DF14" i="54"/>
  <c r="AY14" i="54" s="1"/>
  <c r="DT14" i="54"/>
  <c r="AZ14" i="54" s="1"/>
  <c r="DN14" i="54"/>
  <c r="D14" i="54" s="1"/>
  <c r="CZ14" i="54"/>
  <c r="C14" i="54" s="1"/>
  <c r="DO14" i="54"/>
  <c r="L14" i="54" s="1"/>
  <c r="DA14" i="54"/>
  <c r="K14" i="54" s="1"/>
  <c r="I12" i="52"/>
  <c r="I51" i="52" s="1"/>
  <c r="I61" i="52" s="1"/>
  <c r="DE14" i="54"/>
  <c r="AQ14" i="54" s="1"/>
  <c r="DS14" i="54"/>
  <c r="AR14" i="54" s="1"/>
  <c r="K12" i="52"/>
  <c r="K51" i="52" s="1"/>
  <c r="K61" i="52" s="1"/>
  <c r="DU14" i="54"/>
  <c r="BH14" i="54" s="1"/>
  <c r="DG14" i="54"/>
  <c r="BG14" i="54" s="1"/>
  <c r="BQ15" i="54"/>
  <c r="BR15" i="54" s="1"/>
  <c r="BS15" i="54" s="1"/>
  <c r="BT15" i="54" s="1"/>
  <c r="BU15" i="54" s="1"/>
  <c r="BV15" i="54" s="1"/>
  <c r="AN16" i="54"/>
  <c r="AN66" i="54" s="1"/>
  <c r="AK16" i="54"/>
  <c r="AJ66" i="54"/>
  <c r="H16" i="54"/>
  <c r="E16" i="54"/>
  <c r="D66" i="54"/>
  <c r="P16" i="54"/>
  <c r="X16" i="54"/>
  <c r="AF16" i="54"/>
  <c r="AV16" i="54"/>
  <c r="BD16" i="54"/>
  <c r="BD66" i="54" s="1"/>
  <c r="G15" i="54"/>
  <c r="C65" i="54"/>
  <c r="W15" i="54"/>
  <c r="AU15" i="54"/>
  <c r="AU65" i="54" s="1"/>
  <c r="AM15" i="54"/>
  <c r="AM65" i="54" s="1"/>
  <c r="BC15" i="54"/>
  <c r="BC65" i="54" s="1"/>
  <c r="BA15" i="54"/>
  <c r="AZ65" i="54"/>
  <c r="L65" i="54"/>
  <c r="M15" i="54"/>
  <c r="AB65" i="54"/>
  <c r="AC15" i="54"/>
  <c r="AJ65" i="54"/>
  <c r="AK15" i="54"/>
  <c r="U16" i="54"/>
  <c r="T66" i="54"/>
  <c r="BK15" i="54"/>
  <c r="BK65" i="54" s="1"/>
  <c r="BG65" i="54"/>
  <c r="AS16" i="54"/>
  <c r="AR66" i="54"/>
  <c r="DB14" i="54"/>
  <c r="S14" i="54" s="1"/>
  <c r="DP14" i="54"/>
  <c r="T14" i="54" s="1"/>
  <c r="DR14" i="54"/>
  <c r="AJ14" i="54" s="1"/>
  <c r="DD14" i="54"/>
  <c r="AI14" i="54" s="1"/>
  <c r="G16" i="54"/>
  <c r="G66" i="54" s="1"/>
  <c r="C66" i="54"/>
  <c r="O16" i="54"/>
  <c r="O66" i="54" s="1"/>
  <c r="W16" i="54"/>
  <c r="W66" i="54" s="1"/>
  <c r="AE16" i="54"/>
  <c r="AE66" i="54" s="1"/>
  <c r="AM16" i="54"/>
  <c r="AU16" i="54"/>
  <c r="AU66" i="54" s="1"/>
  <c r="BC16" i="54"/>
  <c r="AB66" i="54"/>
  <c r="AC16" i="54"/>
  <c r="AR65" i="54"/>
  <c r="AS15" i="54"/>
  <c r="L12" i="52"/>
  <c r="L22" i="52" s="1"/>
  <c r="DV14" i="54"/>
  <c r="BP14" i="54" s="1"/>
  <c r="DH14" i="54"/>
  <c r="BO14" i="54" s="1"/>
  <c r="BS16" i="54"/>
  <c r="BT16" i="54" s="1"/>
  <c r="BU16" i="54" s="1"/>
  <c r="BV16" i="54" s="1"/>
  <c r="H15" i="54"/>
  <c r="H65" i="54" s="1"/>
  <c r="D65" i="54"/>
  <c r="E15" i="54"/>
  <c r="P15" i="54"/>
  <c r="X15" i="54"/>
  <c r="X65" i="54" s="1"/>
  <c r="AF15" i="54"/>
  <c r="AN15" i="54"/>
  <c r="AV15" i="54"/>
  <c r="BD15" i="54"/>
  <c r="BL15" i="54"/>
  <c r="O15" i="54"/>
  <c r="O65" i="54" s="1"/>
  <c r="K65" i="54"/>
  <c r="BI16" i="54"/>
  <c r="BH66" i="54"/>
  <c r="BI15" i="54"/>
  <c r="BH65" i="54"/>
  <c r="AE15" i="54"/>
  <c r="AE65" i="54" s="1"/>
  <c r="AA65" i="54"/>
  <c r="L66" i="54"/>
  <c r="M16" i="54"/>
  <c r="BW65" i="54"/>
  <c r="BW27" i="54"/>
  <c r="BW22" i="54"/>
  <c r="BW52" i="54"/>
  <c r="BY40" i="54"/>
  <c r="BZ40" i="54" s="1"/>
  <c r="CA40" i="54" s="1"/>
  <c r="CB40" i="54" s="1"/>
  <c r="CC40" i="54" s="1"/>
  <c r="CD40" i="54" s="1"/>
  <c r="BW42" i="54"/>
  <c r="BY21" i="54"/>
  <c r="BZ21" i="54" s="1"/>
  <c r="CA21" i="54" s="1"/>
  <c r="CB21" i="54" s="1"/>
  <c r="CC21" i="54" s="1"/>
  <c r="CD21" i="54" s="1"/>
  <c r="BY25" i="54"/>
  <c r="BZ25" i="54" s="1"/>
  <c r="BY41" i="54"/>
  <c r="BZ41" i="54" s="1"/>
  <c r="CA41" i="54" s="1"/>
  <c r="CB41" i="54" s="1"/>
  <c r="CC41" i="54" s="1"/>
  <c r="CD41" i="54" s="1"/>
  <c r="BY16" i="54"/>
  <c r="BZ16" i="54" s="1"/>
  <c r="CA16" i="54" s="1"/>
  <c r="CB16" i="54" s="1"/>
  <c r="CC16" i="54" s="1"/>
  <c r="CD16" i="54" s="1"/>
  <c r="BY50" i="54"/>
  <c r="BZ50" i="54" s="1"/>
  <c r="CA50" i="54" s="1"/>
  <c r="CB50" i="54" s="1"/>
  <c r="CC50" i="54" s="1"/>
  <c r="CD50" i="54" s="1"/>
  <c r="BY55" i="54"/>
  <c r="BZ55" i="54" s="1"/>
  <c r="CA55" i="54" s="1"/>
  <c r="CB55" i="54" s="1"/>
  <c r="CC55" i="54" s="1"/>
  <c r="CD55" i="54" s="1"/>
  <c r="BT52" i="54"/>
  <c r="CB60" i="54"/>
  <c r="CC60" i="54" s="1"/>
  <c r="CD60" i="54" s="1"/>
  <c r="CB46" i="54"/>
  <c r="CC46" i="54" s="1"/>
  <c r="CD46" i="54" s="1"/>
  <c r="BK22" i="54"/>
  <c r="BM19" i="54"/>
  <c r="BQ47" i="54"/>
  <c r="BR47" i="54" s="1"/>
  <c r="BR44" i="54"/>
  <c r="BS44" i="54" s="1"/>
  <c r="BR10" i="54"/>
  <c r="BS10" i="54" s="1"/>
  <c r="BW37" i="54"/>
  <c r="BQ57" i="54"/>
  <c r="BR57" i="54" s="1"/>
  <c r="BR54" i="54"/>
  <c r="BX27" i="54"/>
  <c r="BY24" i="54"/>
  <c r="BY45" i="54"/>
  <c r="BZ45" i="54" s="1"/>
  <c r="CA45" i="54" s="1"/>
  <c r="CB45" i="54" s="1"/>
  <c r="CC45" i="54" s="1"/>
  <c r="CD45" i="54" s="1"/>
  <c r="BY36" i="54"/>
  <c r="BZ36" i="54" s="1"/>
  <c r="CA36" i="54" s="1"/>
  <c r="CB36" i="54" s="1"/>
  <c r="CC36" i="54" s="1"/>
  <c r="CD36" i="54" s="1"/>
  <c r="BT27" i="54"/>
  <c r="BU24" i="54"/>
  <c r="BW66" i="54"/>
  <c r="BW62" i="54"/>
  <c r="BR34" i="54"/>
  <c r="BS34" i="54" s="1"/>
  <c r="BQ37" i="54"/>
  <c r="BR37" i="54" s="1"/>
  <c r="BQ32" i="54"/>
  <c r="BR32" i="54" s="1"/>
  <c r="BR29" i="54"/>
  <c r="BS29" i="54" s="1"/>
  <c r="BS57" i="54"/>
  <c r="BT54" i="54"/>
  <c r="BX65" i="54"/>
  <c r="BY10" i="54"/>
  <c r="BX66" i="54"/>
  <c r="BY11" i="54"/>
  <c r="BX12" i="54"/>
  <c r="BY9" i="54"/>
  <c r="BY35" i="54"/>
  <c r="BZ35" i="54" s="1"/>
  <c r="CA35" i="54" s="1"/>
  <c r="CB35" i="54" s="1"/>
  <c r="CC35" i="54" s="1"/>
  <c r="CD35" i="54" s="1"/>
  <c r="BX32" i="54"/>
  <c r="BY29" i="54"/>
  <c r="BY51" i="54"/>
  <c r="BZ51" i="54" s="1"/>
  <c r="CA51" i="54" s="1"/>
  <c r="CB51" i="54" s="1"/>
  <c r="CC51" i="54" s="1"/>
  <c r="CD51" i="54" s="1"/>
  <c r="BY46" i="54"/>
  <c r="BZ46" i="54" s="1"/>
  <c r="BY56" i="54"/>
  <c r="BZ56" i="54" s="1"/>
  <c r="CA56" i="54" s="1"/>
  <c r="CB56" i="54" s="1"/>
  <c r="CC56" i="54" s="1"/>
  <c r="CD56" i="54" s="1"/>
  <c r="BY60" i="54"/>
  <c r="BZ60" i="54" s="1"/>
  <c r="BS27" i="54"/>
  <c r="BQ22" i="54"/>
  <c r="BR22" i="54" s="1"/>
  <c r="BR19" i="54"/>
  <c r="BS19" i="54" s="1"/>
  <c r="BR11" i="54"/>
  <c r="BX37" i="54"/>
  <c r="BY34" i="54"/>
  <c r="BY30" i="54"/>
  <c r="BZ30" i="54" s="1"/>
  <c r="CA30" i="54" s="1"/>
  <c r="CB30" i="54" s="1"/>
  <c r="CC30" i="54" s="1"/>
  <c r="CD30" i="54" s="1"/>
  <c r="CB25" i="54"/>
  <c r="CC25" i="54" s="1"/>
  <c r="CD25" i="54" s="1"/>
  <c r="BR49" i="54"/>
  <c r="BS49" i="54" s="1"/>
  <c r="BQ52" i="54"/>
  <c r="BR52" i="54" s="1"/>
  <c r="BW12" i="54"/>
  <c r="BW32" i="54"/>
  <c r="BK32" i="54"/>
  <c r="BL29" i="54"/>
  <c r="BY31" i="54"/>
  <c r="BZ31" i="54" s="1"/>
  <c r="CA31" i="54" s="1"/>
  <c r="CB31" i="54" s="1"/>
  <c r="CC31" i="54" s="1"/>
  <c r="CD31" i="54" s="1"/>
  <c r="BY26" i="54"/>
  <c r="BZ26" i="54" s="1"/>
  <c r="CA26" i="54" s="1"/>
  <c r="CB26" i="54" s="1"/>
  <c r="CC26" i="54" s="1"/>
  <c r="CD26" i="54" s="1"/>
  <c r="BX22" i="54"/>
  <c r="BY19" i="54"/>
  <c r="BX62" i="54"/>
  <c r="BY59" i="54"/>
  <c r="BQ12" i="54"/>
  <c r="BR12" i="54" s="1"/>
  <c r="BR9" i="54"/>
  <c r="BS9" i="54" s="1"/>
  <c r="BQ62" i="54"/>
  <c r="BR62" i="54" s="1"/>
  <c r="BR59" i="54"/>
  <c r="BS59" i="54" s="1"/>
  <c r="BT11" i="54"/>
  <c r="DJ59" i="54"/>
  <c r="CE59" i="54" s="1"/>
  <c r="DJ61" i="54"/>
  <c r="CE61" i="54" s="1"/>
  <c r="DJ60" i="54"/>
  <c r="CE60" i="54" s="1"/>
  <c r="DJ55" i="54"/>
  <c r="CE55" i="54" s="1"/>
  <c r="DJ56" i="54"/>
  <c r="CE56" i="54" s="1"/>
  <c r="DJ46" i="54"/>
  <c r="CE46" i="54" s="1"/>
  <c r="DJ45" i="54"/>
  <c r="CE45" i="54" s="1"/>
  <c r="DJ54" i="54"/>
  <c r="CE54" i="54" s="1"/>
  <c r="DJ50" i="54"/>
  <c r="CE50" i="54" s="1"/>
  <c r="DJ51" i="54"/>
  <c r="CE51" i="54" s="1"/>
  <c r="DJ31" i="54"/>
  <c r="CE31" i="54" s="1"/>
  <c r="DJ30" i="54"/>
  <c r="CE30" i="54" s="1"/>
  <c r="DJ14" i="54"/>
  <c r="CE14" i="54" s="1"/>
  <c r="DJ11" i="54"/>
  <c r="CE11" i="54" s="1"/>
  <c r="DJ49" i="54"/>
  <c r="CE49" i="54" s="1"/>
  <c r="DJ41" i="54"/>
  <c r="CE41" i="54" s="1"/>
  <c r="DJ39" i="54"/>
  <c r="CE39" i="54" s="1"/>
  <c r="DJ36" i="54"/>
  <c r="CE36" i="54" s="1"/>
  <c r="DJ24" i="54"/>
  <c r="CE24" i="54" s="1"/>
  <c r="DJ21" i="54"/>
  <c r="CE21" i="54" s="1"/>
  <c r="DJ20" i="54"/>
  <c r="CE20" i="54" s="1"/>
  <c r="DJ35" i="54"/>
  <c r="CE35" i="54" s="1"/>
  <c r="DJ29" i="54"/>
  <c r="CE29" i="54" s="1"/>
  <c r="DJ26" i="54"/>
  <c r="CE26" i="54" s="1"/>
  <c r="DJ25" i="54"/>
  <c r="CE25" i="54" s="1"/>
  <c r="DK7" i="54"/>
  <c r="DJ40" i="54"/>
  <c r="CE40" i="54" s="1"/>
  <c r="DJ44" i="54"/>
  <c r="CE44" i="54" s="1"/>
  <c r="DJ19" i="54"/>
  <c r="CE19" i="54" s="1"/>
  <c r="DJ16" i="54"/>
  <c r="CE16" i="54" s="1"/>
  <c r="DJ15" i="54"/>
  <c r="CE15" i="54" s="1"/>
  <c r="DJ10" i="54"/>
  <c r="CE10" i="54" s="1"/>
  <c r="DJ34" i="54"/>
  <c r="CE34" i="54" s="1"/>
  <c r="DJ9" i="54"/>
  <c r="CE9" i="54" s="1"/>
  <c r="BW47" i="54"/>
  <c r="BW57" i="54"/>
  <c r="BR39" i="54"/>
  <c r="BS39" i="54" s="1"/>
  <c r="BQ42" i="54"/>
  <c r="BR42" i="54" s="1"/>
  <c r="BK62" i="54"/>
  <c r="BL59" i="54"/>
  <c r="BQ27" i="54"/>
  <c r="BR27" i="54" s="1"/>
  <c r="BR24" i="54"/>
  <c r="DX61" i="54"/>
  <c r="CF61" i="54" s="1"/>
  <c r="DX60" i="54"/>
  <c r="CF60" i="54" s="1"/>
  <c r="DX59" i="54"/>
  <c r="CF59" i="54" s="1"/>
  <c r="DX55" i="54"/>
  <c r="CF55" i="54" s="1"/>
  <c r="DX54" i="54"/>
  <c r="CF54" i="54" s="1"/>
  <c r="DX50" i="54"/>
  <c r="CF50" i="54" s="1"/>
  <c r="DX49" i="54"/>
  <c r="CF49" i="54" s="1"/>
  <c r="DX46" i="54"/>
  <c r="CF46" i="54" s="1"/>
  <c r="DX45" i="54"/>
  <c r="CF45" i="54" s="1"/>
  <c r="DX51" i="54"/>
  <c r="CF51" i="54" s="1"/>
  <c r="DX41" i="54"/>
  <c r="CF41" i="54" s="1"/>
  <c r="DX44" i="54"/>
  <c r="CF44" i="54" s="1"/>
  <c r="DX40" i="54"/>
  <c r="CF40" i="54" s="1"/>
  <c r="DX39" i="54"/>
  <c r="CF39" i="54" s="1"/>
  <c r="DX56" i="54"/>
  <c r="CF56" i="54" s="1"/>
  <c r="DX36" i="54"/>
  <c r="CF36" i="54" s="1"/>
  <c r="CG36" i="54" s="1"/>
  <c r="CH36" i="54" s="1"/>
  <c r="CI36" i="54" s="1"/>
  <c r="CJ36" i="54" s="1"/>
  <c r="CK36" i="54" s="1"/>
  <c r="CL36" i="54" s="1"/>
  <c r="DX31" i="54"/>
  <c r="CF31" i="54" s="1"/>
  <c r="CG31" i="54" s="1"/>
  <c r="CH31" i="54" s="1"/>
  <c r="CI31" i="54" s="1"/>
  <c r="CJ31" i="54" s="1"/>
  <c r="CK31" i="54" s="1"/>
  <c r="CL31" i="54" s="1"/>
  <c r="DX30" i="54"/>
  <c r="CF30" i="54" s="1"/>
  <c r="CG30" i="54" s="1"/>
  <c r="CH30" i="54" s="1"/>
  <c r="CI30" i="54" s="1"/>
  <c r="CJ30" i="54" s="1"/>
  <c r="CK30" i="54" s="1"/>
  <c r="CL30" i="54" s="1"/>
  <c r="DX14" i="54"/>
  <c r="CF14" i="54" s="1"/>
  <c r="DX11" i="54"/>
  <c r="CF11" i="54" s="1"/>
  <c r="DX35" i="54"/>
  <c r="CF35" i="54" s="1"/>
  <c r="DX34" i="54"/>
  <c r="CF34" i="54" s="1"/>
  <c r="DX24" i="54"/>
  <c r="CF24" i="54" s="1"/>
  <c r="DX21" i="54"/>
  <c r="CF21" i="54" s="1"/>
  <c r="DX20" i="54"/>
  <c r="CF20" i="54" s="1"/>
  <c r="DX19" i="54"/>
  <c r="CF19" i="54" s="1"/>
  <c r="DX16" i="54"/>
  <c r="CF16" i="54" s="1"/>
  <c r="DX15" i="54"/>
  <c r="CF15" i="54" s="1"/>
  <c r="DY7" i="54"/>
  <c r="DX29" i="54"/>
  <c r="CF29" i="54" s="1"/>
  <c r="DX26" i="54"/>
  <c r="CF26" i="54" s="1"/>
  <c r="DX25" i="54"/>
  <c r="CF25" i="54" s="1"/>
  <c r="DX10" i="54"/>
  <c r="CF10" i="54" s="1"/>
  <c r="DX9" i="54"/>
  <c r="CF9" i="54" s="1"/>
  <c r="BY20" i="54"/>
  <c r="BZ20" i="54" s="1"/>
  <c r="CA20" i="54" s="1"/>
  <c r="CB20" i="54" s="1"/>
  <c r="CC20" i="54" s="1"/>
  <c r="CD20" i="54" s="1"/>
  <c r="BY44" i="54"/>
  <c r="BX47" i="54"/>
  <c r="BX42" i="54"/>
  <c r="BY39" i="54"/>
  <c r="BY15" i="54"/>
  <c r="BZ15" i="54" s="1"/>
  <c r="CA15" i="54" s="1"/>
  <c r="CB15" i="54" s="1"/>
  <c r="CC15" i="54" s="1"/>
  <c r="CD15" i="54" s="1"/>
  <c r="BY49" i="54"/>
  <c r="BX52" i="54"/>
  <c r="BX57" i="54"/>
  <c r="BY54" i="54"/>
  <c r="BY61" i="54"/>
  <c r="BZ61" i="54" s="1"/>
  <c r="CA61" i="54" s="1"/>
  <c r="CB61" i="54" s="1"/>
  <c r="CC61" i="54" s="1"/>
  <c r="CD61" i="54" s="1"/>
  <c r="BL10" i="54"/>
  <c r="BL44" i="54"/>
  <c r="J57" i="47"/>
  <c r="AC12" i="53"/>
  <c r="AD12" i="53" s="1"/>
  <c r="AC37" i="53"/>
  <c r="AD37" i="53" s="1"/>
  <c r="AC35" i="50"/>
  <c r="AD35" i="50" s="1"/>
  <c r="AD54" i="53"/>
  <c r="V34" i="53"/>
  <c r="U37" i="53"/>
  <c r="V37" i="53" s="1"/>
  <c r="V9" i="53"/>
  <c r="U12" i="53"/>
  <c r="V12" i="53" s="1"/>
  <c r="V24" i="53"/>
  <c r="U27" i="53"/>
  <c r="V27" i="53" s="1"/>
  <c r="V19" i="53"/>
  <c r="U22" i="53"/>
  <c r="V22" i="53" s="1"/>
  <c r="V39" i="53"/>
  <c r="U42" i="53"/>
  <c r="V42" i="53" s="1"/>
  <c r="W31" i="45"/>
  <c r="U32" i="53"/>
  <c r="V32" i="53" s="1"/>
  <c r="V29" i="53"/>
  <c r="U62" i="53"/>
  <c r="V62" i="53" s="1"/>
  <c r="V59" i="53"/>
  <c r="U57" i="53"/>
  <c r="V57" i="53" s="1"/>
  <c r="V54" i="53"/>
  <c r="U52" i="53"/>
  <c r="V52" i="53" s="1"/>
  <c r="V49" i="53"/>
  <c r="U47" i="53"/>
  <c r="V47" i="53" s="1"/>
  <c r="V44" i="53"/>
  <c r="AF12" i="53"/>
  <c r="AM37" i="53"/>
  <c r="M37" i="53"/>
  <c r="N37" i="53" s="1"/>
  <c r="N34" i="53"/>
  <c r="AF22" i="53"/>
  <c r="M12" i="53"/>
  <c r="N12" i="53" s="1"/>
  <c r="N9" i="53"/>
  <c r="M22" i="53"/>
  <c r="N22" i="53" s="1"/>
  <c r="N19" i="53"/>
  <c r="O41" i="45"/>
  <c r="M42" i="53"/>
  <c r="N42" i="53" s="1"/>
  <c r="N39" i="53"/>
  <c r="AF27" i="53"/>
  <c r="M27" i="53"/>
  <c r="N27" i="53" s="1"/>
  <c r="N24" i="53"/>
  <c r="N29" i="53"/>
  <c r="M32" i="53"/>
  <c r="N32" i="53" s="1"/>
  <c r="AF57" i="53"/>
  <c r="K47" i="46"/>
  <c r="N44" i="53"/>
  <c r="M47" i="53"/>
  <c r="N47" i="53" s="1"/>
  <c r="AF62" i="53"/>
  <c r="N59" i="53"/>
  <c r="M62" i="53"/>
  <c r="N62" i="53" s="1"/>
  <c r="M57" i="53"/>
  <c r="N57" i="53" s="1"/>
  <c r="N54" i="53"/>
  <c r="AK15" i="53"/>
  <c r="AL15" i="53" s="1"/>
  <c r="M52" i="53"/>
  <c r="N52" i="53" s="1"/>
  <c r="N49" i="53"/>
  <c r="AF37" i="53"/>
  <c r="AO20" i="53"/>
  <c r="AP20" i="53" s="1"/>
  <c r="DS14" i="53"/>
  <c r="AR14" i="53" s="1"/>
  <c r="AR17" i="53" s="1"/>
  <c r="U16" i="53"/>
  <c r="T66" i="53"/>
  <c r="H12" i="52"/>
  <c r="DR14" i="53"/>
  <c r="AJ14" i="53" s="1"/>
  <c r="L65" i="53"/>
  <c r="M15" i="53"/>
  <c r="E12" i="52"/>
  <c r="DO14" i="53"/>
  <c r="L14" i="53" s="1"/>
  <c r="AJ66" i="53"/>
  <c r="AC15" i="53"/>
  <c r="AB65" i="53"/>
  <c r="T65" i="53"/>
  <c r="U15" i="53"/>
  <c r="F12" i="52"/>
  <c r="DP14" i="53"/>
  <c r="T14" i="53" s="1"/>
  <c r="G12" i="52"/>
  <c r="DQ14" i="53"/>
  <c r="AB14" i="53" s="1"/>
  <c r="AN15" i="53"/>
  <c r="AO15" i="53" s="1"/>
  <c r="AP15" i="53" s="1"/>
  <c r="M16" i="53"/>
  <c r="L66" i="53"/>
  <c r="AB66" i="53"/>
  <c r="AC16" i="53"/>
  <c r="AF32" i="53"/>
  <c r="Y29" i="53"/>
  <c r="X32" i="53"/>
  <c r="F29" i="53"/>
  <c r="E32" i="53"/>
  <c r="F32" i="53" s="1"/>
  <c r="AA54" i="52"/>
  <c r="U54" i="52"/>
  <c r="AD54" i="52"/>
  <c r="AC54" i="52"/>
  <c r="AB54" i="52"/>
  <c r="W54" i="52"/>
  <c r="Z54" i="52"/>
  <c r="V54" i="52"/>
  <c r="T54" i="52"/>
  <c r="X54" i="52"/>
  <c r="S54" i="52"/>
  <c r="P54" i="52"/>
  <c r="Y54" i="52"/>
  <c r="Q29" i="53"/>
  <c r="P32" i="53"/>
  <c r="AG24" i="53"/>
  <c r="AH24" i="53" s="1"/>
  <c r="I29" i="53"/>
  <c r="H32" i="53"/>
  <c r="C27" i="42"/>
  <c r="P27" i="53"/>
  <c r="Q24" i="53"/>
  <c r="E27" i="53"/>
  <c r="F27" i="53" s="1"/>
  <c r="F24" i="53"/>
  <c r="T53" i="52"/>
  <c r="S53" i="52"/>
  <c r="Y53" i="52"/>
  <c r="U53" i="52"/>
  <c r="AD53" i="52"/>
  <c r="AC53" i="52"/>
  <c r="P53" i="52"/>
  <c r="Z53" i="52"/>
  <c r="AA53" i="52"/>
  <c r="V53" i="52"/>
  <c r="X53" i="52"/>
  <c r="AB53" i="52"/>
  <c r="W53" i="52"/>
  <c r="X27" i="53"/>
  <c r="Y24" i="53"/>
  <c r="I24" i="53"/>
  <c r="H27" i="53"/>
  <c r="T29" i="35"/>
  <c r="AA55" i="52"/>
  <c r="V55" i="52"/>
  <c r="W55" i="52"/>
  <c r="T55" i="52"/>
  <c r="S55" i="52"/>
  <c r="Z55" i="52"/>
  <c r="X55" i="52"/>
  <c r="U55" i="52"/>
  <c r="Y55" i="52"/>
  <c r="P55" i="52"/>
  <c r="AB55" i="52"/>
  <c r="AD55" i="52"/>
  <c r="AC55" i="52"/>
  <c r="Q34" i="53"/>
  <c r="P37" i="53"/>
  <c r="I34" i="53"/>
  <c r="H37" i="53"/>
  <c r="F34" i="53"/>
  <c r="E37" i="53"/>
  <c r="F37" i="53" s="1"/>
  <c r="X37" i="53"/>
  <c r="Y34" i="53"/>
  <c r="AN22" i="53"/>
  <c r="AO19" i="53"/>
  <c r="AP19" i="53" s="1"/>
  <c r="E62" i="53"/>
  <c r="F62" i="53" s="1"/>
  <c r="F59" i="53"/>
  <c r="X62" i="53"/>
  <c r="Y59" i="53"/>
  <c r="H62" i="53"/>
  <c r="I59" i="53"/>
  <c r="Z60" i="52"/>
  <c r="Y60" i="52"/>
  <c r="T60" i="52"/>
  <c r="W60" i="52"/>
  <c r="V60" i="52"/>
  <c r="U60" i="52"/>
  <c r="AA60" i="52"/>
  <c r="P60" i="52"/>
  <c r="S60" i="52"/>
  <c r="AD60" i="52"/>
  <c r="AC60" i="52"/>
  <c r="AB60" i="52"/>
  <c r="X60" i="52"/>
  <c r="Q59" i="53"/>
  <c r="P62" i="53"/>
  <c r="AO50" i="53"/>
  <c r="AP50" i="53" s="1"/>
  <c r="F54" i="53"/>
  <c r="E57" i="53"/>
  <c r="F57" i="53" s="1"/>
  <c r="AO55" i="53"/>
  <c r="AP55" i="53" s="1"/>
  <c r="Y54" i="53"/>
  <c r="X57" i="53"/>
  <c r="Q54" i="53"/>
  <c r="P57" i="53"/>
  <c r="E55" i="29"/>
  <c r="F55" i="29" s="1"/>
  <c r="T59" i="52"/>
  <c r="S59" i="52"/>
  <c r="AD59" i="52"/>
  <c r="X59" i="52"/>
  <c r="Y59" i="52"/>
  <c r="AB59" i="52"/>
  <c r="U59" i="52"/>
  <c r="AC59" i="52"/>
  <c r="AA59" i="52"/>
  <c r="V59" i="52"/>
  <c r="P59" i="52"/>
  <c r="Z59" i="52"/>
  <c r="W59" i="52"/>
  <c r="H57" i="53"/>
  <c r="I54" i="53"/>
  <c r="AF52" i="53"/>
  <c r="AO41" i="53"/>
  <c r="AP41" i="53" s="1"/>
  <c r="AO46" i="53"/>
  <c r="AP46" i="53" s="1"/>
  <c r="G51" i="42"/>
  <c r="G52" i="42" s="1"/>
  <c r="E50" i="41"/>
  <c r="F50" i="41" s="1"/>
  <c r="H52" i="53"/>
  <c r="I49" i="53"/>
  <c r="X52" i="53"/>
  <c r="Y49" i="53"/>
  <c r="F49" i="53"/>
  <c r="E52" i="53"/>
  <c r="F52" i="53" s="1"/>
  <c r="AA58" i="52"/>
  <c r="AD58" i="52"/>
  <c r="X58" i="52"/>
  <c r="AC58" i="52"/>
  <c r="AB58" i="52"/>
  <c r="W58" i="52"/>
  <c r="V58" i="52"/>
  <c r="P58" i="52"/>
  <c r="T58" i="52"/>
  <c r="Y58" i="52"/>
  <c r="U58" i="52"/>
  <c r="Z58" i="52"/>
  <c r="S58" i="52"/>
  <c r="P52" i="53"/>
  <c r="Q49" i="53"/>
  <c r="AF47" i="53"/>
  <c r="Y44" i="53"/>
  <c r="X47" i="53"/>
  <c r="P47" i="53"/>
  <c r="Q44" i="53"/>
  <c r="H47" i="53"/>
  <c r="I44" i="53"/>
  <c r="I45" i="46"/>
  <c r="J45" i="46" s="1"/>
  <c r="AC57" i="52"/>
  <c r="X57" i="52"/>
  <c r="S57" i="52"/>
  <c r="Z57" i="52"/>
  <c r="Y57" i="52"/>
  <c r="T57" i="52"/>
  <c r="V57" i="52"/>
  <c r="U57" i="52"/>
  <c r="AA57" i="52"/>
  <c r="AB57" i="52"/>
  <c r="W57" i="52"/>
  <c r="AD57" i="52"/>
  <c r="P57" i="52"/>
  <c r="E47" i="53"/>
  <c r="F47" i="53" s="1"/>
  <c r="F44" i="53"/>
  <c r="Q19" i="50"/>
  <c r="R19" i="50" s="1"/>
  <c r="P22" i="53"/>
  <c r="Q19" i="53"/>
  <c r="Z52" i="52"/>
  <c r="Y52" i="52"/>
  <c r="T52" i="52"/>
  <c r="S52" i="52"/>
  <c r="V52" i="52"/>
  <c r="U52" i="52"/>
  <c r="AA52" i="52"/>
  <c r="P52" i="52"/>
  <c r="AD52" i="52"/>
  <c r="AC52" i="52"/>
  <c r="AB52" i="52"/>
  <c r="X52" i="52"/>
  <c r="W52" i="52"/>
  <c r="I19" i="53"/>
  <c r="H22" i="53"/>
  <c r="Y19" i="53"/>
  <c r="X22" i="53"/>
  <c r="F19" i="53"/>
  <c r="E22" i="53"/>
  <c r="F22" i="53" s="1"/>
  <c r="AF42" i="53"/>
  <c r="AG42" i="53"/>
  <c r="AH42" i="53" s="1"/>
  <c r="AV15" i="53"/>
  <c r="AW15" i="53" s="1"/>
  <c r="AX15" i="53" s="1"/>
  <c r="P56" i="52"/>
  <c r="AA56" i="52"/>
  <c r="T56" i="52"/>
  <c r="AD56" i="52"/>
  <c r="AC56" i="52"/>
  <c r="S56" i="52"/>
  <c r="AB56" i="52"/>
  <c r="Z56" i="52"/>
  <c r="X56" i="52"/>
  <c r="V56" i="52"/>
  <c r="U56" i="52"/>
  <c r="W56" i="52"/>
  <c r="Y56" i="52"/>
  <c r="H42" i="53"/>
  <c r="I39" i="53"/>
  <c r="F39" i="53"/>
  <c r="E42" i="53"/>
  <c r="F42" i="53" s="1"/>
  <c r="Y39" i="53"/>
  <c r="X42" i="53"/>
  <c r="AM42" i="53"/>
  <c r="Q39" i="53"/>
  <c r="P42" i="53"/>
  <c r="AV16" i="53"/>
  <c r="AW16" i="53" s="1"/>
  <c r="AX16" i="53" s="1"/>
  <c r="E16" i="53"/>
  <c r="F16" i="53" s="1"/>
  <c r="H16" i="53"/>
  <c r="I16" i="53" s="1"/>
  <c r="J16" i="53" s="1"/>
  <c r="X16" i="53"/>
  <c r="Y16" i="53" s="1"/>
  <c r="Z16" i="53" s="1"/>
  <c r="P16" i="53"/>
  <c r="Q16" i="53" s="1"/>
  <c r="R16" i="53" s="1"/>
  <c r="AF16" i="53"/>
  <c r="AN16" i="53"/>
  <c r="AO16" i="53" s="1"/>
  <c r="AP16" i="53" s="1"/>
  <c r="AA38" i="52"/>
  <c r="T38" i="52"/>
  <c r="U38" i="52"/>
  <c r="P38" i="52"/>
  <c r="P48" i="52" s="1"/>
  <c r="W38" i="52"/>
  <c r="AB38" i="52"/>
  <c r="X38" i="52"/>
  <c r="Y38" i="52"/>
  <c r="V38" i="52"/>
  <c r="AC38" i="52"/>
  <c r="AD38" i="52"/>
  <c r="S38" i="52"/>
  <c r="Z38" i="52"/>
  <c r="DN14" i="53"/>
  <c r="D14" i="53" s="1"/>
  <c r="E15" i="53"/>
  <c r="F15" i="53" s="1"/>
  <c r="H15" i="53"/>
  <c r="I15" i="53" s="1"/>
  <c r="J15" i="53" s="1"/>
  <c r="P15" i="53"/>
  <c r="Q15" i="53" s="1"/>
  <c r="R15" i="53" s="1"/>
  <c r="X15" i="53"/>
  <c r="Y15" i="53" s="1"/>
  <c r="Z15" i="53" s="1"/>
  <c r="AF15" i="53"/>
  <c r="D66" i="53"/>
  <c r="AD25" i="52"/>
  <c r="AA25" i="52"/>
  <c r="S25" i="52"/>
  <c r="U25" i="52"/>
  <c r="W25" i="52"/>
  <c r="P25" i="52"/>
  <c r="P35" i="52" s="1"/>
  <c r="AB25" i="52"/>
  <c r="V25" i="52"/>
  <c r="AC25" i="52"/>
  <c r="X25" i="52"/>
  <c r="Z25" i="52"/>
  <c r="Y25" i="52"/>
  <c r="T25" i="52"/>
  <c r="AE67" i="53"/>
  <c r="I11" i="29"/>
  <c r="J11" i="29" s="1"/>
  <c r="X12" i="53"/>
  <c r="Y10" i="53"/>
  <c r="AB50" i="52"/>
  <c r="W50" i="52"/>
  <c r="AD50" i="52"/>
  <c r="Z50" i="52"/>
  <c r="X50" i="52"/>
  <c r="V50" i="52"/>
  <c r="S50" i="52"/>
  <c r="P50" i="52"/>
  <c r="T50" i="52"/>
  <c r="AA50" i="52"/>
  <c r="Y50" i="52"/>
  <c r="U50" i="52"/>
  <c r="AC50" i="52"/>
  <c r="P12" i="53"/>
  <c r="Q10" i="53"/>
  <c r="F11" i="53"/>
  <c r="I10" i="53"/>
  <c r="H12" i="53"/>
  <c r="Y11" i="53"/>
  <c r="I11" i="53"/>
  <c r="U35" i="52"/>
  <c r="AA35" i="52"/>
  <c r="V35" i="52"/>
  <c r="W35" i="52"/>
  <c r="AD35" i="52"/>
  <c r="X35" i="52"/>
  <c r="AB35" i="52"/>
  <c r="AC35" i="52"/>
  <c r="Y35" i="52"/>
  <c r="T35" i="52"/>
  <c r="Z35" i="52"/>
  <c r="S35" i="52"/>
  <c r="Y48" i="52"/>
  <c r="T48" i="52"/>
  <c r="V48" i="52"/>
  <c r="U48" i="52"/>
  <c r="AA48" i="52"/>
  <c r="S48" i="52"/>
  <c r="Z48" i="52"/>
  <c r="AB48" i="52"/>
  <c r="AC48" i="52"/>
  <c r="X48" i="52"/>
  <c r="AD48" i="52"/>
  <c r="W48" i="52"/>
  <c r="F10" i="53"/>
  <c r="E12" i="53"/>
  <c r="F12" i="53" s="1"/>
  <c r="Q11" i="53"/>
  <c r="AG52" i="53"/>
  <c r="AH52" i="53" s="1"/>
  <c r="AM22" i="53"/>
  <c r="AW51" i="53"/>
  <c r="AX51" i="53" s="1"/>
  <c r="AO51" i="53"/>
  <c r="AP51" i="53" s="1"/>
  <c r="AW41" i="53"/>
  <c r="AX41" i="53" s="1"/>
  <c r="AW61" i="53"/>
  <c r="AX61" i="53" s="1"/>
  <c r="AS35" i="53"/>
  <c r="AT35" i="53" s="1"/>
  <c r="AU35" i="53" s="1"/>
  <c r="AW35" i="53" s="1"/>
  <c r="AX35" i="53" s="1"/>
  <c r="AS25" i="53"/>
  <c r="AT25" i="53" s="1"/>
  <c r="AH49" i="53"/>
  <c r="AO35" i="53"/>
  <c r="AP35" i="53" s="1"/>
  <c r="AI67" i="53"/>
  <c r="AW45" i="53"/>
  <c r="AX45" i="53" s="1"/>
  <c r="AM66" i="53"/>
  <c r="AG57" i="53"/>
  <c r="AH57" i="53" s="1"/>
  <c r="AQ37" i="53"/>
  <c r="AU34" i="53"/>
  <c r="AQ17" i="53"/>
  <c r="AU14" i="53"/>
  <c r="AU17" i="53" s="1"/>
  <c r="AQ57" i="53"/>
  <c r="AU54" i="53"/>
  <c r="AQ62" i="53"/>
  <c r="AU59" i="53"/>
  <c r="AK37" i="53"/>
  <c r="AL37" i="53" s="1"/>
  <c r="AL34" i="53"/>
  <c r="AL54" i="53"/>
  <c r="AK57" i="53"/>
  <c r="AL57" i="53" s="1"/>
  <c r="AW44" i="53"/>
  <c r="AV47" i="53"/>
  <c r="AG12" i="53"/>
  <c r="AH12" i="53" s="1"/>
  <c r="AH9" i="53"/>
  <c r="AK47" i="53"/>
  <c r="AL47" i="53" s="1"/>
  <c r="AL44" i="53"/>
  <c r="AR65" i="53"/>
  <c r="AS10" i="53"/>
  <c r="AS20" i="53"/>
  <c r="AT20" i="53" s="1"/>
  <c r="AV20" i="53"/>
  <c r="AW20" i="53" s="1"/>
  <c r="AX20" i="53" s="1"/>
  <c r="AS50" i="53"/>
  <c r="AT50" i="53" s="1"/>
  <c r="AS59" i="53"/>
  <c r="AR62" i="53"/>
  <c r="AV59" i="53"/>
  <c r="AP54" i="53"/>
  <c r="AU21" i="53"/>
  <c r="AU22" i="53" s="1"/>
  <c r="AN42" i="53"/>
  <c r="AO39" i="53"/>
  <c r="DF61" i="53"/>
  <c r="AY61" i="53" s="1"/>
  <c r="BC61" i="53" s="1"/>
  <c r="DF60" i="53"/>
  <c r="AY60" i="53" s="1"/>
  <c r="BC60" i="53" s="1"/>
  <c r="DF56" i="53"/>
  <c r="AY56" i="53" s="1"/>
  <c r="BC56" i="53" s="1"/>
  <c r="DF55" i="53"/>
  <c r="AY55" i="53" s="1"/>
  <c r="DF54" i="53"/>
  <c r="AY54" i="53" s="1"/>
  <c r="BC54" i="53" s="1"/>
  <c r="DF51" i="53"/>
  <c r="AY51" i="53" s="1"/>
  <c r="DF50" i="53"/>
  <c r="AY50" i="53" s="1"/>
  <c r="BC50" i="53" s="1"/>
  <c r="DF59" i="53"/>
  <c r="AY59" i="53" s="1"/>
  <c r="DF44" i="53"/>
  <c r="AY44" i="53" s="1"/>
  <c r="BC44" i="53" s="1"/>
  <c r="DF40" i="53"/>
  <c r="AY40" i="53" s="1"/>
  <c r="BC40" i="53" s="1"/>
  <c r="DF49" i="53"/>
  <c r="AY49" i="53" s="1"/>
  <c r="DF46" i="53"/>
  <c r="AY46" i="53" s="1"/>
  <c r="DF45" i="53"/>
  <c r="AY45" i="53" s="1"/>
  <c r="BC45" i="53" s="1"/>
  <c r="DF36" i="53"/>
  <c r="AY36" i="53" s="1"/>
  <c r="BC36" i="53" s="1"/>
  <c r="DF35" i="53"/>
  <c r="AY35" i="53" s="1"/>
  <c r="DF24" i="53"/>
  <c r="AY24" i="53" s="1"/>
  <c r="BC24" i="53" s="1"/>
  <c r="DF41" i="53"/>
  <c r="AY41" i="53" s="1"/>
  <c r="DF39" i="53"/>
  <c r="AY39" i="53" s="1"/>
  <c r="DF34" i="53"/>
  <c r="AY34" i="53" s="1"/>
  <c r="DF30" i="53"/>
  <c r="AY30" i="53" s="1"/>
  <c r="DF29" i="53"/>
  <c r="AY29" i="53" s="1"/>
  <c r="BC29" i="53" s="1"/>
  <c r="DF25" i="53"/>
  <c r="AY25" i="53" s="1"/>
  <c r="DF14" i="53"/>
  <c r="AY14" i="53" s="1"/>
  <c r="DF11" i="53"/>
  <c r="AY11" i="53" s="1"/>
  <c r="BC11" i="53" s="1"/>
  <c r="DF10" i="53"/>
  <c r="AY10" i="53" s="1"/>
  <c r="DF31" i="53"/>
  <c r="AY31" i="53" s="1"/>
  <c r="DF26" i="53"/>
  <c r="AY26" i="53" s="1"/>
  <c r="DF21" i="53"/>
  <c r="AY21" i="53" s="1"/>
  <c r="DF20" i="53"/>
  <c r="AY20" i="53" s="1"/>
  <c r="DF16" i="53"/>
  <c r="AY16" i="53" s="1"/>
  <c r="BC16" i="53" s="1"/>
  <c r="DF19" i="53"/>
  <c r="AY19" i="53" s="1"/>
  <c r="DF15" i="53"/>
  <c r="AY15" i="53" s="1"/>
  <c r="BC15" i="53" s="1"/>
  <c r="DG7" i="53"/>
  <c r="DF9" i="53"/>
  <c r="AY9" i="53" s="1"/>
  <c r="AQ47" i="53"/>
  <c r="AU60" i="53"/>
  <c r="AK62" i="53"/>
  <c r="AL62" i="53" s="1"/>
  <c r="AL59" i="53"/>
  <c r="AN52" i="53"/>
  <c r="AO49" i="53"/>
  <c r="AK12" i="53"/>
  <c r="AL12" i="53" s="1"/>
  <c r="AL9" i="53"/>
  <c r="AM9" i="53" s="1"/>
  <c r="AW36" i="53"/>
  <c r="AX36" i="53" s="1"/>
  <c r="AU30" i="53"/>
  <c r="AN27" i="53"/>
  <c r="AM52" i="53"/>
  <c r="AV40" i="53"/>
  <c r="AO45" i="53"/>
  <c r="AP45" i="53" s="1"/>
  <c r="AG62" i="53"/>
  <c r="AH62" i="53" s="1"/>
  <c r="AH59" i="53"/>
  <c r="AM47" i="53"/>
  <c r="AS9" i="53"/>
  <c r="AR12" i="53"/>
  <c r="AS15" i="53"/>
  <c r="AT15" i="53" s="1"/>
  <c r="AR32" i="53"/>
  <c r="AS29" i="53"/>
  <c r="AS21" i="53"/>
  <c r="AT21" i="53" s="1"/>
  <c r="AS45" i="53"/>
  <c r="AT45" i="53" s="1"/>
  <c r="AS51" i="53"/>
  <c r="AT51" i="53" s="1"/>
  <c r="AS55" i="53"/>
  <c r="AT55" i="53" s="1"/>
  <c r="AS60" i="53"/>
  <c r="AT60" i="53" s="1"/>
  <c r="AV60" i="53"/>
  <c r="AG37" i="53"/>
  <c r="AH37" i="53" s="1"/>
  <c r="AH34" i="53"/>
  <c r="AM65" i="53"/>
  <c r="AV19" i="53"/>
  <c r="AN57" i="53"/>
  <c r="AV37" i="53"/>
  <c r="AV21" i="53"/>
  <c r="AQ66" i="53"/>
  <c r="AU11" i="53"/>
  <c r="AW11" i="53" s="1"/>
  <c r="AQ64" i="53"/>
  <c r="AQ12" i="53"/>
  <c r="AU9" i="53"/>
  <c r="AQ22" i="53"/>
  <c r="AQ52" i="53"/>
  <c r="AU50" i="53"/>
  <c r="AU52" i="53" s="1"/>
  <c r="AU55" i="53"/>
  <c r="AM32" i="53"/>
  <c r="AN37" i="53"/>
  <c r="AO34" i="53"/>
  <c r="AV9" i="53"/>
  <c r="AN62" i="53"/>
  <c r="AO59" i="53"/>
  <c r="AK52" i="53"/>
  <c r="AL52" i="53" s="1"/>
  <c r="AL49" i="53"/>
  <c r="AO31" i="53"/>
  <c r="AP31" i="53" s="1"/>
  <c r="AH11" i="53"/>
  <c r="AV10" i="53"/>
  <c r="AO27" i="53"/>
  <c r="AP27" i="53" s="1"/>
  <c r="AP24" i="53"/>
  <c r="AO30" i="53"/>
  <c r="AP30" i="53" s="1"/>
  <c r="AO44" i="53"/>
  <c r="AN47" i="53"/>
  <c r="AO29" i="53"/>
  <c r="AN32" i="53"/>
  <c r="AK27" i="53"/>
  <c r="AL27" i="53" s="1"/>
  <c r="AL24" i="53"/>
  <c r="AU46" i="53"/>
  <c r="AW46" i="53" s="1"/>
  <c r="AX46" i="53" s="1"/>
  <c r="AG47" i="53"/>
  <c r="AH47" i="53" s="1"/>
  <c r="AH44" i="53"/>
  <c r="AV55" i="53"/>
  <c r="AV57" i="53" s="1"/>
  <c r="AR66" i="53"/>
  <c r="AS11" i="53"/>
  <c r="AS26" i="53"/>
  <c r="AT26" i="53" s="1"/>
  <c r="AU26" i="53" s="1"/>
  <c r="AV26" i="53"/>
  <c r="AS16" i="53"/>
  <c r="AT16" i="53" s="1"/>
  <c r="AS30" i="53"/>
  <c r="AT30" i="53" s="1"/>
  <c r="AV30" i="53"/>
  <c r="AR37" i="53"/>
  <c r="AS34" i="53"/>
  <c r="AS46" i="53"/>
  <c r="AT46" i="53" s="1"/>
  <c r="AR57" i="53"/>
  <c r="AS54" i="53"/>
  <c r="AS56" i="53"/>
  <c r="AT56" i="53" s="1"/>
  <c r="AO10" i="53"/>
  <c r="AN12" i="53"/>
  <c r="AQ32" i="53"/>
  <c r="AU40" i="53"/>
  <c r="DT61" i="53"/>
  <c r="AZ61" i="53" s="1"/>
  <c r="DT60" i="53"/>
  <c r="AZ60" i="53" s="1"/>
  <c r="DT56" i="53"/>
  <c r="AZ56" i="53" s="1"/>
  <c r="DT55" i="53"/>
  <c r="AZ55" i="53" s="1"/>
  <c r="BD55" i="53" s="1"/>
  <c r="DT54" i="53"/>
  <c r="AZ54" i="53" s="1"/>
  <c r="BD54" i="53" s="1"/>
  <c r="DT59" i="53"/>
  <c r="AZ59" i="53" s="1"/>
  <c r="DT51" i="53"/>
  <c r="AZ51" i="53" s="1"/>
  <c r="BD51" i="53" s="1"/>
  <c r="DT50" i="53"/>
  <c r="AZ50" i="53" s="1"/>
  <c r="BD50" i="53" s="1"/>
  <c r="DT49" i="53"/>
  <c r="AZ49" i="53" s="1"/>
  <c r="DT44" i="53"/>
  <c r="AZ44" i="53" s="1"/>
  <c r="DT41" i="53"/>
  <c r="AZ41" i="53" s="1"/>
  <c r="BD41" i="53" s="1"/>
  <c r="DT36" i="53"/>
  <c r="AZ36" i="53" s="1"/>
  <c r="BD36" i="53" s="1"/>
  <c r="DT35" i="53"/>
  <c r="AZ35" i="53" s="1"/>
  <c r="DT39" i="53"/>
  <c r="AZ39" i="53" s="1"/>
  <c r="DT30" i="53"/>
  <c r="AZ30" i="53" s="1"/>
  <c r="DT29" i="53"/>
  <c r="AZ29" i="53" s="1"/>
  <c r="BD29" i="53" s="1"/>
  <c r="DT25" i="53"/>
  <c r="AZ25" i="53" s="1"/>
  <c r="DT45" i="53"/>
  <c r="AZ45" i="53" s="1"/>
  <c r="DT14" i="53"/>
  <c r="AZ14" i="53" s="1"/>
  <c r="DT11" i="53"/>
  <c r="AZ11" i="53" s="1"/>
  <c r="BD11" i="53" s="1"/>
  <c r="DT10" i="53"/>
  <c r="AZ10" i="53" s="1"/>
  <c r="DT46" i="53"/>
  <c r="AZ46" i="53" s="1"/>
  <c r="DT34" i="53"/>
  <c r="AZ34" i="53" s="1"/>
  <c r="DT24" i="53"/>
  <c r="AZ24" i="53" s="1"/>
  <c r="DT21" i="53"/>
  <c r="AZ21" i="53" s="1"/>
  <c r="DT20" i="53"/>
  <c r="AZ20" i="53" s="1"/>
  <c r="DT40" i="53"/>
  <c r="AZ40" i="53" s="1"/>
  <c r="BA40" i="53" s="1"/>
  <c r="BB40" i="53" s="1"/>
  <c r="DT9" i="53"/>
  <c r="AZ9" i="53" s="1"/>
  <c r="DT26" i="53"/>
  <c r="AZ26" i="53" s="1"/>
  <c r="DT19" i="53"/>
  <c r="AZ19" i="53" s="1"/>
  <c r="DU7" i="53"/>
  <c r="DT31" i="53"/>
  <c r="AZ31" i="53" s="1"/>
  <c r="DT16" i="53"/>
  <c r="AZ16" i="53" s="1"/>
  <c r="DT15" i="53"/>
  <c r="AZ15" i="53" s="1"/>
  <c r="AS40" i="53"/>
  <c r="AT40" i="53" s="1"/>
  <c r="AR52" i="53"/>
  <c r="AS49" i="53"/>
  <c r="AQ65" i="53"/>
  <c r="AQ27" i="53"/>
  <c r="AU24" i="53"/>
  <c r="AQ42" i="53"/>
  <c r="AU39" i="53"/>
  <c r="AW39" i="53" s="1"/>
  <c r="AU56" i="53"/>
  <c r="AW56" i="53" s="1"/>
  <c r="AX56" i="53" s="1"/>
  <c r="AV25" i="53"/>
  <c r="AV50" i="53"/>
  <c r="AV49" i="53"/>
  <c r="AK66" i="53"/>
  <c r="AL66" i="53" s="1"/>
  <c r="AL11" i="53"/>
  <c r="AG32" i="53"/>
  <c r="AH32" i="53" s="1"/>
  <c r="AH29" i="53"/>
  <c r="AO61" i="53"/>
  <c r="AP61" i="53" s="1"/>
  <c r="AU25" i="53"/>
  <c r="AG22" i="53"/>
  <c r="AH22" i="53" s="1"/>
  <c r="AH19" i="53"/>
  <c r="AV29" i="53"/>
  <c r="AK32" i="53"/>
  <c r="AL32" i="53" s="1"/>
  <c r="AL29" i="53"/>
  <c r="AL19" i="53"/>
  <c r="AK22" i="53"/>
  <c r="AL22" i="53" s="1"/>
  <c r="AO11" i="53"/>
  <c r="AS36" i="53"/>
  <c r="AT36" i="53" s="1"/>
  <c r="AS31" i="53"/>
  <c r="AT31" i="53" s="1"/>
  <c r="AV31" i="53"/>
  <c r="AW31" i="53" s="1"/>
  <c r="AX31" i="53" s="1"/>
  <c r="AR22" i="53"/>
  <c r="AS19" i="53"/>
  <c r="AS41" i="53"/>
  <c r="AT41" i="53" s="1"/>
  <c r="AS24" i="53"/>
  <c r="AR27" i="53"/>
  <c r="AS39" i="53"/>
  <c r="AR42" i="53"/>
  <c r="AR47" i="53"/>
  <c r="AS44" i="53"/>
  <c r="AS61" i="53"/>
  <c r="AT61" i="53" s="1"/>
  <c r="AL39" i="53"/>
  <c r="AK42" i="53"/>
  <c r="AL42" i="53" s="1"/>
  <c r="AL10" i="53"/>
  <c r="P26" i="32"/>
  <c r="P96" i="32" s="1"/>
  <c r="FJ39" i="32"/>
  <c r="BI39" i="32"/>
  <c r="L47" i="31"/>
  <c r="L55" i="31"/>
  <c r="L56" i="31"/>
  <c r="L51" i="31"/>
  <c r="L54" i="31"/>
  <c r="L49" i="31"/>
  <c r="L57" i="31"/>
  <c r="L39" i="31"/>
  <c r="L31" i="31"/>
  <c r="L36" i="31"/>
  <c r="L33" i="31"/>
  <c r="L38" i="31"/>
  <c r="L34" i="31"/>
  <c r="L32" i="31"/>
  <c r="L35" i="31"/>
  <c r="L37" i="31"/>
  <c r="L29" i="31"/>
  <c r="L65" i="31" s="1"/>
  <c r="L16" i="31"/>
  <c r="L20" i="31"/>
  <c r="L15" i="31"/>
  <c r="L19" i="31"/>
  <c r="L21" i="31"/>
  <c r="L17" i="31"/>
  <c r="L71" i="31" s="1"/>
  <c r="L13" i="31"/>
  <c r="L14" i="31"/>
  <c r="L18" i="31"/>
  <c r="Y21" i="50"/>
  <c r="Z21" i="50" s="1"/>
  <c r="I26" i="29"/>
  <c r="J26" i="29" s="1"/>
  <c r="Y41" i="50"/>
  <c r="Z41" i="50" s="1"/>
  <c r="AA60" i="33"/>
  <c r="O60" i="46"/>
  <c r="Q60" i="46" s="1"/>
  <c r="FJ34" i="32"/>
  <c r="U60" i="37"/>
  <c r="EU39" i="32"/>
  <c r="V59" i="38"/>
  <c r="V59" i="51"/>
  <c r="W54" i="45"/>
  <c r="X59" i="51"/>
  <c r="E54" i="45"/>
  <c r="F54" i="45" s="1"/>
  <c r="AB59" i="37"/>
  <c r="AC59" i="36"/>
  <c r="U59" i="35"/>
  <c r="V59" i="33"/>
  <c r="Q56" i="50"/>
  <c r="R56" i="50" s="1"/>
  <c r="Y59" i="38"/>
  <c r="AB58" i="49"/>
  <c r="W58" i="51"/>
  <c r="M51" i="46"/>
  <c r="N51" i="46" s="1"/>
  <c r="Y58" i="49"/>
  <c r="Y51" i="50"/>
  <c r="Z51" i="50" s="1"/>
  <c r="Z58" i="36"/>
  <c r="W52" i="50"/>
  <c r="G45" i="40"/>
  <c r="I45" i="40" s="1"/>
  <c r="C47" i="41"/>
  <c r="W45" i="46"/>
  <c r="DL34" i="32"/>
  <c r="V57" i="51"/>
  <c r="Y56" i="51"/>
  <c r="DB24" i="32"/>
  <c r="AB56" i="35"/>
  <c r="V56" i="36"/>
  <c r="E39" i="40"/>
  <c r="F39" i="40" s="1"/>
  <c r="Y40" i="50"/>
  <c r="Z40" i="50" s="1"/>
  <c r="G40" i="40"/>
  <c r="G42" i="40" s="1"/>
  <c r="U29" i="35"/>
  <c r="W29" i="35"/>
  <c r="CM27" i="32"/>
  <c r="CM114" i="32" s="1"/>
  <c r="V42" i="35"/>
  <c r="Q36" i="46"/>
  <c r="R36" i="46" s="1"/>
  <c r="V16" i="34"/>
  <c r="AB16" i="34"/>
  <c r="Y16" i="34"/>
  <c r="AC16" i="37"/>
  <c r="Q35" i="50"/>
  <c r="R35" i="50" s="1"/>
  <c r="G36" i="40"/>
  <c r="I36" i="40" s="1"/>
  <c r="J36" i="40" s="1"/>
  <c r="AA16" i="37"/>
  <c r="Z29" i="33"/>
  <c r="AD16" i="36"/>
  <c r="D16" i="31" s="1"/>
  <c r="T55" i="51"/>
  <c r="Q34" i="50"/>
  <c r="R34" i="50" s="1"/>
  <c r="W34" i="45"/>
  <c r="AA42" i="35"/>
  <c r="O37" i="50"/>
  <c r="CM21" i="32"/>
  <c r="CM95" i="32" s="1"/>
  <c r="U42" i="35"/>
  <c r="T55" i="38"/>
  <c r="I29" i="29"/>
  <c r="J29" i="29" s="1"/>
  <c r="BX39" i="32"/>
  <c r="T41" i="47"/>
  <c r="I30" i="41"/>
  <c r="J30" i="41" s="1"/>
  <c r="AC53" i="36"/>
  <c r="Y25" i="50"/>
  <c r="Z25" i="50" s="1"/>
  <c r="Y26" i="50"/>
  <c r="Z26" i="50" s="1"/>
  <c r="BD29" i="32"/>
  <c r="AK39" i="32"/>
  <c r="O21" i="46"/>
  <c r="Q21" i="46" s="1"/>
  <c r="R21" i="46" s="1"/>
  <c r="AT24" i="32"/>
  <c r="AT14" i="32"/>
  <c r="M20" i="46"/>
  <c r="N20" i="46" s="1"/>
  <c r="O22" i="50"/>
  <c r="Q20" i="46"/>
  <c r="R20" i="46" s="1"/>
  <c r="Q20" i="50"/>
  <c r="R20" i="50" s="1"/>
  <c r="T52" i="36"/>
  <c r="W19" i="46"/>
  <c r="S13" i="32"/>
  <c r="S129" i="32" s="1"/>
  <c r="U44" i="32"/>
  <c r="AB29" i="10"/>
  <c r="S29" i="10"/>
  <c r="W34" i="10"/>
  <c r="V129" i="10"/>
  <c r="AC14" i="32"/>
  <c r="CZ14" i="42"/>
  <c r="C14" i="42" s="1"/>
  <c r="P14" i="46"/>
  <c r="P64" i="46" s="1"/>
  <c r="T93" i="10"/>
  <c r="D64" i="46"/>
  <c r="AB29" i="32"/>
  <c r="S93" i="10"/>
  <c r="Z19" i="10"/>
  <c r="Z19" i="32"/>
  <c r="U44" i="10"/>
  <c r="AD24" i="10"/>
  <c r="AB39" i="10"/>
  <c r="P29" i="10"/>
  <c r="T50" i="34"/>
  <c r="G39" i="32"/>
  <c r="W11" i="45"/>
  <c r="Q10" i="50"/>
  <c r="R10" i="50" s="1"/>
  <c r="O12" i="50"/>
  <c r="L24" i="32"/>
  <c r="U50" i="33"/>
  <c r="E11" i="40"/>
  <c r="Q9" i="50"/>
  <c r="R9" i="50" s="1"/>
  <c r="V50" i="33"/>
  <c r="P11" i="38"/>
  <c r="F39" i="32"/>
  <c r="M36" i="32"/>
  <c r="M98" i="32" s="1"/>
  <c r="AB39" i="7"/>
  <c r="J14" i="32"/>
  <c r="I37" i="32"/>
  <c r="I116" i="32" s="1"/>
  <c r="X39" i="7"/>
  <c r="V50" i="51"/>
  <c r="N29" i="32"/>
  <c r="AA39" i="7"/>
  <c r="L36" i="32"/>
  <c r="L98" i="32" s="1"/>
  <c r="W11" i="38"/>
  <c r="U39" i="7"/>
  <c r="Z39" i="7"/>
  <c r="K36" i="32"/>
  <c r="K98" i="32" s="1"/>
  <c r="W39" i="7"/>
  <c r="H37" i="32"/>
  <c r="H116" i="32" s="1"/>
  <c r="V11" i="38"/>
  <c r="P34" i="32"/>
  <c r="X11" i="38"/>
  <c r="Y11" i="38"/>
  <c r="G56" i="40"/>
  <c r="I56" i="40" s="1"/>
  <c r="J56" i="40" s="1"/>
  <c r="Q56" i="46"/>
  <c r="R56" i="46" s="1"/>
  <c r="P59" i="51"/>
  <c r="T59" i="51"/>
  <c r="P59" i="37"/>
  <c r="O57" i="50"/>
  <c r="Y58" i="36"/>
  <c r="AD58" i="37"/>
  <c r="AC50" i="50"/>
  <c r="AD50" i="50" s="1"/>
  <c r="W50" i="45"/>
  <c r="S58" i="49"/>
  <c r="U58" i="51"/>
  <c r="M44" i="46"/>
  <c r="N44" i="46" s="1"/>
  <c r="Q44" i="50"/>
  <c r="R44" i="50" s="1"/>
  <c r="O44" i="45"/>
  <c r="AD57" i="49"/>
  <c r="Y46" i="50"/>
  <c r="Z46" i="50" s="1"/>
  <c r="AB56" i="36"/>
  <c r="E41" i="42"/>
  <c r="F41" i="42" s="1"/>
  <c r="K42" i="45"/>
  <c r="S42" i="46"/>
  <c r="AD56" i="35"/>
  <c r="O39" i="45"/>
  <c r="G42" i="41"/>
  <c r="Q41" i="50"/>
  <c r="R41" i="50" s="1"/>
  <c r="W34" i="46"/>
  <c r="S37" i="46"/>
  <c r="F22" i="37"/>
  <c r="I55" i="47"/>
  <c r="H9" i="45"/>
  <c r="I9" i="45" s="1"/>
  <c r="J9" i="45" s="1"/>
  <c r="Y29" i="33"/>
  <c r="AB55" i="38"/>
  <c r="V55" i="51"/>
  <c r="F55" i="37"/>
  <c r="U55" i="37" s="1"/>
  <c r="AA16" i="36"/>
  <c r="Y16" i="37"/>
  <c r="W42" i="36"/>
  <c r="V42" i="34"/>
  <c r="V29" i="33"/>
  <c r="W55" i="51"/>
  <c r="W31" i="46"/>
  <c r="W54" i="51"/>
  <c r="O32" i="50"/>
  <c r="F53" i="47"/>
  <c r="Q24" i="50"/>
  <c r="R24" i="50" s="1"/>
  <c r="S27" i="46"/>
  <c r="L53" i="47"/>
  <c r="G25" i="42"/>
  <c r="I25" i="42" s="1"/>
  <c r="J25" i="42" s="1"/>
  <c r="V53" i="51"/>
  <c r="J53" i="47"/>
  <c r="Q26" i="50"/>
  <c r="R26" i="50" s="1"/>
  <c r="X53" i="34"/>
  <c r="G27" i="29"/>
  <c r="K22" i="46"/>
  <c r="Y52" i="35"/>
  <c r="W21" i="46"/>
  <c r="V52" i="38"/>
  <c r="C22" i="40"/>
  <c r="W19" i="45"/>
  <c r="W22" i="50"/>
  <c r="E19" i="40"/>
  <c r="F19" i="40" s="1"/>
  <c r="P94" i="10"/>
  <c r="DO14" i="41"/>
  <c r="L14" i="41" s="1"/>
  <c r="L64" i="41" s="1"/>
  <c r="V132" i="10"/>
  <c r="X113" i="10"/>
  <c r="S129" i="10"/>
  <c r="U25" i="51"/>
  <c r="DA16" i="42"/>
  <c r="K16" i="42" s="1"/>
  <c r="K17" i="42" s="1"/>
  <c r="X129" i="10"/>
  <c r="W93" i="10"/>
  <c r="CZ15" i="41"/>
  <c r="C15" i="41" s="1"/>
  <c r="E15" i="41" s="1"/>
  <c r="F51" i="36"/>
  <c r="W129" i="10"/>
  <c r="T135" i="10"/>
  <c r="X115" i="10"/>
  <c r="S111" i="10"/>
  <c r="U93" i="10"/>
  <c r="P99" i="10"/>
  <c r="P50" i="35"/>
  <c r="W12" i="50"/>
  <c r="G10" i="40"/>
  <c r="I10" i="40" s="1"/>
  <c r="T50" i="33"/>
  <c r="C12" i="40"/>
  <c r="C12" i="42"/>
  <c r="G12" i="42"/>
  <c r="E10" i="42"/>
  <c r="F10" i="42" s="1"/>
  <c r="AA11" i="38"/>
  <c r="AD11" i="38"/>
  <c r="I11" i="31" s="1"/>
  <c r="AC11" i="38"/>
  <c r="AD50" i="35"/>
  <c r="W9" i="46"/>
  <c r="T11" i="38"/>
  <c r="M9" i="46"/>
  <c r="N9" i="46" s="1"/>
  <c r="T50" i="36"/>
  <c r="Z11" i="38"/>
  <c r="AB11" i="38"/>
  <c r="E25" i="35"/>
  <c r="E35" i="35" s="1"/>
  <c r="CZ15" i="42"/>
  <c r="C15" i="42" s="1"/>
  <c r="G15" i="42" s="1"/>
  <c r="CZ16" i="42"/>
  <c r="C16" i="42" s="1"/>
  <c r="G16" i="42" s="1"/>
  <c r="E38" i="47"/>
  <c r="T111" i="10"/>
  <c r="U95" i="10"/>
  <c r="D48" i="36"/>
  <c r="S48" i="36" s="1"/>
  <c r="Z113" i="10"/>
  <c r="P95" i="10"/>
  <c r="X98" i="10"/>
  <c r="U52" i="36"/>
  <c r="W20" i="45"/>
  <c r="Y52" i="37"/>
  <c r="AA52" i="37"/>
  <c r="W24" i="45"/>
  <c r="AB53" i="35"/>
  <c r="AC25" i="50"/>
  <c r="AD25" i="50" s="1"/>
  <c r="P53" i="36"/>
  <c r="W27" i="50"/>
  <c r="T53" i="38"/>
  <c r="Y53" i="51"/>
  <c r="U53" i="38"/>
  <c r="V54" i="34"/>
  <c r="C32" i="40"/>
  <c r="V54" i="51"/>
  <c r="X54" i="51"/>
  <c r="U54" i="34"/>
  <c r="K32" i="46"/>
  <c r="W30" i="46"/>
  <c r="O31" i="45"/>
  <c r="I31" i="40"/>
  <c r="J31" i="40" s="1"/>
  <c r="M30" i="46"/>
  <c r="N30" i="46" s="1"/>
  <c r="Q30" i="50"/>
  <c r="R30" i="50" s="1"/>
  <c r="W55" i="38"/>
  <c r="Y29" i="35"/>
  <c r="Z16" i="34"/>
  <c r="AA29" i="35"/>
  <c r="U42" i="34"/>
  <c r="X29" i="35"/>
  <c r="AC16" i="34"/>
  <c r="Z42" i="34"/>
  <c r="P16" i="34"/>
  <c r="E55" i="34"/>
  <c r="AC29" i="35"/>
  <c r="W42" i="34"/>
  <c r="G55" i="34"/>
  <c r="Y42" i="34"/>
  <c r="AB29" i="35"/>
  <c r="G36" i="42"/>
  <c r="G37" i="42" s="1"/>
  <c r="C37" i="42"/>
  <c r="Y36" i="50"/>
  <c r="Z36" i="50" s="1"/>
  <c r="Q36" i="50"/>
  <c r="R36" i="50" s="1"/>
  <c r="AB42" i="36"/>
  <c r="AA42" i="34"/>
  <c r="T55" i="37"/>
  <c r="D55" i="35"/>
  <c r="S55" i="35" s="1"/>
  <c r="Z42" i="36"/>
  <c r="X16" i="34"/>
  <c r="AC42" i="34"/>
  <c r="AC29" i="33"/>
  <c r="AD16" i="34"/>
  <c r="F16" i="31" s="1"/>
  <c r="AA42" i="36"/>
  <c r="Z16" i="37"/>
  <c r="X55" i="51"/>
  <c r="W37" i="50"/>
  <c r="Z56" i="35"/>
  <c r="AB56" i="38"/>
  <c r="V56" i="51"/>
  <c r="AA56" i="51"/>
  <c r="U56" i="37"/>
  <c r="W40" i="45"/>
  <c r="W39" i="45"/>
  <c r="AC56" i="38"/>
  <c r="C42" i="42"/>
  <c r="P56" i="35"/>
  <c r="X57" i="49"/>
  <c r="AC57" i="49"/>
  <c r="N57" i="47"/>
  <c r="F57" i="47"/>
  <c r="Y57" i="51"/>
  <c r="S57" i="49"/>
  <c r="G46" i="42"/>
  <c r="P57" i="49"/>
  <c r="I46" i="41"/>
  <c r="J46" i="41" s="1"/>
  <c r="W47" i="50"/>
  <c r="W58" i="49"/>
  <c r="C52" i="40"/>
  <c r="Y49" i="50"/>
  <c r="Z49" i="50" s="1"/>
  <c r="V58" i="49"/>
  <c r="T58" i="49"/>
  <c r="X58" i="36"/>
  <c r="G49" i="40"/>
  <c r="I49" i="40" s="1"/>
  <c r="W50" i="46"/>
  <c r="P58" i="37"/>
  <c r="U58" i="38"/>
  <c r="AD58" i="36"/>
  <c r="AD58" i="49"/>
  <c r="E51" i="42"/>
  <c r="F51" i="42" s="1"/>
  <c r="AC58" i="37"/>
  <c r="AC58" i="49"/>
  <c r="O52" i="50"/>
  <c r="AD59" i="36"/>
  <c r="C57" i="40"/>
  <c r="U59" i="33"/>
  <c r="AC59" i="37"/>
  <c r="AA59" i="36"/>
  <c r="X59" i="36"/>
  <c r="AB59" i="35"/>
  <c r="W57" i="50"/>
  <c r="S57" i="45"/>
  <c r="Q55" i="50"/>
  <c r="R55" i="50" s="1"/>
  <c r="Y59" i="35"/>
  <c r="Y56" i="50"/>
  <c r="Z56" i="50" s="1"/>
  <c r="AA60" i="36"/>
  <c r="W59" i="46"/>
  <c r="M59" i="46"/>
  <c r="N59" i="46" s="1"/>
  <c r="E34" i="42"/>
  <c r="F34" i="42" s="1"/>
  <c r="V60" i="36"/>
  <c r="W61" i="45"/>
  <c r="E24" i="42"/>
  <c r="F24" i="42" s="1"/>
  <c r="Q59" i="50"/>
  <c r="R59" i="50" s="1"/>
  <c r="E54" i="42"/>
  <c r="F54" i="42" s="1"/>
  <c r="K62" i="46"/>
  <c r="Z60" i="33"/>
  <c r="C62" i="29"/>
  <c r="Y61" i="50"/>
  <c r="Z61" i="50" s="1"/>
  <c r="AC60" i="33"/>
  <c r="I59" i="41"/>
  <c r="J59" i="41" s="1"/>
  <c r="W60" i="46"/>
  <c r="P60" i="36"/>
  <c r="I49" i="42"/>
  <c r="J49" i="42" s="1"/>
  <c r="W62" i="50"/>
  <c r="U60" i="51"/>
  <c r="U60" i="35"/>
  <c r="K62" i="45"/>
  <c r="X60" i="36"/>
  <c r="U60" i="36"/>
  <c r="X60" i="35"/>
  <c r="V60" i="51"/>
  <c r="AD60" i="33"/>
  <c r="W60" i="36"/>
  <c r="AD60" i="36"/>
  <c r="X60" i="37"/>
  <c r="Z60" i="37"/>
  <c r="Y60" i="36"/>
  <c r="FJ29" i="32"/>
  <c r="G62" i="42"/>
  <c r="AB60" i="36"/>
  <c r="S62" i="46"/>
  <c r="E61" i="41"/>
  <c r="F61" i="41" s="1"/>
  <c r="Y60" i="37"/>
  <c r="W60" i="35"/>
  <c r="G61" i="41"/>
  <c r="C62" i="41"/>
  <c r="E61" i="42"/>
  <c r="F61" i="42" s="1"/>
  <c r="Z60" i="36"/>
  <c r="FJ24" i="32"/>
  <c r="C62" i="42"/>
  <c r="W60" i="37"/>
  <c r="V60" i="37"/>
  <c r="I61" i="50"/>
  <c r="J61" i="50" s="1"/>
  <c r="FJ14" i="32"/>
  <c r="T60" i="35"/>
  <c r="P60" i="33"/>
  <c r="AB59" i="36"/>
  <c r="AD59" i="37"/>
  <c r="N59" i="47"/>
  <c r="I55" i="41"/>
  <c r="J55" i="41" s="1"/>
  <c r="Z59" i="36"/>
  <c r="W59" i="38"/>
  <c r="AA59" i="33"/>
  <c r="Y59" i="33"/>
  <c r="W59" i="51"/>
  <c r="W55" i="46"/>
  <c r="E49" i="42"/>
  <c r="F49" i="42" s="1"/>
  <c r="M55" i="46"/>
  <c r="N55" i="46" s="1"/>
  <c r="Y55" i="50"/>
  <c r="Z55" i="50" s="1"/>
  <c r="S59" i="38"/>
  <c r="U59" i="51"/>
  <c r="AA58" i="37"/>
  <c r="Z58" i="51"/>
  <c r="Z58" i="49"/>
  <c r="AA58" i="49"/>
  <c r="U58" i="49"/>
  <c r="AB58" i="36"/>
  <c r="AC58" i="36"/>
  <c r="EF31" i="32"/>
  <c r="EF97" i="32" s="1"/>
  <c r="Z58" i="37"/>
  <c r="I50" i="46"/>
  <c r="J50" i="46" s="1"/>
  <c r="S52" i="45"/>
  <c r="M50" i="46"/>
  <c r="N50" i="46" s="1"/>
  <c r="P58" i="49"/>
  <c r="X58" i="49"/>
  <c r="P58" i="36"/>
  <c r="G50" i="41"/>
  <c r="G52" i="41" s="1"/>
  <c r="EC34" i="32"/>
  <c r="AA57" i="49"/>
  <c r="U57" i="49"/>
  <c r="V57" i="49"/>
  <c r="Y57" i="49"/>
  <c r="Z57" i="49"/>
  <c r="AC46" i="50"/>
  <c r="AD46" i="50" s="1"/>
  <c r="AA57" i="51"/>
  <c r="W57" i="49"/>
  <c r="AB57" i="49"/>
  <c r="AA56" i="35"/>
  <c r="W39" i="46"/>
  <c r="K42" i="46"/>
  <c r="AC40" i="50"/>
  <c r="AD40" i="50" s="1"/>
  <c r="AD56" i="36"/>
  <c r="O39" i="46"/>
  <c r="O42" i="50"/>
  <c r="O35" i="46"/>
  <c r="C37" i="29"/>
  <c r="E35" i="40"/>
  <c r="F35" i="40" s="1"/>
  <c r="C37" i="40"/>
  <c r="Y16" i="36"/>
  <c r="AA29" i="33"/>
  <c r="P42" i="36"/>
  <c r="AA42" i="33"/>
  <c r="X16" i="36"/>
  <c r="P16" i="37"/>
  <c r="X42" i="36"/>
  <c r="E55" i="36"/>
  <c r="E36" i="29"/>
  <c r="F36" i="29" s="1"/>
  <c r="C65" i="40"/>
  <c r="D57" i="42"/>
  <c r="K37" i="45"/>
  <c r="Y35" i="50"/>
  <c r="Z35" i="50" s="1"/>
  <c r="AC16" i="36"/>
  <c r="U42" i="33"/>
  <c r="V42" i="36"/>
  <c r="U29" i="33"/>
  <c r="AB16" i="36"/>
  <c r="P29" i="33"/>
  <c r="V16" i="37"/>
  <c r="G55" i="36"/>
  <c r="AB54" i="51"/>
  <c r="AC54" i="51"/>
  <c r="Y54" i="34"/>
  <c r="T54" i="34"/>
  <c r="H48" i="47"/>
  <c r="K32" i="45"/>
  <c r="E29" i="40"/>
  <c r="F29" i="40" s="1"/>
  <c r="Y30" i="50"/>
  <c r="Z30" i="50" s="1"/>
  <c r="AC31" i="50"/>
  <c r="AD31" i="50" s="1"/>
  <c r="BX34" i="32"/>
  <c r="P54" i="51"/>
  <c r="U54" i="51"/>
  <c r="W54" i="34"/>
  <c r="Q31" i="50"/>
  <c r="R31" i="50" s="1"/>
  <c r="E31" i="40"/>
  <c r="F31" i="40" s="1"/>
  <c r="AB53" i="36"/>
  <c r="W25" i="46"/>
  <c r="AD53" i="36"/>
  <c r="W25" i="45"/>
  <c r="E53" i="47"/>
  <c r="X36" i="40"/>
  <c r="M25" i="29"/>
  <c r="N25" i="29" s="1"/>
  <c r="E24" i="40"/>
  <c r="F24" i="40" s="1"/>
  <c r="P11" i="29"/>
  <c r="H53" i="47"/>
  <c r="P39" i="29"/>
  <c r="AA53" i="51"/>
  <c r="AA52" i="35"/>
  <c r="W52" i="35"/>
  <c r="O19" i="45"/>
  <c r="W21" i="45"/>
  <c r="O20" i="45"/>
  <c r="H50" i="40"/>
  <c r="I50" i="40" s="1"/>
  <c r="J50" i="40" s="1"/>
  <c r="E34" i="40"/>
  <c r="F34" i="40" s="1"/>
  <c r="T52" i="35"/>
  <c r="V52" i="35"/>
  <c r="Z52" i="37"/>
  <c r="AT19" i="32"/>
  <c r="Z52" i="35"/>
  <c r="X52" i="37"/>
  <c r="P52" i="35"/>
  <c r="AC52" i="35"/>
  <c r="O19" i="46"/>
  <c r="U52" i="38"/>
  <c r="I21" i="46"/>
  <c r="J21" i="46" s="1"/>
  <c r="P46" i="29"/>
  <c r="AC52" i="37"/>
  <c r="P52" i="37"/>
  <c r="E55" i="42"/>
  <c r="F55" i="42" s="1"/>
  <c r="Y20" i="50"/>
  <c r="Z20" i="50" s="1"/>
  <c r="V52" i="36"/>
  <c r="AT34" i="32"/>
  <c r="M19" i="46"/>
  <c r="N19" i="46" s="1"/>
  <c r="AD52" i="35"/>
  <c r="X52" i="35"/>
  <c r="D12" i="36"/>
  <c r="W12" i="36" s="1"/>
  <c r="W19" i="32"/>
  <c r="AB24" i="32"/>
  <c r="AD113" i="10"/>
  <c r="AB14" i="32"/>
  <c r="K51" i="38"/>
  <c r="K61" i="38" s="1"/>
  <c r="E50" i="40"/>
  <c r="F50" i="40" s="1"/>
  <c r="H9" i="42"/>
  <c r="I9" i="42" s="1"/>
  <c r="J9" i="42" s="1"/>
  <c r="E61" i="40"/>
  <c r="F61" i="40" s="1"/>
  <c r="S24" i="10"/>
  <c r="S34" i="10"/>
  <c r="S39" i="10"/>
  <c r="M15" i="46"/>
  <c r="N15" i="46" s="1"/>
  <c r="S32" i="32"/>
  <c r="S115" i="32" s="1"/>
  <c r="S24" i="32"/>
  <c r="AD98" i="10"/>
  <c r="U129" i="10"/>
  <c r="T129" i="10"/>
  <c r="Z129" i="10"/>
  <c r="P50" i="40"/>
  <c r="F25" i="37"/>
  <c r="F35" i="37" s="1"/>
  <c r="Y14" i="10"/>
  <c r="D37" i="42"/>
  <c r="H55" i="42"/>
  <c r="H57" i="42" s="1"/>
  <c r="W112" i="10"/>
  <c r="D12" i="42"/>
  <c r="DN14" i="42"/>
  <c r="D14" i="42" s="1"/>
  <c r="H14" i="42" s="1"/>
  <c r="O15" i="40"/>
  <c r="Y98" i="10"/>
  <c r="W134" i="10"/>
  <c r="AC134" i="10"/>
  <c r="W94" i="10"/>
  <c r="O12" i="47"/>
  <c r="O22" i="47" s="1"/>
  <c r="AD95" i="10"/>
  <c r="Y29" i="10"/>
  <c r="T39" i="32"/>
  <c r="G15" i="40"/>
  <c r="AD44" i="32"/>
  <c r="AB98" i="10"/>
  <c r="AC14" i="10"/>
  <c r="V98" i="10"/>
  <c r="X38" i="51"/>
  <c r="W34" i="32"/>
  <c r="P113" i="10"/>
  <c r="P98" i="10"/>
  <c r="V29" i="32"/>
  <c r="Z134" i="10"/>
  <c r="O22" i="38"/>
  <c r="AA113" i="10"/>
  <c r="W19" i="10"/>
  <c r="T39" i="10"/>
  <c r="U34" i="10"/>
  <c r="AD14" i="10"/>
  <c r="DB14" i="46"/>
  <c r="S14" i="46" s="1"/>
  <c r="S64" i="46" s="1"/>
  <c r="P34" i="10"/>
  <c r="AB132" i="10"/>
  <c r="P19" i="10"/>
  <c r="AD130" i="10"/>
  <c r="D38" i="33"/>
  <c r="Y29" i="32"/>
  <c r="AA132" i="10"/>
  <c r="E54" i="40"/>
  <c r="F54" i="40" s="1"/>
  <c r="DN15" i="42"/>
  <c r="D15" i="42" s="1"/>
  <c r="D12" i="35"/>
  <c r="S94" i="10"/>
  <c r="CZ14" i="41"/>
  <c r="C14" i="41" s="1"/>
  <c r="C64" i="41" s="1"/>
  <c r="S96" i="10"/>
  <c r="DN14" i="40"/>
  <c r="D14" i="40" s="1"/>
  <c r="D64" i="40" s="1"/>
  <c r="D12" i="33"/>
  <c r="CZ14" i="29"/>
  <c r="C14" i="29" s="1"/>
  <c r="G14" i="29" s="1"/>
  <c r="C66" i="40"/>
  <c r="S39" i="32"/>
  <c r="AD14" i="32"/>
  <c r="X24" i="32"/>
  <c r="Z98" i="10"/>
  <c r="AD44" i="10"/>
  <c r="AB103" i="10"/>
  <c r="AC44" i="32"/>
  <c r="U132" i="10"/>
  <c r="D62" i="40"/>
  <c r="D37" i="40"/>
  <c r="AA94" i="10"/>
  <c r="AC112" i="10"/>
  <c r="Y112" i="10"/>
  <c r="AD94" i="10"/>
  <c r="W103" i="10"/>
  <c r="H50" i="42"/>
  <c r="I50" i="42" s="1"/>
  <c r="J50" i="42" s="1"/>
  <c r="U38" i="51"/>
  <c r="W25" i="51"/>
  <c r="S41" i="32"/>
  <c r="S99" i="32" s="1"/>
  <c r="S44" i="10"/>
  <c r="CZ15" i="48"/>
  <c r="C15" i="48" s="1"/>
  <c r="E15" i="48" s="1"/>
  <c r="F15" i="48" s="1"/>
  <c r="T117" i="10"/>
  <c r="S117" i="10"/>
  <c r="U117" i="10"/>
  <c r="DN15" i="46"/>
  <c r="D15" i="46" s="1"/>
  <c r="H12" i="33"/>
  <c r="H22" i="33" s="1"/>
  <c r="D38" i="35"/>
  <c r="DN16" i="42"/>
  <c r="D16" i="42" s="1"/>
  <c r="D66" i="42" s="1"/>
  <c r="CZ16" i="41"/>
  <c r="C16" i="41" s="1"/>
  <c r="E30" i="40"/>
  <c r="F30" i="40" s="1"/>
  <c r="S112" i="10"/>
  <c r="D38" i="38"/>
  <c r="CZ16" i="46"/>
  <c r="C16" i="46" s="1"/>
  <c r="DN16" i="45"/>
  <c r="D16" i="45" s="1"/>
  <c r="H16" i="45" s="1"/>
  <c r="AC24" i="10"/>
  <c r="AC24" i="32"/>
  <c r="Z29" i="32"/>
  <c r="X14" i="32"/>
  <c r="AA98" i="10"/>
  <c r="AC98" i="10"/>
  <c r="U29" i="10"/>
  <c r="S29" i="32"/>
  <c r="U29" i="32"/>
  <c r="T130" i="10"/>
  <c r="S134" i="10"/>
  <c r="L27" i="40"/>
  <c r="H37" i="42"/>
  <c r="H41" i="42"/>
  <c r="I41" i="42" s="1"/>
  <c r="J41" i="42" s="1"/>
  <c r="E31" i="42"/>
  <c r="F31" i="42" s="1"/>
  <c r="Y94" i="10"/>
  <c r="U96" i="10"/>
  <c r="U112" i="10"/>
  <c r="X14" i="10"/>
  <c r="E21" i="42"/>
  <c r="F21" i="42" s="1"/>
  <c r="AC15" i="50"/>
  <c r="AD15" i="50" s="1"/>
  <c r="E35" i="42"/>
  <c r="F35" i="42" s="1"/>
  <c r="AA25" i="51"/>
  <c r="D47" i="42"/>
  <c r="H59" i="42"/>
  <c r="I59" i="42" s="1"/>
  <c r="J59" i="42" s="1"/>
  <c r="E25" i="42"/>
  <c r="F25" i="42" s="1"/>
  <c r="E39" i="42"/>
  <c r="F39" i="42" s="1"/>
  <c r="H54" i="40"/>
  <c r="H57" i="40" s="1"/>
  <c r="D62" i="42"/>
  <c r="D32" i="40"/>
  <c r="D27" i="42"/>
  <c r="I30" i="40"/>
  <c r="J30" i="40" s="1"/>
  <c r="P54" i="40"/>
  <c r="D52" i="42"/>
  <c r="BP19" i="32"/>
  <c r="BX16" i="32"/>
  <c r="BX94" i="32" s="1"/>
  <c r="AT26" i="32"/>
  <c r="AT96" i="32" s="1"/>
  <c r="AI29" i="32"/>
  <c r="C57" i="41"/>
  <c r="E54" i="41"/>
  <c r="F54" i="41" s="1"/>
  <c r="H41" i="40"/>
  <c r="I41" i="40" s="1"/>
  <c r="J41" i="40" s="1"/>
  <c r="E41" i="40"/>
  <c r="F41" i="40" s="1"/>
  <c r="G19" i="29"/>
  <c r="C22" i="29"/>
  <c r="E19" i="29"/>
  <c r="G50" i="45"/>
  <c r="I50" i="45" s="1"/>
  <c r="J50" i="45" s="1"/>
  <c r="E50" i="45"/>
  <c r="F50" i="45" s="1"/>
  <c r="O50" i="45"/>
  <c r="AZ44" i="32"/>
  <c r="DB15" i="46"/>
  <c r="S15" i="46" s="1"/>
  <c r="V116" i="10"/>
  <c r="F25" i="38"/>
  <c r="F35" i="38" s="1"/>
  <c r="U116" i="10"/>
  <c r="S12" i="45"/>
  <c r="S62" i="45"/>
  <c r="S65" i="45"/>
  <c r="S37" i="45"/>
  <c r="DC31" i="45"/>
  <c r="AA31" i="45" s="1"/>
  <c r="AE31" i="45" s="1"/>
  <c r="DC35" i="45"/>
  <c r="AA35" i="45" s="1"/>
  <c r="DC55" i="45"/>
  <c r="AA55" i="45" s="1"/>
  <c r="AE55" i="45" s="1"/>
  <c r="DC54" i="45"/>
  <c r="AA54" i="45" s="1"/>
  <c r="DC30" i="45"/>
  <c r="AA30" i="45" s="1"/>
  <c r="DC29" i="45"/>
  <c r="AA29" i="45" s="1"/>
  <c r="DC49" i="45"/>
  <c r="AA49" i="45" s="1"/>
  <c r="AE49" i="45" s="1"/>
  <c r="DC51" i="45"/>
  <c r="AA51" i="45" s="1"/>
  <c r="DC11" i="45"/>
  <c r="AA11" i="45" s="1"/>
  <c r="DC26" i="45"/>
  <c r="AA26" i="45" s="1"/>
  <c r="DC46" i="45"/>
  <c r="AA46" i="45" s="1"/>
  <c r="AE46" i="45" s="1"/>
  <c r="DC10" i="45"/>
  <c r="AA10" i="45" s="1"/>
  <c r="AE10" i="45" s="1"/>
  <c r="DC25" i="45"/>
  <c r="AA25" i="45" s="1"/>
  <c r="AE25" i="45" s="1"/>
  <c r="DC45" i="45"/>
  <c r="AA45" i="45" s="1"/>
  <c r="DC20" i="45"/>
  <c r="AA20" i="45" s="1"/>
  <c r="DC9" i="45"/>
  <c r="AA9" i="45" s="1"/>
  <c r="AE9" i="45" s="1"/>
  <c r="DC59" i="45"/>
  <c r="AA59" i="45" s="1"/>
  <c r="AE59" i="45" s="1"/>
  <c r="DC14" i="45"/>
  <c r="AA14" i="45" s="1"/>
  <c r="DC19" i="45"/>
  <c r="AA19" i="45" s="1"/>
  <c r="DC56" i="45"/>
  <c r="AA56" i="45" s="1"/>
  <c r="AE56" i="45" s="1"/>
  <c r="DC24" i="45"/>
  <c r="AA24" i="45" s="1"/>
  <c r="DC39" i="45"/>
  <c r="AA39" i="45" s="1"/>
  <c r="AE39" i="45" s="1"/>
  <c r="DC61" i="45"/>
  <c r="AA61" i="45" s="1"/>
  <c r="AE61" i="45" s="1"/>
  <c r="DC21" i="45"/>
  <c r="AA21" i="45" s="1"/>
  <c r="DC36" i="45"/>
  <c r="AA36" i="45" s="1"/>
  <c r="DC60" i="45"/>
  <c r="AA60" i="45" s="1"/>
  <c r="DC34" i="45"/>
  <c r="AA34" i="45" s="1"/>
  <c r="DD7" i="45"/>
  <c r="DD14" i="45" s="1"/>
  <c r="AI14" i="45" s="1"/>
  <c r="DC41" i="45"/>
  <c r="AA41" i="45" s="1"/>
  <c r="AE41" i="45" s="1"/>
  <c r="DC44" i="45"/>
  <c r="AA44" i="45" s="1"/>
  <c r="DC40" i="45"/>
  <c r="AA40" i="45" s="1"/>
  <c r="DC50" i="45"/>
  <c r="AA50" i="45" s="1"/>
  <c r="S47" i="45"/>
  <c r="W29" i="46"/>
  <c r="S32" i="46"/>
  <c r="DC56" i="46"/>
  <c r="AA56" i="46" s="1"/>
  <c r="DC51" i="46"/>
  <c r="AA51" i="46" s="1"/>
  <c r="DC44" i="46"/>
  <c r="AA44" i="46" s="1"/>
  <c r="DC36" i="46"/>
  <c r="AA36" i="46" s="1"/>
  <c r="DC29" i="46"/>
  <c r="AA29" i="46" s="1"/>
  <c r="AE29" i="46" s="1"/>
  <c r="DC24" i="46"/>
  <c r="AA24" i="46" s="1"/>
  <c r="DC16" i="46"/>
  <c r="AA16" i="46" s="1"/>
  <c r="DC10" i="46"/>
  <c r="AA10" i="46" s="1"/>
  <c r="DC55" i="46"/>
  <c r="AA55" i="46" s="1"/>
  <c r="DC46" i="46"/>
  <c r="AA46" i="46" s="1"/>
  <c r="AE46" i="46" s="1"/>
  <c r="DC39" i="46"/>
  <c r="AA39" i="46" s="1"/>
  <c r="DC34" i="46"/>
  <c r="AA34" i="46" s="1"/>
  <c r="DC20" i="46"/>
  <c r="AA20" i="46" s="1"/>
  <c r="AE20" i="46" s="1"/>
  <c r="DC11" i="46"/>
  <c r="AA11" i="46" s="1"/>
  <c r="DC61" i="46"/>
  <c r="AA61" i="46" s="1"/>
  <c r="AE61" i="46" s="1"/>
  <c r="DC54" i="46"/>
  <c r="AA54" i="46" s="1"/>
  <c r="AE54" i="46" s="1"/>
  <c r="DC45" i="46"/>
  <c r="AA45" i="46" s="1"/>
  <c r="DC35" i="46"/>
  <c r="AA35" i="46" s="1"/>
  <c r="DC26" i="46"/>
  <c r="AA26" i="46" s="1"/>
  <c r="DC19" i="46"/>
  <c r="AA19" i="46" s="1"/>
  <c r="DC9" i="46"/>
  <c r="AA9" i="46" s="1"/>
  <c r="DC60" i="46"/>
  <c r="AA60" i="46" s="1"/>
  <c r="DC50" i="46"/>
  <c r="AA50" i="46" s="1"/>
  <c r="DC41" i="46"/>
  <c r="AA41" i="46" s="1"/>
  <c r="AE41" i="46" s="1"/>
  <c r="DC31" i="46"/>
  <c r="AA31" i="46" s="1"/>
  <c r="DC25" i="46"/>
  <c r="AA25" i="46" s="1"/>
  <c r="DC15" i="46"/>
  <c r="AA15" i="46" s="1"/>
  <c r="DC30" i="46"/>
  <c r="AA30" i="46" s="1"/>
  <c r="DC59" i="46"/>
  <c r="AA59" i="46" s="1"/>
  <c r="AE59" i="46" s="1"/>
  <c r="DC21" i="46"/>
  <c r="AA21" i="46" s="1"/>
  <c r="DC49" i="46"/>
  <c r="AA49" i="46" s="1"/>
  <c r="DD7" i="46"/>
  <c r="DC40" i="46"/>
  <c r="AA40" i="46" s="1"/>
  <c r="DC14" i="46"/>
  <c r="AA14" i="46" s="1"/>
  <c r="W49" i="46"/>
  <c r="W20" i="46"/>
  <c r="S22" i="46"/>
  <c r="S47" i="46"/>
  <c r="S52" i="46"/>
  <c r="W46" i="45"/>
  <c r="W35" i="45"/>
  <c r="S32" i="45"/>
  <c r="P103" i="10"/>
  <c r="AC29" i="34"/>
  <c r="X29" i="34"/>
  <c r="AD29" i="34"/>
  <c r="F34" i="31" s="1"/>
  <c r="P29" i="34"/>
  <c r="Z29" i="34"/>
  <c r="AD60" i="34"/>
  <c r="V60" i="34"/>
  <c r="AA50" i="51"/>
  <c r="P50" i="51"/>
  <c r="X50" i="51"/>
  <c r="Y55" i="51"/>
  <c r="AD55" i="51"/>
  <c r="AC55" i="51"/>
  <c r="AD52" i="51"/>
  <c r="X52" i="51"/>
  <c r="P52" i="51"/>
  <c r="V52" i="51"/>
  <c r="AA52" i="51"/>
  <c r="Y52" i="51"/>
  <c r="AC52" i="51"/>
  <c r="AB52" i="51"/>
  <c r="U52" i="51"/>
  <c r="Z52" i="51"/>
  <c r="W52" i="51"/>
  <c r="X60" i="51"/>
  <c r="W60" i="51"/>
  <c r="W60" i="38"/>
  <c r="V60" i="38"/>
  <c r="AC60" i="38"/>
  <c r="AB60" i="38"/>
  <c r="Y60" i="38"/>
  <c r="AA60" i="38"/>
  <c r="X60" i="38"/>
  <c r="P60" i="38"/>
  <c r="U60" i="38"/>
  <c r="Z60" i="38"/>
  <c r="T60" i="38"/>
  <c r="AD60" i="38"/>
  <c r="H45" i="42"/>
  <c r="I45" i="42" s="1"/>
  <c r="J45" i="42" s="1"/>
  <c r="E45" i="42"/>
  <c r="F45" i="42" s="1"/>
  <c r="H30" i="42"/>
  <c r="I30" i="42" s="1"/>
  <c r="J30" i="42" s="1"/>
  <c r="D32" i="42"/>
  <c r="E30" i="42"/>
  <c r="F30" i="42" s="1"/>
  <c r="E60" i="42"/>
  <c r="F60" i="42" s="1"/>
  <c r="H40" i="42"/>
  <c r="I40" i="42" s="1"/>
  <c r="J40" i="42" s="1"/>
  <c r="E40" i="42"/>
  <c r="F40" i="42" s="1"/>
  <c r="D42" i="42"/>
  <c r="H20" i="42"/>
  <c r="I20" i="42" s="1"/>
  <c r="J20" i="42" s="1"/>
  <c r="D22" i="42"/>
  <c r="E20" i="42"/>
  <c r="F20" i="42" s="1"/>
  <c r="P34" i="29"/>
  <c r="M26" i="29"/>
  <c r="N26" i="29" s="1"/>
  <c r="P26" i="29"/>
  <c r="AA116" i="10"/>
  <c r="G54" i="41"/>
  <c r="D42" i="40"/>
  <c r="Y37" i="32"/>
  <c r="Y116" i="32" s="1"/>
  <c r="Y39" i="10"/>
  <c r="D51" i="51"/>
  <c r="U103" i="10"/>
  <c r="S103" i="10"/>
  <c r="DO19" i="48"/>
  <c r="L19" i="48" s="1"/>
  <c r="P19" i="48" s="1"/>
  <c r="DO44" i="48"/>
  <c r="L44" i="48" s="1"/>
  <c r="P44" i="48" s="1"/>
  <c r="DO46" i="48"/>
  <c r="L46" i="48" s="1"/>
  <c r="P46" i="48" s="1"/>
  <c r="DO59" i="48"/>
  <c r="L59" i="48" s="1"/>
  <c r="P59" i="48" s="1"/>
  <c r="DO55" i="48"/>
  <c r="L55" i="48" s="1"/>
  <c r="P55" i="48" s="1"/>
  <c r="DO49" i="48"/>
  <c r="L49" i="48" s="1"/>
  <c r="P49" i="48" s="1"/>
  <c r="DO29" i="48"/>
  <c r="L29" i="48" s="1"/>
  <c r="DO31" i="48"/>
  <c r="L31" i="48" s="1"/>
  <c r="P31" i="48" s="1"/>
  <c r="DO35" i="48"/>
  <c r="L35" i="48" s="1"/>
  <c r="P35" i="48" s="1"/>
  <c r="DO60" i="48"/>
  <c r="L60" i="48" s="1"/>
  <c r="P60" i="48" s="1"/>
  <c r="DO30" i="48"/>
  <c r="L30" i="48" s="1"/>
  <c r="P30" i="48" s="1"/>
  <c r="DO9" i="48"/>
  <c r="L9" i="48" s="1"/>
  <c r="P9" i="48" s="1"/>
  <c r="DO10" i="48"/>
  <c r="L10" i="48" s="1"/>
  <c r="DO20" i="48"/>
  <c r="L20" i="48" s="1"/>
  <c r="P20" i="48" s="1"/>
  <c r="DO39" i="48"/>
  <c r="L39" i="48" s="1"/>
  <c r="P39" i="48" s="1"/>
  <c r="DO45" i="48"/>
  <c r="L45" i="48" s="1"/>
  <c r="DO50" i="48"/>
  <c r="L50" i="48" s="1"/>
  <c r="DO40" i="48"/>
  <c r="L40" i="48" s="1"/>
  <c r="P40" i="48" s="1"/>
  <c r="DO56" i="48"/>
  <c r="L56" i="48" s="1"/>
  <c r="DO54" i="48"/>
  <c r="L54" i="48" s="1"/>
  <c r="P54" i="48" s="1"/>
  <c r="DO25" i="48"/>
  <c r="L25" i="48" s="1"/>
  <c r="P25" i="48" s="1"/>
  <c r="DO61" i="48"/>
  <c r="L61" i="48" s="1"/>
  <c r="P61" i="48" s="1"/>
  <c r="DO24" i="48"/>
  <c r="L24" i="48" s="1"/>
  <c r="P24" i="48" s="1"/>
  <c r="DO34" i="48"/>
  <c r="L34" i="48" s="1"/>
  <c r="P34" i="48" s="1"/>
  <c r="DO21" i="48"/>
  <c r="L21" i="48" s="1"/>
  <c r="P21" i="48" s="1"/>
  <c r="DO51" i="48"/>
  <c r="L51" i="48" s="1"/>
  <c r="P51" i="48" s="1"/>
  <c r="DO11" i="48"/>
  <c r="L11" i="48" s="1"/>
  <c r="P11" i="48" s="1"/>
  <c r="DO15" i="48"/>
  <c r="L15" i="48" s="1"/>
  <c r="P15" i="48" s="1"/>
  <c r="DO16" i="48"/>
  <c r="L16" i="48" s="1"/>
  <c r="S57" i="46"/>
  <c r="DA59" i="48"/>
  <c r="K59" i="48" s="1"/>
  <c r="DA45" i="48"/>
  <c r="K45" i="48" s="1"/>
  <c r="O45" i="48" s="1"/>
  <c r="DA34" i="48"/>
  <c r="K34" i="48" s="1"/>
  <c r="O34" i="48" s="1"/>
  <c r="DA31" i="48"/>
  <c r="K31" i="48" s="1"/>
  <c r="DA20" i="48"/>
  <c r="K20" i="48" s="1"/>
  <c r="DA11" i="48"/>
  <c r="K11" i="48" s="1"/>
  <c r="O11" i="48" s="1"/>
  <c r="DA40" i="48"/>
  <c r="K40" i="48" s="1"/>
  <c r="DA60" i="48"/>
  <c r="K60" i="48" s="1"/>
  <c r="DA46" i="48"/>
  <c r="K46" i="48" s="1"/>
  <c r="O46" i="48" s="1"/>
  <c r="DA24" i="48"/>
  <c r="K24" i="48" s="1"/>
  <c r="DA21" i="48"/>
  <c r="K21" i="48" s="1"/>
  <c r="DA49" i="48"/>
  <c r="K49" i="48" s="1"/>
  <c r="O49" i="48" s="1"/>
  <c r="DA61" i="48"/>
  <c r="K61" i="48" s="1"/>
  <c r="O61" i="48" s="1"/>
  <c r="DA56" i="48"/>
  <c r="K56" i="48" s="1"/>
  <c r="O56" i="48" s="1"/>
  <c r="DA19" i="48"/>
  <c r="K19" i="48" s="1"/>
  <c r="O19" i="48" s="1"/>
  <c r="DA50" i="48"/>
  <c r="K50" i="48" s="1"/>
  <c r="O50" i="48" s="1"/>
  <c r="DA35" i="48"/>
  <c r="K35" i="48" s="1"/>
  <c r="O35" i="48" s="1"/>
  <c r="DA9" i="48"/>
  <c r="K9" i="48" s="1"/>
  <c r="O9" i="48" s="1"/>
  <c r="DA29" i="48"/>
  <c r="K29" i="48" s="1"/>
  <c r="DA51" i="48"/>
  <c r="K51" i="48" s="1"/>
  <c r="O51" i="48" s="1"/>
  <c r="DA10" i="48"/>
  <c r="K10" i="48" s="1"/>
  <c r="DA44" i="48"/>
  <c r="K44" i="48" s="1"/>
  <c r="DA25" i="48"/>
  <c r="K25" i="48" s="1"/>
  <c r="O25" i="48" s="1"/>
  <c r="DA55" i="48"/>
  <c r="K55" i="48" s="1"/>
  <c r="DA30" i="48"/>
  <c r="K30" i="48" s="1"/>
  <c r="DA39" i="48"/>
  <c r="K39" i="48" s="1"/>
  <c r="DA54" i="48"/>
  <c r="K54" i="48" s="1"/>
  <c r="O54" i="48" s="1"/>
  <c r="DA14" i="48"/>
  <c r="K14" i="48" s="1"/>
  <c r="DA15" i="48"/>
  <c r="K15" i="48" s="1"/>
  <c r="DA16" i="48"/>
  <c r="K16" i="48" s="1"/>
  <c r="T103" i="10"/>
  <c r="BI24" i="32"/>
  <c r="I25" i="36"/>
  <c r="I35" i="36" s="1"/>
  <c r="P111" i="10"/>
  <c r="X111" i="10"/>
  <c r="AD114" i="10"/>
  <c r="AB50" i="51"/>
  <c r="DB14" i="32"/>
  <c r="AB24" i="10"/>
  <c r="P19" i="32"/>
  <c r="FJ44" i="32"/>
  <c r="AC57" i="51"/>
  <c r="AB57" i="51"/>
  <c r="U57" i="51"/>
  <c r="Z57" i="51"/>
  <c r="T57" i="51"/>
  <c r="AD57" i="51"/>
  <c r="X57" i="51"/>
  <c r="P57" i="51"/>
  <c r="W57" i="51"/>
  <c r="AC60" i="36"/>
  <c r="AD59" i="51"/>
  <c r="AA59" i="51"/>
  <c r="AC56" i="51"/>
  <c r="AB56" i="51"/>
  <c r="W56" i="51"/>
  <c r="U56" i="51"/>
  <c r="Z56" i="51"/>
  <c r="T56" i="51"/>
  <c r="AD56" i="51"/>
  <c r="X56" i="51"/>
  <c r="P56" i="51"/>
  <c r="DU34" i="32"/>
  <c r="AZ14" i="32"/>
  <c r="BI11" i="32"/>
  <c r="BI93" i="32" s="1"/>
  <c r="C32" i="42"/>
  <c r="G29" i="42"/>
  <c r="G32" i="42" s="1"/>
  <c r="E29" i="42"/>
  <c r="F29" i="42" s="1"/>
  <c r="G56" i="42"/>
  <c r="G57" i="42" s="1"/>
  <c r="C57" i="42"/>
  <c r="E56" i="42"/>
  <c r="F56" i="42" s="1"/>
  <c r="C22" i="42"/>
  <c r="G19" i="42"/>
  <c r="I19" i="42" s="1"/>
  <c r="J19" i="42" s="1"/>
  <c r="K52" i="46"/>
  <c r="M49" i="46"/>
  <c r="N49" i="46" s="1"/>
  <c r="W55" i="45"/>
  <c r="K57" i="45"/>
  <c r="O55" i="45"/>
  <c r="Y58" i="37"/>
  <c r="AB58" i="37"/>
  <c r="W16" i="35"/>
  <c r="Y16" i="35"/>
  <c r="V16" i="35"/>
  <c r="E55" i="35"/>
  <c r="Z42" i="35"/>
  <c r="Y42" i="35"/>
  <c r="P42" i="35"/>
  <c r="W42" i="35"/>
  <c r="T43" i="32"/>
  <c r="T135" i="32" s="1"/>
  <c r="T44" i="10"/>
  <c r="Y58" i="51"/>
  <c r="AD58" i="51"/>
  <c r="X58" i="51"/>
  <c r="P58" i="51"/>
  <c r="AB58" i="51"/>
  <c r="V58" i="51"/>
  <c r="AA58" i="51"/>
  <c r="T58" i="51"/>
  <c r="AC58" i="51"/>
  <c r="AC53" i="51"/>
  <c r="AB53" i="51"/>
  <c r="Z53" i="51"/>
  <c r="AD53" i="51"/>
  <c r="X53" i="51"/>
  <c r="P53" i="51"/>
  <c r="W53" i="51"/>
  <c r="AB59" i="51"/>
  <c r="AC59" i="51"/>
  <c r="BI34" i="32"/>
  <c r="O29" i="46"/>
  <c r="Q29" i="46" s="1"/>
  <c r="R29" i="46" s="1"/>
  <c r="O54" i="46"/>
  <c r="O57" i="46" s="1"/>
  <c r="W54" i="46"/>
  <c r="K57" i="46"/>
  <c r="W56" i="45"/>
  <c r="O56" i="45"/>
  <c r="P41" i="32"/>
  <c r="P99" i="32" s="1"/>
  <c r="O24" i="46"/>
  <c r="Q24" i="46" s="1"/>
  <c r="W24" i="46"/>
  <c r="K27" i="46"/>
  <c r="M24" i="46"/>
  <c r="N24" i="46" s="1"/>
  <c r="O49" i="45"/>
  <c r="W49" i="45"/>
  <c r="K52" i="45"/>
  <c r="O60" i="45"/>
  <c r="W59" i="33"/>
  <c r="X59" i="33"/>
  <c r="Z59" i="33"/>
  <c r="G53" i="47"/>
  <c r="U22" i="32"/>
  <c r="U113" i="32" s="1"/>
  <c r="U24" i="10"/>
  <c r="AC113" i="10"/>
  <c r="EU14" i="32"/>
  <c r="DQ26" i="32"/>
  <c r="DQ96" i="32" s="1"/>
  <c r="DM29" i="32"/>
  <c r="DP34" i="32"/>
  <c r="DQ32" i="32"/>
  <c r="DQ115" i="32" s="1"/>
  <c r="BI27" i="32"/>
  <c r="BI114" i="32" s="1"/>
  <c r="BC29" i="32"/>
  <c r="BI28" i="32"/>
  <c r="BI132" i="32" s="1"/>
  <c r="S53" i="35"/>
  <c r="U53" i="35"/>
  <c r="X53" i="35"/>
  <c r="V53" i="35"/>
  <c r="T53" i="35"/>
  <c r="W53" i="35"/>
  <c r="T59" i="35"/>
  <c r="X59" i="35"/>
  <c r="AC59" i="35"/>
  <c r="Z59" i="35"/>
  <c r="V59" i="35"/>
  <c r="AA59" i="35"/>
  <c r="P59" i="35"/>
  <c r="AD59" i="35"/>
  <c r="W59" i="35"/>
  <c r="W53" i="34"/>
  <c r="S53" i="34"/>
  <c r="V53" i="34"/>
  <c r="T53" i="34"/>
  <c r="U53" i="34"/>
  <c r="H11" i="42"/>
  <c r="I11" i="42" s="1"/>
  <c r="E11" i="42"/>
  <c r="F11" i="42" s="1"/>
  <c r="C27" i="40"/>
  <c r="G26" i="40"/>
  <c r="G27" i="40" s="1"/>
  <c r="E26" i="40"/>
  <c r="F26" i="40" s="1"/>
  <c r="G55" i="40"/>
  <c r="I55" i="40" s="1"/>
  <c r="J55" i="40" s="1"/>
  <c r="E55" i="40"/>
  <c r="F55" i="40" s="1"/>
  <c r="G21" i="40"/>
  <c r="I21" i="40" s="1"/>
  <c r="J21" i="40" s="1"/>
  <c r="E20" i="40"/>
  <c r="F20" i="40" s="1"/>
  <c r="EU34" i="32"/>
  <c r="K37" i="46"/>
  <c r="O34" i="46"/>
  <c r="K65" i="45"/>
  <c r="L57" i="47"/>
  <c r="AC19" i="10"/>
  <c r="T54" i="38"/>
  <c r="Y31" i="50"/>
  <c r="Z31" i="50" s="1"/>
  <c r="AC41" i="50"/>
  <c r="AD41" i="50" s="1"/>
  <c r="AC61" i="50"/>
  <c r="AD61" i="50" s="1"/>
  <c r="W32" i="50"/>
  <c r="Y45" i="50"/>
  <c r="Z45" i="50" s="1"/>
  <c r="Q40" i="50"/>
  <c r="R40" i="50" s="1"/>
  <c r="O62" i="50"/>
  <c r="AA59" i="34"/>
  <c r="Y50" i="51"/>
  <c r="AC50" i="51"/>
  <c r="Z50" i="51"/>
  <c r="Q11" i="50"/>
  <c r="AB55" i="51"/>
  <c r="AA55" i="51"/>
  <c r="AD54" i="51"/>
  <c r="Y54" i="51"/>
  <c r="AA54" i="51"/>
  <c r="Z59" i="51"/>
  <c r="AB60" i="33"/>
  <c r="CT44" i="32"/>
  <c r="S60" i="34"/>
  <c r="T60" i="34"/>
  <c r="G36" i="29"/>
  <c r="I36" i="29" s="1"/>
  <c r="J36" i="29" s="1"/>
  <c r="G54" i="45"/>
  <c r="G57" i="45" s="1"/>
  <c r="O54" i="45"/>
  <c r="C57" i="45"/>
  <c r="L14" i="32"/>
  <c r="G46" i="40"/>
  <c r="I46" i="40" s="1"/>
  <c r="J46" i="40" s="1"/>
  <c r="S54" i="36"/>
  <c r="T54" i="36"/>
  <c r="DP20" i="29"/>
  <c r="T20" i="29" s="1"/>
  <c r="DP44" i="29"/>
  <c r="T44" i="29" s="1"/>
  <c r="DP25" i="29"/>
  <c r="T25" i="29" s="1"/>
  <c r="DP49" i="29"/>
  <c r="T49" i="29" s="1"/>
  <c r="DP14" i="29"/>
  <c r="T14" i="29" s="1"/>
  <c r="DP41" i="29"/>
  <c r="T41" i="29" s="1"/>
  <c r="DP15" i="29"/>
  <c r="T15" i="29" s="1"/>
  <c r="DP39" i="29"/>
  <c r="T39" i="29" s="1"/>
  <c r="DP24" i="29"/>
  <c r="T24" i="29" s="1"/>
  <c r="DP60" i="29"/>
  <c r="T60" i="29" s="1"/>
  <c r="DP45" i="29"/>
  <c r="T45" i="29" s="1"/>
  <c r="DP21" i="29"/>
  <c r="T21" i="29" s="1"/>
  <c r="DP54" i="29"/>
  <c r="T54" i="29" s="1"/>
  <c r="DP35" i="29"/>
  <c r="T35" i="29" s="1"/>
  <c r="DP31" i="29"/>
  <c r="T31" i="29" s="1"/>
  <c r="DP9" i="29"/>
  <c r="T9" i="29" s="1"/>
  <c r="DP56" i="29"/>
  <c r="T56" i="29" s="1"/>
  <c r="DP30" i="29"/>
  <c r="T30" i="29" s="1"/>
  <c r="DP61" i="29"/>
  <c r="T61" i="29" s="1"/>
  <c r="DP46" i="29"/>
  <c r="T46" i="29" s="1"/>
  <c r="DP40" i="29"/>
  <c r="T40" i="29" s="1"/>
  <c r="DP29" i="29"/>
  <c r="T29" i="29" s="1"/>
  <c r="DQ7" i="29"/>
  <c r="DP34" i="29"/>
  <c r="T34" i="29" s="1"/>
  <c r="DP19" i="29"/>
  <c r="T19" i="29" s="1"/>
  <c r="DP55" i="29"/>
  <c r="T55" i="29" s="1"/>
  <c r="DP10" i="29"/>
  <c r="T10" i="29" s="1"/>
  <c r="DP11" i="29"/>
  <c r="T11" i="29" s="1"/>
  <c r="DP50" i="29"/>
  <c r="T50" i="29" s="1"/>
  <c r="DP51" i="29"/>
  <c r="T51" i="29" s="1"/>
  <c r="DP26" i="29"/>
  <c r="T26" i="29" s="1"/>
  <c r="DP36" i="29"/>
  <c r="T36" i="29" s="1"/>
  <c r="DP59" i="29"/>
  <c r="T59" i="29" s="1"/>
  <c r="O25" i="46"/>
  <c r="Q25" i="46" s="1"/>
  <c r="R25" i="46" s="1"/>
  <c r="S58" i="33"/>
  <c r="T58" i="33"/>
  <c r="S59" i="33"/>
  <c r="T59" i="33"/>
  <c r="T52" i="37"/>
  <c r="V52" i="37"/>
  <c r="W52" i="37"/>
  <c r="S52" i="37"/>
  <c r="U52" i="37"/>
  <c r="K22" i="45"/>
  <c r="K27" i="45"/>
  <c r="V60" i="35"/>
  <c r="J44" i="32"/>
  <c r="O10" i="45"/>
  <c r="W10" i="45"/>
  <c r="W45" i="45"/>
  <c r="AC53" i="34"/>
  <c r="P60" i="37"/>
  <c r="AC30" i="50"/>
  <c r="AD30" i="50" s="1"/>
  <c r="Q61" i="50"/>
  <c r="R61" i="50" s="1"/>
  <c r="G44" i="41"/>
  <c r="G47" i="41" s="1"/>
  <c r="G55" i="29"/>
  <c r="C57" i="29"/>
  <c r="DZ24" i="32"/>
  <c r="EF22" i="32"/>
  <c r="EF113" i="32" s="1"/>
  <c r="DX29" i="32"/>
  <c r="DA25" i="42"/>
  <c r="K25" i="42" s="1"/>
  <c r="DB7" i="42"/>
  <c r="DA21" i="42"/>
  <c r="K21" i="42" s="1"/>
  <c r="DA9" i="42"/>
  <c r="K9" i="42" s="1"/>
  <c r="DA29" i="42"/>
  <c r="K29" i="42" s="1"/>
  <c r="DA11" i="42"/>
  <c r="K11" i="42" s="1"/>
  <c r="DA30" i="42"/>
  <c r="K30" i="42" s="1"/>
  <c r="DA19" i="42"/>
  <c r="K19" i="42" s="1"/>
  <c r="DA20" i="42"/>
  <c r="K20" i="42" s="1"/>
  <c r="DA34" i="42"/>
  <c r="K34" i="42" s="1"/>
  <c r="DA24" i="42"/>
  <c r="K24" i="42" s="1"/>
  <c r="DA26" i="42"/>
  <c r="K26" i="42" s="1"/>
  <c r="DA10" i="42"/>
  <c r="K10" i="42" s="1"/>
  <c r="DA31" i="42"/>
  <c r="K31" i="42" s="1"/>
  <c r="DA36" i="42"/>
  <c r="K36" i="42" s="1"/>
  <c r="DA51" i="42"/>
  <c r="K51" i="42" s="1"/>
  <c r="DA54" i="42"/>
  <c r="K54" i="42" s="1"/>
  <c r="DA56" i="42"/>
  <c r="K56" i="42" s="1"/>
  <c r="DA46" i="42"/>
  <c r="K46" i="42" s="1"/>
  <c r="DA40" i="42"/>
  <c r="K40" i="42" s="1"/>
  <c r="DA60" i="42"/>
  <c r="K60" i="42" s="1"/>
  <c r="DA55" i="42"/>
  <c r="K55" i="42" s="1"/>
  <c r="DA59" i="42"/>
  <c r="K59" i="42" s="1"/>
  <c r="DA49" i="42"/>
  <c r="K49" i="42" s="1"/>
  <c r="DA41" i="42"/>
  <c r="K41" i="42" s="1"/>
  <c r="DA61" i="42"/>
  <c r="K61" i="42" s="1"/>
  <c r="DA39" i="42"/>
  <c r="K39" i="42" s="1"/>
  <c r="DA45" i="42"/>
  <c r="K45" i="42" s="1"/>
  <c r="DA35" i="42"/>
  <c r="K35" i="42" s="1"/>
  <c r="DA50" i="42"/>
  <c r="K50" i="42" s="1"/>
  <c r="DH14" i="32"/>
  <c r="DQ12" i="32"/>
  <c r="DQ111" i="32" s="1"/>
  <c r="O36" i="45"/>
  <c r="S60" i="33"/>
  <c r="T60" i="33"/>
  <c r="W60" i="33"/>
  <c r="U60" i="33"/>
  <c r="V60" i="33"/>
  <c r="X60" i="33"/>
  <c r="O59" i="45"/>
  <c r="W59" i="45"/>
  <c r="O51" i="46"/>
  <c r="O52" i="46" s="1"/>
  <c r="S27" i="45"/>
  <c r="S42" i="45"/>
  <c r="DP60" i="40"/>
  <c r="T60" i="40" s="1"/>
  <c r="X60" i="40" s="1"/>
  <c r="DP50" i="40"/>
  <c r="T50" i="40" s="1"/>
  <c r="DP19" i="40"/>
  <c r="T19" i="40" s="1"/>
  <c r="X19" i="40" s="1"/>
  <c r="DP54" i="40"/>
  <c r="T54" i="40" s="1"/>
  <c r="T57" i="40" s="1"/>
  <c r="DP30" i="40"/>
  <c r="T30" i="40" s="1"/>
  <c r="T32" i="40" s="1"/>
  <c r="DP61" i="40"/>
  <c r="T61" i="40" s="1"/>
  <c r="DP44" i="40"/>
  <c r="T44" i="40" s="1"/>
  <c r="T47" i="40" s="1"/>
  <c r="DP59" i="40"/>
  <c r="T59" i="40" s="1"/>
  <c r="DP21" i="40"/>
  <c r="T21" i="40" s="1"/>
  <c r="X21" i="40" s="1"/>
  <c r="I57" i="47"/>
  <c r="H57" i="47"/>
  <c r="L52" i="40"/>
  <c r="Q31" i="46"/>
  <c r="R31" i="46" s="1"/>
  <c r="W42" i="50"/>
  <c r="Z59" i="37"/>
  <c r="AD50" i="51"/>
  <c r="W50" i="51"/>
  <c r="Z55" i="51"/>
  <c r="Z54" i="51"/>
  <c r="G60" i="29"/>
  <c r="G62" i="29" s="1"/>
  <c r="AI44" i="32"/>
  <c r="AT43" i="32"/>
  <c r="AT135" i="32" s="1"/>
  <c r="G26" i="42"/>
  <c r="I26" i="42" s="1"/>
  <c r="J26" i="42" s="1"/>
  <c r="S52" i="38"/>
  <c r="T52" i="38"/>
  <c r="G59" i="40"/>
  <c r="G62" i="40" s="1"/>
  <c r="C62" i="40"/>
  <c r="DA10" i="40"/>
  <c r="K10" i="40" s="1"/>
  <c r="DA20" i="40"/>
  <c r="K20" i="40" s="1"/>
  <c r="M20" i="40" s="1"/>
  <c r="N20" i="40" s="1"/>
  <c r="DA41" i="40"/>
  <c r="K41" i="40" s="1"/>
  <c r="M41" i="40" s="1"/>
  <c r="N41" i="40" s="1"/>
  <c r="DA9" i="40"/>
  <c r="K9" i="40" s="1"/>
  <c r="M9" i="40" s="1"/>
  <c r="DA35" i="40"/>
  <c r="K35" i="40" s="1"/>
  <c r="M35" i="40" s="1"/>
  <c r="N35" i="40" s="1"/>
  <c r="DA24" i="40"/>
  <c r="K24" i="40" s="1"/>
  <c r="DA55" i="40"/>
  <c r="K55" i="40" s="1"/>
  <c r="O55" i="40" s="1"/>
  <c r="DA25" i="40"/>
  <c r="K25" i="40" s="1"/>
  <c r="DA61" i="40"/>
  <c r="K61" i="40" s="1"/>
  <c r="DA31" i="40"/>
  <c r="K31" i="40" s="1"/>
  <c r="M31" i="40" s="1"/>
  <c r="N31" i="40" s="1"/>
  <c r="DA60" i="40"/>
  <c r="K60" i="40" s="1"/>
  <c r="M60" i="40" s="1"/>
  <c r="N60" i="40" s="1"/>
  <c r="DA36" i="40"/>
  <c r="K36" i="40" s="1"/>
  <c r="DA40" i="40"/>
  <c r="K40" i="40" s="1"/>
  <c r="DA11" i="40"/>
  <c r="K11" i="40" s="1"/>
  <c r="DA34" i="40"/>
  <c r="K34" i="40" s="1"/>
  <c r="M34" i="40" s="1"/>
  <c r="N34" i="40" s="1"/>
  <c r="DA21" i="40"/>
  <c r="K21" i="40" s="1"/>
  <c r="M21" i="40" s="1"/>
  <c r="N21" i="40" s="1"/>
  <c r="DA49" i="40"/>
  <c r="K49" i="40" s="1"/>
  <c r="DA44" i="40"/>
  <c r="K44" i="40" s="1"/>
  <c r="M44" i="40" s="1"/>
  <c r="N44" i="40" s="1"/>
  <c r="DA45" i="40"/>
  <c r="K45" i="40" s="1"/>
  <c r="M45" i="40" s="1"/>
  <c r="N45" i="40" s="1"/>
  <c r="DB7" i="40"/>
  <c r="DB15" i="40" s="1"/>
  <c r="S15" i="40" s="1"/>
  <c r="DA51" i="40"/>
  <c r="K51" i="40" s="1"/>
  <c r="DA26" i="40"/>
  <c r="K26" i="40" s="1"/>
  <c r="M26" i="40" s="1"/>
  <c r="DA19" i="40"/>
  <c r="K19" i="40" s="1"/>
  <c r="O19" i="40" s="1"/>
  <c r="DA56" i="40"/>
  <c r="K56" i="40" s="1"/>
  <c r="DA46" i="40"/>
  <c r="K46" i="40" s="1"/>
  <c r="DA39" i="40"/>
  <c r="K39" i="40" s="1"/>
  <c r="M39" i="40" s="1"/>
  <c r="N39" i="40" s="1"/>
  <c r="DA30" i="40"/>
  <c r="K30" i="40" s="1"/>
  <c r="M30" i="40" s="1"/>
  <c r="N30" i="40" s="1"/>
  <c r="DA59" i="40"/>
  <c r="K59" i="40" s="1"/>
  <c r="DA54" i="40"/>
  <c r="K54" i="40" s="1"/>
  <c r="DA50" i="40"/>
  <c r="K50" i="40" s="1"/>
  <c r="DA29" i="40"/>
  <c r="K29" i="40" s="1"/>
  <c r="DO41" i="42"/>
  <c r="L41" i="42" s="1"/>
  <c r="DO51" i="42"/>
  <c r="L51" i="42" s="1"/>
  <c r="DO61" i="42"/>
  <c r="L61" i="42" s="1"/>
  <c r="DO9" i="42"/>
  <c r="L9" i="42" s="1"/>
  <c r="DO29" i="42"/>
  <c r="L29" i="42" s="1"/>
  <c r="DO20" i="42"/>
  <c r="L20" i="42" s="1"/>
  <c r="DO31" i="42"/>
  <c r="L31" i="42" s="1"/>
  <c r="DO36" i="42"/>
  <c r="L36" i="42" s="1"/>
  <c r="DO46" i="42"/>
  <c r="L46" i="42" s="1"/>
  <c r="DO56" i="42"/>
  <c r="L56" i="42" s="1"/>
  <c r="DO25" i="42"/>
  <c r="L25" i="42" s="1"/>
  <c r="DO10" i="42"/>
  <c r="L10" i="42" s="1"/>
  <c r="DO24" i="42"/>
  <c r="L24" i="42" s="1"/>
  <c r="DO40" i="42"/>
  <c r="L40" i="42" s="1"/>
  <c r="DO50" i="42"/>
  <c r="L50" i="42" s="1"/>
  <c r="DO60" i="42"/>
  <c r="L60" i="42" s="1"/>
  <c r="DO26" i="42"/>
  <c r="L26" i="42" s="1"/>
  <c r="DO30" i="42"/>
  <c r="L30" i="42" s="1"/>
  <c r="DO49" i="42"/>
  <c r="L49" i="42" s="1"/>
  <c r="DO55" i="42"/>
  <c r="L55" i="42" s="1"/>
  <c r="DO19" i="42"/>
  <c r="L19" i="42" s="1"/>
  <c r="DO35" i="42"/>
  <c r="L35" i="42" s="1"/>
  <c r="DO44" i="42"/>
  <c r="L44" i="42" s="1"/>
  <c r="DO11" i="42"/>
  <c r="L11" i="42" s="1"/>
  <c r="DO39" i="42"/>
  <c r="L39" i="42" s="1"/>
  <c r="DP7" i="42"/>
  <c r="DO54" i="42"/>
  <c r="L54" i="42" s="1"/>
  <c r="DO21" i="42"/>
  <c r="L21" i="42" s="1"/>
  <c r="DO45" i="42"/>
  <c r="L45" i="42" s="1"/>
  <c r="DO59" i="42"/>
  <c r="L59" i="42" s="1"/>
  <c r="DO34" i="42"/>
  <c r="L34" i="42" s="1"/>
  <c r="W59" i="37"/>
  <c r="S59" i="37"/>
  <c r="T59" i="37"/>
  <c r="U59" i="37"/>
  <c r="V59" i="37"/>
  <c r="O46" i="46"/>
  <c r="Q46" i="46" s="1"/>
  <c r="R46" i="46" s="1"/>
  <c r="W46" i="46"/>
  <c r="O45" i="45"/>
  <c r="O41" i="46"/>
  <c r="Q41" i="46" s="1"/>
  <c r="R41" i="46" s="1"/>
  <c r="W41" i="46"/>
  <c r="O51" i="45"/>
  <c r="W51" i="45"/>
  <c r="O26" i="45"/>
  <c r="O27" i="45" s="1"/>
  <c r="W26" i="45"/>
  <c r="O55" i="29"/>
  <c r="W44" i="46"/>
  <c r="O44" i="46"/>
  <c r="K47" i="45"/>
  <c r="W9" i="45"/>
  <c r="K12" i="45"/>
  <c r="O9" i="45"/>
  <c r="W36" i="45"/>
  <c r="S22" i="45"/>
  <c r="S12" i="46"/>
  <c r="M35" i="46"/>
  <c r="AD52" i="37"/>
  <c r="AD60" i="37"/>
  <c r="AB60" i="37"/>
  <c r="AA60" i="37"/>
  <c r="AC60" i="37"/>
  <c r="L59" i="47"/>
  <c r="P52" i="50"/>
  <c r="Z60" i="51"/>
  <c r="AD59" i="34"/>
  <c r="J50" i="47"/>
  <c r="Y60" i="51"/>
  <c r="AA60" i="51"/>
  <c r="AD60" i="51"/>
  <c r="P60" i="51"/>
  <c r="AC60" i="51"/>
  <c r="J59" i="47"/>
  <c r="P38" i="51"/>
  <c r="P48" i="51" s="1"/>
  <c r="J35" i="47"/>
  <c r="AB53" i="34"/>
  <c r="P55" i="51"/>
  <c r="M27" i="50"/>
  <c r="N27" i="50" s="1"/>
  <c r="AB53" i="33"/>
  <c r="AB52" i="37"/>
  <c r="P25" i="51"/>
  <c r="P35" i="51" s="1"/>
  <c r="AB60" i="51"/>
  <c r="M47" i="50"/>
  <c r="N47" i="50" s="1"/>
  <c r="M52" i="50"/>
  <c r="N52" i="50" s="1"/>
  <c r="M57" i="50"/>
  <c r="N57" i="50" s="1"/>
  <c r="M42" i="50"/>
  <c r="N42" i="50" s="1"/>
  <c r="M32" i="50"/>
  <c r="N32" i="50" s="1"/>
  <c r="H27" i="41"/>
  <c r="M62" i="50"/>
  <c r="N62" i="50" s="1"/>
  <c r="P42" i="50"/>
  <c r="M22" i="50"/>
  <c r="N22" i="50" s="1"/>
  <c r="Y60" i="50"/>
  <c r="Z60" i="50" s="1"/>
  <c r="Q45" i="50"/>
  <c r="R45" i="50" s="1"/>
  <c r="Q39" i="50"/>
  <c r="R39" i="50" s="1"/>
  <c r="Y59" i="36"/>
  <c r="AC96" i="10"/>
  <c r="AB111" i="10"/>
  <c r="AB113" i="10"/>
  <c r="AB38" i="51"/>
  <c r="W38" i="51"/>
  <c r="Y25" i="51"/>
  <c r="V25" i="51"/>
  <c r="AD25" i="51"/>
  <c r="O15" i="29"/>
  <c r="W96" i="10"/>
  <c r="Z38" i="51"/>
  <c r="V38" i="51"/>
  <c r="AA38" i="51"/>
  <c r="Z25" i="51"/>
  <c r="AC25" i="51"/>
  <c r="AA96" i="10"/>
  <c r="Z111" i="10"/>
  <c r="Y38" i="51"/>
  <c r="AC38" i="51"/>
  <c r="AD38" i="51"/>
  <c r="AB25" i="51"/>
  <c r="X25" i="51"/>
  <c r="E51" i="51"/>
  <c r="E61" i="51" s="1"/>
  <c r="E22" i="51"/>
  <c r="F51" i="51"/>
  <c r="F61" i="51" s="1"/>
  <c r="F22" i="51"/>
  <c r="I51" i="51"/>
  <c r="I61" i="51" s="1"/>
  <c r="I22" i="51"/>
  <c r="L51" i="51"/>
  <c r="L61" i="51" s="1"/>
  <c r="L22" i="51"/>
  <c r="N51" i="51"/>
  <c r="N61" i="51" s="1"/>
  <c r="N22" i="51"/>
  <c r="M51" i="51"/>
  <c r="M61" i="51" s="1"/>
  <c r="M22" i="51"/>
  <c r="DC14" i="50"/>
  <c r="AA14" i="50" s="1"/>
  <c r="AA64" i="50" s="1"/>
  <c r="K51" i="51"/>
  <c r="K61" i="51" s="1"/>
  <c r="K22" i="51"/>
  <c r="O51" i="51"/>
  <c r="O61" i="51" s="1"/>
  <c r="O22" i="51"/>
  <c r="H51" i="51"/>
  <c r="H61" i="51" s="1"/>
  <c r="H22" i="51"/>
  <c r="J51" i="51"/>
  <c r="J61" i="51" s="1"/>
  <c r="J22" i="51"/>
  <c r="P47" i="50"/>
  <c r="P57" i="50"/>
  <c r="M37" i="50"/>
  <c r="N37" i="50" s="1"/>
  <c r="P12" i="50"/>
  <c r="P22" i="50"/>
  <c r="P59" i="36"/>
  <c r="P62" i="50"/>
  <c r="P27" i="50"/>
  <c r="Q21" i="50"/>
  <c r="R21" i="50" s="1"/>
  <c r="U59" i="38"/>
  <c r="Y50" i="50"/>
  <c r="Z50" i="50" s="1"/>
  <c r="P29" i="36"/>
  <c r="V29" i="34"/>
  <c r="X29" i="36"/>
  <c r="T29" i="34"/>
  <c r="AB29" i="34"/>
  <c r="U29" i="34"/>
  <c r="U15" i="50"/>
  <c r="V15" i="50" s="1"/>
  <c r="U12" i="51"/>
  <c r="V48" i="51"/>
  <c r="AB48" i="51"/>
  <c r="W48" i="51"/>
  <c r="AC48" i="51"/>
  <c r="X48" i="51"/>
  <c r="S48" i="51"/>
  <c r="AD48" i="51"/>
  <c r="Y48" i="51"/>
  <c r="T48" i="51"/>
  <c r="Z48" i="51"/>
  <c r="U48" i="51"/>
  <c r="AA48" i="51"/>
  <c r="AB35" i="51"/>
  <c r="W35" i="51"/>
  <c r="V35" i="51"/>
  <c r="X35" i="51"/>
  <c r="S35" i="51"/>
  <c r="AC35" i="51"/>
  <c r="T35" i="51"/>
  <c r="AD35" i="51"/>
  <c r="Y35" i="51"/>
  <c r="AA35" i="51"/>
  <c r="Z35" i="51"/>
  <c r="U35" i="51"/>
  <c r="DQ24" i="32"/>
  <c r="AB52" i="35"/>
  <c r="AD53" i="33"/>
  <c r="AF16" i="50"/>
  <c r="AD59" i="38"/>
  <c r="W59" i="34"/>
  <c r="Z59" i="34"/>
  <c r="AC59" i="38"/>
  <c r="P59" i="38"/>
  <c r="Y59" i="34"/>
  <c r="V59" i="34"/>
  <c r="U59" i="34"/>
  <c r="AA59" i="38"/>
  <c r="AB59" i="38"/>
  <c r="T59" i="38"/>
  <c r="AB59" i="34"/>
  <c r="T59" i="34"/>
  <c r="P59" i="34"/>
  <c r="X59" i="37"/>
  <c r="X59" i="38"/>
  <c r="AC59" i="34"/>
  <c r="X59" i="34"/>
  <c r="Y59" i="37"/>
  <c r="AC55" i="50"/>
  <c r="AD55" i="50" s="1"/>
  <c r="AA59" i="37"/>
  <c r="Z59" i="38"/>
  <c r="AB59" i="33"/>
  <c r="AC60" i="35"/>
  <c r="P60" i="35"/>
  <c r="Y60" i="35"/>
  <c r="P32" i="50"/>
  <c r="X15" i="50"/>
  <c r="X65" i="50" s="1"/>
  <c r="T60" i="37"/>
  <c r="W60" i="34"/>
  <c r="AC60" i="34"/>
  <c r="AA60" i="35"/>
  <c r="AB60" i="35"/>
  <c r="AD60" i="35"/>
  <c r="Z60" i="35"/>
  <c r="Q60" i="50"/>
  <c r="R60" i="50" s="1"/>
  <c r="E62" i="50"/>
  <c r="F62" i="50" s="1"/>
  <c r="F59" i="50"/>
  <c r="S60" i="36"/>
  <c r="T60" i="36"/>
  <c r="G62" i="50"/>
  <c r="FJ19" i="32"/>
  <c r="H62" i="50"/>
  <c r="I59" i="50"/>
  <c r="I60" i="50"/>
  <c r="J60" i="50" s="1"/>
  <c r="I54" i="50"/>
  <c r="H57" i="50"/>
  <c r="W59" i="36"/>
  <c r="T59" i="36"/>
  <c r="S59" i="36"/>
  <c r="V59" i="36"/>
  <c r="U59" i="36"/>
  <c r="EU29" i="32"/>
  <c r="EU24" i="32"/>
  <c r="E57" i="50"/>
  <c r="F57" i="50" s="1"/>
  <c r="F54" i="50"/>
  <c r="EU19" i="32"/>
  <c r="AD59" i="33"/>
  <c r="P37" i="50"/>
  <c r="G58" i="47"/>
  <c r="E52" i="50"/>
  <c r="F52" i="50" s="1"/>
  <c r="F49" i="50"/>
  <c r="Q50" i="50"/>
  <c r="R50" i="50" s="1"/>
  <c r="G52" i="50"/>
  <c r="I50" i="50"/>
  <c r="J50" i="50" s="1"/>
  <c r="H52" i="50"/>
  <c r="I49" i="50"/>
  <c r="DQ19" i="32"/>
  <c r="I44" i="50"/>
  <c r="H47" i="50"/>
  <c r="I45" i="50"/>
  <c r="J45" i="50" s="1"/>
  <c r="E47" i="50"/>
  <c r="F47" i="50" s="1"/>
  <c r="F44" i="50"/>
  <c r="G47" i="50"/>
  <c r="O47" i="50"/>
  <c r="X16" i="50"/>
  <c r="X66" i="50" s="1"/>
  <c r="E42" i="50"/>
  <c r="F42" i="50" s="1"/>
  <c r="F39" i="50"/>
  <c r="I39" i="50"/>
  <c r="H42" i="50"/>
  <c r="F34" i="50"/>
  <c r="E37" i="50"/>
  <c r="F37" i="50" s="1"/>
  <c r="H37" i="50"/>
  <c r="I34" i="50"/>
  <c r="CM34" i="32"/>
  <c r="CM19" i="32"/>
  <c r="CM44" i="32"/>
  <c r="BX29" i="32"/>
  <c r="I29" i="50"/>
  <c r="H32" i="50"/>
  <c r="BX24" i="32"/>
  <c r="F29" i="50"/>
  <c r="E32" i="50"/>
  <c r="F32" i="50" s="1"/>
  <c r="BX14" i="32"/>
  <c r="AF31" i="50"/>
  <c r="Y53" i="33"/>
  <c r="E27" i="50"/>
  <c r="F27" i="50" s="1"/>
  <c r="F24" i="50"/>
  <c r="AC53" i="33"/>
  <c r="AA53" i="33"/>
  <c r="P53" i="34"/>
  <c r="H27" i="50"/>
  <c r="I24" i="50"/>
  <c r="V53" i="33"/>
  <c r="Z53" i="33"/>
  <c r="AD53" i="34"/>
  <c r="Y53" i="34"/>
  <c r="U52" i="35"/>
  <c r="Y52" i="38"/>
  <c r="P52" i="38"/>
  <c r="AD52" i="38"/>
  <c r="X52" i="38"/>
  <c r="Z52" i="38"/>
  <c r="E22" i="50"/>
  <c r="F22" i="50" s="1"/>
  <c r="F19" i="50"/>
  <c r="H22" i="50"/>
  <c r="I19" i="50"/>
  <c r="P44" i="10"/>
  <c r="L25" i="38"/>
  <c r="L35" i="38" s="1"/>
  <c r="J38" i="34"/>
  <c r="J48" i="34" s="1"/>
  <c r="K51" i="37"/>
  <c r="K61" i="37" s="1"/>
  <c r="K35" i="37"/>
  <c r="L51" i="36"/>
  <c r="M12" i="50"/>
  <c r="N12" i="50" s="1"/>
  <c r="I25" i="34"/>
  <c r="I35" i="34" s="1"/>
  <c r="M12" i="33"/>
  <c r="M22" i="33" s="1"/>
  <c r="H38" i="33"/>
  <c r="H48" i="33" s="1"/>
  <c r="M38" i="38"/>
  <c r="M48" i="38" s="1"/>
  <c r="AF30" i="50"/>
  <c r="I12" i="33"/>
  <c r="H25" i="33"/>
  <c r="L38" i="33"/>
  <c r="L48" i="33" s="1"/>
  <c r="L12" i="38"/>
  <c r="L22" i="38" s="1"/>
  <c r="E22" i="34"/>
  <c r="M35" i="36"/>
  <c r="M51" i="36"/>
  <c r="I51" i="37"/>
  <c r="I61" i="37" s="1"/>
  <c r="I22" i="37"/>
  <c r="AC44" i="10"/>
  <c r="Y14" i="32"/>
  <c r="I12" i="38"/>
  <c r="M25" i="34"/>
  <c r="M35" i="34" s="1"/>
  <c r="L66" i="50"/>
  <c r="M16" i="50"/>
  <c r="G25" i="34"/>
  <c r="G35" i="34" s="1"/>
  <c r="E15" i="50"/>
  <c r="F15" i="50" s="1"/>
  <c r="H15" i="50"/>
  <c r="M12" i="34"/>
  <c r="M22" i="34" s="1"/>
  <c r="K12" i="33"/>
  <c r="K22" i="33" s="1"/>
  <c r="CZ14" i="50"/>
  <c r="C14" i="50" s="1"/>
  <c r="DN14" i="50"/>
  <c r="D14" i="50" s="1"/>
  <c r="M25" i="35"/>
  <c r="M35" i="35" s="1"/>
  <c r="N38" i="34"/>
  <c r="N48" i="34" s="1"/>
  <c r="S19" i="10"/>
  <c r="E16" i="50"/>
  <c r="F16" i="50" s="1"/>
  <c r="H16" i="50"/>
  <c r="H66" i="50" s="1"/>
  <c r="P16" i="50"/>
  <c r="G15" i="50"/>
  <c r="G65" i="50" s="1"/>
  <c r="O15" i="50"/>
  <c r="O65" i="50" s="1"/>
  <c r="W15" i="50"/>
  <c r="W65" i="50" s="1"/>
  <c r="U98" i="10"/>
  <c r="W98" i="10"/>
  <c r="T98" i="10"/>
  <c r="DA14" i="46"/>
  <c r="K14" i="46" s="1"/>
  <c r="AD24" i="32"/>
  <c r="DB14" i="50"/>
  <c r="S14" i="50" s="1"/>
  <c r="DP14" i="50"/>
  <c r="T14" i="50" s="1"/>
  <c r="DQ14" i="50"/>
  <c r="AB14" i="50" s="1"/>
  <c r="AB17" i="50" s="1"/>
  <c r="U16" i="50"/>
  <c r="V16" i="50" s="1"/>
  <c r="J12" i="36"/>
  <c r="K25" i="34"/>
  <c r="K35" i="34" s="1"/>
  <c r="M12" i="37"/>
  <c r="G16" i="50"/>
  <c r="G66" i="50" s="1"/>
  <c r="O16" i="50"/>
  <c r="O66" i="50" s="1"/>
  <c r="W16" i="50"/>
  <c r="W66" i="50" s="1"/>
  <c r="I12" i="34"/>
  <c r="G12" i="33"/>
  <c r="E12" i="38"/>
  <c r="DO14" i="50"/>
  <c r="L14" i="50" s="1"/>
  <c r="DA14" i="50"/>
  <c r="K14" i="50" s="1"/>
  <c r="P15" i="50"/>
  <c r="L65" i="50"/>
  <c r="M15" i="50"/>
  <c r="DN15" i="29"/>
  <c r="D15" i="29" s="1"/>
  <c r="T115" i="10"/>
  <c r="S115" i="10"/>
  <c r="D25" i="37"/>
  <c r="CZ15" i="45"/>
  <c r="C15" i="45" s="1"/>
  <c r="U115" i="10"/>
  <c r="T95" i="10"/>
  <c r="DA14" i="40"/>
  <c r="K14" i="40" s="1"/>
  <c r="J37" i="32"/>
  <c r="J116" i="32" s="1"/>
  <c r="Y39" i="7"/>
  <c r="E12" i="50"/>
  <c r="F12" i="50" s="1"/>
  <c r="F9" i="50"/>
  <c r="I10" i="50"/>
  <c r="DA11" i="46"/>
  <c r="K11" i="46" s="1"/>
  <c r="M11" i="46" s="1"/>
  <c r="N11" i="46" s="1"/>
  <c r="E37" i="38"/>
  <c r="H12" i="50"/>
  <c r="I9" i="50"/>
  <c r="X134" i="7"/>
  <c r="DN11" i="45"/>
  <c r="D11" i="45" s="1"/>
  <c r="Y134" i="7"/>
  <c r="CZ11" i="46"/>
  <c r="C11" i="46" s="1"/>
  <c r="Z134" i="7"/>
  <c r="P134" i="7"/>
  <c r="AB134" i="7"/>
  <c r="D37" i="38"/>
  <c r="W134" i="7"/>
  <c r="U134" i="7"/>
  <c r="AC134" i="7"/>
  <c r="V134" i="7"/>
  <c r="AD134" i="7"/>
  <c r="S134" i="7"/>
  <c r="AA134" i="7"/>
  <c r="T134" i="7"/>
  <c r="V39" i="7"/>
  <c r="F11" i="50"/>
  <c r="X116" i="7"/>
  <c r="W116" i="7"/>
  <c r="U116" i="7"/>
  <c r="P116" i="7"/>
  <c r="AD116" i="7"/>
  <c r="V116" i="7"/>
  <c r="AB116" i="7"/>
  <c r="T116" i="7"/>
  <c r="Y116" i="7"/>
  <c r="S116" i="7"/>
  <c r="D24" i="38"/>
  <c r="Z116" i="7"/>
  <c r="CZ10" i="46"/>
  <c r="C10" i="46" s="1"/>
  <c r="AC116" i="7"/>
  <c r="AA116" i="7"/>
  <c r="F10" i="50"/>
  <c r="O38" i="32"/>
  <c r="O134" i="32" s="1"/>
  <c r="AD39" i="7"/>
  <c r="U50" i="34"/>
  <c r="G12" i="50"/>
  <c r="I11" i="50"/>
  <c r="D37" i="32"/>
  <c r="D116" i="32" s="1"/>
  <c r="S39" i="7"/>
  <c r="E24" i="38"/>
  <c r="DA10" i="46"/>
  <c r="K10" i="46" s="1"/>
  <c r="W50" i="33"/>
  <c r="Z50" i="34"/>
  <c r="AA50" i="34"/>
  <c r="X50" i="34"/>
  <c r="W50" i="34"/>
  <c r="AD50" i="34"/>
  <c r="V50" i="34"/>
  <c r="AC50" i="35"/>
  <c r="Y50" i="34"/>
  <c r="E10" i="48"/>
  <c r="F10" i="48" s="1"/>
  <c r="AF61" i="50"/>
  <c r="AG29" i="50"/>
  <c r="DR61" i="50"/>
  <c r="AJ61" i="50" s="1"/>
  <c r="DR59" i="50"/>
  <c r="AJ59" i="50" s="1"/>
  <c r="AN59" i="50" s="1"/>
  <c r="DR60" i="50"/>
  <c r="AJ60" i="50" s="1"/>
  <c r="DR56" i="50"/>
  <c r="AJ56" i="50" s="1"/>
  <c r="AN56" i="50" s="1"/>
  <c r="DR55" i="50"/>
  <c r="AJ55" i="50" s="1"/>
  <c r="AN55" i="50" s="1"/>
  <c r="DR54" i="50"/>
  <c r="AJ54" i="50" s="1"/>
  <c r="DR50" i="50"/>
  <c r="AJ50" i="50" s="1"/>
  <c r="DR51" i="50"/>
  <c r="AJ51" i="50" s="1"/>
  <c r="AN51" i="50" s="1"/>
  <c r="DR49" i="50"/>
  <c r="AJ49" i="50" s="1"/>
  <c r="AN49" i="50" s="1"/>
  <c r="DR46" i="50"/>
  <c r="AJ46" i="50" s="1"/>
  <c r="AN46" i="50" s="1"/>
  <c r="DR44" i="50"/>
  <c r="AJ44" i="50" s="1"/>
  <c r="DR41" i="50"/>
  <c r="AJ41" i="50" s="1"/>
  <c r="AN41" i="50" s="1"/>
  <c r="DR40" i="50"/>
  <c r="AJ40" i="50" s="1"/>
  <c r="AN40" i="50" s="1"/>
  <c r="DR45" i="50"/>
  <c r="AJ45" i="50" s="1"/>
  <c r="AN45" i="50" s="1"/>
  <c r="DR39" i="50"/>
  <c r="AJ39" i="50" s="1"/>
  <c r="DR36" i="50"/>
  <c r="AJ36" i="50" s="1"/>
  <c r="AN36" i="50" s="1"/>
  <c r="DR35" i="50"/>
  <c r="AJ35" i="50" s="1"/>
  <c r="AN35" i="50" s="1"/>
  <c r="DR34" i="50"/>
  <c r="AJ34" i="50" s="1"/>
  <c r="AN34" i="50" s="1"/>
  <c r="DR29" i="50"/>
  <c r="AJ29" i="50" s="1"/>
  <c r="AN29" i="50" s="1"/>
  <c r="DR31" i="50"/>
  <c r="AJ31" i="50" s="1"/>
  <c r="DR26" i="50"/>
  <c r="AJ26" i="50" s="1"/>
  <c r="AN26" i="50" s="1"/>
  <c r="DR25" i="50"/>
  <c r="AJ25" i="50" s="1"/>
  <c r="AN25" i="50" s="1"/>
  <c r="DR24" i="50"/>
  <c r="AJ24" i="50" s="1"/>
  <c r="DR21" i="50"/>
  <c r="AJ21" i="50" s="1"/>
  <c r="AN21" i="50" s="1"/>
  <c r="DR30" i="50"/>
  <c r="AJ30" i="50" s="1"/>
  <c r="DR19" i="50"/>
  <c r="AJ19" i="50" s="1"/>
  <c r="AN19" i="50" s="1"/>
  <c r="DR16" i="50"/>
  <c r="AJ16" i="50" s="1"/>
  <c r="DR15" i="50"/>
  <c r="AJ15" i="50" s="1"/>
  <c r="AN15" i="50" s="1"/>
  <c r="DR20" i="50"/>
  <c r="AJ20" i="50" s="1"/>
  <c r="AN20" i="50" s="1"/>
  <c r="DR14" i="50"/>
  <c r="AJ14" i="50" s="1"/>
  <c r="DR11" i="50"/>
  <c r="AJ11" i="50" s="1"/>
  <c r="DR10" i="50"/>
  <c r="AJ10" i="50" s="1"/>
  <c r="AN10" i="50" s="1"/>
  <c r="DR9" i="50"/>
  <c r="AJ9" i="50" s="1"/>
  <c r="AN9" i="50" s="1"/>
  <c r="DS7" i="50"/>
  <c r="AC29" i="50"/>
  <c r="AB32" i="50"/>
  <c r="AC39" i="50"/>
  <c r="AB42" i="50"/>
  <c r="AC45" i="50"/>
  <c r="AD45" i="50" s="1"/>
  <c r="AF45" i="50"/>
  <c r="AG45" i="50" s="1"/>
  <c r="AH45" i="50" s="1"/>
  <c r="AC51" i="50"/>
  <c r="AD51" i="50" s="1"/>
  <c r="AB62" i="50"/>
  <c r="AC59" i="50"/>
  <c r="Y29" i="50"/>
  <c r="U52" i="50"/>
  <c r="V52" i="50" s="1"/>
  <c r="V49" i="50"/>
  <c r="AF19" i="50"/>
  <c r="R29" i="50"/>
  <c r="AF21" i="50"/>
  <c r="AF59" i="50"/>
  <c r="AF50" i="50"/>
  <c r="AG50" i="50" s="1"/>
  <c r="AH50" i="50" s="1"/>
  <c r="AF35" i="50"/>
  <c r="AA12" i="50"/>
  <c r="AE9" i="50"/>
  <c r="AA22" i="50"/>
  <c r="AE19" i="50"/>
  <c r="AA32" i="50"/>
  <c r="AE25" i="50"/>
  <c r="AE31" i="50"/>
  <c r="AE40" i="50"/>
  <c r="AE46" i="50"/>
  <c r="AA57" i="50"/>
  <c r="AE54" i="50"/>
  <c r="AG54" i="50" s="1"/>
  <c r="Y11" i="50"/>
  <c r="AF55" i="50"/>
  <c r="X52" i="50"/>
  <c r="Y44" i="50"/>
  <c r="X47" i="50"/>
  <c r="Y9" i="50"/>
  <c r="X12" i="50"/>
  <c r="U42" i="50"/>
  <c r="V42" i="50" s="1"/>
  <c r="V39" i="50"/>
  <c r="AB12" i="50"/>
  <c r="AC9" i="50"/>
  <c r="AF9" i="50"/>
  <c r="AC20" i="50"/>
  <c r="AD20" i="50" s="1"/>
  <c r="AB37" i="50"/>
  <c r="AC34" i="50"/>
  <c r="AB57" i="50"/>
  <c r="AC54" i="50"/>
  <c r="AC60" i="50"/>
  <c r="AD60" i="50" s="1"/>
  <c r="X32" i="50"/>
  <c r="AF40" i="50"/>
  <c r="Y10" i="50"/>
  <c r="AF49" i="50"/>
  <c r="X62" i="50"/>
  <c r="Y59" i="50"/>
  <c r="AF25" i="50"/>
  <c r="U27" i="50"/>
  <c r="V27" i="50" s="1"/>
  <c r="V24" i="50"/>
  <c r="Y39" i="50"/>
  <c r="AA65" i="50"/>
  <c r="AE10" i="50"/>
  <c r="AE15" i="50"/>
  <c r="AE20" i="50"/>
  <c r="AE26" i="50"/>
  <c r="AA37" i="50"/>
  <c r="AE34" i="50"/>
  <c r="AE41" i="50"/>
  <c r="AA52" i="50"/>
  <c r="AE49" i="50"/>
  <c r="AE55" i="50"/>
  <c r="AE61" i="50"/>
  <c r="AF34" i="50"/>
  <c r="U37" i="50"/>
  <c r="V37" i="50" s="1"/>
  <c r="V34" i="50"/>
  <c r="AF15" i="50"/>
  <c r="AG24" i="50"/>
  <c r="AB65" i="50"/>
  <c r="AC10" i="50"/>
  <c r="AC16" i="50"/>
  <c r="AD16" i="50" s="1"/>
  <c r="AC21" i="50"/>
  <c r="AD21" i="50" s="1"/>
  <c r="AC26" i="50"/>
  <c r="AD26" i="50" s="1"/>
  <c r="AF26" i="50"/>
  <c r="AC36" i="50"/>
  <c r="AD36" i="50" s="1"/>
  <c r="AF36" i="50"/>
  <c r="AC49" i="50"/>
  <c r="AB52" i="50"/>
  <c r="X22" i="50"/>
  <c r="Y19" i="50"/>
  <c r="AF60" i="50"/>
  <c r="AG60" i="50" s="1"/>
  <c r="AH60" i="50" s="1"/>
  <c r="X42" i="50"/>
  <c r="AA66" i="50"/>
  <c r="AE11" i="50"/>
  <c r="AE16" i="50"/>
  <c r="AE21" i="50"/>
  <c r="AE36" i="50"/>
  <c r="AE35" i="50"/>
  <c r="AA47" i="50"/>
  <c r="AE44" i="50"/>
  <c r="AE56" i="50"/>
  <c r="AF20" i="50"/>
  <c r="AF46" i="50"/>
  <c r="V10" i="50"/>
  <c r="AG39" i="50"/>
  <c r="X57" i="50"/>
  <c r="Y54" i="50"/>
  <c r="U57" i="50"/>
  <c r="V57" i="50" s="1"/>
  <c r="V54" i="50"/>
  <c r="AB66" i="50"/>
  <c r="AC11" i="50"/>
  <c r="AF11" i="50"/>
  <c r="AC19" i="50"/>
  <c r="AB22" i="50"/>
  <c r="AB27" i="50"/>
  <c r="AC24" i="50"/>
  <c r="AB47" i="50"/>
  <c r="AC44" i="50"/>
  <c r="AC56" i="50"/>
  <c r="AD56" i="50" s="1"/>
  <c r="AF56" i="50"/>
  <c r="AF44" i="50"/>
  <c r="U47" i="50"/>
  <c r="V47" i="50" s="1"/>
  <c r="V44" i="50"/>
  <c r="U32" i="50"/>
  <c r="V32" i="50" s="1"/>
  <c r="V29" i="50"/>
  <c r="U22" i="50"/>
  <c r="V22" i="50" s="1"/>
  <c r="V19" i="50"/>
  <c r="X27" i="50"/>
  <c r="Y24" i="50"/>
  <c r="U62" i="50"/>
  <c r="V62" i="50" s="1"/>
  <c r="V59" i="50"/>
  <c r="AF41" i="50"/>
  <c r="V11" i="50"/>
  <c r="DD61" i="50"/>
  <c r="AI61" i="50" s="1"/>
  <c r="AM61" i="50" s="1"/>
  <c r="DD59" i="50"/>
  <c r="AI59" i="50" s="1"/>
  <c r="AM59" i="50" s="1"/>
  <c r="DD60" i="50"/>
  <c r="AI60" i="50" s="1"/>
  <c r="DD56" i="50"/>
  <c r="AI56" i="50" s="1"/>
  <c r="AM56" i="50" s="1"/>
  <c r="DD55" i="50"/>
  <c r="AI55" i="50" s="1"/>
  <c r="AM55" i="50" s="1"/>
  <c r="DD54" i="50"/>
  <c r="AI54" i="50" s="1"/>
  <c r="DD50" i="50"/>
  <c r="AI50" i="50" s="1"/>
  <c r="DD49" i="50"/>
  <c r="AI49" i="50" s="1"/>
  <c r="AM49" i="50" s="1"/>
  <c r="DD51" i="50"/>
  <c r="AI51" i="50" s="1"/>
  <c r="AM51" i="50" s="1"/>
  <c r="DD45" i="50"/>
  <c r="AI45" i="50" s="1"/>
  <c r="DD46" i="50"/>
  <c r="AI46" i="50" s="1"/>
  <c r="DD44" i="50"/>
  <c r="AI44" i="50" s="1"/>
  <c r="DD41" i="50"/>
  <c r="AI41" i="50" s="1"/>
  <c r="DD40" i="50"/>
  <c r="AI40" i="50" s="1"/>
  <c r="DD39" i="50"/>
  <c r="AI39" i="50" s="1"/>
  <c r="DD36" i="50"/>
  <c r="AI36" i="50" s="1"/>
  <c r="AM36" i="50" s="1"/>
  <c r="DD35" i="50"/>
  <c r="AI35" i="50" s="1"/>
  <c r="AM35" i="50" s="1"/>
  <c r="DD34" i="50"/>
  <c r="AI34" i="50" s="1"/>
  <c r="DD29" i="50"/>
  <c r="AI29" i="50" s="1"/>
  <c r="DD26" i="50"/>
  <c r="AI26" i="50" s="1"/>
  <c r="AM26" i="50" s="1"/>
  <c r="DD25" i="50"/>
  <c r="AI25" i="50" s="1"/>
  <c r="AM25" i="50" s="1"/>
  <c r="DD31" i="50"/>
  <c r="AI31" i="50" s="1"/>
  <c r="DD24" i="50"/>
  <c r="AI24" i="50" s="1"/>
  <c r="DD21" i="50"/>
  <c r="AI21" i="50" s="1"/>
  <c r="AM21" i="50" s="1"/>
  <c r="DD19" i="50"/>
  <c r="AI19" i="50" s="1"/>
  <c r="DD30" i="50"/>
  <c r="AI30" i="50" s="1"/>
  <c r="AM30" i="50" s="1"/>
  <c r="DD16" i="50"/>
  <c r="AI16" i="50" s="1"/>
  <c r="DD15" i="50"/>
  <c r="AI15" i="50" s="1"/>
  <c r="DD14" i="50"/>
  <c r="AI14" i="50" s="1"/>
  <c r="DD11" i="50"/>
  <c r="AI11" i="50" s="1"/>
  <c r="DD10" i="50"/>
  <c r="AI10" i="50" s="1"/>
  <c r="DD20" i="50"/>
  <c r="AI20" i="50" s="1"/>
  <c r="DD9" i="50"/>
  <c r="AI9" i="50" s="1"/>
  <c r="DE7" i="50"/>
  <c r="AA27" i="50"/>
  <c r="AE30" i="50"/>
  <c r="AA42" i="50"/>
  <c r="AE51" i="50"/>
  <c r="AG51" i="50" s="1"/>
  <c r="AH51" i="50" s="1"/>
  <c r="AA62" i="50"/>
  <c r="AE59" i="50"/>
  <c r="X37" i="50"/>
  <c r="Y34" i="50"/>
  <c r="V9" i="50"/>
  <c r="U12" i="50"/>
  <c r="V12" i="50" s="1"/>
  <c r="O22" i="49"/>
  <c r="N22" i="49"/>
  <c r="M22" i="49"/>
  <c r="L22" i="49"/>
  <c r="P59" i="33"/>
  <c r="AC59" i="33"/>
  <c r="AD53" i="35"/>
  <c r="AA53" i="35"/>
  <c r="P53" i="35"/>
  <c r="AC53" i="35"/>
  <c r="Y53" i="35"/>
  <c r="Z53" i="35"/>
  <c r="Z53" i="34"/>
  <c r="AA53" i="34"/>
  <c r="J22" i="49"/>
  <c r="I22" i="49"/>
  <c r="I31" i="29"/>
  <c r="J31" i="29" s="1"/>
  <c r="H22" i="29"/>
  <c r="Z50" i="33"/>
  <c r="P50" i="33"/>
  <c r="X50" i="33"/>
  <c r="H22" i="49"/>
  <c r="G22" i="49"/>
  <c r="Z56" i="36"/>
  <c r="X55" i="38"/>
  <c r="W52" i="38"/>
  <c r="AB52" i="38"/>
  <c r="AA52" i="38"/>
  <c r="AC52" i="38"/>
  <c r="AA60" i="34"/>
  <c r="Z60" i="34"/>
  <c r="U60" i="34"/>
  <c r="P60" i="34"/>
  <c r="AB60" i="34"/>
  <c r="X60" i="34"/>
  <c r="Y60" i="34"/>
  <c r="F59" i="47"/>
  <c r="Z55" i="38"/>
  <c r="AC55" i="38"/>
  <c r="V55" i="38"/>
  <c r="H10" i="48"/>
  <c r="I10" i="48" s="1"/>
  <c r="I39" i="42"/>
  <c r="J39" i="42" s="1"/>
  <c r="AD55" i="38"/>
  <c r="AA55" i="38"/>
  <c r="P55" i="38"/>
  <c r="M14" i="42"/>
  <c r="N14" i="42" s="1"/>
  <c r="E47" i="46"/>
  <c r="F47" i="46" s="1"/>
  <c r="Y55" i="38"/>
  <c r="U55" i="38"/>
  <c r="H42" i="45"/>
  <c r="H47" i="29"/>
  <c r="I47" i="29"/>
  <c r="I40" i="46"/>
  <c r="J40" i="46" s="1"/>
  <c r="AA52" i="33"/>
  <c r="X52" i="33"/>
  <c r="Y52" i="33"/>
  <c r="AD52" i="33"/>
  <c r="T52" i="33"/>
  <c r="AB52" i="33"/>
  <c r="V52" i="33"/>
  <c r="Z52" i="33"/>
  <c r="U52" i="33"/>
  <c r="P52" i="33"/>
  <c r="AC52" i="33"/>
  <c r="W52" i="33"/>
  <c r="L62" i="40"/>
  <c r="I21" i="29"/>
  <c r="T52" i="34"/>
  <c r="U52" i="34"/>
  <c r="Y52" i="34"/>
  <c r="X52" i="34"/>
  <c r="V52" i="34"/>
  <c r="W52" i="34"/>
  <c r="AA52" i="34"/>
  <c r="AD52" i="34"/>
  <c r="P52" i="34"/>
  <c r="AB52" i="34"/>
  <c r="Z52" i="34"/>
  <c r="AC52" i="34"/>
  <c r="T53" i="33"/>
  <c r="W53" i="33"/>
  <c r="U53" i="33"/>
  <c r="P53" i="33"/>
  <c r="X53" i="33"/>
  <c r="T53" i="37"/>
  <c r="U53" i="37"/>
  <c r="Y53" i="37"/>
  <c r="X53" i="37"/>
  <c r="W53" i="37"/>
  <c r="AD53" i="37"/>
  <c r="V53" i="37"/>
  <c r="AC53" i="37"/>
  <c r="P53" i="37"/>
  <c r="AA53" i="37"/>
  <c r="Z53" i="37"/>
  <c r="AB53" i="37"/>
  <c r="AB50" i="34"/>
  <c r="DO14" i="48"/>
  <c r="L14" i="48" s="1"/>
  <c r="E22" i="49"/>
  <c r="P27" i="46"/>
  <c r="H27" i="46"/>
  <c r="S56" i="36"/>
  <c r="T56" i="36"/>
  <c r="U56" i="36"/>
  <c r="DN14" i="48"/>
  <c r="D14" i="48" s="1"/>
  <c r="H14" i="48" s="1"/>
  <c r="T54" i="49"/>
  <c r="CB14" i="32"/>
  <c r="AC50" i="34"/>
  <c r="P50" i="34"/>
  <c r="L54" i="47"/>
  <c r="W16" i="34"/>
  <c r="P42" i="49"/>
  <c r="W29" i="33"/>
  <c r="AB16" i="37"/>
  <c r="M48" i="47"/>
  <c r="N22" i="47"/>
  <c r="G22" i="38"/>
  <c r="G51" i="38"/>
  <c r="G61" i="38" s="1"/>
  <c r="P14" i="10"/>
  <c r="P24" i="10"/>
  <c r="AC29" i="10"/>
  <c r="P39" i="10"/>
  <c r="AA111" i="10"/>
  <c r="V111" i="10"/>
  <c r="N35" i="37"/>
  <c r="N51" i="37"/>
  <c r="N61" i="37" s="1"/>
  <c r="U34" i="32"/>
  <c r="T121" i="10"/>
  <c r="S121" i="10"/>
  <c r="V121" i="10"/>
  <c r="X135" i="10"/>
  <c r="F38" i="47"/>
  <c r="F48" i="47" s="1"/>
  <c r="V135" i="10"/>
  <c r="W135" i="10"/>
  <c r="AA43" i="32"/>
  <c r="AA135" i="32" s="1"/>
  <c r="AA44" i="10"/>
  <c r="AB99" i="10"/>
  <c r="AD99" i="10"/>
  <c r="D25" i="33"/>
  <c r="Y34" i="32"/>
  <c r="X19" i="10"/>
  <c r="AC16" i="32"/>
  <c r="AC94" i="32" s="1"/>
  <c r="X39" i="32"/>
  <c r="C65" i="29"/>
  <c r="G15" i="29"/>
  <c r="M15" i="42"/>
  <c r="N15" i="42" s="1"/>
  <c r="S25" i="34"/>
  <c r="G48" i="47"/>
  <c r="H57" i="41"/>
  <c r="P35" i="40"/>
  <c r="O51" i="37"/>
  <c r="O61" i="37" s="1"/>
  <c r="O22" i="37"/>
  <c r="I12" i="36"/>
  <c r="AA93" i="10"/>
  <c r="AB93" i="10"/>
  <c r="P93" i="10"/>
  <c r="X93" i="10"/>
  <c r="Z93" i="10"/>
  <c r="AD93" i="10"/>
  <c r="AC93" i="10"/>
  <c r="Y93" i="10"/>
  <c r="AA12" i="32"/>
  <c r="AA111" i="32" s="1"/>
  <c r="AA14" i="10"/>
  <c r="T13" i="32"/>
  <c r="T129" i="32" s="1"/>
  <c r="T14" i="10"/>
  <c r="AD16" i="32"/>
  <c r="AD94" i="32" s="1"/>
  <c r="AD19" i="10"/>
  <c r="AA17" i="32"/>
  <c r="AA112" i="32" s="1"/>
  <c r="AA19" i="10"/>
  <c r="Y17" i="32"/>
  <c r="Y112" i="32" s="1"/>
  <c r="Y19" i="10"/>
  <c r="AE18" i="32"/>
  <c r="AE130" i="32" s="1"/>
  <c r="DA16" i="41"/>
  <c r="K16" i="41" s="1"/>
  <c r="AB130" i="10"/>
  <c r="V130" i="10"/>
  <c r="E38" i="35"/>
  <c r="E48" i="35" s="1"/>
  <c r="U130" i="10"/>
  <c r="W130" i="10"/>
  <c r="AB95" i="10"/>
  <c r="AC95" i="10"/>
  <c r="W95" i="10"/>
  <c r="AA95" i="10"/>
  <c r="Y95" i="10"/>
  <c r="G12" i="34"/>
  <c r="G22" i="34" s="1"/>
  <c r="Z95" i="10"/>
  <c r="X95" i="10"/>
  <c r="V95" i="10"/>
  <c r="AA22" i="32"/>
  <c r="AA113" i="32" s="1"/>
  <c r="AA24" i="10"/>
  <c r="W23" i="32"/>
  <c r="W131" i="32" s="1"/>
  <c r="W24" i="10"/>
  <c r="F38" i="34"/>
  <c r="F48" i="34" s="1"/>
  <c r="X131" i="10"/>
  <c r="Y131" i="10"/>
  <c r="AA26" i="32"/>
  <c r="AA96" i="32" s="1"/>
  <c r="AA29" i="10"/>
  <c r="X114" i="10"/>
  <c r="T114" i="10"/>
  <c r="Z114" i="10"/>
  <c r="AB114" i="10"/>
  <c r="S114" i="10"/>
  <c r="Y114" i="10"/>
  <c r="DN15" i="40"/>
  <c r="D15" i="40" s="1"/>
  <c r="AC114" i="10"/>
  <c r="P114" i="10"/>
  <c r="U114" i="10"/>
  <c r="V114" i="10"/>
  <c r="W114" i="10"/>
  <c r="AA114" i="10"/>
  <c r="X41" i="32"/>
  <c r="X99" i="32" s="1"/>
  <c r="X44" i="10"/>
  <c r="Z41" i="32"/>
  <c r="Z99" i="32" s="1"/>
  <c r="Z44" i="10"/>
  <c r="V16" i="32"/>
  <c r="V94" i="32" s="1"/>
  <c r="V19" i="10"/>
  <c r="AC94" i="10"/>
  <c r="DA14" i="41"/>
  <c r="K14" i="41" s="1"/>
  <c r="X94" i="10"/>
  <c r="T94" i="10"/>
  <c r="U94" i="10"/>
  <c r="V94" i="10"/>
  <c r="AB94" i="10"/>
  <c r="E12" i="35"/>
  <c r="M12" i="35"/>
  <c r="M22" i="35" s="1"/>
  <c r="F25" i="34"/>
  <c r="V113" i="10"/>
  <c r="Y113" i="10"/>
  <c r="N25" i="34"/>
  <c r="V96" i="10"/>
  <c r="Z96" i="10"/>
  <c r="P96" i="10"/>
  <c r="X96" i="10"/>
  <c r="Y96" i="10"/>
  <c r="DA14" i="29"/>
  <c r="K14" i="29" s="1"/>
  <c r="AB96" i="10"/>
  <c r="AD96" i="10"/>
  <c r="T96" i="10"/>
  <c r="AB14" i="10"/>
  <c r="X24" i="10"/>
  <c r="W111" i="10"/>
  <c r="Y111" i="10"/>
  <c r="Y41" i="32"/>
  <c r="Y99" i="32" s="1"/>
  <c r="Y44" i="10"/>
  <c r="V41" i="32"/>
  <c r="V99" i="32" s="1"/>
  <c r="V44" i="10"/>
  <c r="Z11" i="32"/>
  <c r="Z93" i="32" s="1"/>
  <c r="Z14" i="10"/>
  <c r="U12" i="32"/>
  <c r="U111" i="32" s="1"/>
  <c r="U14" i="10"/>
  <c r="T16" i="32"/>
  <c r="T94" i="32" s="1"/>
  <c r="T19" i="10"/>
  <c r="I12" i="35"/>
  <c r="I22" i="35" s="1"/>
  <c r="AD112" i="10"/>
  <c r="AB112" i="10"/>
  <c r="V112" i="10"/>
  <c r="AA112" i="10"/>
  <c r="T112" i="10"/>
  <c r="X112" i="10"/>
  <c r="DA15" i="41"/>
  <c r="K15" i="41" s="1"/>
  <c r="P112" i="10"/>
  <c r="Z112" i="10"/>
  <c r="V21" i="32"/>
  <c r="V95" i="32" s="1"/>
  <c r="V24" i="10"/>
  <c r="J25" i="34"/>
  <c r="Y23" i="32"/>
  <c r="Y131" i="32" s="1"/>
  <c r="Y24" i="10"/>
  <c r="W29" i="10"/>
  <c r="T29" i="10"/>
  <c r="T27" i="32"/>
  <c r="T114" i="32" s="1"/>
  <c r="M25" i="38"/>
  <c r="AC111" i="10"/>
  <c r="AD111" i="10"/>
  <c r="J38" i="38"/>
  <c r="J48" i="38" s="1"/>
  <c r="V29" i="10"/>
  <c r="W41" i="32"/>
  <c r="W99" i="32" s="1"/>
  <c r="W44" i="10"/>
  <c r="V14" i="10"/>
  <c r="V11" i="32"/>
  <c r="V93" i="32" s="1"/>
  <c r="AB16" i="32"/>
  <c r="AB94" i="32" s="1"/>
  <c r="AB19" i="10"/>
  <c r="Z21" i="32"/>
  <c r="Z95" i="32" s="1"/>
  <c r="Z24" i="10"/>
  <c r="O12" i="34"/>
  <c r="O22" i="34" s="1"/>
  <c r="X29" i="10"/>
  <c r="L25" i="33"/>
  <c r="H12" i="37"/>
  <c r="AB39" i="32"/>
  <c r="U38" i="32"/>
  <c r="U134" i="32" s="1"/>
  <c r="U39" i="10"/>
  <c r="W14" i="10"/>
  <c r="U111" i="10"/>
  <c r="D65" i="41"/>
  <c r="DA16" i="40"/>
  <c r="K16" i="40" s="1"/>
  <c r="AB131" i="10"/>
  <c r="AC131" i="10"/>
  <c r="V131" i="10"/>
  <c r="Z131" i="10"/>
  <c r="W131" i="10"/>
  <c r="T131" i="10"/>
  <c r="U131" i="10"/>
  <c r="AD131" i="10"/>
  <c r="AD129" i="10"/>
  <c r="AB129" i="10"/>
  <c r="AC129" i="10"/>
  <c r="P129" i="10"/>
  <c r="I38" i="36"/>
  <c r="X38" i="36" s="1"/>
  <c r="Y129" i="10"/>
  <c r="AA139" i="10"/>
  <c r="X139" i="10"/>
  <c r="AC139" i="10"/>
  <c r="Z139" i="10"/>
  <c r="AB139" i="10"/>
  <c r="AD139" i="10"/>
  <c r="U139" i="10"/>
  <c r="P139" i="10"/>
  <c r="AD103" i="10"/>
  <c r="AC103" i="10"/>
  <c r="X103" i="10"/>
  <c r="Z103" i="10"/>
  <c r="Y103" i="10"/>
  <c r="V103" i="10"/>
  <c r="AA103" i="10"/>
  <c r="Y99" i="10"/>
  <c r="X99" i="10"/>
  <c r="V99" i="10"/>
  <c r="AA99" i="10"/>
  <c r="DP14" i="46"/>
  <c r="T14" i="46" s="1"/>
  <c r="F12" i="47"/>
  <c r="W99" i="10"/>
  <c r="Z99" i="10"/>
  <c r="AC99" i="10"/>
  <c r="U99" i="10"/>
  <c r="H15" i="41"/>
  <c r="I39" i="40"/>
  <c r="J39" i="40" s="1"/>
  <c r="AB135" i="10"/>
  <c r="AC135" i="10"/>
  <c r="V133" i="10"/>
  <c r="AD133" i="10"/>
  <c r="W133" i="10"/>
  <c r="Y133" i="10"/>
  <c r="I59" i="46"/>
  <c r="J59" i="46" s="1"/>
  <c r="P61" i="40"/>
  <c r="P131" i="10"/>
  <c r="AA129" i="10"/>
  <c r="AD121" i="10"/>
  <c r="U121" i="10"/>
  <c r="AA121" i="10"/>
  <c r="U38" i="36"/>
  <c r="T38" i="36"/>
  <c r="DN16" i="40"/>
  <c r="D16" i="40" s="1"/>
  <c r="Y132" i="10"/>
  <c r="Z132" i="10"/>
  <c r="S132" i="10"/>
  <c r="T132" i="10"/>
  <c r="AC132" i="10"/>
  <c r="W132" i="10"/>
  <c r="X132" i="10"/>
  <c r="P132" i="10"/>
  <c r="AD31" i="32"/>
  <c r="AD97" i="32" s="1"/>
  <c r="AD34" i="10"/>
  <c r="AA32" i="32"/>
  <c r="AA115" i="32" s="1"/>
  <c r="AA34" i="10"/>
  <c r="AA36" i="32"/>
  <c r="AA98" i="32" s="1"/>
  <c r="AA39" i="10"/>
  <c r="X116" i="10"/>
  <c r="DD15" i="46"/>
  <c r="AI15" i="46" s="1"/>
  <c r="H25" i="38"/>
  <c r="AD116" i="10"/>
  <c r="Z116" i="10"/>
  <c r="AC116" i="10"/>
  <c r="Y116" i="10"/>
  <c r="AB116" i="10"/>
  <c r="W116" i="10"/>
  <c r="P116" i="10"/>
  <c r="AD38" i="32"/>
  <c r="AD134" i="32" s="1"/>
  <c r="AD39" i="10"/>
  <c r="E38" i="38"/>
  <c r="DA16" i="46"/>
  <c r="K16" i="46" s="1"/>
  <c r="AD134" i="10"/>
  <c r="AA134" i="10"/>
  <c r="U134" i="10"/>
  <c r="P134" i="10"/>
  <c r="Y134" i="10"/>
  <c r="V134" i="10"/>
  <c r="T134" i="10"/>
  <c r="D35" i="34"/>
  <c r="T35" i="34" s="1"/>
  <c r="T25" i="34"/>
  <c r="J51" i="35"/>
  <c r="J61" i="35" s="1"/>
  <c r="J22" i="35"/>
  <c r="AC29" i="32"/>
  <c r="AC117" i="10"/>
  <c r="X117" i="10"/>
  <c r="Z117" i="10"/>
  <c r="Y117" i="10"/>
  <c r="V117" i="10"/>
  <c r="AA117" i="10"/>
  <c r="AD117" i="10"/>
  <c r="DQ15" i="46"/>
  <c r="AB15" i="46" s="1"/>
  <c r="P117" i="10"/>
  <c r="W117" i="10"/>
  <c r="AB117" i="10"/>
  <c r="K22" i="49"/>
  <c r="K12" i="47"/>
  <c r="K22" i="47" s="1"/>
  <c r="T31" i="32"/>
  <c r="T97" i="32" s="1"/>
  <c r="T34" i="10"/>
  <c r="X34" i="10"/>
  <c r="X31" i="32"/>
  <c r="X97" i="32" s="1"/>
  <c r="AC34" i="10"/>
  <c r="AC32" i="32"/>
  <c r="AC115" i="32" s="1"/>
  <c r="AC36" i="32"/>
  <c r="AC98" i="32" s="1"/>
  <c r="AC39" i="10"/>
  <c r="S25" i="35"/>
  <c r="AB34" i="10"/>
  <c r="Z29" i="10"/>
  <c r="X39" i="10"/>
  <c r="AC130" i="10"/>
  <c r="L35" i="49"/>
  <c r="AB42" i="32"/>
  <c r="AB117" i="32" s="1"/>
  <c r="AB44" i="10"/>
  <c r="AB34" i="32"/>
  <c r="T97" i="10"/>
  <c r="D12" i="37"/>
  <c r="X97" i="10"/>
  <c r="V97" i="10"/>
  <c r="Y97" i="10"/>
  <c r="S97" i="10"/>
  <c r="Z97" i="10"/>
  <c r="AA97" i="10"/>
  <c r="AC97" i="10"/>
  <c r="W97" i="10"/>
  <c r="AB97" i="10"/>
  <c r="AD97" i="10"/>
  <c r="U97" i="10"/>
  <c r="CZ14" i="45"/>
  <c r="C14" i="45" s="1"/>
  <c r="P97" i="10"/>
  <c r="DN14" i="29"/>
  <c r="D14" i="29" s="1"/>
  <c r="AD115" i="10"/>
  <c r="Y115" i="10"/>
  <c r="P115" i="10"/>
  <c r="V115" i="10"/>
  <c r="AA115" i="10"/>
  <c r="AC115" i="10"/>
  <c r="G25" i="37"/>
  <c r="DC15" i="45"/>
  <c r="AA15" i="45" s="1"/>
  <c r="W115" i="10"/>
  <c r="Z33" i="32"/>
  <c r="Z133" i="32" s="1"/>
  <c r="Z34" i="10"/>
  <c r="W36" i="32"/>
  <c r="W98" i="32" s="1"/>
  <c r="W39" i="10"/>
  <c r="E51" i="36"/>
  <c r="Z115" i="10"/>
  <c r="AD28" i="32"/>
  <c r="AD132" i="32" s="1"/>
  <c r="AD29" i="10"/>
  <c r="V34" i="10"/>
  <c r="V31" i="32"/>
  <c r="V97" i="32" s="1"/>
  <c r="G38" i="37"/>
  <c r="DC16" i="45"/>
  <c r="AA16" i="45" s="1"/>
  <c r="V38" i="32"/>
  <c r="V134" i="32" s="1"/>
  <c r="V39" i="10"/>
  <c r="Z38" i="32"/>
  <c r="Z134" i="32" s="1"/>
  <c r="Z39" i="10"/>
  <c r="AB115" i="10"/>
  <c r="V25" i="36"/>
  <c r="T25" i="36"/>
  <c r="U25" i="36"/>
  <c r="W25" i="36"/>
  <c r="Y34" i="10"/>
  <c r="O48" i="36"/>
  <c r="O51" i="36"/>
  <c r="M48" i="35"/>
  <c r="W121" i="10"/>
  <c r="AB121" i="10"/>
  <c r="P121" i="10"/>
  <c r="X130" i="10"/>
  <c r="Z135" i="10"/>
  <c r="T133" i="10"/>
  <c r="AA130" i="10"/>
  <c r="AA133" i="10"/>
  <c r="P130" i="10"/>
  <c r="P133" i="10"/>
  <c r="Y130" i="10"/>
  <c r="J38" i="47"/>
  <c r="Y121" i="10"/>
  <c r="Z121" i="10"/>
  <c r="U133" i="10"/>
  <c r="P135" i="10"/>
  <c r="AB133" i="10"/>
  <c r="Y135" i="10"/>
  <c r="S133" i="10"/>
  <c r="Z130" i="10"/>
  <c r="Z133" i="10"/>
  <c r="AB134" i="10"/>
  <c r="H27" i="42"/>
  <c r="X121" i="10"/>
  <c r="AC121" i="10"/>
  <c r="AD135" i="10"/>
  <c r="X133" i="10"/>
  <c r="I48" i="47"/>
  <c r="O38" i="34"/>
  <c r="N38" i="38"/>
  <c r="N48" i="38" s="1"/>
  <c r="I44" i="45"/>
  <c r="J44" i="45" s="1"/>
  <c r="AC13" i="47"/>
  <c r="H42" i="41"/>
  <c r="X52" i="36"/>
  <c r="U27" i="47"/>
  <c r="W27" i="47"/>
  <c r="X27" i="47"/>
  <c r="AB27" i="47"/>
  <c r="AD27" i="47"/>
  <c r="J32" i="31" s="1"/>
  <c r="T27" i="47"/>
  <c r="Z27" i="47"/>
  <c r="AA27" i="47"/>
  <c r="Y27" i="47"/>
  <c r="P27" i="47"/>
  <c r="S27" i="47"/>
  <c r="V27" i="47"/>
  <c r="AC27" i="47"/>
  <c r="AA40" i="47"/>
  <c r="AB40" i="47"/>
  <c r="AC40" i="47"/>
  <c r="P40" i="47"/>
  <c r="S53" i="36"/>
  <c r="V53" i="36"/>
  <c r="Y53" i="36"/>
  <c r="T53" i="36"/>
  <c r="AA53" i="36"/>
  <c r="U53" i="36"/>
  <c r="Z53" i="36"/>
  <c r="W53" i="36"/>
  <c r="X53" i="36"/>
  <c r="AA53" i="38"/>
  <c r="P53" i="38"/>
  <c r="X53" i="38"/>
  <c r="Y53" i="38"/>
  <c r="Z53" i="38"/>
  <c r="W53" i="38"/>
  <c r="AC53" i="38"/>
  <c r="AD53" i="38"/>
  <c r="V53" i="38"/>
  <c r="AB53" i="38"/>
  <c r="AD40" i="47"/>
  <c r="J50" i="31" s="1"/>
  <c r="L22" i="47"/>
  <c r="X35" i="40"/>
  <c r="I57" i="46"/>
  <c r="J57" i="46" s="1"/>
  <c r="P12" i="46"/>
  <c r="H57" i="46"/>
  <c r="H52" i="46"/>
  <c r="H54" i="47"/>
  <c r="AA41" i="49"/>
  <c r="AA28" i="49"/>
  <c r="N54" i="47"/>
  <c r="F54" i="47"/>
  <c r="H32" i="40"/>
  <c r="T15" i="47"/>
  <c r="W15" i="47"/>
  <c r="X15" i="47"/>
  <c r="AA15" i="47"/>
  <c r="Z15" i="47"/>
  <c r="U15" i="47"/>
  <c r="Y15" i="47"/>
  <c r="AD15" i="47"/>
  <c r="J15" i="31" s="1"/>
  <c r="V15" i="47"/>
  <c r="AB15" i="47"/>
  <c r="AC15" i="47"/>
  <c r="P15" i="47"/>
  <c r="F54" i="49"/>
  <c r="K54" i="49"/>
  <c r="X56" i="40"/>
  <c r="G32" i="45"/>
  <c r="S29" i="36"/>
  <c r="W29" i="36"/>
  <c r="AA29" i="36"/>
  <c r="AD29" i="36"/>
  <c r="D34" i="31" s="1"/>
  <c r="D35" i="36"/>
  <c r="T42" i="33"/>
  <c r="V42" i="33"/>
  <c r="P42" i="33"/>
  <c r="Z42" i="33"/>
  <c r="E55" i="33"/>
  <c r="P55" i="33" s="1"/>
  <c r="Y42" i="49"/>
  <c r="AB42" i="49"/>
  <c r="W16" i="49"/>
  <c r="AD16" i="49"/>
  <c r="K16" i="31" s="1"/>
  <c r="P16" i="47"/>
  <c r="X10" i="40"/>
  <c r="V29" i="36"/>
  <c r="Z16" i="35"/>
  <c r="Y42" i="33"/>
  <c r="AD16" i="35"/>
  <c r="E16" i="31" s="1"/>
  <c r="AB29" i="36"/>
  <c r="X16" i="35"/>
  <c r="AC29" i="36"/>
  <c r="AC16" i="35"/>
  <c r="G22" i="35"/>
  <c r="AD42" i="33"/>
  <c r="G52" i="31" s="1"/>
  <c r="P29" i="35"/>
  <c r="S29" i="35"/>
  <c r="V29" i="35"/>
  <c r="Z29" i="35"/>
  <c r="D35" i="35"/>
  <c r="Y42" i="36"/>
  <c r="AC42" i="36"/>
  <c r="T42" i="36"/>
  <c r="U42" i="36"/>
  <c r="E48" i="36"/>
  <c r="CM13" i="32"/>
  <c r="CM129" i="32" s="1"/>
  <c r="Z29" i="36"/>
  <c r="AC42" i="33"/>
  <c r="G55" i="35"/>
  <c r="AB16" i="35"/>
  <c r="X42" i="33"/>
  <c r="P16" i="35"/>
  <c r="W29" i="34"/>
  <c r="AA29" i="34"/>
  <c r="S29" i="34"/>
  <c r="AB42" i="35"/>
  <c r="T42" i="35"/>
  <c r="X42" i="35"/>
  <c r="CC29" i="32"/>
  <c r="AA16" i="35"/>
  <c r="CB24" i="32"/>
  <c r="I35" i="41"/>
  <c r="J35" i="41" s="1"/>
  <c r="T29" i="36"/>
  <c r="W42" i="33"/>
  <c r="U29" i="36"/>
  <c r="AB42" i="33"/>
  <c r="AD16" i="37"/>
  <c r="H16" i="31" s="1"/>
  <c r="H70" i="31" s="1"/>
  <c r="U16" i="37"/>
  <c r="AB29" i="33"/>
  <c r="S29" i="33"/>
  <c r="T29" i="33"/>
  <c r="X29" i="33"/>
  <c r="AD29" i="33"/>
  <c r="G34" i="31" s="1"/>
  <c r="V16" i="36"/>
  <c r="P16" i="36"/>
  <c r="W16" i="37"/>
  <c r="D55" i="36"/>
  <c r="D55" i="34"/>
  <c r="S55" i="34" s="1"/>
  <c r="AB42" i="34"/>
  <c r="T42" i="34"/>
  <c r="X42" i="34"/>
  <c r="AD42" i="34"/>
  <c r="F52" i="31" s="1"/>
  <c r="I35" i="29"/>
  <c r="I27" i="46"/>
  <c r="J27" i="46" s="1"/>
  <c r="AC42" i="49"/>
  <c r="P16" i="49"/>
  <c r="L32" i="40"/>
  <c r="T37" i="40"/>
  <c r="H42" i="46"/>
  <c r="X42" i="49"/>
  <c r="AA42" i="49"/>
  <c r="Z16" i="49"/>
  <c r="AC16" i="49"/>
  <c r="AB16" i="49"/>
  <c r="X39" i="40"/>
  <c r="Z42" i="49"/>
  <c r="W42" i="49"/>
  <c r="Y16" i="49"/>
  <c r="X16" i="49"/>
  <c r="P45" i="40"/>
  <c r="AA16" i="49"/>
  <c r="I39" i="46"/>
  <c r="D56" i="49"/>
  <c r="S56" i="49" s="1"/>
  <c r="M45" i="41"/>
  <c r="N45" i="41" s="1"/>
  <c r="X41" i="40"/>
  <c r="T42" i="40"/>
  <c r="X9" i="40"/>
  <c r="X55" i="40"/>
  <c r="H22" i="40"/>
  <c r="L47" i="41"/>
  <c r="H37" i="40"/>
  <c r="I34" i="40"/>
  <c r="J34" i="40" s="1"/>
  <c r="H64" i="46"/>
  <c r="P55" i="40"/>
  <c r="X20" i="40"/>
  <c r="X45" i="40"/>
  <c r="X31" i="40"/>
  <c r="D22" i="45"/>
  <c r="E27" i="46"/>
  <c r="F27" i="46" s="1"/>
  <c r="I40" i="29"/>
  <c r="AC30" i="49"/>
  <c r="L57" i="41"/>
  <c r="L42" i="40"/>
  <c r="L47" i="40"/>
  <c r="O35" i="47"/>
  <c r="N56" i="49"/>
  <c r="L56" i="49"/>
  <c r="T56" i="34"/>
  <c r="AA56" i="34"/>
  <c r="W56" i="34"/>
  <c r="U56" i="34"/>
  <c r="AD56" i="34"/>
  <c r="Y56" i="34"/>
  <c r="Z56" i="34"/>
  <c r="AC56" i="34"/>
  <c r="V56" i="34"/>
  <c r="AB56" i="34"/>
  <c r="P56" i="34"/>
  <c r="X56" i="34"/>
  <c r="E42" i="46"/>
  <c r="F42" i="46" s="1"/>
  <c r="E56" i="49"/>
  <c r="T56" i="33"/>
  <c r="S56" i="33"/>
  <c r="AC56" i="33"/>
  <c r="X56" i="33"/>
  <c r="Z56" i="33"/>
  <c r="V56" i="33"/>
  <c r="U56" i="33"/>
  <c r="Y56" i="33"/>
  <c r="AD56" i="33"/>
  <c r="W56" i="33"/>
  <c r="AA56" i="33"/>
  <c r="AB56" i="33"/>
  <c r="P56" i="33"/>
  <c r="AA56" i="38"/>
  <c r="AD56" i="38"/>
  <c r="Y56" i="38"/>
  <c r="P56" i="38"/>
  <c r="T56" i="38"/>
  <c r="Z56" i="38"/>
  <c r="U56" i="38"/>
  <c r="W56" i="38"/>
  <c r="V56" i="38"/>
  <c r="X56" i="38"/>
  <c r="X56" i="36"/>
  <c r="DB39" i="32"/>
  <c r="S56" i="37"/>
  <c r="T56" i="37"/>
  <c r="X56" i="37"/>
  <c r="W56" i="37"/>
  <c r="P56" i="37"/>
  <c r="Z56" i="37"/>
  <c r="AB56" i="37"/>
  <c r="AA56" i="37"/>
  <c r="Y56" i="37"/>
  <c r="V56" i="37"/>
  <c r="AD56" i="37"/>
  <c r="AC56" i="37"/>
  <c r="X56" i="35"/>
  <c r="W56" i="35"/>
  <c r="S56" i="35"/>
  <c r="T56" i="35"/>
  <c r="Y56" i="35"/>
  <c r="U56" i="35"/>
  <c r="AC56" i="35"/>
  <c r="V56" i="35"/>
  <c r="K35" i="47"/>
  <c r="F56" i="49"/>
  <c r="DB29" i="32"/>
  <c r="DB34" i="32"/>
  <c r="Y56" i="36"/>
  <c r="W56" i="36"/>
  <c r="P56" i="36"/>
  <c r="AA56" i="36"/>
  <c r="AC56" i="36"/>
  <c r="DB19" i="32"/>
  <c r="I45" i="41"/>
  <c r="J45" i="41" s="1"/>
  <c r="I36" i="41"/>
  <c r="J36" i="41" s="1"/>
  <c r="H37" i="41"/>
  <c r="F45" i="41"/>
  <c r="H52" i="45"/>
  <c r="L65" i="41"/>
  <c r="G57" i="47"/>
  <c r="L37" i="40"/>
  <c r="T27" i="40"/>
  <c r="AB18" i="47"/>
  <c r="T18" i="47"/>
  <c r="W18" i="47"/>
  <c r="Y18" i="47"/>
  <c r="P18" i="47"/>
  <c r="U18" i="47"/>
  <c r="Z18" i="47"/>
  <c r="AA18" i="47"/>
  <c r="V18" i="47"/>
  <c r="X18" i="47"/>
  <c r="AC18" i="47"/>
  <c r="AD18" i="47"/>
  <c r="J18" i="31" s="1"/>
  <c r="I60" i="46"/>
  <c r="J60" i="46" s="1"/>
  <c r="H62" i="46"/>
  <c r="P10" i="40"/>
  <c r="T12" i="40"/>
  <c r="G35" i="47"/>
  <c r="H57" i="45"/>
  <c r="T57" i="37"/>
  <c r="S57" i="37"/>
  <c r="AB57" i="37"/>
  <c r="AD57" i="37"/>
  <c r="U57" i="37"/>
  <c r="W57" i="37"/>
  <c r="P57" i="37"/>
  <c r="AC57" i="37"/>
  <c r="AA57" i="37"/>
  <c r="Z57" i="37"/>
  <c r="V57" i="37"/>
  <c r="X57" i="37"/>
  <c r="Y57" i="37"/>
  <c r="H47" i="46"/>
  <c r="T57" i="35"/>
  <c r="W57" i="35"/>
  <c r="AB57" i="35"/>
  <c r="X57" i="35"/>
  <c r="Y57" i="35"/>
  <c r="S57" i="35"/>
  <c r="AA57" i="35"/>
  <c r="V57" i="35"/>
  <c r="U57" i="35"/>
  <c r="AD57" i="35"/>
  <c r="AC57" i="35"/>
  <c r="Z57" i="35"/>
  <c r="P57" i="35"/>
  <c r="U57" i="38"/>
  <c r="Y57" i="38"/>
  <c r="AC57" i="38"/>
  <c r="AA57" i="38"/>
  <c r="T57" i="38"/>
  <c r="AD57" i="38"/>
  <c r="AB57" i="38"/>
  <c r="W57" i="38"/>
  <c r="Z57" i="38"/>
  <c r="X57" i="38"/>
  <c r="P57" i="38"/>
  <c r="V57" i="38"/>
  <c r="DQ39" i="32"/>
  <c r="T57" i="34"/>
  <c r="S57" i="34"/>
  <c r="U57" i="34"/>
  <c r="Y57" i="34"/>
  <c r="V57" i="34"/>
  <c r="W57" i="34"/>
  <c r="AA57" i="34"/>
  <c r="AD57" i="34"/>
  <c r="P57" i="34"/>
  <c r="AB57" i="34"/>
  <c r="X57" i="34"/>
  <c r="Z57" i="34"/>
  <c r="AC57" i="34"/>
  <c r="U57" i="33"/>
  <c r="T57" i="33"/>
  <c r="AB57" i="33"/>
  <c r="X57" i="33"/>
  <c r="P57" i="33"/>
  <c r="Y57" i="33"/>
  <c r="AD57" i="33"/>
  <c r="AC57" i="33"/>
  <c r="Z57" i="33"/>
  <c r="W57" i="33"/>
  <c r="V57" i="33"/>
  <c r="AA57" i="33"/>
  <c r="AA58" i="36"/>
  <c r="Q49" i="46"/>
  <c r="R49" i="46" s="1"/>
  <c r="AD58" i="34"/>
  <c r="X58" i="34"/>
  <c r="S58" i="34"/>
  <c r="Z58" i="34"/>
  <c r="AB58" i="34"/>
  <c r="V58" i="34"/>
  <c r="U58" i="34"/>
  <c r="P58" i="34"/>
  <c r="Y58" i="34"/>
  <c r="W58" i="34"/>
  <c r="AC58" i="34"/>
  <c r="AA58" i="34"/>
  <c r="S58" i="36"/>
  <c r="V58" i="36"/>
  <c r="U58" i="36"/>
  <c r="W58" i="36"/>
  <c r="T58" i="36"/>
  <c r="AC58" i="35"/>
  <c r="U58" i="35"/>
  <c r="T58" i="35"/>
  <c r="S58" i="35"/>
  <c r="AA58" i="35"/>
  <c r="P58" i="35"/>
  <c r="AB58" i="35"/>
  <c r="X58" i="35"/>
  <c r="W58" i="35"/>
  <c r="Z58" i="35"/>
  <c r="V58" i="35"/>
  <c r="Y58" i="35"/>
  <c r="AD58" i="35"/>
  <c r="X58" i="33"/>
  <c r="Y58" i="33"/>
  <c r="V58" i="33"/>
  <c r="U58" i="33"/>
  <c r="AB58" i="33"/>
  <c r="AD58" i="33"/>
  <c r="P58" i="33"/>
  <c r="W58" i="33"/>
  <c r="Z58" i="33"/>
  <c r="AC58" i="33"/>
  <c r="AA58" i="33"/>
  <c r="S58" i="38"/>
  <c r="T58" i="38"/>
  <c r="V58" i="38"/>
  <c r="AD58" i="38"/>
  <c r="AB58" i="38"/>
  <c r="Z58" i="38"/>
  <c r="Y58" i="38"/>
  <c r="P58" i="38"/>
  <c r="AC58" i="38"/>
  <c r="X58" i="38"/>
  <c r="W58" i="38"/>
  <c r="AA58" i="38"/>
  <c r="T58" i="37"/>
  <c r="W58" i="37"/>
  <c r="V58" i="37"/>
  <c r="U58" i="37"/>
  <c r="X58" i="37"/>
  <c r="K58" i="47"/>
  <c r="AD16" i="47"/>
  <c r="J16" i="31" s="1"/>
  <c r="H55" i="49"/>
  <c r="AA54" i="34"/>
  <c r="AC54" i="34"/>
  <c r="X54" i="34"/>
  <c r="L48" i="37"/>
  <c r="L51" i="37"/>
  <c r="L61" i="37" s="1"/>
  <c r="T31" i="47"/>
  <c r="AB31" i="47"/>
  <c r="V31" i="47"/>
  <c r="X31" i="47"/>
  <c r="Y31" i="47"/>
  <c r="W31" i="47"/>
  <c r="U31" i="47"/>
  <c r="E57" i="47"/>
  <c r="Z31" i="47"/>
  <c r="AA31" i="47"/>
  <c r="AC31" i="47"/>
  <c r="P31" i="47"/>
  <c r="AD31" i="47"/>
  <c r="J36" i="31" s="1"/>
  <c r="V19" i="47"/>
  <c r="Y19" i="47"/>
  <c r="X19" i="47"/>
  <c r="U19" i="47"/>
  <c r="F58" i="47"/>
  <c r="Z19" i="47"/>
  <c r="W19" i="47"/>
  <c r="AA19" i="47"/>
  <c r="AD19" i="47"/>
  <c r="J19" i="31" s="1"/>
  <c r="AB19" i="47"/>
  <c r="AC19" i="47"/>
  <c r="P19" i="47"/>
  <c r="S46" i="47"/>
  <c r="D59" i="47"/>
  <c r="S59" i="47" s="1"/>
  <c r="Z46" i="47"/>
  <c r="T46" i="47"/>
  <c r="V46" i="47"/>
  <c r="U46" i="47"/>
  <c r="X46" i="47"/>
  <c r="Y46" i="47"/>
  <c r="W46" i="47"/>
  <c r="P46" i="47"/>
  <c r="AC46" i="47"/>
  <c r="AD46" i="47"/>
  <c r="J56" i="31" s="1"/>
  <c r="AB46" i="47"/>
  <c r="AA46" i="47"/>
  <c r="I59" i="47"/>
  <c r="ES44" i="32"/>
  <c r="K56" i="47"/>
  <c r="S39" i="47"/>
  <c r="T39" i="47"/>
  <c r="U39" i="47"/>
  <c r="W39" i="47"/>
  <c r="Y39" i="47"/>
  <c r="V39" i="47"/>
  <c r="X39" i="47"/>
  <c r="AB39" i="47"/>
  <c r="AC39" i="47"/>
  <c r="AA39" i="47"/>
  <c r="AD39" i="47"/>
  <c r="J49" i="31" s="1"/>
  <c r="Z39" i="47"/>
  <c r="P39" i="47"/>
  <c r="M50" i="47"/>
  <c r="E50" i="47"/>
  <c r="N56" i="47"/>
  <c r="F56" i="47"/>
  <c r="I52" i="47"/>
  <c r="S37" i="47"/>
  <c r="T37" i="47"/>
  <c r="W37" i="47"/>
  <c r="U37" i="47"/>
  <c r="V37" i="47"/>
  <c r="AB37" i="47"/>
  <c r="AC37" i="47"/>
  <c r="Z37" i="47"/>
  <c r="P37" i="47"/>
  <c r="X37" i="47"/>
  <c r="Y37" i="47"/>
  <c r="AA37" i="47"/>
  <c r="AD37" i="47"/>
  <c r="J47" i="31" s="1"/>
  <c r="L50" i="47"/>
  <c r="S11" i="47"/>
  <c r="D50" i="47"/>
  <c r="W11" i="47"/>
  <c r="X11" i="47"/>
  <c r="U11" i="47"/>
  <c r="V11" i="47"/>
  <c r="Y11" i="47"/>
  <c r="T11" i="47"/>
  <c r="AA11" i="47"/>
  <c r="AC11" i="47"/>
  <c r="Z11" i="47"/>
  <c r="AB11" i="47"/>
  <c r="P11" i="47"/>
  <c r="AD11" i="47"/>
  <c r="J11" i="31" s="1"/>
  <c r="L56" i="47"/>
  <c r="S17" i="47"/>
  <c r="D56" i="47"/>
  <c r="T17" i="47"/>
  <c r="X17" i="47"/>
  <c r="V17" i="47"/>
  <c r="W17" i="47"/>
  <c r="U17" i="47"/>
  <c r="Y17" i="47"/>
  <c r="Z17" i="47"/>
  <c r="AA17" i="47"/>
  <c r="AC17" i="47"/>
  <c r="P17" i="47"/>
  <c r="AD17" i="47"/>
  <c r="J17" i="31" s="1"/>
  <c r="AB17" i="47"/>
  <c r="M54" i="47"/>
  <c r="E54" i="47"/>
  <c r="F52" i="47"/>
  <c r="M38" i="34"/>
  <c r="O38" i="33"/>
  <c r="AW19" i="32"/>
  <c r="BI18" i="32"/>
  <c r="BI130" i="32" s="1"/>
  <c r="M38" i="33"/>
  <c r="E29" i="41"/>
  <c r="P29" i="41"/>
  <c r="D32" i="41"/>
  <c r="H29" i="41"/>
  <c r="H21" i="45"/>
  <c r="G32" i="40"/>
  <c r="P59" i="41"/>
  <c r="L62" i="41"/>
  <c r="P60" i="41"/>
  <c r="L12" i="41"/>
  <c r="P55" i="41"/>
  <c r="L37" i="41"/>
  <c r="P34" i="41"/>
  <c r="DO16" i="41"/>
  <c r="L16" i="41" s="1"/>
  <c r="M24" i="41"/>
  <c r="L27" i="41"/>
  <c r="P24" i="41"/>
  <c r="P31" i="41"/>
  <c r="P30" i="41"/>
  <c r="L64" i="40"/>
  <c r="L12" i="40"/>
  <c r="P20" i="40"/>
  <c r="P19" i="40"/>
  <c r="L22" i="40"/>
  <c r="Y52" i="36"/>
  <c r="D58" i="47"/>
  <c r="S32" i="47"/>
  <c r="X32" i="47"/>
  <c r="W32" i="47"/>
  <c r="T32" i="47"/>
  <c r="Z32" i="47"/>
  <c r="V32" i="47"/>
  <c r="Y32" i="47"/>
  <c r="U32" i="47"/>
  <c r="AA32" i="47"/>
  <c r="AB32" i="47"/>
  <c r="AD32" i="47"/>
  <c r="J37" i="31" s="1"/>
  <c r="AC32" i="47"/>
  <c r="P32" i="47"/>
  <c r="S34" i="47"/>
  <c r="W34" i="47"/>
  <c r="T34" i="47"/>
  <c r="V34" i="47"/>
  <c r="X34" i="47"/>
  <c r="U34" i="47"/>
  <c r="Z34" i="47"/>
  <c r="Y34" i="47"/>
  <c r="AA34" i="47"/>
  <c r="AB34" i="47"/>
  <c r="AC34" i="47"/>
  <c r="P34" i="47"/>
  <c r="AD34" i="47"/>
  <c r="J39" i="31" s="1"/>
  <c r="O59" i="47"/>
  <c r="H60" i="47"/>
  <c r="G59" i="47"/>
  <c r="EI44" i="32"/>
  <c r="EU42" i="32"/>
  <c r="EU117" i="32" s="1"/>
  <c r="S30" i="47"/>
  <c r="Z30" i="47"/>
  <c r="W30" i="47"/>
  <c r="AB30" i="47"/>
  <c r="V30" i="47"/>
  <c r="U30" i="47"/>
  <c r="X30" i="47"/>
  <c r="Y30" i="47"/>
  <c r="T30" i="47"/>
  <c r="AA30" i="47"/>
  <c r="P30" i="47"/>
  <c r="AD30" i="47"/>
  <c r="J35" i="31" s="1"/>
  <c r="AC30" i="47"/>
  <c r="I56" i="47"/>
  <c r="S28" i="47"/>
  <c r="U28" i="47"/>
  <c r="X28" i="47"/>
  <c r="W28" i="47"/>
  <c r="T28" i="47"/>
  <c r="V28" i="47"/>
  <c r="Y28" i="47"/>
  <c r="AA28" i="47"/>
  <c r="AD28" i="47"/>
  <c r="J33" i="31" s="1"/>
  <c r="Z28" i="47"/>
  <c r="AC28" i="47"/>
  <c r="AB28" i="47"/>
  <c r="P28" i="47"/>
  <c r="CP44" i="32"/>
  <c r="DB41" i="32"/>
  <c r="DB99" i="32" s="1"/>
  <c r="M51" i="49"/>
  <c r="K50" i="47"/>
  <c r="O54" i="47"/>
  <c r="G54" i="47"/>
  <c r="G52" i="47"/>
  <c r="DQ16" i="46"/>
  <c r="AB16" i="46" s="1"/>
  <c r="N35" i="47"/>
  <c r="L52" i="47"/>
  <c r="T13" i="47"/>
  <c r="S13" i="47"/>
  <c r="D52" i="47"/>
  <c r="X13" i="47"/>
  <c r="W13" i="47"/>
  <c r="U13" i="47"/>
  <c r="V13" i="47"/>
  <c r="Y13" i="47"/>
  <c r="AA13" i="47"/>
  <c r="AD13" i="47"/>
  <c r="J13" i="31" s="1"/>
  <c r="AB13" i="47"/>
  <c r="Z13" i="47"/>
  <c r="EF17" i="32"/>
  <c r="EF112" i="32" s="1"/>
  <c r="DY19" i="32"/>
  <c r="AC52" i="36"/>
  <c r="AD52" i="36"/>
  <c r="AC133" i="10"/>
  <c r="D38" i="37"/>
  <c r="DN16" i="29"/>
  <c r="D16" i="29" s="1"/>
  <c r="CZ16" i="45"/>
  <c r="C16" i="45" s="1"/>
  <c r="P23" i="32"/>
  <c r="P131" i="32" s="1"/>
  <c r="F24" i="32"/>
  <c r="DO61" i="45"/>
  <c r="L61" i="45" s="1"/>
  <c r="DO46" i="45"/>
  <c r="L46" i="45" s="1"/>
  <c r="DO30" i="45"/>
  <c r="L30" i="45" s="1"/>
  <c r="DO26" i="45"/>
  <c r="L26" i="45" s="1"/>
  <c r="DO21" i="45"/>
  <c r="L21" i="45" s="1"/>
  <c r="DO14" i="45"/>
  <c r="L14" i="45" s="1"/>
  <c r="DO59" i="45"/>
  <c r="L59" i="45" s="1"/>
  <c r="DO55" i="45"/>
  <c r="L55" i="45" s="1"/>
  <c r="DO41" i="45"/>
  <c r="L41" i="45" s="1"/>
  <c r="DO31" i="45"/>
  <c r="L31" i="45" s="1"/>
  <c r="DO24" i="45"/>
  <c r="L24" i="45" s="1"/>
  <c r="DO39" i="45"/>
  <c r="L39" i="45" s="1"/>
  <c r="DO20" i="45"/>
  <c r="L20" i="45" s="1"/>
  <c r="DO11" i="45"/>
  <c r="L11" i="45" s="1"/>
  <c r="DO56" i="45"/>
  <c r="L56" i="45" s="1"/>
  <c r="DO49" i="45"/>
  <c r="L49" i="45" s="1"/>
  <c r="DO34" i="45"/>
  <c r="L34" i="45" s="1"/>
  <c r="DO10" i="45"/>
  <c r="L10" i="45" s="1"/>
  <c r="P10" i="45" s="1"/>
  <c r="DP7" i="45"/>
  <c r="DO29" i="45"/>
  <c r="L29" i="45" s="1"/>
  <c r="DO15" i="45"/>
  <c r="L15" i="45" s="1"/>
  <c r="DO19" i="45"/>
  <c r="L19" i="45" s="1"/>
  <c r="DO50" i="45"/>
  <c r="L50" i="45" s="1"/>
  <c r="DO54" i="45"/>
  <c r="L54" i="45" s="1"/>
  <c r="DO9" i="45"/>
  <c r="L9" i="45" s="1"/>
  <c r="DO45" i="45"/>
  <c r="L45" i="45" s="1"/>
  <c r="DO16" i="45"/>
  <c r="L16" i="45" s="1"/>
  <c r="DO36" i="45"/>
  <c r="L36" i="45" s="1"/>
  <c r="DO35" i="45"/>
  <c r="L35" i="45" s="1"/>
  <c r="DO44" i="45"/>
  <c r="L44" i="45" s="1"/>
  <c r="DO51" i="45"/>
  <c r="L51" i="45" s="1"/>
  <c r="DO60" i="45"/>
  <c r="L60" i="45" s="1"/>
  <c r="DO40" i="45"/>
  <c r="L40" i="45" s="1"/>
  <c r="DO25" i="45"/>
  <c r="L25" i="45" s="1"/>
  <c r="E25" i="45"/>
  <c r="H25" i="45"/>
  <c r="H27" i="45" s="1"/>
  <c r="D27" i="45"/>
  <c r="P41" i="41"/>
  <c r="P49" i="41"/>
  <c r="L52" i="41"/>
  <c r="P46" i="41"/>
  <c r="P10" i="41"/>
  <c r="M36" i="41"/>
  <c r="N36" i="41" s="1"/>
  <c r="P36" i="41"/>
  <c r="M61" i="41"/>
  <c r="N61" i="41" s="1"/>
  <c r="P30" i="40"/>
  <c r="P21" i="40"/>
  <c r="P49" i="40"/>
  <c r="P11" i="40"/>
  <c r="X11" i="40"/>
  <c r="AB52" i="36"/>
  <c r="Z52" i="36"/>
  <c r="U47" i="47"/>
  <c r="W47" i="47"/>
  <c r="T47" i="47"/>
  <c r="V47" i="47"/>
  <c r="X47" i="47"/>
  <c r="AA47" i="47"/>
  <c r="P47" i="47"/>
  <c r="AD47" i="47"/>
  <c r="J57" i="31" s="1"/>
  <c r="Z47" i="47"/>
  <c r="AB47" i="47"/>
  <c r="Y47" i="47"/>
  <c r="AC47" i="47"/>
  <c r="G60" i="47"/>
  <c r="AA135" i="10"/>
  <c r="D38" i="47"/>
  <c r="S38" i="47" s="1"/>
  <c r="DN16" i="46"/>
  <c r="D16" i="46" s="1"/>
  <c r="F60" i="47"/>
  <c r="M59" i="47"/>
  <c r="W33" i="47"/>
  <c r="V33" i="47"/>
  <c r="T33" i="47"/>
  <c r="U33" i="47"/>
  <c r="X33" i="47"/>
  <c r="E59" i="47"/>
  <c r="Y33" i="47"/>
  <c r="AA33" i="47"/>
  <c r="AB33" i="47"/>
  <c r="Z33" i="47"/>
  <c r="P33" i="47"/>
  <c r="AC33" i="47"/>
  <c r="AD33" i="47"/>
  <c r="J38" i="31" s="1"/>
  <c r="O56" i="47"/>
  <c r="G56" i="47"/>
  <c r="J54" i="47"/>
  <c r="DI44" i="32"/>
  <c r="DQ41" i="32"/>
  <c r="DQ99" i="32" s="1"/>
  <c r="V26" i="47"/>
  <c r="T26" i="47"/>
  <c r="X26" i="47"/>
  <c r="W26" i="47"/>
  <c r="U26" i="47"/>
  <c r="AC26" i="47"/>
  <c r="Z26" i="47"/>
  <c r="AD26" i="47"/>
  <c r="J31" i="31" s="1"/>
  <c r="AA26" i="47"/>
  <c r="P26" i="47"/>
  <c r="AB26" i="47"/>
  <c r="Y26" i="47"/>
  <c r="M35" i="47"/>
  <c r="I50" i="47"/>
  <c r="J56" i="47"/>
  <c r="S14" i="47"/>
  <c r="T14" i="47"/>
  <c r="U14" i="47"/>
  <c r="V14" i="47"/>
  <c r="AA14" i="47"/>
  <c r="P14" i="47"/>
  <c r="AB14" i="47"/>
  <c r="W14" i="47"/>
  <c r="Z14" i="47"/>
  <c r="X14" i="47"/>
  <c r="Y14" i="47"/>
  <c r="AD14" i="47"/>
  <c r="J14" i="31" s="1"/>
  <c r="AC14" i="47"/>
  <c r="D53" i="47"/>
  <c r="E52" i="47"/>
  <c r="O38" i="47"/>
  <c r="F48" i="49"/>
  <c r="DP16" i="46"/>
  <c r="T16" i="46" s="1"/>
  <c r="S24" i="47"/>
  <c r="W24" i="47"/>
  <c r="X24" i="47"/>
  <c r="T24" i="47"/>
  <c r="U24" i="47"/>
  <c r="V24" i="47"/>
  <c r="AA24" i="47"/>
  <c r="Y24" i="47"/>
  <c r="AB24" i="47"/>
  <c r="AC24" i="47"/>
  <c r="Z24" i="47"/>
  <c r="P24" i="47"/>
  <c r="AD24" i="47"/>
  <c r="J29" i="31" s="1"/>
  <c r="H50" i="47"/>
  <c r="S43" i="47"/>
  <c r="V43" i="47"/>
  <c r="U43" i="47"/>
  <c r="T43" i="47"/>
  <c r="W43" i="47"/>
  <c r="X43" i="47"/>
  <c r="Y43" i="47"/>
  <c r="AB43" i="47"/>
  <c r="AD43" i="47"/>
  <c r="J53" i="31" s="1"/>
  <c r="Z43" i="47"/>
  <c r="AC43" i="47"/>
  <c r="AA43" i="47"/>
  <c r="P43" i="47"/>
  <c r="H56" i="47"/>
  <c r="I54" i="47"/>
  <c r="BA44" i="32"/>
  <c r="J52" i="47"/>
  <c r="N38" i="47"/>
  <c r="N51" i="47" s="1"/>
  <c r="E51" i="49"/>
  <c r="DO16" i="46"/>
  <c r="L16" i="46" s="1"/>
  <c r="AA131" i="10"/>
  <c r="E38" i="34"/>
  <c r="K38" i="33"/>
  <c r="AD132" i="10"/>
  <c r="AY14" i="32"/>
  <c r="BI13" i="32"/>
  <c r="BI129" i="32" s="1"/>
  <c r="N37" i="32"/>
  <c r="N116" i="32" s="1"/>
  <c r="AC39" i="7"/>
  <c r="E9" i="41"/>
  <c r="H9" i="41"/>
  <c r="P9" i="41"/>
  <c r="D12" i="41"/>
  <c r="E10" i="45"/>
  <c r="H10" i="45"/>
  <c r="H34" i="45"/>
  <c r="H37" i="45" s="1"/>
  <c r="E34" i="45"/>
  <c r="F34" i="45" s="1"/>
  <c r="M35" i="41"/>
  <c r="P35" i="41"/>
  <c r="L22" i="41"/>
  <c r="P19" i="41"/>
  <c r="P15" i="41"/>
  <c r="L32" i="41"/>
  <c r="M51" i="41"/>
  <c r="N51" i="41" s="1"/>
  <c r="P51" i="41"/>
  <c r="P40" i="40"/>
  <c r="X40" i="40"/>
  <c r="P34" i="40"/>
  <c r="X34" i="40"/>
  <c r="X26" i="40"/>
  <c r="P26" i="40"/>
  <c r="P46" i="40"/>
  <c r="X46" i="40"/>
  <c r="W52" i="36"/>
  <c r="DQ44" i="40"/>
  <c r="AB44" i="40" s="1"/>
  <c r="DQ29" i="40"/>
  <c r="AB29" i="40" s="1"/>
  <c r="DQ36" i="40"/>
  <c r="AB36" i="40" s="1"/>
  <c r="DQ11" i="40"/>
  <c r="AB11" i="40" s="1"/>
  <c r="DQ26" i="40"/>
  <c r="AB26" i="40" s="1"/>
  <c r="DQ60" i="40"/>
  <c r="AB60" i="40" s="1"/>
  <c r="DQ40" i="40"/>
  <c r="AB40" i="40" s="1"/>
  <c r="DQ46" i="40"/>
  <c r="AB46" i="40" s="1"/>
  <c r="AF46" i="40" s="1"/>
  <c r="DQ49" i="40"/>
  <c r="AB49" i="40" s="1"/>
  <c r="DQ55" i="40"/>
  <c r="AB55" i="40" s="1"/>
  <c r="DQ19" i="40"/>
  <c r="AB19" i="40" s="1"/>
  <c r="DQ39" i="40"/>
  <c r="AB39" i="40" s="1"/>
  <c r="DQ21" i="40"/>
  <c r="AB21" i="40" s="1"/>
  <c r="DQ16" i="40"/>
  <c r="AB16" i="40" s="1"/>
  <c r="DQ61" i="40"/>
  <c r="AB61" i="40" s="1"/>
  <c r="DQ34" i="40"/>
  <c r="AB34" i="40" s="1"/>
  <c r="DQ50" i="40"/>
  <c r="AB50" i="40" s="1"/>
  <c r="DQ14" i="40"/>
  <c r="AB14" i="40" s="1"/>
  <c r="DQ15" i="40"/>
  <c r="AB15" i="40" s="1"/>
  <c r="DQ20" i="40"/>
  <c r="AB20" i="40" s="1"/>
  <c r="DQ45" i="40"/>
  <c r="AB45" i="40" s="1"/>
  <c r="DQ9" i="40"/>
  <c r="AB9" i="40" s="1"/>
  <c r="DQ56" i="40"/>
  <c r="AB56" i="40" s="1"/>
  <c r="DQ25" i="40"/>
  <c r="AB25" i="40" s="1"/>
  <c r="AF25" i="40" s="1"/>
  <c r="DQ10" i="40"/>
  <c r="AB10" i="40" s="1"/>
  <c r="DQ59" i="40"/>
  <c r="AB59" i="40" s="1"/>
  <c r="DQ35" i="40"/>
  <c r="AB35" i="40" s="1"/>
  <c r="DQ54" i="40"/>
  <c r="AB54" i="40" s="1"/>
  <c r="DQ30" i="40"/>
  <c r="AB30" i="40" s="1"/>
  <c r="DQ24" i="40"/>
  <c r="AB24" i="40" s="1"/>
  <c r="AF24" i="40" s="1"/>
  <c r="DR7" i="40"/>
  <c r="DQ51" i="40"/>
  <c r="AB51" i="40" s="1"/>
  <c r="DQ31" i="40"/>
  <c r="AB31" i="40" s="1"/>
  <c r="DQ41" i="40"/>
  <c r="AB41" i="40" s="1"/>
  <c r="X49" i="40"/>
  <c r="X25" i="40"/>
  <c r="X24" i="40"/>
  <c r="T21" i="47"/>
  <c r="W21" i="47"/>
  <c r="U21" i="47"/>
  <c r="E60" i="47"/>
  <c r="V21" i="47"/>
  <c r="X21" i="47"/>
  <c r="AA21" i="47"/>
  <c r="AB21" i="47"/>
  <c r="AC21" i="47"/>
  <c r="AD21" i="47"/>
  <c r="J21" i="31" s="1"/>
  <c r="Z21" i="47"/>
  <c r="P21" i="47"/>
  <c r="Y21" i="47"/>
  <c r="K59" i="47"/>
  <c r="W44" i="47"/>
  <c r="V44" i="47"/>
  <c r="X44" i="47"/>
  <c r="U44" i="47"/>
  <c r="Z44" i="47"/>
  <c r="P44" i="47"/>
  <c r="AB44" i="47"/>
  <c r="AD44" i="47"/>
  <c r="J54" i="31" s="1"/>
  <c r="Y44" i="47"/>
  <c r="AA44" i="47"/>
  <c r="AC44" i="47"/>
  <c r="M56" i="47"/>
  <c r="E56" i="47"/>
  <c r="V41" i="47"/>
  <c r="W41" i="47"/>
  <c r="AA41" i="47"/>
  <c r="AB41" i="47"/>
  <c r="Y41" i="47"/>
  <c r="X41" i="47"/>
  <c r="AC41" i="47"/>
  <c r="Z41" i="47"/>
  <c r="P41" i="47"/>
  <c r="AD41" i="47"/>
  <c r="J51" i="31" s="1"/>
  <c r="H51" i="49"/>
  <c r="O50" i="47"/>
  <c r="G50" i="47"/>
  <c r="J56" i="49"/>
  <c r="K54" i="47"/>
  <c r="L51" i="49"/>
  <c r="L38" i="47"/>
  <c r="L48" i="47" s="1"/>
  <c r="N50" i="47"/>
  <c r="F50" i="47"/>
  <c r="AC43" i="49"/>
  <c r="H56" i="49"/>
  <c r="BL44" i="32"/>
  <c r="BX42" i="32"/>
  <c r="BX117" i="32" s="1"/>
  <c r="AX44" i="32"/>
  <c r="BI41" i="32"/>
  <c r="BI99" i="32" s="1"/>
  <c r="H52" i="47"/>
  <c r="L38" i="38"/>
  <c r="BC14" i="32"/>
  <c r="I38" i="35"/>
  <c r="BA14" i="32"/>
  <c r="E38" i="32"/>
  <c r="E134" i="32" s="1"/>
  <c r="T39" i="7"/>
  <c r="M26" i="41"/>
  <c r="N26" i="41" s="1"/>
  <c r="P26" i="41"/>
  <c r="P25" i="41"/>
  <c r="P21" i="41"/>
  <c r="P54" i="41"/>
  <c r="DP50" i="41"/>
  <c r="T50" i="41" s="1"/>
  <c r="DP40" i="41"/>
  <c r="T40" i="41" s="1"/>
  <c r="DP59" i="41"/>
  <c r="T59" i="41" s="1"/>
  <c r="DP61" i="41"/>
  <c r="T61" i="41" s="1"/>
  <c r="DP14" i="41"/>
  <c r="T14" i="41" s="1"/>
  <c r="DP19" i="41"/>
  <c r="T19" i="41" s="1"/>
  <c r="DQ7" i="41"/>
  <c r="DP51" i="41"/>
  <c r="T51" i="41" s="1"/>
  <c r="DP36" i="41"/>
  <c r="T36" i="41" s="1"/>
  <c r="DP49" i="41"/>
  <c r="T49" i="41" s="1"/>
  <c r="DP41" i="41"/>
  <c r="T41" i="41" s="1"/>
  <c r="DP20" i="41"/>
  <c r="T20" i="41" s="1"/>
  <c r="DP15" i="41"/>
  <c r="T15" i="41" s="1"/>
  <c r="DP30" i="41"/>
  <c r="T30" i="41" s="1"/>
  <c r="DP11" i="41"/>
  <c r="T11" i="41" s="1"/>
  <c r="DP21" i="41"/>
  <c r="T21" i="41" s="1"/>
  <c r="DP56" i="41"/>
  <c r="T56" i="41" s="1"/>
  <c r="DP44" i="41"/>
  <c r="T44" i="41" s="1"/>
  <c r="DP45" i="41"/>
  <c r="T45" i="41" s="1"/>
  <c r="DP54" i="41"/>
  <c r="T54" i="41" s="1"/>
  <c r="X54" i="41" s="1"/>
  <c r="DP55" i="41"/>
  <c r="T55" i="41" s="1"/>
  <c r="X55" i="41" s="1"/>
  <c r="DP25" i="41"/>
  <c r="T25" i="41" s="1"/>
  <c r="DP34" i="41"/>
  <c r="T34" i="41" s="1"/>
  <c r="DP24" i="41"/>
  <c r="T24" i="41" s="1"/>
  <c r="DP39" i="41"/>
  <c r="T39" i="41" s="1"/>
  <c r="X39" i="41" s="1"/>
  <c r="DP35" i="41"/>
  <c r="T35" i="41" s="1"/>
  <c r="DP46" i="41"/>
  <c r="T46" i="41" s="1"/>
  <c r="DP60" i="41"/>
  <c r="T60" i="41" s="1"/>
  <c r="DP10" i="41"/>
  <c r="T10" i="41" s="1"/>
  <c r="DP31" i="41"/>
  <c r="T31" i="41" s="1"/>
  <c r="X31" i="41" s="1"/>
  <c r="DP29" i="41"/>
  <c r="T29" i="41" s="1"/>
  <c r="DP9" i="41"/>
  <c r="T9" i="41" s="1"/>
  <c r="DP16" i="41"/>
  <c r="T16" i="41" s="1"/>
  <c r="DP26" i="41"/>
  <c r="T26" i="41" s="1"/>
  <c r="P20" i="41"/>
  <c r="P50" i="41"/>
  <c r="P39" i="41"/>
  <c r="L42" i="41"/>
  <c r="P41" i="40"/>
  <c r="P60" i="40"/>
  <c r="P29" i="40"/>
  <c r="X29" i="40"/>
  <c r="L57" i="40"/>
  <c r="P52" i="36"/>
  <c r="AA52" i="36"/>
  <c r="X51" i="40"/>
  <c r="P13" i="47"/>
  <c r="E57" i="46"/>
  <c r="F57" i="46" s="1"/>
  <c r="Q55" i="46"/>
  <c r="P57" i="46"/>
  <c r="W20" i="47"/>
  <c r="Y20" i="47"/>
  <c r="AB20" i="47"/>
  <c r="AD20" i="47"/>
  <c r="J20" i="31" s="1"/>
  <c r="Z20" i="47"/>
  <c r="P20" i="47"/>
  <c r="AA20" i="47"/>
  <c r="AC20" i="47"/>
  <c r="H59" i="47"/>
  <c r="X20" i="47"/>
  <c r="E62" i="46"/>
  <c r="F62" i="46" s="1"/>
  <c r="I60" i="42"/>
  <c r="Q50" i="46"/>
  <c r="I29" i="45"/>
  <c r="J29" i="45" s="1"/>
  <c r="H32" i="45"/>
  <c r="I30" i="46"/>
  <c r="H32" i="46"/>
  <c r="F50" i="46"/>
  <c r="E52" i="46"/>
  <c r="F52" i="46" s="1"/>
  <c r="U64" i="10"/>
  <c r="AB64" i="10"/>
  <c r="W64" i="10"/>
  <c r="S64" i="10"/>
  <c r="W29" i="32"/>
  <c r="O51" i="35"/>
  <c r="O61" i="35" s="1"/>
  <c r="O48" i="35"/>
  <c r="AB50" i="33"/>
  <c r="Y50" i="33"/>
  <c r="AC50" i="33"/>
  <c r="AD50" i="33"/>
  <c r="AA50" i="33"/>
  <c r="I10" i="42"/>
  <c r="J10" i="42" s="1"/>
  <c r="H12" i="46"/>
  <c r="U50" i="36"/>
  <c r="W50" i="36"/>
  <c r="X50" i="36"/>
  <c r="V50" i="36"/>
  <c r="Z50" i="37"/>
  <c r="Y50" i="37"/>
  <c r="AC50" i="37"/>
  <c r="U50" i="37"/>
  <c r="AA50" i="37"/>
  <c r="V50" i="37"/>
  <c r="X50" i="37"/>
  <c r="W50" i="37"/>
  <c r="T50" i="37"/>
  <c r="AD50" i="37"/>
  <c r="P50" i="37"/>
  <c r="AB50" i="37"/>
  <c r="S50" i="35"/>
  <c r="Y50" i="35"/>
  <c r="AA50" i="35"/>
  <c r="U50" i="35"/>
  <c r="W50" i="35"/>
  <c r="X50" i="35"/>
  <c r="AB50" i="35"/>
  <c r="V50" i="35"/>
  <c r="T50" i="35"/>
  <c r="Z50" i="35"/>
  <c r="AC50" i="36"/>
  <c r="AD50" i="36"/>
  <c r="AB50" i="36"/>
  <c r="P50" i="36"/>
  <c r="Z50" i="36"/>
  <c r="Y50" i="36"/>
  <c r="AA50" i="36"/>
  <c r="I9" i="46"/>
  <c r="AC64" i="10"/>
  <c r="T64" i="10"/>
  <c r="Z64" i="10"/>
  <c r="S17" i="45"/>
  <c r="S66" i="45"/>
  <c r="O35" i="34"/>
  <c r="Y64" i="10"/>
  <c r="AA64" i="10"/>
  <c r="V64" i="10"/>
  <c r="S19" i="32"/>
  <c r="F48" i="37"/>
  <c r="G48" i="35"/>
  <c r="P64" i="10"/>
  <c r="J22" i="38"/>
  <c r="X64" i="10"/>
  <c r="AD64" i="10"/>
  <c r="N51" i="49"/>
  <c r="H22" i="47"/>
  <c r="U16" i="32"/>
  <c r="U94" i="32" s="1"/>
  <c r="U19" i="10"/>
  <c r="W38" i="36"/>
  <c r="G51" i="36"/>
  <c r="G48" i="36"/>
  <c r="V38" i="36"/>
  <c r="L35" i="47"/>
  <c r="T22" i="32"/>
  <c r="T113" i="32" s="1"/>
  <c r="T24" i="10"/>
  <c r="H48" i="38"/>
  <c r="K48" i="35"/>
  <c r="K51" i="35"/>
  <c r="K61" i="35" s="1"/>
  <c r="J35" i="38"/>
  <c r="G48" i="34"/>
  <c r="S25" i="47"/>
  <c r="M51" i="47"/>
  <c r="M22" i="47"/>
  <c r="AD25" i="49"/>
  <c r="K30" i="31" s="1"/>
  <c r="K41" i="31" s="1"/>
  <c r="X19" i="32"/>
  <c r="G16" i="29"/>
  <c r="C66" i="29"/>
  <c r="L17" i="42"/>
  <c r="X29" i="32"/>
  <c r="W14" i="32"/>
  <c r="F21" i="45"/>
  <c r="I21" i="42"/>
  <c r="J19" i="46"/>
  <c r="H22" i="46"/>
  <c r="F19" i="46"/>
  <c r="E22" i="46"/>
  <c r="F22" i="46" s="1"/>
  <c r="G22" i="45"/>
  <c r="P22" i="46"/>
  <c r="I19" i="40"/>
  <c r="I24" i="42"/>
  <c r="I24" i="45"/>
  <c r="G27" i="45"/>
  <c r="J31" i="41"/>
  <c r="Y54" i="35"/>
  <c r="V54" i="35"/>
  <c r="AA54" i="35"/>
  <c r="AB54" i="35"/>
  <c r="Z54" i="35"/>
  <c r="U54" i="35"/>
  <c r="AC54" i="35"/>
  <c r="X54" i="35"/>
  <c r="AD54" i="35"/>
  <c r="W54" i="35"/>
  <c r="T54" i="35"/>
  <c r="P54" i="35"/>
  <c r="Z54" i="37"/>
  <c r="Y54" i="37"/>
  <c r="U54" i="37"/>
  <c r="AA54" i="37"/>
  <c r="AC54" i="37"/>
  <c r="W54" i="37"/>
  <c r="V54" i="37"/>
  <c r="X54" i="37"/>
  <c r="AD54" i="37"/>
  <c r="T54" i="37"/>
  <c r="P54" i="37"/>
  <c r="AB54" i="37"/>
  <c r="S54" i="47"/>
  <c r="AD54" i="36"/>
  <c r="W54" i="36"/>
  <c r="P54" i="36"/>
  <c r="AC54" i="36"/>
  <c r="Z54" i="36"/>
  <c r="X54" i="36"/>
  <c r="U54" i="36"/>
  <c r="AB54" i="36"/>
  <c r="AA54" i="36"/>
  <c r="V54" i="36"/>
  <c r="Y54" i="36"/>
  <c r="G32" i="41"/>
  <c r="AB54" i="38"/>
  <c r="U54" i="38"/>
  <c r="Z54" i="38"/>
  <c r="AD54" i="38"/>
  <c r="AA54" i="38"/>
  <c r="W54" i="38"/>
  <c r="Y54" i="38"/>
  <c r="X54" i="38"/>
  <c r="P54" i="38"/>
  <c r="AC54" i="38"/>
  <c r="V54" i="38"/>
  <c r="Z54" i="33"/>
  <c r="AB54" i="33"/>
  <c r="AC54" i="33"/>
  <c r="X54" i="33"/>
  <c r="AA54" i="33"/>
  <c r="U54" i="33"/>
  <c r="V54" i="33"/>
  <c r="AD54" i="33"/>
  <c r="P54" i="33"/>
  <c r="W54" i="33"/>
  <c r="T54" i="33"/>
  <c r="Y54" i="33"/>
  <c r="AB54" i="34"/>
  <c r="P54" i="34"/>
  <c r="AD54" i="34"/>
  <c r="Z54" i="34"/>
  <c r="I30" i="45"/>
  <c r="J30" i="45" s="1"/>
  <c r="F30" i="46"/>
  <c r="E32" i="46"/>
  <c r="F32" i="46" s="1"/>
  <c r="AD42" i="49"/>
  <c r="K52" i="31" s="1"/>
  <c r="N55" i="47"/>
  <c r="G42" i="46"/>
  <c r="G42" i="42"/>
  <c r="M55" i="49"/>
  <c r="O55" i="47"/>
  <c r="E48" i="49"/>
  <c r="S29" i="47"/>
  <c r="D35" i="47"/>
  <c r="T29" i="47"/>
  <c r="V29" i="47"/>
  <c r="AA29" i="47"/>
  <c r="Y29" i="47"/>
  <c r="U29" i="47"/>
  <c r="W29" i="47"/>
  <c r="AC29" i="47"/>
  <c r="AB29" i="47"/>
  <c r="X29" i="47"/>
  <c r="AD29" i="47"/>
  <c r="J34" i="31" s="1"/>
  <c r="Z29" i="47"/>
  <c r="P29" i="47"/>
  <c r="CM38" i="32"/>
  <c r="CM134" i="32" s="1"/>
  <c r="CJ39" i="32"/>
  <c r="E55" i="49"/>
  <c r="K55" i="47"/>
  <c r="K48" i="47"/>
  <c r="J55" i="47"/>
  <c r="S55" i="47"/>
  <c r="G55" i="47"/>
  <c r="F55" i="47"/>
  <c r="P42" i="47"/>
  <c r="Z42" i="47"/>
  <c r="AC42" i="47"/>
  <c r="AA42" i="47"/>
  <c r="AD42" i="47"/>
  <c r="J52" i="31" s="1"/>
  <c r="V42" i="47"/>
  <c r="W42" i="47"/>
  <c r="U42" i="47"/>
  <c r="Y42" i="47"/>
  <c r="AB42" i="47"/>
  <c r="X42" i="47"/>
  <c r="L55" i="49"/>
  <c r="H55" i="47"/>
  <c r="AB16" i="47"/>
  <c r="Z16" i="47"/>
  <c r="W16" i="47"/>
  <c r="U16" i="47"/>
  <c r="Y16" i="47"/>
  <c r="X16" i="47"/>
  <c r="E55" i="47"/>
  <c r="V16" i="47"/>
  <c r="AA16" i="47"/>
  <c r="AC16" i="47"/>
  <c r="F35" i="46"/>
  <c r="G37" i="45"/>
  <c r="I35" i="45"/>
  <c r="G37" i="46"/>
  <c r="H37" i="46"/>
  <c r="I34" i="46"/>
  <c r="F34" i="46"/>
  <c r="E37" i="46"/>
  <c r="F37" i="46" s="1"/>
  <c r="I35" i="46"/>
  <c r="G47" i="45"/>
  <c r="G52" i="29"/>
  <c r="S60" i="47"/>
  <c r="P62" i="46"/>
  <c r="Q59" i="46"/>
  <c r="I61" i="46"/>
  <c r="Q61" i="46"/>
  <c r="G62" i="46"/>
  <c r="N60" i="46"/>
  <c r="N61" i="46"/>
  <c r="T35" i="49"/>
  <c r="S35" i="49"/>
  <c r="U35" i="49"/>
  <c r="AC50" i="49"/>
  <c r="Y50" i="49"/>
  <c r="U50" i="49"/>
  <c r="AB50" i="49"/>
  <c r="X50" i="49"/>
  <c r="T50" i="49"/>
  <c r="AA50" i="49"/>
  <c r="W50" i="49"/>
  <c r="S50" i="49"/>
  <c r="AD50" i="49"/>
  <c r="Z50" i="49"/>
  <c r="V50" i="49"/>
  <c r="P50" i="49"/>
  <c r="AB59" i="49"/>
  <c r="X59" i="49"/>
  <c r="T59" i="49"/>
  <c r="AA59" i="49"/>
  <c r="W59" i="49"/>
  <c r="S59" i="49"/>
  <c r="AD59" i="49"/>
  <c r="Z59" i="49"/>
  <c r="V59" i="49"/>
  <c r="P59" i="49"/>
  <c r="AC59" i="49"/>
  <c r="Y59" i="49"/>
  <c r="U59" i="49"/>
  <c r="D65" i="48"/>
  <c r="E26" i="48"/>
  <c r="F26" i="48" s="1"/>
  <c r="H26" i="48"/>
  <c r="E16" i="48"/>
  <c r="F16" i="48" s="1"/>
  <c r="H16" i="48"/>
  <c r="E36" i="48"/>
  <c r="F36" i="48" s="1"/>
  <c r="H36" i="48"/>
  <c r="D32" i="48"/>
  <c r="E29" i="48"/>
  <c r="H29" i="48"/>
  <c r="E45" i="48"/>
  <c r="F45" i="48" s="1"/>
  <c r="H45" i="48"/>
  <c r="E50" i="48"/>
  <c r="F50" i="48" s="1"/>
  <c r="H50" i="48"/>
  <c r="H56" i="48"/>
  <c r="E56" i="48"/>
  <c r="F56" i="48" s="1"/>
  <c r="G20" i="48"/>
  <c r="G26" i="48"/>
  <c r="C42" i="48"/>
  <c r="G39" i="48"/>
  <c r="G30" i="48"/>
  <c r="C47" i="48"/>
  <c r="G44" i="48"/>
  <c r="G55" i="48"/>
  <c r="C62" i="48"/>
  <c r="G59" i="48"/>
  <c r="DO41" i="48"/>
  <c r="L41" i="48" s="1"/>
  <c r="P41" i="48" s="1"/>
  <c r="DO36" i="48"/>
  <c r="L36" i="48" s="1"/>
  <c r="DO26" i="48"/>
  <c r="L26" i="48" s="1"/>
  <c r="DP7" i="48"/>
  <c r="DP14" i="48" s="1"/>
  <c r="E20" i="48"/>
  <c r="F20" i="48" s="1"/>
  <c r="H20" i="48"/>
  <c r="D66" i="48"/>
  <c r="H11" i="48"/>
  <c r="E11" i="48"/>
  <c r="D22" i="48"/>
  <c r="E19" i="48"/>
  <c r="H19" i="48"/>
  <c r="D42" i="48"/>
  <c r="E39" i="48"/>
  <c r="H39" i="48"/>
  <c r="E30" i="48"/>
  <c r="F30" i="48" s="1"/>
  <c r="H30" i="48"/>
  <c r="E46" i="48"/>
  <c r="F46" i="48" s="1"/>
  <c r="H46" i="48"/>
  <c r="E55" i="48"/>
  <c r="F55" i="48" s="1"/>
  <c r="H55" i="48"/>
  <c r="D62" i="48"/>
  <c r="H59" i="48"/>
  <c r="E59" i="48"/>
  <c r="G21" i="48"/>
  <c r="G16" i="48"/>
  <c r="C27" i="48"/>
  <c r="G24" i="48"/>
  <c r="G40" i="48"/>
  <c r="G31" i="48"/>
  <c r="G45" i="48"/>
  <c r="C52" i="48"/>
  <c r="G49" i="48"/>
  <c r="G60" i="48"/>
  <c r="DA41" i="48"/>
  <c r="K41" i="48" s="1"/>
  <c r="O41" i="48" s="1"/>
  <c r="DA36" i="48"/>
  <c r="K36" i="48" s="1"/>
  <c r="O36" i="48" s="1"/>
  <c r="DA26" i="48"/>
  <c r="K26" i="48" s="1"/>
  <c r="DB7" i="48"/>
  <c r="E21" i="48"/>
  <c r="F21" i="48" s="1"/>
  <c r="H21" i="48"/>
  <c r="E24" i="48"/>
  <c r="H24" i="48"/>
  <c r="D27" i="48"/>
  <c r="E40" i="48"/>
  <c r="F40" i="48" s="1"/>
  <c r="H40" i="48"/>
  <c r="E31" i="48"/>
  <c r="F31" i="48" s="1"/>
  <c r="H31" i="48"/>
  <c r="D47" i="48"/>
  <c r="E44" i="48"/>
  <c r="H44" i="48"/>
  <c r="D52" i="48"/>
  <c r="H49" i="48"/>
  <c r="E49" i="48"/>
  <c r="E60" i="48"/>
  <c r="F60" i="48" s="1"/>
  <c r="H60" i="48"/>
  <c r="C66" i="48"/>
  <c r="G11" i="48"/>
  <c r="G19" i="48"/>
  <c r="C22" i="48"/>
  <c r="G35" i="48"/>
  <c r="G41" i="48"/>
  <c r="G34" i="48"/>
  <c r="C37" i="48"/>
  <c r="G50" i="48"/>
  <c r="C57" i="48"/>
  <c r="G54" i="48"/>
  <c r="G61" i="48"/>
  <c r="E9" i="48"/>
  <c r="H9" i="48"/>
  <c r="D12" i="48"/>
  <c r="H25" i="48"/>
  <c r="E25" i="48"/>
  <c r="F25" i="48" s="1"/>
  <c r="H15" i="48"/>
  <c r="E35" i="48"/>
  <c r="F35" i="48" s="1"/>
  <c r="H35" i="48"/>
  <c r="E41" i="48"/>
  <c r="F41" i="48" s="1"/>
  <c r="H41" i="48"/>
  <c r="D37" i="48"/>
  <c r="H34" i="48"/>
  <c r="E34" i="48"/>
  <c r="H51" i="48"/>
  <c r="E51" i="48"/>
  <c r="F51" i="48" s="1"/>
  <c r="D57" i="48"/>
  <c r="E54" i="48"/>
  <c r="H54" i="48"/>
  <c r="E61" i="48"/>
  <c r="F61" i="48" s="1"/>
  <c r="H61" i="48"/>
  <c r="G25" i="48"/>
  <c r="G36" i="48"/>
  <c r="C32" i="48"/>
  <c r="G29" i="48"/>
  <c r="G46" i="48"/>
  <c r="G51" i="48"/>
  <c r="G56" i="48"/>
  <c r="C12" i="48"/>
  <c r="G9" i="48"/>
  <c r="E27" i="29" l="1"/>
  <c r="F27" i="29" s="1"/>
  <c r="J47" i="29"/>
  <c r="CG40" i="54"/>
  <c r="CH40" i="54" s="1"/>
  <c r="CI40" i="54" s="1"/>
  <c r="CJ40" i="54" s="1"/>
  <c r="CK40" i="54" s="1"/>
  <c r="CL40" i="54" s="1"/>
  <c r="CG45" i="54"/>
  <c r="CH45" i="54" s="1"/>
  <c r="CI45" i="54" s="1"/>
  <c r="CJ45" i="54" s="1"/>
  <c r="CK45" i="54" s="1"/>
  <c r="CL45" i="54" s="1"/>
  <c r="CG46" i="54"/>
  <c r="CH46" i="54" s="1"/>
  <c r="CI46" i="54" s="1"/>
  <c r="CJ46" i="54" s="1"/>
  <c r="CK46" i="54" s="1"/>
  <c r="CL46" i="54" s="1"/>
  <c r="CG56" i="54"/>
  <c r="CH56" i="54" s="1"/>
  <c r="CI56" i="54" s="1"/>
  <c r="CJ56" i="54" s="1"/>
  <c r="CK56" i="54" s="1"/>
  <c r="CL56" i="54" s="1"/>
  <c r="K57" i="41"/>
  <c r="H27" i="29"/>
  <c r="W37" i="46"/>
  <c r="O37" i="45"/>
  <c r="E12" i="40"/>
  <c r="F12" i="40" s="1"/>
  <c r="DB16" i="41"/>
  <c r="S16" i="41" s="1"/>
  <c r="U16" i="41" s="1"/>
  <c r="V16" i="41" s="1"/>
  <c r="G65" i="42"/>
  <c r="Q51" i="41"/>
  <c r="R51" i="41" s="1"/>
  <c r="EF29" i="32"/>
  <c r="J22" i="52"/>
  <c r="M60" i="29"/>
  <c r="N60" i="29" s="1"/>
  <c r="O54" i="41"/>
  <c r="Q54" i="41" s="1"/>
  <c r="K47" i="41"/>
  <c r="AT39" i="32"/>
  <c r="O50" i="41"/>
  <c r="Q50" i="41" s="1"/>
  <c r="R50" i="41" s="1"/>
  <c r="Q31" i="41"/>
  <c r="R31" i="41" s="1"/>
  <c r="H51" i="47"/>
  <c r="H61" i="47" s="1"/>
  <c r="E12" i="29"/>
  <c r="F12" i="29" s="1"/>
  <c r="E22" i="29"/>
  <c r="F22" i="29" s="1"/>
  <c r="E32" i="29"/>
  <c r="F32" i="29" s="1"/>
  <c r="I20" i="41"/>
  <c r="I22" i="41" s="1"/>
  <c r="J22" i="41" s="1"/>
  <c r="N68" i="31"/>
  <c r="M42" i="46"/>
  <c r="N42" i="46" s="1"/>
  <c r="I42" i="45"/>
  <c r="J42" i="45" s="1"/>
  <c r="H12" i="29"/>
  <c r="E37" i="41"/>
  <c r="F37" i="41" s="1"/>
  <c r="M44" i="41"/>
  <c r="N44" i="41" s="1"/>
  <c r="E52" i="29"/>
  <c r="F52" i="29" s="1"/>
  <c r="O44" i="41"/>
  <c r="Q44" i="41" s="1"/>
  <c r="R44" i="41" s="1"/>
  <c r="Q46" i="29"/>
  <c r="R46" i="29" s="1"/>
  <c r="M46" i="29"/>
  <c r="N46" i="29" s="1"/>
  <c r="M54" i="41"/>
  <c r="N54" i="41" s="1"/>
  <c r="K65" i="29"/>
  <c r="O62" i="46"/>
  <c r="K66" i="29"/>
  <c r="H62" i="41"/>
  <c r="E42" i="41"/>
  <c r="F42" i="41" s="1"/>
  <c r="H42" i="29"/>
  <c r="P42" i="46"/>
  <c r="E22" i="41"/>
  <c r="F22" i="41" s="1"/>
  <c r="H57" i="29"/>
  <c r="P47" i="46"/>
  <c r="I27" i="41"/>
  <c r="J27" i="41" s="1"/>
  <c r="H22" i="41"/>
  <c r="Q35" i="46"/>
  <c r="R35" i="46" s="1"/>
  <c r="E27" i="41"/>
  <c r="F27" i="41" s="1"/>
  <c r="E32" i="45"/>
  <c r="F32" i="45" s="1"/>
  <c r="E47" i="41"/>
  <c r="F47" i="41" s="1"/>
  <c r="P52" i="29"/>
  <c r="L42" i="29"/>
  <c r="I61" i="41"/>
  <c r="J61" i="41" s="1"/>
  <c r="Q61" i="41"/>
  <c r="R61" i="41" s="1"/>
  <c r="P32" i="29"/>
  <c r="P57" i="29"/>
  <c r="P62" i="29"/>
  <c r="L62" i="29"/>
  <c r="H52" i="29"/>
  <c r="L64" i="29"/>
  <c r="L37" i="29"/>
  <c r="L47" i="29"/>
  <c r="E47" i="29"/>
  <c r="F47" i="29" s="1"/>
  <c r="L27" i="29"/>
  <c r="L66" i="29"/>
  <c r="M36" i="29"/>
  <c r="N36" i="29" s="1"/>
  <c r="L32" i="29"/>
  <c r="L57" i="29"/>
  <c r="L52" i="29"/>
  <c r="P20" i="29"/>
  <c r="P22" i="29" s="1"/>
  <c r="L22" i="29"/>
  <c r="U15" i="29"/>
  <c r="V15" i="29" s="1"/>
  <c r="L12" i="29"/>
  <c r="H47" i="40"/>
  <c r="I59" i="45"/>
  <c r="J59" i="45" s="1"/>
  <c r="E62" i="29"/>
  <c r="F62" i="29" s="1"/>
  <c r="E47" i="45"/>
  <c r="F47" i="45" s="1"/>
  <c r="E62" i="45"/>
  <c r="F62" i="45" s="1"/>
  <c r="G70" i="31"/>
  <c r="H12" i="40"/>
  <c r="E47" i="40"/>
  <c r="F47" i="40" s="1"/>
  <c r="E42" i="29"/>
  <c r="F42" i="29" s="1"/>
  <c r="E22" i="45"/>
  <c r="F22" i="45" s="1"/>
  <c r="P32" i="46"/>
  <c r="E42" i="45"/>
  <c r="F42" i="45" s="1"/>
  <c r="T64" i="46"/>
  <c r="T65" i="46"/>
  <c r="N39" i="29"/>
  <c r="DB16" i="40"/>
  <c r="S16" i="40" s="1"/>
  <c r="U16" i="40" s="1"/>
  <c r="V16" i="40" s="1"/>
  <c r="K62" i="41"/>
  <c r="O59" i="41"/>
  <c r="Q59" i="41" s="1"/>
  <c r="R59" i="41" s="1"/>
  <c r="DB36" i="41"/>
  <c r="S36" i="41" s="1"/>
  <c r="U36" i="41" s="1"/>
  <c r="V36" i="41" s="1"/>
  <c r="DB60" i="41"/>
  <c r="S60" i="41" s="1"/>
  <c r="DB39" i="41"/>
  <c r="S39" i="41" s="1"/>
  <c r="W39" i="41" s="1"/>
  <c r="DB49" i="41"/>
  <c r="S49" i="41" s="1"/>
  <c r="W49" i="41" s="1"/>
  <c r="DB21" i="41"/>
  <c r="S21" i="41" s="1"/>
  <c r="DB11" i="41"/>
  <c r="S11" i="41" s="1"/>
  <c r="W11" i="41" s="1"/>
  <c r="DB45" i="41"/>
  <c r="S45" i="41" s="1"/>
  <c r="W45" i="41" s="1"/>
  <c r="DB61" i="41"/>
  <c r="S61" i="41" s="1"/>
  <c r="U61" i="41" s="1"/>
  <c r="V61" i="41" s="1"/>
  <c r="DB35" i="41"/>
  <c r="S35" i="41" s="1"/>
  <c r="U35" i="41" s="1"/>
  <c r="V35" i="41" s="1"/>
  <c r="DB10" i="41"/>
  <c r="S10" i="41" s="1"/>
  <c r="U10" i="41" s="1"/>
  <c r="DB30" i="41"/>
  <c r="S30" i="41" s="1"/>
  <c r="W30" i="41" s="1"/>
  <c r="DB20" i="41"/>
  <c r="S20" i="41" s="1"/>
  <c r="DB46" i="41"/>
  <c r="S46" i="41" s="1"/>
  <c r="DB55" i="41"/>
  <c r="S55" i="41" s="1"/>
  <c r="W55" i="41" s="1"/>
  <c r="Y55" i="41" s="1"/>
  <c r="Z55" i="41" s="1"/>
  <c r="DB40" i="41"/>
  <c r="S40" i="41" s="1"/>
  <c r="U40" i="41" s="1"/>
  <c r="V40" i="41" s="1"/>
  <c r="DB24" i="41"/>
  <c r="S24" i="41" s="1"/>
  <c r="W24" i="41" s="1"/>
  <c r="DB25" i="41"/>
  <c r="S25" i="41" s="1"/>
  <c r="U25" i="41" s="1"/>
  <c r="V25" i="41" s="1"/>
  <c r="DB19" i="41"/>
  <c r="S19" i="41" s="1"/>
  <c r="W19" i="41" s="1"/>
  <c r="DB56" i="41"/>
  <c r="S56" i="41" s="1"/>
  <c r="W56" i="41" s="1"/>
  <c r="DB41" i="41"/>
  <c r="S41" i="41" s="1"/>
  <c r="W41" i="41" s="1"/>
  <c r="DB26" i="41"/>
  <c r="S26" i="41" s="1"/>
  <c r="DB54" i="41"/>
  <c r="S54" i="41" s="1"/>
  <c r="U54" i="41" s="1"/>
  <c r="DC7" i="41"/>
  <c r="DB44" i="41"/>
  <c r="S44" i="41" s="1"/>
  <c r="U44" i="41" s="1"/>
  <c r="DB34" i="41"/>
  <c r="S34" i="41" s="1"/>
  <c r="U34" i="41" s="1"/>
  <c r="DB51" i="41"/>
  <c r="S51" i="41" s="1"/>
  <c r="DB31" i="41"/>
  <c r="S31" i="41" s="1"/>
  <c r="DB50" i="41"/>
  <c r="S50" i="41" s="1"/>
  <c r="DB9" i="41"/>
  <c r="S9" i="41" s="1"/>
  <c r="DB59" i="41"/>
  <c r="S59" i="41" s="1"/>
  <c r="DB29" i="41"/>
  <c r="S29" i="41" s="1"/>
  <c r="O56" i="41"/>
  <c r="O49" i="41"/>
  <c r="K52" i="41"/>
  <c r="O55" i="41"/>
  <c r="Q55" i="41" s="1"/>
  <c r="R55" i="41" s="1"/>
  <c r="O41" i="41"/>
  <c r="Q41" i="41" s="1"/>
  <c r="R41" i="41" s="1"/>
  <c r="X56" i="46"/>
  <c r="Y56" i="46" s="1"/>
  <c r="Z56" i="46" s="1"/>
  <c r="X20" i="46"/>
  <c r="Y20" i="46" s="1"/>
  <c r="Z20" i="46" s="1"/>
  <c r="X11" i="46"/>
  <c r="T52" i="46"/>
  <c r="X49" i="46"/>
  <c r="X29" i="46"/>
  <c r="T32" i="46"/>
  <c r="U59" i="46"/>
  <c r="V59" i="46" s="1"/>
  <c r="X59" i="46"/>
  <c r="Y59" i="46" s="1"/>
  <c r="T62" i="46"/>
  <c r="X61" i="46"/>
  <c r="Y61" i="46" s="1"/>
  <c r="Z61" i="46" s="1"/>
  <c r="O40" i="29"/>
  <c r="Q40" i="29" s="1"/>
  <c r="R40" i="29" s="1"/>
  <c r="M40" i="29"/>
  <c r="N40" i="29" s="1"/>
  <c r="O34" i="29"/>
  <c r="Q34" i="29" s="1"/>
  <c r="R34" i="29" s="1"/>
  <c r="K37" i="29"/>
  <c r="M50" i="29"/>
  <c r="N50" i="29" s="1"/>
  <c r="O50" i="29"/>
  <c r="Q50" i="29" s="1"/>
  <c r="R50" i="29" s="1"/>
  <c r="M30" i="29"/>
  <c r="N30" i="29" s="1"/>
  <c r="O30" i="29"/>
  <c r="Q30" i="29" s="1"/>
  <c r="R30" i="29" s="1"/>
  <c r="O49" i="29"/>
  <c r="K52" i="29"/>
  <c r="M49" i="29"/>
  <c r="O20" i="29"/>
  <c r="M20" i="29"/>
  <c r="N20" i="29" s="1"/>
  <c r="M45" i="29"/>
  <c r="N45" i="29" s="1"/>
  <c r="O45" i="29"/>
  <c r="Q45" i="29" s="1"/>
  <c r="R45" i="29" s="1"/>
  <c r="O35" i="41"/>
  <c r="Q35" i="41" s="1"/>
  <c r="R35" i="41" s="1"/>
  <c r="O46" i="41"/>
  <c r="Q46" i="41" s="1"/>
  <c r="R46" i="41" s="1"/>
  <c r="O29" i="41"/>
  <c r="K32" i="41"/>
  <c r="O26" i="41"/>
  <c r="Q26" i="41" s="1"/>
  <c r="R26" i="41" s="1"/>
  <c r="K22" i="41"/>
  <c r="O19" i="41"/>
  <c r="O10" i="41"/>
  <c r="Q10" i="41" s="1"/>
  <c r="R10" i="41" s="1"/>
  <c r="X9" i="46"/>
  <c r="T12" i="46"/>
  <c r="T22" i="46"/>
  <c r="X19" i="46"/>
  <c r="Y19" i="46" s="1"/>
  <c r="X45" i="46"/>
  <c r="Y45" i="46" s="1"/>
  <c r="Z45" i="46" s="1"/>
  <c r="X25" i="46"/>
  <c r="Y25" i="46" s="1"/>
  <c r="Z25" i="46" s="1"/>
  <c r="X21" i="46"/>
  <c r="Y21" i="46" s="1"/>
  <c r="Z21" i="46" s="1"/>
  <c r="X40" i="46"/>
  <c r="Y40" i="46" s="1"/>
  <c r="Z40" i="46" s="1"/>
  <c r="X31" i="46"/>
  <c r="Y31" i="46" s="1"/>
  <c r="Z31" i="46" s="1"/>
  <c r="DR7" i="46"/>
  <c r="DQ41" i="46"/>
  <c r="AB41" i="46" s="1"/>
  <c r="DQ36" i="46"/>
  <c r="AB36" i="46" s="1"/>
  <c r="AC36" i="46" s="1"/>
  <c r="AD36" i="46" s="1"/>
  <c r="DQ60" i="46"/>
  <c r="AB60" i="46" s="1"/>
  <c r="AF60" i="46" s="1"/>
  <c r="DQ40" i="46"/>
  <c r="AB40" i="46" s="1"/>
  <c r="AC40" i="46" s="1"/>
  <c r="AD40" i="46" s="1"/>
  <c r="DQ20" i="46"/>
  <c r="AB20" i="46" s="1"/>
  <c r="DQ11" i="46"/>
  <c r="AB11" i="46" s="1"/>
  <c r="AC11" i="46" s="1"/>
  <c r="AD11" i="46" s="1"/>
  <c r="DQ49" i="46"/>
  <c r="AB49" i="46" s="1"/>
  <c r="AC49" i="46" s="1"/>
  <c r="DQ29" i="46"/>
  <c r="AB29" i="46" s="1"/>
  <c r="AC29" i="46" s="1"/>
  <c r="DQ61" i="46"/>
  <c r="AB61" i="46" s="1"/>
  <c r="DQ31" i="46"/>
  <c r="AB31" i="46" s="1"/>
  <c r="AC31" i="46" s="1"/>
  <c r="AD31" i="46" s="1"/>
  <c r="DQ19" i="46"/>
  <c r="AB19" i="46" s="1"/>
  <c r="AF19" i="46" s="1"/>
  <c r="DQ55" i="46"/>
  <c r="AB55" i="46" s="1"/>
  <c r="AF55" i="46" s="1"/>
  <c r="DQ30" i="46"/>
  <c r="AB30" i="46" s="1"/>
  <c r="DQ21" i="46"/>
  <c r="AB21" i="46" s="1"/>
  <c r="AF21" i="46" s="1"/>
  <c r="DQ44" i="46"/>
  <c r="AB44" i="46" s="1"/>
  <c r="AF44" i="46" s="1"/>
  <c r="DQ51" i="46"/>
  <c r="AB51" i="46" s="1"/>
  <c r="AF51" i="46" s="1"/>
  <c r="DQ9" i="46"/>
  <c r="AB9" i="46" s="1"/>
  <c r="DQ50" i="46"/>
  <c r="AB50" i="46" s="1"/>
  <c r="AC50" i="46" s="1"/>
  <c r="AD50" i="46" s="1"/>
  <c r="DQ25" i="46"/>
  <c r="AB25" i="46" s="1"/>
  <c r="AF25" i="46" s="1"/>
  <c r="DQ26" i="46"/>
  <c r="AB26" i="46" s="1"/>
  <c r="AF26" i="46" s="1"/>
  <c r="DQ39" i="46"/>
  <c r="AB39" i="46" s="1"/>
  <c r="DQ46" i="46"/>
  <c r="AB46" i="46" s="1"/>
  <c r="AF46" i="46" s="1"/>
  <c r="AG46" i="46" s="1"/>
  <c r="AH46" i="46" s="1"/>
  <c r="DQ45" i="46"/>
  <c r="AB45" i="46" s="1"/>
  <c r="AF45" i="46" s="1"/>
  <c r="DQ10" i="46"/>
  <c r="AB10" i="46" s="1"/>
  <c r="AF10" i="46" s="1"/>
  <c r="DQ59" i="46"/>
  <c r="AB59" i="46" s="1"/>
  <c r="DQ34" i="46"/>
  <c r="AB34" i="46" s="1"/>
  <c r="AF34" i="46" s="1"/>
  <c r="DQ56" i="46"/>
  <c r="AB56" i="46" s="1"/>
  <c r="AF56" i="46" s="1"/>
  <c r="DQ35" i="46"/>
  <c r="AB35" i="46" s="1"/>
  <c r="AF35" i="46" s="1"/>
  <c r="DQ54" i="46"/>
  <c r="AB54" i="46" s="1"/>
  <c r="DQ24" i="46"/>
  <c r="AB24" i="46" s="1"/>
  <c r="AF24" i="46" s="1"/>
  <c r="DB60" i="29"/>
  <c r="S60" i="29" s="1"/>
  <c r="DB20" i="29"/>
  <c r="S20" i="29" s="1"/>
  <c r="U20" i="29" s="1"/>
  <c r="V20" i="29" s="1"/>
  <c r="DB36" i="29"/>
  <c r="S36" i="29" s="1"/>
  <c r="DB26" i="29"/>
  <c r="S26" i="29" s="1"/>
  <c r="W26" i="29" s="1"/>
  <c r="DB51" i="29"/>
  <c r="S51" i="29" s="1"/>
  <c r="W51" i="29" s="1"/>
  <c r="DC7" i="29"/>
  <c r="DB29" i="29"/>
  <c r="S29" i="29" s="1"/>
  <c r="DB24" i="29"/>
  <c r="S24" i="29" s="1"/>
  <c r="DB31" i="29"/>
  <c r="S31" i="29" s="1"/>
  <c r="W31" i="29" s="1"/>
  <c r="DB55" i="29"/>
  <c r="S55" i="29" s="1"/>
  <c r="U55" i="29" s="1"/>
  <c r="V55" i="29" s="1"/>
  <c r="DB25" i="29"/>
  <c r="S25" i="29" s="1"/>
  <c r="DB11" i="29"/>
  <c r="S11" i="29" s="1"/>
  <c r="W11" i="29" s="1"/>
  <c r="DB39" i="29"/>
  <c r="S39" i="29" s="1"/>
  <c r="W39" i="29" s="1"/>
  <c r="DB9" i="29"/>
  <c r="S9" i="29" s="1"/>
  <c r="W9" i="29" s="1"/>
  <c r="DB40" i="29"/>
  <c r="S40" i="29" s="1"/>
  <c r="DB21" i="29"/>
  <c r="S21" i="29" s="1"/>
  <c r="U21" i="29" s="1"/>
  <c r="V21" i="29" s="1"/>
  <c r="DB49" i="29"/>
  <c r="S49" i="29" s="1"/>
  <c r="W49" i="29" s="1"/>
  <c r="DB61" i="29"/>
  <c r="S61" i="29" s="1"/>
  <c r="U61" i="29" s="1"/>
  <c r="V61" i="29" s="1"/>
  <c r="DB34" i="29"/>
  <c r="S34" i="29" s="1"/>
  <c r="DB30" i="29"/>
  <c r="S30" i="29" s="1"/>
  <c r="U30" i="29" s="1"/>
  <c r="V30" i="29" s="1"/>
  <c r="DB10" i="29"/>
  <c r="S10" i="29" s="1"/>
  <c r="W10" i="29" s="1"/>
  <c r="DB59" i="29"/>
  <c r="S59" i="29" s="1"/>
  <c r="W59" i="29" s="1"/>
  <c r="DB19" i="29"/>
  <c r="S19" i="29" s="1"/>
  <c r="DB56" i="29"/>
  <c r="S56" i="29" s="1"/>
  <c r="U56" i="29" s="1"/>
  <c r="V56" i="29" s="1"/>
  <c r="DB35" i="29"/>
  <c r="S35" i="29" s="1"/>
  <c r="U35" i="29" s="1"/>
  <c r="V35" i="29" s="1"/>
  <c r="DB41" i="29"/>
  <c r="S41" i="29" s="1"/>
  <c r="DB54" i="29"/>
  <c r="S54" i="29" s="1"/>
  <c r="DB46" i="29"/>
  <c r="S46" i="29" s="1"/>
  <c r="U46" i="29" s="1"/>
  <c r="V46" i="29" s="1"/>
  <c r="DB45" i="29"/>
  <c r="S45" i="29" s="1"/>
  <c r="U45" i="29" s="1"/>
  <c r="V45" i="29" s="1"/>
  <c r="DB50" i="29"/>
  <c r="S50" i="29" s="1"/>
  <c r="U50" i="29" s="1"/>
  <c r="V50" i="29" s="1"/>
  <c r="DB44" i="29"/>
  <c r="S44" i="29" s="1"/>
  <c r="O54" i="29"/>
  <c r="Q54" i="29" s="1"/>
  <c r="R54" i="29" s="1"/>
  <c r="K57" i="29"/>
  <c r="M54" i="29"/>
  <c r="O56" i="29"/>
  <c r="Q56" i="29" s="1"/>
  <c r="R56" i="29" s="1"/>
  <c r="M56" i="29"/>
  <c r="N56" i="29" s="1"/>
  <c r="O25" i="29"/>
  <c r="K27" i="29"/>
  <c r="M24" i="29"/>
  <c r="N24" i="29" s="1"/>
  <c r="W24" i="29"/>
  <c r="O24" i="29"/>
  <c r="O51" i="29"/>
  <c r="Q51" i="29" s="1"/>
  <c r="R51" i="29" s="1"/>
  <c r="M51" i="29"/>
  <c r="N51" i="29" s="1"/>
  <c r="M21" i="29"/>
  <c r="N21" i="29" s="1"/>
  <c r="O21" i="29"/>
  <c r="Q21" i="29" s="1"/>
  <c r="R21" i="29" s="1"/>
  <c r="DQ14" i="46"/>
  <c r="AB14" i="46" s="1"/>
  <c r="AF14" i="46" s="1"/>
  <c r="U50" i="41"/>
  <c r="V50" i="41" s="1"/>
  <c r="O40" i="41"/>
  <c r="Q40" i="41" s="1"/>
  <c r="R40" i="41" s="1"/>
  <c r="O30" i="41"/>
  <c r="Q30" i="41" s="1"/>
  <c r="R30" i="41" s="1"/>
  <c r="W60" i="41"/>
  <c r="O60" i="41"/>
  <c r="Q60" i="41" s="1"/>
  <c r="R60" i="41" s="1"/>
  <c r="K42" i="41"/>
  <c r="O39" i="41"/>
  <c r="O45" i="41"/>
  <c r="Q45" i="41" s="1"/>
  <c r="R45" i="41" s="1"/>
  <c r="O36" i="41"/>
  <c r="Q36" i="41" s="1"/>
  <c r="R36" i="41" s="1"/>
  <c r="X54" i="46"/>
  <c r="Y54" i="46" s="1"/>
  <c r="Z54" i="46" s="1"/>
  <c r="T57" i="46"/>
  <c r="X34" i="46"/>
  <c r="Y34" i="46" s="1"/>
  <c r="Z34" i="46" s="1"/>
  <c r="T37" i="46"/>
  <c r="X46" i="46"/>
  <c r="Y46" i="46" s="1"/>
  <c r="Z46" i="46" s="1"/>
  <c r="X55" i="46"/>
  <c r="Y55" i="46" s="1"/>
  <c r="Z55" i="46" s="1"/>
  <c r="X35" i="46"/>
  <c r="Y35" i="46" s="1"/>
  <c r="Z35" i="46" s="1"/>
  <c r="U35" i="46"/>
  <c r="X51" i="46"/>
  <c r="Y51" i="46" s="1"/>
  <c r="Z51" i="46" s="1"/>
  <c r="X30" i="46"/>
  <c r="Y30" i="46" s="1"/>
  <c r="Z30" i="46" s="1"/>
  <c r="X41" i="46"/>
  <c r="Y41" i="46" s="1"/>
  <c r="Z41" i="46" s="1"/>
  <c r="O29" i="29"/>
  <c r="M29" i="29"/>
  <c r="K32" i="29"/>
  <c r="O10" i="29"/>
  <c r="Q10" i="29" s="1"/>
  <c r="R10" i="29" s="1"/>
  <c r="M10" i="29"/>
  <c r="N10" i="29" s="1"/>
  <c r="K42" i="29"/>
  <c r="O39" i="29"/>
  <c r="M61" i="29"/>
  <c r="N61" i="29" s="1"/>
  <c r="O61" i="29"/>
  <c r="Q61" i="29" s="1"/>
  <c r="R61" i="29" s="1"/>
  <c r="O59" i="29"/>
  <c r="Q59" i="29" s="1"/>
  <c r="R59" i="29" s="1"/>
  <c r="M59" i="29"/>
  <c r="K62" i="29"/>
  <c r="O31" i="29"/>
  <c r="Q31" i="29" s="1"/>
  <c r="R31" i="29" s="1"/>
  <c r="M31" i="29"/>
  <c r="N31" i="29" s="1"/>
  <c r="U55" i="46"/>
  <c r="V55" i="46" s="1"/>
  <c r="U30" i="46"/>
  <c r="V30" i="46" s="1"/>
  <c r="O11" i="41"/>
  <c r="Q11" i="41" s="1"/>
  <c r="R11" i="41" s="1"/>
  <c r="K37" i="41"/>
  <c r="O34" i="41"/>
  <c r="Q34" i="41" s="1"/>
  <c r="O25" i="41"/>
  <c r="Q25" i="41" s="1"/>
  <c r="R25" i="41" s="1"/>
  <c r="O24" i="41"/>
  <c r="K27" i="41"/>
  <c r="W20" i="41"/>
  <c r="O20" i="41"/>
  <c r="Q20" i="41" s="1"/>
  <c r="R20" i="41" s="1"/>
  <c r="O21" i="41"/>
  <c r="Q21" i="41" s="1"/>
  <c r="R21" i="41" s="1"/>
  <c r="O9" i="41"/>
  <c r="K12" i="41"/>
  <c r="X10" i="46"/>
  <c r="X26" i="46"/>
  <c r="Y26" i="46" s="1"/>
  <c r="Z26" i="46" s="1"/>
  <c r="X44" i="46"/>
  <c r="U44" i="46"/>
  <c r="V44" i="46" s="1"/>
  <c r="T47" i="46"/>
  <c r="X24" i="46"/>
  <c r="Y24" i="46" s="1"/>
  <c r="Z24" i="46" s="1"/>
  <c r="U24" i="46"/>
  <c r="V24" i="46" s="1"/>
  <c r="T27" i="46"/>
  <c r="X60" i="46"/>
  <c r="Y60" i="46" s="1"/>
  <c r="Z60" i="46" s="1"/>
  <c r="T42" i="46"/>
  <c r="X39" i="46"/>
  <c r="U50" i="46"/>
  <c r="V50" i="46" s="1"/>
  <c r="X50" i="46"/>
  <c r="Y50" i="46" s="1"/>
  <c r="Z50" i="46" s="1"/>
  <c r="X36" i="46"/>
  <c r="Y36" i="46" s="1"/>
  <c r="Z36" i="46" s="1"/>
  <c r="K47" i="29"/>
  <c r="O44" i="29"/>
  <c r="M44" i="29"/>
  <c r="O35" i="29"/>
  <c r="Q35" i="29" s="1"/>
  <c r="R35" i="29" s="1"/>
  <c r="M35" i="29"/>
  <c r="O26" i="29"/>
  <c r="Q26" i="29" s="1"/>
  <c r="R26" i="29" s="1"/>
  <c r="O41" i="29"/>
  <c r="Q41" i="29" s="1"/>
  <c r="R41" i="29" s="1"/>
  <c r="M41" i="29"/>
  <c r="N41" i="29" s="1"/>
  <c r="O11" i="29"/>
  <c r="Q11" i="29" s="1"/>
  <c r="R11" i="29" s="1"/>
  <c r="K22" i="29"/>
  <c r="M19" i="29"/>
  <c r="O9" i="29"/>
  <c r="K12" i="29"/>
  <c r="M9" i="29"/>
  <c r="N9" i="29" s="1"/>
  <c r="U10" i="46"/>
  <c r="V10" i="46" s="1"/>
  <c r="M31" i="41"/>
  <c r="N31" i="41" s="1"/>
  <c r="M34" i="41"/>
  <c r="N34" i="41" s="1"/>
  <c r="AE103" i="32"/>
  <c r="AE64" i="32"/>
  <c r="E70" i="31"/>
  <c r="N67" i="31"/>
  <c r="J75" i="31"/>
  <c r="L67" i="31"/>
  <c r="N71" i="31"/>
  <c r="N75" i="31"/>
  <c r="N74" i="31"/>
  <c r="J74" i="31"/>
  <c r="N69" i="31"/>
  <c r="L69" i="31"/>
  <c r="J68" i="31"/>
  <c r="L68" i="31"/>
  <c r="L70" i="31"/>
  <c r="F70" i="31"/>
  <c r="D70" i="31"/>
  <c r="J70" i="31"/>
  <c r="K70" i="31"/>
  <c r="N70" i="31"/>
  <c r="J65" i="31"/>
  <c r="N65" i="31"/>
  <c r="J71" i="31"/>
  <c r="J69" i="31"/>
  <c r="L75" i="31"/>
  <c r="L74" i="31"/>
  <c r="J73" i="31"/>
  <c r="L73" i="31"/>
  <c r="N73" i="31"/>
  <c r="J67" i="31"/>
  <c r="L72" i="31"/>
  <c r="N72" i="31"/>
  <c r="J72" i="31"/>
  <c r="P77" i="31"/>
  <c r="S77" i="31"/>
  <c r="S41" i="31"/>
  <c r="D66" i="41"/>
  <c r="S12" i="47"/>
  <c r="T12" i="34"/>
  <c r="G51" i="35"/>
  <c r="G61" i="35" s="1"/>
  <c r="N48" i="31"/>
  <c r="N59" i="31" s="1"/>
  <c r="N30" i="31"/>
  <c r="N41" i="31" s="1"/>
  <c r="CS39" i="57"/>
  <c r="CS42" i="57" s="1"/>
  <c r="CT42" i="57" s="1"/>
  <c r="P14" i="32"/>
  <c r="CK67" i="59"/>
  <c r="CL67" i="59" s="1"/>
  <c r="CR67" i="59"/>
  <c r="CS66" i="59"/>
  <c r="CT66" i="59" s="1"/>
  <c r="CT11" i="59"/>
  <c r="CT29" i="59"/>
  <c r="CS32" i="59"/>
  <c r="CT32" i="59" s="1"/>
  <c r="CS62" i="59"/>
  <c r="CT62" i="59" s="1"/>
  <c r="CT59" i="59"/>
  <c r="CS57" i="59"/>
  <c r="CT57" i="59" s="1"/>
  <c r="CT54" i="59"/>
  <c r="CS64" i="59"/>
  <c r="CT9" i="59"/>
  <c r="CS12" i="59"/>
  <c r="CT12" i="59" s="1"/>
  <c r="CS37" i="59"/>
  <c r="CT37" i="59" s="1"/>
  <c r="CT34" i="59"/>
  <c r="CT24" i="59"/>
  <c r="CS27" i="59"/>
  <c r="CT27" i="59" s="1"/>
  <c r="CS65" i="59"/>
  <c r="CT65" i="59" s="1"/>
  <c r="CT10" i="59"/>
  <c r="CS17" i="59"/>
  <c r="CT17" i="59" s="1"/>
  <c r="CT14" i="59"/>
  <c r="BT67" i="57"/>
  <c r="J42" i="57"/>
  <c r="AH42" i="57"/>
  <c r="BM42" i="57"/>
  <c r="BN42" i="57" s="1"/>
  <c r="BN39" i="57"/>
  <c r="BF39" i="57"/>
  <c r="BE42" i="57"/>
  <c r="BF42" i="57" s="1"/>
  <c r="R42" i="57"/>
  <c r="BU42" i="57"/>
  <c r="BV42" i="57" s="1"/>
  <c r="BV39" i="57"/>
  <c r="AX42" i="57"/>
  <c r="CA42" i="57"/>
  <c r="CC39" i="57"/>
  <c r="AO42" i="57"/>
  <c r="AP42" i="57" s="1"/>
  <c r="AP39" i="57"/>
  <c r="CI42" i="57"/>
  <c r="CK39" i="57"/>
  <c r="Y42" i="57"/>
  <c r="Z42" i="57" s="1"/>
  <c r="Z39" i="57"/>
  <c r="W32" i="45"/>
  <c r="P15" i="45"/>
  <c r="O32" i="45"/>
  <c r="D65" i="45"/>
  <c r="E15" i="45"/>
  <c r="E65" i="45" s="1"/>
  <c r="G12" i="40"/>
  <c r="G51" i="47"/>
  <c r="G61" i="47" s="1"/>
  <c r="I51" i="47"/>
  <c r="I61" i="47" s="1"/>
  <c r="E48" i="33"/>
  <c r="T12" i="47"/>
  <c r="O16" i="29"/>
  <c r="C64" i="48"/>
  <c r="Z25" i="47"/>
  <c r="O15" i="46"/>
  <c r="E51" i="47"/>
  <c r="E61" i="47" s="1"/>
  <c r="G14" i="46"/>
  <c r="I14" i="46" s="1"/>
  <c r="J14" i="46" s="1"/>
  <c r="M15" i="40"/>
  <c r="N15" i="40" s="1"/>
  <c r="K17" i="45"/>
  <c r="D64" i="41"/>
  <c r="V25" i="47"/>
  <c r="AC25" i="47"/>
  <c r="W25" i="47"/>
  <c r="K64" i="45"/>
  <c r="K67" i="45" s="1"/>
  <c r="T25" i="38"/>
  <c r="D51" i="34"/>
  <c r="S51" i="34" s="1"/>
  <c r="AD25" i="47"/>
  <c r="J30" i="31" s="1"/>
  <c r="J41" i="31" s="1"/>
  <c r="T25" i="47"/>
  <c r="P25" i="47"/>
  <c r="P35" i="47" s="1"/>
  <c r="U25" i="47"/>
  <c r="E14" i="46"/>
  <c r="F14" i="46" s="1"/>
  <c r="P16" i="40"/>
  <c r="P66" i="40" s="1"/>
  <c r="U15" i="40"/>
  <c r="V15" i="40" s="1"/>
  <c r="T17" i="40"/>
  <c r="L17" i="40"/>
  <c r="AA25" i="47"/>
  <c r="X25" i="47"/>
  <c r="V12" i="38"/>
  <c r="U14" i="29"/>
  <c r="V14" i="29" s="1"/>
  <c r="O14" i="48"/>
  <c r="F35" i="47"/>
  <c r="W35" i="47" s="1"/>
  <c r="D22" i="38"/>
  <c r="S22" i="38" s="1"/>
  <c r="M16" i="29"/>
  <c r="N16" i="29" s="1"/>
  <c r="Y25" i="47"/>
  <c r="AB25" i="47"/>
  <c r="X15" i="40"/>
  <c r="L65" i="29"/>
  <c r="E51" i="37"/>
  <c r="E61" i="37" s="1"/>
  <c r="D17" i="41"/>
  <c r="D64" i="45"/>
  <c r="W16" i="29"/>
  <c r="C64" i="40"/>
  <c r="C67" i="40" s="1"/>
  <c r="C17" i="40"/>
  <c r="S38" i="34"/>
  <c r="D48" i="34"/>
  <c r="S48" i="34" s="1"/>
  <c r="S17" i="29"/>
  <c r="U16" i="29"/>
  <c r="V16" i="29" s="1"/>
  <c r="L17" i="29"/>
  <c r="H35" i="34"/>
  <c r="H51" i="34"/>
  <c r="H61" i="34" s="1"/>
  <c r="F51" i="33"/>
  <c r="F61" i="33" s="1"/>
  <c r="S12" i="34"/>
  <c r="D22" i="34"/>
  <c r="S22" i="34" s="1"/>
  <c r="O51" i="52"/>
  <c r="O61" i="52" s="1"/>
  <c r="CE67" i="57"/>
  <c r="BS66" i="57"/>
  <c r="M51" i="52"/>
  <c r="M61" i="52" s="1"/>
  <c r="W66" i="57"/>
  <c r="Y16" i="57"/>
  <c r="I16" i="57"/>
  <c r="G66" i="57"/>
  <c r="AT15" i="57"/>
  <c r="AS65" i="57"/>
  <c r="AT65" i="57" s="1"/>
  <c r="V15" i="57"/>
  <c r="U65" i="57"/>
  <c r="V65" i="57" s="1"/>
  <c r="S64" i="57"/>
  <c r="S67" i="57" s="1"/>
  <c r="U14" i="57"/>
  <c r="S17" i="57"/>
  <c r="N22" i="52"/>
  <c r="AM66" i="57"/>
  <c r="AO16" i="57"/>
  <c r="F16" i="57"/>
  <c r="E66" i="57"/>
  <c r="F66" i="57" s="1"/>
  <c r="AA64" i="57"/>
  <c r="AA67" i="57" s="1"/>
  <c r="AC14" i="57"/>
  <c r="AA17" i="57"/>
  <c r="AU65" i="57"/>
  <c r="AW15" i="57"/>
  <c r="CH15" i="57"/>
  <c r="CI15" i="57" s="1"/>
  <c r="CG65" i="57"/>
  <c r="CH65" i="57" s="1"/>
  <c r="CB15" i="57"/>
  <c r="CA65" i="57"/>
  <c r="AO15" i="57"/>
  <c r="AM65" i="57"/>
  <c r="F15" i="57"/>
  <c r="E65" i="57"/>
  <c r="E17" i="57"/>
  <c r="F17" i="57" s="1"/>
  <c r="CM17" i="57"/>
  <c r="CM64" i="57"/>
  <c r="CM67" i="57" s="1"/>
  <c r="CO14" i="57"/>
  <c r="BG17" i="57"/>
  <c r="BI14" i="57"/>
  <c r="BG64" i="57"/>
  <c r="BG67" i="57" s="1"/>
  <c r="O14" i="57"/>
  <c r="K64" i="57"/>
  <c r="K67" i="57" s="1"/>
  <c r="K17" i="57"/>
  <c r="M14" i="57"/>
  <c r="W14" i="57"/>
  <c r="AE14" i="57"/>
  <c r="BK14" i="57"/>
  <c r="BB15" i="57"/>
  <c r="BA65" i="57"/>
  <c r="BB65" i="57" s="1"/>
  <c r="BJ15" i="57"/>
  <c r="BI65" i="57"/>
  <c r="BJ65" i="57" s="1"/>
  <c r="CP16" i="57"/>
  <c r="CQ16" i="57" s="1"/>
  <c r="CO66" i="57"/>
  <c r="CP66" i="57" s="1"/>
  <c r="AL15" i="57"/>
  <c r="AK65" i="57"/>
  <c r="AL65" i="57" s="1"/>
  <c r="AM14" i="57"/>
  <c r="AM17" i="57" s="1"/>
  <c r="AK14" i="57"/>
  <c r="AI17" i="57"/>
  <c r="AI64" i="57"/>
  <c r="AI67" i="57" s="1"/>
  <c r="BU15" i="57"/>
  <c r="BS65" i="57"/>
  <c r="BJ16" i="57"/>
  <c r="BK16" i="57" s="1"/>
  <c r="BI66" i="57"/>
  <c r="BJ66" i="57" s="1"/>
  <c r="G65" i="57"/>
  <c r="I15" i="57"/>
  <c r="G17" i="57"/>
  <c r="AG16" i="57"/>
  <c r="AE66" i="57"/>
  <c r="BB16" i="57"/>
  <c r="BC16" i="57" s="1"/>
  <c r="BA66" i="57"/>
  <c r="BB66" i="57" s="1"/>
  <c r="AD15" i="57"/>
  <c r="AC65" i="57"/>
  <c r="AD65" i="57" s="1"/>
  <c r="BM15" i="57"/>
  <c r="BK65" i="57"/>
  <c r="AG15" i="57"/>
  <c r="AE65" i="57"/>
  <c r="C67" i="57"/>
  <c r="BO17" i="57"/>
  <c r="BQ14" i="57"/>
  <c r="BO64" i="57"/>
  <c r="BO67" i="57" s="1"/>
  <c r="CH16" i="57"/>
  <c r="CI16" i="57" s="1"/>
  <c r="CG66" i="57"/>
  <c r="CH66" i="57" s="1"/>
  <c r="W65" i="57"/>
  <c r="Y15" i="57"/>
  <c r="BY64" i="57"/>
  <c r="BZ14" i="57"/>
  <c r="CA14" i="57" s="1"/>
  <c r="BY17" i="57"/>
  <c r="BZ17" i="57" s="1"/>
  <c r="AU14" i="57"/>
  <c r="AU17" i="57" s="1"/>
  <c r="AQ17" i="57"/>
  <c r="AQ64" i="57"/>
  <c r="AQ67" i="57" s="1"/>
  <c r="AS14" i="57"/>
  <c r="N16" i="57"/>
  <c r="M66" i="57"/>
  <c r="N66" i="57" s="1"/>
  <c r="AW16" i="57"/>
  <c r="AU66" i="57"/>
  <c r="O66" i="57"/>
  <c r="Q16" i="57"/>
  <c r="N15" i="57"/>
  <c r="M65" i="57"/>
  <c r="N65" i="57" s="1"/>
  <c r="CP15" i="57"/>
  <c r="CQ15" i="57" s="1"/>
  <c r="CO65" i="57"/>
  <c r="CP65" i="57" s="1"/>
  <c r="BE15" i="57"/>
  <c r="BC65" i="57"/>
  <c r="O65" i="57"/>
  <c r="Q15" i="57"/>
  <c r="BC14" i="57"/>
  <c r="AY64" i="57"/>
  <c r="AY67" i="57" s="1"/>
  <c r="BA14" i="57"/>
  <c r="AY17" i="57"/>
  <c r="AL16" i="57"/>
  <c r="AK66" i="57"/>
  <c r="AL66" i="57" s="1"/>
  <c r="CG17" i="57"/>
  <c r="CH17" i="57" s="1"/>
  <c r="CH14" i="57"/>
  <c r="CI14" i="57" s="1"/>
  <c r="CG64" i="57"/>
  <c r="V16" i="57"/>
  <c r="U66" i="57"/>
  <c r="V66" i="57" s="1"/>
  <c r="AT16" i="57"/>
  <c r="AS66" i="57"/>
  <c r="AT66" i="57" s="1"/>
  <c r="AD16" i="57"/>
  <c r="AC66" i="57"/>
  <c r="AD66" i="57" s="1"/>
  <c r="CB16" i="57"/>
  <c r="CA66" i="57"/>
  <c r="BV16" i="57"/>
  <c r="BU66" i="57"/>
  <c r="CS27" i="57"/>
  <c r="CT27" i="57" s="1"/>
  <c r="CT24" i="57"/>
  <c r="CT10" i="57"/>
  <c r="CS62" i="57"/>
  <c r="CT62" i="57" s="1"/>
  <c r="CT59" i="57"/>
  <c r="CS47" i="57"/>
  <c r="CT47" i="57" s="1"/>
  <c r="CT44" i="57"/>
  <c r="CS12" i="57"/>
  <c r="CT12" i="57" s="1"/>
  <c r="CT9" i="57"/>
  <c r="CS57" i="57"/>
  <c r="CT57" i="57" s="1"/>
  <c r="CT54" i="57"/>
  <c r="CS37" i="57"/>
  <c r="CT37" i="57" s="1"/>
  <c r="CT34" i="57"/>
  <c r="CS22" i="57"/>
  <c r="CT22" i="57" s="1"/>
  <c r="CT19" i="57"/>
  <c r="CT49" i="57"/>
  <c r="CS52" i="57"/>
  <c r="CT52" i="57" s="1"/>
  <c r="CS32" i="57"/>
  <c r="CT32" i="57" s="1"/>
  <c r="CT29" i="57"/>
  <c r="CT11" i="57"/>
  <c r="EF44" i="32"/>
  <c r="BN37" i="54"/>
  <c r="BE62" i="54"/>
  <c r="BF62" i="54" s="1"/>
  <c r="BF59" i="54"/>
  <c r="I62" i="54"/>
  <c r="J62" i="54" s="1"/>
  <c r="J59" i="54"/>
  <c r="AW59" i="54"/>
  <c r="CG60" i="54"/>
  <c r="CH60" i="54" s="1"/>
  <c r="CI60" i="54" s="1"/>
  <c r="CJ60" i="54" s="1"/>
  <c r="CK60" i="54" s="1"/>
  <c r="CL60" i="54" s="1"/>
  <c r="Q62" i="54"/>
  <c r="R62" i="54" s="1"/>
  <c r="R59" i="54"/>
  <c r="Z59" i="54"/>
  <c r="Y62" i="54"/>
  <c r="Z62" i="54" s="1"/>
  <c r="AG62" i="54"/>
  <c r="AH62" i="54" s="1"/>
  <c r="AH59" i="54"/>
  <c r="AP59" i="54"/>
  <c r="AO62" i="54"/>
  <c r="AP62" i="54" s="1"/>
  <c r="BM57" i="54"/>
  <c r="BN57" i="54" s="1"/>
  <c r="CG55" i="54"/>
  <c r="CH55" i="54" s="1"/>
  <c r="CI55" i="54" s="1"/>
  <c r="CJ55" i="54" s="1"/>
  <c r="CK55" i="54" s="1"/>
  <c r="CL55" i="54" s="1"/>
  <c r="AP54" i="54"/>
  <c r="AO57" i="54"/>
  <c r="AP57" i="54" s="1"/>
  <c r="BE57" i="54"/>
  <c r="BF57" i="54" s="1"/>
  <c r="BF54" i="54"/>
  <c r="AX54" i="54"/>
  <c r="AW57" i="54"/>
  <c r="AX57" i="54" s="1"/>
  <c r="AG57" i="54"/>
  <c r="AH57" i="54" s="1"/>
  <c r="AH54" i="54"/>
  <c r="I57" i="54"/>
  <c r="J57" i="54" s="1"/>
  <c r="J54" i="54"/>
  <c r="Q57" i="54"/>
  <c r="R57" i="54" s="1"/>
  <c r="R54" i="54"/>
  <c r="Z54" i="54"/>
  <c r="Y57" i="54"/>
  <c r="Z57" i="54" s="1"/>
  <c r="EF39" i="32"/>
  <c r="BM52" i="54"/>
  <c r="BN52" i="54" s="1"/>
  <c r="I50" i="41"/>
  <c r="I52" i="41" s="1"/>
  <c r="J52" i="41" s="1"/>
  <c r="EF14" i="32"/>
  <c r="CG51" i="54"/>
  <c r="CH51" i="54" s="1"/>
  <c r="CI51" i="54" s="1"/>
  <c r="CJ51" i="54" s="1"/>
  <c r="CK51" i="54" s="1"/>
  <c r="CL51" i="54" s="1"/>
  <c r="AY52" i="53"/>
  <c r="BE52" i="54"/>
  <c r="BF52" i="54" s="1"/>
  <c r="BF49" i="54"/>
  <c r="I52" i="54"/>
  <c r="J52" i="54" s="1"/>
  <c r="J49" i="54"/>
  <c r="R49" i="54"/>
  <c r="Q52" i="54"/>
  <c r="R52" i="54" s="1"/>
  <c r="Z49" i="54"/>
  <c r="Y52" i="54"/>
  <c r="Z52" i="54" s="1"/>
  <c r="AW52" i="54"/>
  <c r="AX52" i="54" s="1"/>
  <c r="AX49" i="54"/>
  <c r="AG52" i="54"/>
  <c r="AH52" i="54" s="1"/>
  <c r="AH49" i="54"/>
  <c r="AO52" i="54"/>
  <c r="AP52" i="54" s="1"/>
  <c r="AP49" i="54"/>
  <c r="I51" i="42"/>
  <c r="J51" i="42" s="1"/>
  <c r="I42" i="41"/>
  <c r="J42" i="41" s="1"/>
  <c r="BE47" i="54"/>
  <c r="BF47" i="54" s="1"/>
  <c r="BF44" i="54"/>
  <c r="AW47" i="54"/>
  <c r="AX47" i="54" s="1"/>
  <c r="AX44" i="54"/>
  <c r="Q47" i="54"/>
  <c r="R47" i="54" s="1"/>
  <c r="R44" i="54"/>
  <c r="CE47" i="54"/>
  <c r="BN34" i="54"/>
  <c r="I47" i="54"/>
  <c r="J47" i="54" s="1"/>
  <c r="J44" i="54"/>
  <c r="Y47" i="54"/>
  <c r="Z47" i="54" s="1"/>
  <c r="Z44" i="54"/>
  <c r="AO44" i="54"/>
  <c r="AN47" i="54"/>
  <c r="AG47" i="54"/>
  <c r="AH47" i="54" s="1"/>
  <c r="AH44" i="54"/>
  <c r="O42" i="45"/>
  <c r="BM42" i="54"/>
  <c r="BN42" i="54" s="1"/>
  <c r="AG42" i="54"/>
  <c r="AH42" i="54" s="1"/>
  <c r="AH39" i="54"/>
  <c r="J39" i="54"/>
  <c r="I42" i="54"/>
  <c r="J42" i="54" s="1"/>
  <c r="AP39" i="54"/>
  <c r="AO42" i="54"/>
  <c r="AP42" i="54" s="1"/>
  <c r="AW42" i="54"/>
  <c r="AX42" i="54" s="1"/>
  <c r="AX39" i="54"/>
  <c r="Q42" i="54"/>
  <c r="R42" i="54" s="1"/>
  <c r="R39" i="54"/>
  <c r="Z39" i="54"/>
  <c r="Y42" i="54"/>
  <c r="Z42" i="54" s="1"/>
  <c r="BE42" i="54"/>
  <c r="BF42" i="54" s="1"/>
  <c r="BF39" i="54"/>
  <c r="O37" i="46"/>
  <c r="Q37" i="54"/>
  <c r="R37" i="54" s="1"/>
  <c r="R34" i="54"/>
  <c r="V55" i="33"/>
  <c r="AX34" i="54"/>
  <c r="AW37" i="54"/>
  <c r="AX37" i="54" s="1"/>
  <c r="Z34" i="54"/>
  <c r="Y37" i="54"/>
  <c r="Z37" i="54" s="1"/>
  <c r="BF34" i="54"/>
  <c r="BE37" i="54"/>
  <c r="BF37" i="54" s="1"/>
  <c r="AP34" i="54"/>
  <c r="AO37" i="54"/>
  <c r="AP37" i="54" s="1"/>
  <c r="I37" i="54"/>
  <c r="J37" i="54" s="1"/>
  <c r="J34" i="54"/>
  <c r="Z55" i="37"/>
  <c r="AG37" i="54"/>
  <c r="AH37" i="54" s="1"/>
  <c r="AH34" i="54"/>
  <c r="AH29" i="54"/>
  <c r="AG32" i="54"/>
  <c r="AH32" i="54" s="1"/>
  <c r="R29" i="54"/>
  <c r="Q32" i="54"/>
  <c r="R32" i="54" s="1"/>
  <c r="AW32" i="54"/>
  <c r="AX32" i="54" s="1"/>
  <c r="AX29" i="54"/>
  <c r="AP29" i="54"/>
  <c r="AO32" i="54"/>
  <c r="AP32" i="54" s="1"/>
  <c r="I32" i="54"/>
  <c r="J32" i="54" s="1"/>
  <c r="J29" i="54"/>
  <c r="Y32" i="54"/>
  <c r="Z32" i="54" s="1"/>
  <c r="Z29" i="54"/>
  <c r="BF29" i="54"/>
  <c r="BE32" i="54"/>
  <c r="BF32" i="54" s="1"/>
  <c r="BM27" i="54"/>
  <c r="BN27" i="54" s="1"/>
  <c r="BN24" i="54"/>
  <c r="BF24" i="54"/>
  <c r="BE27" i="54"/>
  <c r="BF27" i="54" s="1"/>
  <c r="AW27" i="54"/>
  <c r="AX27" i="54" s="1"/>
  <c r="AX24" i="54"/>
  <c r="AH24" i="54"/>
  <c r="AG27" i="54"/>
  <c r="AH27" i="54" s="1"/>
  <c r="J24" i="54"/>
  <c r="I27" i="54"/>
  <c r="J27" i="54" s="1"/>
  <c r="AO27" i="54"/>
  <c r="AP27" i="54" s="1"/>
  <c r="AP24" i="54"/>
  <c r="R24" i="54"/>
  <c r="Q27" i="54"/>
  <c r="R27" i="54" s="1"/>
  <c r="Z24" i="54"/>
  <c r="Y27" i="54"/>
  <c r="Z27" i="54" s="1"/>
  <c r="O22" i="46"/>
  <c r="Q19" i="46"/>
  <c r="R19" i="46" s="1"/>
  <c r="CG21" i="54"/>
  <c r="CH21" i="54" s="1"/>
  <c r="CI21" i="54" s="1"/>
  <c r="CJ21" i="54" s="1"/>
  <c r="CK21" i="54" s="1"/>
  <c r="CL21" i="54" s="1"/>
  <c r="BF19" i="54"/>
  <c r="BE22" i="54"/>
  <c r="BF22" i="54" s="1"/>
  <c r="AP19" i="54"/>
  <c r="AO22" i="54"/>
  <c r="AP22" i="54" s="1"/>
  <c r="J19" i="54"/>
  <c r="I22" i="54"/>
  <c r="J22" i="54" s="1"/>
  <c r="Y22" i="54"/>
  <c r="Z22" i="54" s="1"/>
  <c r="Z19" i="54"/>
  <c r="AX19" i="54"/>
  <c r="AW22" i="54"/>
  <c r="AX22" i="54" s="1"/>
  <c r="Q22" i="54"/>
  <c r="R22" i="54" s="1"/>
  <c r="R19" i="54"/>
  <c r="AH19" i="54"/>
  <c r="AG22" i="54"/>
  <c r="AH22" i="54" s="1"/>
  <c r="P29" i="32"/>
  <c r="BK12" i="54"/>
  <c r="Q12" i="54"/>
  <c r="R12" i="54" s="1"/>
  <c r="R9" i="54"/>
  <c r="BE12" i="54"/>
  <c r="BF12" i="54" s="1"/>
  <c r="AG12" i="54"/>
  <c r="AH12" i="54" s="1"/>
  <c r="AH9" i="54"/>
  <c r="Y12" i="54"/>
  <c r="Z12" i="54" s="1"/>
  <c r="Z9" i="54"/>
  <c r="AP9" i="54"/>
  <c r="AO12" i="54"/>
  <c r="AP12" i="54" s="1"/>
  <c r="AW12" i="54"/>
  <c r="AX12" i="54" s="1"/>
  <c r="AX9" i="54"/>
  <c r="J10" i="54"/>
  <c r="I12" i="54"/>
  <c r="J12" i="54" s="1"/>
  <c r="BW17" i="54"/>
  <c r="S14" i="32"/>
  <c r="BY14" i="54"/>
  <c r="BY64" i="54" s="1"/>
  <c r="BX64" i="54"/>
  <c r="BX67" i="54" s="1"/>
  <c r="BQ66" i="54"/>
  <c r="BR66" i="54" s="1"/>
  <c r="L51" i="52"/>
  <c r="L61" i="52" s="1"/>
  <c r="K22" i="52"/>
  <c r="I22" i="52"/>
  <c r="N16" i="54"/>
  <c r="M66" i="54"/>
  <c r="N66" i="54" s="1"/>
  <c r="AW15" i="54"/>
  <c r="AV65" i="54"/>
  <c r="Q15" i="54"/>
  <c r="P65" i="54"/>
  <c r="S17" i="54"/>
  <c r="S64" i="54"/>
  <c r="S67" i="54" s="1"/>
  <c r="I15" i="54"/>
  <c r="G65" i="54"/>
  <c r="X66" i="54"/>
  <c r="Y16" i="54"/>
  <c r="I16" i="54"/>
  <c r="H66" i="54"/>
  <c r="AR17" i="54"/>
  <c r="AS14" i="54"/>
  <c r="AR64" i="54"/>
  <c r="AR67" i="54" s="1"/>
  <c r="P14" i="54"/>
  <c r="L17" i="54"/>
  <c r="M14" i="54"/>
  <c r="L64" i="54"/>
  <c r="L67" i="54" s="1"/>
  <c r="AY64" i="54"/>
  <c r="AY67" i="54" s="1"/>
  <c r="AY17" i="54"/>
  <c r="V15" i="54"/>
  <c r="U65" i="54"/>
  <c r="V65" i="54" s="1"/>
  <c r="BS66" i="54"/>
  <c r="BQ65" i="54"/>
  <c r="BR65" i="54" s="1"/>
  <c r="BJ15" i="54"/>
  <c r="BI65" i="54"/>
  <c r="BJ65" i="54" s="1"/>
  <c r="AN65" i="54"/>
  <c r="AO15" i="54"/>
  <c r="F15" i="54"/>
  <c r="E65" i="54"/>
  <c r="F65" i="54" s="1"/>
  <c r="AT15" i="54"/>
  <c r="AS65" i="54"/>
  <c r="AT65" i="54" s="1"/>
  <c r="BE16" i="54"/>
  <c r="BC66" i="54"/>
  <c r="AI17" i="54"/>
  <c r="AI64" i="54"/>
  <c r="AI67" i="54" s="1"/>
  <c r="AD15" i="54"/>
  <c r="AC65" i="54"/>
  <c r="AD65" i="54" s="1"/>
  <c r="Q16" i="54"/>
  <c r="P66" i="54"/>
  <c r="BG64" i="54"/>
  <c r="BG67" i="54" s="1"/>
  <c r="BG17" i="54"/>
  <c r="AQ17" i="54"/>
  <c r="AQ64" i="54"/>
  <c r="AQ67" i="54" s="1"/>
  <c r="C64" i="54"/>
  <c r="C67" i="54" s="1"/>
  <c r="G14" i="54"/>
  <c r="C17" i="54"/>
  <c r="O14" i="54"/>
  <c r="W14" i="54"/>
  <c r="AE14" i="54"/>
  <c r="AM14" i="54"/>
  <c r="AU14" i="54"/>
  <c r="BC14" i="54"/>
  <c r="BK14" i="54"/>
  <c r="CG15" i="54"/>
  <c r="CH15" i="54" s="1"/>
  <c r="CI15" i="54" s="1"/>
  <c r="CJ15" i="54" s="1"/>
  <c r="CK15" i="54" s="1"/>
  <c r="CL15" i="54" s="1"/>
  <c r="BM15" i="54"/>
  <c r="BN15" i="54" s="1"/>
  <c r="AG15" i="54"/>
  <c r="AF65" i="54"/>
  <c r="BO64" i="54"/>
  <c r="BO67" i="54" s="1"/>
  <c r="BO17" i="54"/>
  <c r="AJ64" i="54"/>
  <c r="AJ67" i="54" s="1"/>
  <c r="AJ17" i="54"/>
  <c r="AK14" i="54"/>
  <c r="AT16" i="54"/>
  <c r="AS66" i="54"/>
  <c r="AT66" i="54" s="1"/>
  <c r="V16" i="54"/>
  <c r="U66" i="54"/>
  <c r="V66" i="54" s="1"/>
  <c r="BB15" i="54"/>
  <c r="BA65" i="54"/>
  <c r="BB65" i="54" s="1"/>
  <c r="Y15" i="54"/>
  <c r="W65" i="54"/>
  <c r="AW16" i="54"/>
  <c r="AV66" i="54"/>
  <c r="AL16" i="54"/>
  <c r="AK66" i="54"/>
  <c r="AL66" i="54" s="1"/>
  <c r="BI14" i="54"/>
  <c r="BH64" i="54"/>
  <c r="BH67" i="54" s="1"/>
  <c r="BH17" i="54"/>
  <c r="H14" i="54"/>
  <c r="D64" i="54"/>
  <c r="D67" i="54" s="1"/>
  <c r="D17" i="54"/>
  <c r="E14" i="54"/>
  <c r="AF14" i="54"/>
  <c r="X14" i="54"/>
  <c r="AN14" i="54"/>
  <c r="AN17" i="54" s="1"/>
  <c r="AV14" i="54"/>
  <c r="BD14" i="54"/>
  <c r="CB14" i="54"/>
  <c r="CB17" i="54" s="1"/>
  <c r="BL14" i="54"/>
  <c r="BL64" i="54" s="1"/>
  <c r="AB64" i="54"/>
  <c r="AB67" i="54" s="1"/>
  <c r="AB17" i="54"/>
  <c r="AC14" i="54"/>
  <c r="BB16" i="54"/>
  <c r="BA66" i="54"/>
  <c r="BB66" i="54" s="1"/>
  <c r="BJ16" i="54"/>
  <c r="BK16" i="54" s="1"/>
  <c r="BI66" i="54"/>
  <c r="BJ66" i="54" s="1"/>
  <c r="BE15" i="54"/>
  <c r="BD65" i="54"/>
  <c r="BP64" i="54"/>
  <c r="BP67" i="54" s="1"/>
  <c r="BP17" i="54"/>
  <c r="BQ14" i="54"/>
  <c r="AD16" i="54"/>
  <c r="AC66" i="54"/>
  <c r="AD66" i="54" s="1"/>
  <c r="AO16" i="54"/>
  <c r="AM66" i="54"/>
  <c r="T17" i="54"/>
  <c r="T64" i="54"/>
  <c r="T67" i="54" s="1"/>
  <c r="U14" i="54"/>
  <c r="AL15" i="54"/>
  <c r="AK65" i="54"/>
  <c r="AL65" i="54" s="1"/>
  <c r="N15" i="54"/>
  <c r="M65" i="54"/>
  <c r="N65" i="54" s="1"/>
  <c r="AG16" i="54"/>
  <c r="AF66" i="54"/>
  <c r="F16" i="54"/>
  <c r="E66" i="54"/>
  <c r="F66" i="54" s="1"/>
  <c r="K64" i="54"/>
  <c r="K67" i="54" s="1"/>
  <c r="K17" i="54"/>
  <c r="AZ64" i="54"/>
  <c r="AZ67" i="54" s="1"/>
  <c r="AZ17" i="54"/>
  <c r="BA14" i="54"/>
  <c r="AA17" i="54"/>
  <c r="AA64" i="54"/>
  <c r="AA67" i="54" s="1"/>
  <c r="CG50" i="54"/>
  <c r="CH50" i="54" s="1"/>
  <c r="CI50" i="54" s="1"/>
  <c r="CJ50" i="54" s="1"/>
  <c r="CK50" i="54" s="1"/>
  <c r="CL50" i="54" s="1"/>
  <c r="CE57" i="54"/>
  <c r="CG20" i="54"/>
  <c r="CH20" i="54" s="1"/>
  <c r="CI20" i="54" s="1"/>
  <c r="CJ20" i="54" s="1"/>
  <c r="CK20" i="54" s="1"/>
  <c r="CL20" i="54" s="1"/>
  <c r="CG25" i="54"/>
  <c r="CH25" i="54" s="1"/>
  <c r="CI25" i="54" s="1"/>
  <c r="CJ25" i="54" s="1"/>
  <c r="CK25" i="54" s="1"/>
  <c r="CL25" i="54" s="1"/>
  <c r="BL65" i="54"/>
  <c r="BM10" i="54"/>
  <c r="BL12" i="54"/>
  <c r="BY57" i="54"/>
  <c r="BZ57" i="54" s="1"/>
  <c r="BZ54" i="54"/>
  <c r="CA54" i="54" s="1"/>
  <c r="BY47" i="54"/>
  <c r="BZ47" i="54" s="1"/>
  <c r="BZ44" i="54"/>
  <c r="CA44" i="54" s="1"/>
  <c r="CF64" i="54"/>
  <c r="CF12" i="54"/>
  <c r="CG9" i="54"/>
  <c r="CF32" i="54"/>
  <c r="CG29" i="54"/>
  <c r="CF22" i="54"/>
  <c r="CG19" i="54"/>
  <c r="CF37" i="54"/>
  <c r="CG34" i="54"/>
  <c r="CF42" i="54"/>
  <c r="CG39" i="54"/>
  <c r="BL62" i="54"/>
  <c r="BM59" i="54"/>
  <c r="CE64" i="54"/>
  <c r="CE12" i="54"/>
  <c r="DK61" i="54"/>
  <c r="CM61" i="54" s="1"/>
  <c r="DK60" i="54"/>
  <c r="CM60" i="54" s="1"/>
  <c r="DK59" i="54"/>
  <c r="CM59" i="54" s="1"/>
  <c r="DK55" i="54"/>
  <c r="CM55" i="54" s="1"/>
  <c r="DK54" i="54"/>
  <c r="CM54" i="54" s="1"/>
  <c r="DK51" i="54"/>
  <c r="CM51" i="54" s="1"/>
  <c r="DK50" i="54"/>
  <c r="CM50" i="54" s="1"/>
  <c r="DK49" i="54"/>
  <c r="CM49" i="54" s="1"/>
  <c r="DK44" i="54"/>
  <c r="CM44" i="54" s="1"/>
  <c r="DK41" i="54"/>
  <c r="CM41" i="54" s="1"/>
  <c r="DK40" i="54"/>
  <c r="CM40" i="54" s="1"/>
  <c r="DK56" i="54"/>
  <c r="CM56" i="54" s="1"/>
  <c r="DK46" i="54"/>
  <c r="CM46" i="54" s="1"/>
  <c r="DK45" i="54"/>
  <c r="CM45" i="54" s="1"/>
  <c r="DK39" i="54"/>
  <c r="CM39" i="54" s="1"/>
  <c r="DK36" i="54"/>
  <c r="CM36" i="54" s="1"/>
  <c r="DK35" i="54"/>
  <c r="CM35" i="54" s="1"/>
  <c r="DK29" i="54"/>
  <c r="CM29" i="54" s="1"/>
  <c r="DK26" i="54"/>
  <c r="CM26" i="54" s="1"/>
  <c r="DK25" i="54"/>
  <c r="CM25" i="54" s="1"/>
  <c r="DK34" i="54"/>
  <c r="CM34" i="54" s="1"/>
  <c r="DK19" i="54"/>
  <c r="CM19" i="54" s="1"/>
  <c r="DK16" i="54"/>
  <c r="CM16" i="54" s="1"/>
  <c r="DK15" i="54"/>
  <c r="CM15" i="54" s="1"/>
  <c r="DK24" i="54"/>
  <c r="CM24" i="54" s="1"/>
  <c r="DK21" i="54"/>
  <c r="CM21" i="54" s="1"/>
  <c r="DK20" i="54"/>
  <c r="CM20" i="54" s="1"/>
  <c r="DK9" i="54"/>
  <c r="CM9" i="54" s="1"/>
  <c r="DK31" i="54"/>
  <c r="CM31" i="54" s="1"/>
  <c r="DK30" i="54"/>
  <c r="CM30" i="54" s="1"/>
  <c r="DK10" i="54"/>
  <c r="CM10" i="54" s="1"/>
  <c r="DK14" i="54"/>
  <c r="CM14" i="54" s="1"/>
  <c r="DK11" i="54"/>
  <c r="CM11" i="54" s="1"/>
  <c r="CE66" i="54"/>
  <c r="BS62" i="54"/>
  <c r="BT59" i="54"/>
  <c r="BS12" i="54"/>
  <c r="BT9" i="54"/>
  <c r="BY37" i="54"/>
  <c r="BZ37" i="54" s="1"/>
  <c r="BZ34" i="54"/>
  <c r="CA34" i="54" s="1"/>
  <c r="BT14" i="54"/>
  <c r="BY66" i="54"/>
  <c r="BZ66" i="54" s="1"/>
  <c r="BZ11" i="54"/>
  <c r="CA11" i="54" s="1"/>
  <c r="BU54" i="54"/>
  <c r="BT57" i="54"/>
  <c r="BS65" i="54"/>
  <c r="BT10" i="54"/>
  <c r="BM22" i="54"/>
  <c r="BN22" i="54" s="1"/>
  <c r="BN19" i="54"/>
  <c r="BZ39" i="54"/>
  <c r="CA39" i="54" s="1"/>
  <c r="BY42" i="54"/>
  <c r="BZ42" i="54" s="1"/>
  <c r="CF65" i="54"/>
  <c r="CG10" i="54"/>
  <c r="DY61" i="54"/>
  <c r="CN61" i="54" s="1"/>
  <c r="DY60" i="54"/>
  <c r="CN60" i="54" s="1"/>
  <c r="DY56" i="54"/>
  <c r="CN56" i="54" s="1"/>
  <c r="DY55" i="54"/>
  <c r="CN55" i="54" s="1"/>
  <c r="DY54" i="54"/>
  <c r="CN54" i="54" s="1"/>
  <c r="DY51" i="54"/>
  <c r="CN51" i="54" s="1"/>
  <c r="DY50" i="54"/>
  <c r="CN50" i="54" s="1"/>
  <c r="DY59" i="54"/>
  <c r="CN59" i="54" s="1"/>
  <c r="DY44" i="54"/>
  <c r="CN44" i="54" s="1"/>
  <c r="DY41" i="54"/>
  <c r="CN41" i="54" s="1"/>
  <c r="DY40" i="54"/>
  <c r="CN40" i="54" s="1"/>
  <c r="DY49" i="54"/>
  <c r="CN49" i="54" s="1"/>
  <c r="DY46" i="54"/>
  <c r="CN46" i="54" s="1"/>
  <c r="DY45" i="54"/>
  <c r="CN45" i="54" s="1"/>
  <c r="DY36" i="54"/>
  <c r="CN36" i="54" s="1"/>
  <c r="DY35" i="54"/>
  <c r="CN35" i="54" s="1"/>
  <c r="DY29" i="54"/>
  <c r="CN29" i="54" s="1"/>
  <c r="DY26" i="54"/>
  <c r="CN26" i="54" s="1"/>
  <c r="DY25" i="54"/>
  <c r="CN25" i="54" s="1"/>
  <c r="CO25" i="54" s="1"/>
  <c r="CP25" i="54" s="1"/>
  <c r="CQ25" i="54" s="1"/>
  <c r="CR25" i="54" s="1"/>
  <c r="CS25" i="54" s="1"/>
  <c r="CT25" i="54" s="1"/>
  <c r="DY19" i="54"/>
  <c r="CN19" i="54" s="1"/>
  <c r="DY16" i="54"/>
  <c r="CN16" i="54" s="1"/>
  <c r="DY15" i="54"/>
  <c r="CN15" i="54" s="1"/>
  <c r="DY31" i="54"/>
  <c r="CN31" i="54" s="1"/>
  <c r="DY30" i="54"/>
  <c r="CN30" i="54" s="1"/>
  <c r="DY34" i="54"/>
  <c r="CN34" i="54" s="1"/>
  <c r="DY9" i="54"/>
  <c r="CN9" i="54" s="1"/>
  <c r="DY39" i="54"/>
  <c r="CN39" i="54" s="1"/>
  <c r="DY24" i="54"/>
  <c r="CN24" i="54" s="1"/>
  <c r="DY21" i="54"/>
  <c r="CN21" i="54" s="1"/>
  <c r="DY20" i="54"/>
  <c r="CN20" i="54" s="1"/>
  <c r="CO20" i="54" s="1"/>
  <c r="CP20" i="54" s="1"/>
  <c r="CQ20" i="54" s="1"/>
  <c r="CR20" i="54" s="1"/>
  <c r="CS20" i="54" s="1"/>
  <c r="CT20" i="54" s="1"/>
  <c r="DY11" i="54"/>
  <c r="CN11" i="54" s="1"/>
  <c r="DY14" i="54"/>
  <c r="CN14" i="54" s="1"/>
  <c r="DY10" i="54"/>
  <c r="CN10" i="54" s="1"/>
  <c r="CG35" i="54"/>
  <c r="CH35" i="54" s="1"/>
  <c r="CI35" i="54" s="1"/>
  <c r="CJ35" i="54" s="1"/>
  <c r="CK35" i="54" s="1"/>
  <c r="CL35" i="54" s="1"/>
  <c r="CF57" i="54"/>
  <c r="CG54" i="54"/>
  <c r="CG61" i="54"/>
  <c r="CH61" i="54" s="1"/>
  <c r="CI61" i="54" s="1"/>
  <c r="CJ61" i="54" s="1"/>
  <c r="CK61" i="54" s="1"/>
  <c r="CL61" i="54" s="1"/>
  <c r="BS42" i="54"/>
  <c r="BT39" i="54"/>
  <c r="CE37" i="54"/>
  <c r="CE22" i="54"/>
  <c r="CE42" i="54"/>
  <c r="CE17" i="54"/>
  <c r="CE62" i="54"/>
  <c r="BY62" i="54"/>
  <c r="BZ62" i="54" s="1"/>
  <c r="BZ59" i="54"/>
  <c r="CA59" i="54" s="1"/>
  <c r="BS52" i="54"/>
  <c r="BU49" i="54"/>
  <c r="BY12" i="54"/>
  <c r="BZ12" i="54" s="1"/>
  <c r="BZ9" i="54"/>
  <c r="CA9" i="54" s="1"/>
  <c r="BS37" i="54"/>
  <c r="BT34" i="54"/>
  <c r="BU27" i="54"/>
  <c r="BV27" i="54" s="1"/>
  <c r="BV24" i="54"/>
  <c r="BY27" i="54"/>
  <c r="BZ27" i="54" s="1"/>
  <c r="BZ24" i="54"/>
  <c r="CA24" i="54" s="1"/>
  <c r="BM44" i="54"/>
  <c r="BL47" i="54"/>
  <c r="CF66" i="54"/>
  <c r="CG11" i="54"/>
  <c r="CG44" i="54"/>
  <c r="CF47" i="54"/>
  <c r="CE65" i="54"/>
  <c r="BT66" i="54"/>
  <c r="BU11" i="54"/>
  <c r="BS22" i="54"/>
  <c r="BT19" i="54"/>
  <c r="BY32" i="54"/>
  <c r="BZ32" i="54" s="1"/>
  <c r="BZ29" i="54"/>
  <c r="CA29" i="54" s="1"/>
  <c r="BY65" i="54"/>
  <c r="BZ65" i="54" s="1"/>
  <c r="BZ10" i="54"/>
  <c r="CA10" i="54" s="1"/>
  <c r="BS32" i="54"/>
  <c r="BT29" i="54"/>
  <c r="BS47" i="54"/>
  <c r="BT44" i="54"/>
  <c r="BY52" i="54"/>
  <c r="BZ52" i="54" s="1"/>
  <c r="BZ49" i="54"/>
  <c r="CA49" i="54" s="1"/>
  <c r="CG26" i="54"/>
  <c r="CH26" i="54" s="1"/>
  <c r="CI26" i="54" s="1"/>
  <c r="CJ26" i="54" s="1"/>
  <c r="CK26" i="54" s="1"/>
  <c r="CL26" i="54" s="1"/>
  <c r="CG16" i="54"/>
  <c r="CH16" i="54" s="1"/>
  <c r="CI16" i="54" s="1"/>
  <c r="CJ16" i="54" s="1"/>
  <c r="CK16" i="54" s="1"/>
  <c r="CL16" i="54" s="1"/>
  <c r="CF27" i="54"/>
  <c r="CG24" i="54"/>
  <c r="CF17" i="54"/>
  <c r="CG14" i="54"/>
  <c r="CG41" i="54"/>
  <c r="CH41" i="54" s="1"/>
  <c r="CI41" i="54" s="1"/>
  <c r="CJ41" i="54" s="1"/>
  <c r="CK41" i="54" s="1"/>
  <c r="CL41" i="54" s="1"/>
  <c r="CF52" i="54"/>
  <c r="CG49" i="54"/>
  <c r="CF62" i="54"/>
  <c r="CG59" i="54"/>
  <c r="CE32" i="54"/>
  <c r="CE27" i="54"/>
  <c r="CE52" i="54"/>
  <c r="BY22" i="54"/>
  <c r="BZ22" i="54" s="1"/>
  <c r="BZ19" i="54"/>
  <c r="CA19" i="54" s="1"/>
  <c r="BL32" i="54"/>
  <c r="BM29" i="54"/>
  <c r="BW67" i="54"/>
  <c r="BA16" i="53"/>
  <c r="BB16" i="53" s="1"/>
  <c r="AC55" i="37"/>
  <c r="P55" i="37"/>
  <c r="X55" i="37"/>
  <c r="W55" i="37"/>
  <c r="X65" i="53"/>
  <c r="X50" i="41"/>
  <c r="AN65" i="53"/>
  <c r="AK65" i="53"/>
  <c r="AL65" i="53" s="1"/>
  <c r="AW50" i="53"/>
  <c r="AX50" i="53" s="1"/>
  <c r="AO57" i="53"/>
  <c r="AP57" i="53" s="1"/>
  <c r="AJ17" i="53"/>
  <c r="AJ64" i="53"/>
  <c r="AJ67" i="53" s="1"/>
  <c r="AK14" i="53"/>
  <c r="U14" i="53"/>
  <c r="T64" i="53"/>
  <c r="T67" i="53" s="1"/>
  <c r="T17" i="53"/>
  <c r="V16" i="53"/>
  <c r="U66" i="53"/>
  <c r="V66" i="53" s="1"/>
  <c r="F51" i="52"/>
  <c r="F61" i="52" s="1"/>
  <c r="F22" i="52"/>
  <c r="AD15" i="53"/>
  <c r="AC65" i="53"/>
  <c r="AD65" i="53" s="1"/>
  <c r="AS14" i="53"/>
  <c r="AS64" i="53" s="1"/>
  <c r="AR64" i="53"/>
  <c r="AR67" i="53" s="1"/>
  <c r="N16" i="53"/>
  <c r="M66" i="53"/>
  <c r="N66" i="53" s="1"/>
  <c r="AB17" i="53"/>
  <c r="AB64" i="53"/>
  <c r="AB67" i="53" s="1"/>
  <c r="AC14" i="53"/>
  <c r="V15" i="53"/>
  <c r="U65" i="53"/>
  <c r="V65" i="53" s="1"/>
  <c r="E51" i="52"/>
  <c r="E61" i="52" s="1"/>
  <c r="E22" i="52"/>
  <c r="H51" i="52"/>
  <c r="H61" i="52" s="1"/>
  <c r="H22" i="52"/>
  <c r="M14" i="53"/>
  <c r="L64" i="53"/>
  <c r="L67" i="53" s="1"/>
  <c r="L17" i="53"/>
  <c r="AV14" i="53"/>
  <c r="AW14" i="53" s="1"/>
  <c r="AW17" i="53" s="1"/>
  <c r="AX17" i="53" s="1"/>
  <c r="AD16" i="53"/>
  <c r="AC66" i="53"/>
  <c r="AD66" i="53" s="1"/>
  <c r="G51" i="52"/>
  <c r="G61" i="52" s="1"/>
  <c r="G22" i="52"/>
  <c r="N15" i="53"/>
  <c r="M65" i="53"/>
  <c r="N65" i="53" s="1"/>
  <c r="AG27" i="53"/>
  <c r="AH27" i="53" s="1"/>
  <c r="E57" i="29"/>
  <c r="F57" i="29" s="1"/>
  <c r="E52" i="41"/>
  <c r="F52" i="41" s="1"/>
  <c r="R29" i="53"/>
  <c r="Q32" i="53"/>
  <c r="R32" i="53" s="1"/>
  <c r="J29" i="53"/>
  <c r="I32" i="53"/>
  <c r="J32" i="53" s="1"/>
  <c r="Z29" i="53"/>
  <c r="Y32" i="53"/>
  <c r="Z32" i="53" s="1"/>
  <c r="Q27" i="53"/>
  <c r="R27" i="53" s="1"/>
  <c r="R24" i="53"/>
  <c r="AO22" i="53"/>
  <c r="AP22" i="53" s="1"/>
  <c r="J24" i="53"/>
  <c r="I27" i="53"/>
  <c r="J27" i="53" s="1"/>
  <c r="Y27" i="53"/>
  <c r="Z27" i="53" s="1"/>
  <c r="Z24" i="53"/>
  <c r="Q34" i="46"/>
  <c r="R34" i="46" s="1"/>
  <c r="I37" i="53"/>
  <c r="J37" i="53" s="1"/>
  <c r="J34" i="53"/>
  <c r="Q37" i="53"/>
  <c r="R37" i="53" s="1"/>
  <c r="R34" i="53"/>
  <c r="Z34" i="53"/>
  <c r="Y37" i="53"/>
  <c r="Z37" i="53" s="1"/>
  <c r="R59" i="53"/>
  <c r="Q62" i="53"/>
  <c r="R62" i="53" s="1"/>
  <c r="Y62" i="53"/>
  <c r="Z62" i="53" s="1"/>
  <c r="Z59" i="53"/>
  <c r="I62" i="53"/>
  <c r="J62" i="53" s="1"/>
  <c r="J59" i="53"/>
  <c r="Y57" i="53"/>
  <c r="Z57" i="53" s="1"/>
  <c r="Z54" i="53"/>
  <c r="I57" i="53"/>
  <c r="J57" i="53" s="1"/>
  <c r="J54" i="53"/>
  <c r="R54" i="53"/>
  <c r="Q57" i="53"/>
  <c r="R57" i="53" s="1"/>
  <c r="G52" i="45"/>
  <c r="Z49" i="53"/>
  <c r="Y52" i="53"/>
  <c r="Z52" i="53" s="1"/>
  <c r="J49" i="53"/>
  <c r="I52" i="53"/>
  <c r="J52" i="53" s="1"/>
  <c r="Q52" i="53"/>
  <c r="R52" i="53" s="1"/>
  <c r="R49" i="53"/>
  <c r="X66" i="53"/>
  <c r="R44" i="53"/>
  <c r="Q47" i="53"/>
  <c r="R47" i="53" s="1"/>
  <c r="I47" i="46"/>
  <c r="J47" i="46" s="1"/>
  <c r="I47" i="53"/>
  <c r="J47" i="53" s="1"/>
  <c r="J44" i="53"/>
  <c r="Y47" i="53"/>
  <c r="Z47" i="53" s="1"/>
  <c r="Z44" i="53"/>
  <c r="AW21" i="53"/>
  <c r="AX21" i="53" s="1"/>
  <c r="J19" i="53"/>
  <c r="I22" i="53"/>
  <c r="J22" i="53" s="1"/>
  <c r="E66" i="53"/>
  <c r="F66" i="53" s="1"/>
  <c r="Y22" i="53"/>
  <c r="Z22" i="53" s="1"/>
  <c r="Z19" i="53"/>
  <c r="Q22" i="53"/>
  <c r="R22" i="53" s="1"/>
  <c r="R19" i="53"/>
  <c r="P66" i="53"/>
  <c r="H66" i="53"/>
  <c r="I42" i="53"/>
  <c r="J42" i="53" s="1"/>
  <c r="J39" i="53"/>
  <c r="Y42" i="53"/>
  <c r="Z42" i="53" s="1"/>
  <c r="Z39" i="53"/>
  <c r="R39" i="53"/>
  <c r="Q42" i="53"/>
  <c r="R42" i="53" s="1"/>
  <c r="I12" i="29"/>
  <c r="J12" i="29" s="1"/>
  <c r="H65" i="53"/>
  <c r="AN66" i="53"/>
  <c r="E65" i="53"/>
  <c r="F65" i="53" s="1"/>
  <c r="D51" i="52"/>
  <c r="U12" i="52"/>
  <c r="W12" i="52"/>
  <c r="AC12" i="52"/>
  <c r="Z12" i="52"/>
  <c r="AA12" i="52"/>
  <c r="AD12" i="52"/>
  <c r="T12" i="52"/>
  <c r="P12" i="52"/>
  <c r="P22" i="52" s="1"/>
  <c r="X12" i="52"/>
  <c r="S12" i="52"/>
  <c r="Y12" i="52"/>
  <c r="V12" i="52"/>
  <c r="AB12" i="52"/>
  <c r="D22" i="52"/>
  <c r="P65" i="53"/>
  <c r="AG15" i="53"/>
  <c r="AF65" i="53"/>
  <c r="H14" i="53"/>
  <c r="E14" i="53"/>
  <c r="D17" i="53"/>
  <c r="P14" i="53"/>
  <c r="D64" i="53"/>
  <c r="D67" i="53" s="1"/>
  <c r="AF14" i="53"/>
  <c r="X14" i="53"/>
  <c r="AN14" i="53"/>
  <c r="AG16" i="53"/>
  <c r="AF66" i="53"/>
  <c r="I66" i="53"/>
  <c r="J66" i="53" s="1"/>
  <c r="J11" i="53"/>
  <c r="Y65" i="53"/>
  <c r="Y12" i="53"/>
  <c r="Z12" i="53" s="1"/>
  <c r="Z10" i="53"/>
  <c r="J10" i="53"/>
  <c r="I65" i="53"/>
  <c r="I12" i="53"/>
  <c r="J12" i="53" s="1"/>
  <c r="Q12" i="53"/>
  <c r="R12" i="53" s="1"/>
  <c r="R10" i="53"/>
  <c r="Q65" i="53"/>
  <c r="Z11" i="53"/>
  <c r="Y66" i="53"/>
  <c r="Z66" i="53" s="1"/>
  <c r="R11" i="53"/>
  <c r="Q66" i="53"/>
  <c r="R66" i="53" s="1"/>
  <c r="AU37" i="53"/>
  <c r="AY62" i="53"/>
  <c r="AU62" i="53"/>
  <c r="AU65" i="53"/>
  <c r="AU47" i="53"/>
  <c r="AW34" i="53"/>
  <c r="AX34" i="53" s="1"/>
  <c r="AO66" i="53"/>
  <c r="AP66" i="53" s="1"/>
  <c r="AP11" i="53"/>
  <c r="BA15" i="53"/>
  <c r="BB15" i="53" s="1"/>
  <c r="BD15" i="53"/>
  <c r="BE15" i="53" s="1"/>
  <c r="BF15" i="53" s="1"/>
  <c r="AZ22" i="53"/>
  <c r="BA19" i="53"/>
  <c r="BA46" i="53"/>
  <c r="BB46" i="53" s="1"/>
  <c r="BD46" i="53"/>
  <c r="BA45" i="53"/>
  <c r="BB45" i="53" s="1"/>
  <c r="BD45" i="53"/>
  <c r="BE45" i="53" s="1"/>
  <c r="BF45" i="53" s="1"/>
  <c r="AZ47" i="53"/>
  <c r="BA44" i="53"/>
  <c r="BA60" i="53"/>
  <c r="BB60" i="53" s="1"/>
  <c r="BE54" i="53"/>
  <c r="AS66" i="53"/>
  <c r="AT66" i="53" s="1"/>
  <c r="AT11" i="53"/>
  <c r="AV65" i="53"/>
  <c r="AW10" i="53"/>
  <c r="AX39" i="53"/>
  <c r="AX11" i="53"/>
  <c r="AM64" i="53"/>
  <c r="AM67" i="53" s="1"/>
  <c r="AM12" i="53"/>
  <c r="AO9" i="53"/>
  <c r="AO52" i="53"/>
  <c r="AP52" i="53" s="1"/>
  <c r="AP49" i="53"/>
  <c r="AY66" i="53"/>
  <c r="AY27" i="53"/>
  <c r="AS62" i="53"/>
  <c r="AT62" i="53" s="1"/>
  <c r="AT59" i="53"/>
  <c r="AS65" i="53"/>
  <c r="AT65" i="53" s="1"/>
  <c r="AT10" i="53"/>
  <c r="AW47" i="53"/>
  <c r="AX44" i="53"/>
  <c r="AU57" i="53"/>
  <c r="BD44" i="53"/>
  <c r="AS22" i="53"/>
  <c r="AT22" i="53" s="1"/>
  <c r="AT19" i="53"/>
  <c r="BE36" i="53"/>
  <c r="BF36" i="53" s="1"/>
  <c r="BA21" i="53"/>
  <c r="BB21" i="53" s="1"/>
  <c r="BC21" i="53" s="1"/>
  <c r="BD21" i="53" s="1"/>
  <c r="BE21" i="53" s="1"/>
  <c r="BF21" i="53" s="1"/>
  <c r="AZ65" i="53"/>
  <c r="BA10" i="53"/>
  <c r="BA35" i="53"/>
  <c r="BB35" i="53" s="1"/>
  <c r="BC35" i="53" s="1"/>
  <c r="BD35" i="53" s="1"/>
  <c r="BE35" i="53" s="1"/>
  <c r="BF35" i="53" s="1"/>
  <c r="AZ52" i="53"/>
  <c r="BA49" i="53"/>
  <c r="BD49" i="53"/>
  <c r="BA61" i="53"/>
  <c r="BB61" i="53" s="1"/>
  <c r="AP29" i="53"/>
  <c r="AO32" i="53"/>
  <c r="AP32" i="53" s="1"/>
  <c r="AO37" i="53"/>
  <c r="AP37" i="53" s="1"/>
  <c r="AP34" i="53"/>
  <c r="AU66" i="53"/>
  <c r="AS12" i="53"/>
  <c r="AT12" i="53" s="1"/>
  <c r="AT9" i="53"/>
  <c r="AV66" i="53"/>
  <c r="AW40" i="53"/>
  <c r="AX40" i="53" s="1"/>
  <c r="AY22" i="53"/>
  <c r="BC19" i="53"/>
  <c r="AY17" i="53"/>
  <c r="AY37" i="53"/>
  <c r="BC34" i="53"/>
  <c r="AO42" i="53"/>
  <c r="AP42" i="53" s="1"/>
  <c r="AP39" i="53"/>
  <c r="BE50" i="53"/>
  <c r="BF50" i="53" s="1"/>
  <c r="AT24" i="53"/>
  <c r="AS27" i="53"/>
  <c r="AT27" i="53" s="1"/>
  <c r="AV32" i="53"/>
  <c r="BD16" i="53"/>
  <c r="BE16" i="53" s="1"/>
  <c r="BF16" i="53" s="1"/>
  <c r="AW49" i="53"/>
  <c r="AV52" i="53"/>
  <c r="AW25" i="53"/>
  <c r="AX25" i="53" s="1"/>
  <c r="AU27" i="53"/>
  <c r="BA31" i="53"/>
  <c r="BB31" i="53" s="1"/>
  <c r="BD31" i="53"/>
  <c r="AZ64" i="53"/>
  <c r="AZ12" i="53"/>
  <c r="BA9" i="53"/>
  <c r="BD9" i="53"/>
  <c r="AZ27" i="53"/>
  <c r="BA24" i="53"/>
  <c r="BD24" i="53"/>
  <c r="AZ66" i="53"/>
  <c r="BA11" i="53"/>
  <c r="AZ32" i="53"/>
  <c r="BA29" i="53"/>
  <c r="BA36" i="53"/>
  <c r="BB36" i="53" s="1"/>
  <c r="BA50" i="53"/>
  <c r="BB50" i="53" s="1"/>
  <c r="BA55" i="53"/>
  <c r="BB55" i="53" s="1"/>
  <c r="AO65" i="53"/>
  <c r="AP65" i="53" s="1"/>
  <c r="AP10" i="53"/>
  <c r="AW30" i="53"/>
  <c r="AX30" i="53" s="1"/>
  <c r="AW26" i="53"/>
  <c r="AX26" i="53" s="1"/>
  <c r="AW55" i="53"/>
  <c r="AX55" i="53" s="1"/>
  <c r="AW54" i="53"/>
  <c r="AW60" i="53"/>
  <c r="AX60" i="53" s="1"/>
  <c r="AW24" i="53"/>
  <c r="AY64" i="53"/>
  <c r="AY12" i="53"/>
  <c r="BC31" i="53"/>
  <c r="AY42" i="53"/>
  <c r="BD40" i="53"/>
  <c r="BE40" i="53" s="1"/>
  <c r="BF40" i="53" s="1"/>
  <c r="BC51" i="53"/>
  <c r="BE51" i="53" s="1"/>
  <c r="BF51" i="53" s="1"/>
  <c r="AT44" i="53"/>
  <c r="AS47" i="53"/>
  <c r="AT47" i="53" s="1"/>
  <c r="BE29" i="53"/>
  <c r="BA20" i="53"/>
  <c r="BB20" i="53" s="1"/>
  <c r="BC20" i="53" s="1"/>
  <c r="AZ42" i="53"/>
  <c r="BA39" i="53"/>
  <c r="BD39" i="53"/>
  <c r="AZ62" i="53"/>
  <c r="BA59" i="53"/>
  <c r="AS37" i="53"/>
  <c r="AT37" i="53" s="1"/>
  <c r="AT34" i="53"/>
  <c r="BC46" i="53"/>
  <c r="BC47" i="53" s="1"/>
  <c r="BC55" i="53"/>
  <c r="BC57" i="53" s="1"/>
  <c r="AS52" i="53"/>
  <c r="AT52" i="53" s="1"/>
  <c r="AT49" i="53"/>
  <c r="BA26" i="53"/>
  <c r="BB26" i="53" s="1"/>
  <c r="BC26" i="53" s="1"/>
  <c r="BD26" i="53"/>
  <c r="BA25" i="53"/>
  <c r="BB25" i="53" s="1"/>
  <c r="BC25" i="53" s="1"/>
  <c r="BD25" i="53"/>
  <c r="BA54" i="53"/>
  <c r="AZ57" i="53"/>
  <c r="AS57" i="53"/>
  <c r="AT57" i="53" s="1"/>
  <c r="AT54" i="53"/>
  <c r="BE11" i="53"/>
  <c r="AO62" i="53"/>
  <c r="AP62" i="53" s="1"/>
  <c r="AP59" i="53"/>
  <c r="AQ67" i="53"/>
  <c r="AS42" i="53"/>
  <c r="AT42" i="53" s="1"/>
  <c r="AT39" i="53"/>
  <c r="BD60" i="53"/>
  <c r="BE60" i="53" s="1"/>
  <c r="BF60" i="53" s="1"/>
  <c r="AU42" i="53"/>
  <c r="DU59" i="53"/>
  <c r="BH59" i="53" s="1"/>
  <c r="DU61" i="53"/>
  <c r="BH61" i="53" s="1"/>
  <c r="DU54" i="53"/>
  <c r="BH54" i="53" s="1"/>
  <c r="DU56" i="53"/>
  <c r="BH56" i="53" s="1"/>
  <c r="BL56" i="53" s="1"/>
  <c r="DU55" i="53"/>
  <c r="BH55" i="53" s="1"/>
  <c r="DU60" i="53"/>
  <c r="BH60" i="53" s="1"/>
  <c r="BL60" i="53" s="1"/>
  <c r="DU51" i="53"/>
  <c r="BH51" i="53" s="1"/>
  <c r="DU50" i="53"/>
  <c r="BH50" i="53" s="1"/>
  <c r="DU46" i="53"/>
  <c r="BH46" i="53" s="1"/>
  <c r="DU45" i="53"/>
  <c r="BH45" i="53" s="1"/>
  <c r="DU49" i="53"/>
  <c r="BH49" i="53" s="1"/>
  <c r="DU44" i="53"/>
  <c r="BH44" i="53" s="1"/>
  <c r="DU41" i="53"/>
  <c r="BH41" i="53" s="1"/>
  <c r="DU36" i="53"/>
  <c r="BH36" i="53" s="1"/>
  <c r="DU35" i="53"/>
  <c r="BH35" i="53" s="1"/>
  <c r="DU39" i="53"/>
  <c r="BH39" i="53" s="1"/>
  <c r="DU34" i="53"/>
  <c r="BH34" i="53" s="1"/>
  <c r="DU31" i="53"/>
  <c r="BH31" i="53" s="1"/>
  <c r="DU30" i="53"/>
  <c r="BH30" i="53" s="1"/>
  <c r="DU40" i="53"/>
  <c r="BH40" i="53" s="1"/>
  <c r="DU26" i="53"/>
  <c r="BH26" i="53" s="1"/>
  <c r="DU9" i="53"/>
  <c r="BH9" i="53" s="1"/>
  <c r="DU25" i="53"/>
  <c r="BH25" i="53" s="1"/>
  <c r="DU19" i="53"/>
  <c r="BH19" i="53" s="1"/>
  <c r="DU15" i="53"/>
  <c r="BH15" i="53" s="1"/>
  <c r="DU29" i="53"/>
  <c r="BH29" i="53" s="1"/>
  <c r="DU16" i="53"/>
  <c r="BH16" i="53" s="1"/>
  <c r="DU21" i="53"/>
  <c r="BH21" i="53" s="1"/>
  <c r="DU14" i="53"/>
  <c r="BH14" i="53" s="1"/>
  <c r="DU10" i="53"/>
  <c r="BH10" i="53" s="1"/>
  <c r="BL10" i="53" s="1"/>
  <c r="DV7" i="53"/>
  <c r="DU11" i="53"/>
  <c r="BH11" i="53" s="1"/>
  <c r="DU24" i="53"/>
  <c r="BH24" i="53" s="1"/>
  <c r="BL24" i="53" s="1"/>
  <c r="DU20" i="53"/>
  <c r="BH20" i="53" s="1"/>
  <c r="BL20" i="53" s="1"/>
  <c r="AZ37" i="53"/>
  <c r="BA34" i="53"/>
  <c r="AZ17" i="53"/>
  <c r="BA14" i="53"/>
  <c r="BD14" i="53"/>
  <c r="BA30" i="53"/>
  <c r="BB30" i="53" s="1"/>
  <c r="BC30" i="53" s="1"/>
  <c r="BA41" i="53"/>
  <c r="BB41" i="53" s="1"/>
  <c r="BC41" i="53" s="1"/>
  <c r="BE41" i="53" s="1"/>
  <c r="BF41" i="53" s="1"/>
  <c r="BA51" i="53"/>
  <c r="BB51" i="53" s="1"/>
  <c r="BA56" i="53"/>
  <c r="BB56" i="53" s="1"/>
  <c r="BD56" i="53"/>
  <c r="BE56" i="53" s="1"/>
  <c r="BF56" i="53" s="1"/>
  <c r="BD30" i="53"/>
  <c r="AO47" i="53"/>
  <c r="AP47" i="53" s="1"/>
  <c r="AP44" i="53"/>
  <c r="AV42" i="53"/>
  <c r="AV12" i="53"/>
  <c r="AW9" i="53"/>
  <c r="AU12" i="53"/>
  <c r="AV22" i="53"/>
  <c r="AW19" i="53"/>
  <c r="AT29" i="53"/>
  <c r="AU29" i="53" s="1"/>
  <c r="AU32" i="53" s="1"/>
  <c r="AS32" i="53"/>
  <c r="AT32" i="53" s="1"/>
  <c r="AV27" i="53"/>
  <c r="BD61" i="53"/>
  <c r="BE61" i="53" s="1"/>
  <c r="BF61" i="53" s="1"/>
  <c r="DG59" i="53"/>
  <c r="BG59" i="53" s="1"/>
  <c r="DG60" i="53"/>
  <c r="BG60" i="53" s="1"/>
  <c r="DG61" i="53"/>
  <c r="BG61" i="53" s="1"/>
  <c r="BK61" i="53" s="1"/>
  <c r="DG56" i="53"/>
  <c r="BG56" i="53" s="1"/>
  <c r="DG55" i="53"/>
  <c r="BG55" i="53" s="1"/>
  <c r="DG54" i="53"/>
  <c r="BG54" i="53" s="1"/>
  <c r="DG49" i="53"/>
  <c r="BG49" i="53" s="1"/>
  <c r="DG46" i="53"/>
  <c r="BG46" i="53" s="1"/>
  <c r="DG45" i="53"/>
  <c r="BG45" i="53" s="1"/>
  <c r="DG36" i="53"/>
  <c r="BG36" i="53" s="1"/>
  <c r="DG35" i="53"/>
  <c r="BG35" i="53" s="1"/>
  <c r="DG51" i="53"/>
  <c r="BG51" i="53" s="1"/>
  <c r="DG41" i="53"/>
  <c r="BG41" i="53" s="1"/>
  <c r="DG34" i="53"/>
  <c r="BG34" i="53" s="1"/>
  <c r="DG31" i="53"/>
  <c r="BG31" i="53" s="1"/>
  <c r="DG30" i="53"/>
  <c r="BG30" i="53" s="1"/>
  <c r="DG44" i="53"/>
  <c r="BG44" i="53" s="1"/>
  <c r="DG39" i="53"/>
  <c r="BG39" i="53" s="1"/>
  <c r="DG29" i="53"/>
  <c r="BG29" i="53" s="1"/>
  <c r="DG25" i="53"/>
  <c r="BG25" i="53" s="1"/>
  <c r="DG50" i="53"/>
  <c r="BG50" i="53" s="1"/>
  <c r="DG9" i="53"/>
  <c r="BG9" i="53" s="1"/>
  <c r="DG14" i="53"/>
  <c r="BG14" i="53" s="1"/>
  <c r="BK14" i="53" s="1"/>
  <c r="DG10" i="53"/>
  <c r="BG10" i="53" s="1"/>
  <c r="DG24" i="53"/>
  <c r="BG24" i="53" s="1"/>
  <c r="BK24" i="53" s="1"/>
  <c r="DG11" i="53"/>
  <c r="BG11" i="53" s="1"/>
  <c r="DG40" i="53"/>
  <c r="BG40" i="53" s="1"/>
  <c r="DG20" i="53"/>
  <c r="BG20" i="53" s="1"/>
  <c r="DG19" i="53"/>
  <c r="BG19" i="53" s="1"/>
  <c r="BK19" i="53" s="1"/>
  <c r="DG26" i="53"/>
  <c r="BG26" i="53" s="1"/>
  <c r="DG15" i="53"/>
  <c r="BG15" i="53" s="1"/>
  <c r="DH7" i="53"/>
  <c r="DG16" i="53"/>
  <c r="BG16" i="53" s="1"/>
  <c r="DG21" i="53"/>
  <c r="BG21" i="53" s="1"/>
  <c r="AY65" i="53"/>
  <c r="AY32" i="53"/>
  <c r="AY47" i="53"/>
  <c r="AY57" i="53"/>
  <c r="AV62" i="53"/>
  <c r="AW59" i="53"/>
  <c r="BD20" i="53"/>
  <c r="BC14" i="53"/>
  <c r="BC17" i="53" s="1"/>
  <c r="CM29" i="32"/>
  <c r="L48" i="31"/>
  <c r="L59" i="31" s="1"/>
  <c r="L30" i="31"/>
  <c r="L41" i="31" s="1"/>
  <c r="G37" i="40"/>
  <c r="AC60" i="47"/>
  <c r="E57" i="45"/>
  <c r="F57" i="45" s="1"/>
  <c r="I56" i="42"/>
  <c r="J56" i="42" s="1"/>
  <c r="G52" i="40"/>
  <c r="EF34" i="32"/>
  <c r="W52" i="46"/>
  <c r="O47" i="45"/>
  <c r="G47" i="40"/>
  <c r="W47" i="45"/>
  <c r="DQ29" i="32"/>
  <c r="I46" i="42"/>
  <c r="J46" i="42" s="1"/>
  <c r="DQ34" i="32"/>
  <c r="I40" i="40"/>
  <c r="J40" i="40" s="1"/>
  <c r="T55" i="35"/>
  <c r="CM24" i="32"/>
  <c r="AA55" i="37"/>
  <c r="AD55" i="37"/>
  <c r="V55" i="37"/>
  <c r="U55" i="35"/>
  <c r="AB55" i="37"/>
  <c r="Y55" i="37"/>
  <c r="W37" i="45"/>
  <c r="O32" i="46"/>
  <c r="W27" i="46"/>
  <c r="W27" i="45"/>
  <c r="AT44" i="32"/>
  <c r="G14" i="42"/>
  <c r="C65" i="41"/>
  <c r="O14" i="42"/>
  <c r="K51" i="47"/>
  <c r="K61" i="47" s="1"/>
  <c r="F11" i="40"/>
  <c r="Q12" i="50"/>
  <c r="R12" i="50" s="1"/>
  <c r="W12" i="45"/>
  <c r="H39" i="32"/>
  <c r="I39" i="32"/>
  <c r="M39" i="32"/>
  <c r="M47" i="46"/>
  <c r="N47" i="46" s="1"/>
  <c r="K39" i="32"/>
  <c r="L39" i="32"/>
  <c r="P36" i="32"/>
  <c r="P98" i="32" s="1"/>
  <c r="T59" i="47"/>
  <c r="W57" i="45"/>
  <c r="AA57" i="47"/>
  <c r="O42" i="46"/>
  <c r="W42" i="45"/>
  <c r="W42" i="46"/>
  <c r="AG41" i="50"/>
  <c r="AH41" i="50" s="1"/>
  <c r="Q27" i="50"/>
  <c r="R27" i="50" s="1"/>
  <c r="W55" i="33"/>
  <c r="G66" i="42"/>
  <c r="AA55" i="36"/>
  <c r="E61" i="33"/>
  <c r="V54" i="47"/>
  <c r="X14" i="41"/>
  <c r="P14" i="41"/>
  <c r="P64" i="41" s="1"/>
  <c r="I26" i="40"/>
  <c r="J26" i="40" s="1"/>
  <c r="W22" i="46"/>
  <c r="T35" i="35"/>
  <c r="G15" i="41"/>
  <c r="I15" i="41" s="1"/>
  <c r="J15" i="41" s="1"/>
  <c r="P12" i="33"/>
  <c r="P22" i="33" s="1"/>
  <c r="G15" i="48"/>
  <c r="G65" i="48" s="1"/>
  <c r="W38" i="37"/>
  <c r="AD38" i="36"/>
  <c r="D48" i="31" s="1"/>
  <c r="D59" i="31" s="1"/>
  <c r="F51" i="37"/>
  <c r="F61" i="37" s="1"/>
  <c r="Y25" i="35"/>
  <c r="U25" i="37"/>
  <c r="E15" i="42"/>
  <c r="F15" i="42" s="1"/>
  <c r="M16" i="42"/>
  <c r="N16" i="42" s="1"/>
  <c r="AA25" i="35"/>
  <c r="Z38" i="34"/>
  <c r="X12" i="36"/>
  <c r="W25" i="34"/>
  <c r="T12" i="51"/>
  <c r="Z12" i="51"/>
  <c r="T12" i="36"/>
  <c r="P12" i="51"/>
  <c r="P22" i="51" s="1"/>
  <c r="X25" i="35"/>
  <c r="E51" i="35"/>
  <c r="E61" i="35" s="1"/>
  <c r="AD38" i="33"/>
  <c r="G48" i="31" s="1"/>
  <c r="G59" i="31" s="1"/>
  <c r="E48" i="47"/>
  <c r="D51" i="36"/>
  <c r="S51" i="36" s="1"/>
  <c r="AD38" i="35"/>
  <c r="E48" i="31" s="1"/>
  <c r="E59" i="31" s="1"/>
  <c r="W25" i="35"/>
  <c r="Z25" i="35"/>
  <c r="Y12" i="38"/>
  <c r="Y25" i="36"/>
  <c r="X25" i="36"/>
  <c r="V25" i="35"/>
  <c r="C17" i="41"/>
  <c r="W15" i="41"/>
  <c r="O16" i="42"/>
  <c r="Y12" i="51"/>
  <c r="C66" i="42"/>
  <c r="G64" i="29"/>
  <c r="O12" i="45"/>
  <c r="P14" i="42"/>
  <c r="D64" i="42"/>
  <c r="Q10" i="45"/>
  <c r="R10" i="45" s="1"/>
  <c r="C17" i="42"/>
  <c r="P38" i="33"/>
  <c r="P48" i="33" s="1"/>
  <c r="AC25" i="36"/>
  <c r="V25" i="38"/>
  <c r="C65" i="42"/>
  <c r="C65" i="48"/>
  <c r="C17" i="48"/>
  <c r="S12" i="36"/>
  <c r="AB38" i="36"/>
  <c r="U25" i="35"/>
  <c r="T25" i="35"/>
  <c r="F51" i="38"/>
  <c r="F61" i="38" s="1"/>
  <c r="W38" i="35"/>
  <c r="O15" i="42"/>
  <c r="M15" i="41"/>
  <c r="N15" i="41" s="1"/>
  <c r="G22" i="40"/>
  <c r="M19" i="40"/>
  <c r="M22" i="40" s="1"/>
  <c r="W22" i="45"/>
  <c r="G66" i="40"/>
  <c r="G27" i="42"/>
  <c r="T54" i="47"/>
  <c r="Y54" i="47"/>
  <c r="M32" i="46"/>
  <c r="N32" i="46" s="1"/>
  <c r="Q37" i="50"/>
  <c r="R37" i="50" s="1"/>
  <c r="U42" i="46"/>
  <c r="V42" i="46" s="1"/>
  <c r="I36" i="42"/>
  <c r="J36" i="42" s="1"/>
  <c r="N61" i="49"/>
  <c r="Q39" i="46"/>
  <c r="Q42" i="46" s="1"/>
  <c r="I52" i="46"/>
  <c r="J52" i="46" s="1"/>
  <c r="Q57" i="50"/>
  <c r="R57" i="50" s="1"/>
  <c r="Q51" i="46"/>
  <c r="R51" i="46" s="1"/>
  <c r="G65" i="40"/>
  <c r="G57" i="40"/>
  <c r="O62" i="45"/>
  <c r="G62" i="41"/>
  <c r="M62" i="46"/>
  <c r="N62" i="46" s="1"/>
  <c r="E52" i="40"/>
  <c r="F52" i="40" s="1"/>
  <c r="P42" i="29"/>
  <c r="Z60" i="47"/>
  <c r="M57" i="46"/>
  <c r="N57" i="46" s="1"/>
  <c r="W62" i="45"/>
  <c r="H52" i="42"/>
  <c r="Y60" i="47"/>
  <c r="Q60" i="29"/>
  <c r="T60" i="47"/>
  <c r="W62" i="46"/>
  <c r="E62" i="41"/>
  <c r="F62" i="41" s="1"/>
  <c r="I60" i="29"/>
  <c r="J60" i="29" s="1"/>
  <c r="AB60" i="47"/>
  <c r="U60" i="47"/>
  <c r="I59" i="40"/>
  <c r="I62" i="40" s="1"/>
  <c r="J62" i="40" s="1"/>
  <c r="E52" i="42"/>
  <c r="F52" i="42" s="1"/>
  <c r="U59" i="47"/>
  <c r="O57" i="45"/>
  <c r="W57" i="46"/>
  <c r="W52" i="45"/>
  <c r="P16" i="42"/>
  <c r="AG46" i="50"/>
  <c r="AH46" i="50" s="1"/>
  <c r="W47" i="46"/>
  <c r="G66" i="29"/>
  <c r="E62" i="40"/>
  <c r="F62" i="40" s="1"/>
  <c r="E37" i="29"/>
  <c r="F37" i="29" s="1"/>
  <c r="H22" i="42"/>
  <c r="E37" i="42"/>
  <c r="F37" i="42" s="1"/>
  <c r="P37" i="29"/>
  <c r="X55" i="36"/>
  <c r="V55" i="35"/>
  <c r="E22" i="42"/>
  <c r="F22" i="42" s="1"/>
  <c r="Q32" i="50"/>
  <c r="R32" i="50" s="1"/>
  <c r="M22" i="46"/>
  <c r="N22" i="46" s="1"/>
  <c r="E62" i="42"/>
  <c r="F62" i="42" s="1"/>
  <c r="AF14" i="40"/>
  <c r="H52" i="40"/>
  <c r="W54" i="47"/>
  <c r="F19" i="29"/>
  <c r="E14" i="42"/>
  <c r="AA54" i="47"/>
  <c r="P47" i="29"/>
  <c r="AA66" i="45"/>
  <c r="E32" i="40"/>
  <c r="F32" i="40" s="1"/>
  <c r="W32" i="46"/>
  <c r="I22" i="46"/>
  <c r="J22" i="46" s="1"/>
  <c r="P12" i="29"/>
  <c r="P14" i="40"/>
  <c r="P64" i="40" s="1"/>
  <c r="H17" i="45"/>
  <c r="E27" i="42"/>
  <c r="F27" i="42" s="1"/>
  <c r="E42" i="40"/>
  <c r="F42" i="40" s="1"/>
  <c r="M27" i="46"/>
  <c r="N27" i="46" s="1"/>
  <c r="T66" i="40"/>
  <c r="E37" i="40"/>
  <c r="F37" i="40" s="1"/>
  <c r="I55" i="42"/>
  <c r="X54" i="40"/>
  <c r="X57" i="40" s="1"/>
  <c r="E52" i="45"/>
  <c r="F52" i="45" s="1"/>
  <c r="O22" i="45"/>
  <c r="R11" i="50"/>
  <c r="H42" i="40"/>
  <c r="H64" i="42"/>
  <c r="I54" i="40"/>
  <c r="I57" i="40" s="1"/>
  <c r="T38" i="35"/>
  <c r="C17" i="29"/>
  <c r="U12" i="36"/>
  <c r="X14" i="40"/>
  <c r="AB35" i="36"/>
  <c r="AA25" i="36"/>
  <c r="AD25" i="36"/>
  <c r="D30" i="31" s="1"/>
  <c r="D41" i="31" s="1"/>
  <c r="AB25" i="35"/>
  <c r="P25" i="35"/>
  <c r="P35" i="35" s="1"/>
  <c r="W38" i="38"/>
  <c r="U22" i="46"/>
  <c r="V22" i="46" s="1"/>
  <c r="C64" i="29"/>
  <c r="C67" i="29" s="1"/>
  <c r="Z38" i="33"/>
  <c r="AB38" i="33"/>
  <c r="V12" i="36"/>
  <c r="S34" i="32"/>
  <c r="O51" i="47"/>
  <c r="O61" i="47" s="1"/>
  <c r="M52" i="46"/>
  <c r="N52" i="46" s="1"/>
  <c r="E42" i="42"/>
  <c r="F42" i="42" s="1"/>
  <c r="P57" i="40"/>
  <c r="P25" i="36"/>
  <c r="P35" i="36" s="1"/>
  <c r="Z25" i="36"/>
  <c r="AB25" i="36"/>
  <c r="AB25" i="37"/>
  <c r="U25" i="38"/>
  <c r="K51" i="34"/>
  <c r="K61" i="34" s="1"/>
  <c r="AA17" i="50"/>
  <c r="AA12" i="36"/>
  <c r="H62" i="42"/>
  <c r="G17" i="40"/>
  <c r="X38" i="38"/>
  <c r="L61" i="49"/>
  <c r="X44" i="40"/>
  <c r="X47" i="40" s="1"/>
  <c r="S38" i="33"/>
  <c r="W38" i="33"/>
  <c r="X38" i="33"/>
  <c r="AE11" i="32"/>
  <c r="AE93" i="32" s="1"/>
  <c r="D51" i="47"/>
  <c r="E22" i="40"/>
  <c r="F22" i="40" s="1"/>
  <c r="V12" i="51"/>
  <c r="V38" i="33"/>
  <c r="T38" i="33"/>
  <c r="U38" i="33"/>
  <c r="E12" i="42"/>
  <c r="F12" i="42" s="1"/>
  <c r="AC25" i="35"/>
  <c r="AD25" i="35"/>
  <c r="E30" i="31" s="1"/>
  <c r="E41" i="31" s="1"/>
  <c r="Y38" i="33"/>
  <c r="D48" i="33"/>
  <c r="W38" i="47"/>
  <c r="AC12" i="34"/>
  <c r="T64" i="40"/>
  <c r="AF44" i="40"/>
  <c r="H15" i="42"/>
  <c r="H65" i="42" s="1"/>
  <c r="D17" i="42"/>
  <c r="S38" i="35"/>
  <c r="D48" i="35"/>
  <c r="S48" i="35" s="1"/>
  <c r="S12" i="33"/>
  <c r="D22" i="33"/>
  <c r="T12" i="33"/>
  <c r="U12" i="33"/>
  <c r="AE27" i="32"/>
  <c r="AE114" i="32" s="1"/>
  <c r="Y38" i="36"/>
  <c r="Z38" i="36"/>
  <c r="Y12" i="34"/>
  <c r="S67" i="45"/>
  <c r="D17" i="45"/>
  <c r="AB38" i="35"/>
  <c r="AA35" i="36"/>
  <c r="H32" i="42"/>
  <c r="P15" i="42"/>
  <c r="D51" i="35"/>
  <c r="V12" i="33"/>
  <c r="V25" i="34"/>
  <c r="D66" i="45"/>
  <c r="AD12" i="51"/>
  <c r="D22" i="51"/>
  <c r="T22" i="51" s="1"/>
  <c r="S12" i="51"/>
  <c r="W12" i="51"/>
  <c r="T22" i="40"/>
  <c r="D65" i="42"/>
  <c r="G16" i="46"/>
  <c r="C17" i="46"/>
  <c r="S44" i="32"/>
  <c r="H14" i="40"/>
  <c r="H64" i="40" s="1"/>
  <c r="E14" i="40"/>
  <c r="S12" i="35"/>
  <c r="D22" i="35"/>
  <c r="S22" i="35" s="1"/>
  <c r="D51" i="38"/>
  <c r="S51" i="38" s="1"/>
  <c r="S38" i="38"/>
  <c r="G16" i="41"/>
  <c r="G66" i="41" s="1"/>
  <c r="C66" i="41"/>
  <c r="G64" i="40"/>
  <c r="U38" i="35"/>
  <c r="V38" i="35"/>
  <c r="AC38" i="33"/>
  <c r="V38" i="47"/>
  <c r="U38" i="47"/>
  <c r="AA14" i="32"/>
  <c r="Z12" i="38"/>
  <c r="AA38" i="33"/>
  <c r="H42" i="42"/>
  <c r="H12" i="42"/>
  <c r="X12" i="51"/>
  <c r="E57" i="42"/>
  <c r="F57" i="42" s="1"/>
  <c r="E16" i="42"/>
  <c r="H16" i="42"/>
  <c r="I16" i="42" s="1"/>
  <c r="J16" i="42" s="1"/>
  <c r="E15" i="46"/>
  <c r="F15" i="46" s="1"/>
  <c r="H15" i="46"/>
  <c r="D65" i="46"/>
  <c r="P15" i="46"/>
  <c r="X15" i="46"/>
  <c r="G14" i="41"/>
  <c r="I14" i="41" s="1"/>
  <c r="J14" i="41" s="1"/>
  <c r="E14" i="41"/>
  <c r="F14" i="41" s="1"/>
  <c r="E16" i="41"/>
  <c r="L66" i="42"/>
  <c r="T66" i="29"/>
  <c r="I32" i="40"/>
  <c r="J32" i="40" s="1"/>
  <c r="E27" i="40"/>
  <c r="F27" i="40" s="1"/>
  <c r="H47" i="42"/>
  <c r="E57" i="40"/>
  <c r="F57" i="40" s="1"/>
  <c r="X30" i="40"/>
  <c r="X32" i="40" s="1"/>
  <c r="E57" i="41"/>
  <c r="F57" i="41" s="1"/>
  <c r="P27" i="29"/>
  <c r="V25" i="33"/>
  <c r="T25" i="33"/>
  <c r="D51" i="33"/>
  <c r="X25" i="33"/>
  <c r="U25" i="33"/>
  <c r="Z25" i="33"/>
  <c r="Y25" i="33"/>
  <c r="AA44" i="32"/>
  <c r="X61" i="40"/>
  <c r="X50" i="40"/>
  <c r="X52" i="40" s="1"/>
  <c r="T65" i="40"/>
  <c r="T52" i="40"/>
  <c r="O45" i="42"/>
  <c r="O41" i="42"/>
  <c r="K66" i="42"/>
  <c r="O60" i="42"/>
  <c r="X12" i="47"/>
  <c r="W12" i="47"/>
  <c r="F22" i="47"/>
  <c r="Z22" i="47" s="1"/>
  <c r="U12" i="47"/>
  <c r="DP50" i="48"/>
  <c r="T50" i="48" s="1"/>
  <c r="DP31" i="48"/>
  <c r="T31" i="48" s="1"/>
  <c r="DP44" i="48"/>
  <c r="T44" i="48" s="1"/>
  <c r="DP21" i="48"/>
  <c r="T21" i="48" s="1"/>
  <c r="DP11" i="48"/>
  <c r="T11" i="48" s="1"/>
  <c r="DP40" i="48"/>
  <c r="T40" i="48" s="1"/>
  <c r="DP60" i="48"/>
  <c r="T60" i="48" s="1"/>
  <c r="DP61" i="48"/>
  <c r="T61" i="48" s="1"/>
  <c r="DP29" i="48"/>
  <c r="T29" i="48" s="1"/>
  <c r="DP19" i="48"/>
  <c r="T19" i="48" s="1"/>
  <c r="DP54" i="48"/>
  <c r="T54" i="48" s="1"/>
  <c r="DP10" i="48"/>
  <c r="T10" i="48" s="1"/>
  <c r="DP39" i="48"/>
  <c r="T39" i="48" s="1"/>
  <c r="DP30" i="48"/>
  <c r="T30" i="48" s="1"/>
  <c r="DP34" i="48"/>
  <c r="T34" i="48" s="1"/>
  <c r="DP35" i="48"/>
  <c r="T35" i="48" s="1"/>
  <c r="DP51" i="48"/>
  <c r="T51" i="48" s="1"/>
  <c r="DP59" i="48"/>
  <c r="T59" i="48" s="1"/>
  <c r="DP25" i="48"/>
  <c r="T25" i="48" s="1"/>
  <c r="DP24" i="48"/>
  <c r="T24" i="48" s="1"/>
  <c r="DP55" i="48"/>
  <c r="T55" i="48" s="1"/>
  <c r="DP56" i="48"/>
  <c r="T56" i="48" s="1"/>
  <c r="DP20" i="48"/>
  <c r="T20" i="48" s="1"/>
  <c r="DP49" i="48"/>
  <c r="T49" i="48" s="1"/>
  <c r="DP46" i="48"/>
  <c r="T46" i="48" s="1"/>
  <c r="DP9" i="48"/>
  <c r="T9" i="48" s="1"/>
  <c r="DP45" i="48"/>
  <c r="T45" i="48" s="1"/>
  <c r="DP15" i="48"/>
  <c r="T15" i="48" s="1"/>
  <c r="DP16" i="48"/>
  <c r="T16" i="48" s="1"/>
  <c r="Z54" i="47"/>
  <c r="V12" i="47"/>
  <c r="W57" i="47"/>
  <c r="X57" i="47"/>
  <c r="AE32" i="32"/>
  <c r="AE115" i="32" s="1"/>
  <c r="AD12" i="34"/>
  <c r="F12" i="31" s="1"/>
  <c r="AA12" i="34"/>
  <c r="Q55" i="29"/>
  <c r="R55" i="29" s="1"/>
  <c r="R24" i="46"/>
  <c r="Q27" i="46"/>
  <c r="DB45" i="48"/>
  <c r="S45" i="48" s="1"/>
  <c r="W45" i="48" s="1"/>
  <c r="DB24" i="48"/>
  <c r="S24" i="48" s="1"/>
  <c r="DB21" i="48"/>
  <c r="S21" i="48" s="1"/>
  <c r="W21" i="48" s="1"/>
  <c r="DB51" i="48"/>
  <c r="S51" i="48" s="1"/>
  <c r="DB59" i="48"/>
  <c r="S59" i="48" s="1"/>
  <c r="W59" i="48" s="1"/>
  <c r="DB55" i="48"/>
  <c r="S55" i="48" s="1"/>
  <c r="DB46" i="48"/>
  <c r="S46" i="48" s="1"/>
  <c r="DB34" i="48"/>
  <c r="S34" i="48" s="1"/>
  <c r="DB31" i="48"/>
  <c r="S31" i="48" s="1"/>
  <c r="W31" i="48" s="1"/>
  <c r="DB20" i="48"/>
  <c r="S20" i="48" s="1"/>
  <c r="W20" i="48" s="1"/>
  <c r="DB9" i="48"/>
  <c r="S9" i="48" s="1"/>
  <c r="DB40" i="48"/>
  <c r="S40" i="48" s="1"/>
  <c r="W40" i="48" s="1"/>
  <c r="DB11" i="48"/>
  <c r="S11" i="48" s="1"/>
  <c r="DB60" i="48"/>
  <c r="S60" i="48" s="1"/>
  <c r="DB35" i="48"/>
  <c r="S35" i="48" s="1"/>
  <c r="DB19" i="48"/>
  <c r="S19" i="48" s="1"/>
  <c r="DB44" i="48"/>
  <c r="S44" i="48" s="1"/>
  <c r="DB29" i="48"/>
  <c r="S29" i="48" s="1"/>
  <c r="DB50" i="48"/>
  <c r="S50" i="48" s="1"/>
  <c r="DB56" i="48"/>
  <c r="S56" i="48" s="1"/>
  <c r="DB39" i="48"/>
  <c r="S39" i="48" s="1"/>
  <c r="W39" i="48" s="1"/>
  <c r="DB30" i="48"/>
  <c r="S30" i="48" s="1"/>
  <c r="DB54" i="48"/>
  <c r="S54" i="48" s="1"/>
  <c r="DB49" i="48"/>
  <c r="S49" i="48" s="1"/>
  <c r="W49" i="48" s="1"/>
  <c r="DB61" i="48"/>
  <c r="S61" i="48" s="1"/>
  <c r="DB10" i="48"/>
  <c r="S10" i="48" s="1"/>
  <c r="W10" i="48" s="1"/>
  <c r="DB25" i="48"/>
  <c r="S25" i="48" s="1"/>
  <c r="DB16" i="48"/>
  <c r="S16" i="48" s="1"/>
  <c r="W16" i="48" s="1"/>
  <c r="DB15" i="48"/>
  <c r="S15" i="48" s="1"/>
  <c r="W15" i="48" s="1"/>
  <c r="DB14" i="48"/>
  <c r="S14" i="48" s="1"/>
  <c r="Y12" i="47"/>
  <c r="Z12" i="47"/>
  <c r="V60" i="47"/>
  <c r="AA60" i="47"/>
  <c r="P60" i="47"/>
  <c r="X60" i="47"/>
  <c r="W60" i="47"/>
  <c r="AD60" i="47"/>
  <c r="AB54" i="47"/>
  <c r="AC54" i="47"/>
  <c r="U54" i="47"/>
  <c r="X54" i="47"/>
  <c r="G48" i="37"/>
  <c r="Z38" i="37"/>
  <c r="N35" i="46"/>
  <c r="M37" i="46"/>
  <c r="N37" i="46" s="1"/>
  <c r="J48" i="47"/>
  <c r="J51" i="47"/>
  <c r="J61" i="47" s="1"/>
  <c r="W25" i="33"/>
  <c r="AA38" i="36"/>
  <c r="AC38" i="36"/>
  <c r="P38" i="36"/>
  <c r="P48" i="36" s="1"/>
  <c r="O47" i="46"/>
  <c r="Q44" i="46"/>
  <c r="R44" i="46" s="1"/>
  <c r="L62" i="42"/>
  <c r="M59" i="42"/>
  <c r="P59" i="42"/>
  <c r="L64" i="42"/>
  <c r="DQ7" i="42"/>
  <c r="DP20" i="42"/>
  <c r="T20" i="42" s="1"/>
  <c r="X20" i="42" s="1"/>
  <c r="DP31" i="42"/>
  <c r="T31" i="42" s="1"/>
  <c r="X31" i="42" s="1"/>
  <c r="DP19" i="42"/>
  <c r="T19" i="42" s="1"/>
  <c r="DP34" i="42"/>
  <c r="T34" i="42" s="1"/>
  <c r="X34" i="42" s="1"/>
  <c r="DP50" i="42"/>
  <c r="T50" i="42" s="1"/>
  <c r="X50" i="42" s="1"/>
  <c r="DP61" i="42"/>
  <c r="T61" i="42" s="1"/>
  <c r="X61" i="42" s="1"/>
  <c r="DP45" i="42"/>
  <c r="T45" i="42" s="1"/>
  <c r="DP56" i="42"/>
  <c r="T56" i="42" s="1"/>
  <c r="X56" i="42" s="1"/>
  <c r="DP10" i="42"/>
  <c r="T10" i="42" s="1"/>
  <c r="X10" i="42" s="1"/>
  <c r="DP24" i="42"/>
  <c r="T24" i="42" s="1"/>
  <c r="X24" i="42" s="1"/>
  <c r="DP16" i="42"/>
  <c r="T16" i="42" s="1"/>
  <c r="DP40" i="42"/>
  <c r="T40" i="42" s="1"/>
  <c r="X40" i="42" s="1"/>
  <c r="DP54" i="42"/>
  <c r="T54" i="42" s="1"/>
  <c r="X54" i="42" s="1"/>
  <c r="DP39" i="42"/>
  <c r="T39" i="42" s="1"/>
  <c r="X39" i="42" s="1"/>
  <c r="DP59" i="42"/>
  <c r="T59" i="42" s="1"/>
  <c r="DP14" i="42"/>
  <c r="T14" i="42" s="1"/>
  <c r="DP9" i="42"/>
  <c r="T9" i="42" s="1"/>
  <c r="X9" i="42" s="1"/>
  <c r="DP26" i="42"/>
  <c r="T26" i="42" s="1"/>
  <c r="X26" i="42" s="1"/>
  <c r="DP44" i="42"/>
  <c r="T44" i="42" s="1"/>
  <c r="X44" i="42" s="1"/>
  <c r="DP35" i="42"/>
  <c r="T35" i="42" s="1"/>
  <c r="X35" i="42" s="1"/>
  <c r="DP49" i="42"/>
  <c r="T49" i="42" s="1"/>
  <c r="X49" i="42" s="1"/>
  <c r="DP21" i="42"/>
  <c r="T21" i="42" s="1"/>
  <c r="X21" i="42" s="1"/>
  <c r="DP29" i="42"/>
  <c r="T29" i="42" s="1"/>
  <c r="X29" i="42" s="1"/>
  <c r="DP36" i="42"/>
  <c r="T36" i="42" s="1"/>
  <c r="X36" i="42" s="1"/>
  <c r="DP30" i="42"/>
  <c r="T30" i="42" s="1"/>
  <c r="X30" i="42" s="1"/>
  <c r="DP41" i="42"/>
  <c r="T41" i="42" s="1"/>
  <c r="X41" i="42" s="1"/>
  <c r="DP46" i="42"/>
  <c r="T46" i="42" s="1"/>
  <c r="DP15" i="42"/>
  <c r="T15" i="42" s="1"/>
  <c r="DP51" i="42"/>
  <c r="T51" i="42" s="1"/>
  <c r="X51" i="42" s="1"/>
  <c r="DP55" i="42"/>
  <c r="T55" i="42" s="1"/>
  <c r="X55" i="42" s="1"/>
  <c r="DP11" i="42"/>
  <c r="T11" i="42" s="1"/>
  <c r="X11" i="42" s="1"/>
  <c r="DP25" i="42"/>
  <c r="T25" i="42" s="1"/>
  <c r="X25" i="42" s="1"/>
  <c r="DP60" i="42"/>
  <c r="T60" i="42" s="1"/>
  <c r="X60" i="42" s="1"/>
  <c r="P35" i="42"/>
  <c r="M35" i="42"/>
  <c r="N35" i="42" s="1"/>
  <c r="M30" i="42"/>
  <c r="N30" i="42" s="1"/>
  <c r="P30" i="42"/>
  <c r="M40" i="42"/>
  <c r="N40" i="42" s="1"/>
  <c r="P40" i="42"/>
  <c r="P56" i="42"/>
  <c r="M56" i="42"/>
  <c r="N56" i="42" s="1"/>
  <c r="M20" i="42"/>
  <c r="N20" i="42" s="1"/>
  <c r="P20" i="42"/>
  <c r="P51" i="42"/>
  <c r="M51" i="42"/>
  <c r="N51" i="42" s="1"/>
  <c r="K57" i="40"/>
  <c r="O54" i="40"/>
  <c r="M54" i="40"/>
  <c r="N54" i="40" s="1"/>
  <c r="M46" i="40"/>
  <c r="N46" i="40" s="1"/>
  <c r="O46" i="40"/>
  <c r="Q46" i="40" s="1"/>
  <c r="R46" i="40" s="1"/>
  <c r="O51" i="40"/>
  <c r="Q51" i="40" s="1"/>
  <c r="R51" i="40" s="1"/>
  <c r="M51" i="40"/>
  <c r="N51" i="40" s="1"/>
  <c r="K52" i="40"/>
  <c r="O49" i="40"/>
  <c r="Q49" i="40" s="1"/>
  <c r="R49" i="40" s="1"/>
  <c r="M49" i="40"/>
  <c r="N49" i="40" s="1"/>
  <c r="O40" i="40"/>
  <c r="Q40" i="40" s="1"/>
  <c r="R40" i="40" s="1"/>
  <c r="M40" i="40"/>
  <c r="N40" i="40" s="1"/>
  <c r="O61" i="40"/>
  <c r="Q61" i="40" s="1"/>
  <c r="R61" i="40" s="1"/>
  <c r="M61" i="40"/>
  <c r="N61" i="40" s="1"/>
  <c r="O35" i="40"/>
  <c r="Q35" i="40" s="1"/>
  <c r="R35" i="40" s="1"/>
  <c r="O10" i="40"/>
  <c r="Q10" i="40" s="1"/>
  <c r="R10" i="40" s="1"/>
  <c r="K65" i="40"/>
  <c r="M10" i="40"/>
  <c r="N10" i="40" s="1"/>
  <c r="K57" i="42"/>
  <c r="O54" i="42"/>
  <c r="O10" i="42"/>
  <c r="K65" i="42"/>
  <c r="O20" i="42"/>
  <c r="O29" i="42"/>
  <c r="K32" i="42"/>
  <c r="O25" i="42"/>
  <c r="U26" i="29"/>
  <c r="V26" i="29" s="1"/>
  <c r="X10" i="29"/>
  <c r="T65" i="29"/>
  <c r="DQ14" i="29"/>
  <c r="AB14" i="29" s="1"/>
  <c r="DQ46" i="29"/>
  <c r="AB46" i="29" s="1"/>
  <c r="DQ34" i="29"/>
  <c r="AB34" i="29" s="1"/>
  <c r="DQ45" i="29"/>
  <c r="AB45" i="29" s="1"/>
  <c r="DQ39" i="29"/>
  <c r="AB39" i="29" s="1"/>
  <c r="AF39" i="29" s="1"/>
  <c r="DQ10" i="29"/>
  <c r="AB10" i="29" s="1"/>
  <c r="DQ31" i="29"/>
  <c r="AB31" i="29" s="1"/>
  <c r="DR7" i="29"/>
  <c r="DQ29" i="29"/>
  <c r="AB29" i="29" s="1"/>
  <c r="AF29" i="29" s="1"/>
  <c r="DQ44" i="29"/>
  <c r="AB44" i="29" s="1"/>
  <c r="AF44" i="29" s="1"/>
  <c r="DQ61" i="29"/>
  <c r="AB61" i="29" s="1"/>
  <c r="DQ60" i="29"/>
  <c r="AB60" i="29" s="1"/>
  <c r="DQ40" i="29"/>
  <c r="AB40" i="29" s="1"/>
  <c r="DQ35" i="29"/>
  <c r="AB35" i="29" s="1"/>
  <c r="DQ59" i="29"/>
  <c r="AB59" i="29" s="1"/>
  <c r="AF59" i="29" s="1"/>
  <c r="DQ51" i="29"/>
  <c r="AB51" i="29" s="1"/>
  <c r="DQ36" i="29"/>
  <c r="AB36" i="29" s="1"/>
  <c r="DQ20" i="29"/>
  <c r="AB20" i="29" s="1"/>
  <c r="DQ50" i="29"/>
  <c r="AB50" i="29" s="1"/>
  <c r="DQ49" i="29"/>
  <c r="AB49" i="29" s="1"/>
  <c r="AF49" i="29" s="1"/>
  <c r="DQ9" i="29"/>
  <c r="AB9" i="29" s="1"/>
  <c r="AF9" i="29" s="1"/>
  <c r="DQ11" i="29"/>
  <c r="AB11" i="29" s="1"/>
  <c r="DQ25" i="29"/>
  <c r="AB25" i="29" s="1"/>
  <c r="DQ41" i="29"/>
  <c r="AB41" i="29" s="1"/>
  <c r="DQ24" i="29"/>
  <c r="AB24" i="29" s="1"/>
  <c r="AF24" i="29" s="1"/>
  <c r="DQ54" i="29"/>
  <c r="AB54" i="29" s="1"/>
  <c r="AF54" i="29" s="1"/>
  <c r="DQ26" i="29"/>
  <c r="AB26" i="29" s="1"/>
  <c r="DQ30" i="29"/>
  <c r="AB30" i="29" s="1"/>
  <c r="DQ21" i="29"/>
  <c r="AB21" i="29" s="1"/>
  <c r="DQ19" i="29"/>
  <c r="AB19" i="29" s="1"/>
  <c r="AF19" i="29" s="1"/>
  <c r="DQ56" i="29"/>
  <c r="AB56" i="29" s="1"/>
  <c r="DQ55" i="29"/>
  <c r="AB55" i="29" s="1"/>
  <c r="X61" i="29"/>
  <c r="X31" i="29"/>
  <c r="U31" i="29"/>
  <c r="V31" i="29" s="1"/>
  <c r="X45" i="29"/>
  <c r="X25" i="29"/>
  <c r="U24" i="32"/>
  <c r="Y39" i="32"/>
  <c r="G57" i="41"/>
  <c r="I54" i="41"/>
  <c r="AA52" i="46"/>
  <c r="AE49" i="46"/>
  <c r="AE50" i="46"/>
  <c r="AE26" i="46"/>
  <c r="AA42" i="46"/>
  <c r="AE39" i="46"/>
  <c r="AA47" i="46"/>
  <c r="V54" i="46"/>
  <c r="AE44" i="45"/>
  <c r="AA47" i="45"/>
  <c r="AE60" i="45"/>
  <c r="AE62" i="45" s="1"/>
  <c r="AA42" i="45"/>
  <c r="AE45" i="45"/>
  <c r="AA32" i="45"/>
  <c r="AE29" i="45"/>
  <c r="U15" i="46"/>
  <c r="W15" i="46"/>
  <c r="S17" i="46"/>
  <c r="AE15" i="46"/>
  <c r="S65" i="46"/>
  <c r="S67" i="46" s="1"/>
  <c r="G22" i="29"/>
  <c r="I19" i="29"/>
  <c r="J19" i="29" s="1"/>
  <c r="DQ15" i="29"/>
  <c r="AB15" i="29" s="1"/>
  <c r="AC25" i="33"/>
  <c r="M45" i="42"/>
  <c r="N45" i="42" s="1"/>
  <c r="P39" i="42"/>
  <c r="L42" i="42"/>
  <c r="M39" i="42"/>
  <c r="M19" i="42"/>
  <c r="P19" i="42"/>
  <c r="L22" i="42"/>
  <c r="M26" i="42"/>
  <c r="N26" i="42" s="1"/>
  <c r="P26" i="42"/>
  <c r="P24" i="42"/>
  <c r="M24" i="42"/>
  <c r="L27" i="42"/>
  <c r="M46" i="42"/>
  <c r="N46" i="42" s="1"/>
  <c r="P46" i="42"/>
  <c r="P29" i="42"/>
  <c r="M29" i="42"/>
  <c r="L32" i="42"/>
  <c r="P41" i="42"/>
  <c r="M41" i="42"/>
  <c r="N41" i="42" s="1"/>
  <c r="O59" i="40"/>
  <c r="K62" i="40"/>
  <c r="M59" i="40"/>
  <c r="N59" i="40" s="1"/>
  <c r="O56" i="40"/>
  <c r="Q56" i="40" s="1"/>
  <c r="R56" i="40" s="1"/>
  <c r="M56" i="40"/>
  <c r="N56" i="40" s="1"/>
  <c r="DB59" i="40"/>
  <c r="S59" i="40" s="1"/>
  <c r="W59" i="40" s="1"/>
  <c r="DB61" i="40"/>
  <c r="S61" i="40" s="1"/>
  <c r="DB51" i="40"/>
  <c r="S51" i="40" s="1"/>
  <c r="U51" i="40" s="1"/>
  <c r="V51" i="40" s="1"/>
  <c r="DB54" i="40"/>
  <c r="S54" i="40" s="1"/>
  <c r="DB30" i="40"/>
  <c r="S30" i="40" s="1"/>
  <c r="U30" i="40" s="1"/>
  <c r="V30" i="40" s="1"/>
  <c r="DB35" i="40"/>
  <c r="S35" i="40" s="1"/>
  <c r="U35" i="40" s="1"/>
  <c r="V35" i="40" s="1"/>
  <c r="DB29" i="40"/>
  <c r="S29" i="40" s="1"/>
  <c r="W29" i="40" s="1"/>
  <c r="Y29" i="40" s="1"/>
  <c r="Z29" i="40" s="1"/>
  <c r="DB26" i="40"/>
  <c r="S26" i="40" s="1"/>
  <c r="W26" i="40" s="1"/>
  <c r="Y26" i="40" s="1"/>
  <c r="Z26" i="40" s="1"/>
  <c r="DB46" i="40"/>
  <c r="S46" i="40" s="1"/>
  <c r="U46" i="40" s="1"/>
  <c r="V46" i="40" s="1"/>
  <c r="DB45" i="40"/>
  <c r="S45" i="40" s="1"/>
  <c r="W45" i="40" s="1"/>
  <c r="Y45" i="40" s="1"/>
  <c r="DB41" i="40"/>
  <c r="S41" i="40" s="1"/>
  <c r="U41" i="40" s="1"/>
  <c r="V41" i="40" s="1"/>
  <c r="DB10" i="40"/>
  <c r="S10" i="40" s="1"/>
  <c r="U10" i="40" s="1"/>
  <c r="V10" i="40" s="1"/>
  <c r="DB9" i="40"/>
  <c r="S9" i="40" s="1"/>
  <c r="W9" i="40" s="1"/>
  <c r="Y9" i="40" s="1"/>
  <c r="Z9" i="40" s="1"/>
  <c r="DB24" i="40"/>
  <c r="S24" i="40" s="1"/>
  <c r="W24" i="40" s="1"/>
  <c r="DB55" i="40"/>
  <c r="S55" i="40" s="1"/>
  <c r="W55" i="40" s="1"/>
  <c r="Y55" i="40" s="1"/>
  <c r="Z55" i="40" s="1"/>
  <c r="DB50" i="40"/>
  <c r="S50" i="40" s="1"/>
  <c r="U50" i="40" s="1"/>
  <c r="V50" i="40" s="1"/>
  <c r="DB60" i="40"/>
  <c r="S60" i="40" s="1"/>
  <c r="U60" i="40" s="1"/>
  <c r="V60" i="40" s="1"/>
  <c r="DB14" i="40"/>
  <c r="S14" i="40" s="1"/>
  <c r="DB25" i="40"/>
  <c r="S25" i="40" s="1"/>
  <c r="W25" i="40" s="1"/>
  <c r="Y25" i="40" s="1"/>
  <c r="Z25" i="40" s="1"/>
  <c r="DC7" i="40"/>
  <c r="DB56" i="40"/>
  <c r="S56" i="40" s="1"/>
  <c r="U56" i="40" s="1"/>
  <c r="V56" i="40" s="1"/>
  <c r="DB34" i="40"/>
  <c r="S34" i="40" s="1"/>
  <c r="DB39" i="40"/>
  <c r="S39" i="40" s="1"/>
  <c r="W39" i="40" s="1"/>
  <c r="Y39" i="40" s="1"/>
  <c r="Z39" i="40" s="1"/>
  <c r="DB21" i="40"/>
  <c r="S21" i="40" s="1"/>
  <c r="W21" i="40" s="1"/>
  <c r="Y21" i="40" s="1"/>
  <c r="DB11" i="40"/>
  <c r="S11" i="40" s="1"/>
  <c r="U11" i="40" s="1"/>
  <c r="V11" i="40" s="1"/>
  <c r="DB31" i="40"/>
  <c r="S31" i="40" s="1"/>
  <c r="U31" i="40" s="1"/>
  <c r="V31" i="40" s="1"/>
  <c r="DB44" i="40"/>
  <c r="S44" i="40" s="1"/>
  <c r="U44" i="40" s="1"/>
  <c r="DB20" i="40"/>
  <c r="S20" i="40" s="1"/>
  <c r="W20" i="40" s="1"/>
  <c r="Y20" i="40" s="1"/>
  <c r="Z20" i="40" s="1"/>
  <c r="DB40" i="40"/>
  <c r="S40" i="40" s="1"/>
  <c r="U40" i="40" s="1"/>
  <c r="V40" i="40" s="1"/>
  <c r="DB19" i="40"/>
  <c r="S19" i="40" s="1"/>
  <c r="U19" i="40" s="1"/>
  <c r="DB49" i="40"/>
  <c r="S49" i="40" s="1"/>
  <c r="W49" i="40" s="1"/>
  <c r="Y49" i="40" s="1"/>
  <c r="DB36" i="40"/>
  <c r="S36" i="40" s="1"/>
  <c r="U36" i="40" s="1"/>
  <c r="V36" i="40" s="1"/>
  <c r="M36" i="40"/>
  <c r="N36" i="40" s="1"/>
  <c r="O36" i="40"/>
  <c r="Q36" i="40" s="1"/>
  <c r="R36" i="40" s="1"/>
  <c r="O25" i="40"/>
  <c r="Q25" i="40" s="1"/>
  <c r="R25" i="40" s="1"/>
  <c r="M25" i="40"/>
  <c r="N25" i="40" s="1"/>
  <c r="O9" i="40"/>
  <c r="K12" i="40"/>
  <c r="Q19" i="29"/>
  <c r="K52" i="42"/>
  <c r="O49" i="42"/>
  <c r="O40" i="42"/>
  <c r="O51" i="42"/>
  <c r="K22" i="42"/>
  <c r="O9" i="42"/>
  <c r="K12" i="42"/>
  <c r="EF24" i="32"/>
  <c r="I55" i="29"/>
  <c r="J55" i="29" s="1"/>
  <c r="G57" i="29"/>
  <c r="X51" i="29"/>
  <c r="X55" i="29"/>
  <c r="X29" i="29"/>
  <c r="T32" i="29"/>
  <c r="X30" i="29"/>
  <c r="X35" i="29"/>
  <c r="U60" i="29"/>
  <c r="V60" i="29" s="1"/>
  <c r="X60" i="29"/>
  <c r="U41" i="29"/>
  <c r="V41" i="29" s="1"/>
  <c r="X41" i="29"/>
  <c r="T47" i="29"/>
  <c r="X44" i="29"/>
  <c r="O21" i="40"/>
  <c r="Q21" i="40" s="1"/>
  <c r="R21" i="40" s="1"/>
  <c r="P44" i="32"/>
  <c r="O19" i="42"/>
  <c r="G22" i="42"/>
  <c r="AA17" i="46"/>
  <c r="AE21" i="46"/>
  <c r="AE25" i="46"/>
  <c r="AE60" i="46"/>
  <c r="AE35" i="46"/>
  <c r="AA66" i="46"/>
  <c r="AA27" i="46"/>
  <c r="AE24" i="46"/>
  <c r="AE51" i="46"/>
  <c r="AE36" i="45"/>
  <c r="AA27" i="45"/>
  <c r="AE24" i="45"/>
  <c r="AA62" i="45"/>
  <c r="AE11" i="45"/>
  <c r="AE12" i="45" s="1"/>
  <c r="AE30" i="45"/>
  <c r="AT29" i="32"/>
  <c r="X38" i="37"/>
  <c r="Z55" i="33"/>
  <c r="AC19" i="32"/>
  <c r="T44" i="32"/>
  <c r="AE37" i="32"/>
  <c r="AE116" i="32" s="1"/>
  <c r="E32" i="42"/>
  <c r="F32" i="42" s="1"/>
  <c r="AE32" i="50"/>
  <c r="BI29" i="32"/>
  <c r="AE44" i="46"/>
  <c r="P21" i="42"/>
  <c r="M21" i="42"/>
  <c r="N21" i="42" s="1"/>
  <c r="P11" i="42"/>
  <c r="M11" i="42"/>
  <c r="N11" i="42" s="1"/>
  <c r="M55" i="42"/>
  <c r="N55" i="42" s="1"/>
  <c r="P55" i="42"/>
  <c r="M60" i="42"/>
  <c r="N60" i="42" s="1"/>
  <c r="M10" i="42"/>
  <c r="N10" i="42" s="1"/>
  <c r="P10" i="42"/>
  <c r="M36" i="42"/>
  <c r="N36" i="42" s="1"/>
  <c r="P36" i="42"/>
  <c r="M9" i="42"/>
  <c r="L12" i="42"/>
  <c r="P9" i="42"/>
  <c r="K32" i="40"/>
  <c r="O30" i="40"/>
  <c r="Q30" i="40" s="1"/>
  <c r="R30" i="40" s="1"/>
  <c r="K22" i="40"/>
  <c r="K37" i="40"/>
  <c r="O34" i="40"/>
  <c r="O60" i="40"/>
  <c r="Q60" i="40" s="1"/>
  <c r="R60" i="40" s="1"/>
  <c r="O41" i="40"/>
  <c r="Q41" i="40" s="1"/>
  <c r="R41" i="40" s="1"/>
  <c r="X59" i="40"/>
  <c r="T62" i="40"/>
  <c r="O50" i="42"/>
  <c r="K42" i="42"/>
  <c r="O39" i="42"/>
  <c r="O59" i="42"/>
  <c r="K62" i="42"/>
  <c r="O36" i="42"/>
  <c r="K27" i="42"/>
  <c r="O24" i="42"/>
  <c r="O30" i="42"/>
  <c r="O21" i="42"/>
  <c r="Q36" i="29"/>
  <c r="X59" i="29"/>
  <c r="T62" i="29"/>
  <c r="X50" i="29"/>
  <c r="X19" i="29"/>
  <c r="T22" i="29"/>
  <c r="X40" i="29"/>
  <c r="X56" i="29"/>
  <c r="X54" i="29"/>
  <c r="T57" i="29"/>
  <c r="U24" i="29"/>
  <c r="T27" i="29"/>
  <c r="X24" i="29"/>
  <c r="X20" i="29"/>
  <c r="O45" i="40"/>
  <c r="Q45" i="40" s="1"/>
  <c r="R45" i="40" s="1"/>
  <c r="O46" i="42"/>
  <c r="L65" i="42"/>
  <c r="M29" i="40"/>
  <c r="N29" i="40" s="1"/>
  <c r="O27" i="46"/>
  <c r="I29" i="42"/>
  <c r="Q54" i="46"/>
  <c r="R54" i="46" s="1"/>
  <c r="X26" i="29"/>
  <c r="AE40" i="46"/>
  <c r="AA62" i="46"/>
  <c r="AE31" i="46"/>
  <c r="AA12" i="46"/>
  <c r="AE9" i="46"/>
  <c r="AA64" i="46"/>
  <c r="AE45" i="46"/>
  <c r="AE55" i="46"/>
  <c r="AA32" i="46"/>
  <c r="AE56" i="46"/>
  <c r="DD40" i="45"/>
  <c r="AI40" i="45" s="1"/>
  <c r="DD24" i="45"/>
  <c r="AI24" i="45" s="1"/>
  <c r="DD25" i="45"/>
  <c r="AI25" i="45" s="1"/>
  <c r="DD46" i="45"/>
  <c r="AI46" i="45" s="1"/>
  <c r="DD55" i="45"/>
  <c r="AI55" i="45" s="1"/>
  <c r="DD21" i="45"/>
  <c r="AI21" i="45" s="1"/>
  <c r="DD19" i="45"/>
  <c r="AI19" i="45" s="1"/>
  <c r="DD45" i="45"/>
  <c r="AI45" i="45" s="1"/>
  <c r="DD56" i="45"/>
  <c r="AI56" i="45" s="1"/>
  <c r="DD31" i="45"/>
  <c r="AI31" i="45" s="1"/>
  <c r="DD36" i="45"/>
  <c r="AI36" i="45" s="1"/>
  <c r="AM36" i="45" s="1"/>
  <c r="DE7" i="45"/>
  <c r="DD30" i="45"/>
  <c r="AI30" i="45" s="1"/>
  <c r="DD35" i="45"/>
  <c r="AI35" i="45" s="1"/>
  <c r="AM35" i="45" s="1"/>
  <c r="DD11" i="45"/>
  <c r="AI11" i="45" s="1"/>
  <c r="DD16" i="45"/>
  <c r="AI16" i="45" s="1"/>
  <c r="AM16" i="45" s="1"/>
  <c r="DD50" i="45"/>
  <c r="AI50" i="45" s="1"/>
  <c r="DD61" i="45"/>
  <c r="AI61" i="45" s="1"/>
  <c r="DD60" i="45"/>
  <c r="AI60" i="45" s="1"/>
  <c r="DD44" i="45"/>
  <c r="AI44" i="45" s="1"/>
  <c r="DD34" i="45"/>
  <c r="AI34" i="45" s="1"/>
  <c r="DD41" i="45"/>
  <c r="AI41" i="45" s="1"/>
  <c r="DD20" i="45"/>
  <c r="AI20" i="45" s="1"/>
  <c r="AM20" i="45" s="1"/>
  <c r="DD54" i="45"/>
  <c r="AI54" i="45" s="1"/>
  <c r="AM54" i="45" s="1"/>
  <c r="DD15" i="45"/>
  <c r="AI15" i="45" s="1"/>
  <c r="AM15" i="45" s="1"/>
  <c r="DD51" i="45"/>
  <c r="AI51" i="45" s="1"/>
  <c r="AM51" i="45" s="1"/>
  <c r="DD9" i="45"/>
  <c r="AI9" i="45" s="1"/>
  <c r="DD59" i="45"/>
  <c r="AI59" i="45" s="1"/>
  <c r="DD26" i="45"/>
  <c r="AI26" i="45" s="1"/>
  <c r="AM26" i="45" s="1"/>
  <c r="DD49" i="45"/>
  <c r="AI49" i="45" s="1"/>
  <c r="DD29" i="45"/>
  <c r="AI29" i="45" s="1"/>
  <c r="DD10" i="45"/>
  <c r="AI10" i="45" s="1"/>
  <c r="DD39" i="45"/>
  <c r="AI39" i="45" s="1"/>
  <c r="AM21" i="45"/>
  <c r="AE21" i="45"/>
  <c r="AA64" i="45"/>
  <c r="AA12" i="45"/>
  <c r="AE51" i="45"/>
  <c r="AE54" i="45"/>
  <c r="AE57" i="45" s="1"/>
  <c r="AA57" i="45"/>
  <c r="AE50" i="45"/>
  <c r="M61" i="47"/>
  <c r="T17" i="29"/>
  <c r="AF61" i="40"/>
  <c r="Y55" i="36"/>
  <c r="DQ16" i="29"/>
  <c r="AB16" i="29" s="1"/>
  <c r="AE26" i="45"/>
  <c r="P34" i="42"/>
  <c r="M34" i="42"/>
  <c r="L37" i="42"/>
  <c r="M54" i="42"/>
  <c r="P54" i="42"/>
  <c r="L57" i="42"/>
  <c r="P44" i="42"/>
  <c r="L47" i="42"/>
  <c r="L52" i="42"/>
  <c r="P49" i="42"/>
  <c r="M49" i="42"/>
  <c r="P50" i="42"/>
  <c r="M50" i="42"/>
  <c r="N50" i="42" s="1"/>
  <c r="M25" i="42"/>
  <c r="N25" i="42" s="1"/>
  <c r="P25" i="42"/>
  <c r="M31" i="42"/>
  <c r="N31" i="42" s="1"/>
  <c r="P31" i="42"/>
  <c r="P61" i="42"/>
  <c r="M61" i="42"/>
  <c r="N61" i="42" s="1"/>
  <c r="O50" i="40"/>
  <c r="Q50" i="40" s="1"/>
  <c r="R50" i="40" s="1"/>
  <c r="M50" i="40"/>
  <c r="N50" i="40" s="1"/>
  <c r="K42" i="40"/>
  <c r="O39" i="40"/>
  <c r="O26" i="40"/>
  <c r="Q26" i="40" s="1"/>
  <c r="K47" i="40"/>
  <c r="O44" i="40"/>
  <c r="O11" i="40"/>
  <c r="Q11" i="40" s="1"/>
  <c r="R11" i="40" s="1"/>
  <c r="O31" i="40"/>
  <c r="Q31" i="40" s="1"/>
  <c r="R31" i="40" s="1"/>
  <c r="O24" i="40"/>
  <c r="Q24" i="40" s="1"/>
  <c r="R24" i="40" s="1"/>
  <c r="K27" i="40"/>
  <c r="M24" i="40"/>
  <c r="N24" i="40" s="1"/>
  <c r="O20" i="40"/>
  <c r="O29" i="40"/>
  <c r="Q29" i="40" s="1"/>
  <c r="O26" i="42"/>
  <c r="I44" i="41"/>
  <c r="J44" i="41" s="1"/>
  <c r="M11" i="40"/>
  <c r="N11" i="40" s="1"/>
  <c r="DQ14" i="32"/>
  <c r="O35" i="42"/>
  <c r="O61" i="42"/>
  <c r="O55" i="42"/>
  <c r="O56" i="42"/>
  <c r="O31" i="42"/>
  <c r="K37" i="42"/>
  <c r="O34" i="42"/>
  <c r="O11" i="42"/>
  <c r="DB11" i="42"/>
  <c r="S11" i="42" s="1"/>
  <c r="W11" i="42" s="1"/>
  <c r="DB30" i="42"/>
  <c r="S30" i="42" s="1"/>
  <c r="DB16" i="42"/>
  <c r="S16" i="42" s="1"/>
  <c r="DB29" i="42"/>
  <c r="S29" i="42" s="1"/>
  <c r="DB60" i="42"/>
  <c r="S60" i="42" s="1"/>
  <c r="DB39" i="42"/>
  <c r="S39" i="42" s="1"/>
  <c r="W39" i="42" s="1"/>
  <c r="DB55" i="42"/>
  <c r="S55" i="42" s="1"/>
  <c r="W55" i="42" s="1"/>
  <c r="DB21" i="42"/>
  <c r="S21" i="42" s="1"/>
  <c r="W21" i="42" s="1"/>
  <c r="DB15" i="42"/>
  <c r="S15" i="42" s="1"/>
  <c r="DB34" i="42"/>
  <c r="S34" i="42" s="1"/>
  <c r="W34" i="42" s="1"/>
  <c r="DB51" i="42"/>
  <c r="S51" i="42" s="1"/>
  <c r="W51" i="42" s="1"/>
  <c r="DB36" i="42"/>
  <c r="S36" i="42" s="1"/>
  <c r="W36" i="42" s="1"/>
  <c r="DB56" i="42"/>
  <c r="S56" i="42" s="1"/>
  <c r="W56" i="42" s="1"/>
  <c r="DC7" i="42"/>
  <c r="DB31" i="42"/>
  <c r="S31" i="42" s="1"/>
  <c r="DB26" i="42"/>
  <c r="S26" i="42" s="1"/>
  <c r="DB54" i="42"/>
  <c r="S54" i="42" s="1"/>
  <c r="DB46" i="42"/>
  <c r="S46" i="42" s="1"/>
  <c r="DB20" i="42"/>
  <c r="S20" i="42" s="1"/>
  <c r="W20" i="42" s="1"/>
  <c r="DB19" i="42"/>
  <c r="S19" i="42" s="1"/>
  <c r="W19" i="42" s="1"/>
  <c r="DB41" i="42"/>
  <c r="S41" i="42" s="1"/>
  <c r="DB35" i="42"/>
  <c r="S35" i="42" s="1"/>
  <c r="W35" i="42" s="1"/>
  <c r="DB59" i="42"/>
  <c r="S59" i="42" s="1"/>
  <c r="DB10" i="42"/>
  <c r="S10" i="42" s="1"/>
  <c r="DB40" i="42"/>
  <c r="S40" i="42" s="1"/>
  <c r="W40" i="42" s="1"/>
  <c r="DB49" i="42"/>
  <c r="S49" i="42" s="1"/>
  <c r="W49" i="42" s="1"/>
  <c r="DB24" i="42"/>
  <c r="S24" i="42" s="1"/>
  <c r="W24" i="42" s="1"/>
  <c r="DB50" i="42"/>
  <c r="S50" i="42" s="1"/>
  <c r="W50" i="42" s="1"/>
  <c r="DB9" i="42"/>
  <c r="S9" i="42" s="1"/>
  <c r="DB61" i="42"/>
  <c r="S61" i="42" s="1"/>
  <c r="W61" i="42" s="1"/>
  <c r="DB25" i="42"/>
  <c r="S25" i="42" s="1"/>
  <c r="DB45" i="42"/>
  <c r="S45" i="42" s="1"/>
  <c r="DB14" i="42"/>
  <c r="S14" i="42" s="1"/>
  <c r="X36" i="29"/>
  <c r="X11" i="29"/>
  <c r="T37" i="29"/>
  <c r="X46" i="29"/>
  <c r="T12" i="29"/>
  <c r="T64" i="29"/>
  <c r="X9" i="29"/>
  <c r="X21" i="29"/>
  <c r="X39" i="29"/>
  <c r="T42" i="29"/>
  <c r="X49" i="29"/>
  <c r="T52" i="29"/>
  <c r="M55" i="40"/>
  <c r="N55" i="40" s="1"/>
  <c r="O52" i="45"/>
  <c r="G37" i="29"/>
  <c r="I54" i="45"/>
  <c r="X34" i="29"/>
  <c r="P60" i="42"/>
  <c r="P45" i="42"/>
  <c r="AE35" i="45"/>
  <c r="DD56" i="46"/>
  <c r="AI56" i="46" s="1"/>
  <c r="DD50" i="46"/>
  <c r="AI50" i="46" s="1"/>
  <c r="DD40" i="46"/>
  <c r="AI40" i="46" s="1"/>
  <c r="DD34" i="46"/>
  <c r="AI34" i="46" s="1"/>
  <c r="DD26" i="46"/>
  <c r="AI26" i="46" s="1"/>
  <c r="DD24" i="46"/>
  <c r="AI24" i="46" s="1"/>
  <c r="DD14" i="46"/>
  <c r="AI14" i="46" s="1"/>
  <c r="AM14" i="46" s="1"/>
  <c r="DD60" i="46"/>
  <c r="AI60" i="46" s="1"/>
  <c r="DD46" i="46"/>
  <c r="AI46" i="46" s="1"/>
  <c r="AM46" i="46" s="1"/>
  <c r="DD44" i="46"/>
  <c r="AI44" i="46" s="1"/>
  <c r="DD31" i="46"/>
  <c r="AI31" i="46" s="1"/>
  <c r="DD21" i="46"/>
  <c r="AI21" i="46" s="1"/>
  <c r="DD10" i="46"/>
  <c r="AI10" i="46" s="1"/>
  <c r="DD61" i="46"/>
  <c r="AI61" i="46" s="1"/>
  <c r="DD54" i="46"/>
  <c r="AI54" i="46" s="1"/>
  <c r="DD49" i="46"/>
  <c r="AI49" i="46" s="1"/>
  <c r="DD36" i="46"/>
  <c r="AI36" i="46" s="1"/>
  <c r="AM36" i="46" s="1"/>
  <c r="DD30" i="46"/>
  <c r="AI30" i="46" s="1"/>
  <c r="AM30" i="46" s="1"/>
  <c r="DD19" i="46"/>
  <c r="AI19" i="46" s="1"/>
  <c r="AM19" i="46" s="1"/>
  <c r="DD55" i="46"/>
  <c r="AI55" i="46" s="1"/>
  <c r="DD41" i="46"/>
  <c r="AI41" i="46" s="1"/>
  <c r="DD20" i="46"/>
  <c r="AI20" i="46" s="1"/>
  <c r="DD51" i="46"/>
  <c r="AI51" i="46" s="1"/>
  <c r="AM51" i="46" s="1"/>
  <c r="DD35" i="46"/>
  <c r="AI35" i="46" s="1"/>
  <c r="DD11" i="46"/>
  <c r="AI11" i="46" s="1"/>
  <c r="AM11" i="46" s="1"/>
  <c r="DD45" i="46"/>
  <c r="AI45" i="46" s="1"/>
  <c r="DD25" i="46"/>
  <c r="AI25" i="46" s="1"/>
  <c r="DE7" i="46"/>
  <c r="DD59" i="46"/>
  <c r="AI59" i="46" s="1"/>
  <c r="AM59" i="46" s="1"/>
  <c r="DD39" i="46"/>
  <c r="AI39" i="46" s="1"/>
  <c r="DD9" i="46"/>
  <c r="AI9" i="46" s="1"/>
  <c r="AM9" i="46" s="1"/>
  <c r="DD29" i="46"/>
  <c r="AI29" i="46" s="1"/>
  <c r="DD16" i="46"/>
  <c r="AI16" i="46" s="1"/>
  <c r="AE30" i="46"/>
  <c r="AA22" i="46"/>
  <c r="AE19" i="46"/>
  <c r="AA57" i="46"/>
  <c r="AA37" i="46"/>
  <c r="AE34" i="46"/>
  <c r="AA65" i="46"/>
  <c r="AE36" i="46"/>
  <c r="AE40" i="45"/>
  <c r="AE42" i="45" s="1"/>
  <c r="AA37" i="45"/>
  <c r="AE34" i="45"/>
  <c r="AE19" i="45"/>
  <c r="AA22" i="45"/>
  <c r="AE20" i="45"/>
  <c r="AA52" i="45"/>
  <c r="BX19" i="32"/>
  <c r="AB25" i="38"/>
  <c r="AC35" i="35"/>
  <c r="Q42" i="50"/>
  <c r="R42" i="50" s="1"/>
  <c r="AE27" i="50"/>
  <c r="D17" i="48"/>
  <c r="Q22" i="50"/>
  <c r="R22" i="50" s="1"/>
  <c r="Q47" i="50"/>
  <c r="R47" i="50" s="1"/>
  <c r="AG20" i="50"/>
  <c r="AH20" i="50" s="1"/>
  <c r="AE47" i="50"/>
  <c r="AG56" i="50"/>
  <c r="AH56" i="50" s="1"/>
  <c r="AC38" i="35"/>
  <c r="AA38" i="35"/>
  <c r="Z12" i="33"/>
  <c r="Z38" i="38"/>
  <c r="Z38" i="35"/>
  <c r="Z25" i="38"/>
  <c r="AD25" i="34"/>
  <c r="F30" i="31" s="1"/>
  <c r="F41" i="31" s="1"/>
  <c r="S35" i="34"/>
  <c r="Y12" i="35"/>
  <c r="X12" i="38"/>
  <c r="AE14" i="50"/>
  <c r="AE17" i="50" s="1"/>
  <c r="AC12" i="51"/>
  <c r="O48" i="47"/>
  <c r="Y38" i="35"/>
  <c r="P38" i="35"/>
  <c r="P48" i="35" s="1"/>
  <c r="W16" i="45"/>
  <c r="W66" i="45" s="1"/>
  <c r="N51" i="38"/>
  <c r="N61" i="38" s="1"/>
  <c r="AD25" i="33"/>
  <c r="G30" i="31" s="1"/>
  <c r="G41" i="31" s="1"/>
  <c r="AD12" i="33"/>
  <c r="G12" i="31" s="1"/>
  <c r="X38" i="35"/>
  <c r="W35" i="35"/>
  <c r="M51" i="35"/>
  <c r="M61" i="35" s="1"/>
  <c r="F51" i="47"/>
  <c r="W12" i="38"/>
  <c r="AB12" i="51"/>
  <c r="AA12" i="51"/>
  <c r="P12" i="47"/>
  <c r="P22" i="47" s="1"/>
  <c r="AD12" i="47"/>
  <c r="J12" i="31" s="1"/>
  <c r="P25" i="38"/>
  <c r="AB38" i="38"/>
  <c r="AC12" i="38"/>
  <c r="AD12" i="38"/>
  <c r="I12" i="31" s="1"/>
  <c r="AE16" i="45"/>
  <c r="AM14" i="50"/>
  <c r="AD38" i="47"/>
  <c r="J48" i="31" s="1"/>
  <c r="J59" i="31" s="1"/>
  <c r="AB12" i="47"/>
  <c r="AB12" i="38"/>
  <c r="AA12" i="38"/>
  <c r="AB25" i="34"/>
  <c r="X25" i="34"/>
  <c r="AA25" i="34"/>
  <c r="G51" i="51"/>
  <c r="G61" i="51" s="1"/>
  <c r="G22" i="51"/>
  <c r="AC12" i="47"/>
  <c r="AA12" i="47"/>
  <c r="P12" i="38"/>
  <c r="P22" i="38" s="1"/>
  <c r="P25" i="34"/>
  <c r="P35" i="34" s="1"/>
  <c r="AD12" i="35"/>
  <c r="E12" i="31" s="1"/>
  <c r="Y25" i="34"/>
  <c r="Y52" i="50"/>
  <c r="Z52" i="50" s="1"/>
  <c r="U65" i="50"/>
  <c r="V65" i="50" s="1"/>
  <c r="D12" i="45"/>
  <c r="AF32" i="50"/>
  <c r="Q62" i="50"/>
  <c r="R62" i="50" s="1"/>
  <c r="S51" i="51"/>
  <c r="T51" i="51"/>
  <c r="U51" i="51"/>
  <c r="D61" i="51"/>
  <c r="AE43" i="32"/>
  <c r="AE135" i="32" s="1"/>
  <c r="AG16" i="50"/>
  <c r="AH16" i="50" s="1"/>
  <c r="I15" i="50"/>
  <c r="J15" i="50" s="1"/>
  <c r="AB25" i="33"/>
  <c r="P25" i="33"/>
  <c r="P35" i="33" s="1"/>
  <c r="AA12" i="35"/>
  <c r="AG25" i="50"/>
  <c r="AH25" i="50" s="1"/>
  <c r="AB64" i="50"/>
  <c r="AB67" i="50" s="1"/>
  <c r="AF14" i="50"/>
  <c r="AF64" i="50" s="1"/>
  <c r="AD55" i="36"/>
  <c r="W55" i="36"/>
  <c r="U55" i="36"/>
  <c r="AD55" i="33"/>
  <c r="AB55" i="33"/>
  <c r="U66" i="50"/>
  <c r="V66" i="50" s="1"/>
  <c r="Z55" i="36"/>
  <c r="AB55" i="36"/>
  <c r="V55" i="36"/>
  <c r="AC55" i="33"/>
  <c r="Y55" i="33"/>
  <c r="P55" i="36"/>
  <c r="X55" i="33"/>
  <c r="AA55" i="33"/>
  <c r="AC55" i="34"/>
  <c r="AE42" i="50"/>
  <c r="Q52" i="50"/>
  <c r="R52" i="50" s="1"/>
  <c r="AG31" i="50"/>
  <c r="AH31" i="50" s="1"/>
  <c r="AE62" i="50"/>
  <c r="E65" i="50"/>
  <c r="F65" i="50" s="1"/>
  <c r="J59" i="50"/>
  <c r="I62" i="50"/>
  <c r="J62" i="50" s="1"/>
  <c r="AG61" i="50"/>
  <c r="AH61" i="50" s="1"/>
  <c r="E66" i="50"/>
  <c r="F66" i="50" s="1"/>
  <c r="EU44" i="32"/>
  <c r="I57" i="50"/>
  <c r="J57" i="50" s="1"/>
  <c r="J54" i="50"/>
  <c r="EF19" i="32"/>
  <c r="I52" i="50"/>
  <c r="J52" i="50" s="1"/>
  <c r="J49" i="50"/>
  <c r="DQ44" i="32"/>
  <c r="I47" i="50"/>
  <c r="J47" i="50" s="1"/>
  <c r="J44" i="50"/>
  <c r="AG40" i="50"/>
  <c r="AH40" i="50" s="1"/>
  <c r="I41" i="48"/>
  <c r="J41" i="48" s="1"/>
  <c r="I42" i="50"/>
  <c r="J42" i="50" s="1"/>
  <c r="J39" i="50"/>
  <c r="P55" i="34"/>
  <c r="Z55" i="34"/>
  <c r="CM39" i="32"/>
  <c r="J34" i="50"/>
  <c r="I37" i="50"/>
  <c r="J37" i="50" s="1"/>
  <c r="CM14" i="32"/>
  <c r="BX44" i="32"/>
  <c r="I32" i="50"/>
  <c r="J32" i="50" s="1"/>
  <c r="J29" i="50"/>
  <c r="BI44" i="32"/>
  <c r="BI14" i="32"/>
  <c r="BI19" i="32"/>
  <c r="I27" i="50"/>
  <c r="J27" i="50" s="1"/>
  <c r="J24" i="50"/>
  <c r="J19" i="50"/>
  <c r="I22" i="50"/>
  <c r="J22" i="50" s="1"/>
  <c r="AC12" i="35"/>
  <c r="H65" i="50"/>
  <c r="AC14" i="50"/>
  <c r="AC64" i="50" s="1"/>
  <c r="P12" i="35"/>
  <c r="P22" i="35" s="1"/>
  <c r="AC25" i="34"/>
  <c r="H51" i="33"/>
  <c r="H61" i="33" s="1"/>
  <c r="H35" i="33"/>
  <c r="I51" i="33"/>
  <c r="I61" i="33" s="1"/>
  <c r="I22" i="33"/>
  <c r="AD39" i="32"/>
  <c r="AB12" i="35"/>
  <c r="O15" i="45"/>
  <c r="O65" i="45" s="1"/>
  <c r="C65" i="45"/>
  <c r="G15" i="45"/>
  <c r="G65" i="45" s="1"/>
  <c r="W15" i="45"/>
  <c r="W65" i="45" s="1"/>
  <c r="H15" i="29"/>
  <c r="H65" i="29" s="1"/>
  <c r="P15" i="29"/>
  <c r="D65" i="29"/>
  <c r="X15" i="29"/>
  <c r="E15" i="29"/>
  <c r="L17" i="50"/>
  <c r="M14" i="50"/>
  <c r="L64" i="50"/>
  <c r="L67" i="50" s="1"/>
  <c r="Q16" i="50"/>
  <c r="P66" i="50"/>
  <c r="D17" i="50"/>
  <c r="E14" i="50"/>
  <c r="H14" i="50"/>
  <c r="X14" i="50"/>
  <c r="P14" i="50"/>
  <c r="D64" i="50"/>
  <c r="D67" i="50" s="1"/>
  <c r="Y15" i="50"/>
  <c r="Z15" i="50" s="1"/>
  <c r="K64" i="40"/>
  <c r="O14" i="40"/>
  <c r="S25" i="37"/>
  <c r="D35" i="37"/>
  <c r="T25" i="37"/>
  <c r="Q15" i="50"/>
  <c r="P65" i="50"/>
  <c r="U12" i="38"/>
  <c r="T12" i="38"/>
  <c r="E22" i="38"/>
  <c r="J51" i="36"/>
  <c r="T64" i="50"/>
  <c r="T67" i="50" s="1"/>
  <c r="T17" i="50"/>
  <c r="U14" i="50"/>
  <c r="O14" i="46"/>
  <c r="M14" i="46"/>
  <c r="W14" i="46"/>
  <c r="W64" i="46" s="1"/>
  <c r="K64" i="46"/>
  <c r="AE14" i="46"/>
  <c r="I16" i="50"/>
  <c r="J16" i="50" s="1"/>
  <c r="C17" i="50"/>
  <c r="G14" i="50"/>
  <c r="O14" i="50"/>
  <c r="W14" i="50"/>
  <c r="C64" i="50"/>
  <c r="C67" i="50" s="1"/>
  <c r="AG15" i="50"/>
  <c r="AH15" i="50" s="1"/>
  <c r="Y16" i="50"/>
  <c r="Z16" i="50" s="1"/>
  <c r="G22" i="33"/>
  <c r="AB12" i="33"/>
  <c r="AA12" i="33"/>
  <c r="W12" i="33"/>
  <c r="G51" i="33"/>
  <c r="G61" i="33" s="1"/>
  <c r="Y12" i="33"/>
  <c r="X12" i="33"/>
  <c r="AC12" i="33"/>
  <c r="S17" i="50"/>
  <c r="S64" i="50"/>
  <c r="S67" i="50" s="1"/>
  <c r="M14" i="40"/>
  <c r="N14" i="40" s="1"/>
  <c r="I51" i="38"/>
  <c r="I61" i="38" s="1"/>
  <c r="I22" i="38"/>
  <c r="N15" i="50"/>
  <c r="M65" i="50"/>
  <c r="N65" i="50" s="1"/>
  <c r="K17" i="50"/>
  <c r="K64" i="50"/>
  <c r="K67" i="50" s="1"/>
  <c r="I22" i="34"/>
  <c r="I51" i="34"/>
  <c r="I61" i="34" s="1"/>
  <c r="M22" i="37"/>
  <c r="M51" i="37"/>
  <c r="M61" i="37" s="1"/>
  <c r="N16" i="50"/>
  <c r="M66" i="50"/>
  <c r="N66" i="50" s="1"/>
  <c r="U50" i="47"/>
  <c r="D39" i="32"/>
  <c r="O39" i="32"/>
  <c r="H11" i="45"/>
  <c r="I11" i="45" s="1"/>
  <c r="J11" i="45" s="1"/>
  <c r="E11" i="45"/>
  <c r="F11" i="45" s="1"/>
  <c r="K12" i="46"/>
  <c r="K65" i="46"/>
  <c r="M10" i="46"/>
  <c r="J11" i="50"/>
  <c r="AE10" i="46"/>
  <c r="G10" i="46"/>
  <c r="O10" i="46"/>
  <c r="C65" i="46"/>
  <c r="C12" i="46"/>
  <c r="E10" i="46"/>
  <c r="W10" i="46"/>
  <c r="J10" i="50"/>
  <c r="E50" i="38"/>
  <c r="E35" i="38"/>
  <c r="AD37" i="38"/>
  <c r="I47" i="31" s="1"/>
  <c r="Y37" i="38"/>
  <c r="T37" i="38"/>
  <c r="W37" i="38"/>
  <c r="P37" i="38"/>
  <c r="V37" i="38"/>
  <c r="AC37" i="38"/>
  <c r="U37" i="38"/>
  <c r="AA37" i="38"/>
  <c r="S37" i="38"/>
  <c r="X37" i="38"/>
  <c r="AB37" i="38"/>
  <c r="D48" i="38"/>
  <c r="S48" i="38" s="1"/>
  <c r="Z37" i="38"/>
  <c r="O11" i="46"/>
  <c r="Q11" i="46" s="1"/>
  <c r="R11" i="46" s="1"/>
  <c r="AE11" i="46"/>
  <c r="E11" i="46"/>
  <c r="F11" i="46" s="1"/>
  <c r="G11" i="46"/>
  <c r="W11" i="46"/>
  <c r="C66" i="46"/>
  <c r="I12" i="50"/>
  <c r="J12" i="50" s="1"/>
  <c r="J9" i="50"/>
  <c r="S24" i="38"/>
  <c r="AB24" i="38"/>
  <c r="T24" i="38"/>
  <c r="Y24" i="38"/>
  <c r="U24" i="38"/>
  <c r="Z24" i="38"/>
  <c r="P24" i="38"/>
  <c r="AA24" i="38"/>
  <c r="D50" i="38"/>
  <c r="X24" i="38"/>
  <c r="AD24" i="38"/>
  <c r="I29" i="31" s="1"/>
  <c r="I65" i="31" s="1"/>
  <c r="W24" i="38"/>
  <c r="V24" i="38"/>
  <c r="AC24" i="38"/>
  <c r="D35" i="38"/>
  <c r="J39" i="32"/>
  <c r="P24" i="32"/>
  <c r="AF27" i="50"/>
  <c r="AO26" i="50"/>
  <c r="AP26" i="50" s="1"/>
  <c r="AE22" i="50"/>
  <c r="AO51" i="50"/>
  <c r="AP51" i="50" s="1"/>
  <c r="AF42" i="50"/>
  <c r="AF57" i="50"/>
  <c r="AI65" i="50"/>
  <c r="AI42" i="50"/>
  <c r="AM39" i="50"/>
  <c r="AM50" i="50"/>
  <c r="AM52" i="50" s="1"/>
  <c r="AC27" i="50"/>
  <c r="AD27" i="50" s="1"/>
  <c r="AD24" i="50"/>
  <c r="AE66" i="50"/>
  <c r="AH24" i="50"/>
  <c r="AM10" i="50"/>
  <c r="AO10" i="50" s="1"/>
  <c r="AG49" i="50"/>
  <c r="AF52" i="50"/>
  <c r="AJ66" i="50"/>
  <c r="AK11" i="50"/>
  <c r="AJ32" i="50"/>
  <c r="AK29" i="50"/>
  <c r="AK50" i="50"/>
  <c r="AL50" i="50" s="1"/>
  <c r="AF65" i="50"/>
  <c r="DE61" i="50"/>
  <c r="AQ61" i="50" s="1"/>
  <c r="AU61" i="50" s="1"/>
  <c r="DE60" i="50"/>
  <c r="AQ60" i="50" s="1"/>
  <c r="AU60" i="50" s="1"/>
  <c r="DE59" i="50"/>
  <c r="AQ59" i="50" s="1"/>
  <c r="DE56" i="50"/>
  <c r="AQ56" i="50" s="1"/>
  <c r="AU56" i="50" s="1"/>
  <c r="DE55" i="50"/>
  <c r="AQ55" i="50" s="1"/>
  <c r="AU55" i="50" s="1"/>
  <c r="DE50" i="50"/>
  <c r="AQ50" i="50" s="1"/>
  <c r="DE54" i="50"/>
  <c r="AQ54" i="50" s="1"/>
  <c r="AU54" i="50" s="1"/>
  <c r="DE51" i="50"/>
  <c r="AQ51" i="50" s="1"/>
  <c r="DE49" i="50"/>
  <c r="AQ49" i="50" s="1"/>
  <c r="AU49" i="50" s="1"/>
  <c r="DE45" i="50"/>
  <c r="AQ45" i="50" s="1"/>
  <c r="AU45" i="50" s="1"/>
  <c r="DE46" i="50"/>
  <c r="AQ46" i="50" s="1"/>
  <c r="AU46" i="50" s="1"/>
  <c r="DE44" i="50"/>
  <c r="AQ44" i="50" s="1"/>
  <c r="AU44" i="50" s="1"/>
  <c r="DE39" i="50"/>
  <c r="AQ39" i="50" s="1"/>
  <c r="DE34" i="50"/>
  <c r="AQ34" i="50" s="1"/>
  <c r="AU34" i="50" s="1"/>
  <c r="DE41" i="50"/>
  <c r="AQ41" i="50" s="1"/>
  <c r="DE36" i="50"/>
  <c r="AQ36" i="50" s="1"/>
  <c r="DE40" i="50"/>
  <c r="AQ40" i="50" s="1"/>
  <c r="AU40" i="50" s="1"/>
  <c r="DE35" i="50"/>
  <c r="AQ35" i="50" s="1"/>
  <c r="DE31" i="50"/>
  <c r="AQ31" i="50" s="1"/>
  <c r="AU31" i="50" s="1"/>
  <c r="DE24" i="50"/>
  <c r="AQ24" i="50" s="1"/>
  <c r="AU24" i="50" s="1"/>
  <c r="DE30" i="50"/>
  <c r="AQ30" i="50" s="1"/>
  <c r="DE29" i="50"/>
  <c r="AQ29" i="50" s="1"/>
  <c r="DE26" i="50"/>
  <c r="AQ26" i="50" s="1"/>
  <c r="AU26" i="50" s="1"/>
  <c r="DE25" i="50"/>
  <c r="AQ25" i="50" s="1"/>
  <c r="AU25" i="50" s="1"/>
  <c r="DE21" i="50"/>
  <c r="AQ21" i="50" s="1"/>
  <c r="DE14" i="50"/>
  <c r="AQ14" i="50" s="1"/>
  <c r="AU14" i="50" s="1"/>
  <c r="DE20" i="50"/>
  <c r="AQ20" i="50" s="1"/>
  <c r="DE19" i="50"/>
  <c r="AQ19" i="50" s="1"/>
  <c r="AU19" i="50" s="1"/>
  <c r="DE9" i="50"/>
  <c r="AQ9" i="50" s="1"/>
  <c r="AU9" i="50" s="1"/>
  <c r="DF7" i="50"/>
  <c r="DE11" i="50"/>
  <c r="AQ11" i="50" s="1"/>
  <c r="AU11" i="50" s="1"/>
  <c r="DE16" i="50"/>
  <c r="AQ16" i="50" s="1"/>
  <c r="AU16" i="50" s="1"/>
  <c r="DE15" i="50"/>
  <c r="AQ15" i="50" s="1"/>
  <c r="DE10" i="50"/>
  <c r="AQ10" i="50" s="1"/>
  <c r="AU10" i="50" s="1"/>
  <c r="AI66" i="50"/>
  <c r="AI37" i="50"/>
  <c r="AM45" i="50"/>
  <c r="AO45" i="50" s="1"/>
  <c r="AP45" i="50" s="1"/>
  <c r="AI57" i="50"/>
  <c r="AI62" i="50"/>
  <c r="Y27" i="50"/>
  <c r="Z27" i="50" s="1"/>
  <c r="Z24" i="50"/>
  <c r="AN11" i="50"/>
  <c r="AN12" i="50" s="1"/>
  <c r="AF66" i="50"/>
  <c r="AG11" i="50"/>
  <c r="AM44" i="50"/>
  <c r="AN60" i="50"/>
  <c r="AO49" i="50"/>
  <c r="AO36" i="50"/>
  <c r="AP36" i="50" s="1"/>
  <c r="AO55" i="50"/>
  <c r="AP55" i="50" s="1"/>
  <c r="AE52" i="50"/>
  <c r="AE37" i="50"/>
  <c r="AM15" i="50"/>
  <c r="AO15" i="50" s="1"/>
  <c r="AP15" i="50" s="1"/>
  <c r="AE65" i="50"/>
  <c r="AC57" i="50"/>
  <c r="AD57" i="50" s="1"/>
  <c r="AD54" i="50"/>
  <c r="AF12" i="50"/>
  <c r="AG9" i="50"/>
  <c r="Y47" i="50"/>
  <c r="Z47" i="50" s="1"/>
  <c r="Z44" i="50"/>
  <c r="AN37" i="50"/>
  <c r="AG55" i="50"/>
  <c r="AH55" i="50" s="1"/>
  <c r="AE57" i="50"/>
  <c r="AM46" i="50"/>
  <c r="AO46" i="50" s="1"/>
  <c r="AP46" i="50" s="1"/>
  <c r="AF22" i="50"/>
  <c r="AG19" i="50"/>
  <c r="AD59" i="50"/>
  <c r="AC62" i="50"/>
  <c r="AD62" i="50" s="1"/>
  <c r="DS61" i="50"/>
  <c r="AR61" i="50" s="1"/>
  <c r="DS60" i="50"/>
  <c r="AR60" i="50" s="1"/>
  <c r="AV60" i="50" s="1"/>
  <c r="DS59" i="50"/>
  <c r="AR59" i="50" s="1"/>
  <c r="DS56" i="50"/>
  <c r="AR56" i="50" s="1"/>
  <c r="DS55" i="50"/>
  <c r="AR55" i="50" s="1"/>
  <c r="DS51" i="50"/>
  <c r="AR51" i="50" s="1"/>
  <c r="DS54" i="50"/>
  <c r="AR54" i="50" s="1"/>
  <c r="AV54" i="50" s="1"/>
  <c r="DS50" i="50"/>
  <c r="AR50" i="50" s="1"/>
  <c r="AV50" i="50" s="1"/>
  <c r="DS46" i="50"/>
  <c r="AR46" i="50" s="1"/>
  <c r="DS49" i="50"/>
  <c r="AR49" i="50" s="1"/>
  <c r="DS44" i="50"/>
  <c r="AR44" i="50" s="1"/>
  <c r="DS45" i="50"/>
  <c r="AR45" i="50" s="1"/>
  <c r="AV45" i="50" s="1"/>
  <c r="DS34" i="50"/>
  <c r="AR34" i="50" s="1"/>
  <c r="DS40" i="50"/>
  <c r="AR40" i="50" s="1"/>
  <c r="DS36" i="50"/>
  <c r="AR36" i="50" s="1"/>
  <c r="AV36" i="50" s="1"/>
  <c r="DS41" i="50"/>
  <c r="AR41" i="50" s="1"/>
  <c r="DS39" i="50"/>
  <c r="AR39" i="50" s="1"/>
  <c r="AV39" i="50" s="1"/>
  <c r="DS35" i="50"/>
  <c r="AR35" i="50" s="1"/>
  <c r="DS24" i="50"/>
  <c r="AR24" i="50" s="1"/>
  <c r="DS30" i="50"/>
  <c r="AR30" i="50" s="1"/>
  <c r="DS29" i="50"/>
  <c r="AR29" i="50" s="1"/>
  <c r="DS31" i="50"/>
  <c r="AR31" i="50" s="1"/>
  <c r="DS26" i="50"/>
  <c r="AR26" i="50" s="1"/>
  <c r="DS25" i="50"/>
  <c r="AR25" i="50" s="1"/>
  <c r="DS20" i="50"/>
  <c r="AR20" i="50" s="1"/>
  <c r="DS19" i="50"/>
  <c r="AR19" i="50" s="1"/>
  <c r="DS14" i="50"/>
  <c r="AR14" i="50" s="1"/>
  <c r="DS9" i="50"/>
  <c r="AR9" i="50" s="1"/>
  <c r="DS21" i="50"/>
  <c r="AR21" i="50" s="1"/>
  <c r="DT7" i="50"/>
  <c r="DS11" i="50"/>
  <c r="AR11" i="50" s="1"/>
  <c r="AV11" i="50" s="1"/>
  <c r="DS16" i="50"/>
  <c r="AR16" i="50" s="1"/>
  <c r="DS15" i="50"/>
  <c r="AR15" i="50" s="1"/>
  <c r="DS10" i="50"/>
  <c r="AR10" i="50" s="1"/>
  <c r="AJ17" i="50"/>
  <c r="AK14" i="50"/>
  <c r="AJ22" i="50"/>
  <c r="AK19" i="50"/>
  <c r="AK25" i="50"/>
  <c r="AL25" i="50" s="1"/>
  <c r="AJ37" i="50"/>
  <c r="AK34" i="50"/>
  <c r="AK45" i="50"/>
  <c r="AL45" i="50" s="1"/>
  <c r="AK46" i="50"/>
  <c r="AL46" i="50" s="1"/>
  <c r="AJ57" i="50"/>
  <c r="AK54" i="50"/>
  <c r="AN54" i="50"/>
  <c r="AJ62" i="50"/>
  <c r="AK59" i="50"/>
  <c r="AI27" i="50"/>
  <c r="AM24" i="50"/>
  <c r="AM27" i="50" s="1"/>
  <c r="AC65" i="50"/>
  <c r="AD65" i="50" s="1"/>
  <c r="AD10" i="50"/>
  <c r="AF37" i="50"/>
  <c r="AG34" i="50"/>
  <c r="Z59" i="50"/>
  <c r="Y62" i="50"/>
  <c r="Z62" i="50" s="1"/>
  <c r="AF62" i="50"/>
  <c r="AG59" i="50"/>
  <c r="Y32" i="50"/>
  <c r="Z32" i="50" s="1"/>
  <c r="Z29" i="50"/>
  <c r="AK16" i="50"/>
  <c r="AL16" i="50" s="1"/>
  <c r="AJ27" i="50"/>
  <c r="AK24" i="50"/>
  <c r="AK44" i="50"/>
  <c r="AJ47" i="50"/>
  <c r="AN22" i="50"/>
  <c r="AI64" i="50"/>
  <c r="AI12" i="50"/>
  <c r="AI17" i="50"/>
  <c r="AI22" i="50"/>
  <c r="AN24" i="50"/>
  <c r="AC66" i="50"/>
  <c r="AD66" i="50" s="1"/>
  <c r="AD11" i="50"/>
  <c r="Y57" i="50"/>
  <c r="Z57" i="50" s="1"/>
  <c r="Z54" i="50"/>
  <c r="AG36" i="50"/>
  <c r="AH36" i="50" s="1"/>
  <c r="AO21" i="50"/>
  <c r="AP21" i="50" s="1"/>
  <c r="AG30" i="50"/>
  <c r="AH30" i="50" s="1"/>
  <c r="AM41" i="50"/>
  <c r="AO41" i="50" s="1"/>
  <c r="AP41" i="50" s="1"/>
  <c r="AM20" i="50"/>
  <c r="AO20" i="50" s="1"/>
  <c r="AP20" i="50" s="1"/>
  <c r="Z10" i="50"/>
  <c r="AD9" i="50"/>
  <c r="AC12" i="50"/>
  <c r="AD12" i="50" s="1"/>
  <c r="Y12" i="50"/>
  <c r="Z12" i="50" s="1"/>
  <c r="Z9" i="50"/>
  <c r="AM54" i="50"/>
  <c r="AM57" i="50" s="1"/>
  <c r="AM40" i="50"/>
  <c r="AO40" i="50" s="1"/>
  <c r="AP40" i="50" s="1"/>
  <c r="AM19" i="50"/>
  <c r="AA67" i="50"/>
  <c r="AG35" i="50"/>
  <c r="AH35" i="50" s="1"/>
  <c r="AG21" i="50"/>
  <c r="AH21" i="50" s="1"/>
  <c r="AC42" i="50"/>
  <c r="AD42" i="50" s="1"/>
  <c r="AD39" i="50"/>
  <c r="AJ64" i="50"/>
  <c r="AK9" i="50"/>
  <c r="AJ12" i="50"/>
  <c r="AK20" i="50"/>
  <c r="AL20" i="50" s="1"/>
  <c r="AK30" i="50"/>
  <c r="AL30" i="50" s="1"/>
  <c r="AN30" i="50"/>
  <c r="AO30" i="50" s="1"/>
  <c r="AP30" i="50" s="1"/>
  <c r="AK26" i="50"/>
  <c r="AL26" i="50" s="1"/>
  <c r="AK35" i="50"/>
  <c r="AL35" i="50" s="1"/>
  <c r="AK40" i="50"/>
  <c r="AL40" i="50" s="1"/>
  <c r="AK49" i="50"/>
  <c r="AJ52" i="50"/>
  <c r="AK55" i="50"/>
  <c r="AL55" i="50" s="1"/>
  <c r="AK61" i="50"/>
  <c r="AL61" i="50" s="1"/>
  <c r="AN61" i="50"/>
  <c r="AO61" i="50" s="1"/>
  <c r="AP61" i="50" s="1"/>
  <c r="AH29" i="50"/>
  <c r="AI32" i="50"/>
  <c r="AM29" i="50"/>
  <c r="AM60" i="50"/>
  <c r="AM62" i="50" s="1"/>
  <c r="AG44" i="50"/>
  <c r="AF47" i="50"/>
  <c r="AC52" i="50"/>
  <c r="AD52" i="50" s="1"/>
  <c r="AD49" i="50"/>
  <c r="AD29" i="50"/>
  <c r="AC32" i="50"/>
  <c r="AD32" i="50" s="1"/>
  <c r="AJ42" i="50"/>
  <c r="AK39" i="50"/>
  <c r="AK60" i="50"/>
  <c r="AL60" i="50" s="1"/>
  <c r="Z34" i="50"/>
  <c r="Y37" i="50"/>
  <c r="Z37" i="50" s="1"/>
  <c r="AI47" i="50"/>
  <c r="AI52" i="50"/>
  <c r="AO35" i="50"/>
  <c r="AP35" i="50" s="1"/>
  <c r="AN50" i="50"/>
  <c r="AN44" i="50"/>
  <c r="AC47" i="50"/>
  <c r="AD47" i="50" s="1"/>
  <c r="AD44" i="50"/>
  <c r="AD19" i="50"/>
  <c r="AC22" i="50"/>
  <c r="AD22" i="50" s="1"/>
  <c r="AH39" i="50"/>
  <c r="AM16" i="50"/>
  <c r="AN16" i="50" s="1"/>
  <c r="AO16" i="50" s="1"/>
  <c r="AP16" i="50" s="1"/>
  <c r="AM11" i="50"/>
  <c r="AO25" i="50"/>
  <c r="AP25" i="50" s="1"/>
  <c r="Y22" i="50"/>
  <c r="Z22" i="50" s="1"/>
  <c r="Z19" i="50"/>
  <c r="AG26" i="50"/>
  <c r="AH26" i="50" s="1"/>
  <c r="AM34" i="50"/>
  <c r="AM37" i="50" s="1"/>
  <c r="Y42" i="50"/>
  <c r="Z42" i="50" s="1"/>
  <c r="Z39" i="50"/>
  <c r="AO59" i="50"/>
  <c r="AC37" i="50"/>
  <c r="AD37" i="50" s="1"/>
  <c r="AD34" i="50"/>
  <c r="AH54" i="50"/>
  <c r="Z11" i="50"/>
  <c r="AO56" i="50"/>
  <c r="AP56" i="50" s="1"/>
  <c r="AM31" i="50"/>
  <c r="AE12" i="50"/>
  <c r="AM9" i="50"/>
  <c r="AO9" i="50" s="1"/>
  <c r="AJ65" i="50"/>
  <c r="AK10" i="50"/>
  <c r="AK15" i="50"/>
  <c r="AL15" i="50" s="1"/>
  <c r="AK21" i="50"/>
  <c r="AL21" i="50" s="1"/>
  <c r="AK31" i="50"/>
  <c r="AL31" i="50" s="1"/>
  <c r="AN31" i="50"/>
  <c r="AK36" i="50"/>
  <c r="AL36" i="50" s="1"/>
  <c r="AK41" i="50"/>
  <c r="AL41" i="50" s="1"/>
  <c r="AK51" i="50"/>
  <c r="AL51" i="50" s="1"/>
  <c r="AK56" i="50"/>
  <c r="AL56" i="50" s="1"/>
  <c r="AN14" i="50"/>
  <c r="AG10" i="50"/>
  <c r="D64" i="48"/>
  <c r="D67" i="48" s="1"/>
  <c r="DB44" i="32"/>
  <c r="E14" i="48"/>
  <c r="E17" i="48" s="1"/>
  <c r="P14" i="48"/>
  <c r="I42" i="46"/>
  <c r="J42" i="46" s="1"/>
  <c r="I47" i="45"/>
  <c r="J47" i="45" s="1"/>
  <c r="I52" i="45"/>
  <c r="I42" i="42"/>
  <c r="J42" i="42" s="1"/>
  <c r="J21" i="29"/>
  <c r="I32" i="29"/>
  <c r="J32" i="29" s="1"/>
  <c r="P37" i="40"/>
  <c r="AC52" i="47"/>
  <c r="X55" i="35"/>
  <c r="Y55" i="35"/>
  <c r="W55" i="35"/>
  <c r="F15" i="41"/>
  <c r="E65" i="41"/>
  <c r="D22" i="49"/>
  <c r="T12" i="49"/>
  <c r="S12" i="49"/>
  <c r="I21" i="48"/>
  <c r="J21" i="48" s="1"/>
  <c r="Z35" i="35"/>
  <c r="P54" i="47"/>
  <c r="H66" i="41"/>
  <c r="K62" i="48"/>
  <c r="Z25" i="34"/>
  <c r="U35" i="35"/>
  <c r="T35" i="36"/>
  <c r="P38" i="34"/>
  <c r="P48" i="34" s="1"/>
  <c r="AE17" i="32"/>
  <c r="AE112" i="32" s="1"/>
  <c r="Q55" i="40"/>
  <c r="R55" i="40" s="1"/>
  <c r="V19" i="32"/>
  <c r="T14" i="32"/>
  <c r="H17" i="41"/>
  <c r="AE13" i="32"/>
  <c r="AE129" i="32" s="1"/>
  <c r="AD12" i="36"/>
  <c r="D12" i="31" s="1"/>
  <c r="AC12" i="36"/>
  <c r="AC38" i="38"/>
  <c r="H22" i="45"/>
  <c r="AA25" i="37"/>
  <c r="J35" i="34"/>
  <c r="J51" i="34"/>
  <c r="J61" i="34" s="1"/>
  <c r="T19" i="32"/>
  <c r="Z14" i="32"/>
  <c r="Y44" i="32"/>
  <c r="O14" i="41"/>
  <c r="W14" i="41"/>
  <c r="K17" i="41"/>
  <c r="K64" i="41"/>
  <c r="W24" i="32"/>
  <c r="AE23" i="32"/>
  <c r="AE131" i="32" s="1"/>
  <c r="AA24" i="32"/>
  <c r="S25" i="33"/>
  <c r="D35" i="33"/>
  <c r="AA25" i="33"/>
  <c r="AD38" i="34"/>
  <c r="F48" i="31" s="1"/>
  <c r="F59" i="31" s="1"/>
  <c r="H51" i="37"/>
  <c r="H61" i="37" s="1"/>
  <c r="H22" i="37"/>
  <c r="X44" i="32"/>
  <c r="J39" i="46"/>
  <c r="H65" i="41"/>
  <c r="Y12" i="36"/>
  <c r="AD38" i="38"/>
  <c r="I48" i="31" s="1"/>
  <c r="P38" i="38"/>
  <c r="AA38" i="38"/>
  <c r="Y25" i="37"/>
  <c r="L51" i="33"/>
  <c r="L61" i="33" s="1"/>
  <c r="L35" i="33"/>
  <c r="AB19" i="32"/>
  <c r="W44" i="32"/>
  <c r="M51" i="38"/>
  <c r="M61" i="38" s="1"/>
  <c r="M35" i="38"/>
  <c r="O15" i="41"/>
  <c r="K65" i="41"/>
  <c r="W15" i="40"/>
  <c r="Z44" i="32"/>
  <c r="O16" i="41"/>
  <c r="K66" i="41"/>
  <c r="Y19" i="32"/>
  <c r="AD19" i="32"/>
  <c r="O14" i="29"/>
  <c r="K17" i="29"/>
  <c r="M14" i="29"/>
  <c r="W14" i="29"/>
  <c r="K64" i="29"/>
  <c r="AA19" i="32"/>
  <c r="G65" i="29"/>
  <c r="M61" i="49"/>
  <c r="P12" i="36"/>
  <c r="AB12" i="36"/>
  <c r="Z12" i="36"/>
  <c r="J51" i="38"/>
  <c r="J61" i="38" s="1"/>
  <c r="Y38" i="38"/>
  <c r="U39" i="32"/>
  <c r="Z24" i="32"/>
  <c r="V14" i="32"/>
  <c r="T29" i="32"/>
  <c r="Y24" i="32"/>
  <c r="V24" i="32"/>
  <c r="AE21" i="32"/>
  <c r="AE95" i="32" s="1"/>
  <c r="AE12" i="32"/>
  <c r="AE111" i="32" s="1"/>
  <c r="U14" i="32"/>
  <c r="V44" i="32"/>
  <c r="AE41" i="32"/>
  <c r="AE99" i="32" s="1"/>
  <c r="N35" i="34"/>
  <c r="N51" i="34"/>
  <c r="N61" i="34" s="1"/>
  <c r="F35" i="34"/>
  <c r="F51" i="34"/>
  <c r="F61" i="34" s="1"/>
  <c r="U25" i="34"/>
  <c r="U12" i="35"/>
  <c r="V12" i="35"/>
  <c r="W12" i="35"/>
  <c r="X12" i="35"/>
  <c r="E22" i="35"/>
  <c r="T12" i="35"/>
  <c r="Z12" i="35"/>
  <c r="D65" i="40"/>
  <c r="E15" i="40"/>
  <c r="P15" i="40"/>
  <c r="Q15" i="40" s="1"/>
  <c r="R15" i="40" s="1"/>
  <c r="H15" i="40"/>
  <c r="AA29" i="32"/>
  <c r="AE26" i="32"/>
  <c r="AE96" i="32" s="1"/>
  <c r="P12" i="34"/>
  <c r="P22" i="34" s="1"/>
  <c r="V12" i="34"/>
  <c r="Z12" i="34"/>
  <c r="W12" i="34"/>
  <c r="AB12" i="34"/>
  <c r="G51" i="34"/>
  <c r="G61" i="34" s="1"/>
  <c r="X12" i="34"/>
  <c r="M14" i="41"/>
  <c r="N14" i="41" s="1"/>
  <c r="T34" i="32"/>
  <c r="AE31" i="32"/>
  <c r="AE97" i="32" s="1"/>
  <c r="K17" i="46"/>
  <c r="K66" i="46"/>
  <c r="AE16" i="46"/>
  <c r="O16" i="46"/>
  <c r="W16" i="46"/>
  <c r="N61" i="47"/>
  <c r="AA38" i="47"/>
  <c r="Y38" i="47"/>
  <c r="X38" i="47"/>
  <c r="T38" i="47"/>
  <c r="AD38" i="37"/>
  <c r="H48" i="31" s="1"/>
  <c r="H59" i="31" s="1"/>
  <c r="U38" i="37"/>
  <c r="W35" i="36"/>
  <c r="AC35" i="36"/>
  <c r="AD29" i="32"/>
  <c r="AE28" i="32"/>
  <c r="AE132" i="32" s="1"/>
  <c r="Z34" i="32"/>
  <c r="AE33" i="32"/>
  <c r="AE133" i="32" s="1"/>
  <c r="Z25" i="37"/>
  <c r="X25" i="37"/>
  <c r="AC25" i="37"/>
  <c r="AC34" i="32"/>
  <c r="AF15" i="46"/>
  <c r="AC15" i="46"/>
  <c r="W25" i="49"/>
  <c r="AB25" i="49"/>
  <c r="Z25" i="49"/>
  <c r="X25" i="49"/>
  <c r="AC25" i="49"/>
  <c r="V25" i="49"/>
  <c r="AA25" i="49"/>
  <c r="G35" i="49"/>
  <c r="Y25" i="49"/>
  <c r="P25" i="49"/>
  <c r="P35" i="49" s="1"/>
  <c r="H35" i="38"/>
  <c r="H51" i="38"/>
  <c r="H61" i="38" s="1"/>
  <c r="AC25" i="38"/>
  <c r="AD25" i="38"/>
  <c r="I30" i="31" s="1"/>
  <c r="Y25" i="38"/>
  <c r="X25" i="38"/>
  <c r="AA25" i="38"/>
  <c r="W25" i="38"/>
  <c r="AA39" i="32"/>
  <c r="AD34" i="32"/>
  <c r="AA34" i="32"/>
  <c r="V39" i="32"/>
  <c r="AE38" i="32"/>
  <c r="AE134" i="32" s="1"/>
  <c r="W12" i="37"/>
  <c r="T12" i="37"/>
  <c r="AB12" i="37"/>
  <c r="Z12" i="37"/>
  <c r="Y12" i="37"/>
  <c r="S12" i="37"/>
  <c r="V12" i="37"/>
  <c r="AA12" i="37"/>
  <c r="AC12" i="37"/>
  <c r="U12" i="37"/>
  <c r="D22" i="37"/>
  <c r="AD12" i="37"/>
  <c r="H12" i="31" s="1"/>
  <c r="P12" i="37"/>
  <c r="P22" i="37" s="1"/>
  <c r="X12" i="37"/>
  <c r="AM15" i="46"/>
  <c r="E16" i="40"/>
  <c r="D66" i="40"/>
  <c r="H16" i="40"/>
  <c r="D17" i="40"/>
  <c r="K17" i="40"/>
  <c r="K66" i="40"/>
  <c r="O16" i="40"/>
  <c r="AC38" i="47"/>
  <c r="P38" i="47"/>
  <c r="P48" i="47" s="1"/>
  <c r="AB38" i="37"/>
  <c r="X35" i="36"/>
  <c r="AE36" i="32"/>
  <c r="AE98" i="32" s="1"/>
  <c r="W39" i="32"/>
  <c r="AA65" i="45"/>
  <c r="AA17" i="45"/>
  <c r="AE15" i="45"/>
  <c r="AE42" i="32"/>
  <c r="AE117" i="32" s="1"/>
  <c r="AB44" i="32"/>
  <c r="AD25" i="37"/>
  <c r="H30" i="31" s="1"/>
  <c r="H41" i="31" s="1"/>
  <c r="X34" i="32"/>
  <c r="T38" i="38"/>
  <c r="V38" i="38"/>
  <c r="U38" i="38"/>
  <c r="E48" i="38"/>
  <c r="E51" i="38"/>
  <c r="AD12" i="49"/>
  <c r="K12" i="31" s="1"/>
  <c r="W12" i="49"/>
  <c r="U12" i="49"/>
  <c r="P12" i="49"/>
  <c r="P22" i="49" s="1"/>
  <c r="AA12" i="49"/>
  <c r="AC12" i="49"/>
  <c r="X12" i="49"/>
  <c r="Z12" i="49"/>
  <c r="F22" i="49"/>
  <c r="AB12" i="49"/>
  <c r="Y12" i="49"/>
  <c r="V12" i="49"/>
  <c r="V34" i="32"/>
  <c r="O14" i="45"/>
  <c r="O64" i="45" s="1"/>
  <c r="E14" i="45"/>
  <c r="F14" i="45" s="1"/>
  <c r="G14" i="45"/>
  <c r="AE14" i="45"/>
  <c r="C64" i="45"/>
  <c r="AM14" i="45"/>
  <c r="W14" i="45"/>
  <c r="Z38" i="47"/>
  <c r="AB38" i="47"/>
  <c r="L51" i="47"/>
  <c r="L61" i="47" s="1"/>
  <c r="P38" i="37"/>
  <c r="P48" i="37" s="1"/>
  <c r="Y38" i="37"/>
  <c r="V38" i="37"/>
  <c r="X16" i="40"/>
  <c r="M16" i="40"/>
  <c r="Z39" i="32"/>
  <c r="G51" i="37"/>
  <c r="G61" i="37" s="1"/>
  <c r="G35" i="37"/>
  <c r="V25" i="37"/>
  <c r="P14" i="29"/>
  <c r="D64" i="29"/>
  <c r="X14" i="29"/>
  <c r="E14" i="29"/>
  <c r="H14" i="29"/>
  <c r="P25" i="37"/>
  <c r="P35" i="37" s="1"/>
  <c r="W25" i="37"/>
  <c r="AC39" i="32"/>
  <c r="U14" i="46"/>
  <c r="X14" i="46"/>
  <c r="I48" i="36"/>
  <c r="AD48" i="36" s="1"/>
  <c r="I51" i="36"/>
  <c r="O51" i="34"/>
  <c r="O61" i="34" s="1"/>
  <c r="O48" i="34"/>
  <c r="AD38" i="49"/>
  <c r="K48" i="31" s="1"/>
  <c r="K59" i="31" s="1"/>
  <c r="AD52" i="47"/>
  <c r="I37" i="41"/>
  <c r="J37" i="41" s="1"/>
  <c r="P52" i="47"/>
  <c r="I37" i="40"/>
  <c r="Z52" i="47"/>
  <c r="V35" i="35"/>
  <c r="AA35" i="35"/>
  <c r="AB35" i="35"/>
  <c r="X35" i="35"/>
  <c r="AD35" i="35"/>
  <c r="I62" i="46"/>
  <c r="J62" i="46" s="1"/>
  <c r="P47" i="41"/>
  <c r="Q32" i="46"/>
  <c r="M52" i="41"/>
  <c r="AD54" i="47"/>
  <c r="K32" i="48"/>
  <c r="AB54" i="49"/>
  <c r="W54" i="49"/>
  <c r="V54" i="49"/>
  <c r="Z54" i="49"/>
  <c r="AC54" i="49"/>
  <c r="X54" i="49"/>
  <c r="P54" i="49"/>
  <c r="Y54" i="49"/>
  <c r="AD54" i="49"/>
  <c r="U54" i="49"/>
  <c r="AA54" i="49"/>
  <c r="W55" i="34"/>
  <c r="U55" i="34"/>
  <c r="T55" i="34"/>
  <c r="S55" i="36"/>
  <c r="AC55" i="36"/>
  <c r="T55" i="36"/>
  <c r="AA55" i="34"/>
  <c r="X55" i="34"/>
  <c r="V55" i="34"/>
  <c r="T48" i="36"/>
  <c r="U48" i="36"/>
  <c r="T55" i="33"/>
  <c r="U55" i="33"/>
  <c r="AB55" i="34"/>
  <c r="AD55" i="34"/>
  <c r="Y55" i="34"/>
  <c r="J35" i="29"/>
  <c r="I37" i="29"/>
  <c r="Z55" i="35"/>
  <c r="AC55" i="35"/>
  <c r="AD55" i="35"/>
  <c r="AB55" i="35"/>
  <c r="AA55" i="35"/>
  <c r="P55" i="35"/>
  <c r="S35" i="35"/>
  <c r="Y35" i="35"/>
  <c r="S35" i="36"/>
  <c r="V35" i="36"/>
  <c r="U35" i="36"/>
  <c r="Y35" i="36"/>
  <c r="Z35" i="36"/>
  <c r="AD35" i="36"/>
  <c r="I34" i="45"/>
  <c r="J34" i="45" s="1"/>
  <c r="I25" i="45"/>
  <c r="J25" i="45" s="1"/>
  <c r="I42" i="29"/>
  <c r="J42" i="29" s="1"/>
  <c r="J40" i="29"/>
  <c r="P62" i="40"/>
  <c r="X42" i="40"/>
  <c r="P47" i="40"/>
  <c r="X12" i="40"/>
  <c r="V56" i="49"/>
  <c r="T56" i="49"/>
  <c r="U56" i="49"/>
  <c r="X37" i="40"/>
  <c r="P42" i="40"/>
  <c r="H61" i="49"/>
  <c r="P12" i="40"/>
  <c r="P57" i="41"/>
  <c r="J24" i="29"/>
  <c r="I27" i="29"/>
  <c r="J27" i="29" s="1"/>
  <c r="H64" i="41"/>
  <c r="P62" i="41"/>
  <c r="E37" i="45"/>
  <c r="F37" i="45" s="1"/>
  <c r="M12" i="41"/>
  <c r="H64" i="45"/>
  <c r="M62" i="41"/>
  <c r="N62" i="41" s="1"/>
  <c r="P12" i="41"/>
  <c r="AB58" i="47"/>
  <c r="P65" i="41"/>
  <c r="AD58" i="47"/>
  <c r="E16" i="29"/>
  <c r="E66" i="29" s="1"/>
  <c r="F66" i="29" s="1"/>
  <c r="M42" i="41"/>
  <c r="V58" i="47"/>
  <c r="X16" i="29"/>
  <c r="P52" i="40"/>
  <c r="R45" i="46"/>
  <c r="L67" i="40"/>
  <c r="O29" i="48"/>
  <c r="I35" i="48"/>
  <c r="J35" i="48" s="1"/>
  <c r="Q41" i="48"/>
  <c r="R41" i="48" s="1"/>
  <c r="T12" i="41"/>
  <c r="T64" i="41"/>
  <c r="U60" i="41"/>
  <c r="V60" i="41" s="1"/>
  <c r="T27" i="41"/>
  <c r="T57" i="41"/>
  <c r="U20" i="41"/>
  <c r="V20" i="41" s="1"/>
  <c r="X20" i="41"/>
  <c r="Y20" i="41" s="1"/>
  <c r="Z20" i="41" s="1"/>
  <c r="U51" i="41"/>
  <c r="V51" i="41" s="1"/>
  <c r="X21" i="41"/>
  <c r="X25" i="41"/>
  <c r="E39" i="32"/>
  <c r="P38" i="32"/>
  <c r="P134" i="32" s="1"/>
  <c r="L48" i="38"/>
  <c r="L51" i="38"/>
  <c r="AD50" i="47"/>
  <c r="AF51" i="40"/>
  <c r="AF54" i="40"/>
  <c r="AB57" i="40"/>
  <c r="AF20" i="40"/>
  <c r="AB37" i="40"/>
  <c r="AB42" i="40"/>
  <c r="AF39" i="40"/>
  <c r="AB66" i="40"/>
  <c r="N26" i="40"/>
  <c r="X45" i="41"/>
  <c r="P22" i="41"/>
  <c r="X19" i="41"/>
  <c r="N35" i="41"/>
  <c r="I10" i="45"/>
  <c r="H65" i="45"/>
  <c r="P37" i="32"/>
  <c r="P116" i="32" s="1"/>
  <c r="N39" i="32"/>
  <c r="X38" i="34"/>
  <c r="AC38" i="34"/>
  <c r="AA38" i="34"/>
  <c r="E48" i="34"/>
  <c r="V38" i="34"/>
  <c r="T38" i="34"/>
  <c r="W38" i="34"/>
  <c r="E51" i="34"/>
  <c r="Y38" i="34"/>
  <c r="U38" i="34"/>
  <c r="AB38" i="34"/>
  <c r="T53" i="47"/>
  <c r="W53" i="47"/>
  <c r="U53" i="47"/>
  <c r="S53" i="47"/>
  <c r="V53" i="47"/>
  <c r="P53" i="47"/>
  <c r="AA53" i="47"/>
  <c r="AC53" i="47"/>
  <c r="AD53" i="47"/>
  <c r="X53" i="47"/>
  <c r="Y53" i="47"/>
  <c r="AB53" i="47"/>
  <c r="Z53" i="47"/>
  <c r="X16" i="46"/>
  <c r="H16" i="46"/>
  <c r="P16" i="46"/>
  <c r="D66" i="46"/>
  <c r="AF16" i="46"/>
  <c r="D17" i="46"/>
  <c r="E16" i="46"/>
  <c r="X61" i="41"/>
  <c r="P52" i="41"/>
  <c r="M60" i="45"/>
  <c r="N60" i="45" s="1"/>
  <c r="P60" i="45"/>
  <c r="Q60" i="45" s="1"/>
  <c r="R60" i="45" s="1"/>
  <c r="P36" i="45"/>
  <c r="M36" i="45"/>
  <c r="N36" i="45" s="1"/>
  <c r="M54" i="45"/>
  <c r="P54" i="45"/>
  <c r="L57" i="45"/>
  <c r="M29" i="45"/>
  <c r="P29" i="45"/>
  <c r="L32" i="45"/>
  <c r="M49" i="45"/>
  <c r="P49" i="45"/>
  <c r="L52" i="45"/>
  <c r="M39" i="45"/>
  <c r="L42" i="45"/>
  <c r="P39" i="45"/>
  <c r="M55" i="45"/>
  <c r="N55" i="45" s="1"/>
  <c r="P55" i="45"/>
  <c r="Q55" i="45" s="1"/>
  <c r="R55" i="45" s="1"/>
  <c r="M26" i="45"/>
  <c r="N26" i="45" s="1"/>
  <c r="P26" i="45"/>
  <c r="Q26" i="45" s="1"/>
  <c r="R26" i="45" s="1"/>
  <c r="H16" i="29"/>
  <c r="I16" i="29" s="1"/>
  <c r="I66" i="29" s="1"/>
  <c r="D66" i="29"/>
  <c r="P16" i="29"/>
  <c r="D17" i="29"/>
  <c r="G51" i="49"/>
  <c r="G61" i="49" s="1"/>
  <c r="G48" i="49"/>
  <c r="Z50" i="47"/>
  <c r="P42" i="41"/>
  <c r="F51" i="49"/>
  <c r="F61" i="49" s="1"/>
  <c r="N9" i="40"/>
  <c r="P27" i="41"/>
  <c r="M16" i="41"/>
  <c r="L66" i="41"/>
  <c r="L67" i="41" s="1"/>
  <c r="X16" i="41"/>
  <c r="L17" i="41"/>
  <c r="P16" i="41"/>
  <c r="F29" i="41"/>
  <c r="E32" i="41"/>
  <c r="F32" i="41" s="1"/>
  <c r="M48" i="34"/>
  <c r="M51" i="34"/>
  <c r="M61" i="34" s="1"/>
  <c r="D48" i="47"/>
  <c r="S48" i="47" s="1"/>
  <c r="U58" i="47"/>
  <c r="L48" i="49"/>
  <c r="U29" i="41"/>
  <c r="X29" i="41"/>
  <c r="T32" i="41"/>
  <c r="T37" i="41"/>
  <c r="U45" i="41"/>
  <c r="V45" i="41" s="1"/>
  <c r="T66" i="41"/>
  <c r="X11" i="41"/>
  <c r="DQ34" i="41"/>
  <c r="AB34" i="41" s="1"/>
  <c r="DQ29" i="41"/>
  <c r="AB29" i="41" s="1"/>
  <c r="AF29" i="41" s="1"/>
  <c r="DQ46" i="41"/>
  <c r="AB46" i="41" s="1"/>
  <c r="DQ11" i="41"/>
  <c r="AB11" i="41" s="1"/>
  <c r="DQ40" i="41"/>
  <c r="AB40" i="41" s="1"/>
  <c r="DQ45" i="41"/>
  <c r="AB45" i="41" s="1"/>
  <c r="DQ10" i="41"/>
  <c r="AB10" i="41" s="1"/>
  <c r="AF10" i="41" s="1"/>
  <c r="DQ36" i="41"/>
  <c r="AB36" i="41" s="1"/>
  <c r="DQ51" i="41"/>
  <c r="AB51" i="41" s="1"/>
  <c r="DQ39" i="41"/>
  <c r="AB39" i="41" s="1"/>
  <c r="DQ9" i="41"/>
  <c r="AB9" i="41" s="1"/>
  <c r="DQ20" i="41"/>
  <c r="AB20" i="41" s="1"/>
  <c r="DQ49" i="41"/>
  <c r="AB49" i="41" s="1"/>
  <c r="AF49" i="41" s="1"/>
  <c r="DR7" i="41"/>
  <c r="DQ41" i="41"/>
  <c r="AB41" i="41" s="1"/>
  <c r="DQ26" i="41"/>
  <c r="AB26" i="41" s="1"/>
  <c r="DQ24" i="41"/>
  <c r="AB24" i="41" s="1"/>
  <c r="AF24" i="41" s="1"/>
  <c r="DQ19" i="41"/>
  <c r="AB19" i="41" s="1"/>
  <c r="AF19" i="41" s="1"/>
  <c r="DQ44" i="41"/>
  <c r="AB44" i="41" s="1"/>
  <c r="AF44" i="41" s="1"/>
  <c r="DQ55" i="41"/>
  <c r="AB55" i="41" s="1"/>
  <c r="DQ30" i="41"/>
  <c r="AB30" i="41" s="1"/>
  <c r="DQ50" i="41"/>
  <c r="AB50" i="41" s="1"/>
  <c r="DQ25" i="41"/>
  <c r="AB25" i="41" s="1"/>
  <c r="DQ61" i="41"/>
  <c r="AB61" i="41" s="1"/>
  <c r="DQ35" i="41"/>
  <c r="AB35" i="41" s="1"/>
  <c r="DQ60" i="41"/>
  <c r="AB60" i="41" s="1"/>
  <c r="DQ56" i="41"/>
  <c r="AB56" i="41" s="1"/>
  <c r="DQ15" i="41"/>
  <c r="AB15" i="41" s="1"/>
  <c r="AF15" i="41" s="1"/>
  <c r="DQ59" i="41"/>
  <c r="AB59" i="41" s="1"/>
  <c r="AF59" i="41" s="1"/>
  <c r="DQ54" i="41"/>
  <c r="AB54" i="41" s="1"/>
  <c r="DQ31" i="41"/>
  <c r="AB31" i="41" s="1"/>
  <c r="DQ21" i="41"/>
  <c r="AB21" i="41" s="1"/>
  <c r="AF21" i="41" s="1"/>
  <c r="DQ14" i="41"/>
  <c r="AB14" i="41" s="1"/>
  <c r="DQ16" i="41"/>
  <c r="AB16" i="41" s="1"/>
  <c r="T62" i="41"/>
  <c r="U59" i="41"/>
  <c r="X26" i="41"/>
  <c r="I48" i="35"/>
  <c r="I51" i="35"/>
  <c r="I61" i="35" s="1"/>
  <c r="AC50" i="47"/>
  <c r="I51" i="49"/>
  <c r="I61" i="49" s="1"/>
  <c r="I48" i="49"/>
  <c r="X27" i="40"/>
  <c r="DR29" i="40"/>
  <c r="AJ29" i="40" s="1"/>
  <c r="AN29" i="40" s="1"/>
  <c r="DS7" i="40"/>
  <c r="DR14" i="40"/>
  <c r="AJ14" i="40" s="1"/>
  <c r="DR36" i="40"/>
  <c r="AJ36" i="40" s="1"/>
  <c r="DR25" i="40"/>
  <c r="AJ25" i="40" s="1"/>
  <c r="DR24" i="40"/>
  <c r="AJ24" i="40" s="1"/>
  <c r="AN24" i="40" s="1"/>
  <c r="DR16" i="40"/>
  <c r="AJ16" i="40" s="1"/>
  <c r="DR21" i="40"/>
  <c r="AJ21" i="40" s="1"/>
  <c r="DR55" i="40"/>
  <c r="AJ55" i="40" s="1"/>
  <c r="DR40" i="40"/>
  <c r="AJ40" i="40" s="1"/>
  <c r="AN40" i="40" s="1"/>
  <c r="DR41" i="40"/>
  <c r="AJ41" i="40" s="1"/>
  <c r="AN41" i="40" s="1"/>
  <c r="DR44" i="40"/>
  <c r="AJ44" i="40" s="1"/>
  <c r="AN44" i="40" s="1"/>
  <c r="DR30" i="40"/>
  <c r="AJ30" i="40" s="1"/>
  <c r="DR59" i="40"/>
  <c r="AJ59" i="40" s="1"/>
  <c r="AN59" i="40" s="1"/>
  <c r="DR50" i="40"/>
  <c r="AJ50" i="40" s="1"/>
  <c r="DR46" i="40"/>
  <c r="AJ46" i="40" s="1"/>
  <c r="AN46" i="40" s="1"/>
  <c r="DR49" i="40"/>
  <c r="AJ49" i="40" s="1"/>
  <c r="AN49" i="40" s="1"/>
  <c r="DR10" i="40"/>
  <c r="AJ10" i="40" s="1"/>
  <c r="AN10" i="40" s="1"/>
  <c r="DR61" i="40"/>
  <c r="AJ61" i="40" s="1"/>
  <c r="DR19" i="40"/>
  <c r="AJ19" i="40" s="1"/>
  <c r="AN19" i="40" s="1"/>
  <c r="DR34" i="40"/>
  <c r="AJ34" i="40" s="1"/>
  <c r="DR20" i="40"/>
  <c r="AJ20" i="40" s="1"/>
  <c r="DR31" i="40"/>
  <c r="AJ31" i="40" s="1"/>
  <c r="AN31" i="40" s="1"/>
  <c r="DR9" i="40"/>
  <c r="AJ9" i="40" s="1"/>
  <c r="AN9" i="40" s="1"/>
  <c r="DR26" i="40"/>
  <c r="AJ26" i="40" s="1"/>
  <c r="DR54" i="40"/>
  <c r="AJ54" i="40" s="1"/>
  <c r="DR39" i="40"/>
  <c r="AJ39" i="40" s="1"/>
  <c r="DR56" i="40"/>
  <c r="AJ56" i="40" s="1"/>
  <c r="DR15" i="40"/>
  <c r="AJ15" i="40" s="1"/>
  <c r="AN15" i="40" s="1"/>
  <c r="DR35" i="40"/>
  <c r="AJ35" i="40" s="1"/>
  <c r="DR45" i="40"/>
  <c r="AJ45" i="40" s="1"/>
  <c r="DR51" i="40"/>
  <c r="AJ51" i="40" s="1"/>
  <c r="DR11" i="40"/>
  <c r="AJ11" i="40" s="1"/>
  <c r="AN11" i="40" s="1"/>
  <c r="DR60" i="40"/>
  <c r="AJ60" i="40" s="1"/>
  <c r="AF35" i="40"/>
  <c r="AF56" i="40"/>
  <c r="AF15" i="40"/>
  <c r="AB22" i="40"/>
  <c r="AF19" i="40"/>
  <c r="AF36" i="40"/>
  <c r="P27" i="40"/>
  <c r="X51" i="41"/>
  <c r="X35" i="41"/>
  <c r="I9" i="41"/>
  <c r="H12" i="41"/>
  <c r="O51" i="49"/>
  <c r="O61" i="49" s="1"/>
  <c r="O48" i="49"/>
  <c r="X22" i="40"/>
  <c r="AF45" i="40"/>
  <c r="X41" i="41"/>
  <c r="F25" i="45"/>
  <c r="E27" i="45"/>
  <c r="F27" i="45" s="1"/>
  <c r="P51" i="45"/>
  <c r="Q51" i="45" s="1"/>
  <c r="R51" i="45" s="1"/>
  <c r="M51" i="45"/>
  <c r="N51" i="45" s="1"/>
  <c r="P16" i="45"/>
  <c r="M16" i="45"/>
  <c r="P50" i="45"/>
  <c r="Q50" i="45" s="1"/>
  <c r="R50" i="45" s="1"/>
  <c r="M50" i="45"/>
  <c r="N50" i="45" s="1"/>
  <c r="DP31" i="45"/>
  <c r="T31" i="45" s="1"/>
  <c r="U31" i="45" s="1"/>
  <c r="V31" i="45" s="1"/>
  <c r="DP35" i="45"/>
  <c r="T35" i="45" s="1"/>
  <c r="U35" i="45" s="1"/>
  <c r="V35" i="45" s="1"/>
  <c r="DP46" i="45"/>
  <c r="T46" i="45" s="1"/>
  <c r="DP61" i="45"/>
  <c r="T61" i="45" s="1"/>
  <c r="U61" i="45" s="1"/>
  <c r="V61" i="45" s="1"/>
  <c r="DP14" i="45"/>
  <c r="T14" i="45" s="1"/>
  <c r="X14" i="45" s="1"/>
  <c r="DP16" i="45"/>
  <c r="T16" i="45" s="1"/>
  <c r="U16" i="45" s="1"/>
  <c r="V16" i="45" s="1"/>
  <c r="DP36" i="45"/>
  <c r="T36" i="45" s="1"/>
  <c r="U36" i="45" s="1"/>
  <c r="V36" i="45" s="1"/>
  <c r="DP56" i="45"/>
  <c r="T56" i="45" s="1"/>
  <c r="U56" i="45" s="1"/>
  <c r="V56" i="45" s="1"/>
  <c r="DP60" i="45"/>
  <c r="T60" i="45" s="1"/>
  <c r="U60" i="45" s="1"/>
  <c r="V60" i="45" s="1"/>
  <c r="DP21" i="45"/>
  <c r="T21" i="45" s="1"/>
  <c r="U21" i="45" s="1"/>
  <c r="V21" i="45" s="1"/>
  <c r="DP34" i="45"/>
  <c r="T34" i="45" s="1"/>
  <c r="DP41" i="45"/>
  <c r="T41" i="45" s="1"/>
  <c r="U41" i="45" s="1"/>
  <c r="V41" i="45" s="1"/>
  <c r="DP50" i="45"/>
  <c r="T50" i="45" s="1"/>
  <c r="U50" i="45" s="1"/>
  <c r="V50" i="45" s="1"/>
  <c r="DP24" i="45"/>
  <c r="T24" i="45" s="1"/>
  <c r="X24" i="45" s="1"/>
  <c r="DP19" i="45"/>
  <c r="T19" i="45" s="1"/>
  <c r="X19" i="45" s="1"/>
  <c r="DP59" i="45"/>
  <c r="T59" i="45" s="1"/>
  <c r="X59" i="45" s="1"/>
  <c r="Y59" i="45" s="1"/>
  <c r="Z59" i="45" s="1"/>
  <c r="DP11" i="45"/>
  <c r="T11" i="45" s="1"/>
  <c r="X11" i="45" s="1"/>
  <c r="DP30" i="45"/>
  <c r="T30" i="45" s="1"/>
  <c r="U30" i="45" s="1"/>
  <c r="V30" i="45" s="1"/>
  <c r="DP25" i="45"/>
  <c r="T25" i="45" s="1"/>
  <c r="U25" i="45" s="1"/>
  <c r="V25" i="45" s="1"/>
  <c r="DP39" i="45"/>
  <c r="T39" i="45" s="1"/>
  <c r="DP10" i="45"/>
  <c r="T10" i="45" s="1"/>
  <c r="DP9" i="45"/>
  <c r="T9" i="45" s="1"/>
  <c r="X9" i="45" s="1"/>
  <c r="DP29" i="45"/>
  <c r="T29" i="45" s="1"/>
  <c r="DP55" i="45"/>
  <c r="T55" i="45" s="1"/>
  <c r="U55" i="45" s="1"/>
  <c r="V55" i="45" s="1"/>
  <c r="DP51" i="45"/>
  <c r="T51" i="45" s="1"/>
  <c r="U51" i="45" s="1"/>
  <c r="V51" i="45" s="1"/>
  <c r="DP15" i="45"/>
  <c r="T15" i="45" s="1"/>
  <c r="DP54" i="45"/>
  <c r="T54" i="45" s="1"/>
  <c r="DP40" i="45"/>
  <c r="T40" i="45" s="1"/>
  <c r="U40" i="45" s="1"/>
  <c r="V40" i="45" s="1"/>
  <c r="DP44" i="45"/>
  <c r="T44" i="45" s="1"/>
  <c r="X44" i="45" s="1"/>
  <c r="DP20" i="45"/>
  <c r="T20" i="45" s="1"/>
  <c r="U20" i="45" s="1"/>
  <c r="V20" i="45" s="1"/>
  <c r="DP49" i="45"/>
  <c r="T49" i="45" s="1"/>
  <c r="DP26" i="45"/>
  <c r="T26" i="45" s="1"/>
  <c r="U26" i="45" s="1"/>
  <c r="V26" i="45" s="1"/>
  <c r="DQ7" i="45"/>
  <c r="DP45" i="45"/>
  <c r="T45" i="45" s="1"/>
  <c r="U45" i="45" s="1"/>
  <c r="V45" i="45" s="1"/>
  <c r="M56" i="45"/>
  <c r="N56" i="45" s="1"/>
  <c r="P56" i="45"/>
  <c r="Q56" i="45" s="1"/>
  <c r="R56" i="45" s="1"/>
  <c r="M24" i="45"/>
  <c r="P24" i="45"/>
  <c r="L27" i="45"/>
  <c r="P59" i="45"/>
  <c r="Q59" i="45" s="1"/>
  <c r="L62" i="45"/>
  <c r="M59" i="45"/>
  <c r="P30" i="45"/>
  <c r="Q30" i="45" s="1"/>
  <c r="R30" i="45" s="1"/>
  <c r="M30" i="45"/>
  <c r="N30" i="45" s="1"/>
  <c r="D51" i="37"/>
  <c r="S38" i="37"/>
  <c r="D48" i="37"/>
  <c r="T38" i="37"/>
  <c r="AA38" i="37"/>
  <c r="AC38" i="37"/>
  <c r="S52" i="47"/>
  <c r="U52" i="47"/>
  <c r="T52" i="47"/>
  <c r="V52" i="47"/>
  <c r="W52" i="47"/>
  <c r="AA52" i="47"/>
  <c r="X52" i="47"/>
  <c r="AB52" i="47"/>
  <c r="Y50" i="47"/>
  <c r="V59" i="47"/>
  <c r="Q19" i="40"/>
  <c r="P22" i="40"/>
  <c r="X34" i="41"/>
  <c r="X59" i="41"/>
  <c r="P21" i="45"/>
  <c r="Q21" i="45" s="1"/>
  <c r="R21" i="45" s="1"/>
  <c r="I29" i="41"/>
  <c r="H32" i="41"/>
  <c r="M48" i="33"/>
  <c r="M51" i="33"/>
  <c r="M61" i="33" s="1"/>
  <c r="S50" i="47"/>
  <c r="T50" i="47"/>
  <c r="AB50" i="47"/>
  <c r="AA50" i="47"/>
  <c r="X50" i="47"/>
  <c r="P50" i="47"/>
  <c r="W50" i="47"/>
  <c r="V50" i="47"/>
  <c r="H48" i="49"/>
  <c r="U31" i="41"/>
  <c r="V31" i="41" s="1"/>
  <c r="T47" i="41"/>
  <c r="U30" i="41"/>
  <c r="V30" i="41" s="1"/>
  <c r="T52" i="41"/>
  <c r="T22" i="41"/>
  <c r="AD56" i="49"/>
  <c r="AC56" i="49"/>
  <c r="X56" i="49"/>
  <c r="AA56" i="49"/>
  <c r="Z56" i="49"/>
  <c r="Y56" i="49"/>
  <c r="W56" i="49"/>
  <c r="P56" i="49"/>
  <c r="AB56" i="49"/>
  <c r="AF41" i="40"/>
  <c r="AB27" i="40"/>
  <c r="AF59" i="40"/>
  <c r="AB62" i="40"/>
  <c r="AB12" i="40"/>
  <c r="AB64" i="40"/>
  <c r="AF9" i="40"/>
  <c r="AB17" i="40"/>
  <c r="AF16" i="40"/>
  <c r="AF55" i="40"/>
  <c r="AF60" i="40"/>
  <c r="AB32" i="40"/>
  <c r="AF29" i="40"/>
  <c r="AF34" i="40"/>
  <c r="F9" i="41"/>
  <c r="E12" i="41"/>
  <c r="F12" i="41" s="1"/>
  <c r="L66" i="46"/>
  <c r="L67" i="46" s="1"/>
  <c r="L17" i="46"/>
  <c r="M16" i="46"/>
  <c r="Y52" i="47"/>
  <c r="W56" i="47"/>
  <c r="U16" i="46"/>
  <c r="T66" i="46"/>
  <c r="T17" i="46"/>
  <c r="D51" i="49"/>
  <c r="W38" i="49"/>
  <c r="X38" i="49"/>
  <c r="U38" i="49"/>
  <c r="P38" i="49"/>
  <c r="P48" i="49" s="1"/>
  <c r="AA38" i="49"/>
  <c r="AB38" i="49"/>
  <c r="Y38" i="49"/>
  <c r="V38" i="49"/>
  <c r="AC38" i="49"/>
  <c r="Z38" i="49"/>
  <c r="D48" i="49"/>
  <c r="S48" i="49" s="1"/>
  <c r="S38" i="49"/>
  <c r="T38" i="49"/>
  <c r="AF11" i="40"/>
  <c r="X49" i="41"/>
  <c r="P25" i="45"/>
  <c r="Q25" i="45" s="1"/>
  <c r="R25" i="45" s="1"/>
  <c r="M25" i="45"/>
  <c r="N25" i="45" s="1"/>
  <c r="M44" i="45"/>
  <c r="P44" i="45"/>
  <c r="L47" i="45"/>
  <c r="M45" i="45"/>
  <c r="N45" i="45" s="1"/>
  <c r="P45" i="45"/>
  <c r="Q45" i="45" s="1"/>
  <c r="R45" i="45" s="1"/>
  <c r="M19" i="45"/>
  <c r="P19" i="45"/>
  <c r="L22" i="45"/>
  <c r="M10" i="45"/>
  <c r="L65" i="45"/>
  <c r="P11" i="45"/>
  <c r="M11" i="45"/>
  <c r="L66" i="45"/>
  <c r="M31" i="45"/>
  <c r="N31" i="45" s="1"/>
  <c r="P31" i="45"/>
  <c r="Q31" i="45" s="1"/>
  <c r="R31" i="45" s="1"/>
  <c r="M14" i="45"/>
  <c r="N14" i="45" s="1"/>
  <c r="P14" i="45"/>
  <c r="L17" i="45"/>
  <c r="M46" i="45"/>
  <c r="N46" i="45" s="1"/>
  <c r="P46" i="45"/>
  <c r="Q46" i="45" s="1"/>
  <c r="R46" i="45" s="1"/>
  <c r="X24" i="41"/>
  <c r="X60" i="41"/>
  <c r="J51" i="49"/>
  <c r="J61" i="49" s="1"/>
  <c r="J48" i="49"/>
  <c r="S56" i="47"/>
  <c r="T56" i="47"/>
  <c r="V56" i="47"/>
  <c r="U56" i="47"/>
  <c r="X56" i="47"/>
  <c r="Y56" i="47"/>
  <c r="AC56" i="47"/>
  <c r="AA56" i="47"/>
  <c r="AB56" i="47"/>
  <c r="P56" i="47"/>
  <c r="Z56" i="47"/>
  <c r="T57" i="47"/>
  <c r="U57" i="47"/>
  <c r="V57" i="47"/>
  <c r="Y57" i="47"/>
  <c r="AB57" i="47"/>
  <c r="Z57" i="47"/>
  <c r="AC57" i="47"/>
  <c r="P57" i="47"/>
  <c r="AD57" i="47"/>
  <c r="I21" i="45"/>
  <c r="N48" i="47"/>
  <c r="P32" i="40"/>
  <c r="X10" i="41"/>
  <c r="T65" i="41"/>
  <c r="T42" i="41"/>
  <c r="X56" i="41"/>
  <c r="U56" i="41"/>
  <c r="V56" i="41" s="1"/>
  <c r="U15" i="41"/>
  <c r="V15" i="41" s="1"/>
  <c r="U14" i="41"/>
  <c r="T17" i="41"/>
  <c r="AF31" i="40"/>
  <c r="AF30" i="40"/>
  <c r="AB65" i="40"/>
  <c r="AF10" i="40"/>
  <c r="AF50" i="40"/>
  <c r="AF21" i="40"/>
  <c r="AB52" i="40"/>
  <c r="AF49" i="40"/>
  <c r="AB47" i="40"/>
  <c r="AF26" i="40"/>
  <c r="AF40" i="40"/>
  <c r="X15" i="41"/>
  <c r="N19" i="41"/>
  <c r="M22" i="41"/>
  <c r="F10" i="45"/>
  <c r="X9" i="41"/>
  <c r="K48" i="33"/>
  <c r="K51" i="33"/>
  <c r="K61" i="33" s="1"/>
  <c r="AD56" i="47"/>
  <c r="X36" i="41"/>
  <c r="X44" i="41"/>
  <c r="X40" i="41"/>
  <c r="X46" i="41"/>
  <c r="P40" i="45"/>
  <c r="Q40" i="45" s="1"/>
  <c r="R40" i="45" s="1"/>
  <c r="M40" i="45"/>
  <c r="N40" i="45" s="1"/>
  <c r="P35" i="45"/>
  <c r="Q35" i="45" s="1"/>
  <c r="R35" i="45" s="1"/>
  <c r="M35" i="45"/>
  <c r="N35" i="45" s="1"/>
  <c r="P9" i="45"/>
  <c r="L12" i="45"/>
  <c r="L64" i="45"/>
  <c r="M9" i="45"/>
  <c r="M15" i="45"/>
  <c r="N15" i="45" s="1"/>
  <c r="M34" i="45"/>
  <c r="P34" i="45"/>
  <c r="Q34" i="45" s="1"/>
  <c r="R34" i="45" s="1"/>
  <c r="L37" i="45"/>
  <c r="M20" i="45"/>
  <c r="N20" i="45" s="1"/>
  <c r="P20" i="45"/>
  <c r="M41" i="45"/>
  <c r="N41" i="45" s="1"/>
  <c r="P41" i="45"/>
  <c r="Q41" i="45" s="1"/>
  <c r="R41" i="45" s="1"/>
  <c r="M21" i="45"/>
  <c r="N21" i="45" s="1"/>
  <c r="P61" i="45"/>
  <c r="M61" i="45"/>
  <c r="N61" i="45" s="1"/>
  <c r="G16" i="45"/>
  <c r="E16" i="45"/>
  <c r="C66" i="45"/>
  <c r="O16" i="45"/>
  <c r="C17" i="45"/>
  <c r="AC16" i="46"/>
  <c r="S58" i="47"/>
  <c r="W58" i="47"/>
  <c r="T58" i="47"/>
  <c r="X58" i="47"/>
  <c r="AA58" i="47"/>
  <c r="P58" i="47"/>
  <c r="Z58" i="47"/>
  <c r="AC58" i="47"/>
  <c r="Y58" i="47"/>
  <c r="X30" i="41"/>
  <c r="N24" i="41"/>
  <c r="M27" i="41"/>
  <c r="P37" i="41"/>
  <c r="Q29" i="41"/>
  <c r="P32" i="41"/>
  <c r="O48" i="33"/>
  <c r="O51" i="33"/>
  <c r="O61" i="33" s="1"/>
  <c r="K51" i="49"/>
  <c r="K61" i="49" s="1"/>
  <c r="K48" i="49"/>
  <c r="M48" i="49"/>
  <c r="R55" i="46"/>
  <c r="Z59" i="47"/>
  <c r="P59" i="47"/>
  <c r="AB59" i="47"/>
  <c r="AD59" i="47"/>
  <c r="W59" i="47"/>
  <c r="AA59" i="47"/>
  <c r="X59" i="47"/>
  <c r="Y59" i="47"/>
  <c r="AC59" i="47"/>
  <c r="I55" i="48"/>
  <c r="J55" i="48" s="1"/>
  <c r="K57" i="48"/>
  <c r="I61" i="48"/>
  <c r="J61" i="48" s="1"/>
  <c r="I60" i="48"/>
  <c r="J60" i="48" s="1"/>
  <c r="J60" i="42"/>
  <c r="I62" i="42"/>
  <c r="J62" i="42" s="1"/>
  <c r="J30" i="46"/>
  <c r="I32" i="46"/>
  <c r="J32" i="46" s="1"/>
  <c r="R50" i="46"/>
  <c r="I32" i="45"/>
  <c r="J32" i="45" s="1"/>
  <c r="J9" i="46"/>
  <c r="J10" i="40"/>
  <c r="I12" i="40"/>
  <c r="J11" i="42"/>
  <c r="I12" i="42"/>
  <c r="J12" i="42" s="1"/>
  <c r="T24" i="32"/>
  <c r="AE22" i="32"/>
  <c r="AE113" i="32" s="1"/>
  <c r="U19" i="32"/>
  <c r="AE16" i="32"/>
  <c r="AE94" i="32" s="1"/>
  <c r="V48" i="36"/>
  <c r="W48" i="36"/>
  <c r="G17" i="29"/>
  <c r="J19" i="40"/>
  <c r="I22" i="40"/>
  <c r="J21" i="42"/>
  <c r="I22" i="42"/>
  <c r="I20" i="48"/>
  <c r="J20" i="48" s="1"/>
  <c r="K22" i="48"/>
  <c r="G22" i="48"/>
  <c r="J24" i="42"/>
  <c r="I27" i="42"/>
  <c r="J24" i="45"/>
  <c r="I31" i="48"/>
  <c r="J31" i="48" s="1"/>
  <c r="I30" i="48"/>
  <c r="J30" i="48" s="1"/>
  <c r="G32" i="48"/>
  <c r="P55" i="47"/>
  <c r="I40" i="48"/>
  <c r="J40" i="48" s="1"/>
  <c r="V55" i="47"/>
  <c r="AB55" i="47"/>
  <c r="X55" i="49"/>
  <c r="P55" i="49"/>
  <c r="T55" i="49"/>
  <c r="AD55" i="49"/>
  <c r="AC55" i="49"/>
  <c r="AA55" i="49"/>
  <c r="Z55" i="49"/>
  <c r="Y55" i="49"/>
  <c r="AB55" i="49"/>
  <c r="W55" i="49"/>
  <c r="V55" i="49"/>
  <c r="U55" i="49"/>
  <c r="S35" i="47"/>
  <c r="T35" i="47"/>
  <c r="E61" i="49"/>
  <c r="Z55" i="47"/>
  <c r="AA55" i="47"/>
  <c r="AD55" i="47"/>
  <c r="T55" i="47"/>
  <c r="AC55" i="47"/>
  <c r="Y55" i="47"/>
  <c r="W55" i="47"/>
  <c r="T22" i="47"/>
  <c r="X55" i="47"/>
  <c r="U55" i="47"/>
  <c r="J35" i="46"/>
  <c r="I37" i="46"/>
  <c r="J37" i="46" s="1"/>
  <c r="J34" i="46"/>
  <c r="Q35" i="48"/>
  <c r="R35" i="48" s="1"/>
  <c r="J35" i="45"/>
  <c r="K47" i="48"/>
  <c r="J45" i="40"/>
  <c r="I47" i="40"/>
  <c r="K66" i="48"/>
  <c r="J49" i="40"/>
  <c r="I52" i="40"/>
  <c r="J51" i="29"/>
  <c r="J50" i="29"/>
  <c r="I52" i="29"/>
  <c r="J52" i="29" s="1"/>
  <c r="R61" i="46"/>
  <c r="R60" i="46"/>
  <c r="J61" i="46"/>
  <c r="Q61" i="48"/>
  <c r="R61" i="48" s="1"/>
  <c r="R59" i="46"/>
  <c r="Q62" i="46"/>
  <c r="H57" i="48"/>
  <c r="I54" i="48"/>
  <c r="H37" i="48"/>
  <c r="I34" i="48"/>
  <c r="E52" i="48"/>
  <c r="F52" i="48" s="1"/>
  <c r="F49" i="48"/>
  <c r="H52" i="48"/>
  <c r="I49" i="48"/>
  <c r="H47" i="48"/>
  <c r="I44" i="48"/>
  <c r="H27" i="48"/>
  <c r="I24" i="48"/>
  <c r="K27" i="48"/>
  <c r="O31" i="48"/>
  <c r="Q31" i="48" s="1"/>
  <c r="R31" i="48" s="1"/>
  <c r="O40" i="48"/>
  <c r="Q40" i="48" s="1"/>
  <c r="R40" i="48" s="1"/>
  <c r="O24" i="48"/>
  <c r="Q24" i="48" s="1"/>
  <c r="P62" i="48"/>
  <c r="P22" i="48"/>
  <c r="Q19" i="48"/>
  <c r="L64" i="48"/>
  <c r="M9" i="48"/>
  <c r="L12" i="48"/>
  <c r="M16" i="48"/>
  <c r="N16" i="48" s="1"/>
  <c r="M21" i="48"/>
  <c r="N21" i="48" s="1"/>
  <c r="M30" i="48"/>
  <c r="N30" i="48" s="1"/>
  <c r="L37" i="48"/>
  <c r="M34" i="48"/>
  <c r="M41" i="48"/>
  <c r="N41" i="48" s="1"/>
  <c r="M51" i="48"/>
  <c r="N51" i="48" s="1"/>
  <c r="M56" i="48"/>
  <c r="N56" i="48" s="1"/>
  <c r="M61" i="48"/>
  <c r="N61" i="48" s="1"/>
  <c r="O39" i="48"/>
  <c r="Q39" i="48" s="1"/>
  <c r="P56" i="48"/>
  <c r="Q56" i="48" s="1"/>
  <c r="R56" i="48" s="1"/>
  <c r="P50" i="48"/>
  <c r="Q50" i="48" s="1"/>
  <c r="R50" i="48" s="1"/>
  <c r="P29" i="48"/>
  <c r="P26" i="48"/>
  <c r="P27" i="48" s="1"/>
  <c r="I51" i="48"/>
  <c r="J51" i="48" s="1"/>
  <c r="Q34" i="48"/>
  <c r="I25" i="48"/>
  <c r="J25" i="48" s="1"/>
  <c r="H64" i="48"/>
  <c r="I9" i="48"/>
  <c r="H12" i="48"/>
  <c r="E12" i="48"/>
  <c r="F12" i="48" s="1"/>
  <c r="F9" i="48"/>
  <c r="G37" i="48"/>
  <c r="Q49" i="48"/>
  <c r="E65" i="48"/>
  <c r="DB41" i="48"/>
  <c r="S41" i="48" s="1"/>
  <c r="DB36" i="48"/>
  <c r="S36" i="48" s="1"/>
  <c r="DB26" i="48"/>
  <c r="S26" i="48" s="1"/>
  <c r="W26" i="48" s="1"/>
  <c r="DC7" i="48"/>
  <c r="K37" i="48"/>
  <c r="K52" i="48"/>
  <c r="O16" i="48"/>
  <c r="O21" i="48"/>
  <c r="Q21" i="48" s="1"/>
  <c r="R21" i="48" s="1"/>
  <c r="E62" i="48"/>
  <c r="F62" i="48" s="1"/>
  <c r="F59" i="48"/>
  <c r="H42" i="48"/>
  <c r="I39" i="48"/>
  <c r="E42" i="48"/>
  <c r="F42" i="48" s="1"/>
  <c r="F39" i="48"/>
  <c r="E66" i="48"/>
  <c r="F66" i="48" s="1"/>
  <c r="F11" i="48"/>
  <c r="L66" i="48"/>
  <c r="M11" i="48"/>
  <c r="L22" i="48"/>
  <c r="M19" i="48"/>
  <c r="M25" i="48"/>
  <c r="N25" i="48" s="1"/>
  <c r="L32" i="48"/>
  <c r="M29" i="48"/>
  <c r="M36" i="48"/>
  <c r="N36" i="48" s="1"/>
  <c r="L47" i="48"/>
  <c r="M44" i="48"/>
  <c r="L52" i="48"/>
  <c r="M49" i="48"/>
  <c r="M55" i="48"/>
  <c r="N55" i="48" s="1"/>
  <c r="O59" i="48"/>
  <c r="Q59" i="48" s="1"/>
  <c r="O26" i="48"/>
  <c r="O15" i="48"/>
  <c r="Q15" i="48" s="1"/>
  <c r="R15" i="48" s="1"/>
  <c r="O20" i="48"/>
  <c r="Q20" i="48" s="1"/>
  <c r="R20" i="48" s="1"/>
  <c r="I50" i="48"/>
  <c r="J50" i="48" s="1"/>
  <c r="P36" i="48"/>
  <c r="Q36" i="48" s="1"/>
  <c r="R36" i="48" s="1"/>
  <c r="F54" i="48"/>
  <c r="E57" i="48"/>
  <c r="F57" i="48" s="1"/>
  <c r="Q25" i="48"/>
  <c r="R25" i="48" s="1"/>
  <c r="J10" i="48"/>
  <c r="Q9" i="48"/>
  <c r="O37" i="48"/>
  <c r="H17" i="48"/>
  <c r="I14" i="48"/>
  <c r="K64" i="48"/>
  <c r="K12" i="48"/>
  <c r="O52" i="48"/>
  <c r="G52" i="48"/>
  <c r="H62" i="48"/>
  <c r="I59" i="48"/>
  <c r="Q46" i="48"/>
  <c r="R46" i="48" s="1"/>
  <c r="P42" i="48"/>
  <c r="H66" i="48"/>
  <c r="I11" i="48"/>
  <c r="L65" i="48"/>
  <c r="M10" i="48"/>
  <c r="P10" i="48"/>
  <c r="P12" i="48" s="1"/>
  <c r="M24" i="48"/>
  <c r="L27" i="48"/>
  <c r="M26" i="48"/>
  <c r="N26" i="48" s="1"/>
  <c r="M35" i="48"/>
  <c r="N35" i="48" s="1"/>
  <c r="L42" i="48"/>
  <c r="M39" i="48"/>
  <c r="M45" i="48"/>
  <c r="N45" i="48" s="1"/>
  <c r="M50" i="48"/>
  <c r="N50" i="48" s="1"/>
  <c r="M60" i="48"/>
  <c r="N60" i="48" s="1"/>
  <c r="G62" i="48"/>
  <c r="G47" i="48"/>
  <c r="O30" i="48"/>
  <c r="I45" i="48"/>
  <c r="J45" i="48" s="1"/>
  <c r="F29" i="48"/>
  <c r="E32" i="48"/>
  <c r="F32" i="48" s="1"/>
  <c r="I36" i="48"/>
  <c r="J36" i="48" s="1"/>
  <c r="I16" i="48"/>
  <c r="J16" i="48" s="1"/>
  <c r="G64" i="48"/>
  <c r="G12" i="48"/>
  <c r="Q54" i="48"/>
  <c r="Q51" i="48"/>
  <c r="R51" i="48" s="1"/>
  <c r="E37" i="48"/>
  <c r="F37" i="48" s="1"/>
  <c r="F34" i="48"/>
  <c r="H65" i="48"/>
  <c r="G57" i="48"/>
  <c r="G66" i="48"/>
  <c r="E47" i="48"/>
  <c r="F47" i="48" s="1"/>
  <c r="F44" i="48"/>
  <c r="E27" i="48"/>
  <c r="F27" i="48" s="1"/>
  <c r="F24" i="48"/>
  <c r="K65" i="48"/>
  <c r="O10" i="48"/>
  <c r="K17" i="48"/>
  <c r="K42" i="48"/>
  <c r="O60" i="48"/>
  <c r="Q60" i="48" s="1"/>
  <c r="R60" i="48" s="1"/>
  <c r="G27" i="48"/>
  <c r="I46" i="48"/>
  <c r="J46" i="48" s="1"/>
  <c r="H22" i="48"/>
  <c r="I19" i="48"/>
  <c r="E22" i="48"/>
  <c r="F22" i="48" s="1"/>
  <c r="F19" i="48"/>
  <c r="Q11" i="48"/>
  <c r="DP41" i="48"/>
  <c r="T41" i="48" s="1"/>
  <c r="DP36" i="48"/>
  <c r="T36" i="48" s="1"/>
  <c r="DP26" i="48"/>
  <c r="T26" i="48" s="1"/>
  <c r="T14" i="48"/>
  <c r="DQ7" i="48"/>
  <c r="M15" i="48"/>
  <c r="N15" i="48" s="1"/>
  <c r="M20" i="48"/>
  <c r="N20" i="48" s="1"/>
  <c r="L17" i="48"/>
  <c r="M14" i="48"/>
  <c r="M31" i="48"/>
  <c r="N31" i="48" s="1"/>
  <c r="M40" i="48"/>
  <c r="N40" i="48" s="1"/>
  <c r="M46" i="48"/>
  <c r="N46" i="48" s="1"/>
  <c r="L57" i="48"/>
  <c r="M54" i="48"/>
  <c r="L62" i="48"/>
  <c r="M59" i="48"/>
  <c r="O55" i="48"/>
  <c r="Q55" i="48" s="1"/>
  <c r="R55" i="48" s="1"/>
  <c r="O44" i="48"/>
  <c r="O47" i="48" s="1"/>
  <c r="G42" i="48"/>
  <c r="I56" i="48"/>
  <c r="J56" i="48" s="1"/>
  <c r="P45" i="48"/>
  <c r="Q45" i="48" s="1"/>
  <c r="R45" i="48" s="1"/>
  <c r="H32" i="48"/>
  <c r="I29" i="48"/>
  <c r="P16" i="48"/>
  <c r="I26" i="48"/>
  <c r="J26" i="48" s="1"/>
  <c r="W21" i="29" l="1"/>
  <c r="Y21" i="29" s="1"/>
  <c r="Z21" i="29" s="1"/>
  <c r="CO26" i="54"/>
  <c r="CP26" i="54" s="1"/>
  <c r="CQ26" i="54" s="1"/>
  <c r="CR26" i="54" s="1"/>
  <c r="CS26" i="54" s="1"/>
  <c r="CT26" i="54" s="1"/>
  <c r="CO36" i="54"/>
  <c r="CP36" i="54" s="1"/>
  <c r="CQ36" i="54" s="1"/>
  <c r="CR36" i="54" s="1"/>
  <c r="CS36" i="54" s="1"/>
  <c r="CT36" i="54" s="1"/>
  <c r="CO56" i="54"/>
  <c r="CP56" i="54" s="1"/>
  <c r="CQ56" i="54" s="1"/>
  <c r="CR56" i="54" s="1"/>
  <c r="CS56" i="54" s="1"/>
  <c r="CT56" i="54" s="1"/>
  <c r="U55" i="41"/>
  <c r="V55" i="41" s="1"/>
  <c r="W61" i="29"/>
  <c r="AW37" i="53"/>
  <c r="AX37" i="53" s="1"/>
  <c r="S17" i="40"/>
  <c r="W16" i="40"/>
  <c r="W16" i="41"/>
  <c r="S17" i="41"/>
  <c r="O52" i="41"/>
  <c r="R62" i="46"/>
  <c r="J20" i="41"/>
  <c r="U59" i="29"/>
  <c r="V59" i="29" s="1"/>
  <c r="N27" i="41"/>
  <c r="Y26" i="29"/>
  <c r="Z26" i="29" s="1"/>
  <c r="U11" i="29"/>
  <c r="V11" i="29" s="1"/>
  <c r="U11" i="41"/>
  <c r="V11" i="41" s="1"/>
  <c r="U9" i="29"/>
  <c r="V9" i="29" s="1"/>
  <c r="N12" i="41"/>
  <c r="M47" i="41"/>
  <c r="N47" i="41" s="1"/>
  <c r="Y11" i="29"/>
  <c r="Z11" i="29" s="1"/>
  <c r="W10" i="41"/>
  <c r="Y10" i="41" s="1"/>
  <c r="U10" i="29"/>
  <c r="V10" i="29" s="1"/>
  <c r="N22" i="41"/>
  <c r="U19" i="41"/>
  <c r="V19" i="41" s="1"/>
  <c r="Y24" i="41"/>
  <c r="Z24" i="41" s="1"/>
  <c r="U24" i="41"/>
  <c r="V24" i="41" s="1"/>
  <c r="Y30" i="41"/>
  <c r="Z30" i="41" s="1"/>
  <c r="I62" i="41"/>
  <c r="J62" i="41" s="1"/>
  <c r="M57" i="41"/>
  <c r="N57" i="41" s="1"/>
  <c r="U41" i="41"/>
  <c r="V41" i="41" s="1"/>
  <c r="W40" i="41"/>
  <c r="W42" i="41" s="1"/>
  <c r="U39" i="41"/>
  <c r="V39" i="41" s="1"/>
  <c r="U39" i="29"/>
  <c r="V39" i="29" s="1"/>
  <c r="N42" i="41"/>
  <c r="Y45" i="41"/>
  <c r="Z45" i="41" s="1"/>
  <c r="U49" i="29"/>
  <c r="V49" i="29" s="1"/>
  <c r="Q49" i="41"/>
  <c r="R49" i="41" s="1"/>
  <c r="U51" i="29"/>
  <c r="V51" i="29" s="1"/>
  <c r="U49" i="41"/>
  <c r="U52" i="41" s="1"/>
  <c r="K67" i="29"/>
  <c r="Y60" i="41"/>
  <c r="Z60" i="41" s="1"/>
  <c r="D66" i="31"/>
  <c r="I62" i="45"/>
  <c r="J62" i="45" s="1"/>
  <c r="Q20" i="29"/>
  <c r="R20" i="29" s="1"/>
  <c r="Y51" i="29"/>
  <c r="Z51" i="29" s="1"/>
  <c r="L67" i="29"/>
  <c r="Y56" i="41"/>
  <c r="Z56" i="41" s="1"/>
  <c r="S62" i="29"/>
  <c r="O37" i="41"/>
  <c r="O22" i="41"/>
  <c r="O27" i="41"/>
  <c r="O37" i="29"/>
  <c r="U12" i="46"/>
  <c r="V12" i="46" s="1"/>
  <c r="U57" i="46"/>
  <c r="V57" i="46" s="1"/>
  <c r="M27" i="29"/>
  <c r="N27" i="29" s="1"/>
  <c r="M32" i="41"/>
  <c r="N32" i="41" s="1"/>
  <c r="AC46" i="46"/>
  <c r="AD46" i="46" s="1"/>
  <c r="U27" i="46"/>
  <c r="V27" i="46" s="1"/>
  <c r="AC55" i="46"/>
  <c r="AD55" i="46" s="1"/>
  <c r="AC26" i="46"/>
  <c r="AD26" i="46" s="1"/>
  <c r="U47" i="46"/>
  <c r="V47" i="46" s="1"/>
  <c r="AF36" i="46"/>
  <c r="AF37" i="46" s="1"/>
  <c r="AF50" i="46"/>
  <c r="AG50" i="46" s="1"/>
  <c r="AH50" i="46" s="1"/>
  <c r="Y11" i="46"/>
  <c r="Z11" i="46" s="1"/>
  <c r="AC60" i="46"/>
  <c r="AD60" i="46" s="1"/>
  <c r="AC56" i="46"/>
  <c r="AD56" i="46" s="1"/>
  <c r="AC44" i="46"/>
  <c r="AD44" i="46" s="1"/>
  <c r="T67" i="46"/>
  <c r="AC19" i="46"/>
  <c r="AD19" i="46" s="1"/>
  <c r="AG56" i="46"/>
  <c r="AH56" i="46" s="1"/>
  <c r="AC45" i="46"/>
  <c r="AD45" i="46" s="1"/>
  <c r="AC25" i="46"/>
  <c r="AD25" i="46" s="1"/>
  <c r="U32" i="46"/>
  <c r="V32" i="46" s="1"/>
  <c r="Q62" i="29"/>
  <c r="AC35" i="46"/>
  <c r="AD35" i="46" s="1"/>
  <c r="U62" i="46"/>
  <c r="V62" i="46" s="1"/>
  <c r="AC10" i="46"/>
  <c r="AD10" i="46" s="1"/>
  <c r="AC51" i="46"/>
  <c r="AD51" i="46" s="1"/>
  <c r="U52" i="46"/>
  <c r="V52" i="46" s="1"/>
  <c r="AG51" i="46"/>
  <c r="AH51" i="46" s="1"/>
  <c r="Q62" i="41"/>
  <c r="AB17" i="46"/>
  <c r="AC21" i="46"/>
  <c r="AD21" i="46" s="1"/>
  <c r="M12" i="29"/>
  <c r="N12" i="29" s="1"/>
  <c r="X47" i="46"/>
  <c r="M37" i="41"/>
  <c r="N37" i="41" s="1"/>
  <c r="AC24" i="46"/>
  <c r="AD24" i="46" s="1"/>
  <c r="M65" i="29"/>
  <c r="N65" i="29" s="1"/>
  <c r="AC34" i="46"/>
  <c r="AD34" i="46" s="1"/>
  <c r="Z59" i="46"/>
  <c r="Y62" i="46"/>
  <c r="Z62" i="46" s="1"/>
  <c r="AF47" i="46"/>
  <c r="Z19" i="46"/>
  <c r="Y22" i="46"/>
  <c r="Z22" i="46" s="1"/>
  <c r="X27" i="46"/>
  <c r="AB27" i="46"/>
  <c r="O42" i="29"/>
  <c r="Q39" i="29"/>
  <c r="V35" i="46"/>
  <c r="U37" i="46"/>
  <c r="V37" i="46" s="1"/>
  <c r="S47" i="29"/>
  <c r="W44" i="29"/>
  <c r="Y44" i="29" s="1"/>
  <c r="S22" i="29"/>
  <c r="W19" i="29"/>
  <c r="U19" i="29"/>
  <c r="V19" i="29" s="1"/>
  <c r="U40" i="29"/>
  <c r="V40" i="29" s="1"/>
  <c r="W40" i="29"/>
  <c r="Y40" i="29" s="1"/>
  <c r="Z40" i="29" s="1"/>
  <c r="S32" i="29"/>
  <c r="W29" i="29"/>
  <c r="Y29" i="29" s="1"/>
  <c r="AB57" i="46"/>
  <c r="AC54" i="46"/>
  <c r="AD54" i="46" s="1"/>
  <c r="AB42" i="46"/>
  <c r="AF39" i="46"/>
  <c r="AG39" i="46" s="1"/>
  <c r="AC39" i="46"/>
  <c r="AD39" i="46" s="1"/>
  <c r="AB12" i="46"/>
  <c r="AC9" i="46"/>
  <c r="AD9" i="46" s="1"/>
  <c r="AF9" i="46"/>
  <c r="AG9" i="46" s="1"/>
  <c r="AH9" i="46" s="1"/>
  <c r="AF30" i="46"/>
  <c r="AG30" i="46" s="1"/>
  <c r="AC30" i="46"/>
  <c r="AD30" i="46" s="1"/>
  <c r="AF61" i="46"/>
  <c r="AG61" i="46" s="1"/>
  <c r="AH61" i="46" s="1"/>
  <c r="AC20" i="46"/>
  <c r="AD20" i="46" s="1"/>
  <c r="AB65" i="46"/>
  <c r="AF41" i="46"/>
  <c r="AG41" i="46" s="1"/>
  <c r="AH41" i="46" s="1"/>
  <c r="AC41" i="46"/>
  <c r="AD41" i="46" s="1"/>
  <c r="X12" i="46"/>
  <c r="O47" i="41"/>
  <c r="Y57" i="46"/>
  <c r="Z57" i="46" s="1"/>
  <c r="Q19" i="41"/>
  <c r="R19" i="41" s="1"/>
  <c r="U44" i="29"/>
  <c r="U47" i="29" s="1"/>
  <c r="U29" i="29"/>
  <c r="AC61" i="46"/>
  <c r="AD61" i="46" s="1"/>
  <c r="N59" i="29"/>
  <c r="M62" i="29"/>
  <c r="N62" i="29" s="1"/>
  <c r="AF20" i="46"/>
  <c r="AG20" i="46" s="1"/>
  <c r="AH20" i="46" s="1"/>
  <c r="X42" i="46"/>
  <c r="Y39" i="46"/>
  <c r="S57" i="29"/>
  <c r="W54" i="29"/>
  <c r="U54" i="29"/>
  <c r="V54" i="29" s="1"/>
  <c r="S37" i="29"/>
  <c r="W34" i="29"/>
  <c r="Y34" i="29" s="1"/>
  <c r="U34" i="29"/>
  <c r="V34" i="29" s="1"/>
  <c r="W25" i="29"/>
  <c r="Y25" i="29" s="1"/>
  <c r="Z25" i="29" s="1"/>
  <c r="U25" i="29"/>
  <c r="V25" i="29" s="1"/>
  <c r="W36" i="29"/>
  <c r="Y36" i="29" s="1"/>
  <c r="Z36" i="29" s="1"/>
  <c r="U36" i="29"/>
  <c r="V36" i="29" s="1"/>
  <c r="AB62" i="46"/>
  <c r="AC59" i="46"/>
  <c r="AD59" i="46" s="1"/>
  <c r="AF59" i="46"/>
  <c r="N35" i="29"/>
  <c r="M37" i="29"/>
  <c r="N37" i="29" s="1"/>
  <c r="AF27" i="46"/>
  <c r="M32" i="29"/>
  <c r="N32" i="29" s="1"/>
  <c r="N29" i="29"/>
  <c r="AF54" i="46"/>
  <c r="O27" i="29"/>
  <c r="Q24" i="29"/>
  <c r="Q25" i="29"/>
  <c r="R25" i="29" s="1"/>
  <c r="O65" i="29"/>
  <c r="Y9" i="46"/>
  <c r="Z9" i="46" s="1"/>
  <c r="AB66" i="46"/>
  <c r="Y41" i="41"/>
  <c r="Z41" i="41" s="1"/>
  <c r="Q24" i="41"/>
  <c r="Q27" i="41" s="1"/>
  <c r="R27" i="41" s="1"/>
  <c r="O65" i="41"/>
  <c r="O57" i="29"/>
  <c r="O12" i="41"/>
  <c r="Q9" i="41"/>
  <c r="Y39" i="41"/>
  <c r="Z39" i="41" s="1"/>
  <c r="AB64" i="46"/>
  <c r="AC14" i="46"/>
  <c r="AD14" i="46" s="1"/>
  <c r="S66" i="29"/>
  <c r="X52" i="46"/>
  <c r="Y49" i="46"/>
  <c r="Q56" i="41"/>
  <c r="R56" i="41" s="1"/>
  <c r="O57" i="41"/>
  <c r="S12" i="41"/>
  <c r="W9" i="41"/>
  <c r="W12" i="41" s="1"/>
  <c r="S64" i="41"/>
  <c r="U9" i="41"/>
  <c r="W34" i="41"/>
  <c r="Y34" i="41" s="1"/>
  <c r="S37" i="41"/>
  <c r="W26" i="41"/>
  <c r="Y26" i="41" s="1"/>
  <c r="Z26" i="41" s="1"/>
  <c r="U26" i="41"/>
  <c r="V26" i="41" s="1"/>
  <c r="W25" i="41"/>
  <c r="S65" i="41"/>
  <c r="W46" i="41"/>
  <c r="Y46" i="41" s="1"/>
  <c r="Z46" i="41" s="1"/>
  <c r="U46" i="41"/>
  <c r="V46" i="41" s="1"/>
  <c r="W35" i="41"/>
  <c r="Y35" i="41" s="1"/>
  <c r="Z35" i="41" s="1"/>
  <c r="W21" i="41"/>
  <c r="W22" i="41" s="1"/>
  <c r="U21" i="41"/>
  <c r="V21" i="41" s="1"/>
  <c r="S66" i="41"/>
  <c r="W36" i="41"/>
  <c r="Y36" i="41" s="1"/>
  <c r="Z36" i="41" s="1"/>
  <c r="I41" i="31"/>
  <c r="O66" i="41"/>
  <c r="AG34" i="46"/>
  <c r="AH34" i="46" s="1"/>
  <c r="AG26" i="46"/>
  <c r="AH26" i="46" s="1"/>
  <c r="Y31" i="29"/>
  <c r="Z31" i="29" s="1"/>
  <c r="Y10" i="29"/>
  <c r="Z10" i="29" s="1"/>
  <c r="Q9" i="29"/>
  <c r="O12" i="29"/>
  <c r="N54" i="29"/>
  <c r="M57" i="29"/>
  <c r="N57" i="29" s="1"/>
  <c r="W50" i="29"/>
  <c r="W52" i="29" s="1"/>
  <c r="S42" i="29"/>
  <c r="W41" i="29"/>
  <c r="Y41" i="29" s="1"/>
  <c r="Z41" i="29" s="1"/>
  <c r="S12" i="29"/>
  <c r="W55" i="29"/>
  <c r="Y55" i="29" s="1"/>
  <c r="Z55" i="29" s="1"/>
  <c r="DC50" i="29"/>
  <c r="AA50" i="29" s="1"/>
  <c r="AE50" i="29" s="1"/>
  <c r="DC54" i="29"/>
  <c r="AA54" i="29" s="1"/>
  <c r="AE54" i="29" s="1"/>
  <c r="AG54" i="29" s="1"/>
  <c r="DC31" i="29"/>
  <c r="AA31" i="29" s="1"/>
  <c r="DC55" i="29"/>
  <c r="AA55" i="29" s="1"/>
  <c r="DC59" i="29"/>
  <c r="AA59" i="29" s="1"/>
  <c r="AC59" i="29" s="1"/>
  <c r="DC35" i="29"/>
  <c r="AA35" i="29" s="1"/>
  <c r="AC35" i="29" s="1"/>
  <c r="AD35" i="29" s="1"/>
  <c r="DC25" i="29"/>
  <c r="AA25" i="29" s="1"/>
  <c r="AE25" i="29" s="1"/>
  <c r="DC44" i="29"/>
  <c r="AA44" i="29" s="1"/>
  <c r="DC51" i="29"/>
  <c r="AA51" i="29" s="1"/>
  <c r="AC51" i="29" s="1"/>
  <c r="AD51" i="29" s="1"/>
  <c r="DC11" i="29"/>
  <c r="AA11" i="29" s="1"/>
  <c r="AC11" i="29" s="1"/>
  <c r="AD11" i="29" s="1"/>
  <c r="DC41" i="29"/>
  <c r="AA41" i="29" s="1"/>
  <c r="AC41" i="29" s="1"/>
  <c r="AD41" i="29" s="1"/>
  <c r="DC46" i="29"/>
  <c r="AA46" i="29" s="1"/>
  <c r="AE46" i="29" s="1"/>
  <c r="DC29" i="29"/>
  <c r="AA29" i="29" s="1"/>
  <c r="AC29" i="29" s="1"/>
  <c r="DD7" i="29"/>
  <c r="DC45" i="29"/>
  <c r="AA45" i="29" s="1"/>
  <c r="AE45" i="29" s="1"/>
  <c r="DC30" i="29"/>
  <c r="AA30" i="29" s="1"/>
  <c r="DC36" i="29"/>
  <c r="AA36" i="29" s="1"/>
  <c r="AE36" i="29" s="1"/>
  <c r="DC56" i="29"/>
  <c r="AA56" i="29" s="1"/>
  <c r="AE56" i="29" s="1"/>
  <c r="DC10" i="29"/>
  <c r="AA10" i="29" s="1"/>
  <c r="AC10" i="29" s="1"/>
  <c r="AD10" i="29" s="1"/>
  <c r="DC24" i="29"/>
  <c r="AA24" i="29" s="1"/>
  <c r="DC34" i="29"/>
  <c r="AA34" i="29" s="1"/>
  <c r="AC34" i="29" s="1"/>
  <c r="DC20" i="29"/>
  <c r="AA20" i="29" s="1"/>
  <c r="AE20" i="29" s="1"/>
  <c r="DC19" i="29"/>
  <c r="AA19" i="29" s="1"/>
  <c r="DC49" i="29"/>
  <c r="AA49" i="29" s="1"/>
  <c r="DC9" i="29"/>
  <c r="AA9" i="29" s="1"/>
  <c r="AC9" i="29" s="1"/>
  <c r="DC61" i="29"/>
  <c r="AA61" i="29" s="1"/>
  <c r="DC21" i="29"/>
  <c r="AA21" i="29" s="1"/>
  <c r="AC21" i="29" s="1"/>
  <c r="AD21" i="29" s="1"/>
  <c r="DC40" i="29"/>
  <c r="AA40" i="29" s="1"/>
  <c r="AC40" i="29" s="1"/>
  <c r="AD40" i="29" s="1"/>
  <c r="DC14" i="29"/>
  <c r="AA14" i="29" s="1"/>
  <c r="AC14" i="29" s="1"/>
  <c r="AD14" i="29" s="1"/>
  <c r="DC39" i="29"/>
  <c r="AA39" i="29" s="1"/>
  <c r="AC39" i="29" s="1"/>
  <c r="DC26" i="29"/>
  <c r="AA26" i="29" s="1"/>
  <c r="AC26" i="29" s="1"/>
  <c r="AD26" i="29" s="1"/>
  <c r="DC60" i="29"/>
  <c r="AA60" i="29" s="1"/>
  <c r="DC16" i="29"/>
  <c r="AA16" i="29" s="1"/>
  <c r="DC15" i="29"/>
  <c r="AA15" i="29" s="1"/>
  <c r="AC15" i="29" s="1"/>
  <c r="AD15" i="29" s="1"/>
  <c r="AB32" i="46"/>
  <c r="DS7" i="46"/>
  <c r="DR31" i="46"/>
  <c r="AJ31" i="46" s="1"/>
  <c r="AN31" i="46" s="1"/>
  <c r="DR59" i="46"/>
  <c r="AJ59" i="46" s="1"/>
  <c r="DR39" i="46"/>
  <c r="AJ39" i="46" s="1"/>
  <c r="AN39" i="46" s="1"/>
  <c r="DR51" i="46"/>
  <c r="AJ51" i="46" s="1"/>
  <c r="AK51" i="46" s="1"/>
  <c r="AL51" i="46" s="1"/>
  <c r="DR60" i="46"/>
  <c r="AJ60" i="46" s="1"/>
  <c r="AK60" i="46" s="1"/>
  <c r="AL60" i="46" s="1"/>
  <c r="DR40" i="46"/>
  <c r="AJ40" i="46" s="1"/>
  <c r="DR20" i="46"/>
  <c r="AJ20" i="46" s="1"/>
  <c r="AK20" i="46" s="1"/>
  <c r="AL20" i="46" s="1"/>
  <c r="DR46" i="46"/>
  <c r="AJ46" i="46" s="1"/>
  <c r="AK46" i="46" s="1"/>
  <c r="AL46" i="46" s="1"/>
  <c r="DR36" i="46"/>
  <c r="AJ36" i="46" s="1"/>
  <c r="AK36" i="46" s="1"/>
  <c r="AL36" i="46" s="1"/>
  <c r="DR26" i="46"/>
  <c r="AJ26" i="46" s="1"/>
  <c r="DR34" i="46"/>
  <c r="AJ34" i="46" s="1"/>
  <c r="AK34" i="46" s="1"/>
  <c r="DR61" i="46"/>
  <c r="AJ61" i="46" s="1"/>
  <c r="DR45" i="46"/>
  <c r="AJ45" i="46" s="1"/>
  <c r="AK45" i="46" s="1"/>
  <c r="AL45" i="46" s="1"/>
  <c r="DR10" i="46"/>
  <c r="AJ10" i="46" s="1"/>
  <c r="DR54" i="46"/>
  <c r="AJ54" i="46" s="1"/>
  <c r="AN54" i="46" s="1"/>
  <c r="DR29" i="46"/>
  <c r="AJ29" i="46" s="1"/>
  <c r="AK29" i="46" s="1"/>
  <c r="DR56" i="46"/>
  <c r="AJ56" i="46" s="1"/>
  <c r="AK56" i="46" s="1"/>
  <c r="AL56" i="46" s="1"/>
  <c r="DR35" i="46"/>
  <c r="AJ35" i="46" s="1"/>
  <c r="AK35" i="46" s="1"/>
  <c r="AL35" i="46" s="1"/>
  <c r="DR19" i="46"/>
  <c r="AJ19" i="46" s="1"/>
  <c r="AK19" i="46" s="1"/>
  <c r="DR21" i="46"/>
  <c r="AJ21" i="46" s="1"/>
  <c r="AN21" i="46" s="1"/>
  <c r="DR49" i="46"/>
  <c r="AJ49" i="46" s="1"/>
  <c r="AK49" i="46" s="1"/>
  <c r="DR24" i="46"/>
  <c r="AJ24" i="46" s="1"/>
  <c r="DR55" i="46"/>
  <c r="AJ55" i="46" s="1"/>
  <c r="AK55" i="46" s="1"/>
  <c r="AL55" i="46" s="1"/>
  <c r="DR30" i="46"/>
  <c r="AJ30" i="46" s="1"/>
  <c r="DR9" i="46"/>
  <c r="AJ9" i="46" s="1"/>
  <c r="AK9" i="46" s="1"/>
  <c r="DR11" i="46"/>
  <c r="AJ11" i="46" s="1"/>
  <c r="DR44" i="46"/>
  <c r="AJ44" i="46" s="1"/>
  <c r="AK44" i="46" s="1"/>
  <c r="DR50" i="46"/>
  <c r="AJ50" i="46" s="1"/>
  <c r="AK50" i="46" s="1"/>
  <c r="AL50" i="46" s="1"/>
  <c r="DR25" i="46"/>
  <c r="AJ25" i="46" s="1"/>
  <c r="AN25" i="46" s="1"/>
  <c r="DR41" i="46"/>
  <c r="AJ41" i="46" s="1"/>
  <c r="AK41" i="46" s="1"/>
  <c r="AL41" i="46" s="1"/>
  <c r="DR14" i="46"/>
  <c r="AJ14" i="46" s="1"/>
  <c r="AK14" i="46" s="1"/>
  <c r="AL14" i="46" s="1"/>
  <c r="DR15" i="46"/>
  <c r="AJ15" i="46" s="1"/>
  <c r="DR16" i="46"/>
  <c r="AJ16" i="46" s="1"/>
  <c r="AF31" i="46"/>
  <c r="AG31" i="46" s="1"/>
  <c r="AH31" i="46" s="1"/>
  <c r="S64" i="29"/>
  <c r="N49" i="29"/>
  <c r="M52" i="29"/>
  <c r="N52" i="29" s="1"/>
  <c r="W30" i="29"/>
  <c r="Y30" i="29" s="1"/>
  <c r="Z30" i="29" s="1"/>
  <c r="X62" i="46"/>
  <c r="AF11" i="46"/>
  <c r="AG11" i="46" s="1"/>
  <c r="AH11" i="46" s="1"/>
  <c r="W50" i="41"/>
  <c r="Y50" i="41" s="1"/>
  <c r="Z50" i="41" s="1"/>
  <c r="S47" i="41"/>
  <c r="W44" i="41"/>
  <c r="Y44" i="41" s="1"/>
  <c r="S27" i="41"/>
  <c r="W61" i="41"/>
  <c r="Y61" i="41" s="1"/>
  <c r="Z61" i="41" s="1"/>
  <c r="S52" i="41"/>
  <c r="O62" i="41"/>
  <c r="I59" i="31"/>
  <c r="AG24" i="46"/>
  <c r="AH24" i="46" s="1"/>
  <c r="Y61" i="29"/>
  <c r="Z61" i="29" s="1"/>
  <c r="W12" i="29"/>
  <c r="N19" i="29"/>
  <c r="M22" i="29"/>
  <c r="N22" i="29" s="1"/>
  <c r="N44" i="29"/>
  <c r="M47" i="29"/>
  <c r="N47" i="29" s="1"/>
  <c r="X37" i="46"/>
  <c r="O42" i="41"/>
  <c r="Y44" i="46"/>
  <c r="W45" i="29"/>
  <c r="Y45" i="29" s="1"/>
  <c r="Z45" i="29" s="1"/>
  <c r="W35" i="29"/>
  <c r="Y35" i="29" s="1"/>
  <c r="Z35" i="29" s="1"/>
  <c r="S65" i="29"/>
  <c r="S52" i="29"/>
  <c r="W60" i="29"/>
  <c r="W62" i="29" s="1"/>
  <c r="AB47" i="46"/>
  <c r="AB22" i="46"/>
  <c r="AB52" i="46"/>
  <c r="O32" i="41"/>
  <c r="Q39" i="41"/>
  <c r="W20" i="29"/>
  <c r="AF29" i="46"/>
  <c r="X32" i="46"/>
  <c r="W29" i="41"/>
  <c r="Y29" i="41" s="1"/>
  <c r="S32" i="41"/>
  <c r="W31" i="41"/>
  <c r="Y31" i="41" s="1"/>
  <c r="Z31" i="41" s="1"/>
  <c r="DC20" i="41"/>
  <c r="AA20" i="41" s="1"/>
  <c r="AC20" i="41" s="1"/>
  <c r="AD20" i="41" s="1"/>
  <c r="DC36" i="41"/>
  <c r="AA36" i="41" s="1"/>
  <c r="AE36" i="41" s="1"/>
  <c r="DC21" i="41"/>
  <c r="AA21" i="41" s="1"/>
  <c r="DC51" i="41"/>
  <c r="AA51" i="41" s="1"/>
  <c r="AE51" i="41" s="1"/>
  <c r="DC19" i="41"/>
  <c r="AA19" i="41" s="1"/>
  <c r="AC19" i="41" s="1"/>
  <c r="DC46" i="41"/>
  <c r="AA46" i="41" s="1"/>
  <c r="AE46" i="41" s="1"/>
  <c r="DC30" i="41"/>
  <c r="AA30" i="41" s="1"/>
  <c r="DC39" i="41"/>
  <c r="AA39" i="41" s="1"/>
  <c r="AC39" i="41" s="1"/>
  <c r="DC26" i="41"/>
  <c r="AA26" i="41" s="1"/>
  <c r="AE26" i="41" s="1"/>
  <c r="DC59" i="41"/>
  <c r="AA59" i="41" s="1"/>
  <c r="AE59" i="41" s="1"/>
  <c r="AG59" i="41" s="1"/>
  <c r="DC9" i="41"/>
  <c r="AA9" i="41" s="1"/>
  <c r="AE9" i="41" s="1"/>
  <c r="DC49" i="41"/>
  <c r="AA49" i="41" s="1"/>
  <c r="AC49" i="41" s="1"/>
  <c r="DC54" i="41"/>
  <c r="AA54" i="41" s="1"/>
  <c r="AC54" i="41" s="1"/>
  <c r="DC10" i="41"/>
  <c r="AA10" i="41" s="1"/>
  <c r="AC10" i="41" s="1"/>
  <c r="DC44" i="41"/>
  <c r="AA44" i="41" s="1"/>
  <c r="DC11" i="41"/>
  <c r="AA11" i="41" s="1"/>
  <c r="AC11" i="41" s="1"/>
  <c r="DC60" i="41"/>
  <c r="AA60" i="41" s="1"/>
  <c r="DC61" i="41"/>
  <c r="AA61" i="41" s="1"/>
  <c r="DC56" i="41"/>
  <c r="AA56" i="41" s="1"/>
  <c r="DC29" i="41"/>
  <c r="AA29" i="41" s="1"/>
  <c r="AE29" i="41" s="1"/>
  <c r="AG29" i="41" s="1"/>
  <c r="DC34" i="41"/>
  <c r="AA34" i="41" s="1"/>
  <c r="AC34" i="41" s="1"/>
  <c r="DC24" i="41"/>
  <c r="AA24" i="41" s="1"/>
  <c r="AE24" i="41" s="1"/>
  <c r="AG24" i="41" s="1"/>
  <c r="DD7" i="41"/>
  <c r="DC31" i="41"/>
  <c r="AA31" i="41" s="1"/>
  <c r="AC31" i="41" s="1"/>
  <c r="AD31" i="41" s="1"/>
  <c r="DC40" i="41"/>
  <c r="AA40" i="41" s="1"/>
  <c r="AE40" i="41" s="1"/>
  <c r="DC25" i="41"/>
  <c r="AA25" i="41" s="1"/>
  <c r="AC25" i="41" s="1"/>
  <c r="AD25" i="41" s="1"/>
  <c r="DC55" i="41"/>
  <c r="AA55" i="41" s="1"/>
  <c r="AC55" i="41" s="1"/>
  <c r="AD55" i="41" s="1"/>
  <c r="DC41" i="41"/>
  <c r="AA41" i="41" s="1"/>
  <c r="AE41" i="41" s="1"/>
  <c r="DC35" i="41"/>
  <c r="AA35" i="41" s="1"/>
  <c r="AE35" i="41" s="1"/>
  <c r="DC45" i="41"/>
  <c r="AA45" i="41" s="1"/>
  <c r="DC50" i="41"/>
  <c r="AA50" i="41" s="1"/>
  <c r="AE50" i="41" s="1"/>
  <c r="DC16" i="41"/>
  <c r="AA16" i="41" s="1"/>
  <c r="AC16" i="41" s="1"/>
  <c r="AD16" i="41" s="1"/>
  <c r="DC14" i="41"/>
  <c r="AA14" i="41" s="1"/>
  <c r="AC14" i="41" s="1"/>
  <c r="DC15" i="41"/>
  <c r="AA15" i="41" s="1"/>
  <c r="AC15" i="41" s="1"/>
  <c r="AD15" i="41" s="1"/>
  <c r="AE56" i="41"/>
  <c r="S42" i="41"/>
  <c r="O22" i="29"/>
  <c r="M42" i="29"/>
  <c r="N42" i="29" s="1"/>
  <c r="N52" i="41"/>
  <c r="AG45" i="46"/>
  <c r="AH45" i="46" s="1"/>
  <c r="AG21" i="46"/>
  <c r="AH21" i="46" s="1"/>
  <c r="X65" i="46"/>
  <c r="O66" i="29"/>
  <c r="Q44" i="29"/>
  <c r="O47" i="29"/>
  <c r="Q29" i="29"/>
  <c r="O32" i="29"/>
  <c r="X57" i="46"/>
  <c r="W46" i="29"/>
  <c r="W56" i="29"/>
  <c r="Y56" i="29" s="1"/>
  <c r="Z56" i="29" s="1"/>
  <c r="S27" i="29"/>
  <c r="AB37" i="46"/>
  <c r="AF40" i="46"/>
  <c r="AG40" i="46" s="1"/>
  <c r="AH40" i="46" s="1"/>
  <c r="X22" i="46"/>
  <c r="O62" i="29"/>
  <c r="Q49" i="29"/>
  <c r="O52" i="29"/>
  <c r="AF49" i="46"/>
  <c r="S62" i="41"/>
  <c r="W59" i="41"/>
  <c r="Y59" i="41" s="1"/>
  <c r="W51" i="41"/>
  <c r="Y51" i="41" s="1"/>
  <c r="Z51" i="41" s="1"/>
  <c r="S57" i="41"/>
  <c r="W54" i="41"/>
  <c r="S22" i="41"/>
  <c r="Y29" i="46"/>
  <c r="E23" i="31"/>
  <c r="E66" i="31"/>
  <c r="E77" i="31" s="1"/>
  <c r="I23" i="31"/>
  <c r="I66" i="31"/>
  <c r="I77" i="31" s="1"/>
  <c r="J66" i="31"/>
  <c r="J77" i="31" s="1"/>
  <c r="F23" i="31"/>
  <c r="F66" i="31"/>
  <c r="F77" i="31" s="1"/>
  <c r="G23" i="31"/>
  <c r="G66" i="31"/>
  <c r="G77" i="31" s="1"/>
  <c r="K23" i="31"/>
  <c r="K66" i="31"/>
  <c r="K77" i="31" s="1"/>
  <c r="H23" i="31"/>
  <c r="H66" i="31"/>
  <c r="H77" i="31" s="1"/>
  <c r="D67" i="41"/>
  <c r="CT39" i="57"/>
  <c r="CT64" i="59"/>
  <c r="CS67" i="59"/>
  <c r="CT67" i="59" s="1"/>
  <c r="J12" i="40"/>
  <c r="R42" i="46"/>
  <c r="CK42" i="57"/>
  <c r="CL42" i="57" s="1"/>
  <c r="CL39" i="57"/>
  <c r="CC42" i="57"/>
  <c r="CD42" i="57" s="1"/>
  <c r="CD39" i="57"/>
  <c r="W48" i="33"/>
  <c r="F15" i="45"/>
  <c r="C67" i="48"/>
  <c r="U22" i="34"/>
  <c r="T51" i="47"/>
  <c r="G17" i="46"/>
  <c r="G64" i="46"/>
  <c r="W22" i="34"/>
  <c r="AD22" i="34"/>
  <c r="V22" i="34"/>
  <c r="T22" i="34"/>
  <c r="U51" i="33"/>
  <c r="D61" i="34"/>
  <c r="S61" i="34" s="1"/>
  <c r="E64" i="46"/>
  <c r="F64" i="46" s="1"/>
  <c r="V35" i="47"/>
  <c r="U35" i="47"/>
  <c r="AA35" i="47"/>
  <c r="I64" i="46"/>
  <c r="Q14" i="48"/>
  <c r="R14" i="48" s="1"/>
  <c r="U17" i="29"/>
  <c r="V17" i="29" s="1"/>
  <c r="M66" i="29"/>
  <c r="N66" i="29" s="1"/>
  <c r="D67" i="45"/>
  <c r="Y35" i="47"/>
  <c r="AC35" i="47"/>
  <c r="X35" i="47"/>
  <c r="Z35" i="47"/>
  <c r="AD35" i="47"/>
  <c r="AB35" i="47"/>
  <c r="BV66" i="57"/>
  <c r="G67" i="57"/>
  <c r="BA64" i="57"/>
  <c r="BA17" i="57"/>
  <c r="BB17" i="57" s="1"/>
  <c r="BB14" i="57"/>
  <c r="BV15" i="57"/>
  <c r="BU65" i="57"/>
  <c r="BV65" i="57" s="1"/>
  <c r="Z16" i="57"/>
  <c r="Y66" i="57"/>
  <c r="Z66" i="57" s="1"/>
  <c r="CH64" i="57"/>
  <c r="CG67" i="57"/>
  <c r="CH67" i="57" s="1"/>
  <c r="BE14" i="57"/>
  <c r="BC64" i="57"/>
  <c r="BF15" i="57"/>
  <c r="BE65" i="57"/>
  <c r="BF65" i="57" s="1"/>
  <c r="AX16" i="57"/>
  <c r="AW66" i="57"/>
  <c r="AX66" i="57" s="1"/>
  <c r="AS17" i="57"/>
  <c r="AT17" i="57" s="1"/>
  <c r="AS64" i="57"/>
  <c r="AT14" i="57"/>
  <c r="BQ17" i="57"/>
  <c r="BR17" i="57" s="1"/>
  <c r="BQ64" i="57"/>
  <c r="BR14" i="57"/>
  <c r="BS14" i="57" s="1"/>
  <c r="AH15" i="57"/>
  <c r="AG65" i="57"/>
  <c r="AH65" i="57" s="1"/>
  <c r="AH16" i="57"/>
  <c r="AG66" i="57"/>
  <c r="AH66" i="57" s="1"/>
  <c r="BL16" i="57"/>
  <c r="BK66" i="57"/>
  <c r="AE64" i="57"/>
  <c r="AE67" i="57" s="1"/>
  <c r="AE17" i="57"/>
  <c r="AG14" i="57"/>
  <c r="AP15" i="57"/>
  <c r="AO65" i="57"/>
  <c r="AP65" i="57" s="1"/>
  <c r="CJ15" i="57"/>
  <c r="CI65" i="57"/>
  <c r="AC64" i="57"/>
  <c r="AD14" i="57"/>
  <c r="AC17" i="57"/>
  <c r="AD17" i="57" s="1"/>
  <c r="AP16" i="57"/>
  <c r="AO66" i="57"/>
  <c r="AP66" i="57" s="1"/>
  <c r="CR15" i="57"/>
  <c r="CQ65" i="57"/>
  <c r="BZ64" i="57"/>
  <c r="BY67" i="57"/>
  <c r="BZ67" i="57" s="1"/>
  <c r="BC17" i="57"/>
  <c r="BC66" i="57"/>
  <c r="BE16" i="57"/>
  <c r="AM64" i="57"/>
  <c r="AM67" i="57" s="1"/>
  <c r="AO14" i="57"/>
  <c r="U17" i="57"/>
  <c r="V17" i="57" s="1"/>
  <c r="V14" i="57"/>
  <c r="U64" i="57"/>
  <c r="CC16" i="57"/>
  <c r="CB66" i="57"/>
  <c r="CI64" i="57"/>
  <c r="CI17" i="57"/>
  <c r="CK14" i="57"/>
  <c r="R15" i="57"/>
  <c r="Q65" i="57"/>
  <c r="R65" i="57" s="1"/>
  <c r="R16" i="57"/>
  <c r="Q66" i="57"/>
  <c r="R66" i="57" s="1"/>
  <c r="CA17" i="57"/>
  <c r="CC14" i="57"/>
  <c r="CA64" i="57"/>
  <c r="CA67" i="57" s="1"/>
  <c r="J15" i="57"/>
  <c r="I65" i="57"/>
  <c r="I17" i="57"/>
  <c r="J17" i="57" s="1"/>
  <c r="AK64" i="57"/>
  <c r="AK17" i="57"/>
  <c r="AL17" i="57" s="1"/>
  <c r="AL14" i="57"/>
  <c r="W17" i="57"/>
  <c r="Y14" i="57"/>
  <c r="W64" i="57"/>
  <c r="W67" i="57" s="1"/>
  <c r="O17" i="57"/>
  <c r="O64" i="57"/>
  <c r="O67" i="57" s="1"/>
  <c r="Q14" i="57"/>
  <c r="CO17" i="57"/>
  <c r="CP17" i="57" s="1"/>
  <c r="CO64" i="57"/>
  <c r="CP14" i="57"/>
  <c r="CQ14" i="57" s="1"/>
  <c r="F65" i="57"/>
  <c r="E67" i="57"/>
  <c r="F67" i="57" s="1"/>
  <c r="AX15" i="57"/>
  <c r="AW65" i="57"/>
  <c r="AX65" i="57" s="1"/>
  <c r="J16" i="57"/>
  <c r="I66" i="57"/>
  <c r="J66" i="57" s="1"/>
  <c r="CJ16" i="57"/>
  <c r="CI66" i="57"/>
  <c r="BN15" i="57"/>
  <c r="BM65" i="57"/>
  <c r="BN65" i="57" s="1"/>
  <c r="CR16" i="57"/>
  <c r="CQ66" i="57"/>
  <c r="N14" i="57"/>
  <c r="M17" i="57"/>
  <c r="N17" i="57" s="1"/>
  <c r="M64" i="57"/>
  <c r="CC15" i="57"/>
  <c r="CB17" i="57"/>
  <c r="CB65" i="57"/>
  <c r="AW14" i="57"/>
  <c r="AU64" i="57"/>
  <c r="AU67" i="57" s="1"/>
  <c r="Z15" i="57"/>
  <c r="Y65" i="57"/>
  <c r="Z65" i="57" s="1"/>
  <c r="BK17" i="57"/>
  <c r="BM14" i="57"/>
  <c r="BK64" i="57"/>
  <c r="BJ14" i="57"/>
  <c r="BI17" i="57"/>
  <c r="BJ17" i="57" s="1"/>
  <c r="BI64" i="57"/>
  <c r="J52" i="40"/>
  <c r="N12" i="31"/>
  <c r="M23" i="31"/>
  <c r="AX59" i="54"/>
  <c r="AW62" i="54"/>
  <c r="AX62" i="54" s="1"/>
  <c r="J50" i="41"/>
  <c r="CO55" i="54"/>
  <c r="CP55" i="54" s="1"/>
  <c r="CQ55" i="54" s="1"/>
  <c r="CR55" i="54" s="1"/>
  <c r="CS55" i="54" s="1"/>
  <c r="CT55" i="54" s="1"/>
  <c r="Q22" i="46"/>
  <c r="R22" i="46" s="1"/>
  <c r="J52" i="45"/>
  <c r="I52" i="42"/>
  <c r="J52" i="42" s="1"/>
  <c r="CO50" i="54"/>
  <c r="CP50" i="54" s="1"/>
  <c r="CQ50" i="54" s="1"/>
  <c r="CR50" i="54" s="1"/>
  <c r="CS50" i="54" s="1"/>
  <c r="CT50" i="54" s="1"/>
  <c r="Q45" i="42"/>
  <c r="R45" i="42" s="1"/>
  <c r="AO47" i="54"/>
  <c r="AP47" i="54" s="1"/>
  <c r="AP44" i="54"/>
  <c r="CO40" i="54"/>
  <c r="CP40" i="54" s="1"/>
  <c r="CQ40" i="54" s="1"/>
  <c r="CR40" i="54" s="1"/>
  <c r="CS40" i="54" s="1"/>
  <c r="CT40" i="54" s="1"/>
  <c r="CM37" i="54"/>
  <c r="J37" i="40"/>
  <c r="CM27" i="54"/>
  <c r="BY17" i="54"/>
  <c r="BZ17" i="54" s="1"/>
  <c r="BZ14" i="54"/>
  <c r="CA14" i="54" s="1"/>
  <c r="CA64" i="54" s="1"/>
  <c r="CO16" i="54"/>
  <c r="CP16" i="54" s="1"/>
  <c r="CQ16" i="54" s="1"/>
  <c r="CR16" i="54" s="1"/>
  <c r="CS16" i="54" s="1"/>
  <c r="CT16" i="54" s="1"/>
  <c r="G17" i="42"/>
  <c r="CO15" i="54"/>
  <c r="CP15" i="54" s="1"/>
  <c r="CQ15" i="54" s="1"/>
  <c r="CR15" i="54" s="1"/>
  <c r="CS15" i="54" s="1"/>
  <c r="CT15" i="54" s="1"/>
  <c r="U64" i="54"/>
  <c r="U17" i="54"/>
  <c r="V17" i="54" s="1"/>
  <c r="V14" i="54"/>
  <c r="AP16" i="54"/>
  <c r="AO66" i="54"/>
  <c r="AP66" i="54" s="1"/>
  <c r="X64" i="54"/>
  <c r="X67" i="54" s="1"/>
  <c r="X17" i="54"/>
  <c r="Y14" i="54"/>
  <c r="BI64" i="54"/>
  <c r="BI17" i="54"/>
  <c r="BJ17" i="54" s="1"/>
  <c r="BJ14" i="54"/>
  <c r="AX16" i="54"/>
  <c r="AW66" i="54"/>
  <c r="AX66" i="54" s="1"/>
  <c r="O17" i="54"/>
  <c r="O64" i="54"/>
  <c r="O67" i="54" s="1"/>
  <c r="BL16" i="54"/>
  <c r="BL17" i="54" s="1"/>
  <c r="BK66" i="54"/>
  <c r="AL14" i="54"/>
  <c r="AK17" i="54"/>
  <c r="AL17" i="54" s="1"/>
  <c r="AK64" i="54"/>
  <c r="AV64" i="54"/>
  <c r="AV67" i="54" s="1"/>
  <c r="AW14" i="54"/>
  <c r="AV17" i="54"/>
  <c r="F14" i="54"/>
  <c r="E17" i="54"/>
  <c r="F17" i="54" s="1"/>
  <c r="E64" i="54"/>
  <c r="Z15" i="54"/>
  <c r="Y65" i="54"/>
  <c r="Z65" i="54" s="1"/>
  <c r="BK17" i="54"/>
  <c r="BK64" i="54"/>
  <c r="AE17" i="54"/>
  <c r="AE64" i="54"/>
  <c r="AE67" i="54" s="1"/>
  <c r="G64" i="54"/>
  <c r="G67" i="54" s="1"/>
  <c r="G17" i="54"/>
  <c r="Q14" i="54"/>
  <c r="P17" i="54"/>
  <c r="P64" i="54"/>
  <c r="P67" i="54" s="1"/>
  <c r="AC64" i="54"/>
  <c r="AD14" i="54"/>
  <c r="AC17" i="54"/>
  <c r="AD17" i="54" s="1"/>
  <c r="AU17" i="54"/>
  <c r="AU64" i="54"/>
  <c r="AU67" i="54" s="1"/>
  <c r="AP15" i="54"/>
  <c r="AO65" i="54"/>
  <c r="AP65" i="54" s="1"/>
  <c r="M64" i="54"/>
  <c r="N14" i="54"/>
  <c r="M17" i="54"/>
  <c r="N17" i="54" s="1"/>
  <c r="AT14" i="54"/>
  <c r="AS64" i="54"/>
  <c r="AS17" i="54"/>
  <c r="AT17" i="54" s="1"/>
  <c r="Z16" i="54"/>
  <c r="Y66" i="54"/>
  <c r="Z66" i="54" s="1"/>
  <c r="BD17" i="54"/>
  <c r="BE14" i="54"/>
  <c r="BD64" i="54"/>
  <c r="BD67" i="54" s="1"/>
  <c r="AG14" i="54"/>
  <c r="AF17" i="54"/>
  <c r="AF64" i="54"/>
  <c r="AF67" i="54" s="1"/>
  <c r="H64" i="54"/>
  <c r="H67" i="54" s="1"/>
  <c r="H17" i="54"/>
  <c r="I14" i="54"/>
  <c r="AM64" i="54"/>
  <c r="AM67" i="54" s="1"/>
  <c r="AM17" i="54"/>
  <c r="R16" i="54"/>
  <c r="Q66" i="54"/>
  <c r="R66" i="54" s="1"/>
  <c r="AX15" i="54"/>
  <c r="AW65" i="54"/>
  <c r="AX65" i="54" s="1"/>
  <c r="BA17" i="54"/>
  <c r="BB17" i="54" s="1"/>
  <c r="BA64" i="54"/>
  <c r="BB14" i="54"/>
  <c r="AH16" i="54"/>
  <c r="AG66" i="54"/>
  <c r="AH66" i="54" s="1"/>
  <c r="BQ17" i="54"/>
  <c r="BR17" i="54" s="1"/>
  <c r="BR14" i="54"/>
  <c r="BS14" i="54" s="1"/>
  <c r="BU14" i="54" s="1"/>
  <c r="BQ64" i="54"/>
  <c r="BF15" i="54"/>
  <c r="BE65" i="54"/>
  <c r="BF65" i="54" s="1"/>
  <c r="BM14" i="54"/>
  <c r="BM64" i="54" s="1"/>
  <c r="AO14" i="54"/>
  <c r="AN64" i="54"/>
  <c r="AN67" i="54" s="1"/>
  <c r="AH15" i="54"/>
  <c r="AG65" i="54"/>
  <c r="AH65" i="54" s="1"/>
  <c r="BC17" i="54"/>
  <c r="BC64" i="54"/>
  <c r="BC67" i="54" s="1"/>
  <c r="W17" i="54"/>
  <c r="W64" i="54"/>
  <c r="W67" i="54" s="1"/>
  <c r="BF16" i="54"/>
  <c r="BE66" i="54"/>
  <c r="BF66" i="54" s="1"/>
  <c r="J16" i="54"/>
  <c r="I66" i="54"/>
  <c r="J66" i="54" s="1"/>
  <c r="J15" i="54"/>
  <c r="I65" i="54"/>
  <c r="J65" i="54" s="1"/>
  <c r="R15" i="54"/>
  <c r="Q65" i="54"/>
  <c r="R65" i="54" s="1"/>
  <c r="CO45" i="54"/>
  <c r="CP45" i="54" s="1"/>
  <c r="CQ45" i="54" s="1"/>
  <c r="CR45" i="54" s="1"/>
  <c r="CS45" i="54" s="1"/>
  <c r="CT45" i="54" s="1"/>
  <c r="CO41" i="54"/>
  <c r="CP41" i="54" s="1"/>
  <c r="CQ41" i="54" s="1"/>
  <c r="CR41" i="54" s="1"/>
  <c r="CS41" i="54" s="1"/>
  <c r="CT41" i="54" s="1"/>
  <c r="CO51" i="54"/>
  <c r="CP51" i="54" s="1"/>
  <c r="CQ51" i="54" s="1"/>
  <c r="CR51" i="54" s="1"/>
  <c r="CS51" i="54" s="1"/>
  <c r="CT51" i="54" s="1"/>
  <c r="CO60" i="54"/>
  <c r="CP60" i="54" s="1"/>
  <c r="CQ60" i="54" s="1"/>
  <c r="CR60" i="54" s="1"/>
  <c r="CS60" i="54" s="1"/>
  <c r="CT60" i="54" s="1"/>
  <c r="CM66" i="54"/>
  <c r="CM57" i="54"/>
  <c r="CO21" i="54"/>
  <c r="CP21" i="54" s="1"/>
  <c r="CQ21" i="54" s="1"/>
  <c r="CR21" i="54" s="1"/>
  <c r="CS21" i="54" s="1"/>
  <c r="CT21" i="54" s="1"/>
  <c r="CO30" i="54"/>
  <c r="CP30" i="54" s="1"/>
  <c r="CQ30" i="54" s="1"/>
  <c r="CR30" i="54" s="1"/>
  <c r="CS30" i="54" s="1"/>
  <c r="CT30" i="54" s="1"/>
  <c r="CM42" i="54"/>
  <c r="BU44" i="54"/>
  <c r="BT47" i="54"/>
  <c r="CA66" i="54"/>
  <c r="CB11" i="54"/>
  <c r="CA37" i="54"/>
  <c r="CB34" i="54"/>
  <c r="BM32" i="54"/>
  <c r="BN32" i="54" s="1"/>
  <c r="BN29" i="54"/>
  <c r="CG62" i="54"/>
  <c r="CH62" i="54" s="1"/>
  <c r="CH59" i="54"/>
  <c r="CI59" i="54" s="1"/>
  <c r="CA12" i="54"/>
  <c r="CB9" i="54"/>
  <c r="BU39" i="54"/>
  <c r="BT42" i="54"/>
  <c r="CN66" i="54"/>
  <c r="CO11" i="54"/>
  <c r="CN42" i="54"/>
  <c r="CO39" i="54"/>
  <c r="CO31" i="54"/>
  <c r="CP31" i="54" s="1"/>
  <c r="CQ31" i="54" s="1"/>
  <c r="CR31" i="54" s="1"/>
  <c r="CS31" i="54" s="1"/>
  <c r="CT31" i="54" s="1"/>
  <c r="BU57" i="54"/>
  <c r="BV57" i="54" s="1"/>
  <c r="BV54" i="54"/>
  <c r="CM22" i="54"/>
  <c r="CM32" i="54"/>
  <c r="BM62" i="54"/>
  <c r="BN62" i="54" s="1"/>
  <c r="BN59" i="54"/>
  <c r="CH34" i="54"/>
  <c r="CI34" i="54" s="1"/>
  <c r="CG37" i="54"/>
  <c r="CH37" i="54" s="1"/>
  <c r="CH29" i="54"/>
  <c r="CI29" i="54" s="1"/>
  <c r="CG32" i="54"/>
  <c r="CH32" i="54" s="1"/>
  <c r="CF67" i="54"/>
  <c r="BT22" i="54"/>
  <c r="BU19" i="54"/>
  <c r="CA62" i="54"/>
  <c r="CB59" i="54"/>
  <c r="CN64" i="54"/>
  <c r="CN12" i="54"/>
  <c r="CO9" i="54"/>
  <c r="CM47" i="54"/>
  <c r="CA22" i="54"/>
  <c r="CB19" i="54"/>
  <c r="CH49" i="54"/>
  <c r="CI49" i="54" s="1"/>
  <c r="CG52" i="54"/>
  <c r="CH52" i="54" s="1"/>
  <c r="CG66" i="54"/>
  <c r="CH66" i="54" s="1"/>
  <c r="CH11" i="54"/>
  <c r="CI11" i="54" s="1"/>
  <c r="CA27" i="54"/>
  <c r="CB24" i="54"/>
  <c r="BT37" i="54"/>
  <c r="BU34" i="54"/>
  <c r="BZ64" i="54"/>
  <c r="BY67" i="54"/>
  <c r="BZ67" i="54" s="1"/>
  <c r="CN65" i="54"/>
  <c r="CO10" i="54"/>
  <c r="CN37" i="54"/>
  <c r="CO34" i="54"/>
  <c r="CN32" i="54"/>
  <c r="CO29" i="54"/>
  <c r="CO46" i="54"/>
  <c r="CP46" i="54" s="1"/>
  <c r="CQ46" i="54" s="1"/>
  <c r="CR46" i="54" s="1"/>
  <c r="CS46" i="54" s="1"/>
  <c r="CT46" i="54" s="1"/>
  <c r="CO44" i="54"/>
  <c r="CN47" i="54"/>
  <c r="CN57" i="54"/>
  <c r="CO54" i="54"/>
  <c r="CO61" i="54"/>
  <c r="CP61" i="54" s="1"/>
  <c r="CQ61" i="54" s="1"/>
  <c r="CR61" i="54" s="1"/>
  <c r="CS61" i="54" s="1"/>
  <c r="CT61" i="54" s="1"/>
  <c r="CA42" i="54"/>
  <c r="CB39" i="54"/>
  <c r="BT62" i="54"/>
  <c r="BU59" i="54"/>
  <c r="CM17" i="54"/>
  <c r="CM64" i="54"/>
  <c r="CM12" i="54"/>
  <c r="CM52" i="54"/>
  <c r="CH39" i="54"/>
  <c r="CI39" i="54" s="1"/>
  <c r="CG42" i="54"/>
  <c r="CH42" i="54" s="1"/>
  <c r="CG22" i="54"/>
  <c r="CH22" i="54" s="1"/>
  <c r="CH19" i="54"/>
  <c r="CI19" i="54" s="1"/>
  <c r="CG64" i="54"/>
  <c r="CG12" i="54"/>
  <c r="CH12" i="54" s="1"/>
  <c r="CH9" i="54"/>
  <c r="CI9" i="54" s="1"/>
  <c r="BM65" i="54"/>
  <c r="BN65" i="54" s="1"/>
  <c r="BN10" i="54"/>
  <c r="BM12" i="54"/>
  <c r="BN12" i="54" s="1"/>
  <c r="CG17" i="54"/>
  <c r="CH17" i="54" s="1"/>
  <c r="CH14" i="54"/>
  <c r="CI14" i="54" s="1"/>
  <c r="CA65" i="54"/>
  <c r="CB10" i="54"/>
  <c r="BU66" i="54"/>
  <c r="BV66" i="54" s="1"/>
  <c r="BV11" i="54"/>
  <c r="CG47" i="54"/>
  <c r="CH47" i="54" s="1"/>
  <c r="CH44" i="54"/>
  <c r="CI44" i="54" s="1"/>
  <c r="BT65" i="54"/>
  <c r="BU10" i="54"/>
  <c r="CA47" i="54"/>
  <c r="CB44" i="54"/>
  <c r="CG27" i="54"/>
  <c r="CH27" i="54" s="1"/>
  <c r="CH24" i="54"/>
  <c r="CI24" i="54" s="1"/>
  <c r="CA52" i="54"/>
  <c r="CB49" i="54"/>
  <c r="BT32" i="54"/>
  <c r="BU29" i="54"/>
  <c r="CA32" i="54"/>
  <c r="CB29" i="54"/>
  <c r="BM47" i="54"/>
  <c r="BN47" i="54" s="1"/>
  <c r="BN44" i="54"/>
  <c r="BU52" i="54"/>
  <c r="BV52" i="54" s="1"/>
  <c r="BV49" i="54"/>
  <c r="CG57" i="54"/>
  <c r="CH57" i="54" s="1"/>
  <c r="CH54" i="54"/>
  <c r="CI54" i="54" s="1"/>
  <c r="CN17" i="54"/>
  <c r="CO14" i="54"/>
  <c r="CN27" i="54"/>
  <c r="CO24" i="54"/>
  <c r="CN22" i="54"/>
  <c r="CO19" i="54"/>
  <c r="CO35" i="54"/>
  <c r="CP35" i="54" s="1"/>
  <c r="CQ35" i="54" s="1"/>
  <c r="CR35" i="54" s="1"/>
  <c r="CS35" i="54" s="1"/>
  <c r="CT35" i="54" s="1"/>
  <c r="CN52" i="54"/>
  <c r="CO49" i="54"/>
  <c r="CO59" i="54"/>
  <c r="CN62" i="54"/>
  <c r="CG65" i="54"/>
  <c r="CH65" i="54" s="1"/>
  <c r="CH10" i="54"/>
  <c r="CI10" i="54" s="1"/>
  <c r="BT17" i="54"/>
  <c r="BT64" i="54"/>
  <c r="BT12" i="54"/>
  <c r="BU9" i="54"/>
  <c r="CM65" i="54"/>
  <c r="CM62" i="54"/>
  <c r="CE67" i="54"/>
  <c r="CA57" i="54"/>
  <c r="CB54" i="54"/>
  <c r="BI35" i="53"/>
  <c r="BJ35" i="53" s="1"/>
  <c r="BK35" i="53" s="1"/>
  <c r="BL35" i="53" s="1"/>
  <c r="BM35" i="53" s="1"/>
  <c r="BN35" i="53" s="1"/>
  <c r="BI25" i="53"/>
  <c r="BJ25" i="53" s="1"/>
  <c r="BK25" i="53" s="1"/>
  <c r="BL25" i="53" s="1"/>
  <c r="BM25" i="53" s="1"/>
  <c r="BN25" i="53" s="1"/>
  <c r="BI30" i="53"/>
  <c r="BJ30" i="53" s="1"/>
  <c r="BK30" i="53" s="1"/>
  <c r="BL30" i="53" s="1"/>
  <c r="BM30" i="53" s="1"/>
  <c r="BN30" i="53" s="1"/>
  <c r="BI51" i="53"/>
  <c r="BJ51" i="53" s="1"/>
  <c r="BK51" i="53" s="1"/>
  <c r="BL51" i="53" s="1"/>
  <c r="BM51" i="53" s="1"/>
  <c r="BN51" i="53" s="1"/>
  <c r="BE20" i="53"/>
  <c r="BF20" i="53" s="1"/>
  <c r="AV17" i="53"/>
  <c r="H17" i="42"/>
  <c r="Q47" i="41"/>
  <c r="BE25" i="53"/>
  <c r="BF25" i="53" s="1"/>
  <c r="R32" i="46"/>
  <c r="AT14" i="53"/>
  <c r="AV64" i="53"/>
  <c r="AV67" i="53" s="1"/>
  <c r="AS17" i="53"/>
  <c r="AT17" i="53" s="1"/>
  <c r="AK17" i="53"/>
  <c r="AL17" i="53" s="1"/>
  <c r="AK64" i="53"/>
  <c r="AL14" i="53"/>
  <c r="BG66" i="53"/>
  <c r="U64" i="53"/>
  <c r="U17" i="53"/>
  <c r="V17" i="53" s="1"/>
  <c r="V14" i="53"/>
  <c r="M64" i="53"/>
  <c r="M17" i="53"/>
  <c r="N17" i="53" s="1"/>
  <c r="N14" i="53"/>
  <c r="AC17" i="53"/>
  <c r="AD17" i="53" s="1"/>
  <c r="AD14" i="53"/>
  <c r="AC64" i="53"/>
  <c r="Q37" i="46"/>
  <c r="R37" i="46" s="1"/>
  <c r="Y37" i="46"/>
  <c r="Z37" i="46" s="1"/>
  <c r="BE30" i="53"/>
  <c r="BF30" i="53" s="1"/>
  <c r="BC32" i="53"/>
  <c r="BC27" i="53"/>
  <c r="AX14" i="53"/>
  <c r="I14" i="42"/>
  <c r="AX47" i="53"/>
  <c r="X17" i="53"/>
  <c r="Y14" i="53"/>
  <c r="X64" i="53"/>
  <c r="X67" i="53" s="1"/>
  <c r="AH15" i="53"/>
  <c r="AG65" i="53"/>
  <c r="AH65" i="53" s="1"/>
  <c r="AA51" i="52"/>
  <c r="Z51" i="52"/>
  <c r="AC51" i="52"/>
  <c r="W51" i="52"/>
  <c r="V51" i="52"/>
  <c r="U51" i="52"/>
  <c r="Y51" i="52"/>
  <c r="S51" i="52"/>
  <c r="P51" i="52"/>
  <c r="P61" i="52" s="1"/>
  <c r="AB51" i="52"/>
  <c r="AD51" i="52"/>
  <c r="X51" i="52"/>
  <c r="T51" i="52"/>
  <c r="D61" i="52"/>
  <c r="AF64" i="53"/>
  <c r="AF67" i="53" s="1"/>
  <c r="AG14" i="53"/>
  <c r="AF17" i="53"/>
  <c r="F14" i="53"/>
  <c r="E17" i="53"/>
  <c r="F17" i="53" s="1"/>
  <c r="E64" i="53"/>
  <c r="AH16" i="53"/>
  <c r="AG66" i="53"/>
  <c r="AH66" i="53" s="1"/>
  <c r="H17" i="53"/>
  <c r="I14" i="53"/>
  <c r="H64" i="53"/>
  <c r="H67" i="53" s="1"/>
  <c r="Z22" i="52"/>
  <c r="AB22" i="52"/>
  <c r="AD22" i="52"/>
  <c r="U22" i="52"/>
  <c r="X22" i="52"/>
  <c r="AC22" i="52"/>
  <c r="V22" i="52"/>
  <c r="T22" i="52"/>
  <c r="W22" i="52"/>
  <c r="Y22" i="52"/>
  <c r="S22" i="52"/>
  <c r="AA22" i="52"/>
  <c r="AO14" i="53"/>
  <c r="AN64" i="53"/>
  <c r="AN67" i="53" s="1"/>
  <c r="AN17" i="53"/>
  <c r="P17" i="53"/>
  <c r="Q14" i="53"/>
  <c r="P64" i="53"/>
  <c r="P67" i="53" s="1"/>
  <c r="R65" i="53"/>
  <c r="J65" i="53"/>
  <c r="Z65" i="53"/>
  <c r="BI46" i="53"/>
  <c r="BJ46" i="53" s="1"/>
  <c r="BK46" i="53" s="1"/>
  <c r="BE26" i="53"/>
  <c r="BF26" i="53" s="1"/>
  <c r="AW29" i="53"/>
  <c r="AX29" i="53" s="1"/>
  <c r="BL61" i="53"/>
  <c r="BM61" i="53" s="1"/>
  <c r="BN61" i="53" s="1"/>
  <c r="BI50" i="53"/>
  <c r="BJ50" i="53" s="1"/>
  <c r="BK50" i="53" s="1"/>
  <c r="BL50" i="53" s="1"/>
  <c r="BM50" i="53" s="1"/>
  <c r="BN50" i="53" s="1"/>
  <c r="BE55" i="53"/>
  <c r="BF55" i="53" s="1"/>
  <c r="BD32" i="53"/>
  <c r="AZ67" i="53"/>
  <c r="BL46" i="53"/>
  <c r="BG64" i="53"/>
  <c r="BG12" i="53"/>
  <c r="BG42" i="53"/>
  <c r="BA37" i="53"/>
  <c r="BB37" i="53" s="1"/>
  <c r="BB34" i="53"/>
  <c r="BH66" i="53"/>
  <c r="BI11" i="53"/>
  <c r="BH22" i="53"/>
  <c r="BI19" i="53"/>
  <c r="BI40" i="53"/>
  <c r="BJ40" i="53" s="1"/>
  <c r="BK40" i="53" s="1"/>
  <c r="BL40" i="53"/>
  <c r="BI39" i="53"/>
  <c r="BH42" i="53"/>
  <c r="BH47" i="53"/>
  <c r="BI44" i="53"/>
  <c r="BI56" i="53"/>
  <c r="BJ56" i="53" s="1"/>
  <c r="BK56" i="53" s="1"/>
  <c r="BM56" i="53" s="1"/>
  <c r="BN56" i="53" s="1"/>
  <c r="BA32" i="53"/>
  <c r="BB32" i="53" s="1"/>
  <c r="BB29" i="53"/>
  <c r="BA66" i="53"/>
  <c r="BB66" i="53" s="1"/>
  <c r="BB11" i="53"/>
  <c r="AS67" i="53"/>
  <c r="AT67" i="53" s="1"/>
  <c r="AT64" i="53"/>
  <c r="BD52" i="53"/>
  <c r="BB19" i="53"/>
  <c r="BA22" i="53"/>
  <c r="BB22" i="53" s="1"/>
  <c r="BK16" i="53"/>
  <c r="BL16" i="53" s="1"/>
  <c r="BM16" i="53" s="1"/>
  <c r="BN16" i="53" s="1"/>
  <c r="BG22" i="53"/>
  <c r="BG27" i="53"/>
  <c r="BG47" i="53"/>
  <c r="BK44" i="53"/>
  <c r="BG62" i="53"/>
  <c r="AW12" i="53"/>
  <c r="AX12" i="53" s="1"/>
  <c r="AX9" i="53"/>
  <c r="BB14" i="53"/>
  <c r="BA17" i="53"/>
  <c r="BB17" i="53" s="1"/>
  <c r="DV61" i="53"/>
  <c r="BP61" i="53" s="1"/>
  <c r="DV60" i="53"/>
  <c r="BP60" i="53" s="1"/>
  <c r="DV51" i="53"/>
  <c r="BP51" i="53" s="1"/>
  <c r="DV50" i="53"/>
  <c r="BP50" i="53" s="1"/>
  <c r="DV54" i="53"/>
  <c r="BP54" i="53" s="1"/>
  <c r="DV46" i="53"/>
  <c r="BP46" i="53" s="1"/>
  <c r="DV45" i="53"/>
  <c r="BP45" i="53" s="1"/>
  <c r="DV55" i="53"/>
  <c r="BP55" i="53" s="1"/>
  <c r="DV44" i="53"/>
  <c r="BP44" i="53" s="1"/>
  <c r="DV41" i="53"/>
  <c r="BP41" i="53" s="1"/>
  <c r="DV40" i="53"/>
  <c r="BP40" i="53" s="1"/>
  <c r="DV56" i="53"/>
  <c r="BP56" i="53" s="1"/>
  <c r="DV39" i="53"/>
  <c r="BP39" i="53" s="1"/>
  <c r="DV34" i="53"/>
  <c r="BP34" i="53" s="1"/>
  <c r="DV29" i="53"/>
  <c r="BP29" i="53" s="1"/>
  <c r="BT29" i="53" s="1"/>
  <c r="DV26" i="53"/>
  <c r="BP26" i="53" s="1"/>
  <c r="DV25" i="53"/>
  <c r="BP25" i="53" s="1"/>
  <c r="DV49" i="53"/>
  <c r="BP49" i="53" s="1"/>
  <c r="BT49" i="53" s="1"/>
  <c r="DV36" i="53"/>
  <c r="BP36" i="53" s="1"/>
  <c r="DV35" i="53"/>
  <c r="BP35" i="53" s="1"/>
  <c r="DV31" i="53"/>
  <c r="BP31" i="53" s="1"/>
  <c r="DV24" i="53"/>
  <c r="BP24" i="53" s="1"/>
  <c r="DV21" i="53"/>
  <c r="BP21" i="53" s="1"/>
  <c r="DV20" i="53"/>
  <c r="BP20" i="53" s="1"/>
  <c r="DW7" i="53"/>
  <c r="DV30" i="53"/>
  <c r="BP30" i="53" s="1"/>
  <c r="DV11" i="53"/>
  <c r="BP11" i="53" s="1"/>
  <c r="DV14" i="53"/>
  <c r="BP14" i="53" s="1"/>
  <c r="DV19" i="53"/>
  <c r="BP19" i="53" s="1"/>
  <c r="DV16" i="53"/>
  <c r="BP16" i="53" s="1"/>
  <c r="DV10" i="53"/>
  <c r="BP10" i="53" s="1"/>
  <c r="DV9" i="53"/>
  <c r="BP9" i="53" s="1"/>
  <c r="DV59" i="53"/>
  <c r="BP59" i="53" s="1"/>
  <c r="DV15" i="53"/>
  <c r="BP15" i="53" s="1"/>
  <c r="BI16" i="53"/>
  <c r="BJ16" i="53" s="1"/>
  <c r="BH52" i="53"/>
  <c r="BI49" i="53"/>
  <c r="BH57" i="53"/>
  <c r="BI54" i="53"/>
  <c r="BK55" i="53"/>
  <c r="BL55" i="53" s="1"/>
  <c r="BM55" i="53" s="1"/>
  <c r="BN55" i="53" s="1"/>
  <c r="BD42" i="53"/>
  <c r="BF29" i="53"/>
  <c r="BM24" i="53"/>
  <c r="BE31" i="53"/>
  <c r="BF31" i="53" s="1"/>
  <c r="AW52" i="53"/>
  <c r="AX52" i="53" s="1"/>
  <c r="AX49" i="53"/>
  <c r="BC37" i="53"/>
  <c r="BD34" i="53"/>
  <c r="BC22" i="53"/>
  <c r="BD19" i="53"/>
  <c r="BA52" i="53"/>
  <c r="BB52" i="53" s="1"/>
  <c r="BB49" i="53"/>
  <c r="BC49" i="53" s="1"/>
  <c r="BC52" i="53" s="1"/>
  <c r="BA65" i="53"/>
  <c r="BB65" i="53" s="1"/>
  <c r="BB10" i="53"/>
  <c r="BC10" i="53" s="1"/>
  <c r="AW65" i="53"/>
  <c r="AX65" i="53" s="1"/>
  <c r="AX10" i="53"/>
  <c r="BF54" i="53"/>
  <c r="BA47" i="53"/>
  <c r="BB47" i="53" s="1"/>
  <c r="BB44" i="53"/>
  <c r="AW62" i="53"/>
  <c r="AX62" i="53" s="1"/>
  <c r="AX59" i="53"/>
  <c r="DH61" i="53"/>
  <c r="BO61" i="53" s="1"/>
  <c r="DH60" i="53"/>
  <c r="BO60" i="53" s="1"/>
  <c r="DH59" i="53"/>
  <c r="BO59" i="53" s="1"/>
  <c r="DH54" i="53"/>
  <c r="BO54" i="53" s="1"/>
  <c r="BS54" i="53" s="1"/>
  <c r="DH51" i="53"/>
  <c r="BO51" i="53" s="1"/>
  <c r="DH50" i="53"/>
  <c r="BO50" i="53" s="1"/>
  <c r="DH55" i="53"/>
  <c r="BO55" i="53" s="1"/>
  <c r="BS55" i="53" s="1"/>
  <c r="DH49" i="53"/>
  <c r="BO49" i="53" s="1"/>
  <c r="DH46" i="53"/>
  <c r="BO46" i="53" s="1"/>
  <c r="DH45" i="53"/>
  <c r="BO45" i="53" s="1"/>
  <c r="DH44" i="53"/>
  <c r="BO44" i="53" s="1"/>
  <c r="DH41" i="53"/>
  <c r="BO41" i="53" s="1"/>
  <c r="DH40" i="53"/>
  <c r="BO40" i="53" s="1"/>
  <c r="DH34" i="53"/>
  <c r="BO34" i="53" s="1"/>
  <c r="DH56" i="53"/>
  <c r="BO56" i="53" s="1"/>
  <c r="BS56" i="53" s="1"/>
  <c r="DH39" i="53"/>
  <c r="BO39" i="53" s="1"/>
  <c r="BS39" i="53" s="1"/>
  <c r="DH29" i="53"/>
  <c r="BO29" i="53" s="1"/>
  <c r="DH26" i="53"/>
  <c r="BO26" i="53" s="1"/>
  <c r="DH25" i="53"/>
  <c r="BO25" i="53" s="1"/>
  <c r="DH30" i="53"/>
  <c r="BO30" i="53" s="1"/>
  <c r="DH21" i="53"/>
  <c r="BO21" i="53" s="1"/>
  <c r="DH20" i="53"/>
  <c r="BO20" i="53" s="1"/>
  <c r="DI7" i="53"/>
  <c r="DH19" i="53"/>
  <c r="BO19" i="53" s="1"/>
  <c r="DH15" i="53"/>
  <c r="BO15" i="53" s="1"/>
  <c r="DH16" i="53"/>
  <c r="BO16" i="53" s="1"/>
  <c r="DH31" i="53"/>
  <c r="BO31" i="53" s="1"/>
  <c r="DH24" i="53"/>
  <c r="BO24" i="53" s="1"/>
  <c r="DH14" i="53"/>
  <c r="BO14" i="53" s="1"/>
  <c r="BS14" i="53" s="1"/>
  <c r="DH35" i="53"/>
  <c r="BO35" i="53" s="1"/>
  <c r="DH11" i="53"/>
  <c r="BO11" i="53" s="1"/>
  <c r="DH36" i="53"/>
  <c r="BO36" i="53" s="1"/>
  <c r="DH10" i="53"/>
  <c r="BO10" i="53" s="1"/>
  <c r="DH9" i="53"/>
  <c r="BO9" i="53" s="1"/>
  <c r="BG65" i="53"/>
  <c r="BI20" i="53"/>
  <c r="BJ20" i="53" s="1"/>
  <c r="BK20" i="53" s="1"/>
  <c r="BM20" i="53" s="1"/>
  <c r="BN20" i="53" s="1"/>
  <c r="BH65" i="53"/>
  <c r="BI10" i="53"/>
  <c r="BH32" i="53"/>
  <c r="BI29" i="53"/>
  <c r="BH64" i="53"/>
  <c r="BI9" i="53"/>
  <c r="BH12" i="53"/>
  <c r="BI31" i="53"/>
  <c r="BJ31" i="53" s="1"/>
  <c r="BK31" i="53" s="1"/>
  <c r="BL31" i="53"/>
  <c r="BI36" i="53"/>
  <c r="BJ36" i="53" s="1"/>
  <c r="BK36" i="53" s="1"/>
  <c r="BL36" i="53"/>
  <c r="BI45" i="53"/>
  <c r="BJ45" i="53" s="1"/>
  <c r="BK45" i="53" s="1"/>
  <c r="BL45" i="53" s="1"/>
  <c r="BM45" i="53" s="1"/>
  <c r="BN45" i="53" s="1"/>
  <c r="BI60" i="53"/>
  <c r="BJ60" i="53" s="1"/>
  <c r="BK60" i="53" s="1"/>
  <c r="BM60" i="53" s="1"/>
  <c r="BN60" i="53" s="1"/>
  <c r="BI61" i="53"/>
  <c r="BJ61" i="53" s="1"/>
  <c r="BF11" i="53"/>
  <c r="AY67" i="53"/>
  <c r="AX24" i="53"/>
  <c r="AW27" i="53"/>
  <c r="AX27" i="53" s="1"/>
  <c r="AW57" i="53"/>
  <c r="AX57" i="53" s="1"/>
  <c r="AX54" i="53"/>
  <c r="BE24" i="53"/>
  <c r="BD27" i="53"/>
  <c r="BA64" i="53"/>
  <c r="BA12" i="53"/>
  <c r="BB12" i="53" s="1"/>
  <c r="BB9" i="53"/>
  <c r="BC9" i="53" s="1"/>
  <c r="BE9" i="53" s="1"/>
  <c r="BC66" i="53"/>
  <c r="BD57" i="53"/>
  <c r="BE46" i="53"/>
  <c r="BF46" i="53" s="1"/>
  <c r="BL14" i="53"/>
  <c r="BG37" i="53"/>
  <c r="BG57" i="53"/>
  <c r="BI21" i="53"/>
  <c r="BJ21" i="53" s="1"/>
  <c r="BK21" i="53" s="1"/>
  <c r="BL21" i="53" s="1"/>
  <c r="BM21" i="53" s="1"/>
  <c r="BN21" i="53" s="1"/>
  <c r="BB39" i="53"/>
  <c r="BC39" i="53" s="1"/>
  <c r="BC42" i="53" s="1"/>
  <c r="BA42" i="53"/>
  <c r="BB42" i="53" s="1"/>
  <c r="BE44" i="53"/>
  <c r="BD47" i="53"/>
  <c r="BG17" i="53"/>
  <c r="BG32" i="53"/>
  <c r="BS31" i="53"/>
  <c r="BG52" i="53"/>
  <c r="BK49" i="53"/>
  <c r="AW22" i="53"/>
  <c r="AX22" i="53" s="1"/>
  <c r="AX19" i="53"/>
  <c r="AU64" i="53"/>
  <c r="AU67" i="53" s="1"/>
  <c r="BD17" i="53"/>
  <c r="BE14" i="53"/>
  <c r="BI24" i="53"/>
  <c r="BH27" i="53"/>
  <c r="BH17" i="53"/>
  <c r="BI14" i="53"/>
  <c r="BI15" i="53"/>
  <c r="BJ15" i="53" s="1"/>
  <c r="BK15" i="53" s="1"/>
  <c r="BL15" i="53" s="1"/>
  <c r="BM15" i="53" s="1"/>
  <c r="BN15" i="53" s="1"/>
  <c r="BI26" i="53"/>
  <c r="BJ26" i="53" s="1"/>
  <c r="BK26" i="53" s="1"/>
  <c r="BL26" i="53" s="1"/>
  <c r="BM26" i="53" s="1"/>
  <c r="BN26" i="53" s="1"/>
  <c r="BH37" i="53"/>
  <c r="BI34" i="53"/>
  <c r="BI41" i="53"/>
  <c r="BJ41" i="53" s="1"/>
  <c r="BK41" i="53" s="1"/>
  <c r="BL41" i="53" s="1"/>
  <c r="BM41" i="53" s="1"/>
  <c r="BN41" i="53" s="1"/>
  <c r="BI55" i="53"/>
  <c r="BJ55" i="53" s="1"/>
  <c r="BI59" i="53"/>
  <c r="BH62" i="53"/>
  <c r="BD66" i="53"/>
  <c r="BB54" i="53"/>
  <c r="BA57" i="53"/>
  <c r="BB57" i="53" s="1"/>
  <c r="BA62" i="53"/>
  <c r="BB62" i="53" s="1"/>
  <c r="BB59" i="53"/>
  <c r="BC59" i="53" s="1"/>
  <c r="BA27" i="53"/>
  <c r="BB27" i="53" s="1"/>
  <c r="BB24" i="53"/>
  <c r="BK11" i="53"/>
  <c r="AO12" i="53"/>
  <c r="AP12" i="53" s="1"/>
  <c r="AP9" i="53"/>
  <c r="AW66" i="53"/>
  <c r="AX66" i="53" s="1"/>
  <c r="AW42" i="53"/>
  <c r="AX42" i="53" s="1"/>
  <c r="BL19" i="53"/>
  <c r="L12" i="31"/>
  <c r="I57" i="42"/>
  <c r="J57" i="42" s="1"/>
  <c r="J47" i="40"/>
  <c r="I42" i="40"/>
  <c r="J42" i="40" s="1"/>
  <c r="W41" i="40"/>
  <c r="Y41" i="40" s="1"/>
  <c r="Z41" i="40" s="1"/>
  <c r="C67" i="41"/>
  <c r="F65" i="41"/>
  <c r="O22" i="40"/>
  <c r="G17" i="48"/>
  <c r="I15" i="48"/>
  <c r="J15" i="48" s="1"/>
  <c r="T51" i="36"/>
  <c r="U51" i="47"/>
  <c r="Q14" i="42"/>
  <c r="R14" i="42" s="1"/>
  <c r="G65" i="41"/>
  <c r="V51" i="36"/>
  <c r="S51" i="47"/>
  <c r="D61" i="33"/>
  <c r="T61" i="33" s="1"/>
  <c r="D61" i="47"/>
  <c r="S61" i="47" s="1"/>
  <c r="Y14" i="41"/>
  <c r="Z14" i="41" s="1"/>
  <c r="T51" i="33"/>
  <c r="U51" i="36"/>
  <c r="I27" i="40"/>
  <c r="J27" i="40" s="1"/>
  <c r="J57" i="40"/>
  <c r="AO50" i="50"/>
  <c r="AP50" i="50" s="1"/>
  <c r="E65" i="42"/>
  <c r="F65" i="42" s="1"/>
  <c r="Q50" i="42"/>
  <c r="R50" i="42" s="1"/>
  <c r="W44" i="40"/>
  <c r="Y44" i="40" s="1"/>
  <c r="Z44" i="40" s="1"/>
  <c r="O37" i="40"/>
  <c r="AS30" i="50"/>
  <c r="AT30" i="50" s="1"/>
  <c r="J27" i="42"/>
  <c r="D67" i="42"/>
  <c r="J22" i="42"/>
  <c r="N22" i="40"/>
  <c r="W51" i="36"/>
  <c r="M17" i="42"/>
  <c r="N17" i="42" s="1"/>
  <c r="U51" i="37"/>
  <c r="Q15" i="42"/>
  <c r="R15" i="42" s="1"/>
  <c r="V51" i="35"/>
  <c r="O17" i="42"/>
  <c r="Y15" i="41"/>
  <c r="Z15" i="41" s="1"/>
  <c r="S51" i="33"/>
  <c r="F17" i="48"/>
  <c r="Q16" i="42"/>
  <c r="R16" i="42" s="1"/>
  <c r="W51" i="35"/>
  <c r="Q10" i="42"/>
  <c r="R10" i="42" s="1"/>
  <c r="AM10" i="46"/>
  <c r="M65" i="41"/>
  <c r="N65" i="41" s="1"/>
  <c r="F65" i="48"/>
  <c r="P48" i="38"/>
  <c r="O12" i="42"/>
  <c r="W11" i="40"/>
  <c r="Y11" i="40" s="1"/>
  <c r="Z11" i="40" s="1"/>
  <c r="Z51" i="36"/>
  <c r="Q14" i="45"/>
  <c r="R14" i="45" s="1"/>
  <c r="Y51" i="36"/>
  <c r="W17" i="29"/>
  <c r="X51" i="36"/>
  <c r="N19" i="40"/>
  <c r="J22" i="40"/>
  <c r="R39" i="46"/>
  <c r="I37" i="42"/>
  <c r="J37" i="42" s="1"/>
  <c r="W27" i="40"/>
  <c r="O32" i="48"/>
  <c r="R60" i="29"/>
  <c r="O42" i="42"/>
  <c r="Q41" i="42"/>
  <c r="R41" i="42" s="1"/>
  <c r="Q40" i="42"/>
  <c r="R40" i="42" s="1"/>
  <c r="G67" i="40"/>
  <c r="AD22" i="51"/>
  <c r="Q52" i="46"/>
  <c r="R52" i="46" s="1"/>
  <c r="S57" i="40"/>
  <c r="W56" i="40"/>
  <c r="Y56" i="40" s="1"/>
  <c r="Z56" i="40" s="1"/>
  <c r="I62" i="29"/>
  <c r="J62" i="29" s="1"/>
  <c r="U59" i="40"/>
  <c r="V59" i="40" s="1"/>
  <c r="I57" i="29"/>
  <c r="J57" i="29" s="1"/>
  <c r="Y22" i="47"/>
  <c r="Y59" i="40"/>
  <c r="Z59" i="40" s="1"/>
  <c r="AF15" i="29"/>
  <c r="J59" i="40"/>
  <c r="Q60" i="42"/>
  <c r="R60" i="42" s="1"/>
  <c r="W60" i="40"/>
  <c r="Y60" i="40" s="1"/>
  <c r="Z60" i="40" s="1"/>
  <c r="AC22" i="35"/>
  <c r="S22" i="51"/>
  <c r="U54" i="40"/>
  <c r="V54" i="40" s="1"/>
  <c r="W50" i="40"/>
  <c r="Y50" i="40" s="1"/>
  <c r="Z50" i="40" s="1"/>
  <c r="W51" i="40"/>
  <c r="Y51" i="40" s="1"/>
  <c r="Z51" i="40" s="1"/>
  <c r="J66" i="29"/>
  <c r="G67" i="29"/>
  <c r="F14" i="42"/>
  <c r="I15" i="42"/>
  <c r="J15" i="42" s="1"/>
  <c r="O64" i="40"/>
  <c r="J55" i="42"/>
  <c r="J54" i="40"/>
  <c r="V22" i="47"/>
  <c r="AI64" i="45"/>
  <c r="AM40" i="46"/>
  <c r="W40" i="40"/>
  <c r="Y40" i="40" s="1"/>
  <c r="Z40" i="40" s="1"/>
  <c r="W37" i="42"/>
  <c r="X22" i="47"/>
  <c r="Q34" i="40"/>
  <c r="R34" i="40" s="1"/>
  <c r="AE37" i="45"/>
  <c r="AI37" i="45"/>
  <c r="AE65" i="45"/>
  <c r="Y27" i="46"/>
  <c r="Z27" i="46" s="1"/>
  <c r="W36" i="40"/>
  <c r="Y36" i="40" s="1"/>
  <c r="Z36" i="40" s="1"/>
  <c r="E17" i="42"/>
  <c r="F17" i="42" s="1"/>
  <c r="AA22" i="47"/>
  <c r="V48" i="33"/>
  <c r="W30" i="40"/>
  <c r="Y30" i="40" s="1"/>
  <c r="Z30" i="40" s="1"/>
  <c r="Q47" i="46"/>
  <c r="R47" i="46" s="1"/>
  <c r="X48" i="33"/>
  <c r="Y48" i="33"/>
  <c r="AI65" i="46"/>
  <c r="AF21" i="29"/>
  <c r="E64" i="41"/>
  <c r="F64" i="41" s="1"/>
  <c r="AF14" i="29"/>
  <c r="S48" i="33"/>
  <c r="V48" i="35"/>
  <c r="AE64" i="45"/>
  <c r="Q25" i="42"/>
  <c r="R25" i="42" s="1"/>
  <c r="AF40" i="29"/>
  <c r="T67" i="40"/>
  <c r="S65" i="40"/>
  <c r="U22" i="51"/>
  <c r="S22" i="40"/>
  <c r="Q57" i="46"/>
  <c r="R57" i="46" s="1"/>
  <c r="Z22" i="38"/>
  <c r="W19" i="40"/>
  <c r="W22" i="40" s="1"/>
  <c r="X64" i="40"/>
  <c r="U22" i="47"/>
  <c r="AD22" i="47"/>
  <c r="AB22" i="47"/>
  <c r="M27" i="40"/>
  <c r="N27" i="40" s="1"/>
  <c r="M42" i="40"/>
  <c r="N42" i="40" s="1"/>
  <c r="W14" i="40"/>
  <c r="W17" i="40" s="1"/>
  <c r="V22" i="51"/>
  <c r="AF46" i="29"/>
  <c r="AF11" i="29"/>
  <c r="AB17" i="29"/>
  <c r="AF35" i="29"/>
  <c r="X51" i="47"/>
  <c r="AC22" i="47"/>
  <c r="W22" i="47"/>
  <c r="Z51" i="33"/>
  <c r="T48" i="33"/>
  <c r="Q57" i="29"/>
  <c r="AF16" i="29"/>
  <c r="AB22" i="34"/>
  <c r="AF36" i="29"/>
  <c r="Y15" i="46"/>
  <c r="Z15" i="46" s="1"/>
  <c r="I14" i="40"/>
  <c r="J14" i="40" s="1"/>
  <c r="L67" i="42"/>
  <c r="Z51" i="35"/>
  <c r="P51" i="36"/>
  <c r="AD51" i="36"/>
  <c r="U48" i="33"/>
  <c r="V48" i="37"/>
  <c r="M47" i="40"/>
  <c r="N47" i="40" s="1"/>
  <c r="P51" i="51"/>
  <c r="P61" i="51" s="1"/>
  <c r="G64" i="41"/>
  <c r="I16" i="41"/>
  <c r="I17" i="41" s="1"/>
  <c r="AB51" i="36"/>
  <c r="M52" i="40"/>
  <c r="N52" i="40" s="1"/>
  <c r="AD22" i="38"/>
  <c r="AC51" i="36"/>
  <c r="AA51" i="36"/>
  <c r="AA51" i="51"/>
  <c r="Q15" i="46"/>
  <c r="R15" i="46" s="1"/>
  <c r="P65" i="46"/>
  <c r="H66" i="42"/>
  <c r="H67" i="42" s="1"/>
  <c r="AA51" i="35"/>
  <c r="T48" i="35"/>
  <c r="X66" i="29"/>
  <c r="F16" i="42"/>
  <c r="E66" i="42"/>
  <c r="F66" i="42" s="1"/>
  <c r="F14" i="40"/>
  <c r="E64" i="40"/>
  <c r="F64" i="40" s="1"/>
  <c r="I66" i="42"/>
  <c r="J66" i="42" s="1"/>
  <c r="W51" i="33"/>
  <c r="X51" i="33"/>
  <c r="Y51" i="35"/>
  <c r="V51" i="47"/>
  <c r="P17" i="42"/>
  <c r="U48" i="35"/>
  <c r="AA22" i="34"/>
  <c r="Y22" i="34"/>
  <c r="X22" i="34"/>
  <c r="AF61" i="29"/>
  <c r="I15" i="46"/>
  <c r="J15" i="46" s="1"/>
  <c r="H65" i="46"/>
  <c r="G17" i="41"/>
  <c r="S22" i="33"/>
  <c r="T22" i="33"/>
  <c r="U22" i="33"/>
  <c r="E17" i="41"/>
  <c r="F17" i="41" s="1"/>
  <c r="E66" i="41"/>
  <c r="F66" i="41" s="1"/>
  <c r="F16" i="41"/>
  <c r="S51" i="35"/>
  <c r="D61" i="35"/>
  <c r="AD61" i="35" s="1"/>
  <c r="T51" i="35"/>
  <c r="M57" i="40"/>
  <c r="N57" i="40" s="1"/>
  <c r="AA51" i="33"/>
  <c r="U51" i="35"/>
  <c r="X51" i="35"/>
  <c r="Z51" i="47"/>
  <c r="W48" i="35"/>
  <c r="AC48" i="35"/>
  <c r="D67" i="46"/>
  <c r="AC22" i="34"/>
  <c r="M37" i="40"/>
  <c r="N37" i="40" s="1"/>
  <c r="Z22" i="34"/>
  <c r="K67" i="46"/>
  <c r="M62" i="40"/>
  <c r="N62" i="40" s="1"/>
  <c r="AE64" i="50"/>
  <c r="AE67" i="50" s="1"/>
  <c r="AF30" i="29"/>
  <c r="AA35" i="38"/>
  <c r="P66" i="42"/>
  <c r="X65" i="40"/>
  <c r="M65" i="40"/>
  <c r="N65" i="40" s="1"/>
  <c r="X62" i="40"/>
  <c r="AF51" i="29"/>
  <c r="AB65" i="29"/>
  <c r="M65" i="42"/>
  <c r="N65" i="42" s="1"/>
  <c r="T67" i="29"/>
  <c r="AF41" i="29"/>
  <c r="AF60" i="29"/>
  <c r="AF55" i="29"/>
  <c r="M66" i="42"/>
  <c r="N66" i="42" s="1"/>
  <c r="AB66" i="29"/>
  <c r="I47" i="41"/>
  <c r="J47" i="41" s="1"/>
  <c r="P65" i="42"/>
  <c r="AF20" i="29"/>
  <c r="AF45" i="29"/>
  <c r="Z45" i="40"/>
  <c r="AI32" i="46"/>
  <c r="DE60" i="46"/>
  <c r="AQ60" i="46" s="1"/>
  <c r="DE54" i="46"/>
  <c r="AQ54" i="46" s="1"/>
  <c r="DE45" i="46"/>
  <c r="AQ45" i="46" s="1"/>
  <c r="DE44" i="46"/>
  <c r="AQ44" i="46" s="1"/>
  <c r="AU44" i="46" s="1"/>
  <c r="DE31" i="46"/>
  <c r="AQ31" i="46" s="1"/>
  <c r="DE24" i="46"/>
  <c r="AQ24" i="46" s="1"/>
  <c r="AU24" i="46" s="1"/>
  <c r="DE11" i="46"/>
  <c r="AQ11" i="46" s="1"/>
  <c r="DF7" i="46"/>
  <c r="DE61" i="46"/>
  <c r="AQ61" i="46" s="1"/>
  <c r="DE51" i="46"/>
  <c r="AQ51" i="46" s="1"/>
  <c r="DE40" i="46"/>
  <c r="AQ40" i="46" s="1"/>
  <c r="AU40" i="46" s="1"/>
  <c r="DE34" i="46"/>
  <c r="AQ34" i="46" s="1"/>
  <c r="AU34" i="46" s="1"/>
  <c r="DE21" i="46"/>
  <c r="AQ21" i="46" s="1"/>
  <c r="DE9" i="46"/>
  <c r="AQ9" i="46" s="1"/>
  <c r="DE15" i="46"/>
  <c r="AQ15" i="46" s="1"/>
  <c r="DE55" i="46"/>
  <c r="AQ55" i="46" s="1"/>
  <c r="DE39" i="46"/>
  <c r="AQ39" i="46" s="1"/>
  <c r="AU39" i="46" s="1"/>
  <c r="DE30" i="46"/>
  <c r="AQ30" i="46" s="1"/>
  <c r="DE10" i="46"/>
  <c r="AQ10" i="46" s="1"/>
  <c r="DE50" i="46"/>
  <c r="AQ50" i="46" s="1"/>
  <c r="DE41" i="46"/>
  <c r="AQ41" i="46" s="1"/>
  <c r="AU41" i="46" s="1"/>
  <c r="DE29" i="46"/>
  <c r="AQ29" i="46" s="1"/>
  <c r="DE20" i="46"/>
  <c r="AQ20" i="46" s="1"/>
  <c r="DE59" i="46"/>
  <c r="AQ59" i="46" s="1"/>
  <c r="AU59" i="46" s="1"/>
  <c r="DE46" i="46"/>
  <c r="AQ46" i="46" s="1"/>
  <c r="AU46" i="46" s="1"/>
  <c r="DE35" i="46"/>
  <c r="AQ35" i="46" s="1"/>
  <c r="DE26" i="46"/>
  <c r="AQ26" i="46" s="1"/>
  <c r="DE19" i="46"/>
  <c r="AQ19" i="46" s="1"/>
  <c r="DE56" i="46"/>
  <c r="AQ56" i="46" s="1"/>
  <c r="DE16" i="46"/>
  <c r="AQ16" i="46" s="1"/>
  <c r="DE49" i="46"/>
  <c r="AQ49" i="46" s="1"/>
  <c r="AU49" i="46" s="1"/>
  <c r="DE36" i="46"/>
  <c r="AQ36" i="46" s="1"/>
  <c r="DE25" i="46"/>
  <c r="AQ25" i="46" s="1"/>
  <c r="AU25" i="46" s="1"/>
  <c r="DE14" i="46"/>
  <c r="AQ14" i="46" s="1"/>
  <c r="AM35" i="46"/>
  <c r="AI52" i="46"/>
  <c r="AI37" i="46"/>
  <c r="AM34" i="46"/>
  <c r="X52" i="29"/>
  <c r="Y49" i="29"/>
  <c r="S17" i="42"/>
  <c r="W14" i="42"/>
  <c r="S12" i="42"/>
  <c r="S57" i="42"/>
  <c r="W15" i="42"/>
  <c r="V19" i="40"/>
  <c r="Q39" i="40"/>
  <c r="O42" i="40"/>
  <c r="Y61" i="42"/>
  <c r="Z61" i="42" s="1"/>
  <c r="Q31" i="42"/>
  <c r="R31" i="42" s="1"/>
  <c r="P47" i="42"/>
  <c r="N54" i="42"/>
  <c r="M57" i="42"/>
  <c r="N57" i="42" s="1"/>
  <c r="AM44" i="46"/>
  <c r="AE52" i="45"/>
  <c r="AI42" i="45"/>
  <c r="AM56" i="45"/>
  <c r="AM55" i="45"/>
  <c r="J29" i="42"/>
  <c r="I32" i="42"/>
  <c r="J32" i="42" s="1"/>
  <c r="V24" i="29"/>
  <c r="X22" i="29"/>
  <c r="O27" i="42"/>
  <c r="Q9" i="42"/>
  <c r="P64" i="42"/>
  <c r="P12" i="42"/>
  <c r="N9" i="42"/>
  <c r="M12" i="42"/>
  <c r="N12" i="42" s="1"/>
  <c r="Y11" i="42"/>
  <c r="Z11" i="42" s="1"/>
  <c r="Q11" i="42"/>
  <c r="R11" i="42" s="1"/>
  <c r="Y21" i="42"/>
  <c r="Z21" i="42" s="1"/>
  <c r="Q21" i="42"/>
  <c r="R21" i="42" s="1"/>
  <c r="AM11" i="45"/>
  <c r="AM24" i="46"/>
  <c r="AE62" i="46"/>
  <c r="AG60" i="46"/>
  <c r="O22" i="42"/>
  <c r="X47" i="29"/>
  <c r="W22" i="42"/>
  <c r="W52" i="42"/>
  <c r="S37" i="40"/>
  <c r="U34" i="40"/>
  <c r="U14" i="40"/>
  <c r="V14" i="40" s="1"/>
  <c r="S27" i="40"/>
  <c r="U24" i="40"/>
  <c r="U45" i="40"/>
  <c r="V45" i="40" s="1"/>
  <c r="O62" i="40"/>
  <c r="Q59" i="40"/>
  <c r="N29" i="42"/>
  <c r="M32" i="42"/>
  <c r="N32" i="42" s="1"/>
  <c r="X32" i="42"/>
  <c r="Q46" i="42"/>
  <c r="R46" i="42" s="1"/>
  <c r="N24" i="42"/>
  <c r="M27" i="42"/>
  <c r="N27" i="42" s="1"/>
  <c r="Q39" i="42"/>
  <c r="P42" i="42"/>
  <c r="V15" i="46"/>
  <c r="U65" i="46"/>
  <c r="V65" i="46" s="1"/>
  <c r="AM29" i="45"/>
  <c r="AM39" i="46"/>
  <c r="AM61" i="46"/>
  <c r="AM50" i="46"/>
  <c r="AD49" i="46"/>
  <c r="AB62" i="29"/>
  <c r="AB37" i="29"/>
  <c r="AF34" i="29"/>
  <c r="W10" i="42"/>
  <c r="Y10" i="42" s="1"/>
  <c r="Z10" i="42" s="1"/>
  <c r="W61" i="40"/>
  <c r="Y61" i="40" s="1"/>
  <c r="Z61" i="40" s="1"/>
  <c r="Q35" i="42"/>
  <c r="R35" i="42" s="1"/>
  <c r="U11" i="42"/>
  <c r="T66" i="42"/>
  <c r="U46" i="42"/>
  <c r="V46" i="42" s="1"/>
  <c r="T32" i="42"/>
  <c r="U29" i="42"/>
  <c r="T47" i="42"/>
  <c r="T62" i="42"/>
  <c r="U59" i="42"/>
  <c r="U16" i="42"/>
  <c r="V16" i="42" s="1"/>
  <c r="X16" i="42"/>
  <c r="U45" i="42"/>
  <c r="V45" i="42" s="1"/>
  <c r="T22" i="42"/>
  <c r="U19" i="42"/>
  <c r="U61" i="40"/>
  <c r="V61" i="40" s="1"/>
  <c r="DQ59" i="48"/>
  <c r="AB59" i="48" s="1"/>
  <c r="AF59" i="48" s="1"/>
  <c r="DQ49" i="48"/>
  <c r="AB49" i="48" s="1"/>
  <c r="AF49" i="48" s="1"/>
  <c r="DQ20" i="48"/>
  <c r="AB20" i="48" s="1"/>
  <c r="DQ25" i="48"/>
  <c r="AB25" i="48" s="1"/>
  <c r="DQ46" i="48"/>
  <c r="AB46" i="48" s="1"/>
  <c r="DQ31" i="48"/>
  <c r="AB31" i="48" s="1"/>
  <c r="DQ40" i="48"/>
  <c r="AB40" i="48" s="1"/>
  <c r="DQ19" i="48"/>
  <c r="AB19" i="48" s="1"/>
  <c r="DQ39" i="48"/>
  <c r="AB39" i="48" s="1"/>
  <c r="DQ9" i="48"/>
  <c r="AB9" i="48" s="1"/>
  <c r="DQ61" i="48"/>
  <c r="AB61" i="48" s="1"/>
  <c r="DQ51" i="48"/>
  <c r="AB51" i="48" s="1"/>
  <c r="DQ56" i="48"/>
  <c r="AB56" i="48" s="1"/>
  <c r="DQ30" i="48"/>
  <c r="AB30" i="48" s="1"/>
  <c r="DQ45" i="48"/>
  <c r="AB45" i="48" s="1"/>
  <c r="DQ24" i="48"/>
  <c r="AB24" i="48" s="1"/>
  <c r="DQ54" i="48"/>
  <c r="AB54" i="48" s="1"/>
  <c r="DQ11" i="48"/>
  <c r="AB11" i="48" s="1"/>
  <c r="DQ35" i="48"/>
  <c r="AB35" i="48" s="1"/>
  <c r="DQ21" i="48"/>
  <c r="AB21" i="48" s="1"/>
  <c r="DQ55" i="48"/>
  <c r="AB55" i="48" s="1"/>
  <c r="DQ44" i="48"/>
  <c r="AB44" i="48" s="1"/>
  <c r="DQ29" i="48"/>
  <c r="AB29" i="48" s="1"/>
  <c r="DQ50" i="48"/>
  <c r="AB50" i="48" s="1"/>
  <c r="AF50" i="48" s="1"/>
  <c r="DQ60" i="48"/>
  <c r="AB60" i="48" s="1"/>
  <c r="DQ10" i="48"/>
  <c r="AB10" i="48" s="1"/>
  <c r="AF10" i="48" s="1"/>
  <c r="DQ34" i="48"/>
  <c r="AB34" i="48" s="1"/>
  <c r="DQ15" i="48"/>
  <c r="AB15" i="48" s="1"/>
  <c r="AF15" i="48" s="1"/>
  <c r="DQ16" i="48"/>
  <c r="AB16" i="48" s="1"/>
  <c r="AF16" i="48" s="1"/>
  <c r="DQ14" i="48"/>
  <c r="AB14" i="48" s="1"/>
  <c r="Y51" i="33"/>
  <c r="V51" i="33"/>
  <c r="AC51" i="35"/>
  <c r="P51" i="35"/>
  <c r="P61" i="35" s="1"/>
  <c r="AB51" i="35"/>
  <c r="Q52" i="40"/>
  <c r="M12" i="40"/>
  <c r="N12" i="40" s="1"/>
  <c r="M32" i="40"/>
  <c r="N32" i="40" s="1"/>
  <c r="J37" i="29"/>
  <c r="M66" i="40"/>
  <c r="N66" i="40" s="1"/>
  <c r="P35" i="38"/>
  <c r="AE64" i="46"/>
  <c r="AE66" i="45"/>
  <c r="AE22" i="45"/>
  <c r="AM34" i="45"/>
  <c r="AM37" i="45" s="1"/>
  <c r="AM40" i="45"/>
  <c r="AE22" i="46"/>
  <c r="AG19" i="46"/>
  <c r="AE32" i="46"/>
  <c r="AI12" i="46"/>
  <c r="AI64" i="46"/>
  <c r="AI22" i="46"/>
  <c r="AI57" i="46"/>
  <c r="AM54" i="46"/>
  <c r="AI17" i="46"/>
  <c r="J54" i="45"/>
  <c r="I57" i="45"/>
  <c r="J57" i="45" s="1"/>
  <c r="X12" i="29"/>
  <c r="Y9" i="29"/>
  <c r="S65" i="42"/>
  <c r="S22" i="42"/>
  <c r="W26" i="42"/>
  <c r="Y26" i="42" s="1"/>
  <c r="Z26" i="42" s="1"/>
  <c r="S66" i="42"/>
  <c r="W31" i="42"/>
  <c r="Y31" i="42" s="1"/>
  <c r="Z31" i="42" s="1"/>
  <c r="V44" i="40"/>
  <c r="O32" i="40"/>
  <c r="O27" i="40"/>
  <c r="Y49" i="42"/>
  <c r="X52" i="42"/>
  <c r="N49" i="42"/>
  <c r="M52" i="42"/>
  <c r="N52" i="42" s="1"/>
  <c r="N34" i="42"/>
  <c r="M37" i="42"/>
  <c r="N37" i="42" s="1"/>
  <c r="P37" i="42"/>
  <c r="Q34" i="42"/>
  <c r="AI65" i="45"/>
  <c r="AM10" i="45"/>
  <c r="AI62" i="45"/>
  <c r="AM59" i="45"/>
  <c r="AI57" i="45"/>
  <c r="AI47" i="45"/>
  <c r="DE24" i="45"/>
  <c r="AQ24" i="45" s="1"/>
  <c r="AU24" i="45" s="1"/>
  <c r="DE36" i="45"/>
  <c r="AQ36" i="45" s="1"/>
  <c r="AU36" i="45" s="1"/>
  <c r="DE61" i="45"/>
  <c r="AQ61" i="45" s="1"/>
  <c r="AU61" i="45" s="1"/>
  <c r="DE31" i="45"/>
  <c r="AQ31" i="45" s="1"/>
  <c r="DE30" i="45"/>
  <c r="AQ30" i="45" s="1"/>
  <c r="AU30" i="45" s="1"/>
  <c r="DE35" i="45"/>
  <c r="AQ35" i="45" s="1"/>
  <c r="DE55" i="45"/>
  <c r="AQ55" i="45" s="1"/>
  <c r="DE20" i="45"/>
  <c r="AQ20" i="45" s="1"/>
  <c r="DE51" i="45"/>
  <c r="AQ51" i="45" s="1"/>
  <c r="DE25" i="45"/>
  <c r="AQ25" i="45" s="1"/>
  <c r="AU25" i="45" s="1"/>
  <c r="DE49" i="45"/>
  <c r="AQ49" i="45" s="1"/>
  <c r="DF7" i="45"/>
  <c r="DE19" i="45"/>
  <c r="AQ19" i="45" s="1"/>
  <c r="AU19" i="45" s="1"/>
  <c r="DE46" i="45"/>
  <c r="AQ46" i="45" s="1"/>
  <c r="DE34" i="45"/>
  <c r="AQ34" i="45" s="1"/>
  <c r="AU34" i="45" s="1"/>
  <c r="DE29" i="45"/>
  <c r="AQ29" i="45" s="1"/>
  <c r="DE10" i="45"/>
  <c r="AQ10" i="45" s="1"/>
  <c r="AU10" i="45" s="1"/>
  <c r="DE9" i="45"/>
  <c r="AQ9" i="45" s="1"/>
  <c r="AU9" i="45" s="1"/>
  <c r="DE40" i="45"/>
  <c r="AQ40" i="45" s="1"/>
  <c r="AU40" i="45" s="1"/>
  <c r="DE59" i="45"/>
  <c r="AQ59" i="45" s="1"/>
  <c r="DE41" i="45"/>
  <c r="AQ41" i="45" s="1"/>
  <c r="AU41" i="45" s="1"/>
  <c r="DE21" i="45"/>
  <c r="AQ21" i="45" s="1"/>
  <c r="DE26" i="45"/>
  <c r="AQ26" i="45" s="1"/>
  <c r="DE54" i="45"/>
  <c r="AQ54" i="45" s="1"/>
  <c r="DE45" i="45"/>
  <c r="AQ45" i="45" s="1"/>
  <c r="AU45" i="45" s="1"/>
  <c r="DE56" i="45"/>
  <c r="AQ56" i="45" s="1"/>
  <c r="DE39" i="45"/>
  <c r="AQ39" i="45" s="1"/>
  <c r="AU39" i="45" s="1"/>
  <c r="DE11" i="45"/>
  <c r="AQ11" i="45" s="1"/>
  <c r="DE44" i="45"/>
  <c r="AQ44" i="45" s="1"/>
  <c r="AU44" i="45" s="1"/>
  <c r="DE15" i="45"/>
  <c r="AQ15" i="45" s="1"/>
  <c r="AU15" i="45" s="1"/>
  <c r="DE16" i="45"/>
  <c r="AQ16" i="45" s="1"/>
  <c r="DE50" i="45"/>
  <c r="AQ50" i="45" s="1"/>
  <c r="AU50" i="45" s="1"/>
  <c r="DE60" i="45"/>
  <c r="AQ60" i="45" s="1"/>
  <c r="AU60" i="45" s="1"/>
  <c r="DE14" i="45"/>
  <c r="AQ14" i="45" s="1"/>
  <c r="AM46" i="45"/>
  <c r="AD29" i="46"/>
  <c r="AM55" i="46"/>
  <c r="AA67" i="46"/>
  <c r="AF50" i="29"/>
  <c r="Q36" i="42"/>
  <c r="R36" i="42" s="1"/>
  <c r="Y55" i="42"/>
  <c r="Z55" i="42" s="1"/>
  <c r="AE27" i="45"/>
  <c r="AE37" i="46"/>
  <c r="AG35" i="46"/>
  <c r="AE27" i="46"/>
  <c r="AG25" i="46"/>
  <c r="AM21" i="46"/>
  <c r="AM39" i="45"/>
  <c r="O52" i="42"/>
  <c r="U21" i="40"/>
  <c r="V21" i="40" s="1"/>
  <c r="S64" i="40"/>
  <c r="S12" i="40"/>
  <c r="U9" i="40"/>
  <c r="S62" i="40"/>
  <c r="Q29" i="42"/>
  <c r="P32" i="42"/>
  <c r="Y24" i="42"/>
  <c r="X27" i="42"/>
  <c r="Q26" i="42"/>
  <c r="R26" i="42" s="1"/>
  <c r="X19" i="42"/>
  <c r="N19" i="42"/>
  <c r="M22" i="42"/>
  <c r="N22" i="42" s="1"/>
  <c r="AE42" i="46"/>
  <c r="AF31" i="29"/>
  <c r="AC19" i="29"/>
  <c r="AB22" i="29"/>
  <c r="AB57" i="29"/>
  <c r="AB47" i="29"/>
  <c r="AF10" i="29"/>
  <c r="W25" i="42"/>
  <c r="W35" i="40"/>
  <c r="Y35" i="40" s="1"/>
  <c r="Z35" i="40" s="1"/>
  <c r="W54" i="40"/>
  <c r="Y20" i="42"/>
  <c r="Z20" i="42" s="1"/>
  <c r="Y35" i="42"/>
  <c r="Z35" i="42" s="1"/>
  <c r="U55" i="42"/>
  <c r="V55" i="42" s="1"/>
  <c r="U41" i="42"/>
  <c r="V41" i="42" s="1"/>
  <c r="U21" i="42"/>
  <c r="V21" i="42" s="1"/>
  <c r="U26" i="42"/>
  <c r="V26" i="42" s="1"/>
  <c r="U39" i="42"/>
  <c r="T42" i="42"/>
  <c r="T27" i="42"/>
  <c r="U24" i="42"/>
  <c r="U61" i="42"/>
  <c r="V61" i="42" s="1"/>
  <c r="U31" i="42"/>
  <c r="V31" i="42" s="1"/>
  <c r="W60" i="42"/>
  <c r="Y60" i="42" s="1"/>
  <c r="Z60" i="42" s="1"/>
  <c r="W41" i="42"/>
  <c r="Y41" i="42" s="1"/>
  <c r="Z41" i="42" s="1"/>
  <c r="W45" i="42"/>
  <c r="Z22" i="51"/>
  <c r="AI42" i="46"/>
  <c r="AM20" i="46"/>
  <c r="AI47" i="46"/>
  <c r="AI27" i="46"/>
  <c r="S27" i="42"/>
  <c r="S62" i="42"/>
  <c r="S32" i="42"/>
  <c r="X37" i="42"/>
  <c r="Y34" i="42"/>
  <c r="AI32" i="45"/>
  <c r="AI12" i="45"/>
  <c r="AM9" i="45"/>
  <c r="AI66" i="45"/>
  <c r="AI22" i="45"/>
  <c r="AM25" i="45"/>
  <c r="AM45" i="46"/>
  <c r="Y54" i="29"/>
  <c r="X57" i="29"/>
  <c r="W59" i="42"/>
  <c r="Q55" i="42"/>
  <c r="R55" i="42" s="1"/>
  <c r="AG44" i="46"/>
  <c r="AE47" i="46"/>
  <c r="AM24" i="45"/>
  <c r="AM60" i="46"/>
  <c r="X45" i="42"/>
  <c r="AM60" i="45"/>
  <c r="X32" i="29"/>
  <c r="R19" i="29"/>
  <c r="Q9" i="40"/>
  <c r="O12" i="40"/>
  <c r="U20" i="40"/>
  <c r="DC11" i="40"/>
  <c r="AA11" i="40" s="1"/>
  <c r="DC29" i="40"/>
  <c r="AA29" i="40" s="1"/>
  <c r="DC36" i="40"/>
  <c r="AA36" i="40" s="1"/>
  <c r="AE36" i="40" s="1"/>
  <c r="AG36" i="40" s="1"/>
  <c r="AH36" i="40" s="1"/>
  <c r="DC59" i="40"/>
  <c r="AA59" i="40" s="1"/>
  <c r="AE59" i="40" s="1"/>
  <c r="DC10" i="40"/>
  <c r="AA10" i="40" s="1"/>
  <c r="AE10" i="40" s="1"/>
  <c r="AG10" i="40" s="1"/>
  <c r="DC35" i="40"/>
  <c r="AA35" i="40" s="1"/>
  <c r="AC35" i="40" s="1"/>
  <c r="AD35" i="40" s="1"/>
  <c r="DC39" i="40"/>
  <c r="AA39" i="40" s="1"/>
  <c r="DC60" i="40"/>
  <c r="AA60" i="40" s="1"/>
  <c r="DC25" i="40"/>
  <c r="AA25" i="40" s="1"/>
  <c r="DC41" i="40"/>
  <c r="AA41" i="40" s="1"/>
  <c r="DC24" i="40"/>
  <c r="AA24" i="40" s="1"/>
  <c r="AE24" i="40" s="1"/>
  <c r="DC26" i="40"/>
  <c r="AA26" i="40" s="1"/>
  <c r="AE26" i="40" s="1"/>
  <c r="AG26" i="40" s="1"/>
  <c r="AH26" i="40" s="1"/>
  <c r="DC45" i="40"/>
  <c r="AA45" i="40" s="1"/>
  <c r="DD7" i="40"/>
  <c r="DC34" i="40"/>
  <c r="AA34" i="40" s="1"/>
  <c r="DC46" i="40"/>
  <c r="AA46" i="40" s="1"/>
  <c r="DC31" i="40"/>
  <c r="AA31" i="40" s="1"/>
  <c r="DC40" i="40"/>
  <c r="AA40" i="40" s="1"/>
  <c r="DC49" i="40"/>
  <c r="AA49" i="40" s="1"/>
  <c r="DC20" i="40"/>
  <c r="AA20" i="40" s="1"/>
  <c r="DC44" i="40"/>
  <c r="AA44" i="40" s="1"/>
  <c r="DC55" i="40"/>
  <c r="AA55" i="40" s="1"/>
  <c r="DC21" i="40"/>
  <c r="AA21" i="40" s="1"/>
  <c r="AE21" i="40" s="1"/>
  <c r="DC50" i="40"/>
  <c r="AA50" i="40" s="1"/>
  <c r="DC56" i="40"/>
  <c r="AA56" i="40" s="1"/>
  <c r="DC61" i="40"/>
  <c r="AA61" i="40" s="1"/>
  <c r="AC61" i="40" s="1"/>
  <c r="AD61" i="40" s="1"/>
  <c r="DC19" i="40"/>
  <c r="AA19" i="40" s="1"/>
  <c r="AE19" i="40" s="1"/>
  <c r="AG19" i="40" s="1"/>
  <c r="DC9" i="40"/>
  <c r="AA9" i="40" s="1"/>
  <c r="DC54" i="40"/>
  <c r="AA54" i="40" s="1"/>
  <c r="DC51" i="40"/>
  <c r="AA51" i="40" s="1"/>
  <c r="DC30" i="40"/>
  <c r="AA30" i="40" s="1"/>
  <c r="DC16" i="40"/>
  <c r="AA16" i="40" s="1"/>
  <c r="DC14" i="40"/>
  <c r="AA14" i="40" s="1"/>
  <c r="DC15" i="40"/>
  <c r="AA15" i="40" s="1"/>
  <c r="U26" i="40"/>
  <c r="V26" i="40" s="1"/>
  <c r="P27" i="42"/>
  <c r="Q24" i="42"/>
  <c r="Q19" i="42"/>
  <c r="P22" i="42"/>
  <c r="Q20" i="40"/>
  <c r="R20" i="40" s="1"/>
  <c r="AE47" i="45"/>
  <c r="AM49" i="46"/>
  <c r="AF26" i="29"/>
  <c r="AB27" i="29"/>
  <c r="AB12" i="29"/>
  <c r="AB64" i="29"/>
  <c r="AB32" i="29"/>
  <c r="AB42" i="29"/>
  <c r="W29" i="42"/>
  <c r="O65" i="42"/>
  <c r="O57" i="42"/>
  <c r="W10" i="40"/>
  <c r="Y10" i="40" s="1"/>
  <c r="O65" i="40"/>
  <c r="O52" i="40"/>
  <c r="O57" i="40"/>
  <c r="Q54" i="40"/>
  <c r="R54" i="40" s="1"/>
  <c r="Q20" i="42"/>
  <c r="Y56" i="42"/>
  <c r="Z56" i="42" s="1"/>
  <c r="Q56" i="42"/>
  <c r="R56" i="42" s="1"/>
  <c r="Y40" i="42"/>
  <c r="Z40" i="42" s="1"/>
  <c r="Q30" i="42"/>
  <c r="R30" i="42" s="1"/>
  <c r="U60" i="42"/>
  <c r="V60" i="42" s="1"/>
  <c r="U51" i="42"/>
  <c r="V51" i="42" s="1"/>
  <c r="U30" i="42"/>
  <c r="V30" i="42" s="1"/>
  <c r="U49" i="42"/>
  <c r="T52" i="42"/>
  <c r="T12" i="42"/>
  <c r="T64" i="42"/>
  <c r="U9" i="42"/>
  <c r="U54" i="42"/>
  <c r="T57" i="42"/>
  <c r="U10" i="42"/>
  <c r="T65" i="42"/>
  <c r="U50" i="42"/>
  <c r="V50" i="42" s="1"/>
  <c r="U20" i="42"/>
  <c r="V20" i="42" s="1"/>
  <c r="X59" i="42"/>
  <c r="I22" i="29"/>
  <c r="J22" i="29" s="1"/>
  <c r="AM50" i="45"/>
  <c r="R27" i="46"/>
  <c r="O66" i="42"/>
  <c r="S66" i="40"/>
  <c r="DC54" i="48"/>
  <c r="AA54" i="48" s="1"/>
  <c r="AE54" i="48" s="1"/>
  <c r="DC11" i="48"/>
  <c r="AA11" i="48" s="1"/>
  <c r="AE11" i="48" s="1"/>
  <c r="DC49" i="48"/>
  <c r="AA49" i="48" s="1"/>
  <c r="DC51" i="48"/>
  <c r="AA51" i="48" s="1"/>
  <c r="AE51" i="48" s="1"/>
  <c r="DC59" i="48"/>
  <c r="AA59" i="48" s="1"/>
  <c r="DC61" i="48"/>
  <c r="AA61" i="48" s="1"/>
  <c r="AE61" i="48" s="1"/>
  <c r="DC45" i="48"/>
  <c r="AA45" i="48" s="1"/>
  <c r="AE45" i="48" s="1"/>
  <c r="DC29" i="48"/>
  <c r="AA29" i="48" s="1"/>
  <c r="AE29" i="48" s="1"/>
  <c r="DC31" i="48"/>
  <c r="AA31" i="48" s="1"/>
  <c r="DC25" i="48"/>
  <c r="AA25" i="48" s="1"/>
  <c r="AE25" i="48" s="1"/>
  <c r="DC20" i="48"/>
  <c r="AA20" i="48" s="1"/>
  <c r="DC39" i="48"/>
  <c r="AA39" i="48" s="1"/>
  <c r="DC34" i="48"/>
  <c r="AA34" i="48" s="1"/>
  <c r="AE34" i="48" s="1"/>
  <c r="DC56" i="48"/>
  <c r="AA56" i="48" s="1"/>
  <c r="AE56" i="48" s="1"/>
  <c r="DC50" i="48"/>
  <c r="AA50" i="48" s="1"/>
  <c r="AE50" i="48" s="1"/>
  <c r="DC44" i="48"/>
  <c r="AA44" i="48" s="1"/>
  <c r="DC24" i="48"/>
  <c r="AA24" i="48" s="1"/>
  <c r="DC21" i="48"/>
  <c r="AA21" i="48" s="1"/>
  <c r="DC10" i="48"/>
  <c r="AA10" i="48" s="1"/>
  <c r="DC40" i="48"/>
  <c r="AA40" i="48" s="1"/>
  <c r="DC55" i="48"/>
  <c r="AA55" i="48" s="1"/>
  <c r="DC60" i="48"/>
  <c r="AA60" i="48" s="1"/>
  <c r="DC46" i="48"/>
  <c r="AA46" i="48" s="1"/>
  <c r="AE46" i="48" s="1"/>
  <c r="DC30" i="48"/>
  <c r="AA30" i="48" s="1"/>
  <c r="DC19" i="48"/>
  <c r="AA19" i="48" s="1"/>
  <c r="AE19" i="48" s="1"/>
  <c r="DC9" i="48"/>
  <c r="AA9" i="48" s="1"/>
  <c r="AE9" i="48" s="1"/>
  <c r="DC35" i="48"/>
  <c r="AA35" i="48" s="1"/>
  <c r="AE35" i="48" s="1"/>
  <c r="DC14" i="48"/>
  <c r="AA14" i="48" s="1"/>
  <c r="AE14" i="48" s="1"/>
  <c r="DC15" i="48"/>
  <c r="AA15" i="48" s="1"/>
  <c r="DC16" i="48"/>
  <c r="AA16" i="48" s="1"/>
  <c r="AD51" i="35"/>
  <c r="Q15" i="45"/>
  <c r="R15" i="45" s="1"/>
  <c r="Y24" i="40"/>
  <c r="Z24" i="40" s="1"/>
  <c r="I15" i="45"/>
  <c r="J15" i="45" s="1"/>
  <c r="AC16" i="29"/>
  <c r="AA67" i="45"/>
  <c r="AI17" i="45"/>
  <c r="AM19" i="45"/>
  <c r="AM22" i="45" s="1"/>
  <c r="AM16" i="46"/>
  <c r="AI62" i="46"/>
  <c r="AI66" i="46"/>
  <c r="AM41" i="46"/>
  <c r="X37" i="29"/>
  <c r="Y39" i="29"/>
  <c r="X42" i="29"/>
  <c r="S52" i="42"/>
  <c r="W46" i="42"/>
  <c r="DC14" i="42"/>
  <c r="AA14" i="42" s="1"/>
  <c r="DC30" i="42"/>
  <c r="AA30" i="42" s="1"/>
  <c r="DC15" i="42"/>
  <c r="AA15" i="42" s="1"/>
  <c r="DC29" i="42"/>
  <c r="AA29" i="42" s="1"/>
  <c r="DC50" i="42"/>
  <c r="AA50" i="42" s="1"/>
  <c r="DC36" i="42"/>
  <c r="AA36" i="42" s="1"/>
  <c r="DC46" i="42"/>
  <c r="AA46" i="42" s="1"/>
  <c r="DC59" i="42"/>
  <c r="AA59" i="42" s="1"/>
  <c r="DC21" i="42"/>
  <c r="AA21" i="42" s="1"/>
  <c r="DC9" i="42"/>
  <c r="AA9" i="42" s="1"/>
  <c r="AE9" i="42" s="1"/>
  <c r="DC34" i="42"/>
  <c r="AA34" i="42" s="1"/>
  <c r="DC54" i="42"/>
  <c r="AA54" i="42" s="1"/>
  <c r="DC45" i="42"/>
  <c r="AA45" i="42" s="1"/>
  <c r="DC60" i="42"/>
  <c r="AA60" i="42" s="1"/>
  <c r="DC11" i="42"/>
  <c r="AA11" i="42" s="1"/>
  <c r="DC31" i="42"/>
  <c r="AA31" i="42" s="1"/>
  <c r="DC25" i="42"/>
  <c r="AA25" i="42" s="1"/>
  <c r="DC39" i="42"/>
  <c r="AA39" i="42" s="1"/>
  <c r="DC55" i="42"/>
  <c r="AA55" i="42" s="1"/>
  <c r="DC20" i="42"/>
  <c r="AA20" i="42" s="1"/>
  <c r="DC26" i="42"/>
  <c r="AA26" i="42" s="1"/>
  <c r="DC41" i="42"/>
  <c r="AA41" i="42" s="1"/>
  <c r="DC24" i="42"/>
  <c r="AA24" i="42" s="1"/>
  <c r="DC40" i="42"/>
  <c r="AA40" i="42" s="1"/>
  <c r="DC49" i="42"/>
  <c r="AA49" i="42" s="1"/>
  <c r="AE49" i="42" s="1"/>
  <c r="DD7" i="42"/>
  <c r="DC51" i="42"/>
  <c r="AA51" i="42" s="1"/>
  <c r="DC56" i="42"/>
  <c r="AA56" i="42" s="1"/>
  <c r="AE56" i="42" s="1"/>
  <c r="DC10" i="42"/>
  <c r="AA10" i="42" s="1"/>
  <c r="DC19" i="42"/>
  <c r="AA19" i="42" s="1"/>
  <c r="DC35" i="42"/>
  <c r="AA35" i="42" s="1"/>
  <c r="DC61" i="42"/>
  <c r="AA61" i="42" s="1"/>
  <c r="DC16" i="42"/>
  <c r="AA16" i="42" s="1"/>
  <c r="AE16" i="42" s="1"/>
  <c r="S37" i="42"/>
  <c r="S42" i="42"/>
  <c r="W16" i="42"/>
  <c r="O37" i="42"/>
  <c r="W31" i="40"/>
  <c r="Y31" i="40" s="1"/>
  <c r="O47" i="40"/>
  <c r="Q44" i="40"/>
  <c r="Q61" i="42"/>
  <c r="R61" i="42" s="1"/>
  <c r="Y50" i="42"/>
  <c r="Z50" i="42" s="1"/>
  <c r="Q49" i="42"/>
  <c r="P52" i="42"/>
  <c r="Q54" i="42"/>
  <c r="P57" i="42"/>
  <c r="X57" i="42"/>
  <c r="AI52" i="45"/>
  <c r="AM49" i="45"/>
  <c r="AM41" i="45"/>
  <c r="AM61" i="45"/>
  <c r="AM31" i="45"/>
  <c r="AI27" i="45"/>
  <c r="AM56" i="46"/>
  <c r="AM29" i="46"/>
  <c r="AE57" i="46"/>
  <c r="AG55" i="46"/>
  <c r="AM31" i="46"/>
  <c r="Y24" i="29"/>
  <c r="X27" i="29"/>
  <c r="AF56" i="29"/>
  <c r="Y59" i="29"/>
  <c r="X62" i="29"/>
  <c r="R36" i="29"/>
  <c r="Q37" i="29"/>
  <c r="W30" i="42"/>
  <c r="Y30" i="42" s="1"/>
  <c r="Z30" i="42" s="1"/>
  <c r="W34" i="40"/>
  <c r="X12" i="42"/>
  <c r="Y36" i="42"/>
  <c r="Z36" i="42" s="1"/>
  <c r="AM30" i="45"/>
  <c r="AM25" i="46"/>
  <c r="W9" i="42"/>
  <c r="S52" i="40"/>
  <c r="U49" i="40"/>
  <c r="S47" i="40"/>
  <c r="S42" i="40"/>
  <c r="U39" i="40"/>
  <c r="U25" i="40"/>
  <c r="V25" i="40" s="1"/>
  <c r="U55" i="40"/>
  <c r="V55" i="40" s="1"/>
  <c r="S32" i="40"/>
  <c r="U29" i="40"/>
  <c r="X46" i="42"/>
  <c r="N39" i="42"/>
  <c r="M42" i="42"/>
  <c r="N42" i="42" s="1"/>
  <c r="Y39" i="42"/>
  <c r="X42" i="42"/>
  <c r="AE32" i="45"/>
  <c r="AM45" i="45"/>
  <c r="AM44" i="45"/>
  <c r="AM26" i="46"/>
  <c r="AE52" i="46"/>
  <c r="J54" i="41"/>
  <c r="I57" i="41"/>
  <c r="J57" i="41" s="1"/>
  <c r="AF25" i="29"/>
  <c r="AB52" i="29"/>
  <c r="DR10" i="29"/>
  <c r="AJ10" i="29" s="1"/>
  <c r="AN10" i="29" s="1"/>
  <c r="DR41" i="29"/>
  <c r="AJ41" i="29" s="1"/>
  <c r="DR15" i="29"/>
  <c r="AJ15" i="29" s="1"/>
  <c r="DR39" i="29"/>
  <c r="AJ39" i="29" s="1"/>
  <c r="DR11" i="29"/>
  <c r="AJ11" i="29" s="1"/>
  <c r="DR40" i="29"/>
  <c r="AJ40" i="29" s="1"/>
  <c r="DR9" i="29"/>
  <c r="AJ9" i="29" s="1"/>
  <c r="DR36" i="29"/>
  <c r="AJ36" i="29" s="1"/>
  <c r="DR30" i="29"/>
  <c r="AJ30" i="29" s="1"/>
  <c r="DR61" i="29"/>
  <c r="AJ61" i="29" s="1"/>
  <c r="DR46" i="29"/>
  <c r="AJ46" i="29" s="1"/>
  <c r="DR24" i="29"/>
  <c r="AJ24" i="29" s="1"/>
  <c r="DR60" i="29"/>
  <c r="AJ60" i="29" s="1"/>
  <c r="DR45" i="29"/>
  <c r="AJ45" i="29" s="1"/>
  <c r="DR34" i="29"/>
  <c r="AJ34" i="29" s="1"/>
  <c r="DR19" i="29"/>
  <c r="AJ19" i="29" s="1"/>
  <c r="DR55" i="29"/>
  <c r="AJ55" i="29" s="1"/>
  <c r="DR31" i="29"/>
  <c r="AJ31" i="29" s="1"/>
  <c r="DR16" i="29"/>
  <c r="AJ16" i="29" s="1"/>
  <c r="DR49" i="29"/>
  <c r="AJ49" i="29" s="1"/>
  <c r="DS7" i="29"/>
  <c r="DR50" i="29"/>
  <c r="AJ50" i="29" s="1"/>
  <c r="DR26" i="29"/>
  <c r="AJ26" i="29" s="1"/>
  <c r="DR59" i="29"/>
  <c r="AJ59" i="29" s="1"/>
  <c r="DR44" i="29"/>
  <c r="AJ44" i="29" s="1"/>
  <c r="DR25" i="29"/>
  <c r="AJ25" i="29" s="1"/>
  <c r="DR56" i="29"/>
  <c r="AJ56" i="29" s="1"/>
  <c r="DR54" i="29"/>
  <c r="AJ54" i="29" s="1"/>
  <c r="DR29" i="29"/>
  <c r="AJ29" i="29" s="1"/>
  <c r="DR35" i="29"/>
  <c r="AJ35" i="29" s="1"/>
  <c r="DR20" i="29"/>
  <c r="AJ20" i="29" s="1"/>
  <c r="DR51" i="29"/>
  <c r="AJ51" i="29" s="1"/>
  <c r="DR21" i="29"/>
  <c r="AJ21" i="29" s="1"/>
  <c r="DR14" i="29"/>
  <c r="AJ14" i="29" s="1"/>
  <c r="O32" i="42"/>
  <c r="W54" i="42"/>
  <c r="W57" i="42" s="1"/>
  <c r="W46" i="40"/>
  <c r="Y46" i="40" s="1"/>
  <c r="Z46" i="40" s="1"/>
  <c r="Y51" i="42"/>
  <c r="Z51" i="42" s="1"/>
  <c r="Q51" i="42"/>
  <c r="R51" i="42" s="1"/>
  <c r="U25" i="42"/>
  <c r="V25" i="42" s="1"/>
  <c r="U15" i="42"/>
  <c r="V15" i="42" s="1"/>
  <c r="X15" i="42"/>
  <c r="U36" i="42"/>
  <c r="V36" i="42" s="1"/>
  <c r="U35" i="42"/>
  <c r="V35" i="42" s="1"/>
  <c r="T17" i="42"/>
  <c r="U14" i="42"/>
  <c r="X14" i="42"/>
  <c r="U40" i="42"/>
  <c r="V40" i="42" s="1"/>
  <c r="U56" i="42"/>
  <c r="V56" i="42" s="1"/>
  <c r="T37" i="42"/>
  <c r="U34" i="42"/>
  <c r="DQ20" i="42"/>
  <c r="AB20" i="42" s="1"/>
  <c r="DQ31" i="42"/>
  <c r="AB31" i="42" s="1"/>
  <c r="DQ19" i="42"/>
  <c r="AB19" i="42" s="1"/>
  <c r="DQ34" i="42"/>
  <c r="AB34" i="42" s="1"/>
  <c r="DQ51" i="42"/>
  <c r="AB51" i="42" s="1"/>
  <c r="DQ39" i="42"/>
  <c r="AB39" i="42" s="1"/>
  <c r="DQ49" i="42"/>
  <c r="AB49" i="42" s="1"/>
  <c r="DQ60" i="42"/>
  <c r="AB60" i="42" s="1"/>
  <c r="DQ24" i="42"/>
  <c r="AB24" i="42" s="1"/>
  <c r="DQ15" i="42"/>
  <c r="AB15" i="42" s="1"/>
  <c r="DQ40" i="42"/>
  <c r="AB40" i="42" s="1"/>
  <c r="DQ35" i="42"/>
  <c r="AB35" i="42" s="1"/>
  <c r="DQ46" i="42"/>
  <c r="AB46" i="42" s="1"/>
  <c r="AF46" i="42" s="1"/>
  <c r="DQ61" i="42"/>
  <c r="AB61" i="42" s="1"/>
  <c r="DQ11" i="42"/>
  <c r="AB11" i="42" s="1"/>
  <c r="DR7" i="42"/>
  <c r="DQ26" i="42"/>
  <c r="AB26" i="42" s="1"/>
  <c r="DQ50" i="42"/>
  <c r="AB50" i="42" s="1"/>
  <c r="DQ41" i="42"/>
  <c r="AB41" i="42" s="1"/>
  <c r="DQ56" i="42"/>
  <c r="AB56" i="42" s="1"/>
  <c r="DQ21" i="42"/>
  <c r="AB21" i="42" s="1"/>
  <c r="DQ29" i="42"/>
  <c r="AB29" i="42" s="1"/>
  <c r="DQ45" i="42"/>
  <c r="AB45" i="42" s="1"/>
  <c r="DQ30" i="42"/>
  <c r="AB30" i="42" s="1"/>
  <c r="DQ44" i="42"/>
  <c r="AB44" i="42" s="1"/>
  <c r="DQ55" i="42"/>
  <c r="AB55" i="42" s="1"/>
  <c r="DQ9" i="42"/>
  <c r="AB9" i="42" s="1"/>
  <c r="DQ54" i="42"/>
  <c r="AB54" i="42" s="1"/>
  <c r="DQ59" i="42"/>
  <c r="AB59" i="42" s="1"/>
  <c r="AF59" i="42" s="1"/>
  <c r="DQ10" i="42"/>
  <c r="AB10" i="42" s="1"/>
  <c r="DQ25" i="42"/>
  <c r="AB25" i="42" s="1"/>
  <c r="DQ36" i="42"/>
  <c r="AB36" i="42" s="1"/>
  <c r="DQ14" i="42"/>
  <c r="AB14" i="42" s="1"/>
  <c r="DQ16" i="42"/>
  <c r="AB16" i="42" s="1"/>
  <c r="Q59" i="42"/>
  <c r="P62" i="42"/>
  <c r="N59" i="42"/>
  <c r="M62" i="42"/>
  <c r="N62" i="42" s="1"/>
  <c r="O62" i="42"/>
  <c r="P64" i="48"/>
  <c r="AW45" i="50"/>
  <c r="AX45" i="50" s="1"/>
  <c r="X48" i="36"/>
  <c r="Y48" i="36"/>
  <c r="W51" i="51"/>
  <c r="AD35" i="38"/>
  <c r="AA22" i="38"/>
  <c r="AC22" i="51"/>
  <c r="AB22" i="51"/>
  <c r="Y22" i="51"/>
  <c r="AG14" i="50"/>
  <c r="AH14" i="50" s="1"/>
  <c r="W22" i="51"/>
  <c r="AA22" i="51"/>
  <c r="AB51" i="33"/>
  <c r="AC51" i="33"/>
  <c r="Y51" i="47"/>
  <c r="AA51" i="47"/>
  <c r="W51" i="47"/>
  <c r="F65" i="45"/>
  <c r="Y35" i="38"/>
  <c r="V51" i="51"/>
  <c r="Z51" i="51"/>
  <c r="P51" i="47"/>
  <c r="P61" i="47" s="1"/>
  <c r="AC51" i="47"/>
  <c r="X48" i="38"/>
  <c r="Y22" i="38"/>
  <c r="V51" i="37"/>
  <c r="F61" i="47"/>
  <c r="AB51" i="51"/>
  <c r="AC51" i="51"/>
  <c r="X22" i="51"/>
  <c r="AD51" i="47"/>
  <c r="AB51" i="47"/>
  <c r="W51" i="37"/>
  <c r="K67" i="40"/>
  <c r="Y51" i="51"/>
  <c r="AD51" i="51"/>
  <c r="X51" i="51"/>
  <c r="H12" i="45"/>
  <c r="AF17" i="50"/>
  <c r="E12" i="45"/>
  <c r="F12" i="45" s="1"/>
  <c r="I65" i="50"/>
  <c r="J65" i="50" s="1"/>
  <c r="M64" i="40"/>
  <c r="N64" i="40" s="1"/>
  <c r="Y65" i="50"/>
  <c r="Z65" i="50" s="1"/>
  <c r="W48" i="38"/>
  <c r="Z35" i="38"/>
  <c r="AC61" i="51"/>
  <c r="X61" i="51"/>
  <c r="S61" i="51"/>
  <c r="AD61" i="51"/>
  <c r="Y61" i="51"/>
  <c r="T61" i="51"/>
  <c r="Z61" i="51"/>
  <c r="U61" i="51"/>
  <c r="AA61" i="51"/>
  <c r="V61" i="51"/>
  <c r="AB61" i="51"/>
  <c r="W61" i="51"/>
  <c r="Y66" i="50"/>
  <c r="Z66" i="50" s="1"/>
  <c r="AS31" i="50"/>
  <c r="AT31" i="50" s="1"/>
  <c r="AF67" i="50"/>
  <c r="AC17" i="50"/>
  <c r="AD17" i="50" s="1"/>
  <c r="AA48" i="35"/>
  <c r="AS61" i="50"/>
  <c r="AT61" i="50" s="1"/>
  <c r="AD14" i="50"/>
  <c r="AG42" i="50"/>
  <c r="AH42" i="50" s="1"/>
  <c r="I66" i="50"/>
  <c r="J66" i="50" s="1"/>
  <c r="AU57" i="50"/>
  <c r="AO31" i="50"/>
  <c r="AP31" i="50" s="1"/>
  <c r="AM22" i="50"/>
  <c r="AE19" i="32"/>
  <c r="AE14" i="32"/>
  <c r="U17" i="50"/>
  <c r="V17" i="50" s="1"/>
  <c r="V14" i="50"/>
  <c r="U64" i="50"/>
  <c r="I14" i="50"/>
  <c r="H17" i="50"/>
  <c r="H64" i="50"/>
  <c r="H67" i="50" s="1"/>
  <c r="M64" i="50"/>
  <c r="M17" i="50"/>
  <c r="N17" i="50" s="1"/>
  <c r="N14" i="50"/>
  <c r="W17" i="50"/>
  <c r="W64" i="50"/>
  <c r="W67" i="50" s="1"/>
  <c r="U22" i="38"/>
  <c r="V22" i="38"/>
  <c r="T22" i="38"/>
  <c r="X22" i="38"/>
  <c r="AB22" i="38"/>
  <c r="R15" i="50"/>
  <c r="Q65" i="50"/>
  <c r="R65" i="50" s="1"/>
  <c r="S35" i="37"/>
  <c r="T35" i="37"/>
  <c r="U35" i="37"/>
  <c r="AC22" i="38"/>
  <c r="E17" i="50"/>
  <c r="F17" i="50" s="1"/>
  <c r="F14" i="50"/>
  <c r="E64" i="50"/>
  <c r="P65" i="29"/>
  <c r="Q15" i="29"/>
  <c r="AE44" i="32"/>
  <c r="Y22" i="33"/>
  <c r="Z22" i="33"/>
  <c r="X22" i="33"/>
  <c r="AB22" i="33"/>
  <c r="AA22" i="33"/>
  <c r="AC22" i="33"/>
  <c r="AD22" i="33"/>
  <c r="V22" i="33"/>
  <c r="W22" i="33"/>
  <c r="O17" i="50"/>
  <c r="O64" i="50"/>
  <c r="O67" i="50" s="1"/>
  <c r="N14" i="46"/>
  <c r="M64" i="46"/>
  <c r="N64" i="46" s="1"/>
  <c r="Q14" i="50"/>
  <c r="P64" i="50"/>
  <c r="P67" i="50" s="1"/>
  <c r="P17" i="50"/>
  <c r="R16" i="50"/>
  <c r="Q66" i="50"/>
  <c r="R66" i="50" s="1"/>
  <c r="F15" i="29"/>
  <c r="E65" i="29"/>
  <c r="F65" i="29" s="1"/>
  <c r="Q14" i="40"/>
  <c r="R14" i="40" s="1"/>
  <c r="AE24" i="32"/>
  <c r="G17" i="50"/>
  <c r="G64" i="50"/>
  <c r="G67" i="50" s="1"/>
  <c r="Q14" i="46"/>
  <c r="O64" i="46"/>
  <c r="W22" i="38"/>
  <c r="Y14" i="50"/>
  <c r="X17" i="50"/>
  <c r="X64" i="50"/>
  <c r="X67" i="50" s="1"/>
  <c r="Y15" i="29"/>
  <c r="X65" i="29"/>
  <c r="I15" i="29"/>
  <c r="AV31" i="50"/>
  <c r="AW31" i="50" s="1"/>
  <c r="AX31" i="50" s="1"/>
  <c r="AG57" i="50"/>
  <c r="AH57" i="50" s="1"/>
  <c r="AV61" i="50"/>
  <c r="AW61" i="50" s="1"/>
  <c r="AX61" i="50" s="1"/>
  <c r="AN62" i="50"/>
  <c r="AG32" i="50"/>
  <c r="AH32" i="50" s="1"/>
  <c r="H66" i="45"/>
  <c r="H67" i="45" s="1"/>
  <c r="I11" i="46"/>
  <c r="J11" i="46" s="1"/>
  <c r="G66" i="46"/>
  <c r="C67" i="46"/>
  <c r="O12" i="46"/>
  <c r="Q10" i="46"/>
  <c r="O65" i="46"/>
  <c r="N10" i="46"/>
  <c r="M12" i="46"/>
  <c r="N12" i="46" s="1"/>
  <c r="M65" i="46"/>
  <c r="N65" i="46" s="1"/>
  <c r="S50" i="38"/>
  <c r="P50" i="38"/>
  <c r="AD50" i="38"/>
  <c r="AA50" i="38"/>
  <c r="D61" i="38"/>
  <c r="S61" i="38" s="1"/>
  <c r="T50" i="38"/>
  <c r="AB50" i="38"/>
  <c r="X50" i="38"/>
  <c r="Y50" i="38"/>
  <c r="U50" i="38"/>
  <c r="Z50" i="38"/>
  <c r="W50" i="38"/>
  <c r="V50" i="38"/>
  <c r="AC50" i="38"/>
  <c r="F10" i="46"/>
  <c r="E65" i="46"/>
  <c r="F65" i="46" s="1"/>
  <c r="E12" i="46"/>
  <c r="F12" i="46" s="1"/>
  <c r="G12" i="46"/>
  <c r="I10" i="46"/>
  <c r="G65" i="46"/>
  <c r="S35" i="38"/>
  <c r="T35" i="38"/>
  <c r="V35" i="38"/>
  <c r="U35" i="38"/>
  <c r="Y10" i="46"/>
  <c r="W65" i="46"/>
  <c r="W12" i="46"/>
  <c r="AE12" i="46"/>
  <c r="AG10" i="46"/>
  <c r="AE65" i="46"/>
  <c r="AC35" i="38"/>
  <c r="AB35" i="38"/>
  <c r="AV30" i="50"/>
  <c r="AI67" i="50"/>
  <c r="P39" i="32"/>
  <c r="AM66" i="50"/>
  <c r="AM32" i="50"/>
  <c r="AV16" i="50"/>
  <c r="AW16" i="50" s="1"/>
  <c r="AX16" i="50" s="1"/>
  <c r="AP9" i="50"/>
  <c r="AK65" i="50"/>
  <c r="AL65" i="50" s="1"/>
  <c r="AL10" i="50"/>
  <c r="AN65" i="50"/>
  <c r="AU27" i="50"/>
  <c r="AU47" i="50"/>
  <c r="AG62" i="50"/>
  <c r="AH62" i="50" s="1"/>
  <c r="AH59" i="50"/>
  <c r="AG37" i="50"/>
  <c r="AH37" i="50" s="1"/>
  <c r="AH34" i="50"/>
  <c r="AN57" i="50"/>
  <c r="AO54" i="50"/>
  <c r="AK37" i="50"/>
  <c r="AL37" i="50" s="1"/>
  <c r="AL34" i="50"/>
  <c r="AR66" i="50"/>
  <c r="AS11" i="50"/>
  <c r="AR17" i="50"/>
  <c r="AS14" i="50"/>
  <c r="AV14" i="50"/>
  <c r="AS26" i="50"/>
  <c r="AT26" i="50" s="1"/>
  <c r="AV26" i="50"/>
  <c r="AW26" i="50" s="1"/>
  <c r="AX26" i="50" s="1"/>
  <c r="AR27" i="50"/>
  <c r="AS24" i="50"/>
  <c r="AS36" i="50"/>
  <c r="AT36" i="50" s="1"/>
  <c r="AU36" i="50" s="1"/>
  <c r="AW36" i="50" s="1"/>
  <c r="AX36" i="50" s="1"/>
  <c r="AR47" i="50"/>
  <c r="AS44" i="50"/>
  <c r="AR57" i="50"/>
  <c r="AS54" i="50"/>
  <c r="AR62" i="50"/>
  <c r="AS59" i="50"/>
  <c r="AV59" i="50"/>
  <c r="AP49" i="50"/>
  <c r="AQ66" i="50"/>
  <c r="AU20" i="50"/>
  <c r="AQ57" i="50"/>
  <c r="AQ62" i="50"/>
  <c r="AU59" i="50"/>
  <c r="AU62" i="50" s="1"/>
  <c r="AK66" i="50"/>
  <c r="AL66" i="50" s="1"/>
  <c r="AL11" i="50"/>
  <c r="AU50" i="50"/>
  <c r="AW50" i="50" s="1"/>
  <c r="AX50" i="50" s="1"/>
  <c r="AV24" i="50"/>
  <c r="AG65" i="50"/>
  <c r="AH65" i="50" s="1"/>
  <c r="AH10" i="50"/>
  <c r="AN17" i="50"/>
  <c r="AO14" i="50"/>
  <c r="AP59" i="50"/>
  <c r="AO44" i="50"/>
  <c r="AN47" i="50"/>
  <c r="AM17" i="50"/>
  <c r="AK42" i="50"/>
  <c r="AL42" i="50" s="1"/>
  <c r="AL39" i="50"/>
  <c r="AG47" i="50"/>
  <c r="AH47" i="50" s="1"/>
  <c r="AH44" i="50"/>
  <c r="AK64" i="50"/>
  <c r="AK12" i="50"/>
  <c r="AL12" i="50" s="1"/>
  <c r="AL9" i="50"/>
  <c r="AC67" i="50"/>
  <c r="AD67" i="50" s="1"/>
  <c r="AD64" i="50"/>
  <c r="AN27" i="50"/>
  <c r="AO24" i="50"/>
  <c r="AK47" i="50"/>
  <c r="AL47" i="50" s="1"/>
  <c r="AL44" i="50"/>
  <c r="AK62" i="50"/>
  <c r="AL62" i="50" s="1"/>
  <c r="AL59" i="50"/>
  <c r="AW54" i="50"/>
  <c r="AR65" i="50"/>
  <c r="AS10" i="50"/>
  <c r="AV10" i="50"/>
  <c r="DT60" i="50"/>
  <c r="AZ60" i="50" s="1"/>
  <c r="DT61" i="50"/>
  <c r="AZ61" i="50" s="1"/>
  <c r="DT56" i="50"/>
  <c r="AZ56" i="50" s="1"/>
  <c r="DT59" i="50"/>
  <c r="AZ59" i="50" s="1"/>
  <c r="DT55" i="50"/>
  <c r="AZ55" i="50" s="1"/>
  <c r="BD55" i="50" s="1"/>
  <c r="DT51" i="50"/>
  <c r="AZ51" i="50" s="1"/>
  <c r="DT49" i="50"/>
  <c r="AZ49" i="50" s="1"/>
  <c r="DT54" i="50"/>
  <c r="AZ54" i="50" s="1"/>
  <c r="DT50" i="50"/>
  <c r="AZ50" i="50" s="1"/>
  <c r="BD50" i="50" s="1"/>
  <c r="DT44" i="50"/>
  <c r="AZ44" i="50" s="1"/>
  <c r="DT41" i="50"/>
  <c r="AZ41" i="50" s="1"/>
  <c r="BD41" i="50" s="1"/>
  <c r="DT45" i="50"/>
  <c r="AZ45" i="50" s="1"/>
  <c r="BD45" i="50" s="1"/>
  <c r="DT46" i="50"/>
  <c r="AZ46" i="50" s="1"/>
  <c r="BD46" i="50" s="1"/>
  <c r="DT40" i="50"/>
  <c r="AZ40" i="50" s="1"/>
  <c r="BD40" i="50" s="1"/>
  <c r="DT36" i="50"/>
  <c r="AZ36" i="50" s="1"/>
  <c r="DT39" i="50"/>
  <c r="AZ39" i="50" s="1"/>
  <c r="BD39" i="50" s="1"/>
  <c r="DT35" i="50"/>
  <c r="AZ35" i="50" s="1"/>
  <c r="BD35" i="50" s="1"/>
  <c r="DT30" i="50"/>
  <c r="AZ30" i="50" s="1"/>
  <c r="DT29" i="50"/>
  <c r="AZ29" i="50" s="1"/>
  <c r="DT34" i="50"/>
  <c r="AZ34" i="50" s="1"/>
  <c r="BD34" i="50" s="1"/>
  <c r="DT31" i="50"/>
  <c r="AZ31" i="50" s="1"/>
  <c r="DT26" i="50"/>
  <c r="AZ26" i="50" s="1"/>
  <c r="DT25" i="50"/>
  <c r="AZ25" i="50" s="1"/>
  <c r="BD25" i="50" s="1"/>
  <c r="DT24" i="50"/>
  <c r="AZ24" i="50" s="1"/>
  <c r="DT21" i="50"/>
  <c r="AZ21" i="50" s="1"/>
  <c r="BD21" i="50" s="1"/>
  <c r="DT16" i="50"/>
  <c r="AZ16" i="50" s="1"/>
  <c r="DT15" i="50"/>
  <c r="AZ15" i="50" s="1"/>
  <c r="BD15" i="50" s="1"/>
  <c r="DT9" i="50"/>
  <c r="AZ9" i="50" s="1"/>
  <c r="BD9" i="50" s="1"/>
  <c r="DU7" i="50"/>
  <c r="DT20" i="50"/>
  <c r="AZ20" i="50" s="1"/>
  <c r="BD20" i="50" s="1"/>
  <c r="DT19" i="50"/>
  <c r="AZ19" i="50" s="1"/>
  <c r="BD19" i="50" s="1"/>
  <c r="DT14" i="50"/>
  <c r="AZ14" i="50" s="1"/>
  <c r="DT11" i="50"/>
  <c r="AZ11" i="50" s="1"/>
  <c r="DT10" i="50"/>
  <c r="AZ10" i="50" s="1"/>
  <c r="AS19" i="50"/>
  <c r="AR22" i="50"/>
  <c r="AV19" i="50"/>
  <c r="AS35" i="50"/>
  <c r="AT35" i="50" s="1"/>
  <c r="AV35" i="50"/>
  <c r="AS40" i="50"/>
  <c r="AT40" i="50" s="1"/>
  <c r="AV40" i="50"/>
  <c r="AW40" i="50" s="1"/>
  <c r="AX40" i="50" s="1"/>
  <c r="AS49" i="50"/>
  <c r="AR52" i="50"/>
  <c r="AV49" i="50"/>
  <c r="AS51" i="50"/>
  <c r="AT51" i="50" s="1"/>
  <c r="AV51" i="50"/>
  <c r="AS60" i="50"/>
  <c r="AT60" i="50" s="1"/>
  <c r="AU12" i="50"/>
  <c r="AO34" i="50"/>
  <c r="AG12" i="50"/>
  <c r="AH12" i="50" s="1"/>
  <c r="AH9" i="50"/>
  <c r="AN52" i="50"/>
  <c r="AM47" i="50"/>
  <c r="AG66" i="50"/>
  <c r="AH66" i="50" s="1"/>
  <c r="AH11" i="50"/>
  <c r="AQ65" i="50"/>
  <c r="DF61" i="50"/>
  <c r="AY61" i="50" s="1"/>
  <c r="DF60" i="50"/>
  <c r="AY60" i="50" s="1"/>
  <c r="DF56" i="50"/>
  <c r="AY56" i="50" s="1"/>
  <c r="DF59" i="50"/>
  <c r="AY59" i="50" s="1"/>
  <c r="DF55" i="50"/>
  <c r="AY55" i="50" s="1"/>
  <c r="DF54" i="50"/>
  <c r="AY54" i="50" s="1"/>
  <c r="DF49" i="50"/>
  <c r="AY49" i="50" s="1"/>
  <c r="DF51" i="50"/>
  <c r="AY51" i="50" s="1"/>
  <c r="BC51" i="50" s="1"/>
  <c r="DF50" i="50"/>
  <c r="AY50" i="50" s="1"/>
  <c r="BC50" i="50" s="1"/>
  <c r="DF46" i="50"/>
  <c r="AY46" i="50" s="1"/>
  <c r="DF44" i="50"/>
  <c r="AY44" i="50" s="1"/>
  <c r="BC44" i="50" s="1"/>
  <c r="DF41" i="50"/>
  <c r="AY41" i="50" s="1"/>
  <c r="DF45" i="50"/>
  <c r="AY45" i="50" s="1"/>
  <c r="DF36" i="50"/>
  <c r="AY36" i="50" s="1"/>
  <c r="DF40" i="50"/>
  <c r="AY40" i="50" s="1"/>
  <c r="BC40" i="50" s="1"/>
  <c r="DF35" i="50"/>
  <c r="AY35" i="50" s="1"/>
  <c r="DF39" i="50"/>
  <c r="AY39" i="50" s="1"/>
  <c r="BC39" i="50" s="1"/>
  <c r="DF34" i="50"/>
  <c r="AY34" i="50" s="1"/>
  <c r="DF30" i="50"/>
  <c r="AY30" i="50" s="1"/>
  <c r="BC30" i="50" s="1"/>
  <c r="DF29" i="50"/>
  <c r="AY29" i="50" s="1"/>
  <c r="DF26" i="50"/>
  <c r="AY26" i="50" s="1"/>
  <c r="DF25" i="50"/>
  <c r="AY25" i="50" s="1"/>
  <c r="DF31" i="50"/>
  <c r="AY31" i="50" s="1"/>
  <c r="DF24" i="50"/>
  <c r="AY24" i="50" s="1"/>
  <c r="DF20" i="50"/>
  <c r="AY20" i="50" s="1"/>
  <c r="DF19" i="50"/>
  <c r="AY19" i="50" s="1"/>
  <c r="BC19" i="50" s="1"/>
  <c r="DF9" i="50"/>
  <c r="AY9" i="50" s="1"/>
  <c r="BC9" i="50" s="1"/>
  <c r="DF16" i="50"/>
  <c r="AY16" i="50" s="1"/>
  <c r="DF15" i="50"/>
  <c r="AY15" i="50" s="1"/>
  <c r="DF21" i="50"/>
  <c r="AY21" i="50" s="1"/>
  <c r="BC21" i="50" s="1"/>
  <c r="DF14" i="50"/>
  <c r="AY14" i="50" s="1"/>
  <c r="BC14" i="50" s="1"/>
  <c r="DF11" i="50"/>
  <c r="AY11" i="50" s="1"/>
  <c r="DF10" i="50"/>
  <c r="AY10" i="50" s="1"/>
  <c r="DG7" i="50"/>
  <c r="AQ17" i="50"/>
  <c r="AQ32" i="50"/>
  <c r="AU35" i="50"/>
  <c r="AQ37" i="50"/>
  <c r="AK32" i="50"/>
  <c r="AL32" i="50" s="1"/>
  <c r="AL29" i="50"/>
  <c r="AU39" i="50"/>
  <c r="AW39" i="50" s="1"/>
  <c r="AJ67" i="50"/>
  <c r="AO19" i="50"/>
  <c r="AS15" i="50"/>
  <c r="AT15" i="50" s="1"/>
  <c r="AV15" i="50"/>
  <c r="AS21" i="50"/>
  <c r="AT21" i="50" s="1"/>
  <c r="AU21" i="50" s="1"/>
  <c r="AV21" i="50"/>
  <c r="AS20" i="50"/>
  <c r="AT20" i="50" s="1"/>
  <c r="AV20" i="50"/>
  <c r="AS29" i="50"/>
  <c r="AR32" i="50"/>
  <c r="AV29" i="50"/>
  <c r="AS39" i="50"/>
  <c r="AR42" i="50"/>
  <c r="AR37" i="50"/>
  <c r="AS34" i="50"/>
  <c r="AV34" i="50"/>
  <c r="AS46" i="50"/>
  <c r="AT46" i="50" s="1"/>
  <c r="AV46" i="50"/>
  <c r="AW46" i="50" s="1"/>
  <c r="AX46" i="50" s="1"/>
  <c r="AS55" i="50"/>
  <c r="AT55" i="50" s="1"/>
  <c r="AV55" i="50"/>
  <c r="AW55" i="50" s="1"/>
  <c r="AX55" i="50" s="1"/>
  <c r="AW60" i="50"/>
  <c r="AX60" i="50" s="1"/>
  <c r="AO60" i="50"/>
  <c r="AP60" i="50" s="1"/>
  <c r="AU15" i="50"/>
  <c r="AU17" i="50" s="1"/>
  <c r="AQ64" i="50"/>
  <c r="AQ12" i="50"/>
  <c r="AU30" i="50"/>
  <c r="AQ42" i="50"/>
  <c r="AQ52" i="50"/>
  <c r="AO29" i="50"/>
  <c r="AG52" i="50"/>
  <c r="AH52" i="50" s="1"/>
  <c r="AH49" i="50"/>
  <c r="AG27" i="50"/>
  <c r="AH27" i="50" s="1"/>
  <c r="AV44" i="50"/>
  <c r="AM64" i="50"/>
  <c r="AM12" i="50"/>
  <c r="AP10" i="50"/>
  <c r="AW11" i="50"/>
  <c r="AK52" i="50"/>
  <c r="AL52" i="50" s="1"/>
  <c r="AL49" i="50"/>
  <c r="AK27" i="50"/>
  <c r="AL27" i="50" s="1"/>
  <c r="AL24" i="50"/>
  <c r="AK57" i="50"/>
  <c r="AL57" i="50" s="1"/>
  <c r="AL54" i="50"/>
  <c r="AK22" i="50"/>
  <c r="AL22" i="50" s="1"/>
  <c r="AL19" i="50"/>
  <c r="AK17" i="50"/>
  <c r="AL17" i="50" s="1"/>
  <c r="AL14" i="50"/>
  <c r="AS16" i="50"/>
  <c r="AT16" i="50" s="1"/>
  <c r="AR64" i="50"/>
  <c r="AR12" i="50"/>
  <c r="AS9" i="50"/>
  <c r="AV9" i="50"/>
  <c r="AS25" i="50"/>
  <c r="AT25" i="50" s="1"/>
  <c r="AV25" i="50"/>
  <c r="AW25" i="50" s="1"/>
  <c r="AX25" i="50" s="1"/>
  <c r="AS41" i="50"/>
  <c r="AT41" i="50" s="1"/>
  <c r="AU41" i="50" s="1"/>
  <c r="AV41" i="50"/>
  <c r="AS45" i="50"/>
  <c r="AT45" i="50" s="1"/>
  <c r="AS50" i="50"/>
  <c r="AT50" i="50" s="1"/>
  <c r="AS56" i="50"/>
  <c r="AT56" i="50" s="1"/>
  <c r="AV56" i="50"/>
  <c r="AW56" i="50" s="1"/>
  <c r="AX56" i="50" s="1"/>
  <c r="AH19" i="50"/>
  <c r="AG22" i="50"/>
  <c r="AH22" i="50" s="1"/>
  <c r="AN66" i="50"/>
  <c r="AO11" i="50"/>
  <c r="AQ22" i="50"/>
  <c r="AQ27" i="50"/>
  <c r="AQ47" i="50"/>
  <c r="AU51" i="50"/>
  <c r="AN32" i="50"/>
  <c r="AM65" i="50"/>
  <c r="AM42" i="50"/>
  <c r="AN39" i="50"/>
  <c r="F14" i="48"/>
  <c r="E64" i="48"/>
  <c r="E67" i="48" s="1"/>
  <c r="E64" i="45"/>
  <c r="F64" i="45" s="1"/>
  <c r="C67" i="45"/>
  <c r="Y48" i="38"/>
  <c r="Z48" i="38"/>
  <c r="AC48" i="38"/>
  <c r="AA48" i="38"/>
  <c r="AM17" i="45"/>
  <c r="M64" i="41"/>
  <c r="N64" i="41" s="1"/>
  <c r="P65" i="40"/>
  <c r="P67" i="40" s="1"/>
  <c r="I65" i="41"/>
  <c r="D67" i="29"/>
  <c r="T22" i="49"/>
  <c r="S22" i="49"/>
  <c r="U56" i="48"/>
  <c r="V56" i="48" s="1"/>
  <c r="U45" i="48"/>
  <c r="V45" i="48" s="1"/>
  <c r="U50" i="48"/>
  <c r="V50" i="48" s="1"/>
  <c r="O22" i="48"/>
  <c r="AE34" i="32"/>
  <c r="T48" i="38"/>
  <c r="U48" i="38"/>
  <c r="V48" i="38"/>
  <c r="AD35" i="34"/>
  <c r="AE29" i="32"/>
  <c r="E17" i="29"/>
  <c r="F17" i="29" s="1"/>
  <c r="H67" i="41"/>
  <c r="D67" i="40"/>
  <c r="P17" i="40"/>
  <c r="U22" i="35"/>
  <c r="Y22" i="35"/>
  <c r="T22" i="35"/>
  <c r="AA22" i="35"/>
  <c r="Y16" i="40"/>
  <c r="Z16" i="40" s="1"/>
  <c r="AB22" i="35"/>
  <c r="AD22" i="35"/>
  <c r="X22" i="35"/>
  <c r="U35" i="34"/>
  <c r="V35" i="34"/>
  <c r="AB35" i="34"/>
  <c r="Z35" i="34"/>
  <c r="AC35" i="34"/>
  <c r="X35" i="34"/>
  <c r="W35" i="34"/>
  <c r="AA35" i="34"/>
  <c r="Y35" i="34"/>
  <c r="W17" i="41"/>
  <c r="Q15" i="41"/>
  <c r="N14" i="29"/>
  <c r="M17" i="29"/>
  <c r="N17" i="29" s="1"/>
  <c r="M64" i="29"/>
  <c r="V22" i="35"/>
  <c r="O64" i="41"/>
  <c r="O17" i="41"/>
  <c r="I27" i="45"/>
  <c r="J27" i="45" s="1"/>
  <c r="Y16" i="41"/>
  <c r="Z16" i="41" s="1"/>
  <c r="O64" i="29"/>
  <c r="O17" i="29"/>
  <c r="AD35" i="33"/>
  <c r="T35" i="33"/>
  <c r="AA35" i="33"/>
  <c r="AB35" i="33"/>
  <c r="U35" i="33"/>
  <c r="W35" i="33"/>
  <c r="AC35" i="33"/>
  <c r="Z35" i="33"/>
  <c r="Y35" i="33"/>
  <c r="S35" i="33"/>
  <c r="X35" i="33"/>
  <c r="V35" i="33"/>
  <c r="K67" i="41"/>
  <c r="F15" i="40"/>
  <c r="E65" i="40"/>
  <c r="F65" i="40" s="1"/>
  <c r="Z22" i="35"/>
  <c r="W22" i="35"/>
  <c r="I15" i="40"/>
  <c r="H65" i="40"/>
  <c r="Q14" i="41"/>
  <c r="R14" i="41" s="1"/>
  <c r="Y15" i="40"/>
  <c r="H64" i="29"/>
  <c r="I14" i="29"/>
  <c r="P64" i="29"/>
  <c r="Q14" i="29"/>
  <c r="W66" i="46"/>
  <c r="W17" i="46"/>
  <c r="P51" i="33"/>
  <c r="P61" i="33" s="1"/>
  <c r="AD51" i="33"/>
  <c r="AA48" i="36"/>
  <c r="Y14" i="29"/>
  <c r="X64" i="29"/>
  <c r="V35" i="37"/>
  <c r="AC35" i="37"/>
  <c r="AB35" i="37"/>
  <c r="Z35" i="37"/>
  <c r="AD35" i="37"/>
  <c r="X35" i="37"/>
  <c r="W35" i="37"/>
  <c r="AA35" i="37"/>
  <c r="Y35" i="37"/>
  <c r="AC48" i="36"/>
  <c r="I14" i="45"/>
  <c r="G64" i="45"/>
  <c r="X22" i="49"/>
  <c r="AC22" i="49"/>
  <c r="AA22" i="49"/>
  <c r="U22" i="49"/>
  <c r="AD22" i="49"/>
  <c r="Y22" i="49"/>
  <c r="AB22" i="49"/>
  <c r="W22" i="49"/>
  <c r="V22" i="49"/>
  <c r="Z22" i="49"/>
  <c r="I16" i="40"/>
  <c r="H17" i="40"/>
  <c r="H66" i="40"/>
  <c r="S22" i="37"/>
  <c r="T22" i="37"/>
  <c r="Z22" i="37"/>
  <c r="W22" i="37"/>
  <c r="V22" i="37"/>
  <c r="Y22" i="37"/>
  <c r="AC22" i="37"/>
  <c r="X22" i="37"/>
  <c r="U22" i="37"/>
  <c r="AB22" i="37"/>
  <c r="AA22" i="37"/>
  <c r="AD22" i="37"/>
  <c r="AD35" i="49"/>
  <c r="Y35" i="49"/>
  <c r="W35" i="49"/>
  <c r="AA35" i="49"/>
  <c r="Z35" i="49"/>
  <c r="X35" i="49"/>
  <c r="AC35" i="49"/>
  <c r="AB35" i="49"/>
  <c r="V35" i="49"/>
  <c r="O66" i="46"/>
  <c r="O17" i="46"/>
  <c r="X66" i="40"/>
  <c r="Z48" i="36"/>
  <c r="AG14" i="46"/>
  <c r="X64" i="46"/>
  <c r="Y14" i="46"/>
  <c r="E61" i="38"/>
  <c r="T51" i="38"/>
  <c r="Z51" i="38"/>
  <c r="Y51" i="38"/>
  <c r="U51" i="38"/>
  <c r="W51" i="38"/>
  <c r="X51" i="38"/>
  <c r="V51" i="38"/>
  <c r="AE39" i="32"/>
  <c r="O17" i="40"/>
  <c r="O66" i="40"/>
  <c r="W35" i="38"/>
  <c r="X35" i="38"/>
  <c r="AD15" i="46"/>
  <c r="AE66" i="46"/>
  <c r="AE17" i="46"/>
  <c r="Q16" i="40"/>
  <c r="AB48" i="36"/>
  <c r="X17" i="40"/>
  <c r="V14" i="46"/>
  <c r="U64" i="46"/>
  <c r="V64" i="46" s="1"/>
  <c r="F14" i="29"/>
  <c r="E64" i="29"/>
  <c r="F64" i="29" s="1"/>
  <c r="N16" i="40"/>
  <c r="M17" i="40"/>
  <c r="N17" i="40" s="1"/>
  <c r="AE17" i="45"/>
  <c r="W64" i="45"/>
  <c r="W67" i="45" s="1"/>
  <c r="W17" i="45"/>
  <c r="F16" i="40"/>
  <c r="E66" i="40"/>
  <c r="E17" i="40"/>
  <c r="F17" i="40" s="1"/>
  <c r="AG15" i="46"/>
  <c r="U16" i="48"/>
  <c r="V16" i="48" s="1"/>
  <c r="Q16" i="48"/>
  <c r="R16" i="48" s="1"/>
  <c r="O17" i="48"/>
  <c r="U26" i="48"/>
  <c r="V26" i="48" s="1"/>
  <c r="AB48" i="33"/>
  <c r="I37" i="45"/>
  <c r="J37" i="45" s="1"/>
  <c r="AN20" i="40"/>
  <c r="W48" i="37"/>
  <c r="U48" i="37"/>
  <c r="X25" i="45"/>
  <c r="Y25" i="45" s="1"/>
  <c r="Z25" i="45" s="1"/>
  <c r="W48" i="47"/>
  <c r="AF36" i="41"/>
  <c r="AF55" i="41"/>
  <c r="AC48" i="47"/>
  <c r="X48" i="47"/>
  <c r="Z48" i="33"/>
  <c r="AF26" i="41"/>
  <c r="AA48" i="33"/>
  <c r="AB48" i="35"/>
  <c r="AN35" i="40"/>
  <c r="AN55" i="40"/>
  <c r="AN30" i="40"/>
  <c r="AF56" i="41"/>
  <c r="AF41" i="41"/>
  <c r="AF46" i="41"/>
  <c r="AB48" i="49"/>
  <c r="J23" i="31"/>
  <c r="AF31" i="41"/>
  <c r="AF25" i="41"/>
  <c r="X40" i="45"/>
  <c r="Y40" i="45" s="1"/>
  <c r="Z40" i="45" s="1"/>
  <c r="X17" i="29"/>
  <c r="AF30" i="41"/>
  <c r="F16" i="29"/>
  <c r="X21" i="45"/>
  <c r="Y21" i="45" s="1"/>
  <c r="Z21" i="45" s="1"/>
  <c r="X20" i="45"/>
  <c r="Y20" i="45" s="1"/>
  <c r="Z20" i="45" s="1"/>
  <c r="X35" i="45"/>
  <c r="Y35" i="45" s="1"/>
  <c r="Z35" i="45" s="1"/>
  <c r="X45" i="45"/>
  <c r="Y45" i="45" s="1"/>
  <c r="Z45" i="45" s="1"/>
  <c r="AD48" i="49"/>
  <c r="Z48" i="47"/>
  <c r="AB48" i="47"/>
  <c r="X48" i="35"/>
  <c r="AN21" i="40"/>
  <c r="X56" i="45"/>
  <c r="Y56" i="45" s="1"/>
  <c r="Z56" i="45" s="1"/>
  <c r="P17" i="45"/>
  <c r="AN36" i="40"/>
  <c r="Z48" i="49"/>
  <c r="U48" i="47"/>
  <c r="Y48" i="47"/>
  <c r="AD48" i="35"/>
  <c r="Y48" i="35"/>
  <c r="AD48" i="47"/>
  <c r="V48" i="47"/>
  <c r="AA48" i="47"/>
  <c r="Z48" i="35"/>
  <c r="X61" i="45"/>
  <c r="Y61" i="45" s="1"/>
  <c r="Z61" i="45" s="1"/>
  <c r="X41" i="45"/>
  <c r="Y41" i="45" s="1"/>
  <c r="Z41" i="45" s="1"/>
  <c r="AC48" i="33"/>
  <c r="R54" i="41"/>
  <c r="AD48" i="33"/>
  <c r="AD48" i="34"/>
  <c r="Y16" i="29"/>
  <c r="X48" i="49"/>
  <c r="V48" i="49"/>
  <c r="AB48" i="38"/>
  <c r="X31" i="45"/>
  <c r="Y31" i="45" s="1"/>
  <c r="Z31" i="45" s="1"/>
  <c r="X30" i="45"/>
  <c r="Y30" i="45" s="1"/>
  <c r="Z30" i="45" s="1"/>
  <c r="AN56" i="40"/>
  <c r="T48" i="49"/>
  <c r="AC48" i="49"/>
  <c r="AA48" i="49"/>
  <c r="AA48" i="34"/>
  <c r="L67" i="45"/>
  <c r="AN50" i="40"/>
  <c r="AN61" i="40"/>
  <c r="Y48" i="49"/>
  <c r="W48" i="49"/>
  <c r="U48" i="49"/>
  <c r="AD48" i="38"/>
  <c r="AF40" i="41"/>
  <c r="AF51" i="41"/>
  <c r="O66" i="48"/>
  <c r="F16" i="45"/>
  <c r="E66" i="45"/>
  <c r="Q9" i="45"/>
  <c r="P64" i="45"/>
  <c r="P12" i="45"/>
  <c r="X47" i="41"/>
  <c r="Y14" i="45"/>
  <c r="Y19" i="45"/>
  <c r="Y44" i="45"/>
  <c r="N16" i="46"/>
  <c r="M17" i="46"/>
  <c r="N17" i="46" s="1"/>
  <c r="M66" i="46"/>
  <c r="AF32" i="40"/>
  <c r="J29" i="41"/>
  <c r="I32" i="41"/>
  <c r="J32" i="41" s="1"/>
  <c r="X62" i="41"/>
  <c r="N59" i="45"/>
  <c r="M62" i="45"/>
  <c r="N62" i="45" s="1"/>
  <c r="R59" i="45"/>
  <c r="P27" i="45"/>
  <c r="Q24" i="45"/>
  <c r="U39" i="45"/>
  <c r="T42" i="45"/>
  <c r="T62" i="45"/>
  <c r="U59" i="45"/>
  <c r="X50" i="45"/>
  <c r="R26" i="40"/>
  <c r="Q27" i="40"/>
  <c r="AN60" i="40"/>
  <c r="AJ57" i="40"/>
  <c r="AJ65" i="40"/>
  <c r="AJ62" i="40"/>
  <c r="AJ27" i="40"/>
  <c r="DS61" i="40"/>
  <c r="AR61" i="40" s="1"/>
  <c r="DS56" i="40"/>
  <c r="AR56" i="40" s="1"/>
  <c r="DS9" i="40"/>
  <c r="AR9" i="40" s="1"/>
  <c r="DS44" i="40"/>
  <c r="AR44" i="40" s="1"/>
  <c r="DS35" i="40"/>
  <c r="AR35" i="40" s="1"/>
  <c r="DS26" i="40"/>
  <c r="AR26" i="40" s="1"/>
  <c r="DS59" i="40"/>
  <c r="AR59" i="40" s="1"/>
  <c r="DS14" i="40"/>
  <c r="AR14" i="40" s="1"/>
  <c r="AV14" i="40" s="1"/>
  <c r="DS60" i="40"/>
  <c r="AR60" i="40" s="1"/>
  <c r="DS11" i="40"/>
  <c r="AR11" i="40" s="1"/>
  <c r="AV11" i="40" s="1"/>
  <c r="DS36" i="40"/>
  <c r="AR36" i="40" s="1"/>
  <c r="DS46" i="40"/>
  <c r="AR46" i="40" s="1"/>
  <c r="DS10" i="40"/>
  <c r="AR10" i="40" s="1"/>
  <c r="DS30" i="40"/>
  <c r="AR30" i="40" s="1"/>
  <c r="AV30" i="40" s="1"/>
  <c r="DS20" i="40"/>
  <c r="AR20" i="40" s="1"/>
  <c r="AV20" i="40" s="1"/>
  <c r="DS19" i="40"/>
  <c r="AR19" i="40" s="1"/>
  <c r="DS54" i="40"/>
  <c r="AR54" i="40" s="1"/>
  <c r="AV54" i="40" s="1"/>
  <c r="DS51" i="40"/>
  <c r="AR51" i="40" s="1"/>
  <c r="DT7" i="40"/>
  <c r="DS31" i="40"/>
  <c r="AR31" i="40" s="1"/>
  <c r="DS16" i="40"/>
  <c r="AR16" i="40" s="1"/>
  <c r="DS15" i="40"/>
  <c r="AR15" i="40" s="1"/>
  <c r="AV15" i="40" s="1"/>
  <c r="DS41" i="40"/>
  <c r="AR41" i="40" s="1"/>
  <c r="DS34" i="40"/>
  <c r="AR34" i="40" s="1"/>
  <c r="AV34" i="40" s="1"/>
  <c r="DS45" i="40"/>
  <c r="AR45" i="40" s="1"/>
  <c r="DS40" i="40"/>
  <c r="AR40" i="40" s="1"/>
  <c r="DS25" i="40"/>
  <c r="AR25" i="40" s="1"/>
  <c r="DS39" i="40"/>
  <c r="AR39" i="40" s="1"/>
  <c r="AV39" i="40" s="1"/>
  <c r="DS55" i="40"/>
  <c r="AR55" i="40" s="1"/>
  <c r="DS21" i="40"/>
  <c r="AR21" i="40" s="1"/>
  <c r="DS50" i="40"/>
  <c r="AR50" i="40" s="1"/>
  <c r="DS24" i="40"/>
  <c r="AR24" i="40" s="1"/>
  <c r="DS29" i="40"/>
  <c r="AR29" i="40" s="1"/>
  <c r="DS49" i="40"/>
  <c r="AR49" i="40" s="1"/>
  <c r="AF16" i="41"/>
  <c r="AB57" i="41"/>
  <c r="AF54" i="41"/>
  <c r="AF50" i="41"/>
  <c r="AB22" i="41"/>
  <c r="DR50" i="41"/>
  <c r="AJ50" i="41" s="1"/>
  <c r="DR45" i="41"/>
  <c r="AJ45" i="41" s="1"/>
  <c r="DR20" i="41"/>
  <c r="AJ20" i="41" s="1"/>
  <c r="DR26" i="41"/>
  <c r="AJ26" i="41" s="1"/>
  <c r="DR39" i="41"/>
  <c r="AJ39" i="41" s="1"/>
  <c r="AN39" i="41" s="1"/>
  <c r="DR59" i="41"/>
  <c r="AJ59" i="41" s="1"/>
  <c r="DR16" i="41"/>
  <c r="AJ16" i="41" s="1"/>
  <c r="DR29" i="41"/>
  <c r="AJ29" i="41" s="1"/>
  <c r="DR54" i="41"/>
  <c r="AJ54" i="41" s="1"/>
  <c r="AN54" i="41" s="1"/>
  <c r="DR49" i="41"/>
  <c r="AJ49" i="41" s="1"/>
  <c r="AN49" i="41" s="1"/>
  <c r="DR34" i="41"/>
  <c r="AJ34" i="41" s="1"/>
  <c r="AN34" i="41" s="1"/>
  <c r="DR10" i="41"/>
  <c r="AJ10" i="41" s="1"/>
  <c r="DR40" i="41"/>
  <c r="AJ40" i="41" s="1"/>
  <c r="AN40" i="41" s="1"/>
  <c r="DR51" i="41"/>
  <c r="AJ51" i="41" s="1"/>
  <c r="DR46" i="41"/>
  <c r="AJ46" i="41" s="1"/>
  <c r="DR21" i="41"/>
  <c r="AJ21" i="41" s="1"/>
  <c r="AN21" i="41" s="1"/>
  <c r="DR25" i="41"/>
  <c r="AJ25" i="41" s="1"/>
  <c r="DR11" i="41"/>
  <c r="AJ11" i="41" s="1"/>
  <c r="AN11" i="41" s="1"/>
  <c r="DR61" i="41"/>
  <c r="AJ61" i="41" s="1"/>
  <c r="DR56" i="41"/>
  <c r="AJ56" i="41" s="1"/>
  <c r="DR15" i="41"/>
  <c r="AJ15" i="41" s="1"/>
  <c r="AN15" i="41" s="1"/>
  <c r="DR14" i="41"/>
  <c r="AJ14" i="41" s="1"/>
  <c r="AN14" i="41" s="1"/>
  <c r="DR60" i="41"/>
  <c r="AJ60" i="41" s="1"/>
  <c r="DR31" i="41"/>
  <c r="AJ31" i="41" s="1"/>
  <c r="DR30" i="41"/>
  <c r="AJ30" i="41" s="1"/>
  <c r="DR41" i="41"/>
  <c r="AJ41" i="41" s="1"/>
  <c r="DR36" i="41"/>
  <c r="AJ36" i="41" s="1"/>
  <c r="AN36" i="41" s="1"/>
  <c r="DS7" i="41"/>
  <c r="DR19" i="41"/>
  <c r="AJ19" i="41" s="1"/>
  <c r="DR24" i="41"/>
  <c r="AJ24" i="41" s="1"/>
  <c r="DR44" i="41"/>
  <c r="AJ44" i="41" s="1"/>
  <c r="DR35" i="41"/>
  <c r="AJ35" i="41" s="1"/>
  <c r="DR55" i="41"/>
  <c r="AJ55" i="41" s="1"/>
  <c r="DR9" i="41"/>
  <c r="AJ9" i="41" s="1"/>
  <c r="AN9" i="41" s="1"/>
  <c r="AB42" i="41"/>
  <c r="AF39" i="41"/>
  <c r="AB32" i="41"/>
  <c r="AF11" i="41"/>
  <c r="X32" i="41"/>
  <c r="AF47" i="40"/>
  <c r="X26" i="45"/>
  <c r="Y26" i="45" s="1"/>
  <c r="Z26" i="45" s="1"/>
  <c r="X55" i="45"/>
  <c r="Y55" i="45" s="1"/>
  <c r="Z55" i="45" s="1"/>
  <c r="Q39" i="45"/>
  <c r="P42" i="45"/>
  <c r="X39" i="45"/>
  <c r="Q49" i="45"/>
  <c r="P52" i="45"/>
  <c r="P37" i="45"/>
  <c r="Q36" i="45"/>
  <c r="X60" i="45"/>
  <c r="Y60" i="45" s="1"/>
  <c r="Q16" i="46"/>
  <c r="P17" i="46"/>
  <c r="P66" i="46"/>
  <c r="X17" i="46"/>
  <c r="Y16" i="46"/>
  <c r="X66" i="46"/>
  <c r="AN39" i="40"/>
  <c r="AN34" i="40"/>
  <c r="AN54" i="40"/>
  <c r="L61" i="38"/>
  <c r="AB51" i="38"/>
  <c r="AA51" i="38"/>
  <c r="P51" i="38"/>
  <c r="AC51" i="38"/>
  <c r="AD51" i="38"/>
  <c r="V54" i="41"/>
  <c r="R29" i="41"/>
  <c r="Q32" i="41"/>
  <c r="O17" i="45"/>
  <c r="O66" i="45"/>
  <c r="O67" i="45" s="1"/>
  <c r="I16" i="45"/>
  <c r="G17" i="45"/>
  <c r="G66" i="45"/>
  <c r="P62" i="45"/>
  <c r="Q61" i="45"/>
  <c r="R61" i="45" s="1"/>
  <c r="X64" i="41"/>
  <c r="X12" i="41"/>
  <c r="X65" i="41"/>
  <c r="R29" i="40"/>
  <c r="Q32" i="40"/>
  <c r="J21" i="45"/>
  <c r="I22" i="45"/>
  <c r="J22" i="45" s="1"/>
  <c r="AN12" i="40"/>
  <c r="N11" i="45"/>
  <c r="M66" i="45"/>
  <c r="N66" i="45" s="1"/>
  <c r="Y49" i="41"/>
  <c r="X52" i="41"/>
  <c r="U17" i="46"/>
  <c r="V17" i="46" s="1"/>
  <c r="V16" i="46"/>
  <c r="U66" i="46"/>
  <c r="X37" i="41"/>
  <c r="S48" i="37"/>
  <c r="T48" i="37"/>
  <c r="AD48" i="37"/>
  <c r="Z48" i="37"/>
  <c r="AA48" i="37"/>
  <c r="Y48" i="37"/>
  <c r="X48" i="37"/>
  <c r="AC48" i="37"/>
  <c r="AB48" i="37"/>
  <c r="Y24" i="45"/>
  <c r="N24" i="45"/>
  <c r="M27" i="45"/>
  <c r="N27" i="45" s="1"/>
  <c r="U49" i="45"/>
  <c r="T52" i="45"/>
  <c r="U54" i="45"/>
  <c r="T57" i="45"/>
  <c r="T32" i="45"/>
  <c r="U29" i="45"/>
  <c r="U19" i="45"/>
  <c r="T22" i="45"/>
  <c r="U34" i="45"/>
  <c r="T37" i="45"/>
  <c r="X34" i="45"/>
  <c r="Y34" i="45" s="1"/>
  <c r="X46" i="45"/>
  <c r="Y46" i="45" s="1"/>
  <c r="Z46" i="45" s="1"/>
  <c r="U46" i="45"/>
  <c r="V46" i="45" s="1"/>
  <c r="X16" i="45"/>
  <c r="Y16" i="45" s="1"/>
  <c r="Z16" i="45" s="1"/>
  <c r="X51" i="45"/>
  <c r="Y51" i="45" s="1"/>
  <c r="Z51" i="45" s="1"/>
  <c r="Z21" i="40"/>
  <c r="J9" i="41"/>
  <c r="I12" i="41"/>
  <c r="J12" i="41" s="1"/>
  <c r="I64" i="41"/>
  <c r="AF37" i="40"/>
  <c r="AJ66" i="40"/>
  <c r="AJ37" i="40"/>
  <c r="AJ52" i="40"/>
  <c r="AN25" i="40"/>
  <c r="AJ32" i="40"/>
  <c r="AF14" i="41"/>
  <c r="AB17" i="41"/>
  <c r="AB62" i="41"/>
  <c r="AB27" i="41"/>
  <c r="AB52" i="41"/>
  <c r="AB37" i="41"/>
  <c r="AF34" i="41"/>
  <c r="U32" i="41"/>
  <c r="V32" i="41" s="1"/>
  <c r="V29" i="41"/>
  <c r="P17" i="41"/>
  <c r="P66" i="41"/>
  <c r="P67" i="41" s="1"/>
  <c r="Q16" i="41"/>
  <c r="N16" i="41"/>
  <c r="M17" i="41"/>
  <c r="N17" i="41" s="1"/>
  <c r="M66" i="41"/>
  <c r="P17" i="29"/>
  <c r="P66" i="29"/>
  <c r="N49" i="45"/>
  <c r="M52" i="45"/>
  <c r="N52" i="45" s="1"/>
  <c r="P32" i="45"/>
  <c r="Q29" i="45"/>
  <c r="H66" i="46"/>
  <c r="I16" i="46"/>
  <c r="H17" i="46"/>
  <c r="AF42" i="40"/>
  <c r="AF57" i="40"/>
  <c r="E17" i="45"/>
  <c r="F17" i="45" s="1"/>
  <c r="AF61" i="41"/>
  <c r="T67" i="41"/>
  <c r="Q16" i="29"/>
  <c r="AN45" i="40"/>
  <c r="AN16" i="40"/>
  <c r="Q20" i="45"/>
  <c r="P65" i="45"/>
  <c r="Y9" i="45"/>
  <c r="AF52" i="40"/>
  <c r="AF65" i="40"/>
  <c r="V14" i="41"/>
  <c r="U17" i="41"/>
  <c r="V17" i="41" s="1"/>
  <c r="V10" i="41"/>
  <c r="Y11" i="45"/>
  <c r="Q11" i="45"/>
  <c r="P66" i="45"/>
  <c r="N10" i="45"/>
  <c r="M65" i="45"/>
  <c r="N65" i="45" s="1"/>
  <c r="Q19" i="45"/>
  <c r="P22" i="45"/>
  <c r="M22" i="45"/>
  <c r="N22" i="45" s="1"/>
  <c r="N19" i="45"/>
  <c r="Q44" i="45"/>
  <c r="P47" i="45"/>
  <c r="AF66" i="40"/>
  <c r="AF12" i="40"/>
  <c r="AF64" i="40"/>
  <c r="AF62" i="40"/>
  <c r="U15" i="45"/>
  <c r="V15" i="45" s="1"/>
  <c r="X15" i="45"/>
  <c r="Y15" i="45" s="1"/>
  <c r="Z15" i="45" s="1"/>
  <c r="T12" i="45"/>
  <c r="U9" i="45"/>
  <c r="T64" i="45"/>
  <c r="T27" i="45"/>
  <c r="U24" i="45"/>
  <c r="M17" i="45"/>
  <c r="N17" i="45" s="1"/>
  <c r="N16" i="45"/>
  <c r="Q16" i="45"/>
  <c r="AJ12" i="40"/>
  <c r="AJ64" i="40"/>
  <c r="AJ22" i="40"/>
  <c r="AJ47" i="40"/>
  <c r="V59" i="41"/>
  <c r="U62" i="41"/>
  <c r="AF20" i="41"/>
  <c r="AB66" i="41"/>
  <c r="X42" i="41"/>
  <c r="AF60" i="41"/>
  <c r="X49" i="45"/>
  <c r="Y49" i="45" s="1"/>
  <c r="X29" i="45"/>
  <c r="Y29" i="45" s="1"/>
  <c r="N29" i="45"/>
  <c r="M32" i="45"/>
  <c r="N32" i="45" s="1"/>
  <c r="X54" i="45"/>
  <c r="AG16" i="46"/>
  <c r="AF17" i="46"/>
  <c r="AF9" i="41"/>
  <c r="J10" i="45"/>
  <c r="I12" i="45"/>
  <c r="J12" i="45" s="1"/>
  <c r="Q30" i="48"/>
  <c r="R30" i="48" s="1"/>
  <c r="R34" i="41"/>
  <c r="Q37" i="41"/>
  <c r="AD16" i="46"/>
  <c r="N34" i="45"/>
  <c r="M37" i="45"/>
  <c r="N37" i="45" s="1"/>
  <c r="N9" i="45"/>
  <c r="M12" i="45"/>
  <c r="N12" i="45" s="1"/>
  <c r="M64" i="45"/>
  <c r="N44" i="45"/>
  <c r="M47" i="45"/>
  <c r="N47" i="45" s="1"/>
  <c r="T51" i="49"/>
  <c r="S51" i="49"/>
  <c r="Z51" i="49"/>
  <c r="V51" i="49"/>
  <c r="AC51" i="49"/>
  <c r="Y51" i="49"/>
  <c r="U51" i="49"/>
  <c r="AD51" i="49"/>
  <c r="AB51" i="49"/>
  <c r="X51" i="49"/>
  <c r="AA51" i="49"/>
  <c r="W51" i="49"/>
  <c r="P51" i="49"/>
  <c r="P61" i="49" s="1"/>
  <c r="D61" i="49"/>
  <c r="AB67" i="40"/>
  <c r="V44" i="41"/>
  <c r="R19" i="40"/>
  <c r="S51" i="37"/>
  <c r="T51" i="37"/>
  <c r="D61" i="37"/>
  <c r="V61" i="37" s="1"/>
  <c r="AC51" i="37"/>
  <c r="AB51" i="37"/>
  <c r="Y51" i="37"/>
  <c r="Z51" i="37"/>
  <c r="X51" i="37"/>
  <c r="AA51" i="37"/>
  <c r="P51" i="37"/>
  <c r="P61" i="37" s="1"/>
  <c r="AD51" i="37"/>
  <c r="DQ10" i="45"/>
  <c r="AB10" i="45" s="1"/>
  <c r="AF10" i="45" s="1"/>
  <c r="DQ19" i="45"/>
  <c r="AB19" i="45" s="1"/>
  <c r="DQ21" i="45"/>
  <c r="AB21" i="45" s="1"/>
  <c r="DQ40" i="45"/>
  <c r="AB40" i="45" s="1"/>
  <c r="DQ61" i="45"/>
  <c r="AB61" i="45" s="1"/>
  <c r="DQ36" i="45"/>
  <c r="AB36" i="45" s="1"/>
  <c r="AC36" i="45" s="1"/>
  <c r="AD36" i="45" s="1"/>
  <c r="DQ51" i="45"/>
  <c r="AB51" i="45" s="1"/>
  <c r="AC51" i="45" s="1"/>
  <c r="AD51" i="45" s="1"/>
  <c r="DQ44" i="45"/>
  <c r="AB44" i="45" s="1"/>
  <c r="DQ59" i="45"/>
  <c r="AB59" i="45" s="1"/>
  <c r="DQ31" i="45"/>
  <c r="AB31" i="45" s="1"/>
  <c r="DQ16" i="45"/>
  <c r="AB16" i="45" s="1"/>
  <c r="AC16" i="45" s="1"/>
  <c r="AD16" i="45" s="1"/>
  <c r="DQ30" i="45"/>
  <c r="AB30" i="45" s="1"/>
  <c r="DQ20" i="45"/>
  <c r="AB20" i="45" s="1"/>
  <c r="DQ50" i="45"/>
  <c r="AB50" i="45" s="1"/>
  <c r="DQ45" i="45"/>
  <c r="AB45" i="45" s="1"/>
  <c r="DQ24" i="45"/>
  <c r="AB24" i="45" s="1"/>
  <c r="DQ41" i="45"/>
  <c r="AB41" i="45" s="1"/>
  <c r="DQ9" i="45"/>
  <c r="AB9" i="45" s="1"/>
  <c r="DQ29" i="45"/>
  <c r="AB29" i="45" s="1"/>
  <c r="AF29" i="45" s="1"/>
  <c r="DQ14" i="45"/>
  <c r="AB14" i="45" s="1"/>
  <c r="DQ56" i="45"/>
  <c r="AB56" i="45" s="1"/>
  <c r="DQ39" i="45"/>
  <c r="AB39" i="45" s="1"/>
  <c r="DQ54" i="45"/>
  <c r="AB54" i="45" s="1"/>
  <c r="DQ60" i="45"/>
  <c r="AB60" i="45" s="1"/>
  <c r="AC60" i="45" s="1"/>
  <c r="AD60" i="45" s="1"/>
  <c r="DQ35" i="45"/>
  <c r="AB35" i="45" s="1"/>
  <c r="DQ55" i="45"/>
  <c r="AB55" i="45" s="1"/>
  <c r="AC55" i="45" s="1"/>
  <c r="AD55" i="45" s="1"/>
  <c r="DQ11" i="45"/>
  <c r="AB11" i="45" s="1"/>
  <c r="DQ15" i="45"/>
  <c r="AB15" i="45" s="1"/>
  <c r="DR7" i="45"/>
  <c r="DQ26" i="45"/>
  <c r="AB26" i="45" s="1"/>
  <c r="AC26" i="45" s="1"/>
  <c r="AD26" i="45" s="1"/>
  <c r="DQ34" i="45"/>
  <c r="AB34" i="45" s="1"/>
  <c r="DQ46" i="45"/>
  <c r="AB46" i="45" s="1"/>
  <c r="DQ25" i="45"/>
  <c r="AB25" i="45" s="1"/>
  <c r="DQ49" i="45"/>
  <c r="AB49" i="45" s="1"/>
  <c r="T47" i="45"/>
  <c r="U44" i="45"/>
  <c r="U10" i="45"/>
  <c r="T65" i="45"/>
  <c r="X10" i="45"/>
  <c r="U11" i="45"/>
  <c r="T66" i="45"/>
  <c r="T17" i="45"/>
  <c r="U14" i="45"/>
  <c r="AF22" i="40"/>
  <c r="AF17" i="40"/>
  <c r="AJ42" i="40"/>
  <c r="AJ17" i="40"/>
  <c r="AN14" i="40"/>
  <c r="Z49" i="40"/>
  <c r="X27" i="41"/>
  <c r="AB47" i="41"/>
  <c r="AB12" i="41"/>
  <c r="AB64" i="41"/>
  <c r="AB65" i="41"/>
  <c r="X66" i="41"/>
  <c r="Y11" i="41"/>
  <c r="AF45" i="41"/>
  <c r="V34" i="41"/>
  <c r="U37" i="41"/>
  <c r="V37" i="41" s="1"/>
  <c r="T48" i="47"/>
  <c r="H17" i="29"/>
  <c r="H66" i="29"/>
  <c r="N39" i="45"/>
  <c r="M42" i="45"/>
  <c r="N42" i="45" s="1"/>
  <c r="Q54" i="45"/>
  <c r="P57" i="45"/>
  <c r="N54" i="45"/>
  <c r="M57" i="45"/>
  <c r="N57" i="45" s="1"/>
  <c r="X36" i="45"/>
  <c r="Y36" i="45" s="1"/>
  <c r="Z36" i="45" s="1"/>
  <c r="F16" i="46"/>
  <c r="E17" i="46"/>
  <c r="F17" i="46" s="1"/>
  <c r="E66" i="46"/>
  <c r="AC51" i="34"/>
  <c r="V51" i="34"/>
  <c r="T51" i="34"/>
  <c r="Y51" i="34"/>
  <c r="U51" i="34"/>
  <c r="AA51" i="34"/>
  <c r="X51" i="34"/>
  <c r="AB51" i="34"/>
  <c r="Z51" i="34"/>
  <c r="E61" i="34"/>
  <c r="P51" i="34"/>
  <c r="P61" i="34" s="1"/>
  <c r="W51" i="34"/>
  <c r="AD51" i="34"/>
  <c r="T48" i="34"/>
  <c r="V48" i="34"/>
  <c r="U48" i="34"/>
  <c r="W48" i="34"/>
  <c r="AB48" i="34"/>
  <c r="Z48" i="34"/>
  <c r="AC48" i="34"/>
  <c r="X48" i="34"/>
  <c r="Y48" i="34"/>
  <c r="Y19" i="41"/>
  <c r="X22" i="41"/>
  <c r="AN26" i="40"/>
  <c r="AN51" i="40"/>
  <c r="X17" i="41"/>
  <c r="X57" i="41"/>
  <c r="AF35" i="41"/>
  <c r="AF27" i="40"/>
  <c r="P57" i="48"/>
  <c r="J16" i="29"/>
  <c r="S27" i="48"/>
  <c r="P52" i="48"/>
  <c r="O42" i="48"/>
  <c r="U36" i="48"/>
  <c r="V36" i="48" s="1"/>
  <c r="S65" i="48"/>
  <c r="Q62" i="48"/>
  <c r="R59" i="48"/>
  <c r="T17" i="48"/>
  <c r="U14" i="48"/>
  <c r="X14" i="48"/>
  <c r="U21" i="48"/>
  <c r="V21" i="48" s="1"/>
  <c r="X21" i="48"/>
  <c r="Y21" i="48" s="1"/>
  <c r="Z21" i="48" s="1"/>
  <c r="N54" i="48"/>
  <c r="M57" i="48"/>
  <c r="N57" i="48" s="1"/>
  <c r="T64" i="48"/>
  <c r="U9" i="48"/>
  <c r="T12" i="48"/>
  <c r="X9" i="48"/>
  <c r="T22" i="48"/>
  <c r="U19" i="48"/>
  <c r="X19" i="48"/>
  <c r="T32" i="48"/>
  <c r="U29" i="48"/>
  <c r="U30" i="48"/>
  <c r="V30" i="48" s="1"/>
  <c r="X30" i="48"/>
  <c r="T42" i="48"/>
  <c r="U39" i="48"/>
  <c r="X39" i="48"/>
  <c r="U46" i="48"/>
  <c r="V46" i="48" s="1"/>
  <c r="X46" i="48"/>
  <c r="U51" i="48"/>
  <c r="V51" i="48" s="1"/>
  <c r="X51" i="48"/>
  <c r="U55" i="48"/>
  <c r="V55" i="48" s="1"/>
  <c r="X55" i="48"/>
  <c r="P66" i="48"/>
  <c r="O65" i="48"/>
  <c r="X56" i="48"/>
  <c r="M42" i="48"/>
  <c r="N42" i="48" s="1"/>
  <c r="N39" i="48"/>
  <c r="X29" i="48"/>
  <c r="DC36" i="48"/>
  <c r="AA36" i="48" s="1"/>
  <c r="DC41" i="48"/>
  <c r="AA41" i="48" s="1"/>
  <c r="AE41" i="48" s="1"/>
  <c r="DC26" i="48"/>
  <c r="AA26" i="48" s="1"/>
  <c r="DD7" i="48"/>
  <c r="S32" i="48"/>
  <c r="W29" i="48"/>
  <c r="W36" i="48"/>
  <c r="S47" i="48"/>
  <c r="S52" i="48"/>
  <c r="Q44" i="48"/>
  <c r="X45" i="48"/>
  <c r="Y45" i="48" s="1"/>
  <c r="Z45" i="48" s="1"/>
  <c r="W55" i="48"/>
  <c r="M37" i="48"/>
  <c r="N37" i="48" s="1"/>
  <c r="N34" i="48"/>
  <c r="O27" i="48"/>
  <c r="X36" i="48"/>
  <c r="M17" i="48"/>
  <c r="N17" i="48" s="1"/>
  <c r="N14" i="48"/>
  <c r="T65" i="48"/>
  <c r="U10" i="48"/>
  <c r="T66" i="48"/>
  <c r="U11" i="48"/>
  <c r="X11" i="48"/>
  <c r="U24" i="48"/>
  <c r="T27" i="48"/>
  <c r="X24" i="48"/>
  <c r="T37" i="48"/>
  <c r="U34" i="48"/>
  <c r="X34" i="48"/>
  <c r="U31" i="48"/>
  <c r="V31" i="48" s="1"/>
  <c r="X31" i="48"/>
  <c r="Y31" i="48" s="1"/>
  <c r="Z31" i="48" s="1"/>
  <c r="T47" i="48"/>
  <c r="U44" i="48"/>
  <c r="X44" i="48"/>
  <c r="T57" i="48"/>
  <c r="U54" i="48"/>
  <c r="X54" i="48"/>
  <c r="U60" i="48"/>
  <c r="V60" i="48" s="1"/>
  <c r="X60" i="48"/>
  <c r="M27" i="48"/>
  <c r="N27" i="48" s="1"/>
  <c r="N24" i="48"/>
  <c r="M65" i="48"/>
  <c r="N65" i="48" s="1"/>
  <c r="N10" i="48"/>
  <c r="Q42" i="48"/>
  <c r="R39" i="48"/>
  <c r="I62" i="48"/>
  <c r="J62" i="48" s="1"/>
  <c r="J59" i="48"/>
  <c r="J14" i="48"/>
  <c r="N49" i="48"/>
  <c r="M52" i="48"/>
  <c r="N52" i="48" s="1"/>
  <c r="M22" i="48"/>
  <c r="N22" i="48" s="1"/>
  <c r="N19" i="48"/>
  <c r="I42" i="48"/>
  <c r="J42" i="48" s="1"/>
  <c r="J39" i="48"/>
  <c r="W24" i="48"/>
  <c r="S64" i="48"/>
  <c r="S12" i="48"/>
  <c r="W9" i="48"/>
  <c r="W25" i="48"/>
  <c r="S42" i="48"/>
  <c r="W50" i="48"/>
  <c r="S62" i="48"/>
  <c r="R24" i="48"/>
  <c r="P47" i="48"/>
  <c r="O57" i="48"/>
  <c r="Q37" i="48"/>
  <c r="R37" i="48" s="1"/>
  <c r="R34" i="48"/>
  <c r="X16" i="48"/>
  <c r="Y16" i="48" s="1"/>
  <c r="Z16" i="48" s="1"/>
  <c r="P32" i="48"/>
  <c r="Q29" i="48"/>
  <c r="W44" i="48"/>
  <c r="Q22" i="48"/>
  <c r="R19" i="48"/>
  <c r="I47" i="48"/>
  <c r="J47" i="48" s="1"/>
  <c r="J44" i="48"/>
  <c r="I37" i="48"/>
  <c r="J37" i="48" s="1"/>
  <c r="J34" i="48"/>
  <c r="O12" i="48"/>
  <c r="I32" i="48"/>
  <c r="J32" i="48" s="1"/>
  <c r="J29" i="48"/>
  <c r="M62" i="48"/>
  <c r="N62" i="48" s="1"/>
  <c r="N59" i="48"/>
  <c r="DQ36" i="48"/>
  <c r="AB36" i="48" s="1"/>
  <c r="DQ41" i="48"/>
  <c r="AB41" i="48" s="1"/>
  <c r="DQ26" i="48"/>
  <c r="AB26" i="48" s="1"/>
  <c r="AF26" i="48" s="1"/>
  <c r="DR7" i="48"/>
  <c r="U15" i="48"/>
  <c r="V15" i="48" s="1"/>
  <c r="X15" i="48"/>
  <c r="Y15" i="48" s="1"/>
  <c r="Z15" i="48" s="1"/>
  <c r="U20" i="48"/>
  <c r="V20" i="48" s="1"/>
  <c r="X20" i="48"/>
  <c r="Y20" i="48" s="1"/>
  <c r="Z20" i="48" s="1"/>
  <c r="U25" i="48"/>
  <c r="V25" i="48" s="1"/>
  <c r="X25" i="48"/>
  <c r="U35" i="48"/>
  <c r="V35" i="48" s="1"/>
  <c r="X35" i="48"/>
  <c r="U40" i="48"/>
  <c r="V40" i="48" s="1"/>
  <c r="X40" i="48"/>
  <c r="Y40" i="48" s="1"/>
  <c r="Z40" i="48" s="1"/>
  <c r="T52" i="48"/>
  <c r="U49" i="48"/>
  <c r="X49" i="48"/>
  <c r="U61" i="48"/>
  <c r="V61" i="48" s="1"/>
  <c r="X61" i="48"/>
  <c r="P17" i="48"/>
  <c r="X10" i="48"/>
  <c r="P65" i="48"/>
  <c r="Q10" i="48"/>
  <c r="K67" i="48"/>
  <c r="R9" i="48"/>
  <c r="M32" i="48"/>
  <c r="N32" i="48" s="1"/>
  <c r="N29" i="48"/>
  <c r="S17" i="48"/>
  <c r="W14" i="48"/>
  <c r="W17" i="48" s="1"/>
  <c r="S22" i="48"/>
  <c r="W19" i="48"/>
  <c r="W22" i="48" s="1"/>
  <c r="W46" i="48"/>
  <c r="S57" i="48"/>
  <c r="W54" i="48"/>
  <c r="R49" i="48"/>
  <c r="Q52" i="48"/>
  <c r="R52" i="48" s="1"/>
  <c r="I64" i="48"/>
  <c r="I12" i="48"/>
  <c r="J12" i="48" s="1"/>
  <c r="J9" i="48"/>
  <c r="P37" i="48"/>
  <c r="Q26" i="48"/>
  <c r="R26" i="48" s="1"/>
  <c r="W30" i="48"/>
  <c r="M64" i="48"/>
  <c r="M12" i="48"/>
  <c r="N12" i="48" s="1"/>
  <c r="N9" i="48"/>
  <c r="O64" i="48"/>
  <c r="U41" i="48"/>
  <c r="V41" i="48" s="1"/>
  <c r="X41" i="48"/>
  <c r="T62" i="48"/>
  <c r="U59" i="48"/>
  <c r="X59" i="48"/>
  <c r="R11" i="48"/>
  <c r="I22" i="48"/>
  <c r="J22" i="48" s="1"/>
  <c r="J19" i="48"/>
  <c r="Q57" i="48"/>
  <c r="R54" i="48"/>
  <c r="G67" i="48"/>
  <c r="X50" i="48"/>
  <c r="I66" i="48"/>
  <c r="J66" i="48" s="1"/>
  <c r="J11" i="48"/>
  <c r="X26" i="48"/>
  <c r="Y26" i="48" s="1"/>
  <c r="Z26" i="48" s="1"/>
  <c r="O62" i="48"/>
  <c r="M47" i="48"/>
  <c r="N47" i="48" s="1"/>
  <c r="N44" i="48"/>
  <c r="M66" i="48"/>
  <c r="N66" i="48" s="1"/>
  <c r="N11" i="48"/>
  <c r="S66" i="48"/>
  <c r="W11" i="48"/>
  <c r="S37" i="48"/>
  <c r="W34" i="48"/>
  <c r="W35" i="48"/>
  <c r="W41" i="48"/>
  <c r="W42" i="48" s="1"/>
  <c r="W51" i="48"/>
  <c r="W56" i="48"/>
  <c r="W61" i="48"/>
  <c r="H67" i="48"/>
  <c r="L67" i="48"/>
  <c r="W60" i="48"/>
  <c r="I27" i="48"/>
  <c r="J27" i="48" s="1"/>
  <c r="J24" i="48"/>
  <c r="J49" i="48"/>
  <c r="I52" i="48"/>
  <c r="J52" i="48" s="1"/>
  <c r="I57" i="48"/>
  <c r="J57" i="48" s="1"/>
  <c r="J54" i="48"/>
  <c r="U65" i="41" l="1"/>
  <c r="V65" i="41" s="1"/>
  <c r="U57" i="41"/>
  <c r="V57" i="41" s="1"/>
  <c r="V47" i="29"/>
  <c r="AE39" i="29"/>
  <c r="AG39" i="29" s="1"/>
  <c r="AH39" i="29" s="1"/>
  <c r="AC51" i="41"/>
  <c r="AD51" i="41" s="1"/>
  <c r="AC29" i="41"/>
  <c r="AD29" i="41" s="1"/>
  <c r="AN29" i="46"/>
  <c r="AO29" i="46" s="1"/>
  <c r="AC40" i="41"/>
  <c r="AD40" i="41" s="1"/>
  <c r="R37" i="29"/>
  <c r="AG56" i="41"/>
  <c r="AH56" i="41" s="1"/>
  <c r="U62" i="29"/>
  <c r="V62" i="29" s="1"/>
  <c r="R37" i="41"/>
  <c r="R57" i="29"/>
  <c r="AG56" i="29"/>
  <c r="AH56" i="29" s="1"/>
  <c r="AG41" i="41"/>
  <c r="AH41" i="41" s="1"/>
  <c r="W42" i="29"/>
  <c r="Y21" i="41"/>
  <c r="Z21" i="41" s="1"/>
  <c r="AE35" i="29"/>
  <c r="AG35" i="29" s="1"/>
  <c r="AH35" i="29" s="1"/>
  <c r="AC36" i="29"/>
  <c r="AD36" i="29" s="1"/>
  <c r="AG36" i="41"/>
  <c r="AH36" i="41" s="1"/>
  <c r="U12" i="29"/>
  <c r="V12" i="29" s="1"/>
  <c r="AC9" i="41"/>
  <c r="AD9" i="41" s="1"/>
  <c r="Y9" i="41"/>
  <c r="Z9" i="41" s="1"/>
  <c r="AC20" i="29"/>
  <c r="AD20" i="29" s="1"/>
  <c r="W27" i="29"/>
  <c r="AC24" i="41"/>
  <c r="AD24" i="41" s="1"/>
  <c r="AE26" i="29"/>
  <c r="AG26" i="29" s="1"/>
  <c r="AH26" i="29" s="1"/>
  <c r="W27" i="41"/>
  <c r="U42" i="41"/>
  <c r="V42" i="41" s="1"/>
  <c r="R32" i="41"/>
  <c r="Y40" i="41"/>
  <c r="Z40" i="41" s="1"/>
  <c r="AG40" i="41"/>
  <c r="AH40" i="41" s="1"/>
  <c r="U52" i="29"/>
  <c r="V52" i="29" s="1"/>
  <c r="R47" i="41"/>
  <c r="AC50" i="41"/>
  <c r="AD50" i="41" s="1"/>
  <c r="V52" i="41"/>
  <c r="Q52" i="41"/>
  <c r="R52" i="41" s="1"/>
  <c r="V49" i="41"/>
  <c r="AG51" i="41"/>
  <c r="AH51" i="41" s="1"/>
  <c r="U64" i="41"/>
  <c r="V64" i="41" s="1"/>
  <c r="AC54" i="29"/>
  <c r="AD54" i="29" s="1"/>
  <c r="W66" i="29"/>
  <c r="AC59" i="41"/>
  <c r="AD59" i="41" s="1"/>
  <c r="O67" i="41"/>
  <c r="W62" i="41"/>
  <c r="W65" i="29"/>
  <c r="Q22" i="29"/>
  <c r="R22" i="29" s="1"/>
  <c r="AK54" i="46"/>
  <c r="AL54" i="46" s="1"/>
  <c r="V44" i="29"/>
  <c r="W64" i="41"/>
  <c r="W22" i="29"/>
  <c r="AG50" i="29"/>
  <c r="AH50" i="29" s="1"/>
  <c r="AE41" i="29"/>
  <c r="AG41" i="29" s="1"/>
  <c r="AH41" i="29" s="1"/>
  <c r="W65" i="41"/>
  <c r="Y46" i="29"/>
  <c r="Z46" i="29" s="1"/>
  <c r="AA47" i="41"/>
  <c r="S67" i="29"/>
  <c r="AK39" i="46"/>
  <c r="AL39" i="46" s="1"/>
  <c r="U66" i="29"/>
  <c r="V66" i="29" s="1"/>
  <c r="AC47" i="46"/>
  <c r="AD47" i="46" s="1"/>
  <c r="AK21" i="46"/>
  <c r="AL21" i="46" s="1"/>
  <c r="AC25" i="29"/>
  <c r="AD25" i="29" s="1"/>
  <c r="AC26" i="41"/>
  <c r="AD26" i="41" s="1"/>
  <c r="AF52" i="46"/>
  <c r="AC32" i="46"/>
  <c r="AD32" i="46" s="1"/>
  <c r="U22" i="41"/>
  <c r="V22" i="41" s="1"/>
  <c r="U22" i="29"/>
  <c r="V22" i="29" s="1"/>
  <c r="R62" i="29"/>
  <c r="AG36" i="46"/>
  <c r="AH36" i="46" s="1"/>
  <c r="Q22" i="41"/>
  <c r="R22" i="41" s="1"/>
  <c r="AC57" i="46"/>
  <c r="AD57" i="46" s="1"/>
  <c r="R24" i="41"/>
  <c r="Q57" i="41"/>
  <c r="R57" i="41" s="1"/>
  <c r="R62" i="41"/>
  <c r="AC27" i="46"/>
  <c r="AD27" i="46" s="1"/>
  <c r="V9" i="41"/>
  <c r="U57" i="29"/>
  <c r="V57" i="29" s="1"/>
  <c r="U47" i="41"/>
  <c r="V47" i="41" s="1"/>
  <c r="AC66" i="46"/>
  <c r="AD66" i="46" s="1"/>
  <c r="AC65" i="46"/>
  <c r="AD65" i="46" s="1"/>
  <c r="AC22" i="46"/>
  <c r="AD22" i="46" s="1"/>
  <c r="AK31" i="46"/>
  <c r="AL31" i="46" s="1"/>
  <c r="U37" i="29"/>
  <c r="V37" i="29" s="1"/>
  <c r="AC37" i="46"/>
  <c r="AD37" i="46" s="1"/>
  <c r="AC52" i="46"/>
  <c r="AD52" i="46" s="1"/>
  <c r="AB67" i="46"/>
  <c r="U64" i="29"/>
  <c r="V64" i="29" s="1"/>
  <c r="AF22" i="46"/>
  <c r="AF65" i="46"/>
  <c r="AC12" i="46"/>
  <c r="AD12" i="46" s="1"/>
  <c r="U32" i="29"/>
  <c r="V32" i="29" s="1"/>
  <c r="AK25" i="46"/>
  <c r="AL25" i="46" s="1"/>
  <c r="V29" i="29"/>
  <c r="AN45" i="46"/>
  <c r="AO45" i="46" s="1"/>
  <c r="AP45" i="46" s="1"/>
  <c r="U27" i="29"/>
  <c r="V27" i="29" s="1"/>
  <c r="AJ62" i="46"/>
  <c r="Z29" i="46"/>
  <c r="Y32" i="46"/>
  <c r="Z32" i="46" s="1"/>
  <c r="AN11" i="46"/>
  <c r="AJ66" i="46"/>
  <c r="AN26" i="46"/>
  <c r="AO26" i="46" s="1"/>
  <c r="AP26" i="46" s="1"/>
  <c r="AA27" i="29"/>
  <c r="R24" i="29"/>
  <c r="Q27" i="29"/>
  <c r="R27" i="29" s="1"/>
  <c r="AC56" i="41"/>
  <c r="AD56" i="41" s="1"/>
  <c r="AC17" i="46"/>
  <c r="AD17" i="46" s="1"/>
  <c r="AF66" i="46"/>
  <c r="AC62" i="46"/>
  <c r="AD62" i="46" s="1"/>
  <c r="AC64" i="46"/>
  <c r="AD64" i="46" s="1"/>
  <c r="AC24" i="29"/>
  <c r="AC44" i="29"/>
  <c r="AD44" i="29" s="1"/>
  <c r="AO21" i="46"/>
  <c r="AP21" i="46" s="1"/>
  <c r="AC42" i="46"/>
  <c r="AD42" i="46" s="1"/>
  <c r="AG45" i="29"/>
  <c r="AH45" i="29" s="1"/>
  <c r="AE55" i="41"/>
  <c r="AG55" i="41" s="1"/>
  <c r="AH55" i="41" s="1"/>
  <c r="R29" i="29"/>
  <c r="Q32" i="29"/>
  <c r="R32" i="29" s="1"/>
  <c r="AE15" i="41"/>
  <c r="AG15" i="41" s="1"/>
  <c r="AH15" i="41" s="1"/>
  <c r="AA27" i="41"/>
  <c r="AA62" i="41"/>
  <c r="AA65" i="41"/>
  <c r="AE10" i="41"/>
  <c r="AF32" i="46"/>
  <c r="AG29" i="46"/>
  <c r="AH29" i="46" s="1"/>
  <c r="AC46" i="29"/>
  <c r="AD46" i="29" s="1"/>
  <c r="AC45" i="41"/>
  <c r="AD45" i="41" s="1"/>
  <c r="AN16" i="46"/>
  <c r="AO16" i="46" s="1"/>
  <c r="AP16" i="46" s="1"/>
  <c r="AJ12" i="46"/>
  <c r="AJ64" i="46"/>
  <c r="AJ52" i="46"/>
  <c r="AN36" i="46"/>
  <c r="AO36" i="46" s="1"/>
  <c r="AP36" i="46" s="1"/>
  <c r="AN60" i="46"/>
  <c r="AO60" i="46" s="1"/>
  <c r="AP60" i="46" s="1"/>
  <c r="AE21" i="29"/>
  <c r="AG21" i="29" s="1"/>
  <c r="AH21" i="29" s="1"/>
  <c r="AA22" i="29"/>
  <c r="AE10" i="29"/>
  <c r="AA65" i="29"/>
  <c r="AE31" i="29"/>
  <c r="AG31" i="29" s="1"/>
  <c r="AH31" i="29" s="1"/>
  <c r="AE55" i="29"/>
  <c r="AG55" i="29" s="1"/>
  <c r="AC31" i="29"/>
  <c r="AD31" i="29" s="1"/>
  <c r="S67" i="41"/>
  <c r="R9" i="41"/>
  <c r="Q12" i="41"/>
  <c r="R12" i="41" s="1"/>
  <c r="AC46" i="41"/>
  <c r="AD46" i="41" s="1"/>
  <c r="AN59" i="46"/>
  <c r="W37" i="29"/>
  <c r="AN20" i="46"/>
  <c r="AO20" i="46" s="1"/>
  <c r="AP20" i="46" s="1"/>
  <c r="AN61" i="46"/>
  <c r="AO61" i="46" s="1"/>
  <c r="AP61" i="46" s="1"/>
  <c r="AF12" i="46"/>
  <c r="AF42" i="46"/>
  <c r="AE19" i="29"/>
  <c r="W47" i="29"/>
  <c r="AC45" i="29"/>
  <c r="AD45" i="29" s="1"/>
  <c r="AC35" i="41"/>
  <c r="AD35" i="41" s="1"/>
  <c r="AE30" i="41"/>
  <c r="W66" i="41"/>
  <c r="AN35" i="46"/>
  <c r="AO35" i="46" s="1"/>
  <c r="AP35" i="46" s="1"/>
  <c r="AN40" i="46"/>
  <c r="AO40" i="46" s="1"/>
  <c r="AP40" i="46" s="1"/>
  <c r="AA52" i="29"/>
  <c r="AE30" i="29"/>
  <c r="AG30" i="29" s="1"/>
  <c r="AH30" i="29" s="1"/>
  <c r="AA47" i="29"/>
  <c r="AK10" i="46"/>
  <c r="AL10" i="46" s="1"/>
  <c r="AC60" i="29"/>
  <c r="AD60" i="29" s="1"/>
  <c r="AC30" i="41"/>
  <c r="AD30" i="41" s="1"/>
  <c r="U12" i="41"/>
  <c r="V12" i="41" s="1"/>
  <c r="AC44" i="41"/>
  <c r="AD44" i="41" s="1"/>
  <c r="U27" i="41"/>
  <c r="V27" i="41" s="1"/>
  <c r="AC21" i="41"/>
  <c r="AD21" i="41" s="1"/>
  <c r="AG46" i="41"/>
  <c r="AH46" i="41" s="1"/>
  <c r="AG26" i="41"/>
  <c r="AH26" i="41" s="1"/>
  <c r="O67" i="29"/>
  <c r="AC49" i="29"/>
  <c r="AD49" i="29" s="1"/>
  <c r="AG49" i="46"/>
  <c r="AH49" i="46" s="1"/>
  <c r="AK11" i="46"/>
  <c r="AL11" i="46" s="1"/>
  <c r="U42" i="29"/>
  <c r="V42" i="29" s="1"/>
  <c r="AG20" i="29"/>
  <c r="AH20" i="29" s="1"/>
  <c r="AG36" i="29"/>
  <c r="AH36" i="29" s="1"/>
  <c r="R49" i="29"/>
  <c r="Q52" i="29"/>
  <c r="R52" i="29" s="1"/>
  <c r="AE24" i="29"/>
  <c r="AE45" i="41"/>
  <c r="AG45" i="41" s="1"/>
  <c r="AH45" i="41" s="1"/>
  <c r="AA17" i="41"/>
  <c r="AE14" i="41"/>
  <c r="AA37" i="41"/>
  <c r="AE60" i="41"/>
  <c r="AG60" i="41" s="1"/>
  <c r="AA57" i="41"/>
  <c r="AE54" i="41"/>
  <c r="AA22" i="41"/>
  <c r="AE19" i="41"/>
  <c r="AE20" i="41"/>
  <c r="AG20" i="41" s="1"/>
  <c r="AH20" i="41" s="1"/>
  <c r="AE60" i="29"/>
  <c r="AG60" i="29" s="1"/>
  <c r="AH60" i="29" s="1"/>
  <c r="AE49" i="29"/>
  <c r="Z44" i="46"/>
  <c r="Y47" i="46"/>
  <c r="Z47" i="46" s="1"/>
  <c r="Y20" i="29"/>
  <c r="Z20" i="29" s="1"/>
  <c r="AC60" i="41"/>
  <c r="AD60" i="41" s="1"/>
  <c r="AE61" i="41"/>
  <c r="AG61" i="41" s="1"/>
  <c r="AH61" i="41" s="1"/>
  <c r="AE44" i="41"/>
  <c r="W52" i="41"/>
  <c r="AJ65" i="46"/>
  <c r="AN15" i="46"/>
  <c r="AK15" i="46"/>
  <c r="AL15" i="46" s="1"/>
  <c r="AN50" i="46"/>
  <c r="AO50" i="46" s="1"/>
  <c r="AP50" i="46" s="1"/>
  <c r="AJ32" i="46"/>
  <c r="AN46" i="46"/>
  <c r="AO46" i="46" s="1"/>
  <c r="AP46" i="46" s="1"/>
  <c r="AN51" i="46"/>
  <c r="AO51" i="46" s="1"/>
  <c r="AP51" i="46" s="1"/>
  <c r="DS41" i="46"/>
  <c r="AR41" i="46" s="1"/>
  <c r="AS41" i="46" s="1"/>
  <c r="AT41" i="46" s="1"/>
  <c r="DS36" i="46"/>
  <c r="AR36" i="46" s="1"/>
  <c r="AS36" i="46" s="1"/>
  <c r="AT36" i="46" s="1"/>
  <c r="DT7" i="46"/>
  <c r="DS51" i="46"/>
  <c r="AR51" i="46" s="1"/>
  <c r="DS60" i="46"/>
  <c r="AR60" i="46" s="1"/>
  <c r="AV60" i="46" s="1"/>
  <c r="DS40" i="46"/>
  <c r="AR40" i="46" s="1"/>
  <c r="AV40" i="46" s="1"/>
  <c r="AW40" i="46" s="1"/>
  <c r="AX40" i="46" s="1"/>
  <c r="DS20" i="46"/>
  <c r="AR20" i="46" s="1"/>
  <c r="AV20" i="46" s="1"/>
  <c r="DS11" i="46"/>
  <c r="AR11" i="46" s="1"/>
  <c r="DS49" i="46"/>
  <c r="AR49" i="46" s="1"/>
  <c r="AS49" i="46" s="1"/>
  <c r="DS29" i="46"/>
  <c r="AR29" i="46" s="1"/>
  <c r="AV29" i="46" s="1"/>
  <c r="DS24" i="46"/>
  <c r="AR24" i="46" s="1"/>
  <c r="AV24" i="46" s="1"/>
  <c r="AW24" i="46" s="1"/>
  <c r="DS55" i="46"/>
  <c r="AR55" i="46" s="1"/>
  <c r="AV55" i="46" s="1"/>
  <c r="DS30" i="46"/>
  <c r="AR30" i="46" s="1"/>
  <c r="AV30" i="46" s="1"/>
  <c r="DS21" i="46"/>
  <c r="AR21" i="46" s="1"/>
  <c r="AV21" i="46" s="1"/>
  <c r="DS44" i="46"/>
  <c r="AR44" i="46" s="1"/>
  <c r="AV44" i="46" s="1"/>
  <c r="AW44" i="46" s="1"/>
  <c r="DS19" i="46"/>
  <c r="AR19" i="46" s="1"/>
  <c r="DS46" i="46"/>
  <c r="AR46" i="46" s="1"/>
  <c r="AS46" i="46" s="1"/>
  <c r="AT46" i="46" s="1"/>
  <c r="DS50" i="46"/>
  <c r="AR50" i="46" s="1"/>
  <c r="AS50" i="46" s="1"/>
  <c r="AT50" i="46" s="1"/>
  <c r="DS25" i="46"/>
  <c r="AR25" i="46" s="1"/>
  <c r="AS25" i="46" s="1"/>
  <c r="AT25" i="46" s="1"/>
  <c r="DS26" i="46"/>
  <c r="AR26" i="46" s="1"/>
  <c r="AV26" i="46" s="1"/>
  <c r="DS39" i="46"/>
  <c r="AR39" i="46" s="1"/>
  <c r="AS39" i="46" s="1"/>
  <c r="DS9" i="46"/>
  <c r="AR9" i="46" s="1"/>
  <c r="AV9" i="46" s="1"/>
  <c r="DS61" i="46"/>
  <c r="AR61" i="46" s="1"/>
  <c r="AS61" i="46" s="1"/>
  <c r="AT61" i="46" s="1"/>
  <c r="DS45" i="46"/>
  <c r="AR45" i="46" s="1"/>
  <c r="AV45" i="46" s="1"/>
  <c r="DS10" i="46"/>
  <c r="AR10" i="46" s="1"/>
  <c r="AV10" i="46" s="1"/>
  <c r="DS59" i="46"/>
  <c r="AR59" i="46" s="1"/>
  <c r="AV59" i="46" s="1"/>
  <c r="AW59" i="46" s="1"/>
  <c r="DS34" i="46"/>
  <c r="AR34" i="46" s="1"/>
  <c r="AV34" i="46" s="1"/>
  <c r="AW34" i="46" s="1"/>
  <c r="DS56" i="46"/>
  <c r="AR56" i="46" s="1"/>
  <c r="DS35" i="46"/>
  <c r="AR35" i="46" s="1"/>
  <c r="DS31" i="46"/>
  <c r="AR31" i="46" s="1"/>
  <c r="AS31" i="46" s="1"/>
  <c r="AT31" i="46" s="1"/>
  <c r="DS54" i="46"/>
  <c r="AR54" i="46" s="1"/>
  <c r="AS54" i="46" s="1"/>
  <c r="DS15" i="46"/>
  <c r="AR15" i="46" s="1"/>
  <c r="DS16" i="46"/>
  <c r="AR16" i="46" s="1"/>
  <c r="AS16" i="46" s="1"/>
  <c r="AT16" i="46" s="1"/>
  <c r="DS14" i="46"/>
  <c r="AR14" i="46" s="1"/>
  <c r="AS14" i="46" s="1"/>
  <c r="AE15" i="29"/>
  <c r="AG15" i="29" s="1"/>
  <c r="AH15" i="29" s="1"/>
  <c r="AA42" i="29"/>
  <c r="DD41" i="29"/>
  <c r="AI41" i="29" s="1"/>
  <c r="AK41" i="29" s="1"/>
  <c r="AL41" i="29" s="1"/>
  <c r="DD39" i="29"/>
  <c r="AI39" i="29" s="1"/>
  <c r="AM39" i="29" s="1"/>
  <c r="DD31" i="29"/>
  <c r="AI31" i="29" s="1"/>
  <c r="AM31" i="29" s="1"/>
  <c r="DD36" i="29"/>
  <c r="AI36" i="29" s="1"/>
  <c r="AM36" i="29" s="1"/>
  <c r="DD54" i="29"/>
  <c r="AI54" i="29" s="1"/>
  <c r="DD46" i="29"/>
  <c r="AI46" i="29" s="1"/>
  <c r="AM46" i="29" s="1"/>
  <c r="DD44" i="29"/>
  <c r="AI44" i="29" s="1"/>
  <c r="AK44" i="29" s="1"/>
  <c r="DD45" i="29"/>
  <c r="AI45" i="29" s="1"/>
  <c r="AM45" i="29" s="1"/>
  <c r="DD10" i="29"/>
  <c r="AI10" i="29" s="1"/>
  <c r="AM10" i="29" s="1"/>
  <c r="AO10" i="29" s="1"/>
  <c r="AP10" i="29" s="1"/>
  <c r="DD61" i="29"/>
  <c r="AI61" i="29" s="1"/>
  <c r="AM61" i="29" s="1"/>
  <c r="DD11" i="29"/>
  <c r="AI11" i="29" s="1"/>
  <c r="AK11" i="29" s="1"/>
  <c r="DD60" i="29"/>
  <c r="AI60" i="29" s="1"/>
  <c r="AM60" i="29" s="1"/>
  <c r="DD49" i="29"/>
  <c r="AI49" i="29" s="1"/>
  <c r="DD30" i="29"/>
  <c r="AI30" i="29" s="1"/>
  <c r="AM30" i="29" s="1"/>
  <c r="DD35" i="29"/>
  <c r="AI35" i="29" s="1"/>
  <c r="AM35" i="29" s="1"/>
  <c r="DD20" i="29"/>
  <c r="AI20" i="29" s="1"/>
  <c r="AK20" i="29" s="1"/>
  <c r="AL20" i="29" s="1"/>
  <c r="DD9" i="29"/>
  <c r="AI9" i="29" s="1"/>
  <c r="DD21" i="29"/>
  <c r="AI21" i="29" s="1"/>
  <c r="AK21" i="29" s="1"/>
  <c r="AL21" i="29" s="1"/>
  <c r="DD24" i="29"/>
  <c r="AI24" i="29" s="1"/>
  <c r="AM24" i="29" s="1"/>
  <c r="DD19" i="29"/>
  <c r="AI19" i="29" s="1"/>
  <c r="AK19" i="29" s="1"/>
  <c r="DD50" i="29"/>
  <c r="AI50" i="29" s="1"/>
  <c r="AM50" i="29" s="1"/>
  <c r="DD51" i="29"/>
  <c r="AI51" i="29" s="1"/>
  <c r="AM51" i="29" s="1"/>
  <c r="DD25" i="29"/>
  <c r="AI25" i="29" s="1"/>
  <c r="AM25" i="29" s="1"/>
  <c r="DD34" i="29"/>
  <c r="AI34" i="29" s="1"/>
  <c r="AK34" i="29" s="1"/>
  <c r="DD26" i="29"/>
  <c r="AI26" i="29" s="1"/>
  <c r="DD29" i="29"/>
  <c r="AI29" i="29" s="1"/>
  <c r="AK29" i="29" s="1"/>
  <c r="DD40" i="29"/>
  <c r="AI40" i="29" s="1"/>
  <c r="AK40" i="29" s="1"/>
  <c r="AL40" i="29" s="1"/>
  <c r="DE7" i="29"/>
  <c r="DD16" i="29"/>
  <c r="AI16" i="29" s="1"/>
  <c r="AK16" i="29" s="1"/>
  <c r="AL16" i="29" s="1"/>
  <c r="DD55" i="29"/>
  <c r="AI55" i="29" s="1"/>
  <c r="AK55" i="29" s="1"/>
  <c r="AL55" i="29" s="1"/>
  <c r="DD56" i="29"/>
  <c r="AI56" i="29" s="1"/>
  <c r="AK56" i="29" s="1"/>
  <c r="AL56" i="29" s="1"/>
  <c r="DD59" i="29"/>
  <c r="AI59" i="29" s="1"/>
  <c r="AK59" i="29" s="1"/>
  <c r="DD14" i="29"/>
  <c r="AI14" i="29" s="1"/>
  <c r="AM14" i="29" s="1"/>
  <c r="DD15" i="29"/>
  <c r="AI15" i="29" s="1"/>
  <c r="AM15" i="29" s="1"/>
  <c r="AM11" i="29"/>
  <c r="AE11" i="29"/>
  <c r="AG11" i="29" s="1"/>
  <c r="AH11" i="29" s="1"/>
  <c r="AA57" i="29"/>
  <c r="AE61" i="29"/>
  <c r="AG61" i="29" s="1"/>
  <c r="AH61" i="29" s="1"/>
  <c r="AC61" i="29"/>
  <c r="AD61" i="29" s="1"/>
  <c r="AC56" i="29"/>
  <c r="AD56" i="29" s="1"/>
  <c r="AK26" i="46"/>
  <c r="AL26" i="46" s="1"/>
  <c r="AK16" i="46"/>
  <c r="AL16" i="46" s="1"/>
  <c r="AE34" i="41"/>
  <c r="AE37" i="41" s="1"/>
  <c r="Y25" i="41"/>
  <c r="Z25" i="41" s="1"/>
  <c r="AN49" i="46"/>
  <c r="AO49" i="46" s="1"/>
  <c r="AF57" i="46"/>
  <c r="AG54" i="46"/>
  <c r="AH54" i="46" s="1"/>
  <c r="AC41" i="41"/>
  <c r="AD41" i="41" s="1"/>
  <c r="AF62" i="46"/>
  <c r="AG59" i="46"/>
  <c r="AH59" i="46" s="1"/>
  <c r="W57" i="29"/>
  <c r="Z39" i="46"/>
  <c r="Y42" i="46"/>
  <c r="Z42" i="46" s="1"/>
  <c r="AC55" i="29"/>
  <c r="AD55" i="29" s="1"/>
  <c r="AN30" i="46"/>
  <c r="AO30" i="46" s="1"/>
  <c r="AP30" i="46" s="1"/>
  <c r="Y60" i="29"/>
  <c r="Z60" i="29" s="1"/>
  <c r="AK61" i="46"/>
  <c r="AL61" i="46" s="1"/>
  <c r="AC61" i="41"/>
  <c r="AD61" i="41" s="1"/>
  <c r="AN9" i="46"/>
  <c r="W32" i="29"/>
  <c r="AA52" i="41"/>
  <c r="DD46" i="41"/>
  <c r="AI46" i="41" s="1"/>
  <c r="AM46" i="41" s="1"/>
  <c r="DD29" i="41"/>
  <c r="AI29" i="41" s="1"/>
  <c r="AM29" i="41" s="1"/>
  <c r="DD55" i="41"/>
  <c r="AI55" i="41" s="1"/>
  <c r="DD20" i="41"/>
  <c r="AI20" i="41" s="1"/>
  <c r="DD15" i="41"/>
  <c r="AI15" i="41" s="1"/>
  <c r="AM15" i="41" s="1"/>
  <c r="AO15" i="41" s="1"/>
  <c r="AP15" i="41" s="1"/>
  <c r="DD35" i="41"/>
  <c r="AI35" i="41" s="1"/>
  <c r="AK35" i="41" s="1"/>
  <c r="AL35" i="41" s="1"/>
  <c r="DD56" i="41"/>
  <c r="AI56" i="41" s="1"/>
  <c r="DD24" i="41"/>
  <c r="AI24" i="41" s="1"/>
  <c r="AM24" i="41" s="1"/>
  <c r="DD30" i="41"/>
  <c r="AI30" i="41" s="1"/>
  <c r="AM30" i="41" s="1"/>
  <c r="DD60" i="41"/>
  <c r="AI60" i="41" s="1"/>
  <c r="AK60" i="41" s="1"/>
  <c r="AL60" i="41" s="1"/>
  <c r="DD14" i="41"/>
  <c r="AI14" i="41" s="1"/>
  <c r="DD41" i="41"/>
  <c r="AI41" i="41" s="1"/>
  <c r="AM41" i="41" s="1"/>
  <c r="DD25" i="41"/>
  <c r="AI25" i="41" s="1"/>
  <c r="AM25" i="41" s="1"/>
  <c r="DD49" i="41"/>
  <c r="AI49" i="41" s="1"/>
  <c r="AM49" i="41" s="1"/>
  <c r="AO49" i="41" s="1"/>
  <c r="DD44" i="41"/>
  <c r="AI44" i="41" s="1"/>
  <c r="AK44" i="41" s="1"/>
  <c r="DD26" i="41"/>
  <c r="AI26" i="41" s="1"/>
  <c r="AM26" i="41" s="1"/>
  <c r="DD45" i="41"/>
  <c r="AI45" i="41" s="1"/>
  <c r="AM45" i="41" s="1"/>
  <c r="DD50" i="41"/>
  <c r="AI50" i="41" s="1"/>
  <c r="AM50" i="41" s="1"/>
  <c r="DD39" i="41"/>
  <c r="AI39" i="41" s="1"/>
  <c r="AK39" i="41" s="1"/>
  <c r="DD40" i="41"/>
  <c r="AI40" i="41" s="1"/>
  <c r="AM40" i="41" s="1"/>
  <c r="AO40" i="41" s="1"/>
  <c r="AP40" i="41" s="1"/>
  <c r="DD11" i="41"/>
  <c r="AI11" i="41" s="1"/>
  <c r="AM11" i="41" s="1"/>
  <c r="AO11" i="41" s="1"/>
  <c r="DD36" i="41"/>
  <c r="AI36" i="41" s="1"/>
  <c r="AM36" i="41" s="1"/>
  <c r="AO36" i="41" s="1"/>
  <c r="AP36" i="41" s="1"/>
  <c r="DD54" i="41"/>
  <c r="AI54" i="41" s="1"/>
  <c r="AK54" i="41" s="1"/>
  <c r="DD21" i="41"/>
  <c r="AI21" i="41" s="1"/>
  <c r="AM21" i="41" s="1"/>
  <c r="AO21" i="41" s="1"/>
  <c r="AP21" i="41" s="1"/>
  <c r="DE7" i="41"/>
  <c r="DD16" i="41"/>
  <c r="AI16" i="41" s="1"/>
  <c r="AK16" i="41" s="1"/>
  <c r="AL16" i="41" s="1"/>
  <c r="DD61" i="41"/>
  <c r="AI61" i="41" s="1"/>
  <c r="AK61" i="41" s="1"/>
  <c r="AL61" i="41" s="1"/>
  <c r="DD59" i="41"/>
  <c r="AI59" i="41" s="1"/>
  <c r="DD19" i="41"/>
  <c r="AI19" i="41" s="1"/>
  <c r="AM19" i="41" s="1"/>
  <c r="DD9" i="41"/>
  <c r="AI9" i="41" s="1"/>
  <c r="AK9" i="41" s="1"/>
  <c r="DD31" i="41"/>
  <c r="AI31" i="41" s="1"/>
  <c r="DD10" i="41"/>
  <c r="AI10" i="41" s="1"/>
  <c r="AM10" i="41" s="1"/>
  <c r="DD51" i="41"/>
  <c r="AI51" i="41" s="1"/>
  <c r="AM51" i="41" s="1"/>
  <c r="DD34" i="41"/>
  <c r="AI34" i="41" s="1"/>
  <c r="AK34" i="41" s="1"/>
  <c r="AA12" i="41"/>
  <c r="AA64" i="41"/>
  <c r="AJ27" i="46"/>
  <c r="AN24" i="46"/>
  <c r="AO24" i="46" s="1"/>
  <c r="AN10" i="46"/>
  <c r="AO10" i="46" s="1"/>
  <c r="AE40" i="29"/>
  <c r="AG40" i="29" s="1"/>
  <c r="AE21" i="41"/>
  <c r="AG21" i="41" s="1"/>
  <c r="AH21" i="41" s="1"/>
  <c r="AE44" i="29"/>
  <c r="AG35" i="41"/>
  <c r="AH35" i="41" s="1"/>
  <c r="U66" i="41"/>
  <c r="V66" i="41" s="1"/>
  <c r="V62" i="41"/>
  <c r="AG50" i="41"/>
  <c r="AF64" i="46"/>
  <c r="AG25" i="29"/>
  <c r="AH25" i="29" s="1"/>
  <c r="AO25" i="46"/>
  <c r="AP25" i="46" s="1"/>
  <c r="AO31" i="46"/>
  <c r="AP31" i="46" s="1"/>
  <c r="AK59" i="46"/>
  <c r="U65" i="29"/>
  <c r="V65" i="29" s="1"/>
  <c r="AK24" i="46"/>
  <c r="AL24" i="46" s="1"/>
  <c r="Y19" i="29"/>
  <c r="Z19" i="29" s="1"/>
  <c r="AG46" i="29"/>
  <c r="AH46" i="29" s="1"/>
  <c r="W57" i="41"/>
  <c r="Y54" i="41"/>
  <c r="R44" i="29"/>
  <c r="Q47" i="29"/>
  <c r="R47" i="29" s="1"/>
  <c r="AK40" i="46"/>
  <c r="AL40" i="46" s="1"/>
  <c r="W64" i="29"/>
  <c r="AE16" i="41"/>
  <c r="AG16" i="41" s="1"/>
  <c r="AH16" i="41" s="1"/>
  <c r="AA32" i="41"/>
  <c r="AA66" i="41"/>
  <c r="AE11" i="41"/>
  <c r="AG11" i="41" s="1"/>
  <c r="AH11" i="41" s="1"/>
  <c r="AE49" i="41"/>
  <c r="AG49" i="41" s="1"/>
  <c r="AH49" i="41" s="1"/>
  <c r="AA42" i="41"/>
  <c r="AE39" i="41"/>
  <c r="AE42" i="41" s="1"/>
  <c r="AE31" i="41"/>
  <c r="AG31" i="41" s="1"/>
  <c r="AH31" i="41" s="1"/>
  <c r="W32" i="41"/>
  <c r="R39" i="41"/>
  <c r="Q42" i="41"/>
  <c r="R42" i="41" s="1"/>
  <c r="W47" i="41"/>
  <c r="AN56" i="46"/>
  <c r="AO56" i="46" s="1"/>
  <c r="AP56" i="46" s="1"/>
  <c r="AJ17" i="46"/>
  <c r="AJ47" i="46"/>
  <c r="AN44" i="46"/>
  <c r="AO44" i="46" s="1"/>
  <c r="AN55" i="46"/>
  <c r="AJ22" i="46"/>
  <c r="AN19" i="46"/>
  <c r="AJ57" i="46"/>
  <c r="AJ37" i="46"/>
  <c r="AN34" i="46"/>
  <c r="AO34" i="46" s="1"/>
  <c r="AJ42" i="46"/>
  <c r="AA66" i="29"/>
  <c r="AE16" i="29"/>
  <c r="AA17" i="29"/>
  <c r="AE14" i="29"/>
  <c r="AA12" i="29"/>
  <c r="AA64" i="29"/>
  <c r="AE34" i="29"/>
  <c r="AA37" i="29"/>
  <c r="AA32" i="29"/>
  <c r="AE51" i="29"/>
  <c r="AG51" i="29" s="1"/>
  <c r="AH51" i="29" s="1"/>
  <c r="AA62" i="29"/>
  <c r="AE59" i="29"/>
  <c r="AE9" i="29"/>
  <c r="R9" i="29"/>
  <c r="Q12" i="29"/>
  <c r="R12" i="29" s="1"/>
  <c r="AC50" i="29"/>
  <c r="AD50" i="29" s="1"/>
  <c r="Y50" i="29"/>
  <c r="Z50" i="29" s="1"/>
  <c r="AE25" i="41"/>
  <c r="AE27" i="41" s="1"/>
  <c r="W37" i="41"/>
  <c r="Z49" i="46"/>
  <c r="Y52" i="46"/>
  <c r="Z52" i="46" s="1"/>
  <c r="AN14" i="46"/>
  <c r="AK30" i="46"/>
  <c r="AL30" i="46" s="1"/>
  <c r="AC36" i="41"/>
  <c r="AD36" i="41" s="1"/>
  <c r="AN41" i="46"/>
  <c r="AE29" i="29"/>
  <c r="R39" i="29"/>
  <c r="Q42" i="29"/>
  <c r="R42" i="29" s="1"/>
  <c r="AC30" i="29"/>
  <c r="AD30" i="29" s="1"/>
  <c r="N23" i="31"/>
  <c r="N66" i="31"/>
  <c r="N77" i="31" s="1"/>
  <c r="L23" i="31"/>
  <c r="L66" i="31"/>
  <c r="L77" i="31" s="1"/>
  <c r="AU26" i="46"/>
  <c r="F67" i="48"/>
  <c r="J64" i="46"/>
  <c r="CB67" i="57"/>
  <c r="BC67" i="57"/>
  <c r="CQ17" i="57"/>
  <c r="CQ64" i="57"/>
  <c r="CQ67" i="57" s="1"/>
  <c r="CS14" i="57"/>
  <c r="CI67" i="57"/>
  <c r="BI67" i="57"/>
  <c r="BJ67" i="57" s="1"/>
  <c r="BJ64" i="57"/>
  <c r="BN14" i="57"/>
  <c r="BM64" i="57"/>
  <c r="R14" i="57"/>
  <c r="Q17" i="57"/>
  <c r="R17" i="57" s="1"/>
  <c r="Q64" i="57"/>
  <c r="Y64" i="57"/>
  <c r="Y17" i="57"/>
  <c r="Z17" i="57" s="1"/>
  <c r="Z14" i="57"/>
  <c r="AL64" i="57"/>
  <c r="AK67" i="57"/>
  <c r="AL67" i="57" s="1"/>
  <c r="AO17" i="57"/>
  <c r="AP17" i="57" s="1"/>
  <c r="AP14" i="57"/>
  <c r="AO64" i="57"/>
  <c r="CS15" i="57"/>
  <c r="CR17" i="57"/>
  <c r="CR65" i="57"/>
  <c r="BR64" i="57"/>
  <c r="BQ67" i="57"/>
  <c r="BR67" i="57" s="1"/>
  <c r="CD14" i="57"/>
  <c r="CC17" i="57"/>
  <c r="CD17" i="57" s="1"/>
  <c r="CC64" i="57"/>
  <c r="V64" i="57"/>
  <c r="U67" i="57"/>
  <c r="V67" i="57" s="1"/>
  <c r="AC67" i="57"/>
  <c r="AD67" i="57" s="1"/>
  <c r="AD64" i="57"/>
  <c r="M67" i="57"/>
  <c r="N67" i="57" s="1"/>
  <c r="N64" i="57"/>
  <c r="CS16" i="57"/>
  <c r="CR66" i="57"/>
  <c r="CK16" i="57"/>
  <c r="CJ66" i="57"/>
  <c r="CO67" i="57"/>
  <c r="CP67" i="57" s="1"/>
  <c r="CP64" i="57"/>
  <c r="J65" i="57"/>
  <c r="I67" i="57"/>
  <c r="J67" i="57" s="1"/>
  <c r="BF16" i="57"/>
  <c r="BE66" i="57"/>
  <c r="BF66" i="57" s="1"/>
  <c r="AG17" i="57"/>
  <c r="AH17" i="57" s="1"/>
  <c r="AH14" i="57"/>
  <c r="AG64" i="57"/>
  <c r="BM16" i="57"/>
  <c r="BL17" i="57"/>
  <c r="BL66" i="57"/>
  <c r="BL67" i="57" s="1"/>
  <c r="BF14" i="57"/>
  <c r="BE17" i="57"/>
  <c r="BF17" i="57" s="1"/>
  <c r="BE64" i="57"/>
  <c r="AW17" i="57"/>
  <c r="AX17" i="57" s="1"/>
  <c r="AX14" i="57"/>
  <c r="AW64" i="57"/>
  <c r="CD15" i="57"/>
  <c r="CC65" i="57"/>
  <c r="CD65" i="57" s="1"/>
  <c r="BK67" i="57"/>
  <c r="CL14" i="57"/>
  <c r="CK64" i="57"/>
  <c r="CD16" i="57"/>
  <c r="CC66" i="57"/>
  <c r="CD66" i="57" s="1"/>
  <c r="CK15" i="57"/>
  <c r="CJ17" i="57"/>
  <c r="CJ65" i="57"/>
  <c r="BS17" i="57"/>
  <c r="BU14" i="57"/>
  <c r="BS64" i="57"/>
  <c r="BS67" i="57" s="1"/>
  <c r="AT64" i="57"/>
  <c r="AS67" i="57"/>
  <c r="AT67" i="57" s="1"/>
  <c r="BB64" i="57"/>
  <c r="BA67" i="57"/>
  <c r="BB67" i="57" s="1"/>
  <c r="CC14" i="54"/>
  <c r="CC17" i="54" s="1"/>
  <c r="AM52" i="45"/>
  <c r="AU45" i="46"/>
  <c r="CA17" i="54"/>
  <c r="BS64" i="54"/>
  <c r="BS67" i="54" s="1"/>
  <c r="BS17" i="54"/>
  <c r="AK67" i="54"/>
  <c r="AL67" i="54" s="1"/>
  <c r="AL64" i="54"/>
  <c r="Z14" i="54"/>
  <c r="Y64" i="54"/>
  <c r="Y17" i="54"/>
  <c r="Z17" i="54" s="1"/>
  <c r="AP14" i="54"/>
  <c r="AO17" i="54"/>
  <c r="AP17" i="54" s="1"/>
  <c r="AO64" i="54"/>
  <c r="BA67" i="54"/>
  <c r="BB67" i="54" s="1"/>
  <c r="BB64" i="54"/>
  <c r="BF14" i="54"/>
  <c r="BE17" i="54"/>
  <c r="BF17" i="54" s="1"/>
  <c r="BE64" i="54"/>
  <c r="AD64" i="54"/>
  <c r="AC67" i="54"/>
  <c r="AD67" i="54" s="1"/>
  <c r="BK67" i="54"/>
  <c r="E67" i="54"/>
  <c r="F67" i="54" s="1"/>
  <c r="F64" i="54"/>
  <c r="AW17" i="54"/>
  <c r="AX17" i="54" s="1"/>
  <c r="AX14" i="54"/>
  <c r="AW64" i="54"/>
  <c r="AH14" i="54"/>
  <c r="AG17" i="54"/>
  <c r="AH17" i="54" s="1"/>
  <c r="AG64" i="54"/>
  <c r="BM16" i="54"/>
  <c r="BL66" i="54"/>
  <c r="BL67" i="54" s="1"/>
  <c r="Q64" i="54"/>
  <c r="Q17" i="54"/>
  <c r="R17" i="54" s="1"/>
  <c r="R14" i="54"/>
  <c r="BN14" i="54"/>
  <c r="BQ67" i="54"/>
  <c r="BR67" i="54" s="1"/>
  <c r="BR64" i="54"/>
  <c r="J14" i="54"/>
  <c r="I64" i="54"/>
  <c r="I17" i="54"/>
  <c r="J17" i="54" s="1"/>
  <c r="AT64" i="54"/>
  <c r="AS67" i="54"/>
  <c r="AT67" i="54" s="1"/>
  <c r="M67" i="54"/>
  <c r="N67" i="54" s="1"/>
  <c r="N64" i="54"/>
  <c r="BJ64" i="54"/>
  <c r="BI67" i="54"/>
  <c r="BJ67" i="54" s="1"/>
  <c r="U67" i="54"/>
  <c r="V67" i="54" s="1"/>
  <c r="V64" i="54"/>
  <c r="CM67" i="54"/>
  <c r="BT67" i="54"/>
  <c r="CB32" i="54"/>
  <c r="CC29" i="54"/>
  <c r="CI47" i="54"/>
  <c r="CJ44" i="54"/>
  <c r="CC39" i="54"/>
  <c r="CB42" i="54"/>
  <c r="CP29" i="54"/>
  <c r="CQ29" i="54" s="1"/>
  <c r="CO32" i="54"/>
  <c r="CP32" i="54" s="1"/>
  <c r="CB22" i="54"/>
  <c r="CC19" i="54"/>
  <c r="BU22" i="54"/>
  <c r="BV22" i="54" s="1"/>
  <c r="BV19" i="54"/>
  <c r="CB64" i="54"/>
  <c r="CB12" i="54"/>
  <c r="CC9" i="54"/>
  <c r="CI65" i="54"/>
  <c r="CJ10" i="54"/>
  <c r="CP49" i="54"/>
  <c r="CQ49" i="54" s="1"/>
  <c r="CO52" i="54"/>
  <c r="CP52" i="54" s="1"/>
  <c r="CH64" i="54"/>
  <c r="CG67" i="54"/>
  <c r="CH67" i="54" s="1"/>
  <c r="CI42" i="54"/>
  <c r="CJ39" i="54"/>
  <c r="CN67" i="54"/>
  <c r="CI62" i="54"/>
  <c r="CJ59" i="54"/>
  <c r="BU64" i="54"/>
  <c r="BU12" i="54"/>
  <c r="BV12" i="54" s="1"/>
  <c r="BV9" i="54"/>
  <c r="CO62" i="54"/>
  <c r="CP62" i="54" s="1"/>
  <c r="CP59" i="54"/>
  <c r="CQ59" i="54" s="1"/>
  <c r="CO22" i="54"/>
  <c r="CP22" i="54" s="1"/>
  <c r="CP19" i="54"/>
  <c r="CQ19" i="54" s="1"/>
  <c r="CO17" i="54"/>
  <c r="CP17" i="54" s="1"/>
  <c r="CP14" i="54"/>
  <c r="CQ14" i="54" s="1"/>
  <c r="CC44" i="54"/>
  <c r="CB47" i="54"/>
  <c r="CI66" i="54"/>
  <c r="CJ11" i="54"/>
  <c r="CB66" i="54"/>
  <c r="CC11" i="54"/>
  <c r="CO27" i="54"/>
  <c r="CP27" i="54" s="1"/>
  <c r="CP24" i="54"/>
  <c r="CQ24" i="54" s="1"/>
  <c r="CI57" i="54"/>
  <c r="CJ54" i="54"/>
  <c r="BU32" i="54"/>
  <c r="BV32" i="54" s="1"/>
  <c r="BV29" i="54"/>
  <c r="CI27" i="54"/>
  <c r="CJ24" i="54"/>
  <c r="BU65" i="54"/>
  <c r="BV65" i="54" s="1"/>
  <c r="BV10" i="54"/>
  <c r="CI17" i="54"/>
  <c r="CJ14" i="54"/>
  <c r="CI22" i="54"/>
  <c r="CJ19" i="54"/>
  <c r="BU62" i="54"/>
  <c r="BV62" i="54" s="1"/>
  <c r="BV59" i="54"/>
  <c r="CO47" i="54"/>
  <c r="CP47" i="54" s="1"/>
  <c r="CP44" i="54"/>
  <c r="CQ44" i="54" s="1"/>
  <c r="CO37" i="54"/>
  <c r="CP37" i="54" s="1"/>
  <c r="CP34" i="54"/>
  <c r="CQ34" i="54" s="1"/>
  <c r="CB27" i="54"/>
  <c r="CC24" i="54"/>
  <c r="CB62" i="54"/>
  <c r="CC59" i="54"/>
  <c r="CI37" i="54"/>
  <c r="CJ34" i="54"/>
  <c r="CP39" i="54"/>
  <c r="CQ39" i="54" s="1"/>
  <c r="CO42" i="54"/>
  <c r="CP42" i="54" s="1"/>
  <c r="CA67" i="54"/>
  <c r="CB37" i="54"/>
  <c r="CC34" i="54"/>
  <c r="CC49" i="54"/>
  <c r="CB52" i="54"/>
  <c r="CB65" i="54"/>
  <c r="CC10" i="54"/>
  <c r="CO65" i="54"/>
  <c r="CP65" i="54" s="1"/>
  <c r="CP10" i="54"/>
  <c r="CQ10" i="54" s="1"/>
  <c r="BU37" i="54"/>
  <c r="BV37" i="54" s="1"/>
  <c r="BV34" i="54"/>
  <c r="CI32" i="54"/>
  <c r="CJ29" i="54"/>
  <c r="CO66" i="54"/>
  <c r="CP66" i="54" s="1"/>
  <c r="CP11" i="54"/>
  <c r="CQ11" i="54" s="1"/>
  <c r="CB57" i="54"/>
  <c r="CC54" i="54"/>
  <c r="BU17" i="54"/>
  <c r="BV14" i="54"/>
  <c r="CI64" i="54"/>
  <c r="CI12" i="54"/>
  <c r="CJ9" i="54"/>
  <c r="CO57" i="54"/>
  <c r="CP57" i="54" s="1"/>
  <c r="CP54" i="54"/>
  <c r="CQ54" i="54" s="1"/>
  <c r="CI52" i="54"/>
  <c r="CJ49" i="54"/>
  <c r="CO64" i="54"/>
  <c r="CO12" i="54"/>
  <c r="CP12" i="54" s="1"/>
  <c r="CP9" i="54"/>
  <c r="CQ9" i="54" s="1"/>
  <c r="BU42" i="54"/>
  <c r="BV42" i="54" s="1"/>
  <c r="BV39" i="54"/>
  <c r="BN64" i="54"/>
  <c r="BU47" i="54"/>
  <c r="BV47" i="54" s="1"/>
  <c r="BV44" i="54"/>
  <c r="BO32" i="53"/>
  <c r="J14" i="42"/>
  <c r="BM46" i="53"/>
  <c r="BN46" i="53" s="1"/>
  <c r="M67" i="53"/>
  <c r="N67" i="53" s="1"/>
  <c r="N64" i="53"/>
  <c r="AL64" i="53"/>
  <c r="AK67" i="53"/>
  <c r="AL67" i="53" s="1"/>
  <c r="AC67" i="53"/>
  <c r="AD67" i="53" s="1"/>
  <c r="AD64" i="53"/>
  <c r="U67" i="53"/>
  <c r="V67" i="53" s="1"/>
  <c r="V64" i="53"/>
  <c r="AW32" i="53"/>
  <c r="AX32" i="53" s="1"/>
  <c r="BK27" i="53"/>
  <c r="AU52" i="50"/>
  <c r="BT31" i="53"/>
  <c r="BU31" i="53" s="1"/>
  <c r="BV31" i="53" s="1"/>
  <c r="R14" i="53"/>
  <c r="Q17" i="53"/>
  <c r="R17" i="53" s="1"/>
  <c r="Q64" i="53"/>
  <c r="AO17" i="53"/>
  <c r="AP17" i="53" s="1"/>
  <c r="AP14" i="53"/>
  <c r="AD61" i="52"/>
  <c r="W61" i="52"/>
  <c r="AC61" i="52"/>
  <c r="Z61" i="52"/>
  <c r="S61" i="52"/>
  <c r="X61" i="52"/>
  <c r="AB61" i="52"/>
  <c r="Y61" i="52"/>
  <c r="AA61" i="52"/>
  <c r="U61" i="52"/>
  <c r="V61" i="52"/>
  <c r="T61" i="52"/>
  <c r="Z14" i="53"/>
  <c r="Y64" i="53"/>
  <c r="Y17" i="53"/>
  <c r="Z17" i="53" s="1"/>
  <c r="AO64" i="53"/>
  <c r="AO67" i="53" s="1"/>
  <c r="AP67" i="53" s="1"/>
  <c r="I17" i="53"/>
  <c r="J17" i="53" s="1"/>
  <c r="J14" i="53"/>
  <c r="I64" i="53"/>
  <c r="F64" i="53"/>
  <c r="E67" i="53"/>
  <c r="F67" i="53" s="1"/>
  <c r="AG17" i="53"/>
  <c r="AH17" i="53" s="1"/>
  <c r="AH14" i="53"/>
  <c r="AG64" i="53"/>
  <c r="BE57" i="53"/>
  <c r="BF57" i="53" s="1"/>
  <c r="BL27" i="53"/>
  <c r="BQ56" i="53"/>
  <c r="BR56" i="53" s="1"/>
  <c r="BQ55" i="53"/>
  <c r="BR55" i="53" s="1"/>
  <c r="AW64" i="53"/>
  <c r="AX64" i="53" s="1"/>
  <c r="BG67" i="53"/>
  <c r="BQ36" i="53"/>
  <c r="BR36" i="53" s="1"/>
  <c r="BS36" i="53" s="1"/>
  <c r="BT36" i="53" s="1"/>
  <c r="BU36" i="53" s="1"/>
  <c r="BV36" i="53" s="1"/>
  <c r="BM40" i="53"/>
  <c r="BN40" i="53" s="1"/>
  <c r="BH67" i="53"/>
  <c r="BT55" i="53"/>
  <c r="BU55" i="53" s="1"/>
  <c r="BV55" i="53" s="1"/>
  <c r="BT56" i="53"/>
  <c r="BU56" i="53" s="1"/>
  <c r="BV56" i="53" s="1"/>
  <c r="BO64" i="53"/>
  <c r="BO12" i="53"/>
  <c r="BO37" i="53"/>
  <c r="BI57" i="53"/>
  <c r="BJ57" i="53" s="1"/>
  <c r="BJ54" i="53"/>
  <c r="BK54" i="53" s="1"/>
  <c r="BP64" i="53"/>
  <c r="BP12" i="53"/>
  <c r="BQ9" i="53"/>
  <c r="BP17" i="53"/>
  <c r="BQ14" i="53"/>
  <c r="BT14" i="53"/>
  <c r="BQ35" i="53"/>
  <c r="BR35" i="53" s="1"/>
  <c r="BS35" i="53" s="1"/>
  <c r="BT35" i="53" s="1"/>
  <c r="BU35" i="53" s="1"/>
  <c r="BV35" i="53" s="1"/>
  <c r="BJ44" i="53"/>
  <c r="BI47" i="53"/>
  <c r="BJ47" i="53" s="1"/>
  <c r="BL22" i="53"/>
  <c r="BM19" i="53"/>
  <c r="BI37" i="53"/>
  <c r="BJ37" i="53" s="1"/>
  <c r="BJ34" i="53"/>
  <c r="BK34" i="53" s="1"/>
  <c r="BA67" i="53"/>
  <c r="BB67" i="53" s="1"/>
  <c r="BB64" i="53"/>
  <c r="BI65" i="53"/>
  <c r="BJ65" i="53" s="1"/>
  <c r="BJ10" i="53"/>
  <c r="BK10" i="53" s="1"/>
  <c r="BO65" i="53"/>
  <c r="BO17" i="53"/>
  <c r="BF9" i="53"/>
  <c r="BP65" i="53"/>
  <c r="BQ10" i="53"/>
  <c r="BP66" i="53"/>
  <c r="BQ11" i="53"/>
  <c r="BQ21" i="53"/>
  <c r="BR21" i="53" s="1"/>
  <c r="BS21" i="53" s="1"/>
  <c r="BT21" i="53" s="1"/>
  <c r="BU21" i="53" s="1"/>
  <c r="BV21" i="53" s="1"/>
  <c r="BP32" i="53"/>
  <c r="BQ29" i="53"/>
  <c r="BQ40" i="53"/>
  <c r="BR40" i="53" s="1"/>
  <c r="BS40" i="53" s="1"/>
  <c r="BT40" i="53" s="1"/>
  <c r="BU40" i="53" s="1"/>
  <c r="BV40" i="53" s="1"/>
  <c r="BQ45" i="53"/>
  <c r="BR45" i="53" s="1"/>
  <c r="BS45" i="53" s="1"/>
  <c r="BT45" i="53" s="1"/>
  <c r="BU45" i="53" s="1"/>
  <c r="BV45" i="53" s="1"/>
  <c r="BQ51" i="53"/>
  <c r="BR51" i="53" s="1"/>
  <c r="BS51" i="53" s="1"/>
  <c r="BT51" i="53" s="1"/>
  <c r="BU51" i="53" s="1"/>
  <c r="BV51" i="53" s="1"/>
  <c r="BE49" i="53"/>
  <c r="BI66" i="53"/>
  <c r="BJ66" i="53" s="1"/>
  <c r="BJ11" i="53"/>
  <c r="BT39" i="53"/>
  <c r="BI62" i="53"/>
  <c r="BJ62" i="53" s="1"/>
  <c r="BJ59" i="53"/>
  <c r="BK59" i="53" s="1"/>
  <c r="BE47" i="53"/>
  <c r="BF47" i="53" s="1"/>
  <c r="BF44" i="53"/>
  <c r="BL17" i="53"/>
  <c r="BM14" i="53"/>
  <c r="BE66" i="53"/>
  <c r="BF66" i="53" s="1"/>
  <c r="BM31" i="53"/>
  <c r="BN31" i="53" s="1"/>
  <c r="BO27" i="53"/>
  <c r="BO22" i="53"/>
  <c r="BO42" i="53"/>
  <c r="BO52" i="53"/>
  <c r="BO57" i="53"/>
  <c r="BC65" i="53"/>
  <c r="BD10" i="53"/>
  <c r="BD22" i="53"/>
  <c r="BE19" i="53"/>
  <c r="BE39" i="53"/>
  <c r="BQ15" i="53"/>
  <c r="BR15" i="53" s="1"/>
  <c r="BS15" i="53" s="1"/>
  <c r="BT15" i="53" s="1"/>
  <c r="BU15" i="53" s="1"/>
  <c r="BV15" i="53" s="1"/>
  <c r="BQ16" i="53"/>
  <c r="BR16" i="53" s="1"/>
  <c r="BS16" i="53" s="1"/>
  <c r="BT16" i="53" s="1"/>
  <c r="BU16" i="53" s="1"/>
  <c r="BV16" i="53" s="1"/>
  <c r="BQ30" i="53"/>
  <c r="BR30" i="53" s="1"/>
  <c r="BS30" i="53" s="1"/>
  <c r="BT30" i="53"/>
  <c r="BP27" i="53"/>
  <c r="BQ24" i="53"/>
  <c r="BT24" i="53"/>
  <c r="BP52" i="53"/>
  <c r="BQ49" i="53"/>
  <c r="BP37" i="53"/>
  <c r="BQ34" i="53"/>
  <c r="BQ41" i="53"/>
  <c r="BR41" i="53" s="1"/>
  <c r="BS41" i="53" s="1"/>
  <c r="BT41" i="53" s="1"/>
  <c r="BU41" i="53" s="1"/>
  <c r="BV41" i="53" s="1"/>
  <c r="BQ46" i="53"/>
  <c r="BR46" i="53" s="1"/>
  <c r="BS46" i="53" s="1"/>
  <c r="BT46" i="53" s="1"/>
  <c r="BU46" i="53" s="1"/>
  <c r="BV46" i="53" s="1"/>
  <c r="BQ60" i="53"/>
  <c r="BR60" i="53" s="1"/>
  <c r="BS60" i="53" s="1"/>
  <c r="BT60" i="53"/>
  <c r="BK47" i="53"/>
  <c r="BL44" i="53"/>
  <c r="BI22" i="53"/>
  <c r="BJ22" i="53" s="1"/>
  <c r="BJ19" i="53"/>
  <c r="BK66" i="53"/>
  <c r="BL11" i="53"/>
  <c r="BF14" i="53"/>
  <c r="BE17" i="53"/>
  <c r="BF17" i="53" s="1"/>
  <c r="BS57" i="53"/>
  <c r="BT54" i="53"/>
  <c r="BD37" i="53"/>
  <c r="BE34" i="53"/>
  <c r="BN24" i="53"/>
  <c r="BM27" i="53"/>
  <c r="BN27" i="53" s="1"/>
  <c r="BE32" i="53"/>
  <c r="BF32" i="53" s="1"/>
  <c r="BQ20" i="53"/>
  <c r="BR20" i="53" s="1"/>
  <c r="BS20" i="53" s="1"/>
  <c r="BT20" i="53" s="1"/>
  <c r="BU20" i="53" s="1"/>
  <c r="BV20" i="53" s="1"/>
  <c r="BQ26" i="53"/>
  <c r="BR26" i="53" s="1"/>
  <c r="BS26" i="53" s="1"/>
  <c r="BT26" i="53" s="1"/>
  <c r="BU26" i="53" s="1"/>
  <c r="BV26" i="53" s="1"/>
  <c r="BQ50" i="53"/>
  <c r="BR50" i="53" s="1"/>
  <c r="BS50" i="53" s="1"/>
  <c r="BT50" i="53" s="1"/>
  <c r="BU50" i="53" s="1"/>
  <c r="BV50" i="53" s="1"/>
  <c r="BC62" i="53"/>
  <c r="BD59" i="53"/>
  <c r="BJ14" i="53"/>
  <c r="BI17" i="53"/>
  <c r="BJ17" i="53" s="1"/>
  <c r="BJ24" i="53"/>
  <c r="BI27" i="53"/>
  <c r="BJ27" i="53" s="1"/>
  <c r="BK52" i="53"/>
  <c r="BL49" i="53"/>
  <c r="BK22" i="53"/>
  <c r="BC64" i="53"/>
  <c r="BC12" i="53"/>
  <c r="BE27" i="53"/>
  <c r="BF27" i="53" s="1"/>
  <c r="BF24" i="53"/>
  <c r="BM36" i="53"/>
  <c r="BN36" i="53" s="1"/>
  <c r="BI64" i="53"/>
  <c r="BI12" i="53"/>
  <c r="BJ12" i="53" s="1"/>
  <c r="BJ9" i="53"/>
  <c r="BK9" i="53" s="1"/>
  <c r="BJ29" i="53"/>
  <c r="BK29" i="53" s="1"/>
  <c r="BI32" i="53"/>
  <c r="BJ32" i="53" s="1"/>
  <c r="BO66" i="53"/>
  <c r="DI61" i="53"/>
  <c r="BW61" i="53" s="1"/>
  <c r="DI60" i="53"/>
  <c r="BW60" i="53" s="1"/>
  <c r="DI59" i="53"/>
  <c r="BW59" i="53" s="1"/>
  <c r="DI56" i="53"/>
  <c r="BW56" i="53" s="1"/>
  <c r="DI55" i="53"/>
  <c r="BW55" i="53" s="1"/>
  <c r="DI51" i="53"/>
  <c r="BW51" i="53" s="1"/>
  <c r="DI50" i="53"/>
  <c r="BW50" i="53" s="1"/>
  <c r="DI39" i="53"/>
  <c r="BW39" i="53" s="1"/>
  <c r="DI54" i="53"/>
  <c r="BW54" i="53" s="1"/>
  <c r="DI49" i="53"/>
  <c r="BW49" i="53" s="1"/>
  <c r="DI46" i="53"/>
  <c r="BW46" i="53" s="1"/>
  <c r="DI45" i="53"/>
  <c r="BW45" i="53" s="1"/>
  <c r="DI41" i="53"/>
  <c r="BW41" i="53" s="1"/>
  <c r="DI24" i="53"/>
  <c r="BW24" i="53" s="1"/>
  <c r="DI34" i="53"/>
  <c r="BW34" i="53" s="1"/>
  <c r="DI21" i="53"/>
  <c r="BW21" i="53" s="1"/>
  <c r="DI20" i="53"/>
  <c r="BW20" i="53" s="1"/>
  <c r="DI40" i="53"/>
  <c r="BW40" i="53" s="1"/>
  <c r="DI31" i="53"/>
  <c r="BW31" i="53" s="1"/>
  <c r="DI26" i="53"/>
  <c r="BW26" i="53" s="1"/>
  <c r="DI19" i="53"/>
  <c r="BW19" i="53" s="1"/>
  <c r="DI16" i="53"/>
  <c r="BW16" i="53" s="1"/>
  <c r="DI15" i="53"/>
  <c r="BW15" i="53" s="1"/>
  <c r="DI44" i="53"/>
  <c r="BW44" i="53" s="1"/>
  <c r="DI36" i="53"/>
  <c r="BW36" i="53" s="1"/>
  <c r="DI30" i="53"/>
  <c r="BW30" i="53" s="1"/>
  <c r="DI25" i="53"/>
  <c r="BW25" i="53" s="1"/>
  <c r="DI11" i="53"/>
  <c r="BW11" i="53" s="1"/>
  <c r="DI35" i="53"/>
  <c r="BW35" i="53" s="1"/>
  <c r="DI29" i="53"/>
  <c r="BW29" i="53" s="1"/>
  <c r="DI14" i="53"/>
  <c r="BW14" i="53" s="1"/>
  <c r="DI10" i="53"/>
  <c r="BW10" i="53" s="1"/>
  <c r="DI9" i="53"/>
  <c r="BW9" i="53" s="1"/>
  <c r="DJ7" i="53"/>
  <c r="BO47" i="53"/>
  <c r="BO62" i="53"/>
  <c r="BK17" i="53"/>
  <c r="BL65" i="53"/>
  <c r="BI52" i="53"/>
  <c r="BJ52" i="53" s="1"/>
  <c r="BJ49" i="53"/>
  <c r="BP62" i="53"/>
  <c r="BQ59" i="53"/>
  <c r="BP22" i="53"/>
  <c r="BQ19" i="53"/>
  <c r="DW61" i="53"/>
  <c r="BX61" i="53" s="1"/>
  <c r="DW59" i="53"/>
  <c r="BX59" i="53" s="1"/>
  <c r="DW60" i="53"/>
  <c r="BX60" i="53" s="1"/>
  <c r="DW56" i="53"/>
  <c r="BX56" i="53" s="1"/>
  <c r="DW55" i="53"/>
  <c r="BX55" i="53" s="1"/>
  <c r="DW49" i="53"/>
  <c r="BX49" i="53" s="1"/>
  <c r="DW54" i="53"/>
  <c r="BX54" i="53" s="1"/>
  <c r="DW44" i="53"/>
  <c r="BX44" i="53" s="1"/>
  <c r="DW39" i="53"/>
  <c r="BX39" i="53" s="1"/>
  <c r="DW50" i="53"/>
  <c r="BX50" i="53" s="1"/>
  <c r="DW40" i="53"/>
  <c r="BX40" i="53" s="1"/>
  <c r="DW24" i="53"/>
  <c r="BX24" i="53" s="1"/>
  <c r="DW51" i="53"/>
  <c r="BX51" i="53" s="1"/>
  <c r="DW45" i="53"/>
  <c r="BX45" i="53" s="1"/>
  <c r="DW41" i="53"/>
  <c r="BX41" i="53" s="1"/>
  <c r="DW36" i="53"/>
  <c r="BX36" i="53" s="1"/>
  <c r="DW35" i="53"/>
  <c r="BX35" i="53" s="1"/>
  <c r="BY35" i="53" s="1"/>
  <c r="BZ35" i="53" s="1"/>
  <c r="CA35" i="53" s="1"/>
  <c r="CB35" i="53" s="1"/>
  <c r="CC35" i="53" s="1"/>
  <c r="CD35" i="53" s="1"/>
  <c r="DW31" i="53"/>
  <c r="BX31" i="53" s="1"/>
  <c r="DW26" i="53"/>
  <c r="BX26" i="53" s="1"/>
  <c r="DW21" i="53"/>
  <c r="BX21" i="53" s="1"/>
  <c r="DW20" i="53"/>
  <c r="BX20" i="53" s="1"/>
  <c r="BY20" i="53" s="1"/>
  <c r="BZ20" i="53" s="1"/>
  <c r="CA20" i="53" s="1"/>
  <c r="CB20" i="53" s="1"/>
  <c r="CC20" i="53" s="1"/>
  <c r="CD20" i="53" s="1"/>
  <c r="DW19" i="53"/>
  <c r="BX19" i="53" s="1"/>
  <c r="DW16" i="53"/>
  <c r="BX16" i="53" s="1"/>
  <c r="DW15" i="53"/>
  <c r="BX15" i="53" s="1"/>
  <c r="DW9" i="53"/>
  <c r="BX9" i="53" s="1"/>
  <c r="DX7" i="53"/>
  <c r="DW34" i="53"/>
  <c r="BX34" i="53" s="1"/>
  <c r="DW30" i="53"/>
  <c r="BX30" i="53" s="1"/>
  <c r="DW29" i="53"/>
  <c r="BX29" i="53" s="1"/>
  <c r="DW11" i="53"/>
  <c r="BX11" i="53" s="1"/>
  <c r="DW46" i="53"/>
  <c r="BX46" i="53" s="1"/>
  <c r="DW14" i="53"/>
  <c r="BX14" i="53" s="1"/>
  <c r="DW10" i="53"/>
  <c r="BX10" i="53" s="1"/>
  <c r="DW25" i="53"/>
  <c r="BX25" i="53" s="1"/>
  <c r="BQ31" i="53"/>
  <c r="BR31" i="53" s="1"/>
  <c r="BQ25" i="53"/>
  <c r="BR25" i="53" s="1"/>
  <c r="BS25" i="53" s="1"/>
  <c r="BT25" i="53" s="1"/>
  <c r="BU25" i="53" s="1"/>
  <c r="BV25" i="53" s="1"/>
  <c r="BP42" i="53"/>
  <c r="BQ39" i="53"/>
  <c r="BP47" i="53"/>
  <c r="BQ44" i="53"/>
  <c r="BQ54" i="53"/>
  <c r="BP57" i="53"/>
  <c r="BQ61" i="53"/>
  <c r="BR61" i="53" s="1"/>
  <c r="BS61" i="53" s="1"/>
  <c r="BT61" i="53" s="1"/>
  <c r="BU61" i="53" s="1"/>
  <c r="BV61" i="53" s="1"/>
  <c r="BI42" i="53"/>
  <c r="BJ42" i="53" s="1"/>
  <c r="BJ39" i="53"/>
  <c r="BK39" i="53" s="1"/>
  <c r="AU37" i="50"/>
  <c r="W62" i="42"/>
  <c r="AU60" i="46"/>
  <c r="AU55" i="46"/>
  <c r="R57" i="48"/>
  <c r="AU50" i="46"/>
  <c r="I17" i="48"/>
  <c r="J17" i="48" s="1"/>
  <c r="I65" i="48"/>
  <c r="J65" i="48" s="1"/>
  <c r="X61" i="33"/>
  <c r="W27" i="42"/>
  <c r="U61" i="33"/>
  <c r="G67" i="41"/>
  <c r="T61" i="47"/>
  <c r="J65" i="41"/>
  <c r="Y61" i="47"/>
  <c r="W61" i="33"/>
  <c r="AD61" i="33"/>
  <c r="Y61" i="33"/>
  <c r="S61" i="33"/>
  <c r="AC61" i="33"/>
  <c r="Z61" i="33"/>
  <c r="Y14" i="40"/>
  <c r="Z14" i="40" s="1"/>
  <c r="AB61" i="33"/>
  <c r="V61" i="33"/>
  <c r="AA61" i="33"/>
  <c r="AO52" i="50"/>
  <c r="AP52" i="50" s="1"/>
  <c r="AU51" i="46"/>
  <c r="R32" i="40"/>
  <c r="R27" i="40"/>
  <c r="Q17" i="42"/>
  <c r="R17" i="42" s="1"/>
  <c r="AM12" i="46"/>
  <c r="P61" i="38"/>
  <c r="W12" i="42"/>
  <c r="AU20" i="46"/>
  <c r="AU21" i="46"/>
  <c r="AM27" i="45"/>
  <c r="Y42" i="40"/>
  <c r="W42" i="40"/>
  <c r="W52" i="40"/>
  <c r="AU61" i="46"/>
  <c r="W62" i="40"/>
  <c r="AM62" i="46"/>
  <c r="AC61" i="48"/>
  <c r="AD61" i="48" s="1"/>
  <c r="AC17" i="29"/>
  <c r="AQ62" i="45"/>
  <c r="AM57" i="45"/>
  <c r="I17" i="42"/>
  <c r="J17" i="42" s="1"/>
  <c r="W66" i="40"/>
  <c r="I65" i="42"/>
  <c r="J65" i="42" s="1"/>
  <c r="Y46" i="42"/>
  <c r="Z46" i="42" s="1"/>
  <c r="AM66" i="45"/>
  <c r="W66" i="42"/>
  <c r="AU42" i="45"/>
  <c r="AQ42" i="45"/>
  <c r="O67" i="40"/>
  <c r="Q37" i="40"/>
  <c r="R37" i="40" s="1"/>
  <c r="AF17" i="29"/>
  <c r="AD16" i="29"/>
  <c r="AQ32" i="45"/>
  <c r="AM65" i="45"/>
  <c r="AF64" i="29"/>
  <c r="I64" i="40"/>
  <c r="J64" i="40" s="1"/>
  <c r="AE67" i="45"/>
  <c r="Y52" i="40"/>
  <c r="Y19" i="40"/>
  <c r="Z19" i="40" s="1"/>
  <c r="AB61" i="35"/>
  <c r="I65" i="45"/>
  <c r="J65" i="45" s="1"/>
  <c r="AI67" i="45"/>
  <c r="H67" i="46"/>
  <c r="E67" i="41"/>
  <c r="F67" i="41" s="1"/>
  <c r="AD61" i="47"/>
  <c r="P67" i="42"/>
  <c r="AF22" i="29"/>
  <c r="AC61" i="35"/>
  <c r="Y62" i="40"/>
  <c r="Y27" i="40"/>
  <c r="Z27" i="40" s="1"/>
  <c r="Q22" i="40"/>
  <c r="R22" i="40" s="1"/>
  <c r="J16" i="41"/>
  <c r="I66" i="41"/>
  <c r="J66" i="41" s="1"/>
  <c r="S61" i="35"/>
  <c r="U61" i="35"/>
  <c r="W61" i="35"/>
  <c r="V61" i="35"/>
  <c r="T61" i="35"/>
  <c r="AA61" i="35"/>
  <c r="Q65" i="40"/>
  <c r="R65" i="40" s="1"/>
  <c r="AQ66" i="45"/>
  <c r="Y61" i="35"/>
  <c r="AF47" i="29"/>
  <c r="Z61" i="35"/>
  <c r="P67" i="46"/>
  <c r="X61" i="35"/>
  <c r="W61" i="47"/>
  <c r="X67" i="40"/>
  <c r="J17" i="41"/>
  <c r="AF62" i="29"/>
  <c r="S67" i="40"/>
  <c r="W12" i="40"/>
  <c r="AU11" i="45"/>
  <c r="AU12" i="45" s="1"/>
  <c r="AI67" i="46"/>
  <c r="X47" i="42"/>
  <c r="U66" i="40"/>
  <c r="V66" i="40" s="1"/>
  <c r="T67" i="42"/>
  <c r="AF52" i="29"/>
  <c r="U17" i="40"/>
  <c r="V17" i="40" s="1"/>
  <c r="AF42" i="29"/>
  <c r="AB67" i="29"/>
  <c r="U62" i="40"/>
  <c r="V62" i="40" s="1"/>
  <c r="AG64" i="50"/>
  <c r="AG67" i="50" s="1"/>
  <c r="AH67" i="50" s="1"/>
  <c r="U47" i="40"/>
  <c r="V47" i="40" s="1"/>
  <c r="AG21" i="40"/>
  <c r="AH21" i="40" s="1"/>
  <c r="AU27" i="46"/>
  <c r="AG24" i="40"/>
  <c r="AG59" i="40"/>
  <c r="AH59" i="40" s="1"/>
  <c r="AB65" i="42"/>
  <c r="AF10" i="42"/>
  <c r="AC29" i="42"/>
  <c r="AB32" i="42"/>
  <c r="AC61" i="42"/>
  <c r="AD61" i="42" s="1"/>
  <c r="AF61" i="42"/>
  <c r="AC31" i="42"/>
  <c r="AD31" i="42" s="1"/>
  <c r="AF31" i="42"/>
  <c r="X65" i="42"/>
  <c r="Y15" i="42"/>
  <c r="AJ17" i="29"/>
  <c r="AN14" i="29"/>
  <c r="AN41" i="29"/>
  <c r="AA17" i="42"/>
  <c r="V49" i="42"/>
  <c r="U52" i="42"/>
  <c r="V52" i="42" s="1"/>
  <c r="AL44" i="46"/>
  <c r="AK47" i="46"/>
  <c r="AL47" i="46" s="1"/>
  <c r="AU54" i="45"/>
  <c r="AQ57" i="45"/>
  <c r="Z49" i="42"/>
  <c r="Y52" i="42"/>
  <c r="Z52" i="42" s="1"/>
  <c r="AF16" i="42"/>
  <c r="AD34" i="29"/>
  <c r="R59" i="40"/>
  <c r="Q62" i="40"/>
  <c r="R62" i="40" s="1"/>
  <c r="U27" i="40"/>
  <c r="V27" i="40" s="1"/>
  <c r="V24" i="40"/>
  <c r="Z49" i="29"/>
  <c r="AQ17" i="46"/>
  <c r="AU14" i="46"/>
  <c r="DR35" i="48"/>
  <c r="AJ35" i="48" s="1"/>
  <c r="DR45" i="48"/>
  <c r="AJ45" i="48" s="1"/>
  <c r="DR30" i="48"/>
  <c r="AJ30" i="48" s="1"/>
  <c r="AN30" i="48" s="1"/>
  <c r="DR29" i="48"/>
  <c r="AJ29" i="48" s="1"/>
  <c r="AN29" i="48" s="1"/>
  <c r="DR10" i="48"/>
  <c r="AJ10" i="48" s="1"/>
  <c r="AN10" i="48" s="1"/>
  <c r="DR39" i="48"/>
  <c r="AJ39" i="48" s="1"/>
  <c r="AN39" i="48" s="1"/>
  <c r="DR55" i="48"/>
  <c r="AJ55" i="48" s="1"/>
  <c r="AN55" i="48" s="1"/>
  <c r="DR20" i="48"/>
  <c r="AJ20" i="48" s="1"/>
  <c r="AN20" i="48" s="1"/>
  <c r="DR25" i="48"/>
  <c r="AJ25" i="48" s="1"/>
  <c r="AN25" i="48" s="1"/>
  <c r="DR51" i="48"/>
  <c r="AJ51" i="48" s="1"/>
  <c r="AN51" i="48" s="1"/>
  <c r="DR31" i="48"/>
  <c r="AJ31" i="48" s="1"/>
  <c r="AN31" i="48" s="1"/>
  <c r="DR56" i="48"/>
  <c r="AJ56" i="48" s="1"/>
  <c r="DR60" i="48"/>
  <c r="AJ60" i="48" s="1"/>
  <c r="AN60" i="48" s="1"/>
  <c r="DR34" i="48"/>
  <c r="AJ34" i="48" s="1"/>
  <c r="AN34" i="48" s="1"/>
  <c r="DR21" i="48"/>
  <c r="AJ21" i="48" s="1"/>
  <c r="AN21" i="48" s="1"/>
  <c r="DR46" i="48"/>
  <c r="AJ46" i="48" s="1"/>
  <c r="AN46" i="48" s="1"/>
  <c r="DR61" i="48"/>
  <c r="AJ61" i="48" s="1"/>
  <c r="DR19" i="48"/>
  <c r="AJ19" i="48" s="1"/>
  <c r="AN19" i="48" s="1"/>
  <c r="DR44" i="48"/>
  <c r="AJ44" i="48" s="1"/>
  <c r="AN44" i="48" s="1"/>
  <c r="DR40" i="48"/>
  <c r="AJ40" i="48" s="1"/>
  <c r="DR24" i="48"/>
  <c r="AJ24" i="48" s="1"/>
  <c r="AN24" i="48" s="1"/>
  <c r="DR50" i="48"/>
  <c r="AJ50" i="48" s="1"/>
  <c r="AN50" i="48" s="1"/>
  <c r="DR11" i="48"/>
  <c r="AJ11" i="48" s="1"/>
  <c r="AN11" i="48" s="1"/>
  <c r="DR59" i="48"/>
  <c r="AJ59" i="48" s="1"/>
  <c r="DR9" i="48"/>
  <c r="AJ9" i="48" s="1"/>
  <c r="AN9" i="48" s="1"/>
  <c r="DR54" i="48"/>
  <c r="AJ54" i="48" s="1"/>
  <c r="AN54" i="48" s="1"/>
  <c r="DR49" i="48"/>
  <c r="AJ49" i="48" s="1"/>
  <c r="DR15" i="48"/>
  <c r="AJ15" i="48" s="1"/>
  <c r="DR16" i="48"/>
  <c r="AJ16" i="48" s="1"/>
  <c r="AN16" i="48" s="1"/>
  <c r="DR14" i="48"/>
  <c r="AJ14" i="48" s="1"/>
  <c r="AN14" i="48" s="1"/>
  <c r="AM17" i="46"/>
  <c r="Y65" i="40"/>
  <c r="AC14" i="42"/>
  <c r="AB17" i="42"/>
  <c r="AB62" i="42"/>
  <c r="AC59" i="42"/>
  <c r="AB47" i="42"/>
  <c r="AF44" i="42"/>
  <c r="AC21" i="42"/>
  <c r="AD21" i="42" s="1"/>
  <c r="AF21" i="42"/>
  <c r="AC26" i="42"/>
  <c r="AD26" i="42" s="1"/>
  <c r="AF26" i="42"/>
  <c r="AC46" i="42"/>
  <c r="AD46" i="42" s="1"/>
  <c r="AB27" i="42"/>
  <c r="AC24" i="42"/>
  <c r="AF24" i="42"/>
  <c r="AC51" i="42"/>
  <c r="AD51" i="42" s="1"/>
  <c r="AF51" i="42"/>
  <c r="AC20" i="42"/>
  <c r="AD20" i="42" s="1"/>
  <c r="AF20" i="42"/>
  <c r="AF14" i="42"/>
  <c r="AN21" i="29"/>
  <c r="AJ32" i="29"/>
  <c r="AN29" i="29"/>
  <c r="AJ47" i="29"/>
  <c r="AN44" i="29"/>
  <c r="DS19" i="29"/>
  <c r="AR19" i="29" s="1"/>
  <c r="AV19" i="29" s="1"/>
  <c r="DS24" i="29"/>
  <c r="AR24" i="29" s="1"/>
  <c r="AV24" i="29" s="1"/>
  <c r="DS49" i="29"/>
  <c r="AR49" i="29" s="1"/>
  <c r="DS34" i="29"/>
  <c r="AR34" i="29" s="1"/>
  <c r="AV34" i="29" s="1"/>
  <c r="DS46" i="29"/>
  <c r="AR46" i="29" s="1"/>
  <c r="DS30" i="29"/>
  <c r="AR30" i="29" s="1"/>
  <c r="DT7" i="29"/>
  <c r="DS55" i="29"/>
  <c r="AR55" i="29" s="1"/>
  <c r="DS9" i="29"/>
  <c r="AR9" i="29" s="1"/>
  <c r="AV9" i="29" s="1"/>
  <c r="DS54" i="29"/>
  <c r="AR54" i="29" s="1"/>
  <c r="AV54" i="29" s="1"/>
  <c r="DS61" i="29"/>
  <c r="AR61" i="29" s="1"/>
  <c r="DS39" i="29"/>
  <c r="AR39" i="29" s="1"/>
  <c r="AV39" i="29" s="1"/>
  <c r="DS31" i="29"/>
  <c r="AR31" i="29" s="1"/>
  <c r="DS26" i="29"/>
  <c r="AR26" i="29" s="1"/>
  <c r="DS10" i="29"/>
  <c r="AR10" i="29" s="1"/>
  <c r="DS36" i="29"/>
  <c r="AR36" i="29" s="1"/>
  <c r="DS41" i="29"/>
  <c r="AR41" i="29" s="1"/>
  <c r="DS40" i="29"/>
  <c r="AR40" i="29" s="1"/>
  <c r="DS11" i="29"/>
  <c r="AR11" i="29" s="1"/>
  <c r="DS51" i="29"/>
  <c r="AR51" i="29" s="1"/>
  <c r="DS60" i="29"/>
  <c r="AR60" i="29" s="1"/>
  <c r="DS25" i="29"/>
  <c r="AR25" i="29" s="1"/>
  <c r="DS21" i="29"/>
  <c r="AR21" i="29" s="1"/>
  <c r="DS50" i="29"/>
  <c r="AR50" i="29" s="1"/>
  <c r="DS45" i="29"/>
  <c r="AR45" i="29" s="1"/>
  <c r="DS16" i="29"/>
  <c r="AR16" i="29" s="1"/>
  <c r="DS15" i="29"/>
  <c r="AR15" i="29" s="1"/>
  <c r="DS35" i="29"/>
  <c r="AR35" i="29" s="1"/>
  <c r="DS56" i="29"/>
  <c r="AR56" i="29" s="1"/>
  <c r="DS29" i="29"/>
  <c r="AR29" i="29" s="1"/>
  <c r="AV29" i="29" s="1"/>
  <c r="DS44" i="29"/>
  <c r="AR44" i="29" s="1"/>
  <c r="DS59" i="29"/>
  <c r="AR59" i="29" s="1"/>
  <c r="AV59" i="29" s="1"/>
  <c r="DS20" i="29"/>
  <c r="AR20" i="29" s="1"/>
  <c r="DS14" i="29"/>
  <c r="AR14" i="29" s="1"/>
  <c r="AV14" i="29" s="1"/>
  <c r="AN55" i="29"/>
  <c r="AN60" i="29"/>
  <c r="AN30" i="29"/>
  <c r="AJ66" i="29"/>
  <c r="AN11" i="29"/>
  <c r="AJ65" i="29"/>
  <c r="AN25" i="29"/>
  <c r="AM47" i="45"/>
  <c r="W37" i="40"/>
  <c r="Y34" i="40"/>
  <c r="Z59" i="29"/>
  <c r="R54" i="42"/>
  <c r="Q57" i="42"/>
  <c r="R57" i="42" s="1"/>
  <c r="AA27" i="42"/>
  <c r="AE31" i="42"/>
  <c r="AA57" i="42"/>
  <c r="AA62" i="42"/>
  <c r="AA32" i="42"/>
  <c r="Z39" i="29"/>
  <c r="Y42" i="29"/>
  <c r="Z42" i="29" s="1"/>
  <c r="Y37" i="29"/>
  <c r="Z34" i="29"/>
  <c r="AM64" i="45"/>
  <c r="W65" i="40"/>
  <c r="X62" i="42"/>
  <c r="Y59" i="42"/>
  <c r="V54" i="42"/>
  <c r="U57" i="42"/>
  <c r="V57" i="42" s="1"/>
  <c r="Z10" i="40"/>
  <c r="Y12" i="40"/>
  <c r="R19" i="42"/>
  <c r="Q22" i="42"/>
  <c r="R22" i="42" s="1"/>
  <c r="R24" i="42"/>
  <c r="Q27" i="42"/>
  <c r="R27" i="42" s="1"/>
  <c r="AA17" i="40"/>
  <c r="AC14" i="40"/>
  <c r="AA57" i="40"/>
  <c r="AC54" i="40"/>
  <c r="AE54" i="40"/>
  <c r="AC56" i="40"/>
  <c r="AD56" i="40" s="1"/>
  <c r="AE56" i="40"/>
  <c r="AG56" i="40" s="1"/>
  <c r="AH56" i="40" s="1"/>
  <c r="AA47" i="40"/>
  <c r="AE44" i="40"/>
  <c r="AC44" i="40"/>
  <c r="AC31" i="40"/>
  <c r="AD31" i="40" s="1"/>
  <c r="AE31" i="40"/>
  <c r="AG31" i="40" s="1"/>
  <c r="AH31" i="40" s="1"/>
  <c r="AC45" i="40"/>
  <c r="AD45" i="40" s="1"/>
  <c r="AC25" i="40"/>
  <c r="AD25" i="40" s="1"/>
  <c r="AE25" i="40"/>
  <c r="AG25" i="40" s="1"/>
  <c r="AH25" i="40" s="1"/>
  <c r="AC10" i="40"/>
  <c r="AA66" i="40"/>
  <c r="AE11" i="40"/>
  <c r="AC11" i="40"/>
  <c r="Q12" i="40"/>
  <c r="R12" i="40" s="1"/>
  <c r="R9" i="40"/>
  <c r="AE51" i="42"/>
  <c r="AF27" i="29"/>
  <c r="AE55" i="42"/>
  <c r="AF32" i="29"/>
  <c r="AH25" i="46"/>
  <c r="AG27" i="46"/>
  <c r="AH27" i="46" s="1"/>
  <c r="AU16" i="45"/>
  <c r="AQ37" i="45"/>
  <c r="AQ52" i="45"/>
  <c r="AU49" i="45"/>
  <c r="R34" i="42"/>
  <c r="Q37" i="42"/>
  <c r="R37" i="42" s="1"/>
  <c r="AL19" i="46"/>
  <c r="AM42" i="45"/>
  <c r="V19" i="42"/>
  <c r="U22" i="42"/>
  <c r="V22" i="42" s="1"/>
  <c r="V11" i="42"/>
  <c r="U66" i="42"/>
  <c r="V66" i="42" s="1"/>
  <c r="AE54" i="42"/>
  <c r="AM42" i="46"/>
  <c r="AO39" i="46"/>
  <c r="AE40" i="42"/>
  <c r="AM27" i="46"/>
  <c r="AU26" i="45"/>
  <c r="AU27" i="45" s="1"/>
  <c r="AM47" i="46"/>
  <c r="W17" i="42"/>
  <c r="AU56" i="46"/>
  <c r="AQ42" i="46"/>
  <c r="AU31" i="46"/>
  <c r="AM66" i="46"/>
  <c r="Y47" i="40"/>
  <c r="AE35" i="42"/>
  <c r="DD50" i="48"/>
  <c r="AI50" i="48" s="1"/>
  <c r="DD46" i="48"/>
  <c r="AI46" i="48" s="1"/>
  <c r="DD35" i="48"/>
  <c r="AI35" i="48" s="1"/>
  <c r="DD24" i="48"/>
  <c r="AI24" i="48" s="1"/>
  <c r="DD61" i="48"/>
  <c r="AI61" i="48" s="1"/>
  <c r="DD49" i="48"/>
  <c r="AI49" i="48" s="1"/>
  <c r="DD45" i="48"/>
  <c r="AI45" i="48" s="1"/>
  <c r="AM45" i="48" s="1"/>
  <c r="DD34" i="48"/>
  <c r="AI34" i="48" s="1"/>
  <c r="DD31" i="48"/>
  <c r="AI31" i="48" s="1"/>
  <c r="AM31" i="48" s="1"/>
  <c r="DD21" i="48"/>
  <c r="AI21" i="48" s="1"/>
  <c r="AM21" i="48" s="1"/>
  <c r="DD11" i="48"/>
  <c r="AI11" i="48" s="1"/>
  <c r="DD54" i="48"/>
  <c r="AI54" i="48" s="1"/>
  <c r="DD60" i="48"/>
  <c r="AI60" i="48" s="1"/>
  <c r="DD44" i="48"/>
  <c r="AI44" i="48" s="1"/>
  <c r="DD30" i="48"/>
  <c r="AI30" i="48" s="1"/>
  <c r="AM30" i="48" s="1"/>
  <c r="DD20" i="48"/>
  <c r="AI20" i="48" s="1"/>
  <c r="DD10" i="48"/>
  <c r="AI10" i="48" s="1"/>
  <c r="AM10" i="48" s="1"/>
  <c r="DD55" i="48"/>
  <c r="AI55" i="48" s="1"/>
  <c r="AM55" i="48" s="1"/>
  <c r="DD39" i="48"/>
  <c r="AI39" i="48" s="1"/>
  <c r="AM39" i="48" s="1"/>
  <c r="DD25" i="48"/>
  <c r="AI25" i="48" s="1"/>
  <c r="DD9" i="48"/>
  <c r="AI9" i="48" s="1"/>
  <c r="DD56" i="48"/>
  <c r="AI56" i="48" s="1"/>
  <c r="DD40" i="48"/>
  <c r="AI40" i="48" s="1"/>
  <c r="AM40" i="48" s="1"/>
  <c r="DD29" i="48"/>
  <c r="AI29" i="48" s="1"/>
  <c r="DD51" i="48"/>
  <c r="AI51" i="48" s="1"/>
  <c r="DD59" i="48"/>
  <c r="AI59" i="48" s="1"/>
  <c r="DD19" i="48"/>
  <c r="AI19" i="48" s="1"/>
  <c r="DD14" i="48"/>
  <c r="AI14" i="48" s="1"/>
  <c r="DD15" i="48"/>
  <c r="AI15" i="48" s="1"/>
  <c r="DD16" i="48"/>
  <c r="AI16" i="48" s="1"/>
  <c r="AC51" i="48"/>
  <c r="AD51" i="48" s="1"/>
  <c r="Q66" i="42"/>
  <c r="R66" i="42" s="1"/>
  <c r="AF65" i="29"/>
  <c r="AE45" i="42"/>
  <c r="AC36" i="42"/>
  <c r="AD36" i="42" s="1"/>
  <c r="AF36" i="42"/>
  <c r="AC54" i="42"/>
  <c r="AB57" i="42"/>
  <c r="AF54" i="42"/>
  <c r="AC30" i="42"/>
  <c r="AD30" i="42" s="1"/>
  <c r="AF30" i="42"/>
  <c r="AC56" i="42"/>
  <c r="AD56" i="42" s="1"/>
  <c r="AF56" i="42"/>
  <c r="AG56" i="42" s="1"/>
  <c r="AH56" i="42" s="1"/>
  <c r="DS7" i="42"/>
  <c r="DR20" i="42"/>
  <c r="AJ20" i="42" s="1"/>
  <c r="AN20" i="42" s="1"/>
  <c r="DR14" i="42"/>
  <c r="AJ14" i="42" s="1"/>
  <c r="AN14" i="42" s="1"/>
  <c r="DR31" i="42"/>
  <c r="AJ31" i="42" s="1"/>
  <c r="DR19" i="42"/>
  <c r="AJ19" i="42" s="1"/>
  <c r="AN19" i="42" s="1"/>
  <c r="DR34" i="42"/>
  <c r="AJ34" i="42" s="1"/>
  <c r="AN34" i="42" s="1"/>
  <c r="DR50" i="42"/>
  <c r="AJ50" i="42" s="1"/>
  <c r="AN50" i="42" s="1"/>
  <c r="DR61" i="42"/>
  <c r="AJ61" i="42" s="1"/>
  <c r="DR45" i="42"/>
  <c r="AJ45" i="42" s="1"/>
  <c r="AN45" i="42" s="1"/>
  <c r="DR56" i="42"/>
  <c r="AJ56" i="42" s="1"/>
  <c r="AN56" i="42" s="1"/>
  <c r="DR21" i="42"/>
  <c r="AJ21" i="42" s="1"/>
  <c r="AN21" i="42" s="1"/>
  <c r="DR9" i="42"/>
  <c r="AJ9" i="42" s="1"/>
  <c r="AN9" i="42" s="1"/>
  <c r="DR25" i="42"/>
  <c r="AJ25" i="42" s="1"/>
  <c r="DR40" i="42"/>
  <c r="AJ40" i="42" s="1"/>
  <c r="AN40" i="42" s="1"/>
  <c r="DR51" i="42"/>
  <c r="AJ51" i="42" s="1"/>
  <c r="DR35" i="42"/>
  <c r="AJ35" i="42" s="1"/>
  <c r="AN35" i="42" s="1"/>
  <c r="DR46" i="42"/>
  <c r="AJ46" i="42" s="1"/>
  <c r="DR59" i="42"/>
  <c r="AJ59" i="42" s="1"/>
  <c r="AN59" i="42" s="1"/>
  <c r="DR10" i="42"/>
  <c r="AJ10" i="42" s="1"/>
  <c r="DR24" i="42"/>
  <c r="AJ24" i="42" s="1"/>
  <c r="DR15" i="42"/>
  <c r="AJ15" i="42" s="1"/>
  <c r="DR26" i="42"/>
  <c r="AJ26" i="42" s="1"/>
  <c r="AN26" i="42" s="1"/>
  <c r="DR41" i="42"/>
  <c r="AJ41" i="42" s="1"/>
  <c r="AN41" i="42" s="1"/>
  <c r="DR54" i="42"/>
  <c r="AJ54" i="42" s="1"/>
  <c r="DR36" i="42"/>
  <c r="AJ36" i="42" s="1"/>
  <c r="DR49" i="42"/>
  <c r="AJ49" i="42" s="1"/>
  <c r="AN49" i="42" s="1"/>
  <c r="DR29" i="42"/>
  <c r="AJ29" i="42" s="1"/>
  <c r="AN29" i="42" s="1"/>
  <c r="DR55" i="42"/>
  <c r="AJ55" i="42" s="1"/>
  <c r="DR11" i="42"/>
  <c r="AJ11" i="42" s="1"/>
  <c r="DR44" i="42"/>
  <c r="AJ44" i="42" s="1"/>
  <c r="AN44" i="42" s="1"/>
  <c r="DR30" i="42"/>
  <c r="AJ30" i="42" s="1"/>
  <c r="AN30" i="42" s="1"/>
  <c r="DR60" i="42"/>
  <c r="AJ60" i="42" s="1"/>
  <c r="DR16" i="42"/>
  <c r="AJ16" i="42" s="1"/>
  <c r="DR39" i="42"/>
  <c r="AJ39" i="42" s="1"/>
  <c r="AN39" i="42" s="1"/>
  <c r="AC35" i="42"/>
  <c r="AD35" i="42" s="1"/>
  <c r="AF35" i="42"/>
  <c r="AC60" i="42"/>
  <c r="AD60" i="42" s="1"/>
  <c r="AF60" i="42"/>
  <c r="AC34" i="42"/>
  <c r="AB37" i="42"/>
  <c r="AF34" i="42"/>
  <c r="V14" i="42"/>
  <c r="U17" i="42"/>
  <c r="V17" i="42" s="1"/>
  <c r="AK51" i="29"/>
  <c r="AL51" i="29" s="1"/>
  <c r="AN51" i="29"/>
  <c r="AJ57" i="29"/>
  <c r="AN54" i="29"/>
  <c r="AJ62" i="29"/>
  <c r="AN59" i="29"/>
  <c r="AJ52" i="29"/>
  <c r="AN49" i="29"/>
  <c r="AJ22" i="29"/>
  <c r="AN19" i="29"/>
  <c r="AJ27" i="29"/>
  <c r="AN24" i="29"/>
  <c r="AN36" i="29"/>
  <c r="AO36" i="29" s="1"/>
  <c r="AP36" i="29" s="1"/>
  <c r="AJ42" i="29"/>
  <c r="AK39" i="29"/>
  <c r="AN39" i="29"/>
  <c r="Y42" i="42"/>
  <c r="Z39" i="42"/>
  <c r="V49" i="40"/>
  <c r="U52" i="40"/>
  <c r="V52" i="40" s="1"/>
  <c r="AF11" i="42"/>
  <c r="Y9" i="42"/>
  <c r="Z24" i="29"/>
  <c r="Y27" i="29"/>
  <c r="AU9" i="46"/>
  <c r="AM32" i="46"/>
  <c r="AU31" i="45"/>
  <c r="R44" i="40"/>
  <c r="Q47" i="40"/>
  <c r="R47" i="40" s="1"/>
  <c r="AA22" i="42"/>
  <c r="DE7" i="42"/>
  <c r="DD21" i="42"/>
  <c r="AI21" i="42" s="1"/>
  <c r="DD9" i="42"/>
  <c r="AI9" i="42" s="1"/>
  <c r="DD25" i="42"/>
  <c r="AI25" i="42" s="1"/>
  <c r="DD40" i="42"/>
  <c r="AI40" i="42" s="1"/>
  <c r="DD51" i="42"/>
  <c r="AI51" i="42" s="1"/>
  <c r="DD35" i="42"/>
  <c r="AI35" i="42" s="1"/>
  <c r="DD46" i="42"/>
  <c r="AI46" i="42" s="1"/>
  <c r="DD59" i="42"/>
  <c r="AI59" i="42" s="1"/>
  <c r="DD11" i="42"/>
  <c r="AI11" i="42" s="1"/>
  <c r="DD31" i="42"/>
  <c r="AI31" i="42" s="1"/>
  <c r="DD26" i="42"/>
  <c r="AI26" i="42" s="1"/>
  <c r="DD61" i="42"/>
  <c r="AI61" i="42" s="1"/>
  <c r="DD49" i="42"/>
  <c r="AI49" i="42" s="1"/>
  <c r="AM49" i="42" s="1"/>
  <c r="DD24" i="42"/>
  <c r="AI24" i="42" s="1"/>
  <c r="DD16" i="42"/>
  <c r="AI16" i="42" s="1"/>
  <c r="DD34" i="42"/>
  <c r="AI34" i="42" s="1"/>
  <c r="DD54" i="42"/>
  <c r="AI54" i="42" s="1"/>
  <c r="DD39" i="42"/>
  <c r="AI39" i="42" s="1"/>
  <c r="DD56" i="42"/>
  <c r="AI56" i="42" s="1"/>
  <c r="AM56" i="42" s="1"/>
  <c r="DD10" i="42"/>
  <c r="AI10" i="42" s="1"/>
  <c r="DD19" i="42"/>
  <c r="AI19" i="42" s="1"/>
  <c r="AM19" i="42" s="1"/>
  <c r="DD60" i="42"/>
  <c r="AI60" i="42" s="1"/>
  <c r="AM60" i="42" s="1"/>
  <c r="DD20" i="42"/>
  <c r="AI20" i="42" s="1"/>
  <c r="DD29" i="42"/>
  <c r="AI29" i="42" s="1"/>
  <c r="DD36" i="42"/>
  <c r="AI36" i="42" s="1"/>
  <c r="AM36" i="42" s="1"/>
  <c r="DD30" i="42"/>
  <c r="AI30" i="42" s="1"/>
  <c r="DD41" i="42"/>
  <c r="AI41" i="42" s="1"/>
  <c r="AM41" i="42" s="1"/>
  <c r="DD45" i="42"/>
  <c r="AI45" i="42" s="1"/>
  <c r="DD15" i="42"/>
  <c r="AI15" i="42" s="1"/>
  <c r="AM15" i="42" s="1"/>
  <c r="DD50" i="42"/>
  <c r="AI50" i="42" s="1"/>
  <c r="AM50" i="42" s="1"/>
  <c r="DD55" i="42"/>
  <c r="AI55" i="42" s="1"/>
  <c r="DD14" i="42"/>
  <c r="AI14" i="42" s="1"/>
  <c r="AA42" i="42"/>
  <c r="AE39" i="42"/>
  <c r="AA66" i="42"/>
  <c r="AA37" i="42"/>
  <c r="AE34" i="42"/>
  <c r="AE46" i="42"/>
  <c r="AG46" i="42" s="1"/>
  <c r="AH46" i="42" s="1"/>
  <c r="AF66" i="29"/>
  <c r="AE60" i="42"/>
  <c r="V10" i="42"/>
  <c r="U65" i="42"/>
  <c r="V65" i="42" s="1"/>
  <c r="AE35" i="40"/>
  <c r="AG35" i="40" s="1"/>
  <c r="AH35" i="40" s="1"/>
  <c r="W32" i="42"/>
  <c r="AD29" i="29"/>
  <c r="AE16" i="40"/>
  <c r="AG16" i="40" s="1"/>
  <c r="AH16" i="40" s="1"/>
  <c r="AC16" i="40"/>
  <c r="AD16" i="40" s="1"/>
  <c r="AA12" i="40"/>
  <c r="AA64" i="40"/>
  <c r="AC9" i="40"/>
  <c r="AE9" i="40"/>
  <c r="AC50" i="40"/>
  <c r="AD50" i="40" s="1"/>
  <c r="AE50" i="40"/>
  <c r="AG50" i="40" s="1"/>
  <c r="AE20" i="40"/>
  <c r="AG20" i="40" s="1"/>
  <c r="AH20" i="40" s="1"/>
  <c r="AC20" i="40"/>
  <c r="AD20" i="40" s="1"/>
  <c r="AC46" i="40"/>
  <c r="AD46" i="40" s="1"/>
  <c r="AE46" i="40"/>
  <c r="AG46" i="40" s="1"/>
  <c r="AH46" i="40" s="1"/>
  <c r="AC26" i="40"/>
  <c r="AD26" i="40" s="1"/>
  <c r="AC60" i="40"/>
  <c r="AD60" i="40" s="1"/>
  <c r="AE60" i="40"/>
  <c r="AG60" i="40" s="1"/>
  <c r="AH60" i="40" s="1"/>
  <c r="AA62" i="40"/>
  <c r="AC59" i="40"/>
  <c r="AE24" i="42"/>
  <c r="AM12" i="45"/>
  <c r="V24" i="42"/>
  <c r="U27" i="42"/>
  <c r="V27" i="42" s="1"/>
  <c r="W57" i="40"/>
  <c r="Y54" i="40"/>
  <c r="AD19" i="29"/>
  <c r="X22" i="42"/>
  <c r="Y19" i="42"/>
  <c r="Z24" i="42"/>
  <c r="AF29" i="42"/>
  <c r="AH35" i="46"/>
  <c r="AQ17" i="45"/>
  <c r="AU14" i="45"/>
  <c r="AU21" i="45"/>
  <c r="AQ12" i="45"/>
  <c r="AQ64" i="45"/>
  <c r="AU35" i="45"/>
  <c r="AU37" i="45" s="1"/>
  <c r="AM62" i="45"/>
  <c r="W47" i="40"/>
  <c r="AE26" i="42"/>
  <c r="AF12" i="29"/>
  <c r="AO54" i="46"/>
  <c r="AM57" i="46"/>
  <c r="AU30" i="46"/>
  <c r="AM22" i="46"/>
  <c r="R52" i="40"/>
  <c r="AE41" i="42"/>
  <c r="V29" i="42"/>
  <c r="U32" i="42"/>
  <c r="V32" i="42" s="1"/>
  <c r="W65" i="42"/>
  <c r="AM32" i="45"/>
  <c r="AE14" i="40"/>
  <c r="R9" i="42"/>
  <c r="Q12" i="42"/>
  <c r="R12" i="42" s="1"/>
  <c r="AE59" i="42"/>
  <c r="AU55" i="45"/>
  <c r="AU56" i="45"/>
  <c r="Y25" i="42"/>
  <c r="Z25" i="42" s="1"/>
  <c r="R39" i="40"/>
  <c r="Q42" i="40"/>
  <c r="R42" i="40" s="1"/>
  <c r="AE15" i="42"/>
  <c r="AE14" i="42"/>
  <c r="AU36" i="46"/>
  <c r="AQ22" i="46"/>
  <c r="AU19" i="46"/>
  <c r="AQ62" i="46"/>
  <c r="AQ37" i="46"/>
  <c r="DF61" i="46"/>
  <c r="AY61" i="46" s="1"/>
  <c r="DF55" i="46"/>
  <c r="AY55" i="46" s="1"/>
  <c r="DF49" i="46"/>
  <c r="AY49" i="46" s="1"/>
  <c r="DF44" i="46"/>
  <c r="AY44" i="46" s="1"/>
  <c r="DF35" i="46"/>
  <c r="AY35" i="46" s="1"/>
  <c r="BC35" i="46" s="1"/>
  <c r="DF26" i="46"/>
  <c r="AY26" i="46" s="1"/>
  <c r="DF21" i="46"/>
  <c r="AY21" i="46" s="1"/>
  <c r="DF19" i="46"/>
  <c r="AY19" i="46" s="1"/>
  <c r="DF56" i="46"/>
  <c r="AY56" i="46" s="1"/>
  <c r="DF41" i="46"/>
  <c r="AY41" i="46" s="1"/>
  <c r="DF36" i="46"/>
  <c r="AY36" i="46" s="1"/>
  <c r="DF30" i="46"/>
  <c r="AY30" i="46" s="1"/>
  <c r="DF20" i="46"/>
  <c r="AY20" i="46" s="1"/>
  <c r="DF11" i="46"/>
  <c r="AY11" i="46" s="1"/>
  <c r="DF54" i="46"/>
  <c r="AY54" i="46" s="1"/>
  <c r="DF39" i="46"/>
  <c r="AY39" i="46" s="1"/>
  <c r="DF25" i="46"/>
  <c r="AY25" i="46" s="1"/>
  <c r="DG7" i="46"/>
  <c r="DF60" i="46"/>
  <c r="AY60" i="46" s="1"/>
  <c r="DF50" i="46"/>
  <c r="AY50" i="46" s="1"/>
  <c r="DF40" i="46"/>
  <c r="AY40" i="46" s="1"/>
  <c r="BC40" i="46" s="1"/>
  <c r="DF29" i="46"/>
  <c r="AY29" i="46" s="1"/>
  <c r="BC29" i="46" s="1"/>
  <c r="DF15" i="46"/>
  <c r="AY15" i="46" s="1"/>
  <c r="DF59" i="46"/>
  <c r="AY59" i="46" s="1"/>
  <c r="DF46" i="46"/>
  <c r="AY46" i="46" s="1"/>
  <c r="DF34" i="46"/>
  <c r="AY34" i="46" s="1"/>
  <c r="DF24" i="46"/>
  <c r="AY24" i="46" s="1"/>
  <c r="DF10" i="46"/>
  <c r="AY10" i="46" s="1"/>
  <c r="BC10" i="46" s="1"/>
  <c r="DF45" i="46"/>
  <c r="AY45" i="46" s="1"/>
  <c r="DF31" i="46"/>
  <c r="AY31" i="46" s="1"/>
  <c r="BC31" i="46" s="1"/>
  <c r="DF9" i="46"/>
  <c r="AY9" i="46" s="1"/>
  <c r="DF51" i="46"/>
  <c r="AY51" i="46" s="1"/>
  <c r="DF16" i="46"/>
  <c r="AY16" i="46" s="1"/>
  <c r="BC16" i="46" s="1"/>
  <c r="DF14" i="46"/>
  <c r="AY14" i="46" s="1"/>
  <c r="BC14" i="46" s="1"/>
  <c r="AQ47" i="46"/>
  <c r="AU29" i="46"/>
  <c r="W42" i="42"/>
  <c r="AU20" i="45"/>
  <c r="AC20" i="48"/>
  <c r="AD20" i="48" s="1"/>
  <c r="AC16" i="42"/>
  <c r="AC55" i="42"/>
  <c r="AD55" i="42" s="1"/>
  <c r="AF55" i="42"/>
  <c r="AC50" i="42"/>
  <c r="AD50" i="42" s="1"/>
  <c r="AF50" i="42"/>
  <c r="AC15" i="42"/>
  <c r="AD15" i="42" s="1"/>
  <c r="AB42" i="42"/>
  <c r="AC39" i="42"/>
  <c r="AF39" i="42"/>
  <c r="X64" i="42"/>
  <c r="X17" i="42"/>
  <c r="Y14" i="42"/>
  <c r="AN35" i="29"/>
  <c r="AK50" i="29"/>
  <c r="AL50" i="29" s="1"/>
  <c r="AN50" i="29"/>
  <c r="AN45" i="29"/>
  <c r="AN40" i="29"/>
  <c r="V29" i="40"/>
  <c r="U32" i="40"/>
  <c r="V32" i="40" s="1"/>
  <c r="AH54" i="29"/>
  <c r="AH55" i="46"/>
  <c r="Z31" i="40"/>
  <c r="Y32" i="40"/>
  <c r="AE21" i="42"/>
  <c r="AE50" i="42"/>
  <c r="AN61" i="29"/>
  <c r="AA65" i="40"/>
  <c r="AE15" i="40"/>
  <c r="AC15" i="40"/>
  <c r="AD15" i="40" s="1"/>
  <c r="AC51" i="40"/>
  <c r="AD51" i="40" s="1"/>
  <c r="AC55" i="40"/>
  <c r="AD55" i="40" s="1"/>
  <c r="AE55" i="40"/>
  <c r="AG55" i="40" s="1"/>
  <c r="AH55" i="40" s="1"/>
  <c r="AC40" i="40"/>
  <c r="AD40" i="40" s="1"/>
  <c r="AE40" i="40"/>
  <c r="AG40" i="40" s="1"/>
  <c r="AH40" i="40" s="1"/>
  <c r="DD26" i="40"/>
  <c r="AI26" i="40" s="1"/>
  <c r="DD9" i="40"/>
  <c r="AI9" i="40" s="1"/>
  <c r="DD61" i="40"/>
  <c r="AI61" i="40" s="1"/>
  <c r="AK61" i="40" s="1"/>
  <c r="AL61" i="40" s="1"/>
  <c r="DD11" i="40"/>
  <c r="AI11" i="40" s="1"/>
  <c r="AK11" i="40" s="1"/>
  <c r="AL11" i="40" s="1"/>
  <c r="DD40" i="40"/>
  <c r="AI40" i="40" s="1"/>
  <c r="DD24" i="40"/>
  <c r="AI24" i="40" s="1"/>
  <c r="DD44" i="40"/>
  <c r="AI44" i="40" s="1"/>
  <c r="AM44" i="40" s="1"/>
  <c r="DD39" i="40"/>
  <c r="AI39" i="40" s="1"/>
  <c r="AM39" i="40" s="1"/>
  <c r="DD10" i="40"/>
  <c r="AI10" i="40" s="1"/>
  <c r="DD41" i="40"/>
  <c r="AI41" i="40" s="1"/>
  <c r="DD54" i="40"/>
  <c r="AI54" i="40" s="1"/>
  <c r="AM54" i="40" s="1"/>
  <c r="AO54" i="40" s="1"/>
  <c r="DD20" i="40"/>
  <c r="AI20" i="40" s="1"/>
  <c r="AM20" i="40" s="1"/>
  <c r="AO20" i="40" s="1"/>
  <c r="AP20" i="40" s="1"/>
  <c r="DD55" i="40"/>
  <c r="AI55" i="40" s="1"/>
  <c r="AK55" i="40" s="1"/>
  <c r="AL55" i="40" s="1"/>
  <c r="DD19" i="40"/>
  <c r="AI19" i="40" s="1"/>
  <c r="DD49" i="40"/>
  <c r="AI49" i="40" s="1"/>
  <c r="DD14" i="40"/>
  <c r="AI14" i="40" s="1"/>
  <c r="DD30" i="40"/>
  <c r="AI30" i="40" s="1"/>
  <c r="AK30" i="40" s="1"/>
  <c r="AL30" i="40" s="1"/>
  <c r="DD36" i="40"/>
  <c r="AI36" i="40" s="1"/>
  <c r="DD25" i="40"/>
  <c r="AI25" i="40" s="1"/>
  <c r="AM25" i="40" s="1"/>
  <c r="AO25" i="40" s="1"/>
  <c r="AP25" i="40" s="1"/>
  <c r="DE7" i="40"/>
  <c r="DD51" i="40"/>
  <c r="AI51" i="40" s="1"/>
  <c r="DD59" i="40"/>
  <c r="AI59" i="40" s="1"/>
  <c r="DD21" i="40"/>
  <c r="AI21" i="40" s="1"/>
  <c r="AM21" i="40" s="1"/>
  <c r="AO21" i="40" s="1"/>
  <c r="AP21" i="40" s="1"/>
  <c r="DD16" i="40"/>
  <c r="AI16" i="40" s="1"/>
  <c r="AK16" i="40" s="1"/>
  <c r="AL16" i="40" s="1"/>
  <c r="DD46" i="40"/>
  <c r="AI46" i="40" s="1"/>
  <c r="DD29" i="40"/>
  <c r="AI29" i="40" s="1"/>
  <c r="AM29" i="40" s="1"/>
  <c r="AO29" i="40" s="1"/>
  <c r="DD31" i="40"/>
  <c r="AI31" i="40" s="1"/>
  <c r="AM31" i="40" s="1"/>
  <c r="DD60" i="40"/>
  <c r="AI60" i="40" s="1"/>
  <c r="AK60" i="40" s="1"/>
  <c r="AL60" i="40" s="1"/>
  <c r="DD45" i="40"/>
  <c r="AI45" i="40" s="1"/>
  <c r="DD35" i="40"/>
  <c r="AI35" i="40" s="1"/>
  <c r="DD15" i="40"/>
  <c r="AI15" i="40" s="1"/>
  <c r="AK15" i="40" s="1"/>
  <c r="AL15" i="40" s="1"/>
  <c r="DD50" i="40"/>
  <c r="AI50" i="40" s="1"/>
  <c r="AK50" i="40" s="1"/>
  <c r="AL50" i="40" s="1"/>
  <c r="DD34" i="40"/>
  <c r="AI34" i="40" s="1"/>
  <c r="DD56" i="40"/>
  <c r="AI56" i="40" s="1"/>
  <c r="AE41" i="40"/>
  <c r="AG41" i="40" s="1"/>
  <c r="AH41" i="40" s="1"/>
  <c r="AC41" i="40"/>
  <c r="AD41" i="40" s="1"/>
  <c r="AA32" i="40"/>
  <c r="AC29" i="40"/>
  <c r="AE29" i="40"/>
  <c r="AH44" i="46"/>
  <c r="AG47" i="46"/>
  <c r="AH47" i="46" s="1"/>
  <c r="AE20" i="42"/>
  <c r="AN31" i="29"/>
  <c r="AH39" i="46"/>
  <c r="AG42" i="46"/>
  <c r="AH42" i="46" s="1"/>
  <c r="R29" i="42"/>
  <c r="Q32" i="42"/>
  <c r="R32" i="42" s="1"/>
  <c r="AU42" i="46"/>
  <c r="DF20" i="45"/>
  <c r="AY20" i="45" s="1"/>
  <c r="BC20" i="45" s="1"/>
  <c r="DF44" i="45"/>
  <c r="AY44" i="45" s="1"/>
  <c r="DF36" i="45"/>
  <c r="AY36" i="45" s="1"/>
  <c r="DF14" i="45"/>
  <c r="AY14" i="45" s="1"/>
  <c r="BC14" i="45" s="1"/>
  <c r="DF50" i="45"/>
  <c r="AY50" i="45" s="1"/>
  <c r="DF45" i="45"/>
  <c r="AY45" i="45" s="1"/>
  <c r="DF19" i="45"/>
  <c r="AY19" i="45" s="1"/>
  <c r="DF41" i="45"/>
  <c r="AY41" i="45" s="1"/>
  <c r="BC41" i="45" s="1"/>
  <c r="DF9" i="45"/>
  <c r="AY9" i="45" s="1"/>
  <c r="DF16" i="45"/>
  <c r="AY16" i="45" s="1"/>
  <c r="BC16" i="45" s="1"/>
  <c r="DF10" i="45"/>
  <c r="AY10" i="45" s="1"/>
  <c r="BC10" i="45" s="1"/>
  <c r="DF40" i="45"/>
  <c r="AY40" i="45" s="1"/>
  <c r="BC40" i="45" s="1"/>
  <c r="DF35" i="45"/>
  <c r="AY35" i="45" s="1"/>
  <c r="DF60" i="45"/>
  <c r="AY60" i="45" s="1"/>
  <c r="DF24" i="45"/>
  <c r="AY24" i="45" s="1"/>
  <c r="DF59" i="45"/>
  <c r="AY59" i="45" s="1"/>
  <c r="BC59" i="45" s="1"/>
  <c r="DF21" i="45"/>
  <c r="AY21" i="45" s="1"/>
  <c r="BC21" i="45" s="1"/>
  <c r="DF56" i="45"/>
  <c r="AY56" i="45" s="1"/>
  <c r="BC56" i="45" s="1"/>
  <c r="DF26" i="45"/>
  <c r="AY26" i="45" s="1"/>
  <c r="DF46" i="45"/>
  <c r="AY46" i="45" s="1"/>
  <c r="DF11" i="45"/>
  <c r="AY11" i="45" s="1"/>
  <c r="DF34" i="45"/>
  <c r="AY34" i="45" s="1"/>
  <c r="DF55" i="45"/>
  <c r="AY55" i="45" s="1"/>
  <c r="DF30" i="45"/>
  <c r="AY30" i="45" s="1"/>
  <c r="DF61" i="45"/>
  <c r="AY61" i="45" s="1"/>
  <c r="DF49" i="45"/>
  <c r="AY49" i="45" s="1"/>
  <c r="DF15" i="45"/>
  <c r="AY15" i="45" s="1"/>
  <c r="DF29" i="45"/>
  <c r="AY29" i="45" s="1"/>
  <c r="DF31" i="45"/>
  <c r="AY31" i="45" s="1"/>
  <c r="BC31" i="45" s="1"/>
  <c r="DF51" i="45"/>
  <c r="AY51" i="45" s="1"/>
  <c r="BC51" i="45" s="1"/>
  <c r="DG7" i="45"/>
  <c r="DF25" i="45"/>
  <c r="AY25" i="45" s="1"/>
  <c r="DF54" i="45"/>
  <c r="AY54" i="45" s="1"/>
  <c r="DF39" i="45"/>
  <c r="AY39" i="45" s="1"/>
  <c r="AU59" i="45"/>
  <c r="AU62" i="45" s="1"/>
  <c r="AL9" i="46"/>
  <c r="AG22" i="46"/>
  <c r="AH22" i="46" s="1"/>
  <c r="AH19" i="46"/>
  <c r="AE61" i="40"/>
  <c r="AG61" i="40" s="1"/>
  <c r="AH61" i="40" s="1"/>
  <c r="AH60" i="46"/>
  <c r="AM37" i="46"/>
  <c r="AU16" i="46"/>
  <c r="AQ32" i="46"/>
  <c r="AQ12" i="46"/>
  <c r="AQ64" i="46"/>
  <c r="AQ27" i="46"/>
  <c r="AQ57" i="46"/>
  <c r="AU54" i="46"/>
  <c r="R22" i="48"/>
  <c r="AM65" i="46"/>
  <c r="Q57" i="40"/>
  <c r="R57" i="40" s="1"/>
  <c r="R59" i="42"/>
  <c r="Q62" i="42"/>
  <c r="R62" i="42" s="1"/>
  <c r="AC25" i="42"/>
  <c r="AD25" i="42" s="1"/>
  <c r="AF25" i="42"/>
  <c r="AB12" i="42"/>
  <c r="AC9" i="42"/>
  <c r="AB64" i="42"/>
  <c r="AF9" i="42"/>
  <c r="AC45" i="42"/>
  <c r="AD45" i="42" s="1"/>
  <c r="AC41" i="42"/>
  <c r="AD41" i="42" s="1"/>
  <c r="AF41" i="42"/>
  <c r="AC11" i="42"/>
  <c r="AD11" i="42" s="1"/>
  <c r="AB66" i="42"/>
  <c r="AC40" i="42"/>
  <c r="AD40" i="42" s="1"/>
  <c r="AF40" i="42"/>
  <c r="AB52" i="42"/>
  <c r="AC49" i="42"/>
  <c r="AF49" i="42"/>
  <c r="AB22" i="42"/>
  <c r="AC19" i="42"/>
  <c r="AF19" i="42"/>
  <c r="V34" i="42"/>
  <c r="U37" i="42"/>
  <c r="V37" i="42" s="1"/>
  <c r="AF15" i="42"/>
  <c r="AE51" i="40"/>
  <c r="AN20" i="29"/>
  <c r="AN56" i="29"/>
  <c r="AN26" i="29"/>
  <c r="AN16" i="29"/>
  <c r="AJ37" i="29"/>
  <c r="AN34" i="29"/>
  <c r="AK46" i="29"/>
  <c r="AL46" i="29" s="1"/>
  <c r="AN46" i="29"/>
  <c r="AJ12" i="29"/>
  <c r="AN9" i="29"/>
  <c r="AJ64" i="29"/>
  <c r="AN15" i="29"/>
  <c r="V39" i="40"/>
  <c r="U42" i="40"/>
  <c r="V42" i="40" s="1"/>
  <c r="W32" i="40"/>
  <c r="AF57" i="29"/>
  <c r="Y54" i="42"/>
  <c r="R49" i="42"/>
  <c r="Q52" i="42"/>
  <c r="R52" i="42" s="1"/>
  <c r="AC10" i="42"/>
  <c r="AA65" i="42"/>
  <c r="AA52" i="42"/>
  <c r="AA12" i="42"/>
  <c r="AE36" i="42"/>
  <c r="AE29" i="42"/>
  <c r="W64" i="40"/>
  <c r="AM64" i="46"/>
  <c r="V9" i="42"/>
  <c r="U12" i="42"/>
  <c r="V12" i="42" s="1"/>
  <c r="R20" i="42"/>
  <c r="Q65" i="42"/>
  <c r="AC42" i="29"/>
  <c r="AD39" i="29"/>
  <c r="AD9" i="29"/>
  <c r="AC12" i="29"/>
  <c r="AM52" i="46"/>
  <c r="AE30" i="40"/>
  <c r="AG30" i="40" s="1"/>
  <c r="AH30" i="40" s="1"/>
  <c r="AC30" i="40"/>
  <c r="AD30" i="40" s="1"/>
  <c r="AA22" i="40"/>
  <c r="AC19" i="40"/>
  <c r="AC21" i="40"/>
  <c r="AD21" i="40" s="1"/>
  <c r="AA52" i="40"/>
  <c r="AC49" i="40"/>
  <c r="AE49" i="40"/>
  <c r="AG49" i="40" s="1"/>
  <c r="AH49" i="40" s="1"/>
  <c r="AA37" i="40"/>
  <c r="AC34" i="40"/>
  <c r="AE34" i="40"/>
  <c r="AA27" i="40"/>
  <c r="AC24" i="40"/>
  <c r="AA42" i="40"/>
  <c r="AE39" i="40"/>
  <c r="AC39" i="40"/>
  <c r="AC36" i="40"/>
  <c r="AD36" i="40" s="1"/>
  <c r="V20" i="40"/>
  <c r="U65" i="40"/>
  <c r="Z29" i="29"/>
  <c r="Y32" i="29"/>
  <c r="Y45" i="42"/>
  <c r="Z45" i="42" s="1"/>
  <c r="AE30" i="42"/>
  <c r="Z54" i="29"/>
  <c r="Y57" i="29"/>
  <c r="Z34" i="42"/>
  <c r="Y37" i="42"/>
  <c r="Z37" i="42" s="1"/>
  <c r="V39" i="42"/>
  <c r="U42" i="42"/>
  <c r="V42" i="42" s="1"/>
  <c r="V9" i="40"/>
  <c r="U12" i="40"/>
  <c r="V12" i="40" s="1"/>
  <c r="U64" i="40"/>
  <c r="V64" i="40" s="1"/>
  <c r="AU46" i="45"/>
  <c r="AU47" i="45" s="1"/>
  <c r="AQ47" i="45"/>
  <c r="AQ65" i="45"/>
  <c r="AQ22" i="45"/>
  <c r="AU51" i="45"/>
  <c r="AQ27" i="45"/>
  <c r="AE61" i="42"/>
  <c r="AE11" i="42"/>
  <c r="AE19" i="42"/>
  <c r="Z9" i="29"/>
  <c r="Y12" i="29"/>
  <c r="Z12" i="29" s="1"/>
  <c r="AH30" i="46"/>
  <c r="AF45" i="42"/>
  <c r="X66" i="42"/>
  <c r="Y16" i="42"/>
  <c r="V59" i="42"/>
  <c r="U62" i="42"/>
  <c r="V62" i="42" s="1"/>
  <c r="AE10" i="42"/>
  <c r="AE25" i="42"/>
  <c r="AF37" i="29"/>
  <c r="AG34" i="29"/>
  <c r="AD59" i="29"/>
  <c r="R39" i="42"/>
  <c r="Q42" i="42"/>
  <c r="R42" i="42" s="1"/>
  <c r="Y29" i="42"/>
  <c r="AE45" i="40"/>
  <c r="AG45" i="40" s="1"/>
  <c r="AH45" i="40" s="1"/>
  <c r="V34" i="40"/>
  <c r="U37" i="40"/>
  <c r="V37" i="40" s="1"/>
  <c r="Z44" i="29"/>
  <c r="AU35" i="46"/>
  <c r="U57" i="40"/>
  <c r="V57" i="40" s="1"/>
  <c r="U22" i="40"/>
  <c r="V22" i="40" s="1"/>
  <c r="AL34" i="46"/>
  <c r="AK37" i="46"/>
  <c r="AL37" i="46" s="1"/>
  <c r="AK52" i="46"/>
  <c r="AL52" i="46" s="1"/>
  <c r="AL49" i="46"/>
  <c r="AQ52" i="46"/>
  <c r="AQ65" i="46"/>
  <c r="AU10" i="46"/>
  <c r="AU15" i="46"/>
  <c r="AQ66" i="46"/>
  <c r="AU11" i="46"/>
  <c r="AL29" i="46"/>
  <c r="AU29" i="45"/>
  <c r="AG17" i="50"/>
  <c r="AH17" i="50" s="1"/>
  <c r="AW20" i="50"/>
  <c r="AX20" i="50" s="1"/>
  <c r="AU22" i="50"/>
  <c r="X67" i="29"/>
  <c r="Q64" i="40"/>
  <c r="R64" i="40" s="1"/>
  <c r="V61" i="47"/>
  <c r="AC61" i="47"/>
  <c r="U61" i="47"/>
  <c r="AA61" i="47"/>
  <c r="Z61" i="47"/>
  <c r="AB61" i="47"/>
  <c r="X61" i="47"/>
  <c r="M67" i="40"/>
  <c r="N67" i="40" s="1"/>
  <c r="O67" i="46"/>
  <c r="AE67" i="46"/>
  <c r="W67" i="46"/>
  <c r="I17" i="29"/>
  <c r="J17" i="29" s="1"/>
  <c r="AC40" i="48"/>
  <c r="AD40" i="48" s="1"/>
  <c r="BD44" i="50"/>
  <c r="BE44" i="50" s="1"/>
  <c r="G67" i="46"/>
  <c r="AW30" i="50"/>
  <c r="AX30" i="50" s="1"/>
  <c r="R14" i="46"/>
  <c r="Q64" i="46"/>
  <c r="R64" i="46" s="1"/>
  <c r="Q17" i="50"/>
  <c r="R17" i="50" s="1"/>
  <c r="Q64" i="50"/>
  <c r="R14" i="50"/>
  <c r="R15" i="29"/>
  <c r="Q65" i="29"/>
  <c r="R65" i="29" s="1"/>
  <c r="N64" i="50"/>
  <c r="M67" i="50"/>
  <c r="N67" i="50" s="1"/>
  <c r="J15" i="29"/>
  <c r="I65" i="29"/>
  <c r="J65" i="29" s="1"/>
  <c r="U67" i="50"/>
  <c r="V67" i="50" s="1"/>
  <c r="V64" i="50"/>
  <c r="Z14" i="50"/>
  <c r="Y17" i="50"/>
  <c r="Z17" i="50" s="1"/>
  <c r="Y64" i="50"/>
  <c r="E67" i="50"/>
  <c r="F67" i="50" s="1"/>
  <c r="F64" i="50"/>
  <c r="Z15" i="29"/>
  <c r="I17" i="50"/>
  <c r="J17" i="50" s="1"/>
  <c r="J14" i="50"/>
  <c r="I64" i="50"/>
  <c r="G67" i="45"/>
  <c r="AR67" i="50"/>
  <c r="AQ67" i="50"/>
  <c r="Y12" i="46"/>
  <c r="Z12" i="46" s="1"/>
  <c r="Z10" i="46"/>
  <c r="Y65" i="46"/>
  <c r="Z65" i="46" s="1"/>
  <c r="R10" i="46"/>
  <c r="Q12" i="46"/>
  <c r="R12" i="46" s="1"/>
  <c r="Q65" i="46"/>
  <c r="R65" i="46" s="1"/>
  <c r="AH10" i="46"/>
  <c r="AG12" i="46"/>
  <c r="AH12" i="46" s="1"/>
  <c r="J10" i="46"/>
  <c r="I65" i="46"/>
  <c r="J65" i="46" s="1"/>
  <c r="I12" i="46"/>
  <c r="J12" i="46" s="1"/>
  <c r="AO65" i="50"/>
  <c r="AP65" i="50" s="1"/>
  <c r="AW21" i="50"/>
  <c r="AX21" i="50" s="1"/>
  <c r="AU66" i="50"/>
  <c r="AV66" i="50"/>
  <c r="BD14" i="50"/>
  <c r="BE50" i="50"/>
  <c r="BF50" i="50" s="1"/>
  <c r="AW44" i="50"/>
  <c r="AV47" i="50"/>
  <c r="AO32" i="50"/>
  <c r="AP32" i="50" s="1"/>
  <c r="AP29" i="50"/>
  <c r="AV32" i="50"/>
  <c r="AW15" i="50"/>
  <c r="AX15" i="50" s="1"/>
  <c r="AU42" i="50"/>
  <c r="AY65" i="50"/>
  <c r="BC10" i="50"/>
  <c r="BC26" i="50"/>
  <c r="AY42" i="50"/>
  <c r="BC45" i="50"/>
  <c r="BE45" i="50" s="1"/>
  <c r="BF45" i="50" s="1"/>
  <c r="BC55" i="50"/>
  <c r="BE55" i="50" s="1"/>
  <c r="BF55" i="50" s="1"/>
  <c r="BC61" i="50"/>
  <c r="AW51" i="50"/>
  <c r="AX51" i="50" s="1"/>
  <c r="BD22" i="50"/>
  <c r="BE19" i="50"/>
  <c r="AT19" i="50"/>
  <c r="AS22" i="50"/>
  <c r="AT22" i="50" s="1"/>
  <c r="AZ22" i="50"/>
  <c r="BA19" i="50"/>
  <c r="BA15" i="50"/>
  <c r="BB15" i="50" s="1"/>
  <c r="BC15" i="50" s="1"/>
  <c r="BE15" i="50" s="1"/>
  <c r="BF15" i="50" s="1"/>
  <c r="BA25" i="50"/>
  <c r="BB25" i="50" s="1"/>
  <c r="BA29" i="50"/>
  <c r="AZ32" i="50"/>
  <c r="BD29" i="50"/>
  <c r="BA36" i="50"/>
  <c r="BB36" i="50" s="1"/>
  <c r="BD36" i="50"/>
  <c r="BD37" i="50" s="1"/>
  <c r="BA41" i="50"/>
  <c r="BB41" i="50" s="1"/>
  <c r="BA49" i="50"/>
  <c r="AZ52" i="50"/>
  <c r="BD49" i="50"/>
  <c r="BA56" i="50"/>
  <c r="BB56" i="50" s="1"/>
  <c r="BD56" i="50"/>
  <c r="AV57" i="50"/>
  <c r="AU65" i="50"/>
  <c r="AV62" i="50"/>
  <c r="AW59" i="50"/>
  <c r="AS17" i="50"/>
  <c r="AT17" i="50" s="1"/>
  <c r="AT14" i="50"/>
  <c r="AS66" i="50"/>
  <c r="AT66" i="50" s="1"/>
  <c r="AT11" i="50"/>
  <c r="AO57" i="50"/>
  <c r="AP57" i="50" s="1"/>
  <c r="AP54" i="50"/>
  <c r="AN42" i="50"/>
  <c r="AO39" i="50"/>
  <c r="AM67" i="50"/>
  <c r="AS37" i="50"/>
  <c r="AT37" i="50" s="1"/>
  <c r="AT34" i="50"/>
  <c r="AY66" i="50"/>
  <c r="BC11" i="50"/>
  <c r="AY27" i="50"/>
  <c r="BC24" i="50"/>
  <c r="AY32" i="50"/>
  <c r="BC29" i="50"/>
  <c r="BC35" i="50"/>
  <c r="BE35" i="50" s="1"/>
  <c r="BF35" i="50" s="1"/>
  <c r="BC41" i="50"/>
  <c r="BE41" i="50" s="1"/>
  <c r="BF41" i="50" s="1"/>
  <c r="AY62" i="50"/>
  <c r="AP34" i="50"/>
  <c r="AO37" i="50"/>
  <c r="AP37" i="50" s="1"/>
  <c r="BE40" i="50"/>
  <c r="BF40" i="50" s="1"/>
  <c r="AW35" i="50"/>
  <c r="AX35" i="50" s="1"/>
  <c r="AZ65" i="50"/>
  <c r="BA10" i="50"/>
  <c r="BA20" i="50"/>
  <c r="BB20" i="50" s="1"/>
  <c r="BC20" i="50" s="1"/>
  <c r="BC22" i="50" s="1"/>
  <c r="BA16" i="50"/>
  <c r="BB16" i="50" s="1"/>
  <c r="BC16" i="50" s="1"/>
  <c r="BD16" i="50"/>
  <c r="BA26" i="50"/>
  <c r="BB26" i="50" s="1"/>
  <c r="BA30" i="50"/>
  <c r="BB30" i="50" s="1"/>
  <c r="BD30" i="50"/>
  <c r="BE30" i="50" s="1"/>
  <c r="BF30" i="50" s="1"/>
  <c r="BA40" i="50"/>
  <c r="BB40" i="50" s="1"/>
  <c r="BA44" i="50"/>
  <c r="AZ47" i="50"/>
  <c r="BA51" i="50"/>
  <c r="BB51" i="50" s="1"/>
  <c r="BD51" i="50"/>
  <c r="BE51" i="50" s="1"/>
  <c r="BF51" i="50" s="1"/>
  <c r="BA61" i="50"/>
  <c r="BB61" i="50" s="1"/>
  <c r="BD61" i="50"/>
  <c r="AS65" i="50"/>
  <c r="AT65" i="50" s="1"/>
  <c r="AT10" i="50"/>
  <c r="AO27" i="50"/>
  <c r="AP27" i="50" s="1"/>
  <c r="AP24" i="50"/>
  <c r="AO62" i="50"/>
  <c r="AP62" i="50" s="1"/>
  <c r="BC54" i="50"/>
  <c r="AS57" i="50"/>
  <c r="AT57" i="50" s="1"/>
  <c r="AT54" i="50"/>
  <c r="AS47" i="50"/>
  <c r="AT47" i="50" s="1"/>
  <c r="AT44" i="50"/>
  <c r="AN64" i="50"/>
  <c r="AN67" i="50" s="1"/>
  <c r="AO66" i="50"/>
  <c r="AP66" i="50" s="1"/>
  <c r="AP11" i="50"/>
  <c r="AW41" i="50"/>
  <c r="AX41" i="50" s="1"/>
  <c r="BE9" i="50"/>
  <c r="AX39" i="50"/>
  <c r="AT29" i="50"/>
  <c r="AU29" i="50" s="1"/>
  <c r="AS32" i="50"/>
  <c r="AT32" i="50" s="1"/>
  <c r="BE21" i="50"/>
  <c r="BF21" i="50" s="1"/>
  <c r="AO22" i="50"/>
  <c r="AP22" i="50" s="1"/>
  <c r="AP19" i="50"/>
  <c r="AY17" i="50"/>
  <c r="AY64" i="50"/>
  <c r="AY12" i="50"/>
  <c r="AY47" i="50"/>
  <c r="AY52" i="50"/>
  <c r="BC56" i="50"/>
  <c r="AW49" i="50"/>
  <c r="AV52" i="50"/>
  <c r="AZ66" i="50"/>
  <c r="BA11" i="50"/>
  <c r="DU61" i="50"/>
  <c r="BH61" i="50" s="1"/>
  <c r="DU60" i="50"/>
  <c r="BH60" i="50" s="1"/>
  <c r="DU59" i="50"/>
  <c r="BH59" i="50" s="1"/>
  <c r="DU56" i="50"/>
  <c r="BH56" i="50" s="1"/>
  <c r="DU55" i="50"/>
  <c r="BH55" i="50" s="1"/>
  <c r="DU54" i="50"/>
  <c r="BH54" i="50" s="1"/>
  <c r="BL54" i="50" s="1"/>
  <c r="DU51" i="50"/>
  <c r="BH51" i="50" s="1"/>
  <c r="DU50" i="50"/>
  <c r="BH50" i="50" s="1"/>
  <c r="DU49" i="50"/>
  <c r="BH49" i="50" s="1"/>
  <c r="DU46" i="50"/>
  <c r="BH46" i="50" s="1"/>
  <c r="DU45" i="50"/>
  <c r="BH45" i="50" s="1"/>
  <c r="DU44" i="50"/>
  <c r="BH44" i="50" s="1"/>
  <c r="DU41" i="50"/>
  <c r="BH41" i="50" s="1"/>
  <c r="DU40" i="50"/>
  <c r="BH40" i="50" s="1"/>
  <c r="DU39" i="50"/>
  <c r="BH39" i="50" s="1"/>
  <c r="DU35" i="50"/>
  <c r="BH35" i="50" s="1"/>
  <c r="DU34" i="50"/>
  <c r="BH34" i="50" s="1"/>
  <c r="DU31" i="50"/>
  <c r="BH31" i="50" s="1"/>
  <c r="BL31" i="50" s="1"/>
  <c r="DU30" i="50"/>
  <c r="BH30" i="50" s="1"/>
  <c r="DU36" i="50"/>
  <c r="BH36" i="50" s="1"/>
  <c r="DU26" i="50"/>
  <c r="BH26" i="50" s="1"/>
  <c r="DU25" i="50"/>
  <c r="BH25" i="50" s="1"/>
  <c r="DU24" i="50"/>
  <c r="BH24" i="50" s="1"/>
  <c r="DU21" i="50"/>
  <c r="BH21" i="50" s="1"/>
  <c r="DU20" i="50"/>
  <c r="BH20" i="50" s="1"/>
  <c r="DU29" i="50"/>
  <c r="BH29" i="50" s="1"/>
  <c r="DU16" i="50"/>
  <c r="BH16" i="50" s="1"/>
  <c r="DU15" i="50"/>
  <c r="BH15" i="50" s="1"/>
  <c r="DU19" i="50"/>
  <c r="BH19" i="50" s="1"/>
  <c r="DU14" i="50"/>
  <c r="BH14" i="50" s="1"/>
  <c r="BL14" i="50" s="1"/>
  <c r="DU11" i="50"/>
  <c r="BH11" i="50" s="1"/>
  <c r="BL11" i="50" s="1"/>
  <c r="DU10" i="50"/>
  <c r="BH10" i="50" s="1"/>
  <c r="DU9" i="50"/>
  <c r="BH9" i="50" s="1"/>
  <c r="DV7" i="50"/>
  <c r="BA21" i="50"/>
  <c r="BB21" i="50" s="1"/>
  <c r="BA31" i="50"/>
  <c r="BB31" i="50" s="1"/>
  <c r="BC31" i="50" s="1"/>
  <c r="BD31" i="50"/>
  <c r="BA35" i="50"/>
  <c r="BB35" i="50" s="1"/>
  <c r="BA46" i="50"/>
  <c r="BB46" i="50" s="1"/>
  <c r="BA50" i="50"/>
  <c r="BB50" i="50" s="1"/>
  <c r="BA55" i="50"/>
  <c r="BB55" i="50" s="1"/>
  <c r="BA60" i="50"/>
  <c r="BB60" i="50" s="1"/>
  <c r="BD60" i="50"/>
  <c r="AO47" i="50"/>
  <c r="AP47" i="50" s="1"/>
  <c r="AP44" i="50"/>
  <c r="BC59" i="50"/>
  <c r="BD59" i="50"/>
  <c r="BD26" i="50"/>
  <c r="BD11" i="50"/>
  <c r="AO12" i="50"/>
  <c r="AP12" i="50" s="1"/>
  <c r="AV64" i="50"/>
  <c r="AW9" i="50"/>
  <c r="AV12" i="50"/>
  <c r="AS64" i="50"/>
  <c r="AS12" i="50"/>
  <c r="AT12" i="50" s="1"/>
  <c r="AT9" i="50"/>
  <c r="AX11" i="50"/>
  <c r="AV42" i="50"/>
  <c r="AV37" i="50"/>
  <c r="AW34" i="50"/>
  <c r="BD42" i="50"/>
  <c r="BE39" i="50"/>
  <c r="AS42" i="50"/>
  <c r="AT42" i="50" s="1"/>
  <c r="AT39" i="50"/>
  <c r="DG61" i="50"/>
  <c r="BG61" i="50" s="1"/>
  <c r="DG60" i="50"/>
  <c r="BG60" i="50" s="1"/>
  <c r="BK60" i="50" s="1"/>
  <c r="DG59" i="50"/>
  <c r="BG59" i="50" s="1"/>
  <c r="DG56" i="50"/>
  <c r="BG56" i="50" s="1"/>
  <c r="DG55" i="50"/>
  <c r="BG55" i="50" s="1"/>
  <c r="DG54" i="50"/>
  <c r="BG54" i="50" s="1"/>
  <c r="BK54" i="50" s="1"/>
  <c r="DG51" i="50"/>
  <c r="BG51" i="50" s="1"/>
  <c r="DG50" i="50"/>
  <c r="BG50" i="50" s="1"/>
  <c r="DG49" i="50"/>
  <c r="BG49" i="50" s="1"/>
  <c r="DG46" i="50"/>
  <c r="BG46" i="50" s="1"/>
  <c r="BK46" i="50" s="1"/>
  <c r="DG45" i="50"/>
  <c r="BG45" i="50" s="1"/>
  <c r="DG44" i="50"/>
  <c r="BG44" i="50" s="1"/>
  <c r="DG41" i="50"/>
  <c r="BG41" i="50" s="1"/>
  <c r="DG40" i="50"/>
  <c r="BG40" i="50" s="1"/>
  <c r="DG36" i="50"/>
  <c r="BG36" i="50" s="1"/>
  <c r="BK36" i="50" s="1"/>
  <c r="DG35" i="50"/>
  <c r="BG35" i="50" s="1"/>
  <c r="DG39" i="50"/>
  <c r="BG39" i="50" s="1"/>
  <c r="DG34" i="50"/>
  <c r="BG34" i="50" s="1"/>
  <c r="DG31" i="50"/>
  <c r="BG31" i="50" s="1"/>
  <c r="DG30" i="50"/>
  <c r="BG30" i="50" s="1"/>
  <c r="DG29" i="50"/>
  <c r="BG29" i="50" s="1"/>
  <c r="DG26" i="50"/>
  <c r="BG26" i="50" s="1"/>
  <c r="DG25" i="50"/>
  <c r="BG25" i="50" s="1"/>
  <c r="DG24" i="50"/>
  <c r="BG24" i="50" s="1"/>
  <c r="DG21" i="50"/>
  <c r="BG21" i="50" s="1"/>
  <c r="DG20" i="50"/>
  <c r="BG20" i="50" s="1"/>
  <c r="DG16" i="50"/>
  <c r="BG16" i="50" s="1"/>
  <c r="DG15" i="50"/>
  <c r="BG15" i="50" s="1"/>
  <c r="DG14" i="50"/>
  <c r="BG14" i="50" s="1"/>
  <c r="DG11" i="50"/>
  <c r="BG11" i="50" s="1"/>
  <c r="DG10" i="50"/>
  <c r="BG10" i="50" s="1"/>
  <c r="DH7" i="50"/>
  <c r="DG19" i="50"/>
  <c r="BG19" i="50" s="1"/>
  <c r="DG9" i="50"/>
  <c r="BG9" i="50" s="1"/>
  <c r="AY22" i="50"/>
  <c r="BC25" i="50"/>
  <c r="BE25" i="50" s="1"/>
  <c r="BF25" i="50" s="1"/>
  <c r="AY37" i="50"/>
  <c r="BC34" i="50"/>
  <c r="BE34" i="50" s="1"/>
  <c r="BC36" i="50"/>
  <c r="BC46" i="50"/>
  <c r="BE46" i="50" s="1"/>
  <c r="BF46" i="50" s="1"/>
  <c r="AY57" i="50"/>
  <c r="BC60" i="50"/>
  <c r="AS52" i="50"/>
  <c r="AT52" i="50" s="1"/>
  <c r="AT49" i="50"/>
  <c r="AV22" i="50"/>
  <c r="AW19" i="50"/>
  <c r="AZ17" i="50"/>
  <c r="BA14" i="50"/>
  <c r="AZ64" i="50"/>
  <c r="AZ12" i="50"/>
  <c r="BA9" i="50"/>
  <c r="AZ27" i="50"/>
  <c r="BA24" i="50"/>
  <c r="AZ37" i="50"/>
  <c r="BA34" i="50"/>
  <c r="AZ42" i="50"/>
  <c r="BA39" i="50"/>
  <c r="BA45" i="50"/>
  <c r="BB45" i="50" s="1"/>
  <c r="AZ57" i="50"/>
  <c r="BA54" i="50"/>
  <c r="BD54" i="50"/>
  <c r="AZ62" i="50"/>
  <c r="BA59" i="50"/>
  <c r="AV65" i="50"/>
  <c r="AW10" i="50"/>
  <c r="AW57" i="50"/>
  <c r="AX57" i="50" s="1"/>
  <c r="AX54" i="50"/>
  <c r="AK67" i="50"/>
  <c r="AL67" i="50" s="1"/>
  <c r="AL64" i="50"/>
  <c r="AO17" i="50"/>
  <c r="AP17" i="50" s="1"/>
  <c r="AP14" i="50"/>
  <c r="AV27" i="50"/>
  <c r="AW24" i="50"/>
  <c r="AT59" i="50"/>
  <c r="AS62" i="50"/>
  <c r="AT62" i="50" s="1"/>
  <c r="AS27" i="50"/>
  <c r="AT27" i="50" s="1"/>
  <c r="AT24" i="50"/>
  <c r="AV17" i="50"/>
  <c r="AW14" i="50"/>
  <c r="F64" i="48"/>
  <c r="AC41" i="48"/>
  <c r="AD41" i="48" s="1"/>
  <c r="AC35" i="48"/>
  <c r="AD35" i="48" s="1"/>
  <c r="X67" i="46"/>
  <c r="H67" i="29"/>
  <c r="W52" i="48"/>
  <c r="Y50" i="48"/>
  <c r="Z50" i="48" s="1"/>
  <c r="AD61" i="37"/>
  <c r="E67" i="29"/>
  <c r="F67" i="29" s="1"/>
  <c r="P67" i="29"/>
  <c r="Q64" i="41"/>
  <c r="R64" i="41" s="1"/>
  <c r="AC31" i="48"/>
  <c r="AD31" i="48" s="1"/>
  <c r="AC46" i="48"/>
  <c r="AD46" i="48" s="1"/>
  <c r="Y66" i="40"/>
  <c r="T61" i="38"/>
  <c r="V61" i="38"/>
  <c r="Z61" i="38"/>
  <c r="U61" i="38"/>
  <c r="W61" i="38"/>
  <c r="X61" i="38"/>
  <c r="Y61" i="38"/>
  <c r="AC30" i="48"/>
  <c r="AD30" i="48" s="1"/>
  <c r="AC55" i="48"/>
  <c r="AD55" i="48" s="1"/>
  <c r="H67" i="40"/>
  <c r="AC60" i="48"/>
  <c r="AD60" i="48" s="1"/>
  <c r="AC15" i="48"/>
  <c r="AD15" i="48" s="1"/>
  <c r="Z15" i="40"/>
  <c r="R15" i="41"/>
  <c r="Q65" i="41"/>
  <c r="R65" i="41" s="1"/>
  <c r="Y17" i="41"/>
  <c r="Z17" i="41" s="1"/>
  <c r="J15" i="40"/>
  <c r="I65" i="40"/>
  <c r="J65" i="40" s="1"/>
  <c r="N64" i="29"/>
  <c r="M67" i="29"/>
  <c r="N67" i="29" s="1"/>
  <c r="J14" i="45"/>
  <c r="I64" i="45"/>
  <c r="J64" i="45" s="1"/>
  <c r="AH15" i="46"/>
  <c r="AG65" i="46"/>
  <c r="AH65" i="46" s="1"/>
  <c r="AH14" i="46"/>
  <c r="R14" i="29"/>
  <c r="Q64" i="29"/>
  <c r="R64" i="29" s="1"/>
  <c r="J14" i="29"/>
  <c r="I64" i="29"/>
  <c r="R16" i="40"/>
  <c r="Q17" i="40"/>
  <c r="R17" i="40" s="1"/>
  <c r="Y64" i="46"/>
  <c r="Z64" i="46" s="1"/>
  <c r="Z14" i="46"/>
  <c r="Z14" i="29"/>
  <c r="Q17" i="48"/>
  <c r="R17" i="48" s="1"/>
  <c r="F66" i="40"/>
  <c r="E67" i="40"/>
  <c r="F67" i="40" s="1"/>
  <c r="I66" i="40"/>
  <c r="J16" i="40"/>
  <c r="I17" i="40"/>
  <c r="J17" i="40" s="1"/>
  <c r="Q66" i="40"/>
  <c r="R66" i="40" s="1"/>
  <c r="AC21" i="48"/>
  <c r="AD21" i="48" s="1"/>
  <c r="AC25" i="48"/>
  <c r="AD25" i="48" s="1"/>
  <c r="Y25" i="48"/>
  <c r="Z25" i="48" s="1"/>
  <c r="AN20" i="41"/>
  <c r="W37" i="48"/>
  <c r="AF27" i="41"/>
  <c r="R42" i="48"/>
  <c r="AN32" i="40"/>
  <c r="U61" i="37"/>
  <c r="AF22" i="41"/>
  <c r="AF32" i="41"/>
  <c r="AV25" i="40"/>
  <c r="AN62" i="40"/>
  <c r="AN22" i="40"/>
  <c r="X22" i="45"/>
  <c r="AF26" i="45"/>
  <c r="AG26" i="45" s="1"/>
  <c r="AH26" i="45" s="1"/>
  <c r="AV51" i="40"/>
  <c r="X27" i="45"/>
  <c r="AN61" i="41"/>
  <c r="AF51" i="45"/>
  <c r="AG51" i="45" s="1"/>
  <c r="AH51" i="45" s="1"/>
  <c r="Z16" i="29"/>
  <c r="Y17" i="29"/>
  <c r="Z17" i="29" s="1"/>
  <c r="O67" i="48"/>
  <c r="P67" i="48"/>
  <c r="W61" i="37"/>
  <c r="AF60" i="45"/>
  <c r="AG60" i="45" s="1"/>
  <c r="AH60" i="45" s="1"/>
  <c r="AN47" i="40"/>
  <c r="AJ67" i="40"/>
  <c r="AF41" i="48"/>
  <c r="AG41" i="48" s="1"/>
  <c r="AH41" i="48" s="1"/>
  <c r="AG50" i="48"/>
  <c r="AH50" i="48" s="1"/>
  <c r="Q64" i="48"/>
  <c r="R64" i="48" s="1"/>
  <c r="AN65" i="40"/>
  <c r="AF67" i="40"/>
  <c r="AG10" i="45"/>
  <c r="V10" i="45"/>
  <c r="U65" i="45"/>
  <c r="V65" i="45" s="1"/>
  <c r="AC25" i="45"/>
  <c r="AD25" i="45" s="1"/>
  <c r="AF25" i="45"/>
  <c r="AG25" i="45" s="1"/>
  <c r="AH25" i="45" s="1"/>
  <c r="DR31" i="45"/>
  <c r="AJ31" i="45" s="1"/>
  <c r="AK31" i="45" s="1"/>
  <c r="AL31" i="45" s="1"/>
  <c r="DR36" i="45"/>
  <c r="AJ36" i="45" s="1"/>
  <c r="AN36" i="45" s="1"/>
  <c r="AO36" i="45" s="1"/>
  <c r="AP36" i="45" s="1"/>
  <c r="DR40" i="45"/>
  <c r="AJ40" i="45" s="1"/>
  <c r="AK40" i="45" s="1"/>
  <c r="AL40" i="45" s="1"/>
  <c r="DR61" i="45"/>
  <c r="AJ61" i="45" s="1"/>
  <c r="AK61" i="45" s="1"/>
  <c r="AL61" i="45" s="1"/>
  <c r="DR14" i="45"/>
  <c r="AJ14" i="45" s="1"/>
  <c r="AN14" i="45" s="1"/>
  <c r="DR20" i="45"/>
  <c r="AJ20" i="45" s="1"/>
  <c r="AK20" i="45" s="1"/>
  <c r="AL20" i="45" s="1"/>
  <c r="DR46" i="45"/>
  <c r="AJ46" i="45" s="1"/>
  <c r="AK46" i="45" s="1"/>
  <c r="AL46" i="45" s="1"/>
  <c r="DR19" i="45"/>
  <c r="AJ19" i="45" s="1"/>
  <c r="AN19" i="45" s="1"/>
  <c r="DR30" i="45"/>
  <c r="AJ30" i="45" s="1"/>
  <c r="AK30" i="45" s="1"/>
  <c r="AL30" i="45" s="1"/>
  <c r="DR45" i="45"/>
  <c r="AJ45" i="45" s="1"/>
  <c r="AK45" i="45" s="1"/>
  <c r="AL45" i="45" s="1"/>
  <c r="DR15" i="45"/>
  <c r="AJ15" i="45" s="1"/>
  <c r="AK15" i="45" s="1"/>
  <c r="AL15" i="45" s="1"/>
  <c r="DR29" i="45"/>
  <c r="AJ29" i="45" s="1"/>
  <c r="DR49" i="45"/>
  <c r="AJ49" i="45" s="1"/>
  <c r="AN49" i="45" s="1"/>
  <c r="DR50" i="45"/>
  <c r="AJ50" i="45" s="1"/>
  <c r="DR26" i="45"/>
  <c r="AJ26" i="45" s="1"/>
  <c r="AN26" i="45" s="1"/>
  <c r="AO26" i="45" s="1"/>
  <c r="AP26" i="45" s="1"/>
  <c r="DR34" i="45"/>
  <c r="AJ34" i="45" s="1"/>
  <c r="AN34" i="45" s="1"/>
  <c r="DR55" i="45"/>
  <c r="AJ55" i="45" s="1"/>
  <c r="AN55" i="45" s="1"/>
  <c r="AO55" i="45" s="1"/>
  <c r="AP55" i="45" s="1"/>
  <c r="DR51" i="45"/>
  <c r="AJ51" i="45" s="1"/>
  <c r="AN51" i="45" s="1"/>
  <c r="AO51" i="45" s="1"/>
  <c r="AP51" i="45" s="1"/>
  <c r="DR25" i="45"/>
  <c r="AJ25" i="45" s="1"/>
  <c r="AK25" i="45" s="1"/>
  <c r="AL25" i="45" s="1"/>
  <c r="DR24" i="45"/>
  <c r="AJ24" i="45" s="1"/>
  <c r="AN24" i="45" s="1"/>
  <c r="DR44" i="45"/>
  <c r="AJ44" i="45" s="1"/>
  <c r="AN44" i="45" s="1"/>
  <c r="DR54" i="45"/>
  <c r="AJ54" i="45" s="1"/>
  <c r="DR21" i="45"/>
  <c r="AJ21" i="45" s="1"/>
  <c r="AN21" i="45" s="1"/>
  <c r="AO21" i="45" s="1"/>
  <c r="AP21" i="45" s="1"/>
  <c r="DR35" i="45"/>
  <c r="AJ35" i="45" s="1"/>
  <c r="AK35" i="45" s="1"/>
  <c r="AL35" i="45" s="1"/>
  <c r="DR59" i="45"/>
  <c r="AJ59" i="45" s="1"/>
  <c r="AN59" i="45" s="1"/>
  <c r="AO59" i="45" s="1"/>
  <c r="DR60" i="45"/>
  <c r="AJ60" i="45" s="1"/>
  <c r="AN60" i="45" s="1"/>
  <c r="AO60" i="45" s="1"/>
  <c r="AP60" i="45" s="1"/>
  <c r="DS7" i="45"/>
  <c r="DR11" i="45"/>
  <c r="AJ11" i="45" s="1"/>
  <c r="AN11" i="45" s="1"/>
  <c r="DR9" i="45"/>
  <c r="AJ9" i="45" s="1"/>
  <c r="AN9" i="45" s="1"/>
  <c r="DR56" i="45"/>
  <c r="AJ56" i="45" s="1"/>
  <c r="AK56" i="45" s="1"/>
  <c r="AL56" i="45" s="1"/>
  <c r="DR16" i="45"/>
  <c r="AJ16" i="45" s="1"/>
  <c r="AN16" i="45" s="1"/>
  <c r="AO16" i="45" s="1"/>
  <c r="AP16" i="45" s="1"/>
  <c r="DR39" i="45"/>
  <c r="AJ39" i="45" s="1"/>
  <c r="AN39" i="45" s="1"/>
  <c r="DR41" i="45"/>
  <c r="AJ41" i="45" s="1"/>
  <c r="AK41" i="45" s="1"/>
  <c r="AL41" i="45" s="1"/>
  <c r="DR10" i="45"/>
  <c r="AJ10" i="45" s="1"/>
  <c r="AC35" i="45"/>
  <c r="AD35" i="45" s="1"/>
  <c r="AF35" i="45"/>
  <c r="AG35" i="45" s="1"/>
  <c r="AH35" i="45" s="1"/>
  <c r="AC56" i="45"/>
  <c r="AD56" i="45" s="1"/>
  <c r="AF56" i="45"/>
  <c r="AG56" i="45" s="1"/>
  <c r="AH56" i="45" s="1"/>
  <c r="AC41" i="45"/>
  <c r="AD41" i="45" s="1"/>
  <c r="AF41" i="45"/>
  <c r="AC20" i="45"/>
  <c r="AD20" i="45" s="1"/>
  <c r="AF20" i="45"/>
  <c r="AG20" i="45" s="1"/>
  <c r="AH20" i="45" s="1"/>
  <c r="AB62" i="45"/>
  <c r="AC59" i="45"/>
  <c r="AF59" i="45"/>
  <c r="AC61" i="45"/>
  <c r="AD61" i="45" s="1"/>
  <c r="AF61" i="45"/>
  <c r="AG61" i="45" s="1"/>
  <c r="AH61" i="45" s="1"/>
  <c r="AC10" i="45"/>
  <c r="AB65" i="45"/>
  <c r="S61" i="37"/>
  <c r="T61" i="37"/>
  <c r="Z61" i="37"/>
  <c r="AB61" i="37"/>
  <c r="Y61" i="37"/>
  <c r="X61" i="37"/>
  <c r="AA61" i="37"/>
  <c r="AF65" i="41"/>
  <c r="AN52" i="40"/>
  <c r="N64" i="45"/>
  <c r="M67" i="45"/>
  <c r="N67" i="45" s="1"/>
  <c r="T67" i="45"/>
  <c r="Z9" i="45"/>
  <c r="AH24" i="41"/>
  <c r="R16" i="29"/>
  <c r="Q17" i="29"/>
  <c r="R17" i="29" s="1"/>
  <c r="Q66" i="29"/>
  <c r="J16" i="46"/>
  <c r="I17" i="46"/>
  <c r="J17" i="46" s="1"/>
  <c r="I66" i="46"/>
  <c r="R29" i="45"/>
  <c r="Q32" i="45"/>
  <c r="R32" i="45" s="1"/>
  <c r="AD34" i="41"/>
  <c r="AD14" i="41"/>
  <c r="AC17" i="41"/>
  <c r="U32" i="45"/>
  <c r="V32" i="45" s="1"/>
  <c r="V29" i="45"/>
  <c r="Y27" i="45"/>
  <c r="Z27" i="45" s="1"/>
  <c r="Z24" i="45"/>
  <c r="V66" i="46"/>
  <c r="U67" i="46"/>
  <c r="V67" i="46" s="1"/>
  <c r="AN64" i="40"/>
  <c r="AC61" i="38"/>
  <c r="AD61" i="38"/>
  <c r="AB61" i="38"/>
  <c r="AA61" i="38"/>
  <c r="AN57" i="40"/>
  <c r="AN37" i="40"/>
  <c r="Z29" i="41"/>
  <c r="Y32" i="41"/>
  <c r="AD39" i="41"/>
  <c r="AJ47" i="41"/>
  <c r="AN44" i="41"/>
  <c r="AN60" i="41"/>
  <c r="AK46" i="41"/>
  <c r="AL46" i="41" s="1"/>
  <c r="AN46" i="41"/>
  <c r="AJ37" i="41"/>
  <c r="AD19" i="41"/>
  <c r="AF66" i="41"/>
  <c r="AV50" i="40"/>
  <c r="AV41" i="40"/>
  <c r="DT49" i="40"/>
  <c r="AZ49" i="40" s="1"/>
  <c r="BD49" i="40" s="1"/>
  <c r="DT19" i="40"/>
  <c r="AZ19" i="40" s="1"/>
  <c r="BD19" i="40" s="1"/>
  <c r="DT61" i="40"/>
  <c r="AZ61" i="40" s="1"/>
  <c r="DT55" i="40"/>
  <c r="AZ55" i="40" s="1"/>
  <c r="DT21" i="40"/>
  <c r="AZ21" i="40" s="1"/>
  <c r="BD21" i="40" s="1"/>
  <c r="DT51" i="40"/>
  <c r="AZ51" i="40" s="1"/>
  <c r="DT15" i="40"/>
  <c r="AZ15" i="40" s="1"/>
  <c r="BD15" i="40" s="1"/>
  <c r="DT34" i="40"/>
  <c r="AZ34" i="40" s="1"/>
  <c r="DT30" i="40"/>
  <c r="AZ30" i="40" s="1"/>
  <c r="DT50" i="40"/>
  <c r="AZ50" i="40" s="1"/>
  <c r="DT20" i="40"/>
  <c r="AZ20" i="40" s="1"/>
  <c r="DT60" i="40"/>
  <c r="AZ60" i="40" s="1"/>
  <c r="BD60" i="40" s="1"/>
  <c r="DT14" i="40"/>
  <c r="AZ14" i="40" s="1"/>
  <c r="BD14" i="40" s="1"/>
  <c r="DT16" i="40"/>
  <c r="AZ16" i="40" s="1"/>
  <c r="DT36" i="40"/>
  <c r="AZ36" i="40" s="1"/>
  <c r="BD36" i="40" s="1"/>
  <c r="DT39" i="40"/>
  <c r="AZ39" i="40" s="1"/>
  <c r="BD39" i="40" s="1"/>
  <c r="DT44" i="40"/>
  <c r="AZ44" i="40" s="1"/>
  <c r="BD44" i="40" s="1"/>
  <c r="DT54" i="40"/>
  <c r="AZ54" i="40" s="1"/>
  <c r="DT59" i="40"/>
  <c r="AZ59" i="40" s="1"/>
  <c r="BD59" i="40" s="1"/>
  <c r="DT31" i="40"/>
  <c r="AZ31" i="40" s="1"/>
  <c r="BD31" i="40" s="1"/>
  <c r="DT46" i="40"/>
  <c r="AZ46" i="40" s="1"/>
  <c r="DT29" i="40"/>
  <c r="AZ29" i="40" s="1"/>
  <c r="BD29" i="40" s="1"/>
  <c r="DT41" i="40"/>
  <c r="AZ41" i="40" s="1"/>
  <c r="DT56" i="40"/>
  <c r="AZ56" i="40" s="1"/>
  <c r="DT26" i="40"/>
  <c r="AZ26" i="40" s="1"/>
  <c r="DU7" i="40"/>
  <c r="DT10" i="40"/>
  <c r="AZ10" i="40" s="1"/>
  <c r="BD10" i="40" s="1"/>
  <c r="DT45" i="40"/>
  <c r="AZ45" i="40" s="1"/>
  <c r="DT25" i="40"/>
  <c r="AZ25" i="40" s="1"/>
  <c r="DT24" i="40"/>
  <c r="AZ24" i="40" s="1"/>
  <c r="BD24" i="40" s="1"/>
  <c r="DT40" i="40"/>
  <c r="AZ40" i="40" s="1"/>
  <c r="DT11" i="40"/>
  <c r="AZ11" i="40" s="1"/>
  <c r="BD11" i="40" s="1"/>
  <c r="DT35" i="40"/>
  <c r="AZ35" i="40" s="1"/>
  <c r="DT9" i="40"/>
  <c r="AZ9" i="40" s="1"/>
  <c r="BD9" i="40" s="1"/>
  <c r="AV36" i="40"/>
  <c r="AR62" i="40"/>
  <c r="AV59" i="40"/>
  <c r="AR64" i="40"/>
  <c r="AR12" i="40"/>
  <c r="AV9" i="40"/>
  <c r="X52" i="45"/>
  <c r="Y50" i="45"/>
  <c r="Z50" i="45" s="1"/>
  <c r="Z44" i="45"/>
  <c r="Y47" i="45"/>
  <c r="Z47" i="45" s="1"/>
  <c r="X17" i="45"/>
  <c r="P67" i="45"/>
  <c r="F66" i="45"/>
  <c r="E67" i="45"/>
  <c r="F67" i="45" s="1"/>
  <c r="Z19" i="41"/>
  <c r="AG29" i="45"/>
  <c r="U47" i="45"/>
  <c r="V47" i="45" s="1"/>
  <c r="V44" i="45"/>
  <c r="AC46" i="45"/>
  <c r="AD46" i="45" s="1"/>
  <c r="AF46" i="45"/>
  <c r="AG46" i="45" s="1"/>
  <c r="AH46" i="45" s="1"/>
  <c r="AC15" i="45"/>
  <c r="AD15" i="45" s="1"/>
  <c r="AC14" i="45"/>
  <c r="AB17" i="45"/>
  <c r="AF14" i="45"/>
  <c r="AB27" i="45"/>
  <c r="AC24" i="45"/>
  <c r="AC30" i="45"/>
  <c r="AD30" i="45" s="1"/>
  <c r="AC44" i="45"/>
  <c r="AB47" i="45"/>
  <c r="AF44" i="45"/>
  <c r="AC40" i="45"/>
  <c r="AD40" i="45" s="1"/>
  <c r="AF40" i="45"/>
  <c r="AG40" i="45" s="1"/>
  <c r="AH40" i="45" s="1"/>
  <c r="V61" i="49"/>
  <c r="AB61" i="49"/>
  <c r="W61" i="49"/>
  <c r="AC61" i="49"/>
  <c r="X61" i="49"/>
  <c r="S61" i="49"/>
  <c r="AD61" i="49"/>
  <c r="Y61" i="49"/>
  <c r="T61" i="49"/>
  <c r="Z61" i="49"/>
  <c r="U61" i="49"/>
  <c r="AA61" i="49"/>
  <c r="AG9" i="41"/>
  <c r="AF12" i="41"/>
  <c r="AF64" i="41"/>
  <c r="AF39" i="45"/>
  <c r="AG39" i="45" s="1"/>
  <c r="U12" i="45"/>
  <c r="V12" i="45" s="1"/>
  <c r="V9" i="45"/>
  <c r="U64" i="45"/>
  <c r="R44" i="45"/>
  <c r="Q47" i="45"/>
  <c r="R47" i="45" s="1"/>
  <c r="Q22" i="45"/>
  <c r="R22" i="45" s="1"/>
  <c r="R19" i="45"/>
  <c r="R11" i="45"/>
  <c r="Q66" i="45"/>
  <c r="R66" i="45" s="1"/>
  <c r="AH29" i="41"/>
  <c r="X64" i="45"/>
  <c r="AF54" i="45"/>
  <c r="AF37" i="41"/>
  <c r="V34" i="45"/>
  <c r="U37" i="45"/>
  <c r="V37" i="45" s="1"/>
  <c r="V49" i="45"/>
  <c r="U52" i="45"/>
  <c r="V52" i="45" s="1"/>
  <c r="AN27" i="40"/>
  <c r="Z49" i="41"/>
  <c r="Y52" i="41"/>
  <c r="X37" i="45"/>
  <c r="AN42" i="40"/>
  <c r="Z16" i="46"/>
  <c r="Y66" i="46"/>
  <c r="Y17" i="46"/>
  <c r="Z17" i="46" s="1"/>
  <c r="R16" i="46"/>
  <c r="Q17" i="46"/>
  <c r="R17" i="46" s="1"/>
  <c r="Q66" i="46"/>
  <c r="AF36" i="45"/>
  <c r="AG36" i="45" s="1"/>
  <c r="AH36" i="45" s="1"/>
  <c r="R39" i="45"/>
  <c r="Q42" i="45"/>
  <c r="R42" i="45" s="1"/>
  <c r="AJ12" i="41"/>
  <c r="AJ64" i="41"/>
  <c r="AJ27" i="41"/>
  <c r="AN24" i="41"/>
  <c r="AN41" i="41"/>
  <c r="AJ17" i="41"/>
  <c r="AJ66" i="41"/>
  <c r="AK51" i="41"/>
  <c r="AL51" i="41" s="1"/>
  <c r="AN51" i="41"/>
  <c r="AJ52" i="41"/>
  <c r="AK59" i="41"/>
  <c r="AJ62" i="41"/>
  <c r="AN59" i="41"/>
  <c r="AK45" i="41"/>
  <c r="AL45" i="41" s="1"/>
  <c r="AN45" i="41"/>
  <c r="AD54" i="41"/>
  <c r="AR52" i="40"/>
  <c r="AV49" i="40"/>
  <c r="AV21" i="40"/>
  <c r="AV40" i="40"/>
  <c r="AR66" i="40"/>
  <c r="AV26" i="40"/>
  <c r="AV56" i="40"/>
  <c r="Y62" i="41"/>
  <c r="Z62" i="41" s="1"/>
  <c r="Z59" i="41"/>
  <c r="X47" i="45"/>
  <c r="Z14" i="45"/>
  <c r="Y17" i="45"/>
  <c r="Z17" i="45" s="1"/>
  <c r="AF57" i="41"/>
  <c r="R9" i="45"/>
  <c r="Q12" i="45"/>
  <c r="R12" i="45" s="1"/>
  <c r="Q64" i="45"/>
  <c r="AC61" i="37"/>
  <c r="AF47" i="41"/>
  <c r="Y36" i="48"/>
  <c r="Z36" i="48" s="1"/>
  <c r="R54" i="45"/>
  <c r="Q57" i="45"/>
  <c r="R57" i="45" s="1"/>
  <c r="Z11" i="41"/>
  <c r="V11" i="45"/>
  <c r="U66" i="45"/>
  <c r="V66" i="45" s="1"/>
  <c r="AB37" i="45"/>
  <c r="AC34" i="45"/>
  <c r="AC11" i="45"/>
  <c r="AB66" i="45"/>
  <c r="AF11" i="45"/>
  <c r="AB57" i="45"/>
  <c r="AC54" i="45"/>
  <c r="AC29" i="45"/>
  <c r="AB32" i="45"/>
  <c r="AC45" i="45"/>
  <c r="AD45" i="45" s="1"/>
  <c r="AF45" i="45"/>
  <c r="AG45" i="45" s="1"/>
  <c r="AH45" i="45" s="1"/>
  <c r="AC21" i="45"/>
  <c r="AD21" i="45" s="1"/>
  <c r="AF21" i="45"/>
  <c r="AG21" i="45" s="1"/>
  <c r="AH21" i="45" s="1"/>
  <c r="AF24" i="45"/>
  <c r="AH16" i="46"/>
  <c r="AG17" i="46"/>
  <c r="AH17" i="46" s="1"/>
  <c r="Z49" i="45"/>
  <c r="AB67" i="41"/>
  <c r="R16" i="45"/>
  <c r="Q17" i="45"/>
  <c r="R17" i="45" s="1"/>
  <c r="V24" i="45"/>
  <c r="U27" i="45"/>
  <c r="V27" i="45" s="1"/>
  <c r="AF15" i="45"/>
  <c r="AG15" i="45" s="1"/>
  <c r="AH15" i="45" s="1"/>
  <c r="Z11" i="45"/>
  <c r="Y66" i="45"/>
  <c r="Z66" i="45" s="1"/>
  <c r="AH10" i="40"/>
  <c r="R16" i="41"/>
  <c r="Q66" i="41"/>
  <c r="Q17" i="41"/>
  <c r="R17" i="41" s="1"/>
  <c r="AD49" i="41"/>
  <c r="AF34" i="45"/>
  <c r="Z34" i="41"/>
  <c r="Y37" i="41"/>
  <c r="Z10" i="41"/>
  <c r="J16" i="45"/>
  <c r="I66" i="45"/>
  <c r="I17" i="45"/>
  <c r="J17" i="45" s="1"/>
  <c r="R36" i="45"/>
  <c r="Q37" i="45"/>
  <c r="R37" i="45" s="1"/>
  <c r="R49" i="45"/>
  <c r="Q52" i="45"/>
  <c r="R52" i="45" s="1"/>
  <c r="AN55" i="41"/>
  <c r="AK19" i="41"/>
  <c r="AJ22" i="41"/>
  <c r="AN19" i="41"/>
  <c r="AN30" i="41"/>
  <c r="AN25" i="41"/>
  <c r="AJ57" i="41"/>
  <c r="AJ42" i="41"/>
  <c r="AN50" i="41"/>
  <c r="AR32" i="40"/>
  <c r="AV29" i="40"/>
  <c r="AV55" i="40"/>
  <c r="AV45" i="40"/>
  <c r="AV16" i="40"/>
  <c r="AR57" i="40"/>
  <c r="AR65" i="40"/>
  <c r="AV10" i="40"/>
  <c r="AV60" i="40"/>
  <c r="AV35" i="40"/>
  <c r="AV61" i="40"/>
  <c r="V39" i="45"/>
  <c r="U42" i="45"/>
  <c r="V42" i="45" s="1"/>
  <c r="Q62" i="45"/>
  <c r="R62" i="45" s="1"/>
  <c r="AH59" i="41"/>
  <c r="Z44" i="41"/>
  <c r="Y47" i="41"/>
  <c r="AN66" i="40"/>
  <c r="W61" i="34"/>
  <c r="AA61" i="34"/>
  <c r="AC61" i="34"/>
  <c r="U61" i="34"/>
  <c r="Z61" i="34"/>
  <c r="Y61" i="34"/>
  <c r="T61" i="34"/>
  <c r="AB61" i="34"/>
  <c r="V61" i="34"/>
  <c r="X61" i="34"/>
  <c r="AD61" i="34"/>
  <c r="F66" i="46"/>
  <c r="E67" i="46"/>
  <c r="F67" i="46" s="1"/>
  <c r="AD10" i="41"/>
  <c r="AH19" i="40"/>
  <c r="V14" i="45"/>
  <c r="U17" i="45"/>
  <c r="V17" i="45" s="1"/>
  <c r="Y10" i="45"/>
  <c r="X65" i="45"/>
  <c r="AC49" i="45"/>
  <c r="AB52" i="45"/>
  <c r="AB42" i="45"/>
  <c r="AC39" i="45"/>
  <c r="AC9" i="45"/>
  <c r="AB12" i="45"/>
  <c r="AB64" i="45"/>
  <c r="AF9" i="45"/>
  <c r="AC50" i="45"/>
  <c r="AD50" i="45" s="1"/>
  <c r="AF50" i="45"/>
  <c r="AG50" i="45" s="1"/>
  <c r="AH50" i="45" s="1"/>
  <c r="AC31" i="45"/>
  <c r="AD31" i="45" s="1"/>
  <c r="AF31" i="45"/>
  <c r="AG31" i="45" s="1"/>
  <c r="AH31" i="45" s="1"/>
  <c r="AC19" i="45"/>
  <c r="AB22" i="45"/>
  <c r="AF19" i="45"/>
  <c r="X57" i="45"/>
  <c r="Y54" i="45"/>
  <c r="Y32" i="45"/>
  <c r="Z32" i="45" s="1"/>
  <c r="Z29" i="45"/>
  <c r="AF49" i="45"/>
  <c r="AF55" i="45"/>
  <c r="AG55" i="45" s="1"/>
  <c r="AH55" i="45" s="1"/>
  <c r="AD11" i="41"/>
  <c r="AN17" i="40"/>
  <c r="X66" i="45"/>
  <c r="X12" i="45"/>
  <c r="R20" i="45"/>
  <c r="Q65" i="45"/>
  <c r="R65" i="45" s="1"/>
  <c r="N66" i="41"/>
  <c r="M67" i="41"/>
  <c r="N67" i="41" s="1"/>
  <c r="AF17" i="41"/>
  <c r="AG14" i="41"/>
  <c r="J64" i="41"/>
  <c r="AF16" i="45"/>
  <c r="AG16" i="45" s="1"/>
  <c r="AH16" i="45" s="1"/>
  <c r="Z34" i="45"/>
  <c r="Y37" i="45"/>
  <c r="Z37" i="45" s="1"/>
  <c r="V19" i="45"/>
  <c r="U22" i="45"/>
  <c r="V22" i="45" s="1"/>
  <c r="V54" i="45"/>
  <c r="U57" i="45"/>
  <c r="V57" i="45" s="1"/>
  <c r="X32" i="45"/>
  <c r="X67" i="41"/>
  <c r="Y62" i="45"/>
  <c r="Z62" i="45" s="1"/>
  <c r="Z60" i="45"/>
  <c r="X42" i="45"/>
  <c r="Y39" i="45"/>
  <c r="AF42" i="41"/>
  <c r="AN35" i="41"/>
  <c r="DS24" i="41"/>
  <c r="AR24" i="41" s="1"/>
  <c r="DS34" i="41"/>
  <c r="AR34" i="41" s="1"/>
  <c r="DS55" i="41"/>
  <c r="AR55" i="41" s="1"/>
  <c r="DS10" i="41"/>
  <c r="AR10" i="41" s="1"/>
  <c r="AV10" i="41" s="1"/>
  <c r="DS44" i="41"/>
  <c r="AR44" i="41" s="1"/>
  <c r="DT7" i="41"/>
  <c r="DS56" i="41"/>
  <c r="AR56" i="41" s="1"/>
  <c r="DS9" i="41"/>
  <c r="AR9" i="41" s="1"/>
  <c r="DS19" i="41"/>
  <c r="AR19" i="41" s="1"/>
  <c r="DS59" i="41"/>
  <c r="AR59" i="41" s="1"/>
  <c r="DS30" i="41"/>
  <c r="AR30" i="41" s="1"/>
  <c r="DS15" i="41"/>
  <c r="AR15" i="41" s="1"/>
  <c r="DS31" i="41"/>
  <c r="AR31" i="41" s="1"/>
  <c r="AV31" i="41" s="1"/>
  <c r="DS20" i="41"/>
  <c r="AR20" i="41" s="1"/>
  <c r="DS45" i="41"/>
  <c r="AR45" i="41" s="1"/>
  <c r="DS61" i="41"/>
  <c r="AR61" i="41" s="1"/>
  <c r="DS25" i="41"/>
  <c r="AR25" i="41" s="1"/>
  <c r="DS14" i="41"/>
  <c r="AR14" i="41" s="1"/>
  <c r="DS49" i="41"/>
  <c r="AR49" i="41" s="1"/>
  <c r="DS21" i="41"/>
  <c r="AR21" i="41" s="1"/>
  <c r="DS40" i="41"/>
  <c r="AR40" i="41" s="1"/>
  <c r="DS35" i="41"/>
  <c r="AR35" i="41" s="1"/>
  <c r="DS46" i="41"/>
  <c r="AR46" i="41" s="1"/>
  <c r="DS60" i="41"/>
  <c r="AR60" i="41" s="1"/>
  <c r="DS50" i="41"/>
  <c r="AR50" i="41" s="1"/>
  <c r="DS36" i="41"/>
  <c r="AR36" i="41" s="1"/>
  <c r="DS16" i="41"/>
  <c r="AR16" i="41" s="1"/>
  <c r="AV16" i="41" s="1"/>
  <c r="DS11" i="41"/>
  <c r="AR11" i="41" s="1"/>
  <c r="DS39" i="41"/>
  <c r="AR39" i="41" s="1"/>
  <c r="DS41" i="41"/>
  <c r="AR41" i="41" s="1"/>
  <c r="DS29" i="41"/>
  <c r="AR29" i="41" s="1"/>
  <c r="DS54" i="41"/>
  <c r="AR54" i="41" s="1"/>
  <c r="DS26" i="41"/>
  <c r="AR26" i="41" s="1"/>
  <c r="AV26" i="41" s="1"/>
  <c r="DS51" i="41"/>
  <c r="AR51" i="41" s="1"/>
  <c r="AV51" i="41" s="1"/>
  <c r="AN31" i="41"/>
  <c r="AN56" i="41"/>
  <c r="AJ65" i="41"/>
  <c r="AK10" i="41"/>
  <c r="AN10" i="41"/>
  <c r="AN12" i="41" s="1"/>
  <c r="AJ32" i="41"/>
  <c r="AN29" i="41"/>
  <c r="AN26" i="41"/>
  <c r="AN16" i="41"/>
  <c r="AR27" i="40"/>
  <c r="AR42" i="40"/>
  <c r="AR37" i="40"/>
  <c r="AV31" i="40"/>
  <c r="AR22" i="40"/>
  <c r="AV19" i="40"/>
  <c r="AV46" i="40"/>
  <c r="AR17" i="40"/>
  <c r="AR47" i="40"/>
  <c r="AV44" i="40"/>
  <c r="AV24" i="40"/>
  <c r="V59" i="45"/>
  <c r="U62" i="45"/>
  <c r="V62" i="45" s="1"/>
  <c r="Q27" i="45"/>
  <c r="R27" i="45" s="1"/>
  <c r="R24" i="45"/>
  <c r="AF30" i="45"/>
  <c r="AG30" i="45" s="1"/>
  <c r="AH30" i="45" s="1"/>
  <c r="N66" i="46"/>
  <c r="M67" i="46"/>
  <c r="N67" i="46" s="1"/>
  <c r="AF52" i="41"/>
  <c r="Z19" i="45"/>
  <c r="Y22" i="45"/>
  <c r="Z22" i="45" s="1"/>
  <c r="AF62" i="41"/>
  <c r="X62" i="45"/>
  <c r="AF40" i="48"/>
  <c r="AA17" i="48"/>
  <c r="AA22" i="48"/>
  <c r="W27" i="48"/>
  <c r="AA57" i="48"/>
  <c r="AF61" i="48"/>
  <c r="AG61" i="48" s="1"/>
  <c r="AH61" i="48" s="1"/>
  <c r="Q66" i="48"/>
  <c r="R66" i="48" s="1"/>
  <c r="W62" i="48"/>
  <c r="W65" i="48"/>
  <c r="AF35" i="48"/>
  <c r="AG35" i="48" s="1"/>
  <c r="AH35" i="48" s="1"/>
  <c r="AF20" i="48"/>
  <c r="W66" i="48"/>
  <c r="U62" i="48"/>
  <c r="V62" i="48" s="1"/>
  <c r="V59" i="48"/>
  <c r="J64" i="48"/>
  <c r="W57" i="48"/>
  <c r="Y61" i="48"/>
  <c r="Z61" i="48" s="1"/>
  <c r="DR41" i="48"/>
  <c r="AJ41" i="48" s="1"/>
  <c r="DR36" i="48"/>
  <c r="AJ36" i="48" s="1"/>
  <c r="DR26" i="48"/>
  <c r="AJ26" i="48" s="1"/>
  <c r="AN26" i="48" s="1"/>
  <c r="DS7" i="48"/>
  <c r="AC16" i="48"/>
  <c r="AD16" i="48" s="1"/>
  <c r="AB37" i="48"/>
  <c r="AC34" i="48"/>
  <c r="AB47" i="48"/>
  <c r="AC44" i="48"/>
  <c r="AC50" i="48"/>
  <c r="AD50" i="48" s="1"/>
  <c r="AC56" i="48"/>
  <c r="AD56" i="48" s="1"/>
  <c r="Q27" i="48"/>
  <c r="R27" i="48" s="1"/>
  <c r="S67" i="48"/>
  <c r="AF60" i="48"/>
  <c r="U57" i="48"/>
  <c r="V57" i="48" s="1"/>
  <c r="V54" i="48"/>
  <c r="U47" i="48"/>
  <c r="V47" i="48" s="1"/>
  <c r="V44" i="48"/>
  <c r="AF34" i="48"/>
  <c r="U27" i="48"/>
  <c r="V27" i="48" s="1"/>
  <c r="V24" i="48"/>
  <c r="AE36" i="48"/>
  <c r="AE37" i="48" s="1"/>
  <c r="DD41" i="48"/>
  <c r="AI41" i="48" s="1"/>
  <c r="DD36" i="48"/>
  <c r="AI36" i="48" s="1"/>
  <c r="DD26" i="48"/>
  <c r="AI26" i="48" s="1"/>
  <c r="DE7" i="48"/>
  <c r="AE15" i="48"/>
  <c r="AG15" i="48" s="1"/>
  <c r="AH15" i="48" s="1"/>
  <c r="AE21" i="48"/>
  <c r="AE40" i="48"/>
  <c r="AA37" i="48"/>
  <c r="AA47" i="48"/>
  <c r="AE44" i="48"/>
  <c r="AE47" i="48" s="1"/>
  <c r="Y56" i="48"/>
  <c r="Z56" i="48" s="1"/>
  <c r="Y55" i="48"/>
  <c r="Z55" i="48" s="1"/>
  <c r="AF55" i="48"/>
  <c r="Y51" i="48"/>
  <c r="Z51" i="48" s="1"/>
  <c r="AF39" i="48"/>
  <c r="Y30" i="48"/>
  <c r="Z30" i="48" s="1"/>
  <c r="X64" i="48"/>
  <c r="Y9" i="48"/>
  <c r="X12" i="48"/>
  <c r="U64" i="48"/>
  <c r="U12" i="48"/>
  <c r="V12" i="48" s="1"/>
  <c r="V9" i="48"/>
  <c r="U17" i="48"/>
  <c r="V17" i="48" s="1"/>
  <c r="V14" i="48"/>
  <c r="R62" i="48"/>
  <c r="Y41" i="48"/>
  <c r="Z41" i="48" s="1"/>
  <c r="X65" i="48"/>
  <c r="Y10" i="48"/>
  <c r="X52" i="48"/>
  <c r="Y49" i="48"/>
  <c r="U52" i="48"/>
  <c r="V52" i="48" s="1"/>
  <c r="V49" i="48"/>
  <c r="Y35" i="48"/>
  <c r="Z35" i="48" s="1"/>
  <c r="AF25" i="48"/>
  <c r="AG25" i="48" s="1"/>
  <c r="AH25" i="48" s="1"/>
  <c r="AB66" i="48"/>
  <c r="AC11" i="48"/>
  <c r="AB22" i="48"/>
  <c r="AC19" i="48"/>
  <c r="AB32" i="48"/>
  <c r="AC29" i="48"/>
  <c r="AB52" i="48"/>
  <c r="AC49" i="48"/>
  <c r="AB62" i="48"/>
  <c r="AC59" i="48"/>
  <c r="Y60" i="48"/>
  <c r="Z60" i="48" s="1"/>
  <c r="X57" i="48"/>
  <c r="Y54" i="48"/>
  <c r="AF31" i="48"/>
  <c r="X37" i="48"/>
  <c r="Y34" i="48"/>
  <c r="AF24" i="48"/>
  <c r="U65" i="48"/>
  <c r="V65" i="48" s="1"/>
  <c r="V10" i="48"/>
  <c r="AF56" i="48"/>
  <c r="AG56" i="48" s="1"/>
  <c r="AH56" i="48" s="1"/>
  <c r="Q47" i="48"/>
  <c r="R47" i="48" s="1"/>
  <c r="R44" i="48"/>
  <c r="AA66" i="48"/>
  <c r="AE16" i="48"/>
  <c r="AG16" i="48" s="1"/>
  <c r="AH16" i="48" s="1"/>
  <c r="AA32" i="48"/>
  <c r="AA52" i="48"/>
  <c r="AE49" i="48"/>
  <c r="AE52" i="48" s="1"/>
  <c r="AA62" i="48"/>
  <c r="AE59" i="48"/>
  <c r="AG59" i="48" s="1"/>
  <c r="X32" i="48"/>
  <c r="Y29" i="48"/>
  <c r="AF29" i="48"/>
  <c r="Y46" i="48"/>
  <c r="Z46" i="48" s="1"/>
  <c r="AF46" i="48"/>
  <c r="AG46" i="48" s="1"/>
  <c r="AH46" i="48" s="1"/>
  <c r="AF30" i="48"/>
  <c r="AF9" i="48"/>
  <c r="T67" i="48"/>
  <c r="AF14" i="48"/>
  <c r="X62" i="48"/>
  <c r="Y59" i="48"/>
  <c r="Q65" i="48"/>
  <c r="R65" i="48" s="1"/>
  <c r="R10" i="48"/>
  <c r="AB64" i="48"/>
  <c r="AC9" i="48"/>
  <c r="AB12" i="48"/>
  <c r="AB17" i="48"/>
  <c r="AC14" i="48"/>
  <c r="AC24" i="48"/>
  <c r="AB27" i="48"/>
  <c r="AC36" i="48"/>
  <c r="AD36" i="48" s="1"/>
  <c r="AC45" i="48"/>
  <c r="AD45" i="48" s="1"/>
  <c r="AB57" i="48"/>
  <c r="AC54" i="48"/>
  <c r="W47" i="48"/>
  <c r="AF45" i="48"/>
  <c r="AG45" i="48" s="1"/>
  <c r="AH45" i="48" s="1"/>
  <c r="AF54" i="48"/>
  <c r="AF11" i="48"/>
  <c r="W32" i="48"/>
  <c r="AA64" i="48"/>
  <c r="AA12" i="48"/>
  <c r="AE30" i="48"/>
  <c r="AE60" i="48"/>
  <c r="AF36" i="48"/>
  <c r="AF51" i="48"/>
  <c r="AG51" i="48" s="1"/>
  <c r="AH51" i="48" s="1"/>
  <c r="U42" i="48"/>
  <c r="V42" i="48" s="1"/>
  <c r="V39" i="48"/>
  <c r="AF19" i="48"/>
  <c r="AF21" i="48"/>
  <c r="X17" i="48"/>
  <c r="Y14" i="48"/>
  <c r="M67" i="48"/>
  <c r="N67" i="48" s="1"/>
  <c r="N64" i="48"/>
  <c r="Q12" i="48"/>
  <c r="R12" i="48" s="1"/>
  <c r="AB65" i="48"/>
  <c r="AC10" i="48"/>
  <c r="AC26" i="48"/>
  <c r="AD26" i="48" s="1"/>
  <c r="AB42" i="48"/>
  <c r="AC39" i="48"/>
  <c r="R29" i="48"/>
  <c r="Q32" i="48"/>
  <c r="R32" i="48" s="1"/>
  <c r="W64" i="48"/>
  <c r="W12" i="48"/>
  <c r="X47" i="48"/>
  <c r="Y44" i="48"/>
  <c r="AF44" i="48"/>
  <c r="U37" i="48"/>
  <c r="V37" i="48" s="1"/>
  <c r="V34" i="48"/>
  <c r="X27" i="48"/>
  <c r="Y24" i="48"/>
  <c r="X66" i="48"/>
  <c r="Y11" i="48"/>
  <c r="U66" i="48"/>
  <c r="V66" i="48" s="1"/>
  <c r="V11" i="48"/>
  <c r="AA65" i="48"/>
  <c r="AE10" i="48"/>
  <c r="AE12" i="48" s="1"/>
  <c r="AA27" i="48"/>
  <c r="AE24" i="48"/>
  <c r="AE20" i="48"/>
  <c r="AE26" i="48"/>
  <c r="AG26" i="48" s="1"/>
  <c r="AH26" i="48" s="1"/>
  <c r="AE31" i="48"/>
  <c r="AA42" i="48"/>
  <c r="AE39" i="48"/>
  <c r="AE55" i="48"/>
  <c r="AE57" i="48" s="1"/>
  <c r="X42" i="48"/>
  <c r="Y39" i="48"/>
  <c r="V29" i="48"/>
  <c r="U32" i="48"/>
  <c r="V32" i="48" s="1"/>
  <c r="X22" i="48"/>
  <c r="Y19" i="48"/>
  <c r="U22" i="48"/>
  <c r="V22" i="48" s="1"/>
  <c r="V19" i="48"/>
  <c r="AD17" i="29" l="1"/>
  <c r="AM16" i="29"/>
  <c r="AO16" i="29" s="1"/>
  <c r="AP16" i="29" s="1"/>
  <c r="BV17" i="54"/>
  <c r="BY55" i="53"/>
  <c r="BZ55" i="53" s="1"/>
  <c r="CA55" i="53" s="1"/>
  <c r="CB55" i="53" s="1"/>
  <c r="CC55" i="53" s="1"/>
  <c r="CD55" i="53" s="1"/>
  <c r="BY61" i="53"/>
  <c r="BZ61" i="53" s="1"/>
  <c r="CA61" i="53" s="1"/>
  <c r="CB61" i="53" s="1"/>
  <c r="CC61" i="53" s="1"/>
  <c r="CD61" i="53" s="1"/>
  <c r="AK36" i="29"/>
  <c r="AL36" i="29" s="1"/>
  <c r="AK15" i="41"/>
  <c r="AL15" i="41" s="1"/>
  <c r="AK15" i="29"/>
  <c r="AL15" i="29" s="1"/>
  <c r="AK11" i="41"/>
  <c r="AK12" i="41" s="1"/>
  <c r="AE37" i="29"/>
  <c r="AD17" i="41"/>
  <c r="Z52" i="41"/>
  <c r="Z27" i="29"/>
  <c r="AO51" i="29"/>
  <c r="AP51" i="29" s="1"/>
  <c r="Z47" i="41"/>
  <c r="Z37" i="29"/>
  <c r="Y66" i="41"/>
  <c r="Z66" i="41" s="1"/>
  <c r="Y22" i="41"/>
  <c r="Z22" i="41" s="1"/>
  <c r="AE57" i="41"/>
  <c r="AO45" i="29"/>
  <c r="AP45" i="29" s="1"/>
  <c r="AK45" i="29"/>
  <c r="AL45" i="29" s="1"/>
  <c r="AD42" i="29"/>
  <c r="AK25" i="41"/>
  <c r="AL25" i="41" s="1"/>
  <c r="AC12" i="41"/>
  <c r="AD12" i="41" s="1"/>
  <c r="Y12" i="41"/>
  <c r="Z12" i="41" s="1"/>
  <c r="AC37" i="29"/>
  <c r="AD37" i="29" s="1"/>
  <c r="Y64" i="41"/>
  <c r="Z64" i="41" s="1"/>
  <c r="AG34" i="41"/>
  <c r="AH34" i="41" s="1"/>
  <c r="AO35" i="29"/>
  <c r="AP35" i="29" s="1"/>
  <c r="AK35" i="29"/>
  <c r="AL35" i="29" s="1"/>
  <c r="AK36" i="41"/>
  <c r="AL36" i="41" s="1"/>
  <c r="AK30" i="41"/>
  <c r="AL30" i="41" s="1"/>
  <c r="AK30" i="29"/>
  <c r="AL30" i="29" s="1"/>
  <c r="AC22" i="29"/>
  <c r="AD22" i="29" s="1"/>
  <c r="AD12" i="29"/>
  <c r="AK21" i="41"/>
  <c r="AL21" i="41" s="1"/>
  <c r="Y42" i="41"/>
  <c r="Z42" i="41" s="1"/>
  <c r="AK26" i="41"/>
  <c r="AL26" i="41" s="1"/>
  <c r="AK24" i="41"/>
  <c r="AL24" i="41" s="1"/>
  <c r="AK24" i="29"/>
  <c r="AL24" i="29" s="1"/>
  <c r="AK25" i="29"/>
  <c r="AL25" i="29" s="1"/>
  <c r="AK29" i="41"/>
  <c r="AL29" i="41" s="1"/>
  <c r="Z32" i="41"/>
  <c r="AK31" i="29"/>
  <c r="AL31" i="29" s="1"/>
  <c r="AO41" i="41"/>
  <c r="AP41" i="41" s="1"/>
  <c r="AK40" i="41"/>
  <c r="AL40" i="41" s="1"/>
  <c r="AK41" i="41"/>
  <c r="AL41" i="41" s="1"/>
  <c r="AG39" i="41"/>
  <c r="AH39" i="41" s="1"/>
  <c r="AC52" i="41"/>
  <c r="AD52" i="41" s="1"/>
  <c r="AM44" i="29"/>
  <c r="AM47" i="29" s="1"/>
  <c r="W67" i="29"/>
  <c r="AK49" i="41"/>
  <c r="AL49" i="41" s="1"/>
  <c r="Y52" i="29"/>
  <c r="Z52" i="29" s="1"/>
  <c r="W67" i="41"/>
  <c r="AK61" i="29"/>
  <c r="AL61" i="29" s="1"/>
  <c r="AK60" i="29"/>
  <c r="AL60" i="29" s="1"/>
  <c r="AK57" i="46"/>
  <c r="AL57" i="46" s="1"/>
  <c r="Y47" i="29"/>
  <c r="Z47" i="29" s="1"/>
  <c r="AC27" i="29"/>
  <c r="AD27" i="29" s="1"/>
  <c r="Y66" i="29"/>
  <c r="Z66" i="29" s="1"/>
  <c r="AE57" i="29"/>
  <c r="AE12" i="41"/>
  <c r="AE32" i="41"/>
  <c r="AS29" i="46"/>
  <c r="AT29" i="46" s="1"/>
  <c r="AK22" i="46"/>
  <c r="AL22" i="46" s="1"/>
  <c r="AS59" i="46"/>
  <c r="AT59" i="46" s="1"/>
  <c r="AS9" i="46"/>
  <c r="AT9" i="46" s="1"/>
  <c r="AS40" i="46"/>
  <c r="AT40" i="46" s="1"/>
  <c r="AD24" i="29"/>
  <c r="AC27" i="41"/>
  <c r="AD27" i="41" s="1"/>
  <c r="Y64" i="29"/>
  <c r="Z64" i="29" s="1"/>
  <c r="AS21" i="46"/>
  <c r="AT21" i="46" s="1"/>
  <c r="AS44" i="46"/>
  <c r="AT44" i="46" s="1"/>
  <c r="AC47" i="41"/>
  <c r="AD47" i="41" s="1"/>
  <c r="AC32" i="29"/>
  <c r="AD32" i="29" s="1"/>
  <c r="AC32" i="41"/>
  <c r="AD32" i="41" s="1"/>
  <c r="AC57" i="41"/>
  <c r="AD57" i="41" s="1"/>
  <c r="U67" i="41"/>
  <c r="V67" i="41" s="1"/>
  <c r="Y65" i="29"/>
  <c r="Z65" i="29" s="1"/>
  <c r="AS10" i="46"/>
  <c r="AT10" i="46" s="1"/>
  <c r="AS30" i="46"/>
  <c r="AT30" i="46" s="1"/>
  <c r="AM16" i="41"/>
  <c r="AO16" i="41" s="1"/>
  <c r="AP16" i="41" s="1"/>
  <c r="AI17" i="41"/>
  <c r="Y65" i="41"/>
  <c r="Z65" i="41" s="1"/>
  <c r="AK32" i="46"/>
  <c r="AL32" i="46" s="1"/>
  <c r="AG66" i="46"/>
  <c r="AH66" i="46" s="1"/>
  <c r="AG37" i="46"/>
  <c r="AH37" i="46" s="1"/>
  <c r="Y62" i="29"/>
  <c r="Z62" i="29" s="1"/>
  <c r="Y22" i="29"/>
  <c r="Z22" i="29" s="1"/>
  <c r="AK17" i="46"/>
  <c r="AL17" i="46" s="1"/>
  <c r="AG52" i="46"/>
  <c r="AH52" i="46" s="1"/>
  <c r="AN42" i="46"/>
  <c r="AF67" i="46"/>
  <c r="AG52" i="41"/>
  <c r="AO30" i="29"/>
  <c r="AP30" i="29" s="1"/>
  <c r="AH50" i="41"/>
  <c r="AC64" i="41"/>
  <c r="AD64" i="41" s="1"/>
  <c r="AK42" i="46"/>
  <c r="AL42" i="46" s="1"/>
  <c r="AG57" i="46"/>
  <c r="AH57" i="46" s="1"/>
  <c r="AW21" i="46"/>
  <c r="AX21" i="46" s="1"/>
  <c r="AK62" i="46"/>
  <c r="AL62" i="46" s="1"/>
  <c r="AI42" i="41"/>
  <c r="AG62" i="46"/>
  <c r="AH62" i="46" s="1"/>
  <c r="AK27" i="46"/>
  <c r="AL27" i="46" s="1"/>
  <c r="AC22" i="41"/>
  <c r="AD22" i="41" s="1"/>
  <c r="AG64" i="46"/>
  <c r="AH64" i="46" s="1"/>
  <c r="AC47" i="29"/>
  <c r="AD47" i="29" s="1"/>
  <c r="AW30" i="46"/>
  <c r="AX30" i="46" s="1"/>
  <c r="AS60" i="46"/>
  <c r="AT60" i="46" s="1"/>
  <c r="AC64" i="29"/>
  <c r="AD64" i="29" s="1"/>
  <c r="AS24" i="46"/>
  <c r="AT24" i="46" s="1"/>
  <c r="AK64" i="46"/>
  <c r="AL64" i="46" s="1"/>
  <c r="AS34" i="46"/>
  <c r="AT34" i="46" s="1"/>
  <c r="U67" i="29"/>
  <c r="V67" i="29" s="1"/>
  <c r="AC62" i="29"/>
  <c r="AD62" i="29" s="1"/>
  <c r="AL59" i="46"/>
  <c r="AC66" i="41"/>
  <c r="AD66" i="41" s="1"/>
  <c r="AK65" i="46"/>
  <c r="AL65" i="46" s="1"/>
  <c r="AC57" i="29"/>
  <c r="AD57" i="29" s="1"/>
  <c r="AN37" i="46"/>
  <c r="AN47" i="46"/>
  <c r="AO50" i="41"/>
  <c r="AP50" i="41" s="1"/>
  <c r="AO51" i="41"/>
  <c r="AP51" i="41" s="1"/>
  <c r="AN57" i="46"/>
  <c r="AR42" i="46"/>
  <c r="AR65" i="46"/>
  <c r="AO41" i="46"/>
  <c r="AP41" i="46" s="1"/>
  <c r="AM27" i="41"/>
  <c r="AP10" i="46"/>
  <c r="AH40" i="29"/>
  <c r="AG42" i="29"/>
  <c r="AH60" i="41"/>
  <c r="AG62" i="41"/>
  <c r="AH55" i="29"/>
  <c r="AG57" i="29"/>
  <c r="AO24" i="41"/>
  <c r="AP24" i="41" s="1"/>
  <c r="AO60" i="29"/>
  <c r="AP60" i="29" s="1"/>
  <c r="AO14" i="46"/>
  <c r="AN17" i="46"/>
  <c r="AE47" i="29"/>
  <c r="AG44" i="29"/>
  <c r="AM26" i="29"/>
  <c r="AM27" i="29" s="1"/>
  <c r="AI12" i="29"/>
  <c r="AM9" i="29"/>
  <c r="AM12" i="29" s="1"/>
  <c r="AI57" i="29"/>
  <c r="AM54" i="29"/>
  <c r="AO54" i="29" s="1"/>
  <c r="AR22" i="46"/>
  <c r="AN32" i="46"/>
  <c r="AM54" i="41"/>
  <c r="AA67" i="29"/>
  <c r="AS45" i="46"/>
  <c r="AT45" i="46" s="1"/>
  <c r="AO26" i="41"/>
  <c r="AP26" i="41" s="1"/>
  <c r="AK31" i="41"/>
  <c r="AL31" i="41" s="1"/>
  <c r="AO19" i="41"/>
  <c r="AP19" i="41" s="1"/>
  <c r="AK55" i="41"/>
  <c r="AL55" i="41" s="1"/>
  <c r="AC62" i="41"/>
  <c r="AD62" i="41" s="1"/>
  <c r="AO45" i="41"/>
  <c r="AP45" i="41" s="1"/>
  <c r="AK14" i="41"/>
  <c r="AK54" i="29"/>
  <c r="AL54" i="29" s="1"/>
  <c r="AS56" i="46"/>
  <c r="AT56" i="46" s="1"/>
  <c r="AK10" i="29"/>
  <c r="AW55" i="46"/>
  <c r="AX55" i="46" s="1"/>
  <c r="AN22" i="46"/>
  <c r="AO19" i="46"/>
  <c r="AM39" i="41"/>
  <c r="AE66" i="41"/>
  <c r="AN27" i="46"/>
  <c r="AI37" i="41"/>
  <c r="AM34" i="41"/>
  <c r="AM9" i="41"/>
  <c r="AI12" i="41"/>
  <c r="AI64" i="41"/>
  <c r="AI52" i="41"/>
  <c r="AI32" i="41"/>
  <c r="AM55" i="29"/>
  <c r="AO55" i="29" s="1"/>
  <c r="AP55" i="29" s="1"/>
  <c r="AM59" i="29"/>
  <c r="AM62" i="29" s="1"/>
  <c r="AI62" i="29"/>
  <c r="DE14" i="29"/>
  <c r="AQ14" i="29" s="1"/>
  <c r="DE10" i="29"/>
  <c r="AQ10" i="29" s="1"/>
  <c r="AU10" i="29" s="1"/>
  <c r="DE11" i="29"/>
  <c r="AQ11" i="29" s="1"/>
  <c r="AS11" i="29" s="1"/>
  <c r="DE60" i="29"/>
  <c r="AQ60" i="29" s="1"/>
  <c r="DF7" i="29"/>
  <c r="DE34" i="29"/>
  <c r="AQ34" i="29" s="1"/>
  <c r="AU34" i="29" s="1"/>
  <c r="DE26" i="29"/>
  <c r="AQ26" i="29" s="1"/>
  <c r="AU26" i="29" s="1"/>
  <c r="DE44" i="29"/>
  <c r="AQ44" i="29" s="1"/>
  <c r="AS44" i="29" s="1"/>
  <c r="DE19" i="29"/>
  <c r="AQ19" i="29" s="1"/>
  <c r="DE49" i="29"/>
  <c r="AQ49" i="29" s="1"/>
  <c r="AU49" i="29" s="1"/>
  <c r="DE21" i="29"/>
  <c r="AQ21" i="29" s="1"/>
  <c r="AU21" i="29" s="1"/>
  <c r="DE30" i="29"/>
  <c r="AQ30" i="29" s="1"/>
  <c r="AS30" i="29" s="1"/>
  <c r="AT30" i="29" s="1"/>
  <c r="DE39" i="29"/>
  <c r="AQ39" i="29" s="1"/>
  <c r="AS39" i="29" s="1"/>
  <c r="DE15" i="29"/>
  <c r="AQ15" i="29" s="1"/>
  <c r="AS15" i="29" s="1"/>
  <c r="AT15" i="29" s="1"/>
  <c r="DE16" i="29"/>
  <c r="AQ16" i="29" s="1"/>
  <c r="AU16" i="29" s="1"/>
  <c r="DE54" i="29"/>
  <c r="AQ54" i="29" s="1"/>
  <c r="AS54" i="29" s="1"/>
  <c r="DE36" i="29"/>
  <c r="AQ36" i="29" s="1"/>
  <c r="AU36" i="29" s="1"/>
  <c r="DE55" i="29"/>
  <c r="AQ55" i="29" s="1"/>
  <c r="AS55" i="29" s="1"/>
  <c r="AT55" i="29" s="1"/>
  <c r="DE24" i="29"/>
  <c r="AQ24" i="29" s="1"/>
  <c r="AU24" i="29" s="1"/>
  <c r="AW24" i="29" s="1"/>
  <c r="DE56" i="29"/>
  <c r="AQ56" i="29" s="1"/>
  <c r="AS56" i="29" s="1"/>
  <c r="AT56" i="29" s="1"/>
  <c r="DE45" i="29"/>
  <c r="AQ45" i="29" s="1"/>
  <c r="AS45" i="29" s="1"/>
  <c r="AT45" i="29" s="1"/>
  <c r="DE59" i="29"/>
  <c r="AQ59" i="29" s="1"/>
  <c r="AS59" i="29" s="1"/>
  <c r="DE9" i="29"/>
  <c r="AQ9" i="29" s="1"/>
  <c r="AU9" i="29" s="1"/>
  <c r="AW9" i="29" s="1"/>
  <c r="DE51" i="29"/>
  <c r="AQ51" i="29" s="1"/>
  <c r="AS51" i="29" s="1"/>
  <c r="AT51" i="29" s="1"/>
  <c r="DE50" i="29"/>
  <c r="AQ50" i="29" s="1"/>
  <c r="AU50" i="29" s="1"/>
  <c r="DE25" i="29"/>
  <c r="AQ25" i="29" s="1"/>
  <c r="AS25" i="29" s="1"/>
  <c r="AT25" i="29" s="1"/>
  <c r="DE46" i="29"/>
  <c r="AQ46" i="29" s="1"/>
  <c r="AS46" i="29" s="1"/>
  <c r="AT46" i="29" s="1"/>
  <c r="DE20" i="29"/>
  <c r="AQ20" i="29" s="1"/>
  <c r="AU20" i="29" s="1"/>
  <c r="DE61" i="29"/>
  <c r="AQ61" i="29" s="1"/>
  <c r="AU61" i="29" s="1"/>
  <c r="DE41" i="29"/>
  <c r="AQ41" i="29" s="1"/>
  <c r="AU41" i="29" s="1"/>
  <c r="DE40" i="29"/>
  <c r="AQ40" i="29" s="1"/>
  <c r="AS40" i="29" s="1"/>
  <c r="AT40" i="29" s="1"/>
  <c r="DE35" i="29"/>
  <c r="AQ35" i="29" s="1"/>
  <c r="AS35" i="29" s="1"/>
  <c r="AT35" i="29" s="1"/>
  <c r="DE31" i="29"/>
  <c r="AQ31" i="29" s="1"/>
  <c r="AU31" i="29" s="1"/>
  <c r="DE29" i="29"/>
  <c r="AQ29" i="29" s="1"/>
  <c r="AU29" i="29" s="1"/>
  <c r="AW29" i="29" s="1"/>
  <c r="AI37" i="29"/>
  <c r="AI22" i="29"/>
  <c r="AM20" i="29"/>
  <c r="AO20" i="29" s="1"/>
  <c r="AP20" i="29" s="1"/>
  <c r="AR57" i="46"/>
  <c r="AV54" i="46"/>
  <c r="AW54" i="46" s="1"/>
  <c r="AR37" i="46"/>
  <c r="AR47" i="46"/>
  <c r="AR27" i="46"/>
  <c r="DT36" i="46"/>
  <c r="AZ36" i="46" s="1"/>
  <c r="BD36" i="46" s="1"/>
  <c r="DT61" i="46"/>
  <c r="AZ61" i="46" s="1"/>
  <c r="BA61" i="46" s="1"/>
  <c r="BB61" i="46" s="1"/>
  <c r="DT50" i="46"/>
  <c r="AZ50" i="46" s="1"/>
  <c r="BA50" i="46" s="1"/>
  <c r="BB50" i="46" s="1"/>
  <c r="DT30" i="46"/>
  <c r="AZ30" i="46" s="1"/>
  <c r="BA30" i="46" s="1"/>
  <c r="BB30" i="46" s="1"/>
  <c r="DT31" i="46"/>
  <c r="AZ31" i="46" s="1"/>
  <c r="BD31" i="46" s="1"/>
  <c r="BE31" i="46" s="1"/>
  <c r="BF31" i="46" s="1"/>
  <c r="DT59" i="46"/>
  <c r="AZ59" i="46" s="1"/>
  <c r="BD59" i="46" s="1"/>
  <c r="DT39" i="46"/>
  <c r="AZ39" i="46" s="1"/>
  <c r="BA39" i="46" s="1"/>
  <c r="DT19" i="46"/>
  <c r="AZ19" i="46" s="1"/>
  <c r="BD19" i="46" s="1"/>
  <c r="DT56" i="46"/>
  <c r="AZ56" i="46" s="1"/>
  <c r="DT45" i="46"/>
  <c r="AZ45" i="46" s="1"/>
  <c r="BD45" i="46" s="1"/>
  <c r="DT25" i="46"/>
  <c r="AZ25" i="46" s="1"/>
  <c r="BD25" i="46" s="1"/>
  <c r="DT41" i="46"/>
  <c r="AZ41" i="46" s="1"/>
  <c r="BD41" i="46" s="1"/>
  <c r="DT60" i="46"/>
  <c r="AZ60" i="46" s="1"/>
  <c r="BD60" i="46" s="1"/>
  <c r="DT46" i="46"/>
  <c r="AZ46" i="46" s="1"/>
  <c r="BA46" i="46" s="1"/>
  <c r="BB46" i="46" s="1"/>
  <c r="DT55" i="46"/>
  <c r="AZ55" i="46" s="1"/>
  <c r="BD55" i="46" s="1"/>
  <c r="DT10" i="46"/>
  <c r="AZ10" i="46" s="1"/>
  <c r="BA10" i="46" s="1"/>
  <c r="DT54" i="46"/>
  <c r="AZ54" i="46" s="1"/>
  <c r="DT29" i="46"/>
  <c r="AZ29" i="46" s="1"/>
  <c r="BA29" i="46" s="1"/>
  <c r="DT9" i="46"/>
  <c r="AZ9" i="46" s="1"/>
  <c r="BD9" i="46" s="1"/>
  <c r="DT40" i="46"/>
  <c r="AZ40" i="46" s="1"/>
  <c r="BA40" i="46" s="1"/>
  <c r="BB40" i="46" s="1"/>
  <c r="DT21" i="46"/>
  <c r="AZ21" i="46" s="1"/>
  <c r="DT49" i="46"/>
  <c r="AZ49" i="46" s="1"/>
  <c r="BA49" i="46" s="1"/>
  <c r="DT24" i="46"/>
  <c r="AZ24" i="46" s="1"/>
  <c r="BA24" i="46" s="1"/>
  <c r="DT35" i="46"/>
  <c r="AZ35" i="46" s="1"/>
  <c r="BD35" i="46" s="1"/>
  <c r="BE35" i="46" s="1"/>
  <c r="BF35" i="46" s="1"/>
  <c r="DT11" i="46"/>
  <c r="AZ11" i="46" s="1"/>
  <c r="DT44" i="46"/>
  <c r="AZ44" i="46" s="1"/>
  <c r="BA44" i="46" s="1"/>
  <c r="DT51" i="46"/>
  <c r="AZ51" i="46" s="1"/>
  <c r="BD51" i="46" s="1"/>
  <c r="DT20" i="46"/>
  <c r="AZ20" i="46" s="1"/>
  <c r="BA20" i="46" s="1"/>
  <c r="BB20" i="46" s="1"/>
  <c r="DT26" i="46"/>
  <c r="AZ26" i="46" s="1"/>
  <c r="BA26" i="46" s="1"/>
  <c r="BB26" i="46" s="1"/>
  <c r="DT34" i="46"/>
  <c r="AZ34" i="46" s="1"/>
  <c r="BA34" i="46" s="1"/>
  <c r="DT15" i="46"/>
  <c r="AZ15" i="46" s="1"/>
  <c r="BA15" i="46" s="1"/>
  <c r="BB15" i="46" s="1"/>
  <c r="DU7" i="46"/>
  <c r="DT14" i="46"/>
  <c r="AZ14" i="46" s="1"/>
  <c r="BD14" i="46" s="1"/>
  <c r="DT16" i="46"/>
  <c r="AZ16" i="46" s="1"/>
  <c r="BD16" i="46" s="1"/>
  <c r="BE16" i="46" s="1"/>
  <c r="BF16" i="46" s="1"/>
  <c r="AV46" i="46"/>
  <c r="AW46" i="46" s="1"/>
  <c r="AX46" i="46" s="1"/>
  <c r="AV15" i="46"/>
  <c r="AW15" i="46" s="1"/>
  <c r="AX15" i="46" s="1"/>
  <c r="AM14" i="41"/>
  <c r="AE27" i="29"/>
  <c r="AG24" i="29"/>
  <c r="AS51" i="46"/>
  <c r="AT51" i="46" s="1"/>
  <c r="AO55" i="46"/>
  <c r="AP55" i="46" s="1"/>
  <c r="AC65" i="29"/>
  <c r="AD65" i="29" s="1"/>
  <c r="AG25" i="41"/>
  <c r="AV41" i="46"/>
  <c r="AW41" i="46" s="1"/>
  <c r="AX41" i="46" s="1"/>
  <c r="AM55" i="41"/>
  <c r="AO55" i="41" s="1"/>
  <c r="AP55" i="41" s="1"/>
  <c r="AE22" i="29"/>
  <c r="AG19" i="29"/>
  <c r="AE65" i="29"/>
  <c r="AV36" i="46"/>
  <c r="AW36" i="46" s="1"/>
  <c r="AX36" i="46" s="1"/>
  <c r="AV16" i="46"/>
  <c r="AW16" i="46" s="1"/>
  <c r="AX16" i="46" s="1"/>
  <c r="AE65" i="41"/>
  <c r="AG10" i="41"/>
  <c r="AG12" i="41" s="1"/>
  <c r="AS20" i="46"/>
  <c r="AT20" i="46" s="1"/>
  <c r="AC66" i="29"/>
  <c r="AD66" i="29" s="1"/>
  <c r="AJ67" i="46"/>
  <c r="AM34" i="29"/>
  <c r="AM37" i="29" s="1"/>
  <c r="AM35" i="41"/>
  <c r="AO35" i="41" s="1"/>
  <c r="AP35" i="41" s="1"/>
  <c r="AK50" i="41"/>
  <c r="AL50" i="41" s="1"/>
  <c r="AE52" i="41"/>
  <c r="AO25" i="29"/>
  <c r="AP25" i="29" s="1"/>
  <c r="AE12" i="29"/>
  <c r="AG9" i="29"/>
  <c r="AM17" i="29"/>
  <c r="AI57" i="41"/>
  <c r="AI52" i="29"/>
  <c r="AM49" i="29"/>
  <c r="AM52" i="29" s="1"/>
  <c r="AR66" i="46"/>
  <c r="AN62" i="46"/>
  <c r="AO59" i="46"/>
  <c r="AM41" i="29"/>
  <c r="AO41" i="29" s="1"/>
  <c r="AP41" i="29" s="1"/>
  <c r="AS55" i="46"/>
  <c r="AT55" i="46" s="1"/>
  <c r="AC67" i="46"/>
  <c r="AD67" i="46" s="1"/>
  <c r="AC65" i="41"/>
  <c r="AD65" i="41" s="1"/>
  <c r="Z37" i="41"/>
  <c r="AO46" i="41"/>
  <c r="AP46" i="41" s="1"/>
  <c r="AC42" i="41"/>
  <c r="AD42" i="41" s="1"/>
  <c r="AK9" i="29"/>
  <c r="AO31" i="29"/>
  <c r="AP31" i="29" s="1"/>
  <c r="AO61" i="29"/>
  <c r="AP61" i="29" s="1"/>
  <c r="AW20" i="46"/>
  <c r="AX20" i="46" s="1"/>
  <c r="AW26" i="46"/>
  <c r="AX26" i="46" s="1"/>
  <c r="AE62" i="29"/>
  <c r="AG59" i="29"/>
  <c r="AE64" i="29"/>
  <c r="AE17" i="29"/>
  <c r="AV19" i="46"/>
  <c r="AV22" i="46" s="1"/>
  <c r="AE42" i="29"/>
  <c r="AG14" i="29"/>
  <c r="AI22" i="41"/>
  <c r="DE14" i="41"/>
  <c r="AQ14" i="41" s="1"/>
  <c r="AU14" i="41" s="1"/>
  <c r="DE16" i="41"/>
  <c r="AQ16" i="41" s="1"/>
  <c r="AS16" i="41" s="1"/>
  <c r="AT16" i="41" s="1"/>
  <c r="DE9" i="41"/>
  <c r="AQ9" i="41" s="1"/>
  <c r="AU9" i="41" s="1"/>
  <c r="DE29" i="41"/>
  <c r="AQ29" i="41" s="1"/>
  <c r="AS29" i="41" s="1"/>
  <c r="DE50" i="41"/>
  <c r="AQ50" i="41" s="1"/>
  <c r="AU50" i="41" s="1"/>
  <c r="DF7" i="41"/>
  <c r="DE34" i="41"/>
  <c r="AQ34" i="41" s="1"/>
  <c r="AS34" i="41" s="1"/>
  <c r="DE36" i="41"/>
  <c r="AQ36" i="41" s="1"/>
  <c r="DE51" i="41"/>
  <c r="AQ51" i="41" s="1"/>
  <c r="AU51" i="41" s="1"/>
  <c r="AW51" i="41" s="1"/>
  <c r="AX51" i="41" s="1"/>
  <c r="DE60" i="41"/>
  <c r="AQ60" i="41" s="1"/>
  <c r="AU60" i="41" s="1"/>
  <c r="DE54" i="41"/>
  <c r="AQ54" i="41" s="1"/>
  <c r="AS54" i="41" s="1"/>
  <c r="DE49" i="41"/>
  <c r="AQ49" i="41" s="1"/>
  <c r="AS49" i="41" s="1"/>
  <c r="DE21" i="41"/>
  <c r="AQ21" i="41" s="1"/>
  <c r="DE56" i="41"/>
  <c r="AQ56" i="41" s="1"/>
  <c r="AU56" i="41" s="1"/>
  <c r="DE44" i="41"/>
  <c r="AQ44" i="41" s="1"/>
  <c r="DE25" i="41"/>
  <c r="AQ25" i="41" s="1"/>
  <c r="DE46" i="41"/>
  <c r="AQ46" i="41" s="1"/>
  <c r="AU46" i="41" s="1"/>
  <c r="DE40" i="41"/>
  <c r="AQ40" i="41" s="1"/>
  <c r="AS40" i="41" s="1"/>
  <c r="AT40" i="41" s="1"/>
  <c r="DE10" i="41"/>
  <c r="AQ10" i="41" s="1"/>
  <c r="AU10" i="41" s="1"/>
  <c r="AW10" i="41" s="1"/>
  <c r="DE31" i="41"/>
  <c r="AQ31" i="41" s="1"/>
  <c r="AS31" i="41" s="1"/>
  <c r="AT31" i="41" s="1"/>
  <c r="DE61" i="41"/>
  <c r="AQ61" i="41" s="1"/>
  <c r="AU61" i="41" s="1"/>
  <c r="DE26" i="41"/>
  <c r="AQ26" i="41" s="1"/>
  <c r="AU26" i="41" s="1"/>
  <c r="AW26" i="41" s="1"/>
  <c r="AX26" i="41" s="1"/>
  <c r="DE20" i="41"/>
  <c r="AQ20" i="41" s="1"/>
  <c r="AU20" i="41" s="1"/>
  <c r="DE15" i="41"/>
  <c r="AQ15" i="41" s="1"/>
  <c r="AU15" i="41" s="1"/>
  <c r="DE30" i="41"/>
  <c r="AQ30" i="41" s="1"/>
  <c r="AU30" i="41" s="1"/>
  <c r="DE59" i="41"/>
  <c r="AQ59" i="41" s="1"/>
  <c r="AU59" i="41" s="1"/>
  <c r="DE45" i="41"/>
  <c r="AQ45" i="41" s="1"/>
  <c r="DE24" i="41"/>
  <c r="AQ24" i="41" s="1"/>
  <c r="DE35" i="41"/>
  <c r="AQ35" i="41" s="1"/>
  <c r="AU35" i="41" s="1"/>
  <c r="DE41" i="41"/>
  <c r="AQ41" i="41" s="1"/>
  <c r="AS41" i="41" s="1"/>
  <c r="AT41" i="41" s="1"/>
  <c r="DE19" i="41"/>
  <c r="AQ19" i="41" s="1"/>
  <c r="AS19" i="41" s="1"/>
  <c r="DE39" i="41"/>
  <c r="AQ39" i="41" s="1"/>
  <c r="DE55" i="41"/>
  <c r="AQ55" i="41" s="1"/>
  <c r="AU55" i="41" s="1"/>
  <c r="DE11" i="41"/>
  <c r="AQ11" i="41" s="1"/>
  <c r="AI66" i="41"/>
  <c r="AM19" i="29"/>
  <c r="AO19" i="29" s="1"/>
  <c r="AN12" i="46"/>
  <c r="AO9" i="46"/>
  <c r="AN64" i="46"/>
  <c r="AV11" i="46"/>
  <c r="AW11" i="46" s="1"/>
  <c r="AX11" i="46" s="1"/>
  <c r="AM56" i="29"/>
  <c r="AO56" i="29" s="1"/>
  <c r="AP56" i="29" s="1"/>
  <c r="AI42" i="29"/>
  <c r="AI27" i="29"/>
  <c r="AI66" i="29"/>
  <c r="AI47" i="29"/>
  <c r="AR64" i="46"/>
  <c r="AR17" i="46"/>
  <c r="AV31" i="46"/>
  <c r="AV32" i="46" s="1"/>
  <c r="AR62" i="46"/>
  <c r="AR12" i="46"/>
  <c r="AR32" i="46"/>
  <c r="AV50" i="46"/>
  <c r="AW50" i="46" s="1"/>
  <c r="AX50" i="46" s="1"/>
  <c r="AE47" i="41"/>
  <c r="AG44" i="41"/>
  <c r="AE22" i="41"/>
  <c r="AG19" i="41"/>
  <c r="AS35" i="46"/>
  <c r="AT35" i="46" s="1"/>
  <c r="AG30" i="41"/>
  <c r="AV35" i="46"/>
  <c r="AV39" i="46"/>
  <c r="AV14" i="46"/>
  <c r="AW14" i="46" s="1"/>
  <c r="AS26" i="46"/>
  <c r="AT26" i="46" s="1"/>
  <c r="AN66" i="46"/>
  <c r="AO11" i="46"/>
  <c r="AV61" i="46"/>
  <c r="AV62" i="46" s="1"/>
  <c r="AM52" i="41"/>
  <c r="Z54" i="41"/>
  <c r="Y57" i="41"/>
  <c r="Z57" i="41" s="1"/>
  <c r="AM44" i="41"/>
  <c r="AM47" i="41" s="1"/>
  <c r="AI47" i="41"/>
  <c r="AI64" i="29"/>
  <c r="AI17" i="29"/>
  <c r="AI65" i="29"/>
  <c r="AE52" i="29"/>
  <c r="AG49" i="29"/>
  <c r="AM56" i="41"/>
  <c r="AO56" i="41" s="1"/>
  <c r="AP56" i="41" s="1"/>
  <c r="AK56" i="41"/>
  <c r="AL56" i="41" s="1"/>
  <c r="AO30" i="41"/>
  <c r="AP30" i="41" s="1"/>
  <c r="Y27" i="41"/>
  <c r="Z27" i="41" s="1"/>
  <c r="AC37" i="41"/>
  <c r="AD37" i="41" s="1"/>
  <c r="AK66" i="46"/>
  <c r="AL66" i="46" s="1"/>
  <c r="AS11" i="46"/>
  <c r="AT11" i="46" s="1"/>
  <c r="AS15" i="46"/>
  <c r="AT15" i="46" s="1"/>
  <c r="AG32" i="46"/>
  <c r="AH32" i="46" s="1"/>
  <c r="Z57" i="29"/>
  <c r="Z32" i="29"/>
  <c r="AC52" i="29"/>
  <c r="AD52" i="29" s="1"/>
  <c r="AO46" i="29"/>
  <c r="AP46" i="29" s="1"/>
  <c r="AK26" i="29"/>
  <c r="AL26" i="29" s="1"/>
  <c r="AK12" i="46"/>
  <c r="AL12" i="46" s="1"/>
  <c r="AO50" i="29"/>
  <c r="AP50" i="29" s="1"/>
  <c r="AS19" i="46"/>
  <c r="AT19" i="46" s="1"/>
  <c r="AK49" i="29"/>
  <c r="AL49" i="29" s="1"/>
  <c r="AK14" i="29"/>
  <c r="AW60" i="46"/>
  <c r="AX60" i="46" s="1"/>
  <c r="AW45" i="46"/>
  <c r="AX45" i="46" s="1"/>
  <c r="AE32" i="29"/>
  <c r="AG29" i="29"/>
  <c r="AE66" i="29"/>
  <c r="AM31" i="41"/>
  <c r="AO31" i="41" s="1"/>
  <c r="AA67" i="41"/>
  <c r="AI65" i="41"/>
  <c r="AI62" i="41"/>
  <c r="AI27" i="41"/>
  <c r="AN52" i="46"/>
  <c r="AI32" i="29"/>
  <c r="AM21" i="29"/>
  <c r="AO21" i="29" s="1"/>
  <c r="AP21" i="29" s="1"/>
  <c r="AR52" i="46"/>
  <c r="AV49" i="46"/>
  <c r="AV51" i="46"/>
  <c r="AW51" i="46" s="1"/>
  <c r="AX51" i="46" s="1"/>
  <c r="AN65" i="46"/>
  <c r="AO15" i="46"/>
  <c r="AP15" i="46" s="1"/>
  <c r="AV25" i="46"/>
  <c r="AW25" i="46" s="1"/>
  <c r="AX25" i="46" s="1"/>
  <c r="AE62" i="41"/>
  <c r="AM20" i="41"/>
  <c r="AM22" i="41" s="1"/>
  <c r="AM60" i="41"/>
  <c r="AO60" i="41" s="1"/>
  <c r="AP60" i="41" s="1"/>
  <c r="AE64" i="41"/>
  <c r="AE17" i="41"/>
  <c r="AK20" i="41"/>
  <c r="AL20" i="41" s="1"/>
  <c r="AV56" i="46"/>
  <c r="AW56" i="46" s="1"/>
  <c r="AX56" i="46" s="1"/>
  <c r="AM59" i="41"/>
  <c r="AM61" i="41"/>
  <c r="AO61" i="41" s="1"/>
  <c r="AP61" i="41" s="1"/>
  <c r="AG54" i="41"/>
  <c r="AM29" i="29"/>
  <c r="AM32" i="29" s="1"/>
  <c r="AG16" i="29"/>
  <c r="AH16" i="29" s="1"/>
  <c r="AM40" i="29"/>
  <c r="AG10" i="29"/>
  <c r="AU22" i="45"/>
  <c r="CJ67" i="57"/>
  <c r="AX64" i="57"/>
  <c r="AW67" i="57"/>
  <c r="AX67" i="57" s="1"/>
  <c r="BN16" i="57"/>
  <c r="BM66" i="57"/>
  <c r="BN66" i="57" s="1"/>
  <c r="CC67" i="57"/>
  <c r="CD67" i="57" s="1"/>
  <c r="CD64" i="57"/>
  <c r="AP64" i="57"/>
  <c r="AO67" i="57"/>
  <c r="AP67" i="57" s="1"/>
  <c r="R64" i="57"/>
  <c r="Q67" i="57"/>
  <c r="R67" i="57" s="1"/>
  <c r="AH64" i="57"/>
  <c r="AG67" i="57"/>
  <c r="AH67" i="57" s="1"/>
  <c r="CT16" i="57"/>
  <c r="CS66" i="57"/>
  <c r="CT66" i="57" s="1"/>
  <c r="CR67" i="57"/>
  <c r="BM17" i="57"/>
  <c r="BN17" i="57" s="1"/>
  <c r="CS17" i="57"/>
  <c r="CT17" i="57" s="1"/>
  <c r="CS64" i="57"/>
  <c r="CT14" i="57"/>
  <c r="CL64" i="57"/>
  <c r="BU17" i="57"/>
  <c r="BV17" i="57" s="1"/>
  <c r="BV14" i="57"/>
  <c r="BU64" i="57"/>
  <c r="CL15" i="57"/>
  <c r="CK65" i="57"/>
  <c r="CL65" i="57" s="1"/>
  <c r="CK17" i="57"/>
  <c r="CL17" i="57" s="1"/>
  <c r="BE67" i="57"/>
  <c r="BF67" i="57" s="1"/>
  <c r="BF64" i="57"/>
  <c r="CL16" i="57"/>
  <c r="CK66" i="57"/>
  <c r="CL66" i="57" s="1"/>
  <c r="CT15" i="57"/>
  <c r="CS65" i="57"/>
  <c r="CT65" i="57" s="1"/>
  <c r="Z64" i="57"/>
  <c r="Y67" i="57"/>
  <c r="Z67" i="57" s="1"/>
  <c r="BN64" i="57"/>
  <c r="CD17" i="54"/>
  <c r="CD14" i="54"/>
  <c r="AU47" i="46"/>
  <c r="BY50" i="53"/>
  <c r="BZ50" i="53" s="1"/>
  <c r="CA50" i="53" s="1"/>
  <c r="CB50" i="53" s="1"/>
  <c r="CC50" i="53" s="1"/>
  <c r="CD50" i="53" s="1"/>
  <c r="BY36" i="53"/>
  <c r="BZ36" i="53" s="1"/>
  <c r="CA36" i="53" s="1"/>
  <c r="CB36" i="53" s="1"/>
  <c r="CC36" i="53" s="1"/>
  <c r="CD36" i="53" s="1"/>
  <c r="BW37" i="53"/>
  <c r="BN16" i="54"/>
  <c r="BM66" i="54"/>
  <c r="BF64" i="54"/>
  <c r="BE67" i="54"/>
  <c r="BF67" i="54" s="1"/>
  <c r="AH64" i="54"/>
  <c r="AG67" i="54"/>
  <c r="AH67" i="54" s="1"/>
  <c r="AO67" i="54"/>
  <c r="AP67" i="54" s="1"/>
  <c r="AP64" i="54"/>
  <c r="Y67" i="54"/>
  <c r="Z67" i="54" s="1"/>
  <c r="Z64" i="54"/>
  <c r="AX64" i="54"/>
  <c r="AW67" i="54"/>
  <c r="AX67" i="54" s="1"/>
  <c r="I67" i="54"/>
  <c r="J67" i="54" s="1"/>
  <c r="J64" i="54"/>
  <c r="BM17" i="54"/>
  <c r="BN17" i="54" s="1"/>
  <c r="Q67" i="54"/>
  <c r="R67" i="54" s="1"/>
  <c r="R64" i="54"/>
  <c r="CQ42" i="54"/>
  <c r="CR39" i="54"/>
  <c r="CK44" i="54"/>
  <c r="CJ47" i="54"/>
  <c r="CK49" i="54"/>
  <c r="CJ52" i="54"/>
  <c r="CJ64" i="54"/>
  <c r="CJ12" i="54"/>
  <c r="CK9" i="54"/>
  <c r="CJ37" i="54"/>
  <c r="CK34" i="54"/>
  <c r="CC27" i="54"/>
  <c r="CD27" i="54" s="1"/>
  <c r="CD24" i="54"/>
  <c r="CQ47" i="54"/>
  <c r="CR44" i="54"/>
  <c r="CJ22" i="54"/>
  <c r="CK19" i="54"/>
  <c r="CQ27" i="54"/>
  <c r="CR24" i="54"/>
  <c r="CJ66" i="54"/>
  <c r="CK11" i="54"/>
  <c r="CQ17" i="54"/>
  <c r="CR14" i="54"/>
  <c r="CQ62" i="54"/>
  <c r="CR59" i="54"/>
  <c r="BV64" i="54"/>
  <c r="BU67" i="54"/>
  <c r="BV67" i="54" s="1"/>
  <c r="CK39" i="54"/>
  <c r="CJ42" i="54"/>
  <c r="CC64" i="54"/>
  <c r="CC12" i="54"/>
  <c r="CD12" i="54" s="1"/>
  <c r="CD9" i="54"/>
  <c r="CQ32" i="54"/>
  <c r="CR29" i="54"/>
  <c r="CQ64" i="54"/>
  <c r="CQ12" i="54"/>
  <c r="CR9" i="54"/>
  <c r="CC57" i="54"/>
  <c r="CD57" i="54" s="1"/>
  <c r="CD54" i="54"/>
  <c r="CK29" i="54"/>
  <c r="CJ32" i="54"/>
  <c r="CQ65" i="54"/>
  <c r="CR10" i="54"/>
  <c r="CJ62" i="54"/>
  <c r="CK59" i="54"/>
  <c r="CQ52" i="54"/>
  <c r="CR49" i="54"/>
  <c r="CC22" i="54"/>
  <c r="CD22" i="54" s="1"/>
  <c r="CD19" i="54"/>
  <c r="CC32" i="54"/>
  <c r="CD32" i="54" s="1"/>
  <c r="CD29" i="54"/>
  <c r="CP64" i="54"/>
  <c r="CO67" i="54"/>
  <c r="CP67" i="54" s="1"/>
  <c r="CQ66" i="54"/>
  <c r="CR11" i="54"/>
  <c r="CC65" i="54"/>
  <c r="CD65" i="54" s="1"/>
  <c r="CD10" i="54"/>
  <c r="CC37" i="54"/>
  <c r="CD37" i="54" s="1"/>
  <c r="CD34" i="54"/>
  <c r="CC47" i="54"/>
  <c r="CD47" i="54" s="1"/>
  <c r="CD44" i="54"/>
  <c r="CQ57" i="54"/>
  <c r="CR54" i="54"/>
  <c r="CI67" i="54"/>
  <c r="CC52" i="54"/>
  <c r="CD52" i="54" s="1"/>
  <c r="CD49" i="54"/>
  <c r="CD59" i="54"/>
  <c r="CC62" i="54"/>
  <c r="CD62" i="54" s="1"/>
  <c r="CQ37" i="54"/>
  <c r="CR34" i="54"/>
  <c r="CJ17" i="54"/>
  <c r="CK14" i="54"/>
  <c r="CJ27" i="54"/>
  <c r="CK24" i="54"/>
  <c r="CJ57" i="54"/>
  <c r="CK54" i="54"/>
  <c r="CC66" i="54"/>
  <c r="CD66" i="54" s="1"/>
  <c r="CD11" i="54"/>
  <c r="CQ22" i="54"/>
  <c r="CR19" i="54"/>
  <c r="CJ65" i="54"/>
  <c r="CK10" i="54"/>
  <c r="CB67" i="54"/>
  <c r="CC42" i="54"/>
  <c r="CD42" i="54" s="1"/>
  <c r="CD39" i="54"/>
  <c r="BY41" i="53"/>
  <c r="BZ41" i="53" s="1"/>
  <c r="CA41" i="53" s="1"/>
  <c r="CB41" i="53" s="1"/>
  <c r="CC41" i="53" s="1"/>
  <c r="CD41" i="53" s="1"/>
  <c r="BY25" i="53"/>
  <c r="BZ25" i="53" s="1"/>
  <c r="CA25" i="53" s="1"/>
  <c r="CB25" i="53" s="1"/>
  <c r="CC25" i="53" s="1"/>
  <c r="CD25" i="53" s="1"/>
  <c r="BY31" i="53"/>
  <c r="BZ31" i="53" s="1"/>
  <c r="CA31" i="53" s="1"/>
  <c r="CB31" i="53" s="1"/>
  <c r="CC31" i="53" s="1"/>
  <c r="CD31" i="53" s="1"/>
  <c r="BC11" i="46"/>
  <c r="AG35" i="42"/>
  <c r="AH35" i="42" s="1"/>
  <c r="Z12" i="40"/>
  <c r="AV56" i="41"/>
  <c r="Z52" i="40"/>
  <c r="AU52" i="46"/>
  <c r="AP64" i="53"/>
  <c r="BE20" i="50"/>
  <c r="BF20" i="50" s="1"/>
  <c r="BC67" i="53"/>
  <c r="J64" i="53"/>
  <c r="I67" i="53"/>
  <c r="J67" i="53" s="1"/>
  <c r="Z64" i="53"/>
  <c r="Y67" i="53"/>
  <c r="Z67" i="53" s="1"/>
  <c r="R64" i="53"/>
  <c r="Q67" i="53"/>
  <c r="R67" i="53" s="1"/>
  <c r="AG67" i="53"/>
  <c r="AH67" i="53" s="1"/>
  <c r="AH64" i="53"/>
  <c r="BY26" i="53"/>
  <c r="BZ26" i="53" s="1"/>
  <c r="CA26" i="53" s="1"/>
  <c r="CB26" i="53" s="1"/>
  <c r="CC26" i="53" s="1"/>
  <c r="CD26" i="53" s="1"/>
  <c r="BW17" i="53"/>
  <c r="BW62" i="53"/>
  <c r="AW67" i="53"/>
  <c r="AX67" i="53" s="1"/>
  <c r="BY45" i="53"/>
  <c r="BZ45" i="53" s="1"/>
  <c r="CA45" i="53" s="1"/>
  <c r="CB45" i="53" s="1"/>
  <c r="CC45" i="53" s="1"/>
  <c r="CD45" i="53" s="1"/>
  <c r="BY51" i="53"/>
  <c r="BZ51" i="53" s="1"/>
  <c r="CA51" i="53" s="1"/>
  <c r="CB51" i="53" s="1"/>
  <c r="CC51" i="53" s="1"/>
  <c r="CD51" i="53" s="1"/>
  <c r="BU30" i="53"/>
  <c r="BV30" i="53" s="1"/>
  <c r="BR39" i="53"/>
  <c r="BQ42" i="53"/>
  <c r="BR42" i="53" s="1"/>
  <c r="BX66" i="53"/>
  <c r="BY11" i="53"/>
  <c r="DX61" i="53"/>
  <c r="CF61" i="53" s="1"/>
  <c r="DX60" i="53"/>
  <c r="CF60" i="53" s="1"/>
  <c r="DX56" i="53"/>
  <c r="CF56" i="53" s="1"/>
  <c r="DX55" i="53"/>
  <c r="CF55" i="53" s="1"/>
  <c r="DX59" i="53"/>
  <c r="CF59" i="53" s="1"/>
  <c r="DX54" i="53"/>
  <c r="CF54" i="53" s="1"/>
  <c r="DX51" i="53"/>
  <c r="CF51" i="53" s="1"/>
  <c r="DX50" i="53"/>
  <c r="CF50" i="53" s="1"/>
  <c r="DX49" i="53"/>
  <c r="CF49" i="53" s="1"/>
  <c r="DX40" i="53"/>
  <c r="CF40" i="53" s="1"/>
  <c r="DX46" i="53"/>
  <c r="CF46" i="53" s="1"/>
  <c r="DX45" i="53"/>
  <c r="CF45" i="53" s="1"/>
  <c r="DX36" i="53"/>
  <c r="CF36" i="53" s="1"/>
  <c r="DX35" i="53"/>
  <c r="CF35" i="53" s="1"/>
  <c r="DX44" i="53"/>
  <c r="CF44" i="53" s="1"/>
  <c r="DX24" i="53"/>
  <c r="CF24" i="53" s="1"/>
  <c r="DX34" i="53"/>
  <c r="CF34" i="53" s="1"/>
  <c r="DX30" i="53"/>
  <c r="CF30" i="53" s="1"/>
  <c r="DX29" i="53"/>
  <c r="CF29" i="53" s="1"/>
  <c r="DX25" i="53"/>
  <c r="CF25" i="53" s="1"/>
  <c r="DX14" i="53"/>
  <c r="CF14" i="53" s="1"/>
  <c r="DX11" i="53"/>
  <c r="CF11" i="53" s="1"/>
  <c r="DX10" i="53"/>
  <c r="CF10" i="53" s="1"/>
  <c r="DX21" i="53"/>
  <c r="CF21" i="53" s="1"/>
  <c r="DX20" i="53"/>
  <c r="CF20" i="53" s="1"/>
  <c r="DX16" i="53"/>
  <c r="CF16" i="53" s="1"/>
  <c r="DX41" i="53"/>
  <c r="CF41" i="53" s="1"/>
  <c r="DX31" i="53"/>
  <c r="CF31" i="53" s="1"/>
  <c r="DX26" i="53"/>
  <c r="CF26" i="53" s="1"/>
  <c r="DX19" i="53"/>
  <c r="CF19" i="53" s="1"/>
  <c r="DX15" i="53"/>
  <c r="CF15" i="53" s="1"/>
  <c r="DX39" i="53"/>
  <c r="CF39" i="53" s="1"/>
  <c r="DY7" i="53"/>
  <c r="DX9" i="53"/>
  <c r="CF9" i="53" s="1"/>
  <c r="BX52" i="53"/>
  <c r="BY49" i="53"/>
  <c r="BQ37" i="53"/>
  <c r="BR37" i="53" s="1"/>
  <c r="BR34" i="53"/>
  <c r="BS34" i="53" s="1"/>
  <c r="BQ65" i="53"/>
  <c r="BR65" i="53" s="1"/>
  <c r="BR10" i="53"/>
  <c r="BS10" i="53" s="1"/>
  <c r="BK37" i="53"/>
  <c r="BL34" i="53"/>
  <c r="BM22" i="53"/>
  <c r="BN22" i="53" s="1"/>
  <c r="BN19" i="53"/>
  <c r="BK42" i="53"/>
  <c r="BL39" i="53"/>
  <c r="BR54" i="53"/>
  <c r="BQ57" i="53"/>
  <c r="BR57" i="53" s="1"/>
  <c r="BX65" i="53"/>
  <c r="BY10" i="53"/>
  <c r="BX32" i="53"/>
  <c r="BY29" i="53"/>
  <c r="BX64" i="53"/>
  <c r="BY9" i="53"/>
  <c r="BX12" i="53"/>
  <c r="BY39" i="53"/>
  <c r="BX42" i="53"/>
  <c r="DJ61" i="53"/>
  <c r="CE61" i="53" s="1"/>
  <c r="DJ60" i="53"/>
  <c r="CE60" i="53" s="1"/>
  <c r="DJ59" i="53"/>
  <c r="CE59" i="53" s="1"/>
  <c r="DJ56" i="53"/>
  <c r="CE56" i="53" s="1"/>
  <c r="DJ55" i="53"/>
  <c r="CE55" i="53" s="1"/>
  <c r="DJ54" i="53"/>
  <c r="CE54" i="53" s="1"/>
  <c r="DJ51" i="53"/>
  <c r="CE51" i="53" s="1"/>
  <c r="DJ50" i="53"/>
  <c r="CE50" i="53" s="1"/>
  <c r="DJ39" i="53"/>
  <c r="CE39" i="53" s="1"/>
  <c r="DJ44" i="53"/>
  <c r="CE44" i="53" s="1"/>
  <c r="DJ40" i="53"/>
  <c r="CE40" i="53" s="1"/>
  <c r="DJ36" i="53"/>
  <c r="CE36" i="53" s="1"/>
  <c r="DJ35" i="53"/>
  <c r="CE35" i="53" s="1"/>
  <c r="DJ41" i="53"/>
  <c r="CE41" i="53" s="1"/>
  <c r="DJ31" i="53"/>
  <c r="CE31" i="53" s="1"/>
  <c r="DJ26" i="53"/>
  <c r="CE26" i="53" s="1"/>
  <c r="DJ46" i="53"/>
  <c r="CE46" i="53" s="1"/>
  <c r="DJ24" i="53"/>
  <c r="CE24" i="53" s="1"/>
  <c r="DJ14" i="53"/>
  <c r="CE14" i="53" s="1"/>
  <c r="DJ11" i="53"/>
  <c r="CE11" i="53" s="1"/>
  <c r="DJ10" i="53"/>
  <c r="CE10" i="53" s="1"/>
  <c r="DJ45" i="53"/>
  <c r="CE45" i="53" s="1"/>
  <c r="DJ9" i="53"/>
  <c r="CE9" i="53" s="1"/>
  <c r="DK7" i="53"/>
  <c r="DJ49" i="53"/>
  <c r="CE49" i="53" s="1"/>
  <c r="DJ34" i="53"/>
  <c r="CE34" i="53" s="1"/>
  <c r="DJ21" i="53"/>
  <c r="CE21" i="53" s="1"/>
  <c r="DJ20" i="53"/>
  <c r="CE20" i="53" s="1"/>
  <c r="DJ19" i="53"/>
  <c r="CE19" i="53" s="1"/>
  <c r="DJ25" i="53"/>
  <c r="CE25" i="53" s="1"/>
  <c r="DJ16" i="53"/>
  <c r="CE16" i="53" s="1"/>
  <c r="DJ30" i="53"/>
  <c r="CE30" i="53" s="1"/>
  <c r="DJ29" i="53"/>
  <c r="CE29" i="53" s="1"/>
  <c r="DJ15" i="53"/>
  <c r="CE15" i="53" s="1"/>
  <c r="BW32" i="53"/>
  <c r="BW27" i="53"/>
  <c r="BW52" i="53"/>
  <c r="BK32" i="53"/>
  <c r="BL29" i="53"/>
  <c r="BD62" i="53"/>
  <c r="BE59" i="53"/>
  <c r="BT57" i="53"/>
  <c r="BU54" i="53"/>
  <c r="BL66" i="53"/>
  <c r="BM11" i="53"/>
  <c r="BM44" i="53"/>
  <c r="BL47" i="53"/>
  <c r="BQ27" i="53"/>
  <c r="BR27" i="53" s="1"/>
  <c r="BR24" i="53"/>
  <c r="BS24" i="53" s="1"/>
  <c r="BS27" i="53" s="1"/>
  <c r="BT52" i="53"/>
  <c r="BD65" i="53"/>
  <c r="BE10" i="53"/>
  <c r="BD12" i="53"/>
  <c r="BT42" i="53"/>
  <c r="BU39" i="53"/>
  <c r="BE52" i="53"/>
  <c r="BF52" i="53" s="1"/>
  <c r="BF49" i="53"/>
  <c r="BT17" i="53"/>
  <c r="BU14" i="53"/>
  <c r="BQ47" i="53"/>
  <c r="BR47" i="53" s="1"/>
  <c r="BR44" i="53"/>
  <c r="BS44" i="53" s="1"/>
  <c r="BX17" i="53"/>
  <c r="BY14" i="53"/>
  <c r="BY30" i="53"/>
  <c r="BZ30" i="53" s="1"/>
  <c r="CA30" i="53" s="1"/>
  <c r="CB30" i="53" s="1"/>
  <c r="CC30" i="53" s="1"/>
  <c r="CD30" i="53" s="1"/>
  <c r="BY15" i="53"/>
  <c r="BZ15" i="53" s="1"/>
  <c r="CA15" i="53" s="1"/>
  <c r="CB15" i="53" s="1"/>
  <c r="CC15" i="53" s="1"/>
  <c r="CD15" i="53" s="1"/>
  <c r="BY21" i="53"/>
  <c r="BZ21" i="53" s="1"/>
  <c r="CA21" i="53" s="1"/>
  <c r="CB21" i="53" s="1"/>
  <c r="CC21" i="53" s="1"/>
  <c r="CD21" i="53" s="1"/>
  <c r="BY24" i="53"/>
  <c r="BX27" i="53"/>
  <c r="BX47" i="53"/>
  <c r="BY44" i="53"/>
  <c r="BY56" i="53"/>
  <c r="BZ56" i="53" s="1"/>
  <c r="CA56" i="53" s="1"/>
  <c r="CB56" i="53" s="1"/>
  <c r="CC56" i="53" s="1"/>
  <c r="CD56" i="53" s="1"/>
  <c r="BR19" i="53"/>
  <c r="BS19" i="53" s="1"/>
  <c r="BQ22" i="53"/>
  <c r="BR22" i="53" s="1"/>
  <c r="BD64" i="53"/>
  <c r="BW64" i="53"/>
  <c r="BW12" i="53"/>
  <c r="BW22" i="53"/>
  <c r="BW57" i="53"/>
  <c r="BK64" i="53"/>
  <c r="BK12" i="53"/>
  <c r="BL9" i="53"/>
  <c r="BQ52" i="53"/>
  <c r="BR52" i="53" s="1"/>
  <c r="BR49" i="53"/>
  <c r="BS49" i="53" s="1"/>
  <c r="BE42" i="53"/>
  <c r="BF42" i="53" s="1"/>
  <c r="BF39" i="53"/>
  <c r="BS42" i="53"/>
  <c r="BQ66" i="53"/>
  <c r="BR66" i="53" s="1"/>
  <c r="BR11" i="53"/>
  <c r="BS11" i="53" s="1"/>
  <c r="BT32" i="53"/>
  <c r="BR14" i="53"/>
  <c r="BQ17" i="53"/>
  <c r="BR17" i="53" s="1"/>
  <c r="BP67" i="53"/>
  <c r="BX22" i="53"/>
  <c r="BY19" i="53"/>
  <c r="BX62" i="53"/>
  <c r="BY59" i="53"/>
  <c r="BQ62" i="53"/>
  <c r="BR62" i="53" s="1"/>
  <c r="BR59" i="53"/>
  <c r="BS59" i="53" s="1"/>
  <c r="BI67" i="53"/>
  <c r="BJ67" i="53" s="1"/>
  <c r="BJ64" i="53"/>
  <c r="BT27" i="53"/>
  <c r="BQ64" i="53"/>
  <c r="BQ12" i="53"/>
  <c r="BR12" i="53" s="1"/>
  <c r="BR9" i="53"/>
  <c r="BS9" i="53" s="1"/>
  <c r="BY46" i="53"/>
  <c r="BZ46" i="53" s="1"/>
  <c r="CA46" i="53" s="1"/>
  <c r="CB46" i="53" s="1"/>
  <c r="CC46" i="53" s="1"/>
  <c r="CD46" i="53" s="1"/>
  <c r="BX37" i="53"/>
  <c r="BY34" i="53"/>
  <c r="BY16" i="53"/>
  <c r="BZ16" i="53" s="1"/>
  <c r="CA16" i="53" s="1"/>
  <c r="CB16" i="53" s="1"/>
  <c r="CC16" i="53" s="1"/>
  <c r="CD16" i="53" s="1"/>
  <c r="BY40" i="53"/>
  <c r="BZ40" i="53" s="1"/>
  <c r="CA40" i="53" s="1"/>
  <c r="CB40" i="53" s="1"/>
  <c r="CC40" i="53" s="1"/>
  <c r="CD40" i="53" s="1"/>
  <c r="BX57" i="53"/>
  <c r="BY54" i="53"/>
  <c r="BY60" i="53"/>
  <c r="BZ60" i="53" s="1"/>
  <c r="CA60" i="53" s="1"/>
  <c r="CB60" i="53" s="1"/>
  <c r="CC60" i="53" s="1"/>
  <c r="CD60" i="53" s="1"/>
  <c r="BW65" i="53"/>
  <c r="BW66" i="53"/>
  <c r="BW47" i="53"/>
  <c r="BW42" i="53"/>
  <c r="BM49" i="53"/>
  <c r="BL52" i="53"/>
  <c r="BE37" i="53"/>
  <c r="BF37" i="53" s="1"/>
  <c r="BF34" i="53"/>
  <c r="BU60" i="53"/>
  <c r="BV60" i="53" s="1"/>
  <c r="BE22" i="53"/>
  <c r="BF22" i="53" s="1"/>
  <c r="BF19" i="53"/>
  <c r="BM17" i="53"/>
  <c r="BN17" i="53" s="1"/>
  <c r="BN14" i="53"/>
  <c r="BK62" i="53"/>
  <c r="BL59" i="53"/>
  <c r="BQ32" i="53"/>
  <c r="BR32" i="53" s="1"/>
  <c r="BR29" i="53"/>
  <c r="BS29" i="53" s="1"/>
  <c r="BK65" i="53"/>
  <c r="BM10" i="53"/>
  <c r="BS17" i="53"/>
  <c r="BK57" i="53"/>
  <c r="BL54" i="53"/>
  <c r="BO67" i="53"/>
  <c r="AU62" i="46"/>
  <c r="Z62" i="40"/>
  <c r="AG55" i="42"/>
  <c r="AH55" i="42" s="1"/>
  <c r="I67" i="48"/>
  <c r="J67" i="48" s="1"/>
  <c r="Z42" i="40"/>
  <c r="AG40" i="42"/>
  <c r="AH40" i="42" s="1"/>
  <c r="AU32" i="45"/>
  <c r="Y17" i="40"/>
  <c r="Z17" i="40" s="1"/>
  <c r="AE52" i="42"/>
  <c r="AG45" i="42"/>
  <c r="AH45" i="42" s="1"/>
  <c r="AK31" i="42"/>
  <c r="AL31" i="42" s="1"/>
  <c r="AK36" i="42"/>
  <c r="AL36" i="42" s="1"/>
  <c r="Z42" i="42"/>
  <c r="AG41" i="42"/>
  <c r="AH41" i="42" s="1"/>
  <c r="AE42" i="42"/>
  <c r="AM67" i="45"/>
  <c r="AM60" i="40"/>
  <c r="AO60" i="40" s="1"/>
  <c r="AP60" i="40" s="1"/>
  <c r="AG61" i="42"/>
  <c r="AH61" i="42" s="1"/>
  <c r="AE66" i="42"/>
  <c r="AM61" i="40"/>
  <c r="AO61" i="40" s="1"/>
  <c r="AP61" i="40" s="1"/>
  <c r="AG60" i="42"/>
  <c r="AH60" i="42" s="1"/>
  <c r="AE62" i="40"/>
  <c r="AE57" i="42"/>
  <c r="AU57" i="45"/>
  <c r="AG51" i="42"/>
  <c r="AH51" i="42" s="1"/>
  <c r="Z66" i="40"/>
  <c r="BC42" i="50"/>
  <c r="AE37" i="42"/>
  <c r="AU37" i="46"/>
  <c r="Z65" i="40"/>
  <c r="AK35" i="42"/>
  <c r="AL35" i="42" s="1"/>
  <c r="I67" i="41"/>
  <c r="J67" i="41" s="1"/>
  <c r="Y22" i="40"/>
  <c r="Z22" i="40" s="1"/>
  <c r="AV36" i="29"/>
  <c r="AG25" i="42"/>
  <c r="AH25" i="42" s="1"/>
  <c r="AF67" i="29"/>
  <c r="AG26" i="42"/>
  <c r="AH26" i="42" s="1"/>
  <c r="AG20" i="42"/>
  <c r="AH20" i="42" s="1"/>
  <c r="AV26" i="29"/>
  <c r="AV40" i="29"/>
  <c r="AV35" i="29"/>
  <c r="AH64" i="50"/>
  <c r="AK16" i="42"/>
  <c r="AL16" i="42" s="1"/>
  <c r="AV46" i="29"/>
  <c r="AK15" i="42"/>
  <c r="AL15" i="42" s="1"/>
  <c r="AV50" i="29"/>
  <c r="AV51" i="29"/>
  <c r="AV55" i="29"/>
  <c r="AQ67" i="45"/>
  <c r="AM11" i="40"/>
  <c r="AO11" i="40" s="1"/>
  <c r="W67" i="40"/>
  <c r="BC12" i="50"/>
  <c r="AV20" i="29"/>
  <c r="AV45" i="29"/>
  <c r="AV60" i="29"/>
  <c r="X67" i="42"/>
  <c r="AV41" i="29"/>
  <c r="AV31" i="29"/>
  <c r="DS35" i="48"/>
  <c r="AR35" i="48" s="1"/>
  <c r="AV35" i="48" s="1"/>
  <c r="DS44" i="48"/>
  <c r="AR44" i="48" s="1"/>
  <c r="DS46" i="48"/>
  <c r="AR46" i="48" s="1"/>
  <c r="DS39" i="48"/>
  <c r="AR39" i="48" s="1"/>
  <c r="DS21" i="48"/>
  <c r="AR21" i="48" s="1"/>
  <c r="DS59" i="48"/>
  <c r="AR59" i="48" s="1"/>
  <c r="AV59" i="48" s="1"/>
  <c r="DS49" i="48"/>
  <c r="AR49" i="48" s="1"/>
  <c r="AV49" i="48" s="1"/>
  <c r="DS20" i="48"/>
  <c r="AR20" i="48" s="1"/>
  <c r="AV20" i="48" s="1"/>
  <c r="DS10" i="48"/>
  <c r="AR10" i="48" s="1"/>
  <c r="AV10" i="48" s="1"/>
  <c r="DS51" i="48"/>
  <c r="AR51" i="48" s="1"/>
  <c r="DS55" i="48"/>
  <c r="AR55" i="48" s="1"/>
  <c r="DS24" i="48"/>
  <c r="AR24" i="48" s="1"/>
  <c r="AV24" i="48" s="1"/>
  <c r="DS9" i="48"/>
  <c r="AR9" i="48" s="1"/>
  <c r="DS45" i="48"/>
  <c r="AR45" i="48" s="1"/>
  <c r="DS60" i="48"/>
  <c r="AR60" i="48" s="1"/>
  <c r="DS31" i="48"/>
  <c r="AR31" i="48" s="1"/>
  <c r="DS11" i="48"/>
  <c r="AR11" i="48" s="1"/>
  <c r="DS50" i="48"/>
  <c r="AR50" i="48" s="1"/>
  <c r="DS19" i="48"/>
  <c r="AR19" i="48" s="1"/>
  <c r="DS61" i="48"/>
  <c r="AR61" i="48" s="1"/>
  <c r="AV61" i="48" s="1"/>
  <c r="DS25" i="48"/>
  <c r="AR25" i="48" s="1"/>
  <c r="AV25" i="48" s="1"/>
  <c r="DS29" i="48"/>
  <c r="AR29" i="48" s="1"/>
  <c r="DS54" i="48"/>
  <c r="AR54" i="48" s="1"/>
  <c r="DS34" i="48"/>
  <c r="AR34" i="48" s="1"/>
  <c r="DS40" i="48"/>
  <c r="AR40" i="48" s="1"/>
  <c r="AV40" i="48" s="1"/>
  <c r="DS30" i="48"/>
  <c r="AR30" i="48" s="1"/>
  <c r="DS56" i="48"/>
  <c r="AR56" i="48" s="1"/>
  <c r="AV56" i="48" s="1"/>
  <c r="DS16" i="48"/>
  <c r="AR16" i="48" s="1"/>
  <c r="DS15" i="48"/>
  <c r="AR15" i="48" s="1"/>
  <c r="AV15" i="48" s="1"/>
  <c r="DS14" i="48"/>
  <c r="AR14" i="48" s="1"/>
  <c r="AU66" i="46"/>
  <c r="DG56" i="45"/>
  <c r="BG56" i="45" s="1"/>
  <c r="BK56" i="45" s="1"/>
  <c r="DG31" i="45"/>
  <c r="BG31" i="45" s="1"/>
  <c r="BK31" i="45" s="1"/>
  <c r="DG40" i="45"/>
  <c r="BG40" i="45" s="1"/>
  <c r="BK40" i="45" s="1"/>
  <c r="DG46" i="45"/>
  <c r="BG46" i="45" s="1"/>
  <c r="BK46" i="45" s="1"/>
  <c r="DG34" i="45"/>
  <c r="BG34" i="45" s="1"/>
  <c r="BK34" i="45" s="1"/>
  <c r="DG11" i="45"/>
  <c r="BG11" i="45" s="1"/>
  <c r="DG54" i="45"/>
  <c r="BG54" i="45" s="1"/>
  <c r="DG25" i="45"/>
  <c r="BG25" i="45" s="1"/>
  <c r="BK25" i="45" s="1"/>
  <c r="DG24" i="45"/>
  <c r="BG24" i="45" s="1"/>
  <c r="BK24" i="45" s="1"/>
  <c r="DG51" i="45"/>
  <c r="BG51" i="45" s="1"/>
  <c r="BK51" i="45" s="1"/>
  <c r="DG60" i="45"/>
  <c r="BG60" i="45" s="1"/>
  <c r="BK60" i="45" s="1"/>
  <c r="DG9" i="45"/>
  <c r="BG9" i="45" s="1"/>
  <c r="BK9" i="45" s="1"/>
  <c r="DG36" i="45"/>
  <c r="BG36" i="45" s="1"/>
  <c r="BK36" i="45" s="1"/>
  <c r="DG21" i="45"/>
  <c r="BG21" i="45" s="1"/>
  <c r="BK21" i="45" s="1"/>
  <c r="DG61" i="45"/>
  <c r="BG61" i="45" s="1"/>
  <c r="BK61" i="45" s="1"/>
  <c r="DG29" i="45"/>
  <c r="BG29" i="45" s="1"/>
  <c r="BK29" i="45" s="1"/>
  <c r="DG45" i="45"/>
  <c r="BG45" i="45" s="1"/>
  <c r="BK45" i="45" s="1"/>
  <c r="DG55" i="45"/>
  <c r="BG55" i="45" s="1"/>
  <c r="BK55" i="45" s="1"/>
  <c r="DG59" i="45"/>
  <c r="BG59" i="45" s="1"/>
  <c r="DG19" i="45"/>
  <c r="BG19" i="45" s="1"/>
  <c r="DG41" i="45"/>
  <c r="BG41" i="45" s="1"/>
  <c r="DG30" i="45"/>
  <c r="BG30" i="45" s="1"/>
  <c r="BK30" i="45" s="1"/>
  <c r="DG44" i="45"/>
  <c r="BG44" i="45" s="1"/>
  <c r="BK44" i="45" s="1"/>
  <c r="DG10" i="45"/>
  <c r="BG10" i="45" s="1"/>
  <c r="BK10" i="45" s="1"/>
  <c r="DG50" i="45"/>
  <c r="BG50" i="45" s="1"/>
  <c r="BK50" i="45" s="1"/>
  <c r="DG20" i="45"/>
  <c r="BG20" i="45" s="1"/>
  <c r="DG35" i="45"/>
  <c r="BG35" i="45" s="1"/>
  <c r="BK35" i="45" s="1"/>
  <c r="DG39" i="45"/>
  <c r="BG39" i="45" s="1"/>
  <c r="BK39" i="45" s="1"/>
  <c r="DG49" i="45"/>
  <c r="BG49" i="45" s="1"/>
  <c r="BK49" i="45" s="1"/>
  <c r="DH7" i="45"/>
  <c r="DG26" i="45"/>
  <c r="BG26" i="45" s="1"/>
  <c r="DG14" i="45"/>
  <c r="BG14" i="45" s="1"/>
  <c r="BK14" i="45" s="1"/>
  <c r="DG15" i="45"/>
  <c r="BG15" i="45" s="1"/>
  <c r="BK15" i="45" s="1"/>
  <c r="DG16" i="45"/>
  <c r="BG16" i="45" s="1"/>
  <c r="BC15" i="45"/>
  <c r="BC17" i="45" s="1"/>
  <c r="BC55" i="45"/>
  <c r="BC26" i="45"/>
  <c r="AY27" i="45"/>
  <c r="BC24" i="45"/>
  <c r="AY65" i="45"/>
  <c r="AY22" i="45"/>
  <c r="BC19" i="45"/>
  <c r="BC22" i="45" s="1"/>
  <c r="BC36" i="45"/>
  <c r="AC64" i="40"/>
  <c r="AD9" i="40"/>
  <c r="AC12" i="40"/>
  <c r="AD12" i="40" s="1"/>
  <c r="DE61" i="48"/>
  <c r="AQ61" i="48" s="1"/>
  <c r="AU61" i="48" s="1"/>
  <c r="DE20" i="48"/>
  <c r="AQ20" i="48" s="1"/>
  <c r="DE9" i="48"/>
  <c r="AQ9" i="48" s="1"/>
  <c r="AU9" i="48" s="1"/>
  <c r="DE49" i="48"/>
  <c r="AQ49" i="48" s="1"/>
  <c r="DE34" i="48"/>
  <c r="AQ34" i="48" s="1"/>
  <c r="AU34" i="48" s="1"/>
  <c r="DE56" i="48"/>
  <c r="AQ56" i="48" s="1"/>
  <c r="AU56" i="48" s="1"/>
  <c r="DE44" i="48"/>
  <c r="AQ44" i="48" s="1"/>
  <c r="DE11" i="48"/>
  <c r="AQ11" i="48" s="1"/>
  <c r="DE54" i="48"/>
  <c r="AQ54" i="48" s="1"/>
  <c r="AU54" i="48" s="1"/>
  <c r="DE21" i="48"/>
  <c r="AQ21" i="48" s="1"/>
  <c r="DE50" i="48"/>
  <c r="AQ50" i="48" s="1"/>
  <c r="AU50" i="48" s="1"/>
  <c r="DE46" i="48"/>
  <c r="AQ46" i="48" s="1"/>
  <c r="AU46" i="48" s="1"/>
  <c r="DE35" i="48"/>
  <c r="AQ35" i="48" s="1"/>
  <c r="AU35" i="48" s="1"/>
  <c r="DE45" i="48"/>
  <c r="AQ45" i="48" s="1"/>
  <c r="DE31" i="48"/>
  <c r="AQ31" i="48" s="1"/>
  <c r="DE55" i="48"/>
  <c r="AQ55" i="48" s="1"/>
  <c r="DE25" i="48"/>
  <c r="AQ25" i="48" s="1"/>
  <c r="AU25" i="48" s="1"/>
  <c r="DE40" i="48"/>
  <c r="AQ40" i="48" s="1"/>
  <c r="AU40" i="48" s="1"/>
  <c r="DE19" i="48"/>
  <c r="AQ19" i="48" s="1"/>
  <c r="DE29" i="48"/>
  <c r="AQ29" i="48" s="1"/>
  <c r="DE51" i="48"/>
  <c r="AQ51" i="48" s="1"/>
  <c r="DE59" i="48"/>
  <c r="AQ59" i="48" s="1"/>
  <c r="DE30" i="48"/>
  <c r="AQ30" i="48" s="1"/>
  <c r="AU30" i="48" s="1"/>
  <c r="DE24" i="48"/>
  <c r="AQ24" i="48" s="1"/>
  <c r="DE60" i="48"/>
  <c r="AQ60" i="48" s="1"/>
  <c r="DE39" i="48"/>
  <c r="AQ39" i="48" s="1"/>
  <c r="DE10" i="48"/>
  <c r="AQ10" i="48" s="1"/>
  <c r="DE16" i="48"/>
  <c r="AQ16" i="48" s="1"/>
  <c r="DE14" i="48"/>
  <c r="AQ14" i="48" s="1"/>
  <c r="AU14" i="48" s="1"/>
  <c r="DE15" i="48"/>
  <c r="AQ15" i="48" s="1"/>
  <c r="Z16" i="42"/>
  <c r="Y66" i="42"/>
  <c r="Z66" i="42" s="1"/>
  <c r="AP29" i="40"/>
  <c r="AE52" i="40"/>
  <c r="AG51" i="40"/>
  <c r="AH51" i="40" s="1"/>
  <c r="AK56" i="40"/>
  <c r="AL56" i="40" s="1"/>
  <c r="AM56" i="40"/>
  <c r="AO56" i="40" s="1"/>
  <c r="AP56" i="40" s="1"/>
  <c r="AK35" i="40"/>
  <c r="AL35" i="40" s="1"/>
  <c r="AM35" i="40"/>
  <c r="AO35" i="40" s="1"/>
  <c r="AP35" i="40" s="1"/>
  <c r="AI32" i="40"/>
  <c r="AK29" i="40"/>
  <c r="AI62" i="40"/>
  <c r="AK59" i="40"/>
  <c r="AK36" i="40"/>
  <c r="AL36" i="40" s="1"/>
  <c r="AM36" i="40"/>
  <c r="AO36" i="40" s="1"/>
  <c r="AP36" i="40" s="1"/>
  <c r="AI22" i="40"/>
  <c r="AM19" i="40"/>
  <c r="AK19" i="40"/>
  <c r="AK41" i="40"/>
  <c r="AL41" i="40" s="1"/>
  <c r="AM41" i="40"/>
  <c r="AO41" i="40" s="1"/>
  <c r="AP41" i="40" s="1"/>
  <c r="AI27" i="40"/>
  <c r="AK24" i="40"/>
  <c r="AI12" i="40"/>
  <c r="AI64" i="40"/>
  <c r="AK9" i="40"/>
  <c r="AM9" i="40"/>
  <c r="AU22" i="46"/>
  <c r="AE17" i="42"/>
  <c r="AP54" i="46"/>
  <c r="AM59" i="40"/>
  <c r="AH50" i="40"/>
  <c r="AI17" i="42"/>
  <c r="AM14" i="42"/>
  <c r="AO14" i="42" s="1"/>
  <c r="AM45" i="42"/>
  <c r="AO45" i="42" s="1"/>
  <c r="AP45" i="42" s="1"/>
  <c r="AI32" i="42"/>
  <c r="AM29" i="42"/>
  <c r="AO29" i="42" s="1"/>
  <c r="AI65" i="42"/>
  <c r="AM10" i="42"/>
  <c r="AI37" i="42"/>
  <c r="AM34" i="42"/>
  <c r="AO34" i="42" s="1"/>
  <c r="AM61" i="42"/>
  <c r="AI66" i="42"/>
  <c r="AM11" i="42"/>
  <c r="AU66" i="45"/>
  <c r="AT49" i="46"/>
  <c r="AD39" i="40"/>
  <c r="AC42" i="40"/>
  <c r="AD42" i="40" s="1"/>
  <c r="Z54" i="42"/>
  <c r="Y57" i="42"/>
  <c r="Z57" i="42" s="1"/>
  <c r="AG19" i="42"/>
  <c r="AF22" i="42"/>
  <c r="AT54" i="46"/>
  <c r="AE65" i="40"/>
  <c r="AG15" i="40"/>
  <c r="AD39" i="42"/>
  <c r="AC42" i="42"/>
  <c r="AD42" i="42" s="1"/>
  <c r="BC51" i="46"/>
  <c r="AY65" i="46"/>
  <c r="AY62" i="46"/>
  <c r="BC59" i="46"/>
  <c r="BC50" i="46"/>
  <c r="AY42" i="46"/>
  <c r="BC39" i="46"/>
  <c r="BC30" i="46"/>
  <c r="AY22" i="46"/>
  <c r="BC19" i="46"/>
  <c r="AY47" i="46"/>
  <c r="BC44" i="46"/>
  <c r="AE64" i="40"/>
  <c r="AG14" i="40"/>
  <c r="AE17" i="40"/>
  <c r="AL39" i="29"/>
  <c r="AK42" i="29"/>
  <c r="AE27" i="42"/>
  <c r="V65" i="40"/>
  <c r="U67" i="40"/>
  <c r="V67" i="40" s="1"/>
  <c r="AM24" i="40"/>
  <c r="AC52" i="40"/>
  <c r="AD52" i="40" s="1"/>
  <c r="AD49" i="40"/>
  <c r="AO19" i="42"/>
  <c r="AN22" i="42"/>
  <c r="R65" i="42"/>
  <c r="Z32" i="40"/>
  <c r="AE62" i="42"/>
  <c r="AG59" i="42"/>
  <c r="Z54" i="40"/>
  <c r="Y57" i="40"/>
  <c r="Z57" i="40" s="1"/>
  <c r="AE12" i="40"/>
  <c r="AG9" i="40"/>
  <c r="AN57" i="29"/>
  <c r="AK11" i="42"/>
  <c r="AJ66" i="42"/>
  <c r="AK46" i="42"/>
  <c r="AL46" i="42" s="1"/>
  <c r="AK25" i="42"/>
  <c r="AL25" i="42" s="1"/>
  <c r="AK45" i="42"/>
  <c r="AL45" i="42" s="1"/>
  <c r="AJ22" i="42"/>
  <c r="AK19" i="42"/>
  <c r="DS11" i="42"/>
  <c r="AR11" i="42" s="1"/>
  <c r="AV11" i="42" s="1"/>
  <c r="DS19" i="42"/>
  <c r="AR19" i="42" s="1"/>
  <c r="AV19" i="42" s="1"/>
  <c r="DS34" i="42"/>
  <c r="AR34" i="42" s="1"/>
  <c r="DS51" i="42"/>
  <c r="AR51" i="42" s="1"/>
  <c r="DS21" i="42"/>
  <c r="AR21" i="42" s="1"/>
  <c r="AV21" i="42" s="1"/>
  <c r="DS29" i="42"/>
  <c r="AR29" i="42" s="1"/>
  <c r="DS54" i="42"/>
  <c r="AR54" i="42" s="1"/>
  <c r="AV54" i="42" s="1"/>
  <c r="DS10" i="42"/>
  <c r="AR10" i="42" s="1"/>
  <c r="DS26" i="42"/>
  <c r="AR26" i="42" s="1"/>
  <c r="DS35" i="42"/>
  <c r="AR35" i="42" s="1"/>
  <c r="DS20" i="42"/>
  <c r="AR20" i="42" s="1"/>
  <c r="DS40" i="42"/>
  <c r="AR40" i="42" s="1"/>
  <c r="DS61" i="42"/>
  <c r="AR61" i="42" s="1"/>
  <c r="AV61" i="42" s="1"/>
  <c r="DS9" i="42"/>
  <c r="AR9" i="42" s="1"/>
  <c r="AV9" i="42" s="1"/>
  <c r="DS44" i="42"/>
  <c r="AR44" i="42" s="1"/>
  <c r="DS25" i="42"/>
  <c r="AR25" i="42" s="1"/>
  <c r="AV25" i="42" s="1"/>
  <c r="DS50" i="42"/>
  <c r="AR50" i="42" s="1"/>
  <c r="DT7" i="42"/>
  <c r="DS45" i="42"/>
  <c r="AR45" i="42" s="1"/>
  <c r="DS56" i="42"/>
  <c r="AR56" i="42" s="1"/>
  <c r="AV56" i="42" s="1"/>
  <c r="DS24" i="42"/>
  <c r="AR24" i="42" s="1"/>
  <c r="DS36" i="42"/>
  <c r="AR36" i="42" s="1"/>
  <c r="AV36" i="42" s="1"/>
  <c r="DS46" i="42"/>
  <c r="AR46" i="42" s="1"/>
  <c r="DS59" i="42"/>
  <c r="AR59" i="42" s="1"/>
  <c r="AV59" i="42" s="1"/>
  <c r="DS30" i="42"/>
  <c r="AR30" i="42" s="1"/>
  <c r="AV30" i="42" s="1"/>
  <c r="DS39" i="42"/>
  <c r="AR39" i="42" s="1"/>
  <c r="DS49" i="42"/>
  <c r="AR49" i="42" s="1"/>
  <c r="DS60" i="42"/>
  <c r="AR60" i="42" s="1"/>
  <c r="DS31" i="42"/>
  <c r="AR31" i="42" s="1"/>
  <c r="AV31" i="42" s="1"/>
  <c r="DS41" i="42"/>
  <c r="AR41" i="42" s="1"/>
  <c r="DS55" i="42"/>
  <c r="AR55" i="42" s="1"/>
  <c r="AV55" i="42" s="1"/>
  <c r="DS15" i="42"/>
  <c r="AR15" i="42" s="1"/>
  <c r="AV15" i="42" s="1"/>
  <c r="DS14" i="42"/>
  <c r="AR14" i="42" s="1"/>
  <c r="DS16" i="42"/>
  <c r="AR16" i="42" s="1"/>
  <c r="AV16" i="42" s="1"/>
  <c r="AP39" i="46"/>
  <c r="AE66" i="40"/>
  <c r="AG11" i="40"/>
  <c r="AO31" i="40"/>
  <c r="AP31" i="40" s="1"/>
  <c r="AC57" i="40"/>
  <c r="AD57" i="40" s="1"/>
  <c r="AD54" i="40"/>
  <c r="AO11" i="29"/>
  <c r="AN66" i="29"/>
  <c r="AL11" i="29"/>
  <c r="AR47" i="29"/>
  <c r="AR66" i="29"/>
  <c r="AR65" i="29"/>
  <c r="AV10" i="29"/>
  <c r="DT60" i="29"/>
  <c r="AZ60" i="29" s="1"/>
  <c r="DT39" i="29"/>
  <c r="AZ39" i="29" s="1"/>
  <c r="DT10" i="29"/>
  <c r="AZ10" i="29" s="1"/>
  <c r="BD10" i="29" s="1"/>
  <c r="DT9" i="29"/>
  <c r="AZ9" i="29" s="1"/>
  <c r="DT54" i="29"/>
  <c r="AZ54" i="29" s="1"/>
  <c r="DT35" i="29"/>
  <c r="AZ35" i="29" s="1"/>
  <c r="DT11" i="29"/>
  <c r="AZ11" i="29" s="1"/>
  <c r="BD11" i="29" s="1"/>
  <c r="DT34" i="29"/>
  <c r="AZ34" i="29" s="1"/>
  <c r="DU7" i="29"/>
  <c r="DT29" i="29"/>
  <c r="AZ29" i="29" s="1"/>
  <c r="BD29" i="29" s="1"/>
  <c r="DT56" i="29"/>
  <c r="AZ56" i="29" s="1"/>
  <c r="BD56" i="29" s="1"/>
  <c r="DT40" i="29"/>
  <c r="AZ40" i="29" s="1"/>
  <c r="BD40" i="29" s="1"/>
  <c r="DT19" i="29"/>
  <c r="AZ19" i="29" s="1"/>
  <c r="DT59" i="29"/>
  <c r="AZ59" i="29" s="1"/>
  <c r="DT61" i="29"/>
  <c r="AZ61" i="29" s="1"/>
  <c r="BD61" i="29" s="1"/>
  <c r="DT36" i="29"/>
  <c r="AZ36" i="29" s="1"/>
  <c r="DT20" i="29"/>
  <c r="AZ20" i="29" s="1"/>
  <c r="DT16" i="29"/>
  <c r="AZ16" i="29" s="1"/>
  <c r="DT21" i="29"/>
  <c r="AZ21" i="29" s="1"/>
  <c r="DT44" i="29"/>
  <c r="AZ44" i="29" s="1"/>
  <c r="BD44" i="29" s="1"/>
  <c r="DT46" i="29"/>
  <c r="AZ46" i="29" s="1"/>
  <c r="DT24" i="29"/>
  <c r="AZ24" i="29" s="1"/>
  <c r="DT26" i="29"/>
  <c r="AZ26" i="29" s="1"/>
  <c r="DT30" i="29"/>
  <c r="AZ30" i="29" s="1"/>
  <c r="DT50" i="29"/>
  <c r="AZ50" i="29" s="1"/>
  <c r="DT49" i="29"/>
  <c r="AZ49" i="29" s="1"/>
  <c r="DT41" i="29"/>
  <c r="AZ41" i="29" s="1"/>
  <c r="DT45" i="29"/>
  <c r="AZ45" i="29" s="1"/>
  <c r="DT31" i="29"/>
  <c r="AZ31" i="29" s="1"/>
  <c r="DT25" i="29"/>
  <c r="AZ25" i="29" s="1"/>
  <c r="DT15" i="29"/>
  <c r="AZ15" i="29" s="1"/>
  <c r="DT14" i="29"/>
  <c r="AZ14" i="29" s="1"/>
  <c r="BD14" i="29" s="1"/>
  <c r="DT51" i="29"/>
  <c r="AZ51" i="29" s="1"/>
  <c r="DT55" i="29"/>
  <c r="AZ55" i="29" s="1"/>
  <c r="AR52" i="29"/>
  <c r="AS49" i="29"/>
  <c r="AN15" i="42"/>
  <c r="AD24" i="42"/>
  <c r="AC27" i="42"/>
  <c r="AD27" i="42" s="1"/>
  <c r="AD14" i="42"/>
  <c r="AC17" i="42"/>
  <c r="AD17" i="42" s="1"/>
  <c r="AF66" i="42"/>
  <c r="AG16" i="42"/>
  <c r="Z15" i="42"/>
  <c r="Y65" i="42"/>
  <c r="Z65" i="42" s="1"/>
  <c r="AD29" i="42"/>
  <c r="AC32" i="42"/>
  <c r="AD32" i="42" s="1"/>
  <c r="AG10" i="42"/>
  <c r="AF65" i="42"/>
  <c r="AE27" i="40"/>
  <c r="AX24" i="46"/>
  <c r="Z29" i="42"/>
  <c r="Y32" i="42"/>
  <c r="Z32" i="42" s="1"/>
  <c r="AE65" i="42"/>
  <c r="AD24" i="40"/>
  <c r="AC27" i="40"/>
  <c r="AD27" i="40" s="1"/>
  <c r="AE37" i="40"/>
  <c r="AG34" i="40"/>
  <c r="AD19" i="40"/>
  <c r="AC22" i="40"/>
  <c r="AD22" i="40" s="1"/>
  <c r="AV15" i="29"/>
  <c r="AG49" i="42"/>
  <c r="AF52" i="42"/>
  <c r="AO41" i="42"/>
  <c r="AP41" i="42" s="1"/>
  <c r="AB67" i="42"/>
  <c r="AY42" i="45"/>
  <c r="AY52" i="45"/>
  <c r="BC49" i="45"/>
  <c r="AY37" i="45"/>
  <c r="AY62" i="45"/>
  <c r="BC60" i="45"/>
  <c r="BC45" i="45"/>
  <c r="AY47" i="45"/>
  <c r="BC44" i="45"/>
  <c r="AF62" i="42"/>
  <c r="AI37" i="40"/>
  <c r="AK34" i="40"/>
  <c r="AK45" i="40"/>
  <c r="AL45" i="40" s="1"/>
  <c r="AK46" i="40"/>
  <c r="AL46" i="40" s="1"/>
  <c r="AM46" i="40"/>
  <c r="AO46" i="40" s="1"/>
  <c r="AP46" i="40" s="1"/>
  <c r="AK51" i="40"/>
  <c r="AL51" i="40" s="1"/>
  <c r="AI65" i="40"/>
  <c r="AM10" i="40"/>
  <c r="AO10" i="40" s="1"/>
  <c r="AK10" i="40"/>
  <c r="AK40" i="40"/>
  <c r="AL40" i="40" s="1"/>
  <c r="AK26" i="40"/>
  <c r="AL26" i="40" s="1"/>
  <c r="AM26" i="40"/>
  <c r="AO26" i="40" s="1"/>
  <c r="AP26" i="40" s="1"/>
  <c r="AO50" i="42"/>
  <c r="AP50" i="42" s="1"/>
  <c r="AY12" i="46"/>
  <c r="AY27" i="46"/>
  <c r="BC60" i="46"/>
  <c r="AY57" i="46"/>
  <c r="BC21" i="46"/>
  <c r="AY52" i="46"/>
  <c r="BC49" i="46"/>
  <c r="AU64" i="45"/>
  <c r="AU17" i="45"/>
  <c r="Z19" i="42"/>
  <c r="Y22" i="42"/>
  <c r="Z22" i="42" s="1"/>
  <c r="AM55" i="42"/>
  <c r="AM16" i="42"/>
  <c r="AI62" i="42"/>
  <c r="DE21" i="42"/>
  <c r="AQ21" i="42" s="1"/>
  <c r="DF7" i="42"/>
  <c r="DE59" i="42"/>
  <c r="AQ59" i="42" s="1"/>
  <c r="AU59" i="42" s="1"/>
  <c r="DE11" i="42"/>
  <c r="AQ11" i="42" s="1"/>
  <c r="DE31" i="42"/>
  <c r="AQ31" i="42" s="1"/>
  <c r="DE60" i="42"/>
  <c r="AQ60" i="42" s="1"/>
  <c r="AU60" i="42" s="1"/>
  <c r="DE10" i="42"/>
  <c r="AQ10" i="42" s="1"/>
  <c r="DE20" i="42"/>
  <c r="AQ20" i="42" s="1"/>
  <c r="AU20" i="42" s="1"/>
  <c r="DE55" i="42"/>
  <c r="AQ55" i="42" s="1"/>
  <c r="AU55" i="42" s="1"/>
  <c r="DE24" i="42"/>
  <c r="AQ24" i="42" s="1"/>
  <c r="DE56" i="42"/>
  <c r="AQ56" i="42" s="1"/>
  <c r="DE30" i="42"/>
  <c r="AQ30" i="42" s="1"/>
  <c r="DE61" i="42"/>
  <c r="AQ61" i="42" s="1"/>
  <c r="DE46" i="42"/>
  <c r="AQ46" i="42" s="1"/>
  <c r="DE50" i="42"/>
  <c r="AQ50" i="42" s="1"/>
  <c r="DE9" i="42"/>
  <c r="AQ9" i="42" s="1"/>
  <c r="DE49" i="42"/>
  <c r="AQ49" i="42" s="1"/>
  <c r="AU49" i="42" s="1"/>
  <c r="DE51" i="42"/>
  <c r="AQ51" i="42" s="1"/>
  <c r="DE19" i="42"/>
  <c r="AQ19" i="42" s="1"/>
  <c r="AU19" i="42" s="1"/>
  <c r="DE41" i="42"/>
  <c r="AQ41" i="42" s="1"/>
  <c r="DE40" i="42"/>
  <c r="AQ40" i="42" s="1"/>
  <c r="AU40" i="42" s="1"/>
  <c r="DE45" i="42"/>
  <c r="AQ45" i="42" s="1"/>
  <c r="AU45" i="42" s="1"/>
  <c r="DE36" i="42"/>
  <c r="AQ36" i="42" s="1"/>
  <c r="DE29" i="42"/>
  <c r="AQ29" i="42" s="1"/>
  <c r="DE39" i="42"/>
  <c r="AQ39" i="42" s="1"/>
  <c r="AU39" i="42" s="1"/>
  <c r="DE34" i="42"/>
  <c r="AQ34" i="42" s="1"/>
  <c r="DE25" i="42"/>
  <c r="AQ25" i="42" s="1"/>
  <c r="DE35" i="42"/>
  <c r="AQ35" i="42" s="1"/>
  <c r="DE26" i="42"/>
  <c r="AQ26" i="42" s="1"/>
  <c r="AU26" i="42" s="1"/>
  <c r="DE54" i="42"/>
  <c r="AQ54" i="42" s="1"/>
  <c r="AU54" i="42" s="1"/>
  <c r="DE15" i="42"/>
  <c r="AQ15" i="42" s="1"/>
  <c r="DE16" i="42"/>
  <c r="AQ16" i="42" s="1"/>
  <c r="AU16" i="42" s="1"/>
  <c r="DE14" i="42"/>
  <c r="AQ14" i="42" s="1"/>
  <c r="AP29" i="46"/>
  <c r="AO32" i="46"/>
  <c r="AP32" i="46" s="1"/>
  <c r="AN42" i="29"/>
  <c r="AO39" i="29"/>
  <c r="AO49" i="29"/>
  <c r="AN52" i="29"/>
  <c r="AN62" i="29"/>
  <c r="AK60" i="42"/>
  <c r="AL60" i="42" s="1"/>
  <c r="AN60" i="42"/>
  <c r="AO60" i="42" s="1"/>
  <c r="AP60" i="42" s="1"/>
  <c r="AK55" i="42"/>
  <c r="AL55" i="42" s="1"/>
  <c r="AK54" i="42"/>
  <c r="AJ57" i="42"/>
  <c r="AJ27" i="42"/>
  <c r="AK24" i="42"/>
  <c r="AK9" i="42"/>
  <c r="AJ64" i="42"/>
  <c r="AJ12" i="42"/>
  <c r="AK61" i="42"/>
  <c r="AL61" i="42" s="1"/>
  <c r="AO56" i="42"/>
  <c r="AP56" i="42" s="1"/>
  <c r="AN54" i="42"/>
  <c r="AD54" i="42"/>
  <c r="AC57" i="42"/>
  <c r="AD57" i="42" s="1"/>
  <c r="AP44" i="46"/>
  <c r="AO47" i="46"/>
  <c r="AP47" i="46" s="1"/>
  <c r="AU52" i="45"/>
  <c r="BC34" i="45"/>
  <c r="AV61" i="29"/>
  <c r="AD11" i="40"/>
  <c r="AC66" i="40"/>
  <c r="AD66" i="40" s="1"/>
  <c r="AE47" i="40"/>
  <c r="AG44" i="40"/>
  <c r="AE57" i="40"/>
  <c r="AG54" i="40"/>
  <c r="Z59" i="42"/>
  <c r="Y62" i="42"/>
  <c r="Z62" i="42" s="1"/>
  <c r="Z34" i="40"/>
  <c r="Y37" i="40"/>
  <c r="Z37" i="40" s="1"/>
  <c r="AR17" i="29"/>
  <c r="AR32" i="29"/>
  <c r="AR57" i="29"/>
  <c r="AR27" i="29"/>
  <c r="AV44" i="29"/>
  <c r="AL29" i="29"/>
  <c r="AV21" i="29"/>
  <c r="AF64" i="42"/>
  <c r="AG14" i="42"/>
  <c r="AF17" i="42"/>
  <c r="AG24" i="42"/>
  <c r="AF27" i="42"/>
  <c r="AN17" i="29"/>
  <c r="AO14" i="29"/>
  <c r="AN31" i="42"/>
  <c r="AN32" i="42" s="1"/>
  <c r="AG22" i="40"/>
  <c r="AO39" i="40"/>
  <c r="AP39" i="40" s="1"/>
  <c r="AG62" i="40"/>
  <c r="Y64" i="40"/>
  <c r="Z64" i="40" s="1"/>
  <c r="BC15" i="46"/>
  <c r="AW10" i="46"/>
  <c r="AU65" i="46"/>
  <c r="AH34" i="29"/>
  <c r="AG37" i="29"/>
  <c r="AH37" i="29" s="1"/>
  <c r="AE42" i="40"/>
  <c r="AG39" i="40"/>
  <c r="AM40" i="40"/>
  <c r="AO40" i="40" s="1"/>
  <c r="AP40" i="40" s="1"/>
  <c r="AU65" i="45"/>
  <c r="AE32" i="42"/>
  <c r="AL34" i="29"/>
  <c r="AD19" i="42"/>
  <c r="AC22" i="42"/>
  <c r="AD22" i="42" s="1"/>
  <c r="AO49" i="42"/>
  <c r="AD9" i="42"/>
  <c r="AC12" i="42"/>
  <c r="AD12" i="42" s="1"/>
  <c r="AN25" i="42"/>
  <c r="AM67" i="46"/>
  <c r="AU57" i="46"/>
  <c r="AQ67" i="46"/>
  <c r="AP34" i="46"/>
  <c r="AO37" i="46"/>
  <c r="AP37" i="46" s="1"/>
  <c r="AM20" i="42"/>
  <c r="AY57" i="45"/>
  <c r="BC54" i="45"/>
  <c r="BC61" i="45"/>
  <c r="AY66" i="45"/>
  <c r="BC35" i="45"/>
  <c r="AY12" i="45"/>
  <c r="AY64" i="45"/>
  <c r="BC9" i="45"/>
  <c r="AE32" i="40"/>
  <c r="AG29" i="40"/>
  <c r="AD29" i="40"/>
  <c r="AC32" i="40"/>
  <c r="AD32" i="40" s="1"/>
  <c r="DE11" i="40"/>
  <c r="AQ11" i="40" s="1"/>
  <c r="DE9" i="40"/>
  <c r="AQ9" i="40" s="1"/>
  <c r="DE39" i="40"/>
  <c r="AQ39" i="40" s="1"/>
  <c r="DE60" i="40"/>
  <c r="AQ60" i="40" s="1"/>
  <c r="DE51" i="40"/>
  <c r="AQ51" i="40" s="1"/>
  <c r="DE19" i="40"/>
  <c r="AQ19" i="40" s="1"/>
  <c r="DE46" i="40"/>
  <c r="AQ46" i="40" s="1"/>
  <c r="DF7" i="40"/>
  <c r="DE31" i="40"/>
  <c r="AQ31" i="40" s="1"/>
  <c r="AU31" i="40" s="1"/>
  <c r="AW31" i="40" s="1"/>
  <c r="AX31" i="40" s="1"/>
  <c r="DE45" i="40"/>
  <c r="AQ45" i="40" s="1"/>
  <c r="AU45" i="40" s="1"/>
  <c r="AW45" i="40" s="1"/>
  <c r="AX45" i="40" s="1"/>
  <c r="DE34" i="40"/>
  <c r="AQ34" i="40" s="1"/>
  <c r="AU34" i="40" s="1"/>
  <c r="DE30" i="40"/>
  <c r="AQ30" i="40" s="1"/>
  <c r="DE55" i="40"/>
  <c r="AQ55" i="40" s="1"/>
  <c r="AU55" i="40" s="1"/>
  <c r="AW55" i="40" s="1"/>
  <c r="AX55" i="40" s="1"/>
  <c r="DE40" i="40"/>
  <c r="AQ40" i="40" s="1"/>
  <c r="AS40" i="40" s="1"/>
  <c r="AT40" i="40" s="1"/>
  <c r="AU40" i="40" s="1"/>
  <c r="AW40" i="40" s="1"/>
  <c r="AX40" i="40" s="1"/>
  <c r="DE20" i="40"/>
  <c r="AQ20" i="40" s="1"/>
  <c r="AU20" i="40" s="1"/>
  <c r="AW20" i="40" s="1"/>
  <c r="AX20" i="40" s="1"/>
  <c r="DE25" i="40"/>
  <c r="AQ25" i="40" s="1"/>
  <c r="DE56" i="40"/>
  <c r="AQ56" i="40" s="1"/>
  <c r="AS56" i="40" s="1"/>
  <c r="AT56" i="40" s="1"/>
  <c r="DE10" i="40"/>
  <c r="AQ10" i="40" s="1"/>
  <c r="AU10" i="40" s="1"/>
  <c r="AW10" i="40" s="1"/>
  <c r="DE36" i="40"/>
  <c r="AQ36" i="40" s="1"/>
  <c r="AS36" i="40" s="1"/>
  <c r="AT36" i="40" s="1"/>
  <c r="DE61" i="40"/>
  <c r="AQ61" i="40" s="1"/>
  <c r="DE16" i="40"/>
  <c r="AQ16" i="40" s="1"/>
  <c r="DE44" i="40"/>
  <c r="AQ44" i="40" s="1"/>
  <c r="AU44" i="40" s="1"/>
  <c r="AW44" i="40" s="1"/>
  <c r="DE59" i="40"/>
  <c r="AQ59" i="40" s="1"/>
  <c r="DE54" i="40"/>
  <c r="AQ54" i="40" s="1"/>
  <c r="DE21" i="40"/>
  <c r="AQ21" i="40" s="1"/>
  <c r="DE35" i="40"/>
  <c r="AQ35" i="40" s="1"/>
  <c r="AS35" i="40" s="1"/>
  <c r="AT35" i="40" s="1"/>
  <c r="DE49" i="40"/>
  <c r="AQ49" i="40" s="1"/>
  <c r="AU49" i="40" s="1"/>
  <c r="AW49" i="40" s="1"/>
  <c r="DE26" i="40"/>
  <c r="AQ26" i="40" s="1"/>
  <c r="DE50" i="40"/>
  <c r="AQ50" i="40" s="1"/>
  <c r="AU50" i="40" s="1"/>
  <c r="AW50" i="40" s="1"/>
  <c r="AX50" i="40" s="1"/>
  <c r="DE29" i="40"/>
  <c r="AQ29" i="40" s="1"/>
  <c r="DE41" i="40"/>
  <c r="AQ41" i="40" s="1"/>
  <c r="AS41" i="40" s="1"/>
  <c r="AT41" i="40" s="1"/>
  <c r="DE24" i="40"/>
  <c r="AQ24" i="40" s="1"/>
  <c r="AS24" i="40" s="1"/>
  <c r="AT24" i="40" s="1"/>
  <c r="DE14" i="40"/>
  <c r="AQ14" i="40" s="1"/>
  <c r="AU14" i="40" s="1"/>
  <c r="DE15" i="40"/>
  <c r="AQ15" i="40" s="1"/>
  <c r="AI17" i="40"/>
  <c r="AK14" i="40"/>
  <c r="AK20" i="40"/>
  <c r="AL20" i="40" s="1"/>
  <c r="AI42" i="40"/>
  <c r="AK39" i="40"/>
  <c r="Y17" i="42"/>
  <c r="Z17" i="42" s="1"/>
  <c r="Z14" i="42"/>
  <c r="AG50" i="42"/>
  <c r="AH50" i="42" s="1"/>
  <c r="AN55" i="42"/>
  <c r="AC66" i="42"/>
  <c r="AD66" i="42" s="1"/>
  <c r="AD16" i="42"/>
  <c r="AY64" i="46"/>
  <c r="AY17" i="46"/>
  <c r="AY37" i="46"/>
  <c r="BC34" i="46"/>
  <c r="AY32" i="46"/>
  <c r="DG56" i="46"/>
  <c r="BG56" i="46" s="1"/>
  <c r="DG50" i="46"/>
  <c r="BG50" i="46" s="1"/>
  <c r="DG44" i="46"/>
  <c r="BG44" i="46" s="1"/>
  <c r="DG36" i="46"/>
  <c r="BG36" i="46" s="1"/>
  <c r="DG29" i="46"/>
  <c r="BG29" i="46" s="1"/>
  <c r="DG24" i="46"/>
  <c r="BG24" i="46" s="1"/>
  <c r="BK24" i="46" s="1"/>
  <c r="DG16" i="46"/>
  <c r="BG16" i="46" s="1"/>
  <c r="DG11" i="46"/>
  <c r="BG11" i="46" s="1"/>
  <c r="BK11" i="46" s="1"/>
  <c r="DG61" i="46"/>
  <c r="BG61" i="46" s="1"/>
  <c r="DG51" i="46"/>
  <c r="BG51" i="46" s="1"/>
  <c r="DG45" i="46"/>
  <c r="BG45" i="46" s="1"/>
  <c r="DG35" i="46"/>
  <c r="BG35" i="46" s="1"/>
  <c r="DG26" i="46"/>
  <c r="BG26" i="46" s="1"/>
  <c r="DG19" i="46"/>
  <c r="BG19" i="46" s="1"/>
  <c r="DG10" i="46"/>
  <c r="BG10" i="46" s="1"/>
  <c r="DG60" i="46"/>
  <c r="BG60" i="46" s="1"/>
  <c r="DG49" i="46"/>
  <c r="BG49" i="46" s="1"/>
  <c r="BK49" i="46" s="1"/>
  <c r="DG39" i="46"/>
  <c r="BG39" i="46" s="1"/>
  <c r="DG25" i="46"/>
  <c r="BG25" i="46" s="1"/>
  <c r="DH7" i="46"/>
  <c r="DG59" i="46"/>
  <c r="BG59" i="46" s="1"/>
  <c r="DG46" i="46"/>
  <c r="BG46" i="46" s="1"/>
  <c r="DG31" i="46"/>
  <c r="BG31" i="46" s="1"/>
  <c r="BK31" i="46" s="1"/>
  <c r="DG21" i="46"/>
  <c r="BG21" i="46" s="1"/>
  <c r="DG14" i="46"/>
  <c r="BG14" i="46" s="1"/>
  <c r="DG55" i="46"/>
  <c r="BG55" i="46" s="1"/>
  <c r="DG41" i="46"/>
  <c r="BG41" i="46" s="1"/>
  <c r="BK41" i="46" s="1"/>
  <c r="DG30" i="46"/>
  <c r="BG30" i="46" s="1"/>
  <c r="DG20" i="46"/>
  <c r="BG20" i="46" s="1"/>
  <c r="DG9" i="46"/>
  <c r="BG9" i="46" s="1"/>
  <c r="BK9" i="46" s="1"/>
  <c r="DG40" i="46"/>
  <c r="BG40" i="46" s="1"/>
  <c r="DG34" i="46"/>
  <c r="BG34" i="46" s="1"/>
  <c r="DG15" i="46"/>
  <c r="BG15" i="46" s="1"/>
  <c r="DG54" i="46"/>
  <c r="BG54" i="46" s="1"/>
  <c r="BK54" i="46" s="1"/>
  <c r="BC41" i="46"/>
  <c r="BC26" i="46"/>
  <c r="BC55" i="46"/>
  <c r="BC36" i="46"/>
  <c r="BC39" i="45"/>
  <c r="BC42" i="45" s="1"/>
  <c r="AF32" i="42"/>
  <c r="AG29" i="42"/>
  <c r="AD59" i="40"/>
  <c r="AC62" i="40"/>
  <c r="AD62" i="40" s="1"/>
  <c r="AM30" i="42"/>
  <c r="AO30" i="42" s="1"/>
  <c r="AP30" i="42" s="1"/>
  <c r="AI42" i="42"/>
  <c r="AM39" i="42"/>
  <c r="AO39" i="42" s="1"/>
  <c r="AI27" i="42"/>
  <c r="AM24" i="42"/>
  <c r="AM46" i="42"/>
  <c r="AW9" i="46"/>
  <c r="AU12" i="46"/>
  <c r="Z9" i="42"/>
  <c r="Y12" i="42"/>
  <c r="Z12" i="42" s="1"/>
  <c r="AO24" i="29"/>
  <c r="AN27" i="29"/>
  <c r="AN22" i="29"/>
  <c r="AL19" i="29"/>
  <c r="AK22" i="29"/>
  <c r="AG34" i="42"/>
  <c r="AF37" i="42"/>
  <c r="AD34" i="42"/>
  <c r="AC37" i="42"/>
  <c r="AD37" i="42" s="1"/>
  <c r="AK30" i="42"/>
  <c r="AL30" i="42" s="1"/>
  <c r="AJ32" i="42"/>
  <c r="AK29" i="42"/>
  <c r="AK41" i="42"/>
  <c r="AL41" i="42" s="1"/>
  <c r="AJ65" i="42"/>
  <c r="AK10" i="42"/>
  <c r="AK51" i="42"/>
  <c r="AL51" i="42" s="1"/>
  <c r="AM51" i="42" s="1"/>
  <c r="AM52" i="42" s="1"/>
  <c r="AK21" i="42"/>
  <c r="AL21" i="42" s="1"/>
  <c r="AM21" i="42" s="1"/>
  <c r="AO21" i="42" s="1"/>
  <c r="AP21" i="42" s="1"/>
  <c r="AK50" i="42"/>
  <c r="AL50" i="42" s="1"/>
  <c r="AJ17" i="42"/>
  <c r="AK14" i="42"/>
  <c r="AG30" i="42"/>
  <c r="AH30" i="42" s="1"/>
  <c r="AN36" i="42"/>
  <c r="AO36" i="42" s="1"/>
  <c r="AP36" i="42" s="1"/>
  <c r="AG36" i="42"/>
  <c r="AH36" i="42" s="1"/>
  <c r="AT39" i="46"/>
  <c r="AO44" i="40"/>
  <c r="AD44" i="40"/>
  <c r="AC47" i="40"/>
  <c r="AD47" i="40" s="1"/>
  <c r="AD14" i="40"/>
  <c r="AC17" i="40"/>
  <c r="AD17" i="40" s="1"/>
  <c r="AV56" i="29"/>
  <c r="AR12" i="29"/>
  <c r="AR64" i="29"/>
  <c r="AR22" i="29"/>
  <c r="AN47" i="29"/>
  <c r="AN32" i="29"/>
  <c r="AN51" i="42"/>
  <c r="AG21" i="42"/>
  <c r="AH21" i="42" s="1"/>
  <c r="AC62" i="42"/>
  <c r="AD62" i="42" s="1"/>
  <c r="AD59" i="42"/>
  <c r="AT14" i="46"/>
  <c r="BC50" i="45"/>
  <c r="AE12" i="42"/>
  <c r="AV25" i="29"/>
  <c r="AN61" i="42"/>
  <c r="AM25" i="42"/>
  <c r="AN16" i="42"/>
  <c r="AE22" i="40"/>
  <c r="AM14" i="40"/>
  <c r="AM26" i="42"/>
  <c r="AO26" i="42" s="1"/>
  <c r="AP26" i="42" s="1"/>
  <c r="BC24" i="46"/>
  <c r="AM34" i="40"/>
  <c r="AC37" i="40"/>
  <c r="AD37" i="40" s="1"/>
  <c r="AD34" i="40"/>
  <c r="AM30" i="40"/>
  <c r="AO30" i="40" s="1"/>
  <c r="AP30" i="40" s="1"/>
  <c r="AP49" i="46"/>
  <c r="AO52" i="46"/>
  <c r="AP52" i="46" s="1"/>
  <c r="AM51" i="40"/>
  <c r="AD10" i="42"/>
  <c r="AC65" i="42"/>
  <c r="AD65" i="42" s="1"/>
  <c r="AO15" i="29"/>
  <c r="AN65" i="29"/>
  <c r="AJ67" i="29"/>
  <c r="AN12" i="29"/>
  <c r="AN64" i="29"/>
  <c r="AN37" i="29"/>
  <c r="AG15" i="42"/>
  <c r="AH15" i="42" s="1"/>
  <c r="AC52" i="42"/>
  <c r="AD52" i="42" s="1"/>
  <c r="AD49" i="42"/>
  <c r="AN11" i="42"/>
  <c r="AF12" i="42"/>
  <c r="AG9" i="42"/>
  <c r="BC9" i="46"/>
  <c r="BC25" i="45"/>
  <c r="AY32" i="45"/>
  <c r="BC30" i="45"/>
  <c r="BC46" i="45"/>
  <c r="AY17" i="45"/>
  <c r="AM40" i="42"/>
  <c r="AO40" i="42" s="1"/>
  <c r="AP40" i="42" s="1"/>
  <c r="AE22" i="42"/>
  <c r="AI66" i="40"/>
  <c r="AK31" i="40"/>
  <c r="AL31" i="40" s="1"/>
  <c r="AK21" i="40"/>
  <c r="AL21" i="40" s="1"/>
  <c r="AK25" i="40"/>
  <c r="AL25" i="40" s="1"/>
  <c r="AI52" i="40"/>
  <c r="AK49" i="40"/>
  <c r="AM49" i="40"/>
  <c r="AO49" i="40" s="1"/>
  <c r="AI57" i="40"/>
  <c r="AK54" i="40"/>
  <c r="AI47" i="40"/>
  <c r="AK44" i="40"/>
  <c r="AM55" i="40"/>
  <c r="AO55" i="40" s="1"/>
  <c r="AP55" i="40" s="1"/>
  <c r="AM15" i="40"/>
  <c r="AX44" i="46"/>
  <c r="AN42" i="42"/>
  <c r="AG39" i="42"/>
  <c r="AF42" i="42"/>
  <c r="AU32" i="46"/>
  <c r="AW29" i="46"/>
  <c r="AY66" i="46"/>
  <c r="BC45" i="46"/>
  <c r="BC46" i="46"/>
  <c r="BC25" i="46"/>
  <c r="BC20" i="46"/>
  <c r="BC56" i="46"/>
  <c r="BC61" i="46"/>
  <c r="Y27" i="42"/>
  <c r="Z27" i="42" s="1"/>
  <c r="AM50" i="40"/>
  <c r="AO50" i="40" s="1"/>
  <c r="AP50" i="40" s="1"/>
  <c r="AM16" i="40"/>
  <c r="AO16" i="40" s="1"/>
  <c r="AP16" i="40" s="1"/>
  <c r="AI22" i="42"/>
  <c r="AI57" i="42"/>
  <c r="AM54" i="42"/>
  <c r="AI52" i="42"/>
  <c r="AM31" i="42"/>
  <c r="AM35" i="42"/>
  <c r="AO35" i="42" s="1"/>
  <c r="AP35" i="42" s="1"/>
  <c r="AI12" i="42"/>
  <c r="AM9" i="42"/>
  <c r="AO9" i="42" s="1"/>
  <c r="AG11" i="42"/>
  <c r="AH11" i="42" s="1"/>
  <c r="AV49" i="29"/>
  <c r="AL59" i="29"/>
  <c r="AK39" i="42"/>
  <c r="AJ42" i="42"/>
  <c r="AJ47" i="42"/>
  <c r="AJ52" i="42"/>
  <c r="AK49" i="42"/>
  <c r="AK26" i="42"/>
  <c r="AL26" i="42" s="1"/>
  <c r="AJ62" i="42"/>
  <c r="AK59" i="42"/>
  <c r="AK40" i="42"/>
  <c r="AL40" i="42" s="1"/>
  <c r="AK56" i="42"/>
  <c r="AL56" i="42" s="1"/>
  <c r="AK34" i="42"/>
  <c r="AJ37" i="42"/>
  <c r="AK20" i="42"/>
  <c r="AL20" i="42" s="1"/>
  <c r="AF57" i="42"/>
  <c r="AG54" i="42"/>
  <c r="BC11" i="45"/>
  <c r="Z47" i="40"/>
  <c r="AX34" i="46"/>
  <c r="AO27" i="46"/>
  <c r="AP27" i="46" s="1"/>
  <c r="AP24" i="46"/>
  <c r="BC29" i="45"/>
  <c r="BC54" i="46"/>
  <c r="AM59" i="42"/>
  <c r="AA67" i="40"/>
  <c r="AC65" i="40"/>
  <c r="AD65" i="40" s="1"/>
  <c r="AD10" i="40"/>
  <c r="AM45" i="40"/>
  <c r="AO45" i="40" s="1"/>
  <c r="AP45" i="40" s="1"/>
  <c r="AN46" i="42"/>
  <c r="AN47" i="42" s="1"/>
  <c r="AV11" i="29"/>
  <c r="AV30" i="29"/>
  <c r="AR62" i="29"/>
  <c r="AR42" i="29"/>
  <c r="AS34" i="29"/>
  <c r="AR37" i="29"/>
  <c r="AL44" i="29"/>
  <c r="AN24" i="42"/>
  <c r="AF47" i="42"/>
  <c r="AU64" i="46"/>
  <c r="AU17" i="46"/>
  <c r="AX59" i="46"/>
  <c r="AG31" i="42"/>
  <c r="AH31" i="42" s="1"/>
  <c r="AN10" i="42"/>
  <c r="AH24" i="40"/>
  <c r="AG27" i="40"/>
  <c r="AV16" i="29"/>
  <c r="AN41" i="45"/>
  <c r="AO41" i="45" s="1"/>
  <c r="AP41" i="45" s="1"/>
  <c r="BE26" i="50"/>
  <c r="BF26" i="50" s="1"/>
  <c r="BE61" i="50"/>
  <c r="BF61" i="50" s="1"/>
  <c r="BD47" i="50"/>
  <c r="BG22" i="50"/>
  <c r="BE16" i="50"/>
  <c r="BF16" i="50" s="1"/>
  <c r="Y67" i="50"/>
  <c r="Z67" i="50" s="1"/>
  <c r="Z64" i="50"/>
  <c r="Q67" i="50"/>
  <c r="R67" i="50" s="1"/>
  <c r="R64" i="50"/>
  <c r="I67" i="50"/>
  <c r="J67" i="50" s="1"/>
  <c r="J64" i="50"/>
  <c r="BL60" i="50"/>
  <c r="BM60" i="50" s="1"/>
  <c r="BN60" i="50" s="1"/>
  <c r="BL36" i="50"/>
  <c r="BM36" i="50" s="1"/>
  <c r="BN36" i="50" s="1"/>
  <c r="AW66" i="50"/>
  <c r="AX66" i="50" s="1"/>
  <c r="AZ67" i="50"/>
  <c r="AY67" i="50"/>
  <c r="BC17" i="50"/>
  <c r="BG66" i="50"/>
  <c r="BG32" i="50"/>
  <c r="AW42" i="50"/>
  <c r="AX42" i="50" s="1"/>
  <c r="BF34" i="50"/>
  <c r="BA62" i="50"/>
  <c r="BB62" i="50" s="1"/>
  <c r="BB59" i="50"/>
  <c r="BA57" i="50"/>
  <c r="BB57" i="50" s="1"/>
  <c r="BB54" i="50"/>
  <c r="AX19" i="50"/>
  <c r="AW22" i="50"/>
  <c r="AX22" i="50" s="1"/>
  <c r="DH61" i="50"/>
  <c r="BO61" i="50" s="1"/>
  <c r="DH59" i="50"/>
  <c r="BO59" i="50" s="1"/>
  <c r="DH60" i="50"/>
  <c r="BO60" i="50" s="1"/>
  <c r="DH56" i="50"/>
  <c r="BO56" i="50" s="1"/>
  <c r="DH55" i="50"/>
  <c r="BO55" i="50" s="1"/>
  <c r="DH54" i="50"/>
  <c r="BO54" i="50" s="1"/>
  <c r="DH51" i="50"/>
  <c r="BO51" i="50" s="1"/>
  <c r="DH50" i="50"/>
  <c r="BO50" i="50" s="1"/>
  <c r="BS50" i="50" s="1"/>
  <c r="DH49" i="50"/>
  <c r="BO49" i="50" s="1"/>
  <c r="BS49" i="50" s="1"/>
  <c r="DH45" i="50"/>
  <c r="BO45" i="50" s="1"/>
  <c r="DH44" i="50"/>
  <c r="BO44" i="50" s="1"/>
  <c r="DH41" i="50"/>
  <c r="BO41" i="50" s="1"/>
  <c r="DH40" i="50"/>
  <c r="BO40" i="50" s="1"/>
  <c r="DH46" i="50"/>
  <c r="BO46" i="50" s="1"/>
  <c r="DH39" i="50"/>
  <c r="BO39" i="50" s="1"/>
  <c r="DH36" i="50"/>
  <c r="BO36" i="50" s="1"/>
  <c r="DH35" i="50"/>
  <c r="BO35" i="50" s="1"/>
  <c r="DH34" i="50"/>
  <c r="BO34" i="50" s="1"/>
  <c r="BS34" i="50" s="1"/>
  <c r="DH29" i="50"/>
  <c r="BO29" i="50" s="1"/>
  <c r="BS29" i="50" s="1"/>
  <c r="DH30" i="50"/>
  <c r="BO30" i="50" s="1"/>
  <c r="DH26" i="50"/>
  <c r="BO26" i="50" s="1"/>
  <c r="DH25" i="50"/>
  <c r="BO25" i="50" s="1"/>
  <c r="BS25" i="50" s="1"/>
  <c r="DH24" i="50"/>
  <c r="BO24" i="50" s="1"/>
  <c r="BS24" i="50" s="1"/>
  <c r="DH21" i="50"/>
  <c r="BO21" i="50" s="1"/>
  <c r="DH31" i="50"/>
  <c r="BO31" i="50" s="1"/>
  <c r="DH19" i="50"/>
  <c r="BO19" i="50" s="1"/>
  <c r="DH16" i="50"/>
  <c r="BO16" i="50" s="1"/>
  <c r="DH15" i="50"/>
  <c r="BO15" i="50" s="1"/>
  <c r="DH14" i="50"/>
  <c r="BO14" i="50" s="1"/>
  <c r="DH11" i="50"/>
  <c r="BO11" i="50" s="1"/>
  <c r="DH10" i="50"/>
  <c r="BO10" i="50" s="1"/>
  <c r="DH9" i="50"/>
  <c r="BO9" i="50" s="1"/>
  <c r="BS9" i="50" s="1"/>
  <c r="DH20" i="50"/>
  <c r="BO20" i="50" s="1"/>
  <c r="DI7" i="50"/>
  <c r="BG27" i="50"/>
  <c r="BS30" i="50"/>
  <c r="BG47" i="50"/>
  <c r="BE42" i="50"/>
  <c r="BF39" i="50"/>
  <c r="AW37" i="50"/>
  <c r="AX37" i="50" s="1"/>
  <c r="AX34" i="50"/>
  <c r="AX9" i="50"/>
  <c r="AW12" i="50"/>
  <c r="AX12" i="50" s="1"/>
  <c r="BH66" i="50"/>
  <c r="BI11" i="50"/>
  <c r="BI16" i="50"/>
  <c r="BJ16" i="50" s="1"/>
  <c r="BK16" i="50" s="1"/>
  <c r="BL16" i="50" s="1"/>
  <c r="BM16" i="50" s="1"/>
  <c r="BN16" i="50" s="1"/>
  <c r="BH27" i="50"/>
  <c r="BI24" i="50"/>
  <c r="BI30" i="50"/>
  <c r="BJ30" i="50" s="1"/>
  <c r="BK30" i="50" s="1"/>
  <c r="BI39" i="50"/>
  <c r="BH42" i="50"/>
  <c r="BI45" i="50"/>
  <c r="BJ45" i="50" s="1"/>
  <c r="BL45" i="50"/>
  <c r="BI51" i="50"/>
  <c r="BJ51" i="50" s="1"/>
  <c r="BL51" i="50"/>
  <c r="BH62" i="50"/>
  <c r="BI59" i="50"/>
  <c r="BA66" i="50"/>
  <c r="BB66" i="50" s="1"/>
  <c r="BB11" i="50"/>
  <c r="AW52" i="50"/>
  <c r="AX52" i="50" s="1"/>
  <c r="AX49" i="50"/>
  <c r="BA47" i="50"/>
  <c r="BB47" i="50" s="1"/>
  <c r="BB44" i="50"/>
  <c r="BK29" i="50"/>
  <c r="BD52" i="50"/>
  <c r="BE36" i="50"/>
  <c r="BF36" i="50" s="1"/>
  <c r="BD32" i="50"/>
  <c r="BE29" i="50"/>
  <c r="AW17" i="50"/>
  <c r="AX17" i="50" s="1"/>
  <c r="AX14" i="50"/>
  <c r="BM54" i="50"/>
  <c r="BA37" i="50"/>
  <c r="BB37" i="50" s="1"/>
  <c r="BB34" i="50"/>
  <c r="BA27" i="50"/>
  <c r="BB27" i="50" s="1"/>
  <c r="BB24" i="50"/>
  <c r="BG65" i="50"/>
  <c r="BK25" i="50"/>
  <c r="BK51" i="50"/>
  <c r="BS51" i="50"/>
  <c r="BG62" i="50"/>
  <c r="AV67" i="50"/>
  <c r="BD66" i="50"/>
  <c r="BE11" i="50"/>
  <c r="BC62" i="50"/>
  <c r="BE60" i="50"/>
  <c r="BF60" i="50" s="1"/>
  <c r="BE31" i="50"/>
  <c r="BF31" i="50" s="1"/>
  <c r="DV61" i="50"/>
  <c r="BP61" i="50" s="1"/>
  <c r="DV59" i="50"/>
  <c r="BP59" i="50" s="1"/>
  <c r="DV60" i="50"/>
  <c r="BP60" i="50" s="1"/>
  <c r="DV56" i="50"/>
  <c r="BP56" i="50" s="1"/>
  <c r="DV55" i="50"/>
  <c r="BP55" i="50" s="1"/>
  <c r="DV54" i="50"/>
  <c r="BP54" i="50" s="1"/>
  <c r="DV50" i="50"/>
  <c r="BP50" i="50" s="1"/>
  <c r="DV49" i="50"/>
  <c r="BP49" i="50" s="1"/>
  <c r="BT49" i="50" s="1"/>
  <c r="DV51" i="50"/>
  <c r="BP51" i="50" s="1"/>
  <c r="BQ51" i="50" s="1"/>
  <c r="BR51" i="50" s="1"/>
  <c r="DV45" i="50"/>
  <c r="BP45" i="50" s="1"/>
  <c r="DV46" i="50"/>
  <c r="BP46" i="50" s="1"/>
  <c r="DV44" i="50"/>
  <c r="BP44" i="50" s="1"/>
  <c r="DV41" i="50"/>
  <c r="BP41" i="50" s="1"/>
  <c r="DV40" i="50"/>
  <c r="BP40" i="50" s="1"/>
  <c r="DV39" i="50"/>
  <c r="BP39" i="50" s="1"/>
  <c r="DV36" i="50"/>
  <c r="BP36" i="50" s="1"/>
  <c r="DV35" i="50"/>
  <c r="BP35" i="50" s="1"/>
  <c r="DV34" i="50"/>
  <c r="BP34" i="50" s="1"/>
  <c r="BT34" i="50" s="1"/>
  <c r="DV29" i="50"/>
  <c r="BP29" i="50" s="1"/>
  <c r="DV26" i="50"/>
  <c r="BP26" i="50" s="1"/>
  <c r="DV25" i="50"/>
  <c r="BP25" i="50" s="1"/>
  <c r="BT25" i="50" s="1"/>
  <c r="DV31" i="50"/>
  <c r="BP31" i="50" s="1"/>
  <c r="DV24" i="50"/>
  <c r="BP24" i="50" s="1"/>
  <c r="DV21" i="50"/>
  <c r="BP21" i="50" s="1"/>
  <c r="DV19" i="50"/>
  <c r="BP19" i="50" s="1"/>
  <c r="BT19" i="50" s="1"/>
  <c r="DV30" i="50"/>
  <c r="BP30" i="50" s="1"/>
  <c r="DV16" i="50"/>
  <c r="BP16" i="50" s="1"/>
  <c r="DV15" i="50"/>
  <c r="BP15" i="50" s="1"/>
  <c r="DV14" i="50"/>
  <c r="BP14" i="50" s="1"/>
  <c r="DV11" i="50"/>
  <c r="BP11" i="50" s="1"/>
  <c r="DV10" i="50"/>
  <c r="BP10" i="50" s="1"/>
  <c r="DV20" i="50"/>
  <c r="BP20" i="50" s="1"/>
  <c r="DV9" i="50"/>
  <c r="BP9" i="50" s="1"/>
  <c r="BT9" i="50" s="1"/>
  <c r="DW7" i="50"/>
  <c r="BH17" i="50"/>
  <c r="BI14" i="50"/>
  <c r="BI29" i="50"/>
  <c r="BH32" i="50"/>
  <c r="BI25" i="50"/>
  <c r="BJ25" i="50" s="1"/>
  <c r="BL25" i="50"/>
  <c r="BI31" i="50"/>
  <c r="BJ31" i="50" s="1"/>
  <c r="BK31" i="50" s="1"/>
  <c r="BM31" i="50" s="1"/>
  <c r="BN31" i="50" s="1"/>
  <c r="BI40" i="50"/>
  <c r="BJ40" i="50" s="1"/>
  <c r="BK40" i="50" s="1"/>
  <c r="BL40" i="50"/>
  <c r="BI46" i="50"/>
  <c r="BJ46" i="50" s="1"/>
  <c r="BL46" i="50"/>
  <c r="BM46" i="50" s="1"/>
  <c r="BN46" i="50" s="1"/>
  <c r="BH57" i="50"/>
  <c r="BI54" i="50"/>
  <c r="BI60" i="50"/>
  <c r="BJ60" i="50" s="1"/>
  <c r="AU32" i="50"/>
  <c r="AU64" i="50"/>
  <c r="AU67" i="50" s="1"/>
  <c r="BF9" i="50"/>
  <c r="BA65" i="50"/>
  <c r="BB65" i="50" s="1"/>
  <c r="BB10" i="50"/>
  <c r="BC66" i="50"/>
  <c r="BC47" i="50"/>
  <c r="BA22" i="50"/>
  <c r="BB22" i="50" s="1"/>
  <c r="BB19" i="50"/>
  <c r="BF19" i="50"/>
  <c r="BC65" i="50"/>
  <c r="BD10" i="50"/>
  <c r="BE47" i="50"/>
  <c r="BF44" i="50"/>
  <c r="AW27" i="50"/>
  <c r="AX27" i="50" s="1"/>
  <c r="AX24" i="50"/>
  <c r="AW65" i="50"/>
  <c r="AX65" i="50" s="1"/>
  <c r="AX10" i="50"/>
  <c r="BD57" i="50"/>
  <c r="BE54" i="50"/>
  <c r="BB14" i="50"/>
  <c r="BA17" i="50"/>
  <c r="BB17" i="50" s="1"/>
  <c r="BG64" i="50"/>
  <c r="BG12" i="50"/>
  <c r="BG37" i="50"/>
  <c r="BG57" i="50"/>
  <c r="AS67" i="50"/>
  <c r="AT67" i="50" s="1"/>
  <c r="AT64" i="50"/>
  <c r="BH64" i="50"/>
  <c r="BI9" i="50"/>
  <c r="BH12" i="50"/>
  <c r="BL9" i="50"/>
  <c r="BI19" i="50"/>
  <c r="BH22" i="50"/>
  <c r="BL19" i="50"/>
  <c r="BI20" i="50"/>
  <c r="BJ20" i="50" s="1"/>
  <c r="BK20" i="50" s="1"/>
  <c r="BL20" i="50"/>
  <c r="BI26" i="50"/>
  <c r="BJ26" i="50" s="1"/>
  <c r="BK26" i="50" s="1"/>
  <c r="BL26" i="50" s="1"/>
  <c r="BM26" i="50" s="1"/>
  <c r="BN26" i="50" s="1"/>
  <c r="BH37" i="50"/>
  <c r="BI34" i="50"/>
  <c r="BL34" i="50"/>
  <c r="BI41" i="50"/>
  <c r="BJ41" i="50" s="1"/>
  <c r="BK41" i="50" s="1"/>
  <c r="BL41" i="50"/>
  <c r="BI49" i="50"/>
  <c r="BH52" i="50"/>
  <c r="BI55" i="50"/>
  <c r="BJ55" i="50" s="1"/>
  <c r="BK55" i="50" s="1"/>
  <c r="BL55" i="50"/>
  <c r="BI61" i="50"/>
  <c r="BJ61" i="50" s="1"/>
  <c r="BC57" i="50"/>
  <c r="BL30" i="50"/>
  <c r="BC27" i="50"/>
  <c r="BD24" i="50"/>
  <c r="AO42" i="50"/>
  <c r="AP42" i="50" s="1"/>
  <c r="AP39" i="50"/>
  <c r="BE56" i="50"/>
  <c r="BF56" i="50" s="1"/>
  <c r="BA52" i="50"/>
  <c r="BB52" i="50" s="1"/>
  <c r="BB49" i="50"/>
  <c r="BC49" i="50" s="1"/>
  <c r="BC52" i="50" s="1"/>
  <c r="BB29" i="50"/>
  <c r="BA32" i="50"/>
  <c r="BB32" i="50" s="1"/>
  <c r="BK45" i="50"/>
  <c r="AW29" i="50"/>
  <c r="AW64" i="50" s="1"/>
  <c r="BD17" i="50"/>
  <c r="BE14" i="50"/>
  <c r="BA42" i="50"/>
  <c r="BB42" i="50" s="1"/>
  <c r="BB39" i="50"/>
  <c r="BA64" i="50"/>
  <c r="BA12" i="50"/>
  <c r="BB12" i="50" s="1"/>
  <c r="BB9" i="50"/>
  <c r="BC37" i="50"/>
  <c r="BG17" i="50"/>
  <c r="BG42" i="50"/>
  <c r="BK39" i="50"/>
  <c r="BG52" i="50"/>
  <c r="BK61" i="50"/>
  <c r="BD62" i="50"/>
  <c r="BE59" i="50"/>
  <c r="BH65" i="50"/>
  <c r="BI10" i="50"/>
  <c r="BI15" i="50"/>
  <c r="BJ15" i="50" s="1"/>
  <c r="BK15" i="50" s="1"/>
  <c r="BL15" i="50"/>
  <c r="BI21" i="50"/>
  <c r="BJ21" i="50" s="1"/>
  <c r="BK21" i="50" s="1"/>
  <c r="BL21" i="50" s="1"/>
  <c r="BM21" i="50" s="1"/>
  <c r="BN21" i="50" s="1"/>
  <c r="BI36" i="50"/>
  <c r="BJ36" i="50" s="1"/>
  <c r="BI35" i="50"/>
  <c r="BJ35" i="50" s="1"/>
  <c r="BK35" i="50" s="1"/>
  <c r="BL35" i="50"/>
  <c r="BH47" i="50"/>
  <c r="BI44" i="50"/>
  <c r="BI50" i="50"/>
  <c r="BJ50" i="50" s="1"/>
  <c r="BK50" i="50" s="1"/>
  <c r="BL50" i="50"/>
  <c r="BI56" i="50"/>
  <c r="BJ56" i="50" s="1"/>
  <c r="BK56" i="50" s="1"/>
  <c r="BL56" i="50" s="1"/>
  <c r="BM56" i="50" s="1"/>
  <c r="BN56" i="50" s="1"/>
  <c r="BL61" i="50"/>
  <c r="BC32" i="50"/>
  <c r="AW62" i="50"/>
  <c r="AX62" i="50" s="1"/>
  <c r="AX59" i="50"/>
  <c r="AW47" i="50"/>
  <c r="AX47" i="50" s="1"/>
  <c r="AX44" i="50"/>
  <c r="AO64" i="50"/>
  <c r="AE22" i="48"/>
  <c r="AG21" i="48"/>
  <c r="AH21" i="48" s="1"/>
  <c r="AN46" i="45"/>
  <c r="AO46" i="45" s="1"/>
  <c r="AP46" i="45" s="1"/>
  <c r="AN15" i="45"/>
  <c r="AO15" i="45" s="1"/>
  <c r="AP15" i="45" s="1"/>
  <c r="AN40" i="45"/>
  <c r="AO40" i="45" s="1"/>
  <c r="AP40" i="45" s="1"/>
  <c r="AG40" i="48"/>
  <c r="AH40" i="48" s="1"/>
  <c r="AN62" i="41"/>
  <c r="AN31" i="45"/>
  <c r="AO31" i="45" s="1"/>
  <c r="AP31" i="45" s="1"/>
  <c r="Q67" i="40"/>
  <c r="R67" i="40" s="1"/>
  <c r="J64" i="29"/>
  <c r="I67" i="29"/>
  <c r="J67" i="29" s="1"/>
  <c r="J66" i="40"/>
  <c r="I67" i="40"/>
  <c r="J67" i="40" s="1"/>
  <c r="BD55" i="40"/>
  <c r="AE32" i="48"/>
  <c r="BD45" i="40"/>
  <c r="AG66" i="41"/>
  <c r="AN30" i="45"/>
  <c r="AO30" i="45" s="1"/>
  <c r="AP30" i="45" s="1"/>
  <c r="AB67" i="45"/>
  <c r="BD61" i="40"/>
  <c r="AE42" i="48"/>
  <c r="AN61" i="45"/>
  <c r="AN62" i="45" s="1"/>
  <c r="Y52" i="45"/>
  <c r="Z52" i="45" s="1"/>
  <c r="AN35" i="45"/>
  <c r="AN37" i="45" s="1"/>
  <c r="AN45" i="45"/>
  <c r="AO45" i="45" s="1"/>
  <c r="AP45" i="45" s="1"/>
  <c r="BD30" i="40"/>
  <c r="BD32" i="40" s="1"/>
  <c r="BD35" i="40"/>
  <c r="AV57" i="40"/>
  <c r="BD40" i="40"/>
  <c r="AF62" i="48"/>
  <c r="BD50" i="40"/>
  <c r="W67" i="48"/>
  <c r="AN42" i="41"/>
  <c r="AN56" i="45"/>
  <c r="AO56" i="45" s="1"/>
  <c r="AP56" i="45" s="1"/>
  <c r="AN20" i="45"/>
  <c r="AO20" i="45" s="1"/>
  <c r="AP20" i="45" s="1"/>
  <c r="Y64" i="45"/>
  <c r="Z64" i="45" s="1"/>
  <c r="AR67" i="40"/>
  <c r="BD16" i="40"/>
  <c r="AF67" i="41"/>
  <c r="AG36" i="48"/>
  <c r="AH36" i="48" s="1"/>
  <c r="AV47" i="40"/>
  <c r="AL10" i="41"/>
  <c r="AR32" i="41"/>
  <c r="AV29" i="41"/>
  <c r="AR52" i="41"/>
  <c r="AS45" i="41"/>
  <c r="AT45" i="41" s="1"/>
  <c r="AS30" i="41"/>
  <c r="AT30" i="41" s="1"/>
  <c r="AV30" i="41"/>
  <c r="AF52" i="45"/>
  <c r="AG49" i="45"/>
  <c r="AN57" i="41"/>
  <c r="AD19" i="45"/>
  <c r="AC22" i="45"/>
  <c r="AD22" i="45" s="1"/>
  <c r="AC12" i="45"/>
  <c r="AD12" i="45" s="1"/>
  <c r="AD9" i="45"/>
  <c r="AC64" i="45"/>
  <c r="AD49" i="45"/>
  <c r="AC52" i="45"/>
  <c r="AD52" i="45" s="1"/>
  <c r="AV65" i="40"/>
  <c r="AL39" i="41"/>
  <c r="AG34" i="45"/>
  <c r="AF37" i="45"/>
  <c r="AO34" i="45"/>
  <c r="AV17" i="40"/>
  <c r="X67" i="45"/>
  <c r="AO24" i="45"/>
  <c r="AN22" i="41"/>
  <c r="BD12" i="40"/>
  <c r="AV12" i="40"/>
  <c r="AV64" i="40"/>
  <c r="AZ12" i="40"/>
  <c r="AZ64" i="40"/>
  <c r="AZ27" i="40"/>
  <c r="DU56" i="40"/>
  <c r="BH56" i="40" s="1"/>
  <c r="BL56" i="40" s="1"/>
  <c r="DU34" i="40"/>
  <c r="BH34" i="40" s="1"/>
  <c r="DU40" i="40"/>
  <c r="BH40" i="40" s="1"/>
  <c r="DU24" i="40"/>
  <c r="BH24" i="40" s="1"/>
  <c r="DU10" i="40"/>
  <c r="BH10" i="40" s="1"/>
  <c r="DU59" i="40"/>
  <c r="BH59" i="40" s="1"/>
  <c r="DU46" i="40"/>
  <c r="BH46" i="40" s="1"/>
  <c r="BL46" i="40" s="1"/>
  <c r="DU39" i="40"/>
  <c r="BH39" i="40" s="1"/>
  <c r="BL39" i="40" s="1"/>
  <c r="DU60" i="40"/>
  <c r="BH60" i="40" s="1"/>
  <c r="BL60" i="40" s="1"/>
  <c r="DU50" i="40"/>
  <c r="BH50" i="40" s="1"/>
  <c r="DU54" i="40"/>
  <c r="BH54" i="40" s="1"/>
  <c r="BL54" i="40" s="1"/>
  <c r="DU16" i="40"/>
  <c r="BH16" i="40" s="1"/>
  <c r="DU20" i="40"/>
  <c r="BH20" i="40" s="1"/>
  <c r="DU9" i="40"/>
  <c r="BH9" i="40" s="1"/>
  <c r="DU31" i="40"/>
  <c r="BH31" i="40" s="1"/>
  <c r="DU26" i="40"/>
  <c r="BH26" i="40" s="1"/>
  <c r="DU30" i="40"/>
  <c r="BH30" i="40" s="1"/>
  <c r="DU36" i="40"/>
  <c r="BH36" i="40" s="1"/>
  <c r="DU11" i="40"/>
  <c r="BH11" i="40" s="1"/>
  <c r="BL11" i="40" s="1"/>
  <c r="DU51" i="40"/>
  <c r="BH51" i="40" s="1"/>
  <c r="DU14" i="40"/>
  <c r="BH14" i="40" s="1"/>
  <c r="BL14" i="40" s="1"/>
  <c r="DU29" i="40"/>
  <c r="BH29" i="40" s="1"/>
  <c r="DV7" i="40"/>
  <c r="DU19" i="40"/>
  <c r="BH19" i="40" s="1"/>
  <c r="DU45" i="40"/>
  <c r="BH45" i="40" s="1"/>
  <c r="DU55" i="40"/>
  <c r="BH55" i="40" s="1"/>
  <c r="DU35" i="40"/>
  <c r="BH35" i="40" s="1"/>
  <c r="DU61" i="40"/>
  <c r="BH61" i="40" s="1"/>
  <c r="DU44" i="40"/>
  <c r="BH44" i="40" s="1"/>
  <c r="DU41" i="40"/>
  <c r="BH41" i="40" s="1"/>
  <c r="DU25" i="40"/>
  <c r="BH25" i="40" s="1"/>
  <c r="BL25" i="40" s="1"/>
  <c r="DU21" i="40"/>
  <c r="BH21" i="40" s="1"/>
  <c r="DU15" i="40"/>
  <c r="BH15" i="40" s="1"/>
  <c r="DU49" i="40"/>
  <c r="BH49" i="40" s="1"/>
  <c r="AZ32" i="40"/>
  <c r="AZ57" i="40"/>
  <c r="BD54" i="40"/>
  <c r="BD51" i="40"/>
  <c r="AZ22" i="40"/>
  <c r="AL34" i="41"/>
  <c r="AV44" i="41"/>
  <c r="AL44" i="41"/>
  <c r="AK47" i="41"/>
  <c r="AP11" i="41"/>
  <c r="AN67" i="40"/>
  <c r="R66" i="29"/>
  <c r="Q67" i="29"/>
  <c r="R67" i="29" s="1"/>
  <c r="AD10" i="45"/>
  <c r="AC65" i="45"/>
  <c r="AD65" i="45" s="1"/>
  <c r="AD59" i="45"/>
  <c r="AC62" i="45"/>
  <c r="AD62" i="45" s="1"/>
  <c r="AF42" i="45"/>
  <c r="AG41" i="45"/>
  <c r="AH41" i="45" s="1"/>
  <c r="AK39" i="45"/>
  <c r="AJ42" i="45"/>
  <c r="AK11" i="45"/>
  <c r="AJ66" i="45"/>
  <c r="AK24" i="45"/>
  <c r="AJ27" i="45"/>
  <c r="AK34" i="45"/>
  <c r="AJ37" i="45"/>
  <c r="AK29" i="45"/>
  <c r="AJ32" i="45"/>
  <c r="AK19" i="45"/>
  <c r="AJ22" i="45"/>
  <c r="AF65" i="45"/>
  <c r="AV27" i="40"/>
  <c r="AV22" i="40"/>
  <c r="AN32" i="41"/>
  <c r="AO29" i="41"/>
  <c r="AN65" i="41"/>
  <c r="AO10" i="41"/>
  <c r="AS51" i="41"/>
  <c r="AT51" i="41" s="1"/>
  <c r="AV41" i="41"/>
  <c r="AS35" i="41"/>
  <c r="AT35" i="41" s="1"/>
  <c r="AR17" i="41"/>
  <c r="AV14" i="41"/>
  <c r="AS20" i="41"/>
  <c r="AT20" i="41" s="1"/>
  <c r="AV20" i="41"/>
  <c r="AR62" i="41"/>
  <c r="DT15" i="41"/>
  <c r="AZ15" i="41" s="1"/>
  <c r="DT40" i="41"/>
  <c r="AZ40" i="41" s="1"/>
  <c r="DT51" i="41"/>
  <c r="AZ51" i="41" s="1"/>
  <c r="DT39" i="41"/>
  <c r="AZ39" i="41" s="1"/>
  <c r="BD39" i="41" s="1"/>
  <c r="DU7" i="41"/>
  <c r="DT21" i="41"/>
  <c r="AZ21" i="41" s="1"/>
  <c r="BD21" i="41" s="1"/>
  <c r="DT29" i="41"/>
  <c r="AZ29" i="41" s="1"/>
  <c r="DT61" i="41"/>
  <c r="AZ61" i="41" s="1"/>
  <c r="DT59" i="41"/>
  <c r="AZ59" i="41" s="1"/>
  <c r="BD59" i="41" s="1"/>
  <c r="DT31" i="41"/>
  <c r="AZ31" i="41" s="1"/>
  <c r="BD31" i="41" s="1"/>
  <c r="DT16" i="41"/>
  <c r="AZ16" i="41" s="1"/>
  <c r="DT10" i="41"/>
  <c r="AZ10" i="41" s="1"/>
  <c r="DT30" i="41"/>
  <c r="AZ30" i="41" s="1"/>
  <c r="DT41" i="41"/>
  <c r="AZ41" i="41" s="1"/>
  <c r="DT36" i="41"/>
  <c r="AZ36" i="41" s="1"/>
  <c r="DT45" i="41"/>
  <c r="AZ45" i="41" s="1"/>
  <c r="DT14" i="41"/>
  <c r="AZ14" i="41" s="1"/>
  <c r="DT19" i="41"/>
  <c r="AZ19" i="41" s="1"/>
  <c r="DT44" i="41"/>
  <c r="AZ44" i="41" s="1"/>
  <c r="BD44" i="41" s="1"/>
  <c r="DT60" i="41"/>
  <c r="AZ60" i="41" s="1"/>
  <c r="DT49" i="41"/>
  <c r="AZ49" i="41" s="1"/>
  <c r="DT11" i="41"/>
  <c r="AZ11" i="41" s="1"/>
  <c r="DT9" i="41"/>
  <c r="AZ9" i="41" s="1"/>
  <c r="DT50" i="41"/>
  <c r="AZ50" i="41" s="1"/>
  <c r="DT46" i="41"/>
  <c r="AZ46" i="41" s="1"/>
  <c r="DT24" i="41"/>
  <c r="AZ24" i="41" s="1"/>
  <c r="DT34" i="41"/>
  <c r="AZ34" i="41" s="1"/>
  <c r="BD34" i="41" s="1"/>
  <c r="DT26" i="41"/>
  <c r="AZ26" i="41" s="1"/>
  <c r="DT35" i="41"/>
  <c r="AZ35" i="41" s="1"/>
  <c r="DT55" i="41"/>
  <c r="AZ55" i="41" s="1"/>
  <c r="DT20" i="41"/>
  <c r="AZ20" i="41" s="1"/>
  <c r="DT25" i="41"/>
  <c r="AZ25" i="41" s="1"/>
  <c r="DT54" i="41"/>
  <c r="AZ54" i="41" s="1"/>
  <c r="BD54" i="41" s="1"/>
  <c r="DT56" i="41"/>
  <c r="AZ56" i="41" s="1"/>
  <c r="AR37" i="41"/>
  <c r="AG17" i="41"/>
  <c r="AH14" i="41"/>
  <c r="AG9" i="45"/>
  <c r="AF12" i="45"/>
  <c r="AF64" i="45"/>
  <c r="AD39" i="45"/>
  <c r="AC42" i="45"/>
  <c r="AD42" i="45" s="1"/>
  <c r="AV32" i="40"/>
  <c r="AL54" i="41"/>
  <c r="AV25" i="41"/>
  <c r="AV15" i="41"/>
  <c r="AL19" i="41"/>
  <c r="J66" i="45"/>
  <c r="I67" i="45"/>
  <c r="J67" i="45" s="1"/>
  <c r="AN37" i="41"/>
  <c r="AO11" i="45"/>
  <c r="AJ67" i="41"/>
  <c r="AO39" i="45"/>
  <c r="V64" i="45"/>
  <c r="U67" i="45"/>
  <c r="V67" i="45" s="1"/>
  <c r="AO44" i="45"/>
  <c r="AF17" i="45"/>
  <c r="AG14" i="45"/>
  <c r="AD14" i="45"/>
  <c r="AC17" i="45"/>
  <c r="AD17" i="45" s="1"/>
  <c r="AF32" i="45"/>
  <c r="AV66" i="40"/>
  <c r="BD25" i="40"/>
  <c r="BD26" i="40"/>
  <c r="BD46" i="40"/>
  <c r="AZ47" i="40"/>
  <c r="AZ17" i="40"/>
  <c r="AZ52" i="40"/>
  <c r="AV36" i="41"/>
  <c r="AN47" i="41"/>
  <c r="AV42" i="40"/>
  <c r="AG59" i="45"/>
  <c r="AF62" i="45"/>
  <c r="AK16" i="45"/>
  <c r="AL16" i="45" s="1"/>
  <c r="DS11" i="45"/>
  <c r="AR11" i="45" s="1"/>
  <c r="DS34" i="45"/>
  <c r="AR34" i="45" s="1"/>
  <c r="DS46" i="45"/>
  <c r="AR46" i="45" s="1"/>
  <c r="DS15" i="45"/>
  <c r="AR15" i="45" s="1"/>
  <c r="DS54" i="45"/>
  <c r="AR54" i="45" s="1"/>
  <c r="AV54" i="45" s="1"/>
  <c r="DS26" i="45"/>
  <c r="AR26" i="45" s="1"/>
  <c r="DS14" i="45"/>
  <c r="AR14" i="45" s="1"/>
  <c r="DS36" i="45"/>
  <c r="AR36" i="45" s="1"/>
  <c r="DS21" i="45"/>
  <c r="AR21" i="45" s="1"/>
  <c r="DS56" i="45"/>
  <c r="AR56" i="45" s="1"/>
  <c r="DS16" i="45"/>
  <c r="AR16" i="45" s="1"/>
  <c r="DS44" i="45"/>
  <c r="AR44" i="45" s="1"/>
  <c r="DS10" i="45"/>
  <c r="AR10" i="45" s="1"/>
  <c r="DS49" i="45"/>
  <c r="AR49" i="45" s="1"/>
  <c r="DS55" i="45"/>
  <c r="AR55" i="45" s="1"/>
  <c r="AV55" i="45" s="1"/>
  <c r="AW55" i="45" s="1"/>
  <c r="AX55" i="45" s="1"/>
  <c r="DS24" i="45"/>
  <c r="AR24" i="45" s="1"/>
  <c r="DS41" i="45"/>
  <c r="AR41" i="45" s="1"/>
  <c r="DS60" i="45"/>
  <c r="AR60" i="45" s="1"/>
  <c r="DS30" i="45"/>
  <c r="AR30" i="45" s="1"/>
  <c r="DS19" i="45"/>
  <c r="AR19" i="45" s="1"/>
  <c r="DS61" i="45"/>
  <c r="AR61" i="45" s="1"/>
  <c r="DS51" i="45"/>
  <c r="AR51" i="45" s="1"/>
  <c r="AV51" i="45" s="1"/>
  <c r="AW51" i="45" s="1"/>
  <c r="AX51" i="45" s="1"/>
  <c r="DT7" i="45"/>
  <c r="DS50" i="45"/>
  <c r="AR50" i="45" s="1"/>
  <c r="DS9" i="45"/>
  <c r="AR9" i="45" s="1"/>
  <c r="DS39" i="45"/>
  <c r="AR39" i="45" s="1"/>
  <c r="DS31" i="45"/>
  <c r="AR31" i="45" s="1"/>
  <c r="DS35" i="45"/>
  <c r="AR35" i="45" s="1"/>
  <c r="DS20" i="45"/>
  <c r="AR20" i="45" s="1"/>
  <c r="DS59" i="45"/>
  <c r="AR59" i="45" s="1"/>
  <c r="DS29" i="45"/>
  <c r="AR29" i="45" s="1"/>
  <c r="DS40" i="45"/>
  <c r="AR40" i="45" s="1"/>
  <c r="DS25" i="45"/>
  <c r="AR25" i="45" s="1"/>
  <c r="AS25" i="45" s="1"/>
  <c r="AT25" i="45" s="1"/>
  <c r="DS45" i="45"/>
  <c r="AR45" i="45" s="1"/>
  <c r="AK21" i="45"/>
  <c r="AL21" i="45" s="1"/>
  <c r="AK26" i="45"/>
  <c r="AL26" i="45" s="1"/>
  <c r="AH10" i="45"/>
  <c r="AG65" i="45"/>
  <c r="AH65" i="45" s="1"/>
  <c r="AR42" i="41"/>
  <c r="AV39" i="41"/>
  <c r="AS50" i="41"/>
  <c r="AT50" i="41" s="1"/>
  <c r="AV50" i="41"/>
  <c r="AV40" i="41"/>
  <c r="AR22" i="41"/>
  <c r="AV19" i="41"/>
  <c r="AS44" i="41"/>
  <c r="AR47" i="41"/>
  <c r="AR27" i="41"/>
  <c r="AV24" i="41"/>
  <c r="AV35" i="41"/>
  <c r="Z39" i="45"/>
  <c r="Y42" i="45"/>
  <c r="Z42" i="45" s="1"/>
  <c r="AO49" i="45"/>
  <c r="AG19" i="45"/>
  <c r="AF22" i="45"/>
  <c r="AO19" i="45"/>
  <c r="AO9" i="45"/>
  <c r="Z10" i="45"/>
  <c r="Y65" i="45"/>
  <c r="Z65" i="45" s="1"/>
  <c r="AV62" i="40"/>
  <c r="AN27" i="41"/>
  <c r="AO25" i="41"/>
  <c r="AP25" i="41" s="1"/>
  <c r="AV55" i="41"/>
  <c r="AN52" i="41"/>
  <c r="AG24" i="45"/>
  <c r="AF27" i="45"/>
  <c r="AD29" i="45"/>
  <c r="AC32" i="45"/>
  <c r="AD32" i="45" s="1"/>
  <c r="AG11" i="45"/>
  <c r="AF66" i="45"/>
  <c r="AD34" i="45"/>
  <c r="AC37" i="45"/>
  <c r="AD37" i="45" s="1"/>
  <c r="AV59" i="41"/>
  <c r="AL9" i="41"/>
  <c r="AF57" i="45"/>
  <c r="AG54" i="45"/>
  <c r="AH39" i="45"/>
  <c r="AH9" i="41"/>
  <c r="AH29" i="45"/>
  <c r="AG32" i="45"/>
  <c r="AH32" i="45" s="1"/>
  <c r="AZ66" i="40"/>
  <c r="BD56" i="40"/>
  <c r="AZ42" i="40"/>
  <c r="AZ37" i="40"/>
  <c r="BD34" i="40"/>
  <c r="AV46" i="41"/>
  <c r="Y12" i="45"/>
  <c r="Z12" i="45" s="1"/>
  <c r="AK10" i="45"/>
  <c r="AJ65" i="45"/>
  <c r="AN10" i="45"/>
  <c r="AN12" i="45" s="1"/>
  <c r="AK60" i="45"/>
  <c r="AL60" i="45" s="1"/>
  <c r="AJ57" i="45"/>
  <c r="AK54" i="45"/>
  <c r="AN54" i="45"/>
  <c r="AK51" i="45"/>
  <c r="AL51" i="45" s="1"/>
  <c r="AK50" i="45"/>
  <c r="AL50" i="45" s="1"/>
  <c r="AK36" i="45"/>
  <c r="AL36" i="45" s="1"/>
  <c r="AN50" i="45"/>
  <c r="AO50" i="45" s="1"/>
  <c r="AP50" i="45" s="1"/>
  <c r="AR57" i="41"/>
  <c r="AV54" i="41"/>
  <c r="AS11" i="41"/>
  <c r="AR66" i="41"/>
  <c r="AV11" i="41"/>
  <c r="AV60" i="41"/>
  <c r="AS21" i="41"/>
  <c r="AT21" i="41" s="1"/>
  <c r="AU21" i="41" s="1"/>
  <c r="AV21" i="41"/>
  <c r="AV61" i="41"/>
  <c r="AR12" i="41"/>
  <c r="AR64" i="41"/>
  <c r="AR65" i="41"/>
  <c r="AN17" i="41"/>
  <c r="Y57" i="45"/>
  <c r="Z57" i="45" s="1"/>
  <c r="Z54" i="45"/>
  <c r="R66" i="41"/>
  <c r="Q67" i="41"/>
  <c r="R67" i="41" s="1"/>
  <c r="AP49" i="41"/>
  <c r="AD54" i="45"/>
  <c r="AC57" i="45"/>
  <c r="AD57" i="45" s="1"/>
  <c r="AD11" i="45"/>
  <c r="AC66" i="45"/>
  <c r="AD66" i="45" s="1"/>
  <c r="AN64" i="41"/>
  <c r="R64" i="45"/>
  <c r="Q67" i="45"/>
  <c r="R67" i="45" s="1"/>
  <c r="AV52" i="40"/>
  <c r="AV45" i="41"/>
  <c r="AL59" i="41"/>
  <c r="AK62" i="41"/>
  <c r="AV49" i="41"/>
  <c r="AV9" i="41"/>
  <c r="R66" i="46"/>
  <c r="Q67" i="46"/>
  <c r="R67" i="46" s="1"/>
  <c r="Z66" i="46"/>
  <c r="Y67" i="46"/>
  <c r="Z67" i="46" s="1"/>
  <c r="AV37" i="40"/>
  <c r="AF47" i="45"/>
  <c r="AG44" i="45"/>
  <c r="AD44" i="45"/>
  <c r="AC47" i="45"/>
  <c r="AD47" i="45" s="1"/>
  <c r="AD24" i="45"/>
  <c r="AC27" i="45"/>
  <c r="AD27" i="45" s="1"/>
  <c r="AO14" i="45"/>
  <c r="AZ65" i="40"/>
  <c r="BD41" i="40"/>
  <c r="AZ62" i="40"/>
  <c r="BD20" i="40"/>
  <c r="AV34" i="41"/>
  <c r="AN66" i="41"/>
  <c r="AP54" i="40"/>
  <c r="J66" i="46"/>
  <c r="I67" i="46"/>
  <c r="J67" i="46" s="1"/>
  <c r="AP59" i="45"/>
  <c r="AK9" i="45"/>
  <c r="AJ12" i="45"/>
  <c r="AJ64" i="45"/>
  <c r="AJ62" i="45"/>
  <c r="AK59" i="45"/>
  <c r="AK44" i="45"/>
  <c r="AJ47" i="45"/>
  <c r="AK55" i="45"/>
  <c r="AL55" i="45" s="1"/>
  <c r="AK49" i="45"/>
  <c r="AJ52" i="45"/>
  <c r="AK14" i="45"/>
  <c r="AJ17" i="45"/>
  <c r="AN25" i="45"/>
  <c r="AO25" i="45" s="1"/>
  <c r="AP25" i="45" s="1"/>
  <c r="AE17" i="48"/>
  <c r="AG49" i="48"/>
  <c r="AH49" i="48" s="1"/>
  <c r="AO55" i="48"/>
  <c r="AP55" i="48" s="1"/>
  <c r="AF52" i="48"/>
  <c r="AH59" i="48"/>
  <c r="Y17" i="48"/>
  <c r="Z17" i="48" s="1"/>
  <c r="Z14" i="48"/>
  <c r="AO30" i="48"/>
  <c r="AP30" i="48" s="1"/>
  <c r="Y62" i="48"/>
  <c r="Z62" i="48" s="1"/>
  <c r="Z59" i="48"/>
  <c r="AO21" i="48"/>
  <c r="AP21" i="48" s="1"/>
  <c r="Y32" i="48"/>
  <c r="Z32" i="48" s="1"/>
  <c r="Z29" i="48"/>
  <c r="AF27" i="48"/>
  <c r="AG24" i="48"/>
  <c r="AC32" i="48"/>
  <c r="AD32" i="48" s="1"/>
  <c r="AD29" i="48"/>
  <c r="AC66" i="48"/>
  <c r="AD66" i="48" s="1"/>
  <c r="AD11" i="48"/>
  <c r="X67" i="48"/>
  <c r="AF42" i="48"/>
  <c r="AG39" i="48"/>
  <c r="AM44" i="48"/>
  <c r="AO44" i="48" s="1"/>
  <c r="AI65" i="48"/>
  <c r="AM26" i="48"/>
  <c r="AO26" i="48" s="1"/>
  <c r="AP26" i="48" s="1"/>
  <c r="AM16" i="48"/>
  <c r="AO16" i="48" s="1"/>
  <c r="AP16" i="48" s="1"/>
  <c r="AM36" i="48"/>
  <c r="AI32" i="48"/>
  <c r="AM29" i="48"/>
  <c r="AM32" i="48" s="1"/>
  <c r="AM46" i="48"/>
  <c r="AO46" i="48" s="1"/>
  <c r="AP46" i="48" s="1"/>
  <c r="AM51" i="48"/>
  <c r="AO51" i="48" s="1"/>
  <c r="AP51" i="48" s="1"/>
  <c r="AF37" i="48"/>
  <c r="AG34" i="48"/>
  <c r="AC37" i="48"/>
  <c r="AD37" i="48" s="1"/>
  <c r="AD34" i="48"/>
  <c r="DS41" i="48"/>
  <c r="AR41" i="48" s="1"/>
  <c r="AV41" i="48" s="1"/>
  <c r="DS36" i="48"/>
  <c r="AR36" i="48" s="1"/>
  <c r="DS26" i="48"/>
  <c r="AR26" i="48" s="1"/>
  <c r="AV26" i="48" s="1"/>
  <c r="DT7" i="48"/>
  <c r="AK21" i="48"/>
  <c r="AL21" i="48" s="1"/>
  <c r="AK16" i="48"/>
  <c r="AL16" i="48" s="1"/>
  <c r="AJ27" i="48"/>
  <c r="AK24" i="48"/>
  <c r="AK40" i="48"/>
  <c r="AL40" i="48" s="1"/>
  <c r="AN40" i="48"/>
  <c r="AO40" i="48" s="1"/>
  <c r="AP40" i="48" s="1"/>
  <c r="AK31" i="48"/>
  <c r="AL31" i="48" s="1"/>
  <c r="AK45" i="48"/>
  <c r="AL45" i="48" s="1"/>
  <c r="AN45" i="48"/>
  <c r="AO45" i="48" s="1"/>
  <c r="AP45" i="48" s="1"/>
  <c r="AJ52" i="48"/>
  <c r="AK49" i="48"/>
  <c r="AN49" i="48"/>
  <c r="AK60" i="48"/>
  <c r="AL60" i="48" s="1"/>
  <c r="Q67" i="48"/>
  <c r="R67" i="48" s="1"/>
  <c r="AE66" i="48"/>
  <c r="Y42" i="48"/>
  <c r="Z42" i="48" s="1"/>
  <c r="Z39" i="48"/>
  <c r="Y22" i="48"/>
  <c r="Z22" i="48" s="1"/>
  <c r="Z19" i="48"/>
  <c r="AO39" i="48"/>
  <c r="Y66" i="48"/>
  <c r="Z66" i="48" s="1"/>
  <c r="Z11" i="48"/>
  <c r="AF47" i="48"/>
  <c r="AG44" i="48"/>
  <c r="AF22" i="48"/>
  <c r="AG19" i="48"/>
  <c r="AF57" i="48"/>
  <c r="AG54" i="48"/>
  <c r="AC57" i="48"/>
  <c r="AD57" i="48" s="1"/>
  <c r="AD54" i="48"/>
  <c r="AF64" i="48"/>
  <c r="AG9" i="48"/>
  <c r="AF12" i="48"/>
  <c r="AG30" i="48"/>
  <c r="AH30" i="48" s="1"/>
  <c r="AC62" i="48"/>
  <c r="AD62" i="48" s="1"/>
  <c r="AD59" i="48"/>
  <c r="U67" i="48"/>
  <c r="V67" i="48" s="1"/>
  <c r="V64" i="48"/>
  <c r="AN12" i="48"/>
  <c r="AM20" i="48"/>
  <c r="AO20" i="48" s="1"/>
  <c r="AP20" i="48" s="1"/>
  <c r="AI66" i="48"/>
  <c r="AM11" i="48"/>
  <c r="AI22" i="48"/>
  <c r="AM19" i="48"/>
  <c r="AI42" i="48"/>
  <c r="AI52" i="48"/>
  <c r="AM49" i="48"/>
  <c r="AI62" i="48"/>
  <c r="AM59" i="48"/>
  <c r="AG60" i="48"/>
  <c r="AH60" i="48" s="1"/>
  <c r="AJ64" i="48"/>
  <c r="AK9" i="48"/>
  <c r="AJ12" i="48"/>
  <c r="AJ66" i="48"/>
  <c r="AK11" i="48"/>
  <c r="AJ22" i="48"/>
  <c r="AK19" i="48"/>
  <c r="AK35" i="48"/>
  <c r="AL35" i="48" s="1"/>
  <c r="AN35" i="48"/>
  <c r="AK41" i="48"/>
  <c r="AL41" i="48" s="1"/>
  <c r="AN41" i="48"/>
  <c r="AJ37" i="48"/>
  <c r="AK34" i="48"/>
  <c r="AK50" i="48"/>
  <c r="AL50" i="48" s="1"/>
  <c r="AK55" i="48"/>
  <c r="AL55" i="48" s="1"/>
  <c r="AK61" i="48"/>
  <c r="AL61" i="48" s="1"/>
  <c r="AN61" i="48"/>
  <c r="AG10" i="48"/>
  <c r="AE27" i="48"/>
  <c r="Y47" i="48"/>
  <c r="Z47" i="48" s="1"/>
  <c r="Z44" i="48"/>
  <c r="AC42" i="48"/>
  <c r="AD42" i="48" s="1"/>
  <c r="AD39" i="48"/>
  <c r="AA67" i="48"/>
  <c r="AF66" i="48"/>
  <c r="AG11" i="48"/>
  <c r="AN27" i="48"/>
  <c r="AC27" i="48"/>
  <c r="AD27" i="48" s="1"/>
  <c r="AD24" i="48"/>
  <c r="AC64" i="48"/>
  <c r="AC12" i="48"/>
  <c r="AD12" i="48" s="1"/>
  <c r="AD9" i="48"/>
  <c r="AN22" i="48"/>
  <c r="AF32" i="48"/>
  <c r="AG29" i="48"/>
  <c r="AG31" i="48"/>
  <c r="AH31" i="48" s="1"/>
  <c r="Y57" i="48"/>
  <c r="Z57" i="48" s="1"/>
  <c r="Z54" i="48"/>
  <c r="AC22" i="48"/>
  <c r="AD22" i="48" s="1"/>
  <c r="AD19" i="48"/>
  <c r="AG20" i="48"/>
  <c r="AH20" i="48" s="1"/>
  <c r="Z49" i="48"/>
  <c r="Y52" i="48"/>
  <c r="Z52" i="48" s="1"/>
  <c r="Y65" i="48"/>
  <c r="Z65" i="48" s="1"/>
  <c r="Z10" i="48"/>
  <c r="AG55" i="48"/>
  <c r="AH55" i="48" s="1"/>
  <c r="AO10" i="48"/>
  <c r="DE41" i="48"/>
  <c r="AQ41" i="48" s="1"/>
  <c r="AU41" i="48" s="1"/>
  <c r="DE36" i="48"/>
  <c r="AQ36" i="48" s="1"/>
  <c r="DE26" i="48"/>
  <c r="AQ26" i="48" s="1"/>
  <c r="DF7" i="48"/>
  <c r="AI17" i="48"/>
  <c r="AM14" i="48"/>
  <c r="AO14" i="48" s="1"/>
  <c r="AI27" i="48"/>
  <c r="AM24" i="48"/>
  <c r="AI47" i="48"/>
  <c r="AI57" i="48"/>
  <c r="AM54" i="48"/>
  <c r="AM60" i="48"/>
  <c r="AO60" i="48" s="1"/>
  <c r="AP60" i="48" s="1"/>
  <c r="AC47" i="48"/>
  <c r="AD47" i="48" s="1"/>
  <c r="AD44" i="48"/>
  <c r="AJ65" i="48"/>
  <c r="AK10" i="48"/>
  <c r="AJ17" i="48"/>
  <c r="AK14" i="48"/>
  <c r="AK25" i="48"/>
  <c r="AL25" i="48" s="1"/>
  <c r="AK36" i="48"/>
  <c r="AL36" i="48" s="1"/>
  <c r="AN36" i="48"/>
  <c r="AJ32" i="48"/>
  <c r="AK29" i="48"/>
  <c r="AK46" i="48"/>
  <c r="AL46" i="48" s="1"/>
  <c r="AK51" i="48"/>
  <c r="AL51" i="48" s="1"/>
  <c r="AJ57" i="48"/>
  <c r="AK54" i="48"/>
  <c r="AF65" i="48"/>
  <c r="AE65" i="48"/>
  <c r="Y27" i="48"/>
  <c r="Z27" i="48" s="1"/>
  <c r="Z24" i="48"/>
  <c r="AC65" i="48"/>
  <c r="AD65" i="48" s="1"/>
  <c r="AD10" i="48"/>
  <c r="AO31" i="48"/>
  <c r="AP31" i="48" s="1"/>
  <c r="AE64" i="48"/>
  <c r="AC17" i="48"/>
  <c r="AD17" i="48" s="1"/>
  <c r="AD14" i="48"/>
  <c r="AB67" i="48"/>
  <c r="AF17" i="48"/>
  <c r="AG14" i="48"/>
  <c r="AE62" i="48"/>
  <c r="Y37" i="48"/>
  <c r="Z37" i="48" s="1"/>
  <c r="Z34" i="48"/>
  <c r="AD49" i="48"/>
  <c r="AC52" i="48"/>
  <c r="AD52" i="48" s="1"/>
  <c r="AN32" i="48"/>
  <c r="Y64" i="48"/>
  <c r="Y12" i="48"/>
  <c r="Z12" i="48" s="1"/>
  <c r="Z9" i="48"/>
  <c r="AI64" i="48"/>
  <c r="AI12" i="48"/>
  <c r="AM9" i="48"/>
  <c r="AM25" i="48"/>
  <c r="AO25" i="48" s="1"/>
  <c r="AP25" i="48" s="1"/>
  <c r="AM15" i="48"/>
  <c r="AM35" i="48"/>
  <c r="AM41" i="48"/>
  <c r="AM42" i="48" s="1"/>
  <c r="AI37" i="48"/>
  <c r="AM34" i="48"/>
  <c r="AM50" i="48"/>
  <c r="AO50" i="48" s="1"/>
  <c r="AP50" i="48" s="1"/>
  <c r="AM56" i="48"/>
  <c r="AM61" i="48"/>
  <c r="AK20" i="48"/>
  <c r="AL20" i="48" s="1"/>
  <c r="AK15" i="48"/>
  <c r="AL15" i="48" s="1"/>
  <c r="AN15" i="48"/>
  <c r="AK26" i="48"/>
  <c r="AL26" i="48" s="1"/>
  <c r="AJ42" i="48"/>
  <c r="AK39" i="48"/>
  <c r="AK30" i="48"/>
  <c r="AL30" i="48" s="1"/>
  <c r="AJ47" i="48"/>
  <c r="AK44" i="48"/>
  <c r="AK56" i="48"/>
  <c r="AL56" i="48" s="1"/>
  <c r="AN56" i="48"/>
  <c r="AJ62" i="48"/>
  <c r="AK59" i="48"/>
  <c r="AN59" i="48"/>
  <c r="AL11" i="41" l="1"/>
  <c r="AK17" i="41"/>
  <c r="AL17" i="41" s="1"/>
  <c r="AS26" i="41"/>
  <c r="AT26" i="41" s="1"/>
  <c r="BU24" i="53"/>
  <c r="BV24" i="53" s="1"/>
  <c r="BQ30" i="50"/>
  <c r="BR30" i="50" s="1"/>
  <c r="AK17" i="29"/>
  <c r="AO59" i="29"/>
  <c r="AO62" i="29" s="1"/>
  <c r="AP62" i="29" s="1"/>
  <c r="AS16" i="29"/>
  <c r="AT16" i="29" s="1"/>
  <c r="AL12" i="41"/>
  <c r="AS10" i="29"/>
  <c r="AT10" i="29" s="1"/>
  <c r="AS9" i="41"/>
  <c r="AT9" i="41" s="1"/>
  <c r="AS21" i="29"/>
  <c r="AT21" i="29" s="1"/>
  <c r="AO29" i="29"/>
  <c r="AP29" i="29" s="1"/>
  <c r="AS61" i="41"/>
  <c r="AT61" i="41" s="1"/>
  <c r="AW15" i="41"/>
  <c r="AX15" i="41" s="1"/>
  <c r="AO44" i="29"/>
  <c r="AP44" i="29" s="1"/>
  <c r="AO44" i="41"/>
  <c r="AO47" i="41" s="1"/>
  <c r="AP47" i="41" s="1"/>
  <c r="AH17" i="41"/>
  <c r="AK47" i="29"/>
  <c r="AL47" i="29" s="1"/>
  <c r="AL62" i="41"/>
  <c r="AW46" i="41"/>
  <c r="AX46" i="41" s="1"/>
  <c r="AS46" i="41"/>
  <c r="AT46" i="41" s="1"/>
  <c r="AW41" i="29"/>
  <c r="AX41" i="29" s="1"/>
  <c r="AS24" i="29"/>
  <c r="AT24" i="29" s="1"/>
  <c r="AS14" i="41"/>
  <c r="AT14" i="41" s="1"/>
  <c r="AG37" i="41"/>
  <c r="AH37" i="41" s="1"/>
  <c r="AK37" i="29"/>
  <c r="AL37" i="29" s="1"/>
  <c r="AK37" i="41"/>
  <c r="AL37" i="41" s="1"/>
  <c r="AO34" i="29"/>
  <c r="AO37" i="29" s="1"/>
  <c r="AP37" i="29" s="1"/>
  <c r="AS9" i="29"/>
  <c r="AT9" i="29" s="1"/>
  <c r="AO9" i="29"/>
  <c r="AP9" i="29" s="1"/>
  <c r="AK27" i="41"/>
  <c r="AL27" i="41" s="1"/>
  <c r="AH12" i="41"/>
  <c r="AL22" i="29"/>
  <c r="AW20" i="29"/>
  <c r="AX20" i="29" s="1"/>
  <c r="AK32" i="29"/>
  <c r="AL32" i="29" s="1"/>
  <c r="AS26" i="29"/>
  <c r="AT26" i="29" s="1"/>
  <c r="AK42" i="41"/>
  <c r="AL42" i="41" s="1"/>
  <c r="AS29" i="29"/>
  <c r="AT29" i="29" s="1"/>
  <c r="AG42" i="41"/>
  <c r="AH42" i="41" s="1"/>
  <c r="AM42" i="29"/>
  <c r="AK62" i="29"/>
  <c r="AL62" i="29" s="1"/>
  <c r="AU55" i="29"/>
  <c r="AW55" i="29" s="1"/>
  <c r="AX55" i="29" s="1"/>
  <c r="AK65" i="29"/>
  <c r="AL65" i="29" s="1"/>
  <c r="AS55" i="41"/>
  <c r="AT55" i="41" s="1"/>
  <c r="AS60" i="41"/>
  <c r="AT60" i="41" s="1"/>
  <c r="AS59" i="41"/>
  <c r="AT59" i="41" s="1"/>
  <c r="AH66" i="41"/>
  <c r="BD15" i="46"/>
  <c r="BE15" i="46" s="1"/>
  <c r="BF15" i="46" s="1"/>
  <c r="AW26" i="29"/>
  <c r="AX26" i="29" s="1"/>
  <c r="AH57" i="29"/>
  <c r="AW20" i="41"/>
  <c r="AX20" i="41" s="1"/>
  <c r="AW21" i="29"/>
  <c r="AX21" i="29" s="1"/>
  <c r="AL17" i="29"/>
  <c r="AH52" i="41"/>
  <c r="Y67" i="29"/>
  <c r="Z67" i="29" s="1"/>
  <c r="AS42" i="46"/>
  <c r="AT42" i="46" s="1"/>
  <c r="AS10" i="41"/>
  <c r="BA25" i="46"/>
  <c r="BB25" i="46" s="1"/>
  <c r="BA9" i="46"/>
  <c r="BB9" i="46" s="1"/>
  <c r="BA51" i="46"/>
  <c r="BB51" i="46" s="1"/>
  <c r="AW59" i="41"/>
  <c r="AX59" i="41" s="1"/>
  <c r="AS56" i="41"/>
  <c r="AT56" i="41" s="1"/>
  <c r="AS50" i="29"/>
  <c r="AT50" i="29" s="1"/>
  <c r="AS20" i="29"/>
  <c r="AT20" i="29" s="1"/>
  <c r="AQ17" i="29"/>
  <c r="AW19" i="46"/>
  <c r="AX19" i="46" s="1"/>
  <c r="BD61" i="46"/>
  <c r="BD62" i="46" s="1"/>
  <c r="AO26" i="29"/>
  <c r="AP26" i="29" s="1"/>
  <c r="Y67" i="41"/>
  <c r="Z67" i="41" s="1"/>
  <c r="AK65" i="41"/>
  <c r="AL65" i="41" s="1"/>
  <c r="AL14" i="29"/>
  <c r="AS37" i="46"/>
  <c r="AT37" i="46" s="1"/>
  <c r="BA45" i="46"/>
  <c r="BB45" i="46" s="1"/>
  <c r="AS62" i="46"/>
  <c r="AT62" i="46" s="1"/>
  <c r="AS32" i="46"/>
  <c r="AT32" i="46" s="1"/>
  <c r="AK52" i="41"/>
  <c r="AL52" i="41" s="1"/>
  <c r="BE55" i="46"/>
  <c r="BF55" i="46" s="1"/>
  <c r="BA41" i="46"/>
  <c r="BB41" i="46" s="1"/>
  <c r="BA19" i="46"/>
  <c r="BB19" i="46" s="1"/>
  <c r="AK64" i="41"/>
  <c r="AL64" i="41" s="1"/>
  <c r="AW47" i="46"/>
  <c r="AX47" i="46" s="1"/>
  <c r="BA55" i="46"/>
  <c r="BB55" i="46" s="1"/>
  <c r="BA35" i="46"/>
  <c r="BB35" i="46" s="1"/>
  <c r="BD30" i="46"/>
  <c r="BE30" i="46" s="1"/>
  <c r="BF30" i="46" s="1"/>
  <c r="AO64" i="46"/>
  <c r="AP64" i="46" s="1"/>
  <c r="BD40" i="46"/>
  <c r="BE40" i="46" s="1"/>
  <c r="BF40" i="46" s="1"/>
  <c r="AK12" i="29"/>
  <c r="AL12" i="29" s="1"/>
  <c r="AM32" i="41"/>
  <c r="BA16" i="46"/>
  <c r="BB16" i="46" s="1"/>
  <c r="AL10" i="29"/>
  <c r="AO42" i="46"/>
  <c r="AP42" i="46" s="1"/>
  <c r="AS12" i="46"/>
  <c r="AT12" i="46" s="1"/>
  <c r="AS64" i="46"/>
  <c r="AT64" i="46" s="1"/>
  <c r="BD29" i="46"/>
  <c r="BE29" i="46" s="1"/>
  <c r="BF29" i="46" s="1"/>
  <c r="AK32" i="41"/>
  <c r="AL32" i="41" s="1"/>
  <c r="AK52" i="29"/>
  <c r="AL52" i="29" s="1"/>
  <c r="BA59" i="46"/>
  <c r="BB59" i="46" s="1"/>
  <c r="AO52" i="41"/>
  <c r="AP52" i="41" s="1"/>
  <c r="AK64" i="29"/>
  <c r="AL64" i="29" s="1"/>
  <c r="AK22" i="41"/>
  <c r="AL22" i="41" s="1"/>
  <c r="AL14" i="41"/>
  <c r="AG67" i="46"/>
  <c r="AH67" i="46" s="1"/>
  <c r="AS52" i="46"/>
  <c r="AT52" i="46" s="1"/>
  <c r="AO57" i="46"/>
  <c r="AP57" i="46" s="1"/>
  <c r="AC67" i="29"/>
  <c r="AD67" i="29" s="1"/>
  <c r="AS27" i="46"/>
  <c r="AT27" i="46" s="1"/>
  <c r="AL9" i="29"/>
  <c r="AS57" i="46"/>
  <c r="AT57" i="46" s="1"/>
  <c r="AC67" i="41"/>
  <c r="AD67" i="41" s="1"/>
  <c r="AS65" i="46"/>
  <c r="AT65" i="46" s="1"/>
  <c r="AK66" i="29"/>
  <c r="AL66" i="29" s="1"/>
  <c r="AK67" i="46"/>
  <c r="AL67" i="46" s="1"/>
  <c r="AS66" i="46"/>
  <c r="AT66" i="46" s="1"/>
  <c r="BE51" i="46"/>
  <c r="BF51" i="46" s="1"/>
  <c r="AM62" i="41"/>
  <c r="AV37" i="46"/>
  <c r="AM65" i="29"/>
  <c r="BE45" i="46"/>
  <c r="BF45" i="46" s="1"/>
  <c r="AV17" i="46"/>
  <c r="AM64" i="29"/>
  <c r="AO20" i="41"/>
  <c r="AO65" i="41" s="1"/>
  <c r="AI67" i="29"/>
  <c r="AW31" i="46"/>
  <c r="AX31" i="46" s="1"/>
  <c r="BE25" i="46"/>
  <c r="BF25" i="46" s="1"/>
  <c r="AW61" i="46"/>
  <c r="AM66" i="29"/>
  <c r="AI67" i="41"/>
  <c r="AG66" i="29"/>
  <c r="AH66" i="29" s="1"/>
  <c r="AZ52" i="46"/>
  <c r="BE14" i="46"/>
  <c r="BF14" i="46" s="1"/>
  <c r="AP31" i="41"/>
  <c r="AO66" i="41"/>
  <c r="AW34" i="29"/>
  <c r="AX34" i="29" s="1"/>
  <c r="AW30" i="41"/>
  <c r="AX30" i="41" s="1"/>
  <c r="AV52" i="46"/>
  <c r="AW49" i="46"/>
  <c r="AH49" i="29"/>
  <c r="AG52" i="29"/>
  <c r="AH52" i="29" s="1"/>
  <c r="AG22" i="41"/>
  <c r="AH22" i="41" s="1"/>
  <c r="AH19" i="41"/>
  <c r="AN67" i="46"/>
  <c r="AU39" i="41"/>
  <c r="AW39" i="41" s="1"/>
  <c r="AQ42" i="41"/>
  <c r="AG22" i="29"/>
  <c r="AH22" i="29" s="1"/>
  <c r="AH19" i="29"/>
  <c r="AH25" i="41"/>
  <c r="AG27" i="41"/>
  <c r="AH27" i="41" s="1"/>
  <c r="AH24" i="29"/>
  <c r="AG27" i="29"/>
  <c r="AH27" i="29" s="1"/>
  <c r="AZ57" i="46"/>
  <c r="AQ22" i="29"/>
  <c r="AU19" i="29"/>
  <c r="DF14" i="29"/>
  <c r="AY14" i="29" s="1"/>
  <c r="BC14" i="29" s="1"/>
  <c r="BE14" i="29" s="1"/>
  <c r="DF20" i="29"/>
  <c r="AY20" i="29" s="1"/>
  <c r="BA20" i="29" s="1"/>
  <c r="BB20" i="29" s="1"/>
  <c r="DF56" i="29"/>
  <c r="AY56" i="29" s="1"/>
  <c r="DF24" i="29"/>
  <c r="AY24" i="29" s="1"/>
  <c r="BC24" i="29" s="1"/>
  <c r="DF46" i="29"/>
  <c r="AY46" i="29" s="1"/>
  <c r="BA46" i="29" s="1"/>
  <c r="BB46" i="29" s="1"/>
  <c r="DF50" i="29"/>
  <c r="AY50" i="29" s="1"/>
  <c r="BC50" i="29" s="1"/>
  <c r="DF10" i="29"/>
  <c r="AY10" i="29" s="1"/>
  <c r="DF29" i="29"/>
  <c r="AY29" i="29" s="1"/>
  <c r="BA29" i="29" s="1"/>
  <c r="DF30" i="29"/>
  <c r="AY30" i="29" s="1"/>
  <c r="BC30" i="29" s="1"/>
  <c r="DF41" i="29"/>
  <c r="AY41" i="29" s="1"/>
  <c r="BC41" i="29" s="1"/>
  <c r="DF44" i="29"/>
  <c r="AY44" i="29" s="1"/>
  <c r="DF21" i="29"/>
  <c r="AY21" i="29" s="1"/>
  <c r="DF60" i="29"/>
  <c r="AY60" i="29" s="1"/>
  <c r="BC60" i="29" s="1"/>
  <c r="DF31" i="29"/>
  <c r="AY31" i="29" s="1"/>
  <c r="BC31" i="29" s="1"/>
  <c r="DF55" i="29"/>
  <c r="AY55" i="29" s="1"/>
  <c r="DF61" i="29"/>
  <c r="AY61" i="29" s="1"/>
  <c r="BC61" i="29" s="1"/>
  <c r="BE61" i="29" s="1"/>
  <c r="BF61" i="29" s="1"/>
  <c r="DF19" i="29"/>
  <c r="AY19" i="29" s="1"/>
  <c r="BC19" i="29" s="1"/>
  <c r="DF35" i="29"/>
  <c r="AY35" i="29" s="1"/>
  <c r="BC35" i="29" s="1"/>
  <c r="DF15" i="29"/>
  <c r="AY15" i="29" s="1"/>
  <c r="BC15" i="29" s="1"/>
  <c r="DF16" i="29"/>
  <c r="AY16" i="29" s="1"/>
  <c r="DF54" i="29"/>
  <c r="AY54" i="29" s="1"/>
  <c r="BA54" i="29" s="1"/>
  <c r="DG7" i="29"/>
  <c r="DF45" i="29"/>
  <c r="AY45" i="29" s="1"/>
  <c r="BC45" i="29" s="1"/>
  <c r="DF40" i="29"/>
  <c r="AY40" i="29" s="1"/>
  <c r="BA40" i="29" s="1"/>
  <c r="BB40" i="29" s="1"/>
  <c r="DF59" i="29"/>
  <c r="AY59" i="29" s="1"/>
  <c r="BA59" i="29" s="1"/>
  <c r="DF11" i="29"/>
  <c r="AY11" i="29" s="1"/>
  <c r="BA11" i="29" s="1"/>
  <c r="DF34" i="29"/>
  <c r="AY34" i="29" s="1"/>
  <c r="DF9" i="29"/>
  <c r="AY9" i="29" s="1"/>
  <c r="DF26" i="29"/>
  <c r="AY26" i="29" s="1"/>
  <c r="BC26" i="29" s="1"/>
  <c r="DF36" i="29"/>
  <c r="AY36" i="29" s="1"/>
  <c r="BC36" i="29" s="1"/>
  <c r="DF39" i="29"/>
  <c r="AY39" i="29" s="1"/>
  <c r="DF25" i="29"/>
  <c r="AY25" i="29" s="1"/>
  <c r="BC25" i="29" s="1"/>
  <c r="DF49" i="29"/>
  <c r="AY49" i="29" s="1"/>
  <c r="BA49" i="29" s="1"/>
  <c r="DF51" i="29"/>
  <c r="AY51" i="29" s="1"/>
  <c r="BC51" i="29" s="1"/>
  <c r="AK66" i="41"/>
  <c r="AL66" i="41" s="1"/>
  <c r="AW35" i="41"/>
  <c r="AX35" i="41" s="1"/>
  <c r="AL47" i="41"/>
  <c r="BE41" i="46"/>
  <c r="BF41" i="46" s="1"/>
  <c r="BA14" i="46"/>
  <c r="BB14" i="46" s="1"/>
  <c r="AK57" i="29"/>
  <c r="AL57" i="29" s="1"/>
  <c r="BA54" i="46"/>
  <c r="AL42" i="29"/>
  <c r="AS47" i="46"/>
  <c r="AT47" i="46" s="1"/>
  <c r="AG57" i="41"/>
  <c r="AH57" i="41" s="1"/>
  <c r="AH54" i="41"/>
  <c r="BD26" i="46"/>
  <c r="BE26" i="46" s="1"/>
  <c r="BF26" i="46" s="1"/>
  <c r="AH30" i="41"/>
  <c r="AG32" i="41"/>
  <c r="AH32" i="41" s="1"/>
  <c r="BD21" i="46"/>
  <c r="BE21" i="46" s="1"/>
  <c r="BF21" i="46" s="1"/>
  <c r="AP9" i="46"/>
  <c r="AO12" i="46"/>
  <c r="AP12" i="46" s="1"/>
  <c r="AU19" i="41"/>
  <c r="AU22" i="41" s="1"/>
  <c r="AQ22" i="41"/>
  <c r="AU45" i="41"/>
  <c r="AW45" i="41" s="1"/>
  <c r="AX45" i="41" s="1"/>
  <c r="AQ65" i="41"/>
  <c r="AU44" i="41"/>
  <c r="AW44" i="41" s="1"/>
  <c r="AQ47" i="41"/>
  <c r="AQ57" i="41"/>
  <c r="AQ37" i="41"/>
  <c r="AQ12" i="41"/>
  <c r="AQ64" i="41"/>
  <c r="AP59" i="46"/>
  <c r="AO62" i="46"/>
  <c r="AP62" i="46" s="1"/>
  <c r="AR67" i="46"/>
  <c r="AU54" i="41"/>
  <c r="AU57" i="41" s="1"/>
  <c r="AH9" i="29"/>
  <c r="AG12" i="29"/>
  <c r="AH12" i="29" s="1"/>
  <c r="AW35" i="46"/>
  <c r="AW65" i="46" s="1"/>
  <c r="AX65" i="46" s="1"/>
  <c r="AH10" i="41"/>
  <c r="AG65" i="41"/>
  <c r="AH65" i="41" s="1"/>
  <c r="DU36" i="46"/>
  <c r="BH36" i="46" s="1"/>
  <c r="BL36" i="46" s="1"/>
  <c r="DU15" i="46"/>
  <c r="BH15" i="46" s="1"/>
  <c r="BL15" i="46" s="1"/>
  <c r="DU46" i="46"/>
  <c r="BH46" i="46" s="1"/>
  <c r="BI46" i="46" s="1"/>
  <c r="BJ46" i="46" s="1"/>
  <c r="DU26" i="46"/>
  <c r="BH26" i="46" s="1"/>
  <c r="BL26" i="46" s="1"/>
  <c r="DU41" i="46"/>
  <c r="BH41" i="46" s="1"/>
  <c r="DU59" i="46"/>
  <c r="BH59" i="46" s="1"/>
  <c r="BI59" i="46" s="1"/>
  <c r="DU40" i="46"/>
  <c r="BH40" i="46" s="1"/>
  <c r="BI40" i="46" s="1"/>
  <c r="BJ40" i="46" s="1"/>
  <c r="DU21" i="46"/>
  <c r="BH21" i="46" s="1"/>
  <c r="BL21" i="46" s="1"/>
  <c r="DU29" i="46"/>
  <c r="BH29" i="46" s="1"/>
  <c r="BI29" i="46" s="1"/>
  <c r="DU61" i="46"/>
  <c r="BH61" i="46" s="1"/>
  <c r="BL61" i="46" s="1"/>
  <c r="DU56" i="46"/>
  <c r="BH56" i="46" s="1"/>
  <c r="BL56" i="46" s="1"/>
  <c r="DU54" i="46"/>
  <c r="BH54" i="46" s="1"/>
  <c r="BI54" i="46" s="1"/>
  <c r="DV7" i="46"/>
  <c r="DU11" i="46"/>
  <c r="BH11" i="46" s="1"/>
  <c r="BI11" i="46" s="1"/>
  <c r="DU50" i="46"/>
  <c r="BH50" i="46" s="1"/>
  <c r="BI50" i="46" s="1"/>
  <c r="BJ50" i="46" s="1"/>
  <c r="DU44" i="46"/>
  <c r="BH44" i="46" s="1"/>
  <c r="BI44" i="46" s="1"/>
  <c r="DU45" i="46"/>
  <c r="BH45" i="46" s="1"/>
  <c r="DU39" i="46"/>
  <c r="BH39" i="46" s="1"/>
  <c r="BI39" i="46" s="1"/>
  <c r="DU34" i="46"/>
  <c r="BH34" i="46" s="1"/>
  <c r="BL34" i="46" s="1"/>
  <c r="DU9" i="46"/>
  <c r="BH9" i="46" s="1"/>
  <c r="DU14" i="46"/>
  <c r="BH14" i="46" s="1"/>
  <c r="DU16" i="46"/>
  <c r="BH16" i="46" s="1"/>
  <c r="BI16" i="46" s="1"/>
  <c r="BJ16" i="46" s="1"/>
  <c r="DU55" i="46"/>
  <c r="BH55" i="46" s="1"/>
  <c r="BI55" i="46" s="1"/>
  <c r="BJ55" i="46" s="1"/>
  <c r="DU49" i="46"/>
  <c r="BH49" i="46" s="1"/>
  <c r="BI49" i="46" s="1"/>
  <c r="DU30" i="46"/>
  <c r="BH30" i="46" s="1"/>
  <c r="BI30" i="46" s="1"/>
  <c r="BJ30" i="46" s="1"/>
  <c r="DU24" i="46"/>
  <c r="BH24" i="46" s="1"/>
  <c r="BI24" i="46" s="1"/>
  <c r="DU25" i="46"/>
  <c r="BH25" i="46" s="1"/>
  <c r="BI25" i="46" s="1"/>
  <c r="BJ25" i="46" s="1"/>
  <c r="DU19" i="46"/>
  <c r="BH19" i="46" s="1"/>
  <c r="BI19" i="46" s="1"/>
  <c r="DU20" i="46"/>
  <c r="BH20" i="46" s="1"/>
  <c r="BL20" i="46" s="1"/>
  <c r="DU60" i="46"/>
  <c r="BH60" i="46" s="1"/>
  <c r="BI60" i="46" s="1"/>
  <c r="BJ60" i="46" s="1"/>
  <c r="DU35" i="46"/>
  <c r="BH35" i="46" s="1"/>
  <c r="BI35" i="46" s="1"/>
  <c r="BJ35" i="46" s="1"/>
  <c r="DU10" i="46"/>
  <c r="BH10" i="46" s="1"/>
  <c r="BL10" i="46" s="1"/>
  <c r="DU31" i="46"/>
  <c r="BH31" i="46" s="1"/>
  <c r="BL31" i="46" s="1"/>
  <c r="BM31" i="46" s="1"/>
  <c r="BN31" i="46" s="1"/>
  <c r="DU51" i="46"/>
  <c r="BH51" i="46" s="1"/>
  <c r="BI51" i="46" s="1"/>
  <c r="BJ51" i="46" s="1"/>
  <c r="AZ65" i="46"/>
  <c r="BD10" i="46"/>
  <c r="AZ22" i="46"/>
  <c r="BD20" i="46"/>
  <c r="AV57" i="46"/>
  <c r="AU35" i="29"/>
  <c r="AW35" i="29" s="1"/>
  <c r="AX35" i="29" s="1"/>
  <c r="AU51" i="29"/>
  <c r="AU52" i="29" s="1"/>
  <c r="AU56" i="29"/>
  <c r="AW56" i="29" s="1"/>
  <c r="AX56" i="29" s="1"/>
  <c r="AQ57" i="29"/>
  <c r="AU30" i="29"/>
  <c r="AW30" i="29" s="1"/>
  <c r="AQ47" i="29"/>
  <c r="AU44" i="29"/>
  <c r="AW44" i="29" s="1"/>
  <c r="AU60" i="29"/>
  <c r="AW60" i="29" s="1"/>
  <c r="AX60" i="29" s="1"/>
  <c r="AM42" i="41"/>
  <c r="AO39" i="41"/>
  <c r="AS41" i="29"/>
  <c r="AT41" i="29" s="1"/>
  <c r="AU54" i="29"/>
  <c r="AU31" i="41"/>
  <c r="AW31" i="41" s="1"/>
  <c r="AX31" i="41" s="1"/>
  <c r="BD49" i="46"/>
  <c r="BE49" i="46" s="1"/>
  <c r="AW61" i="41"/>
  <c r="AX61" i="41" s="1"/>
  <c r="AW55" i="41"/>
  <c r="AX55" i="41" s="1"/>
  <c r="AU62" i="41"/>
  <c r="AH29" i="29"/>
  <c r="AG32" i="29"/>
  <c r="AH32" i="29" s="1"/>
  <c r="AQ27" i="41"/>
  <c r="AQ17" i="41"/>
  <c r="AU25" i="41"/>
  <c r="AW25" i="41" s="1"/>
  <c r="AX25" i="41" s="1"/>
  <c r="AU49" i="41"/>
  <c r="AU52" i="41" s="1"/>
  <c r="AQ52" i="41"/>
  <c r="AQ32" i="41"/>
  <c r="AH14" i="29"/>
  <c r="AG17" i="29"/>
  <c r="AH17" i="29" s="1"/>
  <c r="AG62" i="29"/>
  <c r="AH62" i="29" s="1"/>
  <c r="AH59" i="29"/>
  <c r="AZ64" i="46"/>
  <c r="AZ17" i="46"/>
  <c r="AZ66" i="46"/>
  <c r="AQ42" i="29"/>
  <c r="AU39" i="29"/>
  <c r="AM37" i="41"/>
  <c r="AO34" i="41"/>
  <c r="AS31" i="29"/>
  <c r="AT31" i="29" s="1"/>
  <c r="BD56" i="46"/>
  <c r="BE56" i="46" s="1"/>
  <c r="BF56" i="46" s="1"/>
  <c r="AG64" i="41"/>
  <c r="AH64" i="41" s="1"/>
  <c r="AW50" i="41"/>
  <c r="AX50" i="41" s="1"/>
  <c r="AS39" i="41"/>
  <c r="AK57" i="41"/>
  <c r="AL57" i="41" s="1"/>
  <c r="BA56" i="46"/>
  <c r="BB56" i="46" s="1"/>
  <c r="AS19" i="29"/>
  <c r="AS22" i="46"/>
  <c r="AT22" i="46" s="1"/>
  <c r="AS14" i="29"/>
  <c r="AW61" i="29"/>
  <c r="AX61" i="29" s="1"/>
  <c r="BA21" i="46"/>
  <c r="BB21" i="46" s="1"/>
  <c r="BE60" i="46"/>
  <c r="BF60" i="46" s="1"/>
  <c r="BA21" i="29"/>
  <c r="BB21" i="29" s="1"/>
  <c r="AK27" i="29"/>
  <c r="AL27" i="29" s="1"/>
  <c r="AW56" i="41"/>
  <c r="AX56" i="41" s="1"/>
  <c r="AH10" i="29"/>
  <c r="AG65" i="29"/>
  <c r="AH65" i="29" s="1"/>
  <c r="AU24" i="41"/>
  <c r="AW24" i="41" s="1"/>
  <c r="AM66" i="41"/>
  <c r="AU14" i="29"/>
  <c r="AO40" i="29"/>
  <c r="AP40" i="29" s="1"/>
  <c r="AG64" i="29"/>
  <c r="AO59" i="41"/>
  <c r="BD11" i="46"/>
  <c r="AH44" i="41"/>
  <c r="AG47" i="41"/>
  <c r="AH47" i="41" s="1"/>
  <c r="AU11" i="41"/>
  <c r="AQ66" i="41"/>
  <c r="AU41" i="41"/>
  <c r="AW41" i="41" s="1"/>
  <c r="AX41" i="41" s="1"/>
  <c r="AQ62" i="41"/>
  <c r="AU40" i="41"/>
  <c r="AW40" i="41" s="1"/>
  <c r="AX40" i="41" s="1"/>
  <c r="DF50" i="41"/>
  <c r="AY50" i="41" s="1"/>
  <c r="BC50" i="41" s="1"/>
  <c r="DF44" i="41"/>
  <c r="AY44" i="41" s="1"/>
  <c r="BA44" i="41" s="1"/>
  <c r="DF49" i="41"/>
  <c r="AY49" i="41" s="1"/>
  <c r="BA49" i="41" s="1"/>
  <c r="DF11" i="41"/>
  <c r="AY11" i="41" s="1"/>
  <c r="BC11" i="41" s="1"/>
  <c r="DF35" i="41"/>
  <c r="AY35" i="41" s="1"/>
  <c r="BA35" i="41" s="1"/>
  <c r="BB35" i="41" s="1"/>
  <c r="DF26" i="41"/>
  <c r="AY26" i="41" s="1"/>
  <c r="BA26" i="41" s="1"/>
  <c r="BB26" i="41" s="1"/>
  <c r="DF21" i="41"/>
  <c r="AY21" i="41" s="1"/>
  <c r="BC21" i="41" s="1"/>
  <c r="DF25" i="41"/>
  <c r="AY25" i="41" s="1"/>
  <c r="BA25" i="41" s="1"/>
  <c r="BB25" i="41" s="1"/>
  <c r="DF45" i="41"/>
  <c r="AY45" i="41" s="1"/>
  <c r="BC45" i="41" s="1"/>
  <c r="DF39" i="41"/>
  <c r="AY39" i="41" s="1"/>
  <c r="BC39" i="41" s="1"/>
  <c r="BE39" i="41" s="1"/>
  <c r="DF30" i="41"/>
  <c r="AY30" i="41" s="1"/>
  <c r="BC30" i="41" s="1"/>
  <c r="DF29" i="41"/>
  <c r="AY29" i="41" s="1"/>
  <c r="BA29" i="41" s="1"/>
  <c r="DF24" i="41"/>
  <c r="AY24" i="41" s="1"/>
  <c r="BC24" i="41" s="1"/>
  <c r="DF55" i="41"/>
  <c r="AY55" i="41" s="1"/>
  <c r="BC55" i="41" s="1"/>
  <c r="DF51" i="41"/>
  <c r="AY51" i="41" s="1"/>
  <c r="BA51" i="41" s="1"/>
  <c r="BB51" i="41" s="1"/>
  <c r="DF36" i="41"/>
  <c r="AY36" i="41" s="1"/>
  <c r="DF20" i="41"/>
  <c r="AY20" i="41" s="1"/>
  <c r="DF10" i="41"/>
  <c r="AY10" i="41" s="1"/>
  <c r="DF31" i="41"/>
  <c r="AY31" i="41" s="1"/>
  <c r="BC31" i="41" s="1"/>
  <c r="BE31" i="41" s="1"/>
  <c r="BF31" i="41" s="1"/>
  <c r="DF40" i="41"/>
  <c r="AY40" i="41" s="1"/>
  <c r="BA40" i="41" s="1"/>
  <c r="BB40" i="41" s="1"/>
  <c r="DF56" i="41"/>
  <c r="AY56" i="41" s="1"/>
  <c r="DF54" i="41"/>
  <c r="AY54" i="41" s="1"/>
  <c r="BA54" i="41" s="1"/>
  <c r="DF9" i="41"/>
  <c r="AY9" i="41" s="1"/>
  <c r="BA9" i="41" s="1"/>
  <c r="DF59" i="41"/>
  <c r="AY59" i="41" s="1"/>
  <c r="DF34" i="41"/>
  <c r="AY34" i="41" s="1"/>
  <c r="BC34" i="41" s="1"/>
  <c r="BE34" i="41" s="1"/>
  <c r="DF46" i="41"/>
  <c r="AY46" i="41" s="1"/>
  <c r="BA46" i="41" s="1"/>
  <c r="BB46" i="41" s="1"/>
  <c r="DF60" i="41"/>
  <c r="AY60" i="41" s="1"/>
  <c r="DF16" i="41"/>
  <c r="AY16" i="41" s="1"/>
  <c r="BA16" i="41" s="1"/>
  <c r="BB16" i="41" s="1"/>
  <c r="DF19" i="41"/>
  <c r="AY19" i="41" s="1"/>
  <c r="BA19" i="41" s="1"/>
  <c r="BB19" i="41" s="1"/>
  <c r="DF14" i="41"/>
  <c r="AY14" i="41" s="1"/>
  <c r="BA14" i="41" s="1"/>
  <c r="DF41" i="41"/>
  <c r="AY41" i="41" s="1"/>
  <c r="BC41" i="41" s="1"/>
  <c r="DF15" i="41"/>
  <c r="AY15" i="41" s="1"/>
  <c r="BA15" i="41" s="1"/>
  <c r="BB15" i="41" s="1"/>
  <c r="DG7" i="41"/>
  <c r="DF61" i="41"/>
  <c r="AY61" i="41" s="1"/>
  <c r="BA61" i="41" s="1"/>
  <c r="BB61" i="41" s="1"/>
  <c r="AU16" i="41"/>
  <c r="AW16" i="41" s="1"/>
  <c r="AX16" i="41" s="1"/>
  <c r="BC16" i="41"/>
  <c r="AV27" i="46"/>
  <c r="AE67" i="29"/>
  <c r="AV64" i="46"/>
  <c r="AS36" i="29"/>
  <c r="AT36" i="29" s="1"/>
  <c r="AE67" i="41"/>
  <c r="AM17" i="41"/>
  <c r="AO14" i="41"/>
  <c r="AZ27" i="46"/>
  <c r="BD24" i="46"/>
  <c r="BE24" i="46" s="1"/>
  <c r="AZ12" i="46"/>
  <c r="AZ42" i="46"/>
  <c r="BD39" i="46"/>
  <c r="BE39" i="46" s="1"/>
  <c r="BD50" i="46"/>
  <c r="BE50" i="46" s="1"/>
  <c r="BF50" i="46" s="1"/>
  <c r="BD54" i="46"/>
  <c r="BE54" i="46" s="1"/>
  <c r="AU40" i="29"/>
  <c r="AW40" i="29" s="1"/>
  <c r="AX40" i="29" s="1"/>
  <c r="AU46" i="29"/>
  <c r="AW46" i="29" s="1"/>
  <c r="AX46" i="29" s="1"/>
  <c r="AQ12" i="29"/>
  <c r="AQ64" i="29"/>
  <c r="AQ27" i="29"/>
  <c r="AQ66" i="29"/>
  <c r="AU11" i="29"/>
  <c r="AW11" i="29" s="1"/>
  <c r="AX11" i="29" s="1"/>
  <c r="AU29" i="41"/>
  <c r="AW29" i="41" s="1"/>
  <c r="AM64" i="41"/>
  <c r="AM12" i="41"/>
  <c r="AO9" i="41"/>
  <c r="AP9" i="41" s="1"/>
  <c r="AV47" i="46"/>
  <c r="AS60" i="29"/>
  <c r="AT60" i="29" s="1"/>
  <c r="AM57" i="29"/>
  <c r="AH44" i="29"/>
  <c r="AG47" i="29"/>
  <c r="AH47" i="29" s="1"/>
  <c r="AP14" i="46"/>
  <c r="AO17" i="46"/>
  <c r="AP17" i="46" s="1"/>
  <c r="BA11" i="46"/>
  <c r="BB11" i="46" s="1"/>
  <c r="AH42" i="29"/>
  <c r="AS15" i="41"/>
  <c r="AT15" i="41" s="1"/>
  <c r="AS24" i="41"/>
  <c r="AT24" i="41" s="1"/>
  <c r="AS25" i="41"/>
  <c r="AT25" i="41" s="1"/>
  <c r="AS17" i="46"/>
  <c r="AT17" i="46" s="1"/>
  <c r="BA31" i="46"/>
  <c r="BB31" i="46" s="1"/>
  <c r="BA36" i="46"/>
  <c r="BB36" i="46" s="1"/>
  <c r="BA60" i="46"/>
  <c r="BB60" i="46" s="1"/>
  <c r="AW27" i="46"/>
  <c r="AX27" i="46" s="1"/>
  <c r="AW31" i="29"/>
  <c r="AX31" i="29" s="1"/>
  <c r="AW50" i="29"/>
  <c r="AX50" i="29" s="1"/>
  <c r="AW36" i="29"/>
  <c r="AX36" i="29" s="1"/>
  <c r="AS61" i="29"/>
  <c r="AT61" i="29" s="1"/>
  <c r="AP11" i="46"/>
  <c r="AO66" i="46"/>
  <c r="AP66" i="46" s="1"/>
  <c r="AV42" i="46"/>
  <c r="AW39" i="46"/>
  <c r="AV66" i="46"/>
  <c r="AM22" i="29"/>
  <c r="AV65" i="46"/>
  <c r="AV12" i="46"/>
  <c r="AS36" i="41"/>
  <c r="AT36" i="41" s="1"/>
  <c r="AM65" i="41"/>
  <c r="AU45" i="29"/>
  <c r="AW45" i="29" s="1"/>
  <c r="AX45" i="29" s="1"/>
  <c r="AZ37" i="46"/>
  <c r="BD34" i="46"/>
  <c r="BD37" i="46" s="1"/>
  <c r="AZ47" i="46"/>
  <c r="BD44" i="46"/>
  <c r="AZ32" i="46"/>
  <c r="AZ62" i="46"/>
  <c r="AQ32" i="29"/>
  <c r="AU25" i="29"/>
  <c r="AU27" i="29" s="1"/>
  <c r="AQ62" i="29"/>
  <c r="AU59" i="29"/>
  <c r="AU15" i="29"/>
  <c r="AQ52" i="29"/>
  <c r="AQ37" i="29"/>
  <c r="AQ65" i="29"/>
  <c r="AU36" i="41"/>
  <c r="AW36" i="41" s="1"/>
  <c r="AX36" i="41" s="1"/>
  <c r="AU34" i="41"/>
  <c r="AW34" i="41" s="1"/>
  <c r="AP19" i="46"/>
  <c r="AO22" i="46"/>
  <c r="AP22" i="46" s="1"/>
  <c r="AM57" i="41"/>
  <c r="AO54" i="41"/>
  <c r="AH62" i="41"/>
  <c r="AO65" i="46"/>
  <c r="AP65" i="46" s="1"/>
  <c r="BD46" i="46"/>
  <c r="BE46" i="46" s="1"/>
  <c r="BF46" i="46" s="1"/>
  <c r="BM67" i="57"/>
  <c r="BN67" i="57" s="1"/>
  <c r="BU67" i="57"/>
  <c r="BV67" i="57" s="1"/>
  <c r="BV64" i="57"/>
  <c r="CT64" i="57"/>
  <c r="CS67" i="57"/>
  <c r="CT67" i="57" s="1"/>
  <c r="CK67" i="57"/>
  <c r="CL67" i="57" s="1"/>
  <c r="BM61" i="50"/>
  <c r="BN61" i="50" s="1"/>
  <c r="AM57" i="42"/>
  <c r="BN66" i="54"/>
  <c r="BM67" i="54"/>
  <c r="BN67" i="54" s="1"/>
  <c r="CQ67" i="54"/>
  <c r="CJ67" i="54"/>
  <c r="CR66" i="54"/>
  <c r="CS11" i="54"/>
  <c r="CR17" i="54"/>
  <c r="CS14" i="54"/>
  <c r="CK47" i="54"/>
  <c r="CL47" i="54" s="1"/>
  <c r="CL44" i="54"/>
  <c r="CR22" i="54"/>
  <c r="CS19" i="54"/>
  <c r="CK57" i="54"/>
  <c r="CL57" i="54" s="1"/>
  <c r="CL54" i="54"/>
  <c r="CK17" i="54"/>
  <c r="CL17" i="54" s="1"/>
  <c r="CL14" i="54"/>
  <c r="CL29" i="54"/>
  <c r="CK32" i="54"/>
  <c r="CL32" i="54" s="1"/>
  <c r="CK42" i="54"/>
  <c r="CL42" i="54" s="1"/>
  <c r="CL39" i="54"/>
  <c r="CR65" i="54"/>
  <c r="CS10" i="54"/>
  <c r="CR27" i="54"/>
  <c r="CS24" i="54"/>
  <c r="CS44" i="54"/>
  <c r="CR47" i="54"/>
  <c r="CK37" i="54"/>
  <c r="CL37" i="54" s="1"/>
  <c r="CL34" i="54"/>
  <c r="CK65" i="54"/>
  <c r="CL65" i="54" s="1"/>
  <c r="CL10" i="54"/>
  <c r="CK27" i="54"/>
  <c r="CL27" i="54" s="1"/>
  <c r="CL24" i="54"/>
  <c r="CR37" i="54"/>
  <c r="CS34" i="54"/>
  <c r="CR32" i="54"/>
  <c r="CS29" i="54"/>
  <c r="CD64" i="54"/>
  <c r="CC67" i="54"/>
  <c r="CD67" i="54" s="1"/>
  <c r="CS39" i="54"/>
  <c r="CR42" i="54"/>
  <c r="CS54" i="54"/>
  <c r="CR57" i="54"/>
  <c r="CS49" i="54"/>
  <c r="CR52" i="54"/>
  <c r="CL59" i="54"/>
  <c r="CK62" i="54"/>
  <c r="CL62" i="54" s="1"/>
  <c r="CR64" i="54"/>
  <c r="CR12" i="54"/>
  <c r="CS9" i="54"/>
  <c r="CR62" i="54"/>
  <c r="CS59" i="54"/>
  <c r="CK66" i="54"/>
  <c r="CL66" i="54" s="1"/>
  <c r="CL11" i="54"/>
  <c r="CK22" i="54"/>
  <c r="CL22" i="54" s="1"/>
  <c r="CL19" i="54"/>
  <c r="CK64" i="54"/>
  <c r="CK12" i="54"/>
  <c r="CL12" i="54" s="1"/>
  <c r="CL9" i="54"/>
  <c r="CK52" i="54"/>
  <c r="CL52" i="54" s="1"/>
  <c r="CL49" i="54"/>
  <c r="CG46" i="53"/>
  <c r="CH46" i="53" s="1"/>
  <c r="CI46" i="53" s="1"/>
  <c r="CJ46" i="53" s="1"/>
  <c r="CK46" i="53" s="1"/>
  <c r="CL46" i="53" s="1"/>
  <c r="BE22" i="50"/>
  <c r="BF22" i="50" s="1"/>
  <c r="CE62" i="53"/>
  <c r="CG25" i="53"/>
  <c r="CH25" i="53" s="1"/>
  <c r="CI25" i="53" s="1"/>
  <c r="CJ25" i="53" s="1"/>
  <c r="CK25" i="53" s="1"/>
  <c r="CL25" i="53" s="1"/>
  <c r="CG45" i="53"/>
  <c r="CH45" i="53" s="1"/>
  <c r="CI45" i="53" s="1"/>
  <c r="CJ45" i="53" s="1"/>
  <c r="CK45" i="53" s="1"/>
  <c r="CL45" i="53" s="1"/>
  <c r="CG50" i="53"/>
  <c r="CH50" i="53" s="1"/>
  <c r="CI50" i="53" s="1"/>
  <c r="CJ50" i="53" s="1"/>
  <c r="CK50" i="53" s="1"/>
  <c r="CL50" i="53" s="1"/>
  <c r="CG55" i="53"/>
  <c r="CH55" i="53" s="1"/>
  <c r="CI55" i="53" s="1"/>
  <c r="CJ55" i="53" s="1"/>
  <c r="CK55" i="53" s="1"/>
  <c r="CL55" i="53" s="1"/>
  <c r="CE37" i="53"/>
  <c r="CE57" i="53"/>
  <c r="CG56" i="53"/>
  <c r="CH56" i="53" s="1"/>
  <c r="CI56" i="53" s="1"/>
  <c r="CJ56" i="53" s="1"/>
  <c r="CK56" i="53" s="1"/>
  <c r="CL56" i="53" s="1"/>
  <c r="BS52" i="53"/>
  <c r="BU49" i="53"/>
  <c r="BK67" i="53"/>
  <c r="BW67" i="53"/>
  <c r="BZ24" i="53"/>
  <c r="CA24" i="53" s="1"/>
  <c r="BY27" i="53"/>
  <c r="BZ27" i="53" s="1"/>
  <c r="BU57" i="53"/>
  <c r="BV57" i="53" s="1"/>
  <c r="BV54" i="53"/>
  <c r="CE17" i="53"/>
  <c r="BS65" i="53"/>
  <c r="BT10" i="53"/>
  <c r="BY52" i="53"/>
  <c r="BZ52" i="53" s="1"/>
  <c r="BZ49" i="53"/>
  <c r="CA49" i="53" s="1"/>
  <c r="CF42" i="53"/>
  <c r="CG39" i="53"/>
  <c r="CF27" i="53"/>
  <c r="CG24" i="53"/>
  <c r="BY66" i="53"/>
  <c r="BZ66" i="53" s="1"/>
  <c r="BZ11" i="53"/>
  <c r="CA11" i="53" s="1"/>
  <c r="BS32" i="53"/>
  <c r="BU29" i="53"/>
  <c r="BM52" i="53"/>
  <c r="BN52" i="53" s="1"/>
  <c r="BN49" i="53"/>
  <c r="BS62" i="53"/>
  <c r="BT59" i="53"/>
  <c r="BY22" i="53"/>
  <c r="BZ22" i="53" s="1"/>
  <c r="BZ19" i="53"/>
  <c r="CA19" i="53" s="1"/>
  <c r="BD67" i="53"/>
  <c r="BZ44" i="53"/>
  <c r="CA44" i="53" s="1"/>
  <c r="BY47" i="53"/>
  <c r="BZ47" i="53" s="1"/>
  <c r="BM47" i="53"/>
  <c r="BN47" i="53" s="1"/>
  <c r="BN44" i="53"/>
  <c r="CE27" i="53"/>
  <c r="CE47" i="53"/>
  <c r="CG15" i="53"/>
  <c r="CH15" i="53" s="1"/>
  <c r="CI15" i="53" s="1"/>
  <c r="CJ15" i="53" s="1"/>
  <c r="CK15" i="53" s="1"/>
  <c r="CL15" i="53" s="1"/>
  <c r="CG41" i="53"/>
  <c r="CH41" i="53" s="1"/>
  <c r="CI41" i="53" s="1"/>
  <c r="CJ41" i="53" s="1"/>
  <c r="CK41" i="53" s="1"/>
  <c r="CL41" i="53" s="1"/>
  <c r="CF65" i="53"/>
  <c r="CG10" i="53"/>
  <c r="CF32" i="53"/>
  <c r="CG29" i="53"/>
  <c r="CF47" i="53"/>
  <c r="CG44" i="53"/>
  <c r="CG51" i="53"/>
  <c r="CH51" i="53" s="1"/>
  <c r="CI51" i="53" s="1"/>
  <c r="CJ51" i="53" s="1"/>
  <c r="CK51" i="53" s="1"/>
  <c r="CL51" i="53" s="1"/>
  <c r="BS64" i="53"/>
  <c r="BS12" i="53"/>
  <c r="BT9" i="53"/>
  <c r="BL64" i="53"/>
  <c r="BL67" i="53" s="1"/>
  <c r="BL12" i="53"/>
  <c r="BM9" i="53"/>
  <c r="BS47" i="53"/>
  <c r="BT44" i="53"/>
  <c r="BM66" i="53"/>
  <c r="BN66" i="53" s="1"/>
  <c r="BN11" i="53"/>
  <c r="BE62" i="53"/>
  <c r="BF62" i="53" s="1"/>
  <c r="BF59" i="53"/>
  <c r="BE64" i="53"/>
  <c r="CE32" i="53"/>
  <c r="CE22" i="53"/>
  <c r="CE52" i="53"/>
  <c r="CE65" i="53"/>
  <c r="CE42" i="53"/>
  <c r="BY64" i="53"/>
  <c r="BY12" i="53"/>
  <c r="BZ12" i="53" s="1"/>
  <c r="BZ9" i="53"/>
  <c r="CA9" i="53" s="1"/>
  <c r="BY65" i="53"/>
  <c r="BZ65" i="53" s="1"/>
  <c r="BZ10" i="53"/>
  <c r="CA10" i="53" s="1"/>
  <c r="BM39" i="53"/>
  <c r="BL42" i="53"/>
  <c r="BL37" i="53"/>
  <c r="BM34" i="53"/>
  <c r="BS37" i="53"/>
  <c r="BT34" i="53"/>
  <c r="CF64" i="53"/>
  <c r="CF12" i="53"/>
  <c r="CG9" i="53"/>
  <c r="CF22" i="53"/>
  <c r="CG19" i="53"/>
  <c r="CG16" i="53"/>
  <c r="CH16" i="53" s="1"/>
  <c r="CI16" i="53" s="1"/>
  <c r="CJ16" i="53" s="1"/>
  <c r="CK16" i="53" s="1"/>
  <c r="CL16" i="53" s="1"/>
  <c r="CF66" i="53"/>
  <c r="CG11" i="53"/>
  <c r="CG30" i="53"/>
  <c r="CH30" i="53" s="1"/>
  <c r="CI30" i="53" s="1"/>
  <c r="CJ30" i="53" s="1"/>
  <c r="CK30" i="53" s="1"/>
  <c r="CL30" i="53" s="1"/>
  <c r="CG35" i="53"/>
  <c r="CH35" i="53" s="1"/>
  <c r="CI35" i="53" s="1"/>
  <c r="CJ35" i="53" s="1"/>
  <c r="CK35" i="53" s="1"/>
  <c r="CL35" i="53" s="1"/>
  <c r="CG40" i="53"/>
  <c r="CH40" i="53" s="1"/>
  <c r="CI40" i="53" s="1"/>
  <c r="CJ40" i="53" s="1"/>
  <c r="CK40" i="53" s="1"/>
  <c r="CL40" i="53" s="1"/>
  <c r="CG54" i="53"/>
  <c r="CF57" i="53"/>
  <c r="CG60" i="53"/>
  <c r="CH60" i="53" s="1"/>
  <c r="CI60" i="53" s="1"/>
  <c r="CJ60" i="53" s="1"/>
  <c r="CK60" i="53" s="1"/>
  <c r="CL60" i="53" s="1"/>
  <c r="BM54" i="53"/>
  <c r="BL57" i="53"/>
  <c r="BQ67" i="53"/>
  <c r="BR67" i="53" s="1"/>
  <c r="BR64" i="53"/>
  <c r="BY17" i="53"/>
  <c r="BZ17" i="53" s="1"/>
  <c r="BZ14" i="53"/>
  <c r="CA14" i="53" s="1"/>
  <c r="BV14" i="53"/>
  <c r="BU17" i="53"/>
  <c r="BV17" i="53" s="1"/>
  <c r="BU42" i="53"/>
  <c r="BV42" i="53" s="1"/>
  <c r="BV39" i="53"/>
  <c r="BM29" i="53"/>
  <c r="BL32" i="53"/>
  <c r="CE64" i="53"/>
  <c r="CE12" i="53"/>
  <c r="BY42" i="53"/>
  <c r="BZ42" i="53" s="1"/>
  <c r="BZ39" i="53"/>
  <c r="CA39" i="53" s="1"/>
  <c r="BZ29" i="53"/>
  <c r="CA29" i="53" s="1"/>
  <c r="BY32" i="53"/>
  <c r="BZ32" i="53" s="1"/>
  <c r="CG31" i="53"/>
  <c r="CH31" i="53" s="1"/>
  <c r="CI31" i="53" s="1"/>
  <c r="CJ31" i="53" s="1"/>
  <c r="CK31" i="53" s="1"/>
  <c r="CL31" i="53" s="1"/>
  <c r="CG21" i="53"/>
  <c r="CH21" i="53" s="1"/>
  <c r="CI21" i="53" s="1"/>
  <c r="CJ21" i="53" s="1"/>
  <c r="CK21" i="53" s="1"/>
  <c r="CL21" i="53" s="1"/>
  <c r="BM65" i="53"/>
  <c r="BN65" i="53" s="1"/>
  <c r="BN10" i="53"/>
  <c r="BL62" i="53"/>
  <c r="BM59" i="53"/>
  <c r="BY57" i="53"/>
  <c r="BZ57" i="53" s="1"/>
  <c r="BZ54" i="53"/>
  <c r="CA54" i="53" s="1"/>
  <c r="BY37" i="53"/>
  <c r="BZ37" i="53" s="1"/>
  <c r="BZ34" i="53"/>
  <c r="CA34" i="53" s="1"/>
  <c r="BY62" i="53"/>
  <c r="BZ62" i="53" s="1"/>
  <c r="BZ59" i="53"/>
  <c r="CA59" i="53" s="1"/>
  <c r="BS66" i="53"/>
  <c r="BT11" i="53"/>
  <c r="BS22" i="53"/>
  <c r="BT19" i="53"/>
  <c r="BE65" i="53"/>
  <c r="BF65" i="53" s="1"/>
  <c r="BF10" i="53"/>
  <c r="BE12" i="53"/>
  <c r="BF12" i="53" s="1"/>
  <c r="DK59" i="53"/>
  <c r="CM59" i="53" s="1"/>
  <c r="DK61" i="53"/>
  <c r="CM61" i="53" s="1"/>
  <c r="DK54" i="53"/>
  <c r="CM54" i="53" s="1"/>
  <c r="DK56" i="53"/>
  <c r="CM56" i="53" s="1"/>
  <c r="DK55" i="53"/>
  <c r="CM55" i="53" s="1"/>
  <c r="DK51" i="53"/>
  <c r="CM51" i="53" s="1"/>
  <c r="DK50" i="53"/>
  <c r="CM50" i="53" s="1"/>
  <c r="DK60" i="53"/>
  <c r="CM60" i="53" s="1"/>
  <c r="DK49" i="53"/>
  <c r="CM49" i="53" s="1"/>
  <c r="DK46" i="53"/>
  <c r="CM46" i="53" s="1"/>
  <c r="DK45" i="53"/>
  <c r="CM45" i="53" s="1"/>
  <c r="DK44" i="53"/>
  <c r="CM44" i="53" s="1"/>
  <c r="DK40" i="53"/>
  <c r="CM40" i="53" s="1"/>
  <c r="DK36" i="53"/>
  <c r="CM36" i="53" s="1"/>
  <c r="DK35" i="53"/>
  <c r="CM35" i="53" s="1"/>
  <c r="DK34" i="53"/>
  <c r="CM34" i="53" s="1"/>
  <c r="DK31" i="53"/>
  <c r="CM31" i="53" s="1"/>
  <c r="DK30" i="53"/>
  <c r="CM30" i="53" s="1"/>
  <c r="DK24" i="53"/>
  <c r="CM24" i="53" s="1"/>
  <c r="DK29" i="53"/>
  <c r="CM29" i="53" s="1"/>
  <c r="DK25" i="53"/>
  <c r="CM25" i="53" s="1"/>
  <c r="DK9" i="53"/>
  <c r="CM9" i="53" s="1"/>
  <c r="DK41" i="53"/>
  <c r="CM41" i="53" s="1"/>
  <c r="DK16" i="53"/>
  <c r="CM16" i="53" s="1"/>
  <c r="DK26" i="53"/>
  <c r="CM26" i="53" s="1"/>
  <c r="DK19" i="53"/>
  <c r="CM19" i="53" s="1"/>
  <c r="DK15" i="53"/>
  <c r="CM15" i="53" s="1"/>
  <c r="DK20" i="53"/>
  <c r="CM20" i="53" s="1"/>
  <c r="DK11" i="53"/>
  <c r="CM11" i="53" s="1"/>
  <c r="DK10" i="53"/>
  <c r="CM10" i="53" s="1"/>
  <c r="DK39" i="53"/>
  <c r="CM39" i="53" s="1"/>
  <c r="DK14" i="53"/>
  <c r="CM14" i="53" s="1"/>
  <c r="DK21" i="53"/>
  <c r="CM21" i="53" s="1"/>
  <c r="CE66" i="53"/>
  <c r="BX67" i="53"/>
  <c r="DY59" i="53"/>
  <c r="CN59" i="53" s="1"/>
  <c r="DY60" i="53"/>
  <c r="CN60" i="53" s="1"/>
  <c r="DY54" i="53"/>
  <c r="CN54" i="53" s="1"/>
  <c r="DY56" i="53"/>
  <c r="CN56" i="53" s="1"/>
  <c r="DY55" i="53"/>
  <c r="CN55" i="53" s="1"/>
  <c r="DY61" i="53"/>
  <c r="CN61" i="53" s="1"/>
  <c r="DY49" i="53"/>
  <c r="CN49" i="53" s="1"/>
  <c r="DY46" i="53"/>
  <c r="CN46" i="53" s="1"/>
  <c r="DY45" i="53"/>
  <c r="CN45" i="53" s="1"/>
  <c r="DY36" i="53"/>
  <c r="CN36" i="53" s="1"/>
  <c r="DY35" i="53"/>
  <c r="CN35" i="53" s="1"/>
  <c r="DY51" i="53"/>
  <c r="CN51" i="53" s="1"/>
  <c r="DY41" i="53"/>
  <c r="CN41" i="53" s="1"/>
  <c r="DY34" i="53"/>
  <c r="CN34" i="53" s="1"/>
  <c r="DY31" i="53"/>
  <c r="CN31" i="53" s="1"/>
  <c r="DY30" i="53"/>
  <c r="CN30" i="53" s="1"/>
  <c r="DY40" i="53"/>
  <c r="CN40" i="53" s="1"/>
  <c r="DY29" i="53"/>
  <c r="CN29" i="53" s="1"/>
  <c r="DY25" i="53"/>
  <c r="CN25" i="53" s="1"/>
  <c r="DY9" i="53"/>
  <c r="CN9" i="53" s="1"/>
  <c r="DY39" i="53"/>
  <c r="CN39" i="53" s="1"/>
  <c r="DY24" i="53"/>
  <c r="CN24" i="53" s="1"/>
  <c r="DY14" i="53"/>
  <c r="CN14" i="53" s="1"/>
  <c r="DY10" i="53"/>
  <c r="CN10" i="53" s="1"/>
  <c r="DY44" i="53"/>
  <c r="CN44" i="53" s="1"/>
  <c r="DY11" i="53"/>
  <c r="CN11" i="53" s="1"/>
  <c r="DY26" i="53"/>
  <c r="CN26" i="53" s="1"/>
  <c r="DY16" i="53"/>
  <c r="CN16" i="53" s="1"/>
  <c r="DY20" i="53"/>
  <c r="CN20" i="53" s="1"/>
  <c r="DY15" i="53"/>
  <c r="CN15" i="53" s="1"/>
  <c r="DY21" i="53"/>
  <c r="CN21" i="53" s="1"/>
  <c r="DY19" i="53"/>
  <c r="CN19" i="53" s="1"/>
  <c r="DY50" i="53"/>
  <c r="CN50" i="53" s="1"/>
  <c r="CG26" i="53"/>
  <c r="CH26" i="53" s="1"/>
  <c r="CI26" i="53" s="1"/>
  <c r="CJ26" i="53" s="1"/>
  <c r="CK26" i="53" s="1"/>
  <c r="CL26" i="53" s="1"/>
  <c r="CG20" i="53"/>
  <c r="CH20" i="53" s="1"/>
  <c r="CI20" i="53" s="1"/>
  <c r="CJ20" i="53" s="1"/>
  <c r="CK20" i="53" s="1"/>
  <c r="CL20" i="53" s="1"/>
  <c r="CF17" i="53"/>
  <c r="CG14" i="53"/>
  <c r="CF37" i="53"/>
  <c r="CG34" i="53"/>
  <c r="CG36" i="53"/>
  <c r="CH36" i="53" s="1"/>
  <c r="CI36" i="53" s="1"/>
  <c r="CJ36" i="53" s="1"/>
  <c r="CK36" i="53" s="1"/>
  <c r="CL36" i="53" s="1"/>
  <c r="CF52" i="53"/>
  <c r="CG49" i="53"/>
  <c r="CF62" i="53"/>
  <c r="CG59" i="53"/>
  <c r="CG61" i="53"/>
  <c r="CH61" i="53" s="1"/>
  <c r="CI61" i="53" s="1"/>
  <c r="CJ61" i="53" s="1"/>
  <c r="CK61" i="53" s="1"/>
  <c r="CL61" i="53" s="1"/>
  <c r="BK26" i="46"/>
  <c r="BK61" i="46"/>
  <c r="BQ45" i="50"/>
  <c r="BR45" i="50" s="1"/>
  <c r="BS45" i="50" s="1"/>
  <c r="BT45" i="50" s="1"/>
  <c r="BU45" i="50" s="1"/>
  <c r="BV45" i="50" s="1"/>
  <c r="AO36" i="48"/>
  <c r="AP36" i="48" s="1"/>
  <c r="BQ36" i="50"/>
  <c r="BR36" i="50" s="1"/>
  <c r="BS36" i="50" s="1"/>
  <c r="BT36" i="50" s="1"/>
  <c r="BU36" i="50" s="1"/>
  <c r="BV36" i="50" s="1"/>
  <c r="AH27" i="40"/>
  <c r="BK45" i="46"/>
  <c r="BQ41" i="50"/>
  <c r="BR41" i="50" s="1"/>
  <c r="BS41" i="50" s="1"/>
  <c r="BK32" i="45"/>
  <c r="BQ21" i="50"/>
  <c r="BR21" i="50" s="1"/>
  <c r="BS21" i="50" s="1"/>
  <c r="BT21" i="50" s="1"/>
  <c r="BU21" i="50" s="1"/>
  <c r="BV21" i="50" s="1"/>
  <c r="BK20" i="46"/>
  <c r="BQ15" i="50"/>
  <c r="BR15" i="50" s="1"/>
  <c r="BS15" i="50" s="1"/>
  <c r="AO11" i="42"/>
  <c r="AP11" i="42" s="1"/>
  <c r="AO10" i="42"/>
  <c r="BM25" i="50"/>
  <c r="BN25" i="50" s="1"/>
  <c r="BK25" i="46"/>
  <c r="BC32" i="45"/>
  <c r="BC32" i="46"/>
  <c r="BK37" i="45"/>
  <c r="AO51" i="42"/>
  <c r="AP51" i="42" s="1"/>
  <c r="BC57" i="45"/>
  <c r="BK55" i="46"/>
  <c r="BC66" i="45"/>
  <c r="AH62" i="40"/>
  <c r="BC62" i="45"/>
  <c r="AM62" i="42"/>
  <c r="AO61" i="42"/>
  <c r="AP61" i="42" s="1"/>
  <c r="BQ56" i="50"/>
  <c r="BR56" i="50" s="1"/>
  <c r="BS56" i="50" s="1"/>
  <c r="AO55" i="42"/>
  <c r="AP55" i="42" s="1"/>
  <c r="BK52" i="45"/>
  <c r="BC52" i="45"/>
  <c r="AS46" i="42"/>
  <c r="AT46" i="42" s="1"/>
  <c r="BQ46" i="50"/>
  <c r="BR46" i="50" s="1"/>
  <c r="BS46" i="50" s="1"/>
  <c r="BF42" i="50"/>
  <c r="BQ40" i="50"/>
  <c r="BR40" i="50" s="1"/>
  <c r="BS40" i="50" s="1"/>
  <c r="AN17" i="45"/>
  <c r="AV42" i="29"/>
  <c r="BM30" i="50"/>
  <c r="BN30" i="50" s="1"/>
  <c r="Y67" i="40"/>
  <c r="Z67" i="40" s="1"/>
  <c r="AN37" i="42"/>
  <c r="BQ25" i="50"/>
  <c r="BR25" i="50" s="1"/>
  <c r="AV37" i="29"/>
  <c r="AM22" i="48"/>
  <c r="BG22" i="45"/>
  <c r="AY67" i="45"/>
  <c r="BD21" i="29"/>
  <c r="AR67" i="29"/>
  <c r="AM22" i="42"/>
  <c r="BK19" i="45"/>
  <c r="AN64" i="42"/>
  <c r="AV46" i="42"/>
  <c r="AO57" i="40"/>
  <c r="AO42" i="40"/>
  <c r="AM66" i="40"/>
  <c r="AE67" i="40"/>
  <c r="AV64" i="29"/>
  <c r="AN17" i="42"/>
  <c r="AP9" i="42"/>
  <c r="AW54" i="42"/>
  <c r="AV57" i="42"/>
  <c r="DF29" i="48"/>
  <c r="AY29" i="48" s="1"/>
  <c r="DF25" i="48"/>
  <c r="AY25" i="48" s="1"/>
  <c r="DF49" i="48"/>
  <c r="AY49" i="48" s="1"/>
  <c r="BC49" i="48" s="1"/>
  <c r="DF35" i="48"/>
  <c r="AY35" i="48" s="1"/>
  <c r="DF39" i="48"/>
  <c r="AY39" i="48" s="1"/>
  <c r="BC39" i="48" s="1"/>
  <c r="DF9" i="48"/>
  <c r="AY9" i="48" s="1"/>
  <c r="DF54" i="48"/>
  <c r="AY54" i="48" s="1"/>
  <c r="DF24" i="48"/>
  <c r="AY24" i="48" s="1"/>
  <c r="BC24" i="48" s="1"/>
  <c r="DF21" i="48"/>
  <c r="AY21" i="48" s="1"/>
  <c r="BC21" i="48" s="1"/>
  <c r="DF50" i="48"/>
  <c r="AY50" i="48" s="1"/>
  <c r="DF59" i="48"/>
  <c r="AY59" i="48" s="1"/>
  <c r="BC59" i="48" s="1"/>
  <c r="DF55" i="48"/>
  <c r="AY55" i="48" s="1"/>
  <c r="DF31" i="48"/>
  <c r="AY31" i="48" s="1"/>
  <c r="BC31" i="48" s="1"/>
  <c r="DF51" i="48"/>
  <c r="AY51" i="48" s="1"/>
  <c r="BC51" i="48" s="1"/>
  <c r="DF56" i="48"/>
  <c r="AY56" i="48" s="1"/>
  <c r="DF61" i="48"/>
  <c r="AY61" i="48" s="1"/>
  <c r="DF19" i="48"/>
  <c r="AY19" i="48" s="1"/>
  <c r="DF44" i="48"/>
  <c r="AY44" i="48" s="1"/>
  <c r="DF10" i="48"/>
  <c r="AY10" i="48" s="1"/>
  <c r="BC10" i="48" s="1"/>
  <c r="DF20" i="48"/>
  <c r="AY20" i="48" s="1"/>
  <c r="BC20" i="48" s="1"/>
  <c r="DF40" i="48"/>
  <c r="AY40" i="48" s="1"/>
  <c r="DF60" i="48"/>
  <c r="AY60" i="48" s="1"/>
  <c r="BC60" i="48" s="1"/>
  <c r="DF45" i="48"/>
  <c r="AY45" i="48" s="1"/>
  <c r="BC45" i="48" s="1"/>
  <c r="DF11" i="48"/>
  <c r="AY11" i="48" s="1"/>
  <c r="DF34" i="48"/>
  <c r="AY34" i="48" s="1"/>
  <c r="DF46" i="48"/>
  <c r="AY46" i="48" s="1"/>
  <c r="BC46" i="48" s="1"/>
  <c r="DF30" i="48"/>
  <c r="AY30" i="48" s="1"/>
  <c r="BC30" i="48" s="1"/>
  <c r="DF16" i="48"/>
  <c r="AY16" i="48" s="1"/>
  <c r="BC16" i="48" s="1"/>
  <c r="DF14" i="48"/>
  <c r="AY14" i="48" s="1"/>
  <c r="DF15" i="48"/>
  <c r="AY15" i="48" s="1"/>
  <c r="BC15" i="48" s="1"/>
  <c r="AV66" i="29"/>
  <c r="AW16" i="29"/>
  <c r="AX16" i="29" s="1"/>
  <c r="AT34" i="29"/>
  <c r="AX9" i="46"/>
  <c r="AW12" i="46"/>
  <c r="AX12" i="46" s="1"/>
  <c r="DH61" i="46"/>
  <c r="BO61" i="46" s="1"/>
  <c r="DH9" i="46"/>
  <c r="BO9" i="46" s="1"/>
  <c r="DH19" i="46"/>
  <c r="BO19" i="46" s="1"/>
  <c r="BS19" i="46" s="1"/>
  <c r="DH24" i="46"/>
  <c r="BO24" i="46" s="1"/>
  <c r="DH35" i="46"/>
  <c r="BO35" i="46" s="1"/>
  <c r="DH40" i="46"/>
  <c r="BO40" i="46" s="1"/>
  <c r="DH45" i="46"/>
  <c r="BO45" i="46" s="1"/>
  <c r="DH54" i="46"/>
  <c r="BO54" i="46" s="1"/>
  <c r="DH59" i="46"/>
  <c r="BO59" i="46" s="1"/>
  <c r="DH11" i="46"/>
  <c r="BO11" i="46" s="1"/>
  <c r="BS11" i="46" s="1"/>
  <c r="DH21" i="46"/>
  <c r="BO21" i="46" s="1"/>
  <c r="DH36" i="46"/>
  <c r="BO36" i="46" s="1"/>
  <c r="DH41" i="46"/>
  <c r="BO41" i="46" s="1"/>
  <c r="DH51" i="46"/>
  <c r="BO51" i="46" s="1"/>
  <c r="DH30" i="46"/>
  <c r="BO30" i="46" s="1"/>
  <c r="DH25" i="46"/>
  <c r="BO25" i="46" s="1"/>
  <c r="DH34" i="46"/>
  <c r="BO34" i="46" s="1"/>
  <c r="DH46" i="46"/>
  <c r="BO46" i="46" s="1"/>
  <c r="DH55" i="46"/>
  <c r="BO55" i="46" s="1"/>
  <c r="DI7" i="46"/>
  <c r="DH29" i="46"/>
  <c r="BO29" i="46" s="1"/>
  <c r="BS29" i="46" s="1"/>
  <c r="DH26" i="46"/>
  <c r="BO26" i="46" s="1"/>
  <c r="DH39" i="46"/>
  <c r="BO39" i="46" s="1"/>
  <c r="BS39" i="46" s="1"/>
  <c r="DH49" i="46"/>
  <c r="BO49" i="46" s="1"/>
  <c r="DH56" i="46"/>
  <c r="BO56" i="46" s="1"/>
  <c r="DH20" i="46"/>
  <c r="BO20" i="46" s="1"/>
  <c r="DH60" i="46"/>
  <c r="BO60" i="46" s="1"/>
  <c r="DH31" i="46"/>
  <c r="BO31" i="46" s="1"/>
  <c r="BS31" i="46" s="1"/>
  <c r="DH44" i="46"/>
  <c r="BO44" i="46" s="1"/>
  <c r="BS44" i="46" s="1"/>
  <c r="DH10" i="46"/>
  <c r="BO10" i="46" s="1"/>
  <c r="BS10" i="46" s="1"/>
  <c r="DH50" i="46"/>
  <c r="BO50" i="46" s="1"/>
  <c r="DH16" i="46"/>
  <c r="BO16" i="46" s="1"/>
  <c r="BS16" i="46" s="1"/>
  <c r="DH14" i="46"/>
  <c r="BO14" i="46" s="1"/>
  <c r="BS14" i="46" s="1"/>
  <c r="DH15" i="46"/>
  <c r="BO15" i="46" s="1"/>
  <c r="BS15" i="46" s="1"/>
  <c r="AQ27" i="40"/>
  <c r="AS26" i="40"/>
  <c r="AT26" i="40" s="1"/>
  <c r="AU26" i="40" s="1"/>
  <c r="AW26" i="40" s="1"/>
  <c r="AX26" i="40" s="1"/>
  <c r="AS30" i="40"/>
  <c r="AT30" i="40" s="1"/>
  <c r="AU30" i="40"/>
  <c r="AW30" i="40" s="1"/>
  <c r="AX30" i="40" s="1"/>
  <c r="DF30" i="40"/>
  <c r="AY30" i="40" s="1"/>
  <c r="BA30" i="40" s="1"/>
  <c r="BB30" i="40" s="1"/>
  <c r="DF40" i="40"/>
  <c r="AY40" i="40" s="1"/>
  <c r="DF34" i="40"/>
  <c r="AY34" i="40" s="1"/>
  <c r="DF59" i="40"/>
  <c r="AY59" i="40" s="1"/>
  <c r="BA59" i="40" s="1"/>
  <c r="BB59" i="40" s="1"/>
  <c r="DF31" i="40"/>
  <c r="AY31" i="40" s="1"/>
  <c r="DF41" i="40"/>
  <c r="AY41" i="40" s="1"/>
  <c r="BA41" i="40" s="1"/>
  <c r="BB41" i="40" s="1"/>
  <c r="DF36" i="40"/>
  <c r="AY36" i="40" s="1"/>
  <c r="BA36" i="40" s="1"/>
  <c r="BB36" i="40" s="1"/>
  <c r="DG7" i="40"/>
  <c r="DF14" i="40"/>
  <c r="AY14" i="40" s="1"/>
  <c r="DF29" i="40"/>
  <c r="AY29" i="40" s="1"/>
  <c r="BC29" i="40" s="1"/>
  <c r="DF39" i="40"/>
  <c r="AY39" i="40" s="1"/>
  <c r="DF20" i="40"/>
  <c r="AY20" i="40" s="1"/>
  <c r="BC20" i="40" s="1"/>
  <c r="BE20" i="40" s="1"/>
  <c r="BF20" i="40" s="1"/>
  <c r="DF35" i="40"/>
  <c r="AY35" i="40" s="1"/>
  <c r="BA35" i="40" s="1"/>
  <c r="BB35" i="40" s="1"/>
  <c r="DF45" i="40"/>
  <c r="AY45" i="40" s="1"/>
  <c r="BC45" i="40" s="1"/>
  <c r="BE45" i="40" s="1"/>
  <c r="BF45" i="40" s="1"/>
  <c r="DF25" i="40"/>
  <c r="AY25" i="40" s="1"/>
  <c r="BA25" i="40" s="1"/>
  <c r="BB25" i="40" s="1"/>
  <c r="DF46" i="40"/>
  <c r="AY46" i="40" s="1"/>
  <c r="BC46" i="40" s="1"/>
  <c r="BE46" i="40" s="1"/>
  <c r="BF46" i="40" s="1"/>
  <c r="DF19" i="40"/>
  <c r="AY19" i="40" s="1"/>
  <c r="BC19" i="40" s="1"/>
  <c r="DF61" i="40"/>
  <c r="AY61" i="40" s="1"/>
  <c r="BC61" i="40" s="1"/>
  <c r="BE61" i="40" s="1"/>
  <c r="BF61" i="40" s="1"/>
  <c r="DF10" i="40"/>
  <c r="AY10" i="40" s="1"/>
  <c r="DF44" i="40"/>
  <c r="AY44" i="40" s="1"/>
  <c r="DF55" i="40"/>
  <c r="AY55" i="40" s="1"/>
  <c r="DF26" i="40"/>
  <c r="AY26" i="40" s="1"/>
  <c r="BA26" i="40" s="1"/>
  <c r="BB26" i="40" s="1"/>
  <c r="DF49" i="40"/>
  <c r="AY49" i="40" s="1"/>
  <c r="DF21" i="40"/>
  <c r="AY21" i="40" s="1"/>
  <c r="DF51" i="40"/>
  <c r="AY51" i="40" s="1"/>
  <c r="DF11" i="40"/>
  <c r="AY11" i="40" s="1"/>
  <c r="DF50" i="40"/>
  <c r="AY50" i="40" s="1"/>
  <c r="DF56" i="40"/>
  <c r="AY56" i="40" s="1"/>
  <c r="BA56" i="40" s="1"/>
  <c r="BB56" i="40" s="1"/>
  <c r="DF24" i="40"/>
  <c r="AY24" i="40" s="1"/>
  <c r="BC24" i="40" s="1"/>
  <c r="DF54" i="40"/>
  <c r="AY54" i="40" s="1"/>
  <c r="DF9" i="40"/>
  <c r="AY9" i="40" s="1"/>
  <c r="BC9" i="40" s="1"/>
  <c r="DF60" i="40"/>
  <c r="AY60" i="40" s="1"/>
  <c r="DF15" i="40"/>
  <c r="AY15" i="40" s="1"/>
  <c r="BA15" i="40" s="1"/>
  <c r="BB15" i="40" s="1"/>
  <c r="DF16" i="40"/>
  <c r="AY16" i="40" s="1"/>
  <c r="BC16" i="40" s="1"/>
  <c r="BE16" i="40" s="1"/>
  <c r="BF16" i="40" s="1"/>
  <c r="DT10" i="48"/>
  <c r="AZ10" i="48" s="1"/>
  <c r="DT60" i="48"/>
  <c r="AZ60" i="48" s="1"/>
  <c r="DT55" i="48"/>
  <c r="AZ55" i="48" s="1"/>
  <c r="DT51" i="48"/>
  <c r="AZ51" i="48" s="1"/>
  <c r="DT29" i="48"/>
  <c r="AZ29" i="48" s="1"/>
  <c r="DT46" i="48"/>
  <c r="AZ46" i="48" s="1"/>
  <c r="DT45" i="48"/>
  <c r="AZ45" i="48" s="1"/>
  <c r="DT50" i="48"/>
  <c r="AZ50" i="48" s="1"/>
  <c r="DT25" i="48"/>
  <c r="AZ25" i="48" s="1"/>
  <c r="BD25" i="48" s="1"/>
  <c r="DT39" i="48"/>
  <c r="AZ39" i="48" s="1"/>
  <c r="BD39" i="48" s="1"/>
  <c r="DT21" i="48"/>
  <c r="AZ21" i="48" s="1"/>
  <c r="DT54" i="48"/>
  <c r="AZ54" i="48" s="1"/>
  <c r="DT34" i="48"/>
  <c r="AZ34" i="48" s="1"/>
  <c r="BD34" i="48" s="1"/>
  <c r="DT59" i="48"/>
  <c r="AZ59" i="48" s="1"/>
  <c r="DT44" i="48"/>
  <c r="AZ44" i="48" s="1"/>
  <c r="BD44" i="48" s="1"/>
  <c r="DT11" i="48"/>
  <c r="AZ11" i="48" s="1"/>
  <c r="BD11" i="48" s="1"/>
  <c r="DT19" i="48"/>
  <c r="AZ19" i="48" s="1"/>
  <c r="BD19" i="48" s="1"/>
  <c r="DT20" i="48"/>
  <c r="AZ20" i="48" s="1"/>
  <c r="DT61" i="48"/>
  <c r="AZ61" i="48" s="1"/>
  <c r="DT35" i="48"/>
  <c r="AZ35" i="48" s="1"/>
  <c r="DT40" i="48"/>
  <c r="AZ40" i="48" s="1"/>
  <c r="DT9" i="48"/>
  <c r="AZ9" i="48" s="1"/>
  <c r="DT49" i="48"/>
  <c r="AZ49" i="48" s="1"/>
  <c r="DT30" i="48"/>
  <c r="AZ30" i="48" s="1"/>
  <c r="DT31" i="48"/>
  <c r="AZ31" i="48" s="1"/>
  <c r="DT24" i="48"/>
  <c r="AZ24" i="48" s="1"/>
  <c r="BD24" i="48" s="1"/>
  <c r="DT56" i="48"/>
  <c r="AZ56" i="48" s="1"/>
  <c r="DT15" i="48"/>
  <c r="AZ15" i="48" s="1"/>
  <c r="DT16" i="48"/>
  <c r="AZ16" i="48" s="1"/>
  <c r="DT14" i="48"/>
  <c r="AZ14" i="48" s="1"/>
  <c r="BD14" i="48" s="1"/>
  <c r="BQ35" i="50"/>
  <c r="BR35" i="50" s="1"/>
  <c r="BS35" i="50" s="1"/>
  <c r="AX14" i="46"/>
  <c r="AW17" i="46"/>
  <c r="AX17" i="46" s="1"/>
  <c r="BC57" i="46"/>
  <c r="AP34" i="42"/>
  <c r="AO37" i="42"/>
  <c r="AW14" i="40"/>
  <c r="AP39" i="42"/>
  <c r="AO42" i="42"/>
  <c r="AK47" i="40"/>
  <c r="AL47" i="40" s="1"/>
  <c r="AL44" i="40"/>
  <c r="AP15" i="29"/>
  <c r="AM37" i="40"/>
  <c r="AO34" i="40"/>
  <c r="BK47" i="45"/>
  <c r="AO59" i="42"/>
  <c r="AM27" i="42"/>
  <c r="AU30" i="42"/>
  <c r="AW30" i="42" s="1"/>
  <c r="AX30" i="42" s="1"/>
  <c r="BK40" i="46"/>
  <c r="BG65" i="46"/>
  <c r="BK10" i="46"/>
  <c r="BK16" i="46"/>
  <c r="BG47" i="46"/>
  <c r="BK34" i="46"/>
  <c r="AQ52" i="40"/>
  <c r="AS49" i="40"/>
  <c r="AQ62" i="40"/>
  <c r="AS59" i="40"/>
  <c r="AS20" i="40"/>
  <c r="AT20" i="40" s="1"/>
  <c r="AQ37" i="40"/>
  <c r="AS34" i="40"/>
  <c r="AS46" i="40"/>
  <c r="AT46" i="40" s="1"/>
  <c r="AU46" i="40"/>
  <c r="AW46" i="40" s="1"/>
  <c r="AX46" i="40" s="1"/>
  <c r="AQ42" i="40"/>
  <c r="AS39" i="40"/>
  <c r="AU39" i="40"/>
  <c r="BC12" i="45"/>
  <c r="BC64" i="45"/>
  <c r="AN52" i="42"/>
  <c r="AU67" i="46"/>
  <c r="AO31" i="42"/>
  <c r="AP31" i="42" s="1"/>
  <c r="AG27" i="42"/>
  <c r="AH27" i="42" s="1"/>
  <c r="AH24" i="42"/>
  <c r="AJ67" i="42"/>
  <c r="AP49" i="29"/>
  <c r="AO52" i="29"/>
  <c r="AP52" i="29" s="1"/>
  <c r="AP39" i="29"/>
  <c r="AQ57" i="42"/>
  <c r="AQ37" i="42"/>
  <c r="AQ22" i="42"/>
  <c r="AU50" i="42"/>
  <c r="AU56" i="42"/>
  <c r="AU57" i="42" s="1"/>
  <c r="AQ65" i="42"/>
  <c r="AQ62" i="42"/>
  <c r="BK21" i="46"/>
  <c r="AK65" i="40"/>
  <c r="AL65" i="40" s="1"/>
  <c r="AL10" i="40"/>
  <c r="AL34" i="40"/>
  <c r="AK37" i="40"/>
  <c r="AL37" i="40" s="1"/>
  <c r="AW19" i="42"/>
  <c r="AX19" i="42" s="1"/>
  <c r="AF67" i="42"/>
  <c r="AO20" i="42"/>
  <c r="AP20" i="42" s="1"/>
  <c r="BD51" i="29"/>
  <c r="BA31" i="29"/>
  <c r="BB31" i="29" s="1"/>
  <c r="BD31" i="29"/>
  <c r="BD50" i="29"/>
  <c r="BD46" i="29"/>
  <c r="BD20" i="29"/>
  <c r="AZ22" i="29"/>
  <c r="BD19" i="29"/>
  <c r="DU30" i="29"/>
  <c r="BH30" i="29" s="1"/>
  <c r="DU11" i="29"/>
  <c r="BH11" i="29" s="1"/>
  <c r="DU29" i="29"/>
  <c r="BH29" i="29" s="1"/>
  <c r="DU19" i="29"/>
  <c r="BH19" i="29" s="1"/>
  <c r="DU26" i="29"/>
  <c r="BH26" i="29" s="1"/>
  <c r="DU25" i="29"/>
  <c r="BH25" i="29" s="1"/>
  <c r="DV7" i="29"/>
  <c r="DU61" i="29"/>
  <c r="BH61" i="29" s="1"/>
  <c r="BL61" i="29" s="1"/>
  <c r="DU10" i="29"/>
  <c r="BH10" i="29" s="1"/>
  <c r="DU51" i="29"/>
  <c r="BH51" i="29" s="1"/>
  <c r="DU35" i="29"/>
  <c r="BH35" i="29" s="1"/>
  <c r="DU34" i="29"/>
  <c r="BH34" i="29" s="1"/>
  <c r="BL34" i="29" s="1"/>
  <c r="DU56" i="29"/>
  <c r="BH56" i="29" s="1"/>
  <c r="BL56" i="29" s="1"/>
  <c r="DU9" i="29"/>
  <c r="BH9" i="29" s="1"/>
  <c r="BL9" i="29" s="1"/>
  <c r="DU36" i="29"/>
  <c r="BH36" i="29" s="1"/>
  <c r="DU46" i="29"/>
  <c r="BH46" i="29" s="1"/>
  <c r="DU41" i="29"/>
  <c r="BH41" i="29" s="1"/>
  <c r="DU55" i="29"/>
  <c r="BH55" i="29" s="1"/>
  <c r="DU60" i="29"/>
  <c r="BH60" i="29" s="1"/>
  <c r="BL60" i="29" s="1"/>
  <c r="DU59" i="29"/>
  <c r="BH59" i="29" s="1"/>
  <c r="BL59" i="29" s="1"/>
  <c r="DU45" i="29"/>
  <c r="BH45" i="29" s="1"/>
  <c r="DU20" i="29"/>
  <c r="BH20" i="29" s="1"/>
  <c r="BL20" i="29" s="1"/>
  <c r="DU21" i="29"/>
  <c r="BH21" i="29" s="1"/>
  <c r="DU40" i="29"/>
  <c r="BH40" i="29" s="1"/>
  <c r="BL40" i="29" s="1"/>
  <c r="DU50" i="29"/>
  <c r="BH50" i="29" s="1"/>
  <c r="DU44" i="29"/>
  <c r="BH44" i="29" s="1"/>
  <c r="DU49" i="29"/>
  <c r="BH49" i="29" s="1"/>
  <c r="DU54" i="29"/>
  <c r="BH54" i="29" s="1"/>
  <c r="BL54" i="29" s="1"/>
  <c r="DU24" i="29"/>
  <c r="BH24" i="29" s="1"/>
  <c r="DU39" i="29"/>
  <c r="BH39" i="29" s="1"/>
  <c r="BL39" i="29" s="1"/>
  <c r="DU31" i="29"/>
  <c r="BH31" i="29" s="1"/>
  <c r="DU14" i="29"/>
  <c r="BH14" i="29" s="1"/>
  <c r="DU15" i="29"/>
  <c r="BH15" i="29" s="1"/>
  <c r="DU16" i="29"/>
  <c r="BH16" i="29" s="1"/>
  <c r="AZ57" i="29"/>
  <c r="BD54" i="29"/>
  <c r="BD60" i="29"/>
  <c r="AP11" i="29"/>
  <c r="AS16" i="42"/>
  <c r="AT16" i="42" s="1"/>
  <c r="AS41" i="42"/>
  <c r="AT41" i="42" s="1"/>
  <c r="AV41" i="42"/>
  <c r="AR42" i="42"/>
  <c r="AS39" i="42"/>
  <c r="AV39" i="42"/>
  <c r="AS36" i="42"/>
  <c r="AT36" i="42" s="1"/>
  <c r="DT21" i="42"/>
  <c r="AZ21" i="42" s="1"/>
  <c r="BD21" i="42" s="1"/>
  <c r="DT9" i="42"/>
  <c r="AZ9" i="42" s="1"/>
  <c r="BD9" i="42" s="1"/>
  <c r="DT25" i="42"/>
  <c r="AZ25" i="42" s="1"/>
  <c r="DT40" i="42"/>
  <c r="AZ40" i="42" s="1"/>
  <c r="BD40" i="42" s="1"/>
  <c r="DT51" i="42"/>
  <c r="AZ51" i="42" s="1"/>
  <c r="BD51" i="42" s="1"/>
  <c r="DT35" i="42"/>
  <c r="AZ35" i="42" s="1"/>
  <c r="BD35" i="42" s="1"/>
  <c r="DT46" i="42"/>
  <c r="AZ46" i="42" s="1"/>
  <c r="DT59" i="42"/>
  <c r="AZ59" i="42" s="1"/>
  <c r="BD59" i="42" s="1"/>
  <c r="DT10" i="42"/>
  <c r="AZ10" i="42" s="1"/>
  <c r="DT24" i="42"/>
  <c r="AZ24" i="42" s="1"/>
  <c r="DT15" i="42"/>
  <c r="AZ15" i="42" s="1"/>
  <c r="DT26" i="42"/>
  <c r="AZ26" i="42" s="1"/>
  <c r="BD26" i="42" s="1"/>
  <c r="DT41" i="42"/>
  <c r="AZ41" i="42" s="1"/>
  <c r="DT54" i="42"/>
  <c r="AZ54" i="42" s="1"/>
  <c r="DT36" i="42"/>
  <c r="AZ36" i="42" s="1"/>
  <c r="DT49" i="42"/>
  <c r="AZ49" i="42" s="1"/>
  <c r="BD49" i="42" s="1"/>
  <c r="DU7" i="42"/>
  <c r="DT11" i="42"/>
  <c r="AZ11" i="42" s="1"/>
  <c r="BD11" i="42" s="1"/>
  <c r="DT30" i="42"/>
  <c r="AZ30" i="42" s="1"/>
  <c r="DT16" i="42"/>
  <c r="AZ16" i="42" s="1"/>
  <c r="BD16" i="42" s="1"/>
  <c r="DT29" i="42"/>
  <c r="AZ29" i="42" s="1"/>
  <c r="DT44" i="42"/>
  <c r="AZ44" i="42" s="1"/>
  <c r="BD44" i="42" s="1"/>
  <c r="DT60" i="42"/>
  <c r="AZ60" i="42" s="1"/>
  <c r="BD60" i="42" s="1"/>
  <c r="DT39" i="42"/>
  <c r="AZ39" i="42" s="1"/>
  <c r="DT55" i="42"/>
  <c r="AZ55" i="42" s="1"/>
  <c r="DT19" i="42"/>
  <c r="AZ19" i="42" s="1"/>
  <c r="DT45" i="42"/>
  <c r="AZ45" i="42" s="1"/>
  <c r="DT34" i="42"/>
  <c r="AZ34" i="42" s="1"/>
  <c r="BD34" i="42" s="1"/>
  <c r="DT56" i="42"/>
  <c r="AZ56" i="42" s="1"/>
  <c r="DT20" i="42"/>
  <c r="AZ20" i="42" s="1"/>
  <c r="DT50" i="42"/>
  <c r="AZ50" i="42" s="1"/>
  <c r="BD50" i="42" s="1"/>
  <c r="DT31" i="42"/>
  <c r="AZ31" i="42" s="1"/>
  <c r="DT61" i="42"/>
  <c r="AZ61" i="42" s="1"/>
  <c r="DT14" i="42"/>
  <c r="AZ14" i="42" s="1"/>
  <c r="AR12" i="42"/>
  <c r="AS9" i="42"/>
  <c r="AR64" i="42"/>
  <c r="AS35" i="42"/>
  <c r="AT35" i="42" s="1"/>
  <c r="AV35" i="42"/>
  <c r="AR32" i="42"/>
  <c r="AS29" i="42"/>
  <c r="AV29" i="42"/>
  <c r="AS19" i="42"/>
  <c r="AR22" i="42"/>
  <c r="AL11" i="42"/>
  <c r="AK66" i="42"/>
  <c r="AL66" i="42" s="1"/>
  <c r="AK66" i="40"/>
  <c r="AL66" i="40" s="1"/>
  <c r="BC62" i="46"/>
  <c r="BE59" i="46"/>
  <c r="AU67" i="45"/>
  <c r="AV27" i="29"/>
  <c r="AU10" i="42"/>
  <c r="AM32" i="42"/>
  <c r="AM17" i="42"/>
  <c r="AM62" i="40"/>
  <c r="AO59" i="40"/>
  <c r="AK12" i="40"/>
  <c r="AL12" i="40" s="1"/>
  <c r="AK64" i="40"/>
  <c r="AL9" i="40"/>
  <c r="AK27" i="40"/>
  <c r="AL27" i="40" s="1"/>
  <c r="AL24" i="40"/>
  <c r="AU41" i="40"/>
  <c r="AW41" i="40" s="1"/>
  <c r="AX41" i="40" s="1"/>
  <c r="AU36" i="40"/>
  <c r="AW36" i="40" s="1"/>
  <c r="AX36" i="40" s="1"/>
  <c r="AL59" i="40"/>
  <c r="AK62" i="40"/>
  <c r="AL62" i="40" s="1"/>
  <c r="AD64" i="40"/>
  <c r="AC67" i="40"/>
  <c r="AD67" i="40" s="1"/>
  <c r="BG47" i="45"/>
  <c r="BG62" i="45"/>
  <c r="BK59" i="45"/>
  <c r="BK62" i="45" s="1"/>
  <c r="BG57" i="45"/>
  <c r="BK54" i="45"/>
  <c r="BK57" i="45" s="1"/>
  <c r="AH54" i="42"/>
  <c r="AG57" i="42"/>
  <c r="AH57" i="42" s="1"/>
  <c r="AL39" i="42"/>
  <c r="AK42" i="42"/>
  <c r="AL42" i="42" s="1"/>
  <c r="AW49" i="29"/>
  <c r="AV52" i="29"/>
  <c r="AM64" i="40"/>
  <c r="AM17" i="40"/>
  <c r="AO14" i="40"/>
  <c r="AM47" i="40"/>
  <c r="AU61" i="40"/>
  <c r="AW61" i="40" s="1"/>
  <c r="AX61" i="40" s="1"/>
  <c r="AS61" i="40"/>
  <c r="AT61" i="40" s="1"/>
  <c r="BQ20" i="50"/>
  <c r="BR20" i="50" s="1"/>
  <c r="BS20" i="50" s="1"/>
  <c r="AT39" i="29"/>
  <c r="AL34" i="42"/>
  <c r="AK37" i="42"/>
  <c r="AL37" i="42" s="1"/>
  <c r="AW59" i="42"/>
  <c r="AU36" i="42"/>
  <c r="AW36" i="42" s="1"/>
  <c r="AX36" i="42" s="1"/>
  <c r="AU60" i="40"/>
  <c r="AW60" i="40" s="1"/>
  <c r="AX60" i="40" s="1"/>
  <c r="AX29" i="46"/>
  <c r="AW55" i="42"/>
  <c r="AX55" i="42" s="1"/>
  <c r="AM65" i="40"/>
  <c r="AO15" i="40"/>
  <c r="AP15" i="40" s="1"/>
  <c r="AU54" i="40"/>
  <c r="AL49" i="40"/>
  <c r="AK52" i="40"/>
  <c r="AL52" i="40" s="1"/>
  <c r="BE9" i="46"/>
  <c r="BC12" i="46"/>
  <c r="AH9" i="42"/>
  <c r="AG12" i="42"/>
  <c r="AH12" i="42" s="1"/>
  <c r="AN67" i="29"/>
  <c r="AM52" i="40"/>
  <c r="AO51" i="40"/>
  <c r="AP51" i="40" s="1"/>
  <c r="BC27" i="46"/>
  <c r="AN62" i="42"/>
  <c r="AL14" i="42"/>
  <c r="AK17" i="42"/>
  <c r="AL17" i="42" s="1"/>
  <c r="AH34" i="42"/>
  <c r="AG37" i="42"/>
  <c r="AH37" i="42" s="1"/>
  <c r="AP24" i="29"/>
  <c r="AP29" i="42"/>
  <c r="AH29" i="42"/>
  <c r="AG32" i="42"/>
  <c r="AH32" i="42" s="1"/>
  <c r="BC37" i="46"/>
  <c r="BE36" i="46"/>
  <c r="BF36" i="46" s="1"/>
  <c r="BG57" i="46"/>
  <c r="BG12" i="46"/>
  <c r="BG64" i="46"/>
  <c r="BK46" i="46"/>
  <c r="BG42" i="46"/>
  <c r="BG22" i="46"/>
  <c r="BG27" i="46"/>
  <c r="AY67" i="46"/>
  <c r="AW16" i="42"/>
  <c r="AX16" i="42" s="1"/>
  <c r="AL39" i="40"/>
  <c r="AK42" i="40"/>
  <c r="AL42" i="40" s="1"/>
  <c r="AL14" i="40"/>
  <c r="AK17" i="40"/>
  <c r="AL17" i="40" s="1"/>
  <c r="AU15" i="40"/>
  <c r="AS15" i="40"/>
  <c r="AT15" i="40" s="1"/>
  <c r="AQ32" i="40"/>
  <c r="AS29" i="40"/>
  <c r="AQ47" i="40"/>
  <c r="AS44" i="40"/>
  <c r="AQ65" i="40"/>
  <c r="AS10" i="40"/>
  <c r="AS45" i="40"/>
  <c r="AT45" i="40" s="1"/>
  <c r="AQ22" i="40"/>
  <c r="AS19" i="40"/>
  <c r="AQ12" i="40"/>
  <c r="AQ64" i="40"/>
  <c r="AS9" i="40"/>
  <c r="AG32" i="40"/>
  <c r="AH32" i="40" s="1"/>
  <c r="AH29" i="40"/>
  <c r="AO25" i="42"/>
  <c r="AP25" i="42" s="1"/>
  <c r="AP49" i="42"/>
  <c r="BD16" i="29"/>
  <c r="AH39" i="40"/>
  <c r="AG42" i="40"/>
  <c r="AH42" i="40" s="1"/>
  <c r="AX10" i="46"/>
  <c r="AH22" i="40"/>
  <c r="AG57" i="40"/>
  <c r="AH57" i="40" s="1"/>
  <c r="AH54" i="40"/>
  <c r="AL9" i="42"/>
  <c r="AK12" i="42"/>
  <c r="AL12" i="42" s="1"/>
  <c r="AL54" i="42"/>
  <c r="AK57" i="42"/>
  <c r="AL57" i="42" s="1"/>
  <c r="AQ17" i="42"/>
  <c r="AU14" i="42"/>
  <c r="AQ42" i="42"/>
  <c r="AU46" i="42"/>
  <c r="AQ27" i="42"/>
  <c r="AU24" i="42"/>
  <c r="DF10" i="42"/>
  <c r="AY10" i="42" s="1"/>
  <c r="DF16" i="42"/>
  <c r="AY16" i="42" s="1"/>
  <c r="DF39" i="42"/>
  <c r="AY39" i="42" s="1"/>
  <c r="BC39" i="42" s="1"/>
  <c r="DF30" i="42"/>
  <c r="AY30" i="42" s="1"/>
  <c r="DF40" i="42"/>
  <c r="AY40" i="42" s="1"/>
  <c r="BC40" i="42" s="1"/>
  <c r="DF46" i="42"/>
  <c r="AY46" i="42" s="1"/>
  <c r="DG7" i="42"/>
  <c r="DF25" i="42"/>
  <c r="AY25" i="42" s="1"/>
  <c r="BC25" i="42" s="1"/>
  <c r="DF35" i="42"/>
  <c r="AY35" i="42" s="1"/>
  <c r="DF29" i="42"/>
  <c r="AY29" i="42" s="1"/>
  <c r="DF55" i="42"/>
  <c r="AY55" i="42" s="1"/>
  <c r="BC55" i="42" s="1"/>
  <c r="DF21" i="42"/>
  <c r="AY21" i="42" s="1"/>
  <c r="DF51" i="42"/>
  <c r="AY51" i="42" s="1"/>
  <c r="DF59" i="42"/>
  <c r="AY59" i="42" s="1"/>
  <c r="DF9" i="42"/>
  <c r="AY9" i="42" s="1"/>
  <c r="BC9" i="42" s="1"/>
  <c r="DF60" i="42"/>
  <c r="AY60" i="42" s="1"/>
  <c r="DF36" i="42"/>
  <c r="AY36" i="42" s="1"/>
  <c r="DF15" i="42"/>
  <c r="AY15" i="42" s="1"/>
  <c r="DF56" i="42"/>
  <c r="AY56" i="42" s="1"/>
  <c r="DF34" i="42"/>
  <c r="AY34" i="42" s="1"/>
  <c r="DF54" i="42"/>
  <c r="AY54" i="42" s="1"/>
  <c r="DF24" i="42"/>
  <c r="AY24" i="42" s="1"/>
  <c r="DF45" i="42"/>
  <c r="AY45" i="42" s="1"/>
  <c r="BC45" i="42" s="1"/>
  <c r="DF19" i="42"/>
  <c r="AY19" i="42" s="1"/>
  <c r="DF41" i="42"/>
  <c r="AY41" i="42" s="1"/>
  <c r="DF11" i="42"/>
  <c r="AY11" i="42" s="1"/>
  <c r="DF61" i="42"/>
  <c r="AY61" i="42" s="1"/>
  <c r="BC61" i="42" s="1"/>
  <c r="DF31" i="42"/>
  <c r="AY31" i="42" s="1"/>
  <c r="DF50" i="42"/>
  <c r="AY50" i="42" s="1"/>
  <c r="BC50" i="42" s="1"/>
  <c r="DF20" i="42"/>
  <c r="AY20" i="42" s="1"/>
  <c r="DF49" i="42"/>
  <c r="AY49" i="42" s="1"/>
  <c r="BC49" i="42" s="1"/>
  <c r="DF26" i="42"/>
  <c r="AY26" i="42" s="1"/>
  <c r="BC26" i="42" s="1"/>
  <c r="DF14" i="42"/>
  <c r="AY14" i="42" s="1"/>
  <c r="AM66" i="42"/>
  <c r="BB49" i="46"/>
  <c r="BK36" i="46"/>
  <c r="AP10" i="40"/>
  <c r="BC17" i="46"/>
  <c r="AH10" i="42"/>
  <c r="AG65" i="42"/>
  <c r="AH65" i="42" s="1"/>
  <c r="AG66" i="42"/>
  <c r="AH66" i="42" s="1"/>
  <c r="AH16" i="42"/>
  <c r="AN65" i="42"/>
  <c r="AO15" i="42"/>
  <c r="AP15" i="42" s="1"/>
  <c r="AX29" i="29"/>
  <c r="AT49" i="29"/>
  <c r="AZ17" i="29"/>
  <c r="BD45" i="29"/>
  <c r="BD30" i="29"/>
  <c r="AZ47" i="29"/>
  <c r="BA36" i="29"/>
  <c r="BB36" i="29" s="1"/>
  <c r="BD36" i="29"/>
  <c r="BE36" i="29" s="1"/>
  <c r="BF36" i="29" s="1"/>
  <c r="AZ37" i="29"/>
  <c r="BD34" i="29"/>
  <c r="BA9" i="29"/>
  <c r="AZ12" i="29"/>
  <c r="AZ64" i="29"/>
  <c r="BD9" i="29"/>
  <c r="AW10" i="29"/>
  <c r="AV65" i="29"/>
  <c r="AS14" i="42"/>
  <c r="AR17" i="42"/>
  <c r="AV14" i="42"/>
  <c r="AS31" i="42"/>
  <c r="AT31" i="42" s="1"/>
  <c r="AS30" i="42"/>
  <c r="AT30" i="42" s="1"/>
  <c r="AS24" i="42"/>
  <c r="AR27" i="42"/>
  <c r="AV24" i="42"/>
  <c r="AS50" i="42"/>
  <c r="AT50" i="42" s="1"/>
  <c r="AV50" i="42"/>
  <c r="AS61" i="42"/>
  <c r="AT61" i="42" s="1"/>
  <c r="AS26" i="42"/>
  <c r="AT26" i="42" s="1"/>
  <c r="AV26" i="42"/>
  <c r="AW26" i="42" s="1"/>
  <c r="AX26" i="42" s="1"/>
  <c r="AS21" i="42"/>
  <c r="AT21" i="42" s="1"/>
  <c r="AS11" i="42"/>
  <c r="AR66" i="42"/>
  <c r="AV57" i="29"/>
  <c r="AH14" i="40"/>
  <c r="AG17" i="40"/>
  <c r="AH17" i="40" s="1"/>
  <c r="BE19" i="46"/>
  <c r="BC22" i="46"/>
  <c r="BK50" i="46"/>
  <c r="AH15" i="40"/>
  <c r="AG65" i="40"/>
  <c r="AH65" i="40" s="1"/>
  <c r="AU61" i="42"/>
  <c r="AW61" i="42" s="1"/>
  <c r="AX61" i="42" s="1"/>
  <c r="AM22" i="40"/>
  <c r="AO19" i="40"/>
  <c r="AU59" i="40"/>
  <c r="AK32" i="40"/>
  <c r="AL32" i="40" s="1"/>
  <c r="AL29" i="40"/>
  <c r="AO32" i="40"/>
  <c r="BC27" i="45"/>
  <c r="BG66" i="45"/>
  <c r="BK16" i="45"/>
  <c r="BK17" i="45" s="1"/>
  <c r="DH20" i="45"/>
  <c r="BO20" i="45" s="1"/>
  <c r="BS20" i="45" s="1"/>
  <c r="DH19" i="45"/>
  <c r="BO19" i="45" s="1"/>
  <c r="DH46" i="45"/>
  <c r="BO46" i="45" s="1"/>
  <c r="BS46" i="45" s="1"/>
  <c r="DH29" i="45"/>
  <c r="BO29" i="45" s="1"/>
  <c r="BS29" i="45" s="1"/>
  <c r="DH50" i="45"/>
  <c r="BO50" i="45" s="1"/>
  <c r="BS50" i="45" s="1"/>
  <c r="DH55" i="45"/>
  <c r="BO55" i="45" s="1"/>
  <c r="DH60" i="45"/>
  <c r="BO60" i="45" s="1"/>
  <c r="DH41" i="45"/>
  <c r="BO41" i="45" s="1"/>
  <c r="DH24" i="45"/>
  <c r="BO24" i="45" s="1"/>
  <c r="DH26" i="45"/>
  <c r="BO26" i="45" s="1"/>
  <c r="BS26" i="45" s="1"/>
  <c r="DH51" i="45"/>
  <c r="BO51" i="45" s="1"/>
  <c r="DH56" i="45"/>
  <c r="BO56" i="45" s="1"/>
  <c r="DH10" i="45"/>
  <c r="BO10" i="45" s="1"/>
  <c r="DH59" i="45"/>
  <c r="BO59" i="45" s="1"/>
  <c r="DH54" i="45"/>
  <c r="BO54" i="45" s="1"/>
  <c r="DH21" i="45"/>
  <c r="BO21" i="45" s="1"/>
  <c r="DH31" i="45"/>
  <c r="BO31" i="45" s="1"/>
  <c r="BS31" i="45" s="1"/>
  <c r="DH35" i="45"/>
  <c r="BO35" i="45" s="1"/>
  <c r="DI7" i="45"/>
  <c r="DH34" i="45"/>
  <c r="BO34" i="45" s="1"/>
  <c r="DH15" i="45"/>
  <c r="BO15" i="45" s="1"/>
  <c r="DH39" i="45"/>
  <c r="BO39" i="45" s="1"/>
  <c r="DH61" i="45"/>
  <c r="BO61" i="45" s="1"/>
  <c r="DH49" i="45"/>
  <c r="BO49" i="45" s="1"/>
  <c r="DH36" i="45"/>
  <c r="BO36" i="45" s="1"/>
  <c r="DH25" i="45"/>
  <c r="BO25" i="45" s="1"/>
  <c r="DH9" i="45"/>
  <c r="BO9" i="45" s="1"/>
  <c r="BS9" i="45" s="1"/>
  <c r="DH45" i="45"/>
  <c r="BO45" i="45" s="1"/>
  <c r="BS45" i="45" s="1"/>
  <c r="DH40" i="45"/>
  <c r="BO40" i="45" s="1"/>
  <c r="DH11" i="45"/>
  <c r="BO11" i="45" s="1"/>
  <c r="DH30" i="45"/>
  <c r="BO30" i="45" s="1"/>
  <c r="DH44" i="45"/>
  <c r="BO44" i="45" s="1"/>
  <c r="DH14" i="45"/>
  <c r="BO14" i="45" s="1"/>
  <c r="BS14" i="45" s="1"/>
  <c r="DH16" i="45"/>
  <c r="BO16" i="45" s="1"/>
  <c r="BK20" i="45"/>
  <c r="BK65" i="45" s="1"/>
  <c r="BS21" i="45"/>
  <c r="BK11" i="45"/>
  <c r="BK12" i="45" s="1"/>
  <c r="AL10" i="42"/>
  <c r="AK65" i="42"/>
  <c r="AL65" i="42" s="1"/>
  <c r="AU25" i="40"/>
  <c r="AW25" i="40" s="1"/>
  <c r="AX25" i="40" s="1"/>
  <c r="AS25" i="40"/>
  <c r="AO24" i="42"/>
  <c r="AN27" i="42"/>
  <c r="AT59" i="29"/>
  <c r="AO46" i="42"/>
  <c r="AP46" i="42" s="1"/>
  <c r="AL59" i="42"/>
  <c r="AK62" i="42"/>
  <c r="AL62" i="42" s="1"/>
  <c r="AL49" i="42"/>
  <c r="AK52" i="42"/>
  <c r="AL52" i="42" s="1"/>
  <c r="BC47" i="46"/>
  <c r="AH39" i="42"/>
  <c r="AG42" i="42"/>
  <c r="AH42" i="42" s="1"/>
  <c r="AL54" i="40"/>
  <c r="AK57" i="40"/>
  <c r="AL57" i="40" s="1"/>
  <c r="AP49" i="40"/>
  <c r="AP44" i="40"/>
  <c r="AO47" i="40"/>
  <c r="AL29" i="42"/>
  <c r="AK32" i="42"/>
  <c r="AL32" i="42" s="1"/>
  <c r="AP19" i="29"/>
  <c r="AO22" i="29"/>
  <c r="AM42" i="42"/>
  <c r="BK15" i="46"/>
  <c r="BG17" i="46"/>
  <c r="BK14" i="46"/>
  <c r="BG62" i="46"/>
  <c r="BG52" i="46"/>
  <c r="BG32" i="46"/>
  <c r="BK29" i="46"/>
  <c r="BK56" i="46"/>
  <c r="BB34" i="46"/>
  <c r="AQ17" i="40"/>
  <c r="AS14" i="40"/>
  <c r="AS50" i="40"/>
  <c r="AT50" i="40" s="1"/>
  <c r="AU21" i="40"/>
  <c r="AW21" i="40" s="1"/>
  <c r="AX21" i="40" s="1"/>
  <c r="AS21" i="40"/>
  <c r="AT21" i="40" s="1"/>
  <c r="AS16" i="40"/>
  <c r="AT16" i="40" s="1"/>
  <c r="AU16" i="40"/>
  <c r="AW16" i="40" s="1"/>
  <c r="AX16" i="40" s="1"/>
  <c r="AS55" i="40"/>
  <c r="AT55" i="40" s="1"/>
  <c r="AS31" i="40"/>
  <c r="AT31" i="40" s="1"/>
  <c r="AS51" i="40"/>
  <c r="AT51" i="40" s="1"/>
  <c r="AU51" i="40"/>
  <c r="AW51" i="40" s="1"/>
  <c r="AX51" i="40" s="1"/>
  <c r="AQ66" i="40"/>
  <c r="AS11" i="40"/>
  <c r="AU11" i="40"/>
  <c r="AP14" i="29"/>
  <c r="AO17" i="29"/>
  <c r="AP17" i="29" s="1"/>
  <c r="AP11" i="40"/>
  <c r="BC37" i="45"/>
  <c r="AL24" i="42"/>
  <c r="AK27" i="42"/>
  <c r="AL27" i="42" s="1"/>
  <c r="AV22" i="29"/>
  <c r="AU35" i="42"/>
  <c r="AQ32" i="42"/>
  <c r="AQ52" i="42"/>
  <c r="AU31" i="42"/>
  <c r="AW31" i="42" s="1"/>
  <c r="AX31" i="42" s="1"/>
  <c r="BC52" i="46"/>
  <c r="AI67" i="40"/>
  <c r="BC47" i="45"/>
  <c r="AN12" i="42"/>
  <c r="AH34" i="40"/>
  <c r="AG37" i="40"/>
  <c r="AH37" i="40" s="1"/>
  <c r="AM42" i="40"/>
  <c r="BC66" i="46"/>
  <c r="AV32" i="29"/>
  <c r="BD15" i="29"/>
  <c r="BA41" i="29"/>
  <c r="BB41" i="29" s="1"/>
  <c r="BD41" i="29"/>
  <c r="BE41" i="29" s="1"/>
  <c r="BF41" i="29" s="1"/>
  <c r="BD26" i="29"/>
  <c r="AZ66" i="29"/>
  <c r="AZ65" i="29"/>
  <c r="AT11" i="29"/>
  <c r="AM32" i="40"/>
  <c r="AR65" i="42"/>
  <c r="AS60" i="42"/>
  <c r="AT60" i="42" s="1"/>
  <c r="AV60" i="42"/>
  <c r="AW60" i="42" s="1"/>
  <c r="AX60" i="42" s="1"/>
  <c r="AR62" i="42"/>
  <c r="AS59" i="42"/>
  <c r="AS56" i="42"/>
  <c r="AT56" i="42" s="1"/>
  <c r="AS25" i="42"/>
  <c r="AT25" i="42" s="1"/>
  <c r="AS40" i="42"/>
  <c r="AT40" i="42" s="1"/>
  <c r="AV40" i="42"/>
  <c r="AW40" i="42" s="1"/>
  <c r="AX40" i="42" s="1"/>
  <c r="AS10" i="42"/>
  <c r="AV10" i="42"/>
  <c r="AS51" i="42"/>
  <c r="AT51" i="42" s="1"/>
  <c r="AV51" i="42"/>
  <c r="AL19" i="42"/>
  <c r="AK22" i="42"/>
  <c r="AL22" i="42" s="1"/>
  <c r="AV62" i="29"/>
  <c r="AH9" i="40"/>
  <c r="AG12" i="40"/>
  <c r="AH12" i="40" s="1"/>
  <c r="AG64" i="40"/>
  <c r="AP19" i="42"/>
  <c r="AM27" i="40"/>
  <c r="AO24" i="40"/>
  <c r="BB44" i="46"/>
  <c r="BK30" i="46"/>
  <c r="BK39" i="46"/>
  <c r="BB10" i="46"/>
  <c r="BK51" i="46"/>
  <c r="AH19" i="42"/>
  <c r="AG22" i="42"/>
  <c r="AH22" i="42" s="1"/>
  <c r="AU51" i="42"/>
  <c r="AM12" i="42"/>
  <c r="AM37" i="42"/>
  <c r="AM65" i="42"/>
  <c r="AG52" i="40"/>
  <c r="AH52" i="40" s="1"/>
  <c r="AU24" i="40"/>
  <c r="AK22" i="40"/>
  <c r="AL22" i="40" s="1"/>
  <c r="AL19" i="40"/>
  <c r="AU19" i="40"/>
  <c r="AU56" i="40"/>
  <c r="AW56" i="40" s="1"/>
  <c r="AX56" i="40" s="1"/>
  <c r="AX9" i="29"/>
  <c r="BC65" i="45"/>
  <c r="BG65" i="45"/>
  <c r="BG52" i="45"/>
  <c r="BG27" i="45"/>
  <c r="BG37" i="45"/>
  <c r="AN66" i="42"/>
  <c r="AO16" i="42"/>
  <c r="AP16" i="42" s="1"/>
  <c r="BG37" i="46"/>
  <c r="BK35" i="46"/>
  <c r="BG66" i="46"/>
  <c r="BB29" i="46"/>
  <c r="AQ57" i="40"/>
  <c r="AS54" i="40"/>
  <c r="AS60" i="40"/>
  <c r="AT60" i="40" s="1"/>
  <c r="AX54" i="46"/>
  <c r="AW57" i="46"/>
  <c r="AX57" i="46" s="1"/>
  <c r="AH14" i="42"/>
  <c r="AG17" i="42"/>
  <c r="AH17" i="42" s="1"/>
  <c r="AV47" i="29"/>
  <c r="AS57" i="29"/>
  <c r="AT54" i="29"/>
  <c r="AG47" i="40"/>
  <c r="AH47" i="40" s="1"/>
  <c r="AH44" i="40"/>
  <c r="AN57" i="42"/>
  <c r="AO54" i="42"/>
  <c r="AS15" i="42"/>
  <c r="AT15" i="42" s="1"/>
  <c r="AU15" i="42"/>
  <c r="AW15" i="42" s="1"/>
  <c r="AX15" i="42" s="1"/>
  <c r="AU25" i="42"/>
  <c r="AW25" i="42" s="1"/>
  <c r="AX25" i="42" s="1"/>
  <c r="AU41" i="42"/>
  <c r="AU42" i="42" s="1"/>
  <c r="AQ12" i="42"/>
  <c r="AU9" i="42"/>
  <c r="AW9" i="42" s="1"/>
  <c r="AQ66" i="42"/>
  <c r="BK60" i="46"/>
  <c r="BB24" i="46"/>
  <c r="AW34" i="40"/>
  <c r="AH49" i="42"/>
  <c r="AG52" i="42"/>
  <c r="AH52" i="42" s="1"/>
  <c r="BC64" i="46"/>
  <c r="AM57" i="40"/>
  <c r="AV17" i="29"/>
  <c r="BD55" i="29"/>
  <c r="BA25" i="29"/>
  <c r="BB25" i="29" s="1"/>
  <c r="BD25" i="29"/>
  <c r="AZ52" i="29"/>
  <c r="BD49" i="29"/>
  <c r="AZ27" i="29"/>
  <c r="BD24" i="29"/>
  <c r="BA16" i="29"/>
  <c r="BB16" i="29" s="1"/>
  <c r="AZ62" i="29"/>
  <c r="BD59" i="29"/>
  <c r="AZ32" i="29"/>
  <c r="BD35" i="29"/>
  <c r="AZ42" i="29"/>
  <c r="BA39" i="29"/>
  <c r="BD39" i="29"/>
  <c r="AT44" i="29"/>
  <c r="AS47" i="29"/>
  <c r="AG66" i="40"/>
  <c r="AH66" i="40" s="1"/>
  <c r="AH11" i="40"/>
  <c r="AS55" i="42"/>
  <c r="AT55" i="42" s="1"/>
  <c r="AR52" i="42"/>
  <c r="AS49" i="42"/>
  <c r="AV49" i="42"/>
  <c r="AS45" i="42"/>
  <c r="AT45" i="42" s="1"/>
  <c r="AV45" i="42"/>
  <c r="AW45" i="42" s="1"/>
  <c r="AX45" i="42" s="1"/>
  <c r="AR47" i="42"/>
  <c r="AV44" i="42"/>
  <c r="AS20" i="42"/>
  <c r="AT20" i="42" s="1"/>
  <c r="AV20" i="42"/>
  <c r="AW20" i="42" s="1"/>
  <c r="AR57" i="42"/>
  <c r="AS54" i="42"/>
  <c r="AR37" i="42"/>
  <c r="AS34" i="42"/>
  <c r="AV34" i="42"/>
  <c r="AP54" i="29"/>
  <c r="AO57" i="29"/>
  <c r="AP57" i="29" s="1"/>
  <c r="AH59" i="42"/>
  <c r="AG62" i="42"/>
  <c r="AH62" i="42" s="1"/>
  <c r="AP14" i="42"/>
  <c r="BK59" i="46"/>
  <c r="BK19" i="46"/>
  <c r="BC42" i="46"/>
  <c r="BB39" i="46"/>
  <c r="BC65" i="46"/>
  <c r="AX24" i="29"/>
  <c r="AU21" i="42"/>
  <c r="AW21" i="42" s="1"/>
  <c r="AX21" i="42" s="1"/>
  <c r="AU29" i="42"/>
  <c r="AM12" i="40"/>
  <c r="AO9" i="40"/>
  <c r="AU9" i="40"/>
  <c r="AU29" i="40"/>
  <c r="AU35" i="40"/>
  <c r="AW35" i="40" s="1"/>
  <c r="AX35" i="40" s="1"/>
  <c r="AV12" i="29"/>
  <c r="BG17" i="45"/>
  <c r="BG42" i="45"/>
  <c r="BG32" i="45"/>
  <c r="BG12" i="45"/>
  <c r="BG64" i="45"/>
  <c r="AU11" i="42"/>
  <c r="AW11" i="42" s="1"/>
  <c r="BQ50" i="50"/>
  <c r="BR50" i="50" s="1"/>
  <c r="BQ16" i="50"/>
  <c r="BR16" i="50" s="1"/>
  <c r="BS16" i="50" s="1"/>
  <c r="BT16" i="50" s="1"/>
  <c r="BU16" i="50" s="1"/>
  <c r="BV16" i="50" s="1"/>
  <c r="BQ61" i="50"/>
  <c r="BR61" i="50" s="1"/>
  <c r="BS61" i="50" s="1"/>
  <c r="BT46" i="50"/>
  <c r="BM41" i="50"/>
  <c r="BN41" i="50" s="1"/>
  <c r="BM40" i="50"/>
  <c r="BN40" i="50" s="1"/>
  <c r="BU25" i="50"/>
  <c r="BV25" i="50" s="1"/>
  <c r="BQ26" i="50"/>
  <c r="BR26" i="50" s="1"/>
  <c r="BS26" i="50" s="1"/>
  <c r="BT26" i="50" s="1"/>
  <c r="BU26" i="50" s="1"/>
  <c r="BV26" i="50" s="1"/>
  <c r="BO27" i="50"/>
  <c r="BO47" i="50"/>
  <c r="BS52" i="50"/>
  <c r="BQ55" i="50"/>
  <c r="BR55" i="50" s="1"/>
  <c r="BS55" i="50" s="1"/>
  <c r="BQ60" i="50"/>
  <c r="BR60" i="50" s="1"/>
  <c r="BC64" i="50"/>
  <c r="BC67" i="50" s="1"/>
  <c r="BO65" i="50"/>
  <c r="BM35" i="50"/>
  <c r="BN35" i="50" s="1"/>
  <c r="BT61" i="50"/>
  <c r="BT55" i="50"/>
  <c r="BT41" i="50"/>
  <c r="BG67" i="50"/>
  <c r="BT35" i="50"/>
  <c r="BT30" i="50"/>
  <c r="BU30" i="50" s="1"/>
  <c r="BV30" i="50" s="1"/>
  <c r="BT40" i="50"/>
  <c r="BT15" i="50"/>
  <c r="BT56" i="50"/>
  <c r="BT20" i="50"/>
  <c r="BO17" i="50"/>
  <c r="BO52" i="50"/>
  <c r="BK57" i="50"/>
  <c r="BM20" i="50"/>
  <c r="BN20" i="50" s="1"/>
  <c r="BO66" i="50"/>
  <c r="AX64" i="50"/>
  <c r="AW67" i="50"/>
  <c r="AX67" i="50" s="1"/>
  <c r="BT29" i="50"/>
  <c r="BM15" i="50"/>
  <c r="BN15" i="50" s="1"/>
  <c r="BD27" i="50"/>
  <c r="BE24" i="50"/>
  <c r="BD64" i="50"/>
  <c r="BU9" i="50"/>
  <c r="BH67" i="50"/>
  <c r="DW61" i="50"/>
  <c r="BX61" i="50" s="1"/>
  <c r="DW60" i="50"/>
  <c r="BX60" i="50" s="1"/>
  <c r="DW59" i="50"/>
  <c r="BX59" i="50" s="1"/>
  <c r="DW55" i="50"/>
  <c r="BX55" i="50" s="1"/>
  <c r="DW56" i="50"/>
  <c r="BX56" i="50" s="1"/>
  <c r="DW50" i="50"/>
  <c r="BX50" i="50" s="1"/>
  <c r="DW54" i="50"/>
  <c r="BX54" i="50" s="1"/>
  <c r="CB54" i="50" s="1"/>
  <c r="DW51" i="50"/>
  <c r="BX51" i="50" s="1"/>
  <c r="DW49" i="50"/>
  <c r="BX49" i="50" s="1"/>
  <c r="DW46" i="50"/>
  <c r="BX46" i="50" s="1"/>
  <c r="DW44" i="50"/>
  <c r="BX44" i="50" s="1"/>
  <c r="DW45" i="50"/>
  <c r="BX45" i="50" s="1"/>
  <c r="DW39" i="50"/>
  <c r="BX39" i="50" s="1"/>
  <c r="DW34" i="50"/>
  <c r="BX34" i="50" s="1"/>
  <c r="DW41" i="50"/>
  <c r="BX41" i="50" s="1"/>
  <c r="DW36" i="50"/>
  <c r="BX36" i="50" s="1"/>
  <c r="DW40" i="50"/>
  <c r="BX40" i="50" s="1"/>
  <c r="DW35" i="50"/>
  <c r="BX35" i="50" s="1"/>
  <c r="DW31" i="50"/>
  <c r="BX31" i="50" s="1"/>
  <c r="CB31" i="50" s="1"/>
  <c r="DW24" i="50"/>
  <c r="BX24" i="50" s="1"/>
  <c r="DW30" i="50"/>
  <c r="BX30" i="50" s="1"/>
  <c r="DW29" i="50"/>
  <c r="BX29" i="50" s="1"/>
  <c r="DW26" i="50"/>
  <c r="BX26" i="50" s="1"/>
  <c r="DW25" i="50"/>
  <c r="BX25" i="50" s="1"/>
  <c r="DW21" i="50"/>
  <c r="BX21" i="50" s="1"/>
  <c r="DW14" i="50"/>
  <c r="BX14" i="50" s="1"/>
  <c r="DW20" i="50"/>
  <c r="BX20" i="50" s="1"/>
  <c r="DW19" i="50"/>
  <c r="BX19" i="50" s="1"/>
  <c r="DW9" i="50"/>
  <c r="BX9" i="50" s="1"/>
  <c r="DX7" i="50"/>
  <c r="DW16" i="50"/>
  <c r="BX16" i="50" s="1"/>
  <c r="DW15" i="50"/>
  <c r="BX15" i="50" s="1"/>
  <c r="DW11" i="50"/>
  <c r="BX11" i="50" s="1"/>
  <c r="DW10" i="50"/>
  <c r="BX10" i="50" s="1"/>
  <c r="BP66" i="50"/>
  <c r="BQ11" i="50"/>
  <c r="BQ31" i="50"/>
  <c r="BR31" i="50" s="1"/>
  <c r="BS31" i="50" s="1"/>
  <c r="BS32" i="50" s="1"/>
  <c r="BT31" i="50"/>
  <c r="BP37" i="50"/>
  <c r="BQ34" i="50"/>
  <c r="BP57" i="50"/>
  <c r="BQ54" i="50"/>
  <c r="BT54" i="50"/>
  <c r="BP62" i="50"/>
  <c r="BQ59" i="50"/>
  <c r="BT51" i="50"/>
  <c r="BU51" i="50" s="1"/>
  <c r="BV51" i="50" s="1"/>
  <c r="BK32" i="50"/>
  <c r="BL29" i="50"/>
  <c r="BM51" i="50"/>
  <c r="BN51" i="50" s="1"/>
  <c r="BO64" i="50"/>
  <c r="BO12" i="50"/>
  <c r="BM50" i="50"/>
  <c r="BN50" i="50" s="1"/>
  <c r="BF59" i="50"/>
  <c r="BE62" i="50"/>
  <c r="BF62" i="50" s="1"/>
  <c r="BK42" i="50"/>
  <c r="BL39" i="50"/>
  <c r="BE17" i="50"/>
  <c r="BF17" i="50" s="1"/>
  <c r="BF14" i="50"/>
  <c r="BM55" i="50"/>
  <c r="BN55" i="50" s="1"/>
  <c r="BU49" i="50"/>
  <c r="BL37" i="50"/>
  <c r="BL22" i="50"/>
  <c r="BF47" i="50"/>
  <c r="BJ29" i="50"/>
  <c r="BI32" i="50"/>
  <c r="BJ32" i="50" s="1"/>
  <c r="BP64" i="50"/>
  <c r="BP12" i="50"/>
  <c r="BQ9" i="50"/>
  <c r="BP17" i="50"/>
  <c r="BQ14" i="50"/>
  <c r="BP22" i="50"/>
  <c r="BQ19" i="50"/>
  <c r="BN54" i="50"/>
  <c r="BE49" i="50"/>
  <c r="BJ59" i="50"/>
  <c r="BK59" i="50" s="1"/>
  <c r="BI62" i="50"/>
  <c r="BJ62" i="50" s="1"/>
  <c r="BI27" i="50"/>
  <c r="BJ27" i="50" s="1"/>
  <c r="BJ24" i="50"/>
  <c r="BK24" i="50" s="1"/>
  <c r="BI66" i="50"/>
  <c r="BJ66" i="50" s="1"/>
  <c r="BJ11" i="50"/>
  <c r="BK11" i="50" s="1"/>
  <c r="BT50" i="50"/>
  <c r="BU50" i="50" s="1"/>
  <c r="BV50" i="50" s="1"/>
  <c r="BO32" i="50"/>
  <c r="BO42" i="50"/>
  <c r="BS60" i="50"/>
  <c r="BT60" i="50" s="1"/>
  <c r="BU60" i="50" s="1"/>
  <c r="BV60" i="50" s="1"/>
  <c r="AO67" i="50"/>
  <c r="AP67" i="50" s="1"/>
  <c r="AP64" i="50"/>
  <c r="BB64" i="50"/>
  <c r="BA67" i="50"/>
  <c r="BB67" i="50" s="1"/>
  <c r="BI37" i="50"/>
  <c r="BJ37" i="50" s="1"/>
  <c r="BJ34" i="50"/>
  <c r="BK34" i="50" s="1"/>
  <c r="BK37" i="50" s="1"/>
  <c r="BE57" i="50"/>
  <c r="BF57" i="50" s="1"/>
  <c r="BF54" i="50"/>
  <c r="BD65" i="50"/>
  <c r="BE10" i="50"/>
  <c r="BD12" i="50"/>
  <c r="BI17" i="50"/>
  <c r="BJ17" i="50" s="1"/>
  <c r="BJ14" i="50"/>
  <c r="BK14" i="50" s="1"/>
  <c r="BQ44" i="50"/>
  <c r="BP47" i="50"/>
  <c r="BQ49" i="50"/>
  <c r="BP52" i="50"/>
  <c r="BE66" i="50"/>
  <c r="BF66" i="50" s="1"/>
  <c r="BF11" i="50"/>
  <c r="BL57" i="50"/>
  <c r="BE32" i="50"/>
  <c r="BF32" i="50" s="1"/>
  <c r="BF29" i="50"/>
  <c r="BM45" i="50"/>
  <c r="BN45" i="50" s="1"/>
  <c r="DI61" i="50"/>
  <c r="BW61" i="50" s="1"/>
  <c r="DI60" i="50"/>
  <c r="BW60" i="50" s="1"/>
  <c r="DI59" i="50"/>
  <c r="BW59" i="50" s="1"/>
  <c r="DI56" i="50"/>
  <c r="BW56" i="50" s="1"/>
  <c r="DI55" i="50"/>
  <c r="BW55" i="50" s="1"/>
  <c r="DI50" i="50"/>
  <c r="BW50" i="50" s="1"/>
  <c r="DI54" i="50"/>
  <c r="BW54" i="50" s="1"/>
  <c r="DI51" i="50"/>
  <c r="BW51" i="50" s="1"/>
  <c r="DI45" i="50"/>
  <c r="BW45" i="50" s="1"/>
  <c r="DI44" i="50"/>
  <c r="BW44" i="50" s="1"/>
  <c r="DI46" i="50"/>
  <c r="BW46" i="50" s="1"/>
  <c r="DI49" i="50"/>
  <c r="BW49" i="50" s="1"/>
  <c r="DI41" i="50"/>
  <c r="BW41" i="50" s="1"/>
  <c r="DI34" i="50"/>
  <c r="BW34" i="50" s="1"/>
  <c r="DI40" i="50"/>
  <c r="BW40" i="50" s="1"/>
  <c r="DI39" i="50"/>
  <c r="BW39" i="50" s="1"/>
  <c r="DI36" i="50"/>
  <c r="BW36" i="50" s="1"/>
  <c r="DI35" i="50"/>
  <c r="BW35" i="50" s="1"/>
  <c r="DI24" i="50"/>
  <c r="BW24" i="50" s="1"/>
  <c r="DI31" i="50"/>
  <c r="BW31" i="50" s="1"/>
  <c r="DI30" i="50"/>
  <c r="BW30" i="50" s="1"/>
  <c r="DI29" i="50"/>
  <c r="BW29" i="50" s="1"/>
  <c r="DI26" i="50"/>
  <c r="BW26" i="50" s="1"/>
  <c r="DI25" i="50"/>
  <c r="BW25" i="50" s="1"/>
  <c r="DI14" i="50"/>
  <c r="BW14" i="50" s="1"/>
  <c r="DI9" i="50"/>
  <c r="BW9" i="50" s="1"/>
  <c r="DI21" i="50"/>
  <c r="BW21" i="50" s="1"/>
  <c r="DI20" i="50"/>
  <c r="BW20" i="50" s="1"/>
  <c r="DI19" i="50"/>
  <c r="BW19" i="50" s="1"/>
  <c r="DJ7" i="50"/>
  <c r="DI16" i="50"/>
  <c r="BW16" i="50" s="1"/>
  <c r="DI15" i="50"/>
  <c r="BW15" i="50" s="1"/>
  <c r="DI11" i="50"/>
  <c r="BW11" i="50" s="1"/>
  <c r="DI10" i="50"/>
  <c r="BW10" i="50" s="1"/>
  <c r="BO22" i="50"/>
  <c r="BO37" i="50"/>
  <c r="BO57" i="50"/>
  <c r="BO62" i="50"/>
  <c r="BE37" i="50"/>
  <c r="BF37" i="50" s="1"/>
  <c r="BI47" i="50"/>
  <c r="BJ47" i="50" s="1"/>
  <c r="BJ44" i="50"/>
  <c r="BK44" i="50" s="1"/>
  <c r="BI65" i="50"/>
  <c r="BJ65" i="50" s="1"/>
  <c r="BJ10" i="50"/>
  <c r="BK10" i="50" s="1"/>
  <c r="BL17" i="50"/>
  <c r="AW32" i="50"/>
  <c r="AX32" i="50" s="1"/>
  <c r="AX29" i="50"/>
  <c r="BI52" i="50"/>
  <c r="BJ52" i="50" s="1"/>
  <c r="BJ49" i="50"/>
  <c r="BK49" i="50" s="1"/>
  <c r="BU34" i="50"/>
  <c r="BJ19" i="50"/>
  <c r="BK19" i="50" s="1"/>
  <c r="BK22" i="50" s="1"/>
  <c r="BI22" i="50"/>
  <c r="BJ22" i="50" s="1"/>
  <c r="BI64" i="50"/>
  <c r="BI12" i="50"/>
  <c r="BJ12" i="50" s="1"/>
  <c r="BJ9" i="50"/>
  <c r="BK9" i="50" s="1"/>
  <c r="BI57" i="50"/>
  <c r="BJ57" i="50" s="1"/>
  <c r="BJ54" i="50"/>
  <c r="BP65" i="50"/>
  <c r="BQ10" i="50"/>
  <c r="BP27" i="50"/>
  <c r="BQ24" i="50"/>
  <c r="BQ29" i="50"/>
  <c r="BP32" i="50"/>
  <c r="BP42" i="50"/>
  <c r="BQ39" i="50"/>
  <c r="BT24" i="50"/>
  <c r="BI42" i="50"/>
  <c r="BJ42" i="50" s="1"/>
  <c r="BJ39" i="50"/>
  <c r="BL66" i="50"/>
  <c r="AN47" i="45"/>
  <c r="BD62" i="40"/>
  <c r="AN42" i="45"/>
  <c r="AM37" i="48"/>
  <c r="AN22" i="45"/>
  <c r="AO29" i="48"/>
  <c r="AO32" i="48" s="1"/>
  <c r="AP32" i="48" s="1"/>
  <c r="BD17" i="40"/>
  <c r="AO61" i="45"/>
  <c r="AP61" i="45" s="1"/>
  <c r="AO35" i="45"/>
  <c r="AP35" i="45" s="1"/>
  <c r="BD36" i="41"/>
  <c r="AG42" i="45"/>
  <c r="AH42" i="45" s="1"/>
  <c r="BD20" i="41"/>
  <c r="BD47" i="40"/>
  <c r="AN67" i="41"/>
  <c r="BD45" i="41"/>
  <c r="BD61" i="41"/>
  <c r="BD25" i="41"/>
  <c r="BD60" i="41"/>
  <c r="AJ67" i="45"/>
  <c r="AN66" i="45"/>
  <c r="BL51" i="40"/>
  <c r="BD40" i="41"/>
  <c r="BD30" i="41"/>
  <c r="AG52" i="48"/>
  <c r="AH52" i="48" s="1"/>
  <c r="AN47" i="48"/>
  <c r="AO27" i="41"/>
  <c r="AP27" i="41" s="1"/>
  <c r="BD27" i="40"/>
  <c r="BD51" i="41"/>
  <c r="BD46" i="41"/>
  <c r="BD15" i="41"/>
  <c r="AW56" i="48"/>
  <c r="AX56" i="48" s="1"/>
  <c r="AL14" i="45"/>
  <c r="AK17" i="45"/>
  <c r="AL17" i="45" s="1"/>
  <c r="AG47" i="45"/>
  <c r="AH47" i="45" s="1"/>
  <c r="AH44" i="45"/>
  <c r="AV52" i="41"/>
  <c r="BD66" i="40"/>
  <c r="AT11" i="41"/>
  <c r="BD42" i="40"/>
  <c r="BD22" i="40"/>
  <c r="AP19" i="45"/>
  <c r="AO22" i="45"/>
  <c r="AP22" i="45" s="1"/>
  <c r="AT19" i="41"/>
  <c r="AS22" i="41"/>
  <c r="AS45" i="45"/>
  <c r="AT45" i="45" s="1"/>
  <c r="AV45" i="45"/>
  <c r="AW45" i="45" s="1"/>
  <c r="AX45" i="45" s="1"/>
  <c r="AS59" i="45"/>
  <c r="AR62" i="45"/>
  <c r="AV59" i="45"/>
  <c r="AS39" i="45"/>
  <c r="AR42" i="45"/>
  <c r="AS51" i="45"/>
  <c r="AT51" i="45" s="1"/>
  <c r="AS60" i="45"/>
  <c r="AT60" i="45" s="1"/>
  <c r="AV60" i="45"/>
  <c r="AW60" i="45" s="1"/>
  <c r="AX60" i="45" s="1"/>
  <c r="AS49" i="45"/>
  <c r="AR52" i="45"/>
  <c r="AS56" i="45"/>
  <c r="AS26" i="45"/>
  <c r="AT26" i="45" s="1"/>
  <c r="AV26" i="45"/>
  <c r="AW26" i="45" s="1"/>
  <c r="AX26" i="45" s="1"/>
  <c r="AS34" i="45"/>
  <c r="AR37" i="45"/>
  <c r="AH14" i="45"/>
  <c r="AG17" i="45"/>
  <c r="AH17" i="45" s="1"/>
  <c r="AP39" i="45"/>
  <c r="AO42" i="45"/>
  <c r="AP42" i="45" s="1"/>
  <c r="AZ57" i="41"/>
  <c r="AZ52" i="41"/>
  <c r="AZ17" i="41"/>
  <c r="AZ62" i="41"/>
  <c r="DU11" i="41"/>
  <c r="BH11" i="41" s="1"/>
  <c r="BL11" i="41" s="1"/>
  <c r="DU31" i="41"/>
  <c r="BH31" i="41" s="1"/>
  <c r="DU59" i="41"/>
  <c r="BH59" i="41" s="1"/>
  <c r="BL59" i="41" s="1"/>
  <c r="DU46" i="41"/>
  <c r="BH46" i="41" s="1"/>
  <c r="DU35" i="41"/>
  <c r="BH35" i="41" s="1"/>
  <c r="BL35" i="41" s="1"/>
  <c r="DU29" i="41"/>
  <c r="BH29" i="41" s="1"/>
  <c r="BL29" i="41" s="1"/>
  <c r="DV7" i="41"/>
  <c r="DU40" i="41"/>
  <c r="BH40" i="41" s="1"/>
  <c r="BL40" i="41" s="1"/>
  <c r="DU20" i="41"/>
  <c r="BH20" i="41" s="1"/>
  <c r="DU45" i="41"/>
  <c r="BH45" i="41" s="1"/>
  <c r="DU16" i="41"/>
  <c r="BH16" i="41" s="1"/>
  <c r="BL16" i="41" s="1"/>
  <c r="DU30" i="41"/>
  <c r="BH30" i="41" s="1"/>
  <c r="DU41" i="41"/>
  <c r="BH41" i="41" s="1"/>
  <c r="BL41" i="41" s="1"/>
  <c r="DU54" i="41"/>
  <c r="BH54" i="41" s="1"/>
  <c r="DU50" i="41"/>
  <c r="BH50" i="41" s="1"/>
  <c r="DU24" i="41"/>
  <c r="BH24" i="41" s="1"/>
  <c r="DU49" i="41"/>
  <c r="BH49" i="41" s="1"/>
  <c r="DU10" i="41"/>
  <c r="BH10" i="41" s="1"/>
  <c r="BL10" i="41" s="1"/>
  <c r="DU39" i="41"/>
  <c r="BH39" i="41" s="1"/>
  <c r="DU56" i="41"/>
  <c r="BH56" i="41" s="1"/>
  <c r="DU51" i="41"/>
  <c r="BH51" i="41" s="1"/>
  <c r="DU36" i="41"/>
  <c r="BH36" i="41" s="1"/>
  <c r="DU9" i="41"/>
  <c r="BH9" i="41" s="1"/>
  <c r="DU61" i="41"/>
  <c r="BH61" i="41" s="1"/>
  <c r="DU60" i="41"/>
  <c r="BH60" i="41" s="1"/>
  <c r="DU15" i="41"/>
  <c r="BH15" i="41" s="1"/>
  <c r="BL15" i="41" s="1"/>
  <c r="DU55" i="41"/>
  <c r="BH55" i="41" s="1"/>
  <c r="DU21" i="41"/>
  <c r="BH21" i="41" s="1"/>
  <c r="DU19" i="41"/>
  <c r="BH19" i="41" s="1"/>
  <c r="DU25" i="41"/>
  <c r="BH25" i="41" s="1"/>
  <c r="DU44" i="41"/>
  <c r="BH44" i="41" s="1"/>
  <c r="BL44" i="41" s="1"/>
  <c r="DU26" i="41"/>
  <c r="BH26" i="41" s="1"/>
  <c r="DU34" i="41"/>
  <c r="BH34" i="41" s="1"/>
  <c r="DU14" i="41"/>
  <c r="BH14" i="41" s="1"/>
  <c r="BL14" i="41" s="1"/>
  <c r="BD35" i="41"/>
  <c r="AL29" i="45"/>
  <c r="AN29" i="45" s="1"/>
  <c r="AK32" i="45"/>
  <c r="AL32" i="45" s="1"/>
  <c r="AL24" i="45"/>
  <c r="AK27" i="45"/>
  <c r="AL27" i="45" s="1"/>
  <c r="BD57" i="40"/>
  <c r="BH52" i="40"/>
  <c r="BL49" i="40"/>
  <c r="BL55" i="40"/>
  <c r="BH32" i="40"/>
  <c r="BL29" i="40"/>
  <c r="BL36" i="40"/>
  <c r="BH12" i="40"/>
  <c r="BH64" i="40"/>
  <c r="BL9" i="40"/>
  <c r="BL50" i="40"/>
  <c r="BH62" i="40"/>
  <c r="BL59" i="40"/>
  <c r="BH37" i="40"/>
  <c r="BD49" i="41"/>
  <c r="BD19" i="41"/>
  <c r="BD50" i="41"/>
  <c r="BE50" i="41" s="1"/>
  <c r="BF50" i="41" s="1"/>
  <c r="BD16" i="41"/>
  <c r="AV32" i="41"/>
  <c r="AT29" i="41"/>
  <c r="AS32" i="41"/>
  <c r="AW54" i="45"/>
  <c r="AL49" i="45"/>
  <c r="AK52" i="45"/>
  <c r="AL52" i="45" s="1"/>
  <c r="AV66" i="41"/>
  <c r="AT54" i="41"/>
  <c r="AL10" i="45"/>
  <c r="AK65" i="45"/>
  <c r="AL65" i="45" s="1"/>
  <c r="AT44" i="41"/>
  <c r="AV42" i="41"/>
  <c r="AS20" i="45"/>
  <c r="AT20" i="45" s="1"/>
  <c r="AV20" i="45"/>
  <c r="AW20" i="45" s="1"/>
  <c r="AX20" i="45" s="1"/>
  <c r="AS9" i="45"/>
  <c r="AR64" i="45"/>
  <c r="AR12" i="45"/>
  <c r="AV9" i="45"/>
  <c r="AS61" i="45"/>
  <c r="AT61" i="45" s="1"/>
  <c r="AV61" i="45"/>
  <c r="AW61" i="45" s="1"/>
  <c r="AX61" i="45" s="1"/>
  <c r="AS41" i="45"/>
  <c r="AT41" i="45" s="1"/>
  <c r="AV41" i="45"/>
  <c r="AW41" i="45" s="1"/>
  <c r="AX41" i="45" s="1"/>
  <c r="AS10" i="45"/>
  <c r="AR65" i="45"/>
  <c r="AV10" i="45"/>
  <c r="AS21" i="45"/>
  <c r="AT21" i="45" s="1"/>
  <c r="AV21" i="45" s="1"/>
  <c r="AW21" i="45" s="1"/>
  <c r="AX21" i="45" s="1"/>
  <c r="AS54" i="45"/>
  <c r="AR57" i="45"/>
  <c r="AS11" i="45"/>
  <c r="AT11" i="45" s="1"/>
  <c r="AR66" i="45"/>
  <c r="AV11" i="45"/>
  <c r="AH59" i="45"/>
  <c r="AG62" i="45"/>
  <c r="AH62" i="45" s="1"/>
  <c r="AP11" i="45"/>
  <c r="AH9" i="45"/>
  <c r="AG12" i="45"/>
  <c r="AH12" i="45" s="1"/>
  <c r="AG64" i="45"/>
  <c r="AT34" i="41"/>
  <c r="BD26" i="41"/>
  <c r="BA10" i="41"/>
  <c r="AZ65" i="41"/>
  <c r="BD10" i="41"/>
  <c r="AZ42" i="41"/>
  <c r="AP29" i="41"/>
  <c r="AO32" i="41"/>
  <c r="AL19" i="45"/>
  <c r="AK22" i="45"/>
  <c r="AL22" i="45" s="1"/>
  <c r="AV47" i="41"/>
  <c r="BL15" i="40"/>
  <c r="BH47" i="40"/>
  <c r="BL44" i="40"/>
  <c r="BL45" i="40"/>
  <c r="BH17" i="40"/>
  <c r="BL30" i="40"/>
  <c r="BL20" i="40"/>
  <c r="BH65" i="40"/>
  <c r="BL10" i="40"/>
  <c r="AX10" i="41"/>
  <c r="AO19" i="48"/>
  <c r="AO22" i="48" s="1"/>
  <c r="AL44" i="45"/>
  <c r="AK47" i="45"/>
  <c r="AL47" i="45" s="1"/>
  <c r="AV37" i="41"/>
  <c r="AX49" i="40"/>
  <c r="AV22" i="41"/>
  <c r="AW21" i="41"/>
  <c r="AX21" i="41" s="1"/>
  <c r="AV57" i="41"/>
  <c r="AN57" i="45"/>
  <c r="AO54" i="45"/>
  <c r="BD37" i="40"/>
  <c r="AZ67" i="40"/>
  <c r="AH54" i="45"/>
  <c r="AG57" i="45"/>
  <c r="AH57" i="45" s="1"/>
  <c r="AG66" i="45"/>
  <c r="AH66" i="45" s="1"/>
  <c r="AH11" i="45"/>
  <c r="AG27" i="45"/>
  <c r="AH27" i="45" s="1"/>
  <c r="AH24" i="45"/>
  <c r="AN52" i="45"/>
  <c r="AS40" i="45"/>
  <c r="AT40" i="45" s="1"/>
  <c r="AV40" i="45"/>
  <c r="AW40" i="45" s="1"/>
  <c r="AX40" i="45" s="1"/>
  <c r="AS35" i="45"/>
  <c r="AT35" i="45" s="1"/>
  <c r="AV35" i="45"/>
  <c r="AW35" i="45" s="1"/>
  <c r="AX35" i="45" s="1"/>
  <c r="AS50" i="45"/>
  <c r="AT50" i="45" s="1"/>
  <c r="AV50" i="45"/>
  <c r="AW50" i="45" s="1"/>
  <c r="AX50" i="45" s="1"/>
  <c r="AR22" i="45"/>
  <c r="AS19" i="45"/>
  <c r="AV19" i="45"/>
  <c r="AS24" i="45"/>
  <c r="AR27" i="45"/>
  <c r="AV24" i="45"/>
  <c r="AR47" i="45"/>
  <c r="AS44" i="45"/>
  <c r="AV44" i="45"/>
  <c r="AS36" i="45"/>
  <c r="AT36" i="45" s="1"/>
  <c r="AV36" i="45"/>
  <c r="AW36" i="45" s="1"/>
  <c r="AX36" i="45" s="1"/>
  <c r="AS15" i="45"/>
  <c r="AT15" i="45" s="1"/>
  <c r="AV15" i="45"/>
  <c r="AW15" i="45" s="1"/>
  <c r="AX15" i="45" s="1"/>
  <c r="AZ37" i="41"/>
  <c r="AZ12" i="41"/>
  <c r="AZ64" i="41"/>
  <c r="AZ47" i="41"/>
  <c r="AZ32" i="41"/>
  <c r="BD29" i="41"/>
  <c r="BD14" i="41"/>
  <c r="BD41" i="41"/>
  <c r="AV25" i="45"/>
  <c r="AW25" i="45" s="1"/>
  <c r="AX25" i="45" s="1"/>
  <c r="AL34" i="45"/>
  <c r="AK37" i="45"/>
  <c r="AL37" i="45" s="1"/>
  <c r="AL11" i="45"/>
  <c r="AK66" i="45"/>
  <c r="AL66" i="45" s="1"/>
  <c r="AL39" i="45"/>
  <c r="AK42" i="45"/>
  <c r="AL42" i="45" s="1"/>
  <c r="BL21" i="40"/>
  <c r="BL61" i="40"/>
  <c r="BH22" i="40"/>
  <c r="BL19" i="40"/>
  <c r="BL26" i="40"/>
  <c r="BL16" i="40"/>
  <c r="BH42" i="40"/>
  <c r="BH27" i="40"/>
  <c r="BL24" i="40"/>
  <c r="BD64" i="40"/>
  <c r="AN27" i="45"/>
  <c r="BD52" i="40"/>
  <c r="AG37" i="45"/>
  <c r="AH37" i="45" s="1"/>
  <c r="AH34" i="45"/>
  <c r="AX10" i="40"/>
  <c r="BD55" i="41"/>
  <c r="AX44" i="40"/>
  <c r="BL41" i="40"/>
  <c r="AV65" i="41"/>
  <c r="AL59" i="45"/>
  <c r="AK62" i="45"/>
  <c r="AL62" i="45" s="1"/>
  <c r="AL9" i="45"/>
  <c r="AK12" i="45"/>
  <c r="AL12" i="45" s="1"/>
  <c r="AK64" i="45"/>
  <c r="AP14" i="45"/>
  <c r="AO17" i="45"/>
  <c r="AP17" i="45" s="1"/>
  <c r="AW9" i="41"/>
  <c r="AV12" i="41"/>
  <c r="AV64" i="41"/>
  <c r="AV62" i="41"/>
  <c r="AW60" i="41"/>
  <c r="AX60" i="41" s="1"/>
  <c r="AR67" i="41"/>
  <c r="AL54" i="45"/>
  <c r="AK57" i="45"/>
  <c r="AL57" i="45" s="1"/>
  <c r="AO10" i="45"/>
  <c r="AO12" i="45" s="1"/>
  <c r="AP12" i="45" s="1"/>
  <c r="AN65" i="45"/>
  <c r="AP9" i="45"/>
  <c r="AH19" i="45"/>
  <c r="AG22" i="45"/>
  <c r="AH22" i="45" s="1"/>
  <c r="AP49" i="45"/>
  <c r="AO52" i="45"/>
  <c r="AP52" i="45" s="1"/>
  <c r="AV27" i="41"/>
  <c r="AR32" i="45"/>
  <c r="AS29" i="45"/>
  <c r="AV29" i="45"/>
  <c r="AS31" i="45"/>
  <c r="AT31" i="45" s="1"/>
  <c r="AV31" i="45"/>
  <c r="AW31" i="45" s="1"/>
  <c r="AX31" i="45" s="1"/>
  <c r="DT55" i="45"/>
  <c r="AZ55" i="45" s="1"/>
  <c r="BD55" i="45" s="1"/>
  <c r="BE55" i="45" s="1"/>
  <c r="BF55" i="45" s="1"/>
  <c r="DT56" i="45"/>
  <c r="AZ56" i="45" s="1"/>
  <c r="BA56" i="45" s="1"/>
  <c r="BB56" i="45" s="1"/>
  <c r="DT19" i="45"/>
  <c r="AZ19" i="45" s="1"/>
  <c r="BD19" i="45" s="1"/>
  <c r="DT59" i="45"/>
  <c r="AZ59" i="45" s="1"/>
  <c r="DT61" i="45"/>
  <c r="AZ61" i="45" s="1"/>
  <c r="BA61" i="45" s="1"/>
  <c r="BB61" i="45" s="1"/>
  <c r="DT24" i="45"/>
  <c r="AZ24" i="45" s="1"/>
  <c r="DT9" i="45"/>
  <c r="AZ9" i="45" s="1"/>
  <c r="DT60" i="45"/>
  <c r="AZ60" i="45" s="1"/>
  <c r="DT26" i="45"/>
  <c r="AZ26" i="45" s="1"/>
  <c r="DT54" i="45"/>
  <c r="AZ54" i="45" s="1"/>
  <c r="DT46" i="45"/>
  <c r="AZ46" i="45" s="1"/>
  <c r="BA46" i="45" s="1"/>
  <c r="BB46" i="45" s="1"/>
  <c r="DT41" i="45"/>
  <c r="AZ41" i="45" s="1"/>
  <c r="BA41" i="45" s="1"/>
  <c r="BB41" i="45" s="1"/>
  <c r="DT31" i="45"/>
  <c r="AZ31" i="45" s="1"/>
  <c r="BA31" i="45" s="1"/>
  <c r="BB31" i="45" s="1"/>
  <c r="DT39" i="45"/>
  <c r="AZ39" i="45" s="1"/>
  <c r="DT40" i="45"/>
  <c r="AZ40" i="45" s="1"/>
  <c r="BA40" i="45" s="1"/>
  <c r="BB40" i="45" s="1"/>
  <c r="DT10" i="45"/>
  <c r="AZ10" i="45" s="1"/>
  <c r="BD10" i="45" s="1"/>
  <c r="DT30" i="45"/>
  <c r="AZ30" i="45" s="1"/>
  <c r="BA30" i="45" s="1"/>
  <c r="BB30" i="45" s="1"/>
  <c r="DT16" i="45"/>
  <c r="AZ16" i="45" s="1"/>
  <c r="BA16" i="45" s="1"/>
  <c r="BB16" i="45" s="1"/>
  <c r="BD16" i="45" s="1"/>
  <c r="BE16" i="45" s="1"/>
  <c r="BF16" i="45" s="1"/>
  <c r="DU7" i="45"/>
  <c r="DT29" i="45"/>
  <c r="AZ29" i="45" s="1"/>
  <c r="DT25" i="45"/>
  <c r="AZ25" i="45" s="1"/>
  <c r="DT49" i="45"/>
  <c r="AZ49" i="45" s="1"/>
  <c r="DT44" i="45"/>
  <c r="AZ44" i="45" s="1"/>
  <c r="BD44" i="45" s="1"/>
  <c r="DT50" i="45"/>
  <c r="AZ50" i="45" s="1"/>
  <c r="DT20" i="45"/>
  <c r="AZ20" i="45" s="1"/>
  <c r="BA20" i="45" s="1"/>
  <c r="BB20" i="45" s="1"/>
  <c r="DT36" i="45"/>
  <c r="AZ36" i="45" s="1"/>
  <c r="DT35" i="45"/>
  <c r="AZ35" i="45" s="1"/>
  <c r="BA35" i="45" s="1"/>
  <c r="BB35" i="45" s="1"/>
  <c r="DT45" i="45"/>
  <c r="AZ45" i="45" s="1"/>
  <c r="BA45" i="45" s="1"/>
  <c r="BB45" i="45" s="1"/>
  <c r="DT11" i="45"/>
  <c r="AZ11" i="45" s="1"/>
  <c r="BD11" i="45" s="1"/>
  <c r="DT15" i="45"/>
  <c r="AZ15" i="45" s="1"/>
  <c r="BA15" i="45" s="1"/>
  <c r="BB15" i="45" s="1"/>
  <c r="DT21" i="45"/>
  <c r="AZ21" i="45" s="1"/>
  <c r="BA21" i="45" s="1"/>
  <c r="BB21" i="45" s="1"/>
  <c r="DT34" i="45"/>
  <c r="AZ34" i="45" s="1"/>
  <c r="DT51" i="45"/>
  <c r="AZ51" i="45" s="1"/>
  <c r="BD51" i="45" s="1"/>
  <c r="BE51" i="45" s="1"/>
  <c r="BF51" i="45" s="1"/>
  <c r="DT14" i="45"/>
  <c r="AZ14" i="45" s="1"/>
  <c r="AS30" i="45"/>
  <c r="AT30" i="45" s="1"/>
  <c r="AV30" i="45"/>
  <c r="AW30" i="45" s="1"/>
  <c r="AX30" i="45" s="1"/>
  <c r="AS55" i="45"/>
  <c r="AT55" i="45" s="1"/>
  <c r="AS16" i="45"/>
  <c r="AT16" i="45" s="1"/>
  <c r="AV16" i="45"/>
  <c r="AW16" i="45" s="1"/>
  <c r="AX16" i="45" s="1"/>
  <c r="AS14" i="45"/>
  <c r="AR17" i="45"/>
  <c r="AV14" i="45"/>
  <c r="AS46" i="45"/>
  <c r="AT46" i="45" s="1"/>
  <c r="AV46" i="45"/>
  <c r="AW46" i="45" s="1"/>
  <c r="AX46" i="45" s="1"/>
  <c r="AP44" i="45"/>
  <c r="AO47" i="45"/>
  <c r="AP47" i="45" s="1"/>
  <c r="AF67" i="45"/>
  <c r="BA56" i="41"/>
  <c r="BB56" i="41" s="1"/>
  <c r="BD56" i="41"/>
  <c r="AZ27" i="41"/>
  <c r="AZ66" i="41"/>
  <c r="BD11" i="41"/>
  <c r="AZ22" i="41"/>
  <c r="AW14" i="41"/>
  <c r="AV17" i="41"/>
  <c r="AP10" i="41"/>
  <c r="AV39" i="45"/>
  <c r="AV56" i="45"/>
  <c r="AW56" i="45" s="1"/>
  <c r="AX56" i="45" s="1"/>
  <c r="DV29" i="40"/>
  <c r="BP29" i="40" s="1"/>
  <c r="BT29" i="40" s="1"/>
  <c r="DV36" i="40"/>
  <c r="BP36" i="40" s="1"/>
  <c r="DV45" i="40"/>
  <c r="BP45" i="40" s="1"/>
  <c r="DV56" i="40"/>
  <c r="BP56" i="40" s="1"/>
  <c r="DV19" i="40"/>
  <c r="BP19" i="40" s="1"/>
  <c r="BT19" i="40" s="1"/>
  <c r="DV26" i="40"/>
  <c r="BP26" i="40" s="1"/>
  <c r="DV10" i="40"/>
  <c r="BP10" i="40" s="1"/>
  <c r="DV61" i="40"/>
  <c r="BP61" i="40" s="1"/>
  <c r="DV21" i="40"/>
  <c r="BP21" i="40" s="1"/>
  <c r="DV20" i="40"/>
  <c r="BP20" i="40" s="1"/>
  <c r="DV41" i="40"/>
  <c r="BP41" i="40" s="1"/>
  <c r="DV46" i="40"/>
  <c r="BP46" i="40" s="1"/>
  <c r="DV31" i="40"/>
  <c r="BP31" i="40" s="1"/>
  <c r="DV34" i="40"/>
  <c r="BP34" i="40" s="1"/>
  <c r="DV16" i="40"/>
  <c r="BP16" i="40" s="1"/>
  <c r="DV35" i="40"/>
  <c r="BP35" i="40" s="1"/>
  <c r="DV11" i="40"/>
  <c r="BP11" i="40" s="1"/>
  <c r="DV9" i="40"/>
  <c r="BP9" i="40" s="1"/>
  <c r="DV44" i="40"/>
  <c r="BP44" i="40" s="1"/>
  <c r="BT44" i="40" s="1"/>
  <c r="DV24" i="40"/>
  <c r="BP24" i="40" s="1"/>
  <c r="DV59" i="40"/>
  <c r="BP59" i="40" s="1"/>
  <c r="DV15" i="40"/>
  <c r="BP15" i="40" s="1"/>
  <c r="DV50" i="40"/>
  <c r="BP50" i="40" s="1"/>
  <c r="DV30" i="40"/>
  <c r="BP30" i="40" s="1"/>
  <c r="DV55" i="40"/>
  <c r="BP55" i="40" s="1"/>
  <c r="DW7" i="40"/>
  <c r="DV51" i="40"/>
  <c r="BP51" i="40" s="1"/>
  <c r="DV14" i="40"/>
  <c r="BP14" i="40" s="1"/>
  <c r="DV40" i="40"/>
  <c r="BP40" i="40" s="1"/>
  <c r="DV54" i="40"/>
  <c r="BP54" i="40" s="1"/>
  <c r="DV25" i="40"/>
  <c r="BP25" i="40" s="1"/>
  <c r="DV49" i="40"/>
  <c r="BP49" i="40" s="1"/>
  <c r="DV60" i="40"/>
  <c r="BP60" i="40" s="1"/>
  <c r="DV39" i="40"/>
  <c r="BP39" i="40" s="1"/>
  <c r="BH66" i="40"/>
  <c r="BL31" i="40"/>
  <c r="BH57" i="40"/>
  <c r="BL40" i="40"/>
  <c r="AV67" i="40"/>
  <c r="AP24" i="45"/>
  <c r="AO27" i="45"/>
  <c r="AP27" i="45" s="1"/>
  <c r="AP34" i="45"/>
  <c r="BD65" i="40"/>
  <c r="AD64" i="45"/>
  <c r="AC67" i="45"/>
  <c r="AD67" i="45" s="1"/>
  <c r="AH49" i="45"/>
  <c r="AG52" i="45"/>
  <c r="AH52" i="45" s="1"/>
  <c r="AT49" i="41"/>
  <c r="AS52" i="41"/>
  <c r="Y67" i="45"/>
  <c r="Z67" i="45" s="1"/>
  <c r="AO56" i="48"/>
  <c r="AP56" i="48" s="1"/>
  <c r="AO15" i="48"/>
  <c r="AP15" i="48" s="1"/>
  <c r="AI67" i="48"/>
  <c r="AN64" i="48"/>
  <c r="AE67" i="48"/>
  <c r="AQ37" i="48"/>
  <c r="AM65" i="48"/>
  <c r="AN37" i="48"/>
  <c r="AP14" i="48"/>
  <c r="AV27" i="48"/>
  <c r="AK62" i="48"/>
  <c r="AL62" i="48" s="1"/>
  <c r="AL59" i="48"/>
  <c r="AL29" i="48"/>
  <c r="AK32" i="48"/>
  <c r="AL32" i="48" s="1"/>
  <c r="AK17" i="48"/>
  <c r="AL17" i="48" s="1"/>
  <c r="AL14" i="48"/>
  <c r="DF41" i="48"/>
  <c r="AY41" i="48" s="1"/>
  <c r="DF36" i="48"/>
  <c r="AY36" i="48" s="1"/>
  <c r="BC36" i="48" s="1"/>
  <c r="DF26" i="48"/>
  <c r="AY26" i="48" s="1"/>
  <c r="BC26" i="48" s="1"/>
  <c r="DG7" i="48"/>
  <c r="AU15" i="48"/>
  <c r="AW15" i="48" s="1"/>
  <c r="AX15" i="48" s="1"/>
  <c r="AQ17" i="48"/>
  <c r="AQ57" i="48"/>
  <c r="AU60" i="48"/>
  <c r="AO47" i="48"/>
  <c r="AP44" i="48"/>
  <c r="AG66" i="48"/>
  <c r="AH66" i="48" s="1"/>
  <c r="AH11" i="48"/>
  <c r="AG65" i="48"/>
  <c r="AH65" i="48" s="1"/>
  <c r="AH10" i="48"/>
  <c r="AO61" i="48"/>
  <c r="AP61" i="48" s="1"/>
  <c r="AK66" i="48"/>
  <c r="AL66" i="48" s="1"/>
  <c r="AL11" i="48"/>
  <c r="AJ67" i="48"/>
  <c r="AM62" i="48"/>
  <c r="AU39" i="48"/>
  <c r="AU42" i="48" s="1"/>
  <c r="AU19" i="48"/>
  <c r="AG47" i="48"/>
  <c r="AH47" i="48" s="1"/>
  <c r="AH44" i="48"/>
  <c r="AR66" i="48"/>
  <c r="AS11" i="48"/>
  <c r="AV11" i="48"/>
  <c r="AS15" i="48"/>
  <c r="AT15" i="48" s="1"/>
  <c r="AS26" i="48"/>
  <c r="AT26" i="48" s="1"/>
  <c r="AS24" i="48"/>
  <c r="AR27" i="48"/>
  <c r="AS31" i="48"/>
  <c r="AT31" i="48" s="1"/>
  <c r="AU31" i="48" s="1"/>
  <c r="AV31" i="48"/>
  <c r="AS40" i="48"/>
  <c r="AT40" i="48" s="1"/>
  <c r="AS46" i="48"/>
  <c r="AT46" i="48" s="1"/>
  <c r="AV46" i="48"/>
  <c r="AW46" i="48" s="1"/>
  <c r="AX46" i="48" s="1"/>
  <c r="AR57" i="48"/>
  <c r="AS54" i="48"/>
  <c r="AV54" i="48"/>
  <c r="AS60" i="48"/>
  <c r="AT60" i="48" s="1"/>
  <c r="AV60" i="48"/>
  <c r="AW60" i="48" s="1"/>
  <c r="AX60" i="48" s="1"/>
  <c r="AG37" i="48"/>
  <c r="AH37" i="48" s="1"/>
  <c r="AH34" i="48"/>
  <c r="AU36" i="48"/>
  <c r="AU37" i="48" s="1"/>
  <c r="AM47" i="48"/>
  <c r="AG27" i="48"/>
  <c r="AH27" i="48" s="1"/>
  <c r="AH24" i="48"/>
  <c r="AN57" i="48"/>
  <c r="AG62" i="48"/>
  <c r="AH62" i="48" s="1"/>
  <c r="AN62" i="48"/>
  <c r="AO59" i="48"/>
  <c r="AM64" i="48"/>
  <c r="AM12" i="48"/>
  <c r="Y67" i="48"/>
  <c r="Z67" i="48" s="1"/>
  <c r="Z64" i="48"/>
  <c r="AG17" i="48"/>
  <c r="AH17" i="48" s="1"/>
  <c r="AH14" i="48"/>
  <c r="AL54" i="48"/>
  <c r="AK57" i="48"/>
  <c r="AL57" i="48" s="1"/>
  <c r="AW25" i="48"/>
  <c r="AX25" i="48" s="1"/>
  <c r="AQ64" i="48"/>
  <c r="AQ12" i="48"/>
  <c r="AU16" i="48"/>
  <c r="AQ27" i="48"/>
  <c r="AQ52" i="48"/>
  <c r="AU55" i="48"/>
  <c r="AU57" i="48" s="1"/>
  <c r="AC67" i="48"/>
  <c r="AD67" i="48" s="1"/>
  <c r="AD64" i="48"/>
  <c r="AU49" i="48"/>
  <c r="AW49" i="48" s="1"/>
  <c r="AM66" i="48"/>
  <c r="AO34" i="48"/>
  <c r="AG64" i="48"/>
  <c r="AG12" i="48"/>
  <c r="AH12" i="48" s="1"/>
  <c r="AH9" i="48"/>
  <c r="AG57" i="48"/>
  <c r="AH57" i="48" s="1"/>
  <c r="AH54" i="48"/>
  <c r="AP39" i="48"/>
  <c r="AN52" i="48"/>
  <c r="AO49" i="48"/>
  <c r="DT41" i="48"/>
  <c r="AZ41" i="48" s="1"/>
  <c r="DT36" i="48"/>
  <c r="AZ36" i="48" s="1"/>
  <c r="DT26" i="48"/>
  <c r="AZ26" i="48" s="1"/>
  <c r="DU7" i="48"/>
  <c r="AS16" i="48"/>
  <c r="AT16" i="48" s="1"/>
  <c r="AV16" i="48"/>
  <c r="AS20" i="48"/>
  <c r="AT20" i="48" s="1"/>
  <c r="AS35" i="48"/>
  <c r="AT35" i="48" s="1"/>
  <c r="AR37" i="48"/>
  <c r="AS34" i="48"/>
  <c r="AV34" i="48"/>
  <c r="AS41" i="48"/>
  <c r="AT41" i="48" s="1"/>
  <c r="AS51" i="48"/>
  <c r="AT51" i="48" s="1"/>
  <c r="AV51" i="48"/>
  <c r="AS55" i="48"/>
  <c r="AT55" i="48" s="1"/>
  <c r="AV55" i="48"/>
  <c r="AS61" i="48"/>
  <c r="AT61" i="48" s="1"/>
  <c r="AU51" i="48"/>
  <c r="AG42" i="48"/>
  <c r="AH42" i="48" s="1"/>
  <c r="AH39" i="48"/>
  <c r="AO11" i="48"/>
  <c r="AK42" i="48"/>
  <c r="AL42" i="48" s="1"/>
  <c r="AL39" i="48"/>
  <c r="AK65" i="48"/>
  <c r="AL65" i="48" s="1"/>
  <c r="AL10" i="48"/>
  <c r="AM27" i="48"/>
  <c r="AQ66" i="48"/>
  <c r="AQ22" i="48"/>
  <c r="AQ32" i="48"/>
  <c r="AQ47" i="48"/>
  <c r="AU44" i="48"/>
  <c r="AP10" i="48"/>
  <c r="AH29" i="48"/>
  <c r="AG32" i="48"/>
  <c r="AH32" i="48" s="1"/>
  <c r="AW61" i="48"/>
  <c r="AX61" i="48" s="1"/>
  <c r="AK37" i="48"/>
  <c r="AL37" i="48" s="1"/>
  <c r="AL34" i="48"/>
  <c r="AO41" i="48"/>
  <c r="AP41" i="48" s="1"/>
  <c r="AW41" i="48"/>
  <c r="AX41" i="48" s="1"/>
  <c r="AW35" i="48"/>
  <c r="AX35" i="48" s="1"/>
  <c r="AK22" i="48"/>
  <c r="AL22" i="48" s="1"/>
  <c r="AL19" i="48"/>
  <c r="AF67" i="48"/>
  <c r="AN42" i="48"/>
  <c r="AK52" i="48"/>
  <c r="AL52" i="48" s="1"/>
  <c r="AL49" i="48"/>
  <c r="AW40" i="48"/>
  <c r="AX40" i="48" s="1"/>
  <c r="AK27" i="48"/>
  <c r="AL27" i="48" s="1"/>
  <c r="AL24" i="48"/>
  <c r="AR64" i="48"/>
  <c r="AS9" i="48"/>
  <c r="AR12" i="48"/>
  <c r="AV9" i="48"/>
  <c r="AR22" i="48"/>
  <c r="AS19" i="48"/>
  <c r="AV19" i="48"/>
  <c r="AS21" i="48"/>
  <c r="AT21" i="48" s="1"/>
  <c r="AU21" i="48" s="1"/>
  <c r="AV21" i="48"/>
  <c r="AR32" i="48"/>
  <c r="AS29" i="48"/>
  <c r="AS36" i="48"/>
  <c r="AT36" i="48" s="1"/>
  <c r="AV36" i="48"/>
  <c r="AR47" i="48"/>
  <c r="AS44" i="48"/>
  <c r="AV44" i="48"/>
  <c r="AR52" i="48"/>
  <c r="AS49" i="48"/>
  <c r="AR62" i="48"/>
  <c r="AS59" i="48"/>
  <c r="AU29" i="48"/>
  <c r="AN66" i="48"/>
  <c r="AK47" i="48"/>
  <c r="AL47" i="48" s="1"/>
  <c r="AL44" i="48"/>
  <c r="AM57" i="48"/>
  <c r="AM17" i="48"/>
  <c r="AQ65" i="48"/>
  <c r="AU10" i="48"/>
  <c r="AU20" i="48"/>
  <c r="AW20" i="48" s="1"/>
  <c r="AX20" i="48" s="1"/>
  <c r="AU26" i="48"/>
  <c r="AW26" i="48" s="1"/>
  <c r="AX26" i="48" s="1"/>
  <c r="AQ42" i="48"/>
  <c r="AQ62" i="48"/>
  <c r="AU59" i="48"/>
  <c r="AN65" i="48"/>
  <c r="AN17" i="48"/>
  <c r="AO24" i="48"/>
  <c r="AO35" i="48"/>
  <c r="AP35" i="48" s="1"/>
  <c r="AK64" i="48"/>
  <c r="AK12" i="48"/>
  <c r="AL12" i="48" s="1"/>
  <c r="AL9" i="48"/>
  <c r="AM52" i="48"/>
  <c r="AU11" i="48"/>
  <c r="AO9" i="48"/>
  <c r="AG22" i="48"/>
  <c r="AH22" i="48" s="1"/>
  <c r="AH19" i="48"/>
  <c r="AR65" i="48"/>
  <c r="AS10" i="48"/>
  <c r="AS25" i="48"/>
  <c r="AT25" i="48" s="1"/>
  <c r="AR17" i="48"/>
  <c r="AS14" i="48"/>
  <c r="AV14" i="48"/>
  <c r="AS30" i="48"/>
  <c r="AT30" i="48" s="1"/>
  <c r="AV30" i="48"/>
  <c r="AW30" i="48" s="1"/>
  <c r="AX30" i="48" s="1"/>
  <c r="AR42" i="48"/>
  <c r="AS39" i="48"/>
  <c r="AV39" i="48"/>
  <c r="AS45" i="48"/>
  <c r="AT45" i="48" s="1"/>
  <c r="AU45" i="48" s="1"/>
  <c r="AV45" i="48"/>
  <c r="AS50" i="48"/>
  <c r="AT50" i="48" s="1"/>
  <c r="AV50" i="48"/>
  <c r="AW50" i="48" s="1"/>
  <c r="AX50" i="48" s="1"/>
  <c r="AS56" i="48"/>
  <c r="AT56" i="48" s="1"/>
  <c r="AO54" i="48"/>
  <c r="BU27" i="53" l="1"/>
  <c r="BV27" i="53" s="1"/>
  <c r="BA30" i="41"/>
  <c r="BB30" i="41" s="1"/>
  <c r="CO20" i="53"/>
  <c r="CP20" i="53" s="1"/>
  <c r="CQ20" i="53" s="1"/>
  <c r="CR20" i="53" s="1"/>
  <c r="CS20" i="53" s="1"/>
  <c r="CT20" i="53" s="1"/>
  <c r="AO32" i="29"/>
  <c r="AP32" i="29" s="1"/>
  <c r="BA24" i="29"/>
  <c r="BB24" i="29" s="1"/>
  <c r="BA35" i="29"/>
  <c r="BB35" i="29" s="1"/>
  <c r="AP59" i="29"/>
  <c r="AT22" i="41"/>
  <c r="BA31" i="41"/>
  <c r="BB31" i="41" s="1"/>
  <c r="AS12" i="41"/>
  <c r="AT12" i="41" s="1"/>
  <c r="BA24" i="41"/>
  <c r="BB24" i="41" s="1"/>
  <c r="BD24" i="41" s="1"/>
  <c r="AP32" i="41"/>
  <c r="BC35" i="41"/>
  <c r="BE35" i="41" s="1"/>
  <c r="BF35" i="41" s="1"/>
  <c r="BA61" i="29"/>
  <c r="BB61" i="29" s="1"/>
  <c r="BA19" i="29"/>
  <c r="BB19" i="29" s="1"/>
  <c r="AP44" i="41"/>
  <c r="BL40" i="46"/>
  <c r="BM40" i="46" s="1"/>
  <c r="BN40" i="46" s="1"/>
  <c r="AT32" i="41"/>
  <c r="BE35" i="29"/>
  <c r="BF35" i="29" s="1"/>
  <c r="AO47" i="29"/>
  <c r="AP47" i="29" s="1"/>
  <c r="BE15" i="29"/>
  <c r="BF15" i="29" s="1"/>
  <c r="BE31" i="29"/>
  <c r="BF31" i="29" s="1"/>
  <c r="BE25" i="29"/>
  <c r="BF25" i="29" s="1"/>
  <c r="AW54" i="41"/>
  <c r="AX54" i="41" s="1"/>
  <c r="AW49" i="41"/>
  <c r="AW52" i="41" s="1"/>
  <c r="AX52" i="41" s="1"/>
  <c r="AS47" i="41"/>
  <c r="AT47" i="41" s="1"/>
  <c r="BA21" i="41"/>
  <c r="BB21" i="41" s="1"/>
  <c r="AP22" i="29"/>
  <c r="AO12" i="29"/>
  <c r="AP12" i="29" s="1"/>
  <c r="AO64" i="29"/>
  <c r="AP64" i="29" s="1"/>
  <c r="AP34" i="29"/>
  <c r="AS12" i="29"/>
  <c r="AT12" i="29" s="1"/>
  <c r="BA34" i="41"/>
  <c r="BB34" i="41" s="1"/>
  <c r="AS27" i="29"/>
  <c r="AT27" i="29" s="1"/>
  <c r="BA39" i="41"/>
  <c r="BB39" i="41" s="1"/>
  <c r="AT52" i="41"/>
  <c r="BA50" i="29"/>
  <c r="BB50" i="29" s="1"/>
  <c r="AS62" i="41"/>
  <c r="AT62" i="41" s="1"/>
  <c r="AT57" i="29"/>
  <c r="BA60" i="29"/>
  <c r="BB60" i="29" s="1"/>
  <c r="BD17" i="46"/>
  <c r="AW19" i="41"/>
  <c r="AX19" i="41" s="1"/>
  <c r="AU27" i="41"/>
  <c r="AW51" i="29"/>
  <c r="AX51" i="29" s="1"/>
  <c r="BE26" i="29"/>
  <c r="BF26" i="29" s="1"/>
  <c r="BE30" i="29"/>
  <c r="BF30" i="29" s="1"/>
  <c r="BA14" i="29"/>
  <c r="BB14" i="29" s="1"/>
  <c r="BA26" i="29"/>
  <c r="BB26" i="29" s="1"/>
  <c r="BA30" i="29"/>
  <c r="BB30" i="29" s="1"/>
  <c r="BE60" i="29"/>
  <c r="BF60" i="29" s="1"/>
  <c r="AT10" i="41"/>
  <c r="BE61" i="46"/>
  <c r="BF61" i="46" s="1"/>
  <c r="AO66" i="29"/>
  <c r="AP66" i="29" s="1"/>
  <c r="AU32" i="29"/>
  <c r="BA45" i="29"/>
  <c r="BB45" i="29" s="1"/>
  <c r="BA45" i="41"/>
  <c r="BB45" i="41" s="1"/>
  <c r="BE55" i="41"/>
  <c r="BF55" i="41" s="1"/>
  <c r="BC51" i="41"/>
  <c r="BE51" i="41" s="1"/>
  <c r="BF51" i="41" s="1"/>
  <c r="BA50" i="41"/>
  <c r="BB50" i="41" s="1"/>
  <c r="AW22" i="46"/>
  <c r="AX22" i="46" s="1"/>
  <c r="AS57" i="41"/>
  <c r="AT57" i="41" s="1"/>
  <c r="BA27" i="46"/>
  <c r="BB27" i="46" s="1"/>
  <c r="AS52" i="29"/>
  <c r="AT52" i="29" s="1"/>
  <c r="BA52" i="46"/>
  <c r="BB52" i="46" s="1"/>
  <c r="AS22" i="29"/>
  <c r="AT22" i="29" s="1"/>
  <c r="AO27" i="29"/>
  <c r="AP27" i="29" s="1"/>
  <c r="AU32" i="41"/>
  <c r="AQ67" i="29"/>
  <c r="AU12" i="29"/>
  <c r="BA47" i="46"/>
  <c r="BB47" i="46" s="1"/>
  <c r="AU65" i="29"/>
  <c r="BC27" i="29"/>
  <c r="AW25" i="29"/>
  <c r="AX25" i="29" s="1"/>
  <c r="BE17" i="46"/>
  <c r="BF17" i="46" s="1"/>
  <c r="BA22" i="46"/>
  <c r="BB22" i="46" s="1"/>
  <c r="AS37" i="41"/>
  <c r="AT37" i="41" s="1"/>
  <c r="BI34" i="46"/>
  <c r="BJ34" i="46" s="1"/>
  <c r="AG67" i="41"/>
  <c r="AH67" i="41" s="1"/>
  <c r="BA42" i="46"/>
  <c r="BB42" i="46" s="1"/>
  <c r="BL60" i="46"/>
  <c r="BM60" i="46" s="1"/>
  <c r="BN60" i="46" s="1"/>
  <c r="AU17" i="41"/>
  <c r="BL16" i="46"/>
  <c r="BM16" i="46" s="1"/>
  <c r="BI56" i="46"/>
  <c r="BJ56" i="46" s="1"/>
  <c r="AS37" i="29"/>
  <c r="AT37" i="29" s="1"/>
  <c r="AP65" i="41"/>
  <c r="AS27" i="41"/>
  <c r="AT27" i="41" s="1"/>
  <c r="BL59" i="46"/>
  <c r="BM59" i="46" s="1"/>
  <c r="BD32" i="46"/>
  <c r="BI31" i="46"/>
  <c r="BJ31" i="46" s="1"/>
  <c r="BD42" i="46"/>
  <c r="AK67" i="41"/>
  <c r="AL67" i="41" s="1"/>
  <c r="AT19" i="29"/>
  <c r="AS62" i="29"/>
  <c r="AT62" i="29" s="1"/>
  <c r="BA17" i="46"/>
  <c r="BB17" i="46" s="1"/>
  <c r="BL46" i="46"/>
  <c r="BM46" i="46" s="1"/>
  <c r="BN46" i="46" s="1"/>
  <c r="AS64" i="29"/>
  <c r="AT64" i="29" s="1"/>
  <c r="BL39" i="46"/>
  <c r="BM39" i="46" s="1"/>
  <c r="BL24" i="46"/>
  <c r="BM24" i="46" s="1"/>
  <c r="BN24" i="46" s="1"/>
  <c r="AS17" i="29"/>
  <c r="AT17" i="29" s="1"/>
  <c r="AW66" i="46"/>
  <c r="AX66" i="46" s="1"/>
  <c r="BI21" i="46"/>
  <c r="BJ21" i="46" s="1"/>
  <c r="AK67" i="29"/>
  <c r="AL67" i="29" s="1"/>
  <c r="BA12" i="46"/>
  <c r="BB12" i="46" s="1"/>
  <c r="AW32" i="46"/>
  <c r="AX32" i="46" s="1"/>
  <c r="AO42" i="29"/>
  <c r="AP42" i="29" s="1"/>
  <c r="AO65" i="29"/>
  <c r="AP65" i="29" s="1"/>
  <c r="BD12" i="46"/>
  <c r="AM67" i="29"/>
  <c r="AU66" i="41"/>
  <c r="BI15" i="46"/>
  <c r="BJ15" i="46" s="1"/>
  <c r="BE32" i="46"/>
  <c r="BF32" i="46" s="1"/>
  <c r="BA32" i="46"/>
  <c r="BB32" i="46" s="1"/>
  <c r="AS67" i="46"/>
  <c r="AT67" i="46" s="1"/>
  <c r="BD22" i="46"/>
  <c r="AS64" i="41"/>
  <c r="AT64" i="41" s="1"/>
  <c r="AO64" i="41"/>
  <c r="AP64" i="41" s="1"/>
  <c r="AS42" i="41"/>
  <c r="AT42" i="41" s="1"/>
  <c r="AS32" i="29"/>
  <c r="AT32" i="29" s="1"/>
  <c r="AS66" i="29"/>
  <c r="AT66" i="29" s="1"/>
  <c r="BL35" i="46"/>
  <c r="BM35" i="46" s="1"/>
  <c r="BN35" i="46" s="1"/>
  <c r="AT39" i="41"/>
  <c r="AS42" i="29"/>
  <c r="AT42" i="29" s="1"/>
  <c r="BD47" i="46"/>
  <c r="BL50" i="46"/>
  <c r="BM50" i="46" s="1"/>
  <c r="BN50" i="46" s="1"/>
  <c r="AS17" i="41"/>
  <c r="AT17" i="41" s="1"/>
  <c r="BM56" i="46"/>
  <c r="BN56" i="46" s="1"/>
  <c r="BH57" i="46"/>
  <c r="AP20" i="41"/>
  <c r="AO22" i="41"/>
  <c r="AP22" i="41" s="1"/>
  <c r="AM67" i="41"/>
  <c r="BM15" i="46"/>
  <c r="BN15" i="46" s="1"/>
  <c r="AV67" i="46"/>
  <c r="BD52" i="46"/>
  <c r="BM61" i="46"/>
  <c r="BN61" i="46" s="1"/>
  <c r="BE44" i="46"/>
  <c r="BF44" i="46" s="1"/>
  <c r="BH17" i="46"/>
  <c r="AX61" i="46"/>
  <c r="AW62" i="46"/>
  <c r="AX62" i="46" s="1"/>
  <c r="AO12" i="41"/>
  <c r="AP12" i="41" s="1"/>
  <c r="BD66" i="46"/>
  <c r="AZ67" i="46"/>
  <c r="BA64" i="46"/>
  <c r="BB64" i="46" s="1"/>
  <c r="BI61" i="46"/>
  <c r="BJ61" i="46" s="1"/>
  <c r="AX30" i="29"/>
  <c r="AW32" i="29"/>
  <c r="AU17" i="29"/>
  <c r="AW14" i="29"/>
  <c r="AX14" i="29" s="1"/>
  <c r="DV15" i="46"/>
  <c r="BP15" i="46" s="1"/>
  <c r="DV16" i="46"/>
  <c r="BP16" i="46" s="1"/>
  <c r="BQ16" i="46" s="1"/>
  <c r="BR16" i="46" s="1"/>
  <c r="DV31" i="46"/>
  <c r="BP31" i="46" s="1"/>
  <c r="BT31" i="46" s="1"/>
  <c r="BU31" i="46" s="1"/>
  <c r="BV31" i="46" s="1"/>
  <c r="DV56" i="46"/>
  <c r="BP56" i="46" s="1"/>
  <c r="BQ56" i="46" s="1"/>
  <c r="BR56" i="46" s="1"/>
  <c r="DW7" i="46"/>
  <c r="DV51" i="46"/>
  <c r="BP51" i="46" s="1"/>
  <c r="BQ51" i="46" s="1"/>
  <c r="BR51" i="46" s="1"/>
  <c r="DV11" i="46"/>
  <c r="BP11" i="46" s="1"/>
  <c r="BQ11" i="46" s="1"/>
  <c r="DV55" i="46"/>
  <c r="BP55" i="46" s="1"/>
  <c r="BT55" i="46" s="1"/>
  <c r="DV50" i="46"/>
  <c r="BP50" i="46" s="1"/>
  <c r="BQ50" i="46" s="1"/>
  <c r="BR50" i="46" s="1"/>
  <c r="DV14" i="46"/>
  <c r="BP14" i="46" s="1"/>
  <c r="BQ14" i="46" s="1"/>
  <c r="DV59" i="46"/>
  <c r="BP59" i="46" s="1"/>
  <c r="BQ59" i="46" s="1"/>
  <c r="DV45" i="46"/>
  <c r="BP45" i="46" s="1"/>
  <c r="BT45" i="46" s="1"/>
  <c r="DV21" i="46"/>
  <c r="BP21" i="46" s="1"/>
  <c r="DV60" i="46"/>
  <c r="BP60" i="46" s="1"/>
  <c r="BT60" i="46" s="1"/>
  <c r="DV49" i="46"/>
  <c r="BP49" i="46" s="1"/>
  <c r="BQ49" i="46" s="1"/>
  <c r="DV35" i="46"/>
  <c r="BP35" i="46" s="1"/>
  <c r="BQ35" i="46" s="1"/>
  <c r="BR35" i="46" s="1"/>
  <c r="BS35" i="46" s="1"/>
  <c r="DV44" i="46"/>
  <c r="BP44" i="46" s="1"/>
  <c r="BQ44" i="46" s="1"/>
  <c r="DV41" i="46"/>
  <c r="BP41" i="46" s="1"/>
  <c r="BT41" i="46" s="1"/>
  <c r="DV39" i="46"/>
  <c r="BP39" i="46" s="1"/>
  <c r="BQ39" i="46" s="1"/>
  <c r="DV25" i="46"/>
  <c r="BP25" i="46" s="1"/>
  <c r="BT25" i="46" s="1"/>
  <c r="DV54" i="46"/>
  <c r="BP54" i="46" s="1"/>
  <c r="DV40" i="46"/>
  <c r="BP40" i="46" s="1"/>
  <c r="BQ40" i="46" s="1"/>
  <c r="BR40" i="46" s="1"/>
  <c r="DV29" i="46"/>
  <c r="BP29" i="46" s="1"/>
  <c r="BT29" i="46" s="1"/>
  <c r="BU29" i="46" s="1"/>
  <c r="DV10" i="46"/>
  <c r="BP10" i="46" s="1"/>
  <c r="BQ10" i="46" s="1"/>
  <c r="DV30" i="46"/>
  <c r="BP30" i="46" s="1"/>
  <c r="BT30" i="46" s="1"/>
  <c r="DV61" i="46"/>
  <c r="BP61" i="46" s="1"/>
  <c r="BQ61" i="46" s="1"/>
  <c r="BR61" i="46" s="1"/>
  <c r="DV19" i="46"/>
  <c r="BP19" i="46" s="1"/>
  <c r="BQ19" i="46" s="1"/>
  <c r="DV46" i="46"/>
  <c r="BP46" i="46" s="1"/>
  <c r="BQ46" i="46" s="1"/>
  <c r="BR46" i="46" s="1"/>
  <c r="DV36" i="46"/>
  <c r="BP36" i="46" s="1"/>
  <c r="DV9" i="46"/>
  <c r="BP9" i="46" s="1"/>
  <c r="BT9" i="46" s="1"/>
  <c r="DV26" i="46"/>
  <c r="BP26" i="46" s="1"/>
  <c r="BQ26" i="46" s="1"/>
  <c r="BR26" i="46" s="1"/>
  <c r="DV34" i="46"/>
  <c r="BP34" i="46" s="1"/>
  <c r="DV24" i="46"/>
  <c r="BP24" i="46" s="1"/>
  <c r="DV20" i="46"/>
  <c r="BP20" i="46" s="1"/>
  <c r="BT20" i="46" s="1"/>
  <c r="AY47" i="29"/>
  <c r="BC44" i="29"/>
  <c r="BC56" i="29"/>
  <c r="BE56" i="29" s="1"/>
  <c r="BF56" i="29" s="1"/>
  <c r="AS65" i="29"/>
  <c r="AT65" i="29" s="1"/>
  <c r="BI36" i="46"/>
  <c r="BJ36" i="46" s="1"/>
  <c r="BI41" i="46"/>
  <c r="BJ41" i="46" s="1"/>
  <c r="BM26" i="46"/>
  <c r="BN26" i="46" s="1"/>
  <c r="AO57" i="41"/>
  <c r="AP57" i="41" s="1"/>
  <c r="AP54" i="41"/>
  <c r="AU62" i="29"/>
  <c r="AW59" i="29"/>
  <c r="BE20" i="46"/>
  <c r="BF20" i="46" s="1"/>
  <c r="AP14" i="41"/>
  <c r="AO17" i="41"/>
  <c r="AP17" i="41" s="1"/>
  <c r="BC60" i="41"/>
  <c r="BE60" i="41" s="1"/>
  <c r="BF60" i="41" s="1"/>
  <c r="BC9" i="41"/>
  <c r="AY12" i="41"/>
  <c r="AY64" i="41"/>
  <c r="AY52" i="41"/>
  <c r="AP59" i="41"/>
  <c r="AO62" i="41"/>
  <c r="AP62" i="41" s="1"/>
  <c r="AU64" i="41"/>
  <c r="BA41" i="41"/>
  <c r="BB41" i="41" s="1"/>
  <c r="AU42" i="29"/>
  <c r="AW39" i="29"/>
  <c r="BH65" i="46"/>
  <c r="BH22" i="46"/>
  <c r="BL19" i="46"/>
  <c r="BL22" i="46" s="1"/>
  <c r="BH52" i="46"/>
  <c r="BL49" i="46"/>
  <c r="BH12" i="46"/>
  <c r="BH64" i="46"/>
  <c r="BL9" i="46"/>
  <c r="BH47" i="46"/>
  <c r="BI26" i="46"/>
  <c r="BJ26" i="46" s="1"/>
  <c r="BC11" i="29"/>
  <c r="AY66" i="29"/>
  <c r="DG55" i="29"/>
  <c r="BG55" i="29" s="1"/>
  <c r="BI55" i="29" s="1"/>
  <c r="BJ55" i="29" s="1"/>
  <c r="DG36" i="29"/>
  <c r="BG36" i="29" s="1"/>
  <c r="BK36" i="29" s="1"/>
  <c r="DG40" i="29"/>
  <c r="BG40" i="29" s="1"/>
  <c r="BK40" i="29" s="1"/>
  <c r="DG50" i="29"/>
  <c r="BG50" i="29" s="1"/>
  <c r="DG11" i="29"/>
  <c r="BG11" i="29" s="1"/>
  <c r="DG44" i="29"/>
  <c r="BG44" i="29" s="1"/>
  <c r="BI44" i="29" s="1"/>
  <c r="DG46" i="29"/>
  <c r="BG46" i="29" s="1"/>
  <c r="BK46" i="29" s="1"/>
  <c r="DG60" i="29"/>
  <c r="BG60" i="29" s="1"/>
  <c r="DG14" i="29"/>
  <c r="BG14" i="29" s="1"/>
  <c r="DG29" i="29"/>
  <c r="BG29" i="29" s="1"/>
  <c r="DG21" i="29"/>
  <c r="BG21" i="29" s="1"/>
  <c r="BK21" i="29" s="1"/>
  <c r="DG35" i="29"/>
  <c r="BG35" i="29" s="1"/>
  <c r="BK35" i="29" s="1"/>
  <c r="DG34" i="29"/>
  <c r="BG34" i="29" s="1"/>
  <c r="DG10" i="29"/>
  <c r="BG10" i="29" s="1"/>
  <c r="BI10" i="29" s="1"/>
  <c r="DG51" i="29"/>
  <c r="BG51" i="29" s="1"/>
  <c r="BK51" i="29" s="1"/>
  <c r="DG39" i="29"/>
  <c r="BG39" i="29" s="1"/>
  <c r="BK39" i="29" s="1"/>
  <c r="BM39" i="29" s="1"/>
  <c r="DG26" i="29"/>
  <c r="BG26" i="29" s="1"/>
  <c r="DH7" i="29"/>
  <c r="DG20" i="29"/>
  <c r="BG20" i="29" s="1"/>
  <c r="BI20" i="29" s="1"/>
  <c r="BJ20" i="29" s="1"/>
  <c r="DG54" i="29"/>
  <c r="BG54" i="29" s="1"/>
  <c r="DG49" i="29"/>
  <c r="BG49" i="29" s="1"/>
  <c r="DG59" i="29"/>
  <c r="BG59" i="29" s="1"/>
  <c r="BI59" i="29" s="1"/>
  <c r="DG31" i="29"/>
  <c r="BG31" i="29" s="1"/>
  <c r="BK31" i="29" s="1"/>
  <c r="DG25" i="29"/>
  <c r="BG25" i="29" s="1"/>
  <c r="DG61" i="29"/>
  <c r="BG61" i="29" s="1"/>
  <c r="BI61" i="29" s="1"/>
  <c r="BJ61" i="29" s="1"/>
  <c r="DG45" i="29"/>
  <c r="BG45" i="29" s="1"/>
  <c r="BK45" i="29" s="1"/>
  <c r="DG30" i="29"/>
  <c r="BG30" i="29" s="1"/>
  <c r="BI30" i="29" s="1"/>
  <c r="BJ30" i="29" s="1"/>
  <c r="DG41" i="29"/>
  <c r="BG41" i="29" s="1"/>
  <c r="BK41" i="29" s="1"/>
  <c r="DG9" i="29"/>
  <c r="BG9" i="29" s="1"/>
  <c r="DG19" i="29"/>
  <c r="BG19" i="29" s="1"/>
  <c r="BK19" i="29" s="1"/>
  <c r="DG24" i="29"/>
  <c r="BG24" i="29" s="1"/>
  <c r="BI24" i="29" s="1"/>
  <c r="DG16" i="29"/>
  <c r="BG16" i="29" s="1"/>
  <c r="BK16" i="29" s="1"/>
  <c r="DG15" i="29"/>
  <c r="BG15" i="29" s="1"/>
  <c r="BK15" i="29" s="1"/>
  <c r="DG56" i="29"/>
  <c r="BG56" i="29" s="1"/>
  <c r="BC20" i="29"/>
  <c r="BC36" i="41"/>
  <c r="BC37" i="41" s="1"/>
  <c r="AX49" i="46"/>
  <c r="AW52" i="46"/>
  <c r="AX52" i="46" s="1"/>
  <c r="BA60" i="41"/>
  <c r="BB60" i="41" s="1"/>
  <c r="AU37" i="29"/>
  <c r="AW12" i="29"/>
  <c r="BI36" i="29"/>
  <c r="BJ36" i="29" s="1"/>
  <c r="AY62" i="41"/>
  <c r="BC29" i="41"/>
  <c r="BC32" i="41" s="1"/>
  <c r="AY32" i="41"/>
  <c r="BC40" i="41"/>
  <c r="BE40" i="41" s="1"/>
  <c r="BC15" i="41"/>
  <c r="BE15" i="41" s="1"/>
  <c r="BF15" i="41" s="1"/>
  <c r="BL30" i="46"/>
  <c r="BM30" i="46" s="1"/>
  <c r="BN30" i="46" s="1"/>
  <c r="BH32" i="46"/>
  <c r="AU22" i="29"/>
  <c r="AW19" i="29"/>
  <c r="BE34" i="46"/>
  <c r="BF34" i="46" s="1"/>
  <c r="AS66" i="41"/>
  <c r="AT66" i="41" s="1"/>
  <c r="BA15" i="29"/>
  <c r="BB15" i="29" s="1"/>
  <c r="BA11" i="41"/>
  <c r="BB11" i="41" s="1"/>
  <c r="BE16" i="41"/>
  <c r="BF16" i="41" s="1"/>
  <c r="BE30" i="41"/>
  <c r="BF30" i="41" s="1"/>
  <c r="BE45" i="41"/>
  <c r="BF45" i="41" s="1"/>
  <c r="BA65" i="46"/>
  <c r="BB65" i="46" s="1"/>
  <c r="BA56" i="29"/>
  <c r="BB56" i="29" s="1"/>
  <c r="BA57" i="46"/>
  <c r="BB57" i="46" s="1"/>
  <c r="AT14" i="29"/>
  <c r="BA37" i="46"/>
  <c r="BB37" i="46" s="1"/>
  <c r="BA34" i="29"/>
  <c r="BI9" i="46"/>
  <c r="BJ9" i="46" s="1"/>
  <c r="AO67" i="46"/>
  <c r="AP67" i="46" s="1"/>
  <c r="BE20" i="29"/>
  <c r="BF20" i="29" s="1"/>
  <c r="BE50" i="29"/>
  <c r="BF50" i="29" s="1"/>
  <c r="BE51" i="29"/>
  <c r="BF51" i="29" s="1"/>
  <c r="BI10" i="46"/>
  <c r="BJ10" i="46" s="1"/>
  <c r="AW37" i="29"/>
  <c r="BA66" i="46"/>
  <c r="BB66" i="46" s="1"/>
  <c r="AU37" i="41"/>
  <c r="BL29" i="46"/>
  <c r="BM29" i="46" s="1"/>
  <c r="BL44" i="46"/>
  <c r="AX39" i="46"/>
  <c r="AW42" i="46"/>
  <c r="AX42" i="46" s="1"/>
  <c r="AU64" i="29"/>
  <c r="BC61" i="41"/>
  <c r="BE61" i="41" s="1"/>
  <c r="BF61" i="41" s="1"/>
  <c r="AY17" i="41"/>
  <c r="BC14" i="41"/>
  <c r="BE14" i="41" s="1"/>
  <c r="BC46" i="41"/>
  <c r="BE46" i="41" s="1"/>
  <c r="BF46" i="41" s="1"/>
  <c r="AY57" i="41"/>
  <c r="BC10" i="41"/>
  <c r="BE10" i="41" s="1"/>
  <c r="AY65" i="41"/>
  <c r="AY42" i="41"/>
  <c r="BC26" i="41"/>
  <c r="BE26" i="41" s="1"/>
  <c r="BF26" i="41" s="1"/>
  <c r="AY47" i="41"/>
  <c r="BC59" i="41"/>
  <c r="AH64" i="29"/>
  <c r="AG67" i="29"/>
  <c r="AH67" i="29" s="1"/>
  <c r="AU65" i="41"/>
  <c r="AU12" i="41"/>
  <c r="BA55" i="41"/>
  <c r="BB55" i="41" s="1"/>
  <c r="BL14" i="46"/>
  <c r="BM14" i="46" s="1"/>
  <c r="BC25" i="41"/>
  <c r="BL41" i="46"/>
  <c r="BM41" i="46" s="1"/>
  <c r="BN41" i="46" s="1"/>
  <c r="BD65" i="46"/>
  <c r="BE10" i="46"/>
  <c r="BL25" i="46"/>
  <c r="BM25" i="46" s="1"/>
  <c r="BL55" i="46"/>
  <c r="BM55" i="46" s="1"/>
  <c r="BN55" i="46" s="1"/>
  <c r="BH37" i="46"/>
  <c r="AU47" i="41"/>
  <c r="BI20" i="46"/>
  <c r="BJ20" i="46" s="1"/>
  <c r="BA36" i="41"/>
  <c r="BB36" i="41" s="1"/>
  <c r="BC49" i="29"/>
  <c r="BC52" i="29" s="1"/>
  <c r="AY52" i="29"/>
  <c r="AY62" i="29"/>
  <c r="BC54" i="29"/>
  <c r="BE54" i="29" s="1"/>
  <c r="AY57" i="29"/>
  <c r="AY22" i="29"/>
  <c r="BC46" i="29"/>
  <c r="BE46" i="29" s="1"/>
  <c r="BF46" i="29" s="1"/>
  <c r="AY17" i="29"/>
  <c r="AP66" i="41"/>
  <c r="AY66" i="41"/>
  <c r="BL45" i="46"/>
  <c r="BM45" i="46" s="1"/>
  <c r="BN45" i="46" s="1"/>
  <c r="AX35" i="46"/>
  <c r="AW37" i="46"/>
  <c r="AX37" i="46" s="1"/>
  <c r="BC39" i="29"/>
  <c r="BE39" i="29" s="1"/>
  <c r="AY42" i="29"/>
  <c r="AY37" i="29"/>
  <c r="BC34" i="29"/>
  <c r="BC37" i="29" s="1"/>
  <c r="BC55" i="29"/>
  <c r="BE55" i="29" s="1"/>
  <c r="BF55" i="29" s="1"/>
  <c r="AY65" i="29"/>
  <c r="BC10" i="29"/>
  <c r="AS65" i="41"/>
  <c r="AT65" i="41" s="1"/>
  <c r="BE41" i="41"/>
  <c r="BF41" i="41" s="1"/>
  <c r="AW11" i="41"/>
  <c r="AX11" i="41" s="1"/>
  <c r="BA59" i="41"/>
  <c r="AT47" i="29"/>
  <c r="BA55" i="29"/>
  <c r="BB55" i="29" s="1"/>
  <c r="BA10" i="29"/>
  <c r="BB10" i="29" s="1"/>
  <c r="BB54" i="46"/>
  <c r="BI14" i="46"/>
  <c r="BJ14" i="46" s="1"/>
  <c r="BA44" i="29"/>
  <c r="BE45" i="29"/>
  <c r="BF45" i="29" s="1"/>
  <c r="BM36" i="46"/>
  <c r="BN36" i="46" s="1"/>
  <c r="BA62" i="46"/>
  <c r="BB62" i="46" s="1"/>
  <c r="BM40" i="29"/>
  <c r="BN40" i="29" s="1"/>
  <c r="BA51" i="29"/>
  <c r="BB51" i="29" s="1"/>
  <c r="BM21" i="46"/>
  <c r="BN21" i="46" s="1"/>
  <c r="AW64" i="46"/>
  <c r="AX64" i="46" s="1"/>
  <c r="BM20" i="46"/>
  <c r="BN20" i="46" s="1"/>
  <c r="BD64" i="46"/>
  <c r="AW15" i="29"/>
  <c r="AX15" i="29" s="1"/>
  <c r="BI45" i="46"/>
  <c r="BJ45" i="46" s="1"/>
  <c r="AU66" i="29"/>
  <c r="BD57" i="46"/>
  <c r="BD27" i="46"/>
  <c r="DG19" i="41"/>
  <c r="BG19" i="41" s="1"/>
  <c r="BI19" i="41" s="1"/>
  <c r="DG55" i="41"/>
  <c r="BG55" i="41" s="1"/>
  <c r="BK55" i="41" s="1"/>
  <c r="DG60" i="41"/>
  <c r="BG60" i="41" s="1"/>
  <c r="BI60" i="41" s="1"/>
  <c r="BJ60" i="41" s="1"/>
  <c r="BL60" i="41" s="1"/>
  <c r="DG16" i="41"/>
  <c r="BG16" i="41" s="1"/>
  <c r="BK16" i="41" s="1"/>
  <c r="BM16" i="41" s="1"/>
  <c r="BN16" i="41" s="1"/>
  <c r="DG59" i="41"/>
  <c r="BG59" i="41" s="1"/>
  <c r="BK59" i="41" s="1"/>
  <c r="BM59" i="41" s="1"/>
  <c r="DH7" i="41"/>
  <c r="DG39" i="41"/>
  <c r="BG39" i="41" s="1"/>
  <c r="BI39" i="41" s="1"/>
  <c r="DG34" i="41"/>
  <c r="BG34" i="41" s="1"/>
  <c r="BK34" i="41" s="1"/>
  <c r="DG49" i="41"/>
  <c r="BG49" i="41" s="1"/>
  <c r="BI49" i="41" s="1"/>
  <c r="DG45" i="41"/>
  <c r="BG45" i="41" s="1"/>
  <c r="BK45" i="41" s="1"/>
  <c r="DG25" i="41"/>
  <c r="BG25" i="41" s="1"/>
  <c r="BI25" i="41" s="1"/>
  <c r="BJ25" i="41" s="1"/>
  <c r="DG24" i="41"/>
  <c r="BG24" i="41" s="1"/>
  <c r="DG56" i="41"/>
  <c r="BG56" i="41" s="1"/>
  <c r="BI56" i="41" s="1"/>
  <c r="BJ56" i="41" s="1"/>
  <c r="DG31" i="41"/>
  <c r="BG31" i="41" s="1"/>
  <c r="BI31" i="41" s="1"/>
  <c r="BJ31" i="41" s="1"/>
  <c r="DG46" i="41"/>
  <c r="BG46" i="41" s="1"/>
  <c r="BK46" i="41" s="1"/>
  <c r="DG21" i="41"/>
  <c r="BG21" i="41" s="1"/>
  <c r="BK21" i="41" s="1"/>
  <c r="DG29" i="41"/>
  <c r="BG29" i="41" s="1"/>
  <c r="BK29" i="41" s="1"/>
  <c r="DG35" i="41"/>
  <c r="BG35" i="41" s="1"/>
  <c r="BI35" i="41" s="1"/>
  <c r="BJ35" i="41" s="1"/>
  <c r="DG36" i="41"/>
  <c r="BG36" i="41" s="1"/>
  <c r="BK36" i="41" s="1"/>
  <c r="DG9" i="41"/>
  <c r="BG9" i="41" s="1"/>
  <c r="DG61" i="41"/>
  <c r="BG61" i="41" s="1"/>
  <c r="BK61" i="41" s="1"/>
  <c r="DG10" i="41"/>
  <c r="BG10" i="41" s="1"/>
  <c r="BK10" i="41" s="1"/>
  <c r="BM10" i="41" s="1"/>
  <c r="DG30" i="41"/>
  <c r="BG30" i="41" s="1"/>
  <c r="BK30" i="41" s="1"/>
  <c r="DG44" i="41"/>
  <c r="BG44" i="41" s="1"/>
  <c r="DG11" i="41"/>
  <c r="BG11" i="41" s="1"/>
  <c r="DG54" i="41"/>
  <c r="BG54" i="41" s="1"/>
  <c r="BI54" i="41" s="1"/>
  <c r="DG20" i="41"/>
  <c r="BG20" i="41" s="1"/>
  <c r="BI20" i="41" s="1"/>
  <c r="BJ20" i="41" s="1"/>
  <c r="DG51" i="41"/>
  <c r="BG51" i="41" s="1"/>
  <c r="DG40" i="41"/>
  <c r="BG40" i="41" s="1"/>
  <c r="BI40" i="41" s="1"/>
  <c r="BJ40" i="41" s="1"/>
  <c r="DG50" i="41"/>
  <c r="BG50" i="41" s="1"/>
  <c r="BK50" i="41" s="1"/>
  <c r="DG15" i="41"/>
  <c r="BG15" i="41" s="1"/>
  <c r="BI15" i="41" s="1"/>
  <c r="BJ15" i="41" s="1"/>
  <c r="DG41" i="41"/>
  <c r="BG41" i="41" s="1"/>
  <c r="BK41" i="41" s="1"/>
  <c r="BM41" i="41" s="1"/>
  <c r="BN41" i="41" s="1"/>
  <c r="DG26" i="41"/>
  <c r="BG26" i="41" s="1"/>
  <c r="BK26" i="41" s="1"/>
  <c r="DG14" i="41"/>
  <c r="BG14" i="41" s="1"/>
  <c r="BI14" i="41" s="1"/>
  <c r="BC19" i="41"/>
  <c r="BE19" i="41" s="1"/>
  <c r="AY22" i="41"/>
  <c r="AY37" i="41"/>
  <c r="BC56" i="41"/>
  <c r="BE56" i="41" s="1"/>
  <c r="BF56" i="41" s="1"/>
  <c r="BC20" i="41"/>
  <c r="BE20" i="41" s="1"/>
  <c r="BF20" i="41" s="1"/>
  <c r="AY27" i="41"/>
  <c r="BE21" i="41"/>
  <c r="BF21" i="41" s="1"/>
  <c r="AP34" i="41"/>
  <c r="AO37" i="41"/>
  <c r="AP37" i="41" s="1"/>
  <c r="BC49" i="41"/>
  <c r="AU57" i="29"/>
  <c r="AW54" i="29"/>
  <c r="AP39" i="41"/>
  <c r="AO42" i="41"/>
  <c r="AP42" i="41" s="1"/>
  <c r="AU47" i="29"/>
  <c r="BL51" i="46"/>
  <c r="BM51" i="46" s="1"/>
  <c r="BN51" i="46" s="1"/>
  <c r="BH27" i="46"/>
  <c r="BH42" i="46"/>
  <c r="BH66" i="46"/>
  <c r="BL11" i="46"/>
  <c r="BH62" i="46"/>
  <c r="AQ67" i="41"/>
  <c r="BC54" i="41"/>
  <c r="BE11" i="46"/>
  <c r="BF11" i="46" s="1"/>
  <c r="BA20" i="41"/>
  <c r="BB20" i="41" s="1"/>
  <c r="AY12" i="29"/>
  <c r="AY64" i="29"/>
  <c r="BC9" i="29"/>
  <c r="BE9" i="29" s="1"/>
  <c r="BC40" i="29"/>
  <c r="BE40" i="29" s="1"/>
  <c r="BF40" i="29" s="1"/>
  <c r="BC16" i="29"/>
  <c r="BE16" i="29" s="1"/>
  <c r="BF16" i="29" s="1"/>
  <c r="BC21" i="29"/>
  <c r="BC29" i="29"/>
  <c r="AY32" i="29"/>
  <c r="AY27" i="29"/>
  <c r="BL54" i="46"/>
  <c r="AU42" i="41"/>
  <c r="BC59" i="29"/>
  <c r="BC62" i="29" s="1"/>
  <c r="CO55" i="53"/>
  <c r="CP55" i="53" s="1"/>
  <c r="CQ55" i="53" s="1"/>
  <c r="CR55" i="53" s="1"/>
  <c r="CS55" i="53" s="1"/>
  <c r="CT55" i="53" s="1"/>
  <c r="CO56" i="53"/>
  <c r="CP56" i="53" s="1"/>
  <c r="CQ56" i="53" s="1"/>
  <c r="CR56" i="53" s="1"/>
  <c r="CS56" i="53" s="1"/>
  <c r="CT56" i="53" s="1"/>
  <c r="CM57" i="53"/>
  <c r="CO51" i="53"/>
  <c r="CP51" i="53" s="1"/>
  <c r="CQ51" i="53" s="1"/>
  <c r="CR51" i="53" s="1"/>
  <c r="CS51" i="53" s="1"/>
  <c r="CT51" i="53" s="1"/>
  <c r="CO30" i="53"/>
  <c r="CP30" i="53" s="1"/>
  <c r="CQ30" i="53" s="1"/>
  <c r="CR30" i="53" s="1"/>
  <c r="CS30" i="53" s="1"/>
  <c r="CT30" i="53" s="1"/>
  <c r="CM27" i="53"/>
  <c r="AP22" i="48"/>
  <c r="CO16" i="53"/>
  <c r="CP16" i="53" s="1"/>
  <c r="CQ16" i="53" s="1"/>
  <c r="CR16" i="53" s="1"/>
  <c r="CS16" i="53" s="1"/>
  <c r="CT16" i="53" s="1"/>
  <c r="CL64" i="54"/>
  <c r="CK67" i="54"/>
  <c r="CL67" i="54" s="1"/>
  <c r="CS32" i="54"/>
  <c r="CT32" i="54" s="1"/>
  <c r="CT29" i="54"/>
  <c r="CS27" i="54"/>
  <c r="CT27" i="54" s="1"/>
  <c r="CT24" i="54"/>
  <c r="CS17" i="54"/>
  <c r="CT17" i="54" s="1"/>
  <c r="CT14" i="54"/>
  <c r="CS62" i="54"/>
  <c r="CT62" i="54" s="1"/>
  <c r="CT59" i="54"/>
  <c r="CR67" i="54"/>
  <c r="CS52" i="54"/>
  <c r="CT52" i="54" s="1"/>
  <c r="CT49" i="54"/>
  <c r="CS42" i="54"/>
  <c r="CT42" i="54" s="1"/>
  <c r="CT39" i="54"/>
  <c r="CS22" i="54"/>
  <c r="CT22" i="54" s="1"/>
  <c r="CT19" i="54"/>
  <c r="CS37" i="54"/>
  <c r="CT37" i="54" s="1"/>
  <c r="CT34" i="54"/>
  <c r="CS65" i="54"/>
  <c r="CT65" i="54" s="1"/>
  <c r="CT10" i="54"/>
  <c r="CS66" i="54"/>
  <c r="CT66" i="54" s="1"/>
  <c r="CT11" i="54"/>
  <c r="CS64" i="54"/>
  <c r="CS12" i="54"/>
  <c r="CT12" i="54" s="1"/>
  <c r="CT9" i="54"/>
  <c r="CS57" i="54"/>
  <c r="CT57" i="54" s="1"/>
  <c r="CT54" i="54"/>
  <c r="CS47" i="54"/>
  <c r="CT47" i="54" s="1"/>
  <c r="CT44" i="54"/>
  <c r="CO26" i="53"/>
  <c r="CP26" i="53" s="1"/>
  <c r="CQ26" i="53" s="1"/>
  <c r="CR26" i="53" s="1"/>
  <c r="CS26" i="53" s="1"/>
  <c r="CT26" i="53" s="1"/>
  <c r="CO25" i="53"/>
  <c r="CP25" i="53" s="1"/>
  <c r="CQ25" i="53" s="1"/>
  <c r="CR25" i="53" s="1"/>
  <c r="CS25" i="53" s="1"/>
  <c r="CT25" i="53" s="1"/>
  <c r="CO46" i="53"/>
  <c r="CP46" i="53" s="1"/>
  <c r="CQ46" i="53" s="1"/>
  <c r="CR46" i="53" s="1"/>
  <c r="CS46" i="53" s="1"/>
  <c r="CT46" i="53" s="1"/>
  <c r="CO21" i="53"/>
  <c r="CP21" i="53" s="1"/>
  <c r="CQ21" i="53" s="1"/>
  <c r="CR21" i="53" s="1"/>
  <c r="CS21" i="53" s="1"/>
  <c r="CT21" i="53" s="1"/>
  <c r="CM22" i="53"/>
  <c r="CO31" i="53"/>
  <c r="CP31" i="53" s="1"/>
  <c r="CQ31" i="53" s="1"/>
  <c r="CR31" i="53" s="1"/>
  <c r="CS31" i="53" s="1"/>
  <c r="CT31" i="53" s="1"/>
  <c r="CO40" i="53"/>
  <c r="CP40" i="53" s="1"/>
  <c r="CQ40" i="53" s="1"/>
  <c r="CR40" i="53" s="1"/>
  <c r="CS40" i="53" s="1"/>
  <c r="CT40" i="53" s="1"/>
  <c r="CM42" i="53"/>
  <c r="AP47" i="40"/>
  <c r="BS67" i="53"/>
  <c r="CF67" i="53"/>
  <c r="CG62" i="53"/>
  <c r="CH62" i="53" s="1"/>
  <c r="CH59" i="53"/>
  <c r="CI59" i="53" s="1"/>
  <c r="CN22" i="53"/>
  <c r="CO19" i="53"/>
  <c r="CN65" i="53"/>
  <c r="CO10" i="53"/>
  <c r="CN64" i="53"/>
  <c r="CO9" i="53"/>
  <c r="CN12" i="53"/>
  <c r="BT66" i="53"/>
  <c r="BU11" i="53"/>
  <c r="CA37" i="53"/>
  <c r="CB34" i="53"/>
  <c r="BM62" i="53"/>
  <c r="BN62" i="53" s="1"/>
  <c r="BN59" i="53"/>
  <c r="CA42" i="53"/>
  <c r="CB39" i="53"/>
  <c r="BM37" i="53"/>
  <c r="BN37" i="53" s="1"/>
  <c r="BN34" i="53"/>
  <c r="CA65" i="53"/>
  <c r="CB10" i="53"/>
  <c r="CG32" i="53"/>
  <c r="CH32" i="53" s="1"/>
  <c r="CH29" i="53"/>
  <c r="CI29" i="53" s="1"/>
  <c r="CG37" i="53"/>
  <c r="CH37" i="53" s="1"/>
  <c r="CH34" i="53"/>
  <c r="CI34" i="53" s="1"/>
  <c r="CN17" i="53"/>
  <c r="CO14" i="53"/>
  <c r="CO35" i="53"/>
  <c r="CP35" i="53" s="1"/>
  <c r="CQ35" i="53" s="1"/>
  <c r="CR35" i="53" s="1"/>
  <c r="CS35" i="53" s="1"/>
  <c r="CT35" i="53" s="1"/>
  <c r="CN52" i="53"/>
  <c r="CO49" i="53"/>
  <c r="CN57" i="53"/>
  <c r="CO54" i="53"/>
  <c r="CM65" i="53"/>
  <c r="CM64" i="53"/>
  <c r="CM12" i="53"/>
  <c r="BM32" i="53"/>
  <c r="BN32" i="53" s="1"/>
  <c r="BN29" i="53"/>
  <c r="CH19" i="53"/>
  <c r="CI19" i="53" s="1"/>
  <c r="CG22" i="53"/>
  <c r="CH22" i="53" s="1"/>
  <c r="BM64" i="53"/>
  <c r="BM12" i="53"/>
  <c r="BN12" i="53" s="1"/>
  <c r="BN9" i="53"/>
  <c r="CA22" i="53"/>
  <c r="CB19" i="53"/>
  <c r="CA66" i="53"/>
  <c r="CB11" i="53"/>
  <c r="CH39" i="53"/>
  <c r="CI39" i="53" s="1"/>
  <c r="CG42" i="53"/>
  <c r="CH42" i="53" s="1"/>
  <c r="BT65" i="53"/>
  <c r="BU10" i="53"/>
  <c r="CG52" i="53"/>
  <c r="CH52" i="53" s="1"/>
  <c r="CH49" i="53"/>
  <c r="CI49" i="53" s="1"/>
  <c r="CO15" i="53"/>
  <c r="CP15" i="53" s="1"/>
  <c r="CQ15" i="53" s="1"/>
  <c r="CR15" i="53" s="1"/>
  <c r="CS15" i="53" s="1"/>
  <c r="CT15" i="53" s="1"/>
  <c r="CN66" i="53"/>
  <c r="CO11" i="53"/>
  <c r="CO24" i="53"/>
  <c r="CN27" i="53"/>
  <c r="CN32" i="53"/>
  <c r="CO29" i="53"/>
  <c r="CN37" i="53"/>
  <c r="CO34" i="53"/>
  <c r="CO36" i="53"/>
  <c r="CP36" i="53" s="1"/>
  <c r="CQ36" i="53" s="1"/>
  <c r="CR36" i="53" s="1"/>
  <c r="CS36" i="53" s="1"/>
  <c r="CT36" i="53" s="1"/>
  <c r="CO61" i="53"/>
  <c r="CP61" i="53" s="1"/>
  <c r="CQ61" i="53" s="1"/>
  <c r="CR61" i="53" s="1"/>
  <c r="CS61" i="53" s="1"/>
  <c r="CT61" i="53" s="1"/>
  <c r="CO60" i="53"/>
  <c r="CP60" i="53" s="1"/>
  <c r="CQ60" i="53" s="1"/>
  <c r="CR60" i="53" s="1"/>
  <c r="CS60" i="53" s="1"/>
  <c r="CT60" i="53" s="1"/>
  <c r="CM66" i="53"/>
  <c r="CM52" i="53"/>
  <c r="CM62" i="53"/>
  <c r="BT22" i="53"/>
  <c r="BU19" i="53"/>
  <c r="CA62" i="53"/>
  <c r="CB59" i="53"/>
  <c r="CA57" i="53"/>
  <c r="CB54" i="53"/>
  <c r="CA17" i="53"/>
  <c r="CB14" i="53"/>
  <c r="CH54" i="53"/>
  <c r="CI54" i="53" s="1"/>
  <c r="CG57" i="53"/>
  <c r="CH57" i="53" s="1"/>
  <c r="CG66" i="53"/>
  <c r="CH66" i="53" s="1"/>
  <c r="CH11" i="53"/>
  <c r="CI11" i="53" s="1"/>
  <c r="BT37" i="53"/>
  <c r="BU34" i="53"/>
  <c r="CA64" i="53"/>
  <c r="CA12" i="53"/>
  <c r="CB9" i="53"/>
  <c r="BF64" i="53"/>
  <c r="BE67" i="53"/>
  <c r="BF67" i="53" s="1"/>
  <c r="BT64" i="53"/>
  <c r="BT12" i="53"/>
  <c r="BU9" i="53"/>
  <c r="CG47" i="53"/>
  <c r="CH47" i="53" s="1"/>
  <c r="CH44" i="53"/>
  <c r="CI44" i="53" s="1"/>
  <c r="CG65" i="53"/>
  <c r="CH65" i="53" s="1"/>
  <c r="CH10" i="53"/>
  <c r="CI10" i="53" s="1"/>
  <c r="BU52" i="53"/>
  <c r="BV52" i="53" s="1"/>
  <c r="BV49" i="53"/>
  <c r="BY67" i="53"/>
  <c r="BZ67" i="53" s="1"/>
  <c r="BZ64" i="53"/>
  <c r="CH14" i="53"/>
  <c r="CI14" i="53" s="1"/>
  <c r="CG17" i="53"/>
  <c r="CH17" i="53" s="1"/>
  <c r="CO50" i="53"/>
  <c r="CP50" i="53" s="1"/>
  <c r="CQ50" i="53" s="1"/>
  <c r="CR50" i="53" s="1"/>
  <c r="CS50" i="53" s="1"/>
  <c r="CT50" i="53" s="1"/>
  <c r="CN47" i="53"/>
  <c r="CO44" i="53"/>
  <c r="CO39" i="53"/>
  <c r="CN42" i="53"/>
  <c r="CO41" i="53"/>
  <c r="CP41" i="53" s="1"/>
  <c r="CQ41" i="53" s="1"/>
  <c r="CR41" i="53" s="1"/>
  <c r="CS41" i="53" s="1"/>
  <c r="CT41" i="53" s="1"/>
  <c r="CO45" i="53"/>
  <c r="CP45" i="53" s="1"/>
  <c r="CQ45" i="53" s="1"/>
  <c r="CR45" i="53" s="1"/>
  <c r="CS45" i="53" s="1"/>
  <c r="CT45" i="53" s="1"/>
  <c r="CO59" i="53"/>
  <c r="CN62" i="53"/>
  <c r="CM17" i="53"/>
  <c r="CM32" i="53"/>
  <c r="CM37" i="53"/>
  <c r="CM47" i="53"/>
  <c r="CA32" i="53"/>
  <c r="CB29" i="53"/>
  <c r="CE67" i="53"/>
  <c r="BM57" i="53"/>
  <c r="BN57" i="53" s="1"/>
  <c r="BN54" i="53"/>
  <c r="CG64" i="53"/>
  <c r="CG12" i="53"/>
  <c r="CH12" i="53" s="1"/>
  <c r="CH9" i="53"/>
  <c r="CI9" i="53" s="1"/>
  <c r="BN39" i="53"/>
  <c r="BM42" i="53"/>
  <c r="BN42" i="53" s="1"/>
  <c r="BU44" i="53"/>
  <c r="BT47" i="53"/>
  <c r="CA47" i="53"/>
  <c r="CB44" i="53"/>
  <c r="BT62" i="53"/>
  <c r="BU59" i="53"/>
  <c r="BV29" i="53"/>
  <c r="BU32" i="53"/>
  <c r="BV32" i="53" s="1"/>
  <c r="CG27" i="53"/>
  <c r="CH27" i="53" s="1"/>
  <c r="CH24" i="53"/>
  <c r="CI24" i="53" s="1"/>
  <c r="CA52" i="53"/>
  <c r="CB49" i="53"/>
  <c r="CA27" i="53"/>
  <c r="CB24" i="53"/>
  <c r="BS37" i="50"/>
  <c r="BU41" i="50"/>
  <c r="BV41" i="50" s="1"/>
  <c r="BS50" i="46"/>
  <c r="BC26" i="40"/>
  <c r="BE26" i="40" s="1"/>
  <c r="BF26" i="40" s="1"/>
  <c r="BU20" i="50"/>
  <c r="BV20" i="50" s="1"/>
  <c r="BU15" i="50"/>
  <c r="BV15" i="50" s="1"/>
  <c r="AW10" i="42"/>
  <c r="AX10" i="42" s="1"/>
  <c r="BC56" i="40"/>
  <c r="BE56" i="40" s="1"/>
  <c r="BF56" i="40" s="1"/>
  <c r="BU56" i="50"/>
  <c r="BV56" i="50" s="1"/>
  <c r="BK27" i="46"/>
  <c r="BS21" i="46"/>
  <c r="AO12" i="42"/>
  <c r="AP12" i="42" s="1"/>
  <c r="AP10" i="42"/>
  <c r="BC15" i="40"/>
  <c r="BE15" i="40" s="1"/>
  <c r="BF15" i="40" s="1"/>
  <c r="BK22" i="45"/>
  <c r="AO52" i="42"/>
  <c r="AP52" i="42" s="1"/>
  <c r="BS30" i="46"/>
  <c r="AU32" i="42"/>
  <c r="BC35" i="40"/>
  <c r="BE35" i="40" s="1"/>
  <c r="BF35" i="40" s="1"/>
  <c r="BC41" i="40"/>
  <c r="BE41" i="40" s="1"/>
  <c r="BF41" i="40" s="1"/>
  <c r="AU62" i="48"/>
  <c r="AU62" i="42"/>
  <c r="BC59" i="40"/>
  <c r="BE59" i="40" s="1"/>
  <c r="BU61" i="50"/>
  <c r="BV61" i="50" s="1"/>
  <c r="AP42" i="40"/>
  <c r="BS60" i="46"/>
  <c r="BL35" i="29"/>
  <c r="BA55" i="48"/>
  <c r="BB55" i="48" s="1"/>
  <c r="BC55" i="48" s="1"/>
  <c r="AW46" i="42"/>
  <c r="AX46" i="42" s="1"/>
  <c r="AW56" i="42"/>
  <c r="AX56" i="42" s="1"/>
  <c r="BA55" i="42"/>
  <c r="BB55" i="42" s="1"/>
  <c r="BS51" i="46"/>
  <c r="AU52" i="42"/>
  <c r="BU46" i="50"/>
  <c r="BV46" i="50" s="1"/>
  <c r="AU47" i="40"/>
  <c r="BU40" i="50"/>
  <c r="BV40" i="50" s="1"/>
  <c r="AY37" i="42"/>
  <c r="BS36" i="46"/>
  <c r="BU35" i="50"/>
  <c r="BV35" i="50" s="1"/>
  <c r="AU37" i="40"/>
  <c r="BD55" i="42"/>
  <c r="BE55" i="42" s="1"/>
  <c r="BF55" i="42" s="1"/>
  <c r="AP57" i="40"/>
  <c r="BC30" i="40"/>
  <c r="BE30" i="40" s="1"/>
  <c r="BF30" i="40" s="1"/>
  <c r="BC25" i="40"/>
  <c r="BE25" i="40" s="1"/>
  <c r="BF25" i="40" s="1"/>
  <c r="BL36" i="29"/>
  <c r="AU22" i="42"/>
  <c r="AM67" i="40"/>
  <c r="AO52" i="40"/>
  <c r="AP52" i="40" s="1"/>
  <c r="AO66" i="40"/>
  <c r="AP66" i="40" s="1"/>
  <c r="AW47" i="40"/>
  <c r="AO17" i="42"/>
  <c r="AP17" i="42" s="1"/>
  <c r="AY17" i="42"/>
  <c r="AU17" i="40"/>
  <c r="AO32" i="42"/>
  <c r="AP32" i="42" s="1"/>
  <c r="AO62" i="45"/>
  <c r="AP62" i="45" s="1"/>
  <c r="AV22" i="42"/>
  <c r="AV67" i="29"/>
  <c r="BD32" i="29"/>
  <c r="BL55" i="29"/>
  <c r="AN67" i="42"/>
  <c r="AX11" i="42"/>
  <c r="BE9" i="42"/>
  <c r="BE19" i="40"/>
  <c r="BK22" i="46"/>
  <c r="AV47" i="42"/>
  <c r="BB39" i="29"/>
  <c r="BA42" i="29"/>
  <c r="BL62" i="29"/>
  <c r="BE24" i="29"/>
  <c r="BD27" i="29"/>
  <c r="AX44" i="29"/>
  <c r="AW47" i="29"/>
  <c r="BE40" i="42"/>
  <c r="DU29" i="48"/>
  <c r="BH29" i="48" s="1"/>
  <c r="BL29" i="48" s="1"/>
  <c r="DU20" i="48"/>
  <c r="BH20" i="48" s="1"/>
  <c r="BL20" i="48" s="1"/>
  <c r="DU19" i="48"/>
  <c r="BH19" i="48" s="1"/>
  <c r="DU59" i="48"/>
  <c r="BH59" i="48" s="1"/>
  <c r="BL59" i="48" s="1"/>
  <c r="DU55" i="48"/>
  <c r="BH55" i="48" s="1"/>
  <c r="DU50" i="48"/>
  <c r="BH50" i="48" s="1"/>
  <c r="DU46" i="48"/>
  <c r="BH46" i="48" s="1"/>
  <c r="BL46" i="48" s="1"/>
  <c r="DU54" i="48"/>
  <c r="BH54" i="48" s="1"/>
  <c r="BL54" i="48" s="1"/>
  <c r="DU11" i="48"/>
  <c r="BH11" i="48" s="1"/>
  <c r="BL11" i="48" s="1"/>
  <c r="DU51" i="48"/>
  <c r="BH51" i="48" s="1"/>
  <c r="DU21" i="48"/>
  <c r="BH21" i="48" s="1"/>
  <c r="DU60" i="48"/>
  <c r="BH60" i="48" s="1"/>
  <c r="BL60" i="48" s="1"/>
  <c r="DU45" i="48"/>
  <c r="BH45" i="48" s="1"/>
  <c r="DU9" i="48"/>
  <c r="BH9" i="48" s="1"/>
  <c r="DU30" i="48"/>
  <c r="BH30" i="48" s="1"/>
  <c r="DU34" i="48"/>
  <c r="BH34" i="48" s="1"/>
  <c r="DU24" i="48"/>
  <c r="BH24" i="48" s="1"/>
  <c r="BL24" i="48" s="1"/>
  <c r="DU56" i="48"/>
  <c r="BH56" i="48" s="1"/>
  <c r="BL56" i="48" s="1"/>
  <c r="DU44" i="48"/>
  <c r="BH44" i="48" s="1"/>
  <c r="DU25" i="48"/>
  <c r="BH25" i="48" s="1"/>
  <c r="BL25" i="48" s="1"/>
  <c r="DU61" i="48"/>
  <c r="BH61" i="48" s="1"/>
  <c r="BL61" i="48" s="1"/>
  <c r="DU10" i="48"/>
  <c r="BH10" i="48" s="1"/>
  <c r="BL10" i="48" s="1"/>
  <c r="DU39" i="48"/>
  <c r="BH39" i="48" s="1"/>
  <c r="DU35" i="48"/>
  <c r="BH35" i="48" s="1"/>
  <c r="BL35" i="48" s="1"/>
  <c r="DU31" i="48"/>
  <c r="BH31" i="48" s="1"/>
  <c r="BL31" i="48" s="1"/>
  <c r="DU40" i="48"/>
  <c r="BH40" i="48" s="1"/>
  <c r="BL40" i="48" s="1"/>
  <c r="DU49" i="48"/>
  <c r="BH49" i="48" s="1"/>
  <c r="BL49" i="48" s="1"/>
  <c r="DU15" i="48"/>
  <c r="BH15" i="48" s="1"/>
  <c r="DU16" i="48"/>
  <c r="BH16" i="48" s="1"/>
  <c r="DU14" i="48"/>
  <c r="BH14" i="48" s="1"/>
  <c r="AT34" i="42"/>
  <c r="AU34" i="42" s="1"/>
  <c r="AU37" i="42" s="1"/>
  <c r="AS37" i="42"/>
  <c r="AT37" i="42" s="1"/>
  <c r="AT54" i="42"/>
  <c r="AS57" i="42"/>
  <c r="AT57" i="42" s="1"/>
  <c r="BD62" i="29"/>
  <c r="BD52" i="29"/>
  <c r="BK42" i="46"/>
  <c r="AH64" i="40"/>
  <c r="AG67" i="40"/>
  <c r="AH67" i="40" s="1"/>
  <c r="AT10" i="42"/>
  <c r="AS65" i="42"/>
  <c r="AT65" i="42" s="1"/>
  <c r="BF49" i="46"/>
  <c r="BE52" i="46"/>
  <c r="BF52" i="46" s="1"/>
  <c r="BK32" i="46"/>
  <c r="BO66" i="45"/>
  <c r="BS11" i="45"/>
  <c r="BO42" i="45"/>
  <c r="BS39" i="45"/>
  <c r="BS35" i="45"/>
  <c r="BO62" i="45"/>
  <c r="BS59" i="45"/>
  <c r="BS55" i="45"/>
  <c r="BB9" i="29"/>
  <c r="BC31" i="42"/>
  <c r="AY65" i="42"/>
  <c r="BE27" i="46"/>
  <c r="BF27" i="46" s="1"/>
  <c r="BF24" i="46"/>
  <c r="AV62" i="42"/>
  <c r="AX49" i="29"/>
  <c r="BF59" i="46"/>
  <c r="BA61" i="42"/>
  <c r="BB61" i="42" s="1"/>
  <c r="BD61" i="42"/>
  <c r="BE61" i="42" s="1"/>
  <c r="BF61" i="42" s="1"/>
  <c r="BA41" i="42"/>
  <c r="BB41" i="42" s="1"/>
  <c r="BC41" i="42" s="1"/>
  <c r="BC42" i="42" s="1"/>
  <c r="BA51" i="42"/>
  <c r="BB51" i="42" s="1"/>
  <c r="BC51" i="42" s="1"/>
  <c r="BE51" i="42" s="1"/>
  <c r="BF51" i="42" s="1"/>
  <c r="AT39" i="42"/>
  <c r="AS42" i="42"/>
  <c r="AT42" i="42" s="1"/>
  <c r="BH27" i="29"/>
  <c r="BL24" i="29"/>
  <c r="BI56" i="29"/>
  <c r="BJ56" i="29" s="1"/>
  <c r="BH65" i="29"/>
  <c r="BL10" i="29"/>
  <c r="AS62" i="40"/>
  <c r="AT62" i="40" s="1"/>
  <c r="AT59" i="40"/>
  <c r="BK66" i="46"/>
  <c r="AP59" i="42"/>
  <c r="AO62" i="42"/>
  <c r="AP62" i="42" s="1"/>
  <c r="AX14" i="40"/>
  <c r="BF54" i="46"/>
  <c r="BE57" i="46"/>
  <c r="BF57" i="46" s="1"/>
  <c r="AY64" i="40"/>
  <c r="AY12" i="40"/>
  <c r="BA9" i="40"/>
  <c r="AY52" i="40"/>
  <c r="BA49" i="40"/>
  <c r="AY65" i="40"/>
  <c r="BC10" i="40"/>
  <c r="BE10" i="40" s="1"/>
  <c r="BA10" i="40"/>
  <c r="AY42" i="40"/>
  <c r="BC39" i="40"/>
  <c r="BE39" i="40" s="1"/>
  <c r="BA39" i="40"/>
  <c r="AY37" i="40"/>
  <c r="BA34" i="40"/>
  <c r="BS56" i="46"/>
  <c r="BO37" i="46"/>
  <c r="BO62" i="46"/>
  <c r="BS61" i="46"/>
  <c r="BE29" i="40"/>
  <c r="AW52" i="40"/>
  <c r="BS27" i="50"/>
  <c r="BC36" i="40"/>
  <c r="BE36" i="40" s="1"/>
  <c r="BF36" i="40" s="1"/>
  <c r="AU12" i="40"/>
  <c r="AW9" i="40"/>
  <c r="BF39" i="46"/>
  <c r="BE42" i="46"/>
  <c r="BF42" i="46" s="1"/>
  <c r="BD52" i="42"/>
  <c r="BE49" i="42"/>
  <c r="AS52" i="42"/>
  <c r="AT52" i="42" s="1"/>
  <c r="AT49" i="42"/>
  <c r="BD42" i="29"/>
  <c r="BB29" i="29"/>
  <c r="BK57" i="46"/>
  <c r="AU12" i="42"/>
  <c r="BS34" i="46"/>
  <c r="AU27" i="40"/>
  <c r="AW24" i="40"/>
  <c r="BS59" i="46"/>
  <c r="AO22" i="42"/>
  <c r="AP22" i="42" s="1"/>
  <c r="AW51" i="42"/>
  <c r="AX51" i="42" s="1"/>
  <c r="AT59" i="42"/>
  <c r="AS62" i="42"/>
  <c r="AT62" i="42" s="1"/>
  <c r="BL41" i="29"/>
  <c r="BC35" i="42"/>
  <c r="BE35" i="42" s="1"/>
  <c r="BF35" i="42" s="1"/>
  <c r="BC16" i="42"/>
  <c r="BE16" i="42" s="1"/>
  <c r="BF16" i="42" s="1"/>
  <c r="AT14" i="40"/>
  <c r="AS17" i="40"/>
  <c r="AT17" i="40" s="1"/>
  <c r="BK17" i="46"/>
  <c r="BO64" i="45"/>
  <c r="BO17" i="45"/>
  <c r="BS36" i="45"/>
  <c r="BO65" i="45"/>
  <c r="BS10" i="45"/>
  <c r="BO27" i="45"/>
  <c r="BS24" i="45"/>
  <c r="AU62" i="40"/>
  <c r="AW59" i="40"/>
  <c r="AO22" i="40"/>
  <c r="AP22" i="40" s="1"/>
  <c r="AP19" i="40"/>
  <c r="BE24" i="40"/>
  <c r="AW24" i="42"/>
  <c r="AV27" i="42"/>
  <c r="AV64" i="42"/>
  <c r="AW14" i="42"/>
  <c r="AV17" i="42"/>
  <c r="AY52" i="42"/>
  <c r="BC56" i="42"/>
  <c r="AY12" i="42"/>
  <c r="DG15" i="42"/>
  <c r="BG15" i="42" s="1"/>
  <c r="DG24" i="42"/>
  <c r="BG24" i="42" s="1"/>
  <c r="BK24" i="42" s="1"/>
  <c r="DG40" i="42"/>
  <c r="BG40" i="42" s="1"/>
  <c r="BK40" i="42" s="1"/>
  <c r="DG56" i="42"/>
  <c r="BG56" i="42" s="1"/>
  <c r="DG39" i="42"/>
  <c r="BG39" i="42" s="1"/>
  <c r="DG50" i="42"/>
  <c r="BG50" i="42" s="1"/>
  <c r="BK50" i="42" s="1"/>
  <c r="DG61" i="42"/>
  <c r="BG61" i="42" s="1"/>
  <c r="DG16" i="42"/>
  <c r="BG16" i="42" s="1"/>
  <c r="BK16" i="42" s="1"/>
  <c r="DG31" i="42"/>
  <c r="BG31" i="42" s="1"/>
  <c r="DG55" i="42"/>
  <c r="BG55" i="42" s="1"/>
  <c r="DG41" i="42"/>
  <c r="BG41" i="42" s="1"/>
  <c r="DG54" i="42"/>
  <c r="BG54" i="42" s="1"/>
  <c r="BK54" i="42" s="1"/>
  <c r="DG20" i="42"/>
  <c r="BG20" i="42" s="1"/>
  <c r="DG34" i="42"/>
  <c r="BG34" i="42" s="1"/>
  <c r="BK34" i="42" s="1"/>
  <c r="DG59" i="42"/>
  <c r="BG59" i="42" s="1"/>
  <c r="BK59" i="42" s="1"/>
  <c r="DG60" i="42"/>
  <c r="BG60" i="42" s="1"/>
  <c r="DG10" i="42"/>
  <c r="BG10" i="42" s="1"/>
  <c r="DG21" i="42"/>
  <c r="BG21" i="42" s="1"/>
  <c r="DG45" i="42"/>
  <c r="BG45" i="42" s="1"/>
  <c r="DG35" i="42"/>
  <c r="BG35" i="42" s="1"/>
  <c r="DG46" i="42"/>
  <c r="BG46" i="42" s="1"/>
  <c r="BK46" i="42" s="1"/>
  <c r="DG11" i="42"/>
  <c r="BG11" i="42" s="1"/>
  <c r="DG51" i="42"/>
  <c r="BG51" i="42" s="1"/>
  <c r="DG30" i="42"/>
  <c r="BG30" i="42" s="1"/>
  <c r="DG14" i="42"/>
  <c r="BG14" i="42" s="1"/>
  <c r="BK14" i="42" s="1"/>
  <c r="DG49" i="42"/>
  <c r="BG49" i="42" s="1"/>
  <c r="DG26" i="42"/>
  <c r="BG26" i="42" s="1"/>
  <c r="BK26" i="42" s="1"/>
  <c r="DG25" i="42"/>
  <c r="BG25" i="42" s="1"/>
  <c r="BK25" i="42" s="1"/>
  <c r="DG36" i="42"/>
  <c r="BG36" i="42" s="1"/>
  <c r="DG9" i="42"/>
  <c r="BG9" i="42" s="1"/>
  <c r="DH7" i="42"/>
  <c r="DG29" i="42"/>
  <c r="BG29" i="42" s="1"/>
  <c r="DG19" i="42"/>
  <c r="BG19" i="42" s="1"/>
  <c r="AY42" i="42"/>
  <c r="AU17" i="42"/>
  <c r="AS22" i="40"/>
  <c r="AT22" i="40" s="1"/>
  <c r="AT19" i="40"/>
  <c r="BJ19" i="46"/>
  <c r="BD65" i="29"/>
  <c r="AX59" i="42"/>
  <c r="AW62" i="42"/>
  <c r="BF14" i="29"/>
  <c r="AS12" i="42"/>
  <c r="AT12" i="42" s="1"/>
  <c r="AT9" i="42"/>
  <c r="BA31" i="42"/>
  <c r="BB31" i="42" s="1"/>
  <c r="BD31" i="42"/>
  <c r="BA34" i="42"/>
  <c r="AZ37" i="42"/>
  <c r="BA39" i="42"/>
  <c r="AZ42" i="42"/>
  <c r="BA16" i="42"/>
  <c r="BB16" i="42" s="1"/>
  <c r="AZ52" i="42"/>
  <c r="BA49" i="42"/>
  <c r="BA26" i="42"/>
  <c r="BB26" i="42" s="1"/>
  <c r="BA59" i="42"/>
  <c r="AZ62" i="42"/>
  <c r="BA40" i="42"/>
  <c r="BB40" i="42" s="1"/>
  <c r="BD39" i="42"/>
  <c r="AW41" i="42"/>
  <c r="AX41" i="42" s="1"/>
  <c r="BB54" i="29"/>
  <c r="BH17" i="29"/>
  <c r="BL14" i="29"/>
  <c r="BH57" i="29"/>
  <c r="BI40" i="29"/>
  <c r="BJ40" i="29" s="1"/>
  <c r="BH62" i="29"/>
  <c r="BL46" i="29"/>
  <c r="BH37" i="29"/>
  <c r="BH22" i="29"/>
  <c r="BL19" i="29"/>
  <c r="BC34" i="40"/>
  <c r="AS52" i="40"/>
  <c r="AT52" i="40" s="1"/>
  <c r="AT49" i="40"/>
  <c r="AP37" i="42"/>
  <c r="AY66" i="40"/>
  <c r="BA16" i="40"/>
  <c r="BB16" i="40" s="1"/>
  <c r="AY57" i="40"/>
  <c r="BA54" i="40"/>
  <c r="BC54" i="40"/>
  <c r="BC11" i="40"/>
  <c r="BA11" i="40"/>
  <c r="BA61" i="40"/>
  <c r="BB61" i="40" s="1"/>
  <c r="BA45" i="40"/>
  <c r="BB45" i="40" s="1"/>
  <c r="AY32" i="40"/>
  <c r="BA29" i="40"/>
  <c r="BA40" i="40"/>
  <c r="BB40" i="40" s="1"/>
  <c r="BC40" i="40"/>
  <c r="BO17" i="46"/>
  <c r="BO52" i="46"/>
  <c r="BS49" i="46"/>
  <c r="DI60" i="46"/>
  <c r="BW60" i="46" s="1"/>
  <c r="DI50" i="46"/>
  <c r="BW50" i="46" s="1"/>
  <c r="DI29" i="46"/>
  <c r="BW29" i="46" s="1"/>
  <c r="CA29" i="46" s="1"/>
  <c r="DI51" i="46"/>
  <c r="BW51" i="46" s="1"/>
  <c r="DI41" i="46"/>
  <c r="BW41" i="46" s="1"/>
  <c r="CA41" i="46" s="1"/>
  <c r="DI31" i="46"/>
  <c r="BW31" i="46" s="1"/>
  <c r="DI25" i="46"/>
  <c r="BW25" i="46" s="1"/>
  <c r="DI20" i="46"/>
  <c r="BW20" i="46" s="1"/>
  <c r="DI61" i="46"/>
  <c r="BW61" i="46" s="1"/>
  <c r="DI49" i="46"/>
  <c r="BW49" i="46" s="1"/>
  <c r="DI56" i="46"/>
  <c r="BW56" i="46" s="1"/>
  <c r="DI45" i="46"/>
  <c r="BW45" i="46" s="1"/>
  <c r="DI36" i="46"/>
  <c r="BW36" i="46" s="1"/>
  <c r="DI24" i="46"/>
  <c r="BW24" i="46" s="1"/>
  <c r="DI14" i="46"/>
  <c r="BW14" i="46" s="1"/>
  <c r="CA14" i="46" s="1"/>
  <c r="DI19" i="46"/>
  <c r="BW19" i="46" s="1"/>
  <c r="DI59" i="46"/>
  <c r="BW59" i="46" s="1"/>
  <c r="CA59" i="46" s="1"/>
  <c r="DI44" i="46"/>
  <c r="BW44" i="46" s="1"/>
  <c r="DI55" i="46"/>
  <c r="BW55" i="46" s="1"/>
  <c r="DI40" i="46"/>
  <c r="BW40" i="46" s="1"/>
  <c r="CA40" i="46" s="1"/>
  <c r="DI35" i="46"/>
  <c r="BW35" i="46" s="1"/>
  <c r="DI30" i="46"/>
  <c r="BW30" i="46" s="1"/>
  <c r="DI11" i="46"/>
  <c r="BW11" i="46" s="1"/>
  <c r="DI9" i="46"/>
  <c r="BW9" i="46" s="1"/>
  <c r="DI21" i="46"/>
  <c r="BW21" i="46" s="1"/>
  <c r="DI26" i="46"/>
  <c r="BW26" i="46" s="1"/>
  <c r="DI54" i="46"/>
  <c r="BW54" i="46" s="1"/>
  <c r="DI10" i="46"/>
  <c r="BW10" i="46" s="1"/>
  <c r="DI39" i="46"/>
  <c r="BW39" i="46" s="1"/>
  <c r="DJ7" i="46"/>
  <c r="DI46" i="46"/>
  <c r="BW46" i="46" s="1"/>
  <c r="DI34" i="46"/>
  <c r="BW34" i="46" s="1"/>
  <c r="CA34" i="46" s="1"/>
  <c r="DI16" i="46"/>
  <c r="BW16" i="46" s="1"/>
  <c r="DI15" i="46"/>
  <c r="BW15" i="46" s="1"/>
  <c r="BS25" i="46"/>
  <c r="BO57" i="46"/>
  <c r="BO27" i="46"/>
  <c r="BS24" i="46"/>
  <c r="BS15" i="45"/>
  <c r="AX54" i="42"/>
  <c r="BC14" i="42"/>
  <c r="AW49" i="42"/>
  <c r="AV52" i="42"/>
  <c r="AT54" i="40"/>
  <c r="AS57" i="40"/>
  <c r="AT57" i="40" s="1"/>
  <c r="AV65" i="42"/>
  <c r="DG11" i="48"/>
  <c r="BG11" i="48" s="1"/>
  <c r="DG46" i="48"/>
  <c r="BG46" i="48" s="1"/>
  <c r="DG24" i="48"/>
  <c r="BG24" i="48" s="1"/>
  <c r="DG21" i="48"/>
  <c r="BG21" i="48" s="1"/>
  <c r="DG54" i="48"/>
  <c r="BG54" i="48" s="1"/>
  <c r="BK54" i="48" s="1"/>
  <c r="DG50" i="48"/>
  <c r="BG50" i="48" s="1"/>
  <c r="BK50" i="48" s="1"/>
  <c r="DG39" i="48"/>
  <c r="BG39" i="48" s="1"/>
  <c r="DG9" i="48"/>
  <c r="BG9" i="48" s="1"/>
  <c r="BK9" i="48" s="1"/>
  <c r="DG59" i="48"/>
  <c r="BG59" i="48" s="1"/>
  <c r="DG29" i="48"/>
  <c r="BG29" i="48" s="1"/>
  <c r="DG25" i="48"/>
  <c r="BG25" i="48" s="1"/>
  <c r="DG51" i="48"/>
  <c r="BG51" i="48" s="1"/>
  <c r="DG40" i="48"/>
  <c r="BG40" i="48" s="1"/>
  <c r="DG60" i="48"/>
  <c r="BG60" i="48" s="1"/>
  <c r="DG30" i="48"/>
  <c r="BG30" i="48" s="1"/>
  <c r="DG34" i="48"/>
  <c r="BG34" i="48" s="1"/>
  <c r="DG61" i="48"/>
  <c r="BG61" i="48" s="1"/>
  <c r="DG31" i="48"/>
  <c r="BG31" i="48" s="1"/>
  <c r="DG35" i="48"/>
  <c r="BG35" i="48" s="1"/>
  <c r="BK35" i="48" s="1"/>
  <c r="DG10" i="48"/>
  <c r="BG10" i="48" s="1"/>
  <c r="DG55" i="48"/>
  <c r="BG55" i="48" s="1"/>
  <c r="DG44" i="48"/>
  <c r="BG44" i="48" s="1"/>
  <c r="DG19" i="48"/>
  <c r="BG19" i="48" s="1"/>
  <c r="DG20" i="48"/>
  <c r="BG20" i="48" s="1"/>
  <c r="DG56" i="48"/>
  <c r="BG56" i="48" s="1"/>
  <c r="BK56" i="48" s="1"/>
  <c r="DG45" i="48"/>
  <c r="BG45" i="48" s="1"/>
  <c r="DG49" i="48"/>
  <c r="BG49" i="48" s="1"/>
  <c r="DG16" i="48"/>
  <c r="BG16" i="48" s="1"/>
  <c r="DG15" i="48"/>
  <c r="BG15" i="48" s="1"/>
  <c r="DG14" i="48"/>
  <c r="BG14" i="48" s="1"/>
  <c r="BE9" i="40"/>
  <c r="AO57" i="42"/>
  <c r="AP57" i="42" s="1"/>
  <c r="AP54" i="42"/>
  <c r="AU22" i="40"/>
  <c r="AW19" i="40"/>
  <c r="AU66" i="40"/>
  <c r="AW11" i="40"/>
  <c r="BJ49" i="46"/>
  <c r="BI52" i="46"/>
  <c r="BJ52" i="46" s="1"/>
  <c r="AO66" i="42"/>
  <c r="AP66" i="42" s="1"/>
  <c r="AP24" i="42"/>
  <c r="AO27" i="42"/>
  <c r="AP27" i="42" s="1"/>
  <c r="BS16" i="45"/>
  <c r="BS25" i="45"/>
  <c r="BO22" i="45"/>
  <c r="BS19" i="45"/>
  <c r="BS22" i="45" s="1"/>
  <c r="AT11" i="42"/>
  <c r="AS66" i="42"/>
  <c r="AT66" i="42" s="1"/>
  <c r="AT24" i="42"/>
  <c r="AS27" i="42"/>
  <c r="AT27" i="42" s="1"/>
  <c r="AX10" i="29"/>
  <c r="AY22" i="42"/>
  <c r="BC19" i="42"/>
  <c r="AT19" i="42"/>
  <c r="AS22" i="42"/>
  <c r="AT22" i="42" s="1"/>
  <c r="AT29" i="42"/>
  <c r="AS32" i="42"/>
  <c r="AT32" i="42" s="1"/>
  <c r="AR67" i="42"/>
  <c r="BA56" i="42"/>
  <c r="BB56" i="42" s="1"/>
  <c r="BA29" i="42"/>
  <c r="AZ32" i="42"/>
  <c r="BD29" i="42"/>
  <c r="DU19" i="42"/>
  <c r="BH19" i="42" s="1"/>
  <c r="DU10" i="42"/>
  <c r="BH10" i="42" s="1"/>
  <c r="BL10" i="42" s="1"/>
  <c r="DU21" i="42"/>
  <c r="BH21" i="42" s="1"/>
  <c r="DU34" i="42"/>
  <c r="BH34" i="42" s="1"/>
  <c r="DU49" i="42"/>
  <c r="BH49" i="42" s="1"/>
  <c r="DU35" i="42"/>
  <c r="BH35" i="42" s="1"/>
  <c r="DU60" i="42"/>
  <c r="BH60" i="42" s="1"/>
  <c r="DV7" i="42"/>
  <c r="DU9" i="42"/>
  <c r="BH9" i="42" s="1"/>
  <c r="BL9" i="42" s="1"/>
  <c r="DU25" i="42"/>
  <c r="BH25" i="42" s="1"/>
  <c r="BL25" i="42" s="1"/>
  <c r="DU11" i="42"/>
  <c r="BH11" i="42" s="1"/>
  <c r="DU24" i="42"/>
  <c r="BH24" i="42" s="1"/>
  <c r="BL24" i="42" s="1"/>
  <c r="DU39" i="42"/>
  <c r="BH39" i="42" s="1"/>
  <c r="DU55" i="42"/>
  <c r="BH55" i="42" s="1"/>
  <c r="DU36" i="42"/>
  <c r="BH36" i="42" s="1"/>
  <c r="DU61" i="42"/>
  <c r="BH61" i="42" s="1"/>
  <c r="DU50" i="42"/>
  <c r="BH50" i="42" s="1"/>
  <c r="DU15" i="42"/>
  <c r="BH15" i="42" s="1"/>
  <c r="BL15" i="42" s="1"/>
  <c r="DU26" i="42"/>
  <c r="BH26" i="42" s="1"/>
  <c r="DU14" i="42"/>
  <c r="BH14" i="42" s="1"/>
  <c r="BL14" i="42" s="1"/>
  <c r="DU30" i="42"/>
  <c r="BH30" i="42" s="1"/>
  <c r="DU45" i="42"/>
  <c r="BH45" i="42" s="1"/>
  <c r="DU56" i="42"/>
  <c r="BH56" i="42" s="1"/>
  <c r="DU40" i="42"/>
  <c r="BH40" i="42" s="1"/>
  <c r="DU44" i="42"/>
  <c r="BH44" i="42" s="1"/>
  <c r="DU54" i="42"/>
  <c r="BH54" i="42" s="1"/>
  <c r="BL54" i="42" s="1"/>
  <c r="DU20" i="42"/>
  <c r="BH20" i="42" s="1"/>
  <c r="DU41" i="42"/>
  <c r="BH41" i="42" s="1"/>
  <c r="DU31" i="42"/>
  <c r="BH31" i="42" s="1"/>
  <c r="BL31" i="42" s="1"/>
  <c r="DU51" i="42"/>
  <c r="BH51" i="42" s="1"/>
  <c r="DU16" i="42"/>
  <c r="BH16" i="42" s="1"/>
  <c r="DU46" i="42"/>
  <c r="BH46" i="42" s="1"/>
  <c r="BL46" i="42" s="1"/>
  <c r="DU29" i="42"/>
  <c r="BH29" i="42" s="1"/>
  <c r="DU59" i="42"/>
  <c r="BH59" i="42" s="1"/>
  <c r="BA10" i="42"/>
  <c r="AZ65" i="42"/>
  <c r="BD10" i="42"/>
  <c r="BD12" i="42" s="1"/>
  <c r="BA21" i="42"/>
  <c r="BB21" i="42" s="1"/>
  <c r="BC21" i="42" s="1"/>
  <c r="BE21" i="42" s="1"/>
  <c r="BF21" i="42" s="1"/>
  <c r="BL15" i="29"/>
  <c r="BK64" i="45"/>
  <c r="BA50" i="40"/>
  <c r="BB50" i="40" s="1"/>
  <c r="BO47" i="46"/>
  <c r="BO32" i="46"/>
  <c r="BS41" i="46"/>
  <c r="BG67" i="45"/>
  <c r="AU32" i="40"/>
  <c r="AW29" i="40"/>
  <c r="AP9" i="40"/>
  <c r="AO12" i="40"/>
  <c r="AP12" i="40" s="1"/>
  <c r="AO64" i="40"/>
  <c r="BK62" i="46"/>
  <c r="AV37" i="42"/>
  <c r="AW22" i="42"/>
  <c r="AX20" i="42"/>
  <c r="BB59" i="29"/>
  <c r="BB49" i="29"/>
  <c r="BC67" i="46"/>
  <c r="AW37" i="40"/>
  <c r="AX34" i="40"/>
  <c r="BJ11" i="46"/>
  <c r="BD56" i="42"/>
  <c r="BB11" i="29"/>
  <c r="AV12" i="42"/>
  <c r="AT11" i="40"/>
  <c r="AS66" i="40"/>
  <c r="AT66" i="40" s="1"/>
  <c r="BC50" i="40"/>
  <c r="BE50" i="40" s="1"/>
  <c r="BF50" i="40" s="1"/>
  <c r="BJ29" i="46"/>
  <c r="AT25" i="40"/>
  <c r="AS27" i="40"/>
  <c r="AT27" i="40" s="1"/>
  <c r="BO47" i="45"/>
  <c r="BS44" i="45"/>
  <c r="BS47" i="45" s="1"/>
  <c r="BO52" i="45"/>
  <c r="BS49" i="45"/>
  <c r="BO37" i="45"/>
  <c r="BS34" i="45"/>
  <c r="BS56" i="45"/>
  <c r="BS41" i="45"/>
  <c r="BO32" i="45"/>
  <c r="AP32" i="40"/>
  <c r="BF19" i="46"/>
  <c r="BE26" i="42"/>
  <c r="BF26" i="42" s="1"/>
  <c r="BE50" i="42"/>
  <c r="BF50" i="42" s="1"/>
  <c r="AT14" i="42"/>
  <c r="AS17" i="42"/>
  <c r="AT17" i="42" s="1"/>
  <c r="AZ67" i="29"/>
  <c r="BD37" i="29"/>
  <c r="BE34" i="29"/>
  <c r="BL30" i="29"/>
  <c r="AO65" i="40"/>
  <c r="AP65" i="40" s="1"/>
  <c r="AY66" i="42"/>
  <c r="BC24" i="42"/>
  <c r="BC27" i="42" s="1"/>
  <c r="AY27" i="42"/>
  <c r="AY62" i="42"/>
  <c r="BC59" i="42"/>
  <c r="BE59" i="42" s="1"/>
  <c r="AY32" i="42"/>
  <c r="BC46" i="42"/>
  <c r="AS64" i="40"/>
  <c r="AS12" i="40"/>
  <c r="AT12" i="40" s="1"/>
  <c r="AT9" i="40"/>
  <c r="AS65" i="40"/>
  <c r="AT65" i="40" s="1"/>
  <c r="AT10" i="40"/>
  <c r="AS47" i="40"/>
  <c r="AT47" i="40" s="1"/>
  <c r="AT44" i="40"/>
  <c r="AT29" i="40"/>
  <c r="AS32" i="40"/>
  <c r="AT32" i="40" s="1"/>
  <c r="AU65" i="40"/>
  <c r="AW15" i="40"/>
  <c r="BG67" i="46"/>
  <c r="BJ54" i="46"/>
  <c r="AU52" i="40"/>
  <c r="BD17" i="29"/>
  <c r="AU66" i="42"/>
  <c r="BS40" i="45"/>
  <c r="AK67" i="40"/>
  <c r="AL67" i="40" s="1"/>
  <c r="AL64" i="40"/>
  <c r="BC11" i="42"/>
  <c r="BE11" i="42" s="1"/>
  <c r="AW29" i="42"/>
  <c r="AV32" i="42"/>
  <c r="AW35" i="42"/>
  <c r="AX35" i="42" s="1"/>
  <c r="BA50" i="42"/>
  <c r="BB50" i="42" s="1"/>
  <c r="BA45" i="42"/>
  <c r="BB45" i="42" s="1"/>
  <c r="BD45" i="42"/>
  <c r="BE45" i="42" s="1"/>
  <c r="BF45" i="42" s="1"/>
  <c r="BA60" i="42"/>
  <c r="BB60" i="42" s="1"/>
  <c r="BC60" i="42" s="1"/>
  <c r="BE60" i="42" s="1"/>
  <c r="BF60" i="42" s="1"/>
  <c r="BA30" i="42"/>
  <c r="BB30" i="42" s="1"/>
  <c r="BC30" i="42" s="1"/>
  <c r="BD30" i="42"/>
  <c r="BA36" i="42"/>
  <c r="BB36" i="42" s="1"/>
  <c r="BC36" i="42" s="1"/>
  <c r="BD36" i="42"/>
  <c r="BD37" i="42" s="1"/>
  <c r="BA15" i="42"/>
  <c r="BB15" i="42" s="1"/>
  <c r="BD15" i="42"/>
  <c r="BA46" i="42"/>
  <c r="BB46" i="42" s="1"/>
  <c r="BD46" i="42"/>
  <c r="BA25" i="42"/>
  <c r="BB25" i="42" s="1"/>
  <c r="BD25" i="42"/>
  <c r="BE25" i="42" s="1"/>
  <c r="BF25" i="42" s="1"/>
  <c r="BL31" i="29"/>
  <c r="BH52" i="29"/>
  <c r="BL49" i="29"/>
  <c r="BL21" i="29"/>
  <c r="DV61" i="29"/>
  <c r="BP61" i="29" s="1"/>
  <c r="DV40" i="29"/>
  <c r="BP40" i="29" s="1"/>
  <c r="BT40" i="29" s="1"/>
  <c r="DV45" i="29"/>
  <c r="BP45" i="29" s="1"/>
  <c r="BT45" i="29" s="1"/>
  <c r="DV49" i="29"/>
  <c r="BP49" i="29" s="1"/>
  <c r="DV25" i="29"/>
  <c r="BP25" i="29" s="1"/>
  <c r="DV31" i="29"/>
  <c r="BP31" i="29" s="1"/>
  <c r="DV54" i="29"/>
  <c r="BP54" i="29" s="1"/>
  <c r="BT54" i="29" s="1"/>
  <c r="DV29" i="29"/>
  <c r="BP29" i="29" s="1"/>
  <c r="DV15" i="29"/>
  <c r="BP15" i="29" s="1"/>
  <c r="BT15" i="29" s="1"/>
  <c r="DV19" i="29"/>
  <c r="BP19" i="29" s="1"/>
  <c r="BT19" i="29" s="1"/>
  <c r="DV21" i="29"/>
  <c r="BP21" i="29" s="1"/>
  <c r="DW7" i="29"/>
  <c r="DV51" i="29"/>
  <c r="BP51" i="29" s="1"/>
  <c r="BT51" i="29" s="1"/>
  <c r="DV9" i="29"/>
  <c r="BP9" i="29" s="1"/>
  <c r="DV39" i="29"/>
  <c r="BP39" i="29" s="1"/>
  <c r="DV41" i="29"/>
  <c r="BP41" i="29" s="1"/>
  <c r="DV26" i="29"/>
  <c r="BP26" i="29" s="1"/>
  <c r="DV11" i="29"/>
  <c r="BP11" i="29" s="1"/>
  <c r="DV46" i="29"/>
  <c r="BP46" i="29" s="1"/>
  <c r="DV20" i="29"/>
  <c r="BP20" i="29" s="1"/>
  <c r="DV59" i="29"/>
  <c r="BP59" i="29" s="1"/>
  <c r="DV24" i="29"/>
  <c r="BP24" i="29" s="1"/>
  <c r="DV34" i="29"/>
  <c r="BP34" i="29" s="1"/>
  <c r="DV50" i="29"/>
  <c r="BP50" i="29" s="1"/>
  <c r="DV56" i="29"/>
  <c r="BP56" i="29" s="1"/>
  <c r="DV35" i="29"/>
  <c r="BP35" i="29" s="1"/>
  <c r="DV30" i="29"/>
  <c r="BP30" i="29" s="1"/>
  <c r="DV44" i="29"/>
  <c r="BP44" i="29" s="1"/>
  <c r="DV36" i="29"/>
  <c r="BP36" i="29" s="1"/>
  <c r="DV60" i="29"/>
  <c r="BP60" i="29" s="1"/>
  <c r="DV55" i="29"/>
  <c r="BP55" i="29" s="1"/>
  <c r="DV10" i="29"/>
  <c r="BP10" i="29" s="1"/>
  <c r="DV14" i="29"/>
  <c r="BP14" i="29" s="1"/>
  <c r="BT14" i="29" s="1"/>
  <c r="DV16" i="29"/>
  <c r="BP16" i="29" s="1"/>
  <c r="BH32" i="29"/>
  <c r="BI29" i="29"/>
  <c r="BL29" i="29"/>
  <c r="BL51" i="29"/>
  <c r="AV66" i="42"/>
  <c r="BD47" i="29"/>
  <c r="AU42" i="40"/>
  <c r="AW39" i="40"/>
  <c r="AT34" i="40"/>
  <c r="AS37" i="40"/>
  <c r="AT37" i="40" s="1"/>
  <c r="BK37" i="46"/>
  <c r="BM34" i="46"/>
  <c r="AP34" i="40"/>
  <c r="AO37" i="40"/>
  <c r="AP37" i="40" s="1"/>
  <c r="BK52" i="46"/>
  <c r="AU64" i="40"/>
  <c r="BC15" i="42"/>
  <c r="AY27" i="40"/>
  <c r="BA24" i="40"/>
  <c r="BC51" i="40"/>
  <c r="BE51" i="40" s="1"/>
  <c r="BF51" i="40" s="1"/>
  <c r="BA51" i="40"/>
  <c r="BB51" i="40" s="1"/>
  <c r="BA55" i="40"/>
  <c r="BB55" i="40" s="1"/>
  <c r="BC55" i="40" s="1"/>
  <c r="BE55" i="40" s="1"/>
  <c r="BF55" i="40" s="1"/>
  <c r="AY22" i="40"/>
  <c r="BA19" i="40"/>
  <c r="AY17" i="40"/>
  <c r="BC14" i="40"/>
  <c r="BA14" i="40"/>
  <c r="BC31" i="40"/>
  <c r="BE31" i="40" s="1"/>
  <c r="BF31" i="40" s="1"/>
  <c r="BA31" i="40"/>
  <c r="BB31" i="40" s="1"/>
  <c r="BO42" i="46"/>
  <c r="BS55" i="46"/>
  <c r="BS45" i="46"/>
  <c r="BO22" i="46"/>
  <c r="AP24" i="40"/>
  <c r="AO27" i="40"/>
  <c r="AP27" i="40" s="1"/>
  <c r="AX9" i="42"/>
  <c r="BJ59" i="46"/>
  <c r="BS17" i="46"/>
  <c r="BS30" i="45"/>
  <c r="BS32" i="45" s="1"/>
  <c r="BO12" i="45"/>
  <c r="BS61" i="45"/>
  <c r="DI15" i="45"/>
  <c r="BW15" i="45" s="1"/>
  <c r="CA15" i="45" s="1"/>
  <c r="DI49" i="45"/>
  <c r="BW49" i="45" s="1"/>
  <c r="DI39" i="45"/>
  <c r="BW39" i="45" s="1"/>
  <c r="DI59" i="45"/>
  <c r="BW59" i="45" s="1"/>
  <c r="DI34" i="45"/>
  <c r="BW34" i="45" s="1"/>
  <c r="DI24" i="45"/>
  <c r="BW24" i="45" s="1"/>
  <c r="DI61" i="45"/>
  <c r="BW61" i="45" s="1"/>
  <c r="CA61" i="45" s="1"/>
  <c r="DI51" i="45"/>
  <c r="BW51" i="45" s="1"/>
  <c r="DI36" i="45"/>
  <c r="BW36" i="45" s="1"/>
  <c r="CA36" i="45" s="1"/>
  <c r="DI56" i="45"/>
  <c r="BW56" i="45" s="1"/>
  <c r="CA56" i="45" s="1"/>
  <c r="DI46" i="45"/>
  <c r="BW46" i="45" s="1"/>
  <c r="CA46" i="45" s="1"/>
  <c r="DI26" i="45"/>
  <c r="BW26" i="45" s="1"/>
  <c r="CA26" i="45" s="1"/>
  <c r="DI29" i="45"/>
  <c r="BW29" i="45" s="1"/>
  <c r="DI31" i="45"/>
  <c r="BW31" i="45" s="1"/>
  <c r="DI11" i="45"/>
  <c r="BW11" i="45" s="1"/>
  <c r="DI40" i="45"/>
  <c r="BW40" i="45" s="1"/>
  <c r="CA40" i="45" s="1"/>
  <c r="DI25" i="45"/>
  <c r="BW25" i="45" s="1"/>
  <c r="CA25" i="45" s="1"/>
  <c r="DI50" i="45"/>
  <c r="BW50" i="45" s="1"/>
  <c r="DI21" i="45"/>
  <c r="BW21" i="45" s="1"/>
  <c r="CA21" i="45" s="1"/>
  <c r="DI60" i="45"/>
  <c r="BW60" i="45" s="1"/>
  <c r="CA60" i="45" s="1"/>
  <c r="DI9" i="45"/>
  <c r="BW9" i="45" s="1"/>
  <c r="CA9" i="45" s="1"/>
  <c r="DJ7" i="45"/>
  <c r="DI41" i="45"/>
  <c r="BW41" i="45" s="1"/>
  <c r="DI16" i="45"/>
  <c r="BW16" i="45" s="1"/>
  <c r="CA16" i="45" s="1"/>
  <c r="DI55" i="45"/>
  <c r="BW55" i="45" s="1"/>
  <c r="CA55" i="45" s="1"/>
  <c r="DI10" i="45"/>
  <c r="BW10" i="45" s="1"/>
  <c r="DI19" i="45"/>
  <c r="BW19" i="45" s="1"/>
  <c r="DI44" i="45"/>
  <c r="BW44" i="45" s="1"/>
  <c r="DI20" i="45"/>
  <c r="BW20" i="45" s="1"/>
  <c r="DI35" i="45"/>
  <c r="BW35" i="45" s="1"/>
  <c r="DI54" i="45"/>
  <c r="BW54" i="45" s="1"/>
  <c r="CA54" i="45" s="1"/>
  <c r="DI45" i="45"/>
  <c r="BW45" i="45" s="1"/>
  <c r="DI30" i="45"/>
  <c r="BW30" i="45" s="1"/>
  <c r="CA30" i="45" s="1"/>
  <c r="DI14" i="45"/>
  <c r="BW14" i="45" s="1"/>
  <c r="BO57" i="45"/>
  <c r="BS54" i="45"/>
  <c r="BS51" i="45"/>
  <c r="BS60" i="45"/>
  <c r="BC10" i="42"/>
  <c r="AW50" i="42"/>
  <c r="AX50" i="42" s="1"/>
  <c r="BD12" i="29"/>
  <c r="BD64" i="29"/>
  <c r="BL45" i="29"/>
  <c r="AY57" i="42"/>
  <c r="AU27" i="42"/>
  <c r="AQ67" i="40"/>
  <c r="BJ24" i="46"/>
  <c r="BJ39" i="46"/>
  <c r="BF9" i="46"/>
  <c r="AU57" i="40"/>
  <c r="AW54" i="40"/>
  <c r="AO65" i="42"/>
  <c r="AP65" i="42" s="1"/>
  <c r="AP14" i="40"/>
  <c r="AO17" i="40"/>
  <c r="AP17" i="40" s="1"/>
  <c r="AP59" i="40"/>
  <c r="AO62" i="40"/>
  <c r="AP62" i="40" s="1"/>
  <c r="AU65" i="42"/>
  <c r="AZ17" i="42"/>
  <c r="BA14" i="42"/>
  <c r="BD14" i="42"/>
  <c r="BA20" i="42"/>
  <c r="BB20" i="42" s="1"/>
  <c r="BC20" i="42" s="1"/>
  <c r="BD20" i="42"/>
  <c r="AZ22" i="42"/>
  <c r="BA19" i="42"/>
  <c r="BD19" i="42"/>
  <c r="AZ47" i="42"/>
  <c r="BA11" i="42"/>
  <c r="AZ66" i="42"/>
  <c r="AZ57" i="42"/>
  <c r="BA54" i="42"/>
  <c r="BD54" i="42"/>
  <c r="AZ27" i="42"/>
  <c r="BA24" i="42"/>
  <c r="BD24" i="42"/>
  <c r="BA35" i="42"/>
  <c r="BB35" i="42" s="1"/>
  <c r="BA9" i="42"/>
  <c r="AZ12" i="42"/>
  <c r="AZ64" i="42"/>
  <c r="AV42" i="42"/>
  <c r="AW39" i="42"/>
  <c r="BD41" i="42"/>
  <c r="BD57" i="29"/>
  <c r="BH66" i="29"/>
  <c r="BL16" i="29"/>
  <c r="BI39" i="29"/>
  <c r="BH42" i="29"/>
  <c r="BH47" i="29"/>
  <c r="BL44" i="29"/>
  <c r="BH12" i="29"/>
  <c r="BH64" i="29"/>
  <c r="BI25" i="29"/>
  <c r="BJ25" i="29" s="1"/>
  <c r="BL25" i="29"/>
  <c r="BL11" i="29"/>
  <c r="BD22" i="29"/>
  <c r="BE19" i="29"/>
  <c r="BC54" i="42"/>
  <c r="BD66" i="29"/>
  <c r="BC67" i="45"/>
  <c r="AT39" i="40"/>
  <c r="AS42" i="40"/>
  <c r="AT42" i="40" s="1"/>
  <c r="BJ44" i="46"/>
  <c r="BK44" i="46" s="1"/>
  <c r="BK64" i="46" s="1"/>
  <c r="BK65" i="46"/>
  <c r="BM10" i="46"/>
  <c r="BK12" i="46"/>
  <c r="AP42" i="42"/>
  <c r="AY62" i="40"/>
  <c r="BC60" i="40"/>
  <c r="BE60" i="40" s="1"/>
  <c r="BF60" i="40" s="1"/>
  <c r="BA60" i="40"/>
  <c r="BA21" i="40"/>
  <c r="BB21" i="40" s="1"/>
  <c r="BC21" i="40"/>
  <c r="BE21" i="40" s="1"/>
  <c r="BF21" i="40" s="1"/>
  <c r="AY47" i="40"/>
  <c r="BC44" i="40"/>
  <c r="BA44" i="40"/>
  <c r="BA46" i="40"/>
  <c r="BB46" i="40" s="1"/>
  <c r="BA20" i="40"/>
  <c r="BB20" i="40" s="1"/>
  <c r="DG10" i="40"/>
  <c r="BG10" i="40" s="1"/>
  <c r="DG39" i="40"/>
  <c r="BG39" i="40" s="1"/>
  <c r="DG61" i="40"/>
  <c r="BG61" i="40" s="1"/>
  <c r="DG36" i="40"/>
  <c r="BG36" i="40" s="1"/>
  <c r="DG60" i="40"/>
  <c r="BG60" i="40" s="1"/>
  <c r="BK60" i="40" s="1"/>
  <c r="BM60" i="40" s="1"/>
  <c r="BN60" i="40" s="1"/>
  <c r="DG34" i="40"/>
  <c r="BG34" i="40" s="1"/>
  <c r="BK34" i="40" s="1"/>
  <c r="DG40" i="40"/>
  <c r="BG40" i="40" s="1"/>
  <c r="DG26" i="40"/>
  <c r="BG26" i="40" s="1"/>
  <c r="DG35" i="40"/>
  <c r="BG35" i="40" s="1"/>
  <c r="DG11" i="40"/>
  <c r="BG11" i="40" s="1"/>
  <c r="BK11" i="40" s="1"/>
  <c r="DG46" i="40"/>
  <c r="BG46" i="40" s="1"/>
  <c r="DG30" i="40"/>
  <c r="BG30" i="40" s="1"/>
  <c r="DG56" i="40"/>
  <c r="BG56" i="40" s="1"/>
  <c r="DG59" i="40"/>
  <c r="BG59" i="40" s="1"/>
  <c r="DG50" i="40"/>
  <c r="BG50" i="40" s="1"/>
  <c r="BI50" i="40" s="1"/>
  <c r="BJ50" i="40" s="1"/>
  <c r="DG41" i="40"/>
  <c r="BG41" i="40" s="1"/>
  <c r="DG55" i="40"/>
  <c r="BG55" i="40" s="1"/>
  <c r="BK55" i="40" s="1"/>
  <c r="BM55" i="40" s="1"/>
  <c r="BN55" i="40" s="1"/>
  <c r="DG49" i="40"/>
  <c r="BG49" i="40" s="1"/>
  <c r="DG20" i="40"/>
  <c r="BG20" i="40" s="1"/>
  <c r="DG54" i="40"/>
  <c r="BG54" i="40" s="1"/>
  <c r="DG51" i="40"/>
  <c r="BG51" i="40" s="1"/>
  <c r="DG25" i="40"/>
  <c r="BG25" i="40" s="1"/>
  <c r="DG45" i="40"/>
  <c r="BG45" i="40" s="1"/>
  <c r="DG24" i="40"/>
  <c r="BG24" i="40" s="1"/>
  <c r="DG16" i="40"/>
  <c r="BG16" i="40" s="1"/>
  <c r="DG19" i="40"/>
  <c r="BG19" i="40" s="1"/>
  <c r="DG31" i="40"/>
  <c r="BG31" i="40" s="1"/>
  <c r="DG9" i="40"/>
  <c r="BG9" i="40" s="1"/>
  <c r="DG44" i="40"/>
  <c r="BG44" i="40" s="1"/>
  <c r="DG21" i="40"/>
  <c r="BG21" i="40" s="1"/>
  <c r="BK21" i="40" s="1"/>
  <c r="BM21" i="40" s="1"/>
  <c r="BN21" i="40" s="1"/>
  <c r="DH7" i="40"/>
  <c r="DG29" i="40"/>
  <c r="BG29" i="40" s="1"/>
  <c r="DG14" i="40"/>
  <c r="BG14" i="40" s="1"/>
  <c r="DG15" i="40"/>
  <c r="BG15" i="40" s="1"/>
  <c r="BO65" i="46"/>
  <c r="BS20" i="46"/>
  <c r="BS26" i="46"/>
  <c r="BS46" i="46"/>
  <c r="BO66" i="46"/>
  <c r="BS40" i="46"/>
  <c r="BO64" i="46"/>
  <c r="BO12" i="46"/>
  <c r="BS9" i="46"/>
  <c r="BU55" i="50"/>
  <c r="BV55" i="50" s="1"/>
  <c r="BA30" i="48"/>
  <c r="BB30" i="48" s="1"/>
  <c r="BT37" i="50"/>
  <c r="BW42" i="50"/>
  <c r="BO67" i="50"/>
  <c r="BE64" i="50"/>
  <c r="BF64" i="50" s="1"/>
  <c r="BM57" i="50"/>
  <c r="BN57" i="50" s="1"/>
  <c r="BT22" i="50"/>
  <c r="BW65" i="50"/>
  <c r="BW32" i="50"/>
  <c r="BW47" i="50"/>
  <c r="BW66" i="50"/>
  <c r="BK52" i="50"/>
  <c r="BL49" i="50"/>
  <c r="BW52" i="50"/>
  <c r="BK62" i="50"/>
  <c r="BL59" i="50"/>
  <c r="BQ22" i="50"/>
  <c r="BR22" i="50" s="1"/>
  <c r="BR19" i="50"/>
  <c r="BS19" i="50" s="1"/>
  <c r="BQ64" i="50"/>
  <c r="BQ12" i="50"/>
  <c r="BR12" i="50" s="1"/>
  <c r="BR9" i="50"/>
  <c r="BT52" i="50"/>
  <c r="BL42" i="50"/>
  <c r="BM39" i="50"/>
  <c r="BL32" i="50"/>
  <c r="BM29" i="50"/>
  <c r="BX65" i="50"/>
  <c r="BY10" i="50"/>
  <c r="DX61" i="50"/>
  <c r="CF61" i="50" s="1"/>
  <c r="DX60" i="50"/>
  <c r="CF60" i="50" s="1"/>
  <c r="DX56" i="50"/>
  <c r="CF56" i="50" s="1"/>
  <c r="DX59" i="50"/>
  <c r="CF59" i="50" s="1"/>
  <c r="DX55" i="50"/>
  <c r="CF55" i="50" s="1"/>
  <c r="DX54" i="50"/>
  <c r="CF54" i="50" s="1"/>
  <c r="DX49" i="50"/>
  <c r="CF49" i="50" s="1"/>
  <c r="DX51" i="50"/>
  <c r="CF51" i="50" s="1"/>
  <c r="DX50" i="50"/>
  <c r="CF50" i="50" s="1"/>
  <c r="DX46" i="50"/>
  <c r="CF46" i="50" s="1"/>
  <c r="DX44" i="50"/>
  <c r="CF44" i="50" s="1"/>
  <c r="DX41" i="50"/>
  <c r="CF41" i="50" s="1"/>
  <c r="DX40" i="50"/>
  <c r="CF40" i="50" s="1"/>
  <c r="DX45" i="50"/>
  <c r="CF45" i="50" s="1"/>
  <c r="DX36" i="50"/>
  <c r="CF36" i="50" s="1"/>
  <c r="DX35" i="50"/>
  <c r="CF35" i="50" s="1"/>
  <c r="DX39" i="50"/>
  <c r="CF39" i="50" s="1"/>
  <c r="DX34" i="50"/>
  <c r="CF34" i="50" s="1"/>
  <c r="DX30" i="50"/>
  <c r="CF30" i="50" s="1"/>
  <c r="DX29" i="50"/>
  <c r="CF29" i="50" s="1"/>
  <c r="DX26" i="50"/>
  <c r="CF26" i="50" s="1"/>
  <c r="DX25" i="50"/>
  <c r="CF25" i="50" s="1"/>
  <c r="DX31" i="50"/>
  <c r="CF31" i="50" s="1"/>
  <c r="DX24" i="50"/>
  <c r="CF24" i="50" s="1"/>
  <c r="DX20" i="50"/>
  <c r="CF20" i="50" s="1"/>
  <c r="DX19" i="50"/>
  <c r="CF19" i="50" s="1"/>
  <c r="DX9" i="50"/>
  <c r="CF9" i="50" s="1"/>
  <c r="DY7" i="50"/>
  <c r="DX16" i="50"/>
  <c r="CF16" i="50" s="1"/>
  <c r="DX15" i="50"/>
  <c r="CF15" i="50" s="1"/>
  <c r="DX10" i="50"/>
  <c r="CF10" i="50" s="1"/>
  <c r="DX21" i="50"/>
  <c r="CF21" i="50" s="1"/>
  <c r="DX14" i="50"/>
  <c r="CF14" i="50" s="1"/>
  <c r="DX11" i="50"/>
  <c r="CF11" i="50" s="1"/>
  <c r="BX17" i="50"/>
  <c r="BY14" i="50"/>
  <c r="BY29" i="50"/>
  <c r="BX32" i="50"/>
  <c r="BY35" i="50"/>
  <c r="BZ35" i="50" s="1"/>
  <c r="CA35" i="50" s="1"/>
  <c r="CB35" i="50" s="1"/>
  <c r="CC35" i="50" s="1"/>
  <c r="CD35" i="50" s="1"/>
  <c r="BX37" i="50"/>
  <c r="BY34" i="50"/>
  <c r="BY46" i="50"/>
  <c r="BZ46" i="50" s="1"/>
  <c r="CA46" i="50" s="1"/>
  <c r="CB46" i="50" s="1"/>
  <c r="CC46" i="50" s="1"/>
  <c r="CD46" i="50" s="1"/>
  <c r="BY50" i="50"/>
  <c r="BZ50" i="50" s="1"/>
  <c r="CA50" i="50" s="1"/>
  <c r="CB50" i="50" s="1"/>
  <c r="CC50" i="50" s="1"/>
  <c r="CD50" i="50" s="1"/>
  <c r="BY60" i="50"/>
  <c r="BZ60" i="50" s="1"/>
  <c r="CA60" i="50" s="1"/>
  <c r="CB60" i="50" s="1"/>
  <c r="CC60" i="50" s="1"/>
  <c r="CD60" i="50" s="1"/>
  <c r="BD67" i="50"/>
  <c r="BT32" i="50"/>
  <c r="BU29" i="50"/>
  <c r="BT27" i="50"/>
  <c r="BU24" i="50"/>
  <c r="BQ65" i="50"/>
  <c r="BR65" i="50" s="1"/>
  <c r="BR10" i="50"/>
  <c r="BS10" i="50" s="1"/>
  <c r="BK64" i="50"/>
  <c r="BK12" i="50"/>
  <c r="BK65" i="50"/>
  <c r="BL10" i="50"/>
  <c r="BW27" i="50"/>
  <c r="BW57" i="50"/>
  <c r="BW62" i="50"/>
  <c r="BQ47" i="50"/>
  <c r="BR47" i="50" s="1"/>
  <c r="BR44" i="50"/>
  <c r="BS44" i="50" s="1"/>
  <c r="BK27" i="50"/>
  <c r="BL24" i="50"/>
  <c r="BE52" i="50"/>
  <c r="BF52" i="50" s="1"/>
  <c r="BF49" i="50"/>
  <c r="BM19" i="50"/>
  <c r="BM34" i="50"/>
  <c r="BQ57" i="50"/>
  <c r="BR57" i="50" s="1"/>
  <c r="BR54" i="50"/>
  <c r="BS54" i="50" s="1"/>
  <c r="BS57" i="50" s="1"/>
  <c r="BX66" i="50"/>
  <c r="BY11" i="50"/>
  <c r="BX64" i="50"/>
  <c r="BX12" i="50"/>
  <c r="BY9" i="50"/>
  <c r="BY21" i="50"/>
  <c r="BZ21" i="50" s="1"/>
  <c r="CA21" i="50" s="1"/>
  <c r="CB21" i="50" s="1"/>
  <c r="CC21" i="50" s="1"/>
  <c r="CD21" i="50" s="1"/>
  <c r="BY30" i="50"/>
  <c r="BZ30" i="50" s="1"/>
  <c r="CA30" i="50" s="1"/>
  <c r="CB30" i="50" s="1"/>
  <c r="CC30" i="50" s="1"/>
  <c r="CD30" i="50" s="1"/>
  <c r="BY40" i="50"/>
  <c r="BZ40" i="50" s="1"/>
  <c r="CA40" i="50" s="1"/>
  <c r="CB40" i="50" s="1"/>
  <c r="CC40" i="50" s="1"/>
  <c r="CD40" i="50" s="1"/>
  <c r="BY39" i="50"/>
  <c r="BX42" i="50"/>
  <c r="BY49" i="50"/>
  <c r="BX52" i="50"/>
  <c r="BY56" i="50"/>
  <c r="BZ56" i="50" s="1"/>
  <c r="CA56" i="50" s="1"/>
  <c r="CB56" i="50" s="1"/>
  <c r="CC56" i="50" s="1"/>
  <c r="CD56" i="50" s="1"/>
  <c r="BY61" i="50"/>
  <c r="BZ61" i="50" s="1"/>
  <c r="CA61" i="50" s="1"/>
  <c r="CB61" i="50" s="1"/>
  <c r="CC61" i="50" s="1"/>
  <c r="CD61" i="50" s="1"/>
  <c r="BE27" i="50"/>
  <c r="BF27" i="50" s="1"/>
  <c r="BF24" i="50"/>
  <c r="BR29" i="50"/>
  <c r="BQ32" i="50"/>
  <c r="BR32" i="50" s="1"/>
  <c r="BV34" i="50"/>
  <c r="DJ61" i="50"/>
  <c r="CE61" i="50" s="1"/>
  <c r="DJ60" i="50"/>
  <c r="CE60" i="50" s="1"/>
  <c r="DJ56" i="50"/>
  <c r="CE56" i="50" s="1"/>
  <c r="DJ59" i="50"/>
  <c r="CE59" i="50" s="1"/>
  <c r="DJ55" i="50"/>
  <c r="CE55" i="50" s="1"/>
  <c r="DJ50" i="50"/>
  <c r="CE50" i="50" s="1"/>
  <c r="DJ49" i="50"/>
  <c r="CE49" i="50" s="1"/>
  <c r="DJ54" i="50"/>
  <c r="CE54" i="50" s="1"/>
  <c r="DJ51" i="50"/>
  <c r="CE51" i="50" s="1"/>
  <c r="DJ44" i="50"/>
  <c r="CE44" i="50" s="1"/>
  <c r="DJ41" i="50"/>
  <c r="CE41" i="50" s="1"/>
  <c r="DJ46" i="50"/>
  <c r="CE46" i="50" s="1"/>
  <c r="DJ45" i="50"/>
  <c r="CE45" i="50" s="1"/>
  <c r="DJ40" i="50"/>
  <c r="CE40" i="50" s="1"/>
  <c r="DJ39" i="50"/>
  <c r="CE39" i="50" s="1"/>
  <c r="DJ36" i="50"/>
  <c r="CE36" i="50" s="1"/>
  <c r="DJ35" i="50"/>
  <c r="CE35" i="50" s="1"/>
  <c r="DJ34" i="50"/>
  <c r="CE34" i="50" s="1"/>
  <c r="DJ31" i="50"/>
  <c r="CE31" i="50" s="1"/>
  <c r="DJ30" i="50"/>
  <c r="CE30" i="50" s="1"/>
  <c r="DJ29" i="50"/>
  <c r="CE29" i="50" s="1"/>
  <c r="DJ26" i="50"/>
  <c r="CE26" i="50" s="1"/>
  <c r="DJ25" i="50"/>
  <c r="CE25" i="50" s="1"/>
  <c r="DJ24" i="50"/>
  <c r="CE24" i="50" s="1"/>
  <c r="DK7" i="50"/>
  <c r="DJ21" i="50"/>
  <c r="CE21" i="50" s="1"/>
  <c r="DJ20" i="50"/>
  <c r="CE20" i="50" s="1"/>
  <c r="DJ19" i="50"/>
  <c r="CE19" i="50" s="1"/>
  <c r="DJ16" i="50"/>
  <c r="CE16" i="50" s="1"/>
  <c r="DJ15" i="50"/>
  <c r="CE15" i="50" s="1"/>
  <c r="DJ10" i="50"/>
  <c r="CE10" i="50" s="1"/>
  <c r="DJ9" i="50"/>
  <c r="CE9" i="50" s="1"/>
  <c r="DJ14" i="50"/>
  <c r="CE14" i="50" s="1"/>
  <c r="DJ11" i="50"/>
  <c r="CE11" i="50" s="1"/>
  <c r="BW64" i="50"/>
  <c r="BW12" i="50"/>
  <c r="BW37" i="50"/>
  <c r="BK17" i="50"/>
  <c r="BM14" i="50"/>
  <c r="BE65" i="50"/>
  <c r="BF65" i="50" s="1"/>
  <c r="BF10" i="50"/>
  <c r="BE12" i="50"/>
  <c r="BF12" i="50" s="1"/>
  <c r="BR14" i="50"/>
  <c r="BS14" i="50" s="1"/>
  <c r="BQ17" i="50"/>
  <c r="BR17" i="50" s="1"/>
  <c r="BP67" i="50"/>
  <c r="BM9" i="50"/>
  <c r="BU31" i="50"/>
  <c r="BV31" i="50" s="1"/>
  <c r="BQ66" i="50"/>
  <c r="BR66" i="50" s="1"/>
  <c r="BR11" i="50"/>
  <c r="BS11" i="50" s="1"/>
  <c r="BY15" i="50"/>
  <c r="BZ15" i="50" s="1"/>
  <c r="CA15" i="50" s="1"/>
  <c r="CB15" i="50" s="1"/>
  <c r="CC15" i="50" s="1"/>
  <c r="CD15" i="50" s="1"/>
  <c r="BY19" i="50"/>
  <c r="BX22" i="50"/>
  <c r="BY25" i="50"/>
  <c r="BZ25" i="50" s="1"/>
  <c r="CA25" i="50" s="1"/>
  <c r="CB25" i="50" s="1"/>
  <c r="CC25" i="50" s="1"/>
  <c r="CD25" i="50" s="1"/>
  <c r="BX27" i="50"/>
  <c r="BY24" i="50"/>
  <c r="BY36" i="50"/>
  <c r="BZ36" i="50" s="1"/>
  <c r="CA36" i="50" s="1"/>
  <c r="CB36" i="50" s="1"/>
  <c r="CC36" i="50" s="1"/>
  <c r="CD36" i="50" s="1"/>
  <c r="BY45" i="50"/>
  <c r="BZ45" i="50" s="1"/>
  <c r="CA45" i="50" s="1"/>
  <c r="CB45" i="50" s="1"/>
  <c r="CC45" i="50" s="1"/>
  <c r="CD45" i="50" s="1"/>
  <c r="BY51" i="50"/>
  <c r="BZ51" i="50" s="1"/>
  <c r="CA51" i="50" s="1"/>
  <c r="CB51" i="50" s="1"/>
  <c r="CC51" i="50" s="1"/>
  <c r="CD51" i="50" s="1"/>
  <c r="BY55" i="50"/>
  <c r="BZ55" i="50" s="1"/>
  <c r="CA55" i="50" s="1"/>
  <c r="CB55" i="50" s="1"/>
  <c r="CC55" i="50" s="1"/>
  <c r="CD55" i="50" s="1"/>
  <c r="BV9" i="50"/>
  <c r="BQ42" i="50"/>
  <c r="BR42" i="50" s="1"/>
  <c r="BR39" i="50"/>
  <c r="BS39" i="50" s="1"/>
  <c r="BQ27" i="50"/>
  <c r="BR27" i="50" s="1"/>
  <c r="BR24" i="50"/>
  <c r="BJ64" i="50"/>
  <c r="BI67" i="50"/>
  <c r="BJ67" i="50" s="1"/>
  <c r="BK47" i="50"/>
  <c r="BL44" i="50"/>
  <c r="BW22" i="50"/>
  <c r="BW17" i="50"/>
  <c r="BQ52" i="50"/>
  <c r="BR52" i="50" s="1"/>
  <c r="BR49" i="50"/>
  <c r="BK66" i="50"/>
  <c r="BM11" i="50"/>
  <c r="BU52" i="50"/>
  <c r="BV52" i="50" s="1"/>
  <c r="BV49" i="50"/>
  <c r="BQ62" i="50"/>
  <c r="BR62" i="50" s="1"/>
  <c r="BR59" i="50"/>
  <c r="BS59" i="50" s="1"/>
  <c r="BT57" i="50"/>
  <c r="BQ37" i="50"/>
  <c r="BR37" i="50" s="1"/>
  <c r="BR34" i="50"/>
  <c r="BY16" i="50"/>
  <c r="BZ16" i="50" s="1"/>
  <c r="CA16" i="50" s="1"/>
  <c r="CB16" i="50" s="1"/>
  <c r="CC16" i="50" s="1"/>
  <c r="CD16" i="50" s="1"/>
  <c r="BY20" i="50"/>
  <c r="BZ20" i="50" s="1"/>
  <c r="CA20" i="50" s="1"/>
  <c r="CB20" i="50" s="1"/>
  <c r="CC20" i="50" s="1"/>
  <c r="CD20" i="50" s="1"/>
  <c r="BY26" i="50"/>
  <c r="BZ26" i="50" s="1"/>
  <c r="CA26" i="50" s="1"/>
  <c r="CB26" i="50" s="1"/>
  <c r="CC26" i="50" s="1"/>
  <c r="CD26" i="50" s="1"/>
  <c r="BY31" i="50"/>
  <c r="BZ31" i="50" s="1"/>
  <c r="CA31" i="50" s="1"/>
  <c r="CC31" i="50" s="1"/>
  <c r="CD31" i="50" s="1"/>
  <c r="BY41" i="50"/>
  <c r="BZ41" i="50" s="1"/>
  <c r="CA41" i="50" s="1"/>
  <c r="CB41" i="50" s="1"/>
  <c r="CC41" i="50" s="1"/>
  <c r="CD41" i="50" s="1"/>
  <c r="BX47" i="50"/>
  <c r="BY44" i="50"/>
  <c r="BX57" i="50"/>
  <c r="BY54" i="50"/>
  <c r="BX62" i="50"/>
  <c r="BY59" i="50"/>
  <c r="BA60" i="48"/>
  <c r="BB60" i="48" s="1"/>
  <c r="AP29" i="48"/>
  <c r="AW55" i="48"/>
  <c r="AX55" i="48" s="1"/>
  <c r="AU17" i="48"/>
  <c r="AW16" i="48"/>
  <c r="AX16" i="48" s="1"/>
  <c r="BA21" i="48"/>
  <c r="BB21" i="48" s="1"/>
  <c r="AW21" i="48"/>
  <c r="AX21" i="48" s="1"/>
  <c r="AO66" i="45"/>
  <c r="AP66" i="45" s="1"/>
  <c r="AO37" i="45"/>
  <c r="AP37" i="45" s="1"/>
  <c r="BA31" i="48"/>
  <c r="BB31" i="48" s="1"/>
  <c r="AW36" i="48"/>
  <c r="AX36" i="48" s="1"/>
  <c r="BL31" i="41"/>
  <c r="BD62" i="41"/>
  <c r="AP19" i="48"/>
  <c r="BL20" i="41"/>
  <c r="BD30" i="48"/>
  <c r="BE30" i="48" s="1"/>
  <c r="BF30" i="48" s="1"/>
  <c r="BA46" i="48"/>
  <c r="BB46" i="48" s="1"/>
  <c r="AW45" i="48"/>
  <c r="AX45" i="48" s="1"/>
  <c r="AV62" i="48"/>
  <c r="BD46" i="45"/>
  <c r="BE46" i="45" s="1"/>
  <c r="BF46" i="45" s="1"/>
  <c r="BL56" i="41"/>
  <c r="BT40" i="40"/>
  <c r="BD30" i="45"/>
  <c r="BE30" i="45" s="1"/>
  <c r="BF30" i="45" s="1"/>
  <c r="BD47" i="41"/>
  <c r="AR67" i="45"/>
  <c r="BA51" i="48"/>
  <c r="BB51" i="48" s="1"/>
  <c r="BD37" i="41"/>
  <c r="AV67" i="41"/>
  <c r="BE11" i="45"/>
  <c r="BE10" i="45"/>
  <c r="BE44" i="45"/>
  <c r="BE19" i="45"/>
  <c r="BP52" i="40"/>
  <c r="BP17" i="40"/>
  <c r="BP27" i="40"/>
  <c r="BT46" i="40"/>
  <c r="BA14" i="45"/>
  <c r="AZ17" i="45"/>
  <c r="BD14" i="45"/>
  <c r="BA36" i="45"/>
  <c r="BB36" i="45" s="1"/>
  <c r="BA49" i="45"/>
  <c r="AZ52" i="45"/>
  <c r="AZ42" i="45"/>
  <c r="BA39" i="45"/>
  <c r="AZ57" i="45"/>
  <c r="BA54" i="45"/>
  <c r="BA24" i="45"/>
  <c r="AZ27" i="45"/>
  <c r="AW29" i="45"/>
  <c r="AV32" i="45"/>
  <c r="AT29" i="45"/>
  <c r="AS32" i="45"/>
  <c r="AT32" i="45" s="1"/>
  <c r="AP10" i="45"/>
  <c r="AO65" i="45"/>
  <c r="AP65" i="45" s="1"/>
  <c r="AZ67" i="41"/>
  <c r="AT44" i="45"/>
  <c r="AS47" i="45"/>
  <c r="AT47" i="45" s="1"/>
  <c r="BD35" i="45"/>
  <c r="BE35" i="45" s="1"/>
  <c r="BF35" i="45" s="1"/>
  <c r="AP54" i="45"/>
  <c r="AO57" i="45"/>
  <c r="AP57" i="45" s="1"/>
  <c r="BL17" i="40"/>
  <c r="BD65" i="41"/>
  <c r="BB10" i="41"/>
  <c r="BF34" i="41"/>
  <c r="BD54" i="45"/>
  <c r="BD41" i="45"/>
  <c r="BE41" i="45" s="1"/>
  <c r="BF41" i="45" s="1"/>
  <c r="AT9" i="45"/>
  <c r="AS12" i="45"/>
  <c r="AT12" i="45" s="1"/>
  <c r="AS64" i="45"/>
  <c r="AV57" i="45"/>
  <c r="BT9" i="40"/>
  <c r="BL12" i="40"/>
  <c r="BH17" i="41"/>
  <c r="BL25" i="41"/>
  <c r="BL36" i="41"/>
  <c r="BH65" i="41"/>
  <c r="BH57" i="41"/>
  <c r="BL54" i="41"/>
  <c r="BL45" i="41"/>
  <c r="BH32" i="41"/>
  <c r="BB14" i="41"/>
  <c r="BA17" i="41"/>
  <c r="BB54" i="41"/>
  <c r="BD60" i="45"/>
  <c r="BE60" i="45" s="1"/>
  <c r="BF60" i="45" s="1"/>
  <c r="BD59" i="45"/>
  <c r="BE59" i="45" s="1"/>
  <c r="AY65" i="48"/>
  <c r="AY42" i="48"/>
  <c r="BT25" i="40"/>
  <c r="BT51" i="40"/>
  <c r="BP47" i="40"/>
  <c r="BT41" i="40"/>
  <c r="BP65" i="40"/>
  <c r="AT14" i="45"/>
  <c r="AS17" i="45"/>
  <c r="AT17" i="45" s="1"/>
  <c r="BA51" i="45"/>
  <c r="BB51" i="45" s="1"/>
  <c r="BA11" i="45"/>
  <c r="AZ66" i="45"/>
  <c r="BA25" i="45"/>
  <c r="BB25" i="45" s="1"/>
  <c r="BA26" i="45"/>
  <c r="BB26" i="45" s="1"/>
  <c r="BA55" i="45"/>
  <c r="BB55" i="45" s="1"/>
  <c r="BD31" i="45"/>
  <c r="BE31" i="45" s="1"/>
  <c r="BF31" i="45" s="1"/>
  <c r="AL64" i="45"/>
  <c r="AK67" i="45"/>
  <c r="AL67" i="45" s="1"/>
  <c r="BD67" i="40"/>
  <c r="BT16" i="40"/>
  <c r="BT26" i="40"/>
  <c r="BB29" i="41"/>
  <c r="AW44" i="45"/>
  <c r="AV47" i="45"/>
  <c r="BL42" i="40"/>
  <c r="BT10" i="40"/>
  <c r="BH67" i="40"/>
  <c r="AW11" i="45"/>
  <c r="AV66" i="45"/>
  <c r="BD21" i="45"/>
  <c r="BE21" i="45" s="1"/>
  <c r="BF21" i="45" s="1"/>
  <c r="BD61" i="45"/>
  <c r="AV12" i="45"/>
  <c r="AW9" i="45"/>
  <c r="BD20" i="45"/>
  <c r="BE20" i="45" s="1"/>
  <c r="BF20" i="45" s="1"/>
  <c r="AX54" i="45"/>
  <c r="AW57" i="45"/>
  <c r="AX57" i="45" s="1"/>
  <c r="AX29" i="41"/>
  <c r="AW32" i="41"/>
  <c r="BD22" i="41"/>
  <c r="BL62" i="40"/>
  <c r="AO29" i="45"/>
  <c r="AN32" i="45"/>
  <c r="AN64" i="45"/>
  <c r="AN67" i="45" s="1"/>
  <c r="BH37" i="41"/>
  <c r="BL34" i="41"/>
  <c r="BH22" i="41"/>
  <c r="BL51" i="41"/>
  <c r="BH52" i="41"/>
  <c r="BL49" i="41"/>
  <c r="BI11" i="41"/>
  <c r="BH66" i="41"/>
  <c r="AW59" i="45"/>
  <c r="AV62" i="45"/>
  <c r="BP42" i="40"/>
  <c r="BP57" i="40"/>
  <c r="BT54" i="40"/>
  <c r="DW45" i="40"/>
  <c r="BX45" i="40" s="1"/>
  <c r="DW16" i="40"/>
  <c r="BX16" i="40" s="1"/>
  <c r="DW9" i="40"/>
  <c r="BX9" i="40" s="1"/>
  <c r="CB9" i="40" s="1"/>
  <c r="DW55" i="40"/>
  <c r="BX55" i="40" s="1"/>
  <c r="DW25" i="40"/>
  <c r="BX25" i="40" s="1"/>
  <c r="DW21" i="40"/>
  <c r="BX21" i="40" s="1"/>
  <c r="DW14" i="40"/>
  <c r="BX14" i="40" s="1"/>
  <c r="DW54" i="40"/>
  <c r="BX54" i="40" s="1"/>
  <c r="CB54" i="40" s="1"/>
  <c r="DW30" i="40"/>
  <c r="BX30" i="40" s="1"/>
  <c r="DW31" i="40"/>
  <c r="BX31" i="40" s="1"/>
  <c r="DW49" i="40"/>
  <c r="BX49" i="40" s="1"/>
  <c r="DW24" i="40"/>
  <c r="BX24" i="40" s="1"/>
  <c r="DW19" i="40"/>
  <c r="BX19" i="40" s="1"/>
  <c r="CB19" i="40" s="1"/>
  <c r="DW51" i="40"/>
  <c r="BX51" i="40" s="1"/>
  <c r="DW35" i="40"/>
  <c r="BX35" i="40" s="1"/>
  <c r="DX7" i="40"/>
  <c r="DW20" i="40"/>
  <c r="BX20" i="40" s="1"/>
  <c r="DW36" i="40"/>
  <c r="BX36" i="40" s="1"/>
  <c r="DW41" i="40"/>
  <c r="BX41" i="40" s="1"/>
  <c r="DW34" i="40"/>
  <c r="BX34" i="40" s="1"/>
  <c r="CB34" i="40" s="1"/>
  <c r="DW40" i="40"/>
  <c r="BX40" i="40" s="1"/>
  <c r="DW59" i="40"/>
  <c r="BX59" i="40" s="1"/>
  <c r="DW11" i="40"/>
  <c r="BX11" i="40" s="1"/>
  <c r="CB11" i="40" s="1"/>
  <c r="DW60" i="40"/>
  <c r="BX60" i="40" s="1"/>
  <c r="DW46" i="40"/>
  <c r="BX46" i="40" s="1"/>
  <c r="DW15" i="40"/>
  <c r="BX15" i="40" s="1"/>
  <c r="DW56" i="40"/>
  <c r="BX56" i="40" s="1"/>
  <c r="DW50" i="40"/>
  <c r="BX50" i="40" s="1"/>
  <c r="DW44" i="40"/>
  <c r="BX44" i="40" s="1"/>
  <c r="DW10" i="40"/>
  <c r="BX10" i="40" s="1"/>
  <c r="DW61" i="40"/>
  <c r="BX61" i="40" s="1"/>
  <c r="DW26" i="40"/>
  <c r="BX26" i="40" s="1"/>
  <c r="DW29" i="40"/>
  <c r="BX29" i="40" s="1"/>
  <c r="CB29" i="40" s="1"/>
  <c r="DW39" i="40"/>
  <c r="BX39" i="40" s="1"/>
  <c r="BP12" i="40"/>
  <c r="BP64" i="40"/>
  <c r="BP37" i="40"/>
  <c r="BT34" i="40"/>
  <c r="BT20" i="40"/>
  <c r="BT35" i="40"/>
  <c r="AW17" i="41"/>
  <c r="AX17" i="41" s="1"/>
  <c r="AX14" i="41"/>
  <c r="BE11" i="41"/>
  <c r="BD66" i="41"/>
  <c r="BA34" i="45"/>
  <c r="AZ37" i="45"/>
  <c r="BA50" i="45"/>
  <c r="BB50" i="45" s="1"/>
  <c r="BD50" i="45"/>
  <c r="BE50" i="45" s="1"/>
  <c r="BF50" i="45" s="1"/>
  <c r="BA29" i="45"/>
  <c r="AZ32" i="45"/>
  <c r="BA10" i="45"/>
  <c r="AZ65" i="45"/>
  <c r="BA60" i="45"/>
  <c r="BB60" i="45" s="1"/>
  <c r="BA59" i="45"/>
  <c r="AZ62" i="45"/>
  <c r="BD29" i="45"/>
  <c r="AX9" i="41"/>
  <c r="BT24" i="40"/>
  <c r="BD17" i="41"/>
  <c r="BD32" i="41"/>
  <c r="BB44" i="41"/>
  <c r="BC44" i="41" s="1"/>
  <c r="BB9" i="41"/>
  <c r="BD9" i="41" s="1"/>
  <c r="BD15" i="45"/>
  <c r="BE15" i="45" s="1"/>
  <c r="BF15" i="45" s="1"/>
  <c r="BD24" i="45"/>
  <c r="AT24" i="45"/>
  <c r="AS27" i="45"/>
  <c r="AT27" i="45" s="1"/>
  <c r="AT19" i="45"/>
  <c r="AS22" i="45"/>
  <c r="AT22" i="45" s="1"/>
  <c r="BD42" i="41"/>
  <c r="BD57" i="41"/>
  <c r="BT56" i="40"/>
  <c r="BT14" i="40"/>
  <c r="BT15" i="40"/>
  <c r="BD25" i="45"/>
  <c r="BE25" i="45" s="1"/>
  <c r="BF25" i="45" s="1"/>
  <c r="AH64" i="45"/>
  <c r="AG67" i="45"/>
  <c r="AH67" i="45" s="1"/>
  <c r="AS57" i="45"/>
  <c r="AT57" i="45" s="1"/>
  <c r="AT54" i="45"/>
  <c r="AT10" i="45"/>
  <c r="AS65" i="45"/>
  <c r="AT65" i="45" s="1"/>
  <c r="BT50" i="40"/>
  <c r="BL32" i="40"/>
  <c r="BT55" i="40"/>
  <c r="BL52" i="40"/>
  <c r="BL17" i="41"/>
  <c r="BI26" i="41"/>
  <c r="BJ26" i="41" s="1"/>
  <c r="BL26" i="41"/>
  <c r="BL21" i="41"/>
  <c r="BL61" i="41"/>
  <c r="BH27" i="41"/>
  <c r="BI30" i="41"/>
  <c r="BJ30" i="41" s="1"/>
  <c r="BL30" i="41"/>
  <c r="BB49" i="41"/>
  <c r="AT34" i="45"/>
  <c r="AV34" i="45" s="1"/>
  <c r="AS37" i="45"/>
  <c r="AT37" i="45" s="1"/>
  <c r="BD56" i="45"/>
  <c r="BE56" i="45" s="1"/>
  <c r="BF56" i="45" s="1"/>
  <c r="AS66" i="45"/>
  <c r="AT66" i="45" s="1"/>
  <c r="AT56" i="45"/>
  <c r="BD39" i="45"/>
  <c r="AT39" i="45"/>
  <c r="AS42" i="45"/>
  <c r="AT42" i="45" s="1"/>
  <c r="BD45" i="45"/>
  <c r="BE45" i="45" s="1"/>
  <c r="BF45" i="45" s="1"/>
  <c r="AW62" i="41"/>
  <c r="AX62" i="41" s="1"/>
  <c r="BP62" i="40"/>
  <c r="BP66" i="40"/>
  <c r="BT11" i="40"/>
  <c r="BT31" i="40"/>
  <c r="BP22" i="40"/>
  <c r="BP32" i="40"/>
  <c r="AW39" i="45"/>
  <c r="AV42" i="45"/>
  <c r="AW14" i="45"/>
  <c r="AV17" i="45"/>
  <c r="BA44" i="45"/>
  <c r="AZ47" i="45"/>
  <c r="DU21" i="45"/>
  <c r="BH21" i="45" s="1"/>
  <c r="BI21" i="45" s="1"/>
  <c r="BJ21" i="45" s="1"/>
  <c r="DU46" i="45"/>
  <c r="BH46" i="45" s="1"/>
  <c r="DU15" i="45"/>
  <c r="BH15" i="45" s="1"/>
  <c r="BI15" i="45" s="1"/>
  <c r="BJ15" i="45" s="1"/>
  <c r="DU39" i="45"/>
  <c r="BH39" i="45" s="1"/>
  <c r="DU41" i="45"/>
  <c r="BH41" i="45" s="1"/>
  <c r="BI41" i="45" s="1"/>
  <c r="BJ41" i="45" s="1"/>
  <c r="BK41" i="45" s="1"/>
  <c r="BK42" i="45" s="1"/>
  <c r="DU54" i="45"/>
  <c r="BH54" i="45" s="1"/>
  <c r="DU55" i="45"/>
  <c r="BH55" i="45" s="1"/>
  <c r="DU29" i="45"/>
  <c r="BH29" i="45" s="1"/>
  <c r="DU31" i="45"/>
  <c r="BH31" i="45" s="1"/>
  <c r="DU44" i="45"/>
  <c r="BH44" i="45" s="1"/>
  <c r="BL44" i="45" s="1"/>
  <c r="DU34" i="45"/>
  <c r="BH34" i="45" s="1"/>
  <c r="DU9" i="45"/>
  <c r="BH9" i="45" s="1"/>
  <c r="DU20" i="45"/>
  <c r="BH20" i="45" s="1"/>
  <c r="BI20" i="45" s="1"/>
  <c r="BJ20" i="45" s="1"/>
  <c r="DU50" i="45"/>
  <c r="BH50" i="45" s="1"/>
  <c r="BI50" i="45" s="1"/>
  <c r="BJ50" i="45" s="1"/>
  <c r="DU59" i="45"/>
  <c r="BH59" i="45" s="1"/>
  <c r="BL59" i="45" s="1"/>
  <c r="BM59" i="45" s="1"/>
  <c r="DU56" i="45"/>
  <c r="BH56" i="45" s="1"/>
  <c r="DV7" i="45"/>
  <c r="DU10" i="45"/>
  <c r="BH10" i="45" s="1"/>
  <c r="DU35" i="45"/>
  <c r="BH35" i="45" s="1"/>
  <c r="BI35" i="45" s="1"/>
  <c r="BJ35" i="45" s="1"/>
  <c r="DU49" i="45"/>
  <c r="BH49" i="45" s="1"/>
  <c r="DU30" i="45"/>
  <c r="BH30" i="45" s="1"/>
  <c r="DU26" i="45"/>
  <c r="BH26" i="45" s="1"/>
  <c r="BI26" i="45" s="1"/>
  <c r="BJ26" i="45" s="1"/>
  <c r="DU36" i="45"/>
  <c r="BH36" i="45" s="1"/>
  <c r="BI36" i="45" s="1"/>
  <c r="BJ36" i="45" s="1"/>
  <c r="DU24" i="45"/>
  <c r="BH24" i="45" s="1"/>
  <c r="DU16" i="45"/>
  <c r="BH16" i="45" s="1"/>
  <c r="DU19" i="45"/>
  <c r="BH19" i="45" s="1"/>
  <c r="DU14" i="45"/>
  <c r="BH14" i="45" s="1"/>
  <c r="BL14" i="45" s="1"/>
  <c r="DU60" i="45"/>
  <c r="BH60" i="45" s="1"/>
  <c r="BI60" i="45" s="1"/>
  <c r="BJ60" i="45" s="1"/>
  <c r="DU45" i="45"/>
  <c r="BH45" i="45" s="1"/>
  <c r="BI45" i="45" s="1"/>
  <c r="BJ45" i="45" s="1"/>
  <c r="DU11" i="45"/>
  <c r="BH11" i="45" s="1"/>
  <c r="BL11" i="45" s="1"/>
  <c r="DU40" i="45"/>
  <c r="BH40" i="45" s="1"/>
  <c r="BI40" i="45" s="1"/>
  <c r="BJ40" i="45" s="1"/>
  <c r="DU51" i="45"/>
  <c r="BH51" i="45" s="1"/>
  <c r="BI51" i="45" s="1"/>
  <c r="BJ51" i="45" s="1"/>
  <c r="BL51" i="45" s="1"/>
  <c r="BM51" i="45" s="1"/>
  <c r="BN51" i="45" s="1"/>
  <c r="DU61" i="45"/>
  <c r="BH61" i="45" s="1"/>
  <c r="BI61" i="45" s="1"/>
  <c r="BJ61" i="45" s="1"/>
  <c r="DU25" i="45"/>
  <c r="BH25" i="45" s="1"/>
  <c r="BA9" i="45"/>
  <c r="AZ12" i="45"/>
  <c r="AZ64" i="45"/>
  <c r="BA19" i="45"/>
  <c r="AZ22" i="45"/>
  <c r="AX24" i="41"/>
  <c r="AW27" i="41"/>
  <c r="BL27" i="40"/>
  <c r="BL22" i="40"/>
  <c r="BT61" i="40"/>
  <c r="BD36" i="45"/>
  <c r="BE36" i="45" s="1"/>
  <c r="BF36" i="45" s="1"/>
  <c r="AV27" i="45"/>
  <c r="AW24" i="45"/>
  <c r="AW19" i="45"/>
  <c r="AV22" i="45"/>
  <c r="BD40" i="45"/>
  <c r="BE40" i="45" s="1"/>
  <c r="BF40" i="45" s="1"/>
  <c r="BF39" i="41"/>
  <c r="AX34" i="41"/>
  <c r="AW37" i="41"/>
  <c r="AW65" i="41"/>
  <c r="BT60" i="40"/>
  <c r="BT30" i="40"/>
  <c r="BT45" i="40"/>
  <c r="BL47" i="40"/>
  <c r="AX44" i="41"/>
  <c r="AW47" i="41"/>
  <c r="AW10" i="45"/>
  <c r="AV65" i="45"/>
  <c r="BD9" i="45"/>
  <c r="AW42" i="41"/>
  <c r="AX39" i="41"/>
  <c r="BL66" i="40"/>
  <c r="BT59" i="40"/>
  <c r="BT36" i="40"/>
  <c r="BT49" i="40"/>
  <c r="BD52" i="41"/>
  <c r="BH47" i="41"/>
  <c r="BL55" i="41"/>
  <c r="BH12" i="41"/>
  <c r="BH64" i="41"/>
  <c r="BL9" i="41"/>
  <c r="BH42" i="41"/>
  <c r="BL39" i="41"/>
  <c r="BL50" i="41"/>
  <c r="DV24" i="41"/>
  <c r="BP24" i="41" s="1"/>
  <c r="DV35" i="41"/>
  <c r="BP35" i="41" s="1"/>
  <c r="DV10" i="41"/>
  <c r="BP10" i="41" s="1"/>
  <c r="DV34" i="41"/>
  <c r="BP34" i="41" s="1"/>
  <c r="DV45" i="41"/>
  <c r="BP45" i="41" s="1"/>
  <c r="DV49" i="41"/>
  <c r="BP49" i="41" s="1"/>
  <c r="DV25" i="41"/>
  <c r="BP25" i="41" s="1"/>
  <c r="DV59" i="41"/>
  <c r="BP59" i="41" s="1"/>
  <c r="DV40" i="41"/>
  <c r="BP40" i="41" s="1"/>
  <c r="DV11" i="41"/>
  <c r="BP11" i="41" s="1"/>
  <c r="DV31" i="41"/>
  <c r="BP31" i="41" s="1"/>
  <c r="DV51" i="41"/>
  <c r="BP51" i="41" s="1"/>
  <c r="DV39" i="41"/>
  <c r="BP39" i="41" s="1"/>
  <c r="DV14" i="41"/>
  <c r="BP14" i="41" s="1"/>
  <c r="DV54" i="41"/>
  <c r="BP54" i="41" s="1"/>
  <c r="DV15" i="41"/>
  <c r="BP15" i="41" s="1"/>
  <c r="DW7" i="41"/>
  <c r="DV16" i="41"/>
  <c r="BP16" i="41" s="1"/>
  <c r="DV20" i="41"/>
  <c r="BP20" i="41" s="1"/>
  <c r="DV21" i="41"/>
  <c r="BP21" i="41" s="1"/>
  <c r="DV61" i="41"/>
  <c r="BP61" i="41" s="1"/>
  <c r="DV46" i="41"/>
  <c r="BP46" i="41" s="1"/>
  <c r="DV56" i="41"/>
  <c r="BP56" i="41" s="1"/>
  <c r="DV41" i="41"/>
  <c r="BP41" i="41" s="1"/>
  <c r="DV26" i="41"/>
  <c r="BP26" i="41" s="1"/>
  <c r="DV44" i="41"/>
  <c r="BP44" i="41" s="1"/>
  <c r="DV50" i="41"/>
  <c r="BP50" i="41" s="1"/>
  <c r="DV60" i="41"/>
  <c r="BP60" i="41" s="1"/>
  <c r="DV55" i="41"/>
  <c r="BP55" i="41" s="1"/>
  <c r="DV30" i="41"/>
  <c r="BP30" i="41" s="1"/>
  <c r="DV36" i="41"/>
  <c r="BP36" i="41" s="1"/>
  <c r="DV9" i="41"/>
  <c r="BP9" i="41" s="1"/>
  <c r="DV19" i="41"/>
  <c r="BP19" i="41" s="1"/>
  <c r="DV29" i="41"/>
  <c r="BP29" i="41" s="1"/>
  <c r="BH62" i="41"/>
  <c r="BD34" i="45"/>
  <c r="BD26" i="45"/>
  <c r="BE26" i="45" s="1"/>
  <c r="BF26" i="45" s="1"/>
  <c r="AT49" i="45"/>
  <c r="AV49" i="45" s="1"/>
  <c r="AS52" i="45"/>
  <c r="AT52" i="45" s="1"/>
  <c r="AS62" i="45"/>
  <c r="AT62" i="45" s="1"/>
  <c r="AT59" i="45"/>
  <c r="BL57" i="40"/>
  <c r="AO17" i="48"/>
  <c r="AP17" i="48" s="1"/>
  <c r="AY66" i="48"/>
  <c r="AN67" i="48"/>
  <c r="BD55" i="48"/>
  <c r="BD51" i="48"/>
  <c r="BE51" i="48" s="1"/>
  <c r="BF51" i="48" s="1"/>
  <c r="BD21" i="48"/>
  <c r="BE21" i="48" s="1"/>
  <c r="BF21" i="48" s="1"/>
  <c r="BE24" i="48"/>
  <c r="AK67" i="48"/>
  <c r="AL67" i="48" s="1"/>
  <c r="AL64" i="48"/>
  <c r="AU65" i="48"/>
  <c r="AU12" i="48"/>
  <c r="AT49" i="48"/>
  <c r="AS52" i="48"/>
  <c r="AT52" i="48" s="1"/>
  <c r="AV47" i="48"/>
  <c r="AW44" i="48"/>
  <c r="AS37" i="48"/>
  <c r="AT37" i="48" s="1"/>
  <c r="AT34" i="48"/>
  <c r="DU36" i="48"/>
  <c r="BH36" i="48" s="1"/>
  <c r="BL36" i="48" s="1"/>
  <c r="DU41" i="48"/>
  <c r="BH41" i="48" s="1"/>
  <c r="BL41" i="48" s="1"/>
  <c r="DU26" i="48"/>
  <c r="BH26" i="48" s="1"/>
  <c r="DV7" i="48"/>
  <c r="BA15" i="48"/>
  <c r="BB15" i="48" s="1"/>
  <c r="BD15" i="48"/>
  <c r="BE15" i="48" s="1"/>
  <c r="BF15" i="48" s="1"/>
  <c r="AZ32" i="48"/>
  <c r="BA29" i="48"/>
  <c r="BD29" i="48"/>
  <c r="BA36" i="48"/>
  <c r="BB36" i="48" s="1"/>
  <c r="BD36" i="48"/>
  <c r="BE36" i="48" s="1"/>
  <c r="BF36" i="48" s="1"/>
  <c r="AZ47" i="48"/>
  <c r="BA44" i="48"/>
  <c r="AZ52" i="48"/>
  <c r="BA49" i="48"/>
  <c r="BD49" i="48"/>
  <c r="BA56" i="48"/>
  <c r="BB56" i="48" s="1"/>
  <c r="BD56" i="48"/>
  <c r="AP49" i="48"/>
  <c r="AO52" i="48"/>
  <c r="AP52" i="48" s="1"/>
  <c r="AG67" i="48"/>
  <c r="AH67" i="48" s="1"/>
  <c r="AH64" i="48"/>
  <c r="AU52" i="48"/>
  <c r="AW10" i="48"/>
  <c r="BD54" i="48"/>
  <c r="AS27" i="48"/>
  <c r="AT27" i="48" s="1"/>
  <c r="AT24" i="48"/>
  <c r="AU24" i="48" s="1"/>
  <c r="AS66" i="48"/>
  <c r="AT66" i="48" s="1"/>
  <c r="AT11" i="48"/>
  <c r="BC25" i="48"/>
  <c r="BC27" i="48" s="1"/>
  <c r="AY37" i="48"/>
  <c r="BC34" i="48"/>
  <c r="BE34" i="48" s="1"/>
  <c r="BC50" i="48"/>
  <c r="BC52" i="48" s="1"/>
  <c r="AV42" i="48"/>
  <c r="AW39" i="48"/>
  <c r="AX49" i="48"/>
  <c r="AO64" i="48"/>
  <c r="AO12" i="48"/>
  <c r="AP12" i="48" s="1"/>
  <c r="AP9" i="48"/>
  <c r="AU32" i="48"/>
  <c r="AV29" i="48"/>
  <c r="AV64" i="48" s="1"/>
  <c r="AS47" i="48"/>
  <c r="AT47" i="48" s="1"/>
  <c r="AT44" i="48"/>
  <c r="AS32" i="48"/>
  <c r="AT32" i="48" s="1"/>
  <c r="AT29" i="48"/>
  <c r="AV22" i="48"/>
  <c r="AW19" i="48"/>
  <c r="AS22" i="48"/>
  <c r="AT22" i="48" s="1"/>
  <c r="AT19" i="48"/>
  <c r="AO65" i="48"/>
  <c r="AP65" i="48" s="1"/>
  <c r="AO66" i="48"/>
  <c r="AP66" i="48" s="1"/>
  <c r="AP11" i="48"/>
  <c r="AZ64" i="48"/>
  <c r="BA9" i="48"/>
  <c r="AZ12" i="48"/>
  <c r="BA16" i="48"/>
  <c r="BB16" i="48" s="1"/>
  <c r="BD16" i="48" s="1"/>
  <c r="BE16" i="48" s="1"/>
  <c r="BF16" i="48" s="1"/>
  <c r="BA25" i="48"/>
  <c r="BB25" i="48" s="1"/>
  <c r="AZ42" i="48"/>
  <c r="BA39" i="48"/>
  <c r="BA45" i="48"/>
  <c r="BB45" i="48" s="1"/>
  <c r="BD45" i="48"/>
  <c r="BE45" i="48" s="1"/>
  <c r="BF45" i="48" s="1"/>
  <c r="BA50" i="48"/>
  <c r="BB50" i="48" s="1"/>
  <c r="BD50" i="48"/>
  <c r="AZ62" i="48"/>
  <c r="BA59" i="48"/>
  <c r="BD59" i="48"/>
  <c r="AO37" i="48"/>
  <c r="AP37" i="48" s="1"/>
  <c r="AP34" i="48"/>
  <c r="AV65" i="48"/>
  <c r="AO62" i="48"/>
  <c r="AP62" i="48" s="1"/>
  <c r="AP59" i="48"/>
  <c r="BD31" i="48"/>
  <c r="BE31" i="48" s="1"/>
  <c r="BF31" i="48" s="1"/>
  <c r="AY17" i="48"/>
  <c r="BC14" i="48"/>
  <c r="BC17" i="48" s="1"/>
  <c r="AY47" i="48"/>
  <c r="BC44" i="48"/>
  <c r="BC47" i="48" s="1"/>
  <c r="AY52" i="48"/>
  <c r="BC61" i="48"/>
  <c r="BC62" i="48" s="1"/>
  <c r="AS42" i="48"/>
  <c r="AT42" i="48" s="1"/>
  <c r="AT39" i="48"/>
  <c r="AS17" i="48"/>
  <c r="AT17" i="48" s="1"/>
  <c r="AT14" i="48"/>
  <c r="AV52" i="48"/>
  <c r="AU66" i="48"/>
  <c r="AO27" i="48"/>
  <c r="AP27" i="48" s="1"/>
  <c r="AP24" i="48"/>
  <c r="AS62" i="48"/>
  <c r="AT62" i="48" s="1"/>
  <c r="AT59" i="48"/>
  <c r="AS64" i="48"/>
  <c r="AS12" i="48"/>
  <c r="AT12" i="48" s="1"/>
  <c r="AT9" i="48"/>
  <c r="AU47" i="48"/>
  <c r="AW51" i="48"/>
  <c r="AX51" i="48" s="1"/>
  <c r="AZ65" i="48"/>
  <c r="BA10" i="48"/>
  <c r="BD10" i="48"/>
  <c r="AZ17" i="48"/>
  <c r="BA14" i="48"/>
  <c r="AZ22" i="48"/>
  <c r="BA19" i="48"/>
  <c r="BA26" i="48"/>
  <c r="BB26" i="48" s="1"/>
  <c r="BD26" i="48"/>
  <c r="BE26" i="48" s="1"/>
  <c r="BF26" i="48" s="1"/>
  <c r="BA40" i="48"/>
  <c r="BB40" i="48" s="1"/>
  <c r="BC40" i="48" s="1"/>
  <c r="BD40" i="48"/>
  <c r="AZ57" i="48"/>
  <c r="BA54" i="48"/>
  <c r="AM67" i="48"/>
  <c r="BD60" i="48"/>
  <c r="BE60" i="48" s="1"/>
  <c r="BF60" i="48" s="1"/>
  <c r="AV57" i="48"/>
  <c r="AW54" i="48"/>
  <c r="AS57" i="48"/>
  <c r="AT57" i="48" s="1"/>
  <c r="AT54" i="48"/>
  <c r="DG36" i="48"/>
  <c r="BG36" i="48" s="1"/>
  <c r="DG41" i="48"/>
  <c r="BG41" i="48" s="1"/>
  <c r="BK41" i="48" s="1"/>
  <c r="DG26" i="48"/>
  <c r="BG26" i="48" s="1"/>
  <c r="DH7" i="48"/>
  <c r="AY27" i="48"/>
  <c r="BC35" i="48"/>
  <c r="BC41" i="48"/>
  <c r="AY62" i="48"/>
  <c r="AO57" i="48"/>
  <c r="AP57" i="48" s="1"/>
  <c r="AP54" i="48"/>
  <c r="BE39" i="48"/>
  <c r="AV17" i="48"/>
  <c r="AW14" i="48"/>
  <c r="AS65" i="48"/>
  <c r="AT65" i="48" s="1"/>
  <c r="AT10" i="48"/>
  <c r="AW9" i="48"/>
  <c r="AV12" i="48"/>
  <c r="AR67" i="48"/>
  <c r="AW59" i="48"/>
  <c r="AV37" i="48"/>
  <c r="AW34" i="48"/>
  <c r="AZ66" i="48"/>
  <c r="BA11" i="48"/>
  <c r="AZ27" i="48"/>
  <c r="BA24" i="48"/>
  <c r="BA20" i="48"/>
  <c r="BB20" i="48" s="1"/>
  <c r="BD20" i="48"/>
  <c r="BE20" i="48" s="1"/>
  <c r="BF20" i="48" s="1"/>
  <c r="AZ37" i="48"/>
  <c r="BA34" i="48"/>
  <c r="BA35" i="48"/>
  <c r="BB35" i="48" s="1"/>
  <c r="BD35" i="48"/>
  <c r="BA41" i="48"/>
  <c r="BB41" i="48" s="1"/>
  <c r="BD41" i="48"/>
  <c r="BA61" i="48"/>
  <c r="BB61" i="48" s="1"/>
  <c r="BD61" i="48"/>
  <c r="AO42" i="48"/>
  <c r="AP42" i="48" s="1"/>
  <c r="AQ67" i="48"/>
  <c r="BD46" i="48"/>
  <c r="BE46" i="48" s="1"/>
  <c r="BF46" i="48" s="1"/>
  <c r="AW31" i="48"/>
  <c r="AX31" i="48" s="1"/>
  <c r="AV66" i="48"/>
  <c r="AW11" i="48"/>
  <c r="AU22" i="48"/>
  <c r="AP47" i="48"/>
  <c r="AY64" i="48"/>
  <c r="AY12" i="48"/>
  <c r="BC9" i="48"/>
  <c r="AY22" i="48"/>
  <c r="AY32" i="48"/>
  <c r="AY57" i="48"/>
  <c r="BC54" i="48"/>
  <c r="BC56" i="48"/>
  <c r="BK35" i="41" l="1"/>
  <c r="BM35" i="41" s="1"/>
  <c r="BN35" i="41" s="1"/>
  <c r="BK19" i="41"/>
  <c r="BA37" i="29"/>
  <c r="BB37" i="29" s="1"/>
  <c r="BA32" i="41"/>
  <c r="BB32" i="41" s="1"/>
  <c r="BA27" i="41"/>
  <c r="BB27" i="41" s="1"/>
  <c r="BI10" i="41"/>
  <c r="BJ10" i="41" s="1"/>
  <c r="BM51" i="29"/>
  <c r="BN51" i="29" s="1"/>
  <c r="AX12" i="29"/>
  <c r="BI19" i="29"/>
  <c r="BJ19" i="29" s="1"/>
  <c r="AX32" i="29"/>
  <c r="BI31" i="29"/>
  <c r="BJ31" i="29" s="1"/>
  <c r="BI55" i="41"/>
  <c r="BJ55" i="41" s="1"/>
  <c r="BA22" i="29"/>
  <c r="BB22" i="29" s="1"/>
  <c r="AX32" i="41"/>
  <c r="AX27" i="41"/>
  <c r="BC22" i="29"/>
  <c r="AX49" i="41"/>
  <c r="AW57" i="41"/>
  <c r="AX57" i="41" s="1"/>
  <c r="BE29" i="41"/>
  <c r="BE32" i="41" s="1"/>
  <c r="BF32" i="41" s="1"/>
  <c r="BE59" i="29"/>
  <c r="BE62" i="29" s="1"/>
  <c r="BF62" i="29" s="1"/>
  <c r="BI35" i="29"/>
  <c r="BJ35" i="29" s="1"/>
  <c r="BI16" i="29"/>
  <c r="BJ16" i="29" s="1"/>
  <c r="BA64" i="41"/>
  <c r="BB64" i="41" s="1"/>
  <c r="BM36" i="29"/>
  <c r="BN36" i="29" s="1"/>
  <c r="BM21" i="29"/>
  <c r="BN21" i="29" s="1"/>
  <c r="BI21" i="41"/>
  <c r="BJ21" i="41" s="1"/>
  <c r="BI21" i="29"/>
  <c r="BJ21" i="29" s="1"/>
  <c r="BI29" i="41"/>
  <c r="BJ29" i="41" s="1"/>
  <c r="AX42" i="41"/>
  <c r="BB42" i="29"/>
  <c r="BI45" i="29"/>
  <c r="BJ45" i="29" s="1"/>
  <c r="BI45" i="41"/>
  <c r="BJ45" i="41" s="1"/>
  <c r="BM46" i="29"/>
  <c r="BN46" i="29" s="1"/>
  <c r="BI46" i="29"/>
  <c r="BJ46" i="29" s="1"/>
  <c r="AX47" i="41"/>
  <c r="BM50" i="41"/>
  <c r="BN50" i="41" s="1"/>
  <c r="BI50" i="41"/>
  <c r="BJ50" i="41" s="1"/>
  <c r="BA62" i="29"/>
  <c r="BB62" i="29" s="1"/>
  <c r="BI61" i="41"/>
  <c r="BJ61" i="41" s="1"/>
  <c r="AW64" i="41"/>
  <c r="AX64" i="41" s="1"/>
  <c r="BI59" i="41"/>
  <c r="AW22" i="41"/>
  <c r="AX22" i="41" s="1"/>
  <c r="BA32" i="29"/>
  <c r="BB32" i="29" s="1"/>
  <c r="BI57" i="46"/>
  <c r="BJ57" i="46" s="1"/>
  <c r="BA52" i="41"/>
  <c r="BB52" i="41" s="1"/>
  <c r="AW66" i="29"/>
  <c r="AX66" i="29" s="1"/>
  <c r="BA27" i="29"/>
  <c r="BB27" i="29" s="1"/>
  <c r="BE62" i="46"/>
  <c r="BF62" i="46" s="1"/>
  <c r="BA47" i="41"/>
  <c r="BB47" i="41" s="1"/>
  <c r="AX37" i="29"/>
  <c r="AW52" i="29"/>
  <c r="AX52" i="29" s="1"/>
  <c r="BE36" i="41"/>
  <c r="BF36" i="41" s="1"/>
  <c r="BI46" i="41"/>
  <c r="BJ46" i="41" s="1"/>
  <c r="BL46" i="41" s="1"/>
  <c r="BM46" i="41" s="1"/>
  <c r="BN46" i="41" s="1"/>
  <c r="BC52" i="41"/>
  <c r="BM36" i="41"/>
  <c r="BN36" i="41" s="1"/>
  <c r="BM30" i="41"/>
  <c r="BN30" i="41" s="1"/>
  <c r="BI36" i="41"/>
  <c r="BJ36" i="41" s="1"/>
  <c r="BM41" i="29"/>
  <c r="BN41" i="29" s="1"/>
  <c r="BK56" i="41"/>
  <c r="BM56" i="41" s="1"/>
  <c r="BN56" i="41" s="1"/>
  <c r="BK31" i="41"/>
  <c r="BK32" i="41" s="1"/>
  <c r="BG37" i="29"/>
  <c r="BM61" i="41"/>
  <c r="BN61" i="41" s="1"/>
  <c r="BM26" i="41"/>
  <c r="BN26" i="41" s="1"/>
  <c r="BM55" i="41"/>
  <c r="BN55" i="41" s="1"/>
  <c r="BK20" i="41"/>
  <c r="BM20" i="41" s="1"/>
  <c r="BN20" i="41" s="1"/>
  <c r="BQ45" i="46"/>
  <c r="BR45" i="46" s="1"/>
  <c r="BM45" i="29"/>
  <c r="BN45" i="29" s="1"/>
  <c r="AW12" i="41"/>
  <c r="AX12" i="41" s="1"/>
  <c r="BQ55" i="46"/>
  <c r="BR55" i="46" s="1"/>
  <c r="BU45" i="46"/>
  <c r="BV45" i="46" s="1"/>
  <c r="BQ25" i="46"/>
  <c r="BR25" i="46" s="1"/>
  <c r="AW66" i="41"/>
  <c r="AX66" i="41" s="1"/>
  <c r="AW27" i="29"/>
  <c r="AX27" i="29" s="1"/>
  <c r="BC27" i="41"/>
  <c r="BE12" i="46"/>
  <c r="BF12" i="46" s="1"/>
  <c r="BA57" i="41"/>
  <c r="BB57" i="41" s="1"/>
  <c r="AO67" i="41"/>
  <c r="AP67" i="41" s="1"/>
  <c r="BT50" i="46"/>
  <c r="BU50" i="46" s="1"/>
  <c r="BV50" i="46" s="1"/>
  <c r="BL17" i="46"/>
  <c r="BA42" i="41"/>
  <c r="BB42" i="41" s="1"/>
  <c r="BB59" i="41"/>
  <c r="BB34" i="29"/>
  <c r="AS67" i="29"/>
  <c r="AT67" i="29" s="1"/>
  <c r="BE22" i="46"/>
  <c r="BF22" i="46" s="1"/>
  <c r="BQ20" i="46"/>
  <c r="BR20" i="46" s="1"/>
  <c r="BK37" i="41"/>
  <c r="BL62" i="46"/>
  <c r="BC17" i="29"/>
  <c r="BI22" i="46"/>
  <c r="BJ22" i="46" s="1"/>
  <c r="BA22" i="41"/>
  <c r="BB22" i="41" s="1"/>
  <c r="BQ9" i="46"/>
  <c r="BR9" i="46" s="1"/>
  <c r="BU41" i="46"/>
  <c r="BV41" i="46" s="1"/>
  <c r="BI32" i="46"/>
  <c r="BJ32" i="46" s="1"/>
  <c r="BA17" i="29"/>
  <c r="BB17" i="29" s="1"/>
  <c r="AW67" i="46"/>
  <c r="AX67" i="46" s="1"/>
  <c r="BQ30" i="46"/>
  <c r="BR30" i="46" s="1"/>
  <c r="BA64" i="29"/>
  <c r="BB64" i="29" s="1"/>
  <c r="BA47" i="29"/>
  <c r="BB47" i="29" s="1"/>
  <c r="BB44" i="29"/>
  <c r="BA57" i="29"/>
  <c r="BB57" i="29" s="1"/>
  <c r="AO67" i="29"/>
  <c r="AP67" i="29" s="1"/>
  <c r="BE17" i="29"/>
  <c r="AW64" i="29"/>
  <c r="AX64" i="29" s="1"/>
  <c r="BL37" i="46"/>
  <c r="BC12" i="41"/>
  <c r="BI37" i="46"/>
  <c r="BJ37" i="46" s="1"/>
  <c r="BE66" i="46"/>
  <c r="BF66" i="46" s="1"/>
  <c r="BI62" i="46"/>
  <c r="BJ62" i="46" s="1"/>
  <c r="BI65" i="46"/>
  <c r="BJ65" i="46" s="1"/>
  <c r="BK42" i="29"/>
  <c r="BC42" i="41"/>
  <c r="AS67" i="41"/>
  <c r="AT67" i="41" s="1"/>
  <c r="BA37" i="41"/>
  <c r="BB37" i="41" s="1"/>
  <c r="BA12" i="41"/>
  <c r="BB12" i="41" s="1"/>
  <c r="BE64" i="46"/>
  <c r="BF64" i="46" s="1"/>
  <c r="BT16" i="46"/>
  <c r="BU16" i="46" s="1"/>
  <c r="BV16" i="46" s="1"/>
  <c r="BQ41" i="46"/>
  <c r="BR41" i="46" s="1"/>
  <c r="BI17" i="46"/>
  <c r="BJ17" i="46" s="1"/>
  <c r="BU20" i="46"/>
  <c r="BV20" i="46" s="1"/>
  <c r="BU60" i="46"/>
  <c r="BV60" i="46" s="1"/>
  <c r="BQ60" i="46"/>
  <c r="BR60" i="46" s="1"/>
  <c r="BC57" i="29"/>
  <c r="BI47" i="46"/>
  <c r="BJ47" i="46" s="1"/>
  <c r="BQ31" i="46"/>
  <c r="BR31" i="46" s="1"/>
  <c r="BE37" i="46"/>
  <c r="BF37" i="46" s="1"/>
  <c r="BE47" i="46"/>
  <c r="BF47" i="46" s="1"/>
  <c r="BD67" i="46"/>
  <c r="BQ29" i="46"/>
  <c r="BR29" i="46" s="1"/>
  <c r="BL42" i="46"/>
  <c r="BC22" i="41"/>
  <c r="BI12" i="46"/>
  <c r="BJ12" i="46" s="1"/>
  <c r="BE21" i="29"/>
  <c r="BF21" i="29" s="1"/>
  <c r="BN25" i="46"/>
  <c r="BM27" i="46"/>
  <c r="BN27" i="46" s="1"/>
  <c r="BF40" i="41"/>
  <c r="BE42" i="41"/>
  <c r="BM29" i="41"/>
  <c r="BN29" i="41" s="1"/>
  <c r="BM15" i="29"/>
  <c r="BN15" i="29" s="1"/>
  <c r="BC57" i="41"/>
  <c r="BE54" i="41"/>
  <c r="BK44" i="41"/>
  <c r="BG47" i="41"/>
  <c r="BG52" i="29"/>
  <c r="BK49" i="29"/>
  <c r="BM49" i="29" s="1"/>
  <c r="BG17" i="29"/>
  <c r="BC47" i="29"/>
  <c r="BE44" i="29"/>
  <c r="BA62" i="41"/>
  <c r="BB62" i="41" s="1"/>
  <c r="BA65" i="29"/>
  <c r="BB65" i="29" s="1"/>
  <c r="BM31" i="29"/>
  <c r="BN31" i="29" s="1"/>
  <c r="BI15" i="29"/>
  <c r="BJ15" i="29" s="1"/>
  <c r="BQ54" i="46"/>
  <c r="BR54" i="46" s="1"/>
  <c r="BS54" i="46" s="1"/>
  <c r="BS64" i="46" s="1"/>
  <c r="BI14" i="29"/>
  <c r="BJ14" i="29" s="1"/>
  <c r="BA12" i="29"/>
  <c r="BB12" i="29" s="1"/>
  <c r="AW17" i="29"/>
  <c r="AX17" i="29" s="1"/>
  <c r="BU30" i="46"/>
  <c r="BV30" i="46" s="1"/>
  <c r="BL57" i="46"/>
  <c r="BM54" i="46"/>
  <c r="BK39" i="41"/>
  <c r="BM39" i="41" s="1"/>
  <c r="BG42" i="41"/>
  <c r="BF10" i="46"/>
  <c r="BE65" i="46"/>
  <c r="BF65" i="46" s="1"/>
  <c r="BK11" i="29"/>
  <c r="BE49" i="41"/>
  <c r="BT44" i="46"/>
  <c r="BK25" i="29"/>
  <c r="BM25" i="29" s="1"/>
  <c r="BN25" i="29" s="1"/>
  <c r="BG57" i="29"/>
  <c r="BK54" i="29"/>
  <c r="BG42" i="29"/>
  <c r="BK60" i="29"/>
  <c r="BM60" i="29" s="1"/>
  <c r="BN60" i="29" s="1"/>
  <c r="BL12" i="46"/>
  <c r="BL64" i="46"/>
  <c r="BM9" i="46"/>
  <c r="BN9" i="46" s="1"/>
  <c r="BL52" i="46"/>
  <c r="BM49" i="46"/>
  <c r="AX39" i="29"/>
  <c r="AW42" i="29"/>
  <c r="AX42" i="29" s="1"/>
  <c r="AU67" i="41"/>
  <c r="AX59" i="29"/>
  <c r="AW62" i="29"/>
  <c r="AX62" i="29" s="1"/>
  <c r="BP37" i="46"/>
  <c r="BT34" i="46"/>
  <c r="BU34" i="46" s="1"/>
  <c r="BV34" i="46" s="1"/>
  <c r="BT46" i="46"/>
  <c r="BU46" i="46" s="1"/>
  <c r="BV46" i="46" s="1"/>
  <c r="BP65" i="46"/>
  <c r="BT10" i="46"/>
  <c r="BT35" i="46"/>
  <c r="BU35" i="46" s="1"/>
  <c r="BV35" i="46" s="1"/>
  <c r="BC66" i="41"/>
  <c r="BK51" i="41"/>
  <c r="BM51" i="41" s="1"/>
  <c r="BN51" i="41" s="1"/>
  <c r="BG64" i="41"/>
  <c r="BG12" i="41"/>
  <c r="BG27" i="41"/>
  <c r="BK24" i="41"/>
  <c r="BK61" i="29"/>
  <c r="BM61" i="29" s="1"/>
  <c r="BN61" i="29" s="1"/>
  <c r="BT24" i="46"/>
  <c r="BU24" i="46" s="1"/>
  <c r="BP27" i="46"/>
  <c r="BT54" i="46"/>
  <c r="BP57" i="46"/>
  <c r="BT21" i="46"/>
  <c r="BU21" i="46" s="1"/>
  <c r="BV21" i="46" s="1"/>
  <c r="BI41" i="41"/>
  <c r="BJ41" i="41" s="1"/>
  <c r="BI42" i="46"/>
  <c r="BJ42" i="46" s="1"/>
  <c r="BI16" i="41"/>
  <c r="BJ16" i="41" s="1"/>
  <c r="AX65" i="41"/>
  <c r="BA66" i="41"/>
  <c r="BB66" i="41" s="1"/>
  <c r="BI51" i="41"/>
  <c r="BJ51" i="41" s="1"/>
  <c r="BI11" i="29"/>
  <c r="BJ11" i="29" s="1"/>
  <c r="BU55" i="46"/>
  <c r="BV55" i="46" s="1"/>
  <c r="BA52" i="29"/>
  <c r="BB52" i="29" s="1"/>
  <c r="BA67" i="46"/>
  <c r="BB67" i="46" s="1"/>
  <c r="AW65" i="29"/>
  <c r="AX65" i="29" s="1"/>
  <c r="BI54" i="29"/>
  <c r="BI57" i="29" s="1"/>
  <c r="BI64" i="46"/>
  <c r="BJ64" i="46" s="1"/>
  <c r="BQ34" i="46"/>
  <c r="BR34" i="46" s="1"/>
  <c r="BE49" i="29"/>
  <c r="BF49" i="29" s="1"/>
  <c r="AX47" i="29"/>
  <c r="BT56" i="46"/>
  <c r="BU56" i="46" s="1"/>
  <c r="BV56" i="46" s="1"/>
  <c r="BC32" i="29"/>
  <c r="BE29" i="29"/>
  <c r="BC12" i="29"/>
  <c r="BC64" i="29"/>
  <c r="BT15" i="46"/>
  <c r="BU15" i="46" s="1"/>
  <c r="BV15" i="46" s="1"/>
  <c r="BL66" i="46"/>
  <c r="BM11" i="46"/>
  <c r="BN11" i="46" s="1"/>
  <c r="BK14" i="41"/>
  <c r="BG17" i="41"/>
  <c r="BK54" i="41"/>
  <c r="BG57" i="41"/>
  <c r="BG65" i="41"/>
  <c r="DH9" i="41"/>
  <c r="BO9" i="41" s="1"/>
  <c r="BQ9" i="41" s="1"/>
  <c r="DH54" i="41"/>
  <c r="BO54" i="41" s="1"/>
  <c r="BQ54" i="41" s="1"/>
  <c r="DH55" i="41"/>
  <c r="BO55" i="41" s="1"/>
  <c r="BQ55" i="41" s="1"/>
  <c r="BR55" i="41" s="1"/>
  <c r="BT55" i="41" s="1"/>
  <c r="DH50" i="41"/>
  <c r="BO50" i="41" s="1"/>
  <c r="BS50" i="41" s="1"/>
  <c r="DH25" i="41"/>
  <c r="BO25" i="41" s="1"/>
  <c r="BS25" i="41" s="1"/>
  <c r="DH56" i="41"/>
  <c r="BO56" i="41" s="1"/>
  <c r="DH31" i="41"/>
  <c r="BO31" i="41" s="1"/>
  <c r="BS31" i="41" s="1"/>
  <c r="DH26" i="41"/>
  <c r="BO26" i="41" s="1"/>
  <c r="BS26" i="41" s="1"/>
  <c r="DI7" i="41"/>
  <c r="DH36" i="41"/>
  <c r="BO36" i="41" s="1"/>
  <c r="BS36" i="41" s="1"/>
  <c r="DH34" i="41"/>
  <c r="BO34" i="41" s="1"/>
  <c r="BS34" i="41" s="1"/>
  <c r="DH29" i="41"/>
  <c r="BO29" i="41" s="1"/>
  <c r="BQ29" i="41" s="1"/>
  <c r="DH10" i="41"/>
  <c r="BO10" i="41" s="1"/>
  <c r="BQ10" i="41" s="1"/>
  <c r="DH41" i="41"/>
  <c r="BO41" i="41" s="1"/>
  <c r="BS41" i="41" s="1"/>
  <c r="DH24" i="41"/>
  <c r="BO24" i="41" s="1"/>
  <c r="DH46" i="41"/>
  <c r="BO46" i="41" s="1"/>
  <c r="BS46" i="41" s="1"/>
  <c r="DH20" i="41"/>
  <c r="BO20" i="41" s="1"/>
  <c r="BQ20" i="41" s="1"/>
  <c r="BR20" i="41" s="1"/>
  <c r="DH40" i="41"/>
  <c r="BO40" i="41" s="1"/>
  <c r="BQ40" i="41" s="1"/>
  <c r="BR40" i="41" s="1"/>
  <c r="BT40" i="41" s="1"/>
  <c r="DH45" i="41"/>
  <c r="BO45" i="41" s="1"/>
  <c r="BQ45" i="41" s="1"/>
  <c r="BR45" i="41" s="1"/>
  <c r="DH60" i="41"/>
  <c r="BO60" i="41" s="1"/>
  <c r="BS60" i="41" s="1"/>
  <c r="DH51" i="41"/>
  <c r="BO51" i="41" s="1"/>
  <c r="BS51" i="41" s="1"/>
  <c r="DH16" i="41"/>
  <c r="BO16" i="41" s="1"/>
  <c r="BQ16" i="41" s="1"/>
  <c r="BR16" i="41" s="1"/>
  <c r="DH30" i="41"/>
  <c r="BO30" i="41" s="1"/>
  <c r="BQ30" i="41" s="1"/>
  <c r="BR30" i="41" s="1"/>
  <c r="DH19" i="41"/>
  <c r="BO19" i="41" s="1"/>
  <c r="DH44" i="41"/>
  <c r="BO44" i="41" s="1"/>
  <c r="DH59" i="41"/>
  <c r="BO59" i="41" s="1"/>
  <c r="BQ59" i="41" s="1"/>
  <c r="BR59" i="41" s="1"/>
  <c r="BT59" i="41" s="1"/>
  <c r="DH39" i="41"/>
  <c r="BO39" i="41" s="1"/>
  <c r="DH49" i="41"/>
  <c r="BO49" i="41" s="1"/>
  <c r="BQ49" i="41" s="1"/>
  <c r="DH14" i="41"/>
  <c r="BO14" i="41" s="1"/>
  <c r="BQ14" i="41" s="1"/>
  <c r="DH21" i="41"/>
  <c r="BO21" i="41" s="1"/>
  <c r="BS21" i="41" s="1"/>
  <c r="DH61" i="41"/>
  <c r="BO61" i="41" s="1"/>
  <c r="BS61" i="41" s="1"/>
  <c r="DH15" i="41"/>
  <c r="BO15" i="41" s="1"/>
  <c r="BS15" i="41" s="1"/>
  <c r="DH11" i="41"/>
  <c r="BO11" i="41" s="1"/>
  <c r="BS11" i="41" s="1"/>
  <c r="DH35" i="41"/>
  <c r="BO35" i="41" s="1"/>
  <c r="BS55" i="41"/>
  <c r="BK55" i="29"/>
  <c r="BM55" i="29" s="1"/>
  <c r="BN55" i="29" s="1"/>
  <c r="BK15" i="41"/>
  <c r="BM15" i="41" s="1"/>
  <c r="BN15" i="41" s="1"/>
  <c r="BK14" i="29"/>
  <c r="BK17" i="29" s="1"/>
  <c r="AU67" i="29"/>
  <c r="BL47" i="46"/>
  <c r="BT32" i="46"/>
  <c r="BK25" i="41"/>
  <c r="BM25" i="41" s="1"/>
  <c r="BN25" i="41" s="1"/>
  <c r="BG27" i="29"/>
  <c r="BK24" i="29"/>
  <c r="BM24" i="29" s="1"/>
  <c r="BK30" i="29"/>
  <c r="BM30" i="29" s="1"/>
  <c r="BN30" i="29" s="1"/>
  <c r="BK20" i="29"/>
  <c r="BM20" i="29" s="1"/>
  <c r="BN20" i="29" s="1"/>
  <c r="BK56" i="29"/>
  <c r="BM56" i="29" s="1"/>
  <c r="BN56" i="29" s="1"/>
  <c r="BK9" i="41"/>
  <c r="BM9" i="41" s="1"/>
  <c r="BK60" i="41"/>
  <c r="BK62" i="41" s="1"/>
  <c r="BI51" i="29"/>
  <c r="BJ51" i="29" s="1"/>
  <c r="BT26" i="46"/>
  <c r="BU26" i="46" s="1"/>
  <c r="BV26" i="46" s="1"/>
  <c r="BP22" i="46"/>
  <c r="BT19" i="46"/>
  <c r="BP32" i="46"/>
  <c r="BT39" i="46"/>
  <c r="BP42" i="46"/>
  <c r="BT49" i="46"/>
  <c r="BU49" i="46" s="1"/>
  <c r="BP52" i="46"/>
  <c r="BT59" i="46"/>
  <c r="BU59" i="46" s="1"/>
  <c r="BP62" i="46"/>
  <c r="BP66" i="46"/>
  <c r="BT11" i="46"/>
  <c r="BG37" i="41"/>
  <c r="BG64" i="29"/>
  <c r="BG12" i="29"/>
  <c r="BK9" i="29"/>
  <c r="BK26" i="29"/>
  <c r="BG66" i="29"/>
  <c r="BT36" i="46"/>
  <c r="BU36" i="46" s="1"/>
  <c r="BV36" i="46" s="1"/>
  <c r="BP47" i="46"/>
  <c r="DW60" i="46"/>
  <c r="BX60" i="46" s="1"/>
  <c r="CB60" i="46" s="1"/>
  <c r="DW54" i="46"/>
  <c r="BX54" i="46" s="1"/>
  <c r="BY54" i="46" s="1"/>
  <c r="DW46" i="46"/>
  <c r="BX46" i="46" s="1"/>
  <c r="CB46" i="46" s="1"/>
  <c r="DW11" i="46"/>
  <c r="BX11" i="46" s="1"/>
  <c r="BY11" i="46" s="1"/>
  <c r="DX7" i="46"/>
  <c r="DW10" i="46"/>
  <c r="BX10" i="46" s="1"/>
  <c r="BY10" i="46" s="1"/>
  <c r="DW31" i="46"/>
  <c r="BX31" i="46" s="1"/>
  <c r="BY31" i="46" s="1"/>
  <c r="BZ31" i="46" s="1"/>
  <c r="DW39" i="46"/>
  <c r="BX39" i="46" s="1"/>
  <c r="CB39" i="46" s="1"/>
  <c r="DW40" i="46"/>
  <c r="BX40" i="46" s="1"/>
  <c r="CB40" i="46" s="1"/>
  <c r="CC40" i="46" s="1"/>
  <c r="CD40" i="46" s="1"/>
  <c r="DW34" i="46"/>
  <c r="BX34" i="46" s="1"/>
  <c r="BY34" i="46" s="1"/>
  <c r="DW55" i="46"/>
  <c r="BX55" i="46" s="1"/>
  <c r="CB55" i="46" s="1"/>
  <c r="DW49" i="46"/>
  <c r="BX49" i="46" s="1"/>
  <c r="BY49" i="46" s="1"/>
  <c r="DW61" i="46"/>
  <c r="BX61" i="46" s="1"/>
  <c r="DW26" i="46"/>
  <c r="BX26" i="46" s="1"/>
  <c r="BY26" i="46" s="1"/>
  <c r="BZ26" i="46" s="1"/>
  <c r="DW56" i="46"/>
  <c r="BX56" i="46" s="1"/>
  <c r="CB56" i="46" s="1"/>
  <c r="DW25" i="46"/>
  <c r="BX25" i="46" s="1"/>
  <c r="DW41" i="46"/>
  <c r="BX41" i="46" s="1"/>
  <c r="BY41" i="46" s="1"/>
  <c r="BZ41" i="46" s="1"/>
  <c r="DW20" i="46"/>
  <c r="BX20" i="46" s="1"/>
  <c r="BY20" i="46" s="1"/>
  <c r="BZ20" i="46" s="1"/>
  <c r="DW14" i="46"/>
  <c r="BX14" i="46" s="1"/>
  <c r="BY14" i="46" s="1"/>
  <c r="DW35" i="46"/>
  <c r="BX35" i="46" s="1"/>
  <c r="CB35" i="46" s="1"/>
  <c r="DW29" i="46"/>
  <c r="BX29" i="46" s="1"/>
  <c r="BY29" i="46" s="1"/>
  <c r="DW50" i="46"/>
  <c r="BX50" i="46" s="1"/>
  <c r="CB50" i="46" s="1"/>
  <c r="DW44" i="46"/>
  <c r="BX44" i="46" s="1"/>
  <c r="BY44" i="46" s="1"/>
  <c r="DW59" i="46"/>
  <c r="BX59" i="46" s="1"/>
  <c r="BY59" i="46" s="1"/>
  <c r="DW19" i="46"/>
  <c r="BX19" i="46" s="1"/>
  <c r="BY19" i="46" s="1"/>
  <c r="DW36" i="46"/>
  <c r="BX36" i="46" s="1"/>
  <c r="CB36" i="46" s="1"/>
  <c r="DW24" i="46"/>
  <c r="BX24" i="46" s="1"/>
  <c r="BY24" i="46" s="1"/>
  <c r="DW21" i="46"/>
  <c r="BX21" i="46" s="1"/>
  <c r="CB21" i="46" s="1"/>
  <c r="DW30" i="46"/>
  <c r="BX30" i="46" s="1"/>
  <c r="BY30" i="46" s="1"/>
  <c r="BZ30" i="46" s="1"/>
  <c r="CA30" i="46" s="1"/>
  <c r="DW15" i="46"/>
  <c r="BX15" i="46" s="1"/>
  <c r="CB15" i="46" s="1"/>
  <c r="DW45" i="46"/>
  <c r="BX45" i="46" s="1"/>
  <c r="BY45" i="46" s="1"/>
  <c r="BZ45" i="46" s="1"/>
  <c r="DW51" i="46"/>
  <c r="BX51" i="46" s="1"/>
  <c r="BY51" i="46" s="1"/>
  <c r="BZ51" i="46" s="1"/>
  <c r="CA51" i="46" s="1"/>
  <c r="DW9" i="46"/>
  <c r="BX9" i="46" s="1"/>
  <c r="BY9" i="46" s="1"/>
  <c r="DW16" i="46"/>
  <c r="BX16" i="46" s="1"/>
  <c r="CB16" i="46" s="1"/>
  <c r="BI9" i="41"/>
  <c r="BJ9" i="41" s="1"/>
  <c r="BI44" i="41"/>
  <c r="BJ44" i="41" s="1"/>
  <c r="AX37" i="41"/>
  <c r="BI24" i="41"/>
  <c r="BI27" i="41" s="1"/>
  <c r="BM21" i="41"/>
  <c r="BN21" i="41" s="1"/>
  <c r="BI34" i="41"/>
  <c r="BB17" i="41"/>
  <c r="BM45" i="41"/>
  <c r="BN45" i="41" s="1"/>
  <c r="BA65" i="41"/>
  <c r="BB65" i="41" s="1"/>
  <c r="BQ15" i="46"/>
  <c r="BR15" i="46" s="1"/>
  <c r="BI9" i="29"/>
  <c r="BJ9" i="29" s="1"/>
  <c r="BI27" i="46"/>
  <c r="BJ27" i="46" s="1"/>
  <c r="BI60" i="29"/>
  <c r="BJ60" i="29" s="1"/>
  <c r="BI49" i="29"/>
  <c r="BJ49" i="29" s="1"/>
  <c r="BA66" i="29"/>
  <c r="BB66" i="29" s="1"/>
  <c r="BI66" i="46"/>
  <c r="BJ66" i="46" s="1"/>
  <c r="BI26" i="29"/>
  <c r="BJ26" i="29" s="1"/>
  <c r="BL26" i="29" s="1"/>
  <c r="BL27" i="29" s="1"/>
  <c r="BQ24" i="46"/>
  <c r="BU25" i="46"/>
  <c r="BV25" i="46" s="1"/>
  <c r="BI34" i="29"/>
  <c r="BJ34" i="29" s="1"/>
  <c r="BI41" i="29"/>
  <c r="BJ41" i="29" s="1"/>
  <c r="BM19" i="46"/>
  <c r="BN19" i="46" s="1"/>
  <c r="BM35" i="29"/>
  <c r="BN35" i="29" s="1"/>
  <c r="AY67" i="29"/>
  <c r="BK50" i="29"/>
  <c r="AW57" i="29"/>
  <c r="AX57" i="29" s="1"/>
  <c r="AX54" i="29"/>
  <c r="BK40" i="41"/>
  <c r="BM40" i="41" s="1"/>
  <c r="BN40" i="41" s="1"/>
  <c r="BK11" i="41"/>
  <c r="BG66" i="41"/>
  <c r="BG32" i="41"/>
  <c r="BK49" i="41"/>
  <c r="BM49" i="41" s="1"/>
  <c r="BG52" i="41"/>
  <c r="BG62" i="41"/>
  <c r="BG22" i="41"/>
  <c r="BQ21" i="46"/>
  <c r="BR21" i="46" s="1"/>
  <c r="BC65" i="29"/>
  <c r="BE10" i="29"/>
  <c r="BC42" i="29"/>
  <c r="BC62" i="41"/>
  <c r="BE59" i="41"/>
  <c r="BC65" i="41"/>
  <c r="BC17" i="41"/>
  <c r="BL27" i="46"/>
  <c r="BL32" i="46"/>
  <c r="BQ36" i="46"/>
  <c r="BR36" i="46" s="1"/>
  <c r="BI50" i="29"/>
  <c r="BJ50" i="29" s="1"/>
  <c r="BL50" i="29" s="1"/>
  <c r="BL65" i="29" s="1"/>
  <c r="AW22" i="29"/>
  <c r="AX22" i="29" s="1"/>
  <c r="AX19" i="29"/>
  <c r="BL65" i="46"/>
  <c r="BE25" i="41"/>
  <c r="BF25" i="41" s="1"/>
  <c r="BG22" i="29"/>
  <c r="BG62" i="29"/>
  <c r="BK59" i="29"/>
  <c r="DH46" i="29"/>
  <c r="BO46" i="29" s="1"/>
  <c r="BS46" i="29" s="1"/>
  <c r="DH9" i="29"/>
  <c r="BO9" i="29" s="1"/>
  <c r="BQ9" i="29" s="1"/>
  <c r="DH39" i="29"/>
  <c r="BO39" i="29" s="1"/>
  <c r="DH11" i="29"/>
  <c r="BO11" i="29" s="1"/>
  <c r="BQ11" i="29" s="1"/>
  <c r="DH26" i="29"/>
  <c r="BO26" i="29" s="1"/>
  <c r="BS26" i="29" s="1"/>
  <c r="DH55" i="29"/>
  <c r="BO55" i="29" s="1"/>
  <c r="BS55" i="29" s="1"/>
  <c r="DH40" i="29"/>
  <c r="BO40" i="29" s="1"/>
  <c r="DH41" i="29"/>
  <c r="BO41" i="29" s="1"/>
  <c r="BS41" i="29" s="1"/>
  <c r="DH36" i="29"/>
  <c r="BO36" i="29" s="1"/>
  <c r="BQ36" i="29" s="1"/>
  <c r="BR36" i="29" s="1"/>
  <c r="DH34" i="29"/>
  <c r="BO34" i="29" s="1"/>
  <c r="BQ34" i="29" s="1"/>
  <c r="DH19" i="29"/>
  <c r="BO19" i="29" s="1"/>
  <c r="BQ19" i="29" s="1"/>
  <c r="DH54" i="29"/>
  <c r="BO54" i="29" s="1"/>
  <c r="DH10" i="29"/>
  <c r="BO10" i="29" s="1"/>
  <c r="BQ10" i="29" s="1"/>
  <c r="DI7" i="29"/>
  <c r="DH24" i="29"/>
  <c r="BO24" i="29" s="1"/>
  <c r="BQ24" i="29" s="1"/>
  <c r="DH30" i="29"/>
  <c r="BO30" i="29" s="1"/>
  <c r="BS30" i="29" s="1"/>
  <c r="DH20" i="29"/>
  <c r="BO20" i="29" s="1"/>
  <c r="BS20" i="29" s="1"/>
  <c r="DH59" i="29"/>
  <c r="BO59" i="29" s="1"/>
  <c r="BQ59" i="29" s="1"/>
  <c r="DH21" i="29"/>
  <c r="BO21" i="29" s="1"/>
  <c r="BS21" i="29" s="1"/>
  <c r="DH14" i="29"/>
  <c r="BO14" i="29" s="1"/>
  <c r="DH29" i="29"/>
  <c r="BO29" i="29" s="1"/>
  <c r="BQ29" i="29" s="1"/>
  <c r="DH16" i="29"/>
  <c r="BO16" i="29" s="1"/>
  <c r="BS16" i="29" s="1"/>
  <c r="DH35" i="29"/>
  <c r="BO35" i="29" s="1"/>
  <c r="BS35" i="29" s="1"/>
  <c r="DH49" i="29"/>
  <c r="BO49" i="29" s="1"/>
  <c r="DH25" i="29"/>
  <c r="BO25" i="29" s="1"/>
  <c r="BS25" i="29" s="1"/>
  <c r="DH56" i="29"/>
  <c r="BO56" i="29" s="1"/>
  <c r="DH31" i="29"/>
  <c r="BO31" i="29" s="1"/>
  <c r="BS31" i="29" s="1"/>
  <c r="DH50" i="29"/>
  <c r="BO50" i="29" s="1"/>
  <c r="BS50" i="29" s="1"/>
  <c r="DH60" i="29"/>
  <c r="BO60" i="29" s="1"/>
  <c r="BS60" i="29" s="1"/>
  <c r="DH45" i="29"/>
  <c r="BO45" i="29" s="1"/>
  <c r="BQ45" i="29" s="1"/>
  <c r="BR45" i="29" s="1"/>
  <c r="DH15" i="29"/>
  <c r="BO15" i="29" s="1"/>
  <c r="BS15" i="29" s="1"/>
  <c r="BU15" i="29" s="1"/>
  <c r="BV15" i="29" s="1"/>
  <c r="DH44" i="29"/>
  <c r="BO44" i="29" s="1"/>
  <c r="BQ44" i="29" s="1"/>
  <c r="DH51" i="29"/>
  <c r="BO51" i="29" s="1"/>
  <c r="BS51" i="29" s="1"/>
  <c r="BU51" i="29" s="1"/>
  <c r="BV51" i="29" s="1"/>
  <c r="DH61" i="29"/>
  <c r="BO61" i="29" s="1"/>
  <c r="BS61" i="29" s="1"/>
  <c r="BG65" i="29"/>
  <c r="BK10" i="29"/>
  <c r="BM10" i="29" s="1"/>
  <c r="BG32" i="29"/>
  <c r="BK29" i="29"/>
  <c r="BM29" i="29" s="1"/>
  <c r="BK44" i="29"/>
  <c r="BK47" i="29" s="1"/>
  <c r="BG47" i="29"/>
  <c r="BC66" i="29"/>
  <c r="BE11" i="29"/>
  <c r="BH67" i="46"/>
  <c r="AY67" i="41"/>
  <c r="BP12" i="46"/>
  <c r="BP64" i="46"/>
  <c r="BT61" i="46"/>
  <c r="BT40" i="46"/>
  <c r="BU40" i="46" s="1"/>
  <c r="BV40" i="46" s="1"/>
  <c r="BT14" i="46"/>
  <c r="BP17" i="46"/>
  <c r="BT51" i="46"/>
  <c r="BU51" i="46" s="1"/>
  <c r="BV51" i="46" s="1"/>
  <c r="BK34" i="29"/>
  <c r="BI51" i="42"/>
  <c r="BJ51" i="42" s="1"/>
  <c r="CA45" i="46"/>
  <c r="CT64" i="54"/>
  <c r="CS67" i="54"/>
  <c r="CT67" i="54" s="1"/>
  <c r="BC12" i="40"/>
  <c r="BS12" i="45"/>
  <c r="BT67" i="53"/>
  <c r="CN67" i="53"/>
  <c r="CB27" i="53"/>
  <c r="CC24" i="53"/>
  <c r="CI27" i="53"/>
  <c r="CJ24" i="53"/>
  <c r="BU62" i="53"/>
  <c r="BV62" i="53" s="1"/>
  <c r="BV59" i="53"/>
  <c r="CB64" i="53"/>
  <c r="CC9" i="53"/>
  <c r="CB12" i="53"/>
  <c r="CP24" i="53"/>
  <c r="CQ24" i="53" s="1"/>
  <c r="CO27" i="53"/>
  <c r="CP27" i="53" s="1"/>
  <c r="CI52" i="53"/>
  <c r="CJ49" i="53"/>
  <c r="BN64" i="53"/>
  <c r="BM67" i="53"/>
  <c r="BN67" i="53" s="1"/>
  <c r="CO57" i="53"/>
  <c r="CP57" i="53" s="1"/>
  <c r="CP54" i="53"/>
  <c r="CQ54" i="53" s="1"/>
  <c r="CO22" i="53"/>
  <c r="CP22" i="53" s="1"/>
  <c r="CP19" i="53"/>
  <c r="CQ19" i="53" s="1"/>
  <c r="BU47" i="53"/>
  <c r="BV47" i="53" s="1"/>
  <c r="BV44" i="53"/>
  <c r="CO62" i="53"/>
  <c r="CP62" i="53" s="1"/>
  <c r="CP59" i="53"/>
  <c r="CQ59" i="53" s="1"/>
  <c r="CO42" i="53"/>
  <c r="CP42" i="53" s="1"/>
  <c r="CP39" i="53"/>
  <c r="CQ39" i="53" s="1"/>
  <c r="CI47" i="53"/>
  <c r="CJ44" i="53"/>
  <c r="CI66" i="53"/>
  <c r="CJ11" i="53"/>
  <c r="CB17" i="53"/>
  <c r="CC14" i="53"/>
  <c r="CB62" i="53"/>
  <c r="CC59" i="53"/>
  <c r="CP29" i="53"/>
  <c r="CQ29" i="53" s="1"/>
  <c r="CO32" i="53"/>
  <c r="CP32" i="53" s="1"/>
  <c r="CO66" i="53"/>
  <c r="CP66" i="53" s="1"/>
  <c r="CP11" i="53"/>
  <c r="CQ11" i="53" s="1"/>
  <c r="CI42" i="53"/>
  <c r="CJ39" i="53"/>
  <c r="CP14" i="53"/>
  <c r="CQ14" i="53" s="1"/>
  <c r="CO17" i="53"/>
  <c r="CP17" i="53" s="1"/>
  <c r="CI32" i="53"/>
  <c r="CJ29" i="53"/>
  <c r="BU66" i="53"/>
  <c r="BV66" i="53" s="1"/>
  <c r="BV11" i="53"/>
  <c r="CC49" i="53"/>
  <c r="CB52" i="53"/>
  <c r="CC44" i="53"/>
  <c r="CB47" i="53"/>
  <c r="CG67" i="53"/>
  <c r="CH67" i="53" s="1"/>
  <c r="CH64" i="53"/>
  <c r="CC29" i="53"/>
  <c r="CB32" i="53"/>
  <c r="CP44" i="53"/>
  <c r="CQ44" i="53" s="1"/>
  <c r="CO47" i="53"/>
  <c r="CP47" i="53" s="1"/>
  <c r="CI17" i="53"/>
  <c r="CJ14" i="53"/>
  <c r="CA67" i="53"/>
  <c r="BU65" i="53"/>
  <c r="BV65" i="53" s="1"/>
  <c r="BV10" i="53"/>
  <c r="CB66" i="53"/>
  <c r="CC11" i="53"/>
  <c r="CI22" i="53"/>
  <c r="CJ19" i="53"/>
  <c r="CM67" i="53"/>
  <c r="CO52" i="53"/>
  <c r="CP52" i="53" s="1"/>
  <c r="CP49" i="53"/>
  <c r="CQ49" i="53" s="1"/>
  <c r="CO65" i="53"/>
  <c r="CP65" i="53" s="1"/>
  <c r="CP10" i="53"/>
  <c r="CQ10" i="53" s="1"/>
  <c r="CI62" i="53"/>
  <c r="CJ59" i="53"/>
  <c r="CI64" i="53"/>
  <c r="CI12" i="53"/>
  <c r="CJ9" i="53"/>
  <c r="CI57" i="53"/>
  <c r="CJ54" i="53"/>
  <c r="CB22" i="53"/>
  <c r="CC19" i="53"/>
  <c r="CO64" i="53"/>
  <c r="CO12" i="53"/>
  <c r="CP12" i="53" s="1"/>
  <c r="CP9" i="53"/>
  <c r="CQ9" i="53" s="1"/>
  <c r="CI65" i="53"/>
  <c r="CJ10" i="53"/>
  <c r="BU64" i="53"/>
  <c r="BU12" i="53"/>
  <c r="BV12" i="53" s="1"/>
  <c r="BV9" i="53"/>
  <c r="BU37" i="53"/>
  <c r="BV37" i="53" s="1"/>
  <c r="BV34" i="53"/>
  <c r="CC54" i="53"/>
  <c r="CB57" i="53"/>
  <c r="BU22" i="53"/>
  <c r="BV22" i="53" s="1"/>
  <c r="BV19" i="53"/>
  <c r="CO37" i="53"/>
  <c r="CP37" i="53" s="1"/>
  <c r="CP34" i="53"/>
  <c r="CQ34" i="53" s="1"/>
  <c r="CI37" i="53"/>
  <c r="CJ34" i="53"/>
  <c r="CB65" i="53"/>
  <c r="CC10" i="53"/>
  <c r="CC39" i="53"/>
  <c r="CB42" i="53"/>
  <c r="CB37" i="53"/>
  <c r="CC34" i="53"/>
  <c r="BS57" i="45"/>
  <c r="BE46" i="42"/>
  <c r="BF46" i="42" s="1"/>
  <c r="CA46" i="46"/>
  <c r="BE41" i="42"/>
  <c r="BF41" i="42" s="1"/>
  <c r="BI36" i="42"/>
  <c r="BJ36" i="42" s="1"/>
  <c r="AW12" i="42"/>
  <c r="AX12" i="42" s="1"/>
  <c r="CA55" i="46"/>
  <c r="BC52" i="42"/>
  <c r="AX47" i="40"/>
  <c r="CA26" i="46"/>
  <c r="BC27" i="40"/>
  <c r="BW22" i="45"/>
  <c r="BL42" i="29"/>
  <c r="BS17" i="45"/>
  <c r="BC12" i="42"/>
  <c r="CA20" i="46"/>
  <c r="BK27" i="42"/>
  <c r="BW27" i="45"/>
  <c r="BS32" i="46"/>
  <c r="AX37" i="40"/>
  <c r="BS52" i="45"/>
  <c r="BE55" i="48"/>
  <c r="BF55" i="48" s="1"/>
  <c r="AX62" i="42"/>
  <c r="BI61" i="42"/>
  <c r="BJ61" i="42" s="1"/>
  <c r="BK61" i="42" s="1"/>
  <c r="BC62" i="40"/>
  <c r="BU54" i="50"/>
  <c r="BU57" i="50" s="1"/>
  <c r="BV57" i="50" s="1"/>
  <c r="AW57" i="42"/>
  <c r="AX57" i="42" s="1"/>
  <c r="BE56" i="42"/>
  <c r="BF56" i="42" s="1"/>
  <c r="BM46" i="42"/>
  <c r="BN46" i="42" s="1"/>
  <c r="BS64" i="45"/>
  <c r="BI41" i="42"/>
  <c r="BJ41" i="42" s="1"/>
  <c r="BK41" i="42" s="1"/>
  <c r="BS42" i="45"/>
  <c r="BU37" i="50"/>
  <c r="BV37" i="50" s="1"/>
  <c r="BT30" i="29"/>
  <c r="BL37" i="29"/>
  <c r="CA25" i="46"/>
  <c r="BS27" i="45"/>
  <c r="AX22" i="42"/>
  <c r="BI21" i="42"/>
  <c r="BJ21" i="42" s="1"/>
  <c r="BK21" i="42" s="1"/>
  <c r="AV67" i="42"/>
  <c r="CA15" i="46"/>
  <c r="BO67" i="46"/>
  <c r="BT61" i="29"/>
  <c r="BL64" i="29"/>
  <c r="BT21" i="29"/>
  <c r="BU21" i="29" s="1"/>
  <c r="BV21" i="29" s="1"/>
  <c r="BD66" i="42"/>
  <c r="BL57" i="29"/>
  <c r="BF11" i="42"/>
  <c r="DV25" i="48"/>
  <c r="BP25" i="48" s="1"/>
  <c r="DV11" i="48"/>
  <c r="BP11" i="48" s="1"/>
  <c r="DV21" i="48"/>
  <c r="BP21" i="48" s="1"/>
  <c r="DV31" i="48"/>
  <c r="BP31" i="48" s="1"/>
  <c r="DV35" i="48"/>
  <c r="BP35" i="48" s="1"/>
  <c r="DV61" i="48"/>
  <c r="BP61" i="48" s="1"/>
  <c r="DV56" i="48"/>
  <c r="BP56" i="48" s="1"/>
  <c r="DV39" i="48"/>
  <c r="BP39" i="48" s="1"/>
  <c r="DV44" i="48"/>
  <c r="BP44" i="48" s="1"/>
  <c r="BT44" i="48" s="1"/>
  <c r="DV30" i="48"/>
  <c r="BP30" i="48" s="1"/>
  <c r="DV40" i="48"/>
  <c r="BP40" i="48" s="1"/>
  <c r="DV46" i="48"/>
  <c r="BP46" i="48" s="1"/>
  <c r="DV59" i="48"/>
  <c r="BP59" i="48" s="1"/>
  <c r="DV50" i="48"/>
  <c r="BP50" i="48" s="1"/>
  <c r="DV29" i="48"/>
  <c r="BP29" i="48" s="1"/>
  <c r="DV51" i="48"/>
  <c r="BP51" i="48" s="1"/>
  <c r="DV20" i="48"/>
  <c r="BP20" i="48" s="1"/>
  <c r="DV55" i="48"/>
  <c r="BP55" i="48" s="1"/>
  <c r="DV10" i="48"/>
  <c r="BP10" i="48" s="1"/>
  <c r="DV24" i="48"/>
  <c r="BP24" i="48" s="1"/>
  <c r="DV60" i="48"/>
  <c r="BP60" i="48" s="1"/>
  <c r="DV34" i="48"/>
  <c r="BP34" i="48" s="1"/>
  <c r="BT34" i="48" s="1"/>
  <c r="DV19" i="48"/>
  <c r="BP19" i="48" s="1"/>
  <c r="DV54" i="48"/>
  <c r="BP54" i="48" s="1"/>
  <c r="DV45" i="48"/>
  <c r="BP45" i="48" s="1"/>
  <c r="DV9" i="48"/>
  <c r="BP9" i="48" s="1"/>
  <c r="DV49" i="48"/>
  <c r="BP49" i="48" s="1"/>
  <c r="DV16" i="48"/>
  <c r="BP16" i="48" s="1"/>
  <c r="DV15" i="48"/>
  <c r="BP15" i="48" s="1"/>
  <c r="DV14" i="48"/>
  <c r="BP14" i="48" s="1"/>
  <c r="BT45" i="41"/>
  <c r="DH44" i="40"/>
  <c r="BO44" i="40" s="1"/>
  <c r="BS44" i="40" s="1"/>
  <c r="DH36" i="40"/>
  <c r="BO36" i="40" s="1"/>
  <c r="BQ36" i="40" s="1"/>
  <c r="BR36" i="40" s="1"/>
  <c r="DI7" i="40"/>
  <c r="DH41" i="40"/>
  <c r="BO41" i="40" s="1"/>
  <c r="BQ41" i="40" s="1"/>
  <c r="BR41" i="40" s="1"/>
  <c r="DH34" i="40"/>
  <c r="BO34" i="40" s="1"/>
  <c r="DH11" i="40"/>
  <c r="BO11" i="40" s="1"/>
  <c r="BS11" i="40" s="1"/>
  <c r="BU11" i="40" s="1"/>
  <c r="DH24" i="40"/>
  <c r="BO24" i="40" s="1"/>
  <c r="BS24" i="40" s="1"/>
  <c r="BU24" i="40" s="1"/>
  <c r="DH31" i="40"/>
  <c r="BO31" i="40" s="1"/>
  <c r="BQ31" i="40" s="1"/>
  <c r="BR31" i="40" s="1"/>
  <c r="DH25" i="40"/>
  <c r="BO25" i="40" s="1"/>
  <c r="DH54" i="40"/>
  <c r="BO54" i="40" s="1"/>
  <c r="BS54" i="40" s="1"/>
  <c r="DH59" i="40"/>
  <c r="BO59" i="40" s="1"/>
  <c r="BS59" i="40" s="1"/>
  <c r="BU59" i="40" s="1"/>
  <c r="DH46" i="40"/>
  <c r="BO46" i="40" s="1"/>
  <c r="BQ46" i="40" s="1"/>
  <c r="BR46" i="40" s="1"/>
  <c r="DH49" i="40"/>
  <c r="BO49" i="40" s="1"/>
  <c r="DH15" i="40"/>
  <c r="BO15" i="40" s="1"/>
  <c r="BQ15" i="40" s="1"/>
  <c r="BR15" i="40" s="1"/>
  <c r="DH30" i="40"/>
  <c r="BO30" i="40" s="1"/>
  <c r="BS30" i="40" s="1"/>
  <c r="BU30" i="40" s="1"/>
  <c r="BV30" i="40" s="1"/>
  <c r="DH50" i="40"/>
  <c r="BO50" i="40" s="1"/>
  <c r="BQ50" i="40" s="1"/>
  <c r="BR50" i="40" s="1"/>
  <c r="DH19" i="40"/>
  <c r="BO19" i="40" s="1"/>
  <c r="DH60" i="40"/>
  <c r="BO60" i="40" s="1"/>
  <c r="BQ60" i="40" s="1"/>
  <c r="BR60" i="40" s="1"/>
  <c r="BS60" i="40" s="1"/>
  <c r="BU60" i="40" s="1"/>
  <c r="BV60" i="40" s="1"/>
  <c r="DH9" i="40"/>
  <c r="BO9" i="40" s="1"/>
  <c r="BS9" i="40" s="1"/>
  <c r="BU9" i="40" s="1"/>
  <c r="DH16" i="40"/>
  <c r="BO16" i="40" s="1"/>
  <c r="BQ16" i="40" s="1"/>
  <c r="BR16" i="40" s="1"/>
  <c r="DH61" i="40"/>
  <c r="BO61" i="40" s="1"/>
  <c r="BQ61" i="40" s="1"/>
  <c r="BR61" i="40" s="1"/>
  <c r="BS61" i="40" s="1"/>
  <c r="BU61" i="40" s="1"/>
  <c r="BV61" i="40" s="1"/>
  <c r="DH26" i="40"/>
  <c r="BO26" i="40" s="1"/>
  <c r="BQ26" i="40" s="1"/>
  <c r="BR26" i="40" s="1"/>
  <c r="BS26" i="40" s="1"/>
  <c r="BU26" i="40" s="1"/>
  <c r="BV26" i="40" s="1"/>
  <c r="DH40" i="40"/>
  <c r="BO40" i="40" s="1"/>
  <c r="BQ40" i="40" s="1"/>
  <c r="BR40" i="40" s="1"/>
  <c r="BS40" i="40" s="1"/>
  <c r="BU40" i="40" s="1"/>
  <c r="BV40" i="40" s="1"/>
  <c r="DH14" i="40"/>
  <c r="BO14" i="40" s="1"/>
  <c r="DH29" i="40"/>
  <c r="BO29" i="40" s="1"/>
  <c r="BS29" i="40" s="1"/>
  <c r="DH45" i="40"/>
  <c r="BO45" i="40" s="1"/>
  <c r="BQ45" i="40" s="1"/>
  <c r="BR45" i="40" s="1"/>
  <c r="BS45" i="40" s="1"/>
  <c r="BU45" i="40" s="1"/>
  <c r="BV45" i="40" s="1"/>
  <c r="DH35" i="40"/>
  <c r="BO35" i="40" s="1"/>
  <c r="BQ35" i="40" s="1"/>
  <c r="BR35" i="40" s="1"/>
  <c r="DH56" i="40"/>
  <c r="BO56" i="40" s="1"/>
  <c r="BQ56" i="40" s="1"/>
  <c r="BR56" i="40" s="1"/>
  <c r="BS56" i="40" s="1"/>
  <c r="BU56" i="40" s="1"/>
  <c r="BV56" i="40" s="1"/>
  <c r="DH10" i="40"/>
  <c r="BO10" i="40" s="1"/>
  <c r="BS10" i="40" s="1"/>
  <c r="BU10" i="40" s="1"/>
  <c r="DH39" i="40"/>
  <c r="BO39" i="40" s="1"/>
  <c r="DH20" i="40"/>
  <c r="BO20" i="40" s="1"/>
  <c r="BS20" i="40" s="1"/>
  <c r="BU20" i="40" s="1"/>
  <c r="BV20" i="40" s="1"/>
  <c r="DH55" i="40"/>
  <c r="BO55" i="40" s="1"/>
  <c r="BQ55" i="40" s="1"/>
  <c r="BR55" i="40" s="1"/>
  <c r="DH51" i="40"/>
  <c r="BO51" i="40" s="1"/>
  <c r="DH21" i="40"/>
  <c r="BO21" i="40" s="1"/>
  <c r="BQ21" i="40" s="1"/>
  <c r="BR21" i="40" s="1"/>
  <c r="BT21" i="40" s="1"/>
  <c r="BT66" i="40" s="1"/>
  <c r="BK31" i="40"/>
  <c r="BI31" i="40"/>
  <c r="BJ31" i="40" s="1"/>
  <c r="BI45" i="40"/>
  <c r="BJ45" i="40" s="1"/>
  <c r="BI20" i="40"/>
  <c r="BJ20" i="40" s="1"/>
  <c r="BI46" i="40"/>
  <c r="BJ46" i="40" s="1"/>
  <c r="BK46" i="40"/>
  <c r="BM46" i="40" s="1"/>
  <c r="BN46" i="40" s="1"/>
  <c r="BI40" i="40"/>
  <c r="BJ40" i="40" s="1"/>
  <c r="BK40" i="40" s="1"/>
  <c r="BI61" i="40"/>
  <c r="BJ61" i="40" s="1"/>
  <c r="BK61" i="40" s="1"/>
  <c r="BM61" i="40" s="1"/>
  <c r="BN61" i="40" s="1"/>
  <c r="BL47" i="29"/>
  <c r="BM16" i="29"/>
  <c r="BF54" i="29"/>
  <c r="BE57" i="29"/>
  <c r="BB54" i="42"/>
  <c r="BA57" i="42"/>
  <c r="BB57" i="42" s="1"/>
  <c r="BD22" i="42"/>
  <c r="BE19" i="42"/>
  <c r="BM14" i="42"/>
  <c r="CA57" i="45"/>
  <c r="BF9" i="29"/>
  <c r="BW17" i="45"/>
  <c r="BW65" i="45"/>
  <c r="DJ20" i="45"/>
  <c r="CE20" i="45" s="1"/>
  <c r="CI20" i="45" s="1"/>
  <c r="DJ19" i="45"/>
  <c r="CE19" i="45" s="1"/>
  <c r="CI19" i="45" s="1"/>
  <c r="DJ30" i="45"/>
  <c r="CE30" i="45" s="1"/>
  <c r="DJ60" i="45"/>
  <c r="CE60" i="45" s="1"/>
  <c r="DJ34" i="45"/>
  <c r="CE34" i="45" s="1"/>
  <c r="DJ31" i="45"/>
  <c r="CE31" i="45" s="1"/>
  <c r="DJ49" i="45"/>
  <c r="CE49" i="45" s="1"/>
  <c r="DJ26" i="45"/>
  <c r="CE26" i="45" s="1"/>
  <c r="DJ29" i="45"/>
  <c r="CE29" i="45" s="1"/>
  <c r="CI29" i="45" s="1"/>
  <c r="DJ24" i="45"/>
  <c r="CE24" i="45" s="1"/>
  <c r="DJ25" i="45"/>
  <c r="CE25" i="45" s="1"/>
  <c r="CI25" i="45" s="1"/>
  <c r="DJ45" i="45"/>
  <c r="CE45" i="45" s="1"/>
  <c r="CI45" i="45" s="1"/>
  <c r="DJ50" i="45"/>
  <c r="CE50" i="45" s="1"/>
  <c r="DJ36" i="45"/>
  <c r="CE36" i="45" s="1"/>
  <c r="CI36" i="45" s="1"/>
  <c r="DJ35" i="45"/>
  <c r="CE35" i="45" s="1"/>
  <c r="DJ56" i="45"/>
  <c r="CE56" i="45" s="1"/>
  <c r="DJ61" i="45"/>
  <c r="CE61" i="45" s="1"/>
  <c r="CI61" i="45" s="1"/>
  <c r="DK7" i="45"/>
  <c r="DJ51" i="45"/>
  <c r="CE51" i="45" s="1"/>
  <c r="CI51" i="45" s="1"/>
  <c r="DJ11" i="45"/>
  <c r="CE11" i="45" s="1"/>
  <c r="DJ21" i="45"/>
  <c r="CE21" i="45" s="1"/>
  <c r="DJ46" i="45"/>
  <c r="CE46" i="45" s="1"/>
  <c r="CI46" i="45" s="1"/>
  <c r="DJ54" i="45"/>
  <c r="CE54" i="45" s="1"/>
  <c r="DJ41" i="45"/>
  <c r="CE41" i="45" s="1"/>
  <c r="CI41" i="45" s="1"/>
  <c r="DJ10" i="45"/>
  <c r="CE10" i="45" s="1"/>
  <c r="CI10" i="45" s="1"/>
  <c r="DJ9" i="45"/>
  <c r="CE9" i="45" s="1"/>
  <c r="DJ44" i="45"/>
  <c r="CE44" i="45" s="1"/>
  <c r="CI44" i="45" s="1"/>
  <c r="DJ16" i="45"/>
  <c r="CE16" i="45" s="1"/>
  <c r="CI16" i="45" s="1"/>
  <c r="DJ14" i="45"/>
  <c r="CE14" i="45" s="1"/>
  <c r="CI14" i="45" s="1"/>
  <c r="DJ40" i="45"/>
  <c r="CE40" i="45" s="1"/>
  <c r="DJ55" i="45"/>
  <c r="CE55" i="45" s="1"/>
  <c r="CI55" i="45" s="1"/>
  <c r="DJ59" i="45"/>
  <c r="CE59" i="45" s="1"/>
  <c r="DJ39" i="45"/>
  <c r="CE39" i="45" s="1"/>
  <c r="DJ15" i="45"/>
  <c r="CE15" i="45" s="1"/>
  <c r="BW52" i="45"/>
  <c r="BS65" i="46"/>
  <c r="BN34" i="46"/>
  <c r="BM37" i="46"/>
  <c r="BN37" i="46" s="1"/>
  <c r="AW42" i="40"/>
  <c r="AX42" i="40" s="1"/>
  <c r="AX39" i="40"/>
  <c r="BJ29" i="29"/>
  <c r="BP65" i="29"/>
  <c r="BT10" i="29"/>
  <c r="BP47" i="29"/>
  <c r="BT20" i="29"/>
  <c r="DW29" i="29"/>
  <c r="BX29" i="29" s="1"/>
  <c r="CB29" i="29" s="1"/>
  <c r="DW9" i="29"/>
  <c r="BX9" i="29" s="1"/>
  <c r="CB9" i="29" s="1"/>
  <c r="DW44" i="29"/>
  <c r="BX44" i="29" s="1"/>
  <c r="CB44" i="29" s="1"/>
  <c r="DW36" i="29"/>
  <c r="BX36" i="29" s="1"/>
  <c r="DW26" i="29"/>
  <c r="BX26" i="29" s="1"/>
  <c r="DW20" i="29"/>
  <c r="BX20" i="29" s="1"/>
  <c r="DW10" i="29"/>
  <c r="BX10" i="29" s="1"/>
  <c r="DW50" i="29"/>
  <c r="BX50" i="29" s="1"/>
  <c r="DW49" i="29"/>
  <c r="BX49" i="29" s="1"/>
  <c r="CB49" i="29" s="1"/>
  <c r="DW46" i="29"/>
  <c r="BX46" i="29" s="1"/>
  <c r="DW16" i="29"/>
  <c r="BX16" i="29" s="1"/>
  <c r="DX7" i="29"/>
  <c r="DW54" i="29"/>
  <c r="BX54" i="29" s="1"/>
  <c r="DW11" i="29"/>
  <c r="BX11" i="29" s="1"/>
  <c r="DW59" i="29"/>
  <c r="BX59" i="29" s="1"/>
  <c r="CB59" i="29" s="1"/>
  <c r="DW40" i="29"/>
  <c r="BX40" i="29" s="1"/>
  <c r="DW25" i="29"/>
  <c r="BX25" i="29" s="1"/>
  <c r="DW55" i="29"/>
  <c r="BX55" i="29" s="1"/>
  <c r="DW19" i="29"/>
  <c r="BX19" i="29" s="1"/>
  <c r="CB19" i="29" s="1"/>
  <c r="DW21" i="29"/>
  <c r="BX21" i="29" s="1"/>
  <c r="DW24" i="29"/>
  <c r="BX24" i="29" s="1"/>
  <c r="DW61" i="29"/>
  <c r="BX61" i="29" s="1"/>
  <c r="DW41" i="29"/>
  <c r="BX41" i="29" s="1"/>
  <c r="DW39" i="29"/>
  <c r="BX39" i="29" s="1"/>
  <c r="CB39" i="29" s="1"/>
  <c r="DW51" i="29"/>
  <c r="BX51" i="29" s="1"/>
  <c r="CB51" i="29" s="1"/>
  <c r="DW60" i="29"/>
  <c r="BX60" i="29" s="1"/>
  <c r="DW45" i="29"/>
  <c r="BX45" i="29" s="1"/>
  <c r="CB45" i="29" s="1"/>
  <c r="DW35" i="29"/>
  <c r="BX35" i="29" s="1"/>
  <c r="DW15" i="29"/>
  <c r="BX15" i="29" s="1"/>
  <c r="DW56" i="29"/>
  <c r="BX56" i="29" s="1"/>
  <c r="DW31" i="29"/>
  <c r="BX31" i="29" s="1"/>
  <c r="DW34" i="29"/>
  <c r="BX34" i="29" s="1"/>
  <c r="CB34" i="29" s="1"/>
  <c r="DW30" i="29"/>
  <c r="BX30" i="29" s="1"/>
  <c r="DW14" i="29"/>
  <c r="BX14" i="29" s="1"/>
  <c r="CB14" i="29" s="1"/>
  <c r="BP32" i="29"/>
  <c r="BQ49" i="29"/>
  <c r="BP52" i="29"/>
  <c r="BT49" i="29"/>
  <c r="BD65" i="42"/>
  <c r="BE15" i="42"/>
  <c r="BF15" i="42" s="1"/>
  <c r="BF34" i="29"/>
  <c r="BE37" i="29"/>
  <c r="BF37" i="29" s="1"/>
  <c r="BF59" i="42"/>
  <c r="BE62" i="42"/>
  <c r="BM62" i="46"/>
  <c r="BN62" i="46" s="1"/>
  <c r="BN59" i="46"/>
  <c r="AP64" i="40"/>
  <c r="AO67" i="40"/>
  <c r="AP67" i="40" s="1"/>
  <c r="BS37" i="46"/>
  <c r="BB10" i="42"/>
  <c r="BA65" i="42"/>
  <c r="BB65" i="42" s="1"/>
  <c r="BI16" i="42"/>
  <c r="BJ16" i="42" s="1"/>
  <c r="BL16" i="42"/>
  <c r="BM16" i="42" s="1"/>
  <c r="BN16" i="42" s="1"/>
  <c r="BI20" i="42"/>
  <c r="BJ20" i="42" s="1"/>
  <c r="BL20" i="42"/>
  <c r="BI56" i="42"/>
  <c r="BJ56" i="42" s="1"/>
  <c r="BK56" i="42" s="1"/>
  <c r="BL56" i="42"/>
  <c r="BI26" i="42"/>
  <c r="BJ26" i="42" s="1"/>
  <c r="BH66" i="42"/>
  <c r="BI11" i="42"/>
  <c r="BI60" i="42"/>
  <c r="BJ60" i="42" s="1"/>
  <c r="BK60" i="42" s="1"/>
  <c r="AX11" i="40"/>
  <c r="AW66" i="40"/>
  <c r="AX66" i="40" s="1"/>
  <c r="BS65" i="45"/>
  <c r="DJ51" i="46"/>
  <c r="CE51" i="46" s="1"/>
  <c r="DJ21" i="46"/>
  <c r="CE21" i="46" s="1"/>
  <c r="DJ41" i="46"/>
  <c r="CE41" i="46" s="1"/>
  <c r="DJ26" i="46"/>
  <c r="CE26" i="46" s="1"/>
  <c r="CI26" i="46" s="1"/>
  <c r="DJ50" i="46"/>
  <c r="CE50" i="46" s="1"/>
  <c r="DJ20" i="46"/>
  <c r="CE20" i="46" s="1"/>
  <c r="DJ55" i="46"/>
  <c r="CE55" i="46" s="1"/>
  <c r="DJ29" i="46"/>
  <c r="CE29" i="46" s="1"/>
  <c r="CI29" i="46" s="1"/>
  <c r="DJ46" i="46"/>
  <c r="CE46" i="46" s="1"/>
  <c r="DJ19" i="46"/>
  <c r="CE19" i="46" s="1"/>
  <c r="CI19" i="46" s="1"/>
  <c r="DJ39" i="46"/>
  <c r="CE39" i="46" s="1"/>
  <c r="CI39" i="46" s="1"/>
  <c r="DK7" i="46"/>
  <c r="DJ49" i="46"/>
  <c r="CE49" i="46" s="1"/>
  <c r="DJ9" i="46"/>
  <c r="CE9" i="46" s="1"/>
  <c r="DJ44" i="46"/>
  <c r="CE44" i="46" s="1"/>
  <c r="DJ25" i="46"/>
  <c r="CE25" i="46" s="1"/>
  <c r="DJ45" i="46"/>
  <c r="CE45" i="46" s="1"/>
  <c r="DJ15" i="46"/>
  <c r="CE15" i="46" s="1"/>
  <c r="DJ60" i="46"/>
  <c r="CE60" i="46" s="1"/>
  <c r="DJ35" i="46"/>
  <c r="CE35" i="46" s="1"/>
  <c r="DJ61" i="46"/>
  <c r="CE61" i="46" s="1"/>
  <c r="DJ31" i="46"/>
  <c r="CE31" i="46" s="1"/>
  <c r="DJ14" i="46"/>
  <c r="CE14" i="46" s="1"/>
  <c r="DJ40" i="46"/>
  <c r="CE40" i="46" s="1"/>
  <c r="CI40" i="46" s="1"/>
  <c r="DJ10" i="46"/>
  <c r="CE10" i="46" s="1"/>
  <c r="CI10" i="46" s="1"/>
  <c r="DJ11" i="46"/>
  <c r="CE11" i="46" s="1"/>
  <c r="CI11" i="46" s="1"/>
  <c r="DJ54" i="46"/>
  <c r="CE54" i="46" s="1"/>
  <c r="CI54" i="46" s="1"/>
  <c r="DJ24" i="46"/>
  <c r="CE24" i="46" s="1"/>
  <c r="CI24" i="46" s="1"/>
  <c r="DJ34" i="46"/>
  <c r="CE34" i="46" s="1"/>
  <c r="CI34" i="46" s="1"/>
  <c r="DJ36" i="46"/>
  <c r="CE36" i="46" s="1"/>
  <c r="DJ56" i="46"/>
  <c r="CE56" i="46" s="1"/>
  <c r="DJ59" i="46"/>
  <c r="CE59" i="46" s="1"/>
  <c r="CI59" i="46" s="1"/>
  <c r="DJ30" i="46"/>
  <c r="CE30" i="46" s="1"/>
  <c r="DJ16" i="46"/>
  <c r="CE16" i="46" s="1"/>
  <c r="CI16" i="46" s="1"/>
  <c r="BW47" i="46"/>
  <c r="CA44" i="46"/>
  <c r="BW27" i="46"/>
  <c r="BW52" i="46"/>
  <c r="CA31" i="46"/>
  <c r="CA50" i="46"/>
  <c r="BR49" i="46"/>
  <c r="BQ52" i="46"/>
  <c r="BR52" i="46" s="1"/>
  <c r="BB49" i="42"/>
  <c r="BA52" i="42"/>
  <c r="BB52" i="42" s="1"/>
  <c r="BB39" i="42"/>
  <c r="BA42" i="42"/>
  <c r="BB42" i="42" s="1"/>
  <c r="BG32" i="42"/>
  <c r="BK20" i="42"/>
  <c r="BG42" i="42"/>
  <c r="BK15" i="42"/>
  <c r="BM15" i="42" s="1"/>
  <c r="BN15" i="42" s="1"/>
  <c r="AX24" i="42"/>
  <c r="AW27" i="42"/>
  <c r="AX27" i="42" s="1"/>
  <c r="CA24" i="45"/>
  <c r="CA27" i="45" s="1"/>
  <c r="BC66" i="42"/>
  <c r="AX52" i="40"/>
  <c r="BB34" i="40"/>
  <c r="BA37" i="40"/>
  <c r="BB37" i="40" s="1"/>
  <c r="BA65" i="40"/>
  <c r="BB65" i="40" s="1"/>
  <c r="BB10" i="40"/>
  <c r="BN16" i="46"/>
  <c r="BH67" i="29"/>
  <c r="BF24" i="29"/>
  <c r="BE27" i="29"/>
  <c r="BF27" i="29" s="1"/>
  <c r="BR11" i="46"/>
  <c r="BK15" i="40"/>
  <c r="BI15" i="40"/>
  <c r="BJ15" i="40" s="1"/>
  <c r="BI21" i="40"/>
  <c r="BJ21" i="40" s="1"/>
  <c r="BG22" i="40"/>
  <c r="BK19" i="40"/>
  <c r="BI19" i="40"/>
  <c r="BI25" i="40"/>
  <c r="BJ25" i="40" s="1"/>
  <c r="BK25" i="40"/>
  <c r="BM25" i="40" s="1"/>
  <c r="BN25" i="40" s="1"/>
  <c r="BG52" i="40"/>
  <c r="BI49" i="40"/>
  <c r="BK49" i="40"/>
  <c r="BG62" i="40"/>
  <c r="BI59" i="40"/>
  <c r="BK59" i="40"/>
  <c r="BG66" i="40"/>
  <c r="BI11" i="40"/>
  <c r="BG37" i="40"/>
  <c r="BI34" i="40"/>
  <c r="BG42" i="40"/>
  <c r="BI39" i="40"/>
  <c r="BB44" i="40"/>
  <c r="BA47" i="40"/>
  <c r="BB47" i="40" s="1"/>
  <c r="BB60" i="40"/>
  <c r="BA62" i="40"/>
  <c r="BB62" i="40" s="1"/>
  <c r="BS66" i="46"/>
  <c r="BC57" i="42"/>
  <c r="BF19" i="29"/>
  <c r="BB9" i="42"/>
  <c r="BA12" i="42"/>
  <c r="BB12" i="42" s="1"/>
  <c r="BM54" i="42"/>
  <c r="BB11" i="42"/>
  <c r="BA66" i="42"/>
  <c r="BB66" i="42" s="1"/>
  <c r="BE20" i="42"/>
  <c r="BF20" i="42" s="1"/>
  <c r="BD64" i="42"/>
  <c r="BD17" i="42"/>
  <c r="BE14" i="42"/>
  <c r="BW12" i="45"/>
  <c r="BW64" i="45"/>
  <c r="BW32" i="45"/>
  <c r="CA29" i="45"/>
  <c r="BW37" i="45"/>
  <c r="CA34" i="45"/>
  <c r="BR19" i="46"/>
  <c r="BR39" i="46"/>
  <c r="BB14" i="40"/>
  <c r="BA17" i="40"/>
  <c r="BB17" i="40" s="1"/>
  <c r="BA27" i="40"/>
  <c r="BB27" i="40" s="1"/>
  <c r="BB24" i="40"/>
  <c r="BT55" i="29"/>
  <c r="BP37" i="29"/>
  <c r="BT34" i="29"/>
  <c r="BT46" i="29"/>
  <c r="BP42" i="29"/>
  <c r="BQ39" i="29"/>
  <c r="BT39" i="29"/>
  <c r="BQ54" i="29"/>
  <c r="BP57" i="29"/>
  <c r="BE30" i="42"/>
  <c r="BF30" i="42" s="1"/>
  <c r="AX29" i="42"/>
  <c r="AW32" i="42"/>
  <c r="AX32" i="42" s="1"/>
  <c r="AX15" i="40"/>
  <c r="AW65" i="40"/>
  <c r="AX65" i="40" s="1"/>
  <c r="CA41" i="45"/>
  <c r="BT41" i="29"/>
  <c r="BD62" i="42"/>
  <c r="BN39" i="29"/>
  <c r="AW34" i="42"/>
  <c r="BE10" i="42"/>
  <c r="BE12" i="42" s="1"/>
  <c r="BI59" i="42"/>
  <c r="BH62" i="42"/>
  <c r="BL59" i="42"/>
  <c r="BI54" i="42"/>
  <c r="BH57" i="42"/>
  <c r="BI45" i="42"/>
  <c r="BJ45" i="42" s="1"/>
  <c r="BK45" i="42" s="1"/>
  <c r="BL45" i="42" s="1"/>
  <c r="BM45" i="42" s="1"/>
  <c r="BN45" i="42" s="1"/>
  <c r="BI15" i="42"/>
  <c r="BJ15" i="42" s="1"/>
  <c r="BI55" i="42"/>
  <c r="BJ55" i="42" s="1"/>
  <c r="BK55" i="42" s="1"/>
  <c r="BL55" i="42" s="1"/>
  <c r="BM55" i="42" s="1"/>
  <c r="BN55" i="42" s="1"/>
  <c r="BI25" i="42"/>
  <c r="BJ25" i="42" s="1"/>
  <c r="BI35" i="42"/>
  <c r="BJ35" i="42" s="1"/>
  <c r="BK35" i="42" s="1"/>
  <c r="BL35" i="42"/>
  <c r="BI10" i="42"/>
  <c r="BH65" i="42"/>
  <c r="BC22" i="42"/>
  <c r="AU67" i="40"/>
  <c r="BC17" i="42"/>
  <c r="CA16" i="46"/>
  <c r="BW42" i="46"/>
  <c r="CA21" i="46"/>
  <c r="BW62" i="46"/>
  <c r="CA36" i="46"/>
  <c r="CA60" i="46"/>
  <c r="BC57" i="40"/>
  <c r="BE54" i="40"/>
  <c r="BC37" i="40"/>
  <c r="BE34" i="40"/>
  <c r="BM19" i="29"/>
  <c r="BL22" i="29"/>
  <c r="BK39" i="42"/>
  <c r="DH40" i="42"/>
  <c r="BO40" i="42" s="1"/>
  <c r="DH19" i="42"/>
  <c r="BO19" i="42" s="1"/>
  <c r="DH21" i="42"/>
  <c r="BO21" i="42" s="1"/>
  <c r="DH34" i="42"/>
  <c r="BO34" i="42" s="1"/>
  <c r="DH10" i="42"/>
  <c r="BO10" i="42" s="1"/>
  <c r="DH56" i="42"/>
  <c r="BO56" i="42" s="1"/>
  <c r="BS56" i="42" s="1"/>
  <c r="DH51" i="42"/>
  <c r="BO51" i="42" s="1"/>
  <c r="DH45" i="42"/>
  <c r="BO45" i="42" s="1"/>
  <c r="DH60" i="42"/>
  <c r="BO60" i="42" s="1"/>
  <c r="DH61" i="42"/>
  <c r="BO61" i="42" s="1"/>
  <c r="DH55" i="42"/>
  <c r="BO55" i="42" s="1"/>
  <c r="DH50" i="42"/>
  <c r="BO50" i="42" s="1"/>
  <c r="DH20" i="42"/>
  <c r="BO20" i="42" s="1"/>
  <c r="DH54" i="42"/>
  <c r="BO54" i="42" s="1"/>
  <c r="DH26" i="42"/>
  <c r="BO26" i="42" s="1"/>
  <c r="DH15" i="42"/>
  <c r="BO15" i="42" s="1"/>
  <c r="DH9" i="42"/>
  <c r="BO9" i="42" s="1"/>
  <c r="DH39" i="42"/>
  <c r="BO39" i="42" s="1"/>
  <c r="BS39" i="42" s="1"/>
  <c r="DH41" i="42"/>
  <c r="BO41" i="42" s="1"/>
  <c r="DH31" i="42"/>
  <c r="BO31" i="42" s="1"/>
  <c r="DH29" i="42"/>
  <c r="BO29" i="42" s="1"/>
  <c r="DH16" i="42"/>
  <c r="BO16" i="42" s="1"/>
  <c r="BS16" i="42" s="1"/>
  <c r="DH30" i="42"/>
  <c r="BO30" i="42" s="1"/>
  <c r="DH46" i="42"/>
  <c r="BO46" i="42" s="1"/>
  <c r="DH59" i="42"/>
  <c r="BO59" i="42" s="1"/>
  <c r="DI7" i="42"/>
  <c r="DH25" i="42"/>
  <c r="BO25" i="42" s="1"/>
  <c r="DH35" i="42"/>
  <c r="BO35" i="42" s="1"/>
  <c r="DH49" i="42"/>
  <c r="BO49" i="42" s="1"/>
  <c r="BS49" i="42" s="1"/>
  <c r="DH36" i="42"/>
  <c r="BO36" i="42" s="1"/>
  <c r="DH24" i="42"/>
  <c r="BO24" i="42" s="1"/>
  <c r="DH11" i="42"/>
  <c r="BO11" i="42" s="1"/>
  <c r="DH14" i="42"/>
  <c r="BO14" i="42" s="1"/>
  <c r="BS14" i="42" s="1"/>
  <c r="BK51" i="42"/>
  <c r="BG57" i="42"/>
  <c r="AX14" i="42"/>
  <c r="AW17" i="42"/>
  <c r="AX17" i="42" s="1"/>
  <c r="CA14" i="45"/>
  <c r="BF39" i="29"/>
  <c r="BE42" i="29"/>
  <c r="BF42" i="29" s="1"/>
  <c r="BF49" i="42"/>
  <c r="BE52" i="42"/>
  <c r="BS22" i="46"/>
  <c r="CA61" i="46"/>
  <c r="BF39" i="40"/>
  <c r="BF10" i="40"/>
  <c r="BA12" i="40"/>
  <c r="BB12" i="40" s="1"/>
  <c r="BB9" i="40"/>
  <c r="BA64" i="40"/>
  <c r="BJ10" i="29"/>
  <c r="BL51" i="42"/>
  <c r="BS62" i="45"/>
  <c r="BO67" i="45"/>
  <c r="BF40" i="42"/>
  <c r="BF19" i="40"/>
  <c r="BE22" i="40"/>
  <c r="BS47" i="46"/>
  <c r="BF9" i="42"/>
  <c r="BV29" i="46"/>
  <c r="BC47" i="41"/>
  <c r="BC64" i="41"/>
  <c r="BE44" i="41"/>
  <c r="DH59" i="48"/>
  <c r="BO59" i="48" s="1"/>
  <c r="DH55" i="48"/>
  <c r="BO55" i="48" s="1"/>
  <c r="DH51" i="48"/>
  <c r="BO51" i="48" s="1"/>
  <c r="DH39" i="48"/>
  <c r="BO39" i="48" s="1"/>
  <c r="DH29" i="48"/>
  <c r="BO29" i="48" s="1"/>
  <c r="DH25" i="48"/>
  <c r="BO25" i="48" s="1"/>
  <c r="DH19" i="48"/>
  <c r="BO19" i="48" s="1"/>
  <c r="DH54" i="48"/>
  <c r="BO54" i="48" s="1"/>
  <c r="DH50" i="48"/>
  <c r="BO50" i="48" s="1"/>
  <c r="DH46" i="48"/>
  <c r="BO46" i="48" s="1"/>
  <c r="DH35" i="48"/>
  <c r="BO35" i="48" s="1"/>
  <c r="DH24" i="48"/>
  <c r="BO24" i="48" s="1"/>
  <c r="DH49" i="48"/>
  <c r="BO49" i="48" s="1"/>
  <c r="DH34" i="48"/>
  <c r="BO34" i="48" s="1"/>
  <c r="DH11" i="48"/>
  <c r="BO11" i="48" s="1"/>
  <c r="DH9" i="48"/>
  <c r="BO9" i="48" s="1"/>
  <c r="DH60" i="48"/>
  <c r="BO60" i="48" s="1"/>
  <c r="DH44" i="48"/>
  <c r="BO44" i="48" s="1"/>
  <c r="BS44" i="48" s="1"/>
  <c r="DH30" i="48"/>
  <c r="BO30" i="48" s="1"/>
  <c r="DH20" i="48"/>
  <c r="BO20" i="48" s="1"/>
  <c r="DH10" i="48"/>
  <c r="BO10" i="48" s="1"/>
  <c r="DH61" i="48"/>
  <c r="BO61" i="48" s="1"/>
  <c r="DH45" i="48"/>
  <c r="BO45" i="48" s="1"/>
  <c r="DH31" i="48"/>
  <c r="BO31" i="48" s="1"/>
  <c r="DH21" i="48"/>
  <c r="BO21" i="48" s="1"/>
  <c r="DH56" i="48"/>
  <c r="BO56" i="48" s="1"/>
  <c r="DH40" i="48"/>
  <c r="BO40" i="48" s="1"/>
  <c r="DH14" i="48"/>
  <c r="BO14" i="48" s="1"/>
  <c r="BS14" i="48" s="1"/>
  <c r="DH15" i="48"/>
  <c r="BO15" i="48" s="1"/>
  <c r="DH16" i="48"/>
  <c r="BO16" i="48" s="1"/>
  <c r="BS12" i="46"/>
  <c r="BU9" i="46"/>
  <c r="BL26" i="45"/>
  <c r="BK26" i="45"/>
  <c r="BR10" i="46"/>
  <c r="BG17" i="40"/>
  <c r="BK14" i="40"/>
  <c r="BI14" i="40"/>
  <c r="BG47" i="40"/>
  <c r="BI44" i="40"/>
  <c r="BK44" i="40"/>
  <c r="BK16" i="40"/>
  <c r="BM16" i="40" s="1"/>
  <c r="BN16" i="40" s="1"/>
  <c r="BI16" i="40"/>
  <c r="BJ16" i="40" s="1"/>
  <c r="BI51" i="40"/>
  <c r="BJ51" i="40" s="1"/>
  <c r="BK51" i="40" s="1"/>
  <c r="BM51" i="40" s="1"/>
  <c r="BN51" i="40" s="1"/>
  <c r="BI55" i="40"/>
  <c r="BJ55" i="40" s="1"/>
  <c r="BK56" i="40"/>
  <c r="BM56" i="40" s="1"/>
  <c r="BN56" i="40" s="1"/>
  <c r="BI56" i="40"/>
  <c r="BJ56" i="40" s="1"/>
  <c r="BI35" i="40"/>
  <c r="BJ35" i="40" s="1"/>
  <c r="BI60" i="40"/>
  <c r="BJ60" i="40" s="1"/>
  <c r="BG65" i="40"/>
  <c r="BI10" i="40"/>
  <c r="BC47" i="40"/>
  <c r="BE44" i="40"/>
  <c r="BM65" i="46"/>
  <c r="BN65" i="46" s="1"/>
  <c r="BN10" i="46"/>
  <c r="BJ39" i="29"/>
  <c r="AX39" i="42"/>
  <c r="AW42" i="42"/>
  <c r="AX42" i="42" s="1"/>
  <c r="BE24" i="42"/>
  <c r="BD27" i="42"/>
  <c r="BM24" i="42"/>
  <c r="BD57" i="42"/>
  <c r="BE54" i="42"/>
  <c r="BB19" i="42"/>
  <c r="BA22" i="42"/>
  <c r="BB22" i="42" s="1"/>
  <c r="BB14" i="42"/>
  <c r="BA17" i="42"/>
  <c r="BB17" i="42" s="1"/>
  <c r="AX54" i="40"/>
  <c r="AW57" i="40"/>
  <c r="AX57" i="40" s="1"/>
  <c r="BC65" i="40"/>
  <c r="BD67" i="29"/>
  <c r="BW47" i="45"/>
  <c r="BW62" i="45"/>
  <c r="BT50" i="29"/>
  <c r="BL32" i="29"/>
  <c r="BT16" i="29"/>
  <c r="BT60" i="29"/>
  <c r="BQ35" i="29"/>
  <c r="BR35" i="29" s="1"/>
  <c r="BT35" i="29"/>
  <c r="BP27" i="29"/>
  <c r="BP66" i="29"/>
  <c r="BT11" i="29"/>
  <c r="BP12" i="29"/>
  <c r="BP64" i="29"/>
  <c r="BT9" i="29"/>
  <c r="BP22" i="29"/>
  <c r="BQ31" i="29"/>
  <c r="BR31" i="29" s="1"/>
  <c r="BT31" i="29"/>
  <c r="BQ40" i="29"/>
  <c r="BR40" i="29" s="1"/>
  <c r="BL36" i="42"/>
  <c r="BL60" i="42"/>
  <c r="BC62" i="42"/>
  <c r="BS37" i="45"/>
  <c r="CA49" i="45"/>
  <c r="CA44" i="45"/>
  <c r="BR44" i="46"/>
  <c r="BK50" i="40"/>
  <c r="BM50" i="40" s="1"/>
  <c r="BN50" i="40" s="1"/>
  <c r="BI29" i="42"/>
  <c r="BH32" i="42"/>
  <c r="BI31" i="42"/>
  <c r="BJ31" i="42" s="1"/>
  <c r="BK31" i="42" s="1"/>
  <c r="BM31" i="42" s="1"/>
  <c r="BN31" i="42" s="1"/>
  <c r="BH47" i="42"/>
  <c r="BL44" i="42"/>
  <c r="BI30" i="42"/>
  <c r="BJ30" i="42" s="1"/>
  <c r="BK30" i="42" s="1"/>
  <c r="BL30" i="42"/>
  <c r="BI50" i="42"/>
  <c r="BJ50" i="42" s="1"/>
  <c r="BL50" i="42"/>
  <c r="BM50" i="42" s="1"/>
  <c r="BN50" i="42" s="1"/>
  <c r="BI39" i="42"/>
  <c r="BH42" i="42"/>
  <c r="BL39" i="42"/>
  <c r="BH12" i="42"/>
  <c r="BH64" i="42"/>
  <c r="BI9" i="42"/>
  <c r="BH52" i="42"/>
  <c r="BI49" i="42"/>
  <c r="BL49" i="42"/>
  <c r="BI19" i="42"/>
  <c r="BH22" i="42"/>
  <c r="BF9" i="40"/>
  <c r="AX49" i="42"/>
  <c r="AW52" i="42"/>
  <c r="AX52" i="42" s="1"/>
  <c r="BS27" i="46"/>
  <c r="BW37" i="46"/>
  <c r="BW65" i="46"/>
  <c r="CA10" i="46"/>
  <c r="BW12" i="46"/>
  <c r="BW64" i="46"/>
  <c r="CA9" i="46"/>
  <c r="BW22" i="46"/>
  <c r="CA19" i="46"/>
  <c r="BB29" i="40"/>
  <c r="BA32" i="40"/>
  <c r="BB32" i="40" s="1"/>
  <c r="BK45" i="40"/>
  <c r="BM45" i="40" s="1"/>
  <c r="BN45" i="40" s="1"/>
  <c r="BM11" i="40"/>
  <c r="BA57" i="40"/>
  <c r="BB57" i="40" s="1"/>
  <c r="BB54" i="40"/>
  <c r="BJ59" i="29"/>
  <c r="BL26" i="42"/>
  <c r="BM26" i="42" s="1"/>
  <c r="BN26" i="42" s="1"/>
  <c r="BB34" i="42"/>
  <c r="BC34" i="42" s="1"/>
  <c r="BA37" i="42"/>
  <c r="BB37" i="42" s="1"/>
  <c r="BG12" i="42"/>
  <c r="BK9" i="42"/>
  <c r="BG52" i="42"/>
  <c r="BG66" i="42"/>
  <c r="BK11" i="42"/>
  <c r="BL11" i="42" s="1"/>
  <c r="BL12" i="42" s="1"/>
  <c r="BG62" i="42"/>
  <c r="BL12" i="29"/>
  <c r="CA10" i="45"/>
  <c r="BM17" i="46"/>
  <c r="BN17" i="46" s="1"/>
  <c r="BN14" i="46"/>
  <c r="AX24" i="40"/>
  <c r="AW27" i="40"/>
  <c r="AX27" i="40" s="1"/>
  <c r="AX9" i="40"/>
  <c r="AW12" i="40"/>
  <c r="AX12" i="40" s="1"/>
  <c r="AW64" i="40"/>
  <c r="BF29" i="40"/>
  <c r="BE32" i="40"/>
  <c r="BR59" i="46"/>
  <c r="BT56" i="29"/>
  <c r="BL41" i="42"/>
  <c r="BM32" i="46"/>
  <c r="BN32" i="46" s="1"/>
  <c r="BN29" i="46"/>
  <c r="BC22" i="40"/>
  <c r="AW66" i="42"/>
  <c r="AX66" i="42" s="1"/>
  <c r="BG32" i="40"/>
  <c r="BI29" i="40"/>
  <c r="BK29" i="40"/>
  <c r="BM29" i="40" s="1"/>
  <c r="BN29" i="40" s="1"/>
  <c r="BG12" i="40"/>
  <c r="BG64" i="40"/>
  <c r="BI9" i="40"/>
  <c r="BK9" i="40"/>
  <c r="BG27" i="40"/>
  <c r="BK24" i="40"/>
  <c r="BI24" i="40"/>
  <c r="BG57" i="40"/>
  <c r="BK54" i="40"/>
  <c r="BI54" i="40"/>
  <c r="BI41" i="40"/>
  <c r="BJ41" i="40" s="1"/>
  <c r="BK41" i="40"/>
  <c r="BM41" i="40" s="1"/>
  <c r="BN41" i="40" s="1"/>
  <c r="BK30" i="40"/>
  <c r="BM30" i="40" s="1"/>
  <c r="BN30" i="40" s="1"/>
  <c r="BI30" i="40"/>
  <c r="BJ30" i="40" s="1"/>
  <c r="BI26" i="40"/>
  <c r="BJ26" i="40" s="1"/>
  <c r="BK26" i="40"/>
  <c r="BM26" i="40" s="1"/>
  <c r="BN26" i="40" s="1"/>
  <c r="BK36" i="40"/>
  <c r="BM36" i="40" s="1"/>
  <c r="BN36" i="40" s="1"/>
  <c r="BI36" i="40"/>
  <c r="BJ36" i="40" s="1"/>
  <c r="BK20" i="40"/>
  <c r="BM20" i="40" s="1"/>
  <c r="BN20" i="40" s="1"/>
  <c r="BK67" i="46"/>
  <c r="BK47" i="46"/>
  <c r="BM44" i="46"/>
  <c r="BJ44" i="29"/>
  <c r="AZ67" i="42"/>
  <c r="BA27" i="42"/>
  <c r="BB27" i="42" s="1"/>
  <c r="BB24" i="42"/>
  <c r="BW57" i="45"/>
  <c r="BW66" i="45"/>
  <c r="CA11" i="45"/>
  <c r="BW42" i="45"/>
  <c r="BC17" i="40"/>
  <c r="BE14" i="40"/>
  <c r="BB19" i="40"/>
  <c r="BA22" i="40"/>
  <c r="BB22" i="40" s="1"/>
  <c r="BC65" i="42"/>
  <c r="BP17" i="29"/>
  <c r="BQ14" i="29"/>
  <c r="BT36" i="29"/>
  <c r="BP62" i="29"/>
  <c r="BT59" i="29"/>
  <c r="BQ51" i="29"/>
  <c r="BR51" i="29" s="1"/>
  <c r="BQ25" i="29"/>
  <c r="BR25" i="29" s="1"/>
  <c r="BT25" i="29"/>
  <c r="BM25" i="42"/>
  <c r="BN25" i="42" s="1"/>
  <c r="BE36" i="42"/>
  <c r="BF36" i="42" s="1"/>
  <c r="AT64" i="40"/>
  <c r="AS67" i="40"/>
  <c r="AT67" i="40" s="1"/>
  <c r="BL21" i="42"/>
  <c r="BF59" i="40"/>
  <c r="BE62" i="40"/>
  <c r="AW32" i="40"/>
  <c r="AX32" i="40" s="1"/>
  <c r="AX29" i="40"/>
  <c r="BI46" i="42"/>
  <c r="BJ46" i="42" s="1"/>
  <c r="BI40" i="42"/>
  <c r="BJ40" i="42" s="1"/>
  <c r="BL40" i="42"/>
  <c r="BM40" i="42" s="1"/>
  <c r="BN40" i="42" s="1"/>
  <c r="BI14" i="42"/>
  <c r="BH17" i="42"/>
  <c r="BI24" i="42"/>
  <c r="BH27" i="42"/>
  <c r="DV10" i="42"/>
  <c r="BP10" i="42" s="1"/>
  <c r="DV36" i="42"/>
  <c r="BP36" i="42" s="1"/>
  <c r="DV11" i="42"/>
  <c r="BP11" i="42" s="1"/>
  <c r="DV19" i="42"/>
  <c r="BP19" i="42" s="1"/>
  <c r="DV55" i="42"/>
  <c r="BP55" i="42" s="1"/>
  <c r="BT55" i="42" s="1"/>
  <c r="DV24" i="42"/>
  <c r="BP24" i="42" s="1"/>
  <c r="DV25" i="42"/>
  <c r="BP25" i="42" s="1"/>
  <c r="DV54" i="42"/>
  <c r="BP54" i="42" s="1"/>
  <c r="DV39" i="42"/>
  <c r="BP39" i="42" s="1"/>
  <c r="DV29" i="42"/>
  <c r="BP29" i="42" s="1"/>
  <c r="DV45" i="42"/>
  <c r="BP45" i="42" s="1"/>
  <c r="DV20" i="42"/>
  <c r="BP20" i="42" s="1"/>
  <c r="DV34" i="42"/>
  <c r="BP34" i="42" s="1"/>
  <c r="DV59" i="42"/>
  <c r="BP59" i="42" s="1"/>
  <c r="DV31" i="42"/>
  <c r="BP31" i="42" s="1"/>
  <c r="BT31" i="42" s="1"/>
  <c r="DV46" i="42"/>
  <c r="BP46" i="42" s="1"/>
  <c r="DV26" i="42"/>
  <c r="BP26" i="42" s="1"/>
  <c r="DW7" i="42"/>
  <c r="DV44" i="42"/>
  <c r="BP44" i="42" s="1"/>
  <c r="DV40" i="42"/>
  <c r="BP40" i="42" s="1"/>
  <c r="DV30" i="42"/>
  <c r="BP30" i="42" s="1"/>
  <c r="DV41" i="42"/>
  <c r="BP41" i="42" s="1"/>
  <c r="DV14" i="42"/>
  <c r="BP14" i="42" s="1"/>
  <c r="BT14" i="42" s="1"/>
  <c r="DV9" i="42"/>
  <c r="BP9" i="42" s="1"/>
  <c r="DV49" i="42"/>
  <c r="BP49" i="42" s="1"/>
  <c r="BT49" i="42" s="1"/>
  <c r="DV60" i="42"/>
  <c r="BP60" i="42" s="1"/>
  <c r="DV51" i="42"/>
  <c r="BP51" i="42" s="1"/>
  <c r="DV21" i="42"/>
  <c r="BP21" i="42" s="1"/>
  <c r="BT21" i="42" s="1"/>
  <c r="DV50" i="42"/>
  <c r="BP50" i="42" s="1"/>
  <c r="DV16" i="42"/>
  <c r="BP16" i="42" s="1"/>
  <c r="BT16" i="42" s="1"/>
  <c r="DV15" i="42"/>
  <c r="BP15" i="42" s="1"/>
  <c r="DV56" i="42"/>
  <c r="BP56" i="42" s="1"/>
  <c r="DV35" i="42"/>
  <c r="BP35" i="42" s="1"/>
  <c r="DV61" i="42"/>
  <c r="BP61" i="42" s="1"/>
  <c r="BT61" i="42" s="1"/>
  <c r="BI34" i="42"/>
  <c r="BH37" i="42"/>
  <c r="BL34" i="42"/>
  <c r="BD32" i="42"/>
  <c r="BB29" i="42"/>
  <c r="BC29" i="42" s="1"/>
  <c r="BC32" i="42" s="1"/>
  <c r="BA32" i="42"/>
  <c r="BB32" i="42" s="1"/>
  <c r="CA19" i="45"/>
  <c r="AX19" i="40"/>
  <c r="AW22" i="40"/>
  <c r="AX22" i="40" s="1"/>
  <c r="AW65" i="42"/>
  <c r="AX65" i="42" s="1"/>
  <c r="BW57" i="46"/>
  <c r="CA54" i="46"/>
  <c r="BW66" i="46"/>
  <c r="CA11" i="46"/>
  <c r="BW17" i="46"/>
  <c r="CA56" i="46"/>
  <c r="BW32" i="46"/>
  <c r="BS52" i="46"/>
  <c r="BC42" i="40"/>
  <c r="BE40" i="40"/>
  <c r="BF40" i="40" s="1"/>
  <c r="BB11" i="40"/>
  <c r="BA66" i="40"/>
  <c r="BB66" i="40" s="1"/>
  <c r="BC66" i="40"/>
  <c r="BE11" i="40"/>
  <c r="BK39" i="40"/>
  <c r="BM39" i="40" s="1"/>
  <c r="BL17" i="29"/>
  <c r="BE39" i="42"/>
  <c r="BF39" i="42" s="1"/>
  <c r="BD42" i="42"/>
  <c r="BB59" i="42"/>
  <c r="BA62" i="42"/>
  <c r="BB62" i="42" s="1"/>
  <c r="BE31" i="42"/>
  <c r="BF31" i="42" s="1"/>
  <c r="BG22" i="42"/>
  <c r="BK36" i="42"/>
  <c r="BG17" i="42"/>
  <c r="BG65" i="42"/>
  <c r="BG37" i="42"/>
  <c r="BG27" i="42"/>
  <c r="BS42" i="46"/>
  <c r="BE27" i="40"/>
  <c r="BF24" i="40"/>
  <c r="AX59" i="40"/>
  <c r="AW62" i="40"/>
  <c r="AX62" i="40" s="1"/>
  <c r="BS62" i="46"/>
  <c r="BC32" i="40"/>
  <c r="BR14" i="46"/>
  <c r="BB39" i="40"/>
  <c r="BA42" i="40"/>
  <c r="BB42" i="40" s="1"/>
  <c r="AY67" i="40"/>
  <c r="BB49" i="40"/>
  <c r="BC49" i="40" s="1"/>
  <c r="BA52" i="40"/>
  <c r="BB52" i="40" s="1"/>
  <c r="AW17" i="40"/>
  <c r="AX17" i="40" s="1"/>
  <c r="BT24" i="29"/>
  <c r="BJ24" i="29"/>
  <c r="BL61" i="42"/>
  <c r="CA39" i="45"/>
  <c r="BS66" i="45"/>
  <c r="BN39" i="46"/>
  <c r="BM42" i="46"/>
  <c r="BN42" i="46" s="1"/>
  <c r="BD47" i="42"/>
  <c r="CE42" i="50"/>
  <c r="BW67" i="50"/>
  <c r="BX67" i="50"/>
  <c r="CE52" i="50"/>
  <c r="CE65" i="50"/>
  <c r="CE47" i="50"/>
  <c r="CE37" i="50"/>
  <c r="BM44" i="50"/>
  <c r="BL47" i="50"/>
  <c r="BN9" i="50"/>
  <c r="CE66" i="50"/>
  <c r="BY66" i="50"/>
  <c r="BZ66" i="50" s="1"/>
  <c r="BZ11" i="50"/>
  <c r="CA11" i="50" s="1"/>
  <c r="BM37" i="50"/>
  <c r="BN37" i="50" s="1"/>
  <c r="BN34" i="50"/>
  <c r="BL27" i="50"/>
  <c r="BM24" i="50"/>
  <c r="BL64" i="50"/>
  <c r="CF66" i="50"/>
  <c r="CG11" i="50"/>
  <c r="CG15" i="50"/>
  <c r="CH15" i="50" s="1"/>
  <c r="CI15" i="50" s="1"/>
  <c r="CJ15" i="50" s="1"/>
  <c r="CK15" i="50" s="1"/>
  <c r="CL15" i="50" s="1"/>
  <c r="CF22" i="50"/>
  <c r="CG19" i="50"/>
  <c r="CG25" i="50"/>
  <c r="CH25" i="50" s="1"/>
  <c r="CI25" i="50" s="1"/>
  <c r="CJ25" i="50" s="1"/>
  <c r="CK25" i="50" s="1"/>
  <c r="CL25" i="50" s="1"/>
  <c r="CF37" i="50"/>
  <c r="CG34" i="50"/>
  <c r="CG45" i="50"/>
  <c r="CH45" i="50" s="1"/>
  <c r="CI45" i="50" s="1"/>
  <c r="CJ45" i="50" s="1"/>
  <c r="CK45" i="50" s="1"/>
  <c r="CL45" i="50" s="1"/>
  <c r="CG46" i="50"/>
  <c r="CH46" i="50" s="1"/>
  <c r="CI46" i="50" s="1"/>
  <c r="CJ46" i="50" s="1"/>
  <c r="CK46" i="50" s="1"/>
  <c r="CL46" i="50" s="1"/>
  <c r="CF57" i="50"/>
  <c r="CG54" i="50"/>
  <c r="CG60" i="50"/>
  <c r="CH60" i="50" s="1"/>
  <c r="CI60" i="50" s="1"/>
  <c r="CJ60" i="50" s="1"/>
  <c r="CK60" i="50" s="1"/>
  <c r="CL60" i="50" s="1"/>
  <c r="BY57" i="50"/>
  <c r="BZ57" i="50" s="1"/>
  <c r="BZ54" i="50"/>
  <c r="CA54" i="50" s="1"/>
  <c r="BS66" i="50"/>
  <c r="BT11" i="50"/>
  <c r="CE17" i="50"/>
  <c r="DK61" i="50"/>
  <c r="CM61" i="50" s="1"/>
  <c r="DK60" i="50"/>
  <c r="CM60" i="50" s="1"/>
  <c r="DK59" i="50"/>
  <c r="CM59" i="50" s="1"/>
  <c r="DK56" i="50"/>
  <c r="CM56" i="50" s="1"/>
  <c r="DK55" i="50"/>
  <c r="CM55" i="50" s="1"/>
  <c r="DK54" i="50"/>
  <c r="CM54" i="50" s="1"/>
  <c r="DK51" i="50"/>
  <c r="CM51" i="50" s="1"/>
  <c r="DK50" i="50"/>
  <c r="CM50" i="50" s="1"/>
  <c r="DK49" i="50"/>
  <c r="CM49" i="50" s="1"/>
  <c r="DK46" i="50"/>
  <c r="CM46" i="50" s="1"/>
  <c r="DK45" i="50"/>
  <c r="CM45" i="50" s="1"/>
  <c r="DK44" i="50"/>
  <c r="CM44" i="50" s="1"/>
  <c r="DK41" i="50"/>
  <c r="CM41" i="50" s="1"/>
  <c r="DK40" i="50"/>
  <c r="CM40" i="50" s="1"/>
  <c r="DK36" i="50"/>
  <c r="CM36" i="50" s="1"/>
  <c r="DK35" i="50"/>
  <c r="CM35" i="50" s="1"/>
  <c r="DK34" i="50"/>
  <c r="CM34" i="50" s="1"/>
  <c r="DK31" i="50"/>
  <c r="CM31" i="50" s="1"/>
  <c r="DK30" i="50"/>
  <c r="CM30" i="50" s="1"/>
  <c r="DK39" i="50"/>
  <c r="CM39" i="50" s="1"/>
  <c r="DK29" i="50"/>
  <c r="CM29" i="50" s="1"/>
  <c r="DK26" i="50"/>
  <c r="CM26" i="50" s="1"/>
  <c r="DK25" i="50"/>
  <c r="CM25" i="50" s="1"/>
  <c r="DK24" i="50"/>
  <c r="CM24" i="50" s="1"/>
  <c r="DK21" i="50"/>
  <c r="CM21" i="50" s="1"/>
  <c r="DK20" i="50"/>
  <c r="CM20" i="50" s="1"/>
  <c r="DK19" i="50"/>
  <c r="CM19" i="50" s="1"/>
  <c r="DK16" i="50"/>
  <c r="CM16" i="50" s="1"/>
  <c r="DK15" i="50"/>
  <c r="CM15" i="50" s="1"/>
  <c r="DK14" i="50"/>
  <c r="CM14" i="50" s="1"/>
  <c r="DK11" i="50"/>
  <c r="CM11" i="50" s="1"/>
  <c r="DK10" i="50"/>
  <c r="CM10" i="50" s="1"/>
  <c r="DK9" i="50"/>
  <c r="CM9" i="50" s="1"/>
  <c r="CE32" i="50"/>
  <c r="BY42" i="50"/>
  <c r="BZ42" i="50" s="1"/>
  <c r="BZ39" i="50"/>
  <c r="CA39" i="50" s="1"/>
  <c r="BY64" i="50"/>
  <c r="BY12" i="50"/>
  <c r="BZ12" i="50" s="1"/>
  <c r="BZ9" i="50"/>
  <c r="CA9" i="50" s="1"/>
  <c r="BN19" i="50"/>
  <c r="BM22" i="50"/>
  <c r="BN22" i="50" s="1"/>
  <c r="BU27" i="50"/>
  <c r="BV27" i="50" s="1"/>
  <c r="BV24" i="50"/>
  <c r="BY37" i="50"/>
  <c r="BZ37" i="50" s="1"/>
  <c r="BZ34" i="50"/>
  <c r="CA34" i="50" s="1"/>
  <c r="BZ29" i="50"/>
  <c r="CA29" i="50" s="1"/>
  <c r="BY32" i="50"/>
  <c r="BZ32" i="50" s="1"/>
  <c r="CF17" i="50"/>
  <c r="CG14" i="50"/>
  <c r="CG16" i="50"/>
  <c r="CH16" i="50" s="1"/>
  <c r="CI16" i="50" s="1"/>
  <c r="CJ16" i="50" s="1"/>
  <c r="CK16" i="50" s="1"/>
  <c r="CL16" i="50" s="1"/>
  <c r="CG20" i="50"/>
  <c r="CH20" i="50" s="1"/>
  <c r="CI20" i="50" s="1"/>
  <c r="CJ20" i="50" s="1"/>
  <c r="CK20" i="50" s="1"/>
  <c r="CL20" i="50" s="1"/>
  <c r="CG26" i="50"/>
  <c r="CH26" i="50" s="1"/>
  <c r="CI26" i="50" s="1"/>
  <c r="CJ26" i="50" s="1"/>
  <c r="CK26" i="50" s="1"/>
  <c r="CL26" i="50" s="1"/>
  <c r="CF42" i="50"/>
  <c r="CG39" i="50"/>
  <c r="CG40" i="50"/>
  <c r="CH40" i="50" s="1"/>
  <c r="CI40" i="50" s="1"/>
  <c r="CJ40" i="50" s="1"/>
  <c r="CK40" i="50" s="1"/>
  <c r="CL40" i="50" s="1"/>
  <c r="CG50" i="50"/>
  <c r="CH50" i="50" s="1"/>
  <c r="CI50" i="50" s="1"/>
  <c r="CJ50" i="50" s="1"/>
  <c r="CK50" i="50" s="1"/>
  <c r="CL50" i="50" s="1"/>
  <c r="CG55" i="50"/>
  <c r="CH55" i="50" s="1"/>
  <c r="CI55" i="50" s="1"/>
  <c r="CJ55" i="50" s="1"/>
  <c r="CK55" i="50" s="1"/>
  <c r="CL55" i="50" s="1"/>
  <c r="CG61" i="50"/>
  <c r="CH61" i="50" s="1"/>
  <c r="CI61" i="50" s="1"/>
  <c r="CJ61" i="50" s="1"/>
  <c r="CK61" i="50" s="1"/>
  <c r="CL61" i="50" s="1"/>
  <c r="BM42" i="50"/>
  <c r="BN42" i="50" s="1"/>
  <c r="BN39" i="50"/>
  <c r="BL62" i="50"/>
  <c r="BM59" i="50"/>
  <c r="BS62" i="50"/>
  <c r="BT59" i="50"/>
  <c r="BM66" i="50"/>
  <c r="BN66" i="50" s="1"/>
  <c r="BN11" i="50"/>
  <c r="BS42" i="50"/>
  <c r="BT39" i="50"/>
  <c r="CE64" i="50"/>
  <c r="CE12" i="50"/>
  <c r="CE22" i="50"/>
  <c r="CE27" i="50"/>
  <c r="CE57" i="50"/>
  <c r="CE62" i="50"/>
  <c r="BS47" i="50"/>
  <c r="BT44" i="50"/>
  <c r="BK67" i="50"/>
  <c r="BY17" i="50"/>
  <c r="BZ17" i="50" s="1"/>
  <c r="BZ14" i="50"/>
  <c r="CA14" i="50" s="1"/>
  <c r="CG21" i="50"/>
  <c r="CH21" i="50" s="1"/>
  <c r="CI21" i="50" s="1"/>
  <c r="CJ21" i="50" s="1"/>
  <c r="CK21" i="50" s="1"/>
  <c r="CL21" i="50" s="1"/>
  <c r="DY61" i="50"/>
  <c r="CN61" i="50" s="1"/>
  <c r="CO61" i="50" s="1"/>
  <c r="CP61" i="50" s="1"/>
  <c r="CQ61" i="50" s="1"/>
  <c r="CR61" i="50" s="1"/>
  <c r="CS61" i="50" s="1"/>
  <c r="CT61" i="50" s="1"/>
  <c r="DY60" i="50"/>
  <c r="CN60" i="50" s="1"/>
  <c r="CO60" i="50" s="1"/>
  <c r="CP60" i="50" s="1"/>
  <c r="CQ60" i="50" s="1"/>
  <c r="CR60" i="50" s="1"/>
  <c r="CS60" i="50" s="1"/>
  <c r="CT60" i="50" s="1"/>
  <c r="DY59" i="50"/>
  <c r="CN59" i="50" s="1"/>
  <c r="DY56" i="50"/>
  <c r="CN56" i="50" s="1"/>
  <c r="DY55" i="50"/>
  <c r="CN55" i="50" s="1"/>
  <c r="CO55" i="50" s="1"/>
  <c r="CP55" i="50" s="1"/>
  <c r="CQ55" i="50" s="1"/>
  <c r="CR55" i="50" s="1"/>
  <c r="CS55" i="50" s="1"/>
  <c r="CT55" i="50" s="1"/>
  <c r="DY54" i="50"/>
  <c r="CN54" i="50" s="1"/>
  <c r="DY51" i="50"/>
  <c r="CN51" i="50" s="1"/>
  <c r="CO51" i="50" s="1"/>
  <c r="CP51" i="50" s="1"/>
  <c r="CQ51" i="50" s="1"/>
  <c r="CR51" i="50" s="1"/>
  <c r="CS51" i="50" s="1"/>
  <c r="CT51" i="50" s="1"/>
  <c r="DY50" i="50"/>
  <c r="CN50" i="50" s="1"/>
  <c r="CO50" i="50" s="1"/>
  <c r="CP50" i="50" s="1"/>
  <c r="CQ50" i="50" s="1"/>
  <c r="CR50" i="50" s="1"/>
  <c r="CS50" i="50" s="1"/>
  <c r="CT50" i="50" s="1"/>
  <c r="DY49" i="50"/>
  <c r="CN49" i="50" s="1"/>
  <c r="DY46" i="50"/>
  <c r="CN46" i="50" s="1"/>
  <c r="CO46" i="50" s="1"/>
  <c r="CP46" i="50" s="1"/>
  <c r="CQ46" i="50" s="1"/>
  <c r="CR46" i="50" s="1"/>
  <c r="CS46" i="50" s="1"/>
  <c r="CT46" i="50" s="1"/>
  <c r="DY45" i="50"/>
  <c r="CN45" i="50" s="1"/>
  <c r="CO45" i="50" s="1"/>
  <c r="CP45" i="50" s="1"/>
  <c r="CQ45" i="50" s="1"/>
  <c r="CR45" i="50" s="1"/>
  <c r="CS45" i="50" s="1"/>
  <c r="CT45" i="50" s="1"/>
  <c r="DY44" i="50"/>
  <c r="CN44" i="50" s="1"/>
  <c r="DY41" i="50"/>
  <c r="CN41" i="50" s="1"/>
  <c r="CO41" i="50" s="1"/>
  <c r="CP41" i="50" s="1"/>
  <c r="CQ41" i="50" s="1"/>
  <c r="CR41" i="50" s="1"/>
  <c r="CS41" i="50" s="1"/>
  <c r="CT41" i="50" s="1"/>
  <c r="DY40" i="50"/>
  <c r="CN40" i="50" s="1"/>
  <c r="CO40" i="50" s="1"/>
  <c r="CP40" i="50" s="1"/>
  <c r="CQ40" i="50" s="1"/>
  <c r="CR40" i="50" s="1"/>
  <c r="CS40" i="50" s="1"/>
  <c r="CT40" i="50" s="1"/>
  <c r="DY36" i="50"/>
  <c r="CN36" i="50" s="1"/>
  <c r="CO36" i="50" s="1"/>
  <c r="CP36" i="50" s="1"/>
  <c r="CQ36" i="50" s="1"/>
  <c r="CR36" i="50" s="1"/>
  <c r="CS36" i="50" s="1"/>
  <c r="CT36" i="50" s="1"/>
  <c r="DY35" i="50"/>
  <c r="CN35" i="50" s="1"/>
  <c r="CO35" i="50" s="1"/>
  <c r="CP35" i="50" s="1"/>
  <c r="CQ35" i="50" s="1"/>
  <c r="CR35" i="50" s="1"/>
  <c r="CS35" i="50" s="1"/>
  <c r="CT35" i="50" s="1"/>
  <c r="DY39" i="50"/>
  <c r="CN39" i="50" s="1"/>
  <c r="DY34" i="50"/>
  <c r="CN34" i="50" s="1"/>
  <c r="DY31" i="50"/>
  <c r="CN31" i="50" s="1"/>
  <c r="DY30" i="50"/>
  <c r="CN30" i="50" s="1"/>
  <c r="DY29" i="50"/>
  <c r="CN29" i="50" s="1"/>
  <c r="DY26" i="50"/>
  <c r="CN26" i="50" s="1"/>
  <c r="CO26" i="50" s="1"/>
  <c r="CP26" i="50" s="1"/>
  <c r="CQ26" i="50" s="1"/>
  <c r="CR26" i="50" s="1"/>
  <c r="CS26" i="50" s="1"/>
  <c r="CT26" i="50" s="1"/>
  <c r="DY25" i="50"/>
  <c r="CN25" i="50" s="1"/>
  <c r="CO25" i="50" s="1"/>
  <c r="CP25" i="50" s="1"/>
  <c r="CQ25" i="50" s="1"/>
  <c r="CR25" i="50" s="1"/>
  <c r="CS25" i="50" s="1"/>
  <c r="CT25" i="50" s="1"/>
  <c r="DY24" i="50"/>
  <c r="CN24" i="50" s="1"/>
  <c r="DY21" i="50"/>
  <c r="CN21" i="50" s="1"/>
  <c r="CO21" i="50" s="1"/>
  <c r="CP21" i="50" s="1"/>
  <c r="CQ21" i="50" s="1"/>
  <c r="CR21" i="50" s="1"/>
  <c r="CS21" i="50" s="1"/>
  <c r="CT21" i="50" s="1"/>
  <c r="DY20" i="50"/>
  <c r="CN20" i="50" s="1"/>
  <c r="CO20" i="50" s="1"/>
  <c r="CP20" i="50" s="1"/>
  <c r="CQ20" i="50" s="1"/>
  <c r="CR20" i="50" s="1"/>
  <c r="CS20" i="50" s="1"/>
  <c r="CT20" i="50" s="1"/>
  <c r="DY16" i="50"/>
  <c r="CN16" i="50" s="1"/>
  <c r="DY15" i="50"/>
  <c r="CN15" i="50" s="1"/>
  <c r="DY14" i="50"/>
  <c r="CN14" i="50" s="1"/>
  <c r="DY11" i="50"/>
  <c r="CN11" i="50" s="1"/>
  <c r="DY10" i="50"/>
  <c r="CN10" i="50" s="1"/>
  <c r="DY19" i="50"/>
  <c r="CN19" i="50" s="1"/>
  <c r="DY9" i="50"/>
  <c r="CN9" i="50" s="1"/>
  <c r="CF27" i="50"/>
  <c r="CG24" i="50"/>
  <c r="CG29" i="50"/>
  <c r="CF32" i="50"/>
  <c r="CG35" i="50"/>
  <c r="CH35" i="50" s="1"/>
  <c r="CI35" i="50" s="1"/>
  <c r="CJ35" i="50" s="1"/>
  <c r="CK35" i="50" s="1"/>
  <c r="CL35" i="50" s="1"/>
  <c r="CG41" i="50"/>
  <c r="CH41" i="50" s="1"/>
  <c r="CI41" i="50" s="1"/>
  <c r="CJ41" i="50" s="1"/>
  <c r="CK41" i="50" s="1"/>
  <c r="CL41" i="50" s="1"/>
  <c r="CG51" i="50"/>
  <c r="CH51" i="50" s="1"/>
  <c r="CI51" i="50" s="1"/>
  <c r="CJ51" i="50" s="1"/>
  <c r="CK51" i="50" s="1"/>
  <c r="CL51" i="50" s="1"/>
  <c r="CF62" i="50"/>
  <c r="CG59" i="50"/>
  <c r="BY65" i="50"/>
  <c r="BZ65" i="50" s="1"/>
  <c r="BZ10" i="50"/>
  <c r="CA10" i="50" s="1"/>
  <c r="CB57" i="50"/>
  <c r="BR64" i="50"/>
  <c r="BQ67" i="50"/>
  <c r="BR67" i="50" s="1"/>
  <c r="BM49" i="50"/>
  <c r="BL52" i="50"/>
  <c r="BZ59" i="50"/>
  <c r="CA59" i="50" s="1"/>
  <c r="BY62" i="50"/>
  <c r="BZ62" i="50" s="1"/>
  <c r="BY47" i="50"/>
  <c r="BZ47" i="50" s="1"/>
  <c r="BZ44" i="50"/>
  <c r="CA44" i="50" s="1"/>
  <c r="BY27" i="50"/>
  <c r="BZ27" i="50" s="1"/>
  <c r="BZ24" i="50"/>
  <c r="CA24" i="50" s="1"/>
  <c r="BZ19" i="50"/>
  <c r="CA19" i="50" s="1"/>
  <c r="BY22" i="50"/>
  <c r="BZ22" i="50" s="1"/>
  <c r="BS17" i="50"/>
  <c r="BT14" i="50"/>
  <c r="BS64" i="50"/>
  <c r="BM17" i="50"/>
  <c r="BN17" i="50" s="1"/>
  <c r="BN14" i="50"/>
  <c r="BY52" i="50"/>
  <c r="BZ52" i="50" s="1"/>
  <c r="BZ49" i="50"/>
  <c r="CA49" i="50" s="1"/>
  <c r="BL65" i="50"/>
  <c r="BM10" i="50"/>
  <c r="BL12" i="50"/>
  <c r="BS65" i="50"/>
  <c r="BT10" i="50"/>
  <c r="BS12" i="50"/>
  <c r="BU32" i="50"/>
  <c r="BV32" i="50" s="1"/>
  <c r="BV29" i="50"/>
  <c r="CF65" i="50"/>
  <c r="CG10" i="50"/>
  <c r="CF64" i="50"/>
  <c r="CF12" i="50"/>
  <c r="CG9" i="50"/>
  <c r="CG31" i="50"/>
  <c r="CH31" i="50" s="1"/>
  <c r="CI31" i="50" s="1"/>
  <c r="CJ31" i="50" s="1"/>
  <c r="CK31" i="50" s="1"/>
  <c r="CL31" i="50" s="1"/>
  <c r="CG30" i="50"/>
  <c r="CH30" i="50" s="1"/>
  <c r="CI30" i="50" s="1"/>
  <c r="CJ30" i="50" s="1"/>
  <c r="CK30" i="50" s="1"/>
  <c r="CL30" i="50" s="1"/>
  <c r="CG36" i="50"/>
  <c r="CH36" i="50" s="1"/>
  <c r="CI36" i="50" s="1"/>
  <c r="CJ36" i="50" s="1"/>
  <c r="CK36" i="50" s="1"/>
  <c r="CL36" i="50" s="1"/>
  <c r="CG44" i="50"/>
  <c r="CF47" i="50"/>
  <c r="CG49" i="50"/>
  <c r="CF52" i="50"/>
  <c r="CG56" i="50"/>
  <c r="CH56" i="50" s="1"/>
  <c r="CI56" i="50" s="1"/>
  <c r="CJ56" i="50" s="1"/>
  <c r="CK56" i="50" s="1"/>
  <c r="CL56" i="50" s="1"/>
  <c r="BM32" i="50"/>
  <c r="BN32" i="50" s="1"/>
  <c r="BN29" i="50"/>
  <c r="BS22" i="50"/>
  <c r="BU19" i="50"/>
  <c r="BE67" i="50"/>
  <c r="BF67" i="50" s="1"/>
  <c r="BE61" i="48"/>
  <c r="BF61" i="48" s="1"/>
  <c r="BE25" i="48"/>
  <c r="BF25" i="48" s="1"/>
  <c r="BE44" i="48"/>
  <c r="BF44" i="48" s="1"/>
  <c r="AZ67" i="45"/>
  <c r="CB31" i="40"/>
  <c r="BH67" i="41"/>
  <c r="CB16" i="40"/>
  <c r="AY67" i="48"/>
  <c r="BL21" i="45"/>
  <c r="BM21" i="45" s="1"/>
  <c r="BN21" i="45" s="1"/>
  <c r="CB30" i="40"/>
  <c r="CB20" i="40"/>
  <c r="CB45" i="40"/>
  <c r="BL35" i="45"/>
  <c r="BM35" i="45" s="1"/>
  <c r="BN35" i="45" s="1"/>
  <c r="BL40" i="45"/>
  <c r="BM40" i="45" s="1"/>
  <c r="BN40" i="45" s="1"/>
  <c r="BM14" i="45"/>
  <c r="BM11" i="45"/>
  <c r="BP32" i="41"/>
  <c r="BT30" i="41"/>
  <c r="BP47" i="41"/>
  <c r="BQ44" i="41"/>
  <c r="BT16" i="41"/>
  <c r="BP17" i="41"/>
  <c r="BP66" i="41"/>
  <c r="BP52" i="41"/>
  <c r="BL12" i="41"/>
  <c r="BT52" i="40"/>
  <c r="BT62" i="40"/>
  <c r="BE9" i="45"/>
  <c r="BD12" i="45"/>
  <c r="AX19" i="45"/>
  <c r="AW22" i="45"/>
  <c r="AX22" i="45" s="1"/>
  <c r="BM44" i="45"/>
  <c r="BI16" i="45"/>
  <c r="BJ16" i="45" s="1"/>
  <c r="BL16" i="45" s="1"/>
  <c r="BM16" i="45" s="1"/>
  <c r="BN16" i="45" s="1"/>
  <c r="BI30" i="45"/>
  <c r="BJ30" i="45" s="1"/>
  <c r="BL30" i="45"/>
  <c r="BM30" i="45" s="1"/>
  <c r="BN30" i="45" s="1"/>
  <c r="DV41" i="45"/>
  <c r="BP41" i="45" s="1"/>
  <c r="BT41" i="45" s="1"/>
  <c r="BU41" i="45" s="1"/>
  <c r="BV41" i="45" s="1"/>
  <c r="DV31" i="45"/>
  <c r="BP31" i="45" s="1"/>
  <c r="BQ31" i="45" s="1"/>
  <c r="BR31" i="45" s="1"/>
  <c r="DV40" i="45"/>
  <c r="BP40" i="45" s="1"/>
  <c r="BQ40" i="45" s="1"/>
  <c r="BR40" i="45" s="1"/>
  <c r="DV26" i="45"/>
  <c r="BP26" i="45" s="1"/>
  <c r="BQ26" i="45" s="1"/>
  <c r="BR26" i="45" s="1"/>
  <c r="BT26" i="45" s="1"/>
  <c r="BU26" i="45" s="1"/>
  <c r="BV26" i="45" s="1"/>
  <c r="DV56" i="45"/>
  <c r="BP56" i="45" s="1"/>
  <c r="DV34" i="45"/>
  <c r="BP34" i="45" s="1"/>
  <c r="DV24" i="45"/>
  <c r="BP24" i="45" s="1"/>
  <c r="DV59" i="45"/>
  <c r="BP59" i="45" s="1"/>
  <c r="DV54" i="45"/>
  <c r="BP54" i="45" s="1"/>
  <c r="DV29" i="45"/>
  <c r="BP29" i="45" s="1"/>
  <c r="BT29" i="45" s="1"/>
  <c r="DV16" i="45"/>
  <c r="BP16" i="45" s="1"/>
  <c r="BQ16" i="45" s="1"/>
  <c r="BR16" i="45" s="1"/>
  <c r="BT16" i="45" s="1"/>
  <c r="BU16" i="45" s="1"/>
  <c r="BV16" i="45" s="1"/>
  <c r="DV55" i="45"/>
  <c r="BP55" i="45" s="1"/>
  <c r="BQ55" i="45" s="1"/>
  <c r="BR55" i="45" s="1"/>
  <c r="DV50" i="45"/>
  <c r="BP50" i="45" s="1"/>
  <c r="DV9" i="45"/>
  <c r="BP9" i="45" s="1"/>
  <c r="DV21" i="45"/>
  <c r="BP21" i="45" s="1"/>
  <c r="BT21" i="45" s="1"/>
  <c r="BU21" i="45" s="1"/>
  <c r="BV21" i="45" s="1"/>
  <c r="DV61" i="45"/>
  <c r="BP61" i="45" s="1"/>
  <c r="BT61" i="45" s="1"/>
  <c r="DV14" i="45"/>
  <c r="BP14" i="45" s="1"/>
  <c r="BT14" i="45" s="1"/>
  <c r="DV20" i="45"/>
  <c r="BP20" i="45" s="1"/>
  <c r="BT20" i="45" s="1"/>
  <c r="BU20" i="45" s="1"/>
  <c r="BV20" i="45" s="1"/>
  <c r="DV35" i="45"/>
  <c r="BP35" i="45" s="1"/>
  <c r="BT35" i="45" s="1"/>
  <c r="BU35" i="45" s="1"/>
  <c r="BV35" i="45" s="1"/>
  <c r="DV44" i="45"/>
  <c r="BP44" i="45" s="1"/>
  <c r="DV60" i="45"/>
  <c r="BP60" i="45" s="1"/>
  <c r="BQ60" i="45" s="1"/>
  <c r="BR60" i="45" s="1"/>
  <c r="BT60" i="45" s="1"/>
  <c r="BU60" i="45" s="1"/>
  <c r="BV60" i="45" s="1"/>
  <c r="DV10" i="45"/>
  <c r="BP10" i="45" s="1"/>
  <c r="DV51" i="45"/>
  <c r="BP51" i="45" s="1"/>
  <c r="BQ51" i="45" s="1"/>
  <c r="BR51" i="45" s="1"/>
  <c r="BT51" i="45" s="1"/>
  <c r="BU51" i="45" s="1"/>
  <c r="BV51" i="45" s="1"/>
  <c r="DV36" i="45"/>
  <c r="BP36" i="45" s="1"/>
  <c r="BQ36" i="45" s="1"/>
  <c r="BR36" i="45" s="1"/>
  <c r="BT36" i="45" s="1"/>
  <c r="BU36" i="45" s="1"/>
  <c r="BV36" i="45" s="1"/>
  <c r="DV19" i="45"/>
  <c r="BP19" i="45" s="1"/>
  <c r="BT19" i="45" s="1"/>
  <c r="DV39" i="45"/>
  <c r="BP39" i="45" s="1"/>
  <c r="DW7" i="45"/>
  <c r="DV15" i="45"/>
  <c r="BP15" i="45" s="1"/>
  <c r="BQ15" i="45" s="1"/>
  <c r="BR15" i="45" s="1"/>
  <c r="BT15" i="45" s="1"/>
  <c r="BU15" i="45" s="1"/>
  <c r="BV15" i="45" s="1"/>
  <c r="DV49" i="45"/>
  <c r="BP49" i="45" s="1"/>
  <c r="DV45" i="45"/>
  <c r="BP45" i="45" s="1"/>
  <c r="BT45" i="45" s="1"/>
  <c r="BU45" i="45" s="1"/>
  <c r="BV45" i="45" s="1"/>
  <c r="DV30" i="45"/>
  <c r="BP30" i="45" s="1"/>
  <c r="BQ30" i="45" s="1"/>
  <c r="BR30" i="45" s="1"/>
  <c r="BT30" i="45" s="1"/>
  <c r="BU30" i="45" s="1"/>
  <c r="BV30" i="45" s="1"/>
  <c r="DV11" i="45"/>
  <c r="BP11" i="45" s="1"/>
  <c r="BT11" i="45" s="1"/>
  <c r="DV46" i="45"/>
  <c r="BP46" i="45" s="1"/>
  <c r="BQ46" i="45" s="1"/>
  <c r="BR46" i="45" s="1"/>
  <c r="DV25" i="45"/>
  <c r="BP25" i="45" s="1"/>
  <c r="BQ25" i="45" s="1"/>
  <c r="BR25" i="45" s="1"/>
  <c r="BI31" i="45"/>
  <c r="BJ31" i="45" s="1"/>
  <c r="BL31" i="45"/>
  <c r="BM31" i="45" s="1"/>
  <c r="BN31" i="45" s="1"/>
  <c r="AX14" i="45"/>
  <c r="AW17" i="45"/>
  <c r="AX17" i="45" s="1"/>
  <c r="AW42" i="45"/>
  <c r="AX42" i="45" s="1"/>
  <c r="AX39" i="45"/>
  <c r="BL65" i="41"/>
  <c r="BE9" i="41"/>
  <c r="BD64" i="41"/>
  <c r="BD67" i="41" s="1"/>
  <c r="BD12" i="41"/>
  <c r="BB59" i="45"/>
  <c r="BA62" i="45"/>
  <c r="BB62" i="45" s="1"/>
  <c r="BB10" i="45"/>
  <c r="BA65" i="45"/>
  <c r="BB65" i="45" s="1"/>
  <c r="BT37" i="40"/>
  <c r="BX37" i="40"/>
  <c r="DX36" i="40"/>
  <c r="CF36" i="40" s="1"/>
  <c r="DX56" i="40"/>
  <c r="CF56" i="40" s="1"/>
  <c r="DX61" i="40"/>
  <c r="CF61" i="40" s="1"/>
  <c r="CJ61" i="40" s="1"/>
  <c r="DX30" i="40"/>
  <c r="CF30" i="40" s="1"/>
  <c r="DX11" i="40"/>
  <c r="CF11" i="40" s="1"/>
  <c r="DX16" i="40"/>
  <c r="CF16" i="40" s="1"/>
  <c r="DX26" i="40"/>
  <c r="CF26" i="40" s="1"/>
  <c r="DX10" i="40"/>
  <c r="CF10" i="40" s="1"/>
  <c r="CJ10" i="40" s="1"/>
  <c r="DX49" i="40"/>
  <c r="CF49" i="40" s="1"/>
  <c r="DX24" i="40"/>
  <c r="CF24" i="40" s="1"/>
  <c r="CJ24" i="40" s="1"/>
  <c r="DY7" i="40"/>
  <c r="DX19" i="40"/>
  <c r="CF19" i="40" s="1"/>
  <c r="DX21" i="40"/>
  <c r="CF21" i="40" s="1"/>
  <c r="DX9" i="40"/>
  <c r="CF9" i="40" s="1"/>
  <c r="DX55" i="40"/>
  <c r="CF55" i="40" s="1"/>
  <c r="DX15" i="40"/>
  <c r="CF15" i="40" s="1"/>
  <c r="DX40" i="40"/>
  <c r="CF40" i="40" s="1"/>
  <c r="DX45" i="40"/>
  <c r="CF45" i="40" s="1"/>
  <c r="DX14" i="40"/>
  <c r="CF14" i="40" s="1"/>
  <c r="DX35" i="40"/>
  <c r="CF35" i="40" s="1"/>
  <c r="DX25" i="40"/>
  <c r="CF25" i="40" s="1"/>
  <c r="DX34" i="40"/>
  <c r="CF34" i="40" s="1"/>
  <c r="DX41" i="40"/>
  <c r="CF41" i="40" s="1"/>
  <c r="DX31" i="40"/>
  <c r="CF31" i="40" s="1"/>
  <c r="DX59" i="40"/>
  <c r="CF59" i="40" s="1"/>
  <c r="DX46" i="40"/>
  <c r="CF46" i="40" s="1"/>
  <c r="DX20" i="40"/>
  <c r="CF20" i="40" s="1"/>
  <c r="DX44" i="40"/>
  <c r="CF44" i="40" s="1"/>
  <c r="DX50" i="40"/>
  <c r="CF50" i="40" s="1"/>
  <c r="DX60" i="40"/>
  <c r="CF60" i="40" s="1"/>
  <c r="CJ60" i="40" s="1"/>
  <c r="DX39" i="40"/>
  <c r="CF39" i="40" s="1"/>
  <c r="CJ39" i="40" s="1"/>
  <c r="DX54" i="40"/>
  <c r="CF54" i="40" s="1"/>
  <c r="DX51" i="40"/>
  <c r="CF51" i="40" s="1"/>
  <c r="DX29" i="40"/>
  <c r="CF29" i="40" s="1"/>
  <c r="BX27" i="40"/>
  <c r="BX57" i="40"/>
  <c r="CB39" i="40"/>
  <c r="BJ11" i="41"/>
  <c r="BL52" i="41"/>
  <c r="BJ19" i="41"/>
  <c r="BL19" i="41" s="1"/>
  <c r="BM34" i="41"/>
  <c r="BL37" i="41"/>
  <c r="BT14" i="41"/>
  <c r="CB55" i="40"/>
  <c r="AX44" i="45"/>
  <c r="AW47" i="45"/>
  <c r="AX47" i="45" s="1"/>
  <c r="BN59" i="41"/>
  <c r="BL57" i="41"/>
  <c r="BL61" i="45"/>
  <c r="BL36" i="45"/>
  <c r="BM36" i="45" s="1"/>
  <c r="BN36" i="45" s="1"/>
  <c r="BE14" i="45"/>
  <c r="BD17" i="45"/>
  <c r="BT32" i="40"/>
  <c r="BE65" i="45"/>
  <c r="BF65" i="45" s="1"/>
  <c r="BF10" i="45"/>
  <c r="BD66" i="45"/>
  <c r="BN59" i="45"/>
  <c r="BP22" i="41"/>
  <c r="BQ19" i="41"/>
  <c r="BQ26" i="41"/>
  <c r="BR26" i="41" s="1"/>
  <c r="BT26" i="41"/>
  <c r="DW25" i="41"/>
  <c r="BX25" i="41" s="1"/>
  <c r="DW9" i="41"/>
  <c r="BX9" i="41" s="1"/>
  <c r="DW19" i="41"/>
  <c r="BX19" i="41" s="1"/>
  <c r="CB19" i="41" s="1"/>
  <c r="DW46" i="41"/>
  <c r="BX46" i="41" s="1"/>
  <c r="DX7" i="41"/>
  <c r="DW60" i="41"/>
  <c r="BX60" i="41" s="1"/>
  <c r="DW36" i="41"/>
  <c r="BX36" i="41" s="1"/>
  <c r="DW55" i="41"/>
  <c r="BX55" i="41" s="1"/>
  <c r="DW30" i="41"/>
  <c r="BX30" i="41" s="1"/>
  <c r="DW14" i="41"/>
  <c r="BX14" i="41" s="1"/>
  <c r="CB14" i="41" s="1"/>
  <c r="DW39" i="41"/>
  <c r="BX39" i="41" s="1"/>
  <c r="DW10" i="41"/>
  <c r="BX10" i="41" s="1"/>
  <c r="CB10" i="41" s="1"/>
  <c r="DW59" i="41"/>
  <c r="BX59" i="41" s="1"/>
  <c r="DW15" i="41"/>
  <c r="BX15" i="41" s="1"/>
  <c r="DW31" i="41"/>
  <c r="BX31" i="41" s="1"/>
  <c r="DW45" i="41"/>
  <c r="BX45" i="41" s="1"/>
  <c r="DW44" i="41"/>
  <c r="BX44" i="41" s="1"/>
  <c r="DW50" i="41"/>
  <c r="BX50" i="41" s="1"/>
  <c r="DW49" i="41"/>
  <c r="BX49" i="41" s="1"/>
  <c r="DW29" i="41"/>
  <c r="BX29" i="41" s="1"/>
  <c r="DW16" i="41"/>
  <c r="BX16" i="41" s="1"/>
  <c r="DW51" i="41"/>
  <c r="BX51" i="41" s="1"/>
  <c r="DW56" i="41"/>
  <c r="BX56" i="41" s="1"/>
  <c r="DW26" i="41"/>
  <c r="BX26" i="41" s="1"/>
  <c r="DW34" i="41"/>
  <c r="BX34" i="41" s="1"/>
  <c r="DW41" i="41"/>
  <c r="BX41" i="41" s="1"/>
  <c r="DW40" i="41"/>
  <c r="BX40" i="41" s="1"/>
  <c r="DW21" i="41"/>
  <c r="BX21" i="41" s="1"/>
  <c r="DW54" i="41"/>
  <c r="BX54" i="41" s="1"/>
  <c r="CB54" i="41" s="1"/>
  <c r="DW24" i="41"/>
  <c r="BX24" i="41" s="1"/>
  <c r="DW20" i="41"/>
  <c r="BX20" i="41" s="1"/>
  <c r="DW61" i="41"/>
  <c r="BX61" i="41" s="1"/>
  <c r="DW35" i="41"/>
  <c r="BX35" i="41" s="1"/>
  <c r="DW11" i="41"/>
  <c r="BX11" i="41" s="1"/>
  <c r="BQ39" i="41"/>
  <c r="BP42" i="41"/>
  <c r="BQ24" i="41"/>
  <c r="BP27" i="41"/>
  <c r="BL42" i="41"/>
  <c r="BI24" i="45"/>
  <c r="BH27" i="45"/>
  <c r="BI49" i="45"/>
  <c r="BH52" i="45"/>
  <c r="BI56" i="45"/>
  <c r="BJ56" i="45" s="1"/>
  <c r="BL56" i="45"/>
  <c r="BM56" i="45" s="1"/>
  <c r="BN56" i="45" s="1"/>
  <c r="BI9" i="45"/>
  <c r="BH12" i="45"/>
  <c r="BH64" i="45"/>
  <c r="BI29" i="45"/>
  <c r="BH32" i="45"/>
  <c r="BL29" i="45"/>
  <c r="BI39" i="45"/>
  <c r="BH42" i="45"/>
  <c r="AV37" i="45"/>
  <c r="AW34" i="45"/>
  <c r="BT61" i="41"/>
  <c r="BT27" i="40"/>
  <c r="BL60" i="45"/>
  <c r="BM60" i="45" s="1"/>
  <c r="BN60" i="45" s="1"/>
  <c r="BF11" i="41"/>
  <c r="BP67" i="40"/>
  <c r="BX66" i="40"/>
  <c r="CB35" i="40"/>
  <c r="BX52" i="40"/>
  <c r="BX17" i="40"/>
  <c r="BX12" i="40"/>
  <c r="BX64" i="40"/>
  <c r="BT57" i="40"/>
  <c r="AX59" i="45"/>
  <c r="AW62" i="45"/>
  <c r="AX62" i="45" s="1"/>
  <c r="BT11" i="41"/>
  <c r="BL9" i="45"/>
  <c r="CB60" i="40"/>
  <c r="BL62" i="41"/>
  <c r="BB11" i="45"/>
  <c r="BA66" i="45"/>
  <c r="BB66" i="45" s="1"/>
  <c r="CB41" i="40"/>
  <c r="CB44" i="40"/>
  <c r="BT54" i="41"/>
  <c r="BT12" i="40"/>
  <c r="BL20" i="45"/>
  <c r="BM20" i="45" s="1"/>
  <c r="BN20" i="45" s="1"/>
  <c r="BB24" i="45"/>
  <c r="BA27" i="45"/>
  <c r="BB27" i="45" s="1"/>
  <c r="BA42" i="45"/>
  <c r="BB42" i="45" s="1"/>
  <c r="BB39" i="45"/>
  <c r="BL49" i="45"/>
  <c r="BE47" i="45"/>
  <c r="BF47" i="45" s="1"/>
  <c r="BF44" i="45"/>
  <c r="BT47" i="40"/>
  <c r="BF11" i="45"/>
  <c r="BM41" i="48"/>
  <c r="BN41" i="48" s="1"/>
  <c r="BP12" i="41"/>
  <c r="BP64" i="41"/>
  <c r="BP62" i="41"/>
  <c r="BQ34" i="41"/>
  <c r="BP37" i="41"/>
  <c r="BT39" i="41"/>
  <c r="BJ39" i="41"/>
  <c r="AX10" i="45"/>
  <c r="AW65" i="45"/>
  <c r="AX65" i="45" s="1"/>
  <c r="AX24" i="45"/>
  <c r="AW27" i="45"/>
  <c r="AX27" i="45" s="1"/>
  <c r="BB9" i="45"/>
  <c r="BA12" i="45"/>
  <c r="BB12" i="45" s="1"/>
  <c r="BA64" i="45"/>
  <c r="BI14" i="45"/>
  <c r="BH17" i="45"/>
  <c r="BI59" i="45"/>
  <c r="BH62" i="45"/>
  <c r="BI34" i="45"/>
  <c r="BH37" i="45"/>
  <c r="BI55" i="45"/>
  <c r="BJ55" i="45" s="1"/>
  <c r="BL55" i="45"/>
  <c r="BM55" i="45" s="1"/>
  <c r="BN55" i="45" s="1"/>
  <c r="BB44" i="45"/>
  <c r="BA47" i="45"/>
  <c r="BB47" i="45" s="1"/>
  <c r="BE39" i="45"/>
  <c r="BD42" i="45"/>
  <c r="BL34" i="45"/>
  <c r="BT17" i="40"/>
  <c r="BF14" i="41"/>
  <c r="BE17" i="41"/>
  <c r="BA32" i="45"/>
  <c r="BB32" i="45" s="1"/>
  <c r="BB29" i="45"/>
  <c r="BX42" i="40"/>
  <c r="BX65" i="40"/>
  <c r="BX62" i="40"/>
  <c r="BL32" i="41"/>
  <c r="BL45" i="45"/>
  <c r="BM45" i="45" s="1"/>
  <c r="BN45" i="45" s="1"/>
  <c r="BJ49" i="41"/>
  <c r="AV64" i="45"/>
  <c r="AV67" i="45" s="1"/>
  <c r="BD62" i="45"/>
  <c r="BE61" i="45"/>
  <c r="BF61" i="45" s="1"/>
  <c r="BL24" i="45"/>
  <c r="CB21" i="40"/>
  <c r="CB24" i="40"/>
  <c r="CB51" i="40"/>
  <c r="CB25" i="40"/>
  <c r="BJ54" i="41"/>
  <c r="AT64" i="45"/>
  <c r="AS67" i="45"/>
  <c r="AT67" i="45" s="1"/>
  <c r="BF10" i="41"/>
  <c r="BL50" i="45"/>
  <c r="BM50" i="45" s="1"/>
  <c r="BN50" i="45" s="1"/>
  <c r="AX29" i="45"/>
  <c r="AW32" i="45"/>
  <c r="AX32" i="45" s="1"/>
  <c r="BB14" i="45"/>
  <c r="BA17" i="45"/>
  <c r="BB17" i="45" s="1"/>
  <c r="CB14" i="40"/>
  <c r="BD22" i="45"/>
  <c r="BD47" i="45"/>
  <c r="BE41" i="48"/>
  <c r="BF41" i="48" s="1"/>
  <c r="AV52" i="45"/>
  <c r="AW49" i="45"/>
  <c r="BD37" i="45"/>
  <c r="BE34" i="45"/>
  <c r="BT36" i="41"/>
  <c r="BQ56" i="41"/>
  <c r="BR56" i="41" s="1"/>
  <c r="BS56" i="41" s="1"/>
  <c r="BT56" i="41"/>
  <c r="BT20" i="41"/>
  <c r="BP57" i="41"/>
  <c r="BT31" i="41"/>
  <c r="BP65" i="41"/>
  <c r="BT10" i="41"/>
  <c r="BB19" i="45"/>
  <c r="BA22" i="45"/>
  <c r="BB22" i="45" s="1"/>
  <c r="BI25" i="45"/>
  <c r="BJ25" i="45" s="1"/>
  <c r="BH66" i="45"/>
  <c r="BI11" i="45"/>
  <c r="BI19" i="45"/>
  <c r="BH22" i="45"/>
  <c r="BI10" i="45"/>
  <c r="BH65" i="45"/>
  <c r="BI44" i="45"/>
  <c r="BH47" i="45"/>
  <c r="BH57" i="45"/>
  <c r="BI54" i="45"/>
  <c r="BI46" i="45"/>
  <c r="BJ46" i="45" s="1"/>
  <c r="BL46" i="45"/>
  <c r="BM46" i="45" s="1"/>
  <c r="BN46" i="45" s="1"/>
  <c r="BL41" i="45"/>
  <c r="BM41" i="45" s="1"/>
  <c r="BN41" i="45" s="1"/>
  <c r="BN10" i="41"/>
  <c r="BE24" i="45"/>
  <c r="BD27" i="45"/>
  <c r="BD32" i="45"/>
  <c r="BE29" i="45"/>
  <c r="BB34" i="45"/>
  <c r="BA37" i="45"/>
  <c r="BB37" i="45" s="1"/>
  <c r="BX32" i="40"/>
  <c r="BX47" i="40"/>
  <c r="BX22" i="40"/>
  <c r="BT19" i="41"/>
  <c r="AP29" i="45"/>
  <c r="AO32" i="45"/>
  <c r="AP32" i="45" s="1"/>
  <c r="AO64" i="45"/>
  <c r="CB49" i="40"/>
  <c r="CB50" i="40"/>
  <c r="BF19" i="41"/>
  <c r="BE22" i="41"/>
  <c r="AX9" i="45"/>
  <c r="AW12" i="45"/>
  <c r="AX12" i="45" s="1"/>
  <c r="AX11" i="45"/>
  <c r="AW66" i="45"/>
  <c r="AX66" i="45" s="1"/>
  <c r="BT65" i="40"/>
  <c r="BL15" i="45"/>
  <c r="BM15" i="45" s="1"/>
  <c r="BN15" i="45" s="1"/>
  <c r="CB61" i="40"/>
  <c r="BL25" i="45"/>
  <c r="BM25" i="45" s="1"/>
  <c r="BN25" i="45" s="1"/>
  <c r="BE24" i="41"/>
  <c r="BD27" i="41"/>
  <c r="BF59" i="45"/>
  <c r="BJ14" i="41"/>
  <c r="BL10" i="45"/>
  <c r="BD57" i="45"/>
  <c r="BE54" i="45"/>
  <c r="BL19" i="45"/>
  <c r="BB54" i="45"/>
  <c r="BA57" i="45"/>
  <c r="BB57" i="45" s="1"/>
  <c r="BB49" i="45"/>
  <c r="BD49" i="45" s="1"/>
  <c r="BA52" i="45"/>
  <c r="BB52" i="45" s="1"/>
  <c r="BF19" i="45"/>
  <c r="BE22" i="45"/>
  <c r="BF22" i="45" s="1"/>
  <c r="BD65" i="45"/>
  <c r="BG17" i="48"/>
  <c r="BE14" i="48"/>
  <c r="BF14" i="48" s="1"/>
  <c r="BC42" i="48"/>
  <c r="BE40" i="48"/>
  <c r="BF40" i="48" s="1"/>
  <c r="BM35" i="48"/>
  <c r="BN35" i="48" s="1"/>
  <c r="BE35" i="48"/>
  <c r="BF35" i="48" s="1"/>
  <c r="BC65" i="48"/>
  <c r="BD17" i="48"/>
  <c r="BD22" i="48"/>
  <c r="BA37" i="48"/>
  <c r="BB37" i="48" s="1"/>
  <c r="BB34" i="48"/>
  <c r="BG27" i="48"/>
  <c r="BK24" i="48"/>
  <c r="BM24" i="48" s="1"/>
  <c r="BK16" i="48"/>
  <c r="BL16" i="48" s="1"/>
  <c r="BM16" i="48" s="1"/>
  <c r="BN16" i="48" s="1"/>
  <c r="BK45" i="48"/>
  <c r="BL45" i="48" s="1"/>
  <c r="BM45" i="48" s="1"/>
  <c r="BN45" i="48" s="1"/>
  <c r="BK51" i="48"/>
  <c r="BG62" i="48"/>
  <c r="BB54" i="48"/>
  <c r="BA57" i="48"/>
  <c r="BB57" i="48" s="1"/>
  <c r="BF34" i="48"/>
  <c r="BK14" i="48"/>
  <c r="BL62" i="48"/>
  <c r="BE50" i="48"/>
  <c r="BF50" i="48" s="1"/>
  <c r="BA42" i="48"/>
  <c r="BB42" i="48" s="1"/>
  <c r="BB39" i="48"/>
  <c r="BA64" i="48"/>
  <c r="BA12" i="48"/>
  <c r="BB12" i="48" s="1"/>
  <c r="BB9" i="48"/>
  <c r="AW22" i="48"/>
  <c r="AX22" i="48" s="1"/>
  <c r="AX19" i="48"/>
  <c r="BC37" i="48"/>
  <c r="BD52" i="48"/>
  <c r="BE49" i="48"/>
  <c r="BA47" i="48"/>
  <c r="BB47" i="48" s="1"/>
  <c r="BB44" i="48"/>
  <c r="BL15" i="48"/>
  <c r="BH66" i="48"/>
  <c r="BI11" i="48"/>
  <c r="BI16" i="48"/>
  <c r="BJ16" i="48" s="1"/>
  <c r="BH32" i="48"/>
  <c r="BI29" i="48"/>
  <c r="BI41" i="48"/>
  <c r="BJ41" i="48" s="1"/>
  <c r="BI35" i="48"/>
  <c r="BJ35" i="48" s="1"/>
  <c r="BH52" i="48"/>
  <c r="BI49" i="48"/>
  <c r="BI51" i="48"/>
  <c r="BJ51" i="48" s="1"/>
  <c r="BL51" i="48"/>
  <c r="BH62" i="48"/>
  <c r="BI59" i="48"/>
  <c r="BD66" i="48"/>
  <c r="BC57" i="48"/>
  <c r="AW66" i="48"/>
  <c r="AX66" i="48" s="1"/>
  <c r="AX11" i="48"/>
  <c r="BA27" i="48"/>
  <c r="BB27" i="48" s="1"/>
  <c r="BB24" i="48"/>
  <c r="AW37" i="48"/>
  <c r="AX37" i="48" s="1"/>
  <c r="AX34" i="48"/>
  <c r="BF39" i="48"/>
  <c r="BG64" i="48"/>
  <c r="BG12" i="48"/>
  <c r="BG66" i="48"/>
  <c r="BK11" i="48"/>
  <c r="BM11" i="48" s="1"/>
  <c r="BG22" i="48"/>
  <c r="BK19" i="48"/>
  <c r="BK26" i="48"/>
  <c r="BL26" i="48" s="1"/>
  <c r="BM26" i="48" s="1"/>
  <c r="BN26" i="48" s="1"/>
  <c r="BK30" i="48"/>
  <c r="BK36" i="48"/>
  <c r="BM36" i="48" s="1"/>
  <c r="BN36" i="48" s="1"/>
  <c r="BK46" i="48"/>
  <c r="BM46" i="48" s="1"/>
  <c r="BN46" i="48" s="1"/>
  <c r="BG57" i="48"/>
  <c r="BA17" i="48"/>
  <c r="BB17" i="48" s="1"/>
  <c r="BB14" i="48"/>
  <c r="BD37" i="48"/>
  <c r="AZ67" i="48"/>
  <c r="AW42" i="48"/>
  <c r="AX42" i="48" s="1"/>
  <c r="AX39" i="48"/>
  <c r="BK34" i="48"/>
  <c r="BK25" i="48"/>
  <c r="BM25" i="48" s="1"/>
  <c r="BN25" i="48" s="1"/>
  <c r="AU27" i="48"/>
  <c r="AW24" i="48"/>
  <c r="AU64" i="48"/>
  <c r="AU67" i="48" s="1"/>
  <c r="BE56" i="48"/>
  <c r="BF56" i="48" s="1"/>
  <c r="BB29" i="48"/>
  <c r="BC29" i="48" s="1"/>
  <c r="BC32" i="48" s="1"/>
  <c r="BA32" i="48"/>
  <c r="BB32" i="48" s="1"/>
  <c r="BH64" i="48"/>
  <c r="BI9" i="48"/>
  <c r="BH12" i="48"/>
  <c r="BL9" i="48"/>
  <c r="BH17" i="48"/>
  <c r="BI14" i="48"/>
  <c r="BL14" i="48"/>
  <c r="BH22" i="48"/>
  <c r="BI19" i="48"/>
  <c r="BL19" i="48"/>
  <c r="BI25" i="48"/>
  <c r="BJ25" i="48" s="1"/>
  <c r="BI30" i="48"/>
  <c r="BJ30" i="48" s="1"/>
  <c r="BL30" i="48"/>
  <c r="BI36" i="48"/>
  <c r="BJ36" i="48" s="1"/>
  <c r="BI45" i="48"/>
  <c r="BJ45" i="48" s="1"/>
  <c r="BH57" i="48"/>
  <c r="BI54" i="48"/>
  <c r="BI60" i="48"/>
  <c r="BJ60" i="48" s="1"/>
  <c r="AW47" i="48"/>
  <c r="AX47" i="48" s="1"/>
  <c r="AX44" i="48"/>
  <c r="BD27" i="48"/>
  <c r="AW12" i="48"/>
  <c r="AX12" i="48" s="1"/>
  <c r="AX9" i="48"/>
  <c r="BD42" i="48"/>
  <c r="BG65" i="48"/>
  <c r="BK10" i="48"/>
  <c r="BK20" i="48"/>
  <c r="BM20" i="48" s="1"/>
  <c r="BN20" i="48" s="1"/>
  <c r="BG32" i="48"/>
  <c r="BK31" i="48"/>
  <c r="BM31" i="48" s="1"/>
  <c r="BN31" i="48" s="1"/>
  <c r="BG42" i="48"/>
  <c r="BK39" i="48"/>
  <c r="BG52" i="48"/>
  <c r="BK49" i="48"/>
  <c r="BK55" i="48"/>
  <c r="BK57" i="48" s="1"/>
  <c r="BK60" i="48"/>
  <c r="BM60" i="48" s="1"/>
  <c r="BN60" i="48" s="1"/>
  <c r="BA65" i="48"/>
  <c r="BB65" i="48" s="1"/>
  <c r="BB10" i="48"/>
  <c r="AS67" i="48"/>
  <c r="AT67" i="48" s="1"/>
  <c r="AT64" i="48"/>
  <c r="BK61" i="48"/>
  <c r="BM61" i="48" s="1"/>
  <c r="BN61" i="48" s="1"/>
  <c r="BA62" i="48"/>
  <c r="BB62" i="48" s="1"/>
  <c r="BB59" i="48"/>
  <c r="AV32" i="48"/>
  <c r="AW29" i="48"/>
  <c r="AO67" i="48"/>
  <c r="AP67" i="48" s="1"/>
  <c r="AP64" i="48"/>
  <c r="BD57" i="48"/>
  <c r="BE54" i="48"/>
  <c r="AW65" i="48"/>
  <c r="AX65" i="48" s="1"/>
  <c r="AX10" i="48"/>
  <c r="BM56" i="48"/>
  <c r="BN56" i="48" s="1"/>
  <c r="BA52" i="48"/>
  <c r="BB52" i="48" s="1"/>
  <c r="BB49" i="48"/>
  <c r="BH65" i="48"/>
  <c r="BI10" i="48"/>
  <c r="BI24" i="48"/>
  <c r="BH27" i="48"/>
  <c r="BI20" i="48"/>
  <c r="BJ20" i="48" s="1"/>
  <c r="BI26" i="48"/>
  <c r="BJ26" i="48" s="1"/>
  <c r="BI31" i="48"/>
  <c r="BJ31" i="48" s="1"/>
  <c r="BH42" i="48"/>
  <c r="BI39" i="48"/>
  <c r="BL39" i="48"/>
  <c r="BI46" i="48"/>
  <c r="BJ46" i="48" s="1"/>
  <c r="BI55" i="48"/>
  <c r="BJ55" i="48" s="1"/>
  <c r="BL55" i="48"/>
  <c r="BI61" i="48"/>
  <c r="BJ61" i="48" s="1"/>
  <c r="BF24" i="48"/>
  <c r="BD9" i="48"/>
  <c r="BM54" i="48"/>
  <c r="BA66" i="48"/>
  <c r="BB66" i="48" s="1"/>
  <c r="BB11" i="48"/>
  <c r="BC11" i="48" s="1"/>
  <c r="BC12" i="48" s="1"/>
  <c r="AW62" i="48"/>
  <c r="AX62" i="48" s="1"/>
  <c r="AX59" i="48"/>
  <c r="AV67" i="48"/>
  <c r="BD47" i="48"/>
  <c r="AW17" i="48"/>
  <c r="AX17" i="48" s="1"/>
  <c r="AX14" i="48"/>
  <c r="DH41" i="48"/>
  <c r="BO41" i="48" s="1"/>
  <c r="DH36" i="48"/>
  <c r="BO36" i="48" s="1"/>
  <c r="DH26" i="48"/>
  <c r="BO26" i="48" s="1"/>
  <c r="DI7" i="48"/>
  <c r="BG37" i="48"/>
  <c r="BG47" i="48"/>
  <c r="BK44" i="48"/>
  <c r="AW57" i="48"/>
  <c r="AX57" i="48" s="1"/>
  <c r="AX54" i="48"/>
  <c r="BA22" i="48"/>
  <c r="BB22" i="48" s="1"/>
  <c r="BB19" i="48"/>
  <c r="BC19" i="48" s="1"/>
  <c r="BD65" i="48"/>
  <c r="BE10" i="48"/>
  <c r="BD62" i="48"/>
  <c r="BE59" i="48"/>
  <c r="AW52" i="48"/>
  <c r="AX52" i="48" s="1"/>
  <c r="BD32" i="48"/>
  <c r="DV41" i="48"/>
  <c r="BP41" i="48" s="1"/>
  <c r="DV36" i="48"/>
  <c r="BP36" i="48" s="1"/>
  <c r="DV26" i="48"/>
  <c r="BP26" i="48" s="1"/>
  <c r="DW7" i="48"/>
  <c r="BI15" i="48"/>
  <c r="BJ15" i="48" s="1"/>
  <c r="BK15" i="48" s="1"/>
  <c r="BI21" i="48"/>
  <c r="BJ21" i="48" s="1"/>
  <c r="BK21" i="48" s="1"/>
  <c r="BL21" i="48"/>
  <c r="BI40" i="48"/>
  <c r="BJ40" i="48" s="1"/>
  <c r="BK40" i="48" s="1"/>
  <c r="BM40" i="48" s="1"/>
  <c r="BN40" i="48" s="1"/>
  <c r="BH37" i="48"/>
  <c r="BI34" i="48"/>
  <c r="BL34" i="48"/>
  <c r="BH47" i="48"/>
  <c r="BI44" i="48"/>
  <c r="BL44" i="48"/>
  <c r="BI50" i="48"/>
  <c r="BJ50" i="48" s="1"/>
  <c r="BL50" i="48"/>
  <c r="BM50" i="48" s="1"/>
  <c r="BN50" i="48" s="1"/>
  <c r="BI56" i="48"/>
  <c r="BJ56" i="48" s="1"/>
  <c r="CO56" i="50" l="1"/>
  <c r="CP56" i="50" s="1"/>
  <c r="CQ56" i="50" s="1"/>
  <c r="CR56" i="50" s="1"/>
  <c r="CS56" i="50" s="1"/>
  <c r="CT56" i="50" s="1"/>
  <c r="BM55" i="48"/>
  <c r="BN55" i="48" s="1"/>
  <c r="BI57" i="41"/>
  <c r="BJ57" i="41" s="1"/>
  <c r="BI32" i="29"/>
  <c r="BJ32" i="29" s="1"/>
  <c r="BU25" i="29"/>
  <c r="BV25" i="29" s="1"/>
  <c r="BQ31" i="41"/>
  <c r="BR31" i="41" s="1"/>
  <c r="BS49" i="41"/>
  <c r="BS52" i="41" s="1"/>
  <c r="BQ51" i="41"/>
  <c r="BR51" i="41" s="1"/>
  <c r="BT51" i="41" s="1"/>
  <c r="BU51" i="41" s="1"/>
  <c r="BV51" i="41" s="1"/>
  <c r="BJ27" i="41"/>
  <c r="BU35" i="29"/>
  <c r="BV35" i="29" s="1"/>
  <c r="BK57" i="41"/>
  <c r="BU50" i="29"/>
  <c r="BV50" i="29" s="1"/>
  <c r="BF59" i="29"/>
  <c r="BU26" i="41"/>
  <c r="BV26" i="41" s="1"/>
  <c r="BF29" i="41"/>
  <c r="BM60" i="41"/>
  <c r="BN60" i="41" s="1"/>
  <c r="BF17" i="41"/>
  <c r="BU61" i="29"/>
  <c r="BV61" i="29" s="1"/>
  <c r="BM31" i="41"/>
  <c r="BN31" i="41" s="1"/>
  <c r="BK22" i="41"/>
  <c r="BU20" i="29"/>
  <c r="BV20" i="29" s="1"/>
  <c r="BQ60" i="29"/>
  <c r="BR60" i="29" s="1"/>
  <c r="BQ50" i="41"/>
  <c r="BR50" i="41" s="1"/>
  <c r="BT50" i="41" s="1"/>
  <c r="BU50" i="41" s="1"/>
  <c r="BV50" i="41" s="1"/>
  <c r="BQ21" i="41"/>
  <c r="BR21" i="41" s="1"/>
  <c r="BT21" i="41" s="1"/>
  <c r="BU21" i="41" s="1"/>
  <c r="BV21" i="41" s="1"/>
  <c r="BM14" i="29"/>
  <c r="BN14" i="29" s="1"/>
  <c r="BI32" i="41"/>
  <c r="BJ32" i="41" s="1"/>
  <c r="BQ15" i="29"/>
  <c r="BR15" i="29" s="1"/>
  <c r="BI22" i="41"/>
  <c r="BJ22" i="41" s="1"/>
  <c r="BQ11" i="41"/>
  <c r="BR11" i="41" s="1"/>
  <c r="BI22" i="29"/>
  <c r="BJ22" i="29" s="1"/>
  <c r="BU31" i="29"/>
  <c r="BV31" i="29" s="1"/>
  <c r="BI65" i="41"/>
  <c r="BJ65" i="41" s="1"/>
  <c r="BU41" i="29"/>
  <c r="BV41" i="29" s="1"/>
  <c r="BI47" i="29"/>
  <c r="BJ47" i="29" s="1"/>
  <c r="BU46" i="29"/>
  <c r="BV46" i="29" s="1"/>
  <c r="BQ46" i="29"/>
  <c r="BR46" i="29" s="1"/>
  <c r="BS45" i="41"/>
  <c r="BU45" i="41" s="1"/>
  <c r="BV45" i="41" s="1"/>
  <c r="BK52" i="41"/>
  <c r="BI37" i="41"/>
  <c r="BJ37" i="41" s="1"/>
  <c r="BU55" i="41"/>
  <c r="BV55" i="41" s="1"/>
  <c r="BI62" i="41"/>
  <c r="BJ62" i="41" s="1"/>
  <c r="BJ59" i="41"/>
  <c r="BC67" i="41"/>
  <c r="BL66" i="41"/>
  <c r="BE66" i="41"/>
  <c r="BF66" i="41" s="1"/>
  <c r="BL47" i="41"/>
  <c r="AW67" i="41"/>
  <c r="AX67" i="41" s="1"/>
  <c r="BE37" i="41"/>
  <c r="BF37" i="41" s="1"/>
  <c r="BQ47" i="46"/>
  <c r="BR47" i="46" s="1"/>
  <c r="BQ25" i="41"/>
  <c r="BR25" i="41" s="1"/>
  <c r="BT25" i="41" s="1"/>
  <c r="BU25" i="41" s="1"/>
  <c r="BV25" i="41" s="1"/>
  <c r="BU16" i="29"/>
  <c r="BV16" i="29" s="1"/>
  <c r="BM42" i="29"/>
  <c r="BN42" i="29" s="1"/>
  <c r="BQ20" i="29"/>
  <c r="BR20" i="29" s="1"/>
  <c r="BI42" i="29"/>
  <c r="BJ42" i="29" s="1"/>
  <c r="BI27" i="29"/>
  <c r="BJ27" i="29" s="1"/>
  <c r="BI62" i="29"/>
  <c r="BJ62" i="29" s="1"/>
  <c r="BU36" i="41"/>
  <c r="BV36" i="41" s="1"/>
  <c r="BM54" i="41"/>
  <c r="BN54" i="41" s="1"/>
  <c r="BQ16" i="29"/>
  <c r="BR16" i="29" s="1"/>
  <c r="BF57" i="29"/>
  <c r="BS59" i="41"/>
  <c r="BU59" i="41" s="1"/>
  <c r="BV59" i="41" s="1"/>
  <c r="BQ46" i="41"/>
  <c r="BR46" i="41" s="1"/>
  <c r="BT46" i="41" s="1"/>
  <c r="BO47" i="41"/>
  <c r="BF22" i="41"/>
  <c r="BQ36" i="41"/>
  <c r="BR36" i="41" s="1"/>
  <c r="BS40" i="41"/>
  <c r="BU40" i="41" s="1"/>
  <c r="BV40" i="41" s="1"/>
  <c r="BQ41" i="41"/>
  <c r="BR41" i="41" s="1"/>
  <c r="BT41" i="41" s="1"/>
  <c r="BU41" i="41" s="1"/>
  <c r="BV41" i="41" s="1"/>
  <c r="BQ55" i="29"/>
  <c r="BR55" i="29" s="1"/>
  <c r="BM26" i="29"/>
  <c r="BN26" i="29" s="1"/>
  <c r="BJ57" i="29"/>
  <c r="BY40" i="46"/>
  <c r="BZ40" i="46" s="1"/>
  <c r="BU60" i="29"/>
  <c r="BV60" i="29" s="1"/>
  <c r="CC60" i="46"/>
  <c r="CD60" i="46" s="1"/>
  <c r="BY60" i="46"/>
  <c r="BZ60" i="46" s="1"/>
  <c r="BI66" i="29"/>
  <c r="BJ66" i="29" s="1"/>
  <c r="BQ27" i="46"/>
  <c r="BR27" i="46" s="1"/>
  <c r="BI17" i="41"/>
  <c r="BJ17" i="41" s="1"/>
  <c r="BQ62" i="46"/>
  <c r="BR62" i="46" s="1"/>
  <c r="BU32" i="46"/>
  <c r="BV32" i="46" s="1"/>
  <c r="BM44" i="29"/>
  <c r="BN44" i="29" s="1"/>
  <c r="BF42" i="41"/>
  <c r="BK32" i="29"/>
  <c r="BI52" i="41"/>
  <c r="BJ52" i="41" s="1"/>
  <c r="BI47" i="41"/>
  <c r="BJ47" i="41" s="1"/>
  <c r="BJ54" i="29"/>
  <c r="BQ17" i="46"/>
  <c r="BR17" i="46" s="1"/>
  <c r="BI37" i="29"/>
  <c r="BJ37" i="29" s="1"/>
  <c r="BY50" i="46"/>
  <c r="BZ50" i="46" s="1"/>
  <c r="BY16" i="46"/>
  <c r="BZ16" i="46" s="1"/>
  <c r="BI12" i="41"/>
  <c r="BJ12" i="41" s="1"/>
  <c r="BY21" i="46"/>
  <c r="BZ21" i="46" s="1"/>
  <c r="BM22" i="46"/>
  <c r="BN22" i="46" s="1"/>
  <c r="BJ24" i="41"/>
  <c r="BL24" i="41" s="1"/>
  <c r="BM24" i="41" s="1"/>
  <c r="BE65" i="41"/>
  <c r="BF65" i="41" s="1"/>
  <c r="BJ34" i="41"/>
  <c r="BP67" i="46"/>
  <c r="BE64" i="29"/>
  <c r="BF64" i="29" s="1"/>
  <c r="BF17" i="29"/>
  <c r="BL52" i="29"/>
  <c r="CC36" i="46"/>
  <c r="CD36" i="46" s="1"/>
  <c r="AW67" i="29"/>
  <c r="AX67" i="29" s="1"/>
  <c r="BE67" i="46"/>
  <c r="BF67" i="46" s="1"/>
  <c r="BE22" i="29"/>
  <c r="BF22" i="29" s="1"/>
  <c r="BQ12" i="46"/>
  <c r="BR12" i="46" s="1"/>
  <c r="CC55" i="46"/>
  <c r="CD55" i="46" s="1"/>
  <c r="BY56" i="46"/>
  <c r="BZ56" i="46" s="1"/>
  <c r="BA67" i="29"/>
  <c r="BB67" i="29" s="1"/>
  <c r="BY36" i="46"/>
  <c r="BZ36" i="46" s="1"/>
  <c r="BQ22" i="46"/>
  <c r="BR22" i="46" s="1"/>
  <c r="BQ32" i="46"/>
  <c r="BR32" i="46" s="1"/>
  <c r="BE12" i="29"/>
  <c r="BF12" i="29" s="1"/>
  <c r="BQ64" i="46"/>
  <c r="BR64" i="46" s="1"/>
  <c r="BI52" i="29"/>
  <c r="BJ52" i="29" s="1"/>
  <c r="BI64" i="29"/>
  <c r="BJ64" i="29" s="1"/>
  <c r="BI64" i="41"/>
  <c r="BU30" i="29"/>
  <c r="BV30" i="29" s="1"/>
  <c r="BI66" i="41"/>
  <c r="BJ66" i="41" s="1"/>
  <c r="BQ65" i="46"/>
  <c r="BR65" i="46" s="1"/>
  <c r="BY39" i="46"/>
  <c r="BZ39" i="46" s="1"/>
  <c r="CA39" i="46" s="1"/>
  <c r="BQ57" i="46"/>
  <c r="BR57" i="46" s="1"/>
  <c r="BM66" i="46"/>
  <c r="BN66" i="46" s="1"/>
  <c r="BT62" i="46"/>
  <c r="BI42" i="41"/>
  <c r="BJ42" i="41" s="1"/>
  <c r="BA67" i="41"/>
  <c r="BB67" i="41" s="1"/>
  <c r="BI17" i="29"/>
  <c r="BJ17" i="29" s="1"/>
  <c r="BR24" i="46"/>
  <c r="BI12" i="29"/>
  <c r="BJ12" i="29" s="1"/>
  <c r="BI65" i="29"/>
  <c r="BJ65" i="29" s="1"/>
  <c r="BQ42" i="46"/>
  <c r="BR42" i="46" s="1"/>
  <c r="BE52" i="29"/>
  <c r="BF52" i="29" s="1"/>
  <c r="BT64" i="46"/>
  <c r="CC56" i="46"/>
  <c r="CD56" i="46" s="1"/>
  <c r="BI67" i="46"/>
  <c r="BJ67" i="46" s="1"/>
  <c r="CC21" i="46"/>
  <c r="CD21" i="46" s="1"/>
  <c r="BQ66" i="46"/>
  <c r="BR66" i="46" s="1"/>
  <c r="BQ37" i="46"/>
  <c r="BR37" i="46" s="1"/>
  <c r="BL66" i="29"/>
  <c r="BL67" i="29" s="1"/>
  <c r="BK65" i="29"/>
  <c r="CC16" i="46"/>
  <c r="CD16" i="46" s="1"/>
  <c r="CC15" i="46"/>
  <c r="CD15" i="46" s="1"/>
  <c r="BM50" i="29"/>
  <c r="BN50" i="29" s="1"/>
  <c r="BX27" i="46"/>
  <c r="BX62" i="46"/>
  <c r="BT27" i="46"/>
  <c r="BU55" i="29"/>
  <c r="BV55" i="29" s="1"/>
  <c r="BO47" i="29"/>
  <c r="BS44" i="29"/>
  <c r="BS49" i="29"/>
  <c r="BS52" i="29" s="1"/>
  <c r="BO52" i="29"/>
  <c r="BO17" i="29"/>
  <c r="BS54" i="29"/>
  <c r="BO57" i="29"/>
  <c r="BO66" i="29"/>
  <c r="BQ50" i="29"/>
  <c r="BR50" i="29" s="1"/>
  <c r="CB45" i="46"/>
  <c r="CC45" i="46" s="1"/>
  <c r="CD45" i="46" s="1"/>
  <c r="BX47" i="46"/>
  <c r="BX17" i="46"/>
  <c r="CB14" i="46"/>
  <c r="CB31" i="46"/>
  <c r="CC31" i="46" s="1"/>
  <c r="CD31" i="46" s="1"/>
  <c r="BT52" i="46"/>
  <c r="CB26" i="46"/>
  <c r="CC26" i="46" s="1"/>
  <c r="CD26" i="46" s="1"/>
  <c r="BS35" i="41"/>
  <c r="BS37" i="41" s="1"/>
  <c r="BO62" i="41"/>
  <c r="BO57" i="41"/>
  <c r="BY35" i="46"/>
  <c r="BZ35" i="46" s="1"/>
  <c r="CA35" i="46" s="1"/>
  <c r="CC35" i="46" s="1"/>
  <c r="CD35" i="46" s="1"/>
  <c r="BQ60" i="41"/>
  <c r="BR60" i="41" s="1"/>
  <c r="BT60" i="41" s="1"/>
  <c r="BU60" i="41" s="1"/>
  <c r="BV60" i="41" s="1"/>
  <c r="BK27" i="41"/>
  <c r="BQ35" i="41"/>
  <c r="BR35" i="41" s="1"/>
  <c r="BT35" i="41" s="1"/>
  <c r="BT65" i="46"/>
  <c r="BU10" i="46"/>
  <c r="BV10" i="46" s="1"/>
  <c r="BS16" i="41"/>
  <c r="BU16" i="41" s="1"/>
  <c r="BV16" i="41" s="1"/>
  <c r="BK57" i="29"/>
  <c r="BM54" i="29"/>
  <c r="BT47" i="46"/>
  <c r="BU44" i="46"/>
  <c r="BK66" i="29"/>
  <c r="BS14" i="29"/>
  <c r="BY15" i="46"/>
  <c r="BZ15" i="46" s="1"/>
  <c r="BK47" i="41"/>
  <c r="BM44" i="41"/>
  <c r="BY55" i="46"/>
  <c r="BZ55" i="46" s="1"/>
  <c r="BQ21" i="29"/>
  <c r="BR21" i="29" s="1"/>
  <c r="CC46" i="46"/>
  <c r="CD46" i="46" s="1"/>
  <c r="BK37" i="29"/>
  <c r="BM34" i="29"/>
  <c r="BE66" i="29"/>
  <c r="BF66" i="29" s="1"/>
  <c r="BF11" i="29"/>
  <c r="BS24" i="29"/>
  <c r="BS27" i="29" s="1"/>
  <c r="BO27" i="29"/>
  <c r="BO22" i="29"/>
  <c r="BS19" i="29"/>
  <c r="BS40" i="29"/>
  <c r="BU40" i="29" s="1"/>
  <c r="BV40" i="29" s="1"/>
  <c r="BO42" i="29"/>
  <c r="BS39" i="29"/>
  <c r="BU39" i="29" s="1"/>
  <c r="BK62" i="29"/>
  <c r="BM59" i="29"/>
  <c r="BK66" i="41"/>
  <c r="BM11" i="41"/>
  <c r="BM12" i="41" s="1"/>
  <c r="CB20" i="46"/>
  <c r="CC20" i="46" s="1"/>
  <c r="CD20" i="46" s="1"/>
  <c r="BX37" i="46"/>
  <c r="CB10" i="46"/>
  <c r="CC10" i="46" s="1"/>
  <c r="BX65" i="46"/>
  <c r="CB54" i="46"/>
  <c r="CB57" i="46" s="1"/>
  <c r="BX57" i="46"/>
  <c r="CB44" i="46"/>
  <c r="BK64" i="29"/>
  <c r="BK12" i="29"/>
  <c r="BM9" i="29"/>
  <c r="BN9" i="29" s="1"/>
  <c r="BT66" i="46"/>
  <c r="BU11" i="46"/>
  <c r="BT22" i="46"/>
  <c r="BU19" i="46"/>
  <c r="BK64" i="41"/>
  <c r="BK12" i="41"/>
  <c r="BK27" i="29"/>
  <c r="BO66" i="41"/>
  <c r="BS14" i="41"/>
  <c r="BO17" i="41"/>
  <c r="BS20" i="41"/>
  <c r="BU20" i="41" s="1"/>
  <c r="BV20" i="41" s="1"/>
  <c r="BO65" i="41"/>
  <c r="DI40" i="41"/>
  <c r="BW40" i="41" s="1"/>
  <c r="CA40" i="41" s="1"/>
  <c r="DI49" i="41"/>
  <c r="BW49" i="41" s="1"/>
  <c r="CA49" i="41" s="1"/>
  <c r="DI54" i="41"/>
  <c r="BW54" i="41" s="1"/>
  <c r="BY54" i="41" s="1"/>
  <c r="DI50" i="41"/>
  <c r="BW50" i="41" s="1"/>
  <c r="BY50" i="41" s="1"/>
  <c r="BZ50" i="41" s="1"/>
  <c r="DI9" i="41"/>
  <c r="BW9" i="41" s="1"/>
  <c r="CA9" i="41" s="1"/>
  <c r="DI61" i="41"/>
  <c r="BW61" i="41" s="1"/>
  <c r="CA61" i="41" s="1"/>
  <c r="DI29" i="41"/>
  <c r="BW29" i="41" s="1"/>
  <c r="DI19" i="41"/>
  <c r="BW19" i="41" s="1"/>
  <c r="CA19" i="41" s="1"/>
  <c r="CC19" i="41" s="1"/>
  <c r="DI16" i="41"/>
  <c r="BW16" i="41" s="1"/>
  <c r="CA16" i="41" s="1"/>
  <c r="DI45" i="41"/>
  <c r="BW45" i="41" s="1"/>
  <c r="BY45" i="41" s="1"/>
  <c r="BZ45" i="41" s="1"/>
  <c r="DI59" i="41"/>
  <c r="BW59" i="41" s="1"/>
  <c r="BY59" i="41" s="1"/>
  <c r="DI41" i="41"/>
  <c r="BW41" i="41" s="1"/>
  <c r="CA41" i="41" s="1"/>
  <c r="DI39" i="41"/>
  <c r="BW39" i="41" s="1"/>
  <c r="BY39" i="41" s="1"/>
  <c r="DI30" i="41"/>
  <c r="BW30" i="41" s="1"/>
  <c r="BY30" i="41" s="1"/>
  <c r="BZ30" i="41" s="1"/>
  <c r="CB30" i="41" s="1"/>
  <c r="DJ7" i="41"/>
  <c r="DI46" i="41"/>
  <c r="BW46" i="41" s="1"/>
  <c r="CA46" i="41" s="1"/>
  <c r="DI34" i="41"/>
  <c r="BW34" i="41" s="1"/>
  <c r="BY34" i="41" s="1"/>
  <c r="DI20" i="41"/>
  <c r="BW20" i="41" s="1"/>
  <c r="BY20" i="41" s="1"/>
  <c r="BZ20" i="41" s="1"/>
  <c r="DI51" i="41"/>
  <c r="BW51" i="41" s="1"/>
  <c r="CA51" i="41" s="1"/>
  <c r="DI10" i="41"/>
  <c r="BW10" i="41" s="1"/>
  <c r="BY10" i="41" s="1"/>
  <c r="DI60" i="41"/>
  <c r="BW60" i="41" s="1"/>
  <c r="BY60" i="41" s="1"/>
  <c r="BZ60" i="41" s="1"/>
  <c r="DI21" i="41"/>
  <c r="BW21" i="41" s="1"/>
  <c r="CA21" i="41" s="1"/>
  <c r="DI36" i="41"/>
  <c r="BW36" i="41" s="1"/>
  <c r="CA36" i="41" s="1"/>
  <c r="DI15" i="41"/>
  <c r="BW15" i="41" s="1"/>
  <c r="CA15" i="41" s="1"/>
  <c r="DI24" i="41"/>
  <c r="BW24" i="41" s="1"/>
  <c r="BY24" i="41" s="1"/>
  <c r="DI35" i="41"/>
  <c r="BW35" i="41" s="1"/>
  <c r="CA35" i="41" s="1"/>
  <c r="DI31" i="41"/>
  <c r="BW31" i="41" s="1"/>
  <c r="BY31" i="41" s="1"/>
  <c r="BZ31" i="41" s="1"/>
  <c r="CA31" i="41" s="1"/>
  <c r="DI56" i="41"/>
  <c r="BW56" i="41" s="1"/>
  <c r="BY56" i="41" s="1"/>
  <c r="BZ56" i="41" s="1"/>
  <c r="CA56" i="41" s="1"/>
  <c r="DI55" i="41"/>
  <c r="BW55" i="41" s="1"/>
  <c r="CA55" i="41" s="1"/>
  <c r="DI44" i="41"/>
  <c r="BW44" i="41" s="1"/>
  <c r="DI25" i="41"/>
  <c r="BW25" i="41" s="1"/>
  <c r="BY25" i="41" s="1"/>
  <c r="BZ25" i="41" s="1"/>
  <c r="DI11" i="41"/>
  <c r="BW11" i="41" s="1"/>
  <c r="BY11" i="41" s="1"/>
  <c r="DI26" i="41"/>
  <c r="BW26" i="41" s="1"/>
  <c r="CA26" i="41" s="1"/>
  <c r="DI14" i="41"/>
  <c r="BW14" i="41" s="1"/>
  <c r="BY14" i="41" s="1"/>
  <c r="BS9" i="41"/>
  <c r="BO12" i="41"/>
  <c r="BO64" i="41"/>
  <c r="BF29" i="29"/>
  <c r="BE32" i="29"/>
  <c r="BF32" i="29" s="1"/>
  <c r="BU61" i="46"/>
  <c r="BV61" i="46" s="1"/>
  <c r="CB34" i="46"/>
  <c r="BL67" i="46"/>
  <c r="BK65" i="41"/>
  <c r="BM57" i="46"/>
  <c r="BN57" i="46" s="1"/>
  <c r="BN54" i="46"/>
  <c r="BE47" i="29"/>
  <c r="BF47" i="29" s="1"/>
  <c r="BF44" i="29"/>
  <c r="BE57" i="41"/>
  <c r="BF57" i="41" s="1"/>
  <c r="BF54" i="41"/>
  <c r="BY46" i="46"/>
  <c r="BZ46" i="46" s="1"/>
  <c r="CC50" i="46"/>
  <c r="CD50" i="46" s="1"/>
  <c r="BS45" i="29"/>
  <c r="BU45" i="29" s="1"/>
  <c r="BV45" i="29" s="1"/>
  <c r="BO62" i="29"/>
  <c r="BS59" i="29"/>
  <c r="BS62" i="29" s="1"/>
  <c r="DJ7" i="29"/>
  <c r="DI21" i="29"/>
  <c r="BW21" i="29" s="1"/>
  <c r="CA21" i="29" s="1"/>
  <c r="DI31" i="29"/>
  <c r="BW31" i="29" s="1"/>
  <c r="BY31" i="29" s="1"/>
  <c r="BZ31" i="29" s="1"/>
  <c r="CA31" i="29" s="1"/>
  <c r="DI45" i="29"/>
  <c r="BW45" i="29" s="1"/>
  <c r="CA45" i="29" s="1"/>
  <c r="CC45" i="29" s="1"/>
  <c r="CD45" i="29" s="1"/>
  <c r="DI40" i="29"/>
  <c r="BW40" i="29" s="1"/>
  <c r="CA40" i="29" s="1"/>
  <c r="DI29" i="29"/>
  <c r="BW29" i="29" s="1"/>
  <c r="BY29" i="29" s="1"/>
  <c r="DI56" i="29"/>
  <c r="BW56" i="29" s="1"/>
  <c r="BY56" i="29" s="1"/>
  <c r="BZ56" i="29" s="1"/>
  <c r="CB56" i="29" s="1"/>
  <c r="DI59" i="29"/>
  <c r="BW59" i="29" s="1"/>
  <c r="BY59" i="29" s="1"/>
  <c r="DI24" i="29"/>
  <c r="BW24" i="29" s="1"/>
  <c r="BY24" i="29" s="1"/>
  <c r="DI26" i="29"/>
  <c r="BW26" i="29" s="1"/>
  <c r="BY26" i="29" s="1"/>
  <c r="BZ26" i="29" s="1"/>
  <c r="CB26" i="29" s="1"/>
  <c r="DI30" i="29"/>
  <c r="BW30" i="29" s="1"/>
  <c r="CA30" i="29" s="1"/>
  <c r="DI54" i="29"/>
  <c r="BW54" i="29" s="1"/>
  <c r="BY54" i="29" s="1"/>
  <c r="DI36" i="29"/>
  <c r="BW36" i="29" s="1"/>
  <c r="CA36" i="29" s="1"/>
  <c r="DI46" i="29"/>
  <c r="BW46" i="29" s="1"/>
  <c r="CA46" i="29" s="1"/>
  <c r="DI25" i="29"/>
  <c r="BW25" i="29" s="1"/>
  <c r="BY25" i="29" s="1"/>
  <c r="BZ25" i="29" s="1"/>
  <c r="CB25" i="29" s="1"/>
  <c r="DI20" i="29"/>
  <c r="BW20" i="29" s="1"/>
  <c r="CA20" i="29" s="1"/>
  <c r="DI16" i="29"/>
  <c r="BW16" i="29" s="1"/>
  <c r="CA16" i="29" s="1"/>
  <c r="DI60" i="29"/>
  <c r="BW60" i="29" s="1"/>
  <c r="CA60" i="29" s="1"/>
  <c r="DI15" i="29"/>
  <c r="BW15" i="29" s="1"/>
  <c r="CA15" i="29" s="1"/>
  <c r="DI11" i="29"/>
  <c r="BW11" i="29" s="1"/>
  <c r="CA11" i="29" s="1"/>
  <c r="DI41" i="29"/>
  <c r="BW41" i="29" s="1"/>
  <c r="BY41" i="29" s="1"/>
  <c r="BZ41" i="29" s="1"/>
  <c r="CA41" i="29" s="1"/>
  <c r="DI51" i="29"/>
  <c r="BW51" i="29" s="1"/>
  <c r="CA51" i="29" s="1"/>
  <c r="CC51" i="29" s="1"/>
  <c r="CD51" i="29" s="1"/>
  <c r="DI35" i="29"/>
  <c r="BW35" i="29" s="1"/>
  <c r="BY35" i="29" s="1"/>
  <c r="BZ35" i="29" s="1"/>
  <c r="CA35" i="29" s="1"/>
  <c r="DI39" i="29"/>
  <c r="BW39" i="29" s="1"/>
  <c r="DI34" i="29"/>
  <c r="BW34" i="29" s="1"/>
  <c r="CA34" i="29" s="1"/>
  <c r="CC34" i="29" s="1"/>
  <c r="DI19" i="29"/>
  <c r="BW19" i="29" s="1"/>
  <c r="CA19" i="29" s="1"/>
  <c r="CC19" i="29" s="1"/>
  <c r="DI9" i="29"/>
  <c r="BW9" i="29" s="1"/>
  <c r="BY9" i="29" s="1"/>
  <c r="DI14" i="29"/>
  <c r="BW14" i="29" s="1"/>
  <c r="CA14" i="29" s="1"/>
  <c r="DI61" i="29"/>
  <c r="BW61" i="29" s="1"/>
  <c r="BY61" i="29" s="1"/>
  <c r="BZ61" i="29" s="1"/>
  <c r="CB61" i="29" s="1"/>
  <c r="DI49" i="29"/>
  <c r="BW49" i="29" s="1"/>
  <c r="CA49" i="29" s="1"/>
  <c r="DI55" i="29"/>
  <c r="BW55" i="29" s="1"/>
  <c r="CA55" i="29" s="1"/>
  <c r="DI44" i="29"/>
  <c r="BW44" i="29" s="1"/>
  <c r="DI10" i="29"/>
  <c r="BW10" i="29" s="1"/>
  <c r="DI50" i="29"/>
  <c r="BW50" i="29" s="1"/>
  <c r="BY50" i="29" s="1"/>
  <c r="BZ50" i="29" s="1"/>
  <c r="BS34" i="29"/>
  <c r="BU34" i="29" s="1"/>
  <c r="BO37" i="29"/>
  <c r="BO12" i="29"/>
  <c r="BO64" i="29"/>
  <c r="BE65" i="29"/>
  <c r="BF65" i="29" s="1"/>
  <c r="BF10" i="29"/>
  <c r="CB9" i="46"/>
  <c r="CC9" i="46" s="1"/>
  <c r="BX64" i="46"/>
  <c r="BX12" i="46"/>
  <c r="CB30" i="46"/>
  <c r="CC30" i="46" s="1"/>
  <c r="CD30" i="46" s="1"/>
  <c r="BX22" i="46"/>
  <c r="CB19" i="46"/>
  <c r="CC19" i="46" s="1"/>
  <c r="BX32" i="46"/>
  <c r="CB29" i="46"/>
  <c r="CB41" i="46"/>
  <c r="CC41" i="46" s="1"/>
  <c r="CD41" i="46" s="1"/>
  <c r="CB61" i="46"/>
  <c r="CC61" i="46" s="1"/>
  <c r="CD61" i="46" s="1"/>
  <c r="DX25" i="46"/>
  <c r="CF25" i="46" s="1"/>
  <c r="CJ25" i="46" s="1"/>
  <c r="DX51" i="46"/>
  <c r="CF51" i="46" s="1"/>
  <c r="CG51" i="46" s="1"/>
  <c r="CH51" i="46" s="1"/>
  <c r="CI51" i="46" s="1"/>
  <c r="DX20" i="46"/>
  <c r="CF20" i="46" s="1"/>
  <c r="CG20" i="46" s="1"/>
  <c r="CH20" i="46" s="1"/>
  <c r="DX46" i="46"/>
  <c r="CF46" i="46" s="1"/>
  <c r="CJ46" i="46" s="1"/>
  <c r="DX15" i="46"/>
  <c r="CF15" i="46" s="1"/>
  <c r="CJ15" i="46" s="1"/>
  <c r="DX14" i="46"/>
  <c r="CF14" i="46" s="1"/>
  <c r="CJ14" i="46" s="1"/>
  <c r="DX26" i="46"/>
  <c r="CF26" i="46" s="1"/>
  <c r="CJ26" i="46" s="1"/>
  <c r="CK26" i="46" s="1"/>
  <c r="CL26" i="46" s="1"/>
  <c r="DX30" i="46"/>
  <c r="CF30" i="46" s="1"/>
  <c r="CJ30" i="46" s="1"/>
  <c r="DX45" i="46"/>
  <c r="CF45" i="46" s="1"/>
  <c r="CG45" i="46" s="1"/>
  <c r="CH45" i="46" s="1"/>
  <c r="DX40" i="46"/>
  <c r="CF40" i="46" s="1"/>
  <c r="CJ40" i="46" s="1"/>
  <c r="CK40" i="46" s="1"/>
  <c r="CL40" i="46" s="1"/>
  <c r="DX35" i="46"/>
  <c r="CF35" i="46" s="1"/>
  <c r="CJ35" i="46" s="1"/>
  <c r="DX29" i="46"/>
  <c r="CF29" i="46" s="1"/>
  <c r="CG29" i="46" s="1"/>
  <c r="DX16" i="46"/>
  <c r="CF16" i="46" s="1"/>
  <c r="CJ16" i="46" s="1"/>
  <c r="CK16" i="46" s="1"/>
  <c r="CL16" i="46" s="1"/>
  <c r="DX31" i="46"/>
  <c r="CF31" i="46" s="1"/>
  <c r="CG31" i="46" s="1"/>
  <c r="CH31" i="46" s="1"/>
  <c r="DX41" i="46"/>
  <c r="CF41" i="46" s="1"/>
  <c r="CJ41" i="46" s="1"/>
  <c r="DX21" i="46"/>
  <c r="CF21" i="46" s="1"/>
  <c r="CJ21" i="46" s="1"/>
  <c r="DX36" i="46"/>
  <c r="CF36" i="46" s="1"/>
  <c r="CJ36" i="46" s="1"/>
  <c r="DX11" i="46"/>
  <c r="CF11" i="46" s="1"/>
  <c r="CJ11" i="46" s="1"/>
  <c r="DX10" i="46"/>
  <c r="CF10" i="46" s="1"/>
  <c r="CG10" i="46" s="1"/>
  <c r="DX50" i="46"/>
  <c r="CF50" i="46" s="1"/>
  <c r="CJ50" i="46" s="1"/>
  <c r="DX24" i="46"/>
  <c r="CF24" i="46" s="1"/>
  <c r="CG24" i="46" s="1"/>
  <c r="DX34" i="46"/>
  <c r="CF34" i="46" s="1"/>
  <c r="CJ34" i="46" s="1"/>
  <c r="DY7" i="46"/>
  <c r="DX56" i="46"/>
  <c r="CF56" i="46" s="1"/>
  <c r="CG56" i="46" s="1"/>
  <c r="CH56" i="46" s="1"/>
  <c r="CI56" i="46" s="1"/>
  <c r="DX59" i="46"/>
  <c r="CF59" i="46" s="1"/>
  <c r="CG59" i="46" s="1"/>
  <c r="DX60" i="46"/>
  <c r="CF60" i="46" s="1"/>
  <c r="CJ60" i="46" s="1"/>
  <c r="DX54" i="46"/>
  <c r="CF54" i="46" s="1"/>
  <c r="CG54" i="46" s="1"/>
  <c r="DX55" i="46"/>
  <c r="CF55" i="46" s="1"/>
  <c r="CJ55" i="46" s="1"/>
  <c r="DX49" i="46"/>
  <c r="CF49" i="46" s="1"/>
  <c r="CJ49" i="46" s="1"/>
  <c r="DX9" i="46"/>
  <c r="CF9" i="46" s="1"/>
  <c r="CG9" i="46" s="1"/>
  <c r="DX44" i="46"/>
  <c r="CF44" i="46" s="1"/>
  <c r="CG44" i="46" s="1"/>
  <c r="DX19" i="46"/>
  <c r="CF19" i="46" s="1"/>
  <c r="CG19" i="46" s="1"/>
  <c r="DX39" i="46"/>
  <c r="CF39" i="46" s="1"/>
  <c r="CG39" i="46" s="1"/>
  <c r="DX61" i="46"/>
  <c r="CF61" i="46" s="1"/>
  <c r="CG61" i="46" s="1"/>
  <c r="CH61" i="46" s="1"/>
  <c r="BO52" i="41"/>
  <c r="BS19" i="41"/>
  <c r="BU19" i="41" s="1"/>
  <c r="BO22" i="41"/>
  <c r="BS29" i="41"/>
  <c r="BO32" i="41"/>
  <c r="CA44" i="41"/>
  <c r="BQ26" i="29"/>
  <c r="BR26" i="29" s="1"/>
  <c r="BT26" i="29" s="1"/>
  <c r="BU26" i="29" s="1"/>
  <c r="BV26" i="29" s="1"/>
  <c r="BT57" i="46"/>
  <c r="BQ30" i="29"/>
  <c r="BR30" i="29" s="1"/>
  <c r="BT37" i="46"/>
  <c r="BM52" i="46"/>
  <c r="BN52" i="46" s="1"/>
  <c r="BN49" i="46"/>
  <c r="BF49" i="41"/>
  <c r="BE52" i="41"/>
  <c r="BF52" i="41" s="1"/>
  <c r="BS44" i="41"/>
  <c r="BS9" i="29"/>
  <c r="BU9" i="29" s="1"/>
  <c r="BU31" i="41"/>
  <c r="BV31" i="41" s="1"/>
  <c r="BT17" i="46"/>
  <c r="BU14" i="46"/>
  <c r="BO32" i="29"/>
  <c r="BS29" i="29"/>
  <c r="BS32" i="29" s="1"/>
  <c r="BS10" i="29"/>
  <c r="BS65" i="29" s="1"/>
  <c r="BO65" i="29"/>
  <c r="BS36" i="29"/>
  <c r="BU36" i="29" s="1"/>
  <c r="BV36" i="29" s="1"/>
  <c r="BE62" i="41"/>
  <c r="BF62" i="41" s="1"/>
  <c r="BF59" i="41"/>
  <c r="BQ41" i="29"/>
  <c r="BR41" i="29" s="1"/>
  <c r="CB51" i="46"/>
  <c r="CC51" i="46" s="1"/>
  <c r="CD51" i="46" s="1"/>
  <c r="CB25" i="46"/>
  <c r="CC25" i="46" s="1"/>
  <c r="CD25" i="46" s="1"/>
  <c r="CB49" i="46"/>
  <c r="BX52" i="46"/>
  <c r="BX42" i="46"/>
  <c r="CB11" i="46"/>
  <c r="CC11" i="46" s="1"/>
  <c r="BX66" i="46"/>
  <c r="BG67" i="29"/>
  <c r="BY25" i="46"/>
  <c r="BZ25" i="46" s="1"/>
  <c r="CB59" i="46"/>
  <c r="BT42" i="46"/>
  <c r="BU39" i="46"/>
  <c r="BS39" i="41"/>
  <c r="BO42" i="41"/>
  <c r="BS30" i="41"/>
  <c r="BU30" i="41" s="1"/>
  <c r="BV30" i="41" s="1"/>
  <c r="CA30" i="41"/>
  <c r="BS24" i="41"/>
  <c r="BS27" i="41" s="1"/>
  <c r="BO27" i="41"/>
  <c r="BO37" i="41"/>
  <c r="BK17" i="41"/>
  <c r="BM14" i="41"/>
  <c r="BC67" i="29"/>
  <c r="BK22" i="29"/>
  <c r="BY61" i="46"/>
  <c r="BZ61" i="46" s="1"/>
  <c r="BQ61" i="29"/>
  <c r="BR61" i="29" s="1"/>
  <c r="BQ56" i="29"/>
  <c r="BR56" i="29" s="1"/>
  <c r="BQ15" i="41"/>
  <c r="BR15" i="41" s="1"/>
  <c r="BT15" i="41" s="1"/>
  <c r="BU15" i="41" s="1"/>
  <c r="BV15" i="41" s="1"/>
  <c r="CB24" i="46"/>
  <c r="BG67" i="41"/>
  <c r="BM12" i="46"/>
  <c r="BN12" i="46" s="1"/>
  <c r="BS11" i="29"/>
  <c r="BU11" i="29" s="1"/>
  <c r="BK42" i="41"/>
  <c r="BM11" i="29"/>
  <c r="BN11" i="29" s="1"/>
  <c r="BQ61" i="41"/>
  <c r="BR61" i="41" s="1"/>
  <c r="BT12" i="46"/>
  <c r="BK52" i="29"/>
  <c r="BS56" i="29"/>
  <c r="BU56" i="29" s="1"/>
  <c r="BV56" i="29" s="1"/>
  <c r="BM21" i="42"/>
  <c r="BN21" i="42" s="1"/>
  <c r="BM61" i="42"/>
  <c r="BN61" i="42" s="1"/>
  <c r="BS36" i="40"/>
  <c r="BU36" i="40" s="1"/>
  <c r="BV36" i="40" s="1"/>
  <c r="BF52" i="42"/>
  <c r="BF12" i="42"/>
  <c r="CI67" i="53"/>
  <c r="CJ37" i="53"/>
  <c r="CK34" i="53"/>
  <c r="BV64" i="53"/>
  <c r="BU67" i="53"/>
  <c r="BV67" i="53" s="1"/>
  <c r="CJ57" i="53"/>
  <c r="CK54" i="53"/>
  <c r="CJ22" i="53"/>
  <c r="CK19" i="53"/>
  <c r="CC32" i="53"/>
  <c r="CD32" i="53" s="1"/>
  <c r="CD29" i="53"/>
  <c r="CC47" i="53"/>
  <c r="CD47" i="53" s="1"/>
  <c r="CD44" i="53"/>
  <c r="CQ17" i="53"/>
  <c r="CR14" i="53"/>
  <c r="CC64" i="53"/>
  <c r="CC12" i="53"/>
  <c r="CD12" i="53" s="1"/>
  <c r="CD9" i="53"/>
  <c r="CK24" i="53"/>
  <c r="CJ27" i="53"/>
  <c r="CD39" i="53"/>
  <c r="CC42" i="53"/>
  <c r="CD42" i="53" s="1"/>
  <c r="CJ65" i="53"/>
  <c r="CK10" i="53"/>
  <c r="CO67" i="53"/>
  <c r="CP67" i="53" s="1"/>
  <c r="CP64" i="53"/>
  <c r="CJ62" i="53"/>
  <c r="CK59" i="53"/>
  <c r="CQ52" i="53"/>
  <c r="CR49" i="53"/>
  <c r="CK29" i="53"/>
  <c r="CJ32" i="53"/>
  <c r="CJ42" i="53"/>
  <c r="CK39" i="53"/>
  <c r="CC17" i="53"/>
  <c r="CD17" i="53" s="1"/>
  <c r="CD14" i="53"/>
  <c r="CK44" i="53"/>
  <c r="CJ47" i="53"/>
  <c r="CQ62" i="53"/>
  <c r="CR59" i="53"/>
  <c r="CQ22" i="53"/>
  <c r="CR19" i="53"/>
  <c r="CB67" i="53"/>
  <c r="CC37" i="53"/>
  <c r="CD37" i="53" s="1"/>
  <c r="CD34" i="53"/>
  <c r="CC65" i="53"/>
  <c r="CD65" i="53" s="1"/>
  <c r="CD10" i="53"/>
  <c r="CQ37" i="53"/>
  <c r="CR34" i="53"/>
  <c r="CC22" i="53"/>
  <c r="CD22" i="53" s="1"/>
  <c r="CD19" i="53"/>
  <c r="CJ64" i="53"/>
  <c r="CK9" i="53"/>
  <c r="CJ12" i="53"/>
  <c r="CC66" i="53"/>
  <c r="CD66" i="53" s="1"/>
  <c r="CD11" i="53"/>
  <c r="CQ47" i="53"/>
  <c r="CR44" i="53"/>
  <c r="CC52" i="53"/>
  <c r="CD52" i="53" s="1"/>
  <c r="CD49" i="53"/>
  <c r="CQ32" i="53"/>
  <c r="CR29" i="53"/>
  <c r="CQ27" i="53"/>
  <c r="CR24" i="53"/>
  <c r="CD24" i="53"/>
  <c r="CC27" i="53"/>
  <c r="CD27" i="53" s="1"/>
  <c r="CC57" i="53"/>
  <c r="CD57" i="53" s="1"/>
  <c r="CD54" i="53"/>
  <c r="CQ64" i="53"/>
  <c r="CQ12" i="53"/>
  <c r="CR9" i="53"/>
  <c r="CQ65" i="53"/>
  <c r="CR10" i="53"/>
  <c r="CJ17" i="53"/>
  <c r="CK14" i="53"/>
  <c r="CQ66" i="53"/>
  <c r="CR11" i="53"/>
  <c r="CC62" i="53"/>
  <c r="CD62" i="53" s="1"/>
  <c r="CD59" i="53"/>
  <c r="CJ66" i="53"/>
  <c r="CK11" i="53"/>
  <c r="CQ42" i="53"/>
  <c r="CR39" i="53"/>
  <c r="CQ57" i="53"/>
  <c r="CR54" i="53"/>
  <c r="CJ52" i="53"/>
  <c r="CK49" i="53"/>
  <c r="BK62" i="42"/>
  <c r="BU56" i="41"/>
  <c r="BV56" i="41" s="1"/>
  <c r="BS50" i="40"/>
  <c r="BU50" i="40" s="1"/>
  <c r="BV50" i="40" s="1"/>
  <c r="BQ45" i="42"/>
  <c r="BR45" i="42" s="1"/>
  <c r="BS45" i="42" s="1"/>
  <c r="BT45" i="42" s="1"/>
  <c r="BU45" i="42" s="1"/>
  <c r="BV45" i="42" s="1"/>
  <c r="CA42" i="45"/>
  <c r="BS41" i="40"/>
  <c r="BU41" i="40" s="1"/>
  <c r="BV41" i="40" s="1"/>
  <c r="CI41" i="46"/>
  <c r="CI42" i="46" s="1"/>
  <c r="BK37" i="42"/>
  <c r="CO30" i="50"/>
  <c r="CP30" i="50" s="1"/>
  <c r="CQ30" i="50" s="1"/>
  <c r="CR30" i="50" s="1"/>
  <c r="CS30" i="50" s="1"/>
  <c r="CT30" i="50" s="1"/>
  <c r="BF27" i="40"/>
  <c r="BQ26" i="42"/>
  <c r="BR26" i="42" s="1"/>
  <c r="BS26" i="42" s="1"/>
  <c r="BK17" i="42"/>
  <c r="BS55" i="40"/>
  <c r="BU55" i="40" s="1"/>
  <c r="BV55" i="40" s="1"/>
  <c r="BM41" i="42"/>
  <c r="BN41" i="42" s="1"/>
  <c r="BK42" i="42"/>
  <c r="BM35" i="42"/>
  <c r="BN35" i="42" s="1"/>
  <c r="BE29" i="42"/>
  <c r="BE32" i="42" s="1"/>
  <c r="BF32" i="42" s="1"/>
  <c r="CI30" i="46"/>
  <c r="BS15" i="40"/>
  <c r="BU15" i="40" s="1"/>
  <c r="BV15" i="40" s="1"/>
  <c r="CI21" i="46"/>
  <c r="BS21" i="40"/>
  <c r="BU21" i="40" s="1"/>
  <c r="BV21" i="40" s="1"/>
  <c r="BM30" i="42"/>
  <c r="BN30" i="42" s="1"/>
  <c r="CI31" i="46"/>
  <c r="BQ56" i="42"/>
  <c r="BR56" i="42" s="1"/>
  <c r="CI60" i="46"/>
  <c r="BM60" i="42"/>
  <c r="BN60" i="42" s="1"/>
  <c r="BV54" i="50"/>
  <c r="BF62" i="40"/>
  <c r="CE62" i="45"/>
  <c r="BU54" i="40"/>
  <c r="BV54" i="40" s="1"/>
  <c r="CI50" i="46"/>
  <c r="BM51" i="42"/>
  <c r="BN51" i="42" s="1"/>
  <c r="BS46" i="40"/>
  <c r="BU46" i="40" s="1"/>
  <c r="BV46" i="40" s="1"/>
  <c r="BQ36" i="42"/>
  <c r="BR36" i="42" s="1"/>
  <c r="BS36" i="42" s="1"/>
  <c r="BT36" i="42" s="1"/>
  <c r="BU36" i="42" s="1"/>
  <c r="BV36" i="42" s="1"/>
  <c r="BG67" i="40"/>
  <c r="BM36" i="42"/>
  <c r="BN36" i="42" s="1"/>
  <c r="BS35" i="40"/>
  <c r="BU35" i="40" s="1"/>
  <c r="BV35" i="40" s="1"/>
  <c r="CA32" i="46"/>
  <c r="BS31" i="40"/>
  <c r="BU31" i="40" s="1"/>
  <c r="BV31" i="40" s="1"/>
  <c r="CB36" i="29"/>
  <c r="CB50" i="29"/>
  <c r="CB35" i="29"/>
  <c r="BT22" i="40"/>
  <c r="BS67" i="45"/>
  <c r="BE47" i="48"/>
  <c r="BF47" i="48" s="1"/>
  <c r="BS67" i="46"/>
  <c r="BP42" i="42"/>
  <c r="BT22" i="29"/>
  <c r="BU16" i="42"/>
  <c r="BV16" i="42" s="1"/>
  <c r="BT57" i="29"/>
  <c r="CB41" i="29"/>
  <c r="BS16" i="40"/>
  <c r="BU16" i="40" s="1"/>
  <c r="BV16" i="40" s="1"/>
  <c r="CI15" i="46"/>
  <c r="CA12" i="45"/>
  <c r="BH67" i="42"/>
  <c r="BP67" i="29"/>
  <c r="BL27" i="42"/>
  <c r="BQ31" i="42"/>
  <c r="BR31" i="42" s="1"/>
  <c r="BS31" i="42" s="1"/>
  <c r="BU31" i="42" s="1"/>
  <c r="BV31" i="42" s="1"/>
  <c r="BD67" i="42"/>
  <c r="BL57" i="42"/>
  <c r="BL17" i="42"/>
  <c r="BU49" i="42"/>
  <c r="CB45" i="41"/>
  <c r="CA45" i="41"/>
  <c r="BQ50" i="42"/>
  <c r="BR50" i="42" s="1"/>
  <c r="BT50" i="42"/>
  <c r="BN11" i="40"/>
  <c r="BZ34" i="46"/>
  <c r="BL52" i="42"/>
  <c r="BV9" i="46"/>
  <c r="BB64" i="40"/>
  <c r="BA67" i="40"/>
  <c r="BB67" i="40" s="1"/>
  <c r="DW20" i="48"/>
  <c r="BX20" i="48" s="1"/>
  <c r="DW29" i="48"/>
  <c r="BX29" i="48" s="1"/>
  <c r="DW45" i="48"/>
  <c r="BX45" i="48" s="1"/>
  <c r="DW46" i="48"/>
  <c r="BX46" i="48" s="1"/>
  <c r="DW60" i="48"/>
  <c r="BX60" i="48" s="1"/>
  <c r="DW54" i="48"/>
  <c r="BX54" i="48" s="1"/>
  <c r="DW49" i="48"/>
  <c r="BX49" i="48" s="1"/>
  <c r="DW39" i="48"/>
  <c r="BX39" i="48" s="1"/>
  <c r="DW34" i="48"/>
  <c r="BX34" i="48" s="1"/>
  <c r="DW25" i="48"/>
  <c r="BX25" i="48" s="1"/>
  <c r="DW11" i="48"/>
  <c r="BX11" i="48" s="1"/>
  <c r="DW10" i="48"/>
  <c r="BX10" i="48" s="1"/>
  <c r="DW19" i="48"/>
  <c r="BX19" i="48" s="1"/>
  <c r="DW59" i="48"/>
  <c r="BX59" i="48" s="1"/>
  <c r="DW40" i="48"/>
  <c r="BX40" i="48" s="1"/>
  <c r="CB40" i="48" s="1"/>
  <c r="DW35" i="48"/>
  <c r="DW24" i="48"/>
  <c r="BX24" i="48" s="1"/>
  <c r="DW44" i="48"/>
  <c r="BX44" i="48" s="1"/>
  <c r="DW50" i="48"/>
  <c r="BX50" i="48" s="1"/>
  <c r="DW30" i="48"/>
  <c r="BX30" i="48" s="1"/>
  <c r="DW56" i="48"/>
  <c r="BX56" i="48" s="1"/>
  <c r="DW9" i="48"/>
  <c r="BX9" i="48" s="1"/>
  <c r="DW55" i="48"/>
  <c r="BX55" i="48" s="1"/>
  <c r="DW61" i="48"/>
  <c r="BX61" i="48" s="1"/>
  <c r="CB61" i="48" s="1"/>
  <c r="DW51" i="48"/>
  <c r="BX51" i="48" s="1"/>
  <c r="DW21" i="48"/>
  <c r="BX21" i="48" s="1"/>
  <c r="DW31" i="48"/>
  <c r="BX31" i="48" s="1"/>
  <c r="DW15" i="48"/>
  <c r="BX15" i="48" s="1"/>
  <c r="CB15" i="48" s="1"/>
  <c r="DW16" i="48"/>
  <c r="BX16" i="48" s="1"/>
  <c r="DW14" i="48"/>
  <c r="BX14" i="48" s="1"/>
  <c r="BC52" i="40"/>
  <c r="BE49" i="40"/>
  <c r="BE64" i="40" s="1"/>
  <c r="BV59" i="46"/>
  <c r="BE66" i="40"/>
  <c r="BF66" i="40" s="1"/>
  <c r="BF11" i="40"/>
  <c r="CA57" i="46"/>
  <c r="BM34" i="42"/>
  <c r="BL37" i="42"/>
  <c r="BQ21" i="42"/>
  <c r="BR21" i="42" s="1"/>
  <c r="BS21" i="42" s="1"/>
  <c r="BU21" i="42" s="1"/>
  <c r="BV21" i="42" s="1"/>
  <c r="BP64" i="42"/>
  <c r="BP12" i="42"/>
  <c r="BQ9" i="42"/>
  <c r="BQ40" i="42"/>
  <c r="BR40" i="42" s="1"/>
  <c r="BS40" i="42" s="1"/>
  <c r="BT40" i="42" s="1"/>
  <c r="BU40" i="42" s="1"/>
  <c r="BV40" i="42" s="1"/>
  <c r="BQ46" i="42"/>
  <c r="BR46" i="42" s="1"/>
  <c r="BS46" i="42" s="1"/>
  <c r="BQ20" i="42"/>
  <c r="BR20" i="42" s="1"/>
  <c r="BS20" i="42" s="1"/>
  <c r="BT20" i="42" s="1"/>
  <c r="BU20" i="42" s="1"/>
  <c r="BV20" i="42" s="1"/>
  <c r="BP57" i="42"/>
  <c r="BQ54" i="42"/>
  <c r="BT54" i="42"/>
  <c r="BP22" i="42"/>
  <c r="BQ19" i="42"/>
  <c r="BL65" i="42"/>
  <c r="BN44" i="46"/>
  <c r="BM47" i="46"/>
  <c r="BN47" i="46" s="1"/>
  <c r="BM64" i="46"/>
  <c r="BI27" i="40"/>
  <c r="BJ27" i="40" s="1"/>
  <c r="BJ24" i="40"/>
  <c r="BC37" i="42"/>
  <c r="BE34" i="42"/>
  <c r="BK66" i="40"/>
  <c r="BZ19" i="46"/>
  <c r="CA12" i="46"/>
  <c r="BZ10" i="46"/>
  <c r="BT9" i="42"/>
  <c r="BT39" i="42"/>
  <c r="BU44" i="40"/>
  <c r="BK27" i="45"/>
  <c r="BK66" i="45"/>
  <c r="BK67" i="45" s="1"/>
  <c r="BE65" i="40"/>
  <c r="BF65" i="40" s="1"/>
  <c r="BO27" i="42"/>
  <c r="BS24" i="42"/>
  <c r="BQ30" i="42"/>
  <c r="BR30" i="42" s="1"/>
  <c r="BS30" i="42" s="1"/>
  <c r="BS41" i="42"/>
  <c r="BS50" i="42"/>
  <c r="BO37" i="42"/>
  <c r="BF10" i="42"/>
  <c r="BE65" i="42"/>
  <c r="BF65" i="42" s="1"/>
  <c r="AW37" i="42"/>
  <c r="AX37" i="42" s="1"/>
  <c r="AX34" i="42"/>
  <c r="BT37" i="29"/>
  <c r="BW67" i="45"/>
  <c r="BN54" i="42"/>
  <c r="BK52" i="40"/>
  <c r="BM49" i="40"/>
  <c r="BK22" i="40"/>
  <c r="BM19" i="40"/>
  <c r="BT17" i="29"/>
  <c r="BZ49" i="46"/>
  <c r="CA49" i="46" s="1"/>
  <c r="CE37" i="46"/>
  <c r="CE65" i="46"/>
  <c r="CI61" i="46"/>
  <c r="CI45" i="46"/>
  <c r="CE52" i="46"/>
  <c r="BT56" i="42"/>
  <c r="BU56" i="42" s="1"/>
  <c r="BV56" i="42" s="1"/>
  <c r="CA62" i="46"/>
  <c r="CB30" i="29"/>
  <c r="BY51" i="29"/>
  <c r="BZ51" i="29" s="1"/>
  <c r="BX27" i="29"/>
  <c r="CB24" i="29"/>
  <c r="BX57" i="29"/>
  <c r="CB54" i="29"/>
  <c r="BY49" i="29"/>
  <c r="BX52" i="29"/>
  <c r="BX32" i="29"/>
  <c r="CE47" i="45"/>
  <c r="CE57" i="45"/>
  <c r="CE52" i="45"/>
  <c r="BK66" i="42"/>
  <c r="BM17" i="42"/>
  <c r="BN14" i="42"/>
  <c r="BN16" i="29"/>
  <c r="BK42" i="40"/>
  <c r="BM40" i="40"/>
  <c r="BN40" i="40" s="1"/>
  <c r="BQ51" i="40"/>
  <c r="BR51" i="40" s="1"/>
  <c r="BS51" i="40"/>
  <c r="BU51" i="40" s="1"/>
  <c r="BV51" i="40" s="1"/>
  <c r="BO65" i="40"/>
  <c r="BQ10" i="40"/>
  <c r="BO32" i="40"/>
  <c r="BQ29" i="40"/>
  <c r="BO22" i="40"/>
  <c r="BQ19" i="40"/>
  <c r="BO52" i="40"/>
  <c r="BQ49" i="40"/>
  <c r="BQ25" i="40"/>
  <c r="BR25" i="40" s="1"/>
  <c r="BS25" i="40"/>
  <c r="BU25" i="40" s="1"/>
  <c r="BV25" i="40" s="1"/>
  <c r="BO37" i="40"/>
  <c r="BQ34" i="40"/>
  <c r="BO47" i="40"/>
  <c r="BQ44" i="40"/>
  <c r="BE66" i="42"/>
  <c r="BF66" i="42" s="1"/>
  <c r="BQ35" i="42"/>
  <c r="BR35" i="42" s="1"/>
  <c r="BS35" i="42" s="1"/>
  <c r="BT35" i="42"/>
  <c r="BP52" i="42"/>
  <c r="BQ49" i="42"/>
  <c r="BP37" i="42"/>
  <c r="BQ34" i="42"/>
  <c r="BP65" i="42"/>
  <c r="BQ10" i="42"/>
  <c r="BR14" i="29"/>
  <c r="BF14" i="40"/>
  <c r="BE17" i="40"/>
  <c r="BF17" i="40" s="1"/>
  <c r="AX64" i="40"/>
  <c r="AW67" i="40"/>
  <c r="AX67" i="40" s="1"/>
  <c r="BN24" i="29"/>
  <c r="DI60" i="48"/>
  <c r="BW60" i="48" s="1"/>
  <c r="DI49" i="48"/>
  <c r="BW49" i="48" s="1"/>
  <c r="DI31" i="48"/>
  <c r="BW31" i="48" s="1"/>
  <c r="DI10" i="48"/>
  <c r="BW10" i="48" s="1"/>
  <c r="DI45" i="48"/>
  <c r="BW45" i="48" s="1"/>
  <c r="DI30" i="48"/>
  <c r="BW30" i="48" s="1"/>
  <c r="DI19" i="48"/>
  <c r="BW19" i="48" s="1"/>
  <c r="DI61" i="48"/>
  <c r="BW61" i="48" s="1"/>
  <c r="DI50" i="48"/>
  <c r="BW50" i="48" s="1"/>
  <c r="DI35" i="48"/>
  <c r="BW35" i="48" s="1"/>
  <c r="CA35" i="48" s="1"/>
  <c r="DI24" i="48"/>
  <c r="BW24" i="48" s="1"/>
  <c r="DI9" i="48"/>
  <c r="BW9" i="48" s="1"/>
  <c r="CA9" i="48" s="1"/>
  <c r="DI11" i="48"/>
  <c r="BW11" i="48" s="1"/>
  <c r="DI34" i="48"/>
  <c r="BW34" i="48" s="1"/>
  <c r="DI20" i="48"/>
  <c r="BW20" i="48" s="1"/>
  <c r="DI54" i="48"/>
  <c r="BW54" i="48" s="1"/>
  <c r="DI39" i="48"/>
  <c r="BW39" i="48" s="1"/>
  <c r="DI21" i="48"/>
  <c r="BW21" i="48" s="1"/>
  <c r="DI59" i="48"/>
  <c r="BW59" i="48" s="1"/>
  <c r="DI56" i="48"/>
  <c r="BW56" i="48" s="1"/>
  <c r="CA56" i="48" s="1"/>
  <c r="DI40" i="48"/>
  <c r="BW40" i="48" s="1"/>
  <c r="DI51" i="48"/>
  <c r="BW51" i="48" s="1"/>
  <c r="DI29" i="48"/>
  <c r="BW29" i="48" s="1"/>
  <c r="DI44" i="48"/>
  <c r="BW44" i="48" s="1"/>
  <c r="DI46" i="48"/>
  <c r="BW46" i="48" s="1"/>
  <c r="DI25" i="48"/>
  <c r="BW25" i="48" s="1"/>
  <c r="DI55" i="48"/>
  <c r="BW55" i="48" s="1"/>
  <c r="DI16" i="48"/>
  <c r="BW16" i="48" s="1"/>
  <c r="DI14" i="48"/>
  <c r="BW14" i="48" s="1"/>
  <c r="DI15" i="48"/>
  <c r="BW15" i="48" s="1"/>
  <c r="CB50" i="41"/>
  <c r="CA50" i="41"/>
  <c r="CB60" i="41"/>
  <c r="CA60" i="41"/>
  <c r="BZ29" i="46"/>
  <c r="BY32" i="46"/>
  <c r="BZ32" i="46" s="1"/>
  <c r="CA66" i="46"/>
  <c r="BJ34" i="42"/>
  <c r="BI37" i="42"/>
  <c r="BJ37" i="42" s="1"/>
  <c r="BQ15" i="42"/>
  <c r="BR15" i="42" s="1"/>
  <c r="BS15" i="42" s="1"/>
  <c r="BS17" i="42" s="1"/>
  <c r="BT15" i="42"/>
  <c r="BQ51" i="42"/>
  <c r="BR51" i="42" s="1"/>
  <c r="BS51" i="42" s="1"/>
  <c r="BT51" i="42"/>
  <c r="BP17" i="42"/>
  <c r="BQ14" i="42"/>
  <c r="BP47" i="42"/>
  <c r="BT44" i="42"/>
  <c r="BQ25" i="42"/>
  <c r="BR25" i="42" s="1"/>
  <c r="BS25" i="42" s="1"/>
  <c r="BP66" i="42"/>
  <c r="BQ11" i="42"/>
  <c r="BJ24" i="42"/>
  <c r="BI27" i="42"/>
  <c r="BJ27" i="42" s="1"/>
  <c r="BJ14" i="42"/>
  <c r="BI17" i="42"/>
  <c r="BJ17" i="42" s="1"/>
  <c r="BT62" i="29"/>
  <c r="BC64" i="40"/>
  <c r="BC67" i="40" s="1"/>
  <c r="BK27" i="40"/>
  <c r="BM24" i="40"/>
  <c r="BS12" i="40"/>
  <c r="BJ29" i="40"/>
  <c r="BI32" i="40"/>
  <c r="BJ32" i="40" s="1"/>
  <c r="CA17" i="46"/>
  <c r="BF32" i="40"/>
  <c r="BW67" i="46"/>
  <c r="BV24" i="46"/>
  <c r="BU27" i="46"/>
  <c r="BV27" i="46" s="1"/>
  <c r="BE12" i="40"/>
  <c r="BF12" i="40" s="1"/>
  <c r="BJ19" i="42"/>
  <c r="BK19" i="42" s="1"/>
  <c r="BI22" i="42"/>
  <c r="BJ22" i="42" s="1"/>
  <c r="BJ9" i="42"/>
  <c r="BI12" i="42"/>
  <c r="BJ12" i="42" s="1"/>
  <c r="BJ39" i="42"/>
  <c r="BI42" i="42"/>
  <c r="BJ42" i="42" s="1"/>
  <c r="BL47" i="42"/>
  <c r="BI32" i="42"/>
  <c r="BJ32" i="42" s="1"/>
  <c r="BJ29" i="42"/>
  <c r="BK29" i="42" s="1"/>
  <c r="BN49" i="29"/>
  <c r="BR19" i="29"/>
  <c r="BR24" i="29"/>
  <c r="BN24" i="42"/>
  <c r="BM27" i="42"/>
  <c r="BN27" i="42" s="1"/>
  <c r="BM9" i="42"/>
  <c r="BJ10" i="40"/>
  <c r="BK10" i="40" s="1"/>
  <c r="BM10" i="40" s="1"/>
  <c r="BI65" i="40"/>
  <c r="BJ65" i="40" s="1"/>
  <c r="BI17" i="40"/>
  <c r="BJ17" i="40" s="1"/>
  <c r="BJ14" i="40"/>
  <c r="BM26" i="45"/>
  <c r="BN26" i="45" s="1"/>
  <c r="BE42" i="42"/>
  <c r="BF42" i="42" s="1"/>
  <c r="BE42" i="40"/>
  <c r="BF42" i="40" s="1"/>
  <c r="DI36" i="42"/>
  <c r="BW36" i="42" s="1"/>
  <c r="DI24" i="42"/>
  <c r="BW24" i="42" s="1"/>
  <c r="DJ7" i="42"/>
  <c r="DI51" i="42"/>
  <c r="BW51" i="42" s="1"/>
  <c r="DI19" i="42"/>
  <c r="BW19" i="42" s="1"/>
  <c r="DI41" i="42"/>
  <c r="BW41" i="42" s="1"/>
  <c r="DI25" i="42"/>
  <c r="BW25" i="42" s="1"/>
  <c r="DI60" i="42"/>
  <c r="BW60" i="42" s="1"/>
  <c r="DI26" i="42"/>
  <c r="BW26" i="42" s="1"/>
  <c r="DI49" i="42"/>
  <c r="BW49" i="42" s="1"/>
  <c r="DI15" i="42"/>
  <c r="BW15" i="42" s="1"/>
  <c r="DI16" i="42"/>
  <c r="BW16" i="42" s="1"/>
  <c r="CA16" i="42" s="1"/>
  <c r="DI14" i="42"/>
  <c r="BW14" i="42" s="1"/>
  <c r="DI54" i="42"/>
  <c r="BW54" i="42" s="1"/>
  <c r="DI35" i="42"/>
  <c r="BW35" i="42" s="1"/>
  <c r="DI55" i="42"/>
  <c r="BW55" i="42" s="1"/>
  <c r="DI21" i="42"/>
  <c r="BW21" i="42" s="1"/>
  <c r="DI46" i="42"/>
  <c r="BW46" i="42" s="1"/>
  <c r="CA46" i="42" s="1"/>
  <c r="DI9" i="42"/>
  <c r="BW9" i="42" s="1"/>
  <c r="DI31" i="42"/>
  <c r="BW31" i="42" s="1"/>
  <c r="DI34" i="42"/>
  <c r="BW34" i="42" s="1"/>
  <c r="DI39" i="42"/>
  <c r="BW39" i="42" s="1"/>
  <c r="CA39" i="42" s="1"/>
  <c r="DI40" i="42"/>
  <c r="BW40" i="42" s="1"/>
  <c r="DI30" i="42"/>
  <c r="BW30" i="42" s="1"/>
  <c r="DI20" i="42"/>
  <c r="BW20" i="42" s="1"/>
  <c r="DI45" i="42"/>
  <c r="BW45" i="42" s="1"/>
  <c r="CA45" i="42" s="1"/>
  <c r="DI59" i="42"/>
  <c r="BW59" i="42" s="1"/>
  <c r="DI10" i="42"/>
  <c r="BW10" i="42" s="1"/>
  <c r="CA10" i="42" s="1"/>
  <c r="DI29" i="42"/>
  <c r="BW29" i="42" s="1"/>
  <c r="DI56" i="42"/>
  <c r="BW56" i="42" s="1"/>
  <c r="CA56" i="42" s="1"/>
  <c r="DI50" i="42"/>
  <c r="BW50" i="42" s="1"/>
  <c r="DI11" i="42"/>
  <c r="BW11" i="42" s="1"/>
  <c r="DI61" i="42"/>
  <c r="BW61" i="42" s="1"/>
  <c r="BQ16" i="42"/>
  <c r="BR16" i="42" s="1"/>
  <c r="BQ39" i="42"/>
  <c r="BO42" i="42"/>
  <c r="BS55" i="42"/>
  <c r="BU55" i="42" s="1"/>
  <c r="BV55" i="42" s="1"/>
  <c r="BF34" i="40"/>
  <c r="BE37" i="40"/>
  <c r="BF37" i="40" s="1"/>
  <c r="BZ59" i="46"/>
  <c r="BR34" i="29"/>
  <c r="BQ37" i="29"/>
  <c r="BR37" i="29" s="1"/>
  <c r="BF14" i="42"/>
  <c r="BE17" i="42"/>
  <c r="BF17" i="42" s="1"/>
  <c r="BJ34" i="40"/>
  <c r="BL34" i="40" s="1"/>
  <c r="BI37" i="40"/>
  <c r="BJ37" i="40" s="1"/>
  <c r="BI52" i="40"/>
  <c r="BJ52" i="40" s="1"/>
  <c r="BJ49" i="40"/>
  <c r="BJ19" i="40"/>
  <c r="BI22" i="40"/>
  <c r="BJ22" i="40" s="1"/>
  <c r="BU37" i="46"/>
  <c r="BV37" i="46" s="1"/>
  <c r="CA47" i="46"/>
  <c r="CE62" i="46"/>
  <c r="CE27" i="46"/>
  <c r="CI25" i="46"/>
  <c r="DK29" i="46"/>
  <c r="CM29" i="46" s="1"/>
  <c r="DK41" i="46"/>
  <c r="CM41" i="46" s="1"/>
  <c r="DK10" i="46"/>
  <c r="CM10" i="46" s="1"/>
  <c r="DK46" i="46"/>
  <c r="CM46" i="46" s="1"/>
  <c r="DK26" i="46"/>
  <c r="CM26" i="46" s="1"/>
  <c r="CQ26" i="46" s="1"/>
  <c r="DK50" i="46"/>
  <c r="CM50" i="46" s="1"/>
  <c r="DK11" i="46"/>
  <c r="CM11" i="46" s="1"/>
  <c r="CQ11" i="46" s="1"/>
  <c r="DK54" i="46"/>
  <c r="CM54" i="46" s="1"/>
  <c r="DK20" i="46"/>
  <c r="CM20" i="46" s="1"/>
  <c r="DK51" i="46"/>
  <c r="CM51" i="46" s="1"/>
  <c r="DK59" i="46"/>
  <c r="CM59" i="46" s="1"/>
  <c r="DK40" i="46"/>
  <c r="CM40" i="46" s="1"/>
  <c r="DK21" i="46"/>
  <c r="CM21" i="46" s="1"/>
  <c r="DK45" i="46"/>
  <c r="CM45" i="46" s="1"/>
  <c r="DK55" i="46"/>
  <c r="CM55" i="46" s="1"/>
  <c r="CQ55" i="46" s="1"/>
  <c r="DK44" i="46"/>
  <c r="CM44" i="46" s="1"/>
  <c r="DK9" i="46"/>
  <c r="CM9" i="46" s="1"/>
  <c r="DK25" i="46"/>
  <c r="CM25" i="46" s="1"/>
  <c r="DK35" i="46"/>
  <c r="CM35" i="46" s="1"/>
  <c r="DK34" i="46"/>
  <c r="CM34" i="46" s="1"/>
  <c r="DK19" i="46"/>
  <c r="CM19" i="46" s="1"/>
  <c r="DK31" i="46"/>
  <c r="CM31" i="46" s="1"/>
  <c r="DK39" i="46"/>
  <c r="CM39" i="46" s="1"/>
  <c r="DK36" i="46"/>
  <c r="CM36" i="46" s="1"/>
  <c r="DK61" i="46"/>
  <c r="CM61" i="46" s="1"/>
  <c r="DK14" i="46"/>
  <c r="CM14" i="46" s="1"/>
  <c r="DK24" i="46"/>
  <c r="CM24" i="46" s="1"/>
  <c r="DK56" i="46"/>
  <c r="CM56" i="46" s="1"/>
  <c r="DK60" i="46"/>
  <c r="CM60" i="46" s="1"/>
  <c r="DK49" i="46"/>
  <c r="CM49" i="46" s="1"/>
  <c r="DK30" i="46"/>
  <c r="CM30" i="46" s="1"/>
  <c r="DK16" i="46"/>
  <c r="CM16" i="46" s="1"/>
  <c r="DK15" i="46"/>
  <c r="CM15" i="46" s="1"/>
  <c r="CE32" i="46"/>
  <c r="BM56" i="42"/>
  <c r="BN56" i="42" s="1"/>
  <c r="BF62" i="42"/>
  <c r="BR29" i="29"/>
  <c r="BT29" i="29" s="1"/>
  <c r="BY34" i="29"/>
  <c r="BX37" i="29"/>
  <c r="BX42" i="29"/>
  <c r="BY39" i="29"/>
  <c r="CB21" i="29"/>
  <c r="CB40" i="29"/>
  <c r="DX61" i="29"/>
  <c r="CF61" i="29" s="1"/>
  <c r="DX46" i="29"/>
  <c r="CF46" i="29" s="1"/>
  <c r="DX54" i="29"/>
  <c r="CF54" i="29" s="1"/>
  <c r="DX30" i="29"/>
  <c r="CF30" i="29" s="1"/>
  <c r="DX56" i="29"/>
  <c r="CF56" i="29" s="1"/>
  <c r="DX45" i="29"/>
  <c r="CF45" i="29" s="1"/>
  <c r="DX40" i="29"/>
  <c r="CF40" i="29" s="1"/>
  <c r="DX44" i="29"/>
  <c r="CF44" i="29" s="1"/>
  <c r="DX25" i="29"/>
  <c r="CF25" i="29" s="1"/>
  <c r="DX21" i="29"/>
  <c r="CF21" i="29" s="1"/>
  <c r="DX9" i="29"/>
  <c r="CF9" i="29" s="1"/>
  <c r="CJ9" i="29" s="1"/>
  <c r="DX34" i="29"/>
  <c r="CF34" i="29" s="1"/>
  <c r="DX11" i="29"/>
  <c r="CF11" i="29" s="1"/>
  <c r="CJ11" i="29" s="1"/>
  <c r="DX10" i="29"/>
  <c r="CF10" i="29" s="1"/>
  <c r="DY7" i="29"/>
  <c r="DX50" i="29"/>
  <c r="CF50" i="29" s="1"/>
  <c r="DX14" i="29"/>
  <c r="CF14" i="29" s="1"/>
  <c r="DX29" i="29"/>
  <c r="CF29" i="29" s="1"/>
  <c r="DX24" i="29"/>
  <c r="CF24" i="29" s="1"/>
  <c r="DX49" i="29"/>
  <c r="CF49" i="29" s="1"/>
  <c r="DX60" i="29"/>
  <c r="CF60" i="29" s="1"/>
  <c r="DX35" i="29"/>
  <c r="CF35" i="29" s="1"/>
  <c r="DX26" i="29"/>
  <c r="CF26" i="29" s="1"/>
  <c r="DX59" i="29"/>
  <c r="CF59" i="29" s="1"/>
  <c r="DX51" i="29"/>
  <c r="CF51" i="29" s="1"/>
  <c r="DX41" i="29"/>
  <c r="CF41" i="29" s="1"/>
  <c r="DX16" i="29"/>
  <c r="CF16" i="29" s="1"/>
  <c r="DX36" i="29"/>
  <c r="CF36" i="29" s="1"/>
  <c r="DX19" i="29"/>
  <c r="CF19" i="29" s="1"/>
  <c r="DX31" i="29"/>
  <c r="CF31" i="29" s="1"/>
  <c r="DX39" i="29"/>
  <c r="CF39" i="29" s="1"/>
  <c r="DX55" i="29"/>
  <c r="CF55" i="29" s="1"/>
  <c r="DX20" i="29"/>
  <c r="CF20" i="29" s="1"/>
  <c r="DX15" i="29"/>
  <c r="CF15" i="29" s="1"/>
  <c r="BT65" i="29"/>
  <c r="CE12" i="45"/>
  <c r="CE64" i="45"/>
  <c r="CI9" i="45"/>
  <c r="DK46" i="45"/>
  <c r="CM46" i="45" s="1"/>
  <c r="DK34" i="45"/>
  <c r="CM34" i="45" s="1"/>
  <c r="CQ34" i="45" s="1"/>
  <c r="DK40" i="45"/>
  <c r="CM40" i="45" s="1"/>
  <c r="DK44" i="45"/>
  <c r="CM44" i="45" s="1"/>
  <c r="DK31" i="45"/>
  <c r="CM31" i="45" s="1"/>
  <c r="DK59" i="45"/>
  <c r="CM59" i="45" s="1"/>
  <c r="DK39" i="45"/>
  <c r="CM39" i="45" s="1"/>
  <c r="DK9" i="45"/>
  <c r="CM9" i="45" s="1"/>
  <c r="DK56" i="45"/>
  <c r="CM56" i="45" s="1"/>
  <c r="DK36" i="45"/>
  <c r="CM36" i="45" s="1"/>
  <c r="DK24" i="45"/>
  <c r="CM24" i="45" s="1"/>
  <c r="DK19" i="45"/>
  <c r="CM19" i="45" s="1"/>
  <c r="DK45" i="45"/>
  <c r="CM45" i="45" s="1"/>
  <c r="DK26" i="45"/>
  <c r="CM26" i="45" s="1"/>
  <c r="DK25" i="45"/>
  <c r="CM25" i="45" s="1"/>
  <c r="CQ25" i="45" s="1"/>
  <c r="DK10" i="45"/>
  <c r="CM10" i="45" s="1"/>
  <c r="DK35" i="45"/>
  <c r="CM35" i="45" s="1"/>
  <c r="DK61" i="45"/>
  <c r="CM61" i="45" s="1"/>
  <c r="DK54" i="45"/>
  <c r="CM54" i="45" s="1"/>
  <c r="DK51" i="45"/>
  <c r="CM51" i="45" s="1"/>
  <c r="DK11" i="45"/>
  <c r="CM11" i="45" s="1"/>
  <c r="DK30" i="45"/>
  <c r="CM30" i="45" s="1"/>
  <c r="DK50" i="45"/>
  <c r="CM50" i="45" s="1"/>
  <c r="DK21" i="45"/>
  <c r="CM21" i="45" s="1"/>
  <c r="DK49" i="45"/>
  <c r="CM49" i="45" s="1"/>
  <c r="DK60" i="45"/>
  <c r="CM60" i="45" s="1"/>
  <c r="DK41" i="45"/>
  <c r="CM41" i="45" s="1"/>
  <c r="DK29" i="45"/>
  <c r="CM29" i="45" s="1"/>
  <c r="DK55" i="45"/>
  <c r="CM55" i="45" s="1"/>
  <c r="DK20" i="45"/>
  <c r="CM20" i="45" s="1"/>
  <c r="DK14" i="45"/>
  <c r="CM14" i="45" s="1"/>
  <c r="DK15" i="45"/>
  <c r="CM15" i="45" s="1"/>
  <c r="DK16" i="45"/>
  <c r="CM16" i="45" s="1"/>
  <c r="CE27" i="45"/>
  <c r="CE22" i="45"/>
  <c r="BO17" i="40"/>
  <c r="BS14" i="40"/>
  <c r="BQ14" i="40"/>
  <c r="BN39" i="40"/>
  <c r="BQ55" i="42"/>
  <c r="BR55" i="42" s="1"/>
  <c r="BR59" i="29"/>
  <c r="BJ9" i="40"/>
  <c r="BI12" i="40"/>
  <c r="BJ12" i="40" s="1"/>
  <c r="BI64" i="40"/>
  <c r="BT30" i="42"/>
  <c r="CB25" i="41"/>
  <c r="BV49" i="46"/>
  <c r="BU52" i="46"/>
  <c r="BV52" i="46" s="1"/>
  <c r="BZ14" i="46"/>
  <c r="BZ11" i="46"/>
  <c r="BZ54" i="46"/>
  <c r="BT34" i="42"/>
  <c r="BQ60" i="42"/>
  <c r="BR60" i="42" s="1"/>
  <c r="BS60" i="42" s="1"/>
  <c r="BT60" i="42" s="1"/>
  <c r="BU60" i="42" s="1"/>
  <c r="BV60" i="42" s="1"/>
  <c r="BQ41" i="42"/>
  <c r="BR41" i="42" s="1"/>
  <c r="BT41" i="42"/>
  <c r="DW44" i="42"/>
  <c r="BX44" i="42" s="1"/>
  <c r="DW55" i="42"/>
  <c r="BX55" i="42" s="1"/>
  <c r="CB55" i="42" s="1"/>
  <c r="DW10" i="42"/>
  <c r="BX10" i="42" s="1"/>
  <c r="CB10" i="42" s="1"/>
  <c r="DW34" i="42"/>
  <c r="BX34" i="42" s="1"/>
  <c r="DW39" i="42"/>
  <c r="BX39" i="42" s="1"/>
  <c r="DW54" i="42"/>
  <c r="BX54" i="42" s="1"/>
  <c r="CB54" i="42" s="1"/>
  <c r="DX7" i="42"/>
  <c r="DW24" i="42"/>
  <c r="BX24" i="42" s="1"/>
  <c r="CB24" i="42" s="1"/>
  <c r="DW51" i="42"/>
  <c r="BX51" i="42" s="1"/>
  <c r="DW59" i="42"/>
  <c r="BX59" i="42" s="1"/>
  <c r="DW49" i="42"/>
  <c r="BX49" i="42" s="1"/>
  <c r="CB49" i="42" s="1"/>
  <c r="DW29" i="42"/>
  <c r="BX29" i="42" s="1"/>
  <c r="DW56" i="42"/>
  <c r="BX56" i="42" s="1"/>
  <c r="DW25" i="42"/>
  <c r="BX25" i="42" s="1"/>
  <c r="DW50" i="42"/>
  <c r="BX50" i="42" s="1"/>
  <c r="DW9" i="42"/>
  <c r="BX9" i="42" s="1"/>
  <c r="DW61" i="42"/>
  <c r="BX61" i="42" s="1"/>
  <c r="DW35" i="42"/>
  <c r="BX35" i="42" s="1"/>
  <c r="DW31" i="42"/>
  <c r="BX31" i="42" s="1"/>
  <c r="DW21" i="42"/>
  <c r="BX21" i="42" s="1"/>
  <c r="DW36" i="42"/>
  <c r="BX36" i="42" s="1"/>
  <c r="DW20" i="42"/>
  <c r="BX20" i="42" s="1"/>
  <c r="DW26" i="42"/>
  <c r="BX26" i="42" s="1"/>
  <c r="CB26" i="42" s="1"/>
  <c r="DW41" i="42"/>
  <c r="BX41" i="42" s="1"/>
  <c r="DW45" i="42"/>
  <c r="BX45" i="42" s="1"/>
  <c r="DW19" i="42"/>
  <c r="BX19" i="42" s="1"/>
  <c r="DW60" i="42"/>
  <c r="BX60" i="42" s="1"/>
  <c r="DW46" i="42"/>
  <c r="BX46" i="42" s="1"/>
  <c r="DW30" i="42"/>
  <c r="BX30" i="42" s="1"/>
  <c r="DW11" i="42"/>
  <c r="BX11" i="42" s="1"/>
  <c r="DW40" i="42"/>
  <c r="BX40" i="42" s="1"/>
  <c r="DW15" i="42"/>
  <c r="BX15" i="42" s="1"/>
  <c r="DW14" i="42"/>
  <c r="BX14" i="42" s="1"/>
  <c r="DW16" i="42"/>
  <c r="BX16" i="42" s="1"/>
  <c r="BQ59" i="42"/>
  <c r="BP62" i="42"/>
  <c r="BP32" i="42"/>
  <c r="BP27" i="42"/>
  <c r="BQ24" i="42"/>
  <c r="BT24" i="42"/>
  <c r="BU14" i="42"/>
  <c r="BJ54" i="40"/>
  <c r="BI57" i="40"/>
  <c r="BJ57" i="40" s="1"/>
  <c r="BK57" i="40"/>
  <c r="BM54" i="40"/>
  <c r="BM9" i="40"/>
  <c r="BU29" i="40"/>
  <c r="BM11" i="42"/>
  <c r="BL66" i="42"/>
  <c r="CA22" i="46"/>
  <c r="BZ9" i="46"/>
  <c r="BY12" i="46"/>
  <c r="BZ12" i="46" s="1"/>
  <c r="BI52" i="42"/>
  <c r="BJ52" i="42" s="1"/>
  <c r="BJ49" i="42"/>
  <c r="BK49" i="42" s="1"/>
  <c r="BM49" i="42" s="1"/>
  <c r="BM39" i="42"/>
  <c r="BL42" i="42"/>
  <c r="BT12" i="29"/>
  <c r="BR11" i="29"/>
  <c r="BN29" i="29"/>
  <c r="BM32" i="29"/>
  <c r="CI47" i="45"/>
  <c r="BF54" i="42"/>
  <c r="BE57" i="42"/>
  <c r="BF57" i="42" s="1"/>
  <c r="BE47" i="40"/>
  <c r="BF47" i="40" s="1"/>
  <c r="BF44" i="40"/>
  <c r="BI47" i="40"/>
  <c r="BJ47" i="40" s="1"/>
  <c r="BJ44" i="40"/>
  <c r="BK64" i="40"/>
  <c r="BK17" i="40"/>
  <c r="BM14" i="40"/>
  <c r="BE47" i="41"/>
  <c r="BF47" i="41" s="1"/>
  <c r="BF44" i="41"/>
  <c r="BF22" i="40"/>
  <c r="BN10" i="29"/>
  <c r="BO17" i="42"/>
  <c r="BO52" i="42"/>
  <c r="BO62" i="42"/>
  <c r="BQ29" i="42"/>
  <c r="BO32" i="42"/>
  <c r="BS9" i="42"/>
  <c r="BO12" i="42"/>
  <c r="BO57" i="42"/>
  <c r="BS54" i="42"/>
  <c r="BQ61" i="42"/>
  <c r="BR61" i="42" s="1"/>
  <c r="BS61" i="42" s="1"/>
  <c r="BU61" i="42" s="1"/>
  <c r="BV61" i="42" s="1"/>
  <c r="BO22" i="42"/>
  <c r="BT25" i="42"/>
  <c r="BJ54" i="42"/>
  <c r="BI57" i="42"/>
  <c r="BJ57" i="42" s="1"/>
  <c r="BR54" i="29"/>
  <c r="BT42" i="29"/>
  <c r="CB55" i="29"/>
  <c r="BK62" i="40"/>
  <c r="BM59" i="40"/>
  <c r="BJ59" i="40"/>
  <c r="BI62" i="40"/>
  <c r="BJ62" i="40" s="1"/>
  <c r="BZ44" i="46"/>
  <c r="CE57" i="46"/>
  <c r="CI14" i="46"/>
  <c r="CE47" i="46"/>
  <c r="CE42" i="46"/>
  <c r="CI55" i="46"/>
  <c r="BM20" i="42"/>
  <c r="BN20" i="42" s="1"/>
  <c r="BR49" i="29"/>
  <c r="CB31" i="29"/>
  <c r="BY45" i="29"/>
  <c r="BZ45" i="29" s="1"/>
  <c r="BX22" i="29"/>
  <c r="BX62" i="29"/>
  <c r="BY10" i="29"/>
  <c r="BX65" i="29"/>
  <c r="BX47" i="29"/>
  <c r="BY44" i="29"/>
  <c r="BR10" i="29"/>
  <c r="CE42" i="45"/>
  <c r="CE17" i="45"/>
  <c r="CE65" i="45"/>
  <c r="CE32" i="45"/>
  <c r="CE37" i="45"/>
  <c r="CI34" i="45"/>
  <c r="BF19" i="42"/>
  <c r="BE22" i="42"/>
  <c r="BF22" i="42" s="1"/>
  <c r="BK32" i="40"/>
  <c r="BM31" i="40"/>
  <c r="BN31" i="40" s="1"/>
  <c r="BQ20" i="40"/>
  <c r="BR20" i="40" s="1"/>
  <c r="BO12" i="40"/>
  <c r="BO64" i="40"/>
  <c r="BQ9" i="40"/>
  <c r="BQ30" i="40"/>
  <c r="BR30" i="40" s="1"/>
  <c r="BO62" i="40"/>
  <c r="BQ59" i="40"/>
  <c r="BO27" i="40"/>
  <c r="BQ24" i="40"/>
  <c r="DI11" i="40"/>
  <c r="BW11" i="40" s="1"/>
  <c r="CA11" i="40" s="1"/>
  <c r="CC11" i="40" s="1"/>
  <c r="CD11" i="40" s="1"/>
  <c r="DI39" i="40"/>
  <c r="BW39" i="40" s="1"/>
  <c r="CA39" i="40" s="1"/>
  <c r="CC39" i="40" s="1"/>
  <c r="DI59" i="40"/>
  <c r="BW59" i="40" s="1"/>
  <c r="DI29" i="40"/>
  <c r="BW29" i="40" s="1"/>
  <c r="DI31" i="40"/>
  <c r="BW31" i="40" s="1"/>
  <c r="DI44" i="40"/>
  <c r="BW44" i="40" s="1"/>
  <c r="DI24" i="40"/>
  <c r="BW24" i="40" s="1"/>
  <c r="DI26" i="40"/>
  <c r="BW26" i="40" s="1"/>
  <c r="DI51" i="40"/>
  <c r="BW51" i="40" s="1"/>
  <c r="BY51" i="40" s="1"/>
  <c r="BZ51" i="40" s="1"/>
  <c r="CA51" i="40" s="1"/>
  <c r="CC51" i="40" s="1"/>
  <c r="CD51" i="40" s="1"/>
  <c r="DI56" i="40"/>
  <c r="BW56" i="40" s="1"/>
  <c r="BY56" i="40" s="1"/>
  <c r="BZ56" i="40" s="1"/>
  <c r="DI30" i="40"/>
  <c r="BW30" i="40" s="1"/>
  <c r="BY30" i="40" s="1"/>
  <c r="BZ30" i="40" s="1"/>
  <c r="CA30" i="40" s="1"/>
  <c r="CC30" i="40" s="1"/>
  <c r="CD30" i="40" s="1"/>
  <c r="DI54" i="40"/>
  <c r="BW54" i="40" s="1"/>
  <c r="DI61" i="40"/>
  <c r="BW61" i="40" s="1"/>
  <c r="BY61" i="40" s="1"/>
  <c r="BZ61" i="40" s="1"/>
  <c r="CA61" i="40" s="1"/>
  <c r="CC61" i="40" s="1"/>
  <c r="CD61" i="40" s="1"/>
  <c r="DI19" i="40"/>
  <c r="BW19" i="40" s="1"/>
  <c r="DI46" i="40"/>
  <c r="BW46" i="40" s="1"/>
  <c r="BY46" i="40" s="1"/>
  <c r="BZ46" i="40" s="1"/>
  <c r="DI20" i="40"/>
  <c r="BW20" i="40" s="1"/>
  <c r="CA20" i="40" s="1"/>
  <c r="CC20" i="40" s="1"/>
  <c r="CD20" i="40" s="1"/>
  <c r="DI41" i="40"/>
  <c r="BW41" i="40" s="1"/>
  <c r="BY41" i="40" s="1"/>
  <c r="BZ41" i="40" s="1"/>
  <c r="CA41" i="40" s="1"/>
  <c r="CC41" i="40" s="1"/>
  <c r="CD41" i="40" s="1"/>
  <c r="DI45" i="40"/>
  <c r="BW45" i="40" s="1"/>
  <c r="BY45" i="40" s="1"/>
  <c r="BZ45" i="40" s="1"/>
  <c r="DJ7" i="40"/>
  <c r="DI36" i="40"/>
  <c r="BW36" i="40" s="1"/>
  <c r="BY36" i="40" s="1"/>
  <c r="BZ36" i="40" s="1"/>
  <c r="DI21" i="40"/>
  <c r="BW21" i="40" s="1"/>
  <c r="DI50" i="40"/>
  <c r="BW50" i="40" s="1"/>
  <c r="DI9" i="40"/>
  <c r="BW9" i="40" s="1"/>
  <c r="DI49" i="40"/>
  <c r="BW49" i="40" s="1"/>
  <c r="DI34" i="40"/>
  <c r="BW34" i="40" s="1"/>
  <c r="DI35" i="40"/>
  <c r="BW35" i="40" s="1"/>
  <c r="BY35" i="40" s="1"/>
  <c r="BZ35" i="40" s="1"/>
  <c r="CA35" i="40" s="1"/>
  <c r="CC35" i="40" s="1"/>
  <c r="CD35" i="40" s="1"/>
  <c r="DI55" i="40"/>
  <c r="BW55" i="40" s="1"/>
  <c r="DI60" i="40"/>
  <c r="BW60" i="40" s="1"/>
  <c r="DI40" i="40"/>
  <c r="BW40" i="40" s="1"/>
  <c r="BY40" i="40" s="1"/>
  <c r="BZ40" i="40" s="1"/>
  <c r="DI25" i="40"/>
  <c r="BW25" i="40" s="1"/>
  <c r="DI16" i="40"/>
  <c r="BW16" i="40" s="1"/>
  <c r="DI10" i="40"/>
  <c r="BW10" i="40" s="1"/>
  <c r="DI15" i="40"/>
  <c r="BW15" i="40" s="1"/>
  <c r="DI14" i="40"/>
  <c r="BW14" i="40" s="1"/>
  <c r="BR9" i="29"/>
  <c r="BQ12" i="29"/>
  <c r="BQ64" i="29"/>
  <c r="BF24" i="42"/>
  <c r="BE27" i="42"/>
  <c r="BF27" i="42" s="1"/>
  <c r="BL35" i="40"/>
  <c r="BK35" i="40"/>
  <c r="BK37" i="40" s="1"/>
  <c r="BK47" i="40"/>
  <c r="BM44" i="40"/>
  <c r="CA17" i="45"/>
  <c r="BS11" i="42"/>
  <c r="BT11" i="42" s="1"/>
  <c r="BO66" i="42"/>
  <c r="BO65" i="42"/>
  <c r="BN19" i="29"/>
  <c r="BM22" i="29"/>
  <c r="BE57" i="40"/>
  <c r="BF57" i="40" s="1"/>
  <c r="BF54" i="40"/>
  <c r="BS57" i="46"/>
  <c r="BU54" i="46"/>
  <c r="BJ10" i="42"/>
  <c r="BK10" i="42" s="1"/>
  <c r="BM10" i="42" s="1"/>
  <c r="BI65" i="42"/>
  <c r="BJ65" i="42" s="1"/>
  <c r="BL62" i="42"/>
  <c r="BM59" i="42"/>
  <c r="BJ59" i="42"/>
  <c r="BI62" i="42"/>
  <c r="BJ62" i="42" s="1"/>
  <c r="BR39" i="29"/>
  <c r="BI42" i="40"/>
  <c r="BJ42" i="40" s="1"/>
  <c r="BJ39" i="40"/>
  <c r="BJ11" i="40"/>
  <c r="BI66" i="40"/>
  <c r="BJ66" i="40" s="1"/>
  <c r="BS62" i="40"/>
  <c r="BM15" i="40"/>
  <c r="BN15" i="40" s="1"/>
  <c r="BT26" i="42"/>
  <c r="BZ24" i="46"/>
  <c r="CA24" i="46" s="1"/>
  <c r="CE17" i="46"/>
  <c r="CE66" i="46"/>
  <c r="CE12" i="46"/>
  <c r="CE64" i="46"/>
  <c r="CE22" i="46"/>
  <c r="CI20" i="46"/>
  <c r="BJ11" i="42"/>
  <c r="BI66" i="42"/>
  <c r="BJ66" i="42" s="1"/>
  <c r="BT52" i="29"/>
  <c r="BX17" i="29"/>
  <c r="BY60" i="29"/>
  <c r="BZ60" i="29" s="1"/>
  <c r="CB60" i="29"/>
  <c r="BX66" i="29"/>
  <c r="BY11" i="29"/>
  <c r="BY46" i="29"/>
  <c r="BZ46" i="29" s="1"/>
  <c r="CB46" i="29"/>
  <c r="BX12" i="29"/>
  <c r="BX64" i="29"/>
  <c r="BR44" i="29"/>
  <c r="BT44" i="29" s="1"/>
  <c r="CI49" i="45"/>
  <c r="CE66" i="45"/>
  <c r="BK57" i="42"/>
  <c r="BO42" i="40"/>
  <c r="BQ39" i="40"/>
  <c r="BS39" i="40"/>
  <c r="BO57" i="40"/>
  <c r="BQ54" i="40"/>
  <c r="BO66" i="40"/>
  <c r="BQ11" i="40"/>
  <c r="CO16" i="50"/>
  <c r="CP16" i="50" s="1"/>
  <c r="CQ16" i="50" s="1"/>
  <c r="CR16" i="50" s="1"/>
  <c r="CS16" i="50" s="1"/>
  <c r="CT16" i="50" s="1"/>
  <c r="CE67" i="50"/>
  <c r="CO15" i="50"/>
  <c r="CP15" i="50" s="1"/>
  <c r="CQ15" i="50" s="1"/>
  <c r="CR15" i="50" s="1"/>
  <c r="CS15" i="50" s="1"/>
  <c r="CT15" i="50" s="1"/>
  <c r="CF67" i="50"/>
  <c r="CM17" i="50"/>
  <c r="CM57" i="50"/>
  <c r="BL67" i="50"/>
  <c r="CG52" i="50"/>
  <c r="CH52" i="50" s="1"/>
  <c r="CH49" i="50"/>
  <c r="CI49" i="50" s="1"/>
  <c r="BT17" i="50"/>
  <c r="BU14" i="50"/>
  <c r="BT64" i="50"/>
  <c r="CA27" i="50"/>
  <c r="CB24" i="50"/>
  <c r="CG27" i="50"/>
  <c r="CH27" i="50" s="1"/>
  <c r="CH24" i="50"/>
  <c r="CI24" i="50" s="1"/>
  <c r="CN65" i="50"/>
  <c r="CO10" i="50"/>
  <c r="CO31" i="50"/>
  <c r="CP31" i="50" s="1"/>
  <c r="CQ31" i="50" s="1"/>
  <c r="CR31" i="50" s="1"/>
  <c r="CS31" i="50" s="1"/>
  <c r="CT31" i="50" s="1"/>
  <c r="CN62" i="50"/>
  <c r="CO59" i="50"/>
  <c r="CA17" i="50"/>
  <c r="CB14" i="50"/>
  <c r="CA64" i="50"/>
  <c r="CA12" i="50"/>
  <c r="CB9" i="50"/>
  <c r="CM66" i="50"/>
  <c r="CM22" i="50"/>
  <c r="CM62" i="50"/>
  <c r="BT66" i="50"/>
  <c r="BU11" i="50"/>
  <c r="CG22" i="50"/>
  <c r="CH22" i="50" s="1"/>
  <c r="CH19" i="50"/>
  <c r="CI19" i="50" s="1"/>
  <c r="CG65" i="50"/>
  <c r="CH65" i="50" s="1"/>
  <c r="CH10" i="50"/>
  <c r="CI10" i="50" s="1"/>
  <c r="BM65" i="50"/>
  <c r="BN65" i="50" s="1"/>
  <c r="BN10" i="50"/>
  <c r="CA62" i="50"/>
  <c r="CB59" i="50"/>
  <c r="CG62" i="50"/>
  <c r="CH62" i="50" s="1"/>
  <c r="CH59" i="50"/>
  <c r="CI59" i="50" s="1"/>
  <c r="CN66" i="50"/>
  <c r="CO11" i="50"/>
  <c r="CN37" i="50"/>
  <c r="CO34" i="50"/>
  <c r="CN57" i="50"/>
  <c r="CO54" i="50"/>
  <c r="BM62" i="50"/>
  <c r="BN62" i="50" s="1"/>
  <c r="BN59" i="50"/>
  <c r="CG42" i="50"/>
  <c r="CH42" i="50" s="1"/>
  <c r="CH39" i="50"/>
  <c r="CI39" i="50" s="1"/>
  <c r="CA32" i="50"/>
  <c r="CB29" i="50"/>
  <c r="CG57" i="50"/>
  <c r="CH57" i="50" s="1"/>
  <c r="CH54" i="50"/>
  <c r="CI54" i="50" s="1"/>
  <c r="CG37" i="50"/>
  <c r="CH37" i="50" s="1"/>
  <c r="CH34" i="50"/>
  <c r="CI34" i="50" s="1"/>
  <c r="BM12" i="50"/>
  <c r="BN12" i="50" s="1"/>
  <c r="BM47" i="50"/>
  <c r="BN47" i="50" s="1"/>
  <c r="BN44" i="50"/>
  <c r="BU22" i="50"/>
  <c r="BV22" i="50" s="1"/>
  <c r="BV19" i="50"/>
  <c r="CG47" i="50"/>
  <c r="CH47" i="50" s="1"/>
  <c r="CH44" i="50"/>
  <c r="CI44" i="50" s="1"/>
  <c r="CG64" i="50"/>
  <c r="CG12" i="50"/>
  <c r="CH12" i="50" s="1"/>
  <c r="CH9" i="50"/>
  <c r="CI9" i="50" s="1"/>
  <c r="BT65" i="50"/>
  <c r="BU10" i="50"/>
  <c r="BT12" i="50"/>
  <c r="CA47" i="50"/>
  <c r="CB44" i="50"/>
  <c r="CN64" i="50"/>
  <c r="CN12" i="50"/>
  <c r="CO9" i="50"/>
  <c r="CN17" i="50"/>
  <c r="CO14" i="50"/>
  <c r="CO29" i="50"/>
  <c r="CN32" i="50"/>
  <c r="CO39" i="50"/>
  <c r="CN42" i="50"/>
  <c r="CO49" i="50"/>
  <c r="CN52" i="50"/>
  <c r="CH14" i="50"/>
  <c r="CI14" i="50" s="1"/>
  <c r="CG17" i="50"/>
  <c r="CH17" i="50" s="1"/>
  <c r="CA37" i="50"/>
  <c r="CB34" i="50"/>
  <c r="BZ64" i="50"/>
  <c r="BY67" i="50"/>
  <c r="BZ67" i="50" s="1"/>
  <c r="CM64" i="50"/>
  <c r="CM12" i="50"/>
  <c r="CM32" i="50"/>
  <c r="CM37" i="50"/>
  <c r="CM52" i="50"/>
  <c r="CA57" i="50"/>
  <c r="CC54" i="50"/>
  <c r="BM27" i="50"/>
  <c r="BN27" i="50" s="1"/>
  <c r="BN24" i="50"/>
  <c r="CA66" i="50"/>
  <c r="CB11" i="50"/>
  <c r="CA52" i="50"/>
  <c r="CB49" i="50"/>
  <c r="BS67" i="50"/>
  <c r="CA22" i="50"/>
  <c r="CB19" i="50"/>
  <c r="BM52" i="50"/>
  <c r="BN52" i="50" s="1"/>
  <c r="BN49" i="50"/>
  <c r="CA65" i="50"/>
  <c r="CB10" i="50"/>
  <c r="CG32" i="50"/>
  <c r="CH32" i="50" s="1"/>
  <c r="CH29" i="50"/>
  <c r="CI29" i="50" s="1"/>
  <c r="CO19" i="50"/>
  <c r="CN22" i="50"/>
  <c r="CN27" i="50"/>
  <c r="CO24" i="50"/>
  <c r="CN47" i="50"/>
  <c r="CO44" i="50"/>
  <c r="BU44" i="50"/>
  <c r="BT47" i="50"/>
  <c r="BT42" i="50"/>
  <c r="BU39" i="50"/>
  <c r="BT62" i="50"/>
  <c r="BU59" i="50"/>
  <c r="CA42" i="50"/>
  <c r="CB39" i="50"/>
  <c r="CM65" i="50"/>
  <c r="CM27" i="50"/>
  <c r="CM42" i="50"/>
  <c r="CM47" i="50"/>
  <c r="CG66" i="50"/>
  <c r="CH66" i="50" s="1"/>
  <c r="CH11" i="50"/>
  <c r="CI11" i="50" s="1"/>
  <c r="BM64" i="50"/>
  <c r="BQ55" i="48"/>
  <c r="BR55" i="48" s="1"/>
  <c r="BS55" i="48" s="1"/>
  <c r="BT55" i="48" s="1"/>
  <c r="BU55" i="48" s="1"/>
  <c r="BV55" i="48" s="1"/>
  <c r="BC64" i="48"/>
  <c r="BE27" i="48"/>
  <c r="BF27" i="48" s="1"/>
  <c r="BT46" i="45"/>
  <c r="BU46" i="45" s="1"/>
  <c r="BV46" i="45" s="1"/>
  <c r="BQ30" i="48"/>
  <c r="BR30" i="48" s="1"/>
  <c r="BS30" i="48" s="1"/>
  <c r="BT30" i="48" s="1"/>
  <c r="BU30" i="48" s="1"/>
  <c r="BV30" i="48" s="1"/>
  <c r="CJ55" i="40"/>
  <c r="BQ16" i="48"/>
  <c r="BR16" i="48" s="1"/>
  <c r="BS16" i="48" s="1"/>
  <c r="BT16" i="48" s="1"/>
  <c r="BU16" i="48" s="1"/>
  <c r="BV16" i="48" s="1"/>
  <c r="CJ41" i="40"/>
  <c r="BQ46" i="48"/>
  <c r="BR46" i="48" s="1"/>
  <c r="BS46" i="48" s="1"/>
  <c r="BT46" i="48" s="1"/>
  <c r="BU46" i="48" s="1"/>
  <c r="BV46" i="48" s="1"/>
  <c r="BQ26" i="48"/>
  <c r="BR26" i="48" s="1"/>
  <c r="BS26" i="48" s="1"/>
  <c r="BT26" i="48" s="1"/>
  <c r="BU26" i="48" s="1"/>
  <c r="BV26" i="48" s="1"/>
  <c r="BE29" i="48"/>
  <c r="BE32" i="48" s="1"/>
  <c r="BF32" i="48" s="1"/>
  <c r="BQ36" i="48"/>
  <c r="BR36" i="48" s="1"/>
  <c r="BS36" i="48" s="1"/>
  <c r="BT36" i="48" s="1"/>
  <c r="BU36" i="48" s="1"/>
  <c r="BV36" i="48" s="1"/>
  <c r="BE62" i="45"/>
  <c r="BF62" i="45" s="1"/>
  <c r="CB16" i="41"/>
  <c r="BT25" i="45"/>
  <c r="BU25" i="45" s="1"/>
  <c r="BV25" i="45" s="1"/>
  <c r="CJ45" i="40"/>
  <c r="BT40" i="45"/>
  <c r="BU40" i="45" s="1"/>
  <c r="BV40" i="45" s="1"/>
  <c r="CJ46" i="40"/>
  <c r="CB32" i="40"/>
  <c r="BT31" i="45"/>
  <c r="BU31" i="45" s="1"/>
  <c r="BV31" i="45" s="1"/>
  <c r="CJ51" i="40"/>
  <c r="AW64" i="45"/>
  <c r="AX64" i="45" s="1"/>
  <c r="BQ45" i="48"/>
  <c r="BR45" i="48" s="1"/>
  <c r="BS45" i="48" s="1"/>
  <c r="BT45" i="48" s="1"/>
  <c r="BU45" i="48" s="1"/>
  <c r="BV45" i="48" s="1"/>
  <c r="BK47" i="48"/>
  <c r="CB61" i="41"/>
  <c r="CB31" i="41"/>
  <c r="CB21" i="41"/>
  <c r="BQ51" i="48"/>
  <c r="BR51" i="48" s="1"/>
  <c r="BS51" i="48" s="1"/>
  <c r="BT51" i="48" s="1"/>
  <c r="BU51" i="48" s="1"/>
  <c r="BV51" i="48" s="1"/>
  <c r="CJ40" i="40"/>
  <c r="CB56" i="41"/>
  <c r="CB20" i="41"/>
  <c r="BK52" i="48"/>
  <c r="CB36" i="41"/>
  <c r="BT55" i="45"/>
  <c r="BU55" i="45" s="1"/>
  <c r="BV55" i="45" s="1"/>
  <c r="CJ50" i="40"/>
  <c r="BQ50" i="48"/>
  <c r="BR50" i="48" s="1"/>
  <c r="BS50" i="48" s="1"/>
  <c r="BT50" i="48" s="1"/>
  <c r="BU50" i="48" s="1"/>
  <c r="BV50" i="48" s="1"/>
  <c r="BM51" i="48"/>
  <c r="BN51" i="48" s="1"/>
  <c r="BE17" i="48"/>
  <c r="BF17" i="48" s="1"/>
  <c r="BM30" i="48"/>
  <c r="BN30" i="48" s="1"/>
  <c r="BF54" i="45"/>
  <c r="BE57" i="45"/>
  <c r="BF57" i="45" s="1"/>
  <c r="BF24" i="41"/>
  <c r="BE27" i="41"/>
  <c r="BF27" i="41" s="1"/>
  <c r="BJ44" i="45"/>
  <c r="BI47" i="45"/>
  <c r="BJ47" i="45" s="1"/>
  <c r="BI22" i="45"/>
  <c r="BJ22" i="45" s="1"/>
  <c r="BJ19" i="45"/>
  <c r="BF34" i="45"/>
  <c r="BE37" i="45"/>
  <c r="BF37" i="45" s="1"/>
  <c r="BF39" i="45"/>
  <c r="BE42" i="45"/>
  <c r="BF42" i="45" s="1"/>
  <c r="BJ59" i="45"/>
  <c r="BI62" i="45"/>
  <c r="BJ62" i="45" s="1"/>
  <c r="BE66" i="45"/>
  <c r="BF66" i="45" s="1"/>
  <c r="BT57" i="41"/>
  <c r="BX67" i="40"/>
  <c r="BV24" i="40"/>
  <c r="BU61" i="41"/>
  <c r="BV61" i="41" s="1"/>
  <c r="BJ9" i="45"/>
  <c r="BI12" i="45"/>
  <c r="BJ12" i="45" s="1"/>
  <c r="BI64" i="45"/>
  <c r="BJ49" i="45"/>
  <c r="BI52" i="45"/>
  <c r="BJ52" i="45" s="1"/>
  <c r="BR24" i="41"/>
  <c r="BT24" i="41" s="1"/>
  <c r="BX57" i="41"/>
  <c r="BX37" i="41"/>
  <c r="BY44" i="41"/>
  <c r="BX47" i="41"/>
  <c r="BX62" i="41"/>
  <c r="DX24" i="41"/>
  <c r="CF24" i="41" s="1"/>
  <c r="DX39" i="41"/>
  <c r="CF39" i="41" s="1"/>
  <c r="DX56" i="41"/>
  <c r="CF56" i="41" s="1"/>
  <c r="DX54" i="41"/>
  <c r="CF54" i="41" s="1"/>
  <c r="DX55" i="41"/>
  <c r="CF55" i="41" s="1"/>
  <c r="DX31" i="41"/>
  <c r="CF31" i="41" s="1"/>
  <c r="DX16" i="41"/>
  <c r="CF16" i="41" s="1"/>
  <c r="DX41" i="41"/>
  <c r="CF41" i="41" s="1"/>
  <c r="DX60" i="41"/>
  <c r="CF60" i="41" s="1"/>
  <c r="DX46" i="41"/>
  <c r="CF46" i="41" s="1"/>
  <c r="DX11" i="41"/>
  <c r="CF11" i="41" s="1"/>
  <c r="DX30" i="41"/>
  <c r="CF30" i="41" s="1"/>
  <c r="DX19" i="41"/>
  <c r="CF19" i="41" s="1"/>
  <c r="DX40" i="41"/>
  <c r="CF40" i="41" s="1"/>
  <c r="DX36" i="41"/>
  <c r="CF36" i="41" s="1"/>
  <c r="DX59" i="41"/>
  <c r="CF59" i="41" s="1"/>
  <c r="DX10" i="41"/>
  <c r="CF10" i="41" s="1"/>
  <c r="DX25" i="41"/>
  <c r="CF25" i="41" s="1"/>
  <c r="DX44" i="41"/>
  <c r="CF44" i="41" s="1"/>
  <c r="DX61" i="41"/>
  <c r="CF61" i="41" s="1"/>
  <c r="DX49" i="41"/>
  <c r="CF49" i="41" s="1"/>
  <c r="DX34" i="41"/>
  <c r="CF34" i="41" s="1"/>
  <c r="DX50" i="41"/>
  <c r="CF50" i="41" s="1"/>
  <c r="DX21" i="41"/>
  <c r="CF21" i="41" s="1"/>
  <c r="DX14" i="41"/>
  <c r="CF14" i="41" s="1"/>
  <c r="DX9" i="41"/>
  <c r="CF9" i="41" s="1"/>
  <c r="DX29" i="41"/>
  <c r="CF29" i="41" s="1"/>
  <c r="DX51" i="41"/>
  <c r="CF51" i="41" s="1"/>
  <c r="DX35" i="41"/>
  <c r="CF35" i="41" s="1"/>
  <c r="DX20" i="41"/>
  <c r="CF20" i="41" s="1"/>
  <c r="DX15" i="41"/>
  <c r="CF15" i="41" s="1"/>
  <c r="DX26" i="41"/>
  <c r="CF26" i="41" s="1"/>
  <c r="DX45" i="41"/>
  <c r="CF45" i="41" s="1"/>
  <c r="DY7" i="41"/>
  <c r="BF14" i="45"/>
  <c r="BE17" i="45"/>
  <c r="BF17" i="45" s="1"/>
  <c r="BN34" i="41"/>
  <c r="BM37" i="41"/>
  <c r="BN37" i="41" s="1"/>
  <c r="BN49" i="41"/>
  <c r="BM52" i="41"/>
  <c r="CF32" i="40"/>
  <c r="CJ29" i="40"/>
  <c r="CF37" i="40"/>
  <c r="CJ34" i="40"/>
  <c r="CF12" i="40"/>
  <c r="CF64" i="40"/>
  <c r="CF27" i="40"/>
  <c r="CJ16" i="40"/>
  <c r="BF9" i="41"/>
  <c r="BE12" i="41"/>
  <c r="BF12" i="41" s="1"/>
  <c r="BE64" i="41"/>
  <c r="BU11" i="45"/>
  <c r="DW9" i="45"/>
  <c r="BX9" i="45" s="1"/>
  <c r="DX7" i="45"/>
  <c r="DW45" i="45"/>
  <c r="BX45" i="45" s="1"/>
  <c r="BY45" i="45" s="1"/>
  <c r="BZ45" i="45" s="1"/>
  <c r="DW14" i="45"/>
  <c r="BX14" i="45" s="1"/>
  <c r="DW19" i="45"/>
  <c r="BX19" i="45" s="1"/>
  <c r="CB19" i="45" s="1"/>
  <c r="DW55" i="45"/>
  <c r="BX55" i="45" s="1"/>
  <c r="BY55" i="45" s="1"/>
  <c r="BZ55" i="45" s="1"/>
  <c r="CB55" i="45" s="1"/>
  <c r="CC55" i="45" s="1"/>
  <c r="CD55" i="45" s="1"/>
  <c r="DW36" i="45"/>
  <c r="BX36" i="45" s="1"/>
  <c r="BY36" i="45" s="1"/>
  <c r="BZ36" i="45" s="1"/>
  <c r="CB36" i="45" s="1"/>
  <c r="CC36" i="45" s="1"/>
  <c r="CD36" i="45" s="1"/>
  <c r="DW51" i="45"/>
  <c r="BX51" i="45" s="1"/>
  <c r="BY51" i="45" s="1"/>
  <c r="BZ51" i="45" s="1"/>
  <c r="DW30" i="45"/>
  <c r="BX30" i="45" s="1"/>
  <c r="BY30" i="45" s="1"/>
  <c r="BZ30" i="45" s="1"/>
  <c r="CB30" i="45" s="1"/>
  <c r="CC30" i="45" s="1"/>
  <c r="CD30" i="45" s="1"/>
  <c r="DW25" i="45"/>
  <c r="BX25" i="45" s="1"/>
  <c r="BY25" i="45" s="1"/>
  <c r="BZ25" i="45" s="1"/>
  <c r="CB25" i="45" s="1"/>
  <c r="CC25" i="45" s="1"/>
  <c r="CD25" i="45" s="1"/>
  <c r="DW11" i="45"/>
  <c r="BX11" i="45" s="1"/>
  <c r="DW24" i="45"/>
  <c r="BX24" i="45" s="1"/>
  <c r="DW34" i="45"/>
  <c r="BX34" i="45" s="1"/>
  <c r="CB34" i="45" s="1"/>
  <c r="DW20" i="45"/>
  <c r="BX20" i="45" s="1"/>
  <c r="BY20" i="45" s="1"/>
  <c r="BZ20" i="45" s="1"/>
  <c r="CA20" i="45" s="1"/>
  <c r="CA22" i="45" s="1"/>
  <c r="DW49" i="45"/>
  <c r="BX49" i="45" s="1"/>
  <c r="DW61" i="45"/>
  <c r="BX61" i="45" s="1"/>
  <c r="BY61" i="45" s="1"/>
  <c r="BZ61" i="45" s="1"/>
  <c r="CB61" i="45" s="1"/>
  <c r="DW54" i="45"/>
  <c r="BX54" i="45" s="1"/>
  <c r="DW16" i="45"/>
  <c r="BX16" i="45" s="1"/>
  <c r="BY16" i="45" s="1"/>
  <c r="BZ16" i="45" s="1"/>
  <c r="CB16" i="45" s="1"/>
  <c r="CC16" i="45" s="1"/>
  <c r="CD16" i="45" s="1"/>
  <c r="DW46" i="45"/>
  <c r="BX46" i="45" s="1"/>
  <c r="DW44" i="45"/>
  <c r="BX44" i="45" s="1"/>
  <c r="CB44" i="45" s="1"/>
  <c r="DW41" i="45"/>
  <c r="BX41" i="45" s="1"/>
  <c r="BY41" i="45" s="1"/>
  <c r="BZ41" i="45" s="1"/>
  <c r="DW35" i="45"/>
  <c r="BX35" i="45" s="1"/>
  <c r="BY35" i="45" s="1"/>
  <c r="BZ35" i="45" s="1"/>
  <c r="CA35" i="45" s="1"/>
  <c r="CA37" i="45" s="1"/>
  <c r="DW10" i="45"/>
  <c r="BX10" i="45" s="1"/>
  <c r="DW15" i="45"/>
  <c r="BX15" i="45" s="1"/>
  <c r="BY15" i="45" s="1"/>
  <c r="BZ15" i="45" s="1"/>
  <c r="CB15" i="45" s="1"/>
  <c r="CC15" i="45" s="1"/>
  <c r="CD15" i="45" s="1"/>
  <c r="DW21" i="45"/>
  <c r="BX21" i="45" s="1"/>
  <c r="BY21" i="45" s="1"/>
  <c r="BZ21" i="45" s="1"/>
  <c r="CB21" i="45" s="1"/>
  <c r="CC21" i="45" s="1"/>
  <c r="CD21" i="45" s="1"/>
  <c r="DW26" i="45"/>
  <c r="BX26" i="45" s="1"/>
  <c r="BY26" i="45" s="1"/>
  <c r="BZ26" i="45" s="1"/>
  <c r="CB26" i="45" s="1"/>
  <c r="CC26" i="45" s="1"/>
  <c r="CD26" i="45" s="1"/>
  <c r="DW39" i="45"/>
  <c r="BX39" i="45" s="1"/>
  <c r="DW59" i="45"/>
  <c r="BX59" i="45" s="1"/>
  <c r="DW60" i="45"/>
  <c r="BX60" i="45" s="1"/>
  <c r="BY60" i="45" s="1"/>
  <c r="BZ60" i="45" s="1"/>
  <c r="CB60" i="45" s="1"/>
  <c r="CC60" i="45" s="1"/>
  <c r="CD60" i="45" s="1"/>
  <c r="DW40" i="45"/>
  <c r="BX40" i="45" s="1"/>
  <c r="BY40" i="45" s="1"/>
  <c r="BZ40" i="45" s="1"/>
  <c r="CB40" i="45" s="1"/>
  <c r="CC40" i="45" s="1"/>
  <c r="CD40" i="45" s="1"/>
  <c r="DW31" i="45"/>
  <c r="BX31" i="45" s="1"/>
  <c r="BY31" i="45" s="1"/>
  <c r="BZ31" i="45" s="1"/>
  <c r="DW29" i="45"/>
  <c r="BX29" i="45" s="1"/>
  <c r="DW56" i="45"/>
  <c r="BX56" i="45" s="1"/>
  <c r="BY56" i="45" s="1"/>
  <c r="BZ56" i="45" s="1"/>
  <c r="CB56" i="45" s="1"/>
  <c r="CC56" i="45" s="1"/>
  <c r="CD56" i="45" s="1"/>
  <c r="DW50" i="45"/>
  <c r="BX50" i="45" s="1"/>
  <c r="BY50" i="45" s="1"/>
  <c r="BZ50" i="45" s="1"/>
  <c r="BQ35" i="45"/>
  <c r="BR35" i="45" s="1"/>
  <c r="BQ21" i="45"/>
  <c r="BR21" i="45" s="1"/>
  <c r="BP27" i="45"/>
  <c r="BQ24" i="45"/>
  <c r="BR14" i="41"/>
  <c r="BR44" i="41"/>
  <c r="BT44" i="41" s="1"/>
  <c r="BR29" i="41"/>
  <c r="BT29" i="41" s="1"/>
  <c r="BN11" i="45"/>
  <c r="BL17" i="45"/>
  <c r="CB22" i="40"/>
  <c r="BQ21" i="48"/>
  <c r="BR21" i="48" s="1"/>
  <c r="BS21" i="48" s="1"/>
  <c r="BQ31" i="48"/>
  <c r="BR31" i="48" s="1"/>
  <c r="BS31" i="48" s="1"/>
  <c r="BT31" i="48" s="1"/>
  <c r="BU31" i="48" s="1"/>
  <c r="BV31" i="48" s="1"/>
  <c r="BT17" i="45"/>
  <c r="BU14" i="45"/>
  <c r="BM19" i="45"/>
  <c r="BL22" i="45"/>
  <c r="BF29" i="45"/>
  <c r="BE32" i="45"/>
  <c r="BF32" i="45" s="1"/>
  <c r="BJ54" i="45"/>
  <c r="BL54" i="45" s="1"/>
  <c r="BI57" i="45"/>
  <c r="BJ57" i="45" s="1"/>
  <c r="BJ11" i="45"/>
  <c r="BI66" i="45"/>
  <c r="BJ66" i="45" s="1"/>
  <c r="BQ57" i="41"/>
  <c r="BR54" i="41"/>
  <c r="BS54" i="41" s="1"/>
  <c r="BU54" i="41" s="1"/>
  <c r="BM49" i="45"/>
  <c r="BL52" i="45"/>
  <c r="BJ39" i="45"/>
  <c r="BL39" i="45" s="1"/>
  <c r="BI42" i="45"/>
  <c r="BJ42" i="45" s="1"/>
  <c r="BJ29" i="45"/>
  <c r="BI32" i="45"/>
  <c r="BJ32" i="45" s="1"/>
  <c r="BN39" i="41"/>
  <c r="BM42" i="41"/>
  <c r="BX32" i="41"/>
  <c r="BY29" i="41"/>
  <c r="BX65" i="41"/>
  <c r="CF62" i="40"/>
  <c r="CJ59" i="40"/>
  <c r="CJ21" i="40"/>
  <c r="CF52" i="40"/>
  <c r="CF66" i="40"/>
  <c r="CJ11" i="40"/>
  <c r="BQ45" i="45"/>
  <c r="BR45" i="45" s="1"/>
  <c r="BP42" i="45"/>
  <c r="BQ39" i="45"/>
  <c r="BP65" i="45"/>
  <c r="BQ10" i="45"/>
  <c r="BQ20" i="45"/>
  <c r="BR20" i="45" s="1"/>
  <c r="BP64" i="45"/>
  <c r="BQ9" i="45"/>
  <c r="BP12" i="45"/>
  <c r="BQ29" i="45"/>
  <c r="BP32" i="45"/>
  <c r="BQ34" i="45"/>
  <c r="BP37" i="45"/>
  <c r="BL47" i="45"/>
  <c r="BF9" i="45"/>
  <c r="BE12" i="45"/>
  <c r="BF12" i="45" s="1"/>
  <c r="BN14" i="45"/>
  <c r="BM17" i="45"/>
  <c r="BN17" i="45" s="1"/>
  <c r="BM10" i="45"/>
  <c r="BL65" i="45"/>
  <c r="CB52" i="40"/>
  <c r="BE27" i="45"/>
  <c r="BF27" i="45" s="1"/>
  <c r="BF24" i="45"/>
  <c r="BV11" i="40"/>
  <c r="BJ10" i="45"/>
  <c r="BI65" i="45"/>
  <c r="BJ65" i="45" s="1"/>
  <c r="AX49" i="45"/>
  <c r="AW52" i="45"/>
  <c r="AX52" i="45" s="1"/>
  <c r="BM24" i="45"/>
  <c r="BL27" i="45"/>
  <c r="BM34" i="45"/>
  <c r="BL37" i="45"/>
  <c r="BJ34" i="45"/>
  <c r="BI37" i="45"/>
  <c r="BJ37" i="45" s="1"/>
  <c r="BJ14" i="45"/>
  <c r="BI17" i="45"/>
  <c r="BJ17" i="45" s="1"/>
  <c r="BR34" i="41"/>
  <c r="BT34" i="41" s="1"/>
  <c r="BP67" i="41"/>
  <c r="AX34" i="45"/>
  <c r="AW37" i="45"/>
  <c r="AX37" i="45" s="1"/>
  <c r="BL32" i="45"/>
  <c r="BM29" i="45"/>
  <c r="BH67" i="45"/>
  <c r="BJ24" i="45"/>
  <c r="BI27" i="45"/>
  <c r="BJ27" i="45" s="1"/>
  <c r="BR39" i="41"/>
  <c r="BX52" i="41"/>
  <c r="BX42" i="41"/>
  <c r="BX22" i="41"/>
  <c r="BM19" i="41"/>
  <c r="BL22" i="41"/>
  <c r="CF57" i="40"/>
  <c r="CF47" i="40"/>
  <c r="CJ31" i="40"/>
  <c r="CF22" i="40"/>
  <c r="CF65" i="40"/>
  <c r="BQ49" i="45"/>
  <c r="BP52" i="45"/>
  <c r="BQ19" i="45"/>
  <c r="BP22" i="45"/>
  <c r="BP17" i="45"/>
  <c r="BQ14" i="45"/>
  <c r="BQ50" i="45"/>
  <c r="BR50" i="45" s="1"/>
  <c r="BT50" i="45"/>
  <c r="BU50" i="45" s="1"/>
  <c r="BV50" i="45" s="1"/>
  <c r="BQ54" i="45"/>
  <c r="BP57" i="45"/>
  <c r="BQ56" i="45"/>
  <c r="BR56" i="45" s="1"/>
  <c r="BT56" i="45" s="1"/>
  <c r="BU56" i="45" s="1"/>
  <c r="BV56" i="45" s="1"/>
  <c r="BQ41" i="45"/>
  <c r="BR41" i="45" s="1"/>
  <c r="BN44" i="45"/>
  <c r="BM47" i="45"/>
  <c r="BN47" i="45" s="1"/>
  <c r="BE49" i="45"/>
  <c r="BE64" i="45" s="1"/>
  <c r="BD52" i="45"/>
  <c r="BV10" i="40"/>
  <c r="BU61" i="45"/>
  <c r="BV61" i="45" s="1"/>
  <c r="AO67" i="45"/>
  <c r="AP67" i="45" s="1"/>
  <c r="AP64" i="45"/>
  <c r="BR10" i="41"/>
  <c r="BS10" i="41" s="1"/>
  <c r="BU10" i="41" s="1"/>
  <c r="BB64" i="45"/>
  <c r="BA67" i="45"/>
  <c r="BB67" i="45" s="1"/>
  <c r="BR9" i="41"/>
  <c r="BT9" i="41" s="1"/>
  <c r="BQ64" i="41"/>
  <c r="BV9" i="40"/>
  <c r="BU12" i="40"/>
  <c r="BL12" i="45"/>
  <c r="BM9" i="45"/>
  <c r="BU11" i="41"/>
  <c r="BU29" i="45"/>
  <c r="BX66" i="41"/>
  <c r="BX27" i="41"/>
  <c r="BX17" i="41"/>
  <c r="BX64" i="41"/>
  <c r="BX12" i="41"/>
  <c r="BR19" i="41"/>
  <c r="BL62" i="45"/>
  <c r="BM61" i="45"/>
  <c r="BN61" i="45" s="1"/>
  <c r="BU19" i="45"/>
  <c r="BT22" i="45"/>
  <c r="CF42" i="40"/>
  <c r="CJ20" i="40"/>
  <c r="CF17" i="40"/>
  <c r="DY49" i="40"/>
  <c r="CN49" i="40" s="1"/>
  <c r="DY16" i="40"/>
  <c r="CN16" i="40" s="1"/>
  <c r="DY55" i="40"/>
  <c r="CN55" i="40" s="1"/>
  <c r="DY45" i="40"/>
  <c r="CN45" i="40" s="1"/>
  <c r="DY25" i="40"/>
  <c r="CN25" i="40" s="1"/>
  <c r="DY31" i="40"/>
  <c r="CN31" i="40" s="1"/>
  <c r="DY36" i="40"/>
  <c r="CN36" i="40" s="1"/>
  <c r="DY26" i="40"/>
  <c r="CN26" i="40" s="1"/>
  <c r="DY21" i="40"/>
  <c r="CN21" i="40" s="1"/>
  <c r="DY10" i="40"/>
  <c r="CN10" i="40" s="1"/>
  <c r="DY29" i="40"/>
  <c r="CN29" i="40" s="1"/>
  <c r="DY50" i="40"/>
  <c r="CN50" i="40" s="1"/>
  <c r="DY46" i="40"/>
  <c r="CN46" i="40" s="1"/>
  <c r="DY20" i="40"/>
  <c r="CN20" i="40" s="1"/>
  <c r="DY59" i="40"/>
  <c r="CN59" i="40" s="1"/>
  <c r="DY51" i="40"/>
  <c r="CN51" i="40" s="1"/>
  <c r="DY44" i="40"/>
  <c r="CN44" i="40" s="1"/>
  <c r="DY39" i="40"/>
  <c r="CN39" i="40" s="1"/>
  <c r="DY9" i="40"/>
  <c r="CN9" i="40" s="1"/>
  <c r="DY24" i="40"/>
  <c r="CN24" i="40" s="1"/>
  <c r="DY41" i="40"/>
  <c r="CN41" i="40" s="1"/>
  <c r="DY15" i="40"/>
  <c r="CN15" i="40" s="1"/>
  <c r="DY19" i="40"/>
  <c r="CN19" i="40" s="1"/>
  <c r="DY54" i="40"/>
  <c r="CN54" i="40" s="1"/>
  <c r="DY35" i="40"/>
  <c r="CN35" i="40" s="1"/>
  <c r="DY30" i="40"/>
  <c r="CN30" i="40" s="1"/>
  <c r="DY11" i="40"/>
  <c r="CN11" i="40" s="1"/>
  <c r="DY34" i="40"/>
  <c r="CN34" i="40" s="1"/>
  <c r="DY40" i="40"/>
  <c r="CN40" i="40" s="1"/>
  <c r="DY60" i="40"/>
  <c r="CN60" i="40" s="1"/>
  <c r="DY14" i="40"/>
  <c r="CN14" i="40" s="1"/>
  <c r="DY56" i="40"/>
  <c r="CN56" i="40" s="1"/>
  <c r="DY61" i="40"/>
  <c r="CN61" i="40" s="1"/>
  <c r="CJ26" i="40"/>
  <c r="BQ11" i="45"/>
  <c r="BP66" i="45"/>
  <c r="BQ44" i="45"/>
  <c r="BP47" i="45"/>
  <c r="BQ61" i="45"/>
  <c r="BR61" i="45" s="1"/>
  <c r="BP62" i="45"/>
  <c r="BQ59" i="45"/>
  <c r="BD64" i="45"/>
  <c r="BD67" i="45" s="1"/>
  <c r="BV59" i="40"/>
  <c r="BU62" i="40"/>
  <c r="BN9" i="41"/>
  <c r="BR49" i="41"/>
  <c r="BT49" i="41" s="1"/>
  <c r="BL66" i="45"/>
  <c r="BE42" i="48"/>
  <c r="BF42" i="48" s="1"/>
  <c r="BQ60" i="48"/>
  <c r="BR60" i="48" s="1"/>
  <c r="BS60" i="48" s="1"/>
  <c r="BT60" i="48" s="1"/>
  <c r="BU60" i="48" s="1"/>
  <c r="BV60" i="48" s="1"/>
  <c r="BO66" i="48"/>
  <c r="BO22" i="48"/>
  <c r="BO27" i="48"/>
  <c r="BK37" i="48"/>
  <c r="BE37" i="48"/>
  <c r="BF37" i="48" s="1"/>
  <c r="BQ56" i="48"/>
  <c r="BR56" i="48" s="1"/>
  <c r="BL27" i="48"/>
  <c r="BT21" i="48"/>
  <c r="BL32" i="48"/>
  <c r="BN11" i="48"/>
  <c r="BI37" i="48"/>
  <c r="BJ37" i="48" s="1"/>
  <c r="BJ34" i="48"/>
  <c r="BP32" i="48"/>
  <c r="BQ29" i="48"/>
  <c r="BT14" i="48"/>
  <c r="BO65" i="48"/>
  <c r="BO17" i="48"/>
  <c r="BO32" i="48"/>
  <c r="BO57" i="48"/>
  <c r="BS54" i="48"/>
  <c r="BN54" i="48"/>
  <c r="BI42" i="48"/>
  <c r="BJ42" i="48" s="1"/>
  <c r="BJ39" i="48"/>
  <c r="AX29" i="48"/>
  <c r="AW32" i="48"/>
  <c r="AX32" i="48" s="1"/>
  <c r="AW64" i="48"/>
  <c r="BL22" i="48"/>
  <c r="BM19" i="48"/>
  <c r="BH67" i="48"/>
  <c r="BL52" i="48"/>
  <c r="AW27" i="48"/>
  <c r="AX27" i="48" s="1"/>
  <c r="AX24" i="48"/>
  <c r="BI62" i="48"/>
  <c r="BJ62" i="48" s="1"/>
  <c r="BJ59" i="48"/>
  <c r="BK59" i="48" s="1"/>
  <c r="BJ49" i="48"/>
  <c r="BI52" i="48"/>
  <c r="BJ52" i="48" s="1"/>
  <c r="BP65" i="48"/>
  <c r="BQ10" i="48"/>
  <c r="BL47" i="48"/>
  <c r="BM44" i="48"/>
  <c r="BI47" i="48"/>
  <c r="BJ47" i="48" s="1"/>
  <c r="BJ44" i="48"/>
  <c r="BM21" i="48"/>
  <c r="BN21" i="48" s="1"/>
  <c r="BQ20" i="48"/>
  <c r="BR20" i="48" s="1"/>
  <c r="BS20" i="48" s="1"/>
  <c r="BT20" i="48"/>
  <c r="BP66" i="48"/>
  <c r="BQ11" i="48"/>
  <c r="BP22" i="48"/>
  <c r="BQ19" i="48"/>
  <c r="BP42" i="48"/>
  <c r="BQ39" i="48"/>
  <c r="BP52" i="48"/>
  <c r="BQ49" i="48"/>
  <c r="BT49" i="48"/>
  <c r="BP62" i="48"/>
  <c r="BQ59" i="48"/>
  <c r="BT59" i="48"/>
  <c r="BE65" i="48"/>
  <c r="BF65" i="48" s="1"/>
  <c r="BF10" i="48"/>
  <c r="BO42" i="48"/>
  <c r="BO47" i="48"/>
  <c r="BO52" i="48"/>
  <c r="BO62" i="48"/>
  <c r="BL57" i="48"/>
  <c r="BE57" i="48"/>
  <c r="BF57" i="48" s="1"/>
  <c r="BF54" i="48"/>
  <c r="BK42" i="48"/>
  <c r="BK65" i="48"/>
  <c r="BI57" i="48"/>
  <c r="BJ57" i="48" s="1"/>
  <c r="BJ54" i="48"/>
  <c r="BI22" i="48"/>
  <c r="BJ22" i="48" s="1"/>
  <c r="BJ19" i="48"/>
  <c r="BI66" i="48"/>
  <c r="BJ66" i="48" s="1"/>
  <c r="BJ11" i="48"/>
  <c r="BB64" i="48"/>
  <c r="BA67" i="48"/>
  <c r="BB67" i="48" s="1"/>
  <c r="BK27" i="48"/>
  <c r="BL66" i="48"/>
  <c r="BU44" i="48"/>
  <c r="BL37" i="48"/>
  <c r="BM34" i="48"/>
  <c r="DW41" i="48"/>
  <c r="BX41" i="48" s="1"/>
  <c r="CB41" i="48" s="1"/>
  <c r="DW36" i="48"/>
  <c r="BX36" i="48" s="1"/>
  <c r="BX35" i="48"/>
  <c r="CB35" i="48" s="1"/>
  <c r="DW26" i="48"/>
  <c r="BX26" i="48" s="1"/>
  <c r="DX7" i="48"/>
  <c r="BP17" i="48"/>
  <c r="BQ14" i="48"/>
  <c r="BP27" i="48"/>
  <c r="BQ24" i="48"/>
  <c r="BQ40" i="48"/>
  <c r="BR40" i="48" s="1"/>
  <c r="BS40" i="48" s="1"/>
  <c r="BT40" i="48"/>
  <c r="BP47" i="48"/>
  <c r="BQ44" i="48"/>
  <c r="BP57" i="48"/>
  <c r="BQ54" i="48"/>
  <c r="BM27" i="48"/>
  <c r="BN24" i="48"/>
  <c r="BE62" i="48"/>
  <c r="BF62" i="48" s="1"/>
  <c r="BF59" i="48"/>
  <c r="DI41" i="48"/>
  <c r="BW41" i="48" s="1"/>
  <c r="CA41" i="48" s="1"/>
  <c r="DI36" i="48"/>
  <c r="BW36" i="48" s="1"/>
  <c r="DI26" i="48"/>
  <c r="BW26" i="48" s="1"/>
  <c r="DJ7" i="48"/>
  <c r="BC66" i="48"/>
  <c r="BE11" i="48"/>
  <c r="BD64" i="48"/>
  <c r="BD67" i="48" s="1"/>
  <c r="BE9" i="48"/>
  <c r="BD12" i="48"/>
  <c r="BI27" i="48"/>
  <c r="BJ27" i="48" s="1"/>
  <c r="BJ24" i="48"/>
  <c r="BL64" i="48"/>
  <c r="BM9" i="48"/>
  <c r="BL12" i="48"/>
  <c r="BM10" i="48"/>
  <c r="BK22" i="48"/>
  <c r="BK66" i="48"/>
  <c r="BG67" i="48"/>
  <c r="BI32" i="48"/>
  <c r="BJ32" i="48" s="1"/>
  <c r="BJ29" i="48"/>
  <c r="BK29" i="48" s="1"/>
  <c r="BF49" i="48"/>
  <c r="BE52" i="48"/>
  <c r="BF52" i="48" s="1"/>
  <c r="BK12" i="48"/>
  <c r="BP64" i="48"/>
  <c r="BQ9" i="48"/>
  <c r="BP12" i="48"/>
  <c r="BQ25" i="48"/>
  <c r="BR25" i="48" s="1"/>
  <c r="BS25" i="48" s="1"/>
  <c r="BT25" i="48" s="1"/>
  <c r="BU25" i="48" s="1"/>
  <c r="BV25" i="48" s="1"/>
  <c r="BQ15" i="48"/>
  <c r="BR15" i="48" s="1"/>
  <c r="BS15" i="48" s="1"/>
  <c r="BT15" i="48" s="1"/>
  <c r="BU15" i="48" s="1"/>
  <c r="BV15" i="48" s="1"/>
  <c r="BQ35" i="48"/>
  <c r="BR35" i="48" s="1"/>
  <c r="BT35" i="48"/>
  <c r="BQ41" i="48"/>
  <c r="BR41" i="48" s="1"/>
  <c r="BT41" i="48"/>
  <c r="BP37" i="48"/>
  <c r="BQ34" i="48"/>
  <c r="BQ61" i="48"/>
  <c r="BR61" i="48" s="1"/>
  <c r="BS61" i="48" s="1"/>
  <c r="BT61" i="48"/>
  <c r="BC22" i="48"/>
  <c r="BE19" i="48"/>
  <c r="BO64" i="48"/>
  <c r="BO12" i="48"/>
  <c r="BS9" i="48"/>
  <c r="BS35" i="48"/>
  <c r="BS41" i="48"/>
  <c r="BO37" i="48"/>
  <c r="BS56" i="48"/>
  <c r="BT56" i="48" s="1"/>
  <c r="BU56" i="48" s="1"/>
  <c r="BV56" i="48" s="1"/>
  <c r="BL42" i="48"/>
  <c r="BM39" i="48"/>
  <c r="BI65" i="48"/>
  <c r="BJ65" i="48" s="1"/>
  <c r="BJ10" i="48"/>
  <c r="BL17" i="48"/>
  <c r="BM14" i="48"/>
  <c r="BI17" i="48"/>
  <c r="BJ17" i="48" s="1"/>
  <c r="BJ14" i="48"/>
  <c r="BI64" i="48"/>
  <c r="BI12" i="48"/>
  <c r="BJ12" i="48" s="1"/>
  <c r="BJ9" i="48"/>
  <c r="BM49" i="48"/>
  <c r="BL65" i="48"/>
  <c r="BM15" i="48"/>
  <c r="BN15" i="48" s="1"/>
  <c r="BK17" i="48"/>
  <c r="BS66" i="41" l="1"/>
  <c r="BM57" i="48"/>
  <c r="BN57" i="48" s="1"/>
  <c r="BS42" i="41"/>
  <c r="BU49" i="29"/>
  <c r="BV49" i="29" s="1"/>
  <c r="BS17" i="41"/>
  <c r="BY14" i="29"/>
  <c r="BZ14" i="29" s="1"/>
  <c r="BR12" i="29"/>
  <c r="BY21" i="29"/>
  <c r="BZ21" i="29" s="1"/>
  <c r="BY19" i="41"/>
  <c r="BZ19" i="41" s="1"/>
  <c r="BY19" i="29"/>
  <c r="CA26" i="29"/>
  <c r="BQ32" i="41"/>
  <c r="BR32" i="41" s="1"/>
  <c r="BY30" i="29"/>
  <c r="BZ30" i="29" s="1"/>
  <c r="BY40" i="41"/>
  <c r="BZ40" i="41" s="1"/>
  <c r="CB40" i="41" s="1"/>
  <c r="CC40" i="41" s="1"/>
  <c r="CD40" i="41" s="1"/>
  <c r="CC36" i="41"/>
  <c r="CD36" i="41" s="1"/>
  <c r="CC55" i="29"/>
  <c r="CD55" i="29" s="1"/>
  <c r="CC46" i="29"/>
  <c r="CD46" i="29" s="1"/>
  <c r="BM65" i="41"/>
  <c r="BN65" i="41" s="1"/>
  <c r="BU24" i="29"/>
  <c r="BV24" i="29" s="1"/>
  <c r="BM62" i="41"/>
  <c r="BN62" i="41" s="1"/>
  <c r="BM32" i="41"/>
  <c r="BN32" i="41" s="1"/>
  <c r="BU59" i="29"/>
  <c r="BV59" i="29" s="1"/>
  <c r="BN52" i="41"/>
  <c r="BU29" i="41"/>
  <c r="BV29" i="41" s="1"/>
  <c r="BQ52" i="41"/>
  <c r="BR52" i="41" s="1"/>
  <c r="CC21" i="29"/>
  <c r="CD21" i="29" s="1"/>
  <c r="BY15" i="29"/>
  <c r="BZ15" i="29" s="1"/>
  <c r="CB15" i="29" s="1"/>
  <c r="CC15" i="29" s="1"/>
  <c r="CD15" i="29" s="1"/>
  <c r="BQ22" i="41"/>
  <c r="BR22" i="41" s="1"/>
  <c r="BT22" i="41"/>
  <c r="BM17" i="29"/>
  <c r="BN17" i="29" s="1"/>
  <c r="BR57" i="41"/>
  <c r="BY49" i="41"/>
  <c r="BZ49" i="41" s="1"/>
  <c r="CB49" i="41" s="1"/>
  <c r="CA52" i="41"/>
  <c r="BU39" i="41"/>
  <c r="BV39" i="41" s="1"/>
  <c r="CA37" i="46"/>
  <c r="BQ12" i="41"/>
  <c r="BR12" i="41" s="1"/>
  <c r="BQ47" i="29"/>
  <c r="BR47" i="29" s="1"/>
  <c r="BY9" i="41"/>
  <c r="BZ9" i="41" s="1"/>
  <c r="CB9" i="41" s="1"/>
  <c r="BY20" i="29"/>
  <c r="BZ20" i="29" s="1"/>
  <c r="CB20" i="29" s="1"/>
  <c r="CB22" i="29" s="1"/>
  <c r="CC21" i="41"/>
  <c r="CD21" i="41" s="1"/>
  <c r="CA25" i="29"/>
  <c r="CC25" i="29" s="1"/>
  <c r="CD25" i="29" s="1"/>
  <c r="BS47" i="41"/>
  <c r="BY46" i="41"/>
  <c r="BZ46" i="41" s="1"/>
  <c r="CB46" i="41" s="1"/>
  <c r="CC46" i="41" s="1"/>
  <c r="CD46" i="41" s="1"/>
  <c r="BQ27" i="41"/>
  <c r="BR27" i="41" s="1"/>
  <c r="BM57" i="41"/>
  <c r="BN57" i="41" s="1"/>
  <c r="CC56" i="41"/>
  <c r="CD56" i="41" s="1"/>
  <c r="CC61" i="41"/>
  <c r="CD61" i="41" s="1"/>
  <c r="BY61" i="41"/>
  <c r="BZ61" i="41" s="1"/>
  <c r="CC60" i="29"/>
  <c r="CD60" i="29" s="1"/>
  <c r="BM27" i="29"/>
  <c r="BN27" i="29" s="1"/>
  <c r="BY21" i="41"/>
  <c r="BZ21" i="41" s="1"/>
  <c r="BT42" i="41"/>
  <c r="BQ42" i="41"/>
  <c r="BR42" i="41" s="1"/>
  <c r="BU14" i="41"/>
  <c r="BU17" i="41" s="1"/>
  <c r="BS62" i="41"/>
  <c r="BO67" i="41"/>
  <c r="BT66" i="41"/>
  <c r="CA47" i="41"/>
  <c r="BY16" i="29"/>
  <c r="BZ16" i="29" s="1"/>
  <c r="CB16" i="29" s="1"/>
  <c r="CC16" i="29" s="1"/>
  <c r="CD16" i="29" s="1"/>
  <c r="BN32" i="29"/>
  <c r="CC40" i="29"/>
  <c r="CD40" i="29" s="1"/>
  <c r="CC36" i="29"/>
  <c r="CD36" i="29" s="1"/>
  <c r="BN42" i="41"/>
  <c r="BQ47" i="41"/>
  <c r="BR47" i="41" s="1"/>
  <c r="CA65" i="46"/>
  <c r="BU10" i="29"/>
  <c r="BV10" i="29" s="1"/>
  <c r="BY40" i="29"/>
  <c r="BZ40" i="29" s="1"/>
  <c r="BQ17" i="29"/>
  <c r="BR17" i="29" s="1"/>
  <c r="CA61" i="29"/>
  <c r="CC61" i="29" s="1"/>
  <c r="CD61" i="29" s="1"/>
  <c r="BS22" i="41"/>
  <c r="BU46" i="41"/>
  <c r="BV46" i="41" s="1"/>
  <c r="CC31" i="41"/>
  <c r="CD31" i="41" s="1"/>
  <c r="BN22" i="29"/>
  <c r="CA25" i="41"/>
  <c r="CC25" i="41" s="1"/>
  <c r="CD25" i="41" s="1"/>
  <c r="BY36" i="41"/>
  <c r="BZ36" i="41" s="1"/>
  <c r="BY26" i="41"/>
  <c r="BZ26" i="41" s="1"/>
  <c r="CB26" i="41" s="1"/>
  <c r="CC26" i="41" s="1"/>
  <c r="CD26" i="41" s="1"/>
  <c r="BW22" i="41"/>
  <c r="BY55" i="41"/>
  <c r="BZ55" i="41" s="1"/>
  <c r="CB55" i="41" s="1"/>
  <c r="CC55" i="41" s="1"/>
  <c r="CD55" i="41" s="1"/>
  <c r="BW47" i="29"/>
  <c r="BW32" i="29"/>
  <c r="CA56" i="29"/>
  <c r="CC56" i="29" s="1"/>
  <c r="CD56" i="29" s="1"/>
  <c r="BW66" i="41"/>
  <c r="CB47" i="46"/>
  <c r="CG49" i="46"/>
  <c r="CH49" i="46" s="1"/>
  <c r="CI49" i="46" s="1"/>
  <c r="BS42" i="29"/>
  <c r="BQ27" i="29"/>
  <c r="BR27" i="29" s="1"/>
  <c r="BY22" i="46"/>
  <c r="BZ22" i="46" s="1"/>
  <c r="BY47" i="46"/>
  <c r="BZ47" i="46" s="1"/>
  <c r="BT66" i="29"/>
  <c r="CC54" i="46"/>
  <c r="CD54" i="46" s="1"/>
  <c r="CG26" i="46"/>
  <c r="CH26" i="46" s="1"/>
  <c r="CG35" i="46"/>
  <c r="CH35" i="46" s="1"/>
  <c r="CI35" i="46" s="1"/>
  <c r="CK35" i="46" s="1"/>
  <c r="CL35" i="46" s="1"/>
  <c r="BT62" i="41"/>
  <c r="BM47" i="29"/>
  <c r="BN47" i="29" s="1"/>
  <c r="BY52" i="46"/>
  <c r="BZ52" i="46" s="1"/>
  <c r="BU65" i="46"/>
  <c r="BV65" i="46" s="1"/>
  <c r="BI67" i="29"/>
  <c r="BJ67" i="29" s="1"/>
  <c r="BN12" i="41"/>
  <c r="BQ57" i="29"/>
  <c r="BR57" i="29" s="1"/>
  <c r="BY37" i="46"/>
  <c r="BZ37" i="46" s="1"/>
  <c r="BL64" i="41"/>
  <c r="BL67" i="41" s="1"/>
  <c r="BY42" i="46"/>
  <c r="BZ42" i="46" s="1"/>
  <c r="BU62" i="46"/>
  <c r="BV62" i="46" s="1"/>
  <c r="BY27" i="46"/>
  <c r="BZ27" i="46" s="1"/>
  <c r="CG11" i="46"/>
  <c r="CH11" i="46" s="1"/>
  <c r="CG40" i="46"/>
  <c r="CH40" i="46" s="1"/>
  <c r="CG34" i="46"/>
  <c r="CH34" i="46" s="1"/>
  <c r="CJ51" i="46"/>
  <c r="CK51" i="46" s="1"/>
  <c r="CL51" i="46" s="1"/>
  <c r="BL27" i="41"/>
  <c r="BQ66" i="41"/>
  <c r="BR66" i="41" s="1"/>
  <c r="CG14" i="46"/>
  <c r="BQ62" i="29"/>
  <c r="BR62" i="29" s="1"/>
  <c r="BM52" i="29"/>
  <c r="BN52" i="29" s="1"/>
  <c r="CA37" i="29"/>
  <c r="BI67" i="41"/>
  <c r="BJ67" i="41" s="1"/>
  <c r="BJ64" i="41"/>
  <c r="BM66" i="29"/>
  <c r="BN66" i="29" s="1"/>
  <c r="CG16" i="46"/>
  <c r="CH16" i="46" s="1"/>
  <c r="BQ42" i="29"/>
  <c r="BR42" i="29" s="1"/>
  <c r="CC44" i="46"/>
  <c r="CD44" i="46" s="1"/>
  <c r="BY62" i="46"/>
  <c r="BZ62" i="46" s="1"/>
  <c r="BQ62" i="41"/>
  <c r="BR62" i="41" s="1"/>
  <c r="BQ52" i="29"/>
  <c r="BR52" i="29" s="1"/>
  <c r="BM65" i="29"/>
  <c r="BN65" i="29" s="1"/>
  <c r="BY57" i="46"/>
  <c r="BZ57" i="46" s="1"/>
  <c r="BY17" i="46"/>
  <c r="BZ17" i="46" s="1"/>
  <c r="BU12" i="46"/>
  <c r="BV12" i="46" s="1"/>
  <c r="BM64" i="29"/>
  <c r="BN64" i="29" s="1"/>
  <c r="BQ66" i="29"/>
  <c r="BR66" i="29" s="1"/>
  <c r="BQ22" i="29"/>
  <c r="BR22" i="29" s="1"/>
  <c r="BY65" i="46"/>
  <c r="BZ65" i="46" s="1"/>
  <c r="CG55" i="46"/>
  <c r="CH55" i="46" s="1"/>
  <c r="BY66" i="46"/>
  <c r="BZ66" i="46" s="1"/>
  <c r="BT27" i="29"/>
  <c r="CK60" i="46"/>
  <c r="CL60" i="46" s="1"/>
  <c r="CK41" i="46"/>
  <c r="CL41" i="46" s="1"/>
  <c r="CC30" i="41"/>
  <c r="CD30" i="41" s="1"/>
  <c r="BK67" i="29"/>
  <c r="BS32" i="41"/>
  <c r="CF22" i="46"/>
  <c r="BQ65" i="29"/>
  <c r="BR65" i="29" s="1"/>
  <c r="BT65" i="41"/>
  <c r="BY64" i="46"/>
  <c r="BZ64" i="46" s="1"/>
  <c r="CK50" i="46"/>
  <c r="CL50" i="46" s="1"/>
  <c r="BQ65" i="41"/>
  <c r="BR65" i="41" s="1"/>
  <c r="BQ17" i="41"/>
  <c r="BR17" i="41" s="1"/>
  <c r="BE67" i="29"/>
  <c r="BF67" i="29" s="1"/>
  <c r="CG25" i="46"/>
  <c r="CH25" i="46" s="1"/>
  <c r="BT17" i="41"/>
  <c r="BQ37" i="41"/>
  <c r="BR37" i="41" s="1"/>
  <c r="BQ67" i="46"/>
  <c r="BR67" i="46" s="1"/>
  <c r="BQ32" i="29"/>
  <c r="BR32" i="29" s="1"/>
  <c r="CG46" i="46"/>
  <c r="CH46" i="46" s="1"/>
  <c r="CI46" i="46" s="1"/>
  <c r="CK46" i="46" s="1"/>
  <c r="CL46" i="46" s="1"/>
  <c r="CK15" i="46"/>
  <c r="CL15" i="46" s="1"/>
  <c r="CK21" i="46"/>
  <c r="CL21" i="46" s="1"/>
  <c r="CB52" i="46"/>
  <c r="CB22" i="46"/>
  <c r="CB66" i="46"/>
  <c r="CK25" i="46"/>
  <c r="CL25" i="46" s="1"/>
  <c r="CG30" i="46"/>
  <c r="CH30" i="46" s="1"/>
  <c r="CG50" i="46"/>
  <c r="CH50" i="46" s="1"/>
  <c r="CK55" i="46"/>
  <c r="CL55" i="46" s="1"/>
  <c r="CF52" i="46"/>
  <c r="CJ56" i="46"/>
  <c r="CK56" i="46" s="1"/>
  <c r="CL56" i="46" s="1"/>
  <c r="CJ17" i="46"/>
  <c r="BT67" i="46"/>
  <c r="CF32" i="46"/>
  <c r="CK11" i="46"/>
  <c r="CL11" i="46" s="1"/>
  <c r="CC49" i="29"/>
  <c r="CD49" i="29" s="1"/>
  <c r="CJ37" i="46"/>
  <c r="CK34" i="46"/>
  <c r="CL34" i="46" s="1"/>
  <c r="CA17" i="29"/>
  <c r="CC14" i="29"/>
  <c r="CD14" i="29" s="1"/>
  <c r="CC65" i="46"/>
  <c r="CD10" i="46"/>
  <c r="CC16" i="41"/>
  <c r="CD16" i="41" s="1"/>
  <c r="CC41" i="29"/>
  <c r="CD41" i="29" s="1"/>
  <c r="CC35" i="29"/>
  <c r="CD35" i="29" s="1"/>
  <c r="CK30" i="46"/>
  <c r="CL30" i="46" s="1"/>
  <c r="BS66" i="29"/>
  <c r="CB27" i="46"/>
  <c r="BM17" i="41"/>
  <c r="BN17" i="41" s="1"/>
  <c r="BN14" i="41"/>
  <c r="BU17" i="46"/>
  <c r="BV17" i="46" s="1"/>
  <c r="BV14" i="46"/>
  <c r="CJ44" i="46"/>
  <c r="CF47" i="46"/>
  <c r="CF57" i="46"/>
  <c r="DY26" i="46"/>
  <c r="CN26" i="46" s="1"/>
  <c r="CR26" i="46" s="1"/>
  <c r="CS26" i="46" s="1"/>
  <c r="CT26" i="46" s="1"/>
  <c r="DY36" i="46"/>
  <c r="CN36" i="46" s="1"/>
  <c r="CR36" i="46" s="1"/>
  <c r="DY59" i="46"/>
  <c r="CN59" i="46" s="1"/>
  <c r="CO59" i="46" s="1"/>
  <c r="DY41" i="46"/>
  <c r="CN41" i="46" s="1"/>
  <c r="CR41" i="46" s="1"/>
  <c r="DY21" i="46"/>
  <c r="CN21" i="46" s="1"/>
  <c r="CR21" i="46" s="1"/>
  <c r="DY9" i="46"/>
  <c r="CN9" i="46" s="1"/>
  <c r="CR9" i="46" s="1"/>
  <c r="DY55" i="46"/>
  <c r="CN55" i="46" s="1"/>
  <c r="CR55" i="46" s="1"/>
  <c r="CS55" i="46" s="1"/>
  <c r="CT55" i="46" s="1"/>
  <c r="DY14" i="46"/>
  <c r="CN14" i="46" s="1"/>
  <c r="CO14" i="46" s="1"/>
  <c r="DY50" i="46"/>
  <c r="CN50" i="46" s="1"/>
  <c r="CO50" i="46" s="1"/>
  <c r="CP50" i="46" s="1"/>
  <c r="CQ50" i="46" s="1"/>
  <c r="DY44" i="46"/>
  <c r="CN44" i="46" s="1"/>
  <c r="CO44" i="46" s="1"/>
  <c r="DY45" i="46"/>
  <c r="CN45" i="46" s="1"/>
  <c r="CR45" i="46" s="1"/>
  <c r="DY39" i="46"/>
  <c r="CN39" i="46" s="1"/>
  <c r="CO39" i="46" s="1"/>
  <c r="DY60" i="46"/>
  <c r="CN60" i="46" s="1"/>
  <c r="CR60" i="46" s="1"/>
  <c r="DY54" i="46"/>
  <c r="CN54" i="46" s="1"/>
  <c r="CO54" i="46" s="1"/>
  <c r="DY15" i="46"/>
  <c r="CN15" i="46" s="1"/>
  <c r="CO15" i="46" s="1"/>
  <c r="CP15" i="46" s="1"/>
  <c r="CQ15" i="46" s="1"/>
  <c r="DY49" i="46"/>
  <c r="CN49" i="46" s="1"/>
  <c r="CO49" i="46" s="1"/>
  <c r="DY16" i="46"/>
  <c r="CN16" i="46" s="1"/>
  <c r="CR16" i="46" s="1"/>
  <c r="DY11" i="46"/>
  <c r="CN11" i="46" s="1"/>
  <c r="CO11" i="46" s="1"/>
  <c r="DY30" i="46"/>
  <c r="CN30" i="46" s="1"/>
  <c r="CO30" i="46" s="1"/>
  <c r="CP30" i="46" s="1"/>
  <c r="CQ30" i="46" s="1"/>
  <c r="CR30" i="46" s="1"/>
  <c r="CS30" i="46" s="1"/>
  <c r="CT30" i="46" s="1"/>
  <c r="DY24" i="46"/>
  <c r="CN24" i="46" s="1"/>
  <c r="CO24" i="46" s="1"/>
  <c r="DY25" i="46"/>
  <c r="CN25" i="46" s="1"/>
  <c r="CR25" i="46" s="1"/>
  <c r="DY19" i="46"/>
  <c r="CN19" i="46" s="1"/>
  <c r="CO19" i="46" s="1"/>
  <c r="DY40" i="46"/>
  <c r="CN40" i="46" s="1"/>
  <c r="CR40" i="46" s="1"/>
  <c r="DY34" i="46"/>
  <c r="CN34" i="46" s="1"/>
  <c r="CO34" i="46" s="1"/>
  <c r="DY46" i="46"/>
  <c r="CN46" i="46" s="1"/>
  <c r="CR46" i="46" s="1"/>
  <c r="DY35" i="46"/>
  <c r="CN35" i="46" s="1"/>
  <c r="CR35" i="46" s="1"/>
  <c r="DY10" i="46"/>
  <c r="CN10" i="46" s="1"/>
  <c r="CO10" i="46" s="1"/>
  <c r="DY61" i="46"/>
  <c r="CN61" i="46" s="1"/>
  <c r="CR61" i="46" s="1"/>
  <c r="DY31" i="46"/>
  <c r="CN31" i="46" s="1"/>
  <c r="CR31" i="46" s="1"/>
  <c r="DY56" i="46"/>
  <c r="CN56" i="46" s="1"/>
  <c r="CR56" i="46" s="1"/>
  <c r="DY20" i="46"/>
  <c r="CN20" i="46" s="1"/>
  <c r="CR20" i="46" s="1"/>
  <c r="DY51" i="46"/>
  <c r="CN51" i="46" s="1"/>
  <c r="CR51" i="46" s="1"/>
  <c r="DY29" i="46"/>
  <c r="CN29" i="46" s="1"/>
  <c r="CO29" i="46" s="1"/>
  <c r="CF65" i="46"/>
  <c r="CB32" i="46"/>
  <c r="CC29" i="46"/>
  <c r="BS37" i="29"/>
  <c r="CA9" i="29"/>
  <c r="BW12" i="29"/>
  <c r="BW64" i="29"/>
  <c r="CB37" i="46"/>
  <c r="CC34" i="46"/>
  <c r="DJ35" i="41"/>
  <c r="CE35" i="41" s="1"/>
  <c r="CI35" i="41" s="1"/>
  <c r="DJ30" i="41"/>
  <c r="CE30" i="41" s="1"/>
  <c r="CG30" i="41" s="1"/>
  <c r="CH30" i="41" s="1"/>
  <c r="DJ14" i="41"/>
  <c r="CE14" i="41" s="1"/>
  <c r="CG14" i="41" s="1"/>
  <c r="DJ59" i="41"/>
  <c r="CE59" i="41" s="1"/>
  <c r="DJ55" i="41"/>
  <c r="CE55" i="41" s="1"/>
  <c r="CG55" i="41" s="1"/>
  <c r="CH55" i="41" s="1"/>
  <c r="DJ15" i="41"/>
  <c r="CE15" i="41" s="1"/>
  <c r="CI15" i="41" s="1"/>
  <c r="DJ20" i="41"/>
  <c r="CE20" i="41" s="1"/>
  <c r="CG20" i="41" s="1"/>
  <c r="CH20" i="41" s="1"/>
  <c r="CJ20" i="41" s="1"/>
  <c r="DJ9" i="41"/>
  <c r="CE9" i="41" s="1"/>
  <c r="CI9" i="41" s="1"/>
  <c r="DJ31" i="41"/>
  <c r="CE31" i="41" s="1"/>
  <c r="CI31" i="41" s="1"/>
  <c r="DJ29" i="41"/>
  <c r="CE29" i="41" s="1"/>
  <c r="CG29" i="41" s="1"/>
  <c r="DJ16" i="41"/>
  <c r="CE16" i="41" s="1"/>
  <c r="CI16" i="41" s="1"/>
  <c r="DJ61" i="41"/>
  <c r="CE61" i="41" s="1"/>
  <c r="CG61" i="41" s="1"/>
  <c r="CH61" i="41" s="1"/>
  <c r="DJ44" i="41"/>
  <c r="CE44" i="41" s="1"/>
  <c r="DJ49" i="41"/>
  <c r="CE49" i="41" s="1"/>
  <c r="CG49" i="41" s="1"/>
  <c r="DJ60" i="41"/>
  <c r="CE60" i="41" s="1"/>
  <c r="CI60" i="41" s="1"/>
  <c r="DJ39" i="41"/>
  <c r="CE39" i="41" s="1"/>
  <c r="CI39" i="41" s="1"/>
  <c r="DJ40" i="41"/>
  <c r="CE40" i="41" s="1"/>
  <c r="CI40" i="41" s="1"/>
  <c r="DJ46" i="41"/>
  <c r="CE46" i="41" s="1"/>
  <c r="CG46" i="41" s="1"/>
  <c r="CH46" i="41" s="1"/>
  <c r="DJ50" i="41"/>
  <c r="CE50" i="41" s="1"/>
  <c r="CI50" i="41" s="1"/>
  <c r="DJ41" i="41"/>
  <c r="CE41" i="41" s="1"/>
  <c r="CI41" i="41" s="1"/>
  <c r="DJ45" i="41"/>
  <c r="CE45" i="41" s="1"/>
  <c r="CI45" i="41" s="1"/>
  <c r="DJ36" i="41"/>
  <c r="CE36" i="41" s="1"/>
  <c r="CG36" i="41" s="1"/>
  <c r="CH36" i="41" s="1"/>
  <c r="DK7" i="41"/>
  <c r="DJ21" i="41"/>
  <c r="CE21" i="41" s="1"/>
  <c r="CI21" i="41" s="1"/>
  <c r="DJ25" i="41"/>
  <c r="CE25" i="41" s="1"/>
  <c r="CG25" i="41" s="1"/>
  <c r="CH25" i="41" s="1"/>
  <c r="DJ34" i="41"/>
  <c r="CE34" i="41" s="1"/>
  <c r="DJ11" i="41"/>
  <c r="CE11" i="41" s="1"/>
  <c r="DJ10" i="41"/>
  <c r="CE10" i="41" s="1"/>
  <c r="CG10" i="41" s="1"/>
  <c r="DJ54" i="41"/>
  <c r="CE54" i="41" s="1"/>
  <c r="DJ24" i="41"/>
  <c r="CE24" i="41" s="1"/>
  <c r="DJ19" i="41"/>
  <c r="CE19" i="41" s="1"/>
  <c r="CG19" i="41" s="1"/>
  <c r="DJ51" i="41"/>
  <c r="CE51" i="41" s="1"/>
  <c r="CI51" i="41" s="1"/>
  <c r="DJ56" i="41"/>
  <c r="CE56" i="41" s="1"/>
  <c r="DJ26" i="41"/>
  <c r="CE26" i="41" s="1"/>
  <c r="CG26" i="41" s="1"/>
  <c r="CH26" i="41" s="1"/>
  <c r="BW62" i="41"/>
  <c r="CA29" i="41"/>
  <c r="CA32" i="41" s="1"/>
  <c r="BW32" i="41"/>
  <c r="BW57" i="41"/>
  <c r="CJ45" i="46"/>
  <c r="CK45" i="46" s="1"/>
  <c r="CL45" i="46" s="1"/>
  <c r="BK67" i="41"/>
  <c r="BV11" i="46"/>
  <c r="BU66" i="46"/>
  <c r="BV66" i="46" s="1"/>
  <c r="BN59" i="29"/>
  <c r="BM62" i="29"/>
  <c r="BN62" i="29" s="1"/>
  <c r="CG41" i="46"/>
  <c r="CH41" i="46" s="1"/>
  <c r="BY35" i="41"/>
  <c r="BZ35" i="41" s="1"/>
  <c r="CB35" i="41" s="1"/>
  <c r="CC35" i="41" s="1"/>
  <c r="CD35" i="41" s="1"/>
  <c r="BU47" i="46"/>
  <c r="BV47" i="46" s="1"/>
  <c r="BV44" i="46"/>
  <c r="CA50" i="29"/>
  <c r="CA52" i="29" s="1"/>
  <c r="BU35" i="41"/>
  <c r="BV35" i="41" s="1"/>
  <c r="BS57" i="29"/>
  <c r="BU54" i="29"/>
  <c r="BS47" i="29"/>
  <c r="BY41" i="41"/>
  <c r="BZ41" i="41" s="1"/>
  <c r="CB41" i="41" s="1"/>
  <c r="CC41" i="41" s="1"/>
  <c r="CD41" i="41" s="1"/>
  <c r="BV39" i="46"/>
  <c r="BU42" i="46"/>
  <c r="BV42" i="46" s="1"/>
  <c r="CF64" i="46"/>
  <c r="CF12" i="46"/>
  <c r="CF37" i="46"/>
  <c r="CF66" i="46"/>
  <c r="CF17" i="46"/>
  <c r="BX67" i="46"/>
  <c r="BO67" i="29"/>
  <c r="BW52" i="29"/>
  <c r="BW22" i="29"/>
  <c r="CG21" i="46"/>
  <c r="CH21" i="46" s="1"/>
  <c r="CG36" i="46"/>
  <c r="CH36" i="46" s="1"/>
  <c r="CI36" i="46" s="1"/>
  <c r="CK36" i="46" s="1"/>
  <c r="CL36" i="46" s="1"/>
  <c r="BW17" i="41"/>
  <c r="BW47" i="41"/>
  <c r="BW52" i="41"/>
  <c r="CA20" i="41"/>
  <c r="CC20" i="41" s="1"/>
  <c r="CJ10" i="46"/>
  <c r="BN34" i="29"/>
  <c r="BM37" i="29"/>
  <c r="BN37" i="29" s="1"/>
  <c r="CA54" i="41"/>
  <c r="CC54" i="41" s="1"/>
  <c r="CD54" i="41" s="1"/>
  <c r="CB17" i="46"/>
  <c r="CC14" i="46"/>
  <c r="BY15" i="41"/>
  <c r="BZ15" i="41" s="1"/>
  <c r="CB15" i="41" s="1"/>
  <c r="CC15" i="41" s="1"/>
  <c r="CD15" i="41" s="1"/>
  <c r="CB42" i="46"/>
  <c r="CC30" i="29"/>
  <c r="CD30" i="29" s="1"/>
  <c r="BS12" i="29"/>
  <c r="BS64" i="29"/>
  <c r="CJ39" i="46"/>
  <c r="CF42" i="46"/>
  <c r="CJ59" i="46"/>
  <c r="CK59" i="46" s="1"/>
  <c r="CL59" i="46" s="1"/>
  <c r="CF62" i="46"/>
  <c r="CF27" i="46"/>
  <c r="CJ24" i="46"/>
  <c r="CJ19" i="46"/>
  <c r="CB12" i="46"/>
  <c r="CB64" i="46"/>
  <c r="CA10" i="29"/>
  <c r="BW65" i="29"/>
  <c r="BW37" i="29"/>
  <c r="CA24" i="29"/>
  <c r="BW27" i="29"/>
  <c r="DJ46" i="29"/>
  <c r="CE46" i="29" s="1"/>
  <c r="CI46" i="29" s="1"/>
  <c r="DJ54" i="29"/>
  <c r="CE54" i="29" s="1"/>
  <c r="CI54" i="29" s="1"/>
  <c r="DJ60" i="29"/>
  <c r="CE60" i="29" s="1"/>
  <c r="CI60" i="29" s="1"/>
  <c r="DJ15" i="29"/>
  <c r="CE15" i="29" s="1"/>
  <c r="CI15" i="29" s="1"/>
  <c r="DJ59" i="29"/>
  <c r="CE59" i="29" s="1"/>
  <c r="CG59" i="29" s="1"/>
  <c r="DJ34" i="29"/>
  <c r="CE34" i="29" s="1"/>
  <c r="CG34" i="29" s="1"/>
  <c r="DJ40" i="29"/>
  <c r="CE40" i="29" s="1"/>
  <c r="CI40" i="29" s="1"/>
  <c r="DJ11" i="29"/>
  <c r="CE11" i="29" s="1"/>
  <c r="CG11" i="29" s="1"/>
  <c r="DJ26" i="29"/>
  <c r="CE26" i="29" s="1"/>
  <c r="CI26" i="29" s="1"/>
  <c r="DJ49" i="29"/>
  <c r="CE49" i="29" s="1"/>
  <c r="CG49" i="29" s="1"/>
  <c r="DJ30" i="29"/>
  <c r="CE30" i="29" s="1"/>
  <c r="CI30" i="29" s="1"/>
  <c r="DJ36" i="29"/>
  <c r="CE36" i="29" s="1"/>
  <c r="CI36" i="29" s="1"/>
  <c r="DJ31" i="29"/>
  <c r="CE31" i="29" s="1"/>
  <c r="CG31" i="29" s="1"/>
  <c r="CH31" i="29" s="1"/>
  <c r="CI31" i="29" s="1"/>
  <c r="DJ55" i="29"/>
  <c r="CE55" i="29" s="1"/>
  <c r="CI55" i="29" s="1"/>
  <c r="DK7" i="29"/>
  <c r="DJ14" i="29"/>
  <c r="CE14" i="29" s="1"/>
  <c r="DJ19" i="29"/>
  <c r="CE19" i="29" s="1"/>
  <c r="CI19" i="29" s="1"/>
  <c r="DJ35" i="29"/>
  <c r="CE35" i="29" s="1"/>
  <c r="CI35" i="29" s="1"/>
  <c r="DJ45" i="29"/>
  <c r="CE45" i="29" s="1"/>
  <c r="CI45" i="29" s="1"/>
  <c r="DJ29" i="29"/>
  <c r="CE29" i="29" s="1"/>
  <c r="CG29" i="29" s="1"/>
  <c r="DJ9" i="29"/>
  <c r="CE9" i="29" s="1"/>
  <c r="DJ50" i="29"/>
  <c r="CE50" i="29" s="1"/>
  <c r="CI50" i="29" s="1"/>
  <c r="DJ51" i="29"/>
  <c r="CE51" i="29" s="1"/>
  <c r="CI51" i="29" s="1"/>
  <c r="DJ10" i="29"/>
  <c r="CE10" i="29" s="1"/>
  <c r="CG10" i="29" s="1"/>
  <c r="DJ56" i="29"/>
  <c r="CE56" i="29" s="1"/>
  <c r="CG56" i="29" s="1"/>
  <c r="CH56" i="29" s="1"/>
  <c r="CI56" i="29" s="1"/>
  <c r="DJ25" i="29"/>
  <c r="CE25" i="29" s="1"/>
  <c r="CI25" i="29" s="1"/>
  <c r="DJ21" i="29"/>
  <c r="CE21" i="29" s="1"/>
  <c r="CG21" i="29" s="1"/>
  <c r="CH21" i="29" s="1"/>
  <c r="CI21" i="29" s="1"/>
  <c r="DJ39" i="29"/>
  <c r="CE39" i="29" s="1"/>
  <c r="CG39" i="29" s="1"/>
  <c r="DJ61" i="29"/>
  <c r="CE61" i="29" s="1"/>
  <c r="CI61" i="29" s="1"/>
  <c r="DJ41" i="29"/>
  <c r="CE41" i="29" s="1"/>
  <c r="CI41" i="29" s="1"/>
  <c r="DJ20" i="29"/>
  <c r="CE20" i="29" s="1"/>
  <c r="CI20" i="29" s="1"/>
  <c r="DJ16" i="29"/>
  <c r="CE16" i="29" s="1"/>
  <c r="CI16" i="29" s="1"/>
  <c r="DJ44" i="29"/>
  <c r="CE44" i="29" s="1"/>
  <c r="CG44" i="29" s="1"/>
  <c r="DJ24" i="29"/>
  <c r="CE24" i="29" s="1"/>
  <c r="BY55" i="29"/>
  <c r="BZ55" i="29" s="1"/>
  <c r="CG15" i="46"/>
  <c r="CH15" i="46" s="1"/>
  <c r="BW27" i="41"/>
  <c r="CA34" i="41"/>
  <c r="CA37" i="41" s="1"/>
  <c r="BW37" i="41"/>
  <c r="BW42" i="41"/>
  <c r="BW64" i="41"/>
  <c r="BW12" i="41"/>
  <c r="CA11" i="41"/>
  <c r="CA66" i="41" s="1"/>
  <c r="BV19" i="46"/>
  <c r="BU22" i="46"/>
  <c r="BV22" i="46" s="1"/>
  <c r="CJ20" i="46"/>
  <c r="CK20" i="46" s="1"/>
  <c r="CL20" i="46" s="1"/>
  <c r="BN11" i="41"/>
  <c r="BM66" i="41"/>
  <c r="BN66" i="41" s="1"/>
  <c r="CG60" i="46"/>
  <c r="CH60" i="46" s="1"/>
  <c r="BN44" i="41"/>
  <c r="BM47" i="41"/>
  <c r="BN47" i="41" s="1"/>
  <c r="BS17" i="29"/>
  <c r="BU14" i="29"/>
  <c r="BM57" i="29"/>
  <c r="BN57" i="29" s="1"/>
  <c r="BN54" i="29"/>
  <c r="CJ31" i="46"/>
  <c r="CA44" i="29"/>
  <c r="CA24" i="41"/>
  <c r="CA29" i="29"/>
  <c r="CC31" i="29"/>
  <c r="CD31" i="29" s="1"/>
  <c r="CB62" i="46"/>
  <c r="CC59" i="46"/>
  <c r="CA22" i="29"/>
  <c r="CC26" i="29"/>
  <c r="CD26" i="29" s="1"/>
  <c r="CJ61" i="46"/>
  <c r="CJ29" i="46"/>
  <c r="CJ9" i="46"/>
  <c r="BW17" i="29"/>
  <c r="CA39" i="29"/>
  <c r="CC39" i="29" s="1"/>
  <c r="CD39" i="29" s="1"/>
  <c r="BW42" i="29"/>
  <c r="BW66" i="29"/>
  <c r="CA54" i="29"/>
  <c r="CC54" i="29" s="1"/>
  <c r="BW57" i="29"/>
  <c r="BW62" i="29"/>
  <c r="CA59" i="29"/>
  <c r="BM12" i="29"/>
  <c r="BN12" i="29" s="1"/>
  <c r="BW65" i="41"/>
  <c r="CA10" i="41"/>
  <c r="CC10" i="41" s="1"/>
  <c r="CD10" i="41" s="1"/>
  <c r="CA14" i="41"/>
  <c r="CB65" i="46"/>
  <c r="BS22" i="29"/>
  <c r="BU19" i="29"/>
  <c r="BY16" i="41"/>
  <c r="BZ16" i="41" s="1"/>
  <c r="CA59" i="41"/>
  <c r="CA62" i="41" s="1"/>
  <c r="BY36" i="29"/>
  <c r="BZ36" i="29" s="1"/>
  <c r="BY51" i="41"/>
  <c r="BZ51" i="41" s="1"/>
  <c r="CB51" i="41" s="1"/>
  <c r="CC51" i="41" s="1"/>
  <c r="CD51" i="41" s="1"/>
  <c r="CA39" i="41"/>
  <c r="CA42" i="41" s="1"/>
  <c r="BF29" i="42"/>
  <c r="CA45" i="40"/>
  <c r="CC45" i="40" s="1"/>
  <c r="CD45" i="40" s="1"/>
  <c r="BU26" i="42"/>
  <c r="BV26" i="42" s="1"/>
  <c r="BS42" i="42"/>
  <c r="BN17" i="42"/>
  <c r="CQ67" i="53"/>
  <c r="CS54" i="53"/>
  <c r="CR57" i="53"/>
  <c r="CK66" i="53"/>
  <c r="CL66" i="53" s="1"/>
  <c r="CL11" i="53"/>
  <c r="CR66" i="53"/>
  <c r="CS11" i="53"/>
  <c r="CK64" i="53"/>
  <c r="CK12" i="53"/>
  <c r="CL12" i="53" s="1"/>
  <c r="CL9" i="53"/>
  <c r="CR37" i="53"/>
  <c r="CS34" i="53"/>
  <c r="CK47" i="53"/>
  <c r="CL47" i="53" s="1"/>
  <c r="CL44" i="53"/>
  <c r="CR27" i="53"/>
  <c r="CS24" i="53"/>
  <c r="CJ67" i="53"/>
  <c r="CR62" i="53"/>
  <c r="CS59" i="53"/>
  <c r="CK62" i="53"/>
  <c r="CL62" i="53" s="1"/>
  <c r="CL59" i="53"/>
  <c r="CK65" i="53"/>
  <c r="CL65" i="53" s="1"/>
  <c r="CL10" i="53"/>
  <c r="CD64" i="53"/>
  <c r="CC67" i="53"/>
  <c r="CD67" i="53" s="1"/>
  <c r="CK52" i="53"/>
  <c r="CL52" i="53" s="1"/>
  <c r="CL49" i="53"/>
  <c r="CS39" i="53"/>
  <c r="CR42" i="53"/>
  <c r="CL14" i="53"/>
  <c r="CK17" i="53"/>
  <c r="CL17" i="53" s="1"/>
  <c r="CR64" i="53"/>
  <c r="CR12" i="53"/>
  <c r="CS9" i="53"/>
  <c r="CL29" i="53"/>
  <c r="CK32" i="53"/>
  <c r="CL32" i="53" s="1"/>
  <c r="CK27" i="53"/>
  <c r="CL27" i="53" s="1"/>
  <c r="CL24" i="53"/>
  <c r="CR17" i="53"/>
  <c r="CS14" i="53"/>
  <c r="CK57" i="53"/>
  <c r="CL57" i="53" s="1"/>
  <c r="CL54" i="53"/>
  <c r="CK37" i="53"/>
  <c r="CL37" i="53" s="1"/>
  <c r="CL34" i="53"/>
  <c r="CR65" i="53"/>
  <c r="CS10" i="53"/>
  <c r="CK22" i="53"/>
  <c r="CL22" i="53" s="1"/>
  <c r="CL19" i="53"/>
  <c r="CS29" i="53"/>
  <c r="CR32" i="53"/>
  <c r="CS44" i="53"/>
  <c r="CR47" i="53"/>
  <c r="CR22" i="53"/>
  <c r="CS19" i="53"/>
  <c r="CK42" i="53"/>
  <c r="CL42" i="53" s="1"/>
  <c r="CL39" i="53"/>
  <c r="CS49" i="53"/>
  <c r="CR52" i="53"/>
  <c r="BV62" i="40"/>
  <c r="BY56" i="42"/>
  <c r="BZ56" i="42" s="1"/>
  <c r="CM57" i="45"/>
  <c r="BS42" i="40"/>
  <c r="BS32" i="40"/>
  <c r="BV12" i="40"/>
  <c r="BK12" i="40"/>
  <c r="BK65" i="42"/>
  <c r="BS57" i="40"/>
  <c r="BY51" i="42"/>
  <c r="BZ51" i="42" s="1"/>
  <c r="CA51" i="42" s="1"/>
  <c r="CB51" i="42" s="1"/>
  <c r="CC51" i="42" s="1"/>
  <c r="CD51" i="42" s="1"/>
  <c r="CM47" i="45"/>
  <c r="BY45" i="42"/>
  <c r="BZ45" i="42" s="1"/>
  <c r="BY41" i="42"/>
  <c r="BZ41" i="42" s="1"/>
  <c r="CA41" i="42" s="1"/>
  <c r="CI32" i="46"/>
  <c r="CQ25" i="46"/>
  <c r="BK65" i="40"/>
  <c r="BK67" i="40" s="1"/>
  <c r="BU35" i="42"/>
  <c r="BV35" i="42" s="1"/>
  <c r="BU41" i="42"/>
  <c r="BV41" i="42" s="1"/>
  <c r="BM42" i="40"/>
  <c r="BN42" i="40" s="1"/>
  <c r="BS47" i="40"/>
  <c r="BU57" i="40"/>
  <c r="BY61" i="42"/>
  <c r="BZ61" i="42" s="1"/>
  <c r="CA61" i="42" s="1"/>
  <c r="CB61" i="42" s="1"/>
  <c r="CC61" i="42" s="1"/>
  <c r="CD61" i="42" s="1"/>
  <c r="BS57" i="42"/>
  <c r="BS52" i="42"/>
  <c r="BY50" i="42"/>
  <c r="BZ50" i="42" s="1"/>
  <c r="CA50" i="42" s="1"/>
  <c r="BU51" i="42"/>
  <c r="BV51" i="42" s="1"/>
  <c r="CC50" i="41"/>
  <c r="CD50" i="41" s="1"/>
  <c r="CB52" i="29"/>
  <c r="CC45" i="41"/>
  <c r="CD45" i="41" s="1"/>
  <c r="CQ45" i="46"/>
  <c r="BW42" i="42"/>
  <c r="CA64" i="46"/>
  <c r="BY35" i="42"/>
  <c r="BZ35" i="42" s="1"/>
  <c r="CA35" i="42" s="1"/>
  <c r="BY36" i="42"/>
  <c r="BZ36" i="42" s="1"/>
  <c r="BW37" i="42"/>
  <c r="BU27" i="40"/>
  <c r="CM32" i="45"/>
  <c r="CB37" i="29"/>
  <c r="BY30" i="42"/>
  <c r="BZ30" i="42" s="1"/>
  <c r="CA30" i="42" s="1"/>
  <c r="CJ46" i="29"/>
  <c r="CI22" i="46"/>
  <c r="BW17" i="42"/>
  <c r="CJ21" i="29"/>
  <c r="BX67" i="29"/>
  <c r="BT52" i="42"/>
  <c r="BT64" i="29"/>
  <c r="BU25" i="42"/>
  <c r="BV25" i="42" s="1"/>
  <c r="BU66" i="40"/>
  <c r="BT27" i="42"/>
  <c r="BY26" i="42"/>
  <c r="BZ26" i="42" s="1"/>
  <c r="CB35" i="42"/>
  <c r="BU65" i="40"/>
  <c r="CJ20" i="29"/>
  <c r="CB16" i="42"/>
  <c r="CC16" i="42" s="1"/>
  <c r="CD16" i="42" s="1"/>
  <c r="CJ51" i="29"/>
  <c r="BN49" i="42"/>
  <c r="BM52" i="42"/>
  <c r="CB30" i="42"/>
  <c r="CB41" i="42"/>
  <c r="CJ36" i="41"/>
  <c r="CI36" i="41"/>
  <c r="BZ11" i="29"/>
  <c r="CB11" i="29" s="1"/>
  <c r="CD34" i="29"/>
  <c r="BU11" i="42"/>
  <c r="BN44" i="40"/>
  <c r="BM47" i="40"/>
  <c r="BN47" i="40" s="1"/>
  <c r="BY16" i="40"/>
  <c r="BZ16" i="40" s="1"/>
  <c r="CA16" i="40"/>
  <c r="BW12" i="40"/>
  <c r="BW64" i="40"/>
  <c r="BY9" i="40"/>
  <c r="DJ26" i="40"/>
  <c r="CE26" i="40" s="1"/>
  <c r="CG26" i="40" s="1"/>
  <c r="CH26" i="40" s="1"/>
  <c r="CI26" i="40" s="1"/>
  <c r="CK26" i="40" s="1"/>
  <c r="CL26" i="40" s="1"/>
  <c r="DJ10" i="40"/>
  <c r="CE10" i="40" s="1"/>
  <c r="DJ45" i="40"/>
  <c r="CE45" i="40" s="1"/>
  <c r="CG45" i="40" s="1"/>
  <c r="CH45" i="40" s="1"/>
  <c r="CI45" i="40" s="1"/>
  <c r="CK45" i="40" s="1"/>
  <c r="CL45" i="40" s="1"/>
  <c r="DJ30" i="40"/>
  <c r="CE30" i="40" s="1"/>
  <c r="CG30" i="40" s="1"/>
  <c r="CH30" i="40" s="1"/>
  <c r="DJ35" i="40"/>
  <c r="CE35" i="40" s="1"/>
  <c r="CG35" i="40" s="1"/>
  <c r="CH35" i="40" s="1"/>
  <c r="DJ60" i="40"/>
  <c r="CE60" i="40" s="1"/>
  <c r="CG60" i="40" s="1"/>
  <c r="CH60" i="40" s="1"/>
  <c r="DJ20" i="40"/>
  <c r="CE20" i="40" s="1"/>
  <c r="CG20" i="40" s="1"/>
  <c r="CH20" i="40" s="1"/>
  <c r="CI20" i="40" s="1"/>
  <c r="CK20" i="40" s="1"/>
  <c r="CL20" i="40" s="1"/>
  <c r="DJ25" i="40"/>
  <c r="CE25" i="40" s="1"/>
  <c r="CG25" i="40" s="1"/>
  <c r="CH25" i="40" s="1"/>
  <c r="DJ54" i="40"/>
  <c r="CE54" i="40" s="1"/>
  <c r="CI54" i="40" s="1"/>
  <c r="DJ55" i="40"/>
  <c r="CE55" i="40" s="1"/>
  <c r="CG55" i="40" s="1"/>
  <c r="CH55" i="40" s="1"/>
  <c r="DJ49" i="40"/>
  <c r="CE49" i="40" s="1"/>
  <c r="DJ51" i="40"/>
  <c r="CE51" i="40" s="1"/>
  <c r="CG51" i="40" s="1"/>
  <c r="CH51" i="40" s="1"/>
  <c r="CI51" i="40" s="1"/>
  <c r="CK51" i="40" s="1"/>
  <c r="CL51" i="40" s="1"/>
  <c r="DJ50" i="40"/>
  <c r="CE50" i="40" s="1"/>
  <c r="DJ9" i="40"/>
  <c r="CE9" i="40" s="1"/>
  <c r="DJ41" i="40"/>
  <c r="CE41" i="40" s="1"/>
  <c r="CG41" i="40" s="1"/>
  <c r="CH41" i="40" s="1"/>
  <c r="CI41" i="40" s="1"/>
  <c r="CK41" i="40" s="1"/>
  <c r="CL41" i="40" s="1"/>
  <c r="DJ34" i="40"/>
  <c r="CE34" i="40" s="1"/>
  <c r="DJ24" i="40"/>
  <c r="CE24" i="40" s="1"/>
  <c r="DJ29" i="40"/>
  <c r="CE29" i="40" s="1"/>
  <c r="DJ61" i="40"/>
  <c r="CE61" i="40" s="1"/>
  <c r="CG61" i="40" s="1"/>
  <c r="CH61" i="40" s="1"/>
  <c r="CI61" i="40" s="1"/>
  <c r="CK61" i="40" s="1"/>
  <c r="CL61" i="40" s="1"/>
  <c r="DJ59" i="40"/>
  <c r="CE59" i="40" s="1"/>
  <c r="DJ11" i="40"/>
  <c r="CE11" i="40" s="1"/>
  <c r="DJ19" i="40"/>
  <c r="CE19" i="40" s="1"/>
  <c r="DJ46" i="40"/>
  <c r="CE46" i="40" s="1"/>
  <c r="CG46" i="40" s="1"/>
  <c r="CH46" i="40" s="1"/>
  <c r="CI46" i="40" s="1"/>
  <c r="CK46" i="40" s="1"/>
  <c r="CL46" i="40" s="1"/>
  <c r="DJ56" i="40"/>
  <c r="CE56" i="40" s="1"/>
  <c r="CG56" i="40" s="1"/>
  <c r="CH56" i="40" s="1"/>
  <c r="DJ31" i="40"/>
  <c r="CE31" i="40" s="1"/>
  <c r="CG31" i="40" s="1"/>
  <c r="CH31" i="40" s="1"/>
  <c r="CI31" i="40" s="1"/>
  <c r="CK31" i="40" s="1"/>
  <c r="CL31" i="40" s="1"/>
  <c r="DJ39" i="40"/>
  <c r="CE39" i="40" s="1"/>
  <c r="CI39" i="40" s="1"/>
  <c r="DJ36" i="40"/>
  <c r="CE36" i="40" s="1"/>
  <c r="CG36" i="40" s="1"/>
  <c r="CH36" i="40" s="1"/>
  <c r="DK7" i="40"/>
  <c r="DJ21" i="40"/>
  <c r="CE21" i="40" s="1"/>
  <c r="CG21" i="40" s="1"/>
  <c r="CH21" i="40" s="1"/>
  <c r="CI21" i="40" s="1"/>
  <c r="CK21" i="40" s="1"/>
  <c r="CL21" i="40" s="1"/>
  <c r="DJ44" i="40"/>
  <c r="CE44" i="40" s="1"/>
  <c r="CI44" i="40" s="1"/>
  <c r="DJ14" i="40"/>
  <c r="CE14" i="40" s="1"/>
  <c r="DJ40" i="40"/>
  <c r="CE40" i="40" s="1"/>
  <c r="CG40" i="40" s="1"/>
  <c r="CH40" i="40" s="1"/>
  <c r="CI40" i="40" s="1"/>
  <c r="CK40" i="40" s="1"/>
  <c r="CL40" i="40" s="1"/>
  <c r="DJ16" i="40"/>
  <c r="CE16" i="40" s="1"/>
  <c r="CG16" i="40" s="1"/>
  <c r="CH16" i="40" s="1"/>
  <c r="DJ15" i="40"/>
  <c r="CE15" i="40" s="1"/>
  <c r="CG15" i="40" s="1"/>
  <c r="CH15" i="40" s="1"/>
  <c r="CJ15" i="40" s="1"/>
  <c r="BW27" i="40"/>
  <c r="BY24" i="40"/>
  <c r="BW62" i="40"/>
  <c r="BY59" i="40"/>
  <c r="BS66" i="42"/>
  <c r="BN39" i="42"/>
  <c r="BM42" i="42"/>
  <c r="BN42" i="42" s="1"/>
  <c r="BX64" i="42"/>
  <c r="BX17" i="42"/>
  <c r="BY14" i="42"/>
  <c r="BX42" i="42"/>
  <c r="BY39" i="42"/>
  <c r="CM65" i="45"/>
  <c r="CM12" i="45"/>
  <c r="CJ36" i="29"/>
  <c r="CF52" i="29"/>
  <c r="CJ49" i="29"/>
  <c r="CF37" i="29"/>
  <c r="CJ34" i="29"/>
  <c r="CB31" i="45"/>
  <c r="CA31" i="45"/>
  <c r="CB45" i="45"/>
  <c r="CA45" i="45"/>
  <c r="CA47" i="45" s="1"/>
  <c r="CJ25" i="41"/>
  <c r="CI25" i="41"/>
  <c r="CJ46" i="41"/>
  <c r="BW17" i="40"/>
  <c r="BY14" i="40"/>
  <c r="CA14" i="40"/>
  <c r="BY25" i="40"/>
  <c r="BZ25" i="40" s="1"/>
  <c r="CA25" i="40" s="1"/>
  <c r="CA50" i="40"/>
  <c r="CC50" i="40" s="1"/>
  <c r="CD50" i="40" s="1"/>
  <c r="BY50" i="40"/>
  <c r="BZ50" i="40" s="1"/>
  <c r="BW22" i="40"/>
  <c r="BY19" i="40"/>
  <c r="CB56" i="40"/>
  <c r="CA56" i="40"/>
  <c r="BW47" i="40"/>
  <c r="BY44" i="40"/>
  <c r="CA44" i="40"/>
  <c r="BW42" i="40"/>
  <c r="BY39" i="40"/>
  <c r="BR59" i="40"/>
  <c r="BQ62" i="40"/>
  <c r="BR62" i="40" s="1"/>
  <c r="BR9" i="40"/>
  <c r="BQ64" i="40"/>
  <c r="BQ12" i="40"/>
  <c r="BR12" i="40" s="1"/>
  <c r="BZ59" i="29"/>
  <c r="BY62" i="29"/>
  <c r="CH44" i="46"/>
  <c r="CI44" i="46" s="1"/>
  <c r="CH54" i="46"/>
  <c r="CJ54" i="46" s="1"/>
  <c r="CB56" i="42"/>
  <c r="CC56" i="42" s="1"/>
  <c r="CD56" i="42" s="1"/>
  <c r="BV9" i="29"/>
  <c r="CC22" i="46"/>
  <c r="CD22" i="46" s="1"/>
  <c r="CD19" i="46"/>
  <c r="BV14" i="42"/>
  <c r="BX65" i="42"/>
  <c r="BY15" i="42"/>
  <c r="BZ15" i="42" s="1"/>
  <c r="CA15" i="42" s="1"/>
  <c r="CB15" i="42"/>
  <c r="BY21" i="42"/>
  <c r="BZ21" i="42" s="1"/>
  <c r="CA21" i="42" s="1"/>
  <c r="BX12" i="42"/>
  <c r="BY9" i="42"/>
  <c r="BX32" i="42"/>
  <c r="BY29" i="42"/>
  <c r="BX27" i="42"/>
  <c r="BY24" i="42"/>
  <c r="BX37" i="42"/>
  <c r="BY34" i="42"/>
  <c r="CB34" i="42"/>
  <c r="CB39" i="42"/>
  <c r="BR14" i="40"/>
  <c r="BQ17" i="40"/>
  <c r="BR17" i="40" s="1"/>
  <c r="CM64" i="45"/>
  <c r="CM17" i="45"/>
  <c r="CM27" i="45"/>
  <c r="CM42" i="45"/>
  <c r="CF42" i="29"/>
  <c r="CJ39" i="29"/>
  <c r="CG16" i="29"/>
  <c r="CH16" i="29" s="1"/>
  <c r="CJ16" i="29" s="1"/>
  <c r="CJ26" i="29"/>
  <c r="CF27" i="29"/>
  <c r="CJ24" i="29"/>
  <c r="DY30" i="29"/>
  <c r="CN30" i="29" s="1"/>
  <c r="DY56" i="29"/>
  <c r="CN56" i="29" s="1"/>
  <c r="DY36" i="29"/>
  <c r="CN36" i="29" s="1"/>
  <c r="DY10" i="29"/>
  <c r="CN10" i="29" s="1"/>
  <c r="DY31" i="29"/>
  <c r="CN31" i="29" s="1"/>
  <c r="DY24" i="29"/>
  <c r="CN24" i="29" s="1"/>
  <c r="DY41" i="29"/>
  <c r="CN41" i="29" s="1"/>
  <c r="DY44" i="29"/>
  <c r="CN44" i="29" s="1"/>
  <c r="DY40" i="29"/>
  <c r="CN40" i="29" s="1"/>
  <c r="DY11" i="29"/>
  <c r="CN11" i="29" s="1"/>
  <c r="DY60" i="29"/>
  <c r="CN60" i="29" s="1"/>
  <c r="DY50" i="29"/>
  <c r="CN50" i="29" s="1"/>
  <c r="DY51" i="29"/>
  <c r="CN51" i="29" s="1"/>
  <c r="DY35" i="29"/>
  <c r="CN35" i="29" s="1"/>
  <c r="DY61" i="29"/>
  <c r="CN61" i="29" s="1"/>
  <c r="DY54" i="29"/>
  <c r="CN54" i="29" s="1"/>
  <c r="DY20" i="29"/>
  <c r="CN20" i="29" s="1"/>
  <c r="DY19" i="29"/>
  <c r="CN19" i="29" s="1"/>
  <c r="DY46" i="29"/>
  <c r="CN46" i="29" s="1"/>
  <c r="DY9" i="29"/>
  <c r="CN9" i="29" s="1"/>
  <c r="DY26" i="29"/>
  <c r="CN26" i="29" s="1"/>
  <c r="DY49" i="29"/>
  <c r="CN49" i="29" s="1"/>
  <c r="DY34" i="29"/>
  <c r="CN34" i="29" s="1"/>
  <c r="CR34" i="29" s="1"/>
  <c r="DY29" i="29"/>
  <c r="CN29" i="29" s="1"/>
  <c r="DY39" i="29"/>
  <c r="CN39" i="29" s="1"/>
  <c r="DY59" i="29"/>
  <c r="CN59" i="29" s="1"/>
  <c r="DY21" i="29"/>
  <c r="CN21" i="29" s="1"/>
  <c r="DY55" i="29"/>
  <c r="CN55" i="29" s="1"/>
  <c r="DY45" i="29"/>
  <c r="CN45" i="29" s="1"/>
  <c r="DY25" i="29"/>
  <c r="CN25" i="29" s="1"/>
  <c r="DY14" i="29"/>
  <c r="CN14" i="29" s="1"/>
  <c r="CR14" i="29" s="1"/>
  <c r="DY16" i="29"/>
  <c r="CN16" i="29" s="1"/>
  <c r="DY15" i="29"/>
  <c r="CN15" i="29" s="1"/>
  <c r="CF64" i="29"/>
  <c r="CF12" i="29"/>
  <c r="CG9" i="29"/>
  <c r="CG40" i="29"/>
  <c r="CH40" i="29" s="1"/>
  <c r="CJ40" i="29"/>
  <c r="CF57" i="29"/>
  <c r="BU29" i="29"/>
  <c r="BT32" i="29"/>
  <c r="CH29" i="46"/>
  <c r="CM27" i="46"/>
  <c r="CM42" i="46"/>
  <c r="CM62" i="46"/>
  <c r="CM66" i="46"/>
  <c r="CM65" i="46"/>
  <c r="CQ10" i="46"/>
  <c r="CH59" i="46"/>
  <c r="BL37" i="40"/>
  <c r="BL64" i="40"/>
  <c r="BM34" i="40"/>
  <c r="BR39" i="42"/>
  <c r="BQ42" i="42"/>
  <c r="BR42" i="42" s="1"/>
  <c r="BW66" i="42"/>
  <c r="CA11" i="42"/>
  <c r="BW65" i="42"/>
  <c r="CA55" i="42"/>
  <c r="CC55" i="42" s="1"/>
  <c r="CD55" i="42" s="1"/>
  <c r="BW22" i="42"/>
  <c r="CA36" i="42"/>
  <c r="BK32" i="42"/>
  <c r="BL29" i="42"/>
  <c r="BK22" i="42"/>
  <c r="BL19" i="42"/>
  <c r="BK12" i="42"/>
  <c r="BR14" i="42"/>
  <c r="BQ17" i="42"/>
  <c r="BR17" i="42" s="1"/>
  <c r="BU15" i="42"/>
  <c r="BV15" i="42" s="1"/>
  <c r="BR10" i="42"/>
  <c r="BS10" i="42" s="1"/>
  <c r="BS12" i="42" s="1"/>
  <c r="BQ65" i="42"/>
  <c r="BR65" i="42" s="1"/>
  <c r="BR49" i="42"/>
  <c r="BQ52" i="42"/>
  <c r="BR52" i="42" s="1"/>
  <c r="BR29" i="40"/>
  <c r="BQ32" i="40"/>
  <c r="BR32" i="40" s="1"/>
  <c r="CQ44" i="45"/>
  <c r="CB27" i="29"/>
  <c r="BN19" i="40"/>
  <c r="BM22" i="40"/>
  <c r="BN22" i="40" s="1"/>
  <c r="CA42" i="46"/>
  <c r="CC39" i="46"/>
  <c r="CA26" i="42"/>
  <c r="CC26" i="42" s="1"/>
  <c r="CD26" i="42" s="1"/>
  <c r="BV11" i="29"/>
  <c r="BU66" i="29"/>
  <c r="BE67" i="40"/>
  <c r="BF67" i="40" s="1"/>
  <c r="BF64" i="40"/>
  <c r="BR11" i="40"/>
  <c r="BQ66" i="40"/>
  <c r="BR66" i="40" s="1"/>
  <c r="CH19" i="46"/>
  <c r="CB46" i="42"/>
  <c r="CC46" i="42" s="1"/>
  <c r="CD46" i="42" s="1"/>
  <c r="CA55" i="40"/>
  <c r="CC55" i="40" s="1"/>
  <c r="CD55" i="40" s="1"/>
  <c r="BY55" i="40"/>
  <c r="BZ55" i="40" s="1"/>
  <c r="CB46" i="40"/>
  <c r="CA46" i="40"/>
  <c r="CJ55" i="29"/>
  <c r="CF62" i="29"/>
  <c r="CF47" i="29"/>
  <c r="DX21" i="48"/>
  <c r="CF21" i="48" s="1"/>
  <c r="DX19" i="48"/>
  <c r="CF19" i="48" s="1"/>
  <c r="DX39" i="48"/>
  <c r="CF39" i="48" s="1"/>
  <c r="DX29" i="48"/>
  <c r="CF29" i="48" s="1"/>
  <c r="DX61" i="48"/>
  <c r="CF61" i="48" s="1"/>
  <c r="DX56" i="48"/>
  <c r="CF56" i="48" s="1"/>
  <c r="DX54" i="48"/>
  <c r="CF54" i="48" s="1"/>
  <c r="DX49" i="48"/>
  <c r="CF49" i="48" s="1"/>
  <c r="DX35" i="48"/>
  <c r="CF35" i="48" s="1"/>
  <c r="DX10" i="48"/>
  <c r="CF10" i="48" s="1"/>
  <c r="DX45" i="48"/>
  <c r="CF45" i="48" s="1"/>
  <c r="DX59" i="48"/>
  <c r="CF59" i="48" s="1"/>
  <c r="DX34" i="48"/>
  <c r="CF34" i="48" s="1"/>
  <c r="DX40" i="48"/>
  <c r="CF40" i="48" s="1"/>
  <c r="DX60" i="48"/>
  <c r="CF60" i="48" s="1"/>
  <c r="DX50" i="48"/>
  <c r="CF50" i="48" s="1"/>
  <c r="DX20" i="48"/>
  <c r="CF20" i="48" s="1"/>
  <c r="DX25" i="48"/>
  <c r="CF25" i="48" s="1"/>
  <c r="DX51" i="48"/>
  <c r="CF51" i="48" s="1"/>
  <c r="DX46" i="48"/>
  <c r="CF46" i="48" s="1"/>
  <c r="DX11" i="48"/>
  <c r="CF11" i="48" s="1"/>
  <c r="DX30" i="48"/>
  <c r="CF30" i="48" s="1"/>
  <c r="DX9" i="48"/>
  <c r="CF9" i="48" s="1"/>
  <c r="DX31" i="48"/>
  <c r="CF31" i="48" s="1"/>
  <c r="DX44" i="48"/>
  <c r="CF44" i="48" s="1"/>
  <c r="DX24" i="48"/>
  <c r="CF24" i="48" s="1"/>
  <c r="DX55" i="48"/>
  <c r="CF55" i="48" s="1"/>
  <c r="DX16" i="48"/>
  <c r="CF16" i="48" s="1"/>
  <c r="DX15" i="48"/>
  <c r="CF15" i="48" s="1"/>
  <c r="DX14" i="48"/>
  <c r="CF14" i="48" s="1"/>
  <c r="BS57" i="41"/>
  <c r="BS64" i="41"/>
  <c r="CB50" i="45"/>
  <c r="CA50" i="45"/>
  <c r="CJ55" i="41"/>
  <c r="CI55" i="41"/>
  <c r="BR54" i="40"/>
  <c r="BQ57" i="40"/>
  <c r="BR57" i="40" s="1"/>
  <c r="BR39" i="40"/>
  <c r="BT39" i="40" s="1"/>
  <c r="BQ42" i="40"/>
  <c r="BR42" i="40" s="1"/>
  <c r="BZ9" i="29"/>
  <c r="BY12" i="29"/>
  <c r="BZ12" i="29" s="1"/>
  <c r="CH9" i="46"/>
  <c r="CI9" i="46" s="1"/>
  <c r="BN10" i="42"/>
  <c r="BM65" i="42"/>
  <c r="BR64" i="29"/>
  <c r="CA15" i="40"/>
  <c r="BY15" i="40"/>
  <c r="BZ15" i="40" s="1"/>
  <c r="CB15" i="40" s="1"/>
  <c r="CB40" i="40"/>
  <c r="CA40" i="40"/>
  <c r="CA42" i="40" s="1"/>
  <c r="BW37" i="40"/>
  <c r="BY34" i="40"/>
  <c r="BY21" i="40"/>
  <c r="BZ21" i="40" s="1"/>
  <c r="CA21" i="40" s="1"/>
  <c r="CC21" i="40" s="1"/>
  <c r="CD21" i="40" s="1"/>
  <c r="CA31" i="40"/>
  <c r="CC31" i="40" s="1"/>
  <c r="CD31" i="40" s="1"/>
  <c r="BY31" i="40"/>
  <c r="BZ31" i="40" s="1"/>
  <c r="BW66" i="40"/>
  <c r="BY11" i="40"/>
  <c r="BO67" i="40"/>
  <c r="BZ10" i="29"/>
  <c r="CB10" i="29" s="1"/>
  <c r="CI27" i="46"/>
  <c r="BN14" i="40"/>
  <c r="BM17" i="40"/>
  <c r="BN17" i="40" s="1"/>
  <c r="BU32" i="40"/>
  <c r="BV29" i="40"/>
  <c r="BS27" i="40"/>
  <c r="BT17" i="42"/>
  <c r="BR24" i="42"/>
  <c r="BQ27" i="42"/>
  <c r="BR27" i="42" s="1"/>
  <c r="BR59" i="42"/>
  <c r="BS59" i="42" s="1"/>
  <c r="BQ62" i="42"/>
  <c r="BR62" i="42" s="1"/>
  <c r="BY40" i="42"/>
  <c r="BZ40" i="42" s="1"/>
  <c r="CA40" i="42" s="1"/>
  <c r="BY60" i="42"/>
  <c r="BZ60" i="42" s="1"/>
  <c r="CA60" i="42" s="1"/>
  <c r="BY31" i="42"/>
  <c r="BZ31" i="42" s="1"/>
  <c r="CB50" i="42"/>
  <c r="BX52" i="42"/>
  <c r="BY49" i="42"/>
  <c r="DX56" i="42"/>
  <c r="CF56" i="42" s="1"/>
  <c r="DY7" i="42"/>
  <c r="DX24" i="42"/>
  <c r="CF24" i="42" s="1"/>
  <c r="DX10" i="42"/>
  <c r="CF10" i="42" s="1"/>
  <c r="DX50" i="42"/>
  <c r="CF50" i="42" s="1"/>
  <c r="DX19" i="42"/>
  <c r="CF19" i="42" s="1"/>
  <c r="DX16" i="42"/>
  <c r="CF16" i="42" s="1"/>
  <c r="DX39" i="42"/>
  <c r="CF39" i="42" s="1"/>
  <c r="DX41" i="42"/>
  <c r="CF41" i="42" s="1"/>
  <c r="DX61" i="42"/>
  <c r="CF61" i="42" s="1"/>
  <c r="CJ61" i="42" s="1"/>
  <c r="DX49" i="42"/>
  <c r="CF49" i="42" s="1"/>
  <c r="DX44" i="42"/>
  <c r="CF44" i="42" s="1"/>
  <c r="DX21" i="42"/>
  <c r="CF21" i="42" s="1"/>
  <c r="DX9" i="42"/>
  <c r="CF9" i="42" s="1"/>
  <c r="DX14" i="42"/>
  <c r="CF14" i="42" s="1"/>
  <c r="DX55" i="42"/>
  <c r="CF55" i="42" s="1"/>
  <c r="DX15" i="42"/>
  <c r="CF15" i="42" s="1"/>
  <c r="CJ15" i="42" s="1"/>
  <c r="DX46" i="42"/>
  <c r="CF46" i="42" s="1"/>
  <c r="DX25" i="42"/>
  <c r="CF25" i="42" s="1"/>
  <c r="CJ25" i="42" s="1"/>
  <c r="DX11" i="42"/>
  <c r="CF11" i="42" s="1"/>
  <c r="DX34" i="42"/>
  <c r="CF34" i="42" s="1"/>
  <c r="DX36" i="42"/>
  <c r="CF36" i="42" s="1"/>
  <c r="CJ36" i="42" s="1"/>
  <c r="DX45" i="42"/>
  <c r="CF45" i="42" s="1"/>
  <c r="CJ45" i="42" s="1"/>
  <c r="DX20" i="42"/>
  <c r="CF20" i="42" s="1"/>
  <c r="DX29" i="42"/>
  <c r="CF29" i="42" s="1"/>
  <c r="DX31" i="42"/>
  <c r="CF31" i="42" s="1"/>
  <c r="CJ31" i="42" s="1"/>
  <c r="DX30" i="42"/>
  <c r="CF30" i="42" s="1"/>
  <c r="DX51" i="42"/>
  <c r="CF51" i="42" s="1"/>
  <c r="CJ51" i="42" s="1"/>
  <c r="DX54" i="42"/>
  <c r="CF54" i="42" s="1"/>
  <c r="DX35" i="42"/>
  <c r="CF35" i="42" s="1"/>
  <c r="CJ35" i="42" s="1"/>
  <c r="DX60" i="42"/>
  <c r="CF60" i="42" s="1"/>
  <c r="CJ60" i="42" s="1"/>
  <c r="DX26" i="42"/>
  <c r="CF26" i="42" s="1"/>
  <c r="DX40" i="42"/>
  <c r="CF40" i="42" s="1"/>
  <c r="DX59" i="42"/>
  <c r="CF59" i="42" s="1"/>
  <c r="BY10" i="42"/>
  <c r="BI67" i="40"/>
  <c r="BJ67" i="40" s="1"/>
  <c r="BJ64" i="40"/>
  <c r="BS17" i="40"/>
  <c r="BU14" i="40"/>
  <c r="CM62" i="45"/>
  <c r="CM37" i="45"/>
  <c r="CE67" i="45"/>
  <c r="CG15" i="29"/>
  <c r="CH15" i="29" s="1"/>
  <c r="CJ15" i="29"/>
  <c r="CJ31" i="29"/>
  <c r="CG35" i="29"/>
  <c r="CH35" i="29" s="1"/>
  <c r="CJ35" i="29"/>
  <c r="CF32" i="29"/>
  <c r="CF65" i="29"/>
  <c r="CJ45" i="29"/>
  <c r="BZ39" i="29"/>
  <c r="CM52" i="46"/>
  <c r="CM17" i="46"/>
  <c r="CQ14" i="46"/>
  <c r="CQ51" i="46"/>
  <c r="BW62" i="42"/>
  <c r="BW12" i="42"/>
  <c r="CA9" i="42"/>
  <c r="BY25" i="42"/>
  <c r="BZ25" i="42" s="1"/>
  <c r="CA25" i="42" s="1"/>
  <c r="BN10" i="40"/>
  <c r="CC60" i="41"/>
  <c r="CD60" i="41" s="1"/>
  <c r="BR34" i="40"/>
  <c r="BS34" i="40" s="1"/>
  <c r="BQ37" i="40"/>
  <c r="BR37" i="40" s="1"/>
  <c r="BZ49" i="29"/>
  <c r="BY52" i="29"/>
  <c r="BZ52" i="29" s="1"/>
  <c r="BZ54" i="29"/>
  <c r="BZ24" i="29"/>
  <c r="BY27" i="29"/>
  <c r="BZ27" i="29" s="1"/>
  <c r="CH10" i="46"/>
  <c r="CA52" i="46"/>
  <c r="CC49" i="46"/>
  <c r="CB47" i="29"/>
  <c r="BU37" i="29"/>
  <c r="BV34" i="29"/>
  <c r="BU24" i="42"/>
  <c r="BS27" i="42"/>
  <c r="BU47" i="40"/>
  <c r="BV44" i="40"/>
  <c r="CB64" i="29"/>
  <c r="BU39" i="42"/>
  <c r="BT42" i="42"/>
  <c r="CD9" i="46"/>
  <c r="CC12" i="46"/>
  <c r="CD12" i="46" s="1"/>
  <c r="BT57" i="42"/>
  <c r="BU54" i="42"/>
  <c r="BR9" i="42"/>
  <c r="BQ12" i="42"/>
  <c r="BR12" i="42" s="1"/>
  <c r="BM66" i="40"/>
  <c r="BN66" i="40" s="1"/>
  <c r="CB51" i="45"/>
  <c r="CA51" i="45"/>
  <c r="BV39" i="29"/>
  <c r="BU42" i="29"/>
  <c r="BV42" i="29" s="1"/>
  <c r="BR29" i="42"/>
  <c r="BS29" i="42" s="1"/>
  <c r="BQ32" i="42"/>
  <c r="BR32" i="42" s="1"/>
  <c r="BN11" i="42"/>
  <c r="BM66" i="42"/>
  <c r="BN66" i="42" s="1"/>
  <c r="BN9" i="40"/>
  <c r="BM12" i="40"/>
  <c r="BX47" i="42"/>
  <c r="CB44" i="42"/>
  <c r="CM22" i="45"/>
  <c r="DJ49" i="48"/>
  <c r="CE49" i="48" s="1"/>
  <c r="DJ40" i="48"/>
  <c r="CE40" i="48" s="1"/>
  <c r="DJ30" i="48"/>
  <c r="CE30" i="48" s="1"/>
  <c r="DJ19" i="48"/>
  <c r="CE19" i="48" s="1"/>
  <c r="DJ61" i="48"/>
  <c r="CE61" i="48" s="1"/>
  <c r="DJ45" i="48"/>
  <c r="CE45" i="48" s="1"/>
  <c r="DJ50" i="48"/>
  <c r="CE50" i="48" s="1"/>
  <c r="DJ29" i="48"/>
  <c r="CE29" i="48" s="1"/>
  <c r="DJ25" i="48"/>
  <c r="CE25" i="48" s="1"/>
  <c r="DJ54" i="48"/>
  <c r="CE54" i="48" s="1"/>
  <c r="DJ46" i="48"/>
  <c r="CE46" i="48" s="1"/>
  <c r="DJ44" i="48"/>
  <c r="CE44" i="48" s="1"/>
  <c r="DJ51" i="48"/>
  <c r="CE51" i="48" s="1"/>
  <c r="DJ21" i="48"/>
  <c r="CE21" i="48" s="1"/>
  <c r="DJ59" i="48"/>
  <c r="CE59" i="48" s="1"/>
  <c r="DJ9" i="48"/>
  <c r="CE9" i="48" s="1"/>
  <c r="DJ34" i="48"/>
  <c r="CE34" i="48" s="1"/>
  <c r="DJ10" i="48"/>
  <c r="CE10" i="48" s="1"/>
  <c r="DJ31" i="48"/>
  <c r="CE31" i="48" s="1"/>
  <c r="DJ60" i="48"/>
  <c r="CE60" i="48" s="1"/>
  <c r="DJ35" i="48"/>
  <c r="CE35" i="48" s="1"/>
  <c r="DJ24" i="48"/>
  <c r="CE24" i="48" s="1"/>
  <c r="DJ55" i="48"/>
  <c r="CE55" i="48" s="1"/>
  <c r="DJ20" i="48"/>
  <c r="CE20" i="48" s="1"/>
  <c r="DJ11" i="48"/>
  <c r="CE11" i="48" s="1"/>
  <c r="DJ39" i="48"/>
  <c r="CE39" i="48" s="1"/>
  <c r="DJ56" i="48"/>
  <c r="CE56" i="48" s="1"/>
  <c r="DJ15" i="48"/>
  <c r="CE15" i="48" s="1"/>
  <c r="DJ16" i="48"/>
  <c r="CE16" i="48" s="1"/>
  <c r="DJ14" i="48"/>
  <c r="CE14" i="48" s="1"/>
  <c r="BS12" i="41"/>
  <c r="BS65" i="41"/>
  <c r="CJ26" i="41"/>
  <c r="CI26" i="41"/>
  <c r="CJ21" i="41"/>
  <c r="CJ61" i="41"/>
  <c r="CI61" i="41"/>
  <c r="CJ30" i="41"/>
  <c r="BU44" i="29"/>
  <c r="BT47" i="29"/>
  <c r="CB32" i="29"/>
  <c r="CE67" i="46"/>
  <c r="CA27" i="46"/>
  <c r="CC24" i="46"/>
  <c r="CB42" i="29"/>
  <c r="BN59" i="42"/>
  <c r="BM62" i="42"/>
  <c r="BN62" i="42" s="1"/>
  <c r="BV54" i="46"/>
  <c r="BU57" i="46"/>
  <c r="BV57" i="46" s="1"/>
  <c r="BM35" i="40"/>
  <c r="BN35" i="40" s="1"/>
  <c r="BL65" i="40"/>
  <c r="BW65" i="40"/>
  <c r="BY10" i="40"/>
  <c r="BY60" i="40"/>
  <c r="BZ60" i="40" s="1"/>
  <c r="CA60" i="40" s="1"/>
  <c r="CC60" i="40" s="1"/>
  <c r="CD60" i="40" s="1"/>
  <c r="BW52" i="40"/>
  <c r="BY49" i="40"/>
  <c r="CB36" i="40"/>
  <c r="CA36" i="40"/>
  <c r="BY20" i="40"/>
  <c r="BZ20" i="40" s="1"/>
  <c r="BW57" i="40"/>
  <c r="BY54" i="40"/>
  <c r="BY26" i="40"/>
  <c r="BZ26" i="40" s="1"/>
  <c r="BW32" i="40"/>
  <c r="BY29" i="40"/>
  <c r="BQ27" i="40"/>
  <c r="BR27" i="40" s="1"/>
  <c r="BR24" i="40"/>
  <c r="BZ44" i="29"/>
  <c r="BY47" i="29"/>
  <c r="BZ47" i="29" s="1"/>
  <c r="CH39" i="46"/>
  <c r="CI17" i="46"/>
  <c r="CK14" i="46"/>
  <c r="BN59" i="40"/>
  <c r="BM62" i="40"/>
  <c r="BN62" i="40" s="1"/>
  <c r="CA19" i="42"/>
  <c r="CD19" i="29"/>
  <c r="BN54" i="40"/>
  <c r="BM57" i="40"/>
  <c r="BN57" i="40" s="1"/>
  <c r="BY16" i="42"/>
  <c r="BZ16" i="42" s="1"/>
  <c r="BX66" i="42"/>
  <c r="BY11" i="42"/>
  <c r="BX22" i="42"/>
  <c r="BY19" i="42"/>
  <c r="BY20" i="42"/>
  <c r="BZ20" i="42" s="1"/>
  <c r="CA20" i="42" s="1"/>
  <c r="BX62" i="42"/>
  <c r="BY59" i="42"/>
  <c r="BX57" i="42"/>
  <c r="BY54" i="42"/>
  <c r="BY55" i="42"/>
  <c r="BZ55" i="42" s="1"/>
  <c r="BT37" i="42"/>
  <c r="CB62" i="29"/>
  <c r="CM66" i="45"/>
  <c r="CQ16" i="45"/>
  <c r="CM52" i="45"/>
  <c r="CG19" i="29"/>
  <c r="CF22" i="29"/>
  <c r="CJ19" i="29"/>
  <c r="CJ60" i="29"/>
  <c r="CG14" i="29"/>
  <c r="CF17" i="29"/>
  <c r="CJ14" i="29"/>
  <c r="CF66" i="29"/>
  <c r="CJ56" i="29"/>
  <c r="BZ34" i="29"/>
  <c r="CM22" i="46"/>
  <c r="CM12" i="46"/>
  <c r="CM64" i="46"/>
  <c r="CQ9" i="46"/>
  <c r="CM32" i="46"/>
  <c r="CH24" i="46"/>
  <c r="CA31" i="42"/>
  <c r="BS65" i="40"/>
  <c r="CB45" i="42"/>
  <c r="CC45" i="42" s="1"/>
  <c r="CD45" i="42" s="1"/>
  <c r="BY46" i="42"/>
  <c r="BZ46" i="42" s="1"/>
  <c r="BW57" i="42"/>
  <c r="CA54" i="42"/>
  <c r="CC54" i="42" s="1"/>
  <c r="BW52" i="42"/>
  <c r="CA49" i="42"/>
  <c r="DJ15" i="42"/>
  <c r="CE15" i="42" s="1"/>
  <c r="DJ49" i="42"/>
  <c r="CE49" i="42" s="1"/>
  <c r="DJ26" i="42"/>
  <c r="CE26" i="42" s="1"/>
  <c r="CI26" i="42" s="1"/>
  <c r="DJ60" i="42"/>
  <c r="CE60" i="42" s="1"/>
  <c r="DJ10" i="42"/>
  <c r="CE10" i="42" s="1"/>
  <c r="DJ41" i="42"/>
  <c r="CE41" i="42" s="1"/>
  <c r="CI41" i="42" s="1"/>
  <c r="DJ24" i="42"/>
  <c r="CE24" i="42" s="1"/>
  <c r="DJ16" i="42"/>
  <c r="CE16" i="42" s="1"/>
  <c r="DJ40" i="42"/>
  <c r="CE40" i="42" s="1"/>
  <c r="DJ50" i="42"/>
  <c r="CE50" i="42" s="1"/>
  <c r="DJ39" i="42"/>
  <c r="CE39" i="42" s="1"/>
  <c r="DJ45" i="42"/>
  <c r="CE45" i="42" s="1"/>
  <c r="DJ20" i="42"/>
  <c r="CE20" i="42" s="1"/>
  <c r="DJ46" i="42"/>
  <c r="CE46" i="42" s="1"/>
  <c r="DJ31" i="42"/>
  <c r="CE31" i="42" s="1"/>
  <c r="DJ34" i="42"/>
  <c r="CE34" i="42" s="1"/>
  <c r="DJ51" i="42"/>
  <c r="CE51" i="42" s="1"/>
  <c r="DJ35" i="42"/>
  <c r="CE35" i="42" s="1"/>
  <c r="DJ19" i="42"/>
  <c r="CE19" i="42" s="1"/>
  <c r="CI19" i="42" s="1"/>
  <c r="DJ54" i="42"/>
  <c r="CE54" i="42" s="1"/>
  <c r="DJ11" i="42"/>
  <c r="CE11" i="42" s="1"/>
  <c r="DJ14" i="42"/>
  <c r="CE14" i="42" s="1"/>
  <c r="DJ36" i="42"/>
  <c r="CE36" i="42" s="1"/>
  <c r="DJ56" i="42"/>
  <c r="CE56" i="42" s="1"/>
  <c r="DJ29" i="42"/>
  <c r="CE29" i="42" s="1"/>
  <c r="DJ59" i="42"/>
  <c r="CE59" i="42" s="1"/>
  <c r="DJ55" i="42"/>
  <c r="CE55" i="42" s="1"/>
  <c r="DJ25" i="42"/>
  <c r="CE25" i="42" s="1"/>
  <c r="DJ21" i="42"/>
  <c r="CE21" i="42" s="1"/>
  <c r="DK7" i="42"/>
  <c r="DJ30" i="42"/>
  <c r="CE30" i="42" s="1"/>
  <c r="DJ9" i="42"/>
  <c r="CE9" i="42" s="1"/>
  <c r="DJ61" i="42"/>
  <c r="CE61" i="42" s="1"/>
  <c r="BK52" i="42"/>
  <c r="BN9" i="42"/>
  <c r="BM12" i="42"/>
  <c r="CI57" i="46"/>
  <c r="BM32" i="40"/>
  <c r="BN32" i="40" s="1"/>
  <c r="BR34" i="42"/>
  <c r="BS34" i="42" s="1"/>
  <c r="BS37" i="42" s="1"/>
  <c r="BQ37" i="42"/>
  <c r="BR37" i="42" s="1"/>
  <c r="BQ47" i="40"/>
  <c r="BR47" i="40" s="1"/>
  <c r="BR44" i="40"/>
  <c r="BQ22" i="40"/>
  <c r="BR22" i="40" s="1"/>
  <c r="BR19" i="40"/>
  <c r="BS19" i="40" s="1"/>
  <c r="BR10" i="40"/>
  <c r="BQ65" i="40"/>
  <c r="BR65" i="40" s="1"/>
  <c r="BM52" i="40"/>
  <c r="BN52" i="40" s="1"/>
  <c r="BN49" i="40"/>
  <c r="CI62" i="46"/>
  <c r="BU30" i="42"/>
  <c r="BV30" i="42" s="1"/>
  <c r="BU9" i="42"/>
  <c r="BS66" i="40"/>
  <c r="BR54" i="42"/>
  <c r="BQ57" i="42"/>
  <c r="BR57" i="42" s="1"/>
  <c r="BT46" i="42"/>
  <c r="BT66" i="42" s="1"/>
  <c r="BF49" i="40"/>
  <c r="BE52" i="40"/>
  <c r="BF52" i="40" s="1"/>
  <c r="BU64" i="46"/>
  <c r="CM37" i="46"/>
  <c r="CM47" i="46"/>
  <c r="CM57" i="46"/>
  <c r="BW32" i="42"/>
  <c r="BW27" i="42"/>
  <c r="BM27" i="40"/>
  <c r="BN27" i="40" s="1"/>
  <c r="BN24" i="40"/>
  <c r="BR11" i="42"/>
  <c r="BQ66" i="42"/>
  <c r="BR66" i="42" s="1"/>
  <c r="CB14" i="42"/>
  <c r="CC66" i="46"/>
  <c r="CD66" i="46" s="1"/>
  <c r="CD11" i="46"/>
  <c r="CC10" i="42"/>
  <c r="BQ52" i="40"/>
  <c r="BR52" i="40" s="1"/>
  <c r="BR49" i="40"/>
  <c r="BS49" i="40" s="1"/>
  <c r="BZ29" i="29"/>
  <c r="CB57" i="29"/>
  <c r="BM57" i="42"/>
  <c r="BN57" i="42" s="1"/>
  <c r="BF34" i="42"/>
  <c r="BE37" i="42"/>
  <c r="BF37" i="42" s="1"/>
  <c r="BN64" i="46"/>
  <c r="BM67" i="46"/>
  <c r="BN67" i="46" s="1"/>
  <c r="BR19" i="42"/>
  <c r="BS19" i="42" s="1"/>
  <c r="BQ22" i="42"/>
  <c r="BR22" i="42" s="1"/>
  <c r="BP67" i="42"/>
  <c r="BN34" i="42"/>
  <c r="BM37" i="42"/>
  <c r="BN37" i="42" s="1"/>
  <c r="BU50" i="42"/>
  <c r="BV50" i="42" s="1"/>
  <c r="BV49" i="42"/>
  <c r="CR61" i="40"/>
  <c r="BU21" i="48"/>
  <c r="BV21" i="48" s="1"/>
  <c r="BC67" i="48"/>
  <c r="CN67" i="50"/>
  <c r="CI66" i="50"/>
  <c r="CJ11" i="50"/>
  <c r="BV59" i="50"/>
  <c r="BU62" i="50"/>
  <c r="BV62" i="50" s="1"/>
  <c r="CO27" i="50"/>
  <c r="CP27" i="50" s="1"/>
  <c r="CP24" i="50"/>
  <c r="CQ24" i="50" s="1"/>
  <c r="CI32" i="50"/>
  <c r="CJ29" i="50"/>
  <c r="CB37" i="50"/>
  <c r="CC34" i="50"/>
  <c r="CO64" i="50"/>
  <c r="CO12" i="50"/>
  <c r="CP12" i="50" s="1"/>
  <c r="CP9" i="50"/>
  <c r="CQ9" i="50" s="1"/>
  <c r="CI64" i="50"/>
  <c r="CI12" i="50"/>
  <c r="CJ9" i="50"/>
  <c r="CI57" i="50"/>
  <c r="CJ54" i="50"/>
  <c r="CI42" i="50"/>
  <c r="CJ39" i="50"/>
  <c r="CO57" i="50"/>
  <c r="CP57" i="50" s="1"/>
  <c r="CP54" i="50"/>
  <c r="CQ54" i="50" s="1"/>
  <c r="CO66" i="50"/>
  <c r="CP66" i="50" s="1"/>
  <c r="CP11" i="50"/>
  <c r="CQ11" i="50" s="1"/>
  <c r="CB62" i="50"/>
  <c r="CC59" i="50"/>
  <c r="CI65" i="50"/>
  <c r="CJ10" i="50"/>
  <c r="BU66" i="50"/>
  <c r="BV66" i="50" s="1"/>
  <c r="BV11" i="50"/>
  <c r="CB17" i="50"/>
  <c r="CC14" i="50"/>
  <c r="BU17" i="50"/>
  <c r="BV17" i="50" s="1"/>
  <c r="BV14" i="50"/>
  <c r="BU64" i="50"/>
  <c r="BU47" i="50"/>
  <c r="BV47" i="50" s="1"/>
  <c r="BV44" i="50"/>
  <c r="CC49" i="50"/>
  <c r="CB52" i="50"/>
  <c r="CM67" i="50"/>
  <c r="CO52" i="50"/>
  <c r="CP52" i="50" s="1"/>
  <c r="CP49" i="50"/>
  <c r="CQ49" i="50" s="1"/>
  <c r="CP29" i="50"/>
  <c r="CQ29" i="50" s="1"/>
  <c r="CO32" i="50"/>
  <c r="CP32" i="50" s="1"/>
  <c r="CB64" i="50"/>
  <c r="CB12" i="50"/>
  <c r="CC9" i="50"/>
  <c r="CO65" i="50"/>
  <c r="CP65" i="50" s="1"/>
  <c r="CP10" i="50"/>
  <c r="CQ10" i="50" s="1"/>
  <c r="CB27" i="50"/>
  <c r="CC24" i="50"/>
  <c r="CB42" i="50"/>
  <c r="CC39" i="50"/>
  <c r="BU42" i="50"/>
  <c r="BV42" i="50" s="1"/>
  <c r="BV39" i="50"/>
  <c r="CO47" i="50"/>
  <c r="CP47" i="50" s="1"/>
  <c r="CP44" i="50"/>
  <c r="CQ44" i="50" s="1"/>
  <c r="CB65" i="50"/>
  <c r="CC10" i="50"/>
  <c r="CB22" i="50"/>
  <c r="CC19" i="50"/>
  <c r="CO17" i="50"/>
  <c r="CP17" i="50" s="1"/>
  <c r="CP14" i="50"/>
  <c r="CQ14" i="50" s="1"/>
  <c r="BU65" i="50"/>
  <c r="BV65" i="50" s="1"/>
  <c r="BV10" i="50"/>
  <c r="BU12" i="50"/>
  <c r="BV12" i="50" s="1"/>
  <c r="CH64" i="50"/>
  <c r="CG67" i="50"/>
  <c r="CH67" i="50" s="1"/>
  <c r="CI37" i="50"/>
  <c r="CJ34" i="50"/>
  <c r="CB32" i="50"/>
  <c r="CC29" i="50"/>
  <c r="CO37" i="50"/>
  <c r="CP37" i="50" s="1"/>
  <c r="CP34" i="50"/>
  <c r="CQ34" i="50" s="1"/>
  <c r="CI62" i="50"/>
  <c r="CJ59" i="50"/>
  <c r="CI22" i="50"/>
  <c r="CJ19" i="50"/>
  <c r="CP59" i="50"/>
  <c r="CQ59" i="50" s="1"/>
  <c r="CO62" i="50"/>
  <c r="CP62" i="50" s="1"/>
  <c r="CI52" i="50"/>
  <c r="CJ49" i="50"/>
  <c r="BN64" i="50"/>
  <c r="BM67" i="50"/>
  <c r="BN67" i="50" s="1"/>
  <c r="CP19" i="50"/>
  <c r="CQ19" i="50" s="1"/>
  <c r="CO22" i="50"/>
  <c r="CP22" i="50" s="1"/>
  <c r="CB66" i="50"/>
  <c r="CC11" i="50"/>
  <c r="CC57" i="50"/>
  <c r="CD57" i="50" s="1"/>
  <c r="CD54" i="50"/>
  <c r="CI17" i="50"/>
  <c r="CJ14" i="50"/>
  <c r="CO42" i="50"/>
  <c r="CP42" i="50" s="1"/>
  <c r="CP39" i="50"/>
  <c r="CQ39" i="50" s="1"/>
  <c r="CC44" i="50"/>
  <c r="CB47" i="50"/>
  <c r="CI47" i="50"/>
  <c r="CJ44" i="50"/>
  <c r="CA67" i="50"/>
  <c r="CI27" i="50"/>
  <c r="CJ24" i="50"/>
  <c r="BT67" i="50"/>
  <c r="BS47" i="48"/>
  <c r="BW57" i="48"/>
  <c r="BU61" i="48"/>
  <c r="BV61" i="48" s="1"/>
  <c r="BW62" i="48"/>
  <c r="BK64" i="48"/>
  <c r="BK67" i="48" s="1"/>
  <c r="BT37" i="48"/>
  <c r="BT47" i="48"/>
  <c r="BW22" i="48"/>
  <c r="BU20" i="48"/>
  <c r="BV20" i="48" s="1"/>
  <c r="BF29" i="48"/>
  <c r="CJ42" i="40"/>
  <c r="CB22" i="41"/>
  <c r="BP67" i="45"/>
  <c r="BT32" i="45"/>
  <c r="BM64" i="41"/>
  <c r="CB20" i="45"/>
  <c r="CC20" i="45" s="1"/>
  <c r="CD20" i="45" s="1"/>
  <c r="BL64" i="45"/>
  <c r="BL67" i="45" s="1"/>
  <c r="BU41" i="48"/>
  <c r="BV41" i="48" s="1"/>
  <c r="CB41" i="45"/>
  <c r="CC41" i="45" s="1"/>
  <c r="CD41" i="45" s="1"/>
  <c r="AW67" i="45"/>
  <c r="AX67" i="45" s="1"/>
  <c r="BP67" i="48"/>
  <c r="CF67" i="40"/>
  <c r="CB35" i="45"/>
  <c r="CC35" i="45" s="1"/>
  <c r="CD35" i="45" s="1"/>
  <c r="BT32" i="41"/>
  <c r="BF64" i="45"/>
  <c r="BE67" i="45"/>
  <c r="BF67" i="45" s="1"/>
  <c r="BR44" i="45"/>
  <c r="BT44" i="45" s="1"/>
  <c r="BQ47" i="45"/>
  <c r="BR47" i="45" s="1"/>
  <c r="BR11" i="45"/>
  <c r="BQ66" i="45"/>
  <c r="BR66" i="45" s="1"/>
  <c r="CN37" i="40"/>
  <c r="CN57" i="40"/>
  <c r="CN27" i="40"/>
  <c r="BZ24" i="41"/>
  <c r="CB24" i="41" s="1"/>
  <c r="BU9" i="41"/>
  <c r="BT12" i="41"/>
  <c r="BT64" i="41"/>
  <c r="BU22" i="41"/>
  <c r="BV19" i="41"/>
  <c r="CC19" i="45"/>
  <c r="BQ52" i="45"/>
  <c r="BR52" i="45" s="1"/>
  <c r="BR49" i="45"/>
  <c r="BT49" i="45" s="1"/>
  <c r="BR9" i="45"/>
  <c r="BT9" i="45" s="1"/>
  <c r="BQ64" i="45"/>
  <c r="BQ12" i="45"/>
  <c r="BR12" i="45" s="1"/>
  <c r="BZ10" i="41"/>
  <c r="BN49" i="45"/>
  <c r="BM52" i="45"/>
  <c r="BN52" i="45" s="1"/>
  <c r="BM54" i="45"/>
  <c r="BL57" i="45"/>
  <c r="BN19" i="45"/>
  <c r="BM22" i="45"/>
  <c r="BN22" i="45" s="1"/>
  <c r="BT47" i="41"/>
  <c r="BU44" i="41"/>
  <c r="BY39" i="45"/>
  <c r="BX42" i="45"/>
  <c r="BY10" i="45"/>
  <c r="BX65" i="45"/>
  <c r="BY46" i="45"/>
  <c r="BZ46" i="45" s="1"/>
  <c r="CB46" i="45"/>
  <c r="CC46" i="45" s="1"/>
  <c r="CD46" i="45" s="1"/>
  <c r="BY49" i="45"/>
  <c r="BX52" i="45"/>
  <c r="BY11" i="45"/>
  <c r="BX66" i="45"/>
  <c r="BF64" i="41"/>
  <c r="BE67" i="41"/>
  <c r="BF67" i="41" s="1"/>
  <c r="CF32" i="41"/>
  <c r="CF47" i="41"/>
  <c r="CG44" i="41"/>
  <c r="CF66" i="41"/>
  <c r="CG11" i="41"/>
  <c r="CG56" i="41"/>
  <c r="CH56" i="41" s="1"/>
  <c r="CI56" i="41" s="1"/>
  <c r="CJ56" i="41"/>
  <c r="BZ44" i="41"/>
  <c r="CB44" i="41" s="1"/>
  <c r="BJ64" i="45"/>
  <c r="BI67" i="45"/>
  <c r="BJ67" i="45" s="1"/>
  <c r="BU57" i="41"/>
  <c r="BV54" i="41"/>
  <c r="BU49" i="41"/>
  <c r="BT52" i="41"/>
  <c r="CN17" i="40"/>
  <c r="CN66" i="40"/>
  <c r="CN22" i="40"/>
  <c r="CN64" i="40"/>
  <c r="CN12" i="40"/>
  <c r="CN62" i="40"/>
  <c r="CN32" i="40"/>
  <c r="BV19" i="45"/>
  <c r="BU22" i="45"/>
  <c r="BV22" i="45" s="1"/>
  <c r="BZ11" i="41"/>
  <c r="CB11" i="41" s="1"/>
  <c r="BN9" i="45"/>
  <c r="BM12" i="45"/>
  <c r="BN12" i="45" s="1"/>
  <c r="BN34" i="45"/>
  <c r="BM37" i="45"/>
  <c r="BN37" i="45" s="1"/>
  <c r="BM65" i="45"/>
  <c r="BN65" i="45" s="1"/>
  <c r="BN10" i="45"/>
  <c r="CC34" i="45"/>
  <c r="BR29" i="45"/>
  <c r="BQ32" i="45"/>
  <c r="BR32" i="45" s="1"/>
  <c r="BR10" i="45"/>
  <c r="BT10" i="45" s="1"/>
  <c r="BQ65" i="45"/>
  <c r="BR65" i="45" s="1"/>
  <c r="BL42" i="45"/>
  <c r="BM39" i="45"/>
  <c r="BV14" i="45"/>
  <c r="BU17" i="45"/>
  <c r="BV17" i="45" s="1"/>
  <c r="DX36" i="45"/>
  <c r="CF36" i="45" s="1"/>
  <c r="CG36" i="45" s="1"/>
  <c r="CH36" i="45" s="1"/>
  <c r="CJ36" i="45" s="1"/>
  <c r="CK36" i="45" s="1"/>
  <c r="CL36" i="45" s="1"/>
  <c r="DX40" i="45"/>
  <c r="CF40" i="45" s="1"/>
  <c r="CG40" i="45" s="1"/>
  <c r="CH40" i="45" s="1"/>
  <c r="DX60" i="45"/>
  <c r="CF60" i="45" s="1"/>
  <c r="CG60" i="45" s="1"/>
  <c r="CH60" i="45" s="1"/>
  <c r="DX19" i="45"/>
  <c r="CF19" i="45" s="1"/>
  <c r="DX20" i="45"/>
  <c r="CF20" i="45" s="1"/>
  <c r="CG20" i="45" s="1"/>
  <c r="CH20" i="45" s="1"/>
  <c r="CJ20" i="45" s="1"/>
  <c r="CK20" i="45" s="1"/>
  <c r="CL20" i="45" s="1"/>
  <c r="DX45" i="45"/>
  <c r="CF45" i="45" s="1"/>
  <c r="CG45" i="45" s="1"/>
  <c r="CH45" i="45" s="1"/>
  <c r="CJ45" i="45" s="1"/>
  <c r="CK45" i="45" s="1"/>
  <c r="CL45" i="45" s="1"/>
  <c r="DX51" i="45"/>
  <c r="CF51" i="45" s="1"/>
  <c r="CG51" i="45" s="1"/>
  <c r="CH51" i="45" s="1"/>
  <c r="CJ51" i="45" s="1"/>
  <c r="CK51" i="45" s="1"/>
  <c r="CL51" i="45" s="1"/>
  <c r="DX26" i="45"/>
  <c r="CF26" i="45" s="1"/>
  <c r="CG26" i="45" s="1"/>
  <c r="CH26" i="45" s="1"/>
  <c r="DX15" i="45"/>
  <c r="CF15" i="45" s="1"/>
  <c r="CG15" i="45" s="1"/>
  <c r="CH15" i="45" s="1"/>
  <c r="DX31" i="45"/>
  <c r="CF31" i="45" s="1"/>
  <c r="CG31" i="45" s="1"/>
  <c r="CH31" i="45" s="1"/>
  <c r="DX14" i="45"/>
  <c r="CF14" i="45" s="1"/>
  <c r="CJ14" i="45" s="1"/>
  <c r="DX41" i="45"/>
  <c r="CF41" i="45" s="1"/>
  <c r="CG41" i="45" s="1"/>
  <c r="CH41" i="45" s="1"/>
  <c r="CJ41" i="45" s="1"/>
  <c r="CK41" i="45" s="1"/>
  <c r="CL41" i="45" s="1"/>
  <c r="DX61" i="45"/>
  <c r="CF61" i="45" s="1"/>
  <c r="CG61" i="45" s="1"/>
  <c r="CH61" i="45" s="1"/>
  <c r="CJ61" i="45" s="1"/>
  <c r="CK61" i="45" s="1"/>
  <c r="CL61" i="45" s="1"/>
  <c r="DX39" i="45"/>
  <c r="CF39" i="45" s="1"/>
  <c r="DX54" i="45"/>
  <c r="CF54" i="45" s="1"/>
  <c r="DX56" i="45"/>
  <c r="CF56" i="45" s="1"/>
  <c r="CG56" i="45" s="1"/>
  <c r="CH56" i="45" s="1"/>
  <c r="DX46" i="45"/>
  <c r="CF46" i="45" s="1"/>
  <c r="CG46" i="45" s="1"/>
  <c r="CH46" i="45" s="1"/>
  <c r="CJ46" i="45" s="1"/>
  <c r="CK46" i="45" s="1"/>
  <c r="CL46" i="45" s="1"/>
  <c r="DX30" i="45"/>
  <c r="CF30" i="45" s="1"/>
  <c r="CG30" i="45" s="1"/>
  <c r="CH30" i="45" s="1"/>
  <c r="DX16" i="45"/>
  <c r="CF16" i="45" s="1"/>
  <c r="CG16" i="45" s="1"/>
  <c r="CH16" i="45" s="1"/>
  <c r="CJ16" i="45" s="1"/>
  <c r="CK16" i="45" s="1"/>
  <c r="CL16" i="45" s="1"/>
  <c r="DY7" i="45"/>
  <c r="DX34" i="45"/>
  <c r="CF34" i="45" s="1"/>
  <c r="DX10" i="45"/>
  <c r="CF10" i="45" s="1"/>
  <c r="DX21" i="45"/>
  <c r="CF21" i="45" s="1"/>
  <c r="CG21" i="45" s="1"/>
  <c r="CH21" i="45" s="1"/>
  <c r="DX49" i="45"/>
  <c r="CF49" i="45" s="1"/>
  <c r="DX55" i="45"/>
  <c r="CF55" i="45" s="1"/>
  <c r="CG55" i="45" s="1"/>
  <c r="CH55" i="45" s="1"/>
  <c r="CJ55" i="45" s="1"/>
  <c r="DX24" i="45"/>
  <c r="CF24" i="45" s="1"/>
  <c r="DX29" i="45"/>
  <c r="CF29" i="45" s="1"/>
  <c r="DX50" i="45"/>
  <c r="CF50" i="45" s="1"/>
  <c r="CG50" i="45" s="1"/>
  <c r="CH50" i="45" s="1"/>
  <c r="DX9" i="45"/>
  <c r="CF9" i="45" s="1"/>
  <c r="DX11" i="45"/>
  <c r="CF11" i="45" s="1"/>
  <c r="DX59" i="45"/>
  <c r="CF59" i="45" s="1"/>
  <c r="DX35" i="45"/>
  <c r="CF35" i="45" s="1"/>
  <c r="CG35" i="45" s="1"/>
  <c r="CH35" i="45" s="1"/>
  <c r="DX44" i="45"/>
  <c r="CF44" i="45" s="1"/>
  <c r="DX25" i="45"/>
  <c r="CF25" i="45" s="1"/>
  <c r="CG25" i="45" s="1"/>
  <c r="CH25" i="45" s="1"/>
  <c r="CJ25" i="45" s="1"/>
  <c r="CK25" i="45" s="1"/>
  <c r="CL25" i="45" s="1"/>
  <c r="BN24" i="41"/>
  <c r="BM27" i="41"/>
  <c r="BN27" i="41" s="1"/>
  <c r="DY45" i="41"/>
  <c r="CN45" i="41" s="1"/>
  <c r="DY10" i="41"/>
  <c r="CN10" i="41" s="1"/>
  <c r="CR10" i="41" s="1"/>
  <c r="DY36" i="41"/>
  <c r="CN36" i="41" s="1"/>
  <c r="DY20" i="41"/>
  <c r="CN20" i="41" s="1"/>
  <c r="DY25" i="41"/>
  <c r="CN25" i="41" s="1"/>
  <c r="DY51" i="41"/>
  <c r="CN51" i="41" s="1"/>
  <c r="DY34" i="41"/>
  <c r="CN34" i="41" s="1"/>
  <c r="DY35" i="41"/>
  <c r="CN35" i="41" s="1"/>
  <c r="DY19" i="41"/>
  <c r="CN19" i="41" s="1"/>
  <c r="DY50" i="41"/>
  <c r="CN50" i="41" s="1"/>
  <c r="DY14" i="41"/>
  <c r="CN14" i="41" s="1"/>
  <c r="DY49" i="41"/>
  <c r="CN49" i="41" s="1"/>
  <c r="DY55" i="41"/>
  <c r="CN55" i="41" s="1"/>
  <c r="DY44" i="41"/>
  <c r="CN44" i="41" s="1"/>
  <c r="DY41" i="41"/>
  <c r="CN41" i="41" s="1"/>
  <c r="DY60" i="41"/>
  <c r="CN60" i="41" s="1"/>
  <c r="DY26" i="41"/>
  <c r="CN26" i="41" s="1"/>
  <c r="DY21" i="41"/>
  <c r="CN21" i="41" s="1"/>
  <c r="DY11" i="41"/>
  <c r="CN11" i="41" s="1"/>
  <c r="DY61" i="41"/>
  <c r="CN61" i="41" s="1"/>
  <c r="DY31" i="41"/>
  <c r="CN31" i="41" s="1"/>
  <c r="DY9" i="41"/>
  <c r="CN9" i="41" s="1"/>
  <c r="DY24" i="41"/>
  <c r="CN24" i="41" s="1"/>
  <c r="DY29" i="41"/>
  <c r="CN29" i="41" s="1"/>
  <c r="DY39" i="41"/>
  <c r="CN39" i="41" s="1"/>
  <c r="DY59" i="41"/>
  <c r="CN59" i="41" s="1"/>
  <c r="DY56" i="41"/>
  <c r="CN56" i="41" s="1"/>
  <c r="DY16" i="41"/>
  <c r="CN16" i="41" s="1"/>
  <c r="DY30" i="41"/>
  <c r="CN30" i="41" s="1"/>
  <c r="DY40" i="41"/>
  <c r="CN40" i="41" s="1"/>
  <c r="DY46" i="41"/>
  <c r="CN46" i="41" s="1"/>
  <c r="DY54" i="41"/>
  <c r="CN54" i="41" s="1"/>
  <c r="DY15" i="41"/>
  <c r="CN15" i="41" s="1"/>
  <c r="CF12" i="41"/>
  <c r="CF64" i="41"/>
  <c r="CF37" i="41"/>
  <c r="CG34" i="41"/>
  <c r="CF42" i="41"/>
  <c r="BZ59" i="41"/>
  <c r="CB59" i="41" s="1"/>
  <c r="BZ34" i="41"/>
  <c r="CB34" i="41" s="1"/>
  <c r="BW42" i="48"/>
  <c r="BQ62" i="45"/>
  <c r="BR62" i="45" s="1"/>
  <c r="BR59" i="45"/>
  <c r="BT59" i="45" s="1"/>
  <c r="CC44" i="45"/>
  <c r="CN42" i="40"/>
  <c r="CN65" i="40"/>
  <c r="BZ14" i="41"/>
  <c r="BR64" i="41"/>
  <c r="BF49" i="45"/>
  <c r="BE52" i="45"/>
  <c r="BF52" i="45" s="1"/>
  <c r="BQ17" i="45"/>
  <c r="BR17" i="45" s="1"/>
  <c r="BR14" i="45"/>
  <c r="BR19" i="45"/>
  <c r="BQ22" i="45"/>
  <c r="BR22" i="45" s="1"/>
  <c r="BN19" i="41"/>
  <c r="BM22" i="41"/>
  <c r="BN22" i="41" s="1"/>
  <c r="BZ39" i="41"/>
  <c r="CB39" i="41" s="1"/>
  <c r="BM32" i="45"/>
  <c r="BN32" i="45" s="1"/>
  <c r="BN29" i="45"/>
  <c r="BU34" i="41"/>
  <c r="BT37" i="41"/>
  <c r="BZ29" i="41"/>
  <c r="CB29" i="41" s="1"/>
  <c r="BY32" i="41"/>
  <c r="BY54" i="45"/>
  <c r="BX57" i="45"/>
  <c r="BY34" i="45"/>
  <c r="BX37" i="45"/>
  <c r="BY19" i="45"/>
  <c r="BX22" i="45"/>
  <c r="BY9" i="45"/>
  <c r="BX12" i="45"/>
  <c r="BX64" i="45"/>
  <c r="BV11" i="45"/>
  <c r="BU66" i="45"/>
  <c r="BV66" i="45" s="1"/>
  <c r="CF17" i="41"/>
  <c r="CF52" i="41"/>
  <c r="CF65" i="41"/>
  <c r="CF22" i="41"/>
  <c r="CF27" i="41"/>
  <c r="CG24" i="41"/>
  <c r="BU24" i="41"/>
  <c r="BT27" i="41"/>
  <c r="CJ62" i="40"/>
  <c r="CN47" i="40"/>
  <c r="CN52" i="40"/>
  <c r="BX67" i="41"/>
  <c r="BV29" i="45"/>
  <c r="BU32" i="45"/>
  <c r="BV32" i="45" s="1"/>
  <c r="BV11" i="41"/>
  <c r="BR54" i="45"/>
  <c r="BT54" i="45" s="1"/>
  <c r="BQ57" i="45"/>
  <c r="BR57" i="45" s="1"/>
  <c r="CD39" i="40"/>
  <c r="BN24" i="45"/>
  <c r="BM27" i="45"/>
  <c r="BN27" i="45" s="1"/>
  <c r="BV10" i="41"/>
  <c r="BR34" i="45"/>
  <c r="BT34" i="45" s="1"/>
  <c r="BQ37" i="45"/>
  <c r="BR37" i="45" s="1"/>
  <c r="BR39" i="45"/>
  <c r="BT39" i="45" s="1"/>
  <c r="BQ42" i="45"/>
  <c r="BR42" i="45" s="1"/>
  <c r="BM62" i="45"/>
  <c r="BN62" i="45" s="1"/>
  <c r="CD19" i="41"/>
  <c r="BM66" i="45"/>
  <c r="BN66" i="45" s="1"/>
  <c r="BR24" i="45"/>
  <c r="BT24" i="45" s="1"/>
  <c r="BQ27" i="45"/>
  <c r="BR27" i="45" s="1"/>
  <c r="BX32" i="45"/>
  <c r="BY29" i="45"/>
  <c r="BX62" i="45"/>
  <c r="BY59" i="45"/>
  <c r="BX47" i="45"/>
  <c r="BY44" i="45"/>
  <c r="CC61" i="45"/>
  <c r="CD61" i="45" s="1"/>
  <c r="BY24" i="45"/>
  <c r="BX27" i="45"/>
  <c r="BY14" i="45"/>
  <c r="BX17" i="45"/>
  <c r="CB14" i="45"/>
  <c r="BT66" i="45"/>
  <c r="CF62" i="41"/>
  <c r="CG59" i="41"/>
  <c r="CF57" i="41"/>
  <c r="CG54" i="41"/>
  <c r="BZ54" i="41"/>
  <c r="BU62" i="41"/>
  <c r="BW65" i="48"/>
  <c r="BN27" i="48"/>
  <c r="CC35" i="48"/>
  <c r="CD35" i="48" s="1"/>
  <c r="BO67" i="48"/>
  <c r="BW66" i="48"/>
  <c r="CB56" i="48"/>
  <c r="CC56" i="48" s="1"/>
  <c r="CD56" i="48" s="1"/>
  <c r="BN49" i="48"/>
  <c r="BM52" i="48"/>
  <c r="BN52" i="48" s="1"/>
  <c r="CC41" i="48"/>
  <c r="CD41" i="48" s="1"/>
  <c r="BU35" i="48"/>
  <c r="BV35" i="48" s="1"/>
  <c r="BM65" i="48"/>
  <c r="BN65" i="48" s="1"/>
  <c r="BN10" i="48"/>
  <c r="DJ41" i="48"/>
  <c r="CE41" i="48" s="1"/>
  <c r="DJ36" i="48"/>
  <c r="CE36" i="48" s="1"/>
  <c r="DJ26" i="48"/>
  <c r="CE26" i="48" s="1"/>
  <c r="DK7" i="48"/>
  <c r="BW32" i="48"/>
  <c r="BW37" i="48"/>
  <c r="BW52" i="48"/>
  <c r="BU40" i="48"/>
  <c r="BV40" i="48" s="1"/>
  <c r="BQ17" i="48"/>
  <c r="BR17" i="48" s="1"/>
  <c r="BR14" i="48"/>
  <c r="BX66" i="48"/>
  <c r="BY11" i="48"/>
  <c r="BX22" i="48"/>
  <c r="BY19" i="48"/>
  <c r="BY25" i="48"/>
  <c r="BZ25" i="48" s="1"/>
  <c r="CA25" i="48" s="1"/>
  <c r="CB25" i="48" s="1"/>
  <c r="CC25" i="48" s="1"/>
  <c r="CD25" i="48" s="1"/>
  <c r="BX32" i="48"/>
  <c r="BY29" i="48"/>
  <c r="BY36" i="48"/>
  <c r="BZ36" i="48" s="1"/>
  <c r="CA36" i="48" s="1"/>
  <c r="CB36" i="48" s="1"/>
  <c r="CC36" i="48" s="1"/>
  <c r="CD36" i="48" s="1"/>
  <c r="BX47" i="48"/>
  <c r="BY44" i="48"/>
  <c r="BY50" i="48"/>
  <c r="BZ50" i="48" s="1"/>
  <c r="CA50" i="48" s="1"/>
  <c r="CB50" i="48" s="1"/>
  <c r="CC50" i="48" s="1"/>
  <c r="CD50" i="48" s="1"/>
  <c r="BY56" i="48"/>
  <c r="BZ56" i="48" s="1"/>
  <c r="BM37" i="48"/>
  <c r="BN37" i="48" s="1"/>
  <c r="BN34" i="48"/>
  <c r="BQ52" i="48"/>
  <c r="BR52" i="48" s="1"/>
  <c r="BR49" i="48"/>
  <c r="BS49" i="48" s="1"/>
  <c r="BS52" i="48" s="1"/>
  <c r="BQ22" i="48"/>
  <c r="BR22" i="48" s="1"/>
  <c r="BR19" i="48"/>
  <c r="BS19" i="48" s="1"/>
  <c r="BM47" i="48"/>
  <c r="BN47" i="48" s="1"/>
  <c r="BN44" i="48"/>
  <c r="BM22" i="48"/>
  <c r="BN22" i="48" s="1"/>
  <c r="BN19" i="48"/>
  <c r="BS57" i="48"/>
  <c r="BT54" i="48"/>
  <c r="BE66" i="48"/>
  <c r="BF66" i="48" s="1"/>
  <c r="BF11" i="48"/>
  <c r="BW64" i="48"/>
  <c r="BW12" i="48"/>
  <c r="BW47" i="48"/>
  <c r="BQ57" i="48"/>
  <c r="BR57" i="48" s="1"/>
  <c r="BR54" i="48"/>
  <c r="BX65" i="48"/>
  <c r="BY10" i="48"/>
  <c r="BY20" i="48"/>
  <c r="BZ20" i="48" s="1"/>
  <c r="CA20" i="48" s="1"/>
  <c r="CB20" i="48" s="1"/>
  <c r="CC20" i="48" s="1"/>
  <c r="CD20" i="48" s="1"/>
  <c r="BY26" i="48"/>
  <c r="BZ26" i="48" s="1"/>
  <c r="CA26" i="48" s="1"/>
  <c r="CB26" i="48" s="1"/>
  <c r="CC26" i="48" s="1"/>
  <c r="CD26" i="48" s="1"/>
  <c r="BY35" i="48"/>
  <c r="BZ35" i="48" s="1"/>
  <c r="BX42" i="48"/>
  <c r="BY39" i="48"/>
  <c r="BY46" i="48"/>
  <c r="BZ46" i="48" s="1"/>
  <c r="CA46" i="48" s="1"/>
  <c r="CB46" i="48" s="1"/>
  <c r="CC46" i="48" s="1"/>
  <c r="CD46" i="48" s="1"/>
  <c r="BY51" i="48"/>
  <c r="BZ51" i="48" s="1"/>
  <c r="CA51" i="48" s="1"/>
  <c r="CB51" i="48" s="1"/>
  <c r="CC51" i="48" s="1"/>
  <c r="CD51" i="48" s="1"/>
  <c r="BX62" i="48"/>
  <c r="BY59" i="48"/>
  <c r="BT17" i="48"/>
  <c r="BU14" i="48"/>
  <c r="BR29" i="48"/>
  <c r="BS29" i="48" s="1"/>
  <c r="BQ32" i="48"/>
  <c r="BR32" i="48" s="1"/>
  <c r="BM17" i="48"/>
  <c r="BN17" i="48" s="1"/>
  <c r="BN14" i="48"/>
  <c r="BM42" i="48"/>
  <c r="BN42" i="48" s="1"/>
  <c r="BN39" i="48"/>
  <c r="CB9" i="48"/>
  <c r="BQ37" i="48"/>
  <c r="BR37" i="48" s="1"/>
  <c r="BR34" i="48"/>
  <c r="BS34" i="48" s="1"/>
  <c r="BM12" i="48"/>
  <c r="BN12" i="48" s="1"/>
  <c r="BN9" i="48"/>
  <c r="BW27" i="48"/>
  <c r="BQ27" i="48"/>
  <c r="BR27" i="48" s="1"/>
  <c r="BR24" i="48"/>
  <c r="BS24" i="48" s="1"/>
  <c r="DX41" i="48"/>
  <c r="CF41" i="48" s="1"/>
  <c r="DX36" i="48"/>
  <c r="CF36" i="48" s="1"/>
  <c r="DX26" i="48"/>
  <c r="CF26" i="48" s="1"/>
  <c r="DY7" i="48"/>
  <c r="BY15" i="48"/>
  <c r="BZ15" i="48" s="1"/>
  <c r="CA15" i="48" s="1"/>
  <c r="CC15" i="48" s="1"/>
  <c r="CD15" i="48" s="1"/>
  <c r="BY21" i="48"/>
  <c r="BZ21" i="48" s="1"/>
  <c r="CA21" i="48" s="1"/>
  <c r="CB21" i="48" s="1"/>
  <c r="CC21" i="48" s="1"/>
  <c r="CD21" i="48" s="1"/>
  <c r="BX17" i="48"/>
  <c r="BY14" i="48"/>
  <c r="BY31" i="48"/>
  <c r="BZ31" i="48" s="1"/>
  <c r="CA31" i="48" s="1"/>
  <c r="CB31" i="48" s="1"/>
  <c r="CC31" i="48" s="1"/>
  <c r="CD31" i="48" s="1"/>
  <c r="BY40" i="48"/>
  <c r="BZ40" i="48" s="1"/>
  <c r="CA40" i="48" s="1"/>
  <c r="CC40" i="48" s="1"/>
  <c r="CD40" i="48" s="1"/>
  <c r="BY45" i="48"/>
  <c r="BZ45" i="48" s="1"/>
  <c r="CA45" i="48" s="1"/>
  <c r="CB45" i="48" s="1"/>
  <c r="CC45" i="48" s="1"/>
  <c r="CD45" i="48" s="1"/>
  <c r="BX57" i="48"/>
  <c r="BY54" i="48"/>
  <c r="BY60" i="48"/>
  <c r="BZ60" i="48" s="1"/>
  <c r="CA60" i="48" s="1"/>
  <c r="CB60" i="48" s="1"/>
  <c r="CC60" i="48" s="1"/>
  <c r="CD60" i="48" s="1"/>
  <c r="BU47" i="48"/>
  <c r="BV44" i="48"/>
  <c r="BT62" i="48"/>
  <c r="BQ62" i="48"/>
  <c r="BR62" i="48" s="1"/>
  <c r="BR59" i="48"/>
  <c r="BS59" i="48" s="1"/>
  <c r="BS62" i="48" s="1"/>
  <c r="BQ42" i="48"/>
  <c r="BR42" i="48" s="1"/>
  <c r="BR39" i="48"/>
  <c r="BS39" i="48" s="1"/>
  <c r="BQ66" i="48"/>
  <c r="BR66" i="48" s="1"/>
  <c r="BR11" i="48"/>
  <c r="BS11" i="48" s="1"/>
  <c r="BQ65" i="48"/>
  <c r="BR65" i="48" s="1"/>
  <c r="BR10" i="48"/>
  <c r="BS10" i="48" s="1"/>
  <c r="BK62" i="48"/>
  <c r="BM59" i="48"/>
  <c r="AX64" i="48"/>
  <c r="AW67" i="48"/>
  <c r="AX67" i="48" s="1"/>
  <c r="BS17" i="48"/>
  <c r="BJ64" i="48"/>
  <c r="BI67" i="48"/>
  <c r="BJ67" i="48" s="1"/>
  <c r="BT9" i="48"/>
  <c r="BE22" i="48"/>
  <c r="BF22" i="48" s="1"/>
  <c r="BF19" i="48"/>
  <c r="BQ64" i="48"/>
  <c r="BQ12" i="48"/>
  <c r="BR12" i="48" s="1"/>
  <c r="BR9" i="48"/>
  <c r="BK32" i="48"/>
  <c r="BM29" i="48"/>
  <c r="BL67" i="48"/>
  <c r="BE64" i="48"/>
  <c r="BE12" i="48"/>
  <c r="BF12" i="48" s="1"/>
  <c r="BF9" i="48"/>
  <c r="BW17" i="48"/>
  <c r="BQ47" i="48"/>
  <c r="BR47" i="48" s="1"/>
  <c r="BR44" i="48"/>
  <c r="BX64" i="48"/>
  <c r="BY9" i="48"/>
  <c r="BX12" i="48"/>
  <c r="BY16" i="48"/>
  <c r="BZ16" i="48" s="1"/>
  <c r="CA16" i="48" s="1"/>
  <c r="CB16" i="48" s="1"/>
  <c r="CC16" i="48" s="1"/>
  <c r="CD16" i="48" s="1"/>
  <c r="BY24" i="48"/>
  <c r="BX27" i="48"/>
  <c r="BY30" i="48"/>
  <c r="BZ30" i="48" s="1"/>
  <c r="CA30" i="48" s="1"/>
  <c r="CB30" i="48" s="1"/>
  <c r="CC30" i="48" s="1"/>
  <c r="CD30" i="48" s="1"/>
  <c r="BX37" i="48"/>
  <c r="BY34" i="48"/>
  <c r="BY41" i="48"/>
  <c r="BZ41" i="48" s="1"/>
  <c r="BX52" i="48"/>
  <c r="BY49" i="48"/>
  <c r="BY55" i="48"/>
  <c r="BZ55" i="48" s="1"/>
  <c r="CA55" i="48" s="1"/>
  <c r="CB55" i="48" s="1"/>
  <c r="CC55" i="48" s="1"/>
  <c r="CD55" i="48" s="1"/>
  <c r="BY61" i="48"/>
  <c r="BZ61" i="48" s="1"/>
  <c r="CA61" i="48" s="1"/>
  <c r="CC61" i="48" s="1"/>
  <c r="CD61" i="48" s="1"/>
  <c r="BT52" i="48"/>
  <c r="BM66" i="48"/>
  <c r="BN66" i="48" s="1"/>
  <c r="CG26" i="29" l="1"/>
  <c r="CH26" i="29" s="1"/>
  <c r="CK15" i="29"/>
  <c r="CL15" i="29" s="1"/>
  <c r="BV17" i="41"/>
  <c r="CG21" i="41"/>
  <c r="CH21" i="41" s="1"/>
  <c r="BU52" i="29"/>
  <c r="BV52" i="29" s="1"/>
  <c r="CK36" i="29"/>
  <c r="CL36" i="29" s="1"/>
  <c r="BY64" i="29"/>
  <c r="BZ64" i="29" s="1"/>
  <c r="BY32" i="29"/>
  <c r="BZ32" i="29" s="1"/>
  <c r="CG15" i="41"/>
  <c r="CH15" i="41" s="1"/>
  <c r="CJ15" i="41" s="1"/>
  <c r="CK15" i="41" s="1"/>
  <c r="CL15" i="41" s="1"/>
  <c r="BZ19" i="29"/>
  <c r="BZ32" i="41"/>
  <c r="CG31" i="41"/>
  <c r="CH31" i="41" s="1"/>
  <c r="CJ31" i="41" s="1"/>
  <c r="CK31" i="41" s="1"/>
  <c r="CL31" i="41" s="1"/>
  <c r="CI30" i="41"/>
  <c r="CG40" i="41"/>
  <c r="CH40" i="41" s="1"/>
  <c r="CJ40" i="41" s="1"/>
  <c r="CK40" i="41" s="1"/>
  <c r="CL40" i="41" s="1"/>
  <c r="CG45" i="29"/>
  <c r="CH45" i="29" s="1"/>
  <c r="BZ62" i="29"/>
  <c r="CG50" i="41"/>
  <c r="CH50" i="41" s="1"/>
  <c r="CJ50" i="41" s="1"/>
  <c r="CK50" i="41" s="1"/>
  <c r="CL50" i="41" s="1"/>
  <c r="BU27" i="29"/>
  <c r="BV27" i="29" s="1"/>
  <c r="CA65" i="29"/>
  <c r="CA27" i="29"/>
  <c r="CK16" i="29"/>
  <c r="CL16" i="29" s="1"/>
  <c r="BU62" i="29"/>
  <c r="BV62" i="29" s="1"/>
  <c r="CC24" i="29"/>
  <c r="CD24" i="29" s="1"/>
  <c r="CA27" i="41"/>
  <c r="BU32" i="41"/>
  <c r="BV32" i="41" s="1"/>
  <c r="BV62" i="41"/>
  <c r="CK60" i="29"/>
  <c r="CL60" i="29" s="1"/>
  <c r="CK51" i="29"/>
  <c r="CL51" i="29" s="1"/>
  <c r="BU42" i="41"/>
  <c r="BV42" i="41" s="1"/>
  <c r="CK20" i="29"/>
  <c r="CL20" i="29" s="1"/>
  <c r="CA66" i="29"/>
  <c r="CK56" i="29"/>
  <c r="CL56" i="29" s="1"/>
  <c r="CG51" i="41"/>
  <c r="CH51" i="41" s="1"/>
  <c r="CJ51" i="41" s="1"/>
  <c r="CK51" i="41" s="1"/>
  <c r="CL51" i="41" s="1"/>
  <c r="CI46" i="41"/>
  <c r="CK46" i="41" s="1"/>
  <c r="CL46" i="41" s="1"/>
  <c r="BV37" i="29"/>
  <c r="CA65" i="41"/>
  <c r="CC20" i="29"/>
  <c r="CD20" i="29" s="1"/>
  <c r="CG9" i="41"/>
  <c r="CH9" i="41" s="1"/>
  <c r="CJ9" i="41" s="1"/>
  <c r="BY12" i="41"/>
  <c r="BZ12" i="41" s="1"/>
  <c r="BY64" i="41"/>
  <c r="BZ64" i="41" s="1"/>
  <c r="BY22" i="29"/>
  <c r="BZ22" i="29" s="1"/>
  <c r="BV22" i="41"/>
  <c r="CE22" i="41"/>
  <c r="CE27" i="29"/>
  <c r="CG39" i="41"/>
  <c r="BY47" i="41"/>
  <c r="BZ47" i="41" s="1"/>
  <c r="BY22" i="41"/>
  <c r="BZ22" i="41" s="1"/>
  <c r="BY62" i="41"/>
  <c r="BZ62" i="41" s="1"/>
  <c r="CG60" i="29"/>
  <c r="CH60" i="29" s="1"/>
  <c r="CG64" i="46"/>
  <c r="CH64" i="46" s="1"/>
  <c r="CG36" i="29"/>
  <c r="CH36" i="29" s="1"/>
  <c r="CG41" i="41"/>
  <c r="CH41" i="41" s="1"/>
  <c r="CJ41" i="41" s="1"/>
  <c r="CK41" i="41" s="1"/>
  <c r="CL41" i="41" s="1"/>
  <c r="CG51" i="29"/>
  <c r="CH51" i="29" s="1"/>
  <c r="CG20" i="29"/>
  <c r="CH20" i="29" s="1"/>
  <c r="CI65" i="46"/>
  <c r="CK35" i="29"/>
  <c r="CL35" i="29" s="1"/>
  <c r="CA57" i="29"/>
  <c r="BV14" i="41"/>
  <c r="BY42" i="29"/>
  <c r="BZ42" i="29" s="1"/>
  <c r="CK45" i="29"/>
  <c r="CL45" i="29" s="1"/>
  <c r="CA67" i="46"/>
  <c r="BY27" i="41"/>
  <c r="BZ27" i="41" s="1"/>
  <c r="BU12" i="29"/>
  <c r="BV12" i="29" s="1"/>
  <c r="CD65" i="46"/>
  <c r="CC57" i="46"/>
  <c r="CD57" i="46" s="1"/>
  <c r="BU65" i="29"/>
  <c r="BV65" i="29" s="1"/>
  <c r="CB17" i="29"/>
  <c r="BY17" i="29"/>
  <c r="BZ17" i="29" s="1"/>
  <c r="BU66" i="41"/>
  <c r="BV66" i="41" s="1"/>
  <c r="BY57" i="41"/>
  <c r="BZ57" i="41" s="1"/>
  <c r="CB57" i="41"/>
  <c r="CO41" i="46"/>
  <c r="CP41" i="46" s="1"/>
  <c r="CQ41" i="46" s="1"/>
  <c r="CS41" i="46" s="1"/>
  <c r="CT41" i="46" s="1"/>
  <c r="CG12" i="46"/>
  <c r="CH12" i="46" s="1"/>
  <c r="CI66" i="46"/>
  <c r="CK46" i="29"/>
  <c r="CL46" i="29" s="1"/>
  <c r="CI37" i="46"/>
  <c r="CG25" i="29"/>
  <c r="CH25" i="29" s="1"/>
  <c r="CJ25" i="29" s="1"/>
  <c r="CK25" i="29" s="1"/>
  <c r="CL25" i="29" s="1"/>
  <c r="CE47" i="29"/>
  <c r="CI20" i="41"/>
  <c r="CK20" i="41" s="1"/>
  <c r="CL20" i="41" s="1"/>
  <c r="CE32" i="41"/>
  <c r="CG54" i="29"/>
  <c r="CH54" i="29" s="1"/>
  <c r="CJ54" i="29" s="1"/>
  <c r="CG55" i="29"/>
  <c r="CH55" i="29" s="1"/>
  <c r="CG24" i="29"/>
  <c r="CH24" i="29" s="1"/>
  <c r="CI24" i="29" s="1"/>
  <c r="CI27" i="29" s="1"/>
  <c r="CG16" i="41"/>
  <c r="CH16" i="41" s="1"/>
  <c r="CJ16" i="41" s="1"/>
  <c r="CK16" i="41" s="1"/>
  <c r="CL16" i="41" s="1"/>
  <c r="BT67" i="41"/>
  <c r="BT67" i="29"/>
  <c r="CK26" i="29"/>
  <c r="CL26" i="29" s="1"/>
  <c r="CG37" i="46"/>
  <c r="CH37" i="46" s="1"/>
  <c r="CG61" i="29"/>
  <c r="CH61" i="29" s="1"/>
  <c r="CJ61" i="29" s="1"/>
  <c r="CK61" i="29" s="1"/>
  <c r="CL61" i="29" s="1"/>
  <c r="BV66" i="29"/>
  <c r="CI42" i="41"/>
  <c r="CG62" i="46"/>
  <c r="CH62" i="46" s="1"/>
  <c r="CG32" i="46"/>
  <c r="CH32" i="46" s="1"/>
  <c r="CH14" i="46"/>
  <c r="BY42" i="41"/>
  <c r="BZ42" i="41" s="1"/>
  <c r="CO51" i="46"/>
  <c r="CP51" i="46" s="1"/>
  <c r="CG42" i="46"/>
  <c r="CH42" i="46" s="1"/>
  <c r="BQ67" i="29"/>
  <c r="BR67" i="29" s="1"/>
  <c r="BY67" i="46"/>
  <c r="BZ67" i="46" s="1"/>
  <c r="BQ67" i="41"/>
  <c r="BR67" i="41" s="1"/>
  <c r="CG47" i="46"/>
  <c r="CH47" i="46" s="1"/>
  <c r="CJ52" i="46"/>
  <c r="BM67" i="29"/>
  <c r="BN67" i="29" s="1"/>
  <c r="CG65" i="46"/>
  <c r="CH65" i="46" s="1"/>
  <c r="CC47" i="46"/>
  <c r="CD47" i="46" s="1"/>
  <c r="CG57" i="46"/>
  <c r="CH57" i="46" s="1"/>
  <c r="CO36" i="46"/>
  <c r="CP36" i="46" s="1"/>
  <c r="CQ36" i="46" s="1"/>
  <c r="CS36" i="46" s="1"/>
  <c r="CT36" i="46" s="1"/>
  <c r="CB17" i="41"/>
  <c r="BU65" i="41"/>
  <c r="BV65" i="41" s="1"/>
  <c r="BY37" i="41"/>
  <c r="BZ37" i="41" s="1"/>
  <c r="CG17" i="46"/>
  <c r="CH17" i="46" s="1"/>
  <c r="CG22" i="46"/>
  <c r="CH22" i="46" s="1"/>
  <c r="CS25" i="46"/>
  <c r="CT25" i="46" s="1"/>
  <c r="BS67" i="29"/>
  <c r="BY65" i="29"/>
  <c r="BZ65" i="29" s="1"/>
  <c r="CO56" i="46"/>
  <c r="CP56" i="46" s="1"/>
  <c r="CQ56" i="46" s="1"/>
  <c r="CS56" i="46" s="1"/>
  <c r="CT56" i="46" s="1"/>
  <c r="CC57" i="41"/>
  <c r="BY66" i="41"/>
  <c r="BZ66" i="41" s="1"/>
  <c r="BY65" i="41"/>
  <c r="BZ65" i="41" s="1"/>
  <c r="CB65" i="41"/>
  <c r="CO9" i="46"/>
  <c r="CP9" i="46" s="1"/>
  <c r="CG52" i="46"/>
  <c r="CH52" i="46" s="1"/>
  <c r="CC17" i="29"/>
  <c r="CD17" i="29" s="1"/>
  <c r="CC42" i="29"/>
  <c r="CC37" i="29"/>
  <c r="CD37" i="29" s="1"/>
  <c r="CO16" i="46"/>
  <c r="CP16" i="46" s="1"/>
  <c r="CQ16" i="46" s="1"/>
  <c r="CS16" i="46" s="1"/>
  <c r="CT16" i="46" s="1"/>
  <c r="CO21" i="46"/>
  <c r="CP21" i="46" s="1"/>
  <c r="CQ21" i="46" s="1"/>
  <c r="CS21" i="46" s="1"/>
  <c r="CT21" i="46" s="1"/>
  <c r="BY17" i="41"/>
  <c r="BZ17" i="41" s="1"/>
  <c r="CG27" i="46"/>
  <c r="CH27" i="46" s="1"/>
  <c r="BY52" i="41"/>
  <c r="BZ52" i="41" s="1"/>
  <c r="BM67" i="41"/>
  <c r="BN67" i="41" s="1"/>
  <c r="BY37" i="29"/>
  <c r="BZ37" i="29" s="1"/>
  <c r="BY57" i="29"/>
  <c r="BZ57" i="29" s="1"/>
  <c r="CG66" i="46"/>
  <c r="CH66" i="46" s="1"/>
  <c r="CO46" i="46"/>
  <c r="CP46" i="46" s="1"/>
  <c r="CQ46" i="46" s="1"/>
  <c r="CS46" i="46" s="1"/>
  <c r="CT46" i="46" s="1"/>
  <c r="CR50" i="46"/>
  <c r="CS50" i="46" s="1"/>
  <c r="CT50" i="46" s="1"/>
  <c r="CO61" i="46"/>
  <c r="CP61" i="46" s="1"/>
  <c r="CQ61" i="46" s="1"/>
  <c r="CS61" i="46" s="1"/>
  <c r="CT61" i="46" s="1"/>
  <c r="CO60" i="46"/>
  <c r="CP60" i="46" s="1"/>
  <c r="CQ60" i="46" s="1"/>
  <c r="CS60" i="46" s="1"/>
  <c r="CT60" i="46" s="1"/>
  <c r="CO26" i="46"/>
  <c r="CP26" i="46" s="1"/>
  <c r="CS51" i="46"/>
  <c r="CT51" i="46" s="1"/>
  <c r="CJ47" i="46"/>
  <c r="CC50" i="29"/>
  <c r="CJ62" i="46"/>
  <c r="CR10" i="46"/>
  <c r="CS10" i="46" s="1"/>
  <c r="CO25" i="46"/>
  <c r="CP25" i="46" s="1"/>
  <c r="CK37" i="46"/>
  <c r="CA22" i="41"/>
  <c r="CO40" i="46"/>
  <c r="CP40" i="46" s="1"/>
  <c r="CQ40" i="46" s="1"/>
  <c r="CS40" i="46" s="1"/>
  <c r="CT40" i="46" s="1"/>
  <c r="CR15" i="46"/>
  <c r="CS15" i="46" s="1"/>
  <c r="CT15" i="46" s="1"/>
  <c r="CO45" i="46"/>
  <c r="CP45" i="46" s="1"/>
  <c r="CR59" i="46"/>
  <c r="CR62" i="46" s="1"/>
  <c r="BY66" i="29"/>
  <c r="BZ66" i="29" s="1"/>
  <c r="CJ66" i="46"/>
  <c r="CI22" i="29"/>
  <c r="CO20" i="46"/>
  <c r="CP20" i="46" s="1"/>
  <c r="CQ20" i="46" s="1"/>
  <c r="CS20" i="46" s="1"/>
  <c r="CT20" i="46" s="1"/>
  <c r="CO31" i="46"/>
  <c r="CP31" i="46" s="1"/>
  <c r="CQ31" i="46" s="1"/>
  <c r="CS31" i="46" s="1"/>
  <c r="CT31" i="46" s="1"/>
  <c r="CD20" i="41"/>
  <c r="CC22" i="41"/>
  <c r="CI57" i="29"/>
  <c r="CK55" i="29"/>
  <c r="CL55" i="29" s="1"/>
  <c r="CK40" i="29"/>
  <c r="CL40" i="29" s="1"/>
  <c r="CC62" i="46"/>
  <c r="CD62" i="46" s="1"/>
  <c r="CD59" i="46"/>
  <c r="CA47" i="29"/>
  <c r="CC44" i="29"/>
  <c r="BV14" i="29"/>
  <c r="BU17" i="29"/>
  <c r="BV17" i="29" s="1"/>
  <c r="CI9" i="29"/>
  <c r="CE12" i="29"/>
  <c r="CE64" i="29"/>
  <c r="CE22" i="29"/>
  <c r="CE62" i="29"/>
  <c r="CJ42" i="46"/>
  <c r="CK39" i="46"/>
  <c r="CK31" i="46"/>
  <c r="CG41" i="29"/>
  <c r="CH41" i="29" s="1"/>
  <c r="CJ41" i="29" s="1"/>
  <c r="CK41" i="29" s="1"/>
  <c r="CL41" i="29" s="1"/>
  <c r="CJ65" i="46"/>
  <c r="CK10" i="46"/>
  <c r="CI54" i="41"/>
  <c r="CI57" i="41" s="1"/>
  <c r="CE57" i="41"/>
  <c r="CE47" i="41"/>
  <c r="BW67" i="29"/>
  <c r="CD29" i="46"/>
  <c r="CC32" i="46"/>
  <c r="CD32" i="46" s="1"/>
  <c r="CR34" i="46"/>
  <c r="CR37" i="46" s="1"/>
  <c r="CN37" i="46"/>
  <c r="CR24" i="46"/>
  <c r="CR27" i="46" s="1"/>
  <c r="CN27" i="46"/>
  <c r="CR49" i="46"/>
  <c r="CN52" i="46"/>
  <c r="CR39" i="46"/>
  <c r="CR42" i="46" s="1"/>
  <c r="CN42" i="46"/>
  <c r="CR14" i="46"/>
  <c r="CS14" i="46" s="1"/>
  <c r="CN17" i="46"/>
  <c r="CA42" i="29"/>
  <c r="CJ57" i="46"/>
  <c r="CK54" i="46"/>
  <c r="CS45" i="46"/>
  <c r="CT45" i="46" s="1"/>
  <c r="CI39" i="29"/>
  <c r="CI42" i="29" s="1"/>
  <c r="CE42" i="29"/>
  <c r="CE65" i="29"/>
  <c r="CI10" i="29"/>
  <c r="CI65" i="29" s="1"/>
  <c r="CE32" i="29"/>
  <c r="CI29" i="29"/>
  <c r="CI32" i="29" s="1"/>
  <c r="CI14" i="29"/>
  <c r="CI17" i="29" s="1"/>
  <c r="CE17" i="29"/>
  <c r="CE66" i="29"/>
  <c r="CJ22" i="46"/>
  <c r="CK19" i="46"/>
  <c r="CI44" i="29"/>
  <c r="CI47" i="29" s="1"/>
  <c r="CI11" i="29"/>
  <c r="CI10" i="41"/>
  <c r="CE65" i="41"/>
  <c r="CE42" i="41"/>
  <c r="CE12" i="41"/>
  <c r="CE64" i="41"/>
  <c r="CE62" i="41"/>
  <c r="CD34" i="46"/>
  <c r="CC37" i="46"/>
  <c r="CD37" i="46" s="1"/>
  <c r="CN65" i="46"/>
  <c r="CN62" i="46"/>
  <c r="CK61" i="46"/>
  <c r="CG30" i="29"/>
  <c r="CH30" i="29" s="1"/>
  <c r="CJ30" i="29" s="1"/>
  <c r="CK30" i="29" s="1"/>
  <c r="CL30" i="29" s="1"/>
  <c r="CG60" i="41"/>
  <c r="CH60" i="41" s="1"/>
  <c r="CJ60" i="41" s="1"/>
  <c r="CK60" i="41" s="1"/>
  <c r="CL60" i="41" s="1"/>
  <c r="CK31" i="29"/>
  <c r="CL31" i="29" s="1"/>
  <c r="CA17" i="41"/>
  <c r="CC14" i="41"/>
  <c r="CJ64" i="46"/>
  <c r="CJ12" i="46"/>
  <c r="CA32" i="29"/>
  <c r="CC29" i="29"/>
  <c r="BW67" i="41"/>
  <c r="DK40" i="29"/>
  <c r="CM40" i="29" s="1"/>
  <c r="CQ40" i="29" s="1"/>
  <c r="DK25" i="29"/>
  <c r="CM25" i="29" s="1"/>
  <c r="CQ25" i="29" s="1"/>
  <c r="DK49" i="29"/>
  <c r="CM49" i="29" s="1"/>
  <c r="DK11" i="29"/>
  <c r="CM11" i="29" s="1"/>
  <c r="DK36" i="29"/>
  <c r="CM36" i="29" s="1"/>
  <c r="CQ36" i="29" s="1"/>
  <c r="DK24" i="29"/>
  <c r="CM24" i="29" s="1"/>
  <c r="CO24" i="29" s="1"/>
  <c r="DK55" i="29"/>
  <c r="CM55" i="29" s="1"/>
  <c r="CQ55" i="29" s="1"/>
  <c r="DK30" i="29"/>
  <c r="CM30" i="29" s="1"/>
  <c r="CO30" i="29" s="1"/>
  <c r="CP30" i="29" s="1"/>
  <c r="CQ30" i="29" s="1"/>
  <c r="CR30" i="29" s="1"/>
  <c r="CS30" i="29" s="1"/>
  <c r="CT30" i="29" s="1"/>
  <c r="DK14" i="29"/>
  <c r="CM14" i="29" s="1"/>
  <c r="CO14" i="29" s="1"/>
  <c r="DK16" i="29"/>
  <c r="CM16" i="29" s="1"/>
  <c r="CQ16" i="29" s="1"/>
  <c r="DK46" i="29"/>
  <c r="CM46" i="29" s="1"/>
  <c r="CO46" i="29" s="1"/>
  <c r="CP46" i="29" s="1"/>
  <c r="CQ46" i="29" s="1"/>
  <c r="DK35" i="29"/>
  <c r="CM35" i="29" s="1"/>
  <c r="CQ35" i="29" s="1"/>
  <c r="DK51" i="29"/>
  <c r="CM51" i="29" s="1"/>
  <c r="CQ51" i="29" s="1"/>
  <c r="DK34" i="29"/>
  <c r="CM34" i="29" s="1"/>
  <c r="CQ34" i="29" s="1"/>
  <c r="CS34" i="29" s="1"/>
  <c r="DK60" i="29"/>
  <c r="CM60" i="29" s="1"/>
  <c r="CQ60" i="29" s="1"/>
  <c r="DK19" i="29"/>
  <c r="CM19" i="29" s="1"/>
  <c r="CO19" i="29" s="1"/>
  <c r="DK10" i="29"/>
  <c r="CM10" i="29" s="1"/>
  <c r="CO10" i="29" s="1"/>
  <c r="DK41" i="29"/>
  <c r="CM41" i="29" s="1"/>
  <c r="CO41" i="29" s="1"/>
  <c r="CP41" i="29" s="1"/>
  <c r="CQ41" i="29" s="1"/>
  <c r="DK45" i="29"/>
  <c r="CM45" i="29" s="1"/>
  <c r="CQ45" i="29" s="1"/>
  <c r="DK54" i="29"/>
  <c r="CM54" i="29" s="1"/>
  <c r="DK50" i="29"/>
  <c r="CM50" i="29" s="1"/>
  <c r="CQ50" i="29" s="1"/>
  <c r="DK39" i="29"/>
  <c r="CM39" i="29" s="1"/>
  <c r="CO39" i="29" s="1"/>
  <c r="DK21" i="29"/>
  <c r="CM21" i="29" s="1"/>
  <c r="CO21" i="29" s="1"/>
  <c r="CP21" i="29" s="1"/>
  <c r="CQ21" i="29" s="1"/>
  <c r="DK61" i="29"/>
  <c r="CM61" i="29" s="1"/>
  <c r="CO61" i="29" s="1"/>
  <c r="CP61" i="29" s="1"/>
  <c r="CQ61" i="29" s="1"/>
  <c r="DK59" i="29"/>
  <c r="CM59" i="29" s="1"/>
  <c r="DK26" i="29"/>
  <c r="CM26" i="29" s="1"/>
  <c r="CQ26" i="29" s="1"/>
  <c r="DK20" i="29"/>
  <c r="CM20" i="29" s="1"/>
  <c r="CO20" i="29" s="1"/>
  <c r="CP20" i="29" s="1"/>
  <c r="CQ20" i="29" s="1"/>
  <c r="DK44" i="29"/>
  <c r="CM44" i="29" s="1"/>
  <c r="DK29" i="29"/>
  <c r="CM29" i="29" s="1"/>
  <c r="CO29" i="29" s="1"/>
  <c r="DK9" i="29"/>
  <c r="CM9" i="29" s="1"/>
  <c r="CO9" i="29" s="1"/>
  <c r="DK56" i="29"/>
  <c r="CM56" i="29" s="1"/>
  <c r="CO56" i="29" s="1"/>
  <c r="CP56" i="29" s="1"/>
  <c r="CQ56" i="29" s="1"/>
  <c r="DK15" i="29"/>
  <c r="CM15" i="29" s="1"/>
  <c r="CQ15" i="29" s="1"/>
  <c r="DK31" i="29"/>
  <c r="CM31" i="29" s="1"/>
  <c r="CQ31" i="29" s="1"/>
  <c r="CG46" i="29"/>
  <c r="CH46" i="29" s="1"/>
  <c r="CC17" i="46"/>
  <c r="CD17" i="46" s="1"/>
  <c r="CD14" i="46"/>
  <c r="CA12" i="41"/>
  <c r="CI11" i="41"/>
  <c r="CI66" i="41" s="1"/>
  <c r="CE66" i="41"/>
  <c r="DK20" i="41"/>
  <c r="CM20" i="41" s="1"/>
  <c r="CO20" i="41" s="1"/>
  <c r="CP20" i="41" s="1"/>
  <c r="DK59" i="41"/>
  <c r="CM59" i="41" s="1"/>
  <c r="DK25" i="41"/>
  <c r="CM25" i="41" s="1"/>
  <c r="CQ25" i="41" s="1"/>
  <c r="DK36" i="41"/>
  <c r="CM36" i="41" s="1"/>
  <c r="CO36" i="41" s="1"/>
  <c r="CP36" i="41" s="1"/>
  <c r="DK50" i="41"/>
  <c r="CM50" i="41" s="1"/>
  <c r="CQ50" i="41" s="1"/>
  <c r="DK29" i="41"/>
  <c r="CM29" i="41" s="1"/>
  <c r="CO29" i="41" s="1"/>
  <c r="DK60" i="41"/>
  <c r="CM60" i="41" s="1"/>
  <c r="CQ60" i="41" s="1"/>
  <c r="DK16" i="41"/>
  <c r="CM16" i="41" s="1"/>
  <c r="CQ16" i="41" s="1"/>
  <c r="DK49" i="41"/>
  <c r="CM49" i="41" s="1"/>
  <c r="CO49" i="41" s="1"/>
  <c r="DK21" i="41"/>
  <c r="CM21" i="41" s="1"/>
  <c r="CQ21" i="41" s="1"/>
  <c r="DK40" i="41"/>
  <c r="CM40" i="41" s="1"/>
  <c r="CQ40" i="41" s="1"/>
  <c r="DK39" i="41"/>
  <c r="CM39" i="41" s="1"/>
  <c r="CO39" i="41" s="1"/>
  <c r="DK35" i="41"/>
  <c r="CM35" i="41" s="1"/>
  <c r="CO35" i="41" s="1"/>
  <c r="CP35" i="41" s="1"/>
  <c r="DK41" i="41"/>
  <c r="CM41" i="41" s="1"/>
  <c r="CQ41" i="41" s="1"/>
  <c r="DK26" i="41"/>
  <c r="CM26" i="41" s="1"/>
  <c r="CQ26" i="41" s="1"/>
  <c r="DK24" i="41"/>
  <c r="CM24" i="41" s="1"/>
  <c r="CO24" i="41" s="1"/>
  <c r="DK9" i="41"/>
  <c r="CM9" i="41" s="1"/>
  <c r="CQ9" i="41" s="1"/>
  <c r="DK15" i="41"/>
  <c r="CM15" i="41" s="1"/>
  <c r="CO15" i="41" s="1"/>
  <c r="CP15" i="41" s="1"/>
  <c r="DK31" i="41"/>
  <c r="CM31" i="41" s="1"/>
  <c r="CQ31" i="41" s="1"/>
  <c r="DK10" i="41"/>
  <c r="CM10" i="41" s="1"/>
  <c r="CO10" i="41" s="1"/>
  <c r="DK55" i="41"/>
  <c r="CM55" i="41" s="1"/>
  <c r="CO55" i="41" s="1"/>
  <c r="CP55" i="41" s="1"/>
  <c r="DK56" i="41"/>
  <c r="CM56" i="41" s="1"/>
  <c r="CO56" i="41" s="1"/>
  <c r="CP56" i="41" s="1"/>
  <c r="DK44" i="41"/>
  <c r="CM44" i="41" s="1"/>
  <c r="CO44" i="41" s="1"/>
  <c r="DK14" i="41"/>
  <c r="CM14" i="41" s="1"/>
  <c r="CO14" i="41" s="1"/>
  <c r="DK45" i="41"/>
  <c r="CM45" i="41" s="1"/>
  <c r="CO45" i="41" s="1"/>
  <c r="CP45" i="41" s="1"/>
  <c r="DK61" i="41"/>
  <c r="CM61" i="41" s="1"/>
  <c r="CO61" i="41" s="1"/>
  <c r="CP61" i="41" s="1"/>
  <c r="DK11" i="41"/>
  <c r="CM11" i="41" s="1"/>
  <c r="CO11" i="41" s="1"/>
  <c r="DK54" i="41"/>
  <c r="CM54" i="41" s="1"/>
  <c r="CO54" i="41" s="1"/>
  <c r="DK34" i="41"/>
  <c r="CM34" i="41" s="1"/>
  <c r="CQ34" i="41" s="1"/>
  <c r="DK46" i="41"/>
  <c r="CM46" i="41" s="1"/>
  <c r="CQ46" i="41" s="1"/>
  <c r="DK51" i="41"/>
  <c r="CM51" i="41" s="1"/>
  <c r="CQ51" i="41" s="1"/>
  <c r="DK19" i="41"/>
  <c r="CM19" i="41" s="1"/>
  <c r="CO19" i="41" s="1"/>
  <c r="DK30" i="41"/>
  <c r="CM30" i="41" s="1"/>
  <c r="CQ30" i="41" s="1"/>
  <c r="CI14" i="41"/>
  <c r="CI17" i="41" s="1"/>
  <c r="CE17" i="41"/>
  <c r="CA64" i="29"/>
  <c r="CC9" i="29"/>
  <c r="CD9" i="29" s="1"/>
  <c r="CN22" i="46"/>
  <c r="CR19" i="46"/>
  <c r="CR22" i="46" s="1"/>
  <c r="CR11" i="46"/>
  <c r="CN66" i="46"/>
  <c r="CR54" i="46"/>
  <c r="CR57" i="46" s="1"/>
  <c r="CN57" i="46"/>
  <c r="CR44" i="46"/>
  <c r="CR47" i="46" s="1"/>
  <c r="CN47" i="46"/>
  <c r="CN12" i="46"/>
  <c r="CN64" i="46"/>
  <c r="CO55" i="46"/>
  <c r="CP55" i="46" s="1"/>
  <c r="CG50" i="29"/>
  <c r="CH50" i="29" s="1"/>
  <c r="CJ50" i="29" s="1"/>
  <c r="CK50" i="29" s="1"/>
  <c r="CL50" i="29" s="1"/>
  <c r="CG35" i="41"/>
  <c r="CH35" i="41" s="1"/>
  <c r="CJ35" i="41" s="1"/>
  <c r="CK35" i="41" s="1"/>
  <c r="CL35" i="41" s="1"/>
  <c r="CI59" i="29"/>
  <c r="CI62" i="29" s="1"/>
  <c r="CK21" i="29"/>
  <c r="CL21" i="29" s="1"/>
  <c r="BV19" i="29"/>
  <c r="BU22" i="29"/>
  <c r="BV22" i="29" s="1"/>
  <c r="CA62" i="29"/>
  <c r="CC59" i="29"/>
  <c r="CJ32" i="46"/>
  <c r="CK29" i="46"/>
  <c r="CE52" i="29"/>
  <c r="CI49" i="29"/>
  <c r="CI52" i="29" s="1"/>
  <c r="CE37" i="29"/>
  <c r="CE57" i="29"/>
  <c r="CB67" i="46"/>
  <c r="CJ27" i="46"/>
  <c r="CK24" i="46"/>
  <c r="CA64" i="41"/>
  <c r="CF67" i="46"/>
  <c r="BV54" i="29"/>
  <c r="BU57" i="29"/>
  <c r="BV57" i="29" s="1"/>
  <c r="CE27" i="41"/>
  <c r="CE37" i="41"/>
  <c r="CI49" i="41"/>
  <c r="CI52" i="41" s="1"/>
  <c r="CE52" i="41"/>
  <c r="CR29" i="46"/>
  <c r="CR32" i="46" s="1"/>
  <c r="CN32" i="46"/>
  <c r="CA57" i="41"/>
  <c r="CO35" i="46"/>
  <c r="CP35" i="46" s="1"/>
  <c r="CQ35" i="46" s="1"/>
  <c r="CS35" i="46" s="1"/>
  <c r="CT35" i="46" s="1"/>
  <c r="CG45" i="41"/>
  <c r="CH45" i="41" s="1"/>
  <c r="CJ45" i="41" s="1"/>
  <c r="CK45" i="41" s="1"/>
  <c r="CL45" i="41" s="1"/>
  <c r="CA12" i="29"/>
  <c r="CC30" i="42"/>
  <c r="CD30" i="42" s="1"/>
  <c r="CC41" i="42"/>
  <c r="CD41" i="42" s="1"/>
  <c r="BV32" i="40"/>
  <c r="CA42" i="42"/>
  <c r="BV57" i="40"/>
  <c r="CS17" i="53"/>
  <c r="CT17" i="53" s="1"/>
  <c r="CT14" i="53"/>
  <c r="CR67" i="53"/>
  <c r="CT39" i="53"/>
  <c r="CS42" i="53"/>
  <c r="CT42" i="53" s="1"/>
  <c r="CT24" i="53"/>
  <c r="CS27" i="53"/>
  <c r="CT27" i="53" s="1"/>
  <c r="CS37" i="53"/>
  <c r="CT37" i="53" s="1"/>
  <c r="CT34" i="53"/>
  <c r="CL64" i="53"/>
  <c r="CK67" i="53"/>
  <c r="CL67" i="53" s="1"/>
  <c r="CS52" i="53"/>
  <c r="CT52" i="53" s="1"/>
  <c r="CT49" i="53"/>
  <c r="CS32" i="53"/>
  <c r="CT32" i="53" s="1"/>
  <c r="CT29" i="53"/>
  <c r="CS47" i="53"/>
  <c r="CT47" i="53" s="1"/>
  <c r="CT44" i="53"/>
  <c r="CS62" i="53"/>
  <c r="CT62" i="53" s="1"/>
  <c r="CT59" i="53"/>
  <c r="CS66" i="53"/>
  <c r="CT66" i="53" s="1"/>
  <c r="CT11" i="53"/>
  <c r="CS22" i="53"/>
  <c r="CT22" i="53" s="1"/>
  <c r="CT19" i="53"/>
  <c r="CS65" i="53"/>
  <c r="CT65" i="53" s="1"/>
  <c r="CT10" i="53"/>
  <c r="CS64" i="53"/>
  <c r="CS12" i="53"/>
  <c r="CT12" i="53" s="1"/>
  <c r="CT9" i="53"/>
  <c r="CS57" i="53"/>
  <c r="CT57" i="53" s="1"/>
  <c r="CT54" i="53"/>
  <c r="CG60" i="48"/>
  <c r="CH60" i="48" s="1"/>
  <c r="CI60" i="48" s="1"/>
  <c r="CJ60" i="48" s="1"/>
  <c r="CK60" i="48" s="1"/>
  <c r="CL60" i="48" s="1"/>
  <c r="CI60" i="40"/>
  <c r="CK60" i="40" s="1"/>
  <c r="CL60" i="40" s="1"/>
  <c r="CK61" i="41"/>
  <c r="CL61" i="41" s="1"/>
  <c r="CC50" i="42"/>
  <c r="CD50" i="42" s="1"/>
  <c r="BN65" i="42"/>
  <c r="BN12" i="40"/>
  <c r="CI55" i="40"/>
  <c r="CK55" i="40" s="1"/>
  <c r="CL55" i="40" s="1"/>
  <c r="BV47" i="40"/>
  <c r="CC35" i="42"/>
  <c r="CD35" i="42" s="1"/>
  <c r="CG20" i="48"/>
  <c r="CH20" i="48" s="1"/>
  <c r="CI20" i="48" s="1"/>
  <c r="CJ20" i="48" s="1"/>
  <c r="CK20" i="48" s="1"/>
  <c r="CL20" i="48" s="1"/>
  <c r="CK25" i="41"/>
  <c r="CL25" i="41" s="1"/>
  <c r="BV27" i="40"/>
  <c r="CC31" i="45"/>
  <c r="CD31" i="45" s="1"/>
  <c r="CC45" i="45"/>
  <c r="CD45" i="45" s="1"/>
  <c r="BV57" i="41"/>
  <c r="CB57" i="42"/>
  <c r="CK56" i="41"/>
  <c r="CL56" i="41" s="1"/>
  <c r="CK55" i="41"/>
  <c r="CL55" i="41" s="1"/>
  <c r="CC51" i="45"/>
  <c r="CD51" i="45" s="1"/>
  <c r="CA52" i="45"/>
  <c r="CA52" i="42"/>
  <c r="CI64" i="46"/>
  <c r="CG45" i="48"/>
  <c r="CH45" i="48" s="1"/>
  <c r="CI45" i="48" s="1"/>
  <c r="CJ45" i="48" s="1"/>
  <c r="CK45" i="48" s="1"/>
  <c r="CL45" i="48" s="1"/>
  <c r="CK36" i="41"/>
  <c r="CL36" i="41" s="1"/>
  <c r="BV65" i="40"/>
  <c r="CG55" i="42"/>
  <c r="CH55" i="42" s="1"/>
  <c r="CI55" i="42" s="1"/>
  <c r="CG51" i="42"/>
  <c r="CH51" i="42" s="1"/>
  <c r="CI51" i="42" s="1"/>
  <c r="CK51" i="42" s="1"/>
  <c r="CL51" i="42" s="1"/>
  <c r="CG20" i="42"/>
  <c r="CH20" i="42" s="1"/>
  <c r="CI20" i="42" s="1"/>
  <c r="CG16" i="42"/>
  <c r="CH16" i="42" s="1"/>
  <c r="CI16" i="42" s="1"/>
  <c r="CG45" i="42"/>
  <c r="CH45" i="42" s="1"/>
  <c r="CI45" i="42" s="1"/>
  <c r="CK45" i="42" s="1"/>
  <c r="CL45" i="42" s="1"/>
  <c r="CM67" i="46"/>
  <c r="CG21" i="42"/>
  <c r="CH21" i="42" s="1"/>
  <c r="CI21" i="42" s="1"/>
  <c r="CE17" i="42"/>
  <c r="CI15" i="40"/>
  <c r="CK15" i="40" s="1"/>
  <c r="CL15" i="40" s="1"/>
  <c r="BV66" i="40"/>
  <c r="CG36" i="42"/>
  <c r="CH36" i="42" s="1"/>
  <c r="CI36" i="42" s="1"/>
  <c r="CK36" i="42" s="1"/>
  <c r="CL36" i="42" s="1"/>
  <c r="BM65" i="40"/>
  <c r="BN65" i="40" s="1"/>
  <c r="BW67" i="40"/>
  <c r="CC64" i="46"/>
  <c r="CD64" i="46" s="1"/>
  <c r="CR15" i="29"/>
  <c r="CG61" i="42"/>
  <c r="CH61" i="42" s="1"/>
  <c r="CI61" i="42" s="1"/>
  <c r="CK61" i="42" s="1"/>
  <c r="CL61" i="42" s="1"/>
  <c r="BX67" i="42"/>
  <c r="CB52" i="42"/>
  <c r="CR26" i="29"/>
  <c r="BU17" i="42"/>
  <c r="BV17" i="42" s="1"/>
  <c r="CR36" i="29"/>
  <c r="BU52" i="42"/>
  <c r="BV52" i="42" s="1"/>
  <c r="CR60" i="29"/>
  <c r="CJ19" i="42"/>
  <c r="CJ35" i="45"/>
  <c r="CI35" i="45"/>
  <c r="CI37" i="45" s="1"/>
  <c r="CJ50" i="45"/>
  <c r="CI50" i="45"/>
  <c r="CI52" i="45" s="1"/>
  <c r="CJ56" i="45"/>
  <c r="CI56" i="45"/>
  <c r="CJ26" i="45"/>
  <c r="CI26" i="45"/>
  <c r="BS22" i="42"/>
  <c r="BT19" i="42"/>
  <c r="CD54" i="29"/>
  <c r="CC57" i="29"/>
  <c r="BV64" i="46"/>
  <c r="BU67" i="46"/>
  <c r="BV67" i="46" s="1"/>
  <c r="BS22" i="40"/>
  <c r="BU19" i="40"/>
  <c r="CJ21" i="42"/>
  <c r="CE62" i="42"/>
  <c r="CG35" i="42"/>
  <c r="CH35" i="42" s="1"/>
  <c r="CI35" i="42"/>
  <c r="CK35" i="42" s="1"/>
  <c r="CL35" i="42" s="1"/>
  <c r="CI46" i="42"/>
  <c r="CG50" i="42"/>
  <c r="CH50" i="42" s="1"/>
  <c r="CI50" i="42" s="1"/>
  <c r="CJ41" i="42"/>
  <c r="CK41" i="42" s="1"/>
  <c r="CL41" i="42" s="1"/>
  <c r="CI49" i="42"/>
  <c r="CE52" i="42"/>
  <c r="CP29" i="46"/>
  <c r="CQ29" i="46" s="1"/>
  <c r="CJ17" i="29"/>
  <c r="BZ54" i="42"/>
  <c r="BY57" i="42"/>
  <c r="BZ57" i="42" s="1"/>
  <c r="BY66" i="42"/>
  <c r="BZ66" i="42" s="1"/>
  <c r="BZ11" i="42"/>
  <c r="BV44" i="29"/>
  <c r="BU47" i="29"/>
  <c r="BV47" i="29" s="1"/>
  <c r="CB47" i="42"/>
  <c r="BV54" i="42"/>
  <c r="BU57" i="42"/>
  <c r="BV57" i="42" s="1"/>
  <c r="CD49" i="46"/>
  <c r="CC52" i="46"/>
  <c r="CD52" i="46" s="1"/>
  <c r="CH10" i="29"/>
  <c r="CJ10" i="29" s="1"/>
  <c r="BS64" i="40"/>
  <c r="BS67" i="40" s="1"/>
  <c r="BZ10" i="42"/>
  <c r="BY65" i="42"/>
  <c r="BZ65" i="42" s="1"/>
  <c r="CG30" i="42"/>
  <c r="CH30" i="42" s="1"/>
  <c r="CI30" i="42" s="1"/>
  <c r="CF17" i="42"/>
  <c r="CG14" i="42"/>
  <c r="CJ49" i="42"/>
  <c r="CF52" i="42"/>
  <c r="CG49" i="42"/>
  <c r="CF27" i="42"/>
  <c r="CG24" i="42"/>
  <c r="BY66" i="40"/>
  <c r="BZ66" i="40" s="1"/>
  <c r="BZ11" i="40"/>
  <c r="DY24" i="48"/>
  <c r="CN24" i="48" s="1"/>
  <c r="DY19" i="48"/>
  <c r="CN19" i="48" s="1"/>
  <c r="DY60" i="48"/>
  <c r="CN60" i="48" s="1"/>
  <c r="DY56" i="48"/>
  <c r="CN56" i="48" s="1"/>
  <c r="DY49" i="48"/>
  <c r="CN49" i="48" s="1"/>
  <c r="DY34" i="48"/>
  <c r="CN34" i="48" s="1"/>
  <c r="DY31" i="48"/>
  <c r="CN31" i="48" s="1"/>
  <c r="DY11" i="48"/>
  <c r="CN11" i="48" s="1"/>
  <c r="DY54" i="48"/>
  <c r="CN54" i="48" s="1"/>
  <c r="DY10" i="48"/>
  <c r="CN10" i="48" s="1"/>
  <c r="DY44" i="48"/>
  <c r="CN44" i="48" s="1"/>
  <c r="DY61" i="48"/>
  <c r="CN61" i="48" s="1"/>
  <c r="DY25" i="48"/>
  <c r="CN25" i="48" s="1"/>
  <c r="DY59" i="48"/>
  <c r="CN59" i="48" s="1"/>
  <c r="DY35" i="48"/>
  <c r="CN35" i="48" s="1"/>
  <c r="DY50" i="48"/>
  <c r="CN50" i="48" s="1"/>
  <c r="DY9" i="48"/>
  <c r="CN9" i="48" s="1"/>
  <c r="DY29" i="48"/>
  <c r="CN29" i="48" s="1"/>
  <c r="DY21" i="48"/>
  <c r="CN21" i="48" s="1"/>
  <c r="DY55" i="48"/>
  <c r="CN55" i="48" s="1"/>
  <c r="DY45" i="48"/>
  <c r="CN45" i="48" s="1"/>
  <c r="DY51" i="48"/>
  <c r="CN51" i="48" s="1"/>
  <c r="DY39" i="48"/>
  <c r="CN39" i="48" s="1"/>
  <c r="DY46" i="48"/>
  <c r="CN46" i="48" s="1"/>
  <c r="DY40" i="48"/>
  <c r="CN40" i="48" s="1"/>
  <c r="DY30" i="48"/>
  <c r="CN30" i="48" s="1"/>
  <c r="DY20" i="48"/>
  <c r="CN20" i="48" s="1"/>
  <c r="DY15" i="48"/>
  <c r="CN15" i="48" s="1"/>
  <c r="DY16" i="48"/>
  <c r="CN16" i="48" s="1"/>
  <c r="DY14" i="48"/>
  <c r="CN14" i="48" s="1"/>
  <c r="CR15" i="41"/>
  <c r="CR55" i="41"/>
  <c r="CQ55" i="41"/>
  <c r="CR45" i="41"/>
  <c r="CJ21" i="45"/>
  <c r="CI21" i="45"/>
  <c r="CI22" i="45" s="1"/>
  <c r="CJ60" i="45"/>
  <c r="CI60" i="45"/>
  <c r="CJ26" i="42"/>
  <c r="CK26" i="42" s="1"/>
  <c r="CL26" i="42" s="1"/>
  <c r="CD10" i="42"/>
  <c r="CB17" i="42"/>
  <c r="CP54" i="46"/>
  <c r="CQ54" i="46" s="1"/>
  <c r="CP34" i="46"/>
  <c r="CQ34" i="46" s="1"/>
  <c r="BU46" i="42"/>
  <c r="BV46" i="42" s="1"/>
  <c r="BN12" i="42"/>
  <c r="CE12" i="42"/>
  <c r="CI29" i="42"/>
  <c r="CE32" i="42"/>
  <c r="CE66" i="42"/>
  <c r="CJ20" i="42"/>
  <c r="CG40" i="42"/>
  <c r="CH40" i="42" s="1"/>
  <c r="CI40" i="42" s="1"/>
  <c r="CE65" i="42"/>
  <c r="CG15" i="42"/>
  <c r="CH15" i="42" s="1"/>
  <c r="CI15" i="42"/>
  <c r="CK15" i="42" s="1"/>
  <c r="CL15" i="42" s="1"/>
  <c r="CA57" i="42"/>
  <c r="CJ22" i="29"/>
  <c r="CK19" i="29"/>
  <c r="BU34" i="42"/>
  <c r="CB20" i="42"/>
  <c r="CC20" i="42" s="1"/>
  <c r="CD20" i="42" s="1"/>
  <c r="CB26" i="40"/>
  <c r="CA26" i="40"/>
  <c r="CA66" i="40" s="1"/>
  <c r="BY52" i="40"/>
  <c r="BZ52" i="40" s="1"/>
  <c r="BZ49" i="40"/>
  <c r="CA49" i="40" s="1"/>
  <c r="CD24" i="46"/>
  <c r="CC27" i="46"/>
  <c r="CD27" i="46" s="1"/>
  <c r="CK26" i="41"/>
  <c r="CL26" i="41" s="1"/>
  <c r="BV24" i="42"/>
  <c r="BU27" i="42"/>
  <c r="BV27" i="42" s="1"/>
  <c r="CI52" i="46"/>
  <c r="CK49" i="46"/>
  <c r="BS37" i="40"/>
  <c r="BU34" i="40"/>
  <c r="CB25" i="42"/>
  <c r="CB27" i="42" s="1"/>
  <c r="CP14" i="46"/>
  <c r="CJ59" i="42"/>
  <c r="CF62" i="42"/>
  <c r="CG59" i="42"/>
  <c r="CG46" i="42"/>
  <c r="CH46" i="42" s="1"/>
  <c r="CJ9" i="42"/>
  <c r="CF64" i="42"/>
  <c r="CF12" i="42"/>
  <c r="CG9" i="42"/>
  <c r="CF22" i="42"/>
  <c r="CG19" i="42"/>
  <c r="DY29" i="42"/>
  <c r="CN29" i="42" s="1"/>
  <c r="DY55" i="42"/>
  <c r="CN55" i="42" s="1"/>
  <c r="CR55" i="42" s="1"/>
  <c r="DY56" i="42"/>
  <c r="CN56" i="42" s="1"/>
  <c r="DY45" i="42"/>
  <c r="CN45" i="42" s="1"/>
  <c r="DY19" i="42"/>
  <c r="CN19" i="42" s="1"/>
  <c r="DY30" i="42"/>
  <c r="CN30" i="42" s="1"/>
  <c r="DY21" i="42"/>
  <c r="CN21" i="42" s="1"/>
  <c r="DY59" i="42"/>
  <c r="CN59" i="42" s="1"/>
  <c r="DY9" i="42"/>
  <c r="CN9" i="42" s="1"/>
  <c r="DY50" i="42"/>
  <c r="CN50" i="42" s="1"/>
  <c r="DY20" i="42"/>
  <c r="CN20" i="42" s="1"/>
  <c r="DY46" i="42"/>
  <c r="CN46" i="42" s="1"/>
  <c r="DY41" i="42"/>
  <c r="CN41" i="42" s="1"/>
  <c r="DY25" i="42"/>
  <c r="CN25" i="42" s="1"/>
  <c r="DY11" i="42"/>
  <c r="CN11" i="42" s="1"/>
  <c r="DY44" i="42"/>
  <c r="CN44" i="42" s="1"/>
  <c r="DY60" i="42"/>
  <c r="CN60" i="42" s="1"/>
  <c r="DY26" i="42"/>
  <c r="CN26" i="42" s="1"/>
  <c r="DY51" i="42"/>
  <c r="CN51" i="42" s="1"/>
  <c r="DY24" i="42"/>
  <c r="CN24" i="42" s="1"/>
  <c r="DY61" i="42"/>
  <c r="CN61" i="42" s="1"/>
  <c r="DY31" i="42"/>
  <c r="CN31" i="42" s="1"/>
  <c r="DY15" i="42"/>
  <c r="CN15" i="42" s="1"/>
  <c r="DY39" i="42"/>
  <c r="CN39" i="42" s="1"/>
  <c r="DY34" i="42"/>
  <c r="CN34" i="42" s="1"/>
  <c r="DY40" i="42"/>
  <c r="CN40" i="42" s="1"/>
  <c r="DY10" i="42"/>
  <c r="CN10" i="42" s="1"/>
  <c r="DY35" i="42"/>
  <c r="CN35" i="42" s="1"/>
  <c r="DY14" i="42"/>
  <c r="CN14" i="42" s="1"/>
  <c r="CR14" i="42" s="1"/>
  <c r="DY49" i="42"/>
  <c r="CN49" i="42" s="1"/>
  <c r="DY36" i="42"/>
  <c r="CN36" i="42" s="1"/>
  <c r="DY54" i="42"/>
  <c r="CN54" i="42" s="1"/>
  <c r="DY16" i="42"/>
  <c r="CN16" i="42" s="1"/>
  <c r="CB60" i="42"/>
  <c r="CC60" i="42" s="1"/>
  <c r="CD60" i="42" s="1"/>
  <c r="BS62" i="42"/>
  <c r="BT59" i="42"/>
  <c r="CC40" i="40"/>
  <c r="CB42" i="40"/>
  <c r="BT64" i="40"/>
  <c r="BT67" i="40" s="1"/>
  <c r="BT42" i="40"/>
  <c r="BU39" i="40"/>
  <c r="CA65" i="45"/>
  <c r="CH59" i="29"/>
  <c r="CJ59" i="29" s="1"/>
  <c r="CC46" i="40"/>
  <c r="CD46" i="40" s="1"/>
  <c r="CB47" i="40"/>
  <c r="CD39" i="46"/>
  <c r="CC42" i="46"/>
  <c r="CD42" i="46" s="1"/>
  <c r="BT47" i="42"/>
  <c r="CA66" i="42"/>
  <c r="CB11" i="42"/>
  <c r="CC11" i="42" s="1"/>
  <c r="BN34" i="40"/>
  <c r="BM64" i="40"/>
  <c r="BM37" i="40"/>
  <c r="BN37" i="40" s="1"/>
  <c r="CP11" i="46"/>
  <c r="CP39" i="46"/>
  <c r="CQ39" i="46" s="1"/>
  <c r="CN42" i="29"/>
  <c r="CR20" i="29"/>
  <c r="CR31" i="29"/>
  <c r="CA32" i="45"/>
  <c r="CA66" i="45"/>
  <c r="CH34" i="29"/>
  <c r="CI34" i="29" s="1"/>
  <c r="CI37" i="29" s="1"/>
  <c r="CM67" i="45"/>
  <c r="BY17" i="42"/>
  <c r="BZ17" i="42" s="1"/>
  <c r="BZ14" i="42"/>
  <c r="CA14" i="42" s="1"/>
  <c r="CA17" i="42" s="1"/>
  <c r="BZ24" i="40"/>
  <c r="CA24" i="40" s="1"/>
  <c r="CC24" i="40" s="1"/>
  <c r="BY27" i="40"/>
  <c r="BZ27" i="40" s="1"/>
  <c r="DK21" i="40"/>
  <c r="CM21" i="40" s="1"/>
  <c r="CO21" i="40" s="1"/>
  <c r="CP21" i="40" s="1"/>
  <c r="DK36" i="40"/>
  <c r="CM36" i="40" s="1"/>
  <c r="CO36" i="40" s="1"/>
  <c r="CP36" i="40" s="1"/>
  <c r="DK34" i="40"/>
  <c r="CM34" i="40" s="1"/>
  <c r="DK26" i="40"/>
  <c r="CM26" i="40" s="1"/>
  <c r="CO26" i="40" s="1"/>
  <c r="CP26" i="40" s="1"/>
  <c r="DK9" i="40"/>
  <c r="CM9" i="40" s="1"/>
  <c r="DK59" i="40"/>
  <c r="CM59" i="40" s="1"/>
  <c r="DK61" i="40"/>
  <c r="CM61" i="40" s="1"/>
  <c r="CO61" i="40" s="1"/>
  <c r="CP61" i="40" s="1"/>
  <c r="CQ61" i="40" s="1"/>
  <c r="CS61" i="40" s="1"/>
  <c r="CT61" i="40" s="1"/>
  <c r="DK20" i="40"/>
  <c r="CM20" i="40" s="1"/>
  <c r="CO20" i="40" s="1"/>
  <c r="CP20" i="40" s="1"/>
  <c r="DK50" i="40"/>
  <c r="CM50" i="40" s="1"/>
  <c r="CO50" i="40" s="1"/>
  <c r="CP50" i="40" s="1"/>
  <c r="DK40" i="40"/>
  <c r="CM40" i="40" s="1"/>
  <c r="CO40" i="40" s="1"/>
  <c r="CP40" i="40" s="1"/>
  <c r="DK56" i="40"/>
  <c r="CM56" i="40" s="1"/>
  <c r="CO56" i="40" s="1"/>
  <c r="CP56" i="40" s="1"/>
  <c r="DK11" i="40"/>
  <c r="CM11" i="40" s="1"/>
  <c r="CO11" i="40" s="1"/>
  <c r="CP11" i="40" s="1"/>
  <c r="DK19" i="40"/>
  <c r="CM19" i="40" s="1"/>
  <c r="DK10" i="40"/>
  <c r="CM10" i="40" s="1"/>
  <c r="DK41" i="40"/>
  <c r="CM41" i="40" s="1"/>
  <c r="CO41" i="40" s="1"/>
  <c r="CP41" i="40" s="1"/>
  <c r="DK39" i="40"/>
  <c r="CM39" i="40" s="1"/>
  <c r="DK55" i="40"/>
  <c r="CM55" i="40" s="1"/>
  <c r="CO55" i="40" s="1"/>
  <c r="CP55" i="40" s="1"/>
  <c r="DK30" i="40"/>
  <c r="CM30" i="40" s="1"/>
  <c r="CO30" i="40" s="1"/>
  <c r="CP30" i="40" s="1"/>
  <c r="DK24" i="40"/>
  <c r="CM24" i="40" s="1"/>
  <c r="DK45" i="40"/>
  <c r="CM45" i="40" s="1"/>
  <c r="CO45" i="40" s="1"/>
  <c r="CP45" i="40" s="1"/>
  <c r="DK35" i="40"/>
  <c r="CM35" i="40" s="1"/>
  <c r="CO35" i="40" s="1"/>
  <c r="CP35" i="40" s="1"/>
  <c r="DK54" i="40"/>
  <c r="CM54" i="40" s="1"/>
  <c r="DK31" i="40"/>
  <c r="CM31" i="40" s="1"/>
  <c r="CO31" i="40" s="1"/>
  <c r="CP31" i="40" s="1"/>
  <c r="DK29" i="40"/>
  <c r="CM29" i="40" s="1"/>
  <c r="DK51" i="40"/>
  <c r="CM51" i="40" s="1"/>
  <c r="CO51" i="40" s="1"/>
  <c r="CP51" i="40" s="1"/>
  <c r="DK60" i="40"/>
  <c r="CM60" i="40" s="1"/>
  <c r="CO60" i="40" s="1"/>
  <c r="CP60" i="40" s="1"/>
  <c r="DK49" i="40"/>
  <c r="CM49" i="40" s="1"/>
  <c r="DK25" i="40"/>
  <c r="CM25" i="40" s="1"/>
  <c r="DK44" i="40"/>
  <c r="CM44" i="40" s="1"/>
  <c r="DK46" i="40"/>
  <c r="CM46" i="40" s="1"/>
  <c r="CO46" i="40" s="1"/>
  <c r="CP46" i="40" s="1"/>
  <c r="DK16" i="40"/>
  <c r="CM16" i="40" s="1"/>
  <c r="DK15" i="40"/>
  <c r="CM15" i="40" s="1"/>
  <c r="DK14" i="40"/>
  <c r="CM14" i="40" s="1"/>
  <c r="CJ56" i="40"/>
  <c r="CI56" i="40"/>
  <c r="CE62" i="40"/>
  <c r="CG59" i="40"/>
  <c r="CE37" i="40"/>
  <c r="CG34" i="40"/>
  <c r="CJ25" i="40"/>
  <c r="CI25" i="40"/>
  <c r="CJ30" i="40"/>
  <c r="CI30" i="40"/>
  <c r="BY64" i="40"/>
  <c r="BZ9" i="40"/>
  <c r="CA9" i="40" s="1"/>
  <c r="BY12" i="40"/>
  <c r="BZ12" i="40" s="1"/>
  <c r="CI16" i="40"/>
  <c r="CK16" i="40" s="1"/>
  <c r="CL16" i="40" s="1"/>
  <c r="CG31" i="48"/>
  <c r="CH31" i="48" s="1"/>
  <c r="CI31" i="48" s="1"/>
  <c r="CJ31" i="48" s="1"/>
  <c r="CK31" i="48" s="1"/>
  <c r="CL31" i="48" s="1"/>
  <c r="CG56" i="48"/>
  <c r="CH56" i="48" s="1"/>
  <c r="CI56" i="48" s="1"/>
  <c r="CJ56" i="48" s="1"/>
  <c r="CK56" i="48" s="1"/>
  <c r="CL56" i="48" s="1"/>
  <c r="CR61" i="41"/>
  <c r="CQ61" i="41"/>
  <c r="CR35" i="41"/>
  <c r="CR20" i="41"/>
  <c r="BV9" i="42"/>
  <c r="CG25" i="42"/>
  <c r="CH25" i="42" s="1"/>
  <c r="CI25" i="42" s="1"/>
  <c r="CK25" i="42" s="1"/>
  <c r="CL25" i="42" s="1"/>
  <c r="CE57" i="42"/>
  <c r="CI54" i="42"/>
  <c r="CC49" i="42"/>
  <c r="BZ10" i="40"/>
  <c r="BY65" i="40"/>
  <c r="BZ65" i="40" s="1"/>
  <c r="CA12" i="42"/>
  <c r="CB9" i="42"/>
  <c r="BV14" i="40"/>
  <c r="BU17" i="40"/>
  <c r="BV17" i="40" s="1"/>
  <c r="CJ54" i="42"/>
  <c r="CF57" i="42"/>
  <c r="CG54" i="42"/>
  <c r="CJ29" i="42"/>
  <c r="CF32" i="42"/>
  <c r="CG29" i="42"/>
  <c r="CJ34" i="42"/>
  <c r="CF37" i="42"/>
  <c r="CG34" i="42"/>
  <c r="CG41" i="42"/>
  <c r="CH41" i="42" s="1"/>
  <c r="CC10" i="29"/>
  <c r="CB65" i="29"/>
  <c r="CB12" i="29"/>
  <c r="BY37" i="40"/>
  <c r="BZ37" i="40" s="1"/>
  <c r="BZ34" i="40"/>
  <c r="CA34" i="40" s="1"/>
  <c r="CC15" i="40"/>
  <c r="CD15" i="40" s="1"/>
  <c r="CB17" i="40"/>
  <c r="BS65" i="42"/>
  <c r="BT10" i="42"/>
  <c r="CB36" i="42"/>
  <c r="CC36" i="42" s="1"/>
  <c r="CD36" i="42" s="1"/>
  <c r="BL67" i="40"/>
  <c r="CH9" i="29"/>
  <c r="CG12" i="29"/>
  <c r="CH12" i="29" s="1"/>
  <c r="CN32" i="29"/>
  <c r="CN12" i="29"/>
  <c r="CN64" i="29"/>
  <c r="CO54" i="29"/>
  <c r="CN57" i="29"/>
  <c r="CN47" i="29"/>
  <c r="CO44" i="29"/>
  <c r="CN65" i="29"/>
  <c r="CK39" i="29"/>
  <c r="CC39" i="42"/>
  <c r="BZ34" i="42"/>
  <c r="CA34" i="42" s="1"/>
  <c r="CA37" i="42" s="1"/>
  <c r="BY37" i="42"/>
  <c r="BZ37" i="42" s="1"/>
  <c r="BY32" i="42"/>
  <c r="BZ32" i="42" s="1"/>
  <c r="BZ29" i="42"/>
  <c r="CA29" i="42" s="1"/>
  <c r="CB21" i="42"/>
  <c r="CC21" i="42" s="1"/>
  <c r="CD21" i="42" s="1"/>
  <c r="BU64" i="29"/>
  <c r="CI47" i="46"/>
  <c r="CK44" i="46"/>
  <c r="CA47" i="40"/>
  <c r="CC44" i="40"/>
  <c r="CA17" i="40"/>
  <c r="CC14" i="40"/>
  <c r="CA65" i="42"/>
  <c r="BZ39" i="42"/>
  <c r="BY42" i="42"/>
  <c r="BZ42" i="42" s="1"/>
  <c r="CE17" i="40"/>
  <c r="CG14" i="40"/>
  <c r="CJ36" i="40"/>
  <c r="CI36" i="40"/>
  <c r="CE52" i="40"/>
  <c r="CG49" i="40"/>
  <c r="BV11" i="42"/>
  <c r="CJ16" i="42"/>
  <c r="DK40" i="48"/>
  <c r="CM40" i="48" s="1"/>
  <c r="DK35" i="48"/>
  <c r="CM35" i="48" s="1"/>
  <c r="DK11" i="48"/>
  <c r="CM11" i="48" s="1"/>
  <c r="DK55" i="48"/>
  <c r="CM55" i="48" s="1"/>
  <c r="DK10" i="48"/>
  <c r="CM10" i="48" s="1"/>
  <c r="DK54" i="48"/>
  <c r="CM54" i="48" s="1"/>
  <c r="DK49" i="48"/>
  <c r="CM49" i="48" s="1"/>
  <c r="DK51" i="48"/>
  <c r="CM51" i="48" s="1"/>
  <c r="DK59" i="48"/>
  <c r="CM59" i="48" s="1"/>
  <c r="DK61" i="48"/>
  <c r="CM61" i="48" s="1"/>
  <c r="DK45" i="48"/>
  <c r="CM45" i="48" s="1"/>
  <c r="DK29" i="48"/>
  <c r="CM29" i="48" s="1"/>
  <c r="DK31" i="48"/>
  <c r="CM31" i="48" s="1"/>
  <c r="DK25" i="48"/>
  <c r="DK20" i="48"/>
  <c r="CM20" i="48" s="1"/>
  <c r="DK9" i="48"/>
  <c r="CM9" i="48" s="1"/>
  <c r="DK39" i="48"/>
  <c r="CM39" i="48" s="1"/>
  <c r="DK50" i="48"/>
  <c r="CM50" i="48" s="1"/>
  <c r="DK44" i="48"/>
  <c r="CM44" i="48" s="1"/>
  <c r="DK24" i="48"/>
  <c r="CM24" i="48" s="1"/>
  <c r="DK21" i="48"/>
  <c r="CM21" i="48" s="1"/>
  <c r="DK34" i="48"/>
  <c r="CM34" i="48" s="1"/>
  <c r="DK56" i="48"/>
  <c r="CM56" i="48" s="1"/>
  <c r="DK46" i="48"/>
  <c r="CM46" i="48" s="1"/>
  <c r="DK30" i="48"/>
  <c r="CM30" i="48" s="1"/>
  <c r="DK60" i="48"/>
  <c r="CM60" i="48" s="1"/>
  <c r="DK19" i="48"/>
  <c r="CM19" i="48" s="1"/>
  <c r="DK14" i="48"/>
  <c r="CM14" i="48" s="1"/>
  <c r="DK16" i="48"/>
  <c r="CM16" i="48" s="1"/>
  <c r="DK15" i="48"/>
  <c r="CM15" i="48" s="1"/>
  <c r="CR40" i="41"/>
  <c r="CJ30" i="45"/>
  <c r="CI30" i="45"/>
  <c r="CJ31" i="45"/>
  <c r="CI31" i="45"/>
  <c r="CJ40" i="45"/>
  <c r="CI40" i="45"/>
  <c r="CD54" i="42"/>
  <c r="CC57" i="42"/>
  <c r="CG56" i="42"/>
  <c r="CH56" i="42" s="1"/>
  <c r="CI56" i="42" s="1"/>
  <c r="CI34" i="42"/>
  <c r="CE37" i="42"/>
  <c r="CG60" i="42"/>
  <c r="CH60" i="42" s="1"/>
  <c r="CI60" i="42"/>
  <c r="CK60" i="42" s="1"/>
  <c r="CL60" i="42" s="1"/>
  <c r="CQ12" i="46"/>
  <c r="CS9" i="46"/>
  <c r="CP19" i="46"/>
  <c r="CQ19" i="46" s="1"/>
  <c r="CH14" i="29"/>
  <c r="CG17" i="29"/>
  <c r="BZ59" i="42"/>
  <c r="CA59" i="42" s="1"/>
  <c r="BY62" i="42"/>
  <c r="BZ62" i="42" s="1"/>
  <c r="BZ19" i="42"/>
  <c r="BY22" i="42"/>
  <c r="BZ22" i="42" s="1"/>
  <c r="CA22" i="42"/>
  <c r="CB19" i="42"/>
  <c r="CL14" i="46"/>
  <c r="CK17" i="46"/>
  <c r="CL17" i="46" s="1"/>
  <c r="BZ29" i="40"/>
  <c r="CA29" i="40" s="1"/>
  <c r="BY32" i="40"/>
  <c r="BZ32" i="40" s="1"/>
  <c r="BY57" i="40"/>
  <c r="BZ57" i="40" s="1"/>
  <c r="BZ54" i="40"/>
  <c r="CA54" i="40" s="1"/>
  <c r="CH29" i="29"/>
  <c r="CJ29" i="29" s="1"/>
  <c r="CG50" i="48"/>
  <c r="CH50" i="48" s="1"/>
  <c r="CI50" i="48" s="1"/>
  <c r="CJ50" i="48" s="1"/>
  <c r="CK50" i="48" s="1"/>
  <c r="CL50" i="48" s="1"/>
  <c r="CC65" i="41"/>
  <c r="CR56" i="41"/>
  <c r="CQ56" i="41"/>
  <c r="CR36" i="41"/>
  <c r="CJ15" i="45"/>
  <c r="CI15" i="45"/>
  <c r="BS52" i="40"/>
  <c r="BU49" i="40"/>
  <c r="CP44" i="46"/>
  <c r="CQ44" i="46" s="1"/>
  <c r="DK34" i="42"/>
  <c r="CM34" i="42" s="1"/>
  <c r="DK9" i="42"/>
  <c r="CM9" i="42" s="1"/>
  <c r="CQ9" i="42" s="1"/>
  <c r="DK30" i="42"/>
  <c r="CM30" i="42" s="1"/>
  <c r="DK21" i="42"/>
  <c r="CM21" i="42" s="1"/>
  <c r="DK55" i="42"/>
  <c r="CM55" i="42" s="1"/>
  <c r="DK35" i="42"/>
  <c r="CM35" i="42" s="1"/>
  <c r="DK45" i="42"/>
  <c r="CM45" i="42" s="1"/>
  <c r="DK16" i="42"/>
  <c r="CM16" i="42" s="1"/>
  <c r="DK29" i="42"/>
  <c r="CM29" i="42" s="1"/>
  <c r="DK51" i="42"/>
  <c r="CM51" i="42" s="1"/>
  <c r="DK36" i="42"/>
  <c r="CM36" i="42" s="1"/>
  <c r="DK31" i="42"/>
  <c r="CM31" i="42" s="1"/>
  <c r="CQ31" i="42" s="1"/>
  <c r="DK15" i="42"/>
  <c r="CM15" i="42" s="1"/>
  <c r="DK19" i="42"/>
  <c r="CM19" i="42" s="1"/>
  <c r="DK50" i="42"/>
  <c r="CM50" i="42" s="1"/>
  <c r="CQ50" i="42" s="1"/>
  <c r="DK60" i="42"/>
  <c r="CM60" i="42" s="1"/>
  <c r="DK41" i="42"/>
  <c r="CM41" i="42" s="1"/>
  <c r="DK56" i="42"/>
  <c r="CM56" i="42" s="1"/>
  <c r="CQ56" i="42" s="1"/>
  <c r="DK54" i="42"/>
  <c r="CM54" i="42" s="1"/>
  <c r="CQ54" i="42" s="1"/>
  <c r="DK39" i="42"/>
  <c r="CM39" i="42" s="1"/>
  <c r="DK24" i="42"/>
  <c r="CM24" i="42" s="1"/>
  <c r="DK59" i="42"/>
  <c r="CM59" i="42" s="1"/>
  <c r="DK25" i="42"/>
  <c r="CM25" i="42" s="1"/>
  <c r="DK14" i="42"/>
  <c r="CM14" i="42" s="1"/>
  <c r="DK11" i="42"/>
  <c r="CM11" i="42" s="1"/>
  <c r="DK10" i="42"/>
  <c r="CM10" i="42" s="1"/>
  <c r="DK26" i="42"/>
  <c r="CM26" i="42" s="1"/>
  <c r="DK20" i="42"/>
  <c r="CM20" i="42" s="1"/>
  <c r="DK40" i="42"/>
  <c r="CM40" i="42" s="1"/>
  <c r="CQ40" i="42" s="1"/>
  <c r="DK61" i="42"/>
  <c r="CM61" i="42" s="1"/>
  <c r="CQ61" i="42" s="1"/>
  <c r="DK46" i="42"/>
  <c r="CM46" i="42" s="1"/>
  <c r="CQ46" i="42" s="1"/>
  <c r="DK49" i="42"/>
  <c r="CM49" i="42" s="1"/>
  <c r="CJ55" i="42"/>
  <c r="CE22" i="42"/>
  <c r="CG31" i="42"/>
  <c r="CH31" i="42" s="1"/>
  <c r="CI31" i="42" s="1"/>
  <c r="CK31" i="42" s="1"/>
  <c r="CL31" i="42" s="1"/>
  <c r="CE42" i="42"/>
  <c r="CI39" i="42"/>
  <c r="CI24" i="42"/>
  <c r="CE27" i="42"/>
  <c r="CB31" i="42"/>
  <c r="CC31" i="42" s="1"/>
  <c r="CD31" i="42" s="1"/>
  <c r="CH11" i="29"/>
  <c r="CH19" i="29"/>
  <c r="CK30" i="41"/>
  <c r="CL30" i="41" s="1"/>
  <c r="CK21" i="41"/>
  <c r="CL21" i="41" s="1"/>
  <c r="BS32" i="42"/>
  <c r="BT29" i="42"/>
  <c r="BV39" i="42"/>
  <c r="BU42" i="42"/>
  <c r="BV42" i="42" s="1"/>
  <c r="CP49" i="46"/>
  <c r="CQ49" i="46" s="1"/>
  <c r="CF67" i="29"/>
  <c r="CG26" i="42"/>
  <c r="CH26" i="42" s="1"/>
  <c r="CF66" i="42"/>
  <c r="CG11" i="42"/>
  <c r="CF47" i="42"/>
  <c r="CF42" i="42"/>
  <c r="CG39" i="42"/>
  <c r="CF65" i="42"/>
  <c r="CG10" i="42"/>
  <c r="BZ49" i="42"/>
  <c r="BY52" i="42"/>
  <c r="BZ52" i="42" s="1"/>
  <c r="CB40" i="42"/>
  <c r="CC40" i="42" s="1"/>
  <c r="CD40" i="42" s="1"/>
  <c r="CC50" i="45"/>
  <c r="CD50" i="45" s="1"/>
  <c r="CH44" i="29"/>
  <c r="CJ44" i="29" s="1"/>
  <c r="CP10" i="46"/>
  <c r="CP59" i="46"/>
  <c r="CQ59" i="46" s="1"/>
  <c r="CP24" i="46"/>
  <c r="CQ24" i="46" s="1"/>
  <c r="BV29" i="29"/>
  <c r="BU32" i="29"/>
  <c r="BV32" i="29" s="1"/>
  <c r="CN17" i="29"/>
  <c r="CR21" i="29"/>
  <c r="CN37" i="29"/>
  <c r="CR46" i="29"/>
  <c r="CR61" i="29"/>
  <c r="CR41" i="29"/>
  <c r="CC15" i="42"/>
  <c r="CD15" i="42" s="1"/>
  <c r="BQ67" i="40"/>
  <c r="BR67" i="40" s="1"/>
  <c r="BR64" i="40"/>
  <c r="BZ39" i="40"/>
  <c r="BY42" i="40"/>
  <c r="BZ42" i="40" s="1"/>
  <c r="BZ44" i="40"/>
  <c r="BY47" i="40"/>
  <c r="BZ47" i="40" s="1"/>
  <c r="CC56" i="40"/>
  <c r="CD56" i="40" s="1"/>
  <c r="CB57" i="40"/>
  <c r="BY17" i="40"/>
  <c r="BZ17" i="40" s="1"/>
  <c r="BZ14" i="40"/>
  <c r="CJ37" i="29"/>
  <c r="BY62" i="40"/>
  <c r="BZ62" i="40" s="1"/>
  <c r="BZ59" i="40"/>
  <c r="CE47" i="40"/>
  <c r="CG44" i="40"/>
  <c r="CE42" i="40"/>
  <c r="CG39" i="40"/>
  <c r="CE22" i="40"/>
  <c r="CG19" i="40"/>
  <c r="CE32" i="40"/>
  <c r="CG29" i="40"/>
  <c r="CE64" i="40"/>
  <c r="CE12" i="40"/>
  <c r="CG9" i="40"/>
  <c r="CE65" i="40"/>
  <c r="CG10" i="40"/>
  <c r="BN52" i="42"/>
  <c r="CG35" i="48"/>
  <c r="CH35" i="48" s="1"/>
  <c r="CI35" i="48" s="1"/>
  <c r="CJ35" i="48" s="1"/>
  <c r="CK35" i="48" s="1"/>
  <c r="CL35" i="48" s="1"/>
  <c r="CC36" i="40"/>
  <c r="CD36" i="40" s="1"/>
  <c r="CB37" i="40"/>
  <c r="CI12" i="46"/>
  <c r="CK9" i="46"/>
  <c r="BS67" i="41"/>
  <c r="BM19" i="42"/>
  <c r="BL22" i="42"/>
  <c r="BL64" i="42"/>
  <c r="BL67" i="42" s="1"/>
  <c r="BL32" i="42"/>
  <c r="BM29" i="42"/>
  <c r="CO59" i="29"/>
  <c r="CN62" i="29"/>
  <c r="CN52" i="29"/>
  <c r="CO49" i="29"/>
  <c r="CN22" i="29"/>
  <c r="CO11" i="29"/>
  <c r="CN66" i="29"/>
  <c r="CN27" i="29"/>
  <c r="CR56" i="29"/>
  <c r="CH39" i="29"/>
  <c r="BZ24" i="42"/>
  <c r="CA24" i="42" s="1"/>
  <c r="BY27" i="42"/>
  <c r="BZ27" i="42" s="1"/>
  <c r="BZ9" i="42"/>
  <c r="BY12" i="42"/>
  <c r="BZ12" i="42" s="1"/>
  <c r="CI42" i="40"/>
  <c r="CK39" i="40"/>
  <c r="CI47" i="40"/>
  <c r="BY22" i="40"/>
  <c r="BZ22" i="40" s="1"/>
  <c r="BZ19" i="40"/>
  <c r="CA19" i="40" s="1"/>
  <c r="CC25" i="40"/>
  <c r="CD25" i="40" s="1"/>
  <c r="CH49" i="29"/>
  <c r="CE66" i="40"/>
  <c r="CG11" i="40"/>
  <c r="CE27" i="40"/>
  <c r="CG24" i="40"/>
  <c r="CI50" i="40"/>
  <c r="CK50" i="40" s="1"/>
  <c r="CL50" i="40" s="1"/>
  <c r="CG50" i="40"/>
  <c r="CH50" i="40" s="1"/>
  <c r="CE57" i="40"/>
  <c r="CG54" i="40"/>
  <c r="CJ35" i="40"/>
  <c r="CI35" i="40"/>
  <c r="CC16" i="40"/>
  <c r="CC11" i="29"/>
  <c r="CB66" i="29"/>
  <c r="BV47" i="48"/>
  <c r="CG25" i="48"/>
  <c r="CH25" i="48" s="1"/>
  <c r="CI25" i="48" s="1"/>
  <c r="CJ25" i="48" s="1"/>
  <c r="CK25" i="48" s="1"/>
  <c r="CL25" i="48" s="1"/>
  <c r="CJ17" i="50"/>
  <c r="CK14" i="50"/>
  <c r="CC66" i="50"/>
  <c r="CD66" i="50" s="1"/>
  <c r="CD11" i="50"/>
  <c r="CJ62" i="50"/>
  <c r="CK59" i="50"/>
  <c r="CC32" i="50"/>
  <c r="CD32" i="50" s="1"/>
  <c r="CD29" i="50"/>
  <c r="CC17" i="50"/>
  <c r="CD17" i="50" s="1"/>
  <c r="CD14" i="50"/>
  <c r="CJ65" i="50"/>
  <c r="CK10" i="50"/>
  <c r="CQ66" i="50"/>
  <c r="CR11" i="50"/>
  <c r="CJ42" i="50"/>
  <c r="CK39" i="50"/>
  <c r="CJ64" i="50"/>
  <c r="CK9" i="50"/>
  <c r="CJ12" i="50"/>
  <c r="CJ32" i="50"/>
  <c r="CK29" i="50"/>
  <c r="CC47" i="50"/>
  <c r="CD47" i="50" s="1"/>
  <c r="CD44" i="50"/>
  <c r="CQ62" i="50"/>
  <c r="CR59" i="50"/>
  <c r="CQ17" i="50"/>
  <c r="CR14" i="50"/>
  <c r="CC65" i="50"/>
  <c r="CD65" i="50" s="1"/>
  <c r="CD10" i="50"/>
  <c r="CC27" i="50"/>
  <c r="CD27" i="50" s="1"/>
  <c r="CD24" i="50"/>
  <c r="CC64" i="50"/>
  <c r="CD9" i="50"/>
  <c r="CC12" i="50"/>
  <c r="CD12" i="50" s="1"/>
  <c r="CQ32" i="50"/>
  <c r="CR29" i="50"/>
  <c r="BV64" i="50"/>
  <c r="BU67" i="50"/>
  <c r="BV67" i="50" s="1"/>
  <c r="CP64" i="50"/>
  <c r="CO67" i="50"/>
  <c r="CP67" i="50" s="1"/>
  <c r="CK44" i="50"/>
  <c r="CJ47" i="50"/>
  <c r="CQ42" i="50"/>
  <c r="CR39" i="50"/>
  <c r="CJ52" i="50"/>
  <c r="CK49" i="50"/>
  <c r="CJ22" i="50"/>
  <c r="CK19" i="50"/>
  <c r="CQ37" i="50"/>
  <c r="CR34" i="50"/>
  <c r="CJ37" i="50"/>
  <c r="CK34" i="50"/>
  <c r="CQ52" i="50"/>
  <c r="CR49" i="50"/>
  <c r="CC52" i="50"/>
  <c r="CD52" i="50" s="1"/>
  <c r="CD49" i="50"/>
  <c r="CC62" i="50"/>
  <c r="CD62" i="50" s="1"/>
  <c r="CD59" i="50"/>
  <c r="CQ57" i="50"/>
  <c r="CR54" i="50"/>
  <c r="CJ57" i="50"/>
  <c r="CK54" i="50"/>
  <c r="CI67" i="50"/>
  <c r="CC37" i="50"/>
  <c r="CD37" i="50" s="1"/>
  <c r="CD34" i="50"/>
  <c r="CQ27" i="50"/>
  <c r="CR24" i="50"/>
  <c r="CJ66" i="50"/>
  <c r="CK11" i="50"/>
  <c r="CJ27" i="50"/>
  <c r="CK24" i="50"/>
  <c r="CQ22" i="50"/>
  <c r="CR19" i="50"/>
  <c r="CD19" i="50"/>
  <c r="CC22" i="50"/>
  <c r="CD22" i="50" s="1"/>
  <c r="CQ47" i="50"/>
  <c r="CR44" i="50"/>
  <c r="CC42" i="50"/>
  <c r="CD42" i="50" s="1"/>
  <c r="CD39" i="50"/>
  <c r="CQ65" i="50"/>
  <c r="CR10" i="50"/>
  <c r="CB67" i="50"/>
  <c r="CQ64" i="50"/>
  <c r="CQ12" i="50"/>
  <c r="CR9" i="50"/>
  <c r="BU49" i="48"/>
  <c r="BU52" i="48" s="1"/>
  <c r="BV52" i="48" s="1"/>
  <c r="CG61" i="48"/>
  <c r="CH61" i="48" s="1"/>
  <c r="CI61" i="48" s="1"/>
  <c r="CJ61" i="48" s="1"/>
  <c r="CK61" i="48" s="1"/>
  <c r="CL61" i="48" s="1"/>
  <c r="CG55" i="48"/>
  <c r="CH55" i="48" s="1"/>
  <c r="CI55" i="48" s="1"/>
  <c r="CJ55" i="48" s="1"/>
  <c r="CK55" i="48" s="1"/>
  <c r="CL55" i="48" s="1"/>
  <c r="BS12" i="48"/>
  <c r="CE17" i="48"/>
  <c r="CG15" i="48"/>
  <c r="CH15" i="48" s="1"/>
  <c r="CI15" i="48" s="1"/>
  <c r="CJ15" i="48" s="1"/>
  <c r="CK15" i="48" s="1"/>
  <c r="CL15" i="48" s="1"/>
  <c r="CG16" i="48"/>
  <c r="CH16" i="48" s="1"/>
  <c r="CI16" i="48" s="1"/>
  <c r="CJ16" i="48" s="1"/>
  <c r="CK16" i="48" s="1"/>
  <c r="CL16" i="48" s="1"/>
  <c r="CG21" i="48"/>
  <c r="CH21" i="48" s="1"/>
  <c r="CI21" i="48" s="1"/>
  <c r="CJ21" i="48" s="1"/>
  <c r="CK21" i="48" s="1"/>
  <c r="CL21" i="48" s="1"/>
  <c r="CG26" i="48"/>
  <c r="CH26" i="48" s="1"/>
  <c r="CI26" i="48" s="1"/>
  <c r="CJ26" i="48" s="1"/>
  <c r="CK26" i="48" s="1"/>
  <c r="CL26" i="48" s="1"/>
  <c r="BN64" i="41"/>
  <c r="CG30" i="48"/>
  <c r="CH30" i="48" s="1"/>
  <c r="CI30" i="48" s="1"/>
  <c r="CJ30" i="48" s="1"/>
  <c r="CK30" i="48" s="1"/>
  <c r="CL30" i="48" s="1"/>
  <c r="CB47" i="45"/>
  <c r="CB22" i="45"/>
  <c r="CG36" i="48"/>
  <c r="CH36" i="48" s="1"/>
  <c r="CI36" i="48" s="1"/>
  <c r="CJ36" i="48" s="1"/>
  <c r="CK36" i="48" s="1"/>
  <c r="CL36" i="48" s="1"/>
  <c r="BX67" i="45"/>
  <c r="CG41" i="48"/>
  <c r="CH41" i="48" s="1"/>
  <c r="CI41" i="48" s="1"/>
  <c r="CJ41" i="48" s="1"/>
  <c r="CK41" i="48" s="1"/>
  <c r="CL41" i="48" s="1"/>
  <c r="BW67" i="48"/>
  <c r="CN67" i="40"/>
  <c r="CG40" i="48"/>
  <c r="CH40" i="48" s="1"/>
  <c r="CI40" i="48" s="1"/>
  <c r="CJ40" i="48" s="1"/>
  <c r="CK40" i="48" s="1"/>
  <c r="CL40" i="48" s="1"/>
  <c r="BX67" i="48"/>
  <c r="CG46" i="48"/>
  <c r="CH46" i="48" s="1"/>
  <c r="CI46" i="48" s="1"/>
  <c r="CJ46" i="48" s="1"/>
  <c r="CK46" i="48" s="1"/>
  <c r="CL46" i="48" s="1"/>
  <c r="CF67" i="41"/>
  <c r="CB37" i="45"/>
  <c r="CG51" i="48"/>
  <c r="CH51" i="48" s="1"/>
  <c r="CI51" i="48" s="1"/>
  <c r="CJ51" i="48" s="1"/>
  <c r="CK51" i="48" s="1"/>
  <c r="CL51" i="48" s="1"/>
  <c r="CH54" i="41"/>
  <c r="CJ54" i="41" s="1"/>
  <c r="CG57" i="41"/>
  <c r="CK14" i="45"/>
  <c r="BY47" i="45"/>
  <c r="BZ47" i="45" s="1"/>
  <c r="BZ44" i="45"/>
  <c r="BZ29" i="45"/>
  <c r="CB29" i="45" s="1"/>
  <c r="BY32" i="45"/>
  <c r="BZ32" i="45" s="1"/>
  <c r="CH10" i="41"/>
  <c r="CJ10" i="41" s="1"/>
  <c r="CH14" i="41"/>
  <c r="CJ14" i="41" s="1"/>
  <c r="BZ19" i="45"/>
  <c r="BY22" i="45"/>
  <c r="BZ22" i="45" s="1"/>
  <c r="BZ54" i="45"/>
  <c r="CB54" i="45" s="1"/>
  <c r="BY57" i="45"/>
  <c r="BZ57" i="45" s="1"/>
  <c r="CC29" i="41"/>
  <c r="CB32" i="41"/>
  <c r="BU59" i="45"/>
  <c r="BT62" i="45"/>
  <c r="CC59" i="41"/>
  <c r="CB62" i="41"/>
  <c r="CN42" i="41"/>
  <c r="CN22" i="41"/>
  <c r="CF62" i="45"/>
  <c r="CG59" i="45"/>
  <c r="CG29" i="45"/>
  <c r="CF32" i="45"/>
  <c r="CG54" i="45"/>
  <c r="CF57" i="45"/>
  <c r="CF17" i="45"/>
  <c r="CG14" i="45"/>
  <c r="BU10" i="45"/>
  <c r="BT65" i="45"/>
  <c r="CC37" i="45"/>
  <c r="CD37" i="45" s="1"/>
  <c r="CD34" i="45"/>
  <c r="CC11" i="41"/>
  <c r="CB66" i="41"/>
  <c r="CB47" i="41"/>
  <c r="CC44" i="41"/>
  <c r="CD19" i="45"/>
  <c r="CC22" i="45"/>
  <c r="CD22" i="45" s="1"/>
  <c r="BZ24" i="45"/>
  <c r="CB24" i="45" s="1"/>
  <c r="BY27" i="45"/>
  <c r="BZ27" i="45" s="1"/>
  <c r="BU34" i="45"/>
  <c r="BT37" i="45"/>
  <c r="CB52" i="41"/>
  <c r="CC49" i="41"/>
  <c r="CH19" i="41"/>
  <c r="CG22" i="41"/>
  <c r="CH22" i="41" s="1"/>
  <c r="CN57" i="41"/>
  <c r="CN32" i="41"/>
  <c r="CN52" i="41"/>
  <c r="CG11" i="45"/>
  <c r="CF66" i="45"/>
  <c r="CF27" i="45"/>
  <c r="CG24" i="45"/>
  <c r="CF65" i="45"/>
  <c r="CG10" i="45"/>
  <c r="CG39" i="45"/>
  <c r="CF42" i="45"/>
  <c r="BN39" i="45"/>
  <c r="BM42" i="45"/>
  <c r="BN42" i="45" s="1"/>
  <c r="BV49" i="41"/>
  <c r="BU52" i="41"/>
  <c r="BV52" i="41" s="1"/>
  <c r="CH11" i="41"/>
  <c r="CJ11" i="41" s="1"/>
  <c r="BZ49" i="45"/>
  <c r="CB49" i="45" s="1"/>
  <c r="BY52" i="45"/>
  <c r="BZ52" i="45" s="1"/>
  <c r="BY42" i="45"/>
  <c r="BZ42" i="45" s="1"/>
  <c r="BZ39" i="45"/>
  <c r="CB39" i="45" s="1"/>
  <c r="BR64" i="45"/>
  <c r="BQ67" i="45"/>
  <c r="BR67" i="45" s="1"/>
  <c r="BU49" i="45"/>
  <c r="BT52" i="45"/>
  <c r="CB12" i="41"/>
  <c r="CC9" i="41"/>
  <c r="CB64" i="41"/>
  <c r="CH59" i="41"/>
  <c r="BZ59" i="45"/>
  <c r="BY62" i="45"/>
  <c r="BZ62" i="45" s="1"/>
  <c r="BV24" i="41"/>
  <c r="BU27" i="41"/>
  <c r="BV27" i="41" s="1"/>
  <c r="CH49" i="41"/>
  <c r="CJ49" i="41" s="1"/>
  <c r="BY64" i="45"/>
  <c r="BZ9" i="45"/>
  <c r="CB9" i="45" s="1"/>
  <c r="BY12" i="45"/>
  <c r="BZ12" i="45" s="1"/>
  <c r="BZ34" i="45"/>
  <c r="BY37" i="45"/>
  <c r="BZ37" i="45" s="1"/>
  <c r="BV34" i="41"/>
  <c r="BU37" i="41"/>
  <c r="BV37" i="41" s="1"/>
  <c r="CC39" i="41"/>
  <c r="CB42" i="41"/>
  <c r="CC34" i="41"/>
  <c r="CB37" i="41"/>
  <c r="CN27" i="41"/>
  <c r="CN66" i="41"/>
  <c r="CN17" i="41"/>
  <c r="CN37" i="41"/>
  <c r="CF47" i="45"/>
  <c r="CG44" i="45"/>
  <c r="CF12" i="45"/>
  <c r="CG9" i="45"/>
  <c r="CF64" i="45"/>
  <c r="CK55" i="45"/>
  <c r="CL55" i="45" s="1"/>
  <c r="CG34" i="45"/>
  <c r="CF37" i="45"/>
  <c r="CH29" i="41"/>
  <c r="BU47" i="41"/>
  <c r="BV47" i="41" s="1"/>
  <c r="BV44" i="41"/>
  <c r="BU9" i="45"/>
  <c r="BT12" i="45"/>
  <c r="BT64" i="45"/>
  <c r="CC24" i="41"/>
  <c r="CB27" i="41"/>
  <c r="CB17" i="45"/>
  <c r="CC14" i="45"/>
  <c r="BY17" i="45"/>
  <c r="BZ17" i="45" s="1"/>
  <c r="BZ14" i="45"/>
  <c r="BU24" i="45"/>
  <c r="BT27" i="45"/>
  <c r="BU39" i="45"/>
  <c r="BT42" i="45"/>
  <c r="BT57" i="45"/>
  <c r="BU54" i="45"/>
  <c r="CH24" i="41"/>
  <c r="CG27" i="41"/>
  <c r="CH27" i="41" s="1"/>
  <c r="CD44" i="45"/>
  <c r="CH34" i="41"/>
  <c r="CO59" i="41"/>
  <c r="CN62" i="41"/>
  <c r="CN64" i="41"/>
  <c r="CN12" i="41"/>
  <c r="CO9" i="41"/>
  <c r="CN47" i="41"/>
  <c r="CN65" i="41"/>
  <c r="CF52" i="45"/>
  <c r="CG49" i="45"/>
  <c r="DY14" i="45"/>
  <c r="CN14" i="45" s="1"/>
  <c r="DY26" i="45"/>
  <c r="CN26" i="45" s="1"/>
  <c r="CO26" i="45" s="1"/>
  <c r="CP26" i="45" s="1"/>
  <c r="DY20" i="45"/>
  <c r="CN20" i="45" s="1"/>
  <c r="CO20" i="45" s="1"/>
  <c r="CP20" i="45" s="1"/>
  <c r="DY45" i="45"/>
  <c r="CN45" i="45" s="1"/>
  <c r="CO45" i="45" s="1"/>
  <c r="CP45" i="45" s="1"/>
  <c r="DY39" i="45"/>
  <c r="CN39" i="45" s="1"/>
  <c r="DY56" i="45"/>
  <c r="CN56" i="45" s="1"/>
  <c r="CO56" i="45" s="1"/>
  <c r="CP56" i="45" s="1"/>
  <c r="DY9" i="45"/>
  <c r="CN9" i="45" s="1"/>
  <c r="DY30" i="45"/>
  <c r="CN30" i="45" s="1"/>
  <c r="CO30" i="45" s="1"/>
  <c r="CP30" i="45" s="1"/>
  <c r="DY35" i="45"/>
  <c r="CN35" i="45" s="1"/>
  <c r="CO35" i="45" s="1"/>
  <c r="CP35" i="45" s="1"/>
  <c r="DY19" i="45"/>
  <c r="CN19" i="45" s="1"/>
  <c r="DY59" i="45"/>
  <c r="CN59" i="45" s="1"/>
  <c r="DY16" i="45"/>
  <c r="CN16" i="45" s="1"/>
  <c r="CO16" i="45" s="1"/>
  <c r="CP16" i="45" s="1"/>
  <c r="CR16" i="45" s="1"/>
  <c r="CS16" i="45" s="1"/>
  <c r="CT16" i="45" s="1"/>
  <c r="DY51" i="45"/>
  <c r="CN51" i="45" s="1"/>
  <c r="CO51" i="45" s="1"/>
  <c r="CP51" i="45" s="1"/>
  <c r="DY49" i="45"/>
  <c r="CN49" i="45" s="1"/>
  <c r="DY61" i="45"/>
  <c r="CN61" i="45" s="1"/>
  <c r="CO61" i="45" s="1"/>
  <c r="CP61" i="45" s="1"/>
  <c r="DY44" i="45"/>
  <c r="CN44" i="45" s="1"/>
  <c r="DY10" i="45"/>
  <c r="CN10" i="45" s="1"/>
  <c r="DY34" i="45"/>
  <c r="CN34" i="45" s="1"/>
  <c r="DY36" i="45"/>
  <c r="CN36" i="45" s="1"/>
  <c r="CO36" i="45" s="1"/>
  <c r="CP36" i="45" s="1"/>
  <c r="DY24" i="45"/>
  <c r="CN24" i="45" s="1"/>
  <c r="DY46" i="45"/>
  <c r="CN46" i="45" s="1"/>
  <c r="CO46" i="45" s="1"/>
  <c r="CP46" i="45" s="1"/>
  <c r="DY54" i="45"/>
  <c r="CN54" i="45" s="1"/>
  <c r="DY60" i="45"/>
  <c r="CN60" i="45" s="1"/>
  <c r="CO60" i="45" s="1"/>
  <c r="CP60" i="45" s="1"/>
  <c r="DY29" i="45"/>
  <c r="CN29" i="45" s="1"/>
  <c r="DY31" i="45"/>
  <c r="CN31" i="45" s="1"/>
  <c r="CO31" i="45" s="1"/>
  <c r="CP31" i="45" s="1"/>
  <c r="DY15" i="45"/>
  <c r="CN15" i="45" s="1"/>
  <c r="CO15" i="45" s="1"/>
  <c r="CP15" i="45" s="1"/>
  <c r="DY55" i="45"/>
  <c r="CN55" i="45" s="1"/>
  <c r="CO55" i="45" s="1"/>
  <c r="CP55" i="45" s="1"/>
  <c r="DY21" i="45"/>
  <c r="CN21" i="45" s="1"/>
  <c r="CO21" i="45" s="1"/>
  <c r="CP21" i="45" s="1"/>
  <c r="DY11" i="45"/>
  <c r="CN11" i="45" s="1"/>
  <c r="DY50" i="45"/>
  <c r="CN50" i="45" s="1"/>
  <c r="CO50" i="45" s="1"/>
  <c r="CP50" i="45" s="1"/>
  <c r="DY40" i="45"/>
  <c r="CN40" i="45" s="1"/>
  <c r="CO40" i="45" s="1"/>
  <c r="CP40" i="45" s="1"/>
  <c r="DY25" i="45"/>
  <c r="CN25" i="45" s="1"/>
  <c r="CO25" i="45" s="1"/>
  <c r="CP25" i="45" s="1"/>
  <c r="CR25" i="45" s="1"/>
  <c r="CS25" i="45" s="1"/>
  <c r="CT25" i="45" s="1"/>
  <c r="DY41" i="45"/>
  <c r="CN41" i="45" s="1"/>
  <c r="CO41" i="45" s="1"/>
  <c r="CP41" i="45" s="1"/>
  <c r="CF22" i="45"/>
  <c r="CG19" i="45"/>
  <c r="BM64" i="45"/>
  <c r="CH44" i="41"/>
  <c r="BZ11" i="45"/>
  <c r="CB11" i="45" s="1"/>
  <c r="BY66" i="45"/>
  <c r="BZ66" i="45" s="1"/>
  <c r="BZ10" i="45"/>
  <c r="CB10" i="45" s="1"/>
  <c r="BY65" i="45"/>
  <c r="BZ65" i="45" s="1"/>
  <c r="BN54" i="45"/>
  <c r="BM57" i="45"/>
  <c r="BN57" i="45" s="1"/>
  <c r="BV9" i="41"/>
  <c r="BU12" i="41"/>
  <c r="BV12" i="41" s="1"/>
  <c r="BU64" i="41"/>
  <c r="BU44" i="45"/>
  <c r="BT47" i="45"/>
  <c r="CE57" i="48"/>
  <c r="BS64" i="48"/>
  <c r="BU59" i="48"/>
  <c r="BV59" i="48" s="1"/>
  <c r="CE22" i="48"/>
  <c r="CE66" i="48"/>
  <c r="CE62" i="48"/>
  <c r="BN29" i="48"/>
  <c r="BM32" i="48"/>
  <c r="BN32" i="48" s="1"/>
  <c r="BY64" i="48"/>
  <c r="BY12" i="48"/>
  <c r="BZ12" i="48" s="1"/>
  <c r="BZ9" i="48"/>
  <c r="BU9" i="48"/>
  <c r="BM62" i="48"/>
  <c r="BN62" i="48" s="1"/>
  <c r="BN59" i="48"/>
  <c r="BS66" i="48"/>
  <c r="BT11" i="48"/>
  <c r="BY17" i="48"/>
  <c r="BZ17" i="48" s="1"/>
  <c r="BZ14" i="48"/>
  <c r="CA14" i="48" s="1"/>
  <c r="CF65" i="48"/>
  <c r="CG10" i="48"/>
  <c r="CF66" i="48"/>
  <c r="CG11" i="48"/>
  <c r="CF37" i="48"/>
  <c r="CG34" i="48"/>
  <c r="BU17" i="48"/>
  <c r="BV17" i="48" s="1"/>
  <c r="BV14" i="48"/>
  <c r="BS22" i="48"/>
  <c r="BT19" i="48"/>
  <c r="BY47" i="48"/>
  <c r="BZ47" i="48" s="1"/>
  <c r="BZ44" i="48"/>
  <c r="CA44" i="48" s="1"/>
  <c r="BY66" i="48"/>
  <c r="BZ66" i="48" s="1"/>
  <c r="BZ11" i="48"/>
  <c r="CA11" i="48" s="1"/>
  <c r="CE65" i="48"/>
  <c r="CE64" i="48"/>
  <c r="CE12" i="48"/>
  <c r="CE37" i="48"/>
  <c r="CE42" i="48"/>
  <c r="BY37" i="48"/>
  <c r="BZ37" i="48" s="1"/>
  <c r="BZ34" i="48"/>
  <c r="CA34" i="48" s="1"/>
  <c r="BY27" i="48"/>
  <c r="BZ27" i="48" s="1"/>
  <c r="BZ24" i="48"/>
  <c r="CA24" i="48" s="1"/>
  <c r="BS37" i="48"/>
  <c r="BU34" i="48"/>
  <c r="CE32" i="48"/>
  <c r="CE47" i="48"/>
  <c r="CE52" i="48"/>
  <c r="BS42" i="48"/>
  <c r="BT39" i="48"/>
  <c r="DY36" i="48"/>
  <c r="CN36" i="48" s="1"/>
  <c r="DY41" i="48"/>
  <c r="CN41" i="48" s="1"/>
  <c r="DY26" i="48"/>
  <c r="CN26" i="48" s="1"/>
  <c r="CF27" i="48"/>
  <c r="CG24" i="48"/>
  <c r="CF57" i="48"/>
  <c r="CG54" i="48"/>
  <c r="CF62" i="48"/>
  <c r="CG59" i="48"/>
  <c r="BS27" i="48"/>
  <c r="BT24" i="48"/>
  <c r="BY62" i="48"/>
  <c r="BZ62" i="48" s="1"/>
  <c r="BZ59" i="48"/>
  <c r="CA59" i="48" s="1"/>
  <c r="BY42" i="48"/>
  <c r="BZ42" i="48" s="1"/>
  <c r="BZ39" i="48"/>
  <c r="CA39" i="48" s="1"/>
  <c r="BT57" i="48"/>
  <c r="BU54" i="48"/>
  <c r="BY22" i="48"/>
  <c r="BZ22" i="48" s="1"/>
  <c r="BZ19" i="48"/>
  <c r="CA19" i="48" s="1"/>
  <c r="CE27" i="48"/>
  <c r="BR64" i="48"/>
  <c r="BQ67" i="48"/>
  <c r="BR67" i="48" s="1"/>
  <c r="CF17" i="48"/>
  <c r="CG14" i="48"/>
  <c r="BZ49" i="48"/>
  <c r="CA49" i="48" s="1"/>
  <c r="BY52" i="48"/>
  <c r="BZ52" i="48" s="1"/>
  <c r="BS65" i="48"/>
  <c r="BT10" i="48"/>
  <c r="BF64" i="48"/>
  <c r="BE67" i="48"/>
  <c r="BF67" i="48" s="1"/>
  <c r="BY57" i="48"/>
  <c r="BZ57" i="48" s="1"/>
  <c r="BZ54" i="48"/>
  <c r="CA54" i="48" s="1"/>
  <c r="CF64" i="48"/>
  <c r="CG9" i="48"/>
  <c r="CF12" i="48"/>
  <c r="CF22" i="48"/>
  <c r="CG19" i="48"/>
  <c r="CF32" i="48"/>
  <c r="CG29" i="48"/>
  <c r="CF42" i="48"/>
  <c r="CG39" i="48"/>
  <c r="CF47" i="48"/>
  <c r="CG44" i="48"/>
  <c r="CF52" i="48"/>
  <c r="CG49" i="48"/>
  <c r="BM64" i="48"/>
  <c r="CC9" i="48"/>
  <c r="BS32" i="48"/>
  <c r="BT29" i="48"/>
  <c r="BY65" i="48"/>
  <c r="BZ65" i="48" s="1"/>
  <c r="BZ10" i="48"/>
  <c r="CA10" i="48" s="1"/>
  <c r="BY32" i="48"/>
  <c r="BZ32" i="48" s="1"/>
  <c r="BZ29" i="48"/>
  <c r="CA29" i="48" s="1"/>
  <c r="DK36" i="48"/>
  <c r="CM36" i="48" s="1"/>
  <c r="DK41" i="48"/>
  <c r="CM41" i="48" s="1"/>
  <c r="DK26" i="48"/>
  <c r="CM26" i="48" s="1"/>
  <c r="CM25" i="48"/>
  <c r="CQ15" i="41" l="1"/>
  <c r="CQ45" i="41"/>
  <c r="CQ14" i="41"/>
  <c r="CO21" i="41"/>
  <c r="CP21" i="41" s="1"/>
  <c r="CR21" i="41" s="1"/>
  <c r="CS21" i="41" s="1"/>
  <c r="CT21" i="41" s="1"/>
  <c r="CQ49" i="41"/>
  <c r="CQ52" i="41" s="1"/>
  <c r="CO51" i="41"/>
  <c r="CP51" i="41" s="1"/>
  <c r="CR51" i="41" s="1"/>
  <c r="CS51" i="41" s="1"/>
  <c r="CT51" i="41" s="1"/>
  <c r="CO31" i="29"/>
  <c r="CP31" i="29" s="1"/>
  <c r="CQ20" i="41"/>
  <c r="CD57" i="29"/>
  <c r="CK49" i="29"/>
  <c r="CK52" i="29" s="1"/>
  <c r="CL52" i="29" s="1"/>
  <c r="CH17" i="29"/>
  <c r="CG32" i="41"/>
  <c r="CH32" i="41" s="1"/>
  <c r="CO40" i="41"/>
  <c r="CP40" i="41" s="1"/>
  <c r="CC22" i="29"/>
  <c r="CD22" i="29" s="1"/>
  <c r="CS46" i="29"/>
  <c r="CT46" i="29" s="1"/>
  <c r="CA67" i="29"/>
  <c r="CS21" i="29"/>
  <c r="CT21" i="29" s="1"/>
  <c r="CC27" i="29"/>
  <c r="CD27" i="29" s="1"/>
  <c r="CS41" i="29"/>
  <c r="CT41" i="29" s="1"/>
  <c r="CK14" i="29"/>
  <c r="CL14" i="29" s="1"/>
  <c r="CD65" i="41"/>
  <c r="CQ17" i="46"/>
  <c r="CG52" i="41"/>
  <c r="CH52" i="41" s="1"/>
  <c r="CS60" i="29"/>
  <c r="CT60" i="29" s="1"/>
  <c r="CA67" i="41"/>
  <c r="CG12" i="41"/>
  <c r="CH12" i="41" s="1"/>
  <c r="CQ36" i="41"/>
  <c r="CS36" i="41" s="1"/>
  <c r="CT36" i="41" s="1"/>
  <c r="CG64" i="41"/>
  <c r="CH64" i="41" s="1"/>
  <c r="CI65" i="41"/>
  <c r="CQ9" i="29"/>
  <c r="CH39" i="41"/>
  <c r="CJ39" i="41" s="1"/>
  <c r="CK39" i="41" s="1"/>
  <c r="CK20" i="42"/>
  <c r="CL20" i="42" s="1"/>
  <c r="CS31" i="29"/>
  <c r="CT31" i="29" s="1"/>
  <c r="CG42" i="41"/>
  <c r="CH42" i="41" s="1"/>
  <c r="CQ65" i="46"/>
  <c r="CH57" i="41"/>
  <c r="CG37" i="29"/>
  <c r="CH37" i="29" s="1"/>
  <c r="CO60" i="29"/>
  <c r="CP60" i="29" s="1"/>
  <c r="CQ35" i="41"/>
  <c r="CS35" i="41" s="1"/>
  <c r="CT35" i="41" s="1"/>
  <c r="CS36" i="29"/>
  <c r="CT36" i="29" s="1"/>
  <c r="CO34" i="41"/>
  <c r="CO37" i="41" s="1"/>
  <c r="CO34" i="29"/>
  <c r="CP34" i="29" s="1"/>
  <c r="CO36" i="29"/>
  <c r="CP36" i="29" s="1"/>
  <c r="CS26" i="29"/>
  <c r="CT26" i="29" s="1"/>
  <c r="CM27" i="41"/>
  <c r="CG22" i="29"/>
  <c r="CH22" i="29" s="1"/>
  <c r="CM22" i="29"/>
  <c r="CD22" i="41"/>
  <c r="CK24" i="29"/>
  <c r="CL24" i="29" s="1"/>
  <c r="CG64" i="29"/>
  <c r="CH64" i="29" s="1"/>
  <c r="CI67" i="46"/>
  <c r="CL37" i="46"/>
  <c r="CG57" i="29"/>
  <c r="CH57" i="29" s="1"/>
  <c r="CG47" i="41"/>
  <c r="CH47" i="41" s="1"/>
  <c r="CG27" i="29"/>
  <c r="CH27" i="29" s="1"/>
  <c r="CO52" i="46"/>
  <c r="CP52" i="46" s="1"/>
  <c r="CJ27" i="29"/>
  <c r="CG62" i="29"/>
  <c r="CH62" i="29" s="1"/>
  <c r="CG66" i="41"/>
  <c r="CH66" i="41" s="1"/>
  <c r="CQ66" i="46"/>
  <c r="CG17" i="41"/>
  <c r="CH17" i="41" s="1"/>
  <c r="CM22" i="41"/>
  <c r="CM17" i="41"/>
  <c r="CK29" i="42"/>
  <c r="CL29" i="42" s="1"/>
  <c r="CQ24" i="41"/>
  <c r="CQ27" i="41" s="1"/>
  <c r="CO50" i="41"/>
  <c r="CP50" i="41" s="1"/>
  <c r="CR50" i="41" s="1"/>
  <c r="CS50" i="41" s="1"/>
  <c r="CT50" i="41" s="1"/>
  <c r="CM47" i="41"/>
  <c r="CS61" i="29"/>
  <c r="CT61" i="29" s="1"/>
  <c r="CO55" i="29"/>
  <c r="CP55" i="29" s="1"/>
  <c r="CR55" i="29" s="1"/>
  <c r="CS55" i="29" s="1"/>
  <c r="CT55" i="29" s="1"/>
  <c r="CM65" i="41"/>
  <c r="CS15" i="29"/>
  <c r="CT15" i="29" s="1"/>
  <c r="CO64" i="46"/>
  <c r="CP64" i="46" s="1"/>
  <c r="CO12" i="46"/>
  <c r="CP12" i="46" s="1"/>
  <c r="CR52" i="46"/>
  <c r="CD57" i="41"/>
  <c r="CG32" i="29"/>
  <c r="CH32" i="29" s="1"/>
  <c r="CJ66" i="29"/>
  <c r="CG42" i="29"/>
  <c r="CH42" i="29" s="1"/>
  <c r="CJ42" i="29"/>
  <c r="BY67" i="29"/>
  <c r="BZ67" i="29" s="1"/>
  <c r="CO32" i="46"/>
  <c r="CP32" i="46" s="1"/>
  <c r="CG62" i="41"/>
  <c r="CH62" i="41" s="1"/>
  <c r="CO57" i="46"/>
  <c r="CP57" i="46" s="1"/>
  <c r="CO27" i="46"/>
  <c r="CP27" i="46" s="1"/>
  <c r="CO37" i="46"/>
  <c r="CP37" i="46" s="1"/>
  <c r="CO47" i="46"/>
  <c r="CP47" i="46" s="1"/>
  <c r="CQ37" i="29"/>
  <c r="CG37" i="41"/>
  <c r="CH37" i="41" s="1"/>
  <c r="CG47" i="29"/>
  <c r="CH47" i="29" s="1"/>
  <c r="CJ67" i="46"/>
  <c r="CR17" i="46"/>
  <c r="CD42" i="29"/>
  <c r="BY67" i="41"/>
  <c r="BZ67" i="41" s="1"/>
  <c r="CO62" i="46"/>
  <c r="CP62" i="46" s="1"/>
  <c r="CO66" i="46"/>
  <c r="CP66" i="46" s="1"/>
  <c r="CG67" i="46"/>
  <c r="CH67" i="46" s="1"/>
  <c r="CG65" i="29"/>
  <c r="CH65" i="29" s="1"/>
  <c r="CR12" i="46"/>
  <c r="CG65" i="41"/>
  <c r="CH65" i="41" s="1"/>
  <c r="CG66" i="29"/>
  <c r="CH66" i="29" s="1"/>
  <c r="CG52" i="29"/>
  <c r="CH52" i="29" s="1"/>
  <c r="CO60" i="42"/>
  <c r="CP60" i="42" s="1"/>
  <c r="CQ60" i="42" s="1"/>
  <c r="CC64" i="29"/>
  <c r="CD64" i="29" s="1"/>
  <c r="CJ52" i="29"/>
  <c r="CO42" i="46"/>
  <c r="CP42" i="46" s="1"/>
  <c r="CO17" i="46"/>
  <c r="CP17" i="46" s="1"/>
  <c r="CI12" i="41"/>
  <c r="CD50" i="29"/>
  <c r="CC52" i="29"/>
  <c r="CD52" i="29" s="1"/>
  <c r="CN67" i="46"/>
  <c r="CO22" i="46"/>
  <c r="CP22" i="46" s="1"/>
  <c r="CO65" i="46"/>
  <c r="CP65" i="46" s="1"/>
  <c r="CR65" i="46"/>
  <c r="CD59" i="29"/>
  <c r="CC62" i="29"/>
  <c r="CD62" i="29" s="1"/>
  <c r="CQ54" i="41"/>
  <c r="CQ57" i="41" s="1"/>
  <c r="CM57" i="41"/>
  <c r="CQ39" i="41"/>
  <c r="CQ42" i="41" s="1"/>
  <c r="CM42" i="41"/>
  <c r="CQ44" i="29"/>
  <c r="CQ47" i="29" s="1"/>
  <c r="CM47" i="29"/>
  <c r="CM57" i="29"/>
  <c r="CQ54" i="29"/>
  <c r="CQ57" i="29" s="1"/>
  <c r="CM66" i="29"/>
  <c r="CQ11" i="29"/>
  <c r="CQ66" i="29" s="1"/>
  <c r="CQ10" i="41"/>
  <c r="CS10" i="41" s="1"/>
  <c r="CT10" i="41" s="1"/>
  <c r="CO51" i="29"/>
  <c r="CP51" i="29" s="1"/>
  <c r="CR51" i="29" s="1"/>
  <c r="CS51" i="29" s="1"/>
  <c r="CT51" i="29" s="1"/>
  <c r="CO15" i="29"/>
  <c r="CP15" i="29" s="1"/>
  <c r="CQ44" i="41"/>
  <c r="CI12" i="29"/>
  <c r="CK9" i="29"/>
  <c r="CL9" i="29" s="1"/>
  <c r="CD44" i="29"/>
  <c r="CC47" i="29"/>
  <c r="CD47" i="29" s="1"/>
  <c r="CS56" i="29"/>
  <c r="CT56" i="29" s="1"/>
  <c r="CM66" i="41"/>
  <c r="CM52" i="29"/>
  <c r="CD29" i="29"/>
  <c r="CC32" i="29"/>
  <c r="CD32" i="29" s="1"/>
  <c r="CC17" i="41"/>
  <c r="CD17" i="41" s="1"/>
  <c r="CD14" i="41"/>
  <c r="CO16" i="29"/>
  <c r="CP16" i="29" s="1"/>
  <c r="CR16" i="29" s="1"/>
  <c r="CS16" i="29" s="1"/>
  <c r="CT16" i="29" s="1"/>
  <c r="CO41" i="41"/>
  <c r="CP41" i="41" s="1"/>
  <c r="CR41" i="41" s="1"/>
  <c r="CS41" i="41" s="1"/>
  <c r="CT41" i="41" s="1"/>
  <c r="CE67" i="41"/>
  <c r="CI66" i="29"/>
  <c r="CK11" i="29"/>
  <c r="CO16" i="41"/>
  <c r="CP16" i="41" s="1"/>
  <c r="CR16" i="41" s="1"/>
  <c r="CS16" i="41" s="1"/>
  <c r="CT16" i="41" s="1"/>
  <c r="CL10" i="46"/>
  <c r="CK65" i="46"/>
  <c r="CL65" i="46" s="1"/>
  <c r="CL31" i="46"/>
  <c r="CK66" i="46"/>
  <c r="CL66" i="46" s="1"/>
  <c r="CO35" i="29"/>
  <c r="CP35" i="29" s="1"/>
  <c r="CR35" i="29" s="1"/>
  <c r="CS35" i="29" s="1"/>
  <c r="CT35" i="29" s="1"/>
  <c r="CO26" i="41"/>
  <c r="CP26" i="41" s="1"/>
  <c r="CR26" i="41" s="1"/>
  <c r="CS26" i="41" s="1"/>
  <c r="CT26" i="41" s="1"/>
  <c r="CL24" i="46"/>
  <c r="CK27" i="46"/>
  <c r="CL27" i="46" s="1"/>
  <c r="CK32" i="46"/>
  <c r="CL32" i="46" s="1"/>
  <c r="CL29" i="46"/>
  <c r="CM32" i="41"/>
  <c r="CQ59" i="41"/>
  <c r="CQ62" i="41" s="1"/>
  <c r="CM62" i="41"/>
  <c r="CM12" i="29"/>
  <c r="CM64" i="29"/>
  <c r="CQ39" i="29"/>
  <c r="CQ42" i="29" s="1"/>
  <c r="CM42" i="29"/>
  <c r="CM37" i="29"/>
  <c r="CM27" i="29"/>
  <c r="CL61" i="46"/>
  <c r="CK62" i="46"/>
  <c r="CL62" i="46" s="1"/>
  <c r="CO26" i="29"/>
  <c r="CP26" i="29" s="1"/>
  <c r="CL39" i="46"/>
  <c r="CK42" i="46"/>
  <c r="CL42" i="46" s="1"/>
  <c r="CE67" i="29"/>
  <c r="CO25" i="29"/>
  <c r="CP25" i="29" s="1"/>
  <c r="CR25" i="29" s="1"/>
  <c r="CS25" i="29" s="1"/>
  <c r="CT25" i="29" s="1"/>
  <c r="CO31" i="41"/>
  <c r="CP31" i="41" s="1"/>
  <c r="CR31" i="41" s="1"/>
  <c r="CS31" i="41" s="1"/>
  <c r="CT31" i="41" s="1"/>
  <c r="CS20" i="29"/>
  <c r="CT20" i="29" s="1"/>
  <c r="CR66" i="46"/>
  <c r="CS11" i="46"/>
  <c r="CS12" i="46" s="1"/>
  <c r="CT12" i="46" s="1"/>
  <c r="CM37" i="41"/>
  <c r="CM12" i="41"/>
  <c r="CM64" i="41"/>
  <c r="CM52" i="41"/>
  <c r="CM32" i="29"/>
  <c r="CM62" i="29"/>
  <c r="CQ59" i="29"/>
  <c r="CQ62" i="29" s="1"/>
  <c r="CQ10" i="29"/>
  <c r="CQ65" i="29" s="1"/>
  <c r="CM65" i="29"/>
  <c r="CM17" i="29"/>
  <c r="CQ14" i="29"/>
  <c r="CO50" i="29"/>
  <c r="CP50" i="29" s="1"/>
  <c r="CR50" i="29" s="1"/>
  <c r="CS50" i="29" s="1"/>
  <c r="CT50" i="29" s="1"/>
  <c r="CO46" i="41"/>
  <c r="CP46" i="41" s="1"/>
  <c r="CR46" i="41" s="1"/>
  <c r="CS46" i="41" s="1"/>
  <c r="CT46" i="41" s="1"/>
  <c r="CR64" i="46"/>
  <c r="CK22" i="46"/>
  <c r="CL22" i="46" s="1"/>
  <c r="CL19" i="46"/>
  <c r="CK57" i="46"/>
  <c r="CL57" i="46" s="1"/>
  <c r="CL54" i="46"/>
  <c r="CO40" i="29"/>
  <c r="CP40" i="29" s="1"/>
  <c r="CR40" i="29" s="1"/>
  <c r="CS40" i="29" s="1"/>
  <c r="CT40" i="29" s="1"/>
  <c r="CO45" i="29"/>
  <c r="CP45" i="29" s="1"/>
  <c r="CR45" i="29" s="1"/>
  <c r="CS45" i="29" s="1"/>
  <c r="CT45" i="29" s="1"/>
  <c r="CO60" i="41"/>
  <c r="CP60" i="41" s="1"/>
  <c r="CR60" i="41" s="1"/>
  <c r="CS60" i="41" s="1"/>
  <c r="CT60" i="41" s="1"/>
  <c r="CO25" i="41"/>
  <c r="CP25" i="41" s="1"/>
  <c r="CR25" i="41" s="1"/>
  <c r="CS25" i="41" s="1"/>
  <c r="CT25" i="41" s="1"/>
  <c r="CO30" i="41"/>
  <c r="CP30" i="41" s="1"/>
  <c r="CR30" i="41" s="1"/>
  <c r="CS30" i="41" s="1"/>
  <c r="CT30" i="41" s="1"/>
  <c r="CO16" i="42"/>
  <c r="CP16" i="42" s="1"/>
  <c r="CT64" i="53"/>
  <c r="CS67" i="53"/>
  <c r="CT67" i="53" s="1"/>
  <c r="CK55" i="42"/>
  <c r="CL55" i="42" s="1"/>
  <c r="CI57" i="40"/>
  <c r="CK54" i="42"/>
  <c r="CL54" i="42" s="1"/>
  <c r="CS55" i="41"/>
  <c r="CT55" i="41" s="1"/>
  <c r="CI37" i="42"/>
  <c r="CK21" i="45"/>
  <c r="CL21" i="45" s="1"/>
  <c r="CI22" i="42"/>
  <c r="CK16" i="42"/>
  <c r="CL16" i="42" s="1"/>
  <c r="CS20" i="41"/>
  <c r="CT20" i="41" s="1"/>
  <c r="CK31" i="45"/>
  <c r="CL31" i="45" s="1"/>
  <c r="CI32" i="45"/>
  <c r="CK35" i="45"/>
  <c r="CL35" i="45" s="1"/>
  <c r="CC47" i="45"/>
  <c r="CD47" i="45" s="1"/>
  <c r="CS40" i="41"/>
  <c r="CT40" i="41" s="1"/>
  <c r="CS56" i="41"/>
  <c r="CT56" i="41" s="1"/>
  <c r="CS61" i="41"/>
  <c r="CT61" i="41" s="1"/>
  <c r="CD57" i="42"/>
  <c r="CO56" i="42"/>
  <c r="CP56" i="42" s="1"/>
  <c r="CK56" i="45"/>
  <c r="CL56" i="45" s="1"/>
  <c r="CK50" i="45"/>
  <c r="CL50" i="45" s="1"/>
  <c r="CM52" i="42"/>
  <c r="CK40" i="45"/>
  <c r="CL40" i="45" s="1"/>
  <c r="CK34" i="29"/>
  <c r="CL34" i="29" s="1"/>
  <c r="CO36" i="42"/>
  <c r="CP36" i="42" s="1"/>
  <c r="CQ36" i="42" s="1"/>
  <c r="CI64" i="29"/>
  <c r="CC34" i="42"/>
  <c r="CC37" i="42" s="1"/>
  <c r="CD37" i="42" s="1"/>
  <c r="CK30" i="45"/>
  <c r="CL30" i="45" s="1"/>
  <c r="CO35" i="42"/>
  <c r="CP35" i="42" s="1"/>
  <c r="CQ35" i="42" s="1"/>
  <c r="CK26" i="45"/>
  <c r="CL26" i="45" s="1"/>
  <c r="CO46" i="42"/>
  <c r="CP46" i="42" s="1"/>
  <c r="CQ64" i="46"/>
  <c r="CO55" i="42"/>
  <c r="CP55" i="42" s="1"/>
  <c r="CQ55" i="42" s="1"/>
  <c r="CS55" i="42" s="1"/>
  <c r="CT55" i="42" s="1"/>
  <c r="CO21" i="42"/>
  <c r="CP21" i="42" s="1"/>
  <c r="CQ21" i="42" s="1"/>
  <c r="CS15" i="41"/>
  <c r="CT15" i="41" s="1"/>
  <c r="CK21" i="42"/>
  <c r="CL21" i="42" s="1"/>
  <c r="CR50" i="42"/>
  <c r="CS50" i="42" s="1"/>
  <c r="CT50" i="42" s="1"/>
  <c r="CO30" i="42"/>
  <c r="CP30" i="42" s="1"/>
  <c r="CQ30" i="42" s="1"/>
  <c r="BT67" i="45"/>
  <c r="BU66" i="42"/>
  <c r="BV66" i="42" s="1"/>
  <c r="CQ16" i="42"/>
  <c r="CC67" i="46"/>
  <c r="CD67" i="46" s="1"/>
  <c r="CB67" i="29"/>
  <c r="CM66" i="42"/>
  <c r="CO51" i="42"/>
  <c r="CP51" i="42" s="1"/>
  <c r="CQ51" i="42" s="1"/>
  <c r="BV49" i="48"/>
  <c r="CO41" i="42"/>
  <c r="CP41" i="42" s="1"/>
  <c r="CQ41" i="42" s="1"/>
  <c r="CK15" i="45"/>
  <c r="CL15" i="45" s="1"/>
  <c r="CC25" i="42"/>
  <c r="CD25" i="42" s="1"/>
  <c r="CN67" i="29"/>
  <c r="CB67" i="41"/>
  <c r="CO15" i="42"/>
  <c r="CP15" i="42" s="1"/>
  <c r="CR40" i="42"/>
  <c r="CS40" i="42" s="1"/>
  <c r="CT40" i="42" s="1"/>
  <c r="CR55" i="45"/>
  <c r="CQ55" i="45"/>
  <c r="CR36" i="45"/>
  <c r="CQ36" i="45"/>
  <c r="CR20" i="45"/>
  <c r="CQ20" i="45"/>
  <c r="CJ59" i="41"/>
  <c r="CI59" i="41"/>
  <c r="CI62" i="41" s="1"/>
  <c r="CD11" i="29"/>
  <c r="CC66" i="29"/>
  <c r="CD66" i="29" s="1"/>
  <c r="CK35" i="40"/>
  <c r="CL35" i="40" s="1"/>
  <c r="CJ37" i="40"/>
  <c r="CA22" i="40"/>
  <c r="CC19" i="40"/>
  <c r="CP24" i="29"/>
  <c r="CQ24" i="29" s="1"/>
  <c r="CH19" i="40"/>
  <c r="CG22" i="40"/>
  <c r="CH22" i="40" s="1"/>
  <c r="CG47" i="40"/>
  <c r="CH47" i="40" s="1"/>
  <c r="CH44" i="40"/>
  <c r="CJ44" i="40" s="1"/>
  <c r="CR15" i="45"/>
  <c r="CQ15" i="45"/>
  <c r="CR56" i="45"/>
  <c r="CQ56" i="45"/>
  <c r="CR11" i="40"/>
  <c r="CQ11" i="40"/>
  <c r="CD16" i="40"/>
  <c r="CH54" i="40"/>
  <c r="CJ54" i="40" s="1"/>
  <c r="CG57" i="40"/>
  <c r="CH57" i="40" s="1"/>
  <c r="CG27" i="40"/>
  <c r="CH27" i="40" s="1"/>
  <c r="CH24" i="40"/>
  <c r="CI24" i="40" s="1"/>
  <c r="CK24" i="40" s="1"/>
  <c r="CA27" i="42"/>
  <c r="CC24" i="42"/>
  <c r="CP19" i="29"/>
  <c r="CQ19" i="29" s="1"/>
  <c r="CO22" i="29"/>
  <c r="CP59" i="29"/>
  <c r="CR59" i="29" s="1"/>
  <c r="CH10" i="40"/>
  <c r="CI10" i="40" s="1"/>
  <c r="CG65" i="40"/>
  <c r="CH65" i="40" s="1"/>
  <c r="CH10" i="42"/>
  <c r="CI10" i="42" s="1"/>
  <c r="CG65" i="42"/>
  <c r="CH65" i="42" s="1"/>
  <c r="CQ14" i="42"/>
  <c r="CS14" i="42" s="1"/>
  <c r="CM17" i="42"/>
  <c r="CM42" i="42"/>
  <c r="CM37" i="42"/>
  <c r="CA32" i="40"/>
  <c r="CC29" i="40"/>
  <c r="CA62" i="42"/>
  <c r="CB59" i="42"/>
  <c r="CJ56" i="42"/>
  <c r="CJ57" i="42" s="1"/>
  <c r="CH49" i="40"/>
  <c r="CG52" i="40"/>
  <c r="CH52" i="40" s="1"/>
  <c r="CH14" i="40"/>
  <c r="CG17" i="40"/>
  <c r="CH17" i="40" s="1"/>
  <c r="CD44" i="40"/>
  <c r="CC47" i="40"/>
  <c r="CD47" i="40" s="1"/>
  <c r="BV64" i="29"/>
  <c r="BU67" i="29"/>
  <c r="BV67" i="29" s="1"/>
  <c r="CB42" i="42"/>
  <c r="CP9" i="29"/>
  <c r="CR9" i="29" s="1"/>
  <c r="CO12" i="29"/>
  <c r="CH34" i="40"/>
  <c r="CI34" i="40" s="1"/>
  <c r="CG37" i="40"/>
  <c r="CH37" i="40" s="1"/>
  <c r="CM66" i="40"/>
  <c r="CO16" i="40"/>
  <c r="CR31" i="40"/>
  <c r="CQ31" i="40"/>
  <c r="CM37" i="40"/>
  <c r="CO34" i="40"/>
  <c r="CB37" i="42"/>
  <c r="CQ42" i="46"/>
  <c r="CS39" i="46"/>
  <c r="CR10" i="42"/>
  <c r="CN65" i="42"/>
  <c r="CO10" i="42"/>
  <c r="CN66" i="42"/>
  <c r="CO11" i="42"/>
  <c r="CO20" i="42"/>
  <c r="CP20" i="42" s="1"/>
  <c r="CQ20" i="42" s="1"/>
  <c r="CR16" i="42"/>
  <c r="BU37" i="40"/>
  <c r="BV37" i="40" s="1"/>
  <c r="BV34" i="40"/>
  <c r="CQ17" i="41"/>
  <c r="CH49" i="42"/>
  <c r="CG52" i="42"/>
  <c r="CH52" i="42" s="1"/>
  <c r="CS17" i="46"/>
  <c r="CT14" i="46"/>
  <c r="CR46" i="42"/>
  <c r="CS46" i="42" s="1"/>
  <c r="CT46" i="42" s="1"/>
  <c r="CR41" i="45"/>
  <c r="CQ41" i="45"/>
  <c r="CR31" i="45"/>
  <c r="CQ31" i="45"/>
  <c r="CR46" i="45"/>
  <c r="CQ46" i="45"/>
  <c r="CR51" i="45"/>
  <c r="CQ51" i="45"/>
  <c r="CR35" i="45"/>
  <c r="CQ35" i="45"/>
  <c r="CJ24" i="41"/>
  <c r="CJ27" i="41" s="1"/>
  <c r="CI24" i="41"/>
  <c r="CI27" i="41" s="1"/>
  <c r="CJ29" i="41"/>
  <c r="CJ32" i="41" s="1"/>
  <c r="CI29" i="41"/>
  <c r="CI32" i="41" s="1"/>
  <c r="CB59" i="45"/>
  <c r="CB62" i="45" s="1"/>
  <c r="CA59" i="45"/>
  <c r="CJ17" i="45"/>
  <c r="CP49" i="29"/>
  <c r="CQ49" i="29" s="1"/>
  <c r="BM32" i="42"/>
  <c r="BN32" i="42" s="1"/>
  <c r="BN29" i="42"/>
  <c r="BM22" i="42"/>
  <c r="BN22" i="42" s="1"/>
  <c r="BN19" i="42"/>
  <c r="CL9" i="46"/>
  <c r="CK12" i="46"/>
  <c r="CL12" i="46" s="1"/>
  <c r="CK64" i="46"/>
  <c r="CE67" i="40"/>
  <c r="CH29" i="40"/>
  <c r="CI29" i="40" s="1"/>
  <c r="CG32" i="40"/>
  <c r="CH32" i="40" s="1"/>
  <c r="CH39" i="40"/>
  <c r="CG42" i="40"/>
  <c r="CH42" i="40" s="1"/>
  <c r="CB65" i="42"/>
  <c r="CP14" i="29"/>
  <c r="CQ27" i="46"/>
  <c r="CS24" i="46"/>
  <c r="CR11" i="42"/>
  <c r="CQ49" i="42"/>
  <c r="CQ39" i="42"/>
  <c r="CO26" i="42"/>
  <c r="CP26" i="42" s="1"/>
  <c r="CQ26" i="42"/>
  <c r="CM57" i="42"/>
  <c r="CR60" i="42"/>
  <c r="BV49" i="40"/>
  <c r="BU52" i="40"/>
  <c r="BV52" i="40" s="1"/>
  <c r="CK29" i="29"/>
  <c r="CJ32" i="29"/>
  <c r="CA57" i="40"/>
  <c r="CC54" i="40"/>
  <c r="CT9" i="46"/>
  <c r="CD14" i="40"/>
  <c r="CC17" i="40"/>
  <c r="CD17" i="40" s="1"/>
  <c r="CL39" i="29"/>
  <c r="CK42" i="29"/>
  <c r="CL42" i="29" s="1"/>
  <c r="CS65" i="46"/>
  <c r="CT10" i="46"/>
  <c r="CH29" i="42"/>
  <c r="CG32" i="42"/>
  <c r="CH32" i="42" s="1"/>
  <c r="CB12" i="42"/>
  <c r="CC9" i="42"/>
  <c r="CK30" i="40"/>
  <c r="CL30" i="40" s="1"/>
  <c r="CJ32" i="40"/>
  <c r="CK56" i="40"/>
  <c r="CL56" i="40" s="1"/>
  <c r="CR46" i="40"/>
  <c r="CQ46" i="40"/>
  <c r="CR60" i="40"/>
  <c r="CQ60" i="40"/>
  <c r="CM57" i="40"/>
  <c r="CO54" i="40"/>
  <c r="CR30" i="40"/>
  <c r="CQ30" i="40"/>
  <c r="CM65" i="40"/>
  <c r="CO10" i="40"/>
  <c r="CR40" i="40"/>
  <c r="CQ40" i="40"/>
  <c r="CM62" i="40"/>
  <c r="CO59" i="40"/>
  <c r="CR36" i="40"/>
  <c r="CQ36" i="40"/>
  <c r="CP39" i="29"/>
  <c r="CR39" i="29" s="1"/>
  <c r="BU64" i="40"/>
  <c r="BV39" i="40"/>
  <c r="BU42" i="40"/>
  <c r="BV42" i="40" s="1"/>
  <c r="CD40" i="40"/>
  <c r="CC42" i="40"/>
  <c r="CD42" i="40" s="1"/>
  <c r="CN52" i="42"/>
  <c r="CO49" i="42"/>
  <c r="CO40" i="42"/>
  <c r="CP40" i="42" s="1"/>
  <c r="CO31" i="42"/>
  <c r="CP31" i="42" s="1"/>
  <c r="CO25" i="42"/>
  <c r="CP25" i="42" s="1"/>
  <c r="CQ25" i="42" s="1"/>
  <c r="CO50" i="42"/>
  <c r="CP50" i="42" s="1"/>
  <c r="CJ62" i="42"/>
  <c r="CI32" i="42"/>
  <c r="CQ37" i="46"/>
  <c r="CS34" i="46"/>
  <c r="CC14" i="42"/>
  <c r="CK60" i="45"/>
  <c r="CL60" i="45" s="1"/>
  <c r="CS45" i="41"/>
  <c r="CT45" i="41" s="1"/>
  <c r="CQ32" i="46"/>
  <c r="CS29" i="46"/>
  <c r="CJ46" i="42"/>
  <c r="CK46" i="42" s="1"/>
  <c r="CL46" i="42" s="1"/>
  <c r="BU19" i="42"/>
  <c r="BT22" i="42"/>
  <c r="BT64" i="42"/>
  <c r="CR40" i="45"/>
  <c r="CQ40" i="45"/>
  <c r="CR60" i="45"/>
  <c r="CQ60" i="45"/>
  <c r="CR61" i="45"/>
  <c r="CQ61" i="45"/>
  <c r="CJ19" i="41"/>
  <c r="CJ22" i="41" s="1"/>
  <c r="CI19" i="41"/>
  <c r="CR50" i="45"/>
  <c r="CQ50" i="45"/>
  <c r="CR26" i="45"/>
  <c r="CQ26" i="45"/>
  <c r="CI42" i="42"/>
  <c r="CJ39" i="42"/>
  <c r="CR41" i="42"/>
  <c r="CM32" i="42"/>
  <c r="CQ29" i="42"/>
  <c r="CQ47" i="46"/>
  <c r="CS44" i="46"/>
  <c r="CK54" i="29"/>
  <c r="CJ57" i="29"/>
  <c r="CA37" i="40"/>
  <c r="CC34" i="40"/>
  <c r="CD10" i="29"/>
  <c r="CC65" i="29"/>
  <c r="CD65" i="29" s="1"/>
  <c r="CC12" i="29"/>
  <c r="CD12" i="29" s="1"/>
  <c r="CJ37" i="42"/>
  <c r="CK34" i="42"/>
  <c r="CH54" i="42"/>
  <c r="CG57" i="42"/>
  <c r="CH57" i="42" s="1"/>
  <c r="CM52" i="40"/>
  <c r="CO49" i="40"/>
  <c r="CM27" i="40"/>
  <c r="CO24" i="40"/>
  <c r="CR41" i="40"/>
  <c r="CQ41" i="40"/>
  <c r="CR56" i="40"/>
  <c r="CQ56" i="40"/>
  <c r="CD24" i="40"/>
  <c r="BN64" i="40"/>
  <c r="BM67" i="40"/>
  <c r="BN67" i="40" s="1"/>
  <c r="CD11" i="42"/>
  <c r="CC66" i="42"/>
  <c r="CD66" i="42" s="1"/>
  <c r="CR36" i="42"/>
  <c r="CR21" i="42"/>
  <c r="CF67" i="42"/>
  <c r="CA52" i="40"/>
  <c r="CC49" i="40"/>
  <c r="CJ40" i="42"/>
  <c r="CK40" i="42" s="1"/>
  <c r="CL40" i="42" s="1"/>
  <c r="CJ44" i="41"/>
  <c r="CJ47" i="41" s="1"/>
  <c r="CI44" i="41"/>
  <c r="CI47" i="41" s="1"/>
  <c r="CR21" i="45"/>
  <c r="CQ21" i="45"/>
  <c r="CR30" i="45"/>
  <c r="CQ30" i="45"/>
  <c r="CR45" i="45"/>
  <c r="CQ45" i="45"/>
  <c r="CJ34" i="41"/>
  <c r="CJ37" i="41" s="1"/>
  <c r="CI34" i="41"/>
  <c r="CI37" i="41" s="1"/>
  <c r="CH11" i="40"/>
  <c r="CI11" i="40" s="1"/>
  <c r="CG66" i="40"/>
  <c r="CH66" i="40" s="1"/>
  <c r="CA27" i="40"/>
  <c r="CL39" i="40"/>
  <c r="CK42" i="40"/>
  <c r="CL42" i="40" s="1"/>
  <c r="CP11" i="29"/>
  <c r="CR11" i="29" s="1"/>
  <c r="CH9" i="40"/>
  <c r="CG12" i="40"/>
  <c r="CH12" i="40" s="1"/>
  <c r="CG64" i="40"/>
  <c r="CB59" i="40"/>
  <c r="CA59" i="40"/>
  <c r="CA62" i="40" s="1"/>
  <c r="CH39" i="42"/>
  <c r="CG42" i="42"/>
  <c r="CH42" i="42" s="1"/>
  <c r="CR20" i="42"/>
  <c r="CQ52" i="46"/>
  <c r="CS49" i="46"/>
  <c r="CR61" i="42"/>
  <c r="CS61" i="42" s="1"/>
  <c r="CT61" i="42" s="1"/>
  <c r="CM65" i="42"/>
  <c r="CM62" i="42"/>
  <c r="CR30" i="42"/>
  <c r="CQ59" i="42"/>
  <c r="CL44" i="46"/>
  <c r="CK47" i="46"/>
  <c r="CL47" i="46" s="1"/>
  <c r="CP10" i="29"/>
  <c r="CR10" i="29" s="1"/>
  <c r="CP54" i="29"/>
  <c r="CR54" i="29" s="1"/>
  <c r="CP29" i="29"/>
  <c r="CQ29" i="29" s="1"/>
  <c r="BU10" i="42"/>
  <c r="BT65" i="42"/>
  <c r="BT12" i="42"/>
  <c r="CH34" i="42"/>
  <c r="CG37" i="42"/>
  <c r="CH37" i="42" s="1"/>
  <c r="CB10" i="40"/>
  <c r="CA10" i="40"/>
  <c r="CA65" i="40" s="1"/>
  <c r="CI57" i="42"/>
  <c r="CC9" i="40"/>
  <c r="CH59" i="40"/>
  <c r="CI59" i="40" s="1"/>
  <c r="CG62" i="40"/>
  <c r="CH62" i="40" s="1"/>
  <c r="CM64" i="40"/>
  <c r="CM17" i="40"/>
  <c r="CO14" i="40"/>
  <c r="CM47" i="40"/>
  <c r="CO44" i="40"/>
  <c r="CR51" i="40"/>
  <c r="CQ51" i="40"/>
  <c r="CR35" i="40"/>
  <c r="CQ35" i="40"/>
  <c r="CR55" i="40"/>
  <c r="CQ55" i="40"/>
  <c r="CM22" i="40"/>
  <c r="CO19" i="40"/>
  <c r="CR50" i="40"/>
  <c r="CQ50" i="40"/>
  <c r="CM12" i="40"/>
  <c r="CO9" i="40"/>
  <c r="CR21" i="40"/>
  <c r="CQ21" i="40"/>
  <c r="CB66" i="42"/>
  <c r="BT62" i="42"/>
  <c r="BU59" i="42"/>
  <c r="CN17" i="42"/>
  <c r="CO14" i="42"/>
  <c r="CN37" i="42"/>
  <c r="CO34" i="42"/>
  <c r="CO61" i="42"/>
  <c r="CP61" i="42" s="1"/>
  <c r="CN12" i="42"/>
  <c r="CN64" i="42"/>
  <c r="CO9" i="42"/>
  <c r="CN22" i="42"/>
  <c r="CN32" i="42"/>
  <c r="CO29" i="42"/>
  <c r="CH9" i="42"/>
  <c r="CI9" i="42" s="1"/>
  <c r="CG12" i="42"/>
  <c r="CH12" i="42" s="1"/>
  <c r="CL49" i="46"/>
  <c r="CK52" i="46"/>
  <c r="CL52" i="46" s="1"/>
  <c r="BU37" i="42"/>
  <c r="BV37" i="42" s="1"/>
  <c r="BV34" i="42"/>
  <c r="CQ57" i="46"/>
  <c r="CS54" i="46"/>
  <c r="CH24" i="42"/>
  <c r="CG27" i="42"/>
  <c r="CH27" i="42" s="1"/>
  <c r="CJ30" i="42"/>
  <c r="CJ32" i="42" s="1"/>
  <c r="CJ22" i="42"/>
  <c r="CK19" i="42"/>
  <c r="CQ62" i="46"/>
  <c r="CS59" i="46"/>
  <c r="CK44" i="29"/>
  <c r="CJ47" i="29"/>
  <c r="CH11" i="42"/>
  <c r="CI11" i="42" s="1"/>
  <c r="CG66" i="42"/>
  <c r="CH66" i="42" s="1"/>
  <c r="CR9" i="42"/>
  <c r="BT32" i="42"/>
  <c r="BU29" i="42"/>
  <c r="CI27" i="42"/>
  <c r="CJ24" i="42"/>
  <c r="CR31" i="42"/>
  <c r="CS31" i="42" s="1"/>
  <c r="CT31" i="42" s="1"/>
  <c r="CM27" i="42"/>
  <c r="CQ24" i="42"/>
  <c r="CO19" i="42"/>
  <c r="CM22" i="42"/>
  <c r="CR51" i="42"/>
  <c r="CR35" i="42"/>
  <c r="CM12" i="42"/>
  <c r="CI17" i="45"/>
  <c r="CI65" i="45"/>
  <c r="CB22" i="42"/>
  <c r="CC19" i="42"/>
  <c r="CQ22" i="46"/>
  <c r="CS19" i="46"/>
  <c r="CR56" i="42"/>
  <c r="CS56" i="42" s="1"/>
  <c r="CT56" i="42" s="1"/>
  <c r="CK36" i="40"/>
  <c r="CL36" i="40" s="1"/>
  <c r="CJ66" i="40"/>
  <c r="CT34" i="29"/>
  <c r="CA32" i="42"/>
  <c r="CB29" i="42"/>
  <c r="CC42" i="42"/>
  <c r="CD42" i="42" s="1"/>
  <c r="CD39" i="42"/>
  <c r="CP44" i="29"/>
  <c r="CR44" i="29" s="1"/>
  <c r="CD49" i="42"/>
  <c r="CC52" i="42"/>
  <c r="CD52" i="42" s="1"/>
  <c r="CR54" i="42"/>
  <c r="CJ64" i="29"/>
  <c r="BZ64" i="40"/>
  <c r="BY67" i="40"/>
  <c r="BZ67" i="40" s="1"/>
  <c r="CK25" i="40"/>
  <c r="CL25" i="40" s="1"/>
  <c r="CJ65" i="40"/>
  <c r="CJ27" i="40"/>
  <c r="CO15" i="40"/>
  <c r="CP15" i="40" s="1"/>
  <c r="CR15" i="40" s="1"/>
  <c r="CQ15" i="40"/>
  <c r="CO25" i="40"/>
  <c r="CP25" i="40" s="1"/>
  <c r="CR25" i="40" s="1"/>
  <c r="CQ25" i="40"/>
  <c r="CM32" i="40"/>
  <c r="CO29" i="40"/>
  <c r="CR45" i="40"/>
  <c r="CQ45" i="40"/>
  <c r="CM42" i="40"/>
  <c r="CO39" i="40"/>
  <c r="CR20" i="40"/>
  <c r="CQ20" i="40"/>
  <c r="CR26" i="40"/>
  <c r="CQ26" i="40"/>
  <c r="CK59" i="29"/>
  <c r="CJ62" i="29"/>
  <c r="CN57" i="42"/>
  <c r="CO54" i="42"/>
  <c r="CN42" i="42"/>
  <c r="CO39" i="42"/>
  <c r="CN27" i="42"/>
  <c r="CO24" i="42"/>
  <c r="CN47" i="42"/>
  <c r="CN62" i="42"/>
  <c r="CO59" i="42"/>
  <c r="CO45" i="42"/>
  <c r="CP45" i="42" s="1"/>
  <c r="CQ45" i="42" s="1"/>
  <c r="CH19" i="42"/>
  <c r="CG22" i="42"/>
  <c r="CH22" i="42" s="1"/>
  <c r="CG62" i="42"/>
  <c r="CH62" i="42" s="1"/>
  <c r="CH59" i="42"/>
  <c r="CI59" i="42" s="1"/>
  <c r="CI62" i="42" s="1"/>
  <c r="CC26" i="40"/>
  <c r="CD26" i="40" s="1"/>
  <c r="CB66" i="40"/>
  <c r="CB27" i="40"/>
  <c r="CL19" i="29"/>
  <c r="CK22" i="29"/>
  <c r="CL22" i="29" s="1"/>
  <c r="CQ15" i="42"/>
  <c r="CG17" i="42"/>
  <c r="CH17" i="42" s="1"/>
  <c r="CH14" i="42"/>
  <c r="CI14" i="42" s="1"/>
  <c r="CK10" i="29"/>
  <c r="CJ65" i="29"/>
  <c r="CJ12" i="29"/>
  <c r="CK49" i="42"/>
  <c r="CI52" i="42"/>
  <c r="CJ50" i="42"/>
  <c r="CK50" i="42" s="1"/>
  <c r="CL50" i="42" s="1"/>
  <c r="BV19" i="40"/>
  <c r="BU22" i="40"/>
  <c r="BV22" i="40" s="1"/>
  <c r="CR57" i="50"/>
  <c r="CS54" i="50"/>
  <c r="CL34" i="50"/>
  <c r="CK37" i="50"/>
  <c r="CL37" i="50" s="1"/>
  <c r="CK22" i="50"/>
  <c r="CL22" i="50" s="1"/>
  <c r="CL19" i="50"/>
  <c r="CR42" i="50"/>
  <c r="CS39" i="50"/>
  <c r="CR32" i="50"/>
  <c r="CS29" i="50"/>
  <c r="CD64" i="50"/>
  <c r="CC67" i="50"/>
  <c r="CD67" i="50" s="1"/>
  <c r="CK42" i="50"/>
  <c r="CL42" i="50" s="1"/>
  <c r="CL39" i="50"/>
  <c r="CK65" i="50"/>
  <c r="CL65" i="50" s="1"/>
  <c r="CL10" i="50"/>
  <c r="CQ67" i="50"/>
  <c r="CK27" i="50"/>
  <c r="CL27" i="50" s="1"/>
  <c r="CL24" i="50"/>
  <c r="CR27" i="50"/>
  <c r="CS24" i="50"/>
  <c r="CR17" i="50"/>
  <c r="CS14" i="50"/>
  <c r="CK57" i="50"/>
  <c r="CL57" i="50" s="1"/>
  <c r="CL54" i="50"/>
  <c r="CS49" i="50"/>
  <c r="CR52" i="50"/>
  <c r="CR37" i="50"/>
  <c r="CS34" i="50"/>
  <c r="CK52" i="50"/>
  <c r="CL52" i="50" s="1"/>
  <c r="CL49" i="50"/>
  <c r="CK64" i="50"/>
  <c r="CL9" i="50"/>
  <c r="CK12" i="50"/>
  <c r="CL12" i="50" s="1"/>
  <c r="CR66" i="50"/>
  <c r="CS11" i="50"/>
  <c r="CL59" i="50"/>
  <c r="CK62" i="50"/>
  <c r="CL62" i="50" s="1"/>
  <c r="CK17" i="50"/>
  <c r="CL17" i="50" s="1"/>
  <c r="CL14" i="50"/>
  <c r="CR64" i="50"/>
  <c r="CR12" i="50"/>
  <c r="CS9" i="50"/>
  <c r="CR65" i="50"/>
  <c r="CS10" i="50"/>
  <c r="CS44" i="50"/>
  <c r="CR47" i="50"/>
  <c r="CR22" i="50"/>
  <c r="CS19" i="50"/>
  <c r="CK66" i="50"/>
  <c r="CL66" i="50" s="1"/>
  <c r="CL11" i="50"/>
  <c r="CK47" i="50"/>
  <c r="CL47" i="50" s="1"/>
  <c r="CL44" i="50"/>
  <c r="CR62" i="50"/>
  <c r="CS59" i="50"/>
  <c r="CK32" i="50"/>
  <c r="CL32" i="50" s="1"/>
  <c r="CL29" i="50"/>
  <c r="CJ67" i="50"/>
  <c r="BT12" i="48"/>
  <c r="CM52" i="48"/>
  <c r="BS67" i="48"/>
  <c r="BU62" i="48"/>
  <c r="BV62" i="48" s="1"/>
  <c r="CF67" i="45"/>
  <c r="BV44" i="45"/>
  <c r="BU47" i="45"/>
  <c r="BV47" i="45" s="1"/>
  <c r="BN64" i="45"/>
  <c r="BM67" i="45"/>
  <c r="BN67" i="45" s="1"/>
  <c r="CN32" i="45"/>
  <c r="CO29" i="45"/>
  <c r="CO24" i="45"/>
  <c r="CN27" i="45"/>
  <c r="CO44" i="45"/>
  <c r="CN47" i="45"/>
  <c r="CH49" i="45"/>
  <c r="CJ49" i="45" s="1"/>
  <c r="CG52" i="45"/>
  <c r="CH52" i="45" s="1"/>
  <c r="CN67" i="41"/>
  <c r="BV39" i="45"/>
  <c r="BU42" i="45"/>
  <c r="BV42" i="45" s="1"/>
  <c r="CH34" i="45"/>
  <c r="CJ34" i="45" s="1"/>
  <c r="CG37" i="45"/>
  <c r="CH37" i="45" s="1"/>
  <c r="CH9" i="45"/>
  <c r="CJ9" i="45" s="1"/>
  <c r="CG12" i="45"/>
  <c r="CH12" i="45" s="1"/>
  <c r="CG64" i="45"/>
  <c r="CP11" i="41"/>
  <c r="CD34" i="41"/>
  <c r="CC37" i="41"/>
  <c r="CD37" i="41" s="1"/>
  <c r="CD39" i="41"/>
  <c r="CC42" i="41"/>
  <c r="CD42" i="41" s="1"/>
  <c r="CH10" i="45"/>
  <c r="CJ10" i="45" s="1"/>
  <c r="CG65" i="45"/>
  <c r="CH65" i="45" s="1"/>
  <c r="CP49" i="41"/>
  <c r="CR49" i="41" s="1"/>
  <c r="CP29" i="41"/>
  <c r="CD49" i="41"/>
  <c r="CC52" i="41"/>
  <c r="CD52" i="41" s="1"/>
  <c r="CH14" i="45"/>
  <c r="CG17" i="45"/>
  <c r="CH17" i="45" s="1"/>
  <c r="CP19" i="41"/>
  <c r="CC11" i="45"/>
  <c r="CB66" i="45"/>
  <c r="CH19" i="45"/>
  <c r="CJ19" i="45" s="1"/>
  <c r="CG22" i="45"/>
  <c r="CH22" i="45" s="1"/>
  <c r="CO59" i="45"/>
  <c r="CN62" i="45"/>
  <c r="CN12" i="45"/>
  <c r="CO9" i="45"/>
  <c r="CN64" i="45"/>
  <c r="CP44" i="41"/>
  <c r="CR44" i="41" s="1"/>
  <c r="BU57" i="45"/>
  <c r="BV57" i="45" s="1"/>
  <c r="BV54" i="45"/>
  <c r="CC17" i="45"/>
  <c r="CD17" i="45" s="1"/>
  <c r="CD14" i="45"/>
  <c r="CC27" i="41"/>
  <c r="CD27" i="41" s="1"/>
  <c r="CD24" i="41"/>
  <c r="CK49" i="41"/>
  <c r="CJ52" i="41"/>
  <c r="BV49" i="45"/>
  <c r="BU52" i="45"/>
  <c r="BV52" i="45" s="1"/>
  <c r="CC49" i="45"/>
  <c r="CB52" i="45"/>
  <c r="CK11" i="41"/>
  <c r="CJ66" i="41"/>
  <c r="CH11" i="45"/>
  <c r="CG66" i="45"/>
  <c r="CH66" i="45" s="1"/>
  <c r="CC24" i="45"/>
  <c r="CB27" i="45"/>
  <c r="CH29" i="45"/>
  <c r="CJ29" i="45" s="1"/>
  <c r="CG32" i="45"/>
  <c r="CH32" i="45" s="1"/>
  <c r="CD59" i="41"/>
  <c r="CC62" i="41"/>
  <c r="CD62" i="41" s="1"/>
  <c r="CD29" i="41"/>
  <c r="CC32" i="41"/>
  <c r="CD32" i="41" s="1"/>
  <c r="CJ65" i="41"/>
  <c r="CK10" i="41"/>
  <c r="CJ57" i="41"/>
  <c r="CK54" i="41"/>
  <c r="CN57" i="45"/>
  <c r="CO54" i="45"/>
  <c r="CO34" i="45"/>
  <c r="CN37" i="45"/>
  <c r="CO49" i="45"/>
  <c r="CN52" i="45"/>
  <c r="CN22" i="45"/>
  <c r="CO19" i="45"/>
  <c r="CP9" i="41"/>
  <c r="CR9" i="41" s="1"/>
  <c r="CO12" i="41"/>
  <c r="CP59" i="41"/>
  <c r="CR59" i="41" s="1"/>
  <c r="BV24" i="45"/>
  <c r="BU27" i="45"/>
  <c r="BV27" i="45" s="1"/>
  <c r="BV9" i="45"/>
  <c r="BU64" i="45"/>
  <c r="BU12" i="45"/>
  <c r="BV12" i="45" s="1"/>
  <c r="CH44" i="45"/>
  <c r="CJ44" i="45" s="1"/>
  <c r="CG47" i="45"/>
  <c r="CH47" i="45" s="1"/>
  <c r="CK9" i="41"/>
  <c r="CJ12" i="41"/>
  <c r="CC9" i="45"/>
  <c r="CB12" i="45"/>
  <c r="CD9" i="41"/>
  <c r="CC12" i="41"/>
  <c r="CD12" i="41" s="1"/>
  <c r="CC64" i="41"/>
  <c r="CB42" i="45"/>
  <c r="CC39" i="45"/>
  <c r="CH24" i="45"/>
  <c r="CG27" i="45"/>
  <c r="CH27" i="45" s="1"/>
  <c r="CP54" i="41"/>
  <c r="CR54" i="41" s="1"/>
  <c r="CO57" i="41"/>
  <c r="CD44" i="41"/>
  <c r="CC47" i="41"/>
  <c r="CD47" i="41" s="1"/>
  <c r="CH59" i="45"/>
  <c r="CG62" i="45"/>
  <c r="CH62" i="45" s="1"/>
  <c r="CL14" i="45"/>
  <c r="CM32" i="48"/>
  <c r="BV64" i="41"/>
  <c r="BU67" i="41"/>
  <c r="BV67" i="41" s="1"/>
  <c r="CC10" i="45"/>
  <c r="CB65" i="45"/>
  <c r="CN66" i="45"/>
  <c r="CO11" i="45"/>
  <c r="CO10" i="45"/>
  <c r="CN65" i="45"/>
  <c r="CO39" i="45"/>
  <c r="CN42" i="45"/>
  <c r="CO14" i="45"/>
  <c r="CN17" i="45"/>
  <c r="CP10" i="41"/>
  <c r="CP14" i="41"/>
  <c r="CR14" i="41" s="1"/>
  <c r="CP24" i="41"/>
  <c r="CR24" i="41" s="1"/>
  <c r="BZ64" i="45"/>
  <c r="BY67" i="45"/>
  <c r="BZ67" i="45" s="1"/>
  <c r="CH39" i="45"/>
  <c r="CG42" i="45"/>
  <c r="CH42" i="45" s="1"/>
  <c r="BU37" i="45"/>
  <c r="BV37" i="45" s="1"/>
  <c r="BV34" i="45"/>
  <c r="CD11" i="41"/>
  <c r="CC66" i="41"/>
  <c r="CD66" i="41" s="1"/>
  <c r="BU65" i="45"/>
  <c r="BV65" i="45" s="1"/>
  <c r="BV10" i="45"/>
  <c r="CH54" i="45"/>
  <c r="CG57" i="45"/>
  <c r="CH57" i="45" s="1"/>
  <c r="CP39" i="41"/>
  <c r="CR39" i="41" s="1"/>
  <c r="BV59" i="45"/>
  <c r="BU62" i="45"/>
  <c r="BV62" i="45" s="1"/>
  <c r="CB57" i="45"/>
  <c r="CC54" i="45"/>
  <c r="CJ17" i="41"/>
  <c r="CK14" i="41"/>
  <c r="CB32" i="45"/>
  <c r="CC29" i="45"/>
  <c r="CF67" i="48"/>
  <c r="CM22" i="48"/>
  <c r="CM27" i="48"/>
  <c r="CM37" i="48"/>
  <c r="CM47" i="48"/>
  <c r="CM65" i="48"/>
  <c r="CM62" i="48"/>
  <c r="CE67" i="48"/>
  <c r="CM66" i="48"/>
  <c r="CM17" i="48"/>
  <c r="CM57" i="48"/>
  <c r="CA65" i="48"/>
  <c r="CB10" i="48"/>
  <c r="CA12" i="48"/>
  <c r="CG52" i="48"/>
  <c r="CH52" i="48" s="1"/>
  <c r="CH49" i="48"/>
  <c r="CI49" i="48" s="1"/>
  <c r="CG42" i="48"/>
  <c r="CH42" i="48" s="1"/>
  <c r="CH39" i="48"/>
  <c r="CI39" i="48" s="1"/>
  <c r="CG22" i="48"/>
  <c r="CH22" i="48" s="1"/>
  <c r="CH19" i="48"/>
  <c r="CI19" i="48" s="1"/>
  <c r="BU57" i="48"/>
  <c r="BV57" i="48" s="1"/>
  <c r="BV54" i="48"/>
  <c r="CA62" i="48"/>
  <c r="CB59" i="48"/>
  <c r="CG62" i="48"/>
  <c r="CH62" i="48" s="1"/>
  <c r="CH59" i="48"/>
  <c r="CI59" i="48" s="1"/>
  <c r="CG27" i="48"/>
  <c r="CH27" i="48" s="1"/>
  <c r="CH24" i="48"/>
  <c r="CI24" i="48" s="1"/>
  <c r="CO24" i="48"/>
  <c r="CN27" i="48"/>
  <c r="CO16" i="48"/>
  <c r="CP16" i="48" s="1"/>
  <c r="CQ16" i="48" s="1"/>
  <c r="CR16" i="48" s="1"/>
  <c r="CS16" i="48" s="1"/>
  <c r="CT16" i="48" s="1"/>
  <c r="CO25" i="48"/>
  <c r="CP25" i="48" s="1"/>
  <c r="CQ25" i="48" s="1"/>
  <c r="CR25" i="48" s="1"/>
  <c r="CS25" i="48" s="1"/>
  <c r="CT25" i="48" s="1"/>
  <c r="CO41" i="48"/>
  <c r="CP41" i="48" s="1"/>
  <c r="CQ41" i="48" s="1"/>
  <c r="CR41" i="48" s="1"/>
  <c r="CS41" i="48" s="1"/>
  <c r="CT41" i="48" s="1"/>
  <c r="CO35" i="48"/>
  <c r="CP35" i="48" s="1"/>
  <c r="CQ35" i="48" s="1"/>
  <c r="CR35" i="48" s="1"/>
  <c r="CS35" i="48" s="1"/>
  <c r="CT35" i="48" s="1"/>
  <c r="CO45" i="48"/>
  <c r="CP45" i="48" s="1"/>
  <c r="CQ45" i="48" s="1"/>
  <c r="CR45" i="48" s="1"/>
  <c r="CS45" i="48" s="1"/>
  <c r="CT45" i="48" s="1"/>
  <c r="CO51" i="48"/>
  <c r="CP51" i="48" s="1"/>
  <c r="CQ51" i="48" s="1"/>
  <c r="CR51" i="48" s="1"/>
  <c r="CS51" i="48" s="1"/>
  <c r="CT51" i="48" s="1"/>
  <c r="CN62" i="48"/>
  <c r="CO59" i="48"/>
  <c r="CA66" i="48"/>
  <c r="CB11" i="48"/>
  <c r="BT22" i="48"/>
  <c r="BU19" i="48"/>
  <c r="CG37" i="48"/>
  <c r="CH37" i="48" s="1"/>
  <c r="CH34" i="48"/>
  <c r="CI34" i="48" s="1"/>
  <c r="CG65" i="48"/>
  <c r="CH65" i="48" s="1"/>
  <c r="CH10" i="48"/>
  <c r="CI10" i="48" s="1"/>
  <c r="BT66" i="48"/>
  <c r="BU11" i="48"/>
  <c r="CM64" i="48"/>
  <c r="CM12" i="48"/>
  <c r="CM42" i="48"/>
  <c r="CD9" i="48"/>
  <c r="CA57" i="48"/>
  <c r="CB54" i="48"/>
  <c r="CG17" i="48"/>
  <c r="CH17" i="48" s="1"/>
  <c r="CH14" i="48"/>
  <c r="CI14" i="48" s="1"/>
  <c r="CN66" i="48"/>
  <c r="CO11" i="48"/>
  <c r="CN22" i="48"/>
  <c r="CO19" i="48"/>
  <c r="CO26" i="48"/>
  <c r="CP26" i="48" s="1"/>
  <c r="CQ26" i="48" s="1"/>
  <c r="CR26" i="48" s="1"/>
  <c r="CS26" i="48" s="1"/>
  <c r="CT26" i="48" s="1"/>
  <c r="CO30" i="48"/>
  <c r="CP30" i="48" s="1"/>
  <c r="CQ30" i="48" s="1"/>
  <c r="CR30" i="48" s="1"/>
  <c r="CS30" i="48" s="1"/>
  <c r="CT30" i="48" s="1"/>
  <c r="CO36" i="48"/>
  <c r="CP36" i="48" s="1"/>
  <c r="CQ36" i="48" s="1"/>
  <c r="CR36" i="48" s="1"/>
  <c r="CS36" i="48" s="1"/>
  <c r="CT36" i="48" s="1"/>
  <c r="CO46" i="48"/>
  <c r="CP46" i="48" s="1"/>
  <c r="CQ46" i="48" s="1"/>
  <c r="CR46" i="48" s="1"/>
  <c r="CS46" i="48" s="1"/>
  <c r="CT46" i="48" s="1"/>
  <c r="CN57" i="48"/>
  <c r="CO54" i="48"/>
  <c r="CO61" i="48"/>
  <c r="CP61" i="48" s="1"/>
  <c r="CQ61" i="48" s="1"/>
  <c r="CR61" i="48" s="1"/>
  <c r="CS61" i="48" s="1"/>
  <c r="CT61" i="48" s="1"/>
  <c r="BU37" i="48"/>
  <c r="BV37" i="48" s="1"/>
  <c r="BV34" i="48"/>
  <c r="CA37" i="48"/>
  <c r="CB34" i="48"/>
  <c r="BV9" i="48"/>
  <c r="BZ64" i="48"/>
  <c r="BY67" i="48"/>
  <c r="BZ67" i="48" s="1"/>
  <c r="BT32" i="48"/>
  <c r="BU29" i="48"/>
  <c r="CG47" i="48"/>
  <c r="CH47" i="48" s="1"/>
  <c r="CH44" i="48"/>
  <c r="CI44" i="48" s="1"/>
  <c r="CH29" i="48"/>
  <c r="CI29" i="48" s="1"/>
  <c r="CG32" i="48"/>
  <c r="CH32" i="48" s="1"/>
  <c r="CA52" i="48"/>
  <c r="CB49" i="48"/>
  <c r="CA22" i="48"/>
  <c r="CB19" i="48"/>
  <c r="CA42" i="48"/>
  <c r="CB39" i="48"/>
  <c r="BU24" i="48"/>
  <c r="BT27" i="48"/>
  <c r="CG57" i="48"/>
  <c r="CH57" i="48" s="1"/>
  <c r="CH54" i="48"/>
  <c r="CI54" i="48" s="1"/>
  <c r="CN64" i="48"/>
  <c r="CO9" i="48"/>
  <c r="CN12" i="48"/>
  <c r="CN17" i="48"/>
  <c r="CO14" i="48"/>
  <c r="CO20" i="48"/>
  <c r="CP20" i="48" s="1"/>
  <c r="CQ20" i="48" s="1"/>
  <c r="CR20" i="48" s="1"/>
  <c r="CS20" i="48" s="1"/>
  <c r="CT20" i="48" s="1"/>
  <c r="CN32" i="48"/>
  <c r="CO29" i="48"/>
  <c r="CO31" i="48"/>
  <c r="CP31" i="48" s="1"/>
  <c r="CQ31" i="48" s="1"/>
  <c r="CR31" i="48" s="1"/>
  <c r="CS31" i="48" s="1"/>
  <c r="CT31" i="48" s="1"/>
  <c r="CN42" i="48"/>
  <c r="CO39" i="48"/>
  <c r="CN52" i="48"/>
  <c r="CO49" i="48"/>
  <c r="CO55" i="48"/>
  <c r="CP55" i="48" s="1"/>
  <c r="CQ55" i="48" s="1"/>
  <c r="CR55" i="48" s="1"/>
  <c r="CS55" i="48" s="1"/>
  <c r="CT55" i="48" s="1"/>
  <c r="CO60" i="48"/>
  <c r="CP60" i="48" s="1"/>
  <c r="CQ60" i="48" s="1"/>
  <c r="CR60" i="48" s="1"/>
  <c r="CS60" i="48" s="1"/>
  <c r="CT60" i="48" s="1"/>
  <c r="CA47" i="48"/>
  <c r="CB44" i="48"/>
  <c r="CG66" i="48"/>
  <c r="CH66" i="48" s="1"/>
  <c r="CH11" i="48"/>
  <c r="CI11" i="48" s="1"/>
  <c r="CA17" i="48"/>
  <c r="CB14" i="48"/>
  <c r="CA64" i="48"/>
  <c r="BT64" i="48"/>
  <c r="CA32" i="48"/>
  <c r="CB29" i="48"/>
  <c r="BN64" i="48"/>
  <c r="BM67" i="48"/>
  <c r="BN67" i="48" s="1"/>
  <c r="CG64" i="48"/>
  <c r="CG12" i="48"/>
  <c r="CH12" i="48" s="1"/>
  <c r="CH9" i="48"/>
  <c r="CI9" i="48" s="1"/>
  <c r="BT65" i="48"/>
  <c r="BU10" i="48"/>
  <c r="CN65" i="48"/>
  <c r="CO10" i="48"/>
  <c r="CO15" i="48"/>
  <c r="CP15" i="48" s="1"/>
  <c r="CQ15" i="48" s="1"/>
  <c r="CR15" i="48" s="1"/>
  <c r="CS15" i="48" s="1"/>
  <c r="CT15" i="48" s="1"/>
  <c r="CO21" i="48"/>
  <c r="CP21" i="48" s="1"/>
  <c r="CQ21" i="48" s="1"/>
  <c r="CR21" i="48" s="1"/>
  <c r="CS21" i="48" s="1"/>
  <c r="CT21" i="48" s="1"/>
  <c r="CO40" i="48"/>
  <c r="CP40" i="48" s="1"/>
  <c r="CQ40" i="48" s="1"/>
  <c r="CR40" i="48" s="1"/>
  <c r="CS40" i="48" s="1"/>
  <c r="CT40" i="48" s="1"/>
  <c r="CN37" i="48"/>
  <c r="CO34" i="48"/>
  <c r="CN47" i="48"/>
  <c r="CO44" i="48"/>
  <c r="CO50" i="48"/>
  <c r="CP50" i="48" s="1"/>
  <c r="CQ50" i="48" s="1"/>
  <c r="CR50" i="48" s="1"/>
  <c r="CS50" i="48" s="1"/>
  <c r="CT50" i="48" s="1"/>
  <c r="CO56" i="48"/>
  <c r="CP56" i="48" s="1"/>
  <c r="CQ56" i="48" s="1"/>
  <c r="CR56" i="48" s="1"/>
  <c r="CS56" i="48" s="1"/>
  <c r="CT56" i="48" s="1"/>
  <c r="BT42" i="48"/>
  <c r="BU39" i="48"/>
  <c r="CA27" i="48"/>
  <c r="CB24" i="48"/>
  <c r="CQ47" i="41" l="1"/>
  <c r="CO32" i="29"/>
  <c r="CO22" i="41"/>
  <c r="CP22" i="41" s="1"/>
  <c r="CL49" i="29"/>
  <c r="CR37" i="29"/>
  <c r="CK17" i="29"/>
  <c r="CL17" i="29" s="1"/>
  <c r="CT17" i="46"/>
  <c r="CQ37" i="41"/>
  <c r="CJ42" i="41"/>
  <c r="CS60" i="42"/>
  <c r="CT60" i="42" s="1"/>
  <c r="CP57" i="41"/>
  <c r="CP22" i="29"/>
  <c r="CP12" i="41"/>
  <c r="CQ65" i="41"/>
  <c r="CP37" i="41"/>
  <c r="CT65" i="46"/>
  <c r="CO64" i="29"/>
  <c r="CP64" i="29" s="1"/>
  <c r="CP32" i="29"/>
  <c r="CO62" i="29"/>
  <c r="CP62" i="29" s="1"/>
  <c r="CP34" i="41"/>
  <c r="CR34" i="41" s="1"/>
  <c r="CS34" i="41" s="1"/>
  <c r="CO64" i="41"/>
  <c r="CP64" i="41" s="1"/>
  <c r="CP12" i="29"/>
  <c r="CM67" i="41"/>
  <c r="CK27" i="29"/>
  <c r="CL27" i="29" s="1"/>
  <c r="CO57" i="29"/>
  <c r="CP57" i="29" s="1"/>
  <c r="CQ67" i="46"/>
  <c r="CO52" i="41"/>
  <c r="CP52" i="41" s="1"/>
  <c r="CG67" i="41"/>
  <c r="CH67" i="41" s="1"/>
  <c r="CG67" i="29"/>
  <c r="CH67" i="29" s="1"/>
  <c r="CO42" i="41"/>
  <c r="CP42" i="41" s="1"/>
  <c r="CO17" i="41"/>
  <c r="CP17" i="41" s="1"/>
  <c r="CO66" i="41"/>
  <c r="CP66" i="41" s="1"/>
  <c r="CO42" i="29"/>
  <c r="CP42" i="29" s="1"/>
  <c r="CO32" i="41"/>
  <c r="CP32" i="41" s="1"/>
  <c r="CS37" i="29"/>
  <c r="CT37" i="29" s="1"/>
  <c r="CO65" i="29"/>
  <c r="CP65" i="29" s="1"/>
  <c r="CO67" i="46"/>
  <c r="CP67" i="46" s="1"/>
  <c r="CO37" i="29"/>
  <c r="CP37" i="29" s="1"/>
  <c r="CI67" i="29"/>
  <c r="CO66" i="29"/>
  <c r="CP66" i="29" s="1"/>
  <c r="CO27" i="41"/>
  <c r="CP27" i="41" s="1"/>
  <c r="CO65" i="41"/>
  <c r="CP65" i="41" s="1"/>
  <c r="CO62" i="41"/>
  <c r="CP62" i="41" s="1"/>
  <c r="CO17" i="29"/>
  <c r="CP17" i="29" s="1"/>
  <c r="CR65" i="41"/>
  <c r="CR17" i="29"/>
  <c r="CO47" i="41"/>
  <c r="CP47" i="41" s="1"/>
  <c r="CO47" i="29"/>
  <c r="CP47" i="29" s="1"/>
  <c r="CO52" i="29"/>
  <c r="CP52" i="29" s="1"/>
  <c r="CO27" i="29"/>
  <c r="CP27" i="29" s="1"/>
  <c r="CR67" i="46"/>
  <c r="CM67" i="29"/>
  <c r="CT11" i="46"/>
  <c r="CS66" i="46"/>
  <c r="CT66" i="46" s="1"/>
  <c r="CQ12" i="29"/>
  <c r="CL11" i="29"/>
  <c r="CK66" i="29"/>
  <c r="CL66" i="29" s="1"/>
  <c r="CQ17" i="29"/>
  <c r="CS14" i="29"/>
  <c r="CI27" i="40"/>
  <c r="CS55" i="40"/>
  <c r="CT55" i="40" s="1"/>
  <c r="CS25" i="40"/>
  <c r="CT25" i="40" s="1"/>
  <c r="CS45" i="45"/>
  <c r="CT45" i="45" s="1"/>
  <c r="CS36" i="42"/>
  <c r="CT36" i="42" s="1"/>
  <c r="CS11" i="40"/>
  <c r="CT11" i="40" s="1"/>
  <c r="CA12" i="40"/>
  <c r="CS16" i="42"/>
  <c r="CT16" i="42" s="1"/>
  <c r="CS21" i="40"/>
  <c r="CT21" i="40" s="1"/>
  <c r="CS21" i="45"/>
  <c r="CT21" i="45" s="1"/>
  <c r="CS26" i="45"/>
  <c r="CT26" i="45" s="1"/>
  <c r="CS30" i="40"/>
  <c r="CT30" i="40" s="1"/>
  <c r="CS35" i="45"/>
  <c r="CT35" i="45" s="1"/>
  <c r="CS35" i="40"/>
  <c r="CT35" i="40" s="1"/>
  <c r="CS36" i="40"/>
  <c r="CT36" i="40" s="1"/>
  <c r="CS40" i="40"/>
  <c r="CT40" i="40" s="1"/>
  <c r="CS46" i="45"/>
  <c r="CT46" i="45" s="1"/>
  <c r="CQ47" i="45"/>
  <c r="CS46" i="40"/>
  <c r="CT46" i="40" s="1"/>
  <c r="CS51" i="42"/>
  <c r="CT51" i="42" s="1"/>
  <c r="CK59" i="41"/>
  <c r="CL59" i="41" s="1"/>
  <c r="CJ62" i="41"/>
  <c r="CK59" i="42"/>
  <c r="CL59" i="42" s="1"/>
  <c r="CS60" i="40"/>
  <c r="CT60" i="40" s="1"/>
  <c r="CA64" i="40"/>
  <c r="CA67" i="40" s="1"/>
  <c r="CS60" i="45"/>
  <c r="CT60" i="45" s="1"/>
  <c r="CQ57" i="42"/>
  <c r="CS56" i="40"/>
  <c r="CT56" i="40" s="1"/>
  <c r="CS50" i="40"/>
  <c r="CT50" i="40" s="1"/>
  <c r="CS51" i="40"/>
  <c r="CT51" i="40" s="1"/>
  <c r="CD34" i="42"/>
  <c r="CS45" i="40"/>
  <c r="CT45" i="40" s="1"/>
  <c r="CK37" i="29"/>
  <c r="CL37" i="29" s="1"/>
  <c r="CS41" i="40"/>
  <c r="CT41" i="40" s="1"/>
  <c r="CS41" i="42"/>
  <c r="CT41" i="42" s="1"/>
  <c r="CS41" i="45"/>
  <c r="CT41" i="45" s="1"/>
  <c r="CK29" i="41"/>
  <c r="CL29" i="41" s="1"/>
  <c r="CS35" i="42"/>
  <c r="CT35" i="42" s="1"/>
  <c r="CQ37" i="45"/>
  <c r="CS31" i="40"/>
  <c r="CT31" i="40" s="1"/>
  <c r="CS30" i="42"/>
  <c r="CT30" i="42" s="1"/>
  <c r="CC65" i="42"/>
  <c r="CD65" i="42" s="1"/>
  <c r="CK19" i="41"/>
  <c r="CL19" i="41" s="1"/>
  <c r="CS21" i="42"/>
  <c r="CT21" i="42" s="1"/>
  <c r="CS20" i="40"/>
  <c r="CT20" i="40" s="1"/>
  <c r="CK17" i="45"/>
  <c r="CL17" i="45" s="1"/>
  <c r="CK44" i="41"/>
  <c r="CK47" i="41" s="1"/>
  <c r="CL47" i="41" s="1"/>
  <c r="CB64" i="42"/>
  <c r="CB67" i="42" s="1"/>
  <c r="CS64" i="46"/>
  <c r="CT64" i="46" s="1"/>
  <c r="CM67" i="40"/>
  <c r="CK30" i="42"/>
  <c r="CL30" i="42" s="1"/>
  <c r="CK64" i="29"/>
  <c r="CL64" i="29" s="1"/>
  <c r="CS65" i="41"/>
  <c r="CJ67" i="29"/>
  <c r="CS20" i="42"/>
  <c r="CT20" i="42" s="1"/>
  <c r="CJ64" i="41"/>
  <c r="CJ67" i="41" s="1"/>
  <c r="CB64" i="45"/>
  <c r="CB67" i="45" s="1"/>
  <c r="CR15" i="42"/>
  <c r="CR11" i="41"/>
  <c r="CQ11" i="41"/>
  <c r="CI17" i="42"/>
  <c r="CJ14" i="42"/>
  <c r="CP39" i="42"/>
  <c r="CO42" i="42"/>
  <c r="CP42" i="42" s="1"/>
  <c r="CR57" i="42"/>
  <c r="CS54" i="42"/>
  <c r="CS62" i="46"/>
  <c r="CT62" i="46" s="1"/>
  <c r="CT59" i="46"/>
  <c r="CJ52" i="42"/>
  <c r="CO17" i="42"/>
  <c r="CP17" i="42" s="1"/>
  <c r="CP14" i="42"/>
  <c r="CS54" i="29"/>
  <c r="CR57" i="29"/>
  <c r="CQ32" i="42"/>
  <c r="CR29" i="42"/>
  <c r="BV19" i="42"/>
  <c r="BU22" i="42"/>
  <c r="BV22" i="42" s="1"/>
  <c r="BU67" i="40"/>
  <c r="BV67" i="40" s="1"/>
  <c r="BV64" i="40"/>
  <c r="CI37" i="40"/>
  <c r="CK34" i="40"/>
  <c r="CD29" i="40"/>
  <c r="CC32" i="40"/>
  <c r="CD32" i="40" s="1"/>
  <c r="CJ54" i="45"/>
  <c r="CI54" i="45"/>
  <c r="CI57" i="45" s="1"/>
  <c r="CJ39" i="45"/>
  <c r="CI39" i="45"/>
  <c r="CI42" i="45" s="1"/>
  <c r="CJ24" i="45"/>
  <c r="CI24" i="45"/>
  <c r="CJ11" i="45"/>
  <c r="CJ66" i="45" s="1"/>
  <c r="CI11" i="45"/>
  <c r="CR19" i="41"/>
  <c r="CR22" i="41" s="1"/>
  <c r="CQ19" i="41"/>
  <c r="CK24" i="41"/>
  <c r="CL24" i="41" s="1"/>
  <c r="CK34" i="41"/>
  <c r="CL34" i="41" s="1"/>
  <c r="CR45" i="42"/>
  <c r="CS45" i="42" s="1"/>
  <c r="CT45" i="42" s="1"/>
  <c r="CL59" i="29"/>
  <c r="CK62" i="29"/>
  <c r="CL62" i="29" s="1"/>
  <c r="CS26" i="40"/>
  <c r="CT26" i="40" s="1"/>
  <c r="CS15" i="40"/>
  <c r="CT15" i="40" s="1"/>
  <c r="CD19" i="42"/>
  <c r="CC22" i="42"/>
  <c r="CD22" i="42" s="1"/>
  <c r="CQ27" i="42"/>
  <c r="CR24" i="42"/>
  <c r="CJ27" i="42"/>
  <c r="CK24" i="42"/>
  <c r="CR12" i="42"/>
  <c r="CS9" i="42"/>
  <c r="CI66" i="42"/>
  <c r="CJ11" i="42"/>
  <c r="CK11" i="42" s="1"/>
  <c r="CT54" i="46"/>
  <c r="CS57" i="46"/>
  <c r="CT57" i="46" s="1"/>
  <c r="CI12" i="42"/>
  <c r="CO17" i="40"/>
  <c r="CP17" i="40" s="1"/>
  <c r="CP14" i="40"/>
  <c r="CI62" i="40"/>
  <c r="CK59" i="40"/>
  <c r="CQ32" i="29"/>
  <c r="CR29" i="29"/>
  <c r="CQ62" i="42"/>
  <c r="CR59" i="42"/>
  <c r="CC59" i="40"/>
  <c r="CC64" i="40" s="1"/>
  <c r="CB64" i="40"/>
  <c r="CB62" i="40"/>
  <c r="CS30" i="45"/>
  <c r="CT30" i="45" s="1"/>
  <c r="CO52" i="40"/>
  <c r="CP52" i="40" s="1"/>
  <c r="CP49" i="40"/>
  <c r="CL34" i="42"/>
  <c r="CK37" i="42"/>
  <c r="CL37" i="42" s="1"/>
  <c r="CL54" i="29"/>
  <c r="CK57" i="29"/>
  <c r="CL57" i="29" s="1"/>
  <c r="CJ44" i="42"/>
  <c r="CJ47" i="42" s="1"/>
  <c r="CS50" i="45"/>
  <c r="CT50" i="45" s="1"/>
  <c r="CS61" i="45"/>
  <c r="CT61" i="45" s="1"/>
  <c r="CS40" i="45"/>
  <c r="CT40" i="45" s="1"/>
  <c r="CK9" i="42"/>
  <c r="CO62" i="40"/>
  <c r="CP62" i="40" s="1"/>
  <c r="CP59" i="40"/>
  <c r="CP10" i="40"/>
  <c r="CO65" i="40"/>
  <c r="CP65" i="40" s="1"/>
  <c r="CP54" i="40"/>
  <c r="CO57" i="40"/>
  <c r="CP57" i="40" s="1"/>
  <c r="CR26" i="42"/>
  <c r="CR66" i="42" s="1"/>
  <c r="CL64" i="46"/>
  <c r="CK67" i="46"/>
  <c r="CL67" i="46" s="1"/>
  <c r="CS51" i="45"/>
  <c r="CT51" i="45" s="1"/>
  <c r="CS31" i="45"/>
  <c r="CT31" i="45" s="1"/>
  <c r="CO66" i="42"/>
  <c r="CP66" i="42" s="1"/>
  <c r="CP11" i="42"/>
  <c r="CQ11" i="42" s="1"/>
  <c r="CQ66" i="42" s="1"/>
  <c r="CP34" i="40"/>
  <c r="CO37" i="40"/>
  <c r="CP37" i="40" s="1"/>
  <c r="CP16" i="40"/>
  <c r="CO66" i="40"/>
  <c r="CP66" i="40" s="1"/>
  <c r="CJ14" i="40"/>
  <c r="CI14" i="40"/>
  <c r="CK56" i="42"/>
  <c r="CQ17" i="42"/>
  <c r="CK10" i="40"/>
  <c r="CI65" i="40"/>
  <c r="CQ22" i="29"/>
  <c r="CR19" i="29"/>
  <c r="CQ64" i="29"/>
  <c r="CQ67" i="29" s="1"/>
  <c r="CK54" i="40"/>
  <c r="CJ57" i="40"/>
  <c r="CS15" i="45"/>
  <c r="CT15" i="45" s="1"/>
  <c r="CJ19" i="40"/>
  <c r="CI19" i="40"/>
  <c r="CI22" i="40" s="1"/>
  <c r="CS20" i="45"/>
  <c r="CT20" i="45" s="1"/>
  <c r="CS55" i="45"/>
  <c r="CT55" i="45" s="1"/>
  <c r="CJ59" i="45"/>
  <c r="CJ62" i="45" s="1"/>
  <c r="CI59" i="45"/>
  <c r="CI62" i="45" s="1"/>
  <c r="CL10" i="29"/>
  <c r="CK65" i="29"/>
  <c r="CL65" i="29" s="1"/>
  <c r="CK12" i="29"/>
  <c r="CL12" i="29" s="1"/>
  <c r="CR29" i="41"/>
  <c r="CQ29" i="41"/>
  <c r="CQ32" i="41" s="1"/>
  <c r="CP39" i="40"/>
  <c r="CO42" i="40"/>
  <c r="CP42" i="40" s="1"/>
  <c r="CO32" i="40"/>
  <c r="CP32" i="40" s="1"/>
  <c r="CP29" i="40"/>
  <c r="CP19" i="42"/>
  <c r="CQ19" i="42" s="1"/>
  <c r="CO22" i="42"/>
  <c r="CP22" i="42" s="1"/>
  <c r="CC10" i="40"/>
  <c r="CC12" i="40" s="1"/>
  <c r="CD12" i="40" s="1"/>
  <c r="CB65" i="40"/>
  <c r="CB12" i="40"/>
  <c r="BV10" i="42"/>
  <c r="BU65" i="42"/>
  <c r="BV65" i="42" s="1"/>
  <c r="BU12" i="42"/>
  <c r="BV12" i="42" s="1"/>
  <c r="CJ9" i="40"/>
  <c r="CI9" i="40"/>
  <c r="CI12" i="40" s="1"/>
  <c r="CJ42" i="42"/>
  <c r="CK39" i="42"/>
  <c r="CT34" i="46"/>
  <c r="CS37" i="46"/>
  <c r="CT37" i="46" s="1"/>
  <c r="CD54" i="40"/>
  <c r="CC57" i="40"/>
  <c r="CD57" i="40" s="1"/>
  <c r="CQ52" i="42"/>
  <c r="CR49" i="42"/>
  <c r="CR52" i="42" s="1"/>
  <c r="CA62" i="45"/>
  <c r="CA64" i="45"/>
  <c r="CA67" i="45" s="1"/>
  <c r="CD19" i="40"/>
  <c r="CC22" i="40"/>
  <c r="CD22" i="40" s="1"/>
  <c r="CC59" i="45"/>
  <c r="CC64" i="45" s="1"/>
  <c r="CL49" i="42"/>
  <c r="CK52" i="42"/>
  <c r="CL52" i="42" s="1"/>
  <c r="CP59" i="42"/>
  <c r="CO62" i="42"/>
  <c r="CP62" i="42" s="1"/>
  <c r="CP24" i="42"/>
  <c r="CO27" i="42"/>
  <c r="CP27" i="42" s="1"/>
  <c r="CP54" i="42"/>
  <c r="CO57" i="42"/>
  <c r="CP57" i="42" s="1"/>
  <c r="CB32" i="42"/>
  <c r="CC29" i="42"/>
  <c r="CK22" i="42"/>
  <c r="CL22" i="42" s="1"/>
  <c r="CL19" i="42"/>
  <c r="CO12" i="42"/>
  <c r="CP12" i="42" s="1"/>
  <c r="CP9" i="42"/>
  <c r="CO37" i="42"/>
  <c r="CP37" i="42" s="1"/>
  <c r="CP34" i="42"/>
  <c r="CQ34" i="42" s="1"/>
  <c r="BV59" i="42"/>
  <c r="BU62" i="42"/>
  <c r="BV62" i="42" s="1"/>
  <c r="CS10" i="29"/>
  <c r="CR65" i="29"/>
  <c r="CH64" i="40"/>
  <c r="CG67" i="40"/>
  <c r="CH67" i="40" s="1"/>
  <c r="CS11" i="29"/>
  <c r="CR66" i="29"/>
  <c r="CC52" i="40"/>
  <c r="CD52" i="40" s="1"/>
  <c r="CD49" i="40"/>
  <c r="CC27" i="40"/>
  <c r="CD27" i="40" s="1"/>
  <c r="CD34" i="40"/>
  <c r="CC37" i="40"/>
  <c r="CD37" i="40" s="1"/>
  <c r="CT44" i="46"/>
  <c r="CS47" i="46"/>
  <c r="CT47" i="46" s="1"/>
  <c r="CI22" i="41"/>
  <c r="CI64" i="41"/>
  <c r="CI67" i="41" s="1"/>
  <c r="BT67" i="42"/>
  <c r="CP49" i="42"/>
  <c r="CO52" i="42"/>
  <c r="CP52" i="42" s="1"/>
  <c r="CS39" i="29"/>
  <c r="CR42" i="29"/>
  <c r="CT24" i="46"/>
  <c r="CS27" i="46"/>
  <c r="CT27" i="46" s="1"/>
  <c r="CI32" i="40"/>
  <c r="CK29" i="40"/>
  <c r="CQ52" i="29"/>
  <c r="CR49" i="29"/>
  <c r="CT39" i="46"/>
  <c r="CS42" i="46"/>
  <c r="CT42" i="46" s="1"/>
  <c r="CS9" i="29"/>
  <c r="CR12" i="29"/>
  <c r="CB62" i="42"/>
  <c r="CC59" i="42"/>
  <c r="CD24" i="42"/>
  <c r="CC27" i="42"/>
  <c r="CD27" i="42" s="1"/>
  <c r="CK27" i="40"/>
  <c r="CL24" i="40"/>
  <c r="CC66" i="40"/>
  <c r="CD66" i="40" s="1"/>
  <c r="CK44" i="40"/>
  <c r="CJ47" i="40"/>
  <c r="CR47" i="29"/>
  <c r="CS44" i="29"/>
  <c r="CT19" i="46"/>
  <c r="CS22" i="46"/>
  <c r="CT22" i="46" s="1"/>
  <c r="BU32" i="42"/>
  <c r="BV32" i="42" s="1"/>
  <c r="BV29" i="42"/>
  <c r="CL44" i="29"/>
  <c r="CK47" i="29"/>
  <c r="CL47" i="29" s="1"/>
  <c r="CR44" i="42"/>
  <c r="CP29" i="42"/>
  <c r="CO32" i="42"/>
  <c r="CP32" i="42" s="1"/>
  <c r="CN67" i="42"/>
  <c r="CO12" i="40"/>
  <c r="CP12" i="40" s="1"/>
  <c r="CP9" i="40"/>
  <c r="CO64" i="40"/>
  <c r="CP19" i="40"/>
  <c r="CO22" i="40"/>
  <c r="CP22" i="40" s="1"/>
  <c r="CP44" i="40"/>
  <c r="CO47" i="40"/>
  <c r="CP47" i="40" s="1"/>
  <c r="CD9" i="40"/>
  <c r="CC67" i="29"/>
  <c r="CD67" i="29" s="1"/>
  <c r="CT49" i="46"/>
  <c r="CS52" i="46"/>
  <c r="CT52" i="46" s="1"/>
  <c r="CI66" i="40"/>
  <c r="CK11" i="40"/>
  <c r="CP24" i="40"/>
  <c r="CO27" i="40"/>
  <c r="CP27" i="40" s="1"/>
  <c r="CS32" i="46"/>
  <c r="CT32" i="46" s="1"/>
  <c r="CT29" i="46"/>
  <c r="CD14" i="42"/>
  <c r="CC17" i="42"/>
  <c r="CD17" i="42" s="1"/>
  <c r="CR25" i="42"/>
  <c r="CS25" i="42" s="1"/>
  <c r="CT25" i="42" s="1"/>
  <c r="CD9" i="42"/>
  <c r="CC12" i="42"/>
  <c r="CD12" i="42" s="1"/>
  <c r="CL29" i="29"/>
  <c r="CK32" i="29"/>
  <c r="CL32" i="29" s="1"/>
  <c r="CQ42" i="42"/>
  <c r="CR39" i="42"/>
  <c r="CT14" i="42"/>
  <c r="CP10" i="42"/>
  <c r="CQ10" i="42" s="1"/>
  <c r="CS10" i="42" s="1"/>
  <c r="CO65" i="42"/>
  <c r="CP65" i="42" s="1"/>
  <c r="CJ49" i="40"/>
  <c r="CI49" i="40"/>
  <c r="CI52" i="40" s="1"/>
  <c r="CI65" i="42"/>
  <c r="CJ10" i="42"/>
  <c r="CR62" i="29"/>
  <c r="CS59" i="29"/>
  <c r="CS56" i="45"/>
  <c r="CT56" i="45" s="1"/>
  <c r="CR24" i="29"/>
  <c r="CQ27" i="29"/>
  <c r="CS36" i="45"/>
  <c r="CT36" i="45" s="1"/>
  <c r="CS66" i="50"/>
  <c r="CT66" i="50" s="1"/>
  <c r="CT11" i="50"/>
  <c r="CL64" i="50"/>
  <c r="CK67" i="50"/>
  <c r="CL67" i="50" s="1"/>
  <c r="CS42" i="50"/>
  <c r="CT42" i="50" s="1"/>
  <c r="CT39" i="50"/>
  <c r="CS62" i="50"/>
  <c r="CT62" i="50" s="1"/>
  <c r="CT59" i="50"/>
  <c r="CS64" i="50"/>
  <c r="CT9" i="50"/>
  <c r="CS12" i="50"/>
  <c r="CT12" i="50" s="1"/>
  <c r="CS17" i="50"/>
  <c r="CT17" i="50" s="1"/>
  <c r="CT14" i="50"/>
  <c r="CS47" i="50"/>
  <c r="CT47" i="50" s="1"/>
  <c r="CT44" i="50"/>
  <c r="CS52" i="50"/>
  <c r="CT52" i="50" s="1"/>
  <c r="CT49" i="50"/>
  <c r="CS32" i="50"/>
  <c r="CT32" i="50" s="1"/>
  <c r="CT29" i="50"/>
  <c r="CS57" i="50"/>
  <c r="CT57" i="50" s="1"/>
  <c r="CT54" i="50"/>
  <c r="CT19" i="50"/>
  <c r="CS22" i="50"/>
  <c r="CT22" i="50" s="1"/>
  <c r="CS65" i="50"/>
  <c r="CT65" i="50" s="1"/>
  <c r="CT10" i="50"/>
  <c r="CR67" i="50"/>
  <c r="CS37" i="50"/>
  <c r="CT37" i="50" s="1"/>
  <c r="CT34" i="50"/>
  <c r="CS27" i="50"/>
  <c r="CT27" i="50" s="1"/>
  <c r="CT24" i="50"/>
  <c r="CM67" i="48"/>
  <c r="CA67" i="48"/>
  <c r="CS14" i="41"/>
  <c r="CR17" i="41"/>
  <c r="CD10" i="45"/>
  <c r="CC65" i="45"/>
  <c r="CD65" i="45" s="1"/>
  <c r="CC42" i="45"/>
  <c r="CD42" i="45" s="1"/>
  <c r="CD39" i="45"/>
  <c r="CD9" i="45"/>
  <c r="CC12" i="45"/>
  <c r="CD12" i="45" s="1"/>
  <c r="CS59" i="41"/>
  <c r="CR62" i="41"/>
  <c r="CP19" i="45"/>
  <c r="CO22" i="45"/>
  <c r="CP22" i="45" s="1"/>
  <c r="CK57" i="41"/>
  <c r="CL57" i="41" s="1"/>
  <c r="CL54" i="41"/>
  <c r="CK19" i="45"/>
  <c r="CJ22" i="45"/>
  <c r="CD11" i="45"/>
  <c r="CC66" i="45"/>
  <c r="CD66" i="45" s="1"/>
  <c r="CK10" i="45"/>
  <c r="CJ65" i="45"/>
  <c r="CK49" i="45"/>
  <c r="CJ52" i="45"/>
  <c r="CP24" i="45"/>
  <c r="CO27" i="45"/>
  <c r="CP27" i="45" s="1"/>
  <c r="CD29" i="45"/>
  <c r="CC32" i="45"/>
  <c r="CD32" i="45" s="1"/>
  <c r="CD54" i="45"/>
  <c r="CC57" i="45"/>
  <c r="CD57" i="45" s="1"/>
  <c r="CP14" i="45"/>
  <c r="CO17" i="45"/>
  <c r="CP17" i="45" s="1"/>
  <c r="CP10" i="45"/>
  <c r="CO65" i="45"/>
  <c r="CP65" i="45" s="1"/>
  <c r="CL9" i="41"/>
  <c r="CK12" i="41"/>
  <c r="CL12" i="41" s="1"/>
  <c r="BV64" i="45"/>
  <c r="BU67" i="45"/>
  <c r="BV67" i="45" s="1"/>
  <c r="CP34" i="45"/>
  <c r="CR34" i="45" s="1"/>
  <c r="CO37" i="45"/>
  <c r="CP37" i="45" s="1"/>
  <c r="CK29" i="45"/>
  <c r="CJ32" i="45"/>
  <c r="CL11" i="41"/>
  <c r="CK66" i="41"/>
  <c r="CL66" i="41" s="1"/>
  <c r="CL49" i="41"/>
  <c r="CK52" i="41"/>
  <c r="CL52" i="41" s="1"/>
  <c r="CS44" i="41"/>
  <c r="CR47" i="41"/>
  <c r="CS49" i="41"/>
  <c r="CR52" i="41"/>
  <c r="CH64" i="45"/>
  <c r="CG67" i="45"/>
  <c r="CH67" i="45" s="1"/>
  <c r="CJ37" i="45"/>
  <c r="CK34" i="45"/>
  <c r="CP29" i="45"/>
  <c r="CO32" i="45"/>
  <c r="CP32" i="45" s="1"/>
  <c r="CS39" i="41"/>
  <c r="CR42" i="41"/>
  <c r="CR27" i="41"/>
  <c r="CS24" i="41"/>
  <c r="CP11" i="45"/>
  <c r="CO66" i="45"/>
  <c r="CP66" i="45" s="1"/>
  <c r="CD64" i="41"/>
  <c r="CC67" i="41"/>
  <c r="CD67" i="41" s="1"/>
  <c r="CO57" i="45"/>
  <c r="CP57" i="45" s="1"/>
  <c r="CP54" i="45"/>
  <c r="CL10" i="41"/>
  <c r="CK65" i="41"/>
  <c r="CL65" i="41" s="1"/>
  <c r="CN67" i="45"/>
  <c r="CP59" i="45"/>
  <c r="CO62" i="45"/>
  <c r="CP62" i="45" s="1"/>
  <c r="CP44" i="45"/>
  <c r="CR44" i="45" s="1"/>
  <c r="CO47" i="45"/>
  <c r="CP47" i="45" s="1"/>
  <c r="CL14" i="41"/>
  <c r="CK17" i="41"/>
  <c r="CL17" i="41" s="1"/>
  <c r="CP39" i="45"/>
  <c r="CO42" i="45"/>
  <c r="CP42" i="45" s="1"/>
  <c r="CR57" i="41"/>
  <c r="CS54" i="41"/>
  <c r="CK44" i="45"/>
  <c r="CJ47" i="45"/>
  <c r="CS9" i="41"/>
  <c r="CP49" i="45"/>
  <c r="CO52" i="45"/>
  <c r="CP52" i="45" s="1"/>
  <c r="CD24" i="45"/>
  <c r="CC27" i="45"/>
  <c r="CD27" i="45" s="1"/>
  <c r="CL39" i="41"/>
  <c r="CK42" i="41"/>
  <c r="CL42" i="41" s="1"/>
  <c r="CC52" i="45"/>
  <c r="CD52" i="45" s="1"/>
  <c r="CD49" i="45"/>
  <c r="CP9" i="45"/>
  <c r="CO12" i="45"/>
  <c r="CP12" i="45" s="1"/>
  <c r="CO64" i="45"/>
  <c r="CK9" i="45"/>
  <c r="BU12" i="48"/>
  <c r="BV12" i="48" s="1"/>
  <c r="CB27" i="48"/>
  <c r="CC24" i="48"/>
  <c r="CI64" i="48"/>
  <c r="CI12" i="48"/>
  <c r="CJ9" i="48"/>
  <c r="CO64" i="48"/>
  <c r="CO12" i="48"/>
  <c r="CP12" i="48" s="1"/>
  <c r="CP9" i="48"/>
  <c r="CQ9" i="48" s="1"/>
  <c r="CB22" i="48"/>
  <c r="CC19" i="48"/>
  <c r="BU32" i="48"/>
  <c r="BV32" i="48" s="1"/>
  <c r="BV29" i="48"/>
  <c r="CO57" i="48"/>
  <c r="CP57" i="48" s="1"/>
  <c r="CP54" i="48"/>
  <c r="CQ54" i="48" s="1"/>
  <c r="CO66" i="48"/>
  <c r="CP66" i="48" s="1"/>
  <c r="CP11" i="48"/>
  <c r="CQ11" i="48" s="1"/>
  <c r="CB57" i="48"/>
  <c r="CC54" i="48"/>
  <c r="BU66" i="48"/>
  <c r="BV66" i="48" s="1"/>
  <c r="BV11" i="48"/>
  <c r="CI37" i="48"/>
  <c r="CJ34" i="48"/>
  <c r="CB66" i="48"/>
  <c r="CC11" i="48"/>
  <c r="CI27" i="48"/>
  <c r="CJ24" i="48"/>
  <c r="CB62" i="48"/>
  <c r="CC59" i="48"/>
  <c r="CI22" i="48"/>
  <c r="CJ19" i="48"/>
  <c r="CI52" i="48"/>
  <c r="CJ49" i="48"/>
  <c r="CO65" i="48"/>
  <c r="CP65" i="48" s="1"/>
  <c r="CP10" i="48"/>
  <c r="CQ10" i="48" s="1"/>
  <c r="CB32" i="48"/>
  <c r="CC29" i="48"/>
  <c r="CB17" i="48"/>
  <c r="CC14" i="48"/>
  <c r="CB64" i="48"/>
  <c r="CB47" i="48"/>
  <c r="CC44" i="48"/>
  <c r="CO52" i="48"/>
  <c r="CP52" i="48" s="1"/>
  <c r="CP49" i="48"/>
  <c r="CQ49" i="48" s="1"/>
  <c r="CO17" i="48"/>
  <c r="CP17" i="48" s="1"/>
  <c r="CP14" i="48"/>
  <c r="CQ14" i="48" s="1"/>
  <c r="CN67" i="48"/>
  <c r="BU27" i="48"/>
  <c r="BV27" i="48" s="1"/>
  <c r="BV24" i="48"/>
  <c r="CI32" i="48"/>
  <c r="CJ29" i="48"/>
  <c r="CO37" i="48"/>
  <c r="CP37" i="48" s="1"/>
  <c r="CP34" i="48"/>
  <c r="CQ34" i="48" s="1"/>
  <c r="BU42" i="48"/>
  <c r="BV42" i="48" s="1"/>
  <c r="BV39" i="48"/>
  <c r="CO47" i="48"/>
  <c r="CP47" i="48" s="1"/>
  <c r="CP44" i="48"/>
  <c r="CQ44" i="48" s="1"/>
  <c r="BU65" i="48"/>
  <c r="BV65" i="48" s="1"/>
  <c r="BV10" i="48"/>
  <c r="CH64" i="48"/>
  <c r="CG67" i="48"/>
  <c r="CH67" i="48" s="1"/>
  <c r="CO32" i="48"/>
  <c r="CP32" i="48" s="1"/>
  <c r="CP29" i="48"/>
  <c r="CQ29" i="48" s="1"/>
  <c r="CI57" i="48"/>
  <c r="CJ54" i="48"/>
  <c r="CB42" i="48"/>
  <c r="CC39" i="48"/>
  <c r="CB52" i="48"/>
  <c r="CC49" i="48"/>
  <c r="CI47" i="48"/>
  <c r="CJ44" i="48"/>
  <c r="BU64" i="48"/>
  <c r="CO22" i="48"/>
  <c r="CP22" i="48" s="1"/>
  <c r="CP19" i="48"/>
  <c r="CQ19" i="48" s="1"/>
  <c r="CI17" i="48"/>
  <c r="CJ14" i="48"/>
  <c r="CI65" i="48"/>
  <c r="CJ10" i="48"/>
  <c r="BU22" i="48"/>
  <c r="BV22" i="48" s="1"/>
  <c r="BV19" i="48"/>
  <c r="CO62" i="48"/>
  <c r="CP62" i="48" s="1"/>
  <c r="CP59" i="48"/>
  <c r="CQ59" i="48" s="1"/>
  <c r="CI62" i="48"/>
  <c r="CJ59" i="48"/>
  <c r="CI42" i="48"/>
  <c r="CJ39" i="48"/>
  <c r="BT67" i="48"/>
  <c r="CI66" i="48"/>
  <c r="CJ11" i="48"/>
  <c r="CO42" i="48"/>
  <c r="CP42" i="48" s="1"/>
  <c r="CP39" i="48"/>
  <c r="CQ39" i="48" s="1"/>
  <c r="CB37" i="48"/>
  <c r="CC34" i="48"/>
  <c r="CO27" i="48"/>
  <c r="CP27" i="48" s="1"/>
  <c r="CP24" i="48"/>
  <c r="CQ24" i="48" s="1"/>
  <c r="CB65" i="48"/>
  <c r="CC10" i="48"/>
  <c r="CB12" i="48"/>
  <c r="CT65" i="41" l="1"/>
  <c r="CR37" i="41"/>
  <c r="CO67" i="29"/>
  <c r="CP67" i="29" s="1"/>
  <c r="CO67" i="41"/>
  <c r="CP67" i="41" s="1"/>
  <c r="CT14" i="29"/>
  <c r="CS17" i="29"/>
  <c r="CT17" i="29" s="1"/>
  <c r="CL27" i="40"/>
  <c r="CS11" i="41"/>
  <c r="CT11" i="41" s="1"/>
  <c r="CK39" i="45"/>
  <c r="CK42" i="45" s="1"/>
  <c r="CL42" i="45" s="1"/>
  <c r="CK62" i="42"/>
  <c r="CL62" i="42" s="1"/>
  <c r="CK54" i="45"/>
  <c r="CK57" i="45" s="1"/>
  <c r="CL57" i="45" s="1"/>
  <c r="CK62" i="41"/>
  <c r="CL62" i="41" s="1"/>
  <c r="CK32" i="41"/>
  <c r="CL32" i="41" s="1"/>
  <c r="CJ12" i="45"/>
  <c r="CJ42" i="45"/>
  <c r="CC62" i="45"/>
  <c r="CD62" i="45" s="1"/>
  <c r="CS29" i="41"/>
  <c r="CS32" i="41" s="1"/>
  <c r="CT32" i="41" s="1"/>
  <c r="CK64" i="41"/>
  <c r="CL64" i="41" s="1"/>
  <c r="CD59" i="45"/>
  <c r="CL44" i="41"/>
  <c r="CK22" i="41"/>
  <c r="CL22" i="41" s="1"/>
  <c r="CK27" i="41"/>
  <c r="CL27" i="41" s="1"/>
  <c r="CK11" i="45"/>
  <c r="CL11" i="45" s="1"/>
  <c r="CS67" i="46"/>
  <c r="CT67" i="46" s="1"/>
  <c r="CK32" i="42"/>
  <c r="CL32" i="42" s="1"/>
  <c r="CR64" i="41"/>
  <c r="CR64" i="29"/>
  <c r="CR67" i="29" s="1"/>
  <c r="CJ64" i="45"/>
  <c r="CJ67" i="45" s="1"/>
  <c r="CR12" i="41"/>
  <c r="CK37" i="41"/>
  <c r="CL37" i="41" s="1"/>
  <c r="CR66" i="41"/>
  <c r="CJ57" i="45"/>
  <c r="CK67" i="29"/>
  <c r="CL67" i="29" s="1"/>
  <c r="CS49" i="42"/>
  <c r="CT49" i="42" s="1"/>
  <c r="CS19" i="41"/>
  <c r="CS22" i="41" s="1"/>
  <c r="CJ27" i="45"/>
  <c r="CT10" i="42"/>
  <c r="CR14" i="45"/>
  <c r="CQ14" i="45"/>
  <c r="CR24" i="45"/>
  <c r="CR27" i="45" s="1"/>
  <c r="CQ24" i="45"/>
  <c r="CQ27" i="45" s="1"/>
  <c r="CR9" i="40"/>
  <c r="CQ9" i="40"/>
  <c r="CK47" i="40"/>
  <c r="CL47" i="40" s="1"/>
  <c r="CL44" i="40"/>
  <c r="CT39" i="29"/>
  <c r="CS42" i="29"/>
  <c r="CT42" i="29" s="1"/>
  <c r="CK42" i="42"/>
  <c r="CL42" i="42" s="1"/>
  <c r="CL39" i="42"/>
  <c r="CQ22" i="42"/>
  <c r="CR19" i="42"/>
  <c r="CR39" i="40"/>
  <c r="CQ39" i="40"/>
  <c r="CQ42" i="40" s="1"/>
  <c r="CI64" i="40"/>
  <c r="CI67" i="40" s="1"/>
  <c r="CI17" i="40"/>
  <c r="CR32" i="29"/>
  <c r="CS29" i="29"/>
  <c r="CL11" i="42"/>
  <c r="CK66" i="42"/>
  <c r="CL66" i="42" s="1"/>
  <c r="CR65" i="42"/>
  <c r="CR17" i="42"/>
  <c r="CR49" i="45"/>
  <c r="CR52" i="45" s="1"/>
  <c r="CQ49" i="45"/>
  <c r="CQ52" i="45" s="1"/>
  <c r="CR59" i="45"/>
  <c r="CQ59" i="45"/>
  <c r="CQ62" i="45" s="1"/>
  <c r="CR54" i="45"/>
  <c r="CR57" i="45" s="1"/>
  <c r="CQ54" i="45"/>
  <c r="CQ57" i="45" s="1"/>
  <c r="CK24" i="45"/>
  <c r="CL24" i="45" s="1"/>
  <c r="CR32" i="41"/>
  <c r="CJ52" i="40"/>
  <c r="CK49" i="40"/>
  <c r="CD64" i="40"/>
  <c r="CR47" i="42"/>
  <c r="CT44" i="29"/>
  <c r="CS47" i="29"/>
  <c r="CT47" i="29" s="1"/>
  <c r="CS49" i="29"/>
  <c r="CR52" i="29"/>
  <c r="CQ37" i="42"/>
  <c r="CR34" i="42"/>
  <c r="CC65" i="40"/>
  <c r="CD65" i="40" s="1"/>
  <c r="CD10" i="40"/>
  <c r="CR29" i="40"/>
  <c r="CQ29" i="40"/>
  <c r="CQ32" i="40" s="1"/>
  <c r="CJ22" i="40"/>
  <c r="CK19" i="40"/>
  <c r="CL10" i="40"/>
  <c r="CK65" i="40"/>
  <c r="CL65" i="40" s="1"/>
  <c r="CJ17" i="40"/>
  <c r="CK14" i="40"/>
  <c r="CR34" i="40"/>
  <c r="CQ34" i="40"/>
  <c r="CQ37" i="40" s="1"/>
  <c r="CS26" i="42"/>
  <c r="CT26" i="42" s="1"/>
  <c r="CR10" i="40"/>
  <c r="CQ10" i="40"/>
  <c r="CQ65" i="40" s="1"/>
  <c r="CD59" i="40"/>
  <c r="CC62" i="40"/>
  <c r="CD62" i="40" s="1"/>
  <c r="CT9" i="42"/>
  <c r="CR27" i="42"/>
  <c r="CS24" i="42"/>
  <c r="CI66" i="45"/>
  <c r="CI12" i="45"/>
  <c r="CL34" i="40"/>
  <c r="CK37" i="40"/>
  <c r="CL37" i="40" s="1"/>
  <c r="CT54" i="29"/>
  <c r="CS57" i="29"/>
  <c r="CT57" i="29" s="1"/>
  <c r="CS15" i="42"/>
  <c r="CR39" i="45"/>
  <c r="CQ39" i="45"/>
  <c r="CQ42" i="45" s="1"/>
  <c r="CR29" i="45"/>
  <c r="CR32" i="45" s="1"/>
  <c r="CQ29" i="45"/>
  <c r="CQ32" i="45" s="1"/>
  <c r="CT59" i="29"/>
  <c r="CS62" i="29"/>
  <c r="CT62" i="29" s="1"/>
  <c r="CR44" i="40"/>
  <c r="CQ44" i="40"/>
  <c r="CQ47" i="40" s="1"/>
  <c r="CL54" i="40"/>
  <c r="CK57" i="40"/>
  <c r="CL57" i="40" s="1"/>
  <c r="CL9" i="42"/>
  <c r="CB67" i="40"/>
  <c r="CR14" i="40"/>
  <c r="CQ14" i="40"/>
  <c r="CJ64" i="42"/>
  <c r="CJ17" i="42"/>
  <c r="CK14" i="42"/>
  <c r="CK59" i="45"/>
  <c r="CL59" i="45" s="1"/>
  <c r="CR11" i="45"/>
  <c r="CQ11" i="45"/>
  <c r="CQ66" i="45" s="1"/>
  <c r="CR10" i="45"/>
  <c r="CQ10" i="45"/>
  <c r="CQ65" i="45" s="1"/>
  <c r="CR19" i="45"/>
  <c r="CR22" i="45" s="1"/>
  <c r="CQ19" i="45"/>
  <c r="CQ22" i="45" s="1"/>
  <c r="CR27" i="29"/>
  <c r="CS24" i="29"/>
  <c r="CK10" i="42"/>
  <c r="CJ65" i="42"/>
  <c r="CR42" i="42"/>
  <c r="CS39" i="42"/>
  <c r="CR24" i="40"/>
  <c r="CQ24" i="40"/>
  <c r="CQ27" i="40" s="1"/>
  <c r="CR19" i="40"/>
  <c r="CQ19" i="40"/>
  <c r="CQ22" i="40" s="1"/>
  <c r="CD59" i="42"/>
  <c r="CC62" i="42"/>
  <c r="CD62" i="42" s="1"/>
  <c r="CT9" i="29"/>
  <c r="CS12" i="29"/>
  <c r="CT12" i="29" s="1"/>
  <c r="CT11" i="29"/>
  <c r="CS66" i="29"/>
  <c r="CT66" i="29" s="1"/>
  <c r="CT10" i="29"/>
  <c r="CS65" i="29"/>
  <c r="CT65" i="29" s="1"/>
  <c r="CC32" i="42"/>
  <c r="CD32" i="42" s="1"/>
  <c r="CD29" i="42"/>
  <c r="CS19" i="29"/>
  <c r="CR22" i="29"/>
  <c r="CS11" i="42"/>
  <c r="CS12" i="42" s="1"/>
  <c r="CR59" i="40"/>
  <c r="CQ59" i="40"/>
  <c r="CQ62" i="40" s="1"/>
  <c r="CR62" i="42"/>
  <c r="CS59" i="42"/>
  <c r="CK62" i="40"/>
  <c r="CL62" i="40" s="1"/>
  <c r="CL59" i="40"/>
  <c r="CJ12" i="42"/>
  <c r="CJ66" i="42"/>
  <c r="CR32" i="42"/>
  <c r="CS29" i="42"/>
  <c r="CQ66" i="41"/>
  <c r="CQ12" i="41"/>
  <c r="CR9" i="45"/>
  <c r="CQ9" i="45"/>
  <c r="CQ65" i="42"/>
  <c r="CQ12" i="42"/>
  <c r="CL11" i="40"/>
  <c r="CK66" i="40"/>
  <c r="CL66" i="40" s="1"/>
  <c r="CP64" i="40"/>
  <c r="CO67" i="40"/>
  <c r="CP67" i="40" s="1"/>
  <c r="CL29" i="40"/>
  <c r="CK32" i="40"/>
  <c r="CL32" i="40" s="1"/>
  <c r="CK9" i="40"/>
  <c r="CJ12" i="40"/>
  <c r="CJ64" i="40"/>
  <c r="CJ67" i="40" s="1"/>
  <c r="CL56" i="42"/>
  <c r="CK57" i="42"/>
  <c r="CL57" i="42" s="1"/>
  <c r="CR16" i="40"/>
  <c r="CQ16" i="40"/>
  <c r="CQ66" i="40" s="1"/>
  <c r="CR54" i="40"/>
  <c r="CQ54" i="40"/>
  <c r="CQ57" i="40" s="1"/>
  <c r="CR49" i="40"/>
  <c r="CQ49" i="40"/>
  <c r="CQ52" i="40" s="1"/>
  <c r="CL24" i="42"/>
  <c r="CK27" i="42"/>
  <c r="CL27" i="42" s="1"/>
  <c r="CQ22" i="41"/>
  <c r="CQ64" i="41"/>
  <c r="CI27" i="45"/>
  <c r="CI64" i="45"/>
  <c r="CT54" i="42"/>
  <c r="CS57" i="42"/>
  <c r="CT57" i="42" s="1"/>
  <c r="CT64" i="50"/>
  <c r="CS67" i="50"/>
  <c r="CT67" i="50" s="1"/>
  <c r="CL44" i="45"/>
  <c r="CK47" i="45"/>
  <c r="CL47" i="45" s="1"/>
  <c r="CR47" i="45"/>
  <c r="CS44" i="45"/>
  <c r="CT49" i="41"/>
  <c r="CS52" i="41"/>
  <c r="CT52" i="41" s="1"/>
  <c r="CS47" i="41"/>
  <c r="CT47" i="41" s="1"/>
  <c r="CT44" i="41"/>
  <c r="CL29" i="45"/>
  <c r="CK32" i="45"/>
  <c r="CL32" i="45" s="1"/>
  <c r="CL49" i="45"/>
  <c r="CK52" i="45"/>
  <c r="CL52" i="45" s="1"/>
  <c r="CL19" i="45"/>
  <c r="CK22" i="45"/>
  <c r="CL22" i="45" s="1"/>
  <c r="CC67" i="45"/>
  <c r="CD67" i="45" s="1"/>
  <c r="CD64" i="45"/>
  <c r="CT54" i="41"/>
  <c r="CS57" i="41"/>
  <c r="CT57" i="41" s="1"/>
  <c r="CT24" i="41"/>
  <c r="CS27" i="41"/>
  <c r="CT27" i="41" s="1"/>
  <c r="CL9" i="45"/>
  <c r="CT9" i="41"/>
  <c r="CT39" i="41"/>
  <c r="CS42" i="41"/>
  <c r="CT42" i="41" s="1"/>
  <c r="CS34" i="45"/>
  <c r="CR37" i="45"/>
  <c r="CL10" i="45"/>
  <c r="CK65" i="45"/>
  <c r="CL65" i="45" s="1"/>
  <c r="CT59" i="41"/>
  <c r="CS62" i="41"/>
  <c r="CT62" i="41" s="1"/>
  <c r="CP64" i="45"/>
  <c r="CO67" i="45"/>
  <c r="CP67" i="45" s="1"/>
  <c r="CT34" i="41"/>
  <c r="CS37" i="41"/>
  <c r="CT37" i="41" s="1"/>
  <c r="CL34" i="45"/>
  <c r="CK37" i="45"/>
  <c r="CL37" i="45" s="1"/>
  <c r="CS17" i="41"/>
  <c r="CT17" i="41" s="1"/>
  <c r="CT14" i="41"/>
  <c r="CQ42" i="48"/>
  <c r="CR39" i="48"/>
  <c r="CC42" i="48"/>
  <c r="CD42" i="48" s="1"/>
  <c r="CD39" i="48"/>
  <c r="CQ62" i="48"/>
  <c r="CR59" i="48"/>
  <c r="CC65" i="48"/>
  <c r="CD65" i="48" s="1"/>
  <c r="CD10" i="48"/>
  <c r="CC12" i="48"/>
  <c r="CD12" i="48" s="1"/>
  <c r="CC37" i="48"/>
  <c r="CD37" i="48" s="1"/>
  <c r="CD34" i="48"/>
  <c r="CJ66" i="48"/>
  <c r="CK11" i="48"/>
  <c r="CD49" i="48"/>
  <c r="CC52" i="48"/>
  <c r="CD52" i="48" s="1"/>
  <c r="CJ57" i="48"/>
  <c r="CK54" i="48"/>
  <c r="CQ47" i="48"/>
  <c r="CR44" i="48"/>
  <c r="CQ37" i="48"/>
  <c r="CR34" i="48"/>
  <c r="CD29" i="48"/>
  <c r="CC32" i="48"/>
  <c r="CD32" i="48" s="1"/>
  <c r="CJ52" i="48"/>
  <c r="CK49" i="48"/>
  <c r="CC62" i="48"/>
  <c r="CD62" i="48" s="1"/>
  <c r="CD59" i="48"/>
  <c r="CC66" i="48"/>
  <c r="CD66" i="48" s="1"/>
  <c r="CD11" i="48"/>
  <c r="CQ66" i="48"/>
  <c r="CR11" i="48"/>
  <c r="CQ64" i="48"/>
  <c r="CQ12" i="48"/>
  <c r="CR9" i="48"/>
  <c r="CJ62" i="48"/>
  <c r="CK59" i="48"/>
  <c r="CJ17" i="48"/>
  <c r="CK14" i="48"/>
  <c r="BV64" i="48"/>
  <c r="BU67" i="48"/>
  <c r="BV67" i="48" s="1"/>
  <c r="CQ52" i="48"/>
  <c r="CR49" i="48"/>
  <c r="CB67" i="48"/>
  <c r="CI67" i="48"/>
  <c r="CQ27" i="48"/>
  <c r="CR24" i="48"/>
  <c r="CQ32" i="48"/>
  <c r="CR29" i="48"/>
  <c r="CJ32" i="48"/>
  <c r="CK29" i="48"/>
  <c r="CC17" i="48"/>
  <c r="CD17" i="48" s="1"/>
  <c r="CD14" i="48"/>
  <c r="CC64" i="48"/>
  <c r="CQ65" i="48"/>
  <c r="CR10" i="48"/>
  <c r="CJ22" i="48"/>
  <c r="CK19" i="48"/>
  <c r="CK24" i="48"/>
  <c r="CJ27" i="48"/>
  <c r="CJ37" i="48"/>
  <c r="CK34" i="48"/>
  <c r="CC57" i="48"/>
  <c r="CD57" i="48" s="1"/>
  <c r="CD54" i="48"/>
  <c r="CQ57" i="48"/>
  <c r="CR54" i="48"/>
  <c r="CC22" i="48"/>
  <c r="CD22" i="48" s="1"/>
  <c r="CD19" i="48"/>
  <c r="CP64" i="48"/>
  <c r="CO67" i="48"/>
  <c r="CP67" i="48" s="1"/>
  <c r="CC27" i="48"/>
  <c r="CD27" i="48" s="1"/>
  <c r="CD24" i="48"/>
  <c r="CJ47" i="48"/>
  <c r="CK44" i="48"/>
  <c r="CJ42" i="48"/>
  <c r="CK39" i="48"/>
  <c r="CJ65" i="48"/>
  <c r="CK10" i="48"/>
  <c r="CQ22" i="48"/>
  <c r="CR19" i="48"/>
  <c r="CQ17" i="48"/>
  <c r="CR14" i="48"/>
  <c r="CC47" i="48"/>
  <c r="CD47" i="48" s="1"/>
  <c r="CD44" i="48"/>
  <c r="CJ64" i="48"/>
  <c r="CK9" i="48"/>
  <c r="CJ12" i="48"/>
  <c r="CS12" i="41" l="1"/>
  <c r="CT12" i="41" s="1"/>
  <c r="CS66" i="41"/>
  <c r="CT66" i="41" s="1"/>
  <c r="CL39" i="45"/>
  <c r="CS9" i="45"/>
  <c r="CT9" i="45" s="1"/>
  <c r="CL54" i="45"/>
  <c r="CS11" i="45"/>
  <c r="CT11" i="45" s="1"/>
  <c r="CS10" i="45"/>
  <c r="CS65" i="45" s="1"/>
  <c r="CT65" i="45" s="1"/>
  <c r="CS14" i="45"/>
  <c r="CT14" i="45" s="1"/>
  <c r="CS59" i="45"/>
  <c r="CT59" i="45" s="1"/>
  <c r="CT19" i="41"/>
  <c r="CT29" i="41"/>
  <c r="CS39" i="45"/>
  <c r="CT39" i="45" s="1"/>
  <c r="CK67" i="41"/>
  <c r="CL67" i="41" s="1"/>
  <c r="CR62" i="45"/>
  <c r="CK66" i="45"/>
  <c r="CL66" i="45" s="1"/>
  <c r="CS49" i="45"/>
  <c r="CS52" i="45" s="1"/>
  <c r="CT52" i="45" s="1"/>
  <c r="CS64" i="41"/>
  <c r="CR67" i="41"/>
  <c r="CK12" i="45"/>
  <c r="CL12" i="45" s="1"/>
  <c r="CS19" i="45"/>
  <c r="CT19" i="45" s="1"/>
  <c r="CR17" i="45"/>
  <c r="CR66" i="45"/>
  <c r="CS52" i="42"/>
  <c r="CT52" i="42" s="1"/>
  <c r="CJ67" i="42"/>
  <c r="CS64" i="29"/>
  <c r="CT64" i="29" s="1"/>
  <c r="CR42" i="45"/>
  <c r="CR65" i="45"/>
  <c r="CS24" i="45"/>
  <c r="CS27" i="45" s="1"/>
  <c r="CT27" i="45" s="1"/>
  <c r="CR12" i="45"/>
  <c r="CR64" i="45"/>
  <c r="CK64" i="45"/>
  <c r="CL64" i="45" s="1"/>
  <c r="CS24" i="40"/>
  <c r="CR27" i="40"/>
  <c r="CL10" i="42"/>
  <c r="CK65" i="42"/>
  <c r="CL65" i="42" s="1"/>
  <c r="CS27" i="42"/>
  <c r="CT27" i="42" s="1"/>
  <c r="CT24" i="42"/>
  <c r="CR65" i="40"/>
  <c r="CS10" i="40"/>
  <c r="CL14" i="40"/>
  <c r="CK17" i="40"/>
  <c r="CL17" i="40" s="1"/>
  <c r="CK22" i="40"/>
  <c r="CL22" i="40" s="1"/>
  <c r="CL19" i="40"/>
  <c r="CR37" i="42"/>
  <c r="CS34" i="42"/>
  <c r="CC67" i="40"/>
  <c r="CD67" i="40" s="1"/>
  <c r="CT29" i="29"/>
  <c r="CS32" i="29"/>
  <c r="CT32" i="29" s="1"/>
  <c r="CR12" i="40"/>
  <c r="CR64" i="40"/>
  <c r="CS9" i="40"/>
  <c r="CS49" i="40"/>
  <c r="CR52" i="40"/>
  <c r="CK27" i="45"/>
  <c r="CL27" i="45" s="1"/>
  <c r="CS29" i="45"/>
  <c r="CT29" i="45" s="1"/>
  <c r="CS14" i="40"/>
  <c r="CR17" i="40"/>
  <c r="CK12" i="42"/>
  <c r="CL12" i="42" s="1"/>
  <c r="CT12" i="42"/>
  <c r="CS16" i="40"/>
  <c r="CR66" i="40"/>
  <c r="CT19" i="29"/>
  <c r="CS22" i="29"/>
  <c r="CT22" i="29" s="1"/>
  <c r="CT39" i="42"/>
  <c r="CS42" i="42"/>
  <c r="CT42" i="42" s="1"/>
  <c r="CT24" i="29"/>
  <c r="CS27" i="29"/>
  <c r="CT27" i="29" s="1"/>
  <c r="CQ64" i="40"/>
  <c r="CQ67" i="40" s="1"/>
  <c r="CQ17" i="40"/>
  <c r="CT15" i="42"/>
  <c r="CS17" i="42"/>
  <c r="CT17" i="42" s="1"/>
  <c r="CR42" i="40"/>
  <c r="CS39" i="40"/>
  <c r="CS65" i="42"/>
  <c r="CT65" i="42" s="1"/>
  <c r="CK62" i="45"/>
  <c r="CL62" i="45" s="1"/>
  <c r="CL9" i="40"/>
  <c r="CK64" i="40"/>
  <c r="CK12" i="40"/>
  <c r="CL12" i="40" s="1"/>
  <c r="CQ67" i="41"/>
  <c r="CT59" i="42"/>
  <c r="CS62" i="42"/>
  <c r="CT62" i="42" s="1"/>
  <c r="CR62" i="40"/>
  <c r="CS59" i="40"/>
  <c r="CS19" i="40"/>
  <c r="CR22" i="40"/>
  <c r="CL14" i="42"/>
  <c r="CK17" i="42"/>
  <c r="CL17" i="42" s="1"/>
  <c r="CR47" i="40"/>
  <c r="CS44" i="40"/>
  <c r="CL49" i="40"/>
  <c r="CK52" i="40"/>
  <c r="CL52" i="40" s="1"/>
  <c r="CS54" i="45"/>
  <c r="CT54" i="45" s="1"/>
  <c r="CT22" i="41"/>
  <c r="CR57" i="40"/>
  <c r="CS54" i="40"/>
  <c r="CQ12" i="45"/>
  <c r="CS32" i="42"/>
  <c r="CT32" i="42" s="1"/>
  <c r="CT29" i="42"/>
  <c r="CT11" i="42"/>
  <c r="CS66" i="42"/>
  <c r="CT66" i="42" s="1"/>
  <c r="CI67" i="45"/>
  <c r="CS34" i="40"/>
  <c r="CR37" i="40"/>
  <c r="CS29" i="40"/>
  <c r="CR32" i="40"/>
  <c r="CT49" i="29"/>
  <c r="CS52" i="29"/>
  <c r="CT52" i="29" s="1"/>
  <c r="CS19" i="42"/>
  <c r="CR64" i="42"/>
  <c r="CR67" i="42" s="1"/>
  <c r="CR22" i="42"/>
  <c r="CQ12" i="40"/>
  <c r="CQ64" i="45"/>
  <c r="CQ67" i="45" s="1"/>
  <c r="CQ17" i="45"/>
  <c r="CS37" i="45"/>
  <c r="CT37" i="45" s="1"/>
  <c r="CT34" i="45"/>
  <c r="CT44" i="45"/>
  <c r="CS47" i="45"/>
  <c r="CT47" i="45" s="1"/>
  <c r="CJ67" i="48"/>
  <c r="CR32" i="48"/>
  <c r="CS29" i="48"/>
  <c r="CK62" i="48"/>
  <c r="CL62" i="48" s="1"/>
  <c r="CL59" i="48"/>
  <c r="CQ67" i="48"/>
  <c r="CR22" i="48"/>
  <c r="CS19" i="48"/>
  <c r="CK42" i="48"/>
  <c r="CL42" i="48" s="1"/>
  <c r="CL39" i="48"/>
  <c r="CR65" i="48"/>
  <c r="CS10" i="48"/>
  <c r="CR66" i="48"/>
  <c r="CS11" i="48"/>
  <c r="CR47" i="48"/>
  <c r="CS44" i="48"/>
  <c r="CK32" i="48"/>
  <c r="CL32" i="48" s="1"/>
  <c r="CL29" i="48"/>
  <c r="CR27" i="48"/>
  <c r="CS24" i="48"/>
  <c r="CR52" i="48"/>
  <c r="CS49" i="48"/>
  <c r="CK17" i="48"/>
  <c r="CL17" i="48" s="1"/>
  <c r="CL14" i="48"/>
  <c r="CR64" i="48"/>
  <c r="CR12" i="48"/>
  <c r="CS9" i="48"/>
  <c r="CR62" i="48"/>
  <c r="CS59" i="48"/>
  <c r="CR42" i="48"/>
  <c r="CS39" i="48"/>
  <c r="CK27" i="48"/>
  <c r="CL27" i="48" s="1"/>
  <c r="CL24" i="48"/>
  <c r="CK64" i="48"/>
  <c r="CK12" i="48"/>
  <c r="CL12" i="48" s="1"/>
  <c r="CL9" i="48"/>
  <c r="CR17" i="48"/>
  <c r="CS14" i="48"/>
  <c r="CK65" i="48"/>
  <c r="CL65" i="48" s="1"/>
  <c r="CL10" i="48"/>
  <c r="CK47" i="48"/>
  <c r="CL47" i="48" s="1"/>
  <c r="CL44" i="48"/>
  <c r="CR57" i="48"/>
  <c r="CS54" i="48"/>
  <c r="CK37" i="48"/>
  <c r="CL37" i="48" s="1"/>
  <c r="CL34" i="48"/>
  <c r="CK22" i="48"/>
  <c r="CL22" i="48" s="1"/>
  <c r="CL19" i="48"/>
  <c r="CD64" i="48"/>
  <c r="CC67" i="48"/>
  <c r="CD67" i="48" s="1"/>
  <c r="CL49" i="48"/>
  <c r="CK52" i="48"/>
  <c r="CL52" i="48" s="1"/>
  <c r="CR37" i="48"/>
  <c r="CS34" i="48"/>
  <c r="CK57" i="48"/>
  <c r="CL57" i="48" s="1"/>
  <c r="CL54" i="48"/>
  <c r="CK66" i="48"/>
  <c r="CL66" i="48" s="1"/>
  <c r="CL11" i="48"/>
  <c r="CS67" i="41" l="1"/>
  <c r="CT67" i="41" s="1"/>
  <c r="CS66" i="45"/>
  <c r="CT66" i="45" s="1"/>
  <c r="CT10" i="45"/>
  <c r="CS12" i="45"/>
  <c r="CT12" i="45" s="1"/>
  <c r="CS17" i="45"/>
  <c r="CT17" i="45" s="1"/>
  <c r="CS42" i="45"/>
  <c r="CT42" i="45" s="1"/>
  <c r="CS62" i="45"/>
  <c r="CT62" i="45" s="1"/>
  <c r="CT64" i="41"/>
  <c r="CK67" i="45"/>
  <c r="CL67" i="45" s="1"/>
  <c r="CS22" i="45"/>
  <c r="CT22" i="45" s="1"/>
  <c r="CT49" i="45"/>
  <c r="CS67" i="29"/>
  <c r="CT67" i="29" s="1"/>
  <c r="CR67" i="45"/>
  <c r="CS64" i="45"/>
  <c r="CS32" i="45"/>
  <c r="CT32" i="45" s="1"/>
  <c r="CT24" i="45"/>
  <c r="CS57" i="45"/>
  <c r="CT57" i="45" s="1"/>
  <c r="CS22" i="42"/>
  <c r="CT22" i="42" s="1"/>
  <c r="CT19" i="42"/>
  <c r="CS32" i="40"/>
  <c r="CT32" i="40" s="1"/>
  <c r="CT29" i="40"/>
  <c r="CS22" i="40"/>
  <c r="CT22" i="40" s="1"/>
  <c r="CT19" i="40"/>
  <c r="CT16" i="40"/>
  <c r="CS66" i="40"/>
  <c r="CT66" i="40" s="1"/>
  <c r="CS37" i="42"/>
  <c r="CT37" i="42" s="1"/>
  <c r="CT34" i="42"/>
  <c r="CS62" i="40"/>
  <c r="CT62" i="40" s="1"/>
  <c r="CT59" i="40"/>
  <c r="CS17" i="40"/>
  <c r="CT17" i="40" s="1"/>
  <c r="CT14" i="40"/>
  <c r="CS52" i="40"/>
  <c r="CT52" i="40" s="1"/>
  <c r="CT49" i="40"/>
  <c r="CS37" i="40"/>
  <c r="CT37" i="40" s="1"/>
  <c r="CT34" i="40"/>
  <c r="CT54" i="40"/>
  <c r="CS57" i="40"/>
  <c r="CT57" i="40" s="1"/>
  <c r="CT9" i="40"/>
  <c r="CS12" i="40"/>
  <c r="CT12" i="40" s="1"/>
  <c r="CS64" i="40"/>
  <c r="CT10" i="40"/>
  <c r="CS65" i="40"/>
  <c r="CT65" i="40" s="1"/>
  <c r="CT24" i="40"/>
  <c r="CS27" i="40"/>
  <c r="CT27" i="40" s="1"/>
  <c r="CT44" i="40"/>
  <c r="CS47" i="40"/>
  <c r="CT47" i="40" s="1"/>
  <c r="CL64" i="40"/>
  <c r="CK67" i="40"/>
  <c r="CL67" i="40" s="1"/>
  <c r="CT39" i="40"/>
  <c r="CS42" i="40"/>
  <c r="CT42" i="40" s="1"/>
  <c r="CR67" i="40"/>
  <c r="CR67" i="48"/>
  <c r="CS62" i="48"/>
  <c r="CT62" i="48" s="1"/>
  <c r="CT59" i="48"/>
  <c r="CS57" i="48"/>
  <c r="CT57" i="48" s="1"/>
  <c r="CT54" i="48"/>
  <c r="CS27" i="48"/>
  <c r="CT27" i="48" s="1"/>
  <c r="CT24" i="48"/>
  <c r="CS47" i="48"/>
  <c r="CT47" i="48" s="1"/>
  <c r="CT44" i="48"/>
  <c r="CS65" i="48"/>
  <c r="CT65" i="48" s="1"/>
  <c r="CT10" i="48"/>
  <c r="CS22" i="48"/>
  <c r="CT22" i="48" s="1"/>
  <c r="CT19" i="48"/>
  <c r="CS42" i="48"/>
  <c r="CT42" i="48" s="1"/>
  <c r="CT39" i="48"/>
  <c r="CS64" i="48"/>
  <c r="CS12" i="48"/>
  <c r="CT12" i="48" s="1"/>
  <c r="CT9" i="48"/>
  <c r="CT29" i="48"/>
  <c r="CS32" i="48"/>
  <c r="CT32" i="48" s="1"/>
  <c r="CS37" i="48"/>
  <c r="CT37" i="48" s="1"/>
  <c r="CT34" i="48"/>
  <c r="CS17" i="48"/>
  <c r="CT17" i="48" s="1"/>
  <c r="CT14" i="48"/>
  <c r="CL64" i="48"/>
  <c r="CK67" i="48"/>
  <c r="CL67" i="48" s="1"/>
  <c r="CT49" i="48"/>
  <c r="CS52" i="48"/>
  <c r="CT52" i="48" s="1"/>
  <c r="CS66" i="48"/>
  <c r="CT66" i="48" s="1"/>
  <c r="CT11" i="48"/>
  <c r="CS67" i="45" l="1"/>
  <c r="CT67" i="45" s="1"/>
  <c r="CT64" i="45"/>
  <c r="CS67" i="40"/>
  <c r="CT67" i="40" s="1"/>
  <c r="CT64" i="40"/>
  <c r="CT64" i="48"/>
  <c r="CS67" i="48"/>
  <c r="CT67" i="48" s="1"/>
  <c r="U93" i="18"/>
  <c r="V93" i="18"/>
  <c r="AA93" i="18"/>
  <c r="AD93" i="18"/>
  <c r="AC93" i="18"/>
  <c r="Y93" i="18"/>
  <c r="Z93" i="18"/>
  <c r="P93" i="18"/>
  <c r="X93" i="18"/>
  <c r="T93" i="18"/>
  <c r="W93" i="18"/>
  <c r="S93" i="18"/>
  <c r="AB93" i="18"/>
  <c r="E18" i="36"/>
  <c r="J18" i="36"/>
  <c r="J22" i="36" s="1"/>
  <c r="F18" i="36"/>
  <c r="L18" i="36"/>
  <c r="G18" i="36"/>
  <c r="G22" i="36" s="1"/>
  <c r="DJ44" i="42"/>
  <c r="CE44" i="42" s="1"/>
  <c r="N18" i="36"/>
  <c r="M18" i="36"/>
  <c r="M57" i="36" s="1"/>
  <c r="M61" i="36" s="1"/>
  <c r="O18" i="36"/>
  <c r="O57" i="36" s="1"/>
  <c r="O61" i="36" s="1"/>
  <c r="K18" i="36"/>
  <c r="K57" i="36" s="1"/>
  <c r="K61" i="36" s="1"/>
  <c r="I18" i="36"/>
  <c r="I57" i="36" s="1"/>
  <c r="I61" i="36" s="1"/>
  <c r="DE44" i="42"/>
  <c r="AQ44" i="42" s="1"/>
  <c r="DK44" i="42"/>
  <c r="CM44" i="42" s="1"/>
  <c r="DD44" i="42"/>
  <c r="AI44" i="42" s="1"/>
  <c r="AK44" i="42" s="1"/>
  <c r="DG44" i="42"/>
  <c r="BG44" i="42" s="1"/>
  <c r="BI44" i="42" s="1"/>
  <c r="D18" i="36"/>
  <c r="D57" i="36" s="1"/>
  <c r="DA44" i="42"/>
  <c r="K44" i="42" s="1"/>
  <c r="DH44" i="42"/>
  <c r="BO44" i="42" s="1"/>
  <c r="DI44" i="42"/>
  <c r="BW44" i="42" s="1"/>
  <c r="DC44" i="42"/>
  <c r="AA44" i="42" s="1"/>
  <c r="H18" i="36"/>
  <c r="H22" i="36" s="1"/>
  <c r="DB44" i="42"/>
  <c r="S44" i="42" s="1"/>
  <c r="U44" i="42" s="1"/>
  <c r="DF44" i="42"/>
  <c r="AY44" i="42" s="1"/>
  <c r="CZ44" i="42"/>
  <c r="C44" i="42" s="1"/>
  <c r="O22" i="36" l="1"/>
  <c r="M22" i="36"/>
  <c r="I22" i="36"/>
  <c r="K22" i="36"/>
  <c r="X18" i="36"/>
  <c r="BS44" i="42"/>
  <c r="BU44" i="42" s="1"/>
  <c r="J57" i="36"/>
  <c r="J61" i="36" s="1"/>
  <c r="BO47" i="42"/>
  <c r="BO64" i="42"/>
  <c r="BO67" i="42" s="1"/>
  <c r="BQ44" i="42"/>
  <c r="K47" i="42"/>
  <c r="K64" i="42"/>
  <c r="K67" i="42" s="1"/>
  <c r="O44" i="42"/>
  <c r="M44" i="42"/>
  <c r="AK64" i="42"/>
  <c r="AK47" i="42"/>
  <c r="AL44" i="42"/>
  <c r="AY47" i="42"/>
  <c r="AY64" i="42"/>
  <c r="AY67" i="42" s="1"/>
  <c r="BA44" i="42"/>
  <c r="AA47" i="42"/>
  <c r="AC44" i="42"/>
  <c r="AA64" i="42"/>
  <c r="AA67" i="42" s="1"/>
  <c r="D61" i="36"/>
  <c r="S57" i="36"/>
  <c r="CM64" i="42"/>
  <c r="CM67" i="42" s="1"/>
  <c r="CO44" i="42"/>
  <c r="CM47" i="42"/>
  <c r="V44" i="42"/>
  <c r="U47" i="42"/>
  <c r="U64" i="42"/>
  <c r="BW64" i="42"/>
  <c r="BW67" i="42" s="1"/>
  <c r="BW47" i="42"/>
  <c r="BY44" i="42"/>
  <c r="BI47" i="42"/>
  <c r="BJ44" i="42"/>
  <c r="BI64" i="42"/>
  <c r="AQ64" i="42"/>
  <c r="AQ67" i="42" s="1"/>
  <c r="AS44" i="42"/>
  <c r="AQ47" i="42"/>
  <c r="CA44" i="42"/>
  <c r="H57" i="36"/>
  <c r="H61" i="36" s="1"/>
  <c r="CI44" i="42"/>
  <c r="BC44" i="42"/>
  <c r="G44" i="42"/>
  <c r="N22" i="36"/>
  <c r="N57" i="36"/>
  <c r="N61" i="36" s="1"/>
  <c r="E44" i="42"/>
  <c r="W44" i="42"/>
  <c r="Z18" i="36"/>
  <c r="U18" i="36"/>
  <c r="AA18" i="36"/>
  <c r="D22" i="36"/>
  <c r="V18" i="36"/>
  <c r="W18" i="36"/>
  <c r="T18" i="36"/>
  <c r="S18" i="36"/>
  <c r="AC18" i="36"/>
  <c r="AD18" i="36"/>
  <c r="D18" i="31" s="1"/>
  <c r="BG64" i="42"/>
  <c r="BG67" i="42" s="1"/>
  <c r="BG47" i="42"/>
  <c r="AI47" i="42"/>
  <c r="AI64" i="42"/>
  <c r="AI67" i="42" s="1"/>
  <c r="L57" i="36"/>
  <c r="L61" i="36" s="1"/>
  <c r="L22" i="36"/>
  <c r="P18" i="36"/>
  <c r="P22" i="36" s="1"/>
  <c r="Y18" i="36"/>
  <c r="CG44" i="42"/>
  <c r="CE64" i="42"/>
  <c r="CE67" i="42" s="1"/>
  <c r="CE47" i="42"/>
  <c r="C64" i="42"/>
  <c r="C67" i="42" s="1"/>
  <c r="C47" i="42"/>
  <c r="AE44" i="42"/>
  <c r="S47" i="42"/>
  <c r="S64" i="42"/>
  <c r="S67" i="42" s="1"/>
  <c r="BK44" i="42"/>
  <c r="CQ44" i="42"/>
  <c r="AM44" i="42"/>
  <c r="AU44" i="42"/>
  <c r="F57" i="36"/>
  <c r="F61" i="36" s="1"/>
  <c r="F22" i="36"/>
  <c r="E57" i="36"/>
  <c r="E61" i="36" s="1"/>
  <c r="E22" i="36"/>
  <c r="AB18" i="36"/>
  <c r="G57" i="36"/>
  <c r="G61" i="36" s="1"/>
  <c r="D23" i="31" l="1"/>
  <c r="D72" i="31"/>
  <c r="D77" i="31" s="1"/>
  <c r="BS64" i="42"/>
  <c r="BS67" i="42" s="1"/>
  <c r="BS47" i="42"/>
  <c r="AL47" i="42"/>
  <c r="BK47" i="42"/>
  <c r="BK64" i="42"/>
  <c r="BK67" i="42" s="1"/>
  <c r="BM44" i="42"/>
  <c r="CH44" i="42"/>
  <c r="CG47" i="42"/>
  <c r="CH47" i="42" s="1"/>
  <c r="CG64" i="42"/>
  <c r="BC47" i="42"/>
  <c r="BE44" i="42"/>
  <c r="BC64" i="42"/>
  <c r="BC67" i="42" s="1"/>
  <c r="AB57" i="36"/>
  <c r="AA57" i="36"/>
  <c r="V57" i="36"/>
  <c r="X57" i="36"/>
  <c r="BA47" i="42"/>
  <c r="BB47" i="42" s="1"/>
  <c r="BA64" i="42"/>
  <c r="BB44" i="42"/>
  <c r="CI64" i="42"/>
  <c r="CI67" i="42" s="1"/>
  <c r="CK44" i="42"/>
  <c r="CI47" i="42"/>
  <c r="AS47" i="42"/>
  <c r="AT47" i="42" s="1"/>
  <c r="AT44" i="42"/>
  <c r="AS64" i="42"/>
  <c r="BJ47" i="42"/>
  <c r="U67" i="42"/>
  <c r="V67" i="42" s="1"/>
  <c r="V64" i="42"/>
  <c r="CP44" i="42"/>
  <c r="CO47" i="42"/>
  <c r="CP47" i="42" s="1"/>
  <c r="CO64" i="42"/>
  <c r="Z57" i="36"/>
  <c r="AC57" i="36"/>
  <c r="U61" i="36"/>
  <c r="AB61" i="36"/>
  <c r="X61" i="36"/>
  <c r="S61" i="36"/>
  <c r="AA61" i="36"/>
  <c r="AD61" i="36"/>
  <c r="AC61" i="36"/>
  <c r="T61" i="36"/>
  <c r="Y61" i="36"/>
  <c r="W61" i="36"/>
  <c r="Z61" i="36"/>
  <c r="V61" i="36"/>
  <c r="AL64" i="42"/>
  <c r="AK67" i="42"/>
  <c r="AL67" i="42" s="1"/>
  <c r="F44" i="42"/>
  <c r="E64" i="42"/>
  <c r="E47" i="42"/>
  <c r="F47" i="42" s="1"/>
  <c r="AU47" i="42"/>
  <c r="AU64" i="42"/>
  <c r="AU67" i="42" s="1"/>
  <c r="AW44" i="42"/>
  <c r="AM47" i="42"/>
  <c r="AM64" i="42"/>
  <c r="AM67" i="42" s="1"/>
  <c r="AO44" i="42"/>
  <c r="BY64" i="42"/>
  <c r="BZ44" i="42"/>
  <c r="BY47" i="42"/>
  <c r="BZ47" i="42" s="1"/>
  <c r="V47" i="42"/>
  <c r="AD57" i="36"/>
  <c r="T57" i="36"/>
  <c r="W57" i="36"/>
  <c r="AC64" i="42"/>
  <c r="AD44" i="42"/>
  <c r="AC47" i="42"/>
  <c r="AD47" i="42" s="1"/>
  <c r="M64" i="42"/>
  <c r="M47" i="42"/>
  <c r="N47" i="42" s="1"/>
  <c r="N44" i="42"/>
  <c r="BQ47" i="42"/>
  <c r="BR47" i="42" s="1"/>
  <c r="BR44" i="42"/>
  <c r="BQ64" i="42"/>
  <c r="BV44" i="42"/>
  <c r="BU47" i="42"/>
  <c r="BV47" i="42" s="1"/>
  <c r="BU64" i="42"/>
  <c r="CQ47" i="42"/>
  <c r="CQ64" i="42"/>
  <c r="CQ67" i="42" s="1"/>
  <c r="CS44" i="42"/>
  <c r="AE64" i="42"/>
  <c r="AE67" i="42" s="1"/>
  <c r="AE47" i="42"/>
  <c r="AG44" i="42"/>
  <c r="AC22" i="36"/>
  <c r="T22" i="36"/>
  <c r="V22" i="36"/>
  <c r="U22" i="36"/>
  <c r="Y22" i="36"/>
  <c r="W22" i="36"/>
  <c r="AB22" i="36"/>
  <c r="AA22" i="36"/>
  <c r="AD22" i="36"/>
  <c r="S22" i="36"/>
  <c r="Z22" i="36"/>
  <c r="X22" i="36"/>
  <c r="W64" i="42"/>
  <c r="W67" i="42" s="1"/>
  <c r="W47" i="42"/>
  <c r="Y44" i="42"/>
  <c r="G47" i="42"/>
  <c r="I44" i="42"/>
  <c r="G64" i="42"/>
  <c r="G67" i="42" s="1"/>
  <c r="CA47" i="42"/>
  <c r="CA64" i="42"/>
  <c r="CA67" i="42" s="1"/>
  <c r="CC44" i="42"/>
  <c r="BI67" i="42"/>
  <c r="BJ67" i="42" s="1"/>
  <c r="BJ64" i="42"/>
  <c r="U57" i="36"/>
  <c r="P57" i="36"/>
  <c r="P61" i="36" s="1"/>
  <c r="Y57" i="36"/>
  <c r="Q44" i="42"/>
  <c r="O47" i="42"/>
  <c r="O64" i="42"/>
  <c r="O67" i="42" s="1"/>
  <c r="N64" i="42" l="1"/>
  <c r="M67" i="42"/>
  <c r="N67" i="42" s="1"/>
  <c r="CP64" i="42"/>
  <c r="CO67" i="42"/>
  <c r="CP67" i="42" s="1"/>
  <c r="BE47" i="42"/>
  <c r="BF47" i="42" s="1"/>
  <c r="BF44" i="42"/>
  <c r="BE64" i="42"/>
  <c r="CC47" i="42"/>
  <c r="CD47" i="42" s="1"/>
  <c r="CD44" i="42"/>
  <c r="CC64" i="42"/>
  <c r="I47" i="42"/>
  <c r="J47" i="42" s="1"/>
  <c r="J44" i="42"/>
  <c r="I64" i="42"/>
  <c r="CS47" i="42"/>
  <c r="CT47" i="42" s="1"/>
  <c r="CT44" i="42"/>
  <c r="CS64" i="42"/>
  <c r="BA67" i="42"/>
  <c r="BB67" i="42" s="1"/>
  <c r="BB64" i="42"/>
  <c r="BM64" i="42"/>
  <c r="BN44" i="42"/>
  <c r="BM47" i="42"/>
  <c r="BN47" i="42" s="1"/>
  <c r="BV64" i="42"/>
  <c r="BU67" i="42"/>
  <c r="BV67" i="42" s="1"/>
  <c r="AG64" i="42"/>
  <c r="AH44" i="42"/>
  <c r="AG47" i="42"/>
  <c r="AH47" i="42" s="1"/>
  <c r="BZ64" i="42"/>
  <c r="BY67" i="42"/>
  <c r="BZ67" i="42" s="1"/>
  <c r="AW47" i="42"/>
  <c r="AX47" i="42" s="1"/>
  <c r="AX44" i="42"/>
  <c r="AW64" i="42"/>
  <c r="E67" i="42"/>
  <c r="F67" i="42" s="1"/>
  <c r="F64" i="42"/>
  <c r="AT64" i="42"/>
  <c r="AS67" i="42"/>
  <c r="AT67" i="42" s="1"/>
  <c r="CK64" i="42"/>
  <c r="CL44" i="42"/>
  <c r="CK47" i="42"/>
  <c r="CL47" i="42" s="1"/>
  <c r="CH64" i="42"/>
  <c r="CG67" i="42"/>
  <c r="CH67" i="42" s="1"/>
  <c r="R44" i="42"/>
  <c r="Q64" i="42"/>
  <c r="Q47" i="42"/>
  <c r="R47" i="42" s="1"/>
  <c r="Y64" i="42"/>
  <c r="Z44" i="42"/>
  <c r="Y47" i="42"/>
  <c r="Z47" i="42" s="1"/>
  <c r="BQ67" i="42"/>
  <c r="BR67" i="42" s="1"/>
  <c r="BR64" i="42"/>
  <c r="AD64" i="42"/>
  <c r="AC67" i="42"/>
  <c r="AD67" i="42" s="1"/>
  <c r="AP44" i="42"/>
  <c r="AO64" i="42"/>
  <c r="AO47" i="42"/>
  <c r="AP47" i="42" s="1"/>
  <c r="AO67" i="42" l="1"/>
  <c r="AP67" i="42" s="1"/>
  <c r="AP64" i="42"/>
  <c r="Z64" i="42"/>
  <c r="Y67" i="42"/>
  <c r="Z67" i="42" s="1"/>
  <c r="CK67" i="42"/>
  <c r="CL67" i="42" s="1"/>
  <c r="CL64" i="42"/>
  <c r="AG67" i="42"/>
  <c r="AH67" i="42" s="1"/>
  <c r="AH64" i="42"/>
  <c r="CS67" i="42"/>
  <c r="CT67" i="42" s="1"/>
  <c r="CT64" i="42"/>
  <c r="AW67" i="42"/>
  <c r="AX67" i="42" s="1"/>
  <c r="AX64" i="42"/>
  <c r="BN64" i="42"/>
  <c r="BM67" i="42"/>
  <c r="BN67" i="42" s="1"/>
  <c r="BF64" i="42"/>
  <c r="BE67" i="42"/>
  <c r="BF67" i="42" s="1"/>
  <c r="R64" i="42"/>
  <c r="Q67" i="42"/>
  <c r="R67" i="42" s="1"/>
  <c r="CD64" i="42"/>
  <c r="CC67" i="42"/>
  <c r="CD67" i="42" s="1"/>
  <c r="J64" i="42"/>
  <c r="I67" i="42"/>
  <c r="J67" i="42" s="1"/>
</calcChain>
</file>

<file path=xl/sharedStrings.xml><?xml version="1.0" encoding="utf-8"?>
<sst xmlns="http://schemas.openxmlformats.org/spreadsheetml/2006/main" count="8499" uniqueCount="85">
  <si>
    <t>UNITED STATES - CANADA</t>
  </si>
  <si>
    <t>January</t>
  </si>
  <si>
    <t>YEAR-TO-DATE</t>
  </si>
  <si>
    <t>Change</t>
  </si>
  <si>
    <t>Percent</t>
  </si>
  <si>
    <t>Ambassador Bridge</t>
  </si>
  <si>
    <t>Passenger Cars</t>
  </si>
  <si>
    <t>Trucks</t>
  </si>
  <si>
    <t>Buses &amp; Misc.</t>
  </si>
  <si>
    <t>TOTAL</t>
  </si>
  <si>
    <t>Blue Water Bridge</t>
  </si>
  <si>
    <t>Detroit-Windsor Tunnel</t>
  </si>
  <si>
    <t>Lewiston-Queenston Bridge</t>
  </si>
  <si>
    <t>Ogdensburg Bridge</t>
  </si>
  <si>
    <t>Peace Bridge</t>
  </si>
  <si>
    <t>Rainbow Bridge</t>
  </si>
  <si>
    <t>Seaway International Bridge</t>
  </si>
  <si>
    <t>Thousand Islands Bridge</t>
  </si>
  <si>
    <t>Whirlpool Rapids Bridge</t>
  </si>
  <si>
    <t>TOTALS</t>
  </si>
  <si>
    <t>GRAND TOTAL</t>
  </si>
  <si>
    <t>Traffic Report for the Month Ending: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</si>
  <si>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</si>
  <si>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</si>
  <si>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</si>
  <si>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</si>
  <si>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</si>
  <si>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</si>
  <si>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</si>
  <si>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</si>
  <si>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</si>
  <si>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</si>
  <si>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</si>
  <si>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</si>
  <si>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 xml:space="preserve">October </t>
  </si>
  <si>
    <t xml:space="preserve">September </t>
  </si>
  <si>
    <t xml:space="preserve">November </t>
  </si>
  <si>
    <t xml:space="preserve">December </t>
  </si>
  <si>
    <t xml:space="preserve">August </t>
  </si>
  <si>
    <t xml:space="preserve">July </t>
  </si>
  <si>
    <t xml:space="preserve">June </t>
  </si>
  <si>
    <t xml:space="preserve">May </t>
  </si>
  <si>
    <t xml:space="preserve">February </t>
  </si>
  <si>
    <t xml:space="preserve">January </t>
  </si>
  <si>
    <t>PUBLIC BORDER OPERATORS ASSOCIATION (PBOA)</t>
  </si>
  <si>
    <t xml:space="preserve">Ontario Border Crossings With Michigan &amp; New York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</si>
  <si>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</si>
  <si>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</si>
  <si>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</si>
  <si>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</si>
  <si>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</si>
  <si>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</si>
  <si>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</si>
  <si>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</si>
  <si>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</si>
  <si>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</si>
  <si>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</si>
  <si>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</si>
  <si>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</t>
  </si>
  <si>
    <t>Vehicle Classification</t>
  </si>
  <si>
    <t>Monthly Traffic Statistics</t>
  </si>
  <si>
    <t>Year to Date Traffic Statistics</t>
  </si>
  <si>
    <t>Total</t>
  </si>
  <si>
    <t>Annual Traffic Statistics</t>
  </si>
  <si>
    <t>Passenger</t>
  </si>
  <si>
    <t>Crossings</t>
  </si>
  <si>
    <t>Truck</t>
  </si>
  <si>
    <t>Total Traffic</t>
  </si>
  <si>
    <t>Total Passenger Crossings</t>
  </si>
  <si>
    <t>Total Truck Crossings</t>
  </si>
  <si>
    <t>Total Buses &amp; Misc. Crossings</t>
  </si>
  <si>
    <t>Total Crossings</t>
  </si>
  <si>
    <t>a</t>
  </si>
  <si>
    <t>b</t>
  </si>
  <si>
    <t>Sault Ste. Marie Bridge Bridge Authority</t>
  </si>
  <si>
    <t>Sault St. Marie Bridge Bridge Authority</t>
  </si>
  <si>
    <t>Public Border Operators Association (PBOA)</t>
  </si>
  <si>
    <t xml:space="preserve">Ontario Border Crossings with Michigan &amp; New York </t>
  </si>
  <si>
    <t>`</t>
  </si>
  <si>
    <t>Bridge and Tunnel Operators Association (BTOA)</t>
  </si>
  <si>
    <t>Ontario Border Crossing Traffic Data</t>
  </si>
  <si>
    <t>Blue Water Bridge (MDOT)</t>
  </si>
  <si>
    <t xml:space="preserve">International Bridge Administration </t>
  </si>
  <si>
    <t>2020 (YTD)</t>
  </si>
  <si>
    <t>Blue Water Bridge FBCL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</si>
</sst>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* #,##0.0000_);_(* \(#,##0.0000\);_(* &quot;-&quot;??_);_(@_)"/>
  </numFmts>
  <fonts count="40">
    <font>
      <sz val="12"/>
      <name val="Charter BT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harter BT"/>
    </font>
    <font>
      <sz val="11"/>
      <name val="Charter BT"/>
      <family val="1"/>
    </font>
    <font>
      <sz val="14"/>
      <name val="Firenze"/>
      <family val="1"/>
    </font>
    <font>
      <b/>
      <sz val="12"/>
      <color indexed="12"/>
      <name val="Charter BT"/>
      <family val="1"/>
    </font>
    <font>
      <b/>
      <sz val="10"/>
      <name val="Charter BT"/>
    </font>
    <font>
      <b/>
      <sz val="12"/>
      <name val="Times New Roman"/>
      <family val="1"/>
    </font>
    <font>
      <sz val="8"/>
      <name val="Charter BT"/>
    </font>
    <font>
      <b/>
      <sz val="12"/>
      <name val="Charter BT"/>
    </font>
    <font>
      <sz val="10"/>
      <name val="Charter BT"/>
    </font>
    <font>
      <b/>
      <sz val="10"/>
      <name val="Charter BT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2"/>
      <color indexed="8"/>
      <name val="Times New Roman"/>
      <family val="1"/>
    </font>
    <font>
      <b/>
      <sz val="8"/>
      <name val="Times New Roman"/>
      <family val="1"/>
    </font>
    <font>
      <b/>
      <sz val="12"/>
      <color indexed="12"/>
      <name val="Times New Roman"/>
      <family val="1"/>
    </font>
    <font>
      <sz val="10"/>
      <color indexed="12"/>
      <name val="Times New Roman"/>
      <family val="1"/>
    </font>
    <font>
      <sz val="12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12"/>
      </left>
      <right/>
      <top style="hair">
        <color indexed="12"/>
      </top>
      <bottom/>
      <diagonal/>
    </border>
    <border>
      <left/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12"/>
      </right>
      <top/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 style="hair">
        <color indexed="12"/>
      </bottom>
      <diagonal/>
    </border>
    <border>
      <left style="hair">
        <color indexed="12"/>
      </left>
      <right/>
      <top/>
      <bottom style="medium">
        <color indexed="64"/>
      </bottom>
      <diagonal/>
    </border>
    <border>
      <left/>
      <right style="hair">
        <color indexed="12"/>
      </right>
      <top style="hair">
        <color indexed="12"/>
      </top>
      <bottom style="medium">
        <color indexed="64"/>
      </bottom>
      <diagonal/>
    </border>
    <border>
      <left style="hair">
        <color indexed="12"/>
      </left>
      <right/>
      <top style="hair">
        <color indexed="12"/>
      </top>
      <bottom style="medium">
        <color indexed="64"/>
      </bottom>
      <diagonal/>
    </border>
    <border>
      <left style="hair">
        <color indexed="12"/>
      </left>
      <right style="medium">
        <color indexed="64"/>
      </right>
      <top style="hair">
        <color indexed="12"/>
      </top>
      <bottom style="hair">
        <color indexed="12"/>
      </bottom>
      <diagonal/>
    </border>
    <border>
      <left/>
      <right style="medium">
        <color indexed="64"/>
      </right>
      <top/>
      <bottom/>
      <diagonal/>
    </border>
    <border>
      <left style="hair">
        <color indexed="12"/>
      </left>
      <right style="medium">
        <color indexed="64"/>
      </right>
      <top/>
      <bottom style="hair">
        <color indexed="12"/>
      </bottom>
      <diagonal/>
    </border>
    <border>
      <left style="thin">
        <color indexed="64"/>
      </left>
      <right/>
      <top/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9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43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0" fontId="27" fillId="0" borderId="0"/>
    <xf numFmtId="0" fontId="18" fillId="0" borderId="0"/>
    <xf numFmtId="0" fontId="18" fillId="23" borderId="7" applyNumberFormat="0" applyFont="0" applyAlignment="0" applyProtection="0"/>
    <xf numFmtId="0" fontId="28" fillId="20" borderId="8" applyNumberForma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30">
    <xf numFmtId="0" fontId="0" fillId="0" borderId="0" xfId="0"/>
    <xf numFmtId="0" fontId="5" fillId="0" borderId="0" xfId="0" applyFont="1" applyAlignment="1">
      <alignment vertical="center"/>
    </xf>
    <xf numFmtId="38" fontId="0" fillId="0" borderId="0" xfId="0" applyNumberFormat="1"/>
    <xf numFmtId="17" fontId="6" fillId="0" borderId="0" xfId="0" quotePrefix="1" applyNumberFormat="1" applyFont="1"/>
    <xf numFmtId="0" fontId="5" fillId="24" borderId="10" xfId="0" applyFont="1" applyFill="1" applyBorder="1" applyAlignment="1">
      <alignment horizontal="centerContinuous" vertical="center"/>
    </xf>
    <xf numFmtId="0" fontId="5" fillId="24" borderId="11" xfId="0" applyFont="1" applyFill="1" applyBorder="1" applyAlignment="1">
      <alignment horizontal="centerContinuous" vertical="center"/>
    </xf>
    <xf numFmtId="0" fontId="8" fillId="0" borderId="0" xfId="0" applyFont="1"/>
    <xf numFmtId="0" fontId="10" fillId="0" borderId="0" xfId="0" applyFont="1"/>
    <xf numFmtId="0" fontId="11" fillId="25" borderId="0" xfId="0" applyFont="1" applyFill="1"/>
    <xf numFmtId="38" fontId="11" fillId="25" borderId="12" xfId="0" applyNumberFormat="1" applyFont="1" applyFill="1" applyBorder="1"/>
    <xf numFmtId="10" fontId="11" fillId="25" borderId="12" xfId="0" applyNumberFormat="1" applyFont="1" applyFill="1" applyBorder="1"/>
    <xf numFmtId="38" fontId="11" fillId="25" borderId="0" xfId="0" applyNumberFormat="1" applyFont="1" applyFill="1"/>
    <xf numFmtId="38" fontId="10" fillId="24" borderId="12" xfId="0" applyNumberFormat="1" applyFont="1" applyFill="1" applyBorder="1" applyAlignment="1">
      <alignment vertical="center"/>
    </xf>
    <xf numFmtId="10" fontId="10" fillId="24" borderId="12" xfId="0" applyNumberFormat="1" applyFont="1" applyFill="1" applyBorder="1"/>
    <xf numFmtId="0" fontId="5" fillId="26" borderId="10" xfId="0" applyFont="1" applyFill="1" applyBorder="1" applyAlignment="1">
      <alignment horizontal="centerContinuous" vertical="center"/>
    </xf>
    <xf numFmtId="0" fontId="5" fillId="26" borderId="11" xfId="0" applyFont="1" applyFill="1" applyBorder="1" applyAlignment="1">
      <alignment horizontal="centerContinuous" vertical="center"/>
    </xf>
    <xf numFmtId="0" fontId="4" fillId="0" borderId="13" xfId="0" applyFont="1" applyBorder="1"/>
    <xf numFmtId="0" fontId="0" fillId="0" borderId="14" xfId="0" applyBorder="1" applyAlignment="1">
      <alignment vertical="center"/>
    </xf>
    <xf numFmtId="38" fontId="11" fillId="0" borderId="15" xfId="0" applyNumberFormat="1" applyFont="1" applyBorder="1"/>
    <xf numFmtId="10" fontId="11" fillId="0" borderId="15" xfId="0" applyNumberFormat="1" applyFont="1" applyBorder="1"/>
    <xf numFmtId="0" fontId="5" fillId="24" borderId="16" xfId="0" applyFont="1" applyFill="1" applyBorder="1" applyAlignment="1">
      <alignment horizontal="center" vertical="center"/>
    </xf>
    <xf numFmtId="0" fontId="5" fillId="24" borderId="14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0" fillId="24" borderId="19" xfId="0" applyFont="1" applyFill="1" applyBorder="1" applyAlignment="1">
      <alignment horizontal="right" vertical="center"/>
    </xf>
    <xf numFmtId="0" fontId="11" fillId="25" borderId="20" xfId="0" applyFont="1" applyFill="1" applyBorder="1"/>
    <xf numFmtId="0" fontId="11" fillId="0" borderId="19" xfId="0" applyFont="1" applyBorder="1" applyAlignment="1">
      <alignment horizontal="right"/>
    </xf>
    <xf numFmtId="0" fontId="10" fillId="24" borderId="19" xfId="0" applyFont="1" applyFill="1" applyBorder="1" applyAlignment="1">
      <alignment horizontal="right" vertical="center" wrapText="1"/>
    </xf>
    <xf numFmtId="0" fontId="11" fillId="0" borderId="21" xfId="0" applyFont="1" applyBorder="1" applyAlignment="1">
      <alignment horizontal="right"/>
    </xf>
    <xf numFmtId="0" fontId="32" fillId="0" borderId="0" xfId="38" applyFont="1"/>
    <xf numFmtId="165" fontId="33" fillId="0" borderId="0" xfId="28" applyNumberFormat="1" applyFont="1" applyAlignment="1">
      <alignment horizontal="centerContinuous"/>
    </xf>
    <xf numFmtId="166" fontId="32" fillId="0" borderId="0" xfId="28" applyNumberFormat="1" applyFont="1"/>
    <xf numFmtId="166" fontId="33" fillId="0" borderId="0" xfId="28" applyNumberFormat="1" applyFont="1"/>
    <xf numFmtId="165" fontId="32" fillId="0" borderId="0" xfId="28" applyNumberFormat="1" applyFont="1"/>
    <xf numFmtId="165" fontId="32" fillId="0" borderId="0" xfId="28" applyNumberFormat="1" applyFont="1" applyAlignment="1">
      <alignment horizontal="center"/>
    </xf>
    <xf numFmtId="0" fontId="8" fillId="0" borderId="0" xfId="38" applyFont="1" applyAlignment="1">
      <alignment horizontal="center"/>
    </xf>
    <xf numFmtId="49" fontId="35" fillId="0" borderId="0" xfId="38" applyNumberFormat="1" applyFont="1" applyAlignment="1">
      <alignment horizontal="center"/>
    </xf>
    <xf numFmtId="165" fontId="36" fillId="0" borderId="0" xfId="28" applyNumberFormat="1" applyFont="1" applyAlignment="1">
      <alignment horizontal="centerContinuous"/>
    </xf>
    <xf numFmtId="0" fontId="33" fillId="0" borderId="0" xfId="38" applyFont="1" applyAlignment="1">
      <alignment horizontal="centerContinuous"/>
    </xf>
    <xf numFmtId="0" fontId="8" fillId="27" borderId="22" xfId="39" applyFont="1" applyFill="1" applyBorder="1"/>
    <xf numFmtId="0" fontId="8" fillId="27" borderId="0" xfId="39" applyFont="1" applyFill="1"/>
    <xf numFmtId="0" fontId="32" fillId="27" borderId="0" xfId="39" applyFont="1" applyFill="1"/>
    <xf numFmtId="165" fontId="32" fillId="27" borderId="0" xfId="28" applyNumberFormat="1" applyFont="1" applyFill="1"/>
    <xf numFmtId="0" fontId="38" fillId="0" borderId="0" xfId="39" applyFont="1"/>
    <xf numFmtId="165" fontId="38" fillId="0" borderId="0" xfId="28" applyNumberFormat="1" applyFont="1"/>
    <xf numFmtId="0" fontId="32" fillId="27" borderId="0" xfId="38" applyFont="1" applyFill="1"/>
    <xf numFmtId="0" fontId="33" fillId="0" borderId="0" xfId="38" applyFont="1" applyAlignment="1">
      <alignment horizontal="center"/>
    </xf>
    <xf numFmtId="0" fontId="32" fillId="0" borderId="0" xfId="38" applyFont="1" applyAlignment="1">
      <alignment horizontal="centerContinuous"/>
    </xf>
    <xf numFmtId="14" fontId="32" fillId="0" borderId="0" xfId="38" applyNumberFormat="1" applyFont="1" applyAlignment="1">
      <alignment horizontal="center"/>
    </xf>
    <xf numFmtId="14" fontId="34" fillId="0" borderId="0" xfId="38" applyNumberFormat="1" applyFont="1" applyAlignment="1">
      <alignment horizontal="center"/>
    </xf>
    <xf numFmtId="3" fontId="33" fillId="0" borderId="0" xfId="28" applyNumberFormat="1" applyFont="1" applyAlignment="1">
      <alignment horizontal="center"/>
    </xf>
    <xf numFmtId="0" fontId="37" fillId="0" borderId="22" xfId="39" applyFont="1" applyBorder="1" applyAlignment="1">
      <alignment horizontal="center"/>
    </xf>
    <xf numFmtId="49" fontId="35" fillId="0" borderId="0" xfId="38" applyNumberFormat="1" applyFont="1" applyAlignment="1">
      <alignment horizontal="centerContinuous"/>
    </xf>
    <xf numFmtId="165" fontId="38" fillId="27" borderId="0" xfId="28" applyNumberFormat="1" applyFont="1" applyFill="1"/>
    <xf numFmtId="0" fontId="38" fillId="27" borderId="0" xfId="39" applyFont="1" applyFill="1"/>
    <xf numFmtId="0" fontId="32" fillId="0" borderId="0" xfId="39" applyFont="1"/>
    <xf numFmtId="0" fontId="32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37" fillId="0" borderId="0" xfId="39" applyFont="1" applyAlignment="1">
      <alignment horizontal="center"/>
    </xf>
    <xf numFmtId="0" fontId="37" fillId="0" borderId="22" xfId="39" applyFont="1" applyBorder="1" applyAlignment="1">
      <alignment horizontal="left" indent="1"/>
    </xf>
    <xf numFmtId="0" fontId="35" fillId="0" borderId="0" xfId="38" applyFont="1" applyAlignment="1">
      <alignment horizontal="centerContinuous"/>
    </xf>
    <xf numFmtId="0" fontId="33" fillId="0" borderId="0" xfId="28" applyNumberFormat="1" applyFont="1" applyAlignment="1">
      <alignment horizontal="center"/>
    </xf>
    <xf numFmtId="0" fontId="33" fillId="0" borderId="0" xfId="28" applyNumberFormat="1" applyFont="1" applyAlignment="1">
      <alignment horizontal="centerContinuous"/>
    </xf>
    <xf numFmtId="0" fontId="35" fillId="0" borderId="0" xfId="38" applyFont="1" applyAlignment="1">
      <alignment horizontal="left" indent="1"/>
    </xf>
    <xf numFmtId="0" fontId="8" fillId="0" borderId="0" xfId="0" applyFont="1" applyAlignment="1">
      <alignment horizontal="left"/>
    </xf>
    <xf numFmtId="49" fontId="35" fillId="0" borderId="0" xfId="38" applyNumberFormat="1" applyFont="1" applyAlignment="1">
      <alignment horizontal="left" indent="1"/>
    </xf>
    <xf numFmtId="0" fontId="8" fillId="0" borderId="0" xfId="0" applyFont="1" applyAlignment="1">
      <alignment horizontal="left" vertical="center" indent="1"/>
    </xf>
    <xf numFmtId="0" fontId="8" fillId="27" borderId="0" xfId="39" applyFont="1" applyFill="1" applyAlignment="1">
      <alignment horizontal="left" indent="1"/>
    </xf>
    <xf numFmtId="0" fontId="8" fillId="0" borderId="0" xfId="0" applyFont="1" applyAlignment="1">
      <alignment horizontal="right" vertical="center" indent="1"/>
    </xf>
    <xf numFmtId="0" fontId="0" fillId="0" borderId="0" xfId="0" applyAlignment="1">
      <alignment horizontal="center"/>
    </xf>
    <xf numFmtId="165" fontId="0" fillId="0" borderId="0" xfId="28" applyNumberFormat="1" applyFont="1"/>
    <xf numFmtId="165" fontId="0" fillId="0" borderId="0" xfId="0" applyNumberFormat="1"/>
    <xf numFmtId="17" fontId="6" fillId="0" borderId="0" xfId="0" applyNumberFormat="1" applyFont="1" applyAlignment="1">
      <alignment horizontal="center"/>
    </xf>
    <xf numFmtId="165" fontId="11" fillId="0" borderId="15" xfId="28" applyNumberFormat="1" applyFont="1" applyBorder="1"/>
    <xf numFmtId="165" fontId="3" fillId="0" borderId="0" xfId="28" applyNumberFormat="1"/>
    <xf numFmtId="0" fontId="10" fillId="24" borderId="0" xfId="0" applyFont="1" applyFill="1"/>
    <xf numFmtId="0" fontId="12" fillId="24" borderId="23" xfId="0" applyFont="1" applyFill="1" applyBorder="1" applyAlignment="1">
      <alignment vertical="center" wrapText="1"/>
    </xf>
    <xf numFmtId="0" fontId="11" fillId="24" borderId="24" xfId="0" applyFont="1" applyFill="1" applyBorder="1" applyAlignment="1">
      <alignment vertical="center" wrapText="1"/>
    </xf>
    <xf numFmtId="0" fontId="11" fillId="24" borderId="15" xfId="0" applyFont="1" applyFill="1" applyBorder="1" applyAlignment="1">
      <alignment vertical="center" wrapText="1"/>
    </xf>
    <xf numFmtId="0" fontId="12" fillId="24" borderId="23" xfId="0" applyFont="1" applyFill="1" applyBorder="1" applyAlignment="1">
      <alignment vertical="center"/>
    </xf>
    <xf numFmtId="0" fontId="11" fillId="24" borderId="24" xfId="0" applyFont="1" applyFill="1" applyBorder="1" applyAlignment="1">
      <alignment vertical="center"/>
    </xf>
    <xf numFmtId="0" fontId="11" fillId="24" borderId="15" xfId="0" applyFont="1" applyFill="1" applyBorder="1" applyAlignment="1">
      <alignment vertical="center"/>
    </xf>
    <xf numFmtId="0" fontId="12" fillId="28" borderId="23" xfId="0" applyFont="1" applyFill="1" applyBorder="1" applyAlignment="1">
      <alignment vertical="center"/>
    </xf>
    <xf numFmtId="0" fontId="11" fillId="28" borderId="15" xfId="0" applyFont="1" applyFill="1" applyBorder="1" applyAlignment="1">
      <alignment vertical="center"/>
    </xf>
    <xf numFmtId="0" fontId="7" fillId="28" borderId="24" xfId="0" applyFont="1" applyFill="1" applyBorder="1" applyAlignment="1">
      <alignment vertical="center"/>
    </xf>
    <xf numFmtId="164" fontId="10" fillId="24" borderId="12" xfId="28" applyNumberFormat="1" applyFont="1" applyFill="1" applyBorder="1" applyAlignment="1">
      <alignment vertical="center"/>
    </xf>
    <xf numFmtId="165" fontId="10" fillId="24" borderId="12" xfId="28" applyNumberFormat="1" applyFont="1" applyFill="1" applyBorder="1" applyAlignment="1">
      <alignment vertical="center"/>
    </xf>
    <xf numFmtId="165" fontId="38" fillId="0" borderId="0" xfId="28" applyNumberFormat="1" applyFont="1" applyProtection="1">
      <protection locked="0"/>
    </xf>
    <xf numFmtId="165" fontId="32" fillId="0" borderId="25" xfId="28" applyNumberFormat="1" applyFont="1" applyBorder="1"/>
    <xf numFmtId="165" fontId="32" fillId="0" borderId="26" xfId="28" applyNumberFormat="1" applyFont="1" applyBorder="1"/>
    <xf numFmtId="165" fontId="32" fillId="0" borderId="27" xfId="28" applyNumberFormat="1" applyFont="1" applyBorder="1"/>
    <xf numFmtId="0" fontId="27" fillId="27" borderId="0" xfId="38" applyFill="1"/>
    <xf numFmtId="14" fontId="27" fillId="0" borderId="0" xfId="38" applyNumberFormat="1" applyAlignment="1">
      <alignment horizontal="center"/>
    </xf>
    <xf numFmtId="0" fontId="5" fillId="24" borderId="14" xfId="0" applyFont="1" applyFill="1" applyBorder="1" applyAlignment="1" applyProtection="1">
      <alignment horizontal="center" vertical="center"/>
    </xf>
    <xf numFmtId="0" fontId="37" fillId="0" borderId="22" xfId="39" applyFont="1" applyBorder="1" applyAlignment="1" applyProtection="1">
      <alignment horizontal="center"/>
    </xf>
    <xf numFmtId="0" fontId="32" fillId="0" borderId="0" xfId="0" applyFont="1" applyAlignment="1" applyProtection="1">
      <alignment horizontal="right"/>
    </xf>
    <xf numFmtId="0" fontId="38" fillId="0" borderId="0" xfId="39" applyFont="1" applyProtection="1"/>
    <xf numFmtId="165" fontId="38" fillId="0" borderId="0" xfId="28" applyNumberFormat="1" applyFont="1" applyProtection="1"/>
    <xf numFmtId="0" fontId="8" fillId="0" borderId="0" xfId="0" applyFont="1" applyAlignment="1" applyProtection="1">
      <alignment horizontal="right" vertical="center"/>
    </xf>
    <xf numFmtId="0" fontId="8" fillId="27" borderId="22" xfId="39" applyFont="1" applyFill="1" applyBorder="1" applyProtection="1"/>
    <xf numFmtId="0" fontId="8" fillId="27" borderId="0" xfId="39" applyFont="1" applyFill="1" applyProtection="1"/>
    <xf numFmtId="0" fontId="32" fillId="27" borderId="0" xfId="39" applyFont="1" applyFill="1" applyProtection="1"/>
    <xf numFmtId="165" fontId="32" fillId="27" borderId="0" xfId="28" applyNumberFormat="1" applyFont="1" applyFill="1" applyProtection="1"/>
    <xf numFmtId="0" fontId="8" fillId="0" borderId="0" xfId="0" applyFont="1" applyProtection="1"/>
    <xf numFmtId="0" fontId="33" fillId="0" borderId="0" xfId="38" applyFont="1" applyAlignment="1" applyProtection="1">
      <alignment horizontal="center"/>
    </xf>
    <xf numFmtId="0" fontId="32" fillId="0" borderId="0" xfId="38" applyFont="1" applyProtection="1"/>
    <xf numFmtId="0" fontId="32" fillId="0" borderId="0" xfId="38" applyFont="1" applyAlignment="1" applyProtection="1">
      <alignment horizontal="centerContinuous"/>
    </xf>
    <xf numFmtId="165" fontId="33" fillId="0" borderId="0" xfId="28" applyNumberFormat="1" applyFont="1" applyAlignment="1" applyProtection="1">
      <alignment horizontal="centerContinuous"/>
    </xf>
    <xf numFmtId="0" fontId="39" fillId="0" borderId="0" xfId="0" applyFont="1" applyProtection="1"/>
    <xf numFmtId="14" fontId="27" fillId="0" borderId="0" xfId="38" applyNumberFormat="1" applyAlignment="1" applyProtection="1">
      <alignment horizontal="center"/>
    </xf>
    <xf numFmtId="166" fontId="32" fillId="0" borderId="0" xfId="28" applyNumberFormat="1" applyFont="1" applyProtection="1"/>
    <xf numFmtId="166" fontId="33" fillId="0" borderId="0" xfId="28" applyNumberFormat="1" applyFont="1" applyProtection="1"/>
    <xf numFmtId="14" fontId="34" fillId="0" borderId="0" xfId="38" applyNumberFormat="1" applyFont="1" applyAlignment="1" applyProtection="1">
      <alignment horizontal="center"/>
    </xf>
    <xf numFmtId="165" fontId="32" fillId="0" borderId="0" xfId="28" applyNumberFormat="1" applyFont="1" applyProtection="1"/>
    <xf numFmtId="14" fontId="32" fillId="0" borderId="0" xfId="38" applyNumberFormat="1" applyFont="1" applyAlignment="1" applyProtection="1">
      <alignment horizontal="center"/>
    </xf>
    <xf numFmtId="165" fontId="32" fillId="0" borderId="0" xfId="28" applyNumberFormat="1" applyFont="1" applyAlignment="1" applyProtection="1">
      <alignment horizontal="center"/>
    </xf>
    <xf numFmtId="3" fontId="33" fillId="0" borderId="0" xfId="28" applyNumberFormat="1" applyFont="1" applyAlignment="1" applyProtection="1">
      <alignment horizontal="center"/>
    </xf>
    <xf numFmtId="49" fontId="35" fillId="0" borderId="0" xfId="38" applyNumberFormat="1" applyFont="1" applyAlignment="1" applyProtection="1">
      <alignment horizontal="centerContinuous"/>
    </xf>
    <xf numFmtId="0" fontId="8" fillId="0" borderId="0" xfId="38" applyFont="1" applyAlignment="1" applyProtection="1">
      <alignment horizontal="center"/>
    </xf>
    <xf numFmtId="49" fontId="35" fillId="0" borderId="0" xfId="38" applyNumberFormat="1" applyFont="1" applyAlignment="1" applyProtection="1">
      <alignment horizontal="center"/>
    </xf>
    <xf numFmtId="165" fontId="36" fillId="0" borderId="0" xfId="28" applyNumberFormat="1" applyFont="1" applyAlignment="1" applyProtection="1">
      <alignment horizontal="centerContinuous"/>
    </xf>
    <xf numFmtId="0" fontId="33" fillId="0" borderId="0" xfId="38" applyFont="1" applyAlignment="1" applyProtection="1">
      <alignment horizontal="centerContinuous"/>
    </xf>
    <xf numFmtId="0" fontId="32" fillId="0" borderId="0" xfId="39" applyFont="1" applyProtection="1"/>
    <xf numFmtId="165" fontId="38" fillId="27" borderId="0" xfId="28" applyNumberFormat="1" applyFont="1" applyFill="1" applyProtection="1"/>
    <xf numFmtId="0" fontId="38" fillId="27" borderId="0" xfId="39" applyFont="1" applyFill="1" applyProtection="1"/>
    <xf numFmtId="0" fontId="37" fillId="0" borderId="0" xfId="39" applyFont="1" applyAlignment="1" applyProtection="1">
      <alignment horizontal="center"/>
    </xf>
    <xf numFmtId="0" fontId="32" fillId="27" borderId="0" xfId="38" applyFont="1" applyFill="1" applyProtection="1"/>
    <xf numFmtId="165" fontId="32" fillId="0" borderId="0" xfId="38" applyNumberFormat="1" applyFont="1" applyProtection="1"/>
    <xf numFmtId="0" fontId="8" fillId="0" borderId="22" xfId="39" applyFont="1" applyBorder="1" applyProtection="1"/>
    <xf numFmtId="0" fontId="8" fillId="0" borderId="0" xfId="39" applyFont="1" applyProtection="1"/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46" xr:uid="{00000000-0005-0000-0000-00001C000000}"/>
    <cellStyle name="Comma 2 2" xfId="48" xr:uid="{00000000-0005-0000-0000-00001D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5" xr:uid="{00000000-0005-0000-0000-000028000000}"/>
    <cellStyle name="Normal 2 2" xfId="47" xr:uid="{00000000-0005-0000-0000-000029000000}"/>
    <cellStyle name="Normal_2003 - Traffic Statements - June" xfId="38" xr:uid="{00000000-0005-0000-0000-00002A000000}"/>
    <cellStyle name="Normal_2010 GPFS ver 12" xfId="39" xr:uid="{00000000-0005-0000-0000-00002B000000}"/>
    <cellStyle name="Note" xfId="40" builtinId="10" customBuiltin="1"/>
    <cellStyle name="Output" xfId="41" builtinId="21" customBuiltin="1"/>
    <cellStyle name="Title" xfId="42" builtinId="15" customBuiltin="1"/>
    <cellStyle name="Total" xfId="43" builtinId="25" customBuiltin="1"/>
    <cellStyle name="Warning Text" xfId="4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3977F-A608-D44F-AB1F-D535E6498E44}">
  <sheetPr>
    <tabColor indexed="52"/>
  </sheetPr>
  <dimension ref="A1:AD62"/>
  <sheetViews>
    <sheetView zoomScale="70" zoomScaleNormal="70" zoomScalePageLayoutView="55" workbookViewId="0">
      <selection activeCell="A5" sqref="A5"/>
    </sheetView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2021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+AMB!D$108</f>
        <v>118365</v>
      </c>
      <c r="E11" s="44">
        <f>+AMB!E$108</f>
        <v>111529</v>
      </c>
      <c r="F11" s="44">
        <f>+AMB!F$108</f>
        <v>138284</v>
      </c>
      <c r="G11" s="44">
        <f>+AMB!G$108</f>
        <v>135881</v>
      </c>
      <c r="H11" s="44">
        <f>+AMB!H$108</f>
        <v>134514</v>
      </c>
      <c r="I11" s="44">
        <f>+AMB!I$108</f>
        <v>145960</v>
      </c>
      <c r="J11" s="44">
        <f>+AMB!J$108</f>
        <v>144364</v>
      </c>
      <c r="K11" s="44">
        <f>+AMB!K$108</f>
        <v>163403</v>
      </c>
      <c r="L11" s="44">
        <f>+AMB!L$108</f>
        <v>170602</v>
      </c>
      <c r="M11" s="44">
        <f>+AMB!M$108</f>
        <v>168242</v>
      </c>
      <c r="N11" s="44">
        <f>+AMB!N$108</f>
        <v>185682</v>
      </c>
      <c r="O11" s="44">
        <f>+AMB!O$108</f>
        <v>196838</v>
      </c>
      <c r="P11" s="44">
        <f t="shared" ref="P11:P21" si="0">SUM(D11:O11)</f>
        <v>1813664</v>
      </c>
      <c r="Q11" s="53"/>
      <c r="R11" s="53"/>
      <c r="S11" s="44">
        <f>SUM($D11:D11)</f>
        <v>118365</v>
      </c>
      <c r="T11" s="44">
        <f>SUM($D11:E11)</f>
        <v>229894</v>
      </c>
      <c r="U11" s="44">
        <f>SUM($D11:F11)</f>
        <v>368178</v>
      </c>
      <c r="V11" s="44">
        <f>SUM($D11:G11)</f>
        <v>504059</v>
      </c>
      <c r="W11" s="44">
        <f>SUM($D11:H11)</f>
        <v>638573</v>
      </c>
      <c r="X11" s="44">
        <f>SUM($D11:I11)</f>
        <v>784533</v>
      </c>
      <c r="Y11" s="44">
        <f>SUM($D11:J11)</f>
        <v>928897</v>
      </c>
      <c r="Z11" s="44">
        <f>SUM($D11:K11)</f>
        <v>1092300</v>
      </c>
      <c r="AA11" s="44">
        <f>SUM($D11:L11)</f>
        <v>1262902</v>
      </c>
      <c r="AB11" s="44">
        <f>SUM($D11:M11)</f>
        <v>1431144</v>
      </c>
      <c r="AC11" s="44">
        <f>SUM($D11:N11)</f>
        <v>1616826</v>
      </c>
      <c r="AD11" s="44">
        <f>SUM($D11:O11)</f>
        <v>1813664</v>
      </c>
    </row>
    <row r="12" spans="1:30" s="43" customFormat="1" ht="15.1" customHeight="1">
      <c r="A12" s="63" t="s">
        <v>10</v>
      </c>
      <c r="B12" s="65" t="s">
        <v>6</v>
      </c>
      <c r="D12" s="44">
        <f>+BWB!D$108</f>
        <v>11836</v>
      </c>
      <c r="E12" s="44">
        <f>+BWB!E$108</f>
        <v>10417</v>
      </c>
      <c r="F12" s="44">
        <f>+BWB!F$108</f>
        <v>12610</v>
      </c>
      <c r="G12" s="44">
        <f>+BWB!G$108</f>
        <v>15805</v>
      </c>
      <c r="H12" s="44">
        <f>+BWB!H$108</f>
        <v>17012</v>
      </c>
      <c r="I12" s="44">
        <f>+BWB!I$108</f>
        <v>17994</v>
      </c>
      <c r="J12" s="44">
        <f>+BWB!J$108</f>
        <v>24025</v>
      </c>
      <c r="K12" s="44">
        <f>+BWB!K$108</f>
        <v>41740</v>
      </c>
      <c r="L12" s="44">
        <f>+BWB!L$108</f>
        <v>41695</v>
      </c>
      <c r="M12" s="44">
        <f>+BWB!M$108</f>
        <v>42874</v>
      </c>
      <c r="N12" s="44">
        <f>+BWB!N$108</f>
        <v>53767</v>
      </c>
      <c r="O12" s="44">
        <f>+BWB!O$108</f>
        <v>73249</v>
      </c>
      <c r="P12" s="44">
        <f t="shared" si="0"/>
        <v>363024</v>
      </c>
      <c r="Q12" s="54"/>
      <c r="R12" s="54"/>
      <c r="S12" s="44">
        <f>SUM($D12:D12)</f>
        <v>11836</v>
      </c>
      <c r="T12" s="44">
        <f>SUM($D12:E12)</f>
        <v>22253</v>
      </c>
      <c r="U12" s="44">
        <f>SUM($D12:F12)</f>
        <v>34863</v>
      </c>
      <c r="V12" s="44">
        <f>SUM($D12:G12)</f>
        <v>50668</v>
      </c>
      <c r="W12" s="44">
        <f>SUM($D12:H12)</f>
        <v>67680</v>
      </c>
      <c r="X12" s="44">
        <f>SUM($D12:I12)</f>
        <v>85674</v>
      </c>
      <c r="Y12" s="44">
        <f>SUM($D12:J12)</f>
        <v>109699</v>
      </c>
      <c r="Z12" s="44">
        <f>SUM($D12:K12)</f>
        <v>151439</v>
      </c>
      <c r="AA12" s="44">
        <f>SUM($D12:L12)</f>
        <v>193134</v>
      </c>
      <c r="AB12" s="44">
        <f>SUM($D12:M12)</f>
        <v>236008</v>
      </c>
      <c r="AC12" s="44">
        <f>SUM($D12:N12)</f>
        <v>289775</v>
      </c>
      <c r="AD12" s="44">
        <f>SUM($D12:O12)</f>
        <v>363024</v>
      </c>
    </row>
    <row r="13" spans="1:30" s="43" customFormat="1" ht="15.1" customHeight="1">
      <c r="A13" s="63" t="s">
        <v>11</v>
      </c>
      <c r="B13" s="65" t="s">
        <v>6</v>
      </c>
      <c r="D13" s="44">
        <f>+DWT!D$108</f>
        <v>60140</v>
      </c>
      <c r="E13" s="44">
        <f>+DWT!E$108</f>
        <v>58779</v>
      </c>
      <c r="F13" s="44">
        <f>+DWT!F$108</f>
        <v>74139</v>
      </c>
      <c r="G13" s="44">
        <f>+DWT!G$108</f>
        <v>69787</v>
      </c>
      <c r="H13" s="44">
        <f>+DWT!H$108</f>
        <v>70760</v>
      </c>
      <c r="I13" s="44">
        <f>+DWT!I$108</f>
        <v>77793</v>
      </c>
      <c r="J13" s="44">
        <f>+DWT!J$108</f>
        <v>77550</v>
      </c>
      <c r="K13" s="44">
        <f>+DWT!K$108</f>
        <v>95360</v>
      </c>
      <c r="L13" s="44">
        <f>+DWT!L$108</f>
        <v>99306</v>
      </c>
      <c r="M13" s="44">
        <f>+DWT!M$108</f>
        <v>107093</v>
      </c>
      <c r="N13" s="44">
        <f>+DWT!N$108</f>
        <v>116854</v>
      </c>
      <c r="O13" s="44">
        <f>+DWT!O$108</f>
        <v>138709</v>
      </c>
      <c r="P13" s="44">
        <f t="shared" si="0"/>
        <v>1046270</v>
      </c>
      <c r="Q13" s="54"/>
      <c r="R13" s="54"/>
      <c r="S13" s="44">
        <f>SUM($D13:D13)</f>
        <v>60140</v>
      </c>
      <c r="T13" s="44">
        <f>SUM($D13:E13)</f>
        <v>118919</v>
      </c>
      <c r="U13" s="44">
        <f>SUM($D13:F13)</f>
        <v>193058</v>
      </c>
      <c r="V13" s="44">
        <f>SUM($D13:G13)</f>
        <v>262845</v>
      </c>
      <c r="W13" s="44">
        <f>SUM($D13:H13)</f>
        <v>333605</v>
      </c>
      <c r="X13" s="44">
        <f>SUM($D13:I13)</f>
        <v>411398</v>
      </c>
      <c r="Y13" s="44">
        <f>SUM($D13:J13)</f>
        <v>488948</v>
      </c>
      <c r="Z13" s="44">
        <f>SUM($D13:K13)</f>
        <v>584308</v>
      </c>
      <c r="AA13" s="44">
        <f>SUM($D13:L13)</f>
        <v>683614</v>
      </c>
      <c r="AB13" s="44">
        <f>SUM($D13:M13)</f>
        <v>790707</v>
      </c>
      <c r="AC13" s="44">
        <f>SUM($D13:N13)</f>
        <v>907561</v>
      </c>
      <c r="AD13" s="44">
        <f>SUM($D13:O13)</f>
        <v>1046270</v>
      </c>
    </row>
    <row r="14" spans="1:30" s="43" customFormat="1" ht="15.1" customHeight="1">
      <c r="A14" s="63" t="s">
        <v>13</v>
      </c>
      <c r="B14" s="65" t="s">
        <v>6</v>
      </c>
      <c r="D14" s="44">
        <f>+OGB!D$108</f>
        <v>5129</v>
      </c>
      <c r="E14" s="44">
        <f>+OGB!E$108</f>
        <v>4871</v>
      </c>
      <c r="F14" s="44">
        <f>+OGB!F$108</f>
        <v>8570</v>
      </c>
      <c r="G14" s="44">
        <f>+OGB!G$108</f>
        <v>12046</v>
      </c>
      <c r="H14" s="44">
        <f>+OGB!H$108</f>
        <v>7501</v>
      </c>
      <c r="I14" s="44">
        <f>+OGB!I$108</f>
        <v>6272</v>
      </c>
      <c r="J14" s="44">
        <f>+OGB!J$108</f>
        <v>6763</v>
      </c>
      <c r="K14" s="44">
        <f>+OGB!K$108</f>
        <v>9714</v>
      </c>
      <c r="L14" s="44">
        <f>+OGB!L$108</f>
        <v>8656</v>
      </c>
      <c r="M14" s="44">
        <f>+OGB!M$108</f>
        <v>9498</v>
      </c>
      <c r="N14" s="44">
        <f>+OGB!N$108</f>
        <v>13137</v>
      </c>
      <c r="O14" s="44">
        <f>+OGB!O$108</f>
        <v>17823</v>
      </c>
      <c r="P14" s="44">
        <f t="shared" si="0"/>
        <v>109980</v>
      </c>
      <c r="Q14" s="54"/>
      <c r="R14" s="54"/>
      <c r="S14" s="44">
        <f>SUM($D14:D14)</f>
        <v>5129</v>
      </c>
      <c r="T14" s="44">
        <f>SUM($D14:E14)</f>
        <v>10000</v>
      </c>
      <c r="U14" s="44">
        <f>SUM($D14:F14)</f>
        <v>18570</v>
      </c>
      <c r="V14" s="44">
        <f>SUM($D14:G14)</f>
        <v>30616</v>
      </c>
      <c r="W14" s="44">
        <f>SUM($D14:H14)</f>
        <v>38117</v>
      </c>
      <c r="X14" s="44">
        <f>SUM($D14:I14)</f>
        <v>44389</v>
      </c>
      <c r="Y14" s="44">
        <f>SUM($D14:J14)</f>
        <v>51152</v>
      </c>
      <c r="Z14" s="44">
        <f>SUM($D14:K14)</f>
        <v>60866</v>
      </c>
      <c r="AA14" s="44">
        <f>SUM($D14:L14)</f>
        <v>69522</v>
      </c>
      <c r="AB14" s="44">
        <f>SUM($D14:M14)</f>
        <v>79020</v>
      </c>
      <c r="AC14" s="44">
        <f>SUM($D14:N14)</f>
        <v>92157</v>
      </c>
      <c r="AD14" s="44">
        <f>SUM($D14:O14)</f>
        <v>109980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+PB!D$108</f>
        <v>26210</v>
      </c>
      <c r="E15" s="44">
        <f>+PB!E$108</f>
        <v>24638</v>
      </c>
      <c r="F15" s="44">
        <f>+PB!F$108</f>
        <v>32162</v>
      </c>
      <c r="G15" s="44">
        <f>+PB!G$108</f>
        <v>35451</v>
      </c>
      <c r="H15" s="44">
        <f>+PB!H$108</f>
        <v>42934</v>
      </c>
      <c r="I15" s="44">
        <f>+PB!I$108</f>
        <v>43367</v>
      </c>
      <c r="J15" s="44">
        <f>+PB!J$108</f>
        <v>46017</v>
      </c>
      <c r="K15" s="44">
        <f>+PB!K$108</f>
        <v>76804</v>
      </c>
      <c r="L15" s="44">
        <f>+PB!L$108</f>
        <v>78008</v>
      </c>
      <c r="M15" s="44">
        <f>+PB!M$108</f>
        <v>75136</v>
      </c>
      <c r="N15" s="44">
        <f>+PB!N$108</f>
        <v>92449</v>
      </c>
      <c r="O15" s="44">
        <f>+PB!O$108</f>
        <v>109190</v>
      </c>
      <c r="P15" s="44">
        <f t="shared" si="0"/>
        <v>682366</v>
      </c>
      <c r="Q15" s="41"/>
      <c r="R15" s="41"/>
      <c r="S15" s="44">
        <f>SUM($D15:D15)</f>
        <v>26210</v>
      </c>
      <c r="T15" s="44">
        <f>SUM($D15:E15)</f>
        <v>50848</v>
      </c>
      <c r="U15" s="44">
        <f>SUM($D15:F15)</f>
        <v>83010</v>
      </c>
      <c r="V15" s="44">
        <f>SUM($D15:G15)</f>
        <v>118461</v>
      </c>
      <c r="W15" s="44">
        <f>SUM($D15:H15)</f>
        <v>161395</v>
      </c>
      <c r="X15" s="44">
        <f>SUM($D15:I15)</f>
        <v>204762</v>
      </c>
      <c r="Y15" s="44">
        <f>SUM($D15:J15)</f>
        <v>250779</v>
      </c>
      <c r="Z15" s="44">
        <f>SUM($D15:K15)</f>
        <v>327583</v>
      </c>
      <c r="AA15" s="44">
        <f>SUM($D15:L15)</f>
        <v>405591</v>
      </c>
      <c r="AB15" s="44">
        <f>SUM($D15:M15)</f>
        <v>480727</v>
      </c>
      <c r="AC15" s="44">
        <f>SUM($D15:N15)</f>
        <v>573176</v>
      </c>
      <c r="AD15" s="44">
        <f>SUM($D15:O15)</f>
        <v>682366</v>
      </c>
    </row>
    <row r="16" spans="1:30" s="43" customFormat="1" ht="15.1" customHeight="1">
      <c r="A16" s="63" t="s">
        <v>75</v>
      </c>
      <c r="B16" s="65" t="s">
        <v>6</v>
      </c>
      <c r="D16" s="44">
        <f>+IBA!D$108</f>
        <v>5155</v>
      </c>
      <c r="E16" s="44">
        <f>+IBA!E$108</f>
        <v>4993</v>
      </c>
      <c r="F16" s="44">
        <f>+IBA!F$108</f>
        <v>5880</v>
      </c>
      <c r="G16" s="44">
        <f>+IBA!G$108</f>
        <v>5620</v>
      </c>
      <c r="H16" s="44">
        <f>+IBA!H$108</f>
        <v>5640</v>
      </c>
      <c r="I16" s="44">
        <f>+IBA!I$108</f>
        <v>6270</v>
      </c>
      <c r="J16" s="44">
        <f>+IBA!J$108</f>
        <v>7246</v>
      </c>
      <c r="K16" s="44">
        <f>+IBA!K$108</f>
        <v>13118</v>
      </c>
      <c r="L16" s="44">
        <f>+IBA!L$108</f>
        <v>14054</v>
      </c>
      <c r="M16" s="44">
        <f>+IBA!M$108</f>
        <v>12349</v>
      </c>
      <c r="N16" s="44">
        <f>+IBA!N$108</f>
        <v>12385</v>
      </c>
      <c r="O16" s="44">
        <f>+IBA!O$108</f>
        <v>18677</v>
      </c>
      <c r="P16" s="44">
        <f t="shared" si="0"/>
        <v>111387</v>
      </c>
      <c r="Q16" s="53"/>
      <c r="R16" s="53"/>
      <c r="S16" s="44">
        <f>SUM($D16:D16)</f>
        <v>5155</v>
      </c>
      <c r="T16" s="44">
        <f>SUM($D16:E16)</f>
        <v>10148</v>
      </c>
      <c r="U16" s="44">
        <f>SUM($D16:F16)</f>
        <v>16028</v>
      </c>
      <c r="V16" s="44">
        <f>SUM($D16:G16)</f>
        <v>21648</v>
      </c>
      <c r="W16" s="44">
        <f>SUM($D16:H16)</f>
        <v>27288</v>
      </c>
      <c r="X16" s="44">
        <f>SUM($D16:I16)</f>
        <v>33558</v>
      </c>
      <c r="Y16" s="44">
        <f>SUM($D16:J16)</f>
        <v>40804</v>
      </c>
      <c r="Z16" s="44">
        <f>SUM($D16:K16)</f>
        <v>53922</v>
      </c>
      <c r="AA16" s="44">
        <f>SUM($D16:L16)</f>
        <v>67976</v>
      </c>
      <c r="AB16" s="44">
        <f>SUM($D16:M16)</f>
        <v>80325</v>
      </c>
      <c r="AC16" s="44">
        <f>SUM($D16:N16)</f>
        <v>92710</v>
      </c>
      <c r="AD16" s="44">
        <f>SUM($D16:O16)</f>
        <v>111387</v>
      </c>
    </row>
    <row r="17" spans="1:30" s="43" customFormat="1" ht="15.1" customHeight="1">
      <c r="A17" s="63" t="s">
        <v>16</v>
      </c>
      <c r="B17" s="65" t="s">
        <v>6</v>
      </c>
      <c r="D17" s="44">
        <f>+SIBC!D$108</f>
        <v>114325</v>
      </c>
      <c r="E17" s="44">
        <f>+SIBC!E$108</f>
        <v>114179</v>
      </c>
      <c r="F17" s="44">
        <f>+SIBC!F$108</f>
        <v>147692</v>
      </c>
      <c r="G17" s="44">
        <f>+SIBC!G$108</f>
        <v>133359</v>
      </c>
      <c r="H17" s="44">
        <f>+SIBC!H$108</f>
        <v>142744</v>
      </c>
      <c r="I17" s="44">
        <f>+SIBC!I$108</f>
        <v>154111</v>
      </c>
      <c r="J17" s="44">
        <f>+SIBC!J$108</f>
        <v>159810</v>
      </c>
      <c r="K17" s="44">
        <f>+SIBC!K$108</f>
        <v>161408</v>
      </c>
      <c r="L17" s="44">
        <f>+SIBC!L$108</f>
        <v>154714</v>
      </c>
      <c r="M17" s="44">
        <f>+SIBC!M$108</f>
        <v>159440</v>
      </c>
      <c r="N17" s="44">
        <f>+SIBC!N$108</f>
        <v>155826</v>
      </c>
      <c r="O17" s="44">
        <f>+SIBC!O$108</f>
        <v>158074</v>
      </c>
      <c r="P17" s="44">
        <f t="shared" si="0"/>
        <v>1755682</v>
      </c>
      <c r="Q17" s="54"/>
      <c r="R17" s="54"/>
      <c r="S17" s="44">
        <f>SUM($D17:D17)</f>
        <v>114325</v>
      </c>
      <c r="T17" s="44">
        <f>SUM($D17:E17)</f>
        <v>228504</v>
      </c>
      <c r="U17" s="44">
        <f>SUM($D17:F17)</f>
        <v>376196</v>
      </c>
      <c r="V17" s="44">
        <f>SUM($D17:G17)</f>
        <v>509555</v>
      </c>
      <c r="W17" s="44">
        <f>SUM($D17:H17)</f>
        <v>652299</v>
      </c>
      <c r="X17" s="44">
        <f>SUM($D17:I17)</f>
        <v>806410</v>
      </c>
      <c r="Y17" s="44">
        <f>SUM($D17:J17)</f>
        <v>966220</v>
      </c>
      <c r="Z17" s="44">
        <f>SUM($D17:K17)</f>
        <v>1127628</v>
      </c>
      <c r="AA17" s="44">
        <f>SUM($D17:L17)</f>
        <v>1282342</v>
      </c>
      <c r="AB17" s="44">
        <f>SUM($D17:M17)</f>
        <v>1441782</v>
      </c>
      <c r="AC17" s="44">
        <f>SUM($D17:N17)</f>
        <v>1597608</v>
      </c>
      <c r="AD17" s="44">
        <f>SUM($D17:O17)</f>
        <v>1755682</v>
      </c>
    </row>
    <row r="18" spans="1:30" s="43" customFormat="1" ht="15.1" customHeight="1">
      <c r="A18" s="63" t="s">
        <v>17</v>
      </c>
      <c r="B18" s="65" t="s">
        <v>6</v>
      </c>
      <c r="D18" s="44">
        <f>+TIBA!D$108</f>
        <v>30087</v>
      </c>
      <c r="E18" s="44">
        <f>+TIBA!E$108</f>
        <v>26032</v>
      </c>
      <c r="F18" s="44">
        <f>+TIBA!F$108</f>
        <v>32972</v>
      </c>
      <c r="G18" s="44">
        <f>+TIBA!G$108</f>
        <v>38046</v>
      </c>
      <c r="H18" s="44">
        <f>+TIBA!H$108</f>
        <v>54050</v>
      </c>
      <c r="I18" s="44">
        <f>+TIBA!I$108</f>
        <v>67505</v>
      </c>
      <c r="J18" s="44">
        <f>+TIBA!J$108</f>
        <v>90666</v>
      </c>
      <c r="K18" s="44">
        <f>+TIBA!K$108</f>
        <v>99895</v>
      </c>
      <c r="L18" s="44">
        <f>+TIBA!L$108</f>
        <v>75674</v>
      </c>
      <c r="M18" s="44">
        <f>+TIBA!M$108</f>
        <v>59084</v>
      </c>
      <c r="N18" s="44">
        <f>+TIBA!N$108</f>
        <v>56914</v>
      </c>
      <c r="O18" s="44">
        <f>+TIBA!O$108</f>
        <v>57439</v>
      </c>
      <c r="P18" s="44">
        <f t="shared" si="0"/>
        <v>688364</v>
      </c>
      <c r="Q18" s="54"/>
      <c r="R18" s="54"/>
      <c r="S18" s="44">
        <f>SUM($D18:D18)</f>
        <v>30087</v>
      </c>
      <c r="T18" s="44">
        <f>SUM($D18:E18)</f>
        <v>56119</v>
      </c>
      <c r="U18" s="44">
        <f>SUM($D18:F18)</f>
        <v>89091</v>
      </c>
      <c r="V18" s="44">
        <f>SUM($D18:G18)</f>
        <v>127137</v>
      </c>
      <c r="W18" s="44">
        <f>SUM($D18:H18)</f>
        <v>181187</v>
      </c>
      <c r="X18" s="44">
        <f>SUM($D18:I18)</f>
        <v>248692</v>
      </c>
      <c r="Y18" s="44">
        <f>SUM($D18:J18)</f>
        <v>339358</v>
      </c>
      <c r="Z18" s="44">
        <f>SUM($D18:K18)</f>
        <v>439253</v>
      </c>
      <c r="AA18" s="44">
        <f>SUM($D18:L18)</f>
        <v>514927</v>
      </c>
      <c r="AB18" s="44">
        <f>SUM($D18:M18)</f>
        <v>574011</v>
      </c>
      <c r="AC18" s="44">
        <f>SUM($D18:N18)</f>
        <v>630925</v>
      </c>
      <c r="AD18" s="44">
        <f>SUM($D18:O18)</f>
        <v>688364</v>
      </c>
    </row>
    <row r="19" spans="1:30" s="43" customFormat="1" ht="15.1" customHeight="1">
      <c r="A19" s="63" t="s">
        <v>12</v>
      </c>
      <c r="B19" s="65" t="s">
        <v>6</v>
      </c>
      <c r="D19" s="44">
        <f>+LQB!D$108</f>
        <v>7283</v>
      </c>
      <c r="E19" s="44">
        <f>+LQB!E$108</f>
        <v>5582</v>
      </c>
      <c r="F19" s="44">
        <f>+LQB!F$108</f>
        <v>7347</v>
      </c>
      <c r="G19" s="44">
        <f>+LQB!G$108</f>
        <v>9050</v>
      </c>
      <c r="H19" s="44">
        <f>+LQB!H$108</f>
        <v>12643</v>
      </c>
      <c r="I19" s="44">
        <f>+LQB!I$108</f>
        <v>12736</v>
      </c>
      <c r="J19" s="44">
        <f>+LQB!J$108</f>
        <v>16053</v>
      </c>
      <c r="K19" s="44">
        <f>+LQB!K$108</f>
        <v>32001</v>
      </c>
      <c r="L19" s="44">
        <f>+LQB!L$108</f>
        <v>31326</v>
      </c>
      <c r="M19" s="44">
        <f>+LQB!M$108</f>
        <v>31449</v>
      </c>
      <c r="N19" s="44">
        <f>+LQB!N$108</f>
        <v>48316</v>
      </c>
      <c r="O19" s="44">
        <f>+LQB!O$108</f>
        <v>64921</v>
      </c>
      <c r="P19" s="44">
        <f t="shared" si="0"/>
        <v>278707</v>
      </c>
      <c r="Q19" s="54"/>
      <c r="R19" s="54"/>
      <c r="S19" s="44">
        <f>SUM($D19:D19)</f>
        <v>7283</v>
      </c>
      <c r="T19" s="44">
        <f>SUM($D19:E19)</f>
        <v>12865</v>
      </c>
      <c r="U19" s="44">
        <f>SUM($D19:F19)</f>
        <v>20212</v>
      </c>
      <c r="V19" s="44">
        <f>SUM($D19:G19)</f>
        <v>29262</v>
      </c>
      <c r="W19" s="44">
        <f>SUM($D19:H19)</f>
        <v>41905</v>
      </c>
      <c r="X19" s="44">
        <f>SUM($D19:I19)</f>
        <v>54641</v>
      </c>
      <c r="Y19" s="44">
        <f>SUM($D19:J19)</f>
        <v>70694</v>
      </c>
      <c r="Z19" s="44">
        <f>SUM($D19:K19)</f>
        <v>102695</v>
      </c>
      <c r="AA19" s="44">
        <f>SUM($D19:L19)</f>
        <v>134021</v>
      </c>
      <c r="AB19" s="44">
        <f>SUM($D19:M19)</f>
        <v>165470</v>
      </c>
      <c r="AC19" s="44">
        <f>SUM($D19:N19)</f>
        <v>213786</v>
      </c>
      <c r="AD19" s="44">
        <f>SUM($D19:O19)</f>
        <v>278707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+RBW!D$108</f>
        <v>7163</v>
      </c>
      <c r="E20" s="44">
        <f>+RBW!E$108</f>
        <v>7580</v>
      </c>
      <c r="F20" s="44">
        <f>+RBW!F$108</f>
        <v>9369</v>
      </c>
      <c r="G20" s="44">
        <f>+RBW!G$108</f>
        <v>11162</v>
      </c>
      <c r="H20" s="44">
        <f>+RBW!H$108</f>
        <v>13617</v>
      </c>
      <c r="I20" s="44">
        <f>+RBW!I$108</f>
        <v>14124</v>
      </c>
      <c r="J20" s="44">
        <f>+RBW!J$108</f>
        <v>16374</v>
      </c>
      <c r="K20" s="44">
        <f>+RBW!K$108</f>
        <v>32282</v>
      </c>
      <c r="L20" s="44">
        <f>+RBW!L$108</f>
        <v>31380</v>
      </c>
      <c r="M20" s="44">
        <f>+RBW!M$108</f>
        <v>31610</v>
      </c>
      <c r="N20" s="44">
        <f>+RBW!N$108</f>
        <v>37330</v>
      </c>
      <c r="O20" s="44">
        <f>+RBW!O$108</f>
        <v>52357</v>
      </c>
      <c r="P20" s="44">
        <f t="shared" si="0"/>
        <v>264348</v>
      </c>
      <c r="Q20" s="41"/>
      <c r="R20" s="41"/>
      <c r="S20" s="44">
        <f>SUM($D20:D20)</f>
        <v>7163</v>
      </c>
      <c r="T20" s="44">
        <f>SUM($D20:E20)</f>
        <v>14743</v>
      </c>
      <c r="U20" s="44">
        <f>SUM($D20:F20)</f>
        <v>24112</v>
      </c>
      <c r="V20" s="44">
        <f>SUM($D20:G20)</f>
        <v>35274</v>
      </c>
      <c r="W20" s="44">
        <f>SUM($D20:H20)</f>
        <v>48891</v>
      </c>
      <c r="X20" s="44">
        <f>SUM($D20:I20)</f>
        <v>63015</v>
      </c>
      <c r="Y20" s="44">
        <f>SUM($D20:J20)</f>
        <v>79389</v>
      </c>
      <c r="Z20" s="44">
        <f>SUM($D20:K20)</f>
        <v>111671</v>
      </c>
      <c r="AA20" s="44">
        <f>SUM($D20:L20)</f>
        <v>143051</v>
      </c>
      <c r="AB20" s="44">
        <f>SUM($D20:M20)</f>
        <v>174661</v>
      </c>
      <c r="AC20" s="44">
        <f>SUM($D20:N20)</f>
        <v>211991</v>
      </c>
      <c r="AD20" s="44">
        <f>SUM($D20:O20)</f>
        <v>264348</v>
      </c>
    </row>
    <row r="21" spans="1:30" s="43" customFormat="1" ht="15.1" customHeight="1">
      <c r="A21" s="63" t="s">
        <v>18</v>
      </c>
      <c r="B21" s="65" t="s">
        <v>6</v>
      </c>
      <c r="D21" s="44">
        <f>+WPB!D$108</f>
        <v>2767</v>
      </c>
      <c r="E21" s="44">
        <f>+WPB!E$108</f>
        <v>2799</v>
      </c>
      <c r="F21" s="44">
        <f>+WPB!F$108</f>
        <v>3327</v>
      </c>
      <c r="G21" s="44">
        <f>+WPB!G$108</f>
        <v>3349</v>
      </c>
      <c r="H21" s="44">
        <f>+WPB!H$108</f>
        <v>3672</v>
      </c>
      <c r="I21" s="44">
        <f>+WPB!I$108</f>
        <v>3960</v>
      </c>
      <c r="J21" s="44">
        <f>+WPB!J$108</f>
        <v>4038</v>
      </c>
      <c r="K21" s="44">
        <f>+WPB!K$108</f>
        <v>6709</v>
      </c>
      <c r="L21" s="44">
        <f>+WPB!L$108</f>
        <v>7445</v>
      </c>
      <c r="M21" s="44">
        <f>+WPB!M$108</f>
        <v>7601</v>
      </c>
      <c r="N21" s="44">
        <f>+WPB!N$108</f>
        <v>8827</v>
      </c>
      <c r="O21" s="44">
        <f>+WPB!O$108</f>
        <v>13392</v>
      </c>
      <c r="P21" s="44">
        <f t="shared" si="0"/>
        <v>67886</v>
      </c>
      <c r="Q21" s="53"/>
      <c r="R21" s="53"/>
      <c r="S21" s="44">
        <f>SUM($D21:D21)</f>
        <v>2767</v>
      </c>
      <c r="T21" s="44">
        <f>SUM($D21:E21)</f>
        <v>5566</v>
      </c>
      <c r="U21" s="44">
        <f>SUM($D21:F21)</f>
        <v>8893</v>
      </c>
      <c r="V21" s="44">
        <f>SUM($D21:G21)</f>
        <v>12242</v>
      </c>
      <c r="W21" s="44">
        <f>SUM($D21:H21)</f>
        <v>15914</v>
      </c>
      <c r="X21" s="44">
        <f>SUM($D21:I21)</f>
        <v>19874</v>
      </c>
      <c r="Y21" s="44">
        <f>SUM($D21:J21)</f>
        <v>23912</v>
      </c>
      <c r="Z21" s="44">
        <f>SUM($D21:K21)</f>
        <v>30621</v>
      </c>
      <c r="AA21" s="44">
        <f>SUM($D21:L21)</f>
        <v>38066</v>
      </c>
      <c r="AB21" s="44">
        <f>SUM($D21:M21)</f>
        <v>45667</v>
      </c>
      <c r="AC21" s="44">
        <f>SUM($D21:N21)</f>
        <v>54494</v>
      </c>
      <c r="AD21" s="44">
        <f>SUM($D21:O21)</f>
        <v>67886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388460</v>
      </c>
      <c r="E22" s="44">
        <f t="shared" si="1"/>
        <v>371399</v>
      </c>
      <c r="F22" s="44">
        <f t="shared" si="1"/>
        <v>472352</v>
      </c>
      <c r="G22" s="44">
        <f t="shared" si="1"/>
        <v>469556</v>
      </c>
      <c r="H22" s="44">
        <f t="shared" si="1"/>
        <v>505087</v>
      </c>
      <c r="I22" s="44">
        <f t="shared" si="1"/>
        <v>550092</v>
      </c>
      <c r="J22" s="44">
        <f t="shared" si="1"/>
        <v>592906</v>
      </c>
      <c r="K22" s="44">
        <f t="shared" si="1"/>
        <v>732434</v>
      </c>
      <c r="L22" s="44">
        <f t="shared" si="1"/>
        <v>712860</v>
      </c>
      <c r="M22" s="44">
        <f t="shared" si="1"/>
        <v>704376</v>
      </c>
      <c r="N22" s="44">
        <f t="shared" si="1"/>
        <v>781487</v>
      </c>
      <c r="O22" s="44">
        <f t="shared" si="1"/>
        <v>900669</v>
      </c>
      <c r="P22" s="44">
        <f t="shared" si="1"/>
        <v>7181678</v>
      </c>
      <c r="Q22" s="54"/>
      <c r="R22" s="54"/>
      <c r="S22" s="44">
        <f>SUM($D22:D22)</f>
        <v>388460</v>
      </c>
      <c r="T22" s="44">
        <f>SUM($D22:E22)</f>
        <v>759859</v>
      </c>
      <c r="U22" s="44">
        <f>SUM($D22:F22)</f>
        <v>1232211</v>
      </c>
      <c r="V22" s="44">
        <f>SUM($D22:G22)</f>
        <v>1701767</v>
      </c>
      <c r="W22" s="44">
        <f>SUM($D22:H22)</f>
        <v>2206854</v>
      </c>
      <c r="X22" s="44">
        <f>SUM($D22:I22)</f>
        <v>2756946</v>
      </c>
      <c r="Y22" s="44">
        <f>SUM($D22:J22)</f>
        <v>3349852</v>
      </c>
      <c r="Z22" s="44">
        <f>SUM($D22:K22)</f>
        <v>4082286</v>
      </c>
      <c r="AA22" s="44">
        <f>SUM($D22:L22)</f>
        <v>4795146</v>
      </c>
      <c r="AB22" s="44">
        <f>SUM($D22:M22)</f>
        <v>5499522</v>
      </c>
      <c r="AC22" s="44">
        <f>SUM($D22:N22)</f>
        <v>6281009</v>
      </c>
      <c r="AD22" s="44">
        <f>SUM($D22:O22)</f>
        <v>7181678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+AMB!D$126</f>
        <v>191602</v>
      </c>
      <c r="E24" s="44">
        <f>+AMB!E$126</f>
        <v>179923</v>
      </c>
      <c r="F24" s="44">
        <f>+AMB!F$126</f>
        <v>218016</v>
      </c>
      <c r="G24" s="44">
        <f>+AMB!G$126</f>
        <v>184132</v>
      </c>
      <c r="H24" s="44">
        <f>+AMB!H$126</f>
        <v>182328</v>
      </c>
      <c r="I24" s="44">
        <f>+AMB!I$126</f>
        <v>197230</v>
      </c>
      <c r="J24" s="44">
        <f>+AMB!J$126</f>
        <v>185069</v>
      </c>
      <c r="K24" s="44">
        <f>+AMB!K$126</f>
        <v>196135</v>
      </c>
      <c r="L24" s="44">
        <f>+AMB!L$126</f>
        <v>186320</v>
      </c>
      <c r="M24" s="44">
        <f>+AMB!M$126</f>
        <v>196259</v>
      </c>
      <c r="N24" s="44">
        <f>+AMB!N$126</f>
        <v>201814</v>
      </c>
      <c r="O24" s="44">
        <f>+AMB!O$126</f>
        <v>184892</v>
      </c>
      <c r="P24" s="44">
        <f t="shared" ref="P24:P34" si="2">SUM(D24:O24)</f>
        <v>2303720</v>
      </c>
      <c r="Q24" s="53"/>
      <c r="R24" s="53"/>
      <c r="S24" s="44">
        <f>SUM($D24:D24)</f>
        <v>191602</v>
      </c>
      <c r="T24" s="44">
        <f>SUM($D24:E24)</f>
        <v>371525</v>
      </c>
      <c r="U24" s="44">
        <f>SUM($D24:F24)</f>
        <v>589541</v>
      </c>
      <c r="V24" s="44">
        <f>SUM($D24:G24)</f>
        <v>773673</v>
      </c>
      <c r="W24" s="44">
        <f>SUM($D24:H24)</f>
        <v>956001</v>
      </c>
      <c r="X24" s="44">
        <f>SUM($D24:I24)</f>
        <v>1153231</v>
      </c>
      <c r="Y24" s="44">
        <f>SUM($D24:J24)</f>
        <v>1338300</v>
      </c>
      <c r="Z24" s="44">
        <f>SUM($D24:K24)</f>
        <v>1534435</v>
      </c>
      <c r="AA24" s="44">
        <f>SUM($D24:L24)</f>
        <v>1720755</v>
      </c>
      <c r="AB24" s="44">
        <f>SUM($D24:M24)</f>
        <v>1917014</v>
      </c>
      <c r="AC24" s="44">
        <f>SUM($D24:N24)</f>
        <v>2118828</v>
      </c>
      <c r="AD24" s="44">
        <f>SUM($D24:O24)</f>
        <v>2303720</v>
      </c>
    </row>
    <row r="25" spans="1:30" s="43" customFormat="1" ht="15.1" customHeight="1">
      <c r="A25" s="63" t="s">
        <v>10</v>
      </c>
      <c r="B25" s="65" t="s">
        <v>66</v>
      </c>
      <c r="D25" s="44">
        <f>+BWB!D$126</f>
        <v>123666</v>
      </c>
      <c r="E25" s="44">
        <f>+BWB!E$126</f>
        <v>120067</v>
      </c>
      <c r="F25" s="44">
        <f>+BWB!F$126</f>
        <v>152277</v>
      </c>
      <c r="G25" s="44">
        <f>+BWB!G$126</f>
        <v>135934</v>
      </c>
      <c r="H25" s="44">
        <f>+BWB!H$126</f>
        <v>138661</v>
      </c>
      <c r="I25" s="44">
        <f>+BWB!I$126</f>
        <v>148002</v>
      </c>
      <c r="J25" s="44">
        <f>+BWB!J$126</f>
        <v>133958</v>
      </c>
      <c r="K25" s="44">
        <f>+BWB!K$126</f>
        <v>141935</v>
      </c>
      <c r="L25" s="44">
        <f>+BWB!L$126</f>
        <v>139302</v>
      </c>
      <c r="M25" s="44">
        <f>+BWB!M$126</f>
        <v>145808</v>
      </c>
      <c r="N25" s="44">
        <f>+BWB!N$126</f>
        <v>143743</v>
      </c>
      <c r="O25" s="44">
        <f>+BWB!O$126</f>
        <v>135038</v>
      </c>
      <c r="P25" s="44">
        <f t="shared" si="2"/>
        <v>1658391</v>
      </c>
      <c r="Q25" s="54"/>
      <c r="R25" s="54"/>
      <c r="S25" s="44">
        <f>SUM($D25:D25)</f>
        <v>123666</v>
      </c>
      <c r="T25" s="44">
        <f>SUM($D25:E25)</f>
        <v>243733</v>
      </c>
      <c r="U25" s="44">
        <f>SUM($D25:F25)</f>
        <v>396010</v>
      </c>
      <c r="V25" s="44">
        <f>SUM($D25:G25)</f>
        <v>531944</v>
      </c>
      <c r="W25" s="44">
        <f>SUM($D25:H25)</f>
        <v>670605</v>
      </c>
      <c r="X25" s="44">
        <f>SUM($D25:I25)</f>
        <v>818607</v>
      </c>
      <c r="Y25" s="44">
        <f>SUM($D25:J25)</f>
        <v>952565</v>
      </c>
      <c r="Z25" s="44">
        <f>SUM($D25:K25)</f>
        <v>1094500</v>
      </c>
      <c r="AA25" s="44">
        <f>SUM($D25:L25)</f>
        <v>1233802</v>
      </c>
      <c r="AB25" s="44">
        <f>SUM($D25:M25)</f>
        <v>1379610</v>
      </c>
      <c r="AC25" s="44">
        <f>SUM($D25:N25)</f>
        <v>1523353</v>
      </c>
      <c r="AD25" s="44">
        <f>SUM($D25:O25)</f>
        <v>1658391</v>
      </c>
    </row>
    <row r="26" spans="1:30" s="43" customFormat="1" ht="15.1" customHeight="1">
      <c r="A26" s="63" t="s">
        <v>11</v>
      </c>
      <c r="B26" s="65" t="s">
        <v>66</v>
      </c>
      <c r="D26" s="44">
        <f>+DWT!D$126</f>
        <v>2185</v>
      </c>
      <c r="E26" s="44">
        <f>+DWT!E$126</f>
        <v>1525</v>
      </c>
      <c r="F26" s="44">
        <f>+DWT!F$126</f>
        <v>2265</v>
      </c>
      <c r="G26" s="44">
        <f>+DWT!G$126</f>
        <v>1256</v>
      </c>
      <c r="H26" s="44">
        <f>+DWT!H$126</f>
        <v>1184</v>
      </c>
      <c r="I26" s="44">
        <f>+DWT!I$126</f>
        <v>1400</v>
      </c>
      <c r="J26" s="44">
        <f>+DWT!J$126</f>
        <v>1503</v>
      </c>
      <c r="K26" s="44">
        <f>+DWT!K$126</f>
        <v>1670</v>
      </c>
      <c r="L26" s="44">
        <f>+DWT!L$126</f>
        <v>1396</v>
      </c>
      <c r="M26" s="44">
        <f>+DWT!M$126</f>
        <v>2249</v>
      </c>
      <c r="N26" s="44">
        <f>+DWT!N$126</f>
        <v>2152</v>
      </c>
      <c r="O26" s="44">
        <f>+DWT!O$126</f>
        <v>2117</v>
      </c>
      <c r="P26" s="44">
        <f t="shared" si="2"/>
        <v>20902</v>
      </c>
      <c r="Q26" s="54"/>
      <c r="R26" s="54"/>
      <c r="S26" s="44">
        <f>SUM($D26:D26)</f>
        <v>2185</v>
      </c>
      <c r="T26" s="44">
        <f>SUM($D26:E26)</f>
        <v>3710</v>
      </c>
      <c r="U26" s="44">
        <f>SUM($D26:F26)</f>
        <v>5975</v>
      </c>
      <c r="V26" s="44">
        <f>SUM($D26:G26)</f>
        <v>7231</v>
      </c>
      <c r="W26" s="44">
        <f>SUM($D26:H26)</f>
        <v>8415</v>
      </c>
      <c r="X26" s="44">
        <f>SUM($D26:I26)</f>
        <v>9815</v>
      </c>
      <c r="Y26" s="44">
        <f>SUM($D26:J26)</f>
        <v>11318</v>
      </c>
      <c r="Z26" s="44">
        <f>SUM($D26:K26)</f>
        <v>12988</v>
      </c>
      <c r="AA26" s="44">
        <f>SUM($D26:L26)</f>
        <v>14384</v>
      </c>
      <c r="AB26" s="44">
        <f>SUM($D26:M26)</f>
        <v>16633</v>
      </c>
      <c r="AC26" s="44">
        <f>SUM($D26:N26)</f>
        <v>18785</v>
      </c>
      <c r="AD26" s="44">
        <f>SUM($D26:O26)</f>
        <v>20902</v>
      </c>
    </row>
    <row r="27" spans="1:30" s="43" customFormat="1" ht="15.1" customHeight="1">
      <c r="A27" s="63" t="s">
        <v>13</v>
      </c>
      <c r="B27" s="65" t="s">
        <v>66</v>
      </c>
      <c r="D27" s="44">
        <f>+OGB!D$126</f>
        <v>6022</v>
      </c>
      <c r="E27" s="44">
        <f>+OGB!E$126</f>
        <v>5918</v>
      </c>
      <c r="F27" s="44">
        <f>+OGB!F$126</f>
        <v>7521</v>
      </c>
      <c r="G27" s="44">
        <f>+OGB!G$126</f>
        <v>7040</v>
      </c>
      <c r="H27" s="44">
        <f>+OGB!H$126</f>
        <v>6324</v>
      </c>
      <c r="I27" s="44">
        <f>+OGB!I$126</f>
        <v>6133</v>
      </c>
      <c r="J27" s="44">
        <f>+OGB!J$126</f>
        <v>5512</v>
      </c>
      <c r="K27" s="44">
        <f>+OGB!K$126</f>
        <v>5694</v>
      </c>
      <c r="L27" s="44">
        <f>+OGB!L$126</f>
        <v>5667</v>
      </c>
      <c r="M27" s="44">
        <f>+OGB!M$126</f>
        <v>5395</v>
      </c>
      <c r="N27" s="44">
        <f>+OGB!N$126</f>
        <v>6265</v>
      </c>
      <c r="O27" s="44">
        <f>+OGB!O$126</f>
        <v>5924</v>
      </c>
      <c r="P27" s="44">
        <f t="shared" si="2"/>
        <v>73415</v>
      </c>
      <c r="Q27" s="54"/>
      <c r="R27" s="54"/>
      <c r="S27" s="44">
        <f>SUM($D27:D27)</f>
        <v>6022</v>
      </c>
      <c r="T27" s="44">
        <f>SUM($D27:E27)</f>
        <v>11940</v>
      </c>
      <c r="U27" s="44">
        <f>SUM($D27:F27)</f>
        <v>19461</v>
      </c>
      <c r="V27" s="44">
        <f>SUM($D27:G27)</f>
        <v>26501</v>
      </c>
      <c r="W27" s="44">
        <f>SUM($D27:H27)</f>
        <v>32825</v>
      </c>
      <c r="X27" s="44">
        <f>SUM($D27:I27)</f>
        <v>38958</v>
      </c>
      <c r="Y27" s="44">
        <f>SUM($D27:J27)</f>
        <v>44470</v>
      </c>
      <c r="Z27" s="44">
        <f>SUM($D27:K27)</f>
        <v>50164</v>
      </c>
      <c r="AA27" s="44">
        <f>SUM($D27:L27)</f>
        <v>55831</v>
      </c>
      <c r="AB27" s="44">
        <f>SUM($D27:M27)</f>
        <v>61226</v>
      </c>
      <c r="AC27" s="44">
        <f>SUM($D27:N27)</f>
        <v>67491</v>
      </c>
      <c r="AD27" s="44">
        <f>SUM($D27:O27)</f>
        <v>73415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+PB!D$126</f>
        <v>84625</v>
      </c>
      <c r="E28" s="44">
        <f>+PB!E$126</f>
        <v>83354</v>
      </c>
      <c r="F28" s="44">
        <f>+PB!F$126</f>
        <v>102238</v>
      </c>
      <c r="G28" s="44">
        <f>+PB!G$126</f>
        <v>92806</v>
      </c>
      <c r="H28" s="44">
        <f>+PB!H$126</f>
        <v>92251</v>
      </c>
      <c r="I28" s="44">
        <f>+PB!I$126</f>
        <v>96451</v>
      </c>
      <c r="J28" s="44">
        <f>+PB!J$126</f>
        <v>91016</v>
      </c>
      <c r="K28" s="44">
        <f>+PB!K$126</f>
        <v>95971</v>
      </c>
      <c r="L28" s="44">
        <f>+PB!L$126</f>
        <v>96927</v>
      </c>
      <c r="M28" s="44">
        <f>+PB!M$126</f>
        <v>96364</v>
      </c>
      <c r="N28" s="44">
        <f>+PB!N$126</f>
        <v>92435</v>
      </c>
      <c r="O28" s="44">
        <f>+PB!O$126</f>
        <v>86698</v>
      </c>
      <c r="P28" s="44">
        <f t="shared" si="2"/>
        <v>1111136</v>
      </c>
      <c r="Q28" s="41"/>
      <c r="R28" s="41"/>
      <c r="S28" s="44">
        <f>SUM($D28:D28)</f>
        <v>84625</v>
      </c>
      <c r="T28" s="44">
        <f>SUM($D28:E28)</f>
        <v>167979</v>
      </c>
      <c r="U28" s="44">
        <f>SUM($D28:F28)</f>
        <v>270217</v>
      </c>
      <c r="V28" s="44">
        <f>SUM($D28:G28)</f>
        <v>363023</v>
      </c>
      <c r="W28" s="44">
        <f>SUM($D28:H28)</f>
        <v>455274</v>
      </c>
      <c r="X28" s="44">
        <f>SUM($D28:I28)</f>
        <v>551725</v>
      </c>
      <c r="Y28" s="44">
        <f>SUM($D28:J28)</f>
        <v>642741</v>
      </c>
      <c r="Z28" s="44">
        <f>SUM($D28:K28)</f>
        <v>738712</v>
      </c>
      <c r="AA28" s="44">
        <f>SUM($D28:L28)</f>
        <v>835639</v>
      </c>
      <c r="AB28" s="44">
        <f>SUM($D28:M28)</f>
        <v>932003</v>
      </c>
      <c r="AC28" s="44">
        <f>SUM($D28:N28)</f>
        <v>1024438</v>
      </c>
      <c r="AD28" s="44">
        <f>SUM($D28:O28)</f>
        <v>1111136</v>
      </c>
    </row>
    <row r="29" spans="1:30" s="43" customFormat="1" ht="15.1" customHeight="1">
      <c r="A29" s="63" t="s">
        <v>75</v>
      </c>
      <c r="B29" s="65" t="s">
        <v>66</v>
      </c>
      <c r="D29" s="44">
        <f>+IBA!D$126</f>
        <v>6617</v>
      </c>
      <c r="E29" s="44">
        <f>+IBA!E$126</f>
        <v>6278</v>
      </c>
      <c r="F29" s="44">
        <f>+IBA!F$126</f>
        <v>7920</v>
      </c>
      <c r="G29" s="44">
        <f>+IBA!G$126</f>
        <v>7308</v>
      </c>
      <c r="H29" s="44">
        <f>+IBA!H$126</f>
        <v>6443</v>
      </c>
      <c r="I29" s="44">
        <f>+IBA!I$126</f>
        <v>6603</v>
      </c>
      <c r="J29" s="44">
        <f>+IBA!J$126</f>
        <v>6204</v>
      </c>
      <c r="K29" s="44">
        <f>+IBA!K$126</f>
        <v>6296</v>
      </c>
      <c r="L29" s="44">
        <f>+IBA!L$126</f>
        <v>6232</v>
      </c>
      <c r="M29" s="44">
        <f>+IBA!M$126</f>
        <v>6281</v>
      </c>
      <c r="N29" s="44">
        <f>+IBA!N$126</f>
        <v>5927</v>
      </c>
      <c r="O29" s="44">
        <f>+IBA!O$126</f>
        <v>5655</v>
      </c>
      <c r="P29" s="44">
        <f t="shared" si="2"/>
        <v>77764</v>
      </c>
      <c r="Q29" s="53"/>
      <c r="R29" s="53"/>
      <c r="S29" s="44">
        <f>SUM($D29:D29)</f>
        <v>6617</v>
      </c>
      <c r="T29" s="44">
        <f>SUM($D29:E29)</f>
        <v>12895</v>
      </c>
      <c r="U29" s="44">
        <f>SUM($D29:F29)</f>
        <v>20815</v>
      </c>
      <c r="V29" s="44">
        <f>SUM($D29:G29)</f>
        <v>28123</v>
      </c>
      <c r="W29" s="44">
        <f>SUM($D29:H29)</f>
        <v>34566</v>
      </c>
      <c r="X29" s="44">
        <f>SUM($D29:I29)</f>
        <v>41169</v>
      </c>
      <c r="Y29" s="44">
        <f>SUM($D29:J29)</f>
        <v>47373</v>
      </c>
      <c r="Z29" s="44">
        <f>SUM($D29:K29)</f>
        <v>53669</v>
      </c>
      <c r="AA29" s="44">
        <f>SUM($D29:L29)</f>
        <v>59901</v>
      </c>
      <c r="AB29" s="44">
        <f>SUM($D29:M29)</f>
        <v>66182</v>
      </c>
      <c r="AC29" s="44">
        <f>SUM($D29:N29)</f>
        <v>72109</v>
      </c>
      <c r="AD29" s="44">
        <f>SUM($D29:O29)</f>
        <v>77764</v>
      </c>
    </row>
    <row r="30" spans="1:30" s="43" customFormat="1" ht="15.1" customHeight="1">
      <c r="A30" s="63" t="s">
        <v>16</v>
      </c>
      <c r="B30" s="65" t="s">
        <v>66</v>
      </c>
      <c r="D30" s="44">
        <f>+SIBC!D$126</f>
        <v>3942</v>
      </c>
      <c r="E30" s="44">
        <f>+SIBC!E$126</f>
        <v>3794</v>
      </c>
      <c r="F30" s="44">
        <f>+SIBC!F$126</f>
        <v>4783</v>
      </c>
      <c r="G30" s="44">
        <f>+SIBC!G$126</f>
        <v>4569</v>
      </c>
      <c r="H30" s="44">
        <f>+SIBC!H$126</f>
        <v>4941</v>
      </c>
      <c r="I30" s="44">
        <f>+SIBC!I$126</f>
        <v>5461</v>
      </c>
      <c r="J30" s="44">
        <f>+SIBC!J$126</f>
        <v>5112</v>
      </c>
      <c r="K30" s="44">
        <f>+SIBC!K$126</f>
        <v>5534</v>
      </c>
      <c r="L30" s="44">
        <f>+SIBC!L$126</f>
        <v>5722</v>
      </c>
      <c r="M30" s="44">
        <f>+SIBC!M$126</f>
        <v>5795</v>
      </c>
      <c r="N30" s="44">
        <f>+SIBC!N$126</f>
        <v>5588</v>
      </c>
      <c r="O30" s="44">
        <f>+SIBC!O$126</f>
        <v>4505</v>
      </c>
      <c r="P30" s="44">
        <f t="shared" si="2"/>
        <v>59746</v>
      </c>
      <c r="Q30" s="54"/>
      <c r="R30" s="54"/>
      <c r="S30" s="44">
        <f>SUM($D30:D30)</f>
        <v>3942</v>
      </c>
      <c r="T30" s="44">
        <f>SUM($D30:E30)</f>
        <v>7736</v>
      </c>
      <c r="U30" s="44">
        <f>SUM($D30:F30)</f>
        <v>12519</v>
      </c>
      <c r="V30" s="44">
        <f>SUM($D30:G30)</f>
        <v>17088</v>
      </c>
      <c r="W30" s="44">
        <f>SUM($D30:H30)</f>
        <v>22029</v>
      </c>
      <c r="X30" s="44">
        <f>SUM($D30:I30)</f>
        <v>27490</v>
      </c>
      <c r="Y30" s="44">
        <f>SUM($D30:J30)</f>
        <v>32602</v>
      </c>
      <c r="Z30" s="44">
        <f>SUM($D30:K30)</f>
        <v>38136</v>
      </c>
      <c r="AA30" s="44">
        <f>SUM($D30:L30)</f>
        <v>43858</v>
      </c>
      <c r="AB30" s="44">
        <f>SUM($D30:M30)</f>
        <v>49653</v>
      </c>
      <c r="AC30" s="44">
        <f>SUM($D30:N30)</f>
        <v>55241</v>
      </c>
      <c r="AD30" s="44">
        <f>SUM($D30:O30)</f>
        <v>59746</v>
      </c>
    </row>
    <row r="31" spans="1:30" s="43" customFormat="1" ht="15.1" customHeight="1">
      <c r="A31" s="63" t="s">
        <v>17</v>
      </c>
      <c r="B31" s="65" t="s">
        <v>66</v>
      </c>
      <c r="D31" s="44">
        <f>+TIBA!D$126</f>
        <v>30884</v>
      </c>
      <c r="E31" s="44">
        <f>+TIBA!E$126</f>
        <v>28964</v>
      </c>
      <c r="F31" s="44">
        <f>+TIBA!F$126</f>
        <v>35735</v>
      </c>
      <c r="G31" s="44">
        <f>+TIBA!G$126</f>
        <v>33961</v>
      </c>
      <c r="H31" s="44">
        <f>+TIBA!H$126</f>
        <v>34151</v>
      </c>
      <c r="I31" s="44">
        <f>+TIBA!I$126</f>
        <v>34487</v>
      </c>
      <c r="J31" s="44">
        <f>+TIBA!J$126</f>
        <v>32262</v>
      </c>
      <c r="K31" s="44">
        <f>+TIBA!K$126</f>
        <v>33669</v>
      </c>
      <c r="L31" s="44">
        <f>+TIBA!L$126</f>
        <v>33560</v>
      </c>
      <c r="M31" s="44">
        <f>+TIBA!M$126</f>
        <v>33164</v>
      </c>
      <c r="N31" s="44">
        <f>+TIBA!N$126</f>
        <v>32195</v>
      </c>
      <c r="O31" s="44">
        <f>+TIBA!O$126</f>
        <v>29534</v>
      </c>
      <c r="P31" s="44">
        <f t="shared" si="2"/>
        <v>392566</v>
      </c>
      <c r="Q31" s="54"/>
      <c r="R31" s="54"/>
      <c r="S31" s="44">
        <f>SUM($D31:D31)</f>
        <v>30884</v>
      </c>
      <c r="T31" s="44">
        <f>SUM($D31:E31)</f>
        <v>59848</v>
      </c>
      <c r="U31" s="44">
        <f>SUM($D31:F31)</f>
        <v>95583</v>
      </c>
      <c r="V31" s="44">
        <f>SUM($D31:G31)</f>
        <v>129544</v>
      </c>
      <c r="W31" s="44">
        <f>SUM($D31:H31)</f>
        <v>163695</v>
      </c>
      <c r="X31" s="44">
        <f>SUM($D31:I31)</f>
        <v>198182</v>
      </c>
      <c r="Y31" s="44">
        <f>SUM($D31:J31)</f>
        <v>230444</v>
      </c>
      <c r="Z31" s="44">
        <f>SUM($D31:K31)</f>
        <v>264113</v>
      </c>
      <c r="AA31" s="44">
        <f>SUM($D31:L31)</f>
        <v>297673</v>
      </c>
      <c r="AB31" s="44">
        <f>SUM($D31:M31)</f>
        <v>330837</v>
      </c>
      <c r="AC31" s="44">
        <f>SUM($D31:N31)</f>
        <v>363032</v>
      </c>
      <c r="AD31" s="44">
        <f>SUM($D31:O31)</f>
        <v>392566</v>
      </c>
    </row>
    <row r="32" spans="1:30" s="43" customFormat="1" ht="15.1" customHeight="1">
      <c r="A32" s="63" t="s">
        <v>12</v>
      </c>
      <c r="B32" s="65" t="s">
        <v>66</v>
      </c>
      <c r="D32" s="44">
        <f>+LQB!D$126</f>
        <v>60938</v>
      </c>
      <c r="E32" s="44">
        <f>+LQB!E$126</f>
        <v>59312</v>
      </c>
      <c r="F32" s="44">
        <f>+LQB!F$126</f>
        <v>71936</v>
      </c>
      <c r="G32" s="44">
        <f>+LQB!G$126</f>
        <v>65884</v>
      </c>
      <c r="H32" s="44">
        <f>+LQB!H$126</f>
        <v>64354</v>
      </c>
      <c r="I32" s="44">
        <f>+LQB!I$126</f>
        <v>69064</v>
      </c>
      <c r="J32" s="44">
        <f>+LQB!J$126</f>
        <v>64020</v>
      </c>
      <c r="K32" s="44">
        <f>+LQB!K$126</f>
        <v>64672</v>
      </c>
      <c r="L32" s="44">
        <f>+LQB!L$126</f>
        <v>64578</v>
      </c>
      <c r="M32" s="44">
        <f>+LQB!M$126</f>
        <v>66314</v>
      </c>
      <c r="N32" s="44">
        <f>+LQB!N$126</f>
        <v>65998</v>
      </c>
      <c r="O32" s="44">
        <f>+LQB!O$126</f>
        <v>63428</v>
      </c>
      <c r="P32" s="44">
        <f t="shared" si="2"/>
        <v>780498</v>
      </c>
      <c r="Q32" s="54"/>
      <c r="R32" s="54"/>
      <c r="S32" s="44">
        <f>SUM($D32:D32)</f>
        <v>60938</v>
      </c>
      <c r="T32" s="44">
        <f>SUM($D32:E32)</f>
        <v>120250</v>
      </c>
      <c r="U32" s="44">
        <f>SUM($D32:F32)</f>
        <v>192186</v>
      </c>
      <c r="V32" s="44">
        <f>SUM($D32:G32)</f>
        <v>258070</v>
      </c>
      <c r="W32" s="44">
        <f>SUM($D32:H32)</f>
        <v>322424</v>
      </c>
      <c r="X32" s="44">
        <f>SUM($D32:I32)</f>
        <v>391488</v>
      </c>
      <c r="Y32" s="44">
        <f>SUM($D32:J32)</f>
        <v>455508</v>
      </c>
      <c r="Z32" s="44">
        <f>SUM($D32:K32)</f>
        <v>520180</v>
      </c>
      <c r="AA32" s="44">
        <f>SUM($D32:L32)</f>
        <v>584758</v>
      </c>
      <c r="AB32" s="44">
        <f>SUM($D32:M32)</f>
        <v>651072</v>
      </c>
      <c r="AC32" s="44">
        <f>SUM($D32:N32)</f>
        <v>717070</v>
      </c>
      <c r="AD32" s="44">
        <f>SUM($D32:O32)</f>
        <v>780498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+RBW!D$126</f>
        <v>0</v>
      </c>
      <c r="E33" s="44">
        <f>+RBW!E$126</f>
        <v>0</v>
      </c>
      <c r="F33" s="44">
        <f>+RBW!F$126</f>
        <v>0</v>
      </c>
      <c r="G33" s="44">
        <f>+RBW!G$126</f>
        <v>0</v>
      </c>
      <c r="H33" s="44">
        <f>+RBW!H$126</f>
        <v>0</v>
      </c>
      <c r="I33" s="44">
        <f>+RBW!I$126</f>
        <v>0</v>
      </c>
      <c r="J33" s="44">
        <f>+RBW!J$126</f>
        <v>0</v>
      </c>
      <c r="K33" s="44">
        <f>+RBW!K$126</f>
        <v>0</v>
      </c>
      <c r="L33" s="44">
        <f>+RBW!L$126</f>
        <v>0</v>
      </c>
      <c r="M33" s="44">
        <f>+RBW!M$126</f>
        <v>0</v>
      </c>
      <c r="N33" s="44">
        <f>+RBW!N$126</f>
        <v>0</v>
      </c>
      <c r="O33" s="44">
        <f>+RBW!O$126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1" customHeight="1">
      <c r="A34" s="63" t="s">
        <v>18</v>
      </c>
      <c r="B34" s="65" t="s">
        <v>66</v>
      </c>
      <c r="D34" s="44">
        <f>+WPB!D$126</f>
        <v>0</v>
      </c>
      <c r="E34" s="44">
        <f>+WPB!E$126</f>
        <v>0</v>
      </c>
      <c r="F34" s="44">
        <f>+WPB!F$126</f>
        <v>0</v>
      </c>
      <c r="G34" s="44">
        <f>+WPB!G$126</f>
        <v>0</v>
      </c>
      <c r="H34" s="44">
        <f>+WPB!H$126</f>
        <v>0</v>
      </c>
      <c r="I34" s="44">
        <f>+WPB!I$126</f>
        <v>0</v>
      </c>
      <c r="J34" s="44">
        <f>+WPB!J$126</f>
        <v>0</v>
      </c>
      <c r="K34" s="44">
        <f>+WPB!K$126</f>
        <v>0</v>
      </c>
      <c r="L34" s="44">
        <f>+WPB!L$126</f>
        <v>0</v>
      </c>
      <c r="M34" s="44">
        <f>+WPB!M$126</f>
        <v>0</v>
      </c>
      <c r="N34" s="44">
        <f>+WPB!N$126</f>
        <v>0</v>
      </c>
      <c r="O34" s="44">
        <f>+WPB!O$126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O35" si="3">SUM(D24:D34)</f>
        <v>510481</v>
      </c>
      <c r="E35" s="44">
        <f t="shared" si="3"/>
        <v>489135</v>
      </c>
      <c r="F35" s="44">
        <f t="shared" si="3"/>
        <v>602691</v>
      </c>
      <c r="G35" s="44">
        <f t="shared" si="3"/>
        <v>532890</v>
      </c>
      <c r="H35" s="44">
        <f t="shared" si="3"/>
        <v>530637</v>
      </c>
      <c r="I35" s="44">
        <f t="shared" si="3"/>
        <v>564831</v>
      </c>
      <c r="J35" s="44">
        <f t="shared" si="3"/>
        <v>524656</v>
      </c>
      <c r="K35" s="44">
        <f>SUM(K24:K34)</f>
        <v>551576</v>
      </c>
      <c r="L35" s="44">
        <f t="shared" si="3"/>
        <v>539704</v>
      </c>
      <c r="M35" s="44">
        <f t="shared" si="3"/>
        <v>557629</v>
      </c>
      <c r="N35" s="44">
        <f t="shared" si="3"/>
        <v>556117</v>
      </c>
      <c r="O35" s="44">
        <f t="shared" si="3"/>
        <v>517791</v>
      </c>
      <c r="P35" s="44">
        <f>SUM(P24:P34)</f>
        <v>6478138</v>
      </c>
      <c r="Q35" s="54"/>
      <c r="R35" s="54"/>
      <c r="S35" s="44">
        <f>SUM($D35:D35)</f>
        <v>510481</v>
      </c>
      <c r="T35" s="44">
        <f>SUM($D35:E35)</f>
        <v>999616</v>
      </c>
      <c r="U35" s="44">
        <f>SUM($D35:F35)</f>
        <v>1602307</v>
      </c>
      <c r="V35" s="44">
        <f>SUM($D35:G35)</f>
        <v>2135197</v>
      </c>
      <c r="W35" s="44">
        <f>SUM($D35:H35)</f>
        <v>2665834</v>
      </c>
      <c r="X35" s="44">
        <f>SUM($D35:I35)</f>
        <v>3230665</v>
      </c>
      <c r="Y35" s="44">
        <f>SUM($D35:J35)</f>
        <v>3755321</v>
      </c>
      <c r="Z35" s="44">
        <f>SUM($D35:K35)</f>
        <v>4306897</v>
      </c>
      <c r="AA35" s="44">
        <f>SUM($D35:L35)</f>
        <v>4846601</v>
      </c>
      <c r="AB35" s="44">
        <f>SUM($D35:M35)</f>
        <v>5404230</v>
      </c>
      <c r="AC35" s="44">
        <f>SUM($D35:N35)</f>
        <v>5960347</v>
      </c>
      <c r="AD35" s="44">
        <f>SUM($D35:O35)</f>
        <v>6478138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+AMB!D$144</f>
        <v>0</v>
      </c>
      <c r="E37" s="44">
        <f>+AMB!E$144</f>
        <v>0</v>
      </c>
      <c r="F37" s="44">
        <f>+AMB!F$144</f>
        <v>0</v>
      </c>
      <c r="G37" s="44">
        <f>+AMB!G$144</f>
        <v>0</v>
      </c>
      <c r="H37" s="44">
        <f>+AMB!H$144</f>
        <v>0</v>
      </c>
      <c r="I37" s="44">
        <f>+AMB!I$144</f>
        <v>0</v>
      </c>
      <c r="J37" s="44">
        <f>+AMB!J$144</f>
        <v>0</v>
      </c>
      <c r="K37" s="44">
        <f>+AMB!K$144</f>
        <v>0</v>
      </c>
      <c r="L37" s="44">
        <f>+AMB!L$144</f>
        <v>0</v>
      </c>
      <c r="M37" s="44">
        <f>+AMB!M$144</f>
        <v>0</v>
      </c>
      <c r="N37" s="44">
        <f>+AMB!N$144</f>
        <v>0</v>
      </c>
      <c r="O37" s="44">
        <f>+AMB!O$144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1" customHeight="1">
      <c r="A38" s="63" t="s">
        <v>10</v>
      </c>
      <c r="B38" s="65" t="s">
        <v>8</v>
      </c>
      <c r="D38" s="44">
        <f>+BWB!D$144</f>
        <v>20</v>
      </c>
      <c r="E38" s="44">
        <f>+BWB!E$144</f>
        <v>15</v>
      </c>
      <c r="F38" s="44">
        <f>+BWB!F$144</f>
        <v>23</v>
      </c>
      <c r="G38" s="44">
        <f>+BWB!G$144</f>
        <v>25</v>
      </c>
      <c r="H38" s="44">
        <f>+BWB!H$144</f>
        <v>48</v>
      </c>
      <c r="I38" s="44">
        <f>+BWB!I$144</f>
        <v>112</v>
      </c>
      <c r="J38" s="44">
        <f>+BWB!J$144</f>
        <v>61</v>
      </c>
      <c r="K38" s="44">
        <f>+BWB!K$144</f>
        <v>49</v>
      </c>
      <c r="L38" s="44">
        <f>+BWB!L$144</f>
        <v>42</v>
      </c>
      <c r="M38" s="44">
        <f>+BWB!M$144</f>
        <v>68</v>
      </c>
      <c r="N38" s="44">
        <f>+BWB!N$144</f>
        <v>86</v>
      </c>
      <c r="O38" s="44">
        <f>+BWB!O$144</f>
        <v>71</v>
      </c>
      <c r="P38" s="44">
        <f t="shared" si="4"/>
        <v>620</v>
      </c>
      <c r="Q38" s="54"/>
      <c r="R38" s="54"/>
      <c r="S38" s="44">
        <f>SUM($D38:D38)</f>
        <v>20</v>
      </c>
      <c r="T38" s="44">
        <f>SUM($D38:E38)</f>
        <v>35</v>
      </c>
      <c r="U38" s="44">
        <f>SUM($D38:F38)</f>
        <v>58</v>
      </c>
      <c r="V38" s="44">
        <f>SUM($D38:G38)</f>
        <v>83</v>
      </c>
      <c r="W38" s="44">
        <f>SUM($D38:H38)</f>
        <v>131</v>
      </c>
      <c r="X38" s="44">
        <f>SUM($D38:I38)</f>
        <v>243</v>
      </c>
      <c r="Y38" s="44">
        <f>SUM($D38:J38)</f>
        <v>304</v>
      </c>
      <c r="Z38" s="44">
        <f>SUM($D38:K38)</f>
        <v>353</v>
      </c>
      <c r="AA38" s="44">
        <f>SUM($D38:L38)</f>
        <v>395</v>
      </c>
      <c r="AB38" s="44">
        <f>SUM($D38:M38)</f>
        <v>463</v>
      </c>
      <c r="AC38" s="44">
        <f>SUM($D38:N38)</f>
        <v>549</v>
      </c>
      <c r="AD38" s="44">
        <f>SUM($D38:O38)</f>
        <v>620</v>
      </c>
    </row>
    <row r="39" spans="1:30" s="43" customFormat="1" ht="15.1" customHeight="1">
      <c r="A39" s="63" t="s">
        <v>11</v>
      </c>
      <c r="B39" s="65" t="s">
        <v>8</v>
      </c>
      <c r="D39" s="44">
        <f>+DWT!D$144</f>
        <v>12</v>
      </c>
      <c r="E39" s="44">
        <f>+DWT!E$144</f>
        <v>9</v>
      </c>
      <c r="F39" s="44">
        <f>+DWT!F$144</f>
        <v>27</v>
      </c>
      <c r="G39" s="44">
        <f>+DWT!G$144</f>
        <v>34</v>
      </c>
      <c r="H39" s="44">
        <f>+DWT!H$144</f>
        <v>39</v>
      </c>
      <c r="I39" s="44">
        <f>+DWT!I$144</f>
        <v>42</v>
      </c>
      <c r="J39" s="44">
        <f>+DWT!J$144</f>
        <v>33</v>
      </c>
      <c r="K39" s="44">
        <f>+DWT!K$144</f>
        <v>78</v>
      </c>
      <c r="L39" s="44">
        <f>+DWT!L$144</f>
        <v>65</v>
      </c>
      <c r="M39" s="44">
        <f>+DWT!M$144</f>
        <v>81</v>
      </c>
      <c r="N39" s="44">
        <f>+DWT!N$144</f>
        <v>116</v>
      </c>
      <c r="O39" s="44">
        <f>+DWT!O$144</f>
        <v>101</v>
      </c>
      <c r="P39" s="44">
        <f t="shared" si="4"/>
        <v>637</v>
      </c>
      <c r="Q39" s="54"/>
      <c r="R39" s="54"/>
      <c r="S39" s="44">
        <f>SUM($D39:D39)</f>
        <v>12</v>
      </c>
      <c r="T39" s="44">
        <f>SUM($D39:E39)</f>
        <v>21</v>
      </c>
      <c r="U39" s="44">
        <f>SUM($D39:F39)</f>
        <v>48</v>
      </c>
      <c r="V39" s="44">
        <f>SUM($D39:G39)</f>
        <v>82</v>
      </c>
      <c r="W39" s="44">
        <f>SUM($D39:H39)</f>
        <v>121</v>
      </c>
      <c r="X39" s="44">
        <f>SUM($D39:I39)</f>
        <v>163</v>
      </c>
      <c r="Y39" s="44">
        <f>SUM($D39:J39)</f>
        <v>196</v>
      </c>
      <c r="Z39" s="44">
        <f>SUM($D39:K39)</f>
        <v>274</v>
      </c>
      <c r="AA39" s="44">
        <f>SUM($D39:L39)</f>
        <v>339</v>
      </c>
      <c r="AB39" s="44">
        <f>SUM($D39:M39)</f>
        <v>420</v>
      </c>
      <c r="AC39" s="44">
        <f>SUM($D39:N39)</f>
        <v>536</v>
      </c>
      <c r="AD39" s="44">
        <f>SUM($D39:O39)</f>
        <v>637</v>
      </c>
    </row>
    <row r="40" spans="1:30" s="43" customFormat="1" ht="15.1" customHeight="1">
      <c r="A40" s="63" t="s">
        <v>13</v>
      </c>
      <c r="B40" s="65" t="s">
        <v>8</v>
      </c>
      <c r="D40" s="44">
        <f>+OGB!D$144</f>
        <v>0</v>
      </c>
      <c r="E40" s="44">
        <f>+OGB!E$144</f>
        <v>0</v>
      </c>
      <c r="F40" s="44">
        <f>+OGB!F$144</f>
        <v>0</v>
      </c>
      <c r="G40" s="44">
        <f>+OGB!G$144</f>
        <v>1</v>
      </c>
      <c r="H40" s="44">
        <f>+OGB!H$144</f>
        <v>0</v>
      </c>
      <c r="I40" s="44">
        <f>+OGB!I$144</f>
        <v>0</v>
      </c>
      <c r="J40" s="44">
        <f>+OGB!J$144</f>
        <v>0</v>
      </c>
      <c r="K40" s="44">
        <f>+OGB!K$144</f>
        <v>0</v>
      </c>
      <c r="L40" s="44">
        <f>+OGB!L$144</f>
        <v>0</v>
      </c>
      <c r="M40" s="44">
        <f>+OGB!M$144</f>
        <v>1</v>
      </c>
      <c r="N40" s="44">
        <f>+OGB!N$144</f>
        <v>5</v>
      </c>
      <c r="O40" s="44">
        <f>+OGB!O$144</f>
        <v>0</v>
      </c>
      <c r="P40" s="44">
        <f t="shared" si="4"/>
        <v>7</v>
      </c>
      <c r="Q40" s="54"/>
      <c r="R40" s="54"/>
      <c r="S40" s="44">
        <f>SUM($D40:D40)</f>
        <v>0</v>
      </c>
      <c r="T40" s="44">
        <f>SUM($D40:E40)</f>
        <v>0</v>
      </c>
      <c r="U40" s="44">
        <f>SUM($D40:F40)</f>
        <v>0</v>
      </c>
      <c r="V40" s="44">
        <f>SUM($D40:G40)</f>
        <v>1</v>
      </c>
      <c r="W40" s="44">
        <f>SUM($D40:H40)</f>
        <v>1</v>
      </c>
      <c r="X40" s="44">
        <f>SUM($D40:I40)</f>
        <v>1</v>
      </c>
      <c r="Y40" s="44">
        <f>SUM($D40:J40)</f>
        <v>1</v>
      </c>
      <c r="Z40" s="44">
        <f>SUM($D40:K40)</f>
        <v>1</v>
      </c>
      <c r="AA40" s="44">
        <f>SUM($D40:L40)</f>
        <v>1</v>
      </c>
      <c r="AB40" s="44">
        <f>SUM($D40:M40)</f>
        <v>2</v>
      </c>
      <c r="AC40" s="44">
        <f>SUM($D40:N40)</f>
        <v>7</v>
      </c>
      <c r="AD40" s="44">
        <f>SUM($D40:O40)</f>
        <v>7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+PB!D$144</f>
        <v>8</v>
      </c>
      <c r="E41" s="44">
        <f>+PB!E$144</f>
        <v>6</v>
      </c>
      <c r="F41" s="44">
        <f>+PB!F$144</f>
        <v>7</v>
      </c>
      <c r="G41" s="44">
        <f>+PB!G$144</f>
        <v>12</v>
      </c>
      <c r="H41" s="44">
        <f>+PB!H$144</f>
        <v>31</v>
      </c>
      <c r="I41" s="44">
        <f>+PB!I$144</f>
        <v>17</v>
      </c>
      <c r="J41" s="44">
        <f>+PB!J$144</f>
        <v>17</v>
      </c>
      <c r="K41" s="44">
        <f>+PB!K$144</f>
        <v>17</v>
      </c>
      <c r="L41" s="44">
        <f>+PB!L$144</f>
        <v>13</v>
      </c>
      <c r="M41" s="44">
        <f>+PB!M$144</f>
        <v>28</v>
      </c>
      <c r="N41" s="44">
        <f>+PB!N$144</f>
        <v>116</v>
      </c>
      <c r="O41" s="44">
        <f>+PB!O$144</f>
        <v>282</v>
      </c>
      <c r="P41" s="44">
        <f t="shared" si="4"/>
        <v>554</v>
      </c>
      <c r="Q41" s="41"/>
      <c r="R41" s="41"/>
      <c r="S41" s="44">
        <f>SUM($D41:D41)</f>
        <v>8</v>
      </c>
      <c r="T41" s="44">
        <f>SUM($D41:E41)</f>
        <v>14</v>
      </c>
      <c r="U41" s="44">
        <f>SUM($D41:F41)</f>
        <v>21</v>
      </c>
      <c r="V41" s="44">
        <f>SUM($D41:G41)</f>
        <v>33</v>
      </c>
      <c r="W41" s="44">
        <f>SUM($D41:H41)</f>
        <v>64</v>
      </c>
      <c r="X41" s="44">
        <f>SUM($D41:I41)</f>
        <v>81</v>
      </c>
      <c r="Y41" s="44">
        <f>SUM($D41:J41)</f>
        <v>98</v>
      </c>
      <c r="Z41" s="44">
        <f>SUM($D41:K41)</f>
        <v>115</v>
      </c>
      <c r="AA41" s="44">
        <f>SUM($D41:L41)</f>
        <v>128</v>
      </c>
      <c r="AB41" s="44">
        <f>SUM($D41:M41)</f>
        <v>156</v>
      </c>
      <c r="AC41" s="44">
        <f>SUM($D41:N41)</f>
        <v>272</v>
      </c>
      <c r="AD41" s="44">
        <f>SUM($D41:O41)</f>
        <v>554</v>
      </c>
    </row>
    <row r="42" spans="1:30" s="43" customFormat="1" ht="15.1" customHeight="1">
      <c r="A42" s="63" t="s">
        <v>75</v>
      </c>
      <c r="B42" s="65" t="s">
        <v>8</v>
      </c>
      <c r="D42" s="44">
        <f>+IBA!D$144</f>
        <v>114</v>
      </c>
      <c r="E42" s="44">
        <f>+IBA!E$144</f>
        <v>91</v>
      </c>
      <c r="F42" s="44">
        <f>+IBA!F$144</f>
        <v>148</v>
      </c>
      <c r="G42" s="44">
        <f>+IBA!G$144</f>
        <v>151</v>
      </c>
      <c r="H42" s="44">
        <f>+IBA!H$144</f>
        <v>239</v>
      </c>
      <c r="I42" s="44">
        <f>+IBA!I$144</f>
        <v>268</v>
      </c>
      <c r="J42" s="44">
        <f>+IBA!J$144</f>
        <v>275</v>
      </c>
      <c r="K42" s="44">
        <f>+IBA!K$144</f>
        <v>1735</v>
      </c>
      <c r="L42" s="44">
        <f>+IBA!L$144</f>
        <v>1861</v>
      </c>
      <c r="M42" s="44">
        <f>+IBA!M$144</f>
        <v>833</v>
      </c>
      <c r="N42" s="44">
        <f>+IBA!N$144</f>
        <v>449</v>
      </c>
      <c r="O42" s="44">
        <f>+IBA!O$144</f>
        <v>342</v>
      </c>
      <c r="P42" s="44">
        <f t="shared" si="4"/>
        <v>6506</v>
      </c>
      <c r="Q42" s="53"/>
      <c r="R42" s="53"/>
      <c r="S42" s="44">
        <f>SUM($D42:D42)</f>
        <v>114</v>
      </c>
      <c r="T42" s="44">
        <f>SUM($D42:E42)</f>
        <v>205</v>
      </c>
      <c r="U42" s="44">
        <f>SUM($D42:F42)</f>
        <v>353</v>
      </c>
      <c r="V42" s="44">
        <f>SUM($D42:G42)</f>
        <v>504</v>
      </c>
      <c r="W42" s="44">
        <f>SUM($D42:H42)</f>
        <v>743</v>
      </c>
      <c r="X42" s="44">
        <f>SUM($D42:I42)</f>
        <v>1011</v>
      </c>
      <c r="Y42" s="44">
        <f>SUM($D42:J42)</f>
        <v>1286</v>
      </c>
      <c r="Z42" s="44">
        <f>SUM($D42:K42)</f>
        <v>3021</v>
      </c>
      <c r="AA42" s="44">
        <f>SUM($D42:L42)</f>
        <v>4882</v>
      </c>
      <c r="AB42" s="44">
        <f>SUM($D42:M42)</f>
        <v>5715</v>
      </c>
      <c r="AC42" s="44">
        <f>SUM($D42:N42)</f>
        <v>6164</v>
      </c>
      <c r="AD42" s="44">
        <f>SUM($D42:O42)</f>
        <v>6506</v>
      </c>
    </row>
    <row r="43" spans="1:30" s="43" customFormat="1" ht="15.1" customHeight="1">
      <c r="A43" s="63" t="s">
        <v>16</v>
      </c>
      <c r="B43" s="65" t="s">
        <v>8</v>
      </c>
      <c r="D43" s="44">
        <f>+SIBC!D$144</f>
        <v>0</v>
      </c>
      <c r="E43" s="44">
        <f>+SIBC!E$144</f>
        <v>0</v>
      </c>
      <c r="F43" s="44">
        <f>+SIBC!F$144</f>
        <v>0</v>
      </c>
      <c r="G43" s="44">
        <f>+SIBC!G$144</f>
        <v>0</v>
      </c>
      <c r="H43" s="44">
        <f>+SIBC!H$144</f>
        <v>0</v>
      </c>
      <c r="I43" s="44">
        <f>+SIBC!I$144</f>
        <v>0</v>
      </c>
      <c r="J43" s="44">
        <f>+SIBC!J$144</f>
        <v>0</v>
      </c>
      <c r="K43" s="44">
        <f>+SIBC!K$144</f>
        <v>0</v>
      </c>
      <c r="L43" s="44">
        <f>+SIBC!L$144</f>
        <v>0</v>
      </c>
      <c r="M43" s="44">
        <f>+SIBC!M$144</f>
        <v>0</v>
      </c>
      <c r="N43" s="44">
        <f>+SIBC!N$144</f>
        <v>0</v>
      </c>
      <c r="O43" s="44">
        <f>+SIBC!O$144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+TIBA!D$144</f>
        <v>0</v>
      </c>
      <c r="E44" s="44">
        <f>+TIBA!E$144</f>
        <v>0</v>
      </c>
      <c r="F44" s="44">
        <f>+TIBA!F$144</f>
        <v>0</v>
      </c>
      <c r="G44" s="44">
        <f>+TIBA!G$144</f>
        <v>0</v>
      </c>
      <c r="H44" s="44">
        <f>+TIBA!H$144</f>
        <v>0</v>
      </c>
      <c r="I44" s="44">
        <f>+TIBA!I$144</f>
        <v>0</v>
      </c>
      <c r="J44" s="44">
        <f>+TIBA!J$144</f>
        <v>0</v>
      </c>
      <c r="K44" s="44">
        <f>+TIBA!K$144</f>
        <v>0</v>
      </c>
      <c r="L44" s="44">
        <f>+TIBA!L$144</f>
        <v>0</v>
      </c>
      <c r="M44" s="44">
        <f>+TIBA!M$144</f>
        <v>0</v>
      </c>
      <c r="N44" s="44">
        <f>+TIBA!N$144</f>
        <v>0</v>
      </c>
      <c r="O44" s="44">
        <f>+TIBA!O$144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+LQB!D$144</f>
        <v>4</v>
      </c>
      <c r="E45" s="44">
        <f>+LQB!E$144</f>
        <v>4</v>
      </c>
      <c r="F45" s="44">
        <f>+LQB!F$144</f>
        <v>2</v>
      </c>
      <c r="G45" s="44">
        <f>+LQB!G$144</f>
        <v>4</v>
      </c>
      <c r="H45" s="44">
        <f>+LQB!H$144</f>
        <v>4</v>
      </c>
      <c r="I45" s="44">
        <f>+LQB!I$144</f>
        <v>38</v>
      </c>
      <c r="J45" s="44">
        <f>+LQB!J$144</f>
        <v>186</v>
      </c>
      <c r="K45" s="44">
        <f>+LQB!K$144</f>
        <v>308</v>
      </c>
      <c r="L45" s="44">
        <f>+LQB!L$144</f>
        <v>86</v>
      </c>
      <c r="M45" s="44">
        <f>+LQB!M$144</f>
        <v>84</v>
      </c>
      <c r="N45" s="44">
        <f>+LQB!N$144</f>
        <v>42</v>
      </c>
      <c r="O45" s="44">
        <f>+LQB!O$144</f>
        <v>44</v>
      </c>
      <c r="P45" s="44">
        <f t="shared" si="4"/>
        <v>806</v>
      </c>
      <c r="Q45" s="54"/>
      <c r="R45" s="54"/>
      <c r="S45" s="44">
        <f>SUM($D45:D45)</f>
        <v>4</v>
      </c>
      <c r="T45" s="44">
        <f>SUM($D45:E45)</f>
        <v>8</v>
      </c>
      <c r="U45" s="44">
        <f>SUM($D45:F45)</f>
        <v>10</v>
      </c>
      <c r="V45" s="44">
        <f>SUM($D45:G45)</f>
        <v>14</v>
      </c>
      <c r="W45" s="44">
        <f>SUM($D45:H45)</f>
        <v>18</v>
      </c>
      <c r="X45" s="44">
        <f>SUM($D45:I45)</f>
        <v>56</v>
      </c>
      <c r="Y45" s="44">
        <f>SUM($D45:J45)</f>
        <v>242</v>
      </c>
      <c r="Z45" s="44">
        <f>SUM($D45:K45)</f>
        <v>550</v>
      </c>
      <c r="AA45" s="44">
        <f>SUM($D45:L45)</f>
        <v>636</v>
      </c>
      <c r="AB45" s="44">
        <f>SUM($D45:M45)</f>
        <v>720</v>
      </c>
      <c r="AC45" s="44">
        <f>SUM($D45:N45)</f>
        <v>762</v>
      </c>
      <c r="AD45" s="44">
        <f>SUM($D45:O45)</f>
        <v>806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+RBW!D$144</f>
        <v>2</v>
      </c>
      <c r="E46" s="44">
        <f>+RBW!E$144</f>
        <v>0</v>
      </c>
      <c r="F46" s="44">
        <f>+RBW!F$144</f>
        <v>10</v>
      </c>
      <c r="G46" s="44">
        <f>+RBW!G$144</f>
        <v>4</v>
      </c>
      <c r="H46" s="44">
        <f>+RBW!H$144</f>
        <v>8</v>
      </c>
      <c r="I46" s="44">
        <f>+RBW!I$144</f>
        <v>18</v>
      </c>
      <c r="J46" s="44">
        <f>+RBW!J$144</f>
        <v>10</v>
      </c>
      <c r="K46" s="44">
        <f>+RBW!K$144</f>
        <v>28</v>
      </c>
      <c r="L46" s="44">
        <f>+RBW!L$144</f>
        <v>26</v>
      </c>
      <c r="M46" s="44">
        <f>+RBW!M$144</f>
        <v>30</v>
      </c>
      <c r="N46" s="44">
        <f>+RBW!N$144</f>
        <v>12</v>
      </c>
      <c r="O46" s="44">
        <f>+RBW!O$144</f>
        <v>26</v>
      </c>
      <c r="P46" s="44">
        <f t="shared" si="4"/>
        <v>174</v>
      </c>
      <c r="Q46" s="41"/>
      <c r="R46" s="41"/>
      <c r="S46" s="44">
        <f>SUM($D46:D46)</f>
        <v>2</v>
      </c>
      <c r="T46" s="44">
        <f>SUM($D46:E46)</f>
        <v>2</v>
      </c>
      <c r="U46" s="44">
        <f>SUM($D46:F46)</f>
        <v>12</v>
      </c>
      <c r="V46" s="44">
        <f>SUM($D46:G46)</f>
        <v>16</v>
      </c>
      <c r="W46" s="44">
        <f>SUM($D46:H46)</f>
        <v>24</v>
      </c>
      <c r="X46" s="44">
        <f>SUM($D46:I46)</f>
        <v>42</v>
      </c>
      <c r="Y46" s="44">
        <f>SUM($D46:J46)</f>
        <v>52</v>
      </c>
      <c r="Z46" s="44">
        <f>SUM($D46:K46)</f>
        <v>80</v>
      </c>
      <c r="AA46" s="44">
        <f>SUM($D46:L46)</f>
        <v>106</v>
      </c>
      <c r="AB46" s="44">
        <f>SUM($D46:M46)</f>
        <v>136</v>
      </c>
      <c r="AC46" s="44">
        <f>SUM($D46:N46)</f>
        <v>148</v>
      </c>
      <c r="AD46" s="44">
        <f>SUM($D46:O46)</f>
        <v>174</v>
      </c>
    </row>
    <row r="47" spans="1:30" s="43" customFormat="1" ht="15.1" customHeight="1">
      <c r="A47" s="63" t="s">
        <v>18</v>
      </c>
      <c r="B47" s="65" t="s">
        <v>8</v>
      </c>
      <c r="D47" s="44">
        <f>+WPB!D$144</f>
        <v>0</v>
      </c>
      <c r="E47" s="44">
        <f>+WPB!E$144</f>
        <v>0</v>
      </c>
      <c r="F47" s="44">
        <f>+WPB!F$144</f>
        <v>0</v>
      </c>
      <c r="G47" s="44">
        <f>+WPB!G$144</f>
        <v>0</v>
      </c>
      <c r="H47" s="44">
        <f>+WPB!H$144</f>
        <v>0</v>
      </c>
      <c r="I47" s="44">
        <f>+WPB!I$144</f>
        <v>0</v>
      </c>
      <c r="J47" s="44">
        <f>+WPB!J$144</f>
        <v>0</v>
      </c>
      <c r="K47" s="44">
        <f>+WPB!K$144</f>
        <v>0</v>
      </c>
      <c r="L47" s="44">
        <f>+WPB!L$144</f>
        <v>0</v>
      </c>
      <c r="M47" s="44">
        <f>+WPB!M$144</f>
        <v>0</v>
      </c>
      <c r="N47" s="44">
        <f>+WPB!N$144</f>
        <v>0</v>
      </c>
      <c r="O47" s="44">
        <f>+WPB!O$144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160</v>
      </c>
      <c r="E48" s="44">
        <f t="shared" si="5"/>
        <v>125</v>
      </c>
      <c r="F48" s="44">
        <f t="shared" si="5"/>
        <v>217</v>
      </c>
      <c r="G48" s="44">
        <f t="shared" si="5"/>
        <v>231</v>
      </c>
      <c r="H48" s="44">
        <f t="shared" si="5"/>
        <v>369</v>
      </c>
      <c r="I48" s="44">
        <f t="shared" si="5"/>
        <v>495</v>
      </c>
      <c r="J48" s="44">
        <f t="shared" si="5"/>
        <v>582</v>
      </c>
      <c r="K48" s="44">
        <f t="shared" si="5"/>
        <v>2215</v>
      </c>
      <c r="L48" s="44">
        <f t="shared" si="5"/>
        <v>2093</v>
      </c>
      <c r="M48" s="44">
        <f t="shared" si="5"/>
        <v>1125</v>
      </c>
      <c r="N48" s="44">
        <f t="shared" si="5"/>
        <v>826</v>
      </c>
      <c r="O48" s="44">
        <f t="shared" si="5"/>
        <v>866</v>
      </c>
      <c r="P48" s="44">
        <f t="shared" si="5"/>
        <v>9304</v>
      </c>
      <c r="Q48" s="54"/>
      <c r="R48" s="54"/>
      <c r="S48" s="44">
        <f>SUM($D48:D48)</f>
        <v>160</v>
      </c>
      <c r="T48" s="44">
        <f>SUM($D48:E48)</f>
        <v>285</v>
      </c>
      <c r="U48" s="44">
        <f>SUM($D48:F48)</f>
        <v>502</v>
      </c>
      <c r="V48" s="44">
        <f>SUM($D48:G48)</f>
        <v>733</v>
      </c>
      <c r="W48" s="44">
        <f>SUM($D48:H48)</f>
        <v>1102</v>
      </c>
      <c r="X48" s="44">
        <f>SUM($D48:I48)</f>
        <v>1597</v>
      </c>
      <c r="Y48" s="44">
        <f>SUM($D48:J48)</f>
        <v>2179</v>
      </c>
      <c r="Z48" s="44">
        <f>SUM($D48:K48)</f>
        <v>4394</v>
      </c>
      <c r="AA48" s="44">
        <f>SUM($D48:L48)</f>
        <v>6487</v>
      </c>
      <c r="AB48" s="44">
        <f>SUM($D48:M48)</f>
        <v>7612</v>
      </c>
      <c r="AC48" s="44">
        <f>SUM($D48:N48)</f>
        <v>8438</v>
      </c>
      <c r="AD48" s="44">
        <f>SUM($D48:O48)</f>
        <v>9304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>SUMIF($A$11:$A$49,$A50,D$11:D$49)</f>
        <v>309967</v>
      </c>
      <c r="E50" s="44">
        <f t="shared" ref="E50:N50" si="6">SUMIF($A$11:$A$49,$A50,E$11:E$49)</f>
        <v>291452</v>
      </c>
      <c r="F50" s="44">
        <f t="shared" si="6"/>
        <v>356300</v>
      </c>
      <c r="G50" s="44">
        <f t="shared" si="6"/>
        <v>320013</v>
      </c>
      <c r="H50" s="44">
        <f t="shared" si="6"/>
        <v>316842</v>
      </c>
      <c r="I50" s="44">
        <f t="shared" si="6"/>
        <v>343190</v>
      </c>
      <c r="J50" s="44">
        <f t="shared" si="6"/>
        <v>329433</v>
      </c>
      <c r="K50" s="44">
        <f t="shared" si="6"/>
        <v>359538</v>
      </c>
      <c r="L50" s="44">
        <f t="shared" si="6"/>
        <v>356922</v>
      </c>
      <c r="M50" s="44">
        <f t="shared" si="6"/>
        <v>364501</v>
      </c>
      <c r="N50" s="44">
        <f t="shared" si="6"/>
        <v>387496</v>
      </c>
      <c r="O50" s="44">
        <f>SUMIF($A$11:$A$49,$A50,O$11:O$49)</f>
        <v>381730</v>
      </c>
      <c r="P50" s="44">
        <f>SUM(D50:O50)</f>
        <v>4117384</v>
      </c>
      <c r="Q50" s="53"/>
      <c r="R50" s="53"/>
      <c r="S50" s="44">
        <f>SUM($D50:D50)</f>
        <v>309967</v>
      </c>
      <c r="T50" s="44">
        <f>SUM($D50:E50)</f>
        <v>601419</v>
      </c>
      <c r="U50" s="44">
        <f>SUM($D50:F50)</f>
        <v>957719</v>
      </c>
      <c r="V50" s="44">
        <f>SUM($D50:G50)</f>
        <v>1277732</v>
      </c>
      <c r="W50" s="44">
        <f>SUM($D50:H50)</f>
        <v>1594574</v>
      </c>
      <c r="X50" s="44">
        <f>SUM($D50:I50)</f>
        <v>1937764</v>
      </c>
      <c r="Y50" s="44">
        <f>SUM($D50:J50)</f>
        <v>2267197</v>
      </c>
      <c r="Z50" s="44">
        <f>SUM($D50:K50)</f>
        <v>2626735</v>
      </c>
      <c r="AA50" s="44">
        <f>SUM($D50:L50)</f>
        <v>2983657</v>
      </c>
      <c r="AB50" s="44">
        <f>SUM($D50:M50)</f>
        <v>3348158</v>
      </c>
      <c r="AC50" s="44">
        <f>SUM($D50:N50)</f>
        <v>3735654</v>
      </c>
      <c r="AD50" s="44">
        <f>SUM($D50:O50)</f>
        <v>4117384</v>
      </c>
    </row>
    <row r="51" spans="1:30" s="43" customFormat="1" ht="15.1" customHeight="1">
      <c r="A51" s="63" t="s">
        <v>10</v>
      </c>
      <c r="B51" s="66" t="s">
        <v>67</v>
      </c>
      <c r="D51" s="44">
        <f t="shared" ref="D51:O60" si="7">SUMIF($A$11:$A$49,$A51,D$11:D$49)</f>
        <v>135522</v>
      </c>
      <c r="E51" s="44">
        <f t="shared" si="7"/>
        <v>130499</v>
      </c>
      <c r="F51" s="44">
        <f t="shared" si="7"/>
        <v>164910</v>
      </c>
      <c r="G51" s="44">
        <f t="shared" si="7"/>
        <v>151764</v>
      </c>
      <c r="H51" s="44">
        <f t="shared" si="7"/>
        <v>155721</v>
      </c>
      <c r="I51" s="44">
        <f t="shared" si="7"/>
        <v>166108</v>
      </c>
      <c r="J51" s="44">
        <f t="shared" si="7"/>
        <v>158044</v>
      </c>
      <c r="K51" s="44">
        <f t="shared" si="7"/>
        <v>183724</v>
      </c>
      <c r="L51" s="44">
        <f t="shared" si="7"/>
        <v>181039</v>
      </c>
      <c r="M51" s="44">
        <f t="shared" si="7"/>
        <v>188750</v>
      </c>
      <c r="N51" s="44">
        <f t="shared" si="7"/>
        <v>197596</v>
      </c>
      <c r="O51" s="44">
        <f>SUMIF($A$11:$A$49,$A51,O$11:O$49)</f>
        <v>208358</v>
      </c>
      <c r="P51" s="44">
        <f t="shared" ref="P51:P60" si="8">SUM(D51:O51)</f>
        <v>2022035</v>
      </c>
      <c r="Q51" s="54"/>
      <c r="R51" s="54"/>
      <c r="S51" s="44">
        <f>SUM($D51:D51)</f>
        <v>135522</v>
      </c>
      <c r="T51" s="44">
        <f>SUM($D51:E51)</f>
        <v>266021</v>
      </c>
      <c r="U51" s="44">
        <f>SUM($D51:F51)</f>
        <v>430931</v>
      </c>
      <c r="V51" s="44">
        <f>SUM($D51:G51)</f>
        <v>582695</v>
      </c>
      <c r="W51" s="44">
        <f>SUM($D51:H51)</f>
        <v>738416</v>
      </c>
      <c r="X51" s="44">
        <f>SUM($D51:I51)</f>
        <v>904524</v>
      </c>
      <c r="Y51" s="44">
        <f>SUM($D51:J51)</f>
        <v>1062568</v>
      </c>
      <c r="Z51" s="44">
        <f>SUM($D51:K51)</f>
        <v>1246292</v>
      </c>
      <c r="AA51" s="44">
        <f>SUM($D51:L51)</f>
        <v>1427331</v>
      </c>
      <c r="AB51" s="44">
        <f>SUM($D51:M51)</f>
        <v>1616081</v>
      </c>
      <c r="AC51" s="44">
        <f>SUM($D51:N51)</f>
        <v>1813677</v>
      </c>
      <c r="AD51" s="44">
        <f>SUM($D51:O51)</f>
        <v>2022035</v>
      </c>
    </row>
    <row r="52" spans="1:30" s="43" customFormat="1" ht="15.1" customHeight="1">
      <c r="A52" s="63" t="s">
        <v>11</v>
      </c>
      <c r="B52" s="66" t="s">
        <v>67</v>
      </c>
      <c r="D52" s="44">
        <f t="shared" si="7"/>
        <v>62337</v>
      </c>
      <c r="E52" s="44">
        <f t="shared" si="7"/>
        <v>60313</v>
      </c>
      <c r="F52" s="44">
        <f t="shared" si="7"/>
        <v>76431</v>
      </c>
      <c r="G52" s="44">
        <f t="shared" si="7"/>
        <v>71077</v>
      </c>
      <c r="H52" s="44">
        <f t="shared" si="7"/>
        <v>71983</v>
      </c>
      <c r="I52" s="44">
        <f t="shared" si="7"/>
        <v>79235</v>
      </c>
      <c r="J52" s="44">
        <f t="shared" si="7"/>
        <v>79086</v>
      </c>
      <c r="K52" s="44">
        <f t="shared" si="7"/>
        <v>97108</v>
      </c>
      <c r="L52" s="44">
        <f t="shared" si="7"/>
        <v>100767</v>
      </c>
      <c r="M52" s="44">
        <f t="shared" si="7"/>
        <v>109423</v>
      </c>
      <c r="N52" s="44">
        <f t="shared" si="7"/>
        <v>119122</v>
      </c>
      <c r="O52" s="44">
        <f t="shared" si="7"/>
        <v>140927</v>
      </c>
      <c r="P52" s="44">
        <f t="shared" si="8"/>
        <v>1067809</v>
      </c>
      <c r="Q52" s="54"/>
      <c r="R52" s="54"/>
      <c r="S52" s="44">
        <f>SUM($D52:D52)</f>
        <v>62337</v>
      </c>
      <c r="T52" s="44">
        <f>SUM($D52:E52)</f>
        <v>122650</v>
      </c>
      <c r="U52" s="44">
        <f>SUM($D52:F52)</f>
        <v>199081</v>
      </c>
      <c r="V52" s="44">
        <f>SUM($D52:G52)</f>
        <v>270158</v>
      </c>
      <c r="W52" s="44">
        <f>SUM($D52:H52)</f>
        <v>342141</v>
      </c>
      <c r="X52" s="44">
        <f>SUM($D52:I52)</f>
        <v>421376</v>
      </c>
      <c r="Y52" s="44">
        <f>SUM($D52:J52)</f>
        <v>500462</v>
      </c>
      <c r="Z52" s="44">
        <f>SUM($D52:K52)</f>
        <v>597570</v>
      </c>
      <c r="AA52" s="44">
        <f>SUM($D52:L52)</f>
        <v>698337</v>
      </c>
      <c r="AB52" s="44">
        <f>SUM($D52:M52)</f>
        <v>807760</v>
      </c>
      <c r="AC52" s="44">
        <f>SUM($D52:N52)</f>
        <v>926882</v>
      </c>
      <c r="AD52" s="44">
        <f>SUM($D52:O52)</f>
        <v>1067809</v>
      </c>
    </row>
    <row r="53" spans="1:30" s="43" customFormat="1" ht="15.1" customHeight="1">
      <c r="A53" s="63" t="s">
        <v>13</v>
      </c>
      <c r="B53" s="66" t="s">
        <v>67</v>
      </c>
      <c r="D53" s="44">
        <f t="shared" si="7"/>
        <v>11151</v>
      </c>
      <c r="E53" s="44">
        <f t="shared" si="7"/>
        <v>10789</v>
      </c>
      <c r="F53" s="44">
        <f t="shared" si="7"/>
        <v>16091</v>
      </c>
      <c r="G53" s="44">
        <f t="shared" si="7"/>
        <v>19087</v>
      </c>
      <c r="H53" s="44">
        <f t="shared" si="7"/>
        <v>13825</v>
      </c>
      <c r="I53" s="44">
        <f t="shared" si="7"/>
        <v>12405</v>
      </c>
      <c r="J53" s="44">
        <f t="shared" si="7"/>
        <v>12275</v>
      </c>
      <c r="K53" s="44">
        <f t="shared" si="7"/>
        <v>15408</v>
      </c>
      <c r="L53" s="44">
        <f t="shared" si="7"/>
        <v>14323</v>
      </c>
      <c r="M53" s="44">
        <f t="shared" si="7"/>
        <v>14894</v>
      </c>
      <c r="N53" s="44">
        <f t="shared" si="7"/>
        <v>19407</v>
      </c>
      <c r="O53" s="44">
        <f t="shared" si="7"/>
        <v>23747</v>
      </c>
      <c r="P53" s="44">
        <f t="shared" si="8"/>
        <v>183402</v>
      </c>
      <c r="Q53" s="54"/>
      <c r="R53" s="54"/>
      <c r="S53" s="44">
        <f>SUM($D53:D53)</f>
        <v>11151</v>
      </c>
      <c r="T53" s="44">
        <f>SUM($D53:E53)</f>
        <v>21940</v>
      </c>
      <c r="U53" s="44">
        <f>SUM($D53:F53)</f>
        <v>38031</v>
      </c>
      <c r="V53" s="44">
        <f>SUM($D53:G53)</f>
        <v>57118</v>
      </c>
      <c r="W53" s="44">
        <f>SUM($D53:H53)</f>
        <v>70943</v>
      </c>
      <c r="X53" s="44">
        <f>SUM($D53:I53)</f>
        <v>83348</v>
      </c>
      <c r="Y53" s="44">
        <f>SUM($D53:J53)</f>
        <v>95623</v>
      </c>
      <c r="Z53" s="44">
        <f>SUM($D53:K53)</f>
        <v>111031</v>
      </c>
      <c r="AA53" s="44">
        <f>SUM($D53:L53)</f>
        <v>125354</v>
      </c>
      <c r="AB53" s="44">
        <f>SUM($D53:M53)</f>
        <v>140248</v>
      </c>
      <c r="AC53" s="44">
        <f>SUM($D53:N53)</f>
        <v>159655</v>
      </c>
      <c r="AD53" s="44">
        <f>SUM($D53:O53)</f>
        <v>183402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si="7"/>
        <v>110843</v>
      </c>
      <c r="E54" s="44">
        <f t="shared" si="7"/>
        <v>107998</v>
      </c>
      <c r="F54" s="44">
        <f t="shared" si="7"/>
        <v>134407</v>
      </c>
      <c r="G54" s="44">
        <f t="shared" si="7"/>
        <v>128269</v>
      </c>
      <c r="H54" s="44">
        <f t="shared" si="7"/>
        <v>135216</v>
      </c>
      <c r="I54" s="44">
        <f t="shared" si="7"/>
        <v>139835</v>
      </c>
      <c r="J54" s="44">
        <f t="shared" si="7"/>
        <v>137050</v>
      </c>
      <c r="K54" s="44">
        <f t="shared" si="7"/>
        <v>172792</v>
      </c>
      <c r="L54" s="44">
        <f t="shared" si="7"/>
        <v>174948</v>
      </c>
      <c r="M54" s="44">
        <f t="shared" si="7"/>
        <v>171528</v>
      </c>
      <c r="N54" s="44">
        <f t="shared" si="7"/>
        <v>185000</v>
      </c>
      <c r="O54" s="44">
        <f t="shared" si="7"/>
        <v>196170</v>
      </c>
      <c r="P54" s="44">
        <f t="shared" si="8"/>
        <v>1794056</v>
      </c>
      <c r="Q54" s="41"/>
      <c r="R54" s="41"/>
      <c r="S54" s="44">
        <f>SUM($D54:D54)</f>
        <v>110843</v>
      </c>
      <c r="T54" s="44">
        <f>SUM($D54:E54)</f>
        <v>218841</v>
      </c>
      <c r="U54" s="44">
        <f>SUM($D54:F54)</f>
        <v>353248</v>
      </c>
      <c r="V54" s="44">
        <f>SUM($D54:G54)</f>
        <v>481517</v>
      </c>
      <c r="W54" s="44">
        <f>SUM($D54:H54)</f>
        <v>616733</v>
      </c>
      <c r="X54" s="44">
        <f>SUM($D54:I54)</f>
        <v>756568</v>
      </c>
      <c r="Y54" s="44">
        <f>SUM($D54:J54)</f>
        <v>893618</v>
      </c>
      <c r="Z54" s="44">
        <f>SUM($D54:K54)</f>
        <v>1066410</v>
      </c>
      <c r="AA54" s="44">
        <f>SUM($D54:L54)</f>
        <v>1241358</v>
      </c>
      <c r="AB54" s="44">
        <f>SUM($D54:M54)</f>
        <v>1412886</v>
      </c>
      <c r="AC54" s="44">
        <f>SUM($D54:N54)</f>
        <v>1597886</v>
      </c>
      <c r="AD54" s="44">
        <f>SUM($D54:O54)</f>
        <v>1794056</v>
      </c>
    </row>
    <row r="55" spans="1:30" s="43" customFormat="1" ht="15.1" customHeight="1">
      <c r="A55" s="63" t="s">
        <v>75</v>
      </c>
      <c r="B55" s="66" t="s">
        <v>67</v>
      </c>
      <c r="D55" s="44">
        <f t="shared" si="7"/>
        <v>11886</v>
      </c>
      <c r="E55" s="44">
        <f t="shared" si="7"/>
        <v>11362</v>
      </c>
      <c r="F55" s="44">
        <f t="shared" si="7"/>
        <v>13948</v>
      </c>
      <c r="G55" s="44">
        <f t="shared" si="7"/>
        <v>13079</v>
      </c>
      <c r="H55" s="44">
        <f t="shared" si="7"/>
        <v>12322</v>
      </c>
      <c r="I55" s="44">
        <f t="shared" si="7"/>
        <v>13141</v>
      </c>
      <c r="J55" s="44">
        <f t="shared" si="7"/>
        <v>13725</v>
      </c>
      <c r="K55" s="44">
        <f t="shared" si="7"/>
        <v>21149</v>
      </c>
      <c r="L55" s="44">
        <f t="shared" si="7"/>
        <v>22147</v>
      </c>
      <c r="M55" s="44">
        <f t="shared" si="7"/>
        <v>19463</v>
      </c>
      <c r="N55" s="44">
        <f t="shared" si="7"/>
        <v>18761</v>
      </c>
      <c r="O55" s="44">
        <f t="shared" si="7"/>
        <v>24674</v>
      </c>
      <c r="P55" s="44">
        <f t="shared" si="8"/>
        <v>195657</v>
      </c>
      <c r="Q55" s="53"/>
      <c r="R55" s="53"/>
      <c r="S55" s="44">
        <f>SUM($D55:D55)</f>
        <v>11886</v>
      </c>
      <c r="T55" s="44">
        <f>SUM($D55:E55)</f>
        <v>23248</v>
      </c>
      <c r="U55" s="44">
        <f>SUM($D55:F55)</f>
        <v>37196</v>
      </c>
      <c r="V55" s="44">
        <f>SUM($D55:G55)</f>
        <v>50275</v>
      </c>
      <c r="W55" s="44">
        <f>SUM($D55:H55)</f>
        <v>62597</v>
      </c>
      <c r="X55" s="44">
        <f>SUM($D55:I55)</f>
        <v>75738</v>
      </c>
      <c r="Y55" s="44">
        <f>SUM($D55:J55)</f>
        <v>89463</v>
      </c>
      <c r="Z55" s="44">
        <f>SUM($D55:K55)</f>
        <v>110612</v>
      </c>
      <c r="AA55" s="44">
        <f>SUM($D55:L55)</f>
        <v>132759</v>
      </c>
      <c r="AB55" s="44">
        <f>SUM($D55:M55)</f>
        <v>152222</v>
      </c>
      <c r="AC55" s="44">
        <f>SUM($D55:N55)</f>
        <v>170983</v>
      </c>
      <c r="AD55" s="44">
        <f>SUM($D55:O55)</f>
        <v>195657</v>
      </c>
    </row>
    <row r="56" spans="1:30" s="43" customFormat="1" ht="15.1" customHeight="1">
      <c r="A56" s="63" t="s">
        <v>16</v>
      </c>
      <c r="B56" s="66" t="s">
        <v>67</v>
      </c>
      <c r="D56" s="44">
        <f t="shared" si="7"/>
        <v>118267</v>
      </c>
      <c r="E56" s="44">
        <f t="shared" si="7"/>
        <v>117973</v>
      </c>
      <c r="F56" s="44">
        <f t="shared" si="7"/>
        <v>152475</v>
      </c>
      <c r="G56" s="44">
        <f t="shared" si="7"/>
        <v>137928</v>
      </c>
      <c r="H56" s="44">
        <f t="shared" si="7"/>
        <v>147685</v>
      </c>
      <c r="I56" s="44">
        <f t="shared" si="7"/>
        <v>159572</v>
      </c>
      <c r="J56" s="44">
        <f t="shared" si="7"/>
        <v>164922</v>
      </c>
      <c r="K56" s="44">
        <f t="shared" si="7"/>
        <v>166942</v>
      </c>
      <c r="L56" s="44">
        <f t="shared" si="7"/>
        <v>160436</v>
      </c>
      <c r="M56" s="44">
        <f t="shared" si="7"/>
        <v>165235</v>
      </c>
      <c r="N56" s="44">
        <f t="shared" si="7"/>
        <v>161414</v>
      </c>
      <c r="O56" s="44">
        <f t="shared" si="7"/>
        <v>162579</v>
      </c>
      <c r="P56" s="44">
        <f t="shared" si="8"/>
        <v>1815428</v>
      </c>
      <c r="Q56" s="54"/>
      <c r="R56" s="54"/>
      <c r="S56" s="44">
        <f>SUM($D56:D56)</f>
        <v>118267</v>
      </c>
      <c r="T56" s="44">
        <f>SUM($D56:E56)</f>
        <v>236240</v>
      </c>
      <c r="U56" s="44">
        <f>SUM($D56:F56)</f>
        <v>388715</v>
      </c>
      <c r="V56" s="44">
        <f>SUM($D56:G56)</f>
        <v>526643</v>
      </c>
      <c r="W56" s="44">
        <f>SUM($D56:H56)</f>
        <v>674328</v>
      </c>
      <c r="X56" s="44">
        <f>SUM($D56:I56)</f>
        <v>833900</v>
      </c>
      <c r="Y56" s="44">
        <f>SUM($D56:J56)</f>
        <v>998822</v>
      </c>
      <c r="Z56" s="44">
        <f>SUM($D56:K56)</f>
        <v>1165764</v>
      </c>
      <c r="AA56" s="44">
        <f>SUM($D56:L56)</f>
        <v>1326200</v>
      </c>
      <c r="AB56" s="44">
        <f>SUM($D56:M56)</f>
        <v>1491435</v>
      </c>
      <c r="AC56" s="44">
        <f>SUM($D56:N56)</f>
        <v>1652849</v>
      </c>
      <c r="AD56" s="44">
        <f>SUM($D56:O56)</f>
        <v>1815428</v>
      </c>
    </row>
    <row r="57" spans="1:30" s="43" customFormat="1" ht="15.1" customHeight="1">
      <c r="A57" s="63" t="s">
        <v>17</v>
      </c>
      <c r="B57" s="66" t="s">
        <v>67</v>
      </c>
      <c r="D57" s="44">
        <f t="shared" si="7"/>
        <v>60971</v>
      </c>
      <c r="E57" s="44">
        <f t="shared" si="7"/>
        <v>54996</v>
      </c>
      <c r="F57" s="44">
        <f t="shared" si="7"/>
        <v>68707</v>
      </c>
      <c r="G57" s="44">
        <f t="shared" si="7"/>
        <v>72007</v>
      </c>
      <c r="H57" s="44">
        <f t="shared" si="7"/>
        <v>88201</v>
      </c>
      <c r="I57" s="44">
        <f t="shared" si="7"/>
        <v>101992</v>
      </c>
      <c r="J57" s="44">
        <f t="shared" si="7"/>
        <v>122928</v>
      </c>
      <c r="K57" s="44">
        <f t="shared" si="7"/>
        <v>133564</v>
      </c>
      <c r="L57" s="44">
        <f t="shared" si="7"/>
        <v>109234</v>
      </c>
      <c r="M57" s="44">
        <f t="shared" si="7"/>
        <v>92248</v>
      </c>
      <c r="N57" s="44">
        <f t="shared" si="7"/>
        <v>89109</v>
      </c>
      <c r="O57" s="44">
        <f t="shared" si="7"/>
        <v>86973</v>
      </c>
      <c r="P57" s="44">
        <f t="shared" si="8"/>
        <v>1080930</v>
      </c>
      <c r="Q57" s="54"/>
      <c r="R57" s="54"/>
      <c r="S57" s="44">
        <f>SUM($D57:D57)</f>
        <v>60971</v>
      </c>
      <c r="T57" s="44">
        <f>SUM($D57:E57)</f>
        <v>115967</v>
      </c>
      <c r="U57" s="44">
        <f>SUM($D57:F57)</f>
        <v>184674</v>
      </c>
      <c r="V57" s="44">
        <f>SUM($D57:G57)</f>
        <v>256681</v>
      </c>
      <c r="W57" s="44">
        <f>SUM($D57:H57)</f>
        <v>344882</v>
      </c>
      <c r="X57" s="44">
        <f>SUM($D57:I57)</f>
        <v>446874</v>
      </c>
      <c r="Y57" s="44">
        <f>SUM($D57:J57)</f>
        <v>569802</v>
      </c>
      <c r="Z57" s="44">
        <f>SUM($D57:K57)</f>
        <v>703366</v>
      </c>
      <c r="AA57" s="44">
        <f>SUM($D57:L57)</f>
        <v>812600</v>
      </c>
      <c r="AB57" s="44">
        <f>SUM($D57:M57)</f>
        <v>904848</v>
      </c>
      <c r="AC57" s="44">
        <f>SUM($D57:N57)</f>
        <v>993957</v>
      </c>
      <c r="AD57" s="44">
        <f>SUM($D57:O57)</f>
        <v>1080930</v>
      </c>
    </row>
    <row r="58" spans="1:30" s="43" customFormat="1" ht="15.1" customHeight="1">
      <c r="A58" s="63" t="s">
        <v>12</v>
      </c>
      <c r="B58" s="66" t="s">
        <v>67</v>
      </c>
      <c r="D58" s="44">
        <f t="shared" si="7"/>
        <v>68225</v>
      </c>
      <c r="E58" s="44">
        <f t="shared" si="7"/>
        <v>64898</v>
      </c>
      <c r="F58" s="44">
        <f t="shared" si="7"/>
        <v>79285</v>
      </c>
      <c r="G58" s="44">
        <f t="shared" si="7"/>
        <v>74938</v>
      </c>
      <c r="H58" s="44">
        <f t="shared" si="7"/>
        <v>77001</v>
      </c>
      <c r="I58" s="44">
        <f t="shared" si="7"/>
        <v>81838</v>
      </c>
      <c r="J58" s="44">
        <f t="shared" si="7"/>
        <v>80259</v>
      </c>
      <c r="K58" s="44">
        <f t="shared" si="7"/>
        <v>96981</v>
      </c>
      <c r="L58" s="44">
        <f t="shared" si="7"/>
        <v>95990</v>
      </c>
      <c r="M58" s="44">
        <f t="shared" si="7"/>
        <v>97847</v>
      </c>
      <c r="N58" s="44">
        <f t="shared" si="7"/>
        <v>114356</v>
      </c>
      <c r="O58" s="44">
        <f t="shared" si="7"/>
        <v>128393</v>
      </c>
      <c r="P58" s="44">
        <f t="shared" si="8"/>
        <v>1060011</v>
      </c>
      <c r="Q58" s="54"/>
      <c r="R58" s="54"/>
      <c r="S58" s="44">
        <f>SUM($D58:D58)</f>
        <v>68225</v>
      </c>
      <c r="T58" s="44">
        <f>SUM($D58:E58)</f>
        <v>133123</v>
      </c>
      <c r="U58" s="44">
        <f>SUM($D58:F58)</f>
        <v>212408</v>
      </c>
      <c r="V58" s="44">
        <f>SUM($D58:G58)</f>
        <v>287346</v>
      </c>
      <c r="W58" s="44">
        <f>SUM($D58:H58)</f>
        <v>364347</v>
      </c>
      <c r="X58" s="44">
        <f>SUM($D58:I58)</f>
        <v>446185</v>
      </c>
      <c r="Y58" s="44">
        <f>SUM($D58:J58)</f>
        <v>526444</v>
      </c>
      <c r="Z58" s="44">
        <f>SUM($D58:K58)</f>
        <v>623425</v>
      </c>
      <c r="AA58" s="44">
        <f>SUM($D58:L58)</f>
        <v>719415</v>
      </c>
      <c r="AB58" s="44">
        <f>SUM($D58:M58)</f>
        <v>817262</v>
      </c>
      <c r="AC58" s="44">
        <f>SUM($D58:N58)</f>
        <v>931618</v>
      </c>
      <c r="AD58" s="44">
        <f>SUM($D58:O58)</f>
        <v>1060011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si="7"/>
        <v>7165</v>
      </c>
      <c r="E59" s="44">
        <f t="shared" si="7"/>
        <v>7580</v>
      </c>
      <c r="F59" s="44">
        <f t="shared" si="7"/>
        <v>9379</v>
      </c>
      <c r="G59" s="44">
        <f t="shared" si="7"/>
        <v>11166</v>
      </c>
      <c r="H59" s="44">
        <f t="shared" si="7"/>
        <v>13625</v>
      </c>
      <c r="I59" s="44">
        <f t="shared" si="7"/>
        <v>14142</v>
      </c>
      <c r="J59" s="44">
        <f t="shared" si="7"/>
        <v>16384</v>
      </c>
      <c r="K59" s="44">
        <f t="shared" si="7"/>
        <v>32310</v>
      </c>
      <c r="L59" s="44">
        <f t="shared" si="7"/>
        <v>31406</v>
      </c>
      <c r="M59" s="44">
        <f t="shared" si="7"/>
        <v>31640</v>
      </c>
      <c r="N59" s="44">
        <f t="shared" si="7"/>
        <v>37342</v>
      </c>
      <c r="O59" s="44">
        <f t="shared" si="7"/>
        <v>52383</v>
      </c>
      <c r="P59" s="44">
        <f t="shared" si="8"/>
        <v>264522</v>
      </c>
      <c r="Q59" s="41"/>
      <c r="R59" s="41"/>
      <c r="S59" s="44">
        <f>SUM($D59:D59)</f>
        <v>7165</v>
      </c>
      <c r="T59" s="44">
        <f>SUM($D59:E59)</f>
        <v>14745</v>
      </c>
      <c r="U59" s="44">
        <f>SUM($D59:F59)</f>
        <v>24124</v>
      </c>
      <c r="V59" s="44">
        <f>SUM($D59:G59)</f>
        <v>35290</v>
      </c>
      <c r="W59" s="44">
        <f>SUM($D59:H59)</f>
        <v>48915</v>
      </c>
      <c r="X59" s="44">
        <f>SUM($D59:I59)</f>
        <v>63057</v>
      </c>
      <c r="Y59" s="44">
        <f>SUM($D59:J59)</f>
        <v>79441</v>
      </c>
      <c r="Z59" s="44">
        <f>SUM($D59:K59)</f>
        <v>111751</v>
      </c>
      <c r="AA59" s="44">
        <f>SUM($D59:L59)</f>
        <v>143157</v>
      </c>
      <c r="AB59" s="44">
        <f>SUM($D59:M59)</f>
        <v>174797</v>
      </c>
      <c r="AC59" s="44">
        <f>SUM($D59:N59)</f>
        <v>212139</v>
      </c>
      <c r="AD59" s="44">
        <f>SUM($D59:O59)</f>
        <v>264522</v>
      </c>
    </row>
    <row r="60" spans="1:30" s="43" customFormat="1" ht="15.1" customHeight="1">
      <c r="A60" s="63" t="s">
        <v>18</v>
      </c>
      <c r="B60" s="66" t="s">
        <v>67</v>
      </c>
      <c r="D60" s="44">
        <f t="shared" si="7"/>
        <v>2767</v>
      </c>
      <c r="E60" s="44">
        <f t="shared" si="7"/>
        <v>2799</v>
      </c>
      <c r="F60" s="44">
        <f t="shared" si="7"/>
        <v>3327</v>
      </c>
      <c r="G60" s="44">
        <f t="shared" si="7"/>
        <v>3349</v>
      </c>
      <c r="H60" s="44">
        <f t="shared" si="7"/>
        <v>3672</v>
      </c>
      <c r="I60" s="44">
        <f t="shared" si="7"/>
        <v>3960</v>
      </c>
      <c r="J60" s="44">
        <f t="shared" si="7"/>
        <v>4038</v>
      </c>
      <c r="K60" s="44">
        <f t="shared" si="7"/>
        <v>6709</v>
      </c>
      <c r="L60" s="44">
        <f t="shared" si="7"/>
        <v>7445</v>
      </c>
      <c r="M60" s="44">
        <f t="shared" si="7"/>
        <v>7601</v>
      </c>
      <c r="N60" s="44">
        <f t="shared" si="7"/>
        <v>8827</v>
      </c>
      <c r="O60" s="44">
        <f t="shared" si="7"/>
        <v>13392</v>
      </c>
      <c r="P60" s="44">
        <f t="shared" si="8"/>
        <v>67886</v>
      </c>
      <c r="Q60" s="53"/>
      <c r="R60" s="53"/>
      <c r="S60" s="44">
        <f>SUM($D60:D60)</f>
        <v>2767</v>
      </c>
      <c r="T60" s="44">
        <f>SUM($D60:E60)</f>
        <v>5566</v>
      </c>
      <c r="U60" s="44">
        <f>SUM($D60:F60)</f>
        <v>8893</v>
      </c>
      <c r="V60" s="44">
        <f>SUM($D60:G60)</f>
        <v>12242</v>
      </c>
      <c r="W60" s="44">
        <f>SUM($D60:H60)</f>
        <v>15914</v>
      </c>
      <c r="X60" s="44">
        <f>SUM($D60:I60)</f>
        <v>19874</v>
      </c>
      <c r="Y60" s="44">
        <f>SUM($D60:J60)</f>
        <v>23912</v>
      </c>
      <c r="Z60" s="44">
        <f>SUM($D60:K60)</f>
        <v>30621</v>
      </c>
      <c r="AA60" s="44">
        <f>SUM($D60:L60)</f>
        <v>38066</v>
      </c>
      <c r="AB60" s="44">
        <f>SUM($D60:M60)</f>
        <v>45667</v>
      </c>
      <c r="AC60" s="44">
        <f>SUM($D60:N60)</f>
        <v>54494</v>
      </c>
      <c r="AD60" s="44">
        <f>SUM($D60:O60)</f>
        <v>67886</v>
      </c>
    </row>
    <row r="61" spans="1:30" s="43" customFormat="1" ht="15.1" customHeight="1">
      <c r="A61" s="63"/>
      <c r="B61" s="68" t="s">
        <v>9</v>
      </c>
      <c r="D61" s="44">
        <f t="shared" ref="D61:M61" si="9">SUM(D50:D60)</f>
        <v>899101</v>
      </c>
      <c r="E61" s="44">
        <f t="shared" si="9"/>
        <v>860659</v>
      </c>
      <c r="F61" s="44">
        <f t="shared" si="9"/>
        <v>1075260</v>
      </c>
      <c r="G61" s="44">
        <f t="shared" si="9"/>
        <v>1002677</v>
      </c>
      <c r="H61" s="44">
        <f t="shared" si="9"/>
        <v>1036093</v>
      </c>
      <c r="I61" s="44">
        <f t="shared" si="9"/>
        <v>1115418</v>
      </c>
      <c r="J61" s="44">
        <f t="shared" si="9"/>
        <v>1118144</v>
      </c>
      <c r="K61" s="44">
        <f t="shared" si="9"/>
        <v>1286225</v>
      </c>
      <c r="L61" s="44">
        <f t="shared" si="9"/>
        <v>1254657</v>
      </c>
      <c r="M61" s="44">
        <f t="shared" si="9"/>
        <v>1263130</v>
      </c>
      <c r="N61" s="44">
        <f>SUM(N50:N60)</f>
        <v>1338430</v>
      </c>
      <c r="O61" s="44">
        <f>SUM(O50:O60)</f>
        <v>1419326</v>
      </c>
      <c r="P61" s="44">
        <f>SUM(P50:P60)</f>
        <v>13669120</v>
      </c>
      <c r="Q61" s="54"/>
      <c r="R61" s="54"/>
      <c r="S61" s="44">
        <f>SUM($D61:D61)</f>
        <v>899101</v>
      </c>
      <c r="T61" s="44">
        <f>SUM($D61:E61)</f>
        <v>1759760</v>
      </c>
      <c r="U61" s="44">
        <f>SUM($D61:F61)</f>
        <v>2835020</v>
      </c>
      <c r="V61" s="44">
        <f>SUM($D61:G61)</f>
        <v>3837697</v>
      </c>
      <c r="W61" s="44">
        <f>SUM($D61:H61)</f>
        <v>4873790</v>
      </c>
      <c r="X61" s="44">
        <f>SUM($D61:I61)</f>
        <v>5989208</v>
      </c>
      <c r="Y61" s="44">
        <f>SUM($D61:J61)</f>
        <v>7107352</v>
      </c>
      <c r="Z61" s="44">
        <f>SUM($D61:K61)</f>
        <v>8393577</v>
      </c>
      <c r="AA61" s="44">
        <f>SUM($D61:L61)</f>
        <v>9648234</v>
      </c>
      <c r="AB61" s="44">
        <f>SUM($D61:M61)</f>
        <v>10911364</v>
      </c>
      <c r="AC61" s="44">
        <f>SUM($D61:N61)</f>
        <v>12249794</v>
      </c>
      <c r="AD61" s="44">
        <f>SUM($D61:O61)</f>
        <v>13669120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2"/>
  </sheetPr>
  <dimension ref="A1:AD62"/>
  <sheetViews>
    <sheetView topLeftCell="A60" zoomScale="70" zoomScaleNormal="70" workbookViewId="0">
      <selection activeCell="D75" sqref="D75"/>
    </sheetView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2012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+AMB!D$99</f>
        <v>351181</v>
      </c>
      <c r="E11" s="44">
        <f>+AMB!E$99</f>
        <v>344819</v>
      </c>
      <c r="F11" s="44">
        <f>+AMB!F$99</f>
        <v>403883</v>
      </c>
      <c r="G11" s="44">
        <f>+AMB!G$99</f>
        <v>389075</v>
      </c>
      <c r="H11" s="44">
        <f>+AMB!H$99</f>
        <v>419232</v>
      </c>
      <c r="I11" s="44">
        <f>+AMB!I$99</f>
        <v>415082</v>
      </c>
      <c r="J11" s="44">
        <f>+AMB!J$99</f>
        <v>421888</v>
      </c>
      <c r="K11" s="44">
        <f>+AMB!K$99</f>
        <v>451571</v>
      </c>
      <c r="L11" s="44">
        <f>+AMB!L$99</f>
        <v>399499</v>
      </c>
      <c r="M11" s="44">
        <f>+AMB!M$99</f>
        <v>418515</v>
      </c>
      <c r="N11" s="44">
        <f>+AMB!N$99</f>
        <v>397904</v>
      </c>
      <c r="O11" s="44">
        <f>+AMB!O$99</f>
        <v>387842</v>
      </c>
      <c r="P11" s="44">
        <f t="shared" ref="P11:P21" si="0">SUM(D11:O11)</f>
        <v>4800491</v>
      </c>
      <c r="Q11" s="53"/>
      <c r="R11" s="53"/>
      <c r="S11" s="44">
        <f>SUM($D11:D11)</f>
        <v>351181</v>
      </c>
      <c r="T11" s="44">
        <f>SUM($D11:E11)</f>
        <v>696000</v>
      </c>
      <c r="U11" s="44">
        <f>SUM($D11:F11)</f>
        <v>1099883</v>
      </c>
      <c r="V11" s="44">
        <f>SUM($D11:G11)</f>
        <v>1488958</v>
      </c>
      <c r="W11" s="44">
        <f>SUM($D11:H11)</f>
        <v>1908190</v>
      </c>
      <c r="X11" s="44">
        <f>SUM($D11:I11)</f>
        <v>2323272</v>
      </c>
      <c r="Y11" s="44">
        <f>SUM($D11:J11)</f>
        <v>2745160</v>
      </c>
      <c r="Z11" s="44">
        <f>SUM($D11:K11)</f>
        <v>3196731</v>
      </c>
      <c r="AA11" s="44">
        <f>SUM($D11:L11)</f>
        <v>3596230</v>
      </c>
      <c r="AB11" s="44">
        <f>SUM($D11:M11)</f>
        <v>4014745</v>
      </c>
      <c r="AC11" s="44">
        <f>SUM($D11:N11)</f>
        <v>4412649</v>
      </c>
      <c r="AD11" s="44">
        <f>SUM($D11:O11)</f>
        <v>4800491</v>
      </c>
    </row>
    <row r="12" spans="1:30" s="43" customFormat="1" ht="15.1" customHeight="1">
      <c r="A12" s="63" t="s">
        <v>10</v>
      </c>
      <c r="B12" s="65" t="s">
        <v>6</v>
      </c>
      <c r="D12" s="44">
        <f>+BWB!D$99</f>
        <v>233413</v>
      </c>
      <c r="E12" s="44">
        <f>+BWB!E$99</f>
        <v>232276</v>
      </c>
      <c r="F12" s="44">
        <f>+BWB!F$99</f>
        <v>290343</v>
      </c>
      <c r="G12" s="44">
        <f>+BWB!G$99</f>
        <v>293743</v>
      </c>
      <c r="H12" s="44">
        <f>+BWB!H$99</f>
        <v>307186</v>
      </c>
      <c r="I12" s="44">
        <f>+BWB!I$99</f>
        <v>334199</v>
      </c>
      <c r="J12" s="44">
        <f>+BWB!J$99</f>
        <v>390300</v>
      </c>
      <c r="K12" s="44">
        <f>+BWB!K$99</f>
        <v>425512</v>
      </c>
      <c r="L12" s="44">
        <f>+BWB!L$99</f>
        <v>328623</v>
      </c>
      <c r="M12" s="44">
        <f>+BWB!M$99</f>
        <v>315997</v>
      </c>
      <c r="N12" s="44">
        <f>+BWB!N$99</f>
        <v>312971</v>
      </c>
      <c r="O12" s="44">
        <f>+BWB!O$99</f>
        <v>309653</v>
      </c>
      <c r="P12" s="44">
        <f t="shared" si="0"/>
        <v>3774216</v>
      </c>
      <c r="Q12" s="54"/>
      <c r="R12" s="54"/>
      <c r="S12" s="44">
        <f>SUM($D12:D12)</f>
        <v>233413</v>
      </c>
      <c r="T12" s="44">
        <f>SUM($D12:E12)</f>
        <v>465689</v>
      </c>
      <c r="U12" s="44">
        <f>SUM($D12:F12)</f>
        <v>756032</v>
      </c>
      <c r="V12" s="44">
        <f>SUM($D12:G12)</f>
        <v>1049775</v>
      </c>
      <c r="W12" s="44">
        <f>SUM($D12:H12)</f>
        <v>1356961</v>
      </c>
      <c r="X12" s="44">
        <f>SUM($D12:I12)</f>
        <v>1691160</v>
      </c>
      <c r="Y12" s="44">
        <f>SUM($D12:J12)</f>
        <v>2081460</v>
      </c>
      <c r="Z12" s="44">
        <f>SUM($D12:K12)</f>
        <v>2506972</v>
      </c>
      <c r="AA12" s="44">
        <f>SUM($D12:L12)</f>
        <v>2835595</v>
      </c>
      <c r="AB12" s="44">
        <f>SUM($D12:M12)</f>
        <v>3151592</v>
      </c>
      <c r="AC12" s="44">
        <f>SUM($D12:N12)</f>
        <v>3464563</v>
      </c>
      <c r="AD12" s="44">
        <f>SUM($D12:O12)</f>
        <v>3774216</v>
      </c>
    </row>
    <row r="13" spans="1:30" s="43" customFormat="1" ht="15.1" customHeight="1">
      <c r="A13" s="63" t="s">
        <v>11</v>
      </c>
      <c r="B13" s="65" t="s">
        <v>6</v>
      </c>
      <c r="D13" s="44">
        <f>+DWT!D$99</f>
        <v>300126</v>
      </c>
      <c r="E13" s="44">
        <f>+DWT!E$99</f>
        <v>295959</v>
      </c>
      <c r="F13" s="44">
        <f>+DWT!F$99</f>
        <v>320411</v>
      </c>
      <c r="G13" s="44">
        <f>+DWT!G$99</f>
        <v>320484</v>
      </c>
      <c r="H13" s="44">
        <f>+DWT!H$99</f>
        <v>327734</v>
      </c>
      <c r="I13" s="44">
        <f>+DWT!I$99</f>
        <v>331568</v>
      </c>
      <c r="J13" s="44">
        <f>+DWT!J$99</f>
        <v>331412</v>
      </c>
      <c r="K13" s="44">
        <f>+DWT!K$99</f>
        <v>358758</v>
      </c>
      <c r="L13" s="44">
        <f>+DWT!L$99</f>
        <v>327467</v>
      </c>
      <c r="M13" s="44">
        <f>+DWT!M$99</f>
        <v>332536</v>
      </c>
      <c r="N13" s="44">
        <f>+DWT!N$99</f>
        <v>322132</v>
      </c>
      <c r="O13" s="44">
        <f>+DWT!O$99</f>
        <v>321753</v>
      </c>
      <c r="P13" s="44">
        <f t="shared" si="0"/>
        <v>3890340</v>
      </c>
      <c r="Q13" s="54"/>
      <c r="R13" s="54"/>
      <c r="S13" s="44">
        <f>SUM($D13:D13)</f>
        <v>300126</v>
      </c>
      <c r="T13" s="44">
        <f>SUM($D13:E13)</f>
        <v>596085</v>
      </c>
      <c r="U13" s="44">
        <f>SUM($D13:F13)</f>
        <v>916496</v>
      </c>
      <c r="V13" s="44">
        <f>SUM($D13:G13)</f>
        <v>1236980</v>
      </c>
      <c r="W13" s="44">
        <f>SUM($D13:H13)</f>
        <v>1564714</v>
      </c>
      <c r="X13" s="44">
        <f>SUM($D13:I13)</f>
        <v>1896282</v>
      </c>
      <c r="Y13" s="44">
        <f>SUM($D13:J13)</f>
        <v>2227694</v>
      </c>
      <c r="Z13" s="44">
        <f>SUM($D13:K13)</f>
        <v>2586452</v>
      </c>
      <c r="AA13" s="44">
        <f>SUM($D13:L13)</f>
        <v>2913919</v>
      </c>
      <c r="AB13" s="44">
        <f>SUM($D13:M13)</f>
        <v>3246455</v>
      </c>
      <c r="AC13" s="44">
        <f>SUM($D13:N13)</f>
        <v>3568587</v>
      </c>
      <c r="AD13" s="44">
        <f>SUM($D13:O13)</f>
        <v>3890340</v>
      </c>
    </row>
    <row r="14" spans="1:30" s="43" customFormat="1" ht="15.1" customHeight="1">
      <c r="A14" s="63" t="s">
        <v>13</v>
      </c>
      <c r="B14" s="65" t="s">
        <v>6</v>
      </c>
      <c r="D14" s="44">
        <f>+OGB!D$99</f>
        <v>36841</v>
      </c>
      <c r="E14" s="44">
        <f>+OGB!E$99</f>
        <v>41259</v>
      </c>
      <c r="F14" s="44">
        <f>+OGB!F$99</f>
        <v>51695</v>
      </c>
      <c r="G14" s="44">
        <f>+OGB!G$99</f>
        <v>52866</v>
      </c>
      <c r="H14" s="44">
        <f>+OGB!H$99</f>
        <v>60765</v>
      </c>
      <c r="I14" s="44">
        <f>+OGB!I$99</f>
        <v>64917</v>
      </c>
      <c r="J14" s="44">
        <f>+OGB!J$99</f>
        <v>74256</v>
      </c>
      <c r="K14" s="44">
        <f>+OGB!K$99</f>
        <v>81756</v>
      </c>
      <c r="L14" s="44">
        <f>+OGB!L$99</f>
        <v>66272</v>
      </c>
      <c r="M14" s="44">
        <f>+OGB!M$99</f>
        <v>61095</v>
      </c>
      <c r="N14" s="44">
        <f>+OGB!N$99</f>
        <v>62891</v>
      </c>
      <c r="O14" s="44">
        <f>+OGB!O$99</f>
        <v>59091</v>
      </c>
      <c r="P14" s="44">
        <f t="shared" si="0"/>
        <v>713704</v>
      </c>
      <c r="Q14" s="54"/>
      <c r="R14" s="54"/>
      <c r="S14" s="44">
        <f>SUM($D14:D14)</f>
        <v>36841</v>
      </c>
      <c r="T14" s="44">
        <f>SUM($D14:E14)</f>
        <v>78100</v>
      </c>
      <c r="U14" s="44">
        <f>SUM($D14:F14)</f>
        <v>129795</v>
      </c>
      <c r="V14" s="44">
        <f>SUM($D14:G14)</f>
        <v>182661</v>
      </c>
      <c r="W14" s="44">
        <f>SUM($D14:H14)</f>
        <v>243426</v>
      </c>
      <c r="X14" s="44">
        <f>SUM($D14:I14)</f>
        <v>308343</v>
      </c>
      <c r="Y14" s="44">
        <f>SUM($D14:J14)</f>
        <v>382599</v>
      </c>
      <c r="Z14" s="44">
        <f>SUM($D14:K14)</f>
        <v>464355</v>
      </c>
      <c r="AA14" s="44">
        <f>SUM($D14:L14)</f>
        <v>530627</v>
      </c>
      <c r="AB14" s="44">
        <f>SUM($D14:M14)</f>
        <v>591722</v>
      </c>
      <c r="AC14" s="44">
        <f>SUM($D14:N14)</f>
        <v>654613</v>
      </c>
      <c r="AD14" s="44">
        <f>SUM($D14:O14)</f>
        <v>713704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+PB!D$99</f>
        <v>298145</v>
      </c>
      <c r="E15" s="44">
        <f>+PB!E$99</f>
        <v>306839</v>
      </c>
      <c r="F15" s="44">
        <f>+PB!F$99</f>
        <v>380725</v>
      </c>
      <c r="G15" s="44">
        <f>+PB!G$99</f>
        <v>361936</v>
      </c>
      <c r="H15" s="44">
        <f>+PB!H$99</f>
        <v>390899</v>
      </c>
      <c r="I15" s="44">
        <f>+PB!I$99</f>
        <v>430697</v>
      </c>
      <c r="J15" s="44">
        <f>+PB!J$99</f>
        <v>531574</v>
      </c>
      <c r="K15" s="44">
        <f>+PB!K$99</f>
        <v>558528</v>
      </c>
      <c r="L15" s="44">
        <f>+PB!L$99</f>
        <v>404273</v>
      </c>
      <c r="M15" s="44">
        <f>+PB!M$99</f>
        <v>380265</v>
      </c>
      <c r="N15" s="44">
        <f>+PB!N$99</f>
        <v>351520</v>
      </c>
      <c r="O15" s="44">
        <f>+PB!O$99</f>
        <v>351622</v>
      </c>
      <c r="P15" s="44">
        <f t="shared" si="0"/>
        <v>4747023</v>
      </c>
      <c r="Q15" s="41"/>
      <c r="R15" s="41"/>
      <c r="S15" s="44">
        <f>SUM($D15:D15)</f>
        <v>298145</v>
      </c>
      <c r="T15" s="44">
        <f>SUM($D15:E15)</f>
        <v>604984</v>
      </c>
      <c r="U15" s="44">
        <f>SUM($D15:F15)</f>
        <v>985709</v>
      </c>
      <c r="V15" s="44">
        <f>SUM($D15:G15)</f>
        <v>1347645</v>
      </c>
      <c r="W15" s="44">
        <f>SUM($D15:H15)</f>
        <v>1738544</v>
      </c>
      <c r="X15" s="44">
        <f>SUM($D15:I15)</f>
        <v>2169241</v>
      </c>
      <c r="Y15" s="44">
        <f>SUM($D15:J15)</f>
        <v>2700815</v>
      </c>
      <c r="Z15" s="44">
        <f>SUM($D15:K15)</f>
        <v>3259343</v>
      </c>
      <c r="AA15" s="44">
        <f>SUM($D15:L15)</f>
        <v>3663616</v>
      </c>
      <c r="AB15" s="44">
        <f>SUM($D15:M15)</f>
        <v>4043881</v>
      </c>
      <c r="AC15" s="44">
        <f>SUM($D15:N15)</f>
        <v>4395401</v>
      </c>
      <c r="AD15" s="44">
        <f>SUM($D15:O15)</f>
        <v>4747023</v>
      </c>
    </row>
    <row r="16" spans="1:30" s="43" customFormat="1" ht="15.1" customHeight="1">
      <c r="A16" s="63" t="s">
        <v>75</v>
      </c>
      <c r="B16" s="65" t="s">
        <v>6</v>
      </c>
      <c r="D16" s="44">
        <f>+IBA!D$99</f>
        <v>135758</v>
      </c>
      <c r="E16" s="44">
        <f>+IBA!E$99</f>
        <v>136169</v>
      </c>
      <c r="F16" s="44">
        <f>+IBA!F$99</f>
        <v>154407</v>
      </c>
      <c r="G16" s="44">
        <f>+IBA!G$99</f>
        <v>155554</v>
      </c>
      <c r="H16" s="44">
        <f>+IBA!H$99</f>
        <v>162457</v>
      </c>
      <c r="I16" s="44">
        <f>+IBA!I$99</f>
        <v>164518</v>
      </c>
      <c r="J16" s="44">
        <f>+IBA!J$99</f>
        <v>183281</v>
      </c>
      <c r="K16" s="44">
        <f>+IBA!K$99</f>
        <v>183419</v>
      </c>
      <c r="L16" s="44">
        <f>+IBA!L$99</f>
        <v>169845</v>
      </c>
      <c r="M16" s="44">
        <f>+IBA!M$99</f>
        <v>166390</v>
      </c>
      <c r="N16" s="44">
        <f>+IBA!N$99</f>
        <v>155069</v>
      </c>
      <c r="O16" s="44">
        <f>+IBA!O$99</f>
        <v>161835</v>
      </c>
      <c r="P16" s="44">
        <f t="shared" si="0"/>
        <v>1928702</v>
      </c>
      <c r="Q16" s="53"/>
      <c r="R16" s="53"/>
      <c r="S16" s="44">
        <f>SUM($D16:D16)</f>
        <v>135758</v>
      </c>
      <c r="T16" s="44">
        <f>SUM($D16:E16)</f>
        <v>271927</v>
      </c>
      <c r="U16" s="44">
        <f>SUM($D16:F16)</f>
        <v>426334</v>
      </c>
      <c r="V16" s="44">
        <f>SUM($D16:G16)</f>
        <v>581888</v>
      </c>
      <c r="W16" s="44">
        <f>SUM($D16:H16)</f>
        <v>744345</v>
      </c>
      <c r="X16" s="44">
        <f>SUM($D16:I16)</f>
        <v>908863</v>
      </c>
      <c r="Y16" s="44">
        <f>SUM($D16:J16)</f>
        <v>1092144</v>
      </c>
      <c r="Z16" s="44">
        <f>SUM($D16:K16)</f>
        <v>1275563</v>
      </c>
      <c r="AA16" s="44">
        <f>SUM($D16:L16)</f>
        <v>1445408</v>
      </c>
      <c r="AB16" s="44">
        <f>SUM($D16:M16)</f>
        <v>1611798</v>
      </c>
      <c r="AC16" s="44">
        <f>SUM($D16:N16)</f>
        <v>1766867</v>
      </c>
      <c r="AD16" s="44">
        <f>SUM($D16:O16)</f>
        <v>1928702</v>
      </c>
    </row>
    <row r="17" spans="1:30" s="43" customFormat="1" ht="15.1" customHeight="1">
      <c r="A17" s="63" t="s">
        <v>16</v>
      </c>
      <c r="B17" s="65" t="s">
        <v>6</v>
      </c>
      <c r="D17" s="44">
        <f>+SIBC!D$99</f>
        <v>163824</v>
      </c>
      <c r="E17" s="44">
        <f>+SIBC!E$99</f>
        <v>163458</v>
      </c>
      <c r="F17" s="44">
        <f>+SIBC!F$99</f>
        <v>170869</v>
      </c>
      <c r="G17" s="44">
        <f>+SIBC!G$99</f>
        <v>180259</v>
      </c>
      <c r="H17" s="44">
        <f>+SIBC!H$99</f>
        <v>192760</v>
      </c>
      <c r="I17" s="44">
        <f>+SIBC!I$99</f>
        <v>195219</v>
      </c>
      <c r="J17" s="44">
        <f>+SIBC!J$99</f>
        <v>193743</v>
      </c>
      <c r="K17" s="44">
        <f>+SIBC!K$99</f>
        <v>204631</v>
      </c>
      <c r="L17" s="44">
        <f>+SIBC!L$99</f>
        <v>188558</v>
      </c>
      <c r="M17" s="44">
        <f>+SIBC!M$99</f>
        <v>193222</v>
      </c>
      <c r="N17" s="44">
        <f>+SIBC!N$99</f>
        <v>188671</v>
      </c>
      <c r="O17" s="44">
        <f>+SIBC!O$99</f>
        <v>164240</v>
      </c>
      <c r="P17" s="44">
        <f t="shared" si="0"/>
        <v>2199454</v>
      </c>
      <c r="Q17" s="54"/>
      <c r="R17" s="54"/>
      <c r="S17" s="44">
        <f>SUM($D17:D17)</f>
        <v>163824</v>
      </c>
      <c r="T17" s="44">
        <f>SUM($D17:E17)</f>
        <v>327282</v>
      </c>
      <c r="U17" s="44">
        <f>SUM($D17:F17)</f>
        <v>498151</v>
      </c>
      <c r="V17" s="44">
        <f>SUM($D17:G17)</f>
        <v>678410</v>
      </c>
      <c r="W17" s="44">
        <f>SUM($D17:H17)</f>
        <v>871170</v>
      </c>
      <c r="X17" s="44">
        <f>SUM($D17:I17)</f>
        <v>1066389</v>
      </c>
      <c r="Y17" s="44">
        <f>SUM($D17:J17)</f>
        <v>1260132</v>
      </c>
      <c r="Z17" s="44">
        <f>SUM($D17:K17)</f>
        <v>1464763</v>
      </c>
      <c r="AA17" s="44">
        <f>SUM($D17:L17)</f>
        <v>1653321</v>
      </c>
      <c r="AB17" s="44">
        <f>SUM($D17:M17)</f>
        <v>1846543</v>
      </c>
      <c r="AC17" s="44">
        <f>SUM($D17:N17)</f>
        <v>2035214</v>
      </c>
      <c r="AD17" s="44">
        <f>SUM($D17:O17)</f>
        <v>2199454</v>
      </c>
    </row>
    <row r="18" spans="1:30" s="43" customFormat="1" ht="15.1" customHeight="1">
      <c r="A18" s="63" t="s">
        <v>17</v>
      </c>
      <c r="B18" s="65" t="s">
        <v>6</v>
      </c>
      <c r="D18" s="44">
        <f>+TIBA!D$99</f>
        <v>83414</v>
      </c>
      <c r="E18" s="44">
        <f>+TIBA!E$99</f>
        <v>85856</v>
      </c>
      <c r="F18" s="44">
        <f>+TIBA!F$99</f>
        <v>120883</v>
      </c>
      <c r="G18" s="44">
        <f>+TIBA!G$99</f>
        <v>131016</v>
      </c>
      <c r="H18" s="44">
        <f>+TIBA!H$99</f>
        <v>149443</v>
      </c>
      <c r="I18" s="44">
        <f>+TIBA!I$99</f>
        <v>170271</v>
      </c>
      <c r="J18" s="44">
        <f>+TIBA!J$99</f>
        <v>235127</v>
      </c>
      <c r="K18" s="44">
        <f>+TIBA!K$99</f>
        <v>253865</v>
      </c>
      <c r="L18" s="44">
        <f>+TIBA!L$99</f>
        <v>157521</v>
      </c>
      <c r="M18" s="44">
        <f>+TIBA!M$99</f>
        <v>135645</v>
      </c>
      <c r="N18" s="44">
        <f>+TIBA!N$99</f>
        <v>125835</v>
      </c>
      <c r="O18" s="44">
        <f>+TIBA!O$99</f>
        <v>105952</v>
      </c>
      <c r="P18" s="44">
        <f t="shared" si="0"/>
        <v>1754828</v>
      </c>
      <c r="Q18" s="54"/>
      <c r="R18" s="54"/>
      <c r="S18" s="44">
        <f>SUM($D18:D18)</f>
        <v>83414</v>
      </c>
      <c r="T18" s="44">
        <f>SUM($D18:E18)</f>
        <v>169270</v>
      </c>
      <c r="U18" s="44">
        <f>SUM($D18:F18)</f>
        <v>290153</v>
      </c>
      <c r="V18" s="44">
        <f>SUM($D18:G18)</f>
        <v>421169</v>
      </c>
      <c r="W18" s="44">
        <f>SUM($D18:H18)</f>
        <v>570612</v>
      </c>
      <c r="X18" s="44">
        <f>SUM($D18:I18)</f>
        <v>740883</v>
      </c>
      <c r="Y18" s="44">
        <f>SUM($D18:J18)</f>
        <v>976010</v>
      </c>
      <c r="Z18" s="44">
        <f>SUM($D18:K18)</f>
        <v>1229875</v>
      </c>
      <c r="AA18" s="44">
        <f>SUM($D18:L18)</f>
        <v>1387396</v>
      </c>
      <c r="AB18" s="44">
        <f>SUM($D18:M18)</f>
        <v>1523041</v>
      </c>
      <c r="AC18" s="44">
        <f>SUM($D18:N18)</f>
        <v>1648876</v>
      </c>
      <c r="AD18" s="44">
        <f>SUM($D18:O18)</f>
        <v>1754828</v>
      </c>
    </row>
    <row r="19" spans="1:30" s="43" customFormat="1" ht="15.1" customHeight="1">
      <c r="A19" s="63" t="s">
        <v>12</v>
      </c>
      <c r="B19" s="65" t="s">
        <v>6</v>
      </c>
      <c r="D19" s="44">
        <f>+LQB!D$99</f>
        <v>202929</v>
      </c>
      <c r="E19" s="44">
        <f>+LQB!E$99</f>
        <v>199335</v>
      </c>
      <c r="F19" s="44">
        <f>+LQB!F$99</f>
        <v>253919</v>
      </c>
      <c r="G19" s="44">
        <f>+LQB!G$99</f>
        <v>258441</v>
      </c>
      <c r="H19" s="44">
        <f>+LQB!H$99</f>
        <v>277242</v>
      </c>
      <c r="I19" s="44">
        <f>+LQB!I$99</f>
        <v>277082</v>
      </c>
      <c r="J19" s="44">
        <f>+LQB!J$99</f>
        <v>328557</v>
      </c>
      <c r="K19" s="44">
        <f>+LQB!K$99</f>
        <v>350530</v>
      </c>
      <c r="L19" s="44">
        <f>+LQB!L$99</f>
        <v>281974</v>
      </c>
      <c r="M19" s="44">
        <f>+LQB!M$99</f>
        <v>252886</v>
      </c>
      <c r="N19" s="44">
        <f>+LQB!N$99</f>
        <v>248386</v>
      </c>
      <c r="O19" s="44">
        <f>+LQB!O$99</f>
        <v>247512</v>
      </c>
      <c r="P19" s="44">
        <f t="shared" si="0"/>
        <v>3178793</v>
      </c>
      <c r="Q19" s="54"/>
      <c r="R19" s="54"/>
      <c r="S19" s="44">
        <f>SUM($D19:D19)</f>
        <v>202929</v>
      </c>
      <c r="T19" s="44">
        <f>SUM($D19:E19)</f>
        <v>402264</v>
      </c>
      <c r="U19" s="44">
        <f>SUM($D19:F19)</f>
        <v>656183</v>
      </c>
      <c r="V19" s="44">
        <f>SUM($D19:G19)</f>
        <v>914624</v>
      </c>
      <c r="W19" s="44">
        <f>SUM($D19:H19)</f>
        <v>1191866</v>
      </c>
      <c r="X19" s="44">
        <f>SUM($D19:I19)</f>
        <v>1468948</v>
      </c>
      <c r="Y19" s="44">
        <f>SUM($D19:J19)</f>
        <v>1797505</v>
      </c>
      <c r="Z19" s="44">
        <f>SUM($D19:K19)</f>
        <v>2148035</v>
      </c>
      <c r="AA19" s="44">
        <f>SUM($D19:L19)</f>
        <v>2430009</v>
      </c>
      <c r="AB19" s="44">
        <f>SUM($D19:M19)</f>
        <v>2682895</v>
      </c>
      <c r="AC19" s="44">
        <f>SUM($D19:N19)</f>
        <v>2931281</v>
      </c>
      <c r="AD19" s="44">
        <f>SUM($D19:O19)</f>
        <v>3178793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+RBW!D$99</f>
        <v>215914</v>
      </c>
      <c r="E20" s="44">
        <f>+RBW!E$99</f>
        <v>221712</v>
      </c>
      <c r="F20" s="44">
        <f>+RBW!F$99</f>
        <v>274935</v>
      </c>
      <c r="G20" s="44">
        <f>+RBW!G$99</f>
        <v>287878</v>
      </c>
      <c r="H20" s="44">
        <f>+RBW!H$99</f>
        <v>304867</v>
      </c>
      <c r="I20" s="44">
        <f>+RBW!I$99</f>
        <v>324098</v>
      </c>
      <c r="J20" s="44">
        <f>+RBW!J$99</f>
        <v>397002</v>
      </c>
      <c r="K20" s="44">
        <f>+RBW!K$99</f>
        <v>440210</v>
      </c>
      <c r="L20" s="44">
        <f>+RBW!L$99</f>
        <v>327170</v>
      </c>
      <c r="M20" s="44">
        <f>+RBW!M$99</f>
        <v>296124</v>
      </c>
      <c r="N20" s="44">
        <f>+RBW!N$99</f>
        <v>275457</v>
      </c>
      <c r="O20" s="44">
        <f>+RBW!O$99</f>
        <v>269382</v>
      </c>
      <c r="P20" s="44">
        <f t="shared" si="0"/>
        <v>3634749</v>
      </c>
      <c r="Q20" s="41"/>
      <c r="R20" s="41"/>
      <c r="S20" s="44">
        <f>SUM($D20:D20)</f>
        <v>215914</v>
      </c>
      <c r="T20" s="44">
        <f>SUM($D20:E20)</f>
        <v>437626</v>
      </c>
      <c r="U20" s="44">
        <f>SUM($D20:F20)</f>
        <v>712561</v>
      </c>
      <c r="V20" s="44">
        <f>SUM($D20:G20)</f>
        <v>1000439</v>
      </c>
      <c r="W20" s="44">
        <f>SUM($D20:H20)</f>
        <v>1305306</v>
      </c>
      <c r="X20" s="44">
        <f>SUM($D20:I20)</f>
        <v>1629404</v>
      </c>
      <c r="Y20" s="44">
        <f>SUM($D20:J20)</f>
        <v>2026406</v>
      </c>
      <c r="Z20" s="44">
        <f>SUM($D20:K20)</f>
        <v>2466616</v>
      </c>
      <c r="AA20" s="44">
        <f>SUM($D20:L20)</f>
        <v>2793786</v>
      </c>
      <c r="AB20" s="44">
        <f>SUM($D20:M20)</f>
        <v>3089910</v>
      </c>
      <c r="AC20" s="44">
        <f>SUM($D20:N20)</f>
        <v>3365367</v>
      </c>
      <c r="AD20" s="44">
        <f>SUM($D20:O20)</f>
        <v>3634749</v>
      </c>
    </row>
    <row r="21" spans="1:30" s="43" customFormat="1" ht="15.1" customHeight="1">
      <c r="A21" s="63" t="s">
        <v>18</v>
      </c>
      <c r="B21" s="65" t="s">
        <v>6</v>
      </c>
      <c r="D21" s="44">
        <f>+WPB!D$99</f>
        <v>34382</v>
      </c>
      <c r="E21" s="44">
        <f>+WPB!E$99</f>
        <v>35313</v>
      </c>
      <c r="F21" s="44">
        <f>+WPB!F$99</f>
        <v>41623</v>
      </c>
      <c r="G21" s="44">
        <f>+WPB!G$99</f>
        <v>44435</v>
      </c>
      <c r="H21" s="44">
        <f>+WPB!H$99</f>
        <v>48193</v>
      </c>
      <c r="I21" s="44">
        <f>+WPB!I$99</f>
        <v>50417</v>
      </c>
      <c r="J21" s="44">
        <f>+WPB!J$99</f>
        <v>59253</v>
      </c>
      <c r="K21" s="44">
        <f>+WPB!K$99</f>
        <v>61685</v>
      </c>
      <c r="L21" s="44">
        <f>+WPB!L$99</f>
        <v>52326</v>
      </c>
      <c r="M21" s="44">
        <f>+WPB!M$99</f>
        <v>52642</v>
      </c>
      <c r="N21" s="44">
        <f>+WPB!N$99</f>
        <v>50646</v>
      </c>
      <c r="O21" s="44">
        <f>+WPB!O$99</f>
        <v>52590</v>
      </c>
      <c r="P21" s="44">
        <f t="shared" si="0"/>
        <v>583505</v>
      </c>
      <c r="Q21" s="53"/>
      <c r="R21" s="53"/>
      <c r="S21" s="44">
        <f>SUM($D21:D21)</f>
        <v>34382</v>
      </c>
      <c r="T21" s="44">
        <f>SUM($D21:E21)</f>
        <v>69695</v>
      </c>
      <c r="U21" s="44">
        <f>SUM($D21:F21)</f>
        <v>111318</v>
      </c>
      <c r="V21" s="44">
        <f>SUM($D21:G21)</f>
        <v>155753</v>
      </c>
      <c r="W21" s="44">
        <f>SUM($D21:H21)</f>
        <v>203946</v>
      </c>
      <c r="X21" s="44">
        <f>SUM($D21:I21)</f>
        <v>254363</v>
      </c>
      <c r="Y21" s="44">
        <f>SUM($D21:J21)</f>
        <v>313616</v>
      </c>
      <c r="Z21" s="44">
        <f>SUM($D21:K21)</f>
        <v>375301</v>
      </c>
      <c r="AA21" s="44">
        <f>SUM($D21:L21)</f>
        <v>427627</v>
      </c>
      <c r="AB21" s="44">
        <f>SUM($D21:M21)</f>
        <v>480269</v>
      </c>
      <c r="AC21" s="44">
        <f>SUM($D21:N21)</f>
        <v>530915</v>
      </c>
      <c r="AD21" s="44">
        <f>SUM($D21:O21)</f>
        <v>583505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2055927</v>
      </c>
      <c r="E22" s="44">
        <f t="shared" si="1"/>
        <v>2062995</v>
      </c>
      <c r="F22" s="44">
        <f t="shared" si="1"/>
        <v>2463693</v>
      </c>
      <c r="G22" s="44">
        <f t="shared" si="1"/>
        <v>2475687</v>
      </c>
      <c r="H22" s="44">
        <f t="shared" si="1"/>
        <v>2640778</v>
      </c>
      <c r="I22" s="44">
        <f t="shared" si="1"/>
        <v>2758068</v>
      </c>
      <c r="J22" s="44">
        <f t="shared" si="1"/>
        <v>3146393</v>
      </c>
      <c r="K22" s="44">
        <f t="shared" si="1"/>
        <v>3370465</v>
      </c>
      <c r="L22" s="44">
        <f t="shared" si="1"/>
        <v>2703528</v>
      </c>
      <c r="M22" s="44">
        <f t="shared" si="1"/>
        <v>2605317</v>
      </c>
      <c r="N22" s="44">
        <f t="shared" si="1"/>
        <v>2491482</v>
      </c>
      <c r="O22" s="44">
        <f t="shared" si="1"/>
        <v>2431472</v>
      </c>
      <c r="P22" s="44">
        <f t="shared" si="1"/>
        <v>31205805</v>
      </c>
      <c r="Q22" s="54"/>
      <c r="R22" s="54"/>
      <c r="S22" s="44">
        <f>SUM($D22:D22)</f>
        <v>2055927</v>
      </c>
      <c r="T22" s="44">
        <f>SUM($D22:E22)</f>
        <v>4118922</v>
      </c>
      <c r="U22" s="44">
        <f>SUM($D22:F22)</f>
        <v>6582615</v>
      </c>
      <c r="V22" s="44">
        <f>SUM($D22:G22)</f>
        <v>9058302</v>
      </c>
      <c r="W22" s="44">
        <f>SUM($D22:H22)</f>
        <v>11699080</v>
      </c>
      <c r="X22" s="44">
        <f>SUM($D22:I22)</f>
        <v>14457148</v>
      </c>
      <c r="Y22" s="44">
        <f>SUM($D22:J22)</f>
        <v>17603541</v>
      </c>
      <c r="Z22" s="44">
        <f>SUM($D22:K22)</f>
        <v>20974006</v>
      </c>
      <c r="AA22" s="44">
        <f>SUM($D22:L22)</f>
        <v>23677534</v>
      </c>
      <c r="AB22" s="44">
        <f>SUM($D22:M22)</f>
        <v>26282851</v>
      </c>
      <c r="AC22" s="44">
        <f>SUM($D22:N22)</f>
        <v>28774333</v>
      </c>
      <c r="AD22" s="44">
        <f>SUM($D22:O22)</f>
        <v>31205805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+AMB!D$117</f>
        <v>222494</v>
      </c>
      <c r="E24" s="44">
        <f>+AMB!E$117</f>
        <v>224988</v>
      </c>
      <c r="F24" s="44">
        <f>+AMB!F$117</f>
        <v>244679</v>
      </c>
      <c r="G24" s="44">
        <f>+AMB!G$117</f>
        <v>231129</v>
      </c>
      <c r="H24" s="44">
        <f>+AMB!H$117</f>
        <v>217460</v>
      </c>
      <c r="I24" s="44">
        <f>+AMB!I$117</f>
        <v>211075</v>
      </c>
      <c r="J24" s="44">
        <f>+AMB!J$117</f>
        <v>172875</v>
      </c>
      <c r="K24" s="44">
        <f>+AMB!K$117</f>
        <v>214758</v>
      </c>
      <c r="L24" s="44">
        <f>+AMB!L$117</f>
        <v>194159</v>
      </c>
      <c r="M24" s="44">
        <f>+AMB!M$117</f>
        <v>212116</v>
      </c>
      <c r="N24" s="44">
        <f>+AMB!N$117</f>
        <v>201362</v>
      </c>
      <c r="O24" s="44">
        <f>+AMB!O$117</f>
        <v>159565</v>
      </c>
      <c r="P24" s="44">
        <f t="shared" ref="P24:P34" si="2">SUM(D24:O24)</f>
        <v>2506660</v>
      </c>
      <c r="Q24" s="53"/>
      <c r="R24" s="53"/>
      <c r="S24" s="44">
        <f>SUM($D24:D24)</f>
        <v>222494</v>
      </c>
      <c r="T24" s="44">
        <f>SUM($D24:E24)</f>
        <v>447482</v>
      </c>
      <c r="U24" s="44">
        <f>SUM($D24:F24)</f>
        <v>692161</v>
      </c>
      <c r="V24" s="44">
        <f>SUM($D24:G24)</f>
        <v>923290</v>
      </c>
      <c r="W24" s="44">
        <f>SUM($D24:H24)</f>
        <v>1140750</v>
      </c>
      <c r="X24" s="44">
        <f>SUM($D24:I24)</f>
        <v>1351825</v>
      </c>
      <c r="Y24" s="44">
        <f>SUM($D24:J24)</f>
        <v>1524700</v>
      </c>
      <c r="Z24" s="44">
        <f>SUM($D24:K24)</f>
        <v>1739458</v>
      </c>
      <c r="AA24" s="44">
        <f>SUM($D24:L24)</f>
        <v>1933617</v>
      </c>
      <c r="AB24" s="44">
        <f>SUM($D24:M24)</f>
        <v>2145733</v>
      </c>
      <c r="AC24" s="44">
        <f>SUM($D24:N24)</f>
        <v>2347095</v>
      </c>
      <c r="AD24" s="44">
        <f>SUM($D24:O24)</f>
        <v>2506660</v>
      </c>
    </row>
    <row r="25" spans="1:30" s="43" customFormat="1" ht="15.1" customHeight="1">
      <c r="A25" s="63" t="s">
        <v>10</v>
      </c>
      <c r="B25" s="65" t="s">
        <v>66</v>
      </c>
      <c r="D25" s="44">
        <f>+BWB!D$117</f>
        <v>113358</v>
      </c>
      <c r="E25" s="44">
        <f>+BWB!E$117</f>
        <v>114669</v>
      </c>
      <c r="F25" s="44">
        <f>+BWB!F$117</f>
        <v>126647</v>
      </c>
      <c r="G25" s="44">
        <f>+BWB!G$117</f>
        <v>123943</v>
      </c>
      <c r="H25" s="44">
        <f>+BWB!H$117</f>
        <v>132440</v>
      </c>
      <c r="I25" s="44">
        <f>+BWB!I$117</f>
        <v>128866</v>
      </c>
      <c r="J25" s="44">
        <f>+BWB!J$117</f>
        <v>118591</v>
      </c>
      <c r="K25" s="44">
        <f>+BWB!K$117</f>
        <v>132413</v>
      </c>
      <c r="L25" s="44">
        <f>+BWB!L$117</f>
        <v>120668</v>
      </c>
      <c r="M25" s="44">
        <f>+BWB!M$117</f>
        <v>132419</v>
      </c>
      <c r="N25" s="44">
        <f>+BWB!N$117</f>
        <v>127667</v>
      </c>
      <c r="O25" s="44">
        <f>+BWB!O$117</f>
        <v>105340</v>
      </c>
      <c r="P25" s="44">
        <f t="shared" si="2"/>
        <v>1477021</v>
      </c>
      <c r="Q25" s="54"/>
      <c r="R25" s="54"/>
      <c r="S25" s="44">
        <f>SUM($D25:D25)</f>
        <v>113358</v>
      </c>
      <c r="T25" s="44">
        <f>SUM($D25:E25)</f>
        <v>228027</v>
      </c>
      <c r="U25" s="44">
        <f>SUM($D25:F25)</f>
        <v>354674</v>
      </c>
      <c r="V25" s="44">
        <f>SUM($D25:G25)</f>
        <v>478617</v>
      </c>
      <c r="W25" s="44">
        <f>SUM($D25:H25)</f>
        <v>611057</v>
      </c>
      <c r="X25" s="44">
        <f>SUM($D25:I25)</f>
        <v>739923</v>
      </c>
      <c r="Y25" s="44">
        <f>SUM($D25:J25)</f>
        <v>858514</v>
      </c>
      <c r="Z25" s="44">
        <f>SUM($D25:K25)</f>
        <v>990927</v>
      </c>
      <c r="AA25" s="44">
        <f>SUM($D25:L25)</f>
        <v>1111595</v>
      </c>
      <c r="AB25" s="44">
        <f>SUM($D25:M25)</f>
        <v>1244014</v>
      </c>
      <c r="AC25" s="44">
        <f>SUM($D25:N25)</f>
        <v>1371681</v>
      </c>
      <c r="AD25" s="44">
        <f>SUM($D25:O25)</f>
        <v>1477021</v>
      </c>
    </row>
    <row r="26" spans="1:30" s="43" customFormat="1" ht="15.1" customHeight="1">
      <c r="A26" s="63" t="s">
        <v>11</v>
      </c>
      <c r="B26" s="65" t="s">
        <v>66</v>
      </c>
      <c r="D26" s="44">
        <f>+DWT!D$117</f>
        <v>2811</v>
      </c>
      <c r="E26" s="44">
        <f>+DWT!E$117</f>
        <v>2750</v>
      </c>
      <c r="F26" s="44">
        <f>+DWT!F$117</f>
        <v>3775</v>
      </c>
      <c r="G26" s="44">
        <f>+DWT!G$117</f>
        <v>3241</v>
      </c>
      <c r="H26" s="44">
        <f>+DWT!H$117</f>
        <v>3385</v>
      </c>
      <c r="I26" s="44">
        <f>+DWT!I$117</f>
        <v>3344</v>
      </c>
      <c r="J26" s="44">
        <f>+DWT!J$117</f>
        <v>2625</v>
      </c>
      <c r="K26" s="44">
        <f>+DWT!K$117</f>
        <v>3320</v>
      </c>
      <c r="L26" s="44">
        <f>+DWT!L$117</f>
        <v>2703</v>
      </c>
      <c r="M26" s="44">
        <f>+DWT!M$117</f>
        <v>2992</v>
      </c>
      <c r="N26" s="44">
        <f>+DWT!N$117</f>
        <v>2687</v>
      </c>
      <c r="O26" s="44">
        <f>+DWT!O$117</f>
        <v>2188</v>
      </c>
      <c r="P26" s="44">
        <f t="shared" si="2"/>
        <v>35821</v>
      </c>
      <c r="Q26" s="54"/>
      <c r="R26" s="54"/>
      <c r="S26" s="44">
        <f>SUM($D26:D26)</f>
        <v>2811</v>
      </c>
      <c r="T26" s="44">
        <f>SUM($D26:E26)</f>
        <v>5561</v>
      </c>
      <c r="U26" s="44">
        <f>SUM($D26:F26)</f>
        <v>9336</v>
      </c>
      <c r="V26" s="44">
        <f>SUM($D26:G26)</f>
        <v>12577</v>
      </c>
      <c r="W26" s="44">
        <f>SUM($D26:H26)</f>
        <v>15962</v>
      </c>
      <c r="X26" s="44">
        <f>SUM($D26:I26)</f>
        <v>19306</v>
      </c>
      <c r="Y26" s="44">
        <f>SUM($D26:J26)</f>
        <v>21931</v>
      </c>
      <c r="Z26" s="44">
        <f>SUM($D26:K26)</f>
        <v>25251</v>
      </c>
      <c r="AA26" s="44">
        <f>SUM($D26:L26)</f>
        <v>27954</v>
      </c>
      <c r="AB26" s="44">
        <f>SUM($D26:M26)</f>
        <v>30946</v>
      </c>
      <c r="AC26" s="44">
        <f>SUM($D26:N26)</f>
        <v>33633</v>
      </c>
      <c r="AD26" s="44">
        <f>SUM($D26:O26)</f>
        <v>35821</v>
      </c>
    </row>
    <row r="27" spans="1:30" s="43" customFormat="1" ht="15.1" customHeight="1">
      <c r="A27" s="63" t="s">
        <v>13</v>
      </c>
      <c r="B27" s="65" t="s">
        <v>66</v>
      </c>
      <c r="D27" s="44">
        <f>+OGB!D$117</f>
        <v>5566</v>
      </c>
      <c r="E27" s="44">
        <f>+OGB!E$117</f>
        <v>5275</v>
      </c>
      <c r="F27" s="44">
        <f>+OGB!F$117</f>
        <v>5561</v>
      </c>
      <c r="G27" s="44">
        <f>+OGB!G$117</f>
        <v>5995</v>
      </c>
      <c r="H27" s="44">
        <f>+OGB!H$117</f>
        <v>5827</v>
      </c>
      <c r="I27" s="44">
        <f>+OGB!I$117</f>
        <v>5890</v>
      </c>
      <c r="J27" s="44">
        <f>+OGB!J$117</f>
        <v>6188</v>
      </c>
      <c r="K27" s="44">
        <f>+OGB!K$117</f>
        <v>6648</v>
      </c>
      <c r="L27" s="44">
        <f>+OGB!L$117</f>
        <v>6007</v>
      </c>
      <c r="M27" s="44">
        <f>+OGB!M$117</f>
        <v>6200</v>
      </c>
      <c r="N27" s="44">
        <f>+OGB!N$117</f>
        <v>5953</v>
      </c>
      <c r="O27" s="44">
        <f>+OGB!O$117</f>
        <v>5452</v>
      </c>
      <c r="P27" s="44">
        <f t="shared" si="2"/>
        <v>70562</v>
      </c>
      <c r="Q27" s="54"/>
      <c r="R27" s="54"/>
      <c r="S27" s="44">
        <f>SUM($D27:D27)</f>
        <v>5566</v>
      </c>
      <c r="T27" s="44">
        <f>SUM($D27:E27)</f>
        <v>10841</v>
      </c>
      <c r="U27" s="44">
        <f>SUM($D27:F27)</f>
        <v>16402</v>
      </c>
      <c r="V27" s="44">
        <f>SUM($D27:G27)</f>
        <v>22397</v>
      </c>
      <c r="W27" s="44">
        <f>SUM($D27:H27)</f>
        <v>28224</v>
      </c>
      <c r="X27" s="44">
        <f>SUM($D27:I27)</f>
        <v>34114</v>
      </c>
      <c r="Y27" s="44">
        <f>SUM($D27:J27)</f>
        <v>40302</v>
      </c>
      <c r="Z27" s="44">
        <f>SUM($D27:K27)</f>
        <v>46950</v>
      </c>
      <c r="AA27" s="44">
        <f>SUM($D27:L27)</f>
        <v>52957</v>
      </c>
      <c r="AB27" s="44">
        <f>SUM($D27:M27)</f>
        <v>59157</v>
      </c>
      <c r="AC27" s="44">
        <f>SUM($D27:N27)</f>
        <v>65110</v>
      </c>
      <c r="AD27" s="44">
        <f>SUM($D27:O27)</f>
        <v>70562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+PB!D$117</f>
        <v>103727</v>
      </c>
      <c r="E28" s="44">
        <f>+PB!E$117</f>
        <v>101752</v>
      </c>
      <c r="F28" s="44">
        <f>+PB!F$117</f>
        <v>109548</v>
      </c>
      <c r="G28" s="44">
        <f>+PB!G$117</f>
        <v>106867</v>
      </c>
      <c r="H28" s="44">
        <f>+PB!H$117</f>
        <v>113836</v>
      </c>
      <c r="I28" s="44">
        <f>+PB!I$117</f>
        <v>108995</v>
      </c>
      <c r="J28" s="44">
        <f>+PB!J$117</f>
        <v>103426</v>
      </c>
      <c r="K28" s="44">
        <f>+PB!K$117</f>
        <v>110792</v>
      </c>
      <c r="L28" s="44">
        <f>+PB!L$117</f>
        <v>102008</v>
      </c>
      <c r="M28" s="44">
        <f>+PB!M$117</f>
        <v>109991</v>
      </c>
      <c r="N28" s="44">
        <f>+PB!N$117</f>
        <v>105782</v>
      </c>
      <c r="O28" s="44">
        <f>+PB!O$117</f>
        <v>88627</v>
      </c>
      <c r="P28" s="44">
        <f t="shared" si="2"/>
        <v>1265351</v>
      </c>
      <c r="Q28" s="41"/>
      <c r="R28" s="41"/>
      <c r="S28" s="44">
        <f>SUM($D28:D28)</f>
        <v>103727</v>
      </c>
      <c r="T28" s="44">
        <f>SUM($D28:E28)</f>
        <v>205479</v>
      </c>
      <c r="U28" s="44">
        <f>SUM($D28:F28)</f>
        <v>315027</v>
      </c>
      <c r="V28" s="44">
        <f>SUM($D28:G28)</f>
        <v>421894</v>
      </c>
      <c r="W28" s="44">
        <f>SUM($D28:H28)</f>
        <v>535730</v>
      </c>
      <c r="X28" s="44">
        <f>SUM($D28:I28)</f>
        <v>644725</v>
      </c>
      <c r="Y28" s="44">
        <f>SUM($D28:J28)</f>
        <v>748151</v>
      </c>
      <c r="Z28" s="44">
        <f>SUM($D28:K28)</f>
        <v>858943</v>
      </c>
      <c r="AA28" s="44">
        <f>SUM($D28:L28)</f>
        <v>960951</v>
      </c>
      <c r="AB28" s="44">
        <f>SUM($D28:M28)</f>
        <v>1070942</v>
      </c>
      <c r="AC28" s="44">
        <f>SUM($D28:N28)</f>
        <v>1176724</v>
      </c>
      <c r="AD28" s="44">
        <f>SUM($D28:O28)</f>
        <v>1265351</v>
      </c>
    </row>
    <row r="29" spans="1:30" s="43" customFormat="1" ht="15.1" customHeight="1">
      <c r="A29" s="63" t="s">
        <v>75</v>
      </c>
      <c r="B29" s="65" t="s">
        <v>66</v>
      </c>
      <c r="D29" s="44">
        <f>+IBA!D$117</f>
        <v>7606</v>
      </c>
      <c r="E29" s="44">
        <f>+IBA!E$117</f>
        <v>7832</v>
      </c>
      <c r="F29" s="44">
        <f>+IBA!F$117</f>
        <v>8518</v>
      </c>
      <c r="G29" s="44">
        <f>+IBA!G$117</f>
        <v>8364</v>
      </c>
      <c r="H29" s="44">
        <f>+IBA!H$117</f>
        <v>8922</v>
      </c>
      <c r="I29" s="44">
        <f>+IBA!I$117</f>
        <v>8439</v>
      </c>
      <c r="J29" s="44">
        <f>+IBA!J$117</f>
        <v>7974</v>
      </c>
      <c r="K29" s="44">
        <f>+IBA!K$117</f>
        <v>7938</v>
      </c>
      <c r="L29" s="44">
        <f>+IBA!L$117</f>
        <v>7785</v>
      </c>
      <c r="M29" s="44">
        <f>+IBA!M$117</f>
        <v>8807</v>
      </c>
      <c r="N29" s="44">
        <f>+IBA!N$117</f>
        <v>7625</v>
      </c>
      <c r="O29" s="44">
        <f>+IBA!O$117</f>
        <v>6735</v>
      </c>
      <c r="P29" s="44">
        <f t="shared" si="2"/>
        <v>96545</v>
      </c>
      <c r="Q29" s="53"/>
      <c r="R29" s="53"/>
      <c r="S29" s="44">
        <f>SUM($D29:D29)</f>
        <v>7606</v>
      </c>
      <c r="T29" s="44">
        <f>SUM($D29:E29)</f>
        <v>15438</v>
      </c>
      <c r="U29" s="44">
        <f>SUM($D29:F29)</f>
        <v>23956</v>
      </c>
      <c r="V29" s="44">
        <f>SUM($D29:G29)</f>
        <v>32320</v>
      </c>
      <c r="W29" s="44">
        <f>SUM($D29:H29)</f>
        <v>41242</v>
      </c>
      <c r="X29" s="44">
        <f>SUM($D29:I29)</f>
        <v>49681</v>
      </c>
      <c r="Y29" s="44">
        <f>SUM($D29:J29)</f>
        <v>57655</v>
      </c>
      <c r="Z29" s="44">
        <f>SUM($D29:K29)</f>
        <v>65593</v>
      </c>
      <c r="AA29" s="44">
        <f>SUM($D29:L29)</f>
        <v>73378</v>
      </c>
      <c r="AB29" s="44">
        <f>SUM($D29:M29)</f>
        <v>82185</v>
      </c>
      <c r="AC29" s="44">
        <f>SUM($D29:N29)</f>
        <v>89810</v>
      </c>
      <c r="AD29" s="44">
        <f>SUM($D29:O29)</f>
        <v>96545</v>
      </c>
    </row>
    <row r="30" spans="1:30" s="43" customFormat="1" ht="15.1" customHeight="1">
      <c r="A30" s="63" t="s">
        <v>16</v>
      </c>
      <c r="B30" s="65" t="s">
        <v>66</v>
      </c>
      <c r="D30" s="44">
        <f>+SIBC!D$117</f>
        <v>5467</v>
      </c>
      <c r="E30" s="44">
        <f>+SIBC!E$117</f>
        <v>5255</v>
      </c>
      <c r="F30" s="44">
        <f>+SIBC!F$117</f>
        <v>5622</v>
      </c>
      <c r="G30" s="44">
        <f>+SIBC!G$117</f>
        <v>5881</v>
      </c>
      <c r="H30" s="44">
        <f>+SIBC!H$117</f>
        <v>7281</v>
      </c>
      <c r="I30" s="44">
        <f>+SIBC!I$117</f>
        <v>7808</v>
      </c>
      <c r="J30" s="44">
        <f>+SIBC!J$117</f>
        <v>8030</v>
      </c>
      <c r="K30" s="44">
        <f>+SIBC!K$117</f>
        <v>8170</v>
      </c>
      <c r="L30" s="44">
        <f>+SIBC!L$117</f>
        <v>7342</v>
      </c>
      <c r="M30" s="44">
        <f>+SIBC!M$117</f>
        <v>7353</v>
      </c>
      <c r="N30" s="44">
        <f>+SIBC!N$117</f>
        <v>6084</v>
      </c>
      <c r="O30" s="44">
        <f>+SIBC!O$117</f>
        <v>4914</v>
      </c>
      <c r="P30" s="44">
        <f t="shared" si="2"/>
        <v>79207</v>
      </c>
      <c r="Q30" s="54"/>
      <c r="R30" s="54"/>
      <c r="S30" s="44">
        <f>SUM($D30:D30)</f>
        <v>5467</v>
      </c>
      <c r="T30" s="44">
        <f>SUM($D30:E30)</f>
        <v>10722</v>
      </c>
      <c r="U30" s="44">
        <f>SUM($D30:F30)</f>
        <v>16344</v>
      </c>
      <c r="V30" s="44">
        <f>SUM($D30:G30)</f>
        <v>22225</v>
      </c>
      <c r="W30" s="44">
        <f>SUM($D30:H30)</f>
        <v>29506</v>
      </c>
      <c r="X30" s="44">
        <f>SUM($D30:I30)</f>
        <v>37314</v>
      </c>
      <c r="Y30" s="44">
        <f>SUM($D30:J30)</f>
        <v>45344</v>
      </c>
      <c r="Z30" s="44">
        <f>SUM($D30:K30)</f>
        <v>53514</v>
      </c>
      <c r="AA30" s="44">
        <f>SUM($D30:L30)</f>
        <v>60856</v>
      </c>
      <c r="AB30" s="44">
        <f>SUM($D30:M30)</f>
        <v>68209</v>
      </c>
      <c r="AC30" s="44">
        <f>SUM($D30:N30)</f>
        <v>74293</v>
      </c>
      <c r="AD30" s="44">
        <f>SUM($D30:O30)</f>
        <v>79207</v>
      </c>
    </row>
    <row r="31" spans="1:30" s="43" customFormat="1" ht="15.1" customHeight="1">
      <c r="A31" s="63" t="s">
        <v>17</v>
      </c>
      <c r="B31" s="65" t="s">
        <v>66</v>
      </c>
      <c r="D31" s="44">
        <f>+TIBA!D$117</f>
        <v>27804</v>
      </c>
      <c r="E31" s="44">
        <f>+TIBA!E$117</f>
        <v>29082</v>
      </c>
      <c r="F31" s="44">
        <f>+TIBA!F$117</f>
        <v>31804</v>
      </c>
      <c r="G31" s="44">
        <f>+TIBA!G$117</f>
        <v>30847</v>
      </c>
      <c r="H31" s="44">
        <f>+TIBA!H$117</f>
        <v>32549</v>
      </c>
      <c r="I31" s="44">
        <f>+TIBA!I$117</f>
        <v>29863</v>
      </c>
      <c r="J31" s="44">
        <f>+TIBA!J$117</f>
        <v>29186</v>
      </c>
      <c r="K31" s="44">
        <f>+TIBA!K$117</f>
        <v>29922</v>
      </c>
      <c r="L31" s="44">
        <f>+TIBA!L$117</f>
        <v>29141</v>
      </c>
      <c r="M31" s="44">
        <f>+TIBA!M$117</f>
        <v>30817</v>
      </c>
      <c r="N31" s="44">
        <f>+TIBA!N$117</f>
        <v>29681</v>
      </c>
      <c r="O31" s="44">
        <f>+TIBA!O$117</f>
        <v>24602</v>
      </c>
      <c r="P31" s="44">
        <f t="shared" si="2"/>
        <v>355298</v>
      </c>
      <c r="Q31" s="54"/>
      <c r="R31" s="54"/>
      <c r="S31" s="44">
        <f>SUM($D31:D31)</f>
        <v>27804</v>
      </c>
      <c r="T31" s="44">
        <f>SUM($D31:E31)</f>
        <v>56886</v>
      </c>
      <c r="U31" s="44">
        <f>SUM($D31:F31)</f>
        <v>88690</v>
      </c>
      <c r="V31" s="44">
        <f>SUM($D31:G31)</f>
        <v>119537</v>
      </c>
      <c r="W31" s="44">
        <f>SUM($D31:H31)</f>
        <v>152086</v>
      </c>
      <c r="X31" s="44">
        <f>SUM($D31:I31)</f>
        <v>181949</v>
      </c>
      <c r="Y31" s="44">
        <f>SUM($D31:J31)</f>
        <v>211135</v>
      </c>
      <c r="Z31" s="44">
        <f>SUM($D31:K31)</f>
        <v>241057</v>
      </c>
      <c r="AA31" s="44">
        <f>SUM($D31:L31)</f>
        <v>270198</v>
      </c>
      <c r="AB31" s="44">
        <f>SUM($D31:M31)</f>
        <v>301015</v>
      </c>
      <c r="AC31" s="44">
        <f>SUM($D31:N31)</f>
        <v>330696</v>
      </c>
      <c r="AD31" s="44">
        <f>SUM($D31:O31)</f>
        <v>355298</v>
      </c>
    </row>
    <row r="32" spans="1:30" s="43" customFormat="1" ht="15.1" customHeight="1">
      <c r="A32" s="63" t="s">
        <v>12</v>
      </c>
      <c r="B32" s="65" t="s">
        <v>66</v>
      </c>
      <c r="D32" s="44">
        <f>+LQB!D$117</f>
        <v>54946</v>
      </c>
      <c r="E32" s="44">
        <f>+LQB!E$117</f>
        <v>55468</v>
      </c>
      <c r="F32" s="44">
        <f>+LQB!F$117</f>
        <v>60698</v>
      </c>
      <c r="G32" s="44">
        <f>+LQB!G$117</f>
        <v>56750</v>
      </c>
      <c r="H32" s="44">
        <f>+LQB!H$117</f>
        <v>62186</v>
      </c>
      <c r="I32" s="44">
        <f>+LQB!I$117</f>
        <v>60834</v>
      </c>
      <c r="J32" s="44">
        <f>+LQB!J$117</f>
        <v>56672</v>
      </c>
      <c r="K32" s="44">
        <f>+LQB!K$117</f>
        <v>60084</v>
      </c>
      <c r="L32" s="44">
        <f>+LQB!L$117</f>
        <v>55084</v>
      </c>
      <c r="M32" s="44">
        <f>+LQB!M$117</f>
        <v>59042</v>
      </c>
      <c r="N32" s="44">
        <f>+LQB!N$117</f>
        <v>58492</v>
      </c>
      <c r="O32" s="44">
        <f>+LQB!O$117</f>
        <v>48922</v>
      </c>
      <c r="P32" s="44">
        <f t="shared" si="2"/>
        <v>689178</v>
      </c>
      <c r="Q32" s="54"/>
      <c r="R32" s="54"/>
      <c r="S32" s="44">
        <f>SUM($D32:D32)</f>
        <v>54946</v>
      </c>
      <c r="T32" s="44">
        <f>SUM($D32:E32)</f>
        <v>110414</v>
      </c>
      <c r="U32" s="44">
        <f>SUM($D32:F32)</f>
        <v>171112</v>
      </c>
      <c r="V32" s="44">
        <f>SUM($D32:G32)</f>
        <v>227862</v>
      </c>
      <c r="W32" s="44">
        <f>SUM($D32:H32)</f>
        <v>290048</v>
      </c>
      <c r="X32" s="44">
        <f>SUM($D32:I32)</f>
        <v>350882</v>
      </c>
      <c r="Y32" s="44">
        <f>SUM($D32:J32)</f>
        <v>407554</v>
      </c>
      <c r="Z32" s="44">
        <f>SUM($D32:K32)</f>
        <v>467638</v>
      </c>
      <c r="AA32" s="44">
        <f>SUM($D32:L32)</f>
        <v>522722</v>
      </c>
      <c r="AB32" s="44">
        <f>SUM($D32:M32)</f>
        <v>581764</v>
      </c>
      <c r="AC32" s="44">
        <f>SUM($D32:N32)</f>
        <v>640256</v>
      </c>
      <c r="AD32" s="44">
        <f>SUM($D32:O32)</f>
        <v>689178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+RBW!D$117</f>
        <v>10</v>
      </c>
      <c r="E33" s="44">
        <f>+RBW!E$117</f>
        <v>11</v>
      </c>
      <c r="F33" s="44">
        <f>+RBW!F$117</f>
        <v>9</v>
      </c>
      <c r="G33" s="44">
        <f>+RBW!G$117</f>
        <v>7</v>
      </c>
      <c r="H33" s="44">
        <f>+RBW!H$117</f>
        <v>8</v>
      </c>
      <c r="I33" s="44">
        <f>+RBW!I$117</f>
        <v>4</v>
      </c>
      <c r="J33" s="44">
        <f>+RBW!J$117</f>
        <v>21</v>
      </c>
      <c r="K33" s="44">
        <f>+RBW!K$117</f>
        <v>22</v>
      </c>
      <c r="L33" s="44">
        <f>+RBW!L$117</f>
        <v>6</v>
      </c>
      <c r="M33" s="44">
        <f>+RBW!M$117</f>
        <v>12</v>
      </c>
      <c r="N33" s="44">
        <f>+RBW!N$117</f>
        <v>11</v>
      </c>
      <c r="O33" s="44">
        <f>+RBW!O$117</f>
        <v>12</v>
      </c>
      <c r="P33" s="44">
        <f t="shared" si="2"/>
        <v>133</v>
      </c>
      <c r="Q33" s="41"/>
      <c r="R33" s="41"/>
      <c r="S33" s="44">
        <f>SUM($D33:D33)</f>
        <v>10</v>
      </c>
      <c r="T33" s="44">
        <f>SUM($D33:E33)</f>
        <v>21</v>
      </c>
      <c r="U33" s="44">
        <f>SUM($D33:F33)</f>
        <v>30</v>
      </c>
      <c r="V33" s="44">
        <f>SUM($D33:G33)</f>
        <v>37</v>
      </c>
      <c r="W33" s="44">
        <f>SUM($D33:H33)</f>
        <v>45</v>
      </c>
      <c r="X33" s="44">
        <f>SUM($D33:I33)</f>
        <v>49</v>
      </c>
      <c r="Y33" s="44">
        <f>SUM($D33:J33)</f>
        <v>70</v>
      </c>
      <c r="Z33" s="44">
        <f>SUM($D33:K33)</f>
        <v>92</v>
      </c>
      <c r="AA33" s="44">
        <f>SUM($D33:L33)</f>
        <v>98</v>
      </c>
      <c r="AB33" s="44">
        <f>SUM($D33:M33)</f>
        <v>110</v>
      </c>
      <c r="AC33" s="44">
        <f>SUM($D33:N33)</f>
        <v>121</v>
      </c>
      <c r="AD33" s="44">
        <f>SUM($D33:O33)</f>
        <v>133</v>
      </c>
    </row>
    <row r="34" spans="1:30" s="43" customFormat="1" ht="15.1" customHeight="1">
      <c r="A34" s="63" t="s">
        <v>18</v>
      </c>
      <c r="B34" s="65" t="s">
        <v>66</v>
      </c>
      <c r="D34" s="44">
        <f>+WPB!D$117</f>
        <v>0</v>
      </c>
      <c r="E34" s="44">
        <f>+WPB!E$117</f>
        <v>0</v>
      </c>
      <c r="F34" s="44">
        <f>+WPB!F$117</f>
        <v>0</v>
      </c>
      <c r="G34" s="44">
        <f>+WPB!G$117</f>
        <v>0</v>
      </c>
      <c r="H34" s="44">
        <f>+WPB!H$117</f>
        <v>0</v>
      </c>
      <c r="I34" s="44">
        <f>+WPB!I$117</f>
        <v>0</v>
      </c>
      <c r="J34" s="44">
        <f>+WPB!J$117</f>
        <v>0</v>
      </c>
      <c r="K34" s="44">
        <f>+WPB!K$117</f>
        <v>0</v>
      </c>
      <c r="L34" s="44">
        <f>+WPB!L$117</f>
        <v>0</v>
      </c>
      <c r="M34" s="44">
        <f>+WPB!M$117</f>
        <v>0</v>
      </c>
      <c r="N34" s="44">
        <f>+WPB!N$117</f>
        <v>0</v>
      </c>
      <c r="O34" s="44">
        <f>+WPB!O$117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P35" si="3">SUM(D24:D34)</f>
        <v>543789</v>
      </c>
      <c r="E35" s="44">
        <f t="shared" si="3"/>
        <v>547082</v>
      </c>
      <c r="F35" s="44">
        <f t="shared" si="3"/>
        <v>596861</v>
      </c>
      <c r="G35" s="44">
        <f t="shared" si="3"/>
        <v>573024</v>
      </c>
      <c r="H35" s="44">
        <f t="shared" si="3"/>
        <v>583894</v>
      </c>
      <c r="I35" s="44">
        <f t="shared" si="3"/>
        <v>565118</v>
      </c>
      <c r="J35" s="44">
        <f t="shared" si="3"/>
        <v>505588</v>
      </c>
      <c r="K35" s="44">
        <f t="shared" si="3"/>
        <v>574067</v>
      </c>
      <c r="L35" s="44">
        <f t="shared" si="3"/>
        <v>524903</v>
      </c>
      <c r="M35" s="44">
        <f t="shared" si="3"/>
        <v>569749</v>
      </c>
      <c r="N35" s="44">
        <f t="shared" si="3"/>
        <v>545344</v>
      </c>
      <c r="O35" s="44">
        <f t="shared" si="3"/>
        <v>446357</v>
      </c>
      <c r="P35" s="44">
        <f t="shared" si="3"/>
        <v>6575776</v>
      </c>
      <c r="Q35" s="54"/>
      <c r="R35" s="54"/>
      <c r="S35" s="44">
        <f>SUM($D35:D35)</f>
        <v>543789</v>
      </c>
      <c r="T35" s="44">
        <f>SUM($D35:E35)</f>
        <v>1090871</v>
      </c>
      <c r="U35" s="44">
        <f>SUM($D35:F35)</f>
        <v>1687732</v>
      </c>
      <c r="V35" s="44">
        <f>SUM($D35:G35)</f>
        <v>2260756</v>
      </c>
      <c r="W35" s="44">
        <f>SUM($D35:H35)</f>
        <v>2844650</v>
      </c>
      <c r="X35" s="44">
        <f>SUM($D35:I35)</f>
        <v>3409768</v>
      </c>
      <c r="Y35" s="44">
        <f>SUM($D35:J35)</f>
        <v>3915356</v>
      </c>
      <c r="Z35" s="44">
        <f>SUM($D35:K35)</f>
        <v>4489423</v>
      </c>
      <c r="AA35" s="44">
        <f>SUM($D35:L35)</f>
        <v>5014326</v>
      </c>
      <c r="AB35" s="44">
        <f>SUM($D35:M35)</f>
        <v>5584075</v>
      </c>
      <c r="AC35" s="44">
        <f>SUM($D35:N35)</f>
        <v>6129419</v>
      </c>
      <c r="AD35" s="44">
        <f>SUM($D35:O35)</f>
        <v>6575776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+AMB!D$135</f>
        <v>1002</v>
      </c>
      <c r="E37" s="44">
        <f>+AMB!E$135</f>
        <v>1031</v>
      </c>
      <c r="F37" s="44">
        <f>+AMB!F$135</f>
        <v>1118</v>
      </c>
      <c r="G37" s="44">
        <f>+AMB!G$135</f>
        <v>0</v>
      </c>
      <c r="H37" s="44">
        <f>+AMB!H$135</f>
        <v>0</v>
      </c>
      <c r="I37" s="44">
        <f>+AMB!I$135</f>
        <v>0</v>
      </c>
      <c r="J37" s="44">
        <f>+AMB!J$135</f>
        <v>0</v>
      </c>
      <c r="K37" s="44">
        <f>+AMB!K$135</f>
        <v>0</v>
      </c>
      <c r="L37" s="44">
        <f>+AMB!L$135</f>
        <v>0</v>
      </c>
      <c r="M37" s="44">
        <f>+AMB!M$135</f>
        <v>0</v>
      </c>
      <c r="N37" s="44">
        <f>+AMB!N$135</f>
        <v>0</v>
      </c>
      <c r="O37" s="44">
        <f>+AMB!O$135</f>
        <v>0</v>
      </c>
      <c r="P37" s="44">
        <f t="shared" ref="P37:P47" si="4">SUM(D37:O37)</f>
        <v>3151</v>
      </c>
      <c r="Q37" s="53"/>
      <c r="R37" s="53"/>
      <c r="S37" s="44">
        <f>SUM($D37:D37)</f>
        <v>1002</v>
      </c>
      <c r="T37" s="44">
        <f>SUM($D37:E37)</f>
        <v>2033</v>
      </c>
      <c r="U37" s="44">
        <f>SUM($D37:F37)</f>
        <v>3151</v>
      </c>
      <c r="V37" s="44">
        <f>SUM($D37:G37)</f>
        <v>3151</v>
      </c>
      <c r="W37" s="44">
        <f>SUM($D37:H37)</f>
        <v>3151</v>
      </c>
      <c r="X37" s="44">
        <f>SUM($D37:I37)</f>
        <v>3151</v>
      </c>
      <c r="Y37" s="44">
        <f>SUM($D37:J37)</f>
        <v>3151</v>
      </c>
      <c r="Z37" s="44">
        <f>SUM($D37:K37)</f>
        <v>3151</v>
      </c>
      <c r="AA37" s="44">
        <f>SUM($D37:L37)</f>
        <v>3151</v>
      </c>
      <c r="AB37" s="44">
        <f>SUM($D37:M37)</f>
        <v>3151</v>
      </c>
      <c r="AC37" s="44">
        <f>SUM($D37:N37)</f>
        <v>3151</v>
      </c>
      <c r="AD37" s="44">
        <f>SUM($D37:O37)</f>
        <v>3151</v>
      </c>
    </row>
    <row r="38" spans="1:30" s="43" customFormat="1" ht="15.1" customHeight="1">
      <c r="A38" s="63" t="s">
        <v>10</v>
      </c>
      <c r="B38" s="65" t="s">
        <v>8</v>
      </c>
      <c r="D38" s="44">
        <f>+BWB!D$135</f>
        <v>297</v>
      </c>
      <c r="E38" s="44">
        <f>+BWB!E$135</f>
        <v>354</v>
      </c>
      <c r="F38" s="44">
        <f>+BWB!F$135</f>
        <v>456</v>
      </c>
      <c r="G38" s="44">
        <f>+BWB!G$135</f>
        <v>541</v>
      </c>
      <c r="H38" s="44">
        <f>+BWB!H$135</f>
        <v>853</v>
      </c>
      <c r="I38" s="44">
        <f>+BWB!I$135</f>
        <v>860</v>
      </c>
      <c r="J38" s="44">
        <f>+BWB!J$135</f>
        <v>838</v>
      </c>
      <c r="K38" s="44">
        <f>+BWB!K$135</f>
        <v>682</v>
      </c>
      <c r="L38" s="44">
        <f>+BWB!L$135</f>
        <v>586</v>
      </c>
      <c r="M38" s="44">
        <f>+BWB!M$135</f>
        <v>611</v>
      </c>
      <c r="N38" s="44">
        <f>+BWB!N$135</f>
        <v>694</v>
      </c>
      <c r="O38" s="44">
        <f>+BWB!O$135</f>
        <v>355</v>
      </c>
      <c r="P38" s="44">
        <f t="shared" si="4"/>
        <v>7127</v>
      </c>
      <c r="Q38" s="54"/>
      <c r="R38" s="54"/>
      <c r="S38" s="44">
        <f>SUM($D38:D38)</f>
        <v>297</v>
      </c>
      <c r="T38" s="44">
        <f>SUM($D38:E38)</f>
        <v>651</v>
      </c>
      <c r="U38" s="44">
        <f>SUM($D38:F38)</f>
        <v>1107</v>
      </c>
      <c r="V38" s="44">
        <f>SUM($D38:G38)</f>
        <v>1648</v>
      </c>
      <c r="W38" s="44">
        <f>SUM($D38:H38)</f>
        <v>2501</v>
      </c>
      <c r="X38" s="44">
        <f>SUM($D38:I38)</f>
        <v>3361</v>
      </c>
      <c r="Y38" s="44">
        <f>SUM($D38:J38)</f>
        <v>4199</v>
      </c>
      <c r="Z38" s="44">
        <f>SUM($D38:K38)</f>
        <v>4881</v>
      </c>
      <c r="AA38" s="44">
        <f>SUM($D38:L38)</f>
        <v>5467</v>
      </c>
      <c r="AB38" s="44">
        <f>SUM($D38:M38)</f>
        <v>6078</v>
      </c>
      <c r="AC38" s="44">
        <f>SUM($D38:N38)</f>
        <v>6772</v>
      </c>
      <c r="AD38" s="44">
        <f>SUM($D38:O38)</f>
        <v>7127</v>
      </c>
    </row>
    <row r="39" spans="1:30" s="43" customFormat="1" ht="15.1" customHeight="1">
      <c r="A39" s="63" t="s">
        <v>11</v>
      </c>
      <c r="B39" s="65" t="s">
        <v>8</v>
      </c>
      <c r="D39" s="44">
        <f>+DWT!D$135</f>
        <v>4406</v>
      </c>
      <c r="E39" s="44">
        <f>+DWT!E$135</f>
        <v>3938</v>
      </c>
      <c r="F39" s="44">
        <f>+DWT!F$135</f>
        <v>3943</v>
      </c>
      <c r="G39" s="44">
        <f>+DWT!G$135</f>
        <v>4095</v>
      </c>
      <c r="H39" s="44">
        <f>+DWT!H$135</f>
        <v>4096</v>
      </c>
      <c r="I39" s="44">
        <f>+DWT!I$135</f>
        <v>4157</v>
      </c>
      <c r="J39" s="44">
        <f>+DWT!J$135</f>
        <v>4242</v>
      </c>
      <c r="K39" s="44">
        <f>+DWT!K$135</f>
        <v>4537</v>
      </c>
      <c r="L39" s="44">
        <f>+DWT!L$135</f>
        <v>3836</v>
      </c>
      <c r="M39" s="44">
        <f>+DWT!M$135</f>
        <v>4045</v>
      </c>
      <c r="N39" s="44">
        <f>+DWT!N$135</f>
        <v>3709</v>
      </c>
      <c r="O39" s="44">
        <f>+DWT!O$135</f>
        <v>3674</v>
      </c>
      <c r="P39" s="44">
        <f t="shared" si="4"/>
        <v>48678</v>
      </c>
      <c r="Q39" s="54"/>
      <c r="R39" s="54"/>
      <c r="S39" s="44">
        <f>SUM($D39:D39)</f>
        <v>4406</v>
      </c>
      <c r="T39" s="44">
        <f>SUM($D39:E39)</f>
        <v>8344</v>
      </c>
      <c r="U39" s="44">
        <f>SUM($D39:F39)</f>
        <v>12287</v>
      </c>
      <c r="V39" s="44">
        <f>SUM($D39:G39)</f>
        <v>16382</v>
      </c>
      <c r="W39" s="44">
        <f>SUM($D39:H39)</f>
        <v>20478</v>
      </c>
      <c r="X39" s="44">
        <f>SUM($D39:I39)</f>
        <v>24635</v>
      </c>
      <c r="Y39" s="44">
        <f>SUM($D39:J39)</f>
        <v>28877</v>
      </c>
      <c r="Z39" s="44">
        <f>SUM($D39:K39)</f>
        <v>33414</v>
      </c>
      <c r="AA39" s="44">
        <f>SUM($D39:L39)</f>
        <v>37250</v>
      </c>
      <c r="AB39" s="44">
        <f>SUM($D39:M39)</f>
        <v>41295</v>
      </c>
      <c r="AC39" s="44">
        <f>SUM($D39:N39)</f>
        <v>45004</v>
      </c>
      <c r="AD39" s="44">
        <f>SUM($D39:O39)</f>
        <v>48678</v>
      </c>
    </row>
    <row r="40" spans="1:30" s="43" customFormat="1" ht="15.1" customHeight="1">
      <c r="A40" s="63" t="s">
        <v>13</v>
      </c>
      <c r="B40" s="65" t="s">
        <v>8</v>
      </c>
      <c r="D40" s="44">
        <f>+OGB!D$135</f>
        <v>27</v>
      </c>
      <c r="E40" s="44">
        <f>+OGB!E$135</f>
        <v>33</v>
      </c>
      <c r="F40" s="44">
        <f>+OGB!F$135</f>
        <v>17</v>
      </c>
      <c r="G40" s="44">
        <f>+OGB!G$135</f>
        <v>0</v>
      </c>
      <c r="H40" s="44">
        <f>+OGB!H$135</f>
        <v>36</v>
      </c>
      <c r="I40" s="44">
        <f>+OGB!I$135</f>
        <v>64</v>
      </c>
      <c r="J40" s="44">
        <f>+OGB!J$135</f>
        <v>21</v>
      </c>
      <c r="K40" s="44">
        <f>+OGB!K$135</f>
        <v>0</v>
      </c>
      <c r="L40" s="44">
        <f>+OGB!L$135</f>
        <v>0</v>
      </c>
      <c r="M40" s="44">
        <f>+OGB!M$135</f>
        <v>0</v>
      </c>
      <c r="N40" s="44">
        <f>+OGB!N$135</f>
        <v>0</v>
      </c>
      <c r="O40" s="44">
        <f>+OGB!O$135</f>
        <v>0</v>
      </c>
      <c r="P40" s="44">
        <f t="shared" si="4"/>
        <v>198</v>
      </c>
      <c r="Q40" s="54"/>
      <c r="R40" s="54"/>
      <c r="S40" s="44">
        <f>SUM($D40:D40)</f>
        <v>27</v>
      </c>
      <c r="T40" s="44">
        <f>SUM($D40:E40)</f>
        <v>60</v>
      </c>
      <c r="U40" s="44">
        <f>SUM($D40:F40)</f>
        <v>77</v>
      </c>
      <c r="V40" s="44">
        <f>SUM($D40:G40)</f>
        <v>77</v>
      </c>
      <c r="W40" s="44">
        <f>SUM($D40:H40)</f>
        <v>113</v>
      </c>
      <c r="X40" s="44">
        <f>SUM($D40:I40)</f>
        <v>177</v>
      </c>
      <c r="Y40" s="44">
        <f>SUM($D40:J40)</f>
        <v>198</v>
      </c>
      <c r="Z40" s="44">
        <f>SUM($D40:K40)</f>
        <v>198</v>
      </c>
      <c r="AA40" s="44">
        <f>SUM($D40:L40)</f>
        <v>198</v>
      </c>
      <c r="AB40" s="44">
        <f>SUM($D40:M40)</f>
        <v>198</v>
      </c>
      <c r="AC40" s="44">
        <f>SUM($D40:N40)</f>
        <v>198</v>
      </c>
      <c r="AD40" s="44">
        <f>SUM($D40:O40)</f>
        <v>198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+PB!D$135</f>
        <v>2398</v>
      </c>
      <c r="E41" s="44">
        <f>+PB!E$135</f>
        <v>2474</v>
      </c>
      <c r="F41" s="44">
        <f>+PB!F$135</f>
        <v>2412</v>
      </c>
      <c r="G41" s="44">
        <f>+PB!G$135</f>
        <v>2374</v>
      </c>
      <c r="H41" s="44">
        <f>+PB!H$135</f>
        <v>2554</v>
      </c>
      <c r="I41" s="44">
        <f>+PB!I$135</f>
        <v>2310</v>
      </c>
      <c r="J41" s="44">
        <f>+PB!J$135</f>
        <v>2564</v>
      </c>
      <c r="K41" s="44">
        <f>+PB!K$135</f>
        <v>2944</v>
      </c>
      <c r="L41" s="44">
        <f>+PB!L$135</f>
        <v>2756</v>
      </c>
      <c r="M41" s="44">
        <f>+PB!M$135</f>
        <v>2714</v>
      </c>
      <c r="N41" s="44">
        <f>+PB!N$135</f>
        <v>2290</v>
      </c>
      <c r="O41" s="44">
        <f>+PB!O$135</f>
        <v>2454</v>
      </c>
      <c r="P41" s="44">
        <f t="shared" si="4"/>
        <v>30244</v>
      </c>
      <c r="Q41" s="41"/>
      <c r="R41" s="41"/>
      <c r="S41" s="44">
        <f>SUM($D41:D41)</f>
        <v>2398</v>
      </c>
      <c r="T41" s="44">
        <f>SUM($D41:E41)</f>
        <v>4872</v>
      </c>
      <c r="U41" s="44">
        <f>SUM($D41:F41)</f>
        <v>7284</v>
      </c>
      <c r="V41" s="44">
        <f>SUM($D41:G41)</f>
        <v>9658</v>
      </c>
      <c r="W41" s="44">
        <f>SUM($D41:H41)</f>
        <v>12212</v>
      </c>
      <c r="X41" s="44">
        <f>SUM($D41:I41)</f>
        <v>14522</v>
      </c>
      <c r="Y41" s="44">
        <f>SUM($D41:J41)</f>
        <v>17086</v>
      </c>
      <c r="Z41" s="44">
        <f>SUM($D41:K41)</f>
        <v>20030</v>
      </c>
      <c r="AA41" s="44">
        <f>SUM($D41:L41)</f>
        <v>22786</v>
      </c>
      <c r="AB41" s="44">
        <f>SUM($D41:M41)</f>
        <v>25500</v>
      </c>
      <c r="AC41" s="44">
        <f>SUM($D41:N41)</f>
        <v>27790</v>
      </c>
      <c r="AD41" s="44">
        <f>SUM($D41:O41)</f>
        <v>30244</v>
      </c>
    </row>
    <row r="42" spans="1:30" s="43" customFormat="1" ht="15.1" customHeight="1">
      <c r="A42" s="63" t="s">
        <v>75</v>
      </c>
      <c r="B42" s="65" t="s">
        <v>8</v>
      </c>
      <c r="D42" s="44">
        <f>+IBA!D$135</f>
        <v>1119</v>
      </c>
      <c r="E42" s="44">
        <f>+IBA!E$135</f>
        <v>1465</v>
      </c>
      <c r="F42" s="44">
        <f>+IBA!F$135</f>
        <v>1292</v>
      </c>
      <c r="G42" s="44">
        <f>+IBA!G$135</f>
        <v>1607</v>
      </c>
      <c r="H42" s="44">
        <f>+IBA!H$135</f>
        <v>4378</v>
      </c>
      <c r="I42" s="44">
        <f>+IBA!I$135</f>
        <v>7083</v>
      </c>
      <c r="J42" s="44">
        <f>+IBA!J$135</f>
        <v>8361</v>
      </c>
      <c r="K42" s="44">
        <f>+IBA!K$135</f>
        <v>9347</v>
      </c>
      <c r="L42" s="44">
        <f>+IBA!L$135</f>
        <v>5564</v>
      </c>
      <c r="M42" s="44">
        <f>+IBA!M$135</f>
        <v>2742</v>
      </c>
      <c r="N42" s="44">
        <f>+IBA!N$135</f>
        <v>1272</v>
      </c>
      <c r="O42" s="44">
        <f>+IBA!O$135</f>
        <v>972</v>
      </c>
      <c r="P42" s="44">
        <f t="shared" si="4"/>
        <v>45202</v>
      </c>
      <c r="Q42" s="53"/>
      <c r="R42" s="53"/>
      <c r="S42" s="44">
        <f>SUM($D42:D42)</f>
        <v>1119</v>
      </c>
      <c r="T42" s="44">
        <f>SUM($D42:E42)</f>
        <v>2584</v>
      </c>
      <c r="U42" s="44">
        <f>SUM($D42:F42)</f>
        <v>3876</v>
      </c>
      <c r="V42" s="44">
        <f>SUM($D42:G42)</f>
        <v>5483</v>
      </c>
      <c r="W42" s="44">
        <f>SUM($D42:H42)</f>
        <v>9861</v>
      </c>
      <c r="X42" s="44">
        <f>SUM($D42:I42)</f>
        <v>16944</v>
      </c>
      <c r="Y42" s="44">
        <f>SUM($D42:J42)</f>
        <v>25305</v>
      </c>
      <c r="Z42" s="44">
        <f>SUM($D42:K42)</f>
        <v>34652</v>
      </c>
      <c r="AA42" s="44">
        <f>SUM($D42:L42)</f>
        <v>40216</v>
      </c>
      <c r="AB42" s="44">
        <f>SUM($D42:M42)</f>
        <v>42958</v>
      </c>
      <c r="AC42" s="44">
        <f>SUM($D42:N42)</f>
        <v>44230</v>
      </c>
      <c r="AD42" s="44">
        <f>SUM($D42:O42)</f>
        <v>45202</v>
      </c>
    </row>
    <row r="43" spans="1:30" s="43" customFormat="1" ht="15.1" customHeight="1">
      <c r="A43" s="63" t="s">
        <v>16</v>
      </c>
      <c r="B43" s="65" t="s">
        <v>8</v>
      </c>
      <c r="D43" s="44">
        <f>+SIBC!D$135</f>
        <v>0</v>
      </c>
      <c r="E43" s="44">
        <f>+SIBC!E$135</f>
        <v>0</v>
      </c>
      <c r="F43" s="44">
        <f>+SIBC!F$135</f>
        <v>0</v>
      </c>
      <c r="G43" s="44">
        <f>+SIBC!G$135</f>
        <v>0</v>
      </c>
      <c r="H43" s="44">
        <f>+SIBC!H$135</f>
        <v>0</v>
      </c>
      <c r="I43" s="44">
        <f>+SIBC!I$135</f>
        <v>0</v>
      </c>
      <c r="J43" s="44">
        <f>+SIBC!J$135</f>
        <v>0</v>
      </c>
      <c r="K43" s="44">
        <f>+SIBC!K$135</f>
        <v>0</v>
      </c>
      <c r="L43" s="44">
        <f>+SIBC!L$135</f>
        <v>0</v>
      </c>
      <c r="M43" s="44">
        <f>+SIBC!M$135</f>
        <v>0</v>
      </c>
      <c r="N43" s="44">
        <f>+SIBC!N$135</f>
        <v>0</v>
      </c>
      <c r="O43" s="44">
        <f>+SIBC!O$135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+TIBA!D$135</f>
        <v>0</v>
      </c>
      <c r="E44" s="44">
        <f>+TIBA!E$135</f>
        <v>0</v>
      </c>
      <c r="F44" s="44">
        <f>+TIBA!F$135</f>
        <v>0</v>
      </c>
      <c r="G44" s="44">
        <f>+TIBA!G$135</f>
        <v>0</v>
      </c>
      <c r="H44" s="44">
        <f>+TIBA!H$135</f>
        <v>0</v>
      </c>
      <c r="I44" s="44">
        <f>+TIBA!I$135</f>
        <v>0</v>
      </c>
      <c r="J44" s="44">
        <f>+TIBA!J$135</f>
        <v>0</v>
      </c>
      <c r="K44" s="44">
        <f>+TIBA!K$135</f>
        <v>0</v>
      </c>
      <c r="L44" s="44">
        <f>+TIBA!L$135</f>
        <v>0</v>
      </c>
      <c r="M44" s="44">
        <f>+TIBA!M$135</f>
        <v>0</v>
      </c>
      <c r="N44" s="44">
        <f>+TIBA!N$135</f>
        <v>0</v>
      </c>
      <c r="O44" s="44">
        <f>+TIBA!O$135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+LQB!D$135</f>
        <v>340</v>
      </c>
      <c r="E45" s="44">
        <f>+LQB!E$135</f>
        <v>432</v>
      </c>
      <c r="F45" s="44">
        <f>+LQB!F$135</f>
        <v>524</v>
      </c>
      <c r="G45" s="44">
        <f>+LQB!G$135</f>
        <v>656</v>
      </c>
      <c r="H45" s="44">
        <f>+LQB!H$135</f>
        <v>872</v>
      </c>
      <c r="I45" s="44">
        <f>+LQB!I$135</f>
        <v>704</v>
      </c>
      <c r="J45" s="44">
        <f>+LQB!J$135</f>
        <v>868</v>
      </c>
      <c r="K45" s="44">
        <f>+LQB!K$135</f>
        <v>832</v>
      </c>
      <c r="L45" s="44">
        <f>+LQB!L$135</f>
        <v>840</v>
      </c>
      <c r="M45" s="44">
        <f>+LQB!M$135</f>
        <v>822</v>
      </c>
      <c r="N45" s="44">
        <f>+LQB!N$135</f>
        <v>594</v>
      </c>
      <c r="O45" s="44">
        <f>+LQB!O$135</f>
        <v>442</v>
      </c>
      <c r="P45" s="44">
        <f t="shared" si="4"/>
        <v>7926</v>
      </c>
      <c r="Q45" s="54"/>
      <c r="R45" s="54"/>
      <c r="S45" s="44">
        <f>SUM($D45:D45)</f>
        <v>340</v>
      </c>
      <c r="T45" s="44">
        <f>SUM($D45:E45)</f>
        <v>772</v>
      </c>
      <c r="U45" s="44">
        <f>SUM($D45:F45)</f>
        <v>1296</v>
      </c>
      <c r="V45" s="44">
        <f>SUM($D45:G45)</f>
        <v>1952</v>
      </c>
      <c r="W45" s="44">
        <f>SUM($D45:H45)</f>
        <v>2824</v>
      </c>
      <c r="X45" s="44">
        <f>SUM($D45:I45)</f>
        <v>3528</v>
      </c>
      <c r="Y45" s="44">
        <f>SUM($D45:J45)</f>
        <v>4396</v>
      </c>
      <c r="Z45" s="44">
        <f>SUM($D45:K45)</f>
        <v>5228</v>
      </c>
      <c r="AA45" s="44">
        <f>SUM($D45:L45)</f>
        <v>6068</v>
      </c>
      <c r="AB45" s="44">
        <f>SUM($D45:M45)</f>
        <v>6890</v>
      </c>
      <c r="AC45" s="44">
        <f>SUM($D45:N45)</f>
        <v>7484</v>
      </c>
      <c r="AD45" s="44">
        <f>SUM($D45:O45)</f>
        <v>7926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+RBW!D$135</f>
        <v>792</v>
      </c>
      <c r="E46" s="44">
        <f>+RBW!E$135</f>
        <v>752</v>
      </c>
      <c r="F46" s="44">
        <f>+RBW!F$135</f>
        <v>1056</v>
      </c>
      <c r="G46" s="44">
        <f>+RBW!G$135</f>
        <v>1842</v>
      </c>
      <c r="H46" s="44">
        <f>+RBW!H$135</f>
        <v>3138</v>
      </c>
      <c r="I46" s="44">
        <f>+RBW!I$135</f>
        <v>3590</v>
      </c>
      <c r="J46" s="44">
        <f>+RBW!J$135</f>
        <v>3822</v>
      </c>
      <c r="K46" s="44">
        <f>+RBW!K$135</f>
        <v>3724</v>
      </c>
      <c r="L46" s="44">
        <f>+RBW!L$135</f>
        <v>3674</v>
      </c>
      <c r="M46" s="44">
        <f>+RBW!M$135</f>
        <v>3138</v>
      </c>
      <c r="N46" s="44">
        <f>+RBW!N$135</f>
        <v>1250</v>
      </c>
      <c r="O46" s="44">
        <f>+RBW!O$135</f>
        <v>1114</v>
      </c>
      <c r="P46" s="44">
        <f t="shared" si="4"/>
        <v>27892</v>
      </c>
      <c r="Q46" s="41"/>
      <c r="R46" s="41"/>
      <c r="S46" s="44">
        <f>SUM($D46:D46)</f>
        <v>792</v>
      </c>
      <c r="T46" s="44">
        <f>SUM($D46:E46)</f>
        <v>1544</v>
      </c>
      <c r="U46" s="44">
        <f>SUM($D46:F46)</f>
        <v>2600</v>
      </c>
      <c r="V46" s="44">
        <f>SUM($D46:G46)</f>
        <v>4442</v>
      </c>
      <c r="W46" s="44">
        <f>SUM($D46:H46)</f>
        <v>7580</v>
      </c>
      <c r="X46" s="44">
        <f>SUM($D46:I46)</f>
        <v>11170</v>
      </c>
      <c r="Y46" s="44">
        <f>SUM($D46:J46)</f>
        <v>14992</v>
      </c>
      <c r="Z46" s="44">
        <f>SUM($D46:K46)</f>
        <v>18716</v>
      </c>
      <c r="AA46" s="44">
        <f>SUM($D46:L46)</f>
        <v>22390</v>
      </c>
      <c r="AB46" s="44">
        <f>SUM($D46:M46)</f>
        <v>25528</v>
      </c>
      <c r="AC46" s="44">
        <f>SUM($D46:N46)</f>
        <v>26778</v>
      </c>
      <c r="AD46" s="44">
        <f>SUM($D46:O46)</f>
        <v>27892</v>
      </c>
    </row>
    <row r="47" spans="1:30" s="43" customFormat="1" ht="15.1" customHeight="1">
      <c r="A47" s="63" t="s">
        <v>18</v>
      </c>
      <c r="B47" s="65" t="s">
        <v>8</v>
      </c>
      <c r="D47" s="44">
        <f>+WPB!D$135</f>
        <v>0</v>
      </c>
      <c r="E47" s="44">
        <f>+WPB!E$135</f>
        <v>0</v>
      </c>
      <c r="F47" s="44">
        <f>+WPB!F$135</f>
        <v>0</v>
      </c>
      <c r="G47" s="44">
        <f>+WPB!G$135</f>
        <v>0</v>
      </c>
      <c r="H47" s="44">
        <f>+WPB!H$135</f>
        <v>0</v>
      </c>
      <c r="I47" s="44">
        <f>+WPB!I$135</f>
        <v>0</v>
      </c>
      <c r="J47" s="44">
        <f>+WPB!J$135</f>
        <v>0</v>
      </c>
      <c r="K47" s="44">
        <f>+WPB!K$135</f>
        <v>0</v>
      </c>
      <c r="L47" s="44">
        <f>+WPB!L$135</f>
        <v>0</v>
      </c>
      <c r="M47" s="44">
        <f>+WPB!M$135</f>
        <v>0</v>
      </c>
      <c r="N47" s="44">
        <f>+WPB!N$135</f>
        <v>0</v>
      </c>
      <c r="O47" s="44">
        <f>+WPB!O$135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10381</v>
      </c>
      <c r="E48" s="44">
        <f t="shared" si="5"/>
        <v>10479</v>
      </c>
      <c r="F48" s="44">
        <f t="shared" si="5"/>
        <v>10818</v>
      </c>
      <c r="G48" s="44">
        <f t="shared" si="5"/>
        <v>11115</v>
      </c>
      <c r="H48" s="44">
        <f t="shared" si="5"/>
        <v>15927</v>
      </c>
      <c r="I48" s="44">
        <f t="shared" si="5"/>
        <v>18768</v>
      </c>
      <c r="J48" s="44">
        <f t="shared" si="5"/>
        <v>20716</v>
      </c>
      <c r="K48" s="44">
        <f t="shared" si="5"/>
        <v>22066</v>
      </c>
      <c r="L48" s="44">
        <f t="shared" si="5"/>
        <v>17256</v>
      </c>
      <c r="M48" s="44">
        <f t="shared" si="5"/>
        <v>14072</v>
      </c>
      <c r="N48" s="44">
        <f t="shared" si="5"/>
        <v>9809</v>
      </c>
      <c r="O48" s="44">
        <f t="shared" si="5"/>
        <v>9011</v>
      </c>
      <c r="P48" s="44">
        <f t="shared" si="5"/>
        <v>170418</v>
      </c>
      <c r="Q48" s="54"/>
      <c r="R48" s="54"/>
      <c r="S48" s="44">
        <f>SUM($D48:D48)</f>
        <v>10381</v>
      </c>
      <c r="T48" s="44">
        <f>SUM($D48:E48)</f>
        <v>20860</v>
      </c>
      <c r="U48" s="44">
        <f>SUM($D48:F48)</f>
        <v>31678</v>
      </c>
      <c r="V48" s="44">
        <f>SUM($D48:G48)</f>
        <v>42793</v>
      </c>
      <c r="W48" s="44">
        <f>SUM($D48:H48)</f>
        <v>58720</v>
      </c>
      <c r="X48" s="44">
        <f>SUM($D48:I48)</f>
        <v>77488</v>
      </c>
      <c r="Y48" s="44">
        <f>SUM($D48:J48)</f>
        <v>98204</v>
      </c>
      <c r="Z48" s="44">
        <f>SUM($D48:K48)</f>
        <v>120270</v>
      </c>
      <c r="AA48" s="44">
        <f>SUM($D48:L48)</f>
        <v>137526</v>
      </c>
      <c r="AB48" s="44">
        <f>SUM($D48:M48)</f>
        <v>151598</v>
      </c>
      <c r="AC48" s="44">
        <f>SUM($D48:N48)</f>
        <v>161407</v>
      </c>
      <c r="AD48" s="44">
        <f>SUM($D48:O48)</f>
        <v>170418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 t="shared" ref="D50:O60" si="6">SUM(D11+D24+D37)</f>
        <v>574677</v>
      </c>
      <c r="E50" s="44">
        <f t="shared" si="6"/>
        <v>570838</v>
      </c>
      <c r="F50" s="44">
        <f t="shared" si="6"/>
        <v>649680</v>
      </c>
      <c r="G50" s="44">
        <f t="shared" si="6"/>
        <v>620204</v>
      </c>
      <c r="H50" s="44">
        <f t="shared" si="6"/>
        <v>636692</v>
      </c>
      <c r="I50" s="44">
        <f t="shared" si="6"/>
        <v>626157</v>
      </c>
      <c r="J50" s="44">
        <f t="shared" si="6"/>
        <v>594763</v>
      </c>
      <c r="K50" s="44">
        <f t="shared" si="6"/>
        <v>666329</v>
      </c>
      <c r="L50" s="44">
        <f t="shared" si="6"/>
        <v>593658</v>
      </c>
      <c r="M50" s="44">
        <f t="shared" si="6"/>
        <v>630631</v>
      </c>
      <c r="N50" s="44">
        <f t="shared" si="6"/>
        <v>599266</v>
      </c>
      <c r="O50" s="44">
        <f t="shared" si="6"/>
        <v>547407</v>
      </c>
      <c r="P50" s="44">
        <f t="shared" ref="P50:P60" si="7">SUM(D50:O50)</f>
        <v>7310302</v>
      </c>
      <c r="Q50" s="53"/>
      <c r="R50" s="53"/>
      <c r="S50" s="44">
        <f>SUM($D50:D50)</f>
        <v>574677</v>
      </c>
      <c r="T50" s="44">
        <f>SUM($D50:E50)</f>
        <v>1145515</v>
      </c>
      <c r="U50" s="44">
        <f>SUM($D50:F50)</f>
        <v>1795195</v>
      </c>
      <c r="V50" s="44">
        <f>SUM($D50:G50)</f>
        <v>2415399</v>
      </c>
      <c r="W50" s="44">
        <f>SUM($D50:H50)</f>
        <v>3052091</v>
      </c>
      <c r="X50" s="44">
        <f>SUM($D50:I50)</f>
        <v>3678248</v>
      </c>
      <c r="Y50" s="44">
        <f>SUM($D50:J50)</f>
        <v>4273011</v>
      </c>
      <c r="Z50" s="44">
        <f>SUM($D50:K50)</f>
        <v>4939340</v>
      </c>
      <c r="AA50" s="44">
        <f>SUM($D50:L50)</f>
        <v>5532998</v>
      </c>
      <c r="AB50" s="44">
        <f>SUM($D50:M50)</f>
        <v>6163629</v>
      </c>
      <c r="AC50" s="44">
        <f>SUM($D50:N50)</f>
        <v>6762895</v>
      </c>
      <c r="AD50" s="44">
        <f>SUM($D50:O50)</f>
        <v>7310302</v>
      </c>
    </row>
    <row r="51" spans="1:30" s="43" customFormat="1" ht="15.1" customHeight="1">
      <c r="A51" s="63" t="s">
        <v>10</v>
      </c>
      <c r="B51" s="66" t="s">
        <v>67</v>
      </c>
      <c r="D51" s="44">
        <f t="shared" si="6"/>
        <v>347068</v>
      </c>
      <c r="E51" s="44">
        <f t="shared" si="6"/>
        <v>347299</v>
      </c>
      <c r="F51" s="44">
        <f t="shared" si="6"/>
        <v>417446</v>
      </c>
      <c r="G51" s="44">
        <f t="shared" si="6"/>
        <v>418227</v>
      </c>
      <c r="H51" s="44">
        <f t="shared" si="6"/>
        <v>440479</v>
      </c>
      <c r="I51" s="44">
        <f t="shared" si="6"/>
        <v>463925</v>
      </c>
      <c r="J51" s="44">
        <f t="shared" si="6"/>
        <v>509729</v>
      </c>
      <c r="K51" s="44">
        <f t="shared" si="6"/>
        <v>558607</v>
      </c>
      <c r="L51" s="44">
        <f t="shared" si="6"/>
        <v>449877</v>
      </c>
      <c r="M51" s="44">
        <f t="shared" si="6"/>
        <v>449027</v>
      </c>
      <c r="N51" s="44">
        <f t="shared" si="6"/>
        <v>441332</v>
      </c>
      <c r="O51" s="44">
        <f t="shared" si="6"/>
        <v>415348</v>
      </c>
      <c r="P51" s="44">
        <f t="shared" si="7"/>
        <v>5258364</v>
      </c>
      <c r="Q51" s="54"/>
      <c r="R51" s="54"/>
      <c r="S51" s="44">
        <f>SUM($D51:D51)</f>
        <v>347068</v>
      </c>
      <c r="T51" s="44">
        <f>SUM($D51:E51)</f>
        <v>694367</v>
      </c>
      <c r="U51" s="44">
        <f>SUM($D51:F51)</f>
        <v>1111813</v>
      </c>
      <c r="V51" s="44">
        <f>SUM($D51:G51)</f>
        <v>1530040</v>
      </c>
      <c r="W51" s="44">
        <f>SUM($D51:H51)</f>
        <v>1970519</v>
      </c>
      <c r="X51" s="44">
        <f>SUM($D51:I51)</f>
        <v>2434444</v>
      </c>
      <c r="Y51" s="44">
        <f>SUM($D51:J51)</f>
        <v>2944173</v>
      </c>
      <c r="Z51" s="44">
        <f>SUM($D51:K51)</f>
        <v>3502780</v>
      </c>
      <c r="AA51" s="44">
        <f>SUM($D51:L51)</f>
        <v>3952657</v>
      </c>
      <c r="AB51" s="44">
        <f>SUM($D51:M51)</f>
        <v>4401684</v>
      </c>
      <c r="AC51" s="44">
        <f>SUM($D51:N51)</f>
        <v>4843016</v>
      </c>
      <c r="AD51" s="44">
        <f>SUM($D51:O51)</f>
        <v>5258364</v>
      </c>
    </row>
    <row r="52" spans="1:30" s="43" customFormat="1" ht="15.1" customHeight="1">
      <c r="A52" s="63" t="s">
        <v>11</v>
      </c>
      <c r="B52" s="66" t="s">
        <v>67</v>
      </c>
      <c r="D52" s="44">
        <f t="shared" si="6"/>
        <v>307343</v>
      </c>
      <c r="E52" s="44">
        <f t="shared" si="6"/>
        <v>302647</v>
      </c>
      <c r="F52" s="44">
        <f t="shared" si="6"/>
        <v>328129</v>
      </c>
      <c r="G52" s="44">
        <f t="shared" si="6"/>
        <v>327820</v>
      </c>
      <c r="H52" s="44">
        <f t="shared" si="6"/>
        <v>335215</v>
      </c>
      <c r="I52" s="44">
        <f t="shared" si="6"/>
        <v>339069</v>
      </c>
      <c r="J52" s="44">
        <f t="shared" si="6"/>
        <v>338279</v>
      </c>
      <c r="K52" s="44">
        <f t="shared" si="6"/>
        <v>366615</v>
      </c>
      <c r="L52" s="44">
        <f t="shared" si="6"/>
        <v>334006</v>
      </c>
      <c r="M52" s="44">
        <f t="shared" si="6"/>
        <v>339573</v>
      </c>
      <c r="N52" s="44">
        <f t="shared" si="6"/>
        <v>328528</v>
      </c>
      <c r="O52" s="44">
        <f t="shared" si="6"/>
        <v>327615</v>
      </c>
      <c r="P52" s="44">
        <f t="shared" si="7"/>
        <v>3974839</v>
      </c>
      <c r="Q52" s="54"/>
      <c r="R52" s="54"/>
      <c r="S52" s="44">
        <f>SUM($D52:D52)</f>
        <v>307343</v>
      </c>
      <c r="T52" s="44">
        <f>SUM($D52:E52)</f>
        <v>609990</v>
      </c>
      <c r="U52" s="44">
        <f>SUM($D52:F52)</f>
        <v>938119</v>
      </c>
      <c r="V52" s="44">
        <f>SUM($D52:G52)</f>
        <v>1265939</v>
      </c>
      <c r="W52" s="44">
        <f>SUM($D52:H52)</f>
        <v>1601154</v>
      </c>
      <c r="X52" s="44">
        <f>SUM($D52:I52)</f>
        <v>1940223</v>
      </c>
      <c r="Y52" s="44">
        <f>SUM($D52:J52)</f>
        <v>2278502</v>
      </c>
      <c r="Z52" s="44">
        <f>SUM($D52:K52)</f>
        <v>2645117</v>
      </c>
      <c r="AA52" s="44">
        <f>SUM($D52:L52)</f>
        <v>2979123</v>
      </c>
      <c r="AB52" s="44">
        <f>SUM($D52:M52)</f>
        <v>3318696</v>
      </c>
      <c r="AC52" s="44">
        <f>SUM($D52:N52)</f>
        <v>3647224</v>
      </c>
      <c r="AD52" s="44">
        <f>SUM($D52:O52)</f>
        <v>3974839</v>
      </c>
    </row>
    <row r="53" spans="1:30" s="43" customFormat="1" ht="15.1" customHeight="1">
      <c r="A53" s="63" t="s">
        <v>13</v>
      </c>
      <c r="B53" s="66" t="s">
        <v>67</v>
      </c>
      <c r="D53" s="44">
        <f t="shared" si="6"/>
        <v>42434</v>
      </c>
      <c r="E53" s="44">
        <f t="shared" si="6"/>
        <v>46567</v>
      </c>
      <c r="F53" s="44">
        <f t="shared" si="6"/>
        <v>57273</v>
      </c>
      <c r="G53" s="44">
        <f t="shared" si="6"/>
        <v>58861</v>
      </c>
      <c r="H53" s="44">
        <f t="shared" si="6"/>
        <v>66628</v>
      </c>
      <c r="I53" s="44">
        <f t="shared" si="6"/>
        <v>70871</v>
      </c>
      <c r="J53" s="44">
        <f t="shared" si="6"/>
        <v>80465</v>
      </c>
      <c r="K53" s="44">
        <f t="shared" si="6"/>
        <v>88404</v>
      </c>
      <c r="L53" s="44">
        <f t="shared" si="6"/>
        <v>72279</v>
      </c>
      <c r="M53" s="44">
        <f t="shared" si="6"/>
        <v>67295</v>
      </c>
      <c r="N53" s="44">
        <f t="shared" si="6"/>
        <v>68844</v>
      </c>
      <c r="O53" s="44">
        <f t="shared" si="6"/>
        <v>64543</v>
      </c>
      <c r="P53" s="44">
        <f t="shared" si="7"/>
        <v>784464</v>
      </c>
      <c r="Q53" s="54"/>
      <c r="R53" s="54"/>
      <c r="S53" s="44">
        <f>SUM($D53:D53)</f>
        <v>42434</v>
      </c>
      <c r="T53" s="44">
        <f>SUM($D53:E53)</f>
        <v>89001</v>
      </c>
      <c r="U53" s="44">
        <f>SUM($D53:F53)</f>
        <v>146274</v>
      </c>
      <c r="V53" s="44">
        <f>SUM($D53:G53)</f>
        <v>205135</v>
      </c>
      <c r="W53" s="44">
        <f>SUM($D53:H53)</f>
        <v>271763</v>
      </c>
      <c r="X53" s="44">
        <f>SUM($D53:I53)</f>
        <v>342634</v>
      </c>
      <c r="Y53" s="44">
        <f>SUM($D53:J53)</f>
        <v>423099</v>
      </c>
      <c r="Z53" s="44">
        <f>SUM($D53:K53)</f>
        <v>511503</v>
      </c>
      <c r="AA53" s="44">
        <f>SUM($D53:L53)</f>
        <v>583782</v>
      </c>
      <c r="AB53" s="44">
        <f>SUM($D53:M53)</f>
        <v>651077</v>
      </c>
      <c r="AC53" s="44">
        <f>SUM($D53:N53)</f>
        <v>719921</v>
      </c>
      <c r="AD53" s="44">
        <f>SUM($D53:O53)</f>
        <v>784464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si="6"/>
        <v>404270</v>
      </c>
      <c r="E54" s="44">
        <f t="shared" si="6"/>
        <v>411065</v>
      </c>
      <c r="F54" s="44">
        <f t="shared" si="6"/>
        <v>492685</v>
      </c>
      <c r="G54" s="44">
        <f t="shared" si="6"/>
        <v>471177</v>
      </c>
      <c r="H54" s="44">
        <f t="shared" si="6"/>
        <v>507289</v>
      </c>
      <c r="I54" s="44">
        <f t="shared" si="6"/>
        <v>542002</v>
      </c>
      <c r="J54" s="44">
        <f t="shared" si="6"/>
        <v>637564</v>
      </c>
      <c r="K54" s="44">
        <f t="shared" si="6"/>
        <v>672264</v>
      </c>
      <c r="L54" s="44">
        <f t="shared" si="6"/>
        <v>509037</v>
      </c>
      <c r="M54" s="44">
        <f t="shared" si="6"/>
        <v>492970</v>
      </c>
      <c r="N54" s="44">
        <f t="shared" si="6"/>
        <v>459592</v>
      </c>
      <c r="O54" s="44">
        <f t="shared" si="6"/>
        <v>442703</v>
      </c>
      <c r="P54" s="44">
        <f t="shared" si="7"/>
        <v>6042618</v>
      </c>
      <c r="Q54" s="41"/>
      <c r="R54" s="41"/>
      <c r="S54" s="44">
        <f>SUM($D54:D54)</f>
        <v>404270</v>
      </c>
      <c r="T54" s="44">
        <f>SUM($D54:E54)</f>
        <v>815335</v>
      </c>
      <c r="U54" s="44">
        <f>SUM($D54:F54)</f>
        <v>1308020</v>
      </c>
      <c r="V54" s="44">
        <f>SUM($D54:G54)</f>
        <v>1779197</v>
      </c>
      <c r="W54" s="44">
        <f>SUM($D54:H54)</f>
        <v>2286486</v>
      </c>
      <c r="X54" s="44">
        <f>SUM($D54:I54)</f>
        <v>2828488</v>
      </c>
      <c r="Y54" s="44">
        <f>SUM($D54:J54)</f>
        <v>3466052</v>
      </c>
      <c r="Z54" s="44">
        <f>SUM($D54:K54)</f>
        <v>4138316</v>
      </c>
      <c r="AA54" s="44">
        <f>SUM($D54:L54)</f>
        <v>4647353</v>
      </c>
      <c r="AB54" s="44">
        <f>SUM($D54:M54)</f>
        <v>5140323</v>
      </c>
      <c r="AC54" s="44">
        <f>SUM($D54:N54)</f>
        <v>5599915</v>
      </c>
      <c r="AD54" s="44">
        <f>SUM($D54:O54)</f>
        <v>6042618</v>
      </c>
    </row>
    <row r="55" spans="1:30" s="43" customFormat="1" ht="15.1" customHeight="1">
      <c r="A55" s="63" t="s">
        <v>75</v>
      </c>
      <c r="B55" s="66" t="s">
        <v>67</v>
      </c>
      <c r="D55" s="44">
        <f t="shared" si="6"/>
        <v>144483</v>
      </c>
      <c r="E55" s="44">
        <f t="shared" si="6"/>
        <v>145466</v>
      </c>
      <c r="F55" s="44">
        <f t="shared" si="6"/>
        <v>164217</v>
      </c>
      <c r="G55" s="44">
        <f t="shared" si="6"/>
        <v>165525</v>
      </c>
      <c r="H55" s="44">
        <f t="shared" si="6"/>
        <v>175757</v>
      </c>
      <c r="I55" s="44">
        <f t="shared" si="6"/>
        <v>180040</v>
      </c>
      <c r="J55" s="44">
        <f t="shared" si="6"/>
        <v>199616</v>
      </c>
      <c r="K55" s="44">
        <f t="shared" si="6"/>
        <v>200704</v>
      </c>
      <c r="L55" s="44">
        <f t="shared" si="6"/>
        <v>183194</v>
      </c>
      <c r="M55" s="44">
        <f t="shared" si="6"/>
        <v>177939</v>
      </c>
      <c r="N55" s="44">
        <f t="shared" si="6"/>
        <v>163966</v>
      </c>
      <c r="O55" s="44">
        <f t="shared" si="6"/>
        <v>169542</v>
      </c>
      <c r="P55" s="44">
        <f t="shared" si="7"/>
        <v>2070449</v>
      </c>
      <c r="Q55" s="53"/>
      <c r="R55" s="53"/>
      <c r="S55" s="44">
        <f>SUM($D55:D55)</f>
        <v>144483</v>
      </c>
      <c r="T55" s="44">
        <f>SUM($D55:E55)</f>
        <v>289949</v>
      </c>
      <c r="U55" s="44">
        <f>SUM($D55:F55)</f>
        <v>454166</v>
      </c>
      <c r="V55" s="44">
        <f>SUM($D55:G55)</f>
        <v>619691</v>
      </c>
      <c r="W55" s="44">
        <f>SUM($D55:H55)</f>
        <v>795448</v>
      </c>
      <c r="X55" s="44">
        <f>SUM($D55:I55)</f>
        <v>975488</v>
      </c>
      <c r="Y55" s="44">
        <f>SUM($D55:J55)</f>
        <v>1175104</v>
      </c>
      <c r="Z55" s="44">
        <f>SUM($D55:K55)</f>
        <v>1375808</v>
      </c>
      <c r="AA55" s="44">
        <f>SUM($D55:L55)</f>
        <v>1559002</v>
      </c>
      <c r="AB55" s="44">
        <f>SUM($D55:M55)</f>
        <v>1736941</v>
      </c>
      <c r="AC55" s="44">
        <f>SUM($D55:N55)</f>
        <v>1900907</v>
      </c>
      <c r="AD55" s="44">
        <f>SUM($D55:O55)</f>
        <v>2070449</v>
      </c>
    </row>
    <row r="56" spans="1:30" s="43" customFormat="1" ht="15.1" customHeight="1">
      <c r="A56" s="63" t="s">
        <v>16</v>
      </c>
      <c r="B56" s="66" t="s">
        <v>67</v>
      </c>
      <c r="D56" s="44">
        <f t="shared" si="6"/>
        <v>169291</v>
      </c>
      <c r="E56" s="44">
        <f t="shared" si="6"/>
        <v>168713</v>
      </c>
      <c r="F56" s="44">
        <f t="shared" si="6"/>
        <v>176491</v>
      </c>
      <c r="G56" s="44">
        <f t="shared" si="6"/>
        <v>186140</v>
      </c>
      <c r="H56" s="44">
        <f t="shared" si="6"/>
        <v>200041</v>
      </c>
      <c r="I56" s="44">
        <f t="shared" si="6"/>
        <v>203027</v>
      </c>
      <c r="J56" s="44">
        <f t="shared" si="6"/>
        <v>201773</v>
      </c>
      <c r="K56" s="44">
        <f t="shared" si="6"/>
        <v>212801</v>
      </c>
      <c r="L56" s="44">
        <f t="shared" si="6"/>
        <v>195900</v>
      </c>
      <c r="M56" s="44">
        <f t="shared" si="6"/>
        <v>200575</v>
      </c>
      <c r="N56" s="44">
        <f t="shared" si="6"/>
        <v>194755</v>
      </c>
      <c r="O56" s="44">
        <f t="shared" si="6"/>
        <v>169154</v>
      </c>
      <c r="P56" s="44">
        <f t="shared" si="7"/>
        <v>2278661</v>
      </c>
      <c r="Q56" s="54"/>
      <c r="R56" s="54"/>
      <c r="S56" s="44">
        <f>SUM($D56:D56)</f>
        <v>169291</v>
      </c>
      <c r="T56" s="44">
        <f>SUM($D56:E56)</f>
        <v>338004</v>
      </c>
      <c r="U56" s="44">
        <f>SUM($D56:F56)</f>
        <v>514495</v>
      </c>
      <c r="V56" s="44">
        <f>SUM($D56:G56)</f>
        <v>700635</v>
      </c>
      <c r="W56" s="44">
        <f>SUM($D56:H56)</f>
        <v>900676</v>
      </c>
      <c r="X56" s="44">
        <f>SUM($D56:I56)</f>
        <v>1103703</v>
      </c>
      <c r="Y56" s="44">
        <f>SUM($D56:J56)</f>
        <v>1305476</v>
      </c>
      <c r="Z56" s="44">
        <f>SUM($D56:K56)</f>
        <v>1518277</v>
      </c>
      <c r="AA56" s="44">
        <f>SUM($D56:L56)</f>
        <v>1714177</v>
      </c>
      <c r="AB56" s="44">
        <f>SUM($D56:M56)</f>
        <v>1914752</v>
      </c>
      <c r="AC56" s="44">
        <f>SUM($D56:N56)</f>
        <v>2109507</v>
      </c>
      <c r="AD56" s="44">
        <f>SUM($D56:O56)</f>
        <v>2278661</v>
      </c>
    </row>
    <row r="57" spans="1:30" s="43" customFormat="1" ht="15.1" customHeight="1">
      <c r="A57" s="63" t="s">
        <v>17</v>
      </c>
      <c r="B57" s="66" t="s">
        <v>67</v>
      </c>
      <c r="D57" s="44">
        <f t="shared" si="6"/>
        <v>111218</v>
      </c>
      <c r="E57" s="44">
        <f t="shared" si="6"/>
        <v>114938</v>
      </c>
      <c r="F57" s="44">
        <f t="shared" si="6"/>
        <v>152687</v>
      </c>
      <c r="G57" s="44">
        <f t="shared" si="6"/>
        <v>161863</v>
      </c>
      <c r="H57" s="44">
        <f t="shared" si="6"/>
        <v>181992</v>
      </c>
      <c r="I57" s="44">
        <f t="shared" si="6"/>
        <v>200134</v>
      </c>
      <c r="J57" s="44">
        <f t="shared" si="6"/>
        <v>264313</v>
      </c>
      <c r="K57" s="44">
        <f t="shared" si="6"/>
        <v>283787</v>
      </c>
      <c r="L57" s="44">
        <f t="shared" si="6"/>
        <v>186662</v>
      </c>
      <c r="M57" s="44">
        <f t="shared" si="6"/>
        <v>166462</v>
      </c>
      <c r="N57" s="44">
        <f t="shared" si="6"/>
        <v>155516</v>
      </c>
      <c r="O57" s="44">
        <f t="shared" si="6"/>
        <v>130554</v>
      </c>
      <c r="P57" s="44">
        <f t="shared" si="7"/>
        <v>2110126</v>
      </c>
      <c r="Q57" s="54"/>
      <c r="R57" s="54"/>
      <c r="S57" s="44">
        <f>SUM($D57:D57)</f>
        <v>111218</v>
      </c>
      <c r="T57" s="44">
        <f>SUM($D57:E57)</f>
        <v>226156</v>
      </c>
      <c r="U57" s="44">
        <f>SUM($D57:F57)</f>
        <v>378843</v>
      </c>
      <c r="V57" s="44">
        <f>SUM($D57:G57)</f>
        <v>540706</v>
      </c>
      <c r="W57" s="44">
        <f>SUM($D57:H57)</f>
        <v>722698</v>
      </c>
      <c r="X57" s="44">
        <f>SUM($D57:I57)</f>
        <v>922832</v>
      </c>
      <c r="Y57" s="44">
        <f>SUM($D57:J57)</f>
        <v>1187145</v>
      </c>
      <c r="Z57" s="44">
        <f>SUM($D57:K57)</f>
        <v>1470932</v>
      </c>
      <c r="AA57" s="44">
        <f>SUM($D57:L57)</f>
        <v>1657594</v>
      </c>
      <c r="AB57" s="44">
        <f>SUM($D57:M57)</f>
        <v>1824056</v>
      </c>
      <c r="AC57" s="44">
        <f>SUM($D57:N57)</f>
        <v>1979572</v>
      </c>
      <c r="AD57" s="44">
        <f>SUM($D57:O57)</f>
        <v>2110126</v>
      </c>
    </row>
    <row r="58" spans="1:30" s="43" customFormat="1" ht="15.1" customHeight="1">
      <c r="A58" s="63" t="s">
        <v>12</v>
      </c>
      <c r="B58" s="66" t="s">
        <v>67</v>
      </c>
      <c r="D58" s="44">
        <f t="shared" si="6"/>
        <v>258215</v>
      </c>
      <c r="E58" s="44">
        <f t="shared" si="6"/>
        <v>255235</v>
      </c>
      <c r="F58" s="44">
        <f t="shared" si="6"/>
        <v>315141</v>
      </c>
      <c r="G58" s="44">
        <f t="shared" si="6"/>
        <v>315847</v>
      </c>
      <c r="H58" s="44">
        <f t="shared" si="6"/>
        <v>340300</v>
      </c>
      <c r="I58" s="44">
        <f t="shared" si="6"/>
        <v>338620</v>
      </c>
      <c r="J58" s="44">
        <f t="shared" si="6"/>
        <v>386097</v>
      </c>
      <c r="K58" s="44">
        <f t="shared" si="6"/>
        <v>411446</v>
      </c>
      <c r="L58" s="44">
        <f t="shared" si="6"/>
        <v>337898</v>
      </c>
      <c r="M58" s="44">
        <f t="shared" si="6"/>
        <v>312750</v>
      </c>
      <c r="N58" s="44">
        <f t="shared" si="6"/>
        <v>307472</v>
      </c>
      <c r="O58" s="44">
        <f t="shared" si="6"/>
        <v>296876</v>
      </c>
      <c r="P58" s="44">
        <f t="shared" si="7"/>
        <v>3875897</v>
      </c>
      <c r="Q58" s="54"/>
      <c r="R58" s="54"/>
      <c r="S58" s="44">
        <f>SUM($D58:D58)</f>
        <v>258215</v>
      </c>
      <c r="T58" s="44">
        <f>SUM($D58:E58)</f>
        <v>513450</v>
      </c>
      <c r="U58" s="44">
        <f>SUM($D58:F58)</f>
        <v>828591</v>
      </c>
      <c r="V58" s="44">
        <f>SUM($D58:G58)</f>
        <v>1144438</v>
      </c>
      <c r="W58" s="44">
        <f>SUM($D58:H58)</f>
        <v>1484738</v>
      </c>
      <c r="X58" s="44">
        <f>SUM($D58:I58)</f>
        <v>1823358</v>
      </c>
      <c r="Y58" s="44">
        <f>SUM($D58:J58)</f>
        <v>2209455</v>
      </c>
      <c r="Z58" s="44">
        <f>SUM($D58:K58)</f>
        <v>2620901</v>
      </c>
      <c r="AA58" s="44">
        <f>SUM($D58:L58)</f>
        <v>2958799</v>
      </c>
      <c r="AB58" s="44">
        <f>SUM($D58:M58)</f>
        <v>3271549</v>
      </c>
      <c r="AC58" s="44">
        <f>SUM($D58:N58)</f>
        <v>3579021</v>
      </c>
      <c r="AD58" s="44">
        <f>SUM($D58:O58)</f>
        <v>3875897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si="6"/>
        <v>216716</v>
      </c>
      <c r="E59" s="44">
        <f t="shared" si="6"/>
        <v>222475</v>
      </c>
      <c r="F59" s="44">
        <f t="shared" si="6"/>
        <v>276000</v>
      </c>
      <c r="G59" s="44">
        <f t="shared" si="6"/>
        <v>289727</v>
      </c>
      <c r="H59" s="44">
        <f t="shared" si="6"/>
        <v>308013</v>
      </c>
      <c r="I59" s="44">
        <f t="shared" si="6"/>
        <v>327692</v>
      </c>
      <c r="J59" s="44">
        <f t="shared" si="6"/>
        <v>400845</v>
      </c>
      <c r="K59" s="44">
        <f t="shared" si="6"/>
        <v>443956</v>
      </c>
      <c r="L59" s="44">
        <f t="shared" si="6"/>
        <v>330850</v>
      </c>
      <c r="M59" s="44">
        <f t="shared" si="6"/>
        <v>299274</v>
      </c>
      <c r="N59" s="44">
        <f t="shared" si="6"/>
        <v>276718</v>
      </c>
      <c r="O59" s="44">
        <f t="shared" si="6"/>
        <v>270508</v>
      </c>
      <c r="P59" s="44">
        <f t="shared" si="7"/>
        <v>3662774</v>
      </c>
      <c r="Q59" s="41"/>
      <c r="R59" s="41"/>
      <c r="S59" s="44">
        <f>SUM($D59:D59)</f>
        <v>216716</v>
      </c>
      <c r="T59" s="44">
        <f>SUM($D59:E59)</f>
        <v>439191</v>
      </c>
      <c r="U59" s="44">
        <f>SUM($D59:F59)</f>
        <v>715191</v>
      </c>
      <c r="V59" s="44">
        <f>SUM($D59:G59)</f>
        <v>1004918</v>
      </c>
      <c r="W59" s="44">
        <f>SUM($D59:H59)</f>
        <v>1312931</v>
      </c>
      <c r="X59" s="44">
        <f>SUM($D59:I59)</f>
        <v>1640623</v>
      </c>
      <c r="Y59" s="44">
        <f>SUM($D59:J59)</f>
        <v>2041468</v>
      </c>
      <c r="Z59" s="44">
        <f>SUM($D59:K59)</f>
        <v>2485424</v>
      </c>
      <c r="AA59" s="44">
        <f>SUM($D59:L59)</f>
        <v>2816274</v>
      </c>
      <c r="AB59" s="44">
        <f>SUM($D59:M59)</f>
        <v>3115548</v>
      </c>
      <c r="AC59" s="44">
        <f>SUM($D59:N59)</f>
        <v>3392266</v>
      </c>
      <c r="AD59" s="44">
        <f>SUM($D59:O59)</f>
        <v>3662774</v>
      </c>
    </row>
    <row r="60" spans="1:30" s="43" customFormat="1" ht="15.1" customHeight="1">
      <c r="A60" s="63" t="s">
        <v>18</v>
      </c>
      <c r="B60" s="66" t="s">
        <v>67</v>
      </c>
      <c r="D60" s="44">
        <f t="shared" si="6"/>
        <v>34382</v>
      </c>
      <c r="E60" s="44">
        <f t="shared" si="6"/>
        <v>35313</v>
      </c>
      <c r="F60" s="44">
        <f t="shared" si="6"/>
        <v>41623</v>
      </c>
      <c r="G60" s="44">
        <f t="shared" si="6"/>
        <v>44435</v>
      </c>
      <c r="H60" s="44">
        <f t="shared" si="6"/>
        <v>48193</v>
      </c>
      <c r="I60" s="44">
        <f t="shared" si="6"/>
        <v>50417</v>
      </c>
      <c r="J60" s="44">
        <f t="shared" si="6"/>
        <v>59253</v>
      </c>
      <c r="K60" s="44">
        <f t="shared" si="6"/>
        <v>61685</v>
      </c>
      <c r="L60" s="44">
        <f t="shared" si="6"/>
        <v>52326</v>
      </c>
      <c r="M60" s="44">
        <f t="shared" si="6"/>
        <v>52642</v>
      </c>
      <c r="N60" s="44">
        <f t="shared" si="6"/>
        <v>50646</v>
      </c>
      <c r="O60" s="44">
        <f t="shared" si="6"/>
        <v>52590</v>
      </c>
      <c r="P60" s="44">
        <f t="shared" si="7"/>
        <v>583505</v>
      </c>
      <c r="Q60" s="53"/>
      <c r="R60" s="53"/>
      <c r="S60" s="44">
        <f>SUM($D60:D60)</f>
        <v>34382</v>
      </c>
      <c r="T60" s="44">
        <f>SUM($D60:E60)</f>
        <v>69695</v>
      </c>
      <c r="U60" s="44">
        <f>SUM($D60:F60)</f>
        <v>111318</v>
      </c>
      <c r="V60" s="44">
        <f>SUM($D60:G60)</f>
        <v>155753</v>
      </c>
      <c r="W60" s="44">
        <f>SUM($D60:H60)</f>
        <v>203946</v>
      </c>
      <c r="X60" s="44">
        <f>SUM($D60:I60)</f>
        <v>254363</v>
      </c>
      <c r="Y60" s="44">
        <f>SUM($D60:J60)</f>
        <v>313616</v>
      </c>
      <c r="Z60" s="44">
        <f>SUM($D60:K60)</f>
        <v>375301</v>
      </c>
      <c r="AA60" s="44">
        <f>SUM($D60:L60)</f>
        <v>427627</v>
      </c>
      <c r="AB60" s="44">
        <f>SUM($D60:M60)</f>
        <v>480269</v>
      </c>
      <c r="AC60" s="44">
        <f>SUM($D60:N60)</f>
        <v>530915</v>
      </c>
      <c r="AD60" s="44">
        <f>SUM($D60:O60)</f>
        <v>583505</v>
      </c>
    </row>
    <row r="61" spans="1:30" s="43" customFormat="1" ht="15.1" customHeight="1">
      <c r="A61" s="63"/>
      <c r="B61" s="68" t="s">
        <v>9</v>
      </c>
      <c r="D61" s="44">
        <f t="shared" ref="D61:P61" si="8">SUM(D50:D60)</f>
        <v>2610097</v>
      </c>
      <c r="E61" s="44">
        <f t="shared" si="8"/>
        <v>2620556</v>
      </c>
      <c r="F61" s="44">
        <f t="shared" si="8"/>
        <v>3071372</v>
      </c>
      <c r="G61" s="44">
        <f t="shared" si="8"/>
        <v>3059826</v>
      </c>
      <c r="H61" s="44">
        <f t="shared" si="8"/>
        <v>3240599</v>
      </c>
      <c r="I61" s="44">
        <f t="shared" si="8"/>
        <v>3341954</v>
      </c>
      <c r="J61" s="44">
        <f t="shared" si="8"/>
        <v>3672697</v>
      </c>
      <c r="K61" s="44">
        <f t="shared" si="8"/>
        <v>3966598</v>
      </c>
      <c r="L61" s="44">
        <f t="shared" si="8"/>
        <v>3245687</v>
      </c>
      <c r="M61" s="44">
        <f t="shared" si="8"/>
        <v>3189138</v>
      </c>
      <c r="N61" s="44">
        <f t="shared" si="8"/>
        <v>3046635</v>
      </c>
      <c r="O61" s="44">
        <f t="shared" si="8"/>
        <v>2886840</v>
      </c>
      <c r="P61" s="44">
        <f t="shared" si="8"/>
        <v>37951999</v>
      </c>
      <c r="Q61" s="54"/>
      <c r="R61" s="54"/>
      <c r="S61" s="44">
        <f>SUM($D61:D61)</f>
        <v>2610097</v>
      </c>
      <c r="T61" s="44">
        <f>SUM($D61:E61)</f>
        <v>5230653</v>
      </c>
      <c r="U61" s="44">
        <f>SUM($D61:F61)</f>
        <v>8302025</v>
      </c>
      <c r="V61" s="44">
        <f>SUM($D61:G61)</f>
        <v>11361851</v>
      </c>
      <c r="W61" s="44">
        <f>SUM($D61:H61)</f>
        <v>14602450</v>
      </c>
      <c r="X61" s="44">
        <f>SUM($D61:I61)</f>
        <v>17944404</v>
      </c>
      <c r="Y61" s="44">
        <f>SUM($D61:J61)</f>
        <v>21617101</v>
      </c>
      <c r="Z61" s="44">
        <f>SUM($D61:K61)</f>
        <v>25583699</v>
      </c>
      <c r="AA61" s="44">
        <f>SUM($D61:L61)</f>
        <v>28829386</v>
      </c>
      <c r="AB61" s="44">
        <f>SUM($D61:M61)</f>
        <v>32018524</v>
      </c>
      <c r="AC61" s="44">
        <f>SUM($D61:N61)</f>
        <v>35065159</v>
      </c>
      <c r="AD61" s="44">
        <f>SUM($D61:O61)</f>
        <v>37951999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">
    <tabColor indexed="52"/>
  </sheetPr>
  <dimension ref="A1:AD62"/>
  <sheetViews>
    <sheetView zoomScale="70" zoomScaleNormal="70" workbookViewId="0">
      <selection activeCell="C45" sqref="C45"/>
    </sheetView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2011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+AMB!D$98</f>
        <v>339385</v>
      </c>
      <c r="E11" s="44">
        <f>+AMB!E$98</f>
        <v>318336</v>
      </c>
      <c r="F11" s="44">
        <f>+AMB!F$98</f>
        <v>402098</v>
      </c>
      <c r="G11" s="44">
        <f>+AMB!G$98</f>
        <v>392178</v>
      </c>
      <c r="H11" s="44">
        <f>+AMB!H$98</f>
        <v>400333</v>
      </c>
      <c r="I11" s="44">
        <f>+AMB!I$98</f>
        <v>394007</v>
      </c>
      <c r="J11" s="44">
        <f>+AMB!J$98</f>
        <v>423406</v>
      </c>
      <c r="K11" s="44">
        <f>+AMB!K$98</f>
        <v>424249</v>
      </c>
      <c r="L11" s="44">
        <f>+AMB!L$98</f>
        <v>376332</v>
      </c>
      <c r="M11" s="44">
        <f>+AMB!M$98</f>
        <v>400667</v>
      </c>
      <c r="N11" s="44">
        <f>+AMB!N$98</f>
        <v>373998</v>
      </c>
      <c r="O11" s="44">
        <f>+AMB!O$98</f>
        <v>380810</v>
      </c>
      <c r="P11" s="44">
        <f t="shared" ref="P11:P21" si="0">SUM(D11:O11)</f>
        <v>4625799</v>
      </c>
      <c r="Q11" s="53"/>
      <c r="R11" s="53"/>
      <c r="S11" s="44">
        <f>SUM($D11:D11)</f>
        <v>339385</v>
      </c>
      <c r="T11" s="44">
        <f>SUM($D11:E11)</f>
        <v>657721</v>
      </c>
      <c r="U11" s="44">
        <f>SUM($D11:F11)</f>
        <v>1059819</v>
      </c>
      <c r="V11" s="44">
        <f>SUM($D11:G11)</f>
        <v>1451997</v>
      </c>
      <c r="W11" s="44">
        <f>SUM($D11:H11)</f>
        <v>1852330</v>
      </c>
      <c r="X11" s="44">
        <f>SUM($D11:I11)</f>
        <v>2246337</v>
      </c>
      <c r="Y11" s="44">
        <f>SUM($D11:J11)</f>
        <v>2669743</v>
      </c>
      <c r="Z11" s="44">
        <f>SUM($D11:K11)</f>
        <v>3093992</v>
      </c>
      <c r="AA11" s="44">
        <f>SUM($D11:L11)</f>
        <v>3470324</v>
      </c>
      <c r="AB11" s="44">
        <f>SUM($D11:M11)</f>
        <v>3870991</v>
      </c>
      <c r="AC11" s="44">
        <f>SUM($D11:N11)</f>
        <v>4244989</v>
      </c>
      <c r="AD11" s="44">
        <f>SUM($D11:O11)</f>
        <v>4625799</v>
      </c>
    </row>
    <row r="12" spans="1:30" s="43" customFormat="1" ht="15.1" customHeight="1">
      <c r="A12" s="63" t="s">
        <v>10</v>
      </c>
      <c r="B12" s="65" t="s">
        <v>6</v>
      </c>
      <c r="D12" s="44">
        <f>+BWB!D$98</f>
        <v>224153</v>
      </c>
      <c r="E12" s="44">
        <f>+BWB!E$98</f>
        <v>209411</v>
      </c>
      <c r="F12" s="44">
        <f>+BWB!F$98</f>
        <v>270313</v>
      </c>
      <c r="G12" s="44">
        <f>+BWB!G$98</f>
        <v>296372</v>
      </c>
      <c r="H12" s="44">
        <f>+BWB!H$98</f>
        <v>320399</v>
      </c>
      <c r="I12" s="44">
        <f>+BWB!I$98</f>
        <v>328704</v>
      </c>
      <c r="J12" s="44">
        <f>+BWB!J$98</f>
        <v>393184</v>
      </c>
      <c r="K12" s="44">
        <f>+BWB!K$98</f>
        <v>399173</v>
      </c>
      <c r="L12" s="44">
        <f>+BWB!L$98</f>
        <v>321973</v>
      </c>
      <c r="M12" s="44">
        <f>+BWB!M$98</f>
        <v>313488</v>
      </c>
      <c r="N12" s="44">
        <f>+BWB!N$98</f>
        <v>290113</v>
      </c>
      <c r="O12" s="44">
        <f>+BWB!O$98</f>
        <v>297473</v>
      </c>
      <c r="P12" s="44">
        <f t="shared" si="0"/>
        <v>3664756</v>
      </c>
      <c r="Q12" s="54"/>
      <c r="R12" s="54"/>
      <c r="S12" s="44">
        <f>SUM($D12:D12)</f>
        <v>224153</v>
      </c>
      <c r="T12" s="44">
        <f>SUM($D12:E12)</f>
        <v>433564</v>
      </c>
      <c r="U12" s="44">
        <f>SUM($D12:F12)</f>
        <v>703877</v>
      </c>
      <c r="V12" s="44">
        <f>SUM($D12:G12)</f>
        <v>1000249</v>
      </c>
      <c r="W12" s="44">
        <f>SUM($D12:H12)</f>
        <v>1320648</v>
      </c>
      <c r="X12" s="44">
        <f>SUM($D12:I12)</f>
        <v>1649352</v>
      </c>
      <c r="Y12" s="44">
        <f>SUM($D12:J12)</f>
        <v>2042536</v>
      </c>
      <c r="Z12" s="44">
        <f>SUM($D12:K12)</f>
        <v>2441709</v>
      </c>
      <c r="AA12" s="44">
        <f>SUM($D12:L12)</f>
        <v>2763682</v>
      </c>
      <c r="AB12" s="44">
        <f>SUM($D12:M12)</f>
        <v>3077170</v>
      </c>
      <c r="AC12" s="44">
        <f>SUM($D12:N12)</f>
        <v>3367283</v>
      </c>
      <c r="AD12" s="44">
        <f>SUM($D12:O12)</f>
        <v>3664756</v>
      </c>
    </row>
    <row r="13" spans="1:30" s="43" customFormat="1" ht="15.1" customHeight="1">
      <c r="A13" s="63" t="s">
        <v>11</v>
      </c>
      <c r="B13" s="65" t="s">
        <v>6</v>
      </c>
      <c r="D13" s="44">
        <f>+DWT!D$98</f>
        <v>281330</v>
      </c>
      <c r="E13" s="44">
        <f>+DWT!E$98</f>
        <v>252410</v>
      </c>
      <c r="F13" s="44">
        <f>+DWT!F$98</f>
        <v>307412</v>
      </c>
      <c r="G13" s="44">
        <f>+DWT!G$98</f>
        <v>306513</v>
      </c>
      <c r="H13" s="44">
        <f>+DWT!H$98</f>
        <v>308781</v>
      </c>
      <c r="I13" s="44">
        <f>+DWT!I$98</f>
        <v>308241</v>
      </c>
      <c r="J13" s="44">
        <f>+DWT!J$98</f>
        <v>320075</v>
      </c>
      <c r="K13" s="44">
        <f>+DWT!K$98</f>
        <v>341013</v>
      </c>
      <c r="L13" s="44">
        <f>+DWT!L$98</f>
        <v>311302</v>
      </c>
      <c r="M13" s="44">
        <f>+DWT!M$98</f>
        <v>324709</v>
      </c>
      <c r="N13" s="44">
        <f>+DWT!N$98</f>
        <v>312407</v>
      </c>
      <c r="O13" s="44">
        <f>+DWT!O$98</f>
        <v>322442</v>
      </c>
      <c r="P13" s="44">
        <f t="shared" si="0"/>
        <v>3696635</v>
      </c>
      <c r="Q13" s="54"/>
      <c r="R13" s="54"/>
      <c r="S13" s="44">
        <f>SUM($D13:D13)</f>
        <v>281330</v>
      </c>
      <c r="T13" s="44">
        <f>SUM($D13:E13)</f>
        <v>533740</v>
      </c>
      <c r="U13" s="44">
        <f>SUM($D13:F13)</f>
        <v>841152</v>
      </c>
      <c r="V13" s="44">
        <f>SUM($D13:G13)</f>
        <v>1147665</v>
      </c>
      <c r="W13" s="44">
        <f>SUM($D13:H13)</f>
        <v>1456446</v>
      </c>
      <c r="X13" s="44">
        <f>SUM($D13:I13)</f>
        <v>1764687</v>
      </c>
      <c r="Y13" s="44">
        <f>SUM($D13:J13)</f>
        <v>2084762</v>
      </c>
      <c r="Z13" s="44">
        <f>SUM($D13:K13)</f>
        <v>2425775</v>
      </c>
      <c r="AA13" s="44">
        <f>SUM($D13:L13)</f>
        <v>2737077</v>
      </c>
      <c r="AB13" s="44">
        <f>SUM($D13:M13)</f>
        <v>3061786</v>
      </c>
      <c r="AC13" s="44">
        <f>SUM($D13:N13)</f>
        <v>3374193</v>
      </c>
      <c r="AD13" s="44">
        <f>SUM($D13:O13)</f>
        <v>3696635</v>
      </c>
    </row>
    <row r="14" spans="1:30" s="43" customFormat="1" ht="15.1" customHeight="1">
      <c r="A14" s="63" t="s">
        <v>13</v>
      </c>
      <c r="B14" s="65" t="s">
        <v>6</v>
      </c>
      <c r="D14" s="44">
        <f>+OGB!D$98</f>
        <v>36153</v>
      </c>
      <c r="E14" s="44">
        <f>+OGB!E$98</f>
        <v>35126</v>
      </c>
      <c r="F14" s="44">
        <f>+OGB!F$98</f>
        <v>43276</v>
      </c>
      <c r="G14" s="44">
        <f>+OGB!G$98</f>
        <v>50488</v>
      </c>
      <c r="H14" s="44">
        <f>+OGB!H$98</f>
        <v>54868</v>
      </c>
      <c r="I14" s="44">
        <f>+OGB!I$98</f>
        <v>57737</v>
      </c>
      <c r="J14" s="44">
        <f>+OGB!J$98</f>
        <v>72495</v>
      </c>
      <c r="K14" s="44">
        <f>+OGB!K$98</f>
        <v>71529</v>
      </c>
      <c r="L14" s="44">
        <f>+OGB!L$98</f>
        <v>58401</v>
      </c>
      <c r="M14" s="44">
        <f>+OGB!M$98</f>
        <v>55080</v>
      </c>
      <c r="N14" s="44">
        <f>+OGB!N$98</f>
        <v>51339</v>
      </c>
      <c r="O14" s="44">
        <f>+OGB!O$98</f>
        <v>52741</v>
      </c>
      <c r="P14" s="44">
        <f t="shared" si="0"/>
        <v>639233</v>
      </c>
      <c r="Q14" s="54"/>
      <c r="R14" s="54"/>
      <c r="S14" s="44">
        <f>SUM($D14:D14)</f>
        <v>36153</v>
      </c>
      <c r="T14" s="44">
        <f>SUM($D14:E14)</f>
        <v>71279</v>
      </c>
      <c r="U14" s="44">
        <f>SUM($D14:F14)</f>
        <v>114555</v>
      </c>
      <c r="V14" s="44">
        <f>SUM($D14:G14)</f>
        <v>165043</v>
      </c>
      <c r="W14" s="44">
        <f>SUM($D14:H14)</f>
        <v>219911</v>
      </c>
      <c r="X14" s="44">
        <f>SUM($D14:I14)</f>
        <v>277648</v>
      </c>
      <c r="Y14" s="44">
        <f>SUM($D14:J14)</f>
        <v>350143</v>
      </c>
      <c r="Z14" s="44">
        <f>SUM($D14:K14)</f>
        <v>421672</v>
      </c>
      <c r="AA14" s="44">
        <f>SUM($D14:L14)</f>
        <v>480073</v>
      </c>
      <c r="AB14" s="44">
        <f>SUM($D14:M14)</f>
        <v>535153</v>
      </c>
      <c r="AC14" s="44">
        <f>SUM($D14:N14)</f>
        <v>586492</v>
      </c>
      <c r="AD14" s="44">
        <f>SUM($D14:O14)</f>
        <v>639233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+PB!D$98</f>
        <v>300023</v>
      </c>
      <c r="E15" s="44">
        <f>+PB!E$98</f>
        <v>284986</v>
      </c>
      <c r="F15" s="44">
        <f>+PB!F$98</f>
        <v>354723</v>
      </c>
      <c r="G15" s="44">
        <f>+PB!G$98</f>
        <v>367315</v>
      </c>
      <c r="H15" s="44">
        <f>+PB!H$98</f>
        <v>396504</v>
      </c>
      <c r="I15" s="44">
        <f>+PB!I$98</f>
        <v>421905</v>
      </c>
      <c r="J15" s="44">
        <f>+PB!J$98</f>
        <v>553403</v>
      </c>
      <c r="K15" s="44">
        <f>+PB!K$98</f>
        <v>548609</v>
      </c>
      <c r="L15" s="44">
        <f>+PB!L$98</f>
        <v>418719</v>
      </c>
      <c r="M15" s="44">
        <f>+PB!M$98</f>
        <v>393126</v>
      </c>
      <c r="N15" s="44">
        <f>+PB!N$98</f>
        <v>364052</v>
      </c>
      <c r="O15" s="44">
        <f>+PB!O$98</f>
        <v>368699</v>
      </c>
      <c r="P15" s="44">
        <f t="shared" si="0"/>
        <v>4772064</v>
      </c>
      <c r="Q15" s="41"/>
      <c r="R15" s="41"/>
      <c r="S15" s="44">
        <f>SUM($D15:D15)</f>
        <v>300023</v>
      </c>
      <c r="T15" s="44">
        <f>SUM($D15:E15)</f>
        <v>585009</v>
      </c>
      <c r="U15" s="44">
        <f>SUM($D15:F15)</f>
        <v>939732</v>
      </c>
      <c r="V15" s="44">
        <f>SUM($D15:G15)</f>
        <v>1307047</v>
      </c>
      <c r="W15" s="44">
        <f>SUM($D15:H15)</f>
        <v>1703551</v>
      </c>
      <c r="X15" s="44">
        <f>SUM($D15:I15)</f>
        <v>2125456</v>
      </c>
      <c r="Y15" s="44">
        <f>SUM($D15:J15)</f>
        <v>2678859</v>
      </c>
      <c r="Z15" s="44">
        <f>SUM($D15:K15)</f>
        <v>3227468</v>
      </c>
      <c r="AA15" s="44">
        <f>SUM($D15:L15)</f>
        <v>3646187</v>
      </c>
      <c r="AB15" s="44">
        <f>SUM($D15:M15)</f>
        <v>4039313</v>
      </c>
      <c r="AC15" s="44">
        <f>SUM($D15:N15)</f>
        <v>4403365</v>
      </c>
      <c r="AD15" s="44">
        <f>SUM($D15:O15)</f>
        <v>4772064</v>
      </c>
    </row>
    <row r="16" spans="1:30" s="43" customFormat="1" ht="15.1" customHeight="1">
      <c r="A16" s="63" t="s">
        <v>75</v>
      </c>
      <c r="B16" s="65" t="s">
        <v>6</v>
      </c>
      <c r="D16" s="44">
        <f>+IBA!D$98</f>
        <v>133940</v>
      </c>
      <c r="E16" s="44">
        <f>+IBA!E$98</f>
        <v>124410</v>
      </c>
      <c r="F16" s="44">
        <f>+IBA!F$98</f>
        <v>142604</v>
      </c>
      <c r="G16" s="44">
        <f>+IBA!G$98</f>
        <v>150233</v>
      </c>
      <c r="H16" s="44">
        <f>+IBA!H$98</f>
        <v>157391</v>
      </c>
      <c r="I16" s="44">
        <f>+IBA!I$98</f>
        <v>160791</v>
      </c>
      <c r="J16" s="44">
        <f>+IBA!J$98</f>
        <v>176862</v>
      </c>
      <c r="K16" s="44">
        <f>+IBA!K$98</f>
        <v>181478</v>
      </c>
      <c r="L16" s="44">
        <f>+IBA!L$98</f>
        <v>163387</v>
      </c>
      <c r="M16" s="44">
        <f>+IBA!M$98</f>
        <v>160378</v>
      </c>
      <c r="N16" s="44">
        <f>+IBA!N$98</f>
        <v>148414</v>
      </c>
      <c r="O16" s="44">
        <f>+IBA!O$98</f>
        <v>156441</v>
      </c>
      <c r="P16" s="44">
        <f t="shared" si="0"/>
        <v>1856329</v>
      </c>
      <c r="Q16" s="53"/>
      <c r="R16" s="53"/>
      <c r="S16" s="44">
        <f>SUM($D16:D16)</f>
        <v>133940</v>
      </c>
      <c r="T16" s="44">
        <f>SUM($D16:E16)</f>
        <v>258350</v>
      </c>
      <c r="U16" s="44">
        <f>SUM($D16:F16)</f>
        <v>400954</v>
      </c>
      <c r="V16" s="44">
        <f>SUM($D16:G16)</f>
        <v>551187</v>
      </c>
      <c r="W16" s="44">
        <f>SUM($D16:H16)</f>
        <v>708578</v>
      </c>
      <c r="X16" s="44">
        <f>SUM($D16:I16)</f>
        <v>869369</v>
      </c>
      <c r="Y16" s="44">
        <f>SUM($D16:J16)</f>
        <v>1046231</v>
      </c>
      <c r="Z16" s="44">
        <f>SUM($D16:K16)</f>
        <v>1227709</v>
      </c>
      <c r="AA16" s="44">
        <f>SUM($D16:L16)</f>
        <v>1391096</v>
      </c>
      <c r="AB16" s="44">
        <f>SUM($D16:M16)</f>
        <v>1551474</v>
      </c>
      <c r="AC16" s="44">
        <f>SUM($D16:N16)</f>
        <v>1699888</v>
      </c>
      <c r="AD16" s="44">
        <f>SUM($D16:O16)</f>
        <v>1856329</v>
      </c>
    </row>
    <row r="17" spans="1:30" s="43" customFormat="1" ht="15.1" customHeight="1">
      <c r="A17" s="63" t="s">
        <v>16</v>
      </c>
      <c r="B17" s="65" t="s">
        <v>6</v>
      </c>
      <c r="D17" s="44">
        <f>+SIBC!D$98</f>
        <v>176625</v>
      </c>
      <c r="E17" s="44">
        <f>+SIBC!E$98</f>
        <v>160610</v>
      </c>
      <c r="F17" s="44">
        <f>+SIBC!F$98</f>
        <v>186402</v>
      </c>
      <c r="G17" s="44">
        <f>+SIBC!G$98</f>
        <v>192455</v>
      </c>
      <c r="H17" s="44">
        <f>+SIBC!H$98</f>
        <v>204866</v>
      </c>
      <c r="I17" s="44">
        <f>+SIBC!I$98</f>
        <v>204289</v>
      </c>
      <c r="J17" s="44">
        <f>+SIBC!J$98</f>
        <v>201310</v>
      </c>
      <c r="K17" s="44">
        <f>+SIBC!K$98</f>
        <v>207954</v>
      </c>
      <c r="L17" s="44">
        <f>+SIBC!L$98</f>
        <v>200578</v>
      </c>
      <c r="M17" s="44">
        <f>+SIBC!M$98</f>
        <v>194987</v>
      </c>
      <c r="N17" s="44">
        <f>+SIBC!N$98</f>
        <v>185161</v>
      </c>
      <c r="O17" s="44">
        <f>+SIBC!O$98</f>
        <v>181467</v>
      </c>
      <c r="P17" s="44">
        <f t="shared" si="0"/>
        <v>2296704</v>
      </c>
      <c r="Q17" s="54"/>
      <c r="R17" s="54"/>
      <c r="S17" s="44">
        <f>SUM($D17:D17)</f>
        <v>176625</v>
      </c>
      <c r="T17" s="44">
        <f>SUM($D17:E17)</f>
        <v>337235</v>
      </c>
      <c r="U17" s="44">
        <f>SUM($D17:F17)</f>
        <v>523637</v>
      </c>
      <c r="V17" s="44">
        <f>SUM($D17:G17)</f>
        <v>716092</v>
      </c>
      <c r="W17" s="44">
        <f>SUM($D17:H17)</f>
        <v>920958</v>
      </c>
      <c r="X17" s="44">
        <f>SUM($D17:I17)</f>
        <v>1125247</v>
      </c>
      <c r="Y17" s="44">
        <f>SUM($D17:J17)</f>
        <v>1326557</v>
      </c>
      <c r="Z17" s="44">
        <f>SUM($D17:K17)</f>
        <v>1534511</v>
      </c>
      <c r="AA17" s="44">
        <f>SUM($D17:L17)</f>
        <v>1735089</v>
      </c>
      <c r="AB17" s="44">
        <f>SUM($D17:M17)</f>
        <v>1930076</v>
      </c>
      <c r="AC17" s="44">
        <f>SUM($D17:N17)</f>
        <v>2115237</v>
      </c>
      <c r="AD17" s="44">
        <f>SUM($D17:O17)</f>
        <v>2296704</v>
      </c>
    </row>
    <row r="18" spans="1:30" s="43" customFormat="1" ht="15.1" customHeight="1">
      <c r="A18" s="63" t="s">
        <v>17</v>
      </c>
      <c r="B18" s="65" t="s">
        <v>6</v>
      </c>
      <c r="D18" s="44">
        <f>+TIBA!D$98</f>
        <v>79803</v>
      </c>
      <c r="E18" s="44">
        <f>+TIBA!E$98</f>
        <v>78277</v>
      </c>
      <c r="F18" s="44">
        <f>+TIBA!F$98</f>
        <v>109107</v>
      </c>
      <c r="G18" s="44">
        <f>+TIBA!G$98</f>
        <v>129279</v>
      </c>
      <c r="H18" s="44">
        <f>+TIBA!H$98</f>
        <v>147005</v>
      </c>
      <c r="I18" s="44">
        <f>+TIBA!I$98</f>
        <v>161214</v>
      </c>
      <c r="J18" s="44">
        <f>+TIBA!J$98</f>
        <v>244238</v>
      </c>
      <c r="K18" s="44">
        <f>+TIBA!K$98</f>
        <v>238151</v>
      </c>
      <c r="L18" s="44">
        <f>+TIBA!L$98</f>
        <v>160421</v>
      </c>
      <c r="M18" s="44">
        <f>+TIBA!M$98</f>
        <v>138108</v>
      </c>
      <c r="N18" s="44">
        <f>+TIBA!N$98</f>
        <v>122504</v>
      </c>
      <c r="O18" s="44">
        <f>+TIBA!O$98</f>
        <v>105419</v>
      </c>
      <c r="P18" s="44">
        <f t="shared" si="0"/>
        <v>1713526</v>
      </c>
      <c r="Q18" s="54"/>
      <c r="R18" s="54"/>
      <c r="S18" s="44">
        <f>SUM($D18:D18)</f>
        <v>79803</v>
      </c>
      <c r="T18" s="44">
        <f>SUM($D18:E18)</f>
        <v>158080</v>
      </c>
      <c r="U18" s="44">
        <f>SUM($D18:F18)</f>
        <v>267187</v>
      </c>
      <c r="V18" s="44">
        <f>SUM($D18:G18)</f>
        <v>396466</v>
      </c>
      <c r="W18" s="44">
        <f>SUM($D18:H18)</f>
        <v>543471</v>
      </c>
      <c r="X18" s="44">
        <f>SUM($D18:I18)</f>
        <v>704685</v>
      </c>
      <c r="Y18" s="44">
        <f>SUM($D18:J18)</f>
        <v>948923</v>
      </c>
      <c r="Z18" s="44">
        <f>SUM($D18:K18)</f>
        <v>1187074</v>
      </c>
      <c r="AA18" s="44">
        <f>SUM($D18:L18)</f>
        <v>1347495</v>
      </c>
      <c r="AB18" s="44">
        <f>SUM($D18:M18)</f>
        <v>1485603</v>
      </c>
      <c r="AC18" s="44">
        <f>SUM($D18:N18)</f>
        <v>1608107</v>
      </c>
      <c r="AD18" s="44">
        <f>SUM($D18:O18)</f>
        <v>1713526</v>
      </c>
    </row>
    <row r="19" spans="1:30" s="43" customFormat="1" ht="15.1" customHeight="1">
      <c r="A19" s="63" t="s">
        <v>12</v>
      </c>
      <c r="B19" s="65" t="s">
        <v>6</v>
      </c>
      <c r="D19" s="44">
        <f>+LQB!D$98</f>
        <v>174190</v>
      </c>
      <c r="E19" s="44">
        <f>+LQB!E$98</f>
        <v>168345</v>
      </c>
      <c r="F19" s="44">
        <f>+LQB!F$98</f>
        <v>227056</v>
      </c>
      <c r="G19" s="44">
        <f>+LQB!G$98</f>
        <v>249558</v>
      </c>
      <c r="H19" s="44">
        <f>+LQB!H$98</f>
        <v>275114</v>
      </c>
      <c r="I19" s="44">
        <f>+LQB!I$98</f>
        <v>271956</v>
      </c>
      <c r="J19" s="44">
        <f>+LQB!J$98</f>
        <v>326196</v>
      </c>
      <c r="K19" s="44">
        <f>+LQB!K$98</f>
        <v>330528</v>
      </c>
      <c r="L19" s="44">
        <f>+LQB!L$98</f>
        <v>279442</v>
      </c>
      <c r="M19" s="44">
        <f>+LQB!M$98</f>
        <v>271596</v>
      </c>
      <c r="N19" s="44">
        <f>+LQB!N$98</f>
        <v>258229</v>
      </c>
      <c r="O19" s="44">
        <f>+LQB!O$98</f>
        <v>259724</v>
      </c>
      <c r="P19" s="44">
        <f t="shared" si="0"/>
        <v>3091934</v>
      </c>
      <c r="Q19" s="54"/>
      <c r="R19" s="54"/>
      <c r="S19" s="44">
        <f>SUM($D19:D19)</f>
        <v>174190</v>
      </c>
      <c r="T19" s="44">
        <f>SUM($D19:E19)</f>
        <v>342535</v>
      </c>
      <c r="U19" s="44">
        <f>SUM($D19:F19)</f>
        <v>569591</v>
      </c>
      <c r="V19" s="44">
        <f>SUM($D19:G19)</f>
        <v>819149</v>
      </c>
      <c r="W19" s="44">
        <f>SUM($D19:H19)</f>
        <v>1094263</v>
      </c>
      <c r="X19" s="44">
        <f>SUM($D19:I19)</f>
        <v>1366219</v>
      </c>
      <c r="Y19" s="44">
        <f>SUM($D19:J19)</f>
        <v>1692415</v>
      </c>
      <c r="Z19" s="44">
        <f>SUM($D19:K19)</f>
        <v>2022943</v>
      </c>
      <c r="AA19" s="44">
        <f>SUM($D19:L19)</f>
        <v>2302385</v>
      </c>
      <c r="AB19" s="44">
        <f>SUM($D19:M19)</f>
        <v>2573981</v>
      </c>
      <c r="AC19" s="44">
        <f>SUM($D19:N19)</f>
        <v>2832210</v>
      </c>
      <c r="AD19" s="44">
        <f>SUM($D19:O19)</f>
        <v>3091934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+RBW!D$98</f>
        <v>193078</v>
      </c>
      <c r="E20" s="44">
        <f>+RBW!E$98</f>
        <v>186737</v>
      </c>
      <c r="F20" s="44">
        <f>+RBW!F$98</f>
        <v>233613</v>
      </c>
      <c r="G20" s="44">
        <f>+RBW!G$98</f>
        <v>272539</v>
      </c>
      <c r="H20" s="44">
        <f>+RBW!H$98</f>
        <v>299098</v>
      </c>
      <c r="I20" s="44">
        <f>+RBW!I$98</f>
        <v>318630</v>
      </c>
      <c r="J20" s="44">
        <f>+RBW!J$98</f>
        <v>405079</v>
      </c>
      <c r="K20" s="44">
        <f>+RBW!K$98</f>
        <v>407615</v>
      </c>
      <c r="L20" s="44">
        <f>+RBW!L$98</f>
        <v>312091</v>
      </c>
      <c r="M20" s="44">
        <f>+RBW!M$98</f>
        <v>292281</v>
      </c>
      <c r="N20" s="44">
        <f>+RBW!N$98</f>
        <v>267374</v>
      </c>
      <c r="O20" s="44">
        <f>+RBW!O$98</f>
        <v>273144</v>
      </c>
      <c r="P20" s="44">
        <f t="shared" si="0"/>
        <v>3461279</v>
      </c>
      <c r="Q20" s="41"/>
      <c r="R20" s="41"/>
      <c r="S20" s="44">
        <f>SUM($D20:D20)</f>
        <v>193078</v>
      </c>
      <c r="T20" s="44">
        <f>SUM($D20:E20)</f>
        <v>379815</v>
      </c>
      <c r="U20" s="44">
        <f>SUM($D20:F20)</f>
        <v>613428</v>
      </c>
      <c r="V20" s="44">
        <f>SUM($D20:G20)</f>
        <v>885967</v>
      </c>
      <c r="W20" s="44">
        <f>SUM($D20:H20)</f>
        <v>1185065</v>
      </c>
      <c r="X20" s="44">
        <f>SUM($D20:I20)</f>
        <v>1503695</v>
      </c>
      <c r="Y20" s="44">
        <f>SUM($D20:J20)</f>
        <v>1908774</v>
      </c>
      <c r="Z20" s="44">
        <f>SUM($D20:K20)</f>
        <v>2316389</v>
      </c>
      <c r="AA20" s="44">
        <f>SUM($D20:L20)</f>
        <v>2628480</v>
      </c>
      <c r="AB20" s="44">
        <f>SUM($D20:M20)</f>
        <v>2920761</v>
      </c>
      <c r="AC20" s="44">
        <f>SUM($D20:N20)</f>
        <v>3188135</v>
      </c>
      <c r="AD20" s="44">
        <f>SUM($D20:O20)</f>
        <v>3461279</v>
      </c>
    </row>
    <row r="21" spans="1:30" s="43" customFormat="1" ht="15.1" customHeight="1">
      <c r="A21" s="63" t="s">
        <v>18</v>
      </c>
      <c r="B21" s="65" t="s">
        <v>6</v>
      </c>
      <c r="D21" s="44">
        <f>+WPB!D$98</f>
        <v>27084</v>
      </c>
      <c r="E21" s="44">
        <f>+WPB!E$98</f>
        <v>25648</v>
      </c>
      <c r="F21" s="44">
        <f>+WPB!F$98</f>
        <v>31740</v>
      </c>
      <c r="G21" s="44">
        <f>+WPB!G$98</f>
        <v>36398</v>
      </c>
      <c r="H21" s="44">
        <f>+WPB!H$98</f>
        <v>40769</v>
      </c>
      <c r="I21" s="44">
        <f>+WPB!I$98</f>
        <v>41562</v>
      </c>
      <c r="J21" s="44">
        <f>+WPB!J$98</f>
        <v>49667</v>
      </c>
      <c r="K21" s="44">
        <f>+WPB!K$98</f>
        <v>50577</v>
      </c>
      <c r="L21" s="44">
        <f>+WPB!L$98</f>
        <v>46371</v>
      </c>
      <c r="M21" s="44">
        <f>+WPB!M$98</f>
        <v>43530</v>
      </c>
      <c r="N21" s="44">
        <f>+WPB!N$98</f>
        <v>40615</v>
      </c>
      <c r="O21" s="44">
        <f>+WPB!O$98</f>
        <v>42324</v>
      </c>
      <c r="P21" s="44">
        <f t="shared" si="0"/>
        <v>476285</v>
      </c>
      <c r="Q21" s="53"/>
      <c r="R21" s="53"/>
      <c r="S21" s="44">
        <f>SUM($D21:D21)</f>
        <v>27084</v>
      </c>
      <c r="T21" s="44">
        <f>SUM($D21:E21)</f>
        <v>52732</v>
      </c>
      <c r="U21" s="44">
        <f>SUM($D21:F21)</f>
        <v>84472</v>
      </c>
      <c r="V21" s="44">
        <f>SUM($D21:G21)</f>
        <v>120870</v>
      </c>
      <c r="W21" s="44">
        <f>SUM($D21:H21)</f>
        <v>161639</v>
      </c>
      <c r="X21" s="44">
        <f>SUM($D21:I21)</f>
        <v>203201</v>
      </c>
      <c r="Y21" s="44">
        <f>SUM($D21:J21)</f>
        <v>252868</v>
      </c>
      <c r="Z21" s="44">
        <f>SUM($D21:K21)</f>
        <v>303445</v>
      </c>
      <c r="AA21" s="44">
        <f>SUM($D21:L21)</f>
        <v>349816</v>
      </c>
      <c r="AB21" s="44">
        <f>SUM($D21:M21)</f>
        <v>393346</v>
      </c>
      <c r="AC21" s="44">
        <f>SUM($D21:N21)</f>
        <v>433961</v>
      </c>
      <c r="AD21" s="44">
        <f>SUM($D21:O21)</f>
        <v>476285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1965764</v>
      </c>
      <c r="E22" s="44">
        <f t="shared" si="1"/>
        <v>1844296</v>
      </c>
      <c r="F22" s="44">
        <f t="shared" si="1"/>
        <v>2308344</v>
      </c>
      <c r="G22" s="44">
        <f t="shared" si="1"/>
        <v>2443328</v>
      </c>
      <c r="H22" s="44">
        <f t="shared" si="1"/>
        <v>2605128</v>
      </c>
      <c r="I22" s="44">
        <f t="shared" si="1"/>
        <v>2669036</v>
      </c>
      <c r="J22" s="44">
        <f t="shared" si="1"/>
        <v>3165915</v>
      </c>
      <c r="K22" s="44">
        <f t="shared" si="1"/>
        <v>3200876</v>
      </c>
      <c r="L22" s="44">
        <f t="shared" si="1"/>
        <v>2649017</v>
      </c>
      <c r="M22" s="44">
        <f t="shared" si="1"/>
        <v>2587950</v>
      </c>
      <c r="N22" s="44">
        <f t="shared" si="1"/>
        <v>2414206</v>
      </c>
      <c r="O22" s="44">
        <f t="shared" si="1"/>
        <v>2440684</v>
      </c>
      <c r="P22" s="44">
        <f t="shared" si="1"/>
        <v>30294544</v>
      </c>
      <c r="Q22" s="54"/>
      <c r="R22" s="54"/>
      <c r="S22" s="44">
        <f>SUM($D22:D22)</f>
        <v>1965764</v>
      </c>
      <c r="T22" s="44">
        <f>SUM($D22:E22)</f>
        <v>3810060</v>
      </c>
      <c r="U22" s="44">
        <f>SUM($D22:F22)</f>
        <v>6118404</v>
      </c>
      <c r="V22" s="44">
        <f>SUM($D22:G22)</f>
        <v>8561732</v>
      </c>
      <c r="W22" s="44">
        <f>SUM($D22:H22)</f>
        <v>11166860</v>
      </c>
      <c r="X22" s="44">
        <f>SUM($D22:I22)</f>
        <v>13835896</v>
      </c>
      <c r="Y22" s="44">
        <f>SUM($D22:J22)</f>
        <v>17001811</v>
      </c>
      <c r="Z22" s="44">
        <f>SUM($D22:K22)</f>
        <v>20202687</v>
      </c>
      <c r="AA22" s="44">
        <f>SUM($D22:L22)</f>
        <v>22851704</v>
      </c>
      <c r="AB22" s="44">
        <f>SUM($D22:M22)</f>
        <v>25439654</v>
      </c>
      <c r="AC22" s="44">
        <f>SUM($D22:N22)</f>
        <v>27853860</v>
      </c>
      <c r="AD22" s="44">
        <f>SUM($D22:O22)</f>
        <v>30294544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+AMB!D$116</f>
        <v>219037</v>
      </c>
      <c r="E24" s="44">
        <f>+AMB!E$116</f>
        <v>200857</v>
      </c>
      <c r="F24" s="44">
        <f>+AMB!F$116</f>
        <v>242765</v>
      </c>
      <c r="G24" s="44">
        <f>+AMB!G$116</f>
        <v>205726</v>
      </c>
      <c r="H24" s="44">
        <f>+AMB!H$116</f>
        <v>216469</v>
      </c>
      <c r="I24" s="44">
        <f>+AMB!I$116</f>
        <v>227678</v>
      </c>
      <c r="J24" s="44">
        <f>+AMB!J$116</f>
        <v>185108</v>
      </c>
      <c r="K24" s="44">
        <f>+AMB!K$116</f>
        <v>235849</v>
      </c>
      <c r="L24" s="44">
        <f>+AMB!L$116</f>
        <v>226719</v>
      </c>
      <c r="M24" s="44">
        <f>+AMB!M$116</f>
        <v>224792</v>
      </c>
      <c r="N24" s="44">
        <f>+AMB!N$116</f>
        <v>227449</v>
      </c>
      <c r="O24" s="44">
        <f>+AMB!O$116</f>
        <v>202539</v>
      </c>
      <c r="P24" s="44">
        <f t="shared" ref="P24:P34" si="2">SUM(D24:O24)</f>
        <v>2614988</v>
      </c>
      <c r="Q24" s="53"/>
      <c r="R24" s="53"/>
      <c r="S24" s="44">
        <f>SUM($D24:D24)</f>
        <v>219037</v>
      </c>
      <c r="T24" s="44">
        <f>SUM($D24:E24)</f>
        <v>419894</v>
      </c>
      <c r="U24" s="44">
        <f>SUM($D24:F24)</f>
        <v>662659</v>
      </c>
      <c r="V24" s="44">
        <f>SUM($D24:G24)</f>
        <v>868385</v>
      </c>
      <c r="W24" s="44">
        <f>SUM($D24:H24)</f>
        <v>1084854</v>
      </c>
      <c r="X24" s="44">
        <f>SUM($D24:I24)</f>
        <v>1312532</v>
      </c>
      <c r="Y24" s="44">
        <f>SUM($D24:J24)</f>
        <v>1497640</v>
      </c>
      <c r="Z24" s="44">
        <f>SUM($D24:K24)</f>
        <v>1733489</v>
      </c>
      <c r="AA24" s="44">
        <f>SUM($D24:L24)</f>
        <v>1960208</v>
      </c>
      <c r="AB24" s="44">
        <f>SUM($D24:M24)</f>
        <v>2185000</v>
      </c>
      <c r="AC24" s="44">
        <f>SUM($D24:N24)</f>
        <v>2412449</v>
      </c>
      <c r="AD24" s="44">
        <f>SUM($D24:O24)</f>
        <v>2614988</v>
      </c>
    </row>
    <row r="25" spans="1:30" s="43" customFormat="1" ht="15.1" customHeight="1">
      <c r="A25" s="63" t="s">
        <v>10</v>
      </c>
      <c r="B25" s="65" t="s">
        <v>66</v>
      </c>
      <c r="D25" s="44">
        <f>+BWB!D$116</f>
        <v>111695</v>
      </c>
      <c r="E25" s="44">
        <f>+BWB!E$116</f>
        <v>106430</v>
      </c>
      <c r="F25" s="44">
        <f>+BWB!F$116</f>
        <v>130924</v>
      </c>
      <c r="G25" s="44">
        <f>+BWB!G$116</f>
        <v>121300</v>
      </c>
      <c r="H25" s="44">
        <f>+BWB!H$116</f>
        <v>126399</v>
      </c>
      <c r="I25" s="44">
        <f>+BWB!I$116</f>
        <v>130100</v>
      </c>
      <c r="J25" s="44">
        <f>+BWB!J$116</f>
        <v>113316</v>
      </c>
      <c r="K25" s="44">
        <f>+BWB!K$116</f>
        <v>131657</v>
      </c>
      <c r="L25" s="44">
        <f>+BWB!L$116</f>
        <v>122419</v>
      </c>
      <c r="M25" s="44">
        <f>+BWB!M$116</f>
        <v>125123</v>
      </c>
      <c r="N25" s="44">
        <f>+BWB!N$116</f>
        <v>120957</v>
      </c>
      <c r="O25" s="44">
        <f>+BWB!O$116</f>
        <v>108637</v>
      </c>
      <c r="P25" s="44">
        <f t="shared" si="2"/>
        <v>1448957</v>
      </c>
      <c r="Q25" s="54"/>
      <c r="R25" s="54"/>
      <c r="S25" s="44">
        <f>SUM($D25:D25)</f>
        <v>111695</v>
      </c>
      <c r="T25" s="44">
        <f>SUM($D25:E25)</f>
        <v>218125</v>
      </c>
      <c r="U25" s="44">
        <f>SUM($D25:F25)</f>
        <v>349049</v>
      </c>
      <c r="V25" s="44">
        <f>SUM($D25:G25)</f>
        <v>470349</v>
      </c>
      <c r="W25" s="44">
        <f>SUM($D25:H25)</f>
        <v>596748</v>
      </c>
      <c r="X25" s="44">
        <f>SUM($D25:I25)</f>
        <v>726848</v>
      </c>
      <c r="Y25" s="44">
        <f>SUM($D25:J25)</f>
        <v>840164</v>
      </c>
      <c r="Z25" s="44">
        <f>SUM($D25:K25)</f>
        <v>971821</v>
      </c>
      <c r="AA25" s="44">
        <f>SUM($D25:L25)</f>
        <v>1094240</v>
      </c>
      <c r="AB25" s="44">
        <f>SUM($D25:M25)</f>
        <v>1219363</v>
      </c>
      <c r="AC25" s="44">
        <f>SUM($D25:N25)</f>
        <v>1340320</v>
      </c>
      <c r="AD25" s="44">
        <f>SUM($D25:O25)</f>
        <v>1448957</v>
      </c>
    </row>
    <row r="26" spans="1:30" s="43" customFormat="1" ht="15.1" customHeight="1">
      <c r="A26" s="63" t="s">
        <v>11</v>
      </c>
      <c r="B26" s="65" t="s">
        <v>66</v>
      </c>
      <c r="D26" s="44">
        <f>+DWT!D$116</f>
        <v>4232</v>
      </c>
      <c r="E26" s="44">
        <f>+DWT!E$116</f>
        <v>4925</v>
      </c>
      <c r="F26" s="44">
        <f>+DWT!F$116</f>
        <v>5135</v>
      </c>
      <c r="G26" s="44">
        <f>+DWT!G$116</f>
        <v>3625</v>
      </c>
      <c r="H26" s="44">
        <f>+DWT!H$116</f>
        <v>3277</v>
      </c>
      <c r="I26" s="44">
        <f>+DWT!I$116</f>
        <v>3348</v>
      </c>
      <c r="J26" s="44">
        <f>+DWT!J$116</f>
        <v>2867</v>
      </c>
      <c r="K26" s="44">
        <f>+DWT!K$116</f>
        <v>3622</v>
      </c>
      <c r="L26" s="44">
        <f>+DWT!L$116</f>
        <v>3382</v>
      </c>
      <c r="M26" s="44">
        <f>+DWT!M$116</f>
        <v>3433</v>
      </c>
      <c r="N26" s="44">
        <f>+DWT!N$116</f>
        <v>3068</v>
      </c>
      <c r="O26" s="44">
        <f>+DWT!O$116</f>
        <v>2676</v>
      </c>
      <c r="P26" s="44">
        <f t="shared" si="2"/>
        <v>43590</v>
      </c>
      <c r="Q26" s="54"/>
      <c r="R26" s="54"/>
      <c r="S26" s="44">
        <f>SUM($D26:D26)</f>
        <v>4232</v>
      </c>
      <c r="T26" s="44">
        <f>SUM($D26:E26)</f>
        <v>9157</v>
      </c>
      <c r="U26" s="44">
        <f>SUM($D26:F26)</f>
        <v>14292</v>
      </c>
      <c r="V26" s="44">
        <f>SUM($D26:G26)</f>
        <v>17917</v>
      </c>
      <c r="W26" s="44">
        <f>SUM($D26:H26)</f>
        <v>21194</v>
      </c>
      <c r="X26" s="44">
        <f>SUM($D26:I26)</f>
        <v>24542</v>
      </c>
      <c r="Y26" s="44">
        <f>SUM($D26:J26)</f>
        <v>27409</v>
      </c>
      <c r="Z26" s="44">
        <f>SUM($D26:K26)</f>
        <v>31031</v>
      </c>
      <c r="AA26" s="44">
        <f>SUM($D26:L26)</f>
        <v>34413</v>
      </c>
      <c r="AB26" s="44">
        <f>SUM($D26:M26)</f>
        <v>37846</v>
      </c>
      <c r="AC26" s="44">
        <f>SUM($D26:N26)</f>
        <v>40914</v>
      </c>
      <c r="AD26" s="44">
        <f>SUM($D26:O26)</f>
        <v>43590</v>
      </c>
    </row>
    <row r="27" spans="1:30" s="43" customFormat="1" ht="15.1" customHeight="1">
      <c r="A27" s="63" t="s">
        <v>13</v>
      </c>
      <c r="B27" s="65" t="s">
        <v>66</v>
      </c>
      <c r="D27" s="44">
        <f>+OGB!D$116</f>
        <v>6141</v>
      </c>
      <c r="E27" s="44">
        <f>+OGB!E$116</f>
        <v>5601</v>
      </c>
      <c r="F27" s="44">
        <f>+OGB!F$116</f>
        <v>6233</v>
      </c>
      <c r="G27" s="44">
        <f>+OGB!G$116</f>
        <v>6067</v>
      </c>
      <c r="H27" s="44">
        <f>+OGB!H$116</f>
        <v>5963</v>
      </c>
      <c r="I27" s="44">
        <f>+OGB!I$116</f>
        <v>6298</v>
      </c>
      <c r="J27" s="44">
        <f>+OGB!J$116</f>
        <v>6001</v>
      </c>
      <c r="K27" s="44">
        <f>+OGB!K$116</f>
        <v>6452</v>
      </c>
      <c r="L27" s="44">
        <f>+OGB!L$116</f>
        <v>6121</v>
      </c>
      <c r="M27" s="44">
        <f>+OGB!M$116</f>
        <v>6101</v>
      </c>
      <c r="N27" s="44">
        <f>+OGB!N$116</f>
        <v>5844</v>
      </c>
      <c r="O27" s="44">
        <f>+OGB!O$116</f>
        <v>5457</v>
      </c>
      <c r="P27" s="44">
        <f t="shared" si="2"/>
        <v>72279</v>
      </c>
      <c r="Q27" s="54"/>
      <c r="R27" s="54"/>
      <c r="S27" s="44">
        <f>SUM($D27:D27)</f>
        <v>6141</v>
      </c>
      <c r="T27" s="44">
        <f>SUM($D27:E27)</f>
        <v>11742</v>
      </c>
      <c r="U27" s="44">
        <f>SUM($D27:F27)</f>
        <v>17975</v>
      </c>
      <c r="V27" s="44">
        <f>SUM($D27:G27)</f>
        <v>24042</v>
      </c>
      <c r="W27" s="44">
        <f>SUM($D27:H27)</f>
        <v>30005</v>
      </c>
      <c r="X27" s="44">
        <f>SUM($D27:I27)</f>
        <v>36303</v>
      </c>
      <c r="Y27" s="44">
        <f>SUM($D27:J27)</f>
        <v>42304</v>
      </c>
      <c r="Z27" s="44">
        <f>SUM($D27:K27)</f>
        <v>48756</v>
      </c>
      <c r="AA27" s="44">
        <f>SUM($D27:L27)</f>
        <v>54877</v>
      </c>
      <c r="AB27" s="44">
        <f>SUM($D27:M27)</f>
        <v>60978</v>
      </c>
      <c r="AC27" s="44">
        <f>SUM($D27:N27)</f>
        <v>66822</v>
      </c>
      <c r="AD27" s="44">
        <f>SUM($D27:O27)</f>
        <v>72279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+PB!D$116</f>
        <v>96938</v>
      </c>
      <c r="E28" s="44">
        <f>+PB!E$116</f>
        <v>95153</v>
      </c>
      <c r="F28" s="44">
        <f>+PB!F$116</f>
        <v>114026</v>
      </c>
      <c r="G28" s="44">
        <f>+PB!G$116</f>
        <v>102940</v>
      </c>
      <c r="H28" s="44">
        <f>+PB!H$116</f>
        <v>107147</v>
      </c>
      <c r="I28" s="44">
        <f>+PB!I$116</f>
        <v>111970</v>
      </c>
      <c r="J28" s="44">
        <f>+PB!J$116</f>
        <v>97612</v>
      </c>
      <c r="K28" s="44">
        <f>+PB!K$116</f>
        <v>111239</v>
      </c>
      <c r="L28" s="44">
        <f>+PB!L$116</f>
        <v>108022</v>
      </c>
      <c r="M28" s="44">
        <f>+PB!M$116</f>
        <v>107200</v>
      </c>
      <c r="N28" s="44">
        <f>+PB!N$116</f>
        <v>105821</v>
      </c>
      <c r="O28" s="44">
        <f>+PB!O$116</f>
        <v>94990</v>
      </c>
      <c r="P28" s="44">
        <f t="shared" si="2"/>
        <v>1253058</v>
      </c>
      <c r="Q28" s="41"/>
      <c r="R28" s="41"/>
      <c r="S28" s="44">
        <f>SUM($D28:D28)</f>
        <v>96938</v>
      </c>
      <c r="T28" s="44">
        <f>SUM($D28:E28)</f>
        <v>192091</v>
      </c>
      <c r="U28" s="44">
        <f>SUM($D28:F28)</f>
        <v>306117</v>
      </c>
      <c r="V28" s="44">
        <f>SUM($D28:G28)</f>
        <v>409057</v>
      </c>
      <c r="W28" s="44">
        <f>SUM($D28:H28)</f>
        <v>516204</v>
      </c>
      <c r="X28" s="44">
        <f>SUM($D28:I28)</f>
        <v>628174</v>
      </c>
      <c r="Y28" s="44">
        <f>SUM($D28:J28)</f>
        <v>725786</v>
      </c>
      <c r="Z28" s="44">
        <f>SUM($D28:K28)</f>
        <v>837025</v>
      </c>
      <c r="AA28" s="44">
        <f>SUM($D28:L28)</f>
        <v>945047</v>
      </c>
      <c r="AB28" s="44">
        <f>SUM($D28:M28)</f>
        <v>1052247</v>
      </c>
      <c r="AC28" s="44">
        <f>SUM($D28:N28)</f>
        <v>1158068</v>
      </c>
      <c r="AD28" s="44">
        <f>SUM($D28:O28)</f>
        <v>1253058</v>
      </c>
    </row>
    <row r="29" spans="1:30" s="43" customFormat="1" ht="15.1" customHeight="1">
      <c r="A29" s="63" t="s">
        <v>75</v>
      </c>
      <c r="B29" s="65" t="s">
        <v>66</v>
      </c>
      <c r="D29" s="44">
        <f>+IBA!D$116</f>
        <v>7521</v>
      </c>
      <c r="E29" s="44">
        <f>+IBA!E$116</f>
        <v>7710</v>
      </c>
      <c r="F29" s="44">
        <f>+IBA!F$116</f>
        <v>9511</v>
      </c>
      <c r="G29" s="44">
        <f>+IBA!G$116</f>
        <v>8292</v>
      </c>
      <c r="H29" s="44">
        <f>+IBA!H$116</f>
        <v>8143</v>
      </c>
      <c r="I29" s="44">
        <f>+IBA!I$116</f>
        <v>7927</v>
      </c>
      <c r="J29" s="44">
        <f>+IBA!J$116</f>
        <v>7434</v>
      </c>
      <c r="K29" s="44">
        <f>+IBA!K$116</f>
        <v>7805</v>
      </c>
      <c r="L29" s="44">
        <f>+IBA!L$116</f>
        <v>8159</v>
      </c>
      <c r="M29" s="44">
        <f>+IBA!M$116</f>
        <v>8278</v>
      </c>
      <c r="N29" s="44">
        <f>+IBA!N$116</f>
        <v>7894</v>
      </c>
      <c r="O29" s="44">
        <f>+IBA!O$116</f>
        <v>7226</v>
      </c>
      <c r="P29" s="44">
        <f t="shared" si="2"/>
        <v>95900</v>
      </c>
      <c r="Q29" s="53"/>
      <c r="R29" s="53"/>
      <c r="S29" s="44">
        <f>SUM($D29:D29)</f>
        <v>7521</v>
      </c>
      <c r="T29" s="44">
        <f>SUM($D29:E29)</f>
        <v>15231</v>
      </c>
      <c r="U29" s="44">
        <f>SUM($D29:F29)</f>
        <v>24742</v>
      </c>
      <c r="V29" s="44">
        <f>SUM($D29:G29)</f>
        <v>33034</v>
      </c>
      <c r="W29" s="44">
        <f>SUM($D29:H29)</f>
        <v>41177</v>
      </c>
      <c r="X29" s="44">
        <f>SUM($D29:I29)</f>
        <v>49104</v>
      </c>
      <c r="Y29" s="44">
        <f>SUM($D29:J29)</f>
        <v>56538</v>
      </c>
      <c r="Z29" s="44">
        <f>SUM($D29:K29)</f>
        <v>64343</v>
      </c>
      <c r="AA29" s="44">
        <f>SUM($D29:L29)</f>
        <v>72502</v>
      </c>
      <c r="AB29" s="44">
        <f>SUM($D29:M29)</f>
        <v>80780</v>
      </c>
      <c r="AC29" s="44">
        <f>SUM($D29:N29)</f>
        <v>88674</v>
      </c>
      <c r="AD29" s="44">
        <f>SUM($D29:O29)</f>
        <v>95900</v>
      </c>
    </row>
    <row r="30" spans="1:30" s="43" customFormat="1" ht="15.1" customHeight="1">
      <c r="A30" s="63" t="s">
        <v>16</v>
      </c>
      <c r="B30" s="65" t="s">
        <v>66</v>
      </c>
      <c r="D30" s="44">
        <f>+SIBC!D$116</f>
        <v>5207</v>
      </c>
      <c r="E30" s="44">
        <f>+SIBC!E$116</f>
        <v>5059</v>
      </c>
      <c r="F30" s="44">
        <f>+SIBC!F$116</f>
        <v>5454</v>
      </c>
      <c r="G30" s="44">
        <f>+SIBC!G$116</f>
        <v>5285</v>
      </c>
      <c r="H30" s="44">
        <f>+SIBC!H$116</f>
        <v>7250</v>
      </c>
      <c r="I30" s="44">
        <f>+SIBC!I$116</f>
        <v>7816</v>
      </c>
      <c r="J30" s="44">
        <f>+SIBC!J$116</f>
        <v>7603</v>
      </c>
      <c r="K30" s="44">
        <f>+SIBC!K$116</f>
        <v>8695</v>
      </c>
      <c r="L30" s="44">
        <f>+SIBC!L$116</f>
        <v>8427</v>
      </c>
      <c r="M30" s="44">
        <f>+SIBC!M$116</f>
        <v>7168</v>
      </c>
      <c r="N30" s="44">
        <f>+SIBC!N$116</f>
        <v>6248</v>
      </c>
      <c r="O30" s="44">
        <f>+SIBC!O$116</f>
        <v>5280</v>
      </c>
      <c r="P30" s="44">
        <f t="shared" si="2"/>
        <v>79492</v>
      </c>
      <c r="Q30" s="54"/>
      <c r="R30" s="54"/>
      <c r="S30" s="44">
        <f>SUM($D30:D30)</f>
        <v>5207</v>
      </c>
      <c r="T30" s="44">
        <f>SUM($D30:E30)</f>
        <v>10266</v>
      </c>
      <c r="U30" s="44">
        <f>SUM($D30:F30)</f>
        <v>15720</v>
      </c>
      <c r="V30" s="44">
        <f>SUM($D30:G30)</f>
        <v>21005</v>
      </c>
      <c r="W30" s="44">
        <f>SUM($D30:H30)</f>
        <v>28255</v>
      </c>
      <c r="X30" s="44">
        <f>SUM($D30:I30)</f>
        <v>36071</v>
      </c>
      <c r="Y30" s="44">
        <f>SUM($D30:J30)</f>
        <v>43674</v>
      </c>
      <c r="Z30" s="44">
        <f>SUM($D30:K30)</f>
        <v>52369</v>
      </c>
      <c r="AA30" s="44">
        <f>SUM($D30:L30)</f>
        <v>60796</v>
      </c>
      <c r="AB30" s="44">
        <f>SUM($D30:M30)</f>
        <v>67964</v>
      </c>
      <c r="AC30" s="44">
        <f>SUM($D30:N30)</f>
        <v>74212</v>
      </c>
      <c r="AD30" s="44">
        <f>SUM($D30:O30)</f>
        <v>79492</v>
      </c>
    </row>
    <row r="31" spans="1:30" s="43" customFormat="1" ht="15.1" customHeight="1">
      <c r="A31" s="63" t="s">
        <v>17</v>
      </c>
      <c r="B31" s="65" t="s">
        <v>66</v>
      </c>
      <c r="D31" s="44">
        <f>+TIBA!D$116</f>
        <v>27777</v>
      </c>
      <c r="E31" s="44">
        <f>+TIBA!E$116</f>
        <v>26842</v>
      </c>
      <c r="F31" s="44">
        <f>+TIBA!F$116</f>
        <v>32300</v>
      </c>
      <c r="G31" s="44">
        <f>+TIBA!G$116</f>
        <v>29902</v>
      </c>
      <c r="H31" s="44">
        <f>+TIBA!H$116</f>
        <v>31161</v>
      </c>
      <c r="I31" s="44">
        <f>+TIBA!I$116</f>
        <v>31003</v>
      </c>
      <c r="J31" s="44">
        <f>+TIBA!J$116</f>
        <v>27848</v>
      </c>
      <c r="K31" s="44">
        <f>+TIBA!K$116</f>
        <v>30263</v>
      </c>
      <c r="L31" s="44">
        <f>+TIBA!L$116</f>
        <v>29991</v>
      </c>
      <c r="M31" s="44">
        <f>+TIBA!M$116</f>
        <v>29880</v>
      </c>
      <c r="N31" s="44">
        <f>+TIBA!N$116</f>
        <v>29181</v>
      </c>
      <c r="O31" s="44">
        <f>+TIBA!O$116</f>
        <v>25491</v>
      </c>
      <c r="P31" s="44">
        <f t="shared" si="2"/>
        <v>351639</v>
      </c>
      <c r="Q31" s="54"/>
      <c r="R31" s="54"/>
      <c r="S31" s="44">
        <f>SUM($D31:D31)</f>
        <v>27777</v>
      </c>
      <c r="T31" s="44">
        <f>SUM($D31:E31)</f>
        <v>54619</v>
      </c>
      <c r="U31" s="44">
        <f>SUM($D31:F31)</f>
        <v>86919</v>
      </c>
      <c r="V31" s="44">
        <f>SUM($D31:G31)</f>
        <v>116821</v>
      </c>
      <c r="W31" s="44">
        <f>SUM($D31:H31)</f>
        <v>147982</v>
      </c>
      <c r="X31" s="44">
        <f>SUM($D31:I31)</f>
        <v>178985</v>
      </c>
      <c r="Y31" s="44">
        <f>SUM($D31:J31)</f>
        <v>206833</v>
      </c>
      <c r="Z31" s="44">
        <f>SUM($D31:K31)</f>
        <v>237096</v>
      </c>
      <c r="AA31" s="44">
        <f>SUM($D31:L31)</f>
        <v>267087</v>
      </c>
      <c r="AB31" s="44">
        <f>SUM($D31:M31)</f>
        <v>296967</v>
      </c>
      <c r="AC31" s="44">
        <f>SUM($D31:N31)</f>
        <v>326148</v>
      </c>
      <c r="AD31" s="44">
        <f>SUM($D31:O31)</f>
        <v>351639</v>
      </c>
    </row>
    <row r="32" spans="1:30" s="43" customFormat="1" ht="15.1" customHeight="1">
      <c r="A32" s="63" t="s">
        <v>12</v>
      </c>
      <c r="B32" s="65" t="s">
        <v>66</v>
      </c>
      <c r="D32" s="44">
        <f>+LQB!D$116</f>
        <v>53102</v>
      </c>
      <c r="E32" s="44">
        <f>+LQB!E$116</f>
        <v>51540</v>
      </c>
      <c r="F32" s="44">
        <f>+LQB!F$116</f>
        <v>62818</v>
      </c>
      <c r="G32" s="44">
        <f>+LQB!G$116</f>
        <v>58094</v>
      </c>
      <c r="H32" s="44">
        <f>+LQB!H$116</f>
        <v>61204</v>
      </c>
      <c r="I32" s="44">
        <f>+LQB!I$116</f>
        <v>63116</v>
      </c>
      <c r="J32" s="44">
        <f>+LQB!J$116</f>
        <v>55942</v>
      </c>
      <c r="K32" s="44">
        <f>+LQB!K$116</f>
        <v>61406</v>
      </c>
      <c r="L32" s="44">
        <f>+LQB!L$116</f>
        <v>60628</v>
      </c>
      <c r="M32" s="44">
        <f>+LQB!M$116</f>
        <v>58528</v>
      </c>
      <c r="N32" s="44">
        <f>+LQB!N$116</f>
        <v>59106</v>
      </c>
      <c r="O32" s="44">
        <f>+LQB!O$116</f>
        <v>53794</v>
      </c>
      <c r="P32" s="44">
        <f t="shared" si="2"/>
        <v>699278</v>
      </c>
      <c r="Q32" s="54"/>
      <c r="R32" s="54"/>
      <c r="S32" s="44">
        <f>SUM($D32:D32)</f>
        <v>53102</v>
      </c>
      <c r="T32" s="44">
        <f>SUM($D32:E32)</f>
        <v>104642</v>
      </c>
      <c r="U32" s="44">
        <f>SUM($D32:F32)</f>
        <v>167460</v>
      </c>
      <c r="V32" s="44">
        <f>SUM($D32:G32)</f>
        <v>225554</v>
      </c>
      <c r="W32" s="44">
        <f>SUM($D32:H32)</f>
        <v>286758</v>
      </c>
      <c r="X32" s="44">
        <f>SUM($D32:I32)</f>
        <v>349874</v>
      </c>
      <c r="Y32" s="44">
        <f>SUM($D32:J32)</f>
        <v>405816</v>
      </c>
      <c r="Z32" s="44">
        <f>SUM($D32:K32)</f>
        <v>467222</v>
      </c>
      <c r="AA32" s="44">
        <f>SUM($D32:L32)</f>
        <v>527850</v>
      </c>
      <c r="AB32" s="44">
        <f>SUM($D32:M32)</f>
        <v>586378</v>
      </c>
      <c r="AC32" s="44">
        <f>SUM($D32:N32)</f>
        <v>645484</v>
      </c>
      <c r="AD32" s="44">
        <f>SUM($D32:O32)</f>
        <v>699278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+RBW!D$116</f>
        <v>7</v>
      </c>
      <c r="E33" s="44">
        <f>+RBW!E$116</f>
        <v>4</v>
      </c>
      <c r="F33" s="44">
        <f>+RBW!F$116</f>
        <v>9</v>
      </c>
      <c r="G33" s="44">
        <f>+RBW!G$116</f>
        <v>9</v>
      </c>
      <c r="H33" s="44">
        <f>+RBW!H$116</f>
        <v>13</v>
      </c>
      <c r="I33" s="44">
        <f>+RBW!I$116</f>
        <v>13</v>
      </c>
      <c r="J33" s="44">
        <f>+RBW!J$116</f>
        <v>12</v>
      </c>
      <c r="K33" s="44">
        <f>+RBW!K$116</f>
        <v>10</v>
      </c>
      <c r="L33" s="44">
        <f>+RBW!L$116</f>
        <v>16</v>
      </c>
      <c r="M33" s="44">
        <f>+RBW!M$116</f>
        <v>11</v>
      </c>
      <c r="N33" s="44">
        <f>+RBW!N$116</f>
        <v>13</v>
      </c>
      <c r="O33" s="44">
        <f>+RBW!O$116</f>
        <v>13</v>
      </c>
      <c r="P33" s="44">
        <f t="shared" si="2"/>
        <v>130</v>
      </c>
      <c r="Q33" s="41"/>
      <c r="R33" s="41"/>
      <c r="S33" s="44">
        <f>SUM($D33:D33)</f>
        <v>7</v>
      </c>
      <c r="T33" s="44">
        <f>SUM($D33:E33)</f>
        <v>11</v>
      </c>
      <c r="U33" s="44">
        <f>SUM($D33:F33)</f>
        <v>20</v>
      </c>
      <c r="V33" s="44">
        <f>SUM($D33:G33)</f>
        <v>29</v>
      </c>
      <c r="W33" s="44">
        <f>SUM($D33:H33)</f>
        <v>42</v>
      </c>
      <c r="X33" s="44">
        <f>SUM($D33:I33)</f>
        <v>55</v>
      </c>
      <c r="Y33" s="44">
        <f>SUM($D33:J33)</f>
        <v>67</v>
      </c>
      <c r="Z33" s="44">
        <f>SUM($D33:K33)</f>
        <v>77</v>
      </c>
      <c r="AA33" s="44">
        <f>SUM($D33:L33)</f>
        <v>93</v>
      </c>
      <c r="AB33" s="44">
        <f>SUM($D33:M33)</f>
        <v>104</v>
      </c>
      <c r="AC33" s="44">
        <f>SUM($D33:N33)</f>
        <v>117</v>
      </c>
      <c r="AD33" s="44">
        <f>SUM($D33:O33)</f>
        <v>130</v>
      </c>
    </row>
    <row r="34" spans="1:30" s="43" customFormat="1" ht="15.1" customHeight="1">
      <c r="A34" s="63" t="s">
        <v>18</v>
      </c>
      <c r="B34" s="65" t="s">
        <v>66</v>
      </c>
      <c r="D34" s="44">
        <f>+WPB!D$116</f>
        <v>0</v>
      </c>
      <c r="E34" s="44">
        <f>+WPB!E$116</f>
        <v>0</v>
      </c>
      <c r="F34" s="44">
        <f>+WPB!F$116</f>
        <v>0</v>
      </c>
      <c r="G34" s="44">
        <f>+WPB!G$116</f>
        <v>0</v>
      </c>
      <c r="H34" s="44">
        <f>+WPB!H$116</f>
        <v>0</v>
      </c>
      <c r="I34" s="44">
        <f>+WPB!I$116</f>
        <v>0</v>
      </c>
      <c r="J34" s="44">
        <f>+WPB!J$116</f>
        <v>0</v>
      </c>
      <c r="K34" s="44">
        <f>+WPB!K$116</f>
        <v>0</v>
      </c>
      <c r="L34" s="44">
        <f>+WPB!L$116</f>
        <v>0</v>
      </c>
      <c r="M34" s="44">
        <f>+WPB!M$116</f>
        <v>0</v>
      </c>
      <c r="N34" s="44">
        <f>+WPB!N$116</f>
        <v>0</v>
      </c>
      <c r="O34" s="44">
        <f>+WPB!O$116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P35" si="3">SUM(D24:D34)</f>
        <v>531657</v>
      </c>
      <c r="E35" s="44">
        <f t="shared" si="3"/>
        <v>504121</v>
      </c>
      <c r="F35" s="44">
        <f t="shared" si="3"/>
        <v>609175</v>
      </c>
      <c r="G35" s="44">
        <f t="shared" si="3"/>
        <v>541240</v>
      </c>
      <c r="H35" s="44">
        <f t="shared" si="3"/>
        <v>567026</v>
      </c>
      <c r="I35" s="44">
        <f t="shared" si="3"/>
        <v>589269</v>
      </c>
      <c r="J35" s="44">
        <f t="shared" si="3"/>
        <v>503743</v>
      </c>
      <c r="K35" s="44">
        <f t="shared" si="3"/>
        <v>596998</v>
      </c>
      <c r="L35" s="44">
        <f t="shared" si="3"/>
        <v>573884</v>
      </c>
      <c r="M35" s="44">
        <f t="shared" si="3"/>
        <v>570514</v>
      </c>
      <c r="N35" s="44">
        <f t="shared" si="3"/>
        <v>565581</v>
      </c>
      <c r="O35" s="44">
        <f t="shared" si="3"/>
        <v>506103</v>
      </c>
      <c r="P35" s="44">
        <f t="shared" si="3"/>
        <v>6659311</v>
      </c>
      <c r="Q35" s="54"/>
      <c r="R35" s="54"/>
      <c r="S35" s="44">
        <f>SUM($D35:D35)</f>
        <v>531657</v>
      </c>
      <c r="T35" s="44">
        <f>SUM($D35:E35)</f>
        <v>1035778</v>
      </c>
      <c r="U35" s="44">
        <f>SUM($D35:F35)</f>
        <v>1644953</v>
      </c>
      <c r="V35" s="44">
        <f>SUM($D35:G35)</f>
        <v>2186193</v>
      </c>
      <c r="W35" s="44">
        <f>SUM($D35:H35)</f>
        <v>2753219</v>
      </c>
      <c r="X35" s="44">
        <f>SUM($D35:I35)</f>
        <v>3342488</v>
      </c>
      <c r="Y35" s="44">
        <f>SUM($D35:J35)</f>
        <v>3846231</v>
      </c>
      <c r="Z35" s="44">
        <f>SUM($D35:K35)</f>
        <v>4443229</v>
      </c>
      <c r="AA35" s="44">
        <f>SUM($D35:L35)</f>
        <v>5017113</v>
      </c>
      <c r="AB35" s="44">
        <f>SUM($D35:M35)</f>
        <v>5587627</v>
      </c>
      <c r="AC35" s="44">
        <f>SUM($D35:N35)</f>
        <v>6153208</v>
      </c>
      <c r="AD35" s="44">
        <f>SUM($D35:O35)</f>
        <v>6659311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+AMB!D$134</f>
        <v>916</v>
      </c>
      <c r="E37" s="44">
        <f>+AMB!E$134</f>
        <v>918</v>
      </c>
      <c r="F37" s="44">
        <f>+AMB!F$134</f>
        <v>1172</v>
      </c>
      <c r="G37" s="44">
        <f>+AMB!G$134</f>
        <v>942</v>
      </c>
      <c r="H37" s="44">
        <f>+AMB!H$134</f>
        <v>1125</v>
      </c>
      <c r="I37" s="44">
        <f>+AMB!I$134</f>
        <v>1033</v>
      </c>
      <c r="J37" s="44">
        <f>+AMB!J$134</f>
        <v>952</v>
      </c>
      <c r="K37" s="44">
        <f>+AMB!K$134</f>
        <v>1096</v>
      </c>
      <c r="L37" s="44">
        <f>+AMB!L$134</f>
        <v>994</v>
      </c>
      <c r="M37" s="44">
        <f>+AMB!M$134</f>
        <v>1044</v>
      </c>
      <c r="N37" s="44">
        <f>+AMB!N$134</f>
        <v>988</v>
      </c>
      <c r="O37" s="44">
        <f>+AMB!O$134</f>
        <v>949</v>
      </c>
      <c r="P37" s="44">
        <f t="shared" ref="P37:P47" si="4">SUM(D37:O37)</f>
        <v>12129</v>
      </c>
      <c r="Q37" s="53"/>
      <c r="R37" s="53"/>
      <c r="S37" s="44">
        <f>SUM($D37:D37)</f>
        <v>916</v>
      </c>
      <c r="T37" s="44">
        <f>SUM($D37:E37)</f>
        <v>1834</v>
      </c>
      <c r="U37" s="44">
        <f>SUM($D37:F37)</f>
        <v>3006</v>
      </c>
      <c r="V37" s="44">
        <f>SUM($D37:G37)</f>
        <v>3948</v>
      </c>
      <c r="W37" s="44">
        <f>SUM($D37:H37)</f>
        <v>5073</v>
      </c>
      <c r="X37" s="44">
        <f>SUM($D37:I37)</f>
        <v>6106</v>
      </c>
      <c r="Y37" s="44">
        <f>SUM($D37:J37)</f>
        <v>7058</v>
      </c>
      <c r="Z37" s="44">
        <f>SUM($D37:K37)</f>
        <v>8154</v>
      </c>
      <c r="AA37" s="44">
        <f>SUM($D37:L37)</f>
        <v>9148</v>
      </c>
      <c r="AB37" s="44">
        <f>SUM($D37:M37)</f>
        <v>10192</v>
      </c>
      <c r="AC37" s="44">
        <f>SUM($D37:N37)</f>
        <v>11180</v>
      </c>
      <c r="AD37" s="44">
        <f>SUM($D37:O37)</f>
        <v>12129</v>
      </c>
    </row>
    <row r="38" spans="1:30" s="43" customFormat="1" ht="15.1" customHeight="1">
      <c r="A38" s="63" t="s">
        <v>10</v>
      </c>
      <c r="B38" s="65" t="s">
        <v>8</v>
      </c>
      <c r="D38" s="44">
        <f>+BWB!D$134</f>
        <v>345</v>
      </c>
      <c r="E38" s="44">
        <f>+BWB!E$134</f>
        <v>323</v>
      </c>
      <c r="F38" s="44">
        <f>+BWB!F$134</f>
        <v>484</v>
      </c>
      <c r="G38" s="44">
        <f>+BWB!G$134</f>
        <v>480</v>
      </c>
      <c r="H38" s="44">
        <f>+BWB!H$134</f>
        <v>688</v>
      </c>
      <c r="I38" s="44">
        <f>+BWB!I$134</f>
        <v>726</v>
      </c>
      <c r="J38" s="44">
        <f>+BWB!J$134</f>
        <v>575</v>
      </c>
      <c r="K38" s="44">
        <f>+BWB!K$134</f>
        <v>627</v>
      </c>
      <c r="L38" s="44">
        <f>+BWB!L$134</f>
        <v>564</v>
      </c>
      <c r="M38" s="44">
        <f>+BWB!M$134</f>
        <v>610</v>
      </c>
      <c r="N38" s="44">
        <f>+BWB!N$134</f>
        <v>568</v>
      </c>
      <c r="O38" s="44">
        <f>+BWB!O$134</f>
        <v>376</v>
      </c>
      <c r="P38" s="44">
        <f t="shared" si="4"/>
        <v>6366</v>
      </c>
      <c r="Q38" s="54"/>
      <c r="R38" s="54"/>
      <c r="S38" s="44">
        <f>SUM($D38:D38)</f>
        <v>345</v>
      </c>
      <c r="T38" s="44">
        <f>SUM($D38:E38)</f>
        <v>668</v>
      </c>
      <c r="U38" s="44">
        <f>SUM($D38:F38)</f>
        <v>1152</v>
      </c>
      <c r="V38" s="44">
        <f>SUM($D38:G38)</f>
        <v>1632</v>
      </c>
      <c r="W38" s="44">
        <f>SUM($D38:H38)</f>
        <v>2320</v>
      </c>
      <c r="X38" s="44">
        <f>SUM($D38:I38)</f>
        <v>3046</v>
      </c>
      <c r="Y38" s="44">
        <f>SUM($D38:J38)</f>
        <v>3621</v>
      </c>
      <c r="Z38" s="44">
        <f>SUM($D38:K38)</f>
        <v>4248</v>
      </c>
      <c r="AA38" s="44">
        <f>SUM($D38:L38)</f>
        <v>4812</v>
      </c>
      <c r="AB38" s="44">
        <f>SUM($D38:M38)</f>
        <v>5422</v>
      </c>
      <c r="AC38" s="44">
        <f>SUM($D38:N38)</f>
        <v>5990</v>
      </c>
      <c r="AD38" s="44">
        <f>SUM($D38:O38)</f>
        <v>6366</v>
      </c>
    </row>
    <row r="39" spans="1:30" s="43" customFormat="1" ht="15.1" customHeight="1">
      <c r="A39" s="63" t="s">
        <v>11</v>
      </c>
      <c r="B39" s="65" t="s">
        <v>8</v>
      </c>
      <c r="D39" s="44">
        <f>+DWT!D$134</f>
        <v>4462</v>
      </c>
      <c r="E39" s="44">
        <f>+DWT!E$134</f>
        <v>3734</v>
      </c>
      <c r="F39" s="44">
        <f>+DWT!F$134</f>
        <v>4230</v>
      </c>
      <c r="G39" s="44">
        <f>+DWT!G$134</f>
        <v>4067</v>
      </c>
      <c r="H39" s="44">
        <f>+DWT!H$134</f>
        <v>4238</v>
      </c>
      <c r="I39" s="44">
        <f>+DWT!I$134</f>
        <v>4096</v>
      </c>
      <c r="J39" s="44">
        <f>+DWT!J$134</f>
        <v>4340</v>
      </c>
      <c r="K39" s="44">
        <f>+DWT!K$134</f>
        <v>4250</v>
      </c>
      <c r="L39" s="44">
        <f>+DWT!L$134</f>
        <v>4060</v>
      </c>
      <c r="M39" s="44">
        <f>+DWT!M$134</f>
        <v>4272</v>
      </c>
      <c r="N39" s="44">
        <f>+DWT!N$134</f>
        <v>3982</v>
      </c>
      <c r="O39" s="44">
        <f>+DWT!O$134</f>
        <v>3813</v>
      </c>
      <c r="P39" s="44">
        <f t="shared" si="4"/>
        <v>49544</v>
      </c>
      <c r="Q39" s="54"/>
      <c r="R39" s="54"/>
      <c r="S39" s="44">
        <f>SUM($D39:D39)</f>
        <v>4462</v>
      </c>
      <c r="T39" s="44">
        <f>SUM($D39:E39)</f>
        <v>8196</v>
      </c>
      <c r="U39" s="44">
        <f>SUM($D39:F39)</f>
        <v>12426</v>
      </c>
      <c r="V39" s="44">
        <f>SUM($D39:G39)</f>
        <v>16493</v>
      </c>
      <c r="W39" s="44">
        <f>SUM($D39:H39)</f>
        <v>20731</v>
      </c>
      <c r="X39" s="44">
        <f>SUM($D39:I39)</f>
        <v>24827</v>
      </c>
      <c r="Y39" s="44">
        <f>SUM($D39:J39)</f>
        <v>29167</v>
      </c>
      <c r="Z39" s="44">
        <f>SUM($D39:K39)</f>
        <v>33417</v>
      </c>
      <c r="AA39" s="44">
        <f>SUM($D39:L39)</f>
        <v>37477</v>
      </c>
      <c r="AB39" s="44">
        <f>SUM($D39:M39)</f>
        <v>41749</v>
      </c>
      <c r="AC39" s="44">
        <f>SUM($D39:N39)</f>
        <v>45731</v>
      </c>
      <c r="AD39" s="44">
        <f>SUM($D39:O39)</f>
        <v>49544</v>
      </c>
    </row>
    <row r="40" spans="1:30" s="43" customFormat="1" ht="15.1" customHeight="1">
      <c r="A40" s="63" t="s">
        <v>13</v>
      </c>
      <c r="B40" s="65" t="s">
        <v>8</v>
      </c>
      <c r="D40" s="44">
        <f>+OGB!D$139</f>
        <v>12</v>
      </c>
      <c r="E40" s="44">
        <f>+OGB!E$139</f>
        <v>26</v>
      </c>
      <c r="F40" s="44">
        <f>+OGB!F$139</f>
        <v>9</v>
      </c>
      <c r="G40" s="44">
        <f>+OGB!G$139</f>
        <v>14</v>
      </c>
      <c r="H40" s="44">
        <f>+OGB!H$139</f>
        <v>27</v>
      </c>
      <c r="I40" s="44">
        <f>+OGB!I$139</f>
        <v>34</v>
      </c>
      <c r="J40" s="44">
        <f>+OGB!J$139</f>
        <v>18</v>
      </c>
      <c r="K40" s="44">
        <f>+OGB!K$139</f>
        <v>28</v>
      </c>
      <c r="L40" s="44">
        <f>+OGB!L$139</f>
        <v>19</v>
      </c>
      <c r="M40" s="44">
        <f>+OGB!M$139</f>
        <v>20</v>
      </c>
      <c r="N40" s="44">
        <f>+OGB!N$139</f>
        <v>38</v>
      </c>
      <c r="O40" s="44">
        <f>+OGB!O$139</f>
        <v>20</v>
      </c>
      <c r="P40" s="44">
        <f t="shared" si="4"/>
        <v>265</v>
      </c>
      <c r="Q40" s="54"/>
      <c r="R40" s="54"/>
      <c r="S40" s="44">
        <f>SUM($D40:D40)</f>
        <v>12</v>
      </c>
      <c r="T40" s="44">
        <f>SUM($D40:E40)</f>
        <v>38</v>
      </c>
      <c r="U40" s="44">
        <f>SUM($D40:F40)</f>
        <v>47</v>
      </c>
      <c r="V40" s="44">
        <f>SUM($D40:G40)</f>
        <v>61</v>
      </c>
      <c r="W40" s="44">
        <f>SUM($D40:H40)</f>
        <v>88</v>
      </c>
      <c r="X40" s="44">
        <f>SUM($D40:I40)</f>
        <v>122</v>
      </c>
      <c r="Y40" s="44">
        <f>SUM($D40:J40)</f>
        <v>140</v>
      </c>
      <c r="Z40" s="44">
        <f>SUM($D40:K40)</f>
        <v>168</v>
      </c>
      <c r="AA40" s="44">
        <f>SUM($D40:L40)</f>
        <v>187</v>
      </c>
      <c r="AB40" s="44">
        <f>SUM($D40:M40)</f>
        <v>207</v>
      </c>
      <c r="AC40" s="44">
        <f>SUM($D40:N40)</f>
        <v>245</v>
      </c>
      <c r="AD40" s="44">
        <f>SUM($D40:O40)</f>
        <v>265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+PB!D$134</f>
        <v>2260</v>
      </c>
      <c r="E41" s="44">
        <f>+PB!E$134</f>
        <v>2234</v>
      </c>
      <c r="F41" s="44">
        <f>+PB!F$134</f>
        <v>2334</v>
      </c>
      <c r="G41" s="44">
        <f>+PB!G$134</f>
        <v>2322</v>
      </c>
      <c r="H41" s="44">
        <f>+PB!H$134</f>
        <v>2664</v>
      </c>
      <c r="I41" s="44">
        <f>+PB!I$134</f>
        <v>2350</v>
      </c>
      <c r="J41" s="44">
        <f>+PB!J$134</f>
        <v>2868</v>
      </c>
      <c r="K41" s="44">
        <f>+PB!K$134</f>
        <v>3056</v>
      </c>
      <c r="L41" s="44">
        <f>+PB!L$134</f>
        <v>3096</v>
      </c>
      <c r="M41" s="44">
        <f>+PB!M$134</f>
        <v>3026</v>
      </c>
      <c r="N41" s="44">
        <f>+PB!N$134</f>
        <v>2988</v>
      </c>
      <c r="O41" s="44">
        <f>+PB!O$134</f>
        <v>2678</v>
      </c>
      <c r="P41" s="44">
        <f t="shared" si="4"/>
        <v>31876</v>
      </c>
      <c r="Q41" s="41"/>
      <c r="R41" s="41"/>
      <c r="S41" s="44">
        <f>SUM($D41:D41)</f>
        <v>2260</v>
      </c>
      <c r="T41" s="44">
        <f>SUM($D41:E41)</f>
        <v>4494</v>
      </c>
      <c r="U41" s="44">
        <f>SUM($D41:F41)</f>
        <v>6828</v>
      </c>
      <c r="V41" s="44">
        <f>SUM($D41:G41)</f>
        <v>9150</v>
      </c>
      <c r="W41" s="44">
        <f>SUM($D41:H41)</f>
        <v>11814</v>
      </c>
      <c r="X41" s="44">
        <f>SUM($D41:I41)</f>
        <v>14164</v>
      </c>
      <c r="Y41" s="44">
        <f>SUM($D41:J41)</f>
        <v>17032</v>
      </c>
      <c r="Z41" s="44">
        <f>SUM($D41:K41)</f>
        <v>20088</v>
      </c>
      <c r="AA41" s="44">
        <f>SUM($D41:L41)</f>
        <v>23184</v>
      </c>
      <c r="AB41" s="44">
        <f>SUM($D41:M41)</f>
        <v>26210</v>
      </c>
      <c r="AC41" s="44">
        <f>SUM($D41:N41)</f>
        <v>29198</v>
      </c>
      <c r="AD41" s="44">
        <f>SUM($D41:O41)</f>
        <v>31876</v>
      </c>
    </row>
    <row r="42" spans="1:30" s="43" customFormat="1" ht="15.1" customHeight="1">
      <c r="A42" s="63" t="s">
        <v>75</v>
      </c>
      <c r="B42" s="65" t="s">
        <v>8</v>
      </c>
      <c r="D42" s="44">
        <f>+IBA!D134</f>
        <v>1104</v>
      </c>
      <c r="E42" s="44">
        <f>+IBA!E134</f>
        <v>1422</v>
      </c>
      <c r="F42" s="44">
        <f>+IBA!F134</f>
        <v>1428</v>
      </c>
      <c r="G42" s="44">
        <f>+IBA!G134</f>
        <v>1464</v>
      </c>
      <c r="H42" s="44">
        <f>+IBA!H134</f>
        <v>4157</v>
      </c>
      <c r="I42" s="44">
        <f>+IBA!I134</f>
        <v>6556</v>
      </c>
      <c r="J42" s="44">
        <f>+IBA!J134</f>
        <v>9338</v>
      </c>
      <c r="K42" s="44">
        <f>+IBA!K134</f>
        <v>9081</v>
      </c>
      <c r="L42" s="44">
        <f>+IBA!L134</f>
        <v>6206</v>
      </c>
      <c r="M42" s="44">
        <f>+IBA!M134</f>
        <v>2958</v>
      </c>
      <c r="N42" s="44">
        <f>+IBA!N134</f>
        <v>1269</v>
      </c>
      <c r="O42" s="44">
        <f>+IBA!O134</f>
        <v>856</v>
      </c>
      <c r="P42" s="44">
        <f t="shared" si="4"/>
        <v>45839</v>
      </c>
      <c r="Q42" s="53"/>
      <c r="R42" s="53"/>
      <c r="S42" s="44">
        <f>SUM($D42:D42)</f>
        <v>1104</v>
      </c>
      <c r="T42" s="44">
        <f>SUM($D42:E42)</f>
        <v>2526</v>
      </c>
      <c r="U42" s="44">
        <f>SUM($D42:F42)</f>
        <v>3954</v>
      </c>
      <c r="V42" s="44">
        <f>SUM($D42:G42)</f>
        <v>5418</v>
      </c>
      <c r="W42" s="44">
        <f>SUM($D42:H42)</f>
        <v>9575</v>
      </c>
      <c r="X42" s="44">
        <f>SUM($D42:I42)</f>
        <v>16131</v>
      </c>
      <c r="Y42" s="44">
        <f>SUM($D42:J42)</f>
        <v>25469</v>
      </c>
      <c r="Z42" s="44">
        <f>SUM($D42:K42)</f>
        <v>34550</v>
      </c>
      <c r="AA42" s="44">
        <f>SUM($D42:L42)</f>
        <v>40756</v>
      </c>
      <c r="AB42" s="44">
        <f>SUM($D42:M42)</f>
        <v>43714</v>
      </c>
      <c r="AC42" s="44">
        <f>SUM($D42:N42)</f>
        <v>44983</v>
      </c>
      <c r="AD42" s="44">
        <f>SUM($D42:O42)</f>
        <v>45839</v>
      </c>
    </row>
    <row r="43" spans="1:30" s="43" customFormat="1" ht="15.1" customHeight="1">
      <c r="A43" s="63" t="s">
        <v>16</v>
      </c>
      <c r="B43" s="65" t="s">
        <v>8</v>
      </c>
      <c r="D43" s="44">
        <f>+SIBC!D134</f>
        <v>0</v>
      </c>
      <c r="E43" s="44">
        <f>+SIBC!E134</f>
        <v>0</v>
      </c>
      <c r="F43" s="44">
        <f>+SIBC!F134</f>
        <v>0</v>
      </c>
      <c r="G43" s="44">
        <f>+SIBC!G134</f>
        <v>0</v>
      </c>
      <c r="H43" s="44">
        <f>+SIBC!H134</f>
        <v>0</v>
      </c>
      <c r="I43" s="44">
        <f>+SIBC!I134</f>
        <v>0</v>
      </c>
      <c r="J43" s="44">
        <f>+SIBC!J134</f>
        <v>0</v>
      </c>
      <c r="K43" s="44">
        <f>+SIBC!K134</f>
        <v>0</v>
      </c>
      <c r="L43" s="44">
        <f>+SIBC!L134</f>
        <v>0</v>
      </c>
      <c r="M43" s="44">
        <f>+SIBC!M134</f>
        <v>0</v>
      </c>
      <c r="N43" s="44">
        <f>+SIBC!N134</f>
        <v>0</v>
      </c>
      <c r="O43" s="44">
        <f>+SIBC!O134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+TIBA!D$134</f>
        <v>0</v>
      </c>
      <c r="E44" s="44">
        <f>+TIBA!E$134</f>
        <v>0</v>
      </c>
      <c r="F44" s="44">
        <f>+TIBA!F$134</f>
        <v>0</v>
      </c>
      <c r="G44" s="44">
        <f>+TIBA!G$134</f>
        <v>0</v>
      </c>
      <c r="H44" s="44">
        <f>+TIBA!H$134</f>
        <v>0</v>
      </c>
      <c r="I44" s="44">
        <f>+TIBA!I$134</f>
        <v>0</v>
      </c>
      <c r="J44" s="44">
        <f>+TIBA!J$134</f>
        <v>0</v>
      </c>
      <c r="K44" s="44">
        <f>+TIBA!K$134</f>
        <v>0</v>
      </c>
      <c r="L44" s="44">
        <f>+TIBA!L$134</f>
        <v>0</v>
      </c>
      <c r="M44" s="44">
        <f>+TIBA!M$134</f>
        <v>0</v>
      </c>
      <c r="N44" s="44">
        <f>+TIBA!N$134</f>
        <v>0</v>
      </c>
      <c r="O44" s="44">
        <f>+TIBA!O$134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+LQB!D$134</f>
        <v>228</v>
      </c>
      <c r="E45" s="44">
        <f>+LQB!E$134</f>
        <v>218</v>
      </c>
      <c r="F45" s="44">
        <f>+LQB!F$134</f>
        <v>306</v>
      </c>
      <c r="G45" s="44">
        <f>+LQB!G$134</f>
        <v>444</v>
      </c>
      <c r="H45" s="44">
        <f>+LQB!H$134</f>
        <v>800</v>
      </c>
      <c r="I45" s="44">
        <f>+LQB!I$134</f>
        <v>558</v>
      </c>
      <c r="J45" s="44">
        <f>+LQB!J$134</f>
        <v>884</v>
      </c>
      <c r="K45" s="44">
        <f>+LQB!K$134</f>
        <v>792</v>
      </c>
      <c r="L45" s="44">
        <f>+LQB!L$134</f>
        <v>726</v>
      </c>
      <c r="M45" s="44">
        <f>+LQB!M$134</f>
        <v>764</v>
      </c>
      <c r="N45" s="44">
        <f>+LQB!N$134</f>
        <v>662</v>
      </c>
      <c r="O45" s="44">
        <f>+LQB!O$134</f>
        <v>510</v>
      </c>
      <c r="P45" s="44">
        <f t="shared" si="4"/>
        <v>6892</v>
      </c>
      <c r="Q45" s="54"/>
      <c r="R45" s="54"/>
      <c r="S45" s="44">
        <f>SUM($D45:D45)</f>
        <v>228</v>
      </c>
      <c r="T45" s="44">
        <f>SUM($D45:E45)</f>
        <v>446</v>
      </c>
      <c r="U45" s="44">
        <f>SUM($D45:F45)</f>
        <v>752</v>
      </c>
      <c r="V45" s="44">
        <f>SUM($D45:G45)</f>
        <v>1196</v>
      </c>
      <c r="W45" s="44">
        <f>SUM($D45:H45)</f>
        <v>1996</v>
      </c>
      <c r="X45" s="44">
        <f>SUM($D45:I45)</f>
        <v>2554</v>
      </c>
      <c r="Y45" s="44">
        <f>SUM($D45:J45)</f>
        <v>3438</v>
      </c>
      <c r="Z45" s="44">
        <f>SUM($D45:K45)</f>
        <v>4230</v>
      </c>
      <c r="AA45" s="44">
        <f>SUM($D45:L45)</f>
        <v>4956</v>
      </c>
      <c r="AB45" s="44">
        <f>SUM($D45:M45)</f>
        <v>5720</v>
      </c>
      <c r="AC45" s="44">
        <f>SUM($D45:N45)</f>
        <v>6382</v>
      </c>
      <c r="AD45" s="44">
        <f>SUM($D45:O45)</f>
        <v>6892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+RBW!D$134</f>
        <v>748</v>
      </c>
      <c r="E46" s="44">
        <f>+RBW!E$134</f>
        <v>712</v>
      </c>
      <c r="F46" s="44">
        <f>+RBW!F$134</f>
        <v>1038</v>
      </c>
      <c r="G46" s="44">
        <f>+RBW!G$134</f>
        <v>1776</v>
      </c>
      <c r="H46" s="44">
        <f>+RBW!H$134</f>
        <v>3194</v>
      </c>
      <c r="I46" s="44">
        <f>+RBW!I$134</f>
        <v>3702</v>
      </c>
      <c r="J46" s="44">
        <f>+RBW!J$134</f>
        <v>3714</v>
      </c>
      <c r="K46" s="44">
        <f>+RBW!K$134</f>
        <v>3580</v>
      </c>
      <c r="L46" s="44">
        <f>+RBW!L$134</f>
        <v>3704</v>
      </c>
      <c r="M46" s="44">
        <f>+RBW!M$134</f>
        <v>2970</v>
      </c>
      <c r="N46" s="44">
        <f>+RBW!N$134</f>
        <v>1350</v>
      </c>
      <c r="O46" s="44">
        <f>+RBW!O$134</f>
        <v>1090</v>
      </c>
      <c r="P46" s="44">
        <f t="shared" si="4"/>
        <v>27578</v>
      </c>
      <c r="Q46" s="41"/>
      <c r="R46" s="41"/>
      <c r="S46" s="44">
        <f>SUM($D46:D46)</f>
        <v>748</v>
      </c>
      <c r="T46" s="44">
        <f>SUM($D46:E46)</f>
        <v>1460</v>
      </c>
      <c r="U46" s="44">
        <f>SUM($D46:F46)</f>
        <v>2498</v>
      </c>
      <c r="V46" s="44">
        <f>SUM($D46:G46)</f>
        <v>4274</v>
      </c>
      <c r="W46" s="44">
        <f>SUM($D46:H46)</f>
        <v>7468</v>
      </c>
      <c r="X46" s="44">
        <f>SUM($D46:I46)</f>
        <v>11170</v>
      </c>
      <c r="Y46" s="44">
        <f>SUM($D46:J46)</f>
        <v>14884</v>
      </c>
      <c r="Z46" s="44">
        <f>SUM($D46:K46)</f>
        <v>18464</v>
      </c>
      <c r="AA46" s="44">
        <f>SUM($D46:L46)</f>
        <v>22168</v>
      </c>
      <c r="AB46" s="44">
        <f>SUM($D46:M46)</f>
        <v>25138</v>
      </c>
      <c r="AC46" s="44">
        <f>SUM($D46:N46)</f>
        <v>26488</v>
      </c>
      <c r="AD46" s="44">
        <f>SUM($D46:O46)</f>
        <v>27578</v>
      </c>
    </row>
    <row r="47" spans="1:30" s="43" customFormat="1" ht="15.1" customHeight="1">
      <c r="A47" s="63" t="s">
        <v>18</v>
      </c>
      <c r="B47" s="65" t="s">
        <v>8</v>
      </c>
      <c r="D47" s="44">
        <f>+WPB!D$134</f>
        <v>0</v>
      </c>
      <c r="E47" s="44">
        <f>+WPB!E$134</f>
        <v>0</v>
      </c>
      <c r="F47" s="44">
        <f>+WPB!F$134</f>
        <v>0</v>
      </c>
      <c r="G47" s="44">
        <f>+WPB!G$134</f>
        <v>0</v>
      </c>
      <c r="H47" s="44">
        <f>+WPB!H$134</f>
        <v>0</v>
      </c>
      <c r="I47" s="44">
        <f>+WPB!I$134</f>
        <v>0</v>
      </c>
      <c r="J47" s="44">
        <f>+WPB!J$134</f>
        <v>0</v>
      </c>
      <c r="K47" s="44">
        <f>+WPB!K$134</f>
        <v>0</v>
      </c>
      <c r="L47" s="44">
        <f>+WPB!L$134</f>
        <v>0</v>
      </c>
      <c r="M47" s="44">
        <f>+WPB!M$134</f>
        <v>0</v>
      </c>
      <c r="N47" s="44">
        <f>+WPB!N$134</f>
        <v>0</v>
      </c>
      <c r="O47" s="44">
        <f>+WPB!O$134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10075</v>
      </c>
      <c r="E48" s="44">
        <f t="shared" si="5"/>
        <v>9587</v>
      </c>
      <c r="F48" s="44">
        <f t="shared" si="5"/>
        <v>11001</v>
      </c>
      <c r="G48" s="44">
        <f t="shared" si="5"/>
        <v>11509</v>
      </c>
      <c r="H48" s="44">
        <f t="shared" si="5"/>
        <v>16893</v>
      </c>
      <c r="I48" s="44">
        <f t="shared" si="5"/>
        <v>19055</v>
      </c>
      <c r="J48" s="44">
        <f t="shared" si="5"/>
        <v>22689</v>
      </c>
      <c r="K48" s="44">
        <f t="shared" si="5"/>
        <v>22510</v>
      </c>
      <c r="L48" s="44">
        <f t="shared" si="5"/>
        <v>19369</v>
      </c>
      <c r="M48" s="44">
        <f t="shared" si="5"/>
        <v>15664</v>
      </c>
      <c r="N48" s="44">
        <f t="shared" si="5"/>
        <v>11845</v>
      </c>
      <c r="O48" s="44">
        <f t="shared" si="5"/>
        <v>10292</v>
      </c>
      <c r="P48" s="44">
        <f t="shared" si="5"/>
        <v>180489</v>
      </c>
      <c r="Q48" s="54"/>
      <c r="R48" s="54"/>
      <c r="S48" s="44">
        <f>SUM($D48:D48)</f>
        <v>10075</v>
      </c>
      <c r="T48" s="44">
        <f>SUM($D48:E48)</f>
        <v>19662</v>
      </c>
      <c r="U48" s="44">
        <f>SUM($D48:F48)</f>
        <v>30663</v>
      </c>
      <c r="V48" s="44">
        <f>SUM($D48:G48)</f>
        <v>42172</v>
      </c>
      <c r="W48" s="44">
        <f>SUM($D48:H48)</f>
        <v>59065</v>
      </c>
      <c r="X48" s="44">
        <f>SUM($D48:I48)</f>
        <v>78120</v>
      </c>
      <c r="Y48" s="44">
        <f>SUM($D48:J48)</f>
        <v>100809</v>
      </c>
      <c r="Z48" s="44">
        <f>SUM($D48:K48)</f>
        <v>123319</v>
      </c>
      <c r="AA48" s="44">
        <f>SUM($D48:L48)</f>
        <v>142688</v>
      </c>
      <c r="AB48" s="44">
        <f>SUM($D48:M48)</f>
        <v>158352</v>
      </c>
      <c r="AC48" s="44">
        <f>SUM($D48:N48)</f>
        <v>170197</v>
      </c>
      <c r="AD48" s="44">
        <f>SUM($D48:O48)</f>
        <v>180489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 t="shared" ref="D50:O50" si="6">SUM(D11+D24+D37)</f>
        <v>559338</v>
      </c>
      <c r="E50" s="44">
        <f t="shared" si="6"/>
        <v>520111</v>
      </c>
      <c r="F50" s="44">
        <f t="shared" si="6"/>
        <v>646035</v>
      </c>
      <c r="G50" s="44">
        <f t="shared" si="6"/>
        <v>598846</v>
      </c>
      <c r="H50" s="44">
        <f t="shared" si="6"/>
        <v>617927</v>
      </c>
      <c r="I50" s="44">
        <f t="shared" si="6"/>
        <v>622718</v>
      </c>
      <c r="J50" s="44">
        <f t="shared" si="6"/>
        <v>609466</v>
      </c>
      <c r="K50" s="44">
        <f t="shared" si="6"/>
        <v>661194</v>
      </c>
      <c r="L50" s="44">
        <f t="shared" si="6"/>
        <v>604045</v>
      </c>
      <c r="M50" s="44">
        <f t="shared" si="6"/>
        <v>626503</v>
      </c>
      <c r="N50" s="44">
        <f t="shared" si="6"/>
        <v>602435</v>
      </c>
      <c r="O50" s="44">
        <f t="shared" si="6"/>
        <v>584298</v>
      </c>
      <c r="P50" s="44">
        <f t="shared" ref="P50:P60" si="7">SUM(D50:O50)</f>
        <v>7252916</v>
      </c>
      <c r="Q50" s="53"/>
      <c r="R50" s="53"/>
      <c r="S50" s="44">
        <f>SUM($D50:D50)</f>
        <v>559338</v>
      </c>
      <c r="T50" s="44">
        <f>SUM($D50:E50)</f>
        <v>1079449</v>
      </c>
      <c r="U50" s="44">
        <f>SUM($D50:F50)</f>
        <v>1725484</v>
      </c>
      <c r="V50" s="44">
        <f>SUM($D50:G50)</f>
        <v>2324330</v>
      </c>
      <c r="W50" s="44">
        <f>SUM($D50:H50)</f>
        <v>2942257</v>
      </c>
      <c r="X50" s="44">
        <f>SUM($D50:I50)</f>
        <v>3564975</v>
      </c>
      <c r="Y50" s="44">
        <f>SUM($D50:J50)</f>
        <v>4174441</v>
      </c>
      <c r="Z50" s="44">
        <f>SUM($D50:K50)</f>
        <v>4835635</v>
      </c>
      <c r="AA50" s="44">
        <f>SUM($D50:L50)</f>
        <v>5439680</v>
      </c>
      <c r="AB50" s="44">
        <f>SUM($D50:M50)</f>
        <v>6066183</v>
      </c>
      <c r="AC50" s="44">
        <f>SUM($D50:N50)</f>
        <v>6668618</v>
      </c>
      <c r="AD50" s="44">
        <f>SUM($D50:O50)</f>
        <v>7252916</v>
      </c>
    </row>
    <row r="51" spans="1:30" s="43" customFormat="1" ht="15.1" customHeight="1">
      <c r="A51" s="63" t="s">
        <v>10</v>
      </c>
      <c r="B51" s="66" t="s">
        <v>67</v>
      </c>
      <c r="D51" s="44">
        <f t="shared" ref="D51:O51" si="8">SUM(D12+D25+D38)</f>
        <v>336193</v>
      </c>
      <c r="E51" s="44">
        <f t="shared" si="8"/>
        <v>316164</v>
      </c>
      <c r="F51" s="44">
        <f t="shared" si="8"/>
        <v>401721</v>
      </c>
      <c r="G51" s="44">
        <f t="shared" si="8"/>
        <v>418152</v>
      </c>
      <c r="H51" s="44">
        <f t="shared" si="8"/>
        <v>447486</v>
      </c>
      <c r="I51" s="44">
        <f t="shared" si="8"/>
        <v>459530</v>
      </c>
      <c r="J51" s="44">
        <f t="shared" si="8"/>
        <v>507075</v>
      </c>
      <c r="K51" s="44">
        <f t="shared" si="8"/>
        <v>531457</v>
      </c>
      <c r="L51" s="44">
        <f t="shared" si="8"/>
        <v>444956</v>
      </c>
      <c r="M51" s="44">
        <f t="shared" si="8"/>
        <v>439221</v>
      </c>
      <c r="N51" s="44">
        <f t="shared" si="8"/>
        <v>411638</v>
      </c>
      <c r="O51" s="44">
        <f t="shared" si="8"/>
        <v>406486</v>
      </c>
      <c r="P51" s="44">
        <f t="shared" si="7"/>
        <v>5120079</v>
      </c>
      <c r="Q51" s="54"/>
      <c r="R51" s="54"/>
      <c r="S51" s="44">
        <f>SUM($D51:D51)</f>
        <v>336193</v>
      </c>
      <c r="T51" s="44">
        <f>SUM($D51:E51)</f>
        <v>652357</v>
      </c>
      <c r="U51" s="44">
        <f>SUM($D51:F51)</f>
        <v>1054078</v>
      </c>
      <c r="V51" s="44">
        <f>SUM($D51:G51)</f>
        <v>1472230</v>
      </c>
      <c r="W51" s="44">
        <f>SUM($D51:H51)</f>
        <v>1919716</v>
      </c>
      <c r="X51" s="44">
        <f>SUM($D51:I51)</f>
        <v>2379246</v>
      </c>
      <c r="Y51" s="44">
        <f>SUM($D51:J51)</f>
        <v>2886321</v>
      </c>
      <c r="Z51" s="44">
        <f>SUM($D51:K51)</f>
        <v>3417778</v>
      </c>
      <c r="AA51" s="44">
        <f>SUM($D51:L51)</f>
        <v>3862734</v>
      </c>
      <c r="AB51" s="44">
        <f>SUM($D51:M51)</f>
        <v>4301955</v>
      </c>
      <c r="AC51" s="44">
        <f>SUM($D51:N51)</f>
        <v>4713593</v>
      </c>
      <c r="AD51" s="44">
        <f>SUM($D51:O51)</f>
        <v>5120079</v>
      </c>
    </row>
    <row r="52" spans="1:30" s="43" customFormat="1" ht="15.1" customHeight="1">
      <c r="A52" s="63" t="s">
        <v>11</v>
      </c>
      <c r="B52" s="66" t="s">
        <v>67</v>
      </c>
      <c r="D52" s="44">
        <f t="shared" ref="D52:O52" si="9">SUM(D13+D26+D39)</f>
        <v>290024</v>
      </c>
      <c r="E52" s="44">
        <f t="shared" si="9"/>
        <v>261069</v>
      </c>
      <c r="F52" s="44">
        <f t="shared" si="9"/>
        <v>316777</v>
      </c>
      <c r="G52" s="44">
        <f t="shared" si="9"/>
        <v>314205</v>
      </c>
      <c r="H52" s="44">
        <f t="shared" si="9"/>
        <v>316296</v>
      </c>
      <c r="I52" s="44">
        <f t="shared" si="9"/>
        <v>315685</v>
      </c>
      <c r="J52" s="44">
        <f t="shared" si="9"/>
        <v>327282</v>
      </c>
      <c r="K52" s="44">
        <f t="shared" si="9"/>
        <v>348885</v>
      </c>
      <c r="L52" s="44">
        <f t="shared" si="9"/>
        <v>318744</v>
      </c>
      <c r="M52" s="44">
        <f t="shared" si="9"/>
        <v>332414</v>
      </c>
      <c r="N52" s="44">
        <f t="shared" si="9"/>
        <v>319457</v>
      </c>
      <c r="O52" s="44">
        <f t="shared" si="9"/>
        <v>328931</v>
      </c>
      <c r="P52" s="44">
        <f t="shared" si="7"/>
        <v>3789769</v>
      </c>
      <c r="Q52" s="54"/>
      <c r="R52" s="54"/>
      <c r="S52" s="44">
        <f>SUM($D52:D52)</f>
        <v>290024</v>
      </c>
      <c r="T52" s="44">
        <f>SUM($D52:E52)</f>
        <v>551093</v>
      </c>
      <c r="U52" s="44">
        <f>SUM($D52:F52)</f>
        <v>867870</v>
      </c>
      <c r="V52" s="44">
        <f>SUM($D52:G52)</f>
        <v>1182075</v>
      </c>
      <c r="W52" s="44">
        <f>SUM($D52:H52)</f>
        <v>1498371</v>
      </c>
      <c r="X52" s="44">
        <f>SUM($D52:I52)</f>
        <v>1814056</v>
      </c>
      <c r="Y52" s="44">
        <f>SUM($D52:J52)</f>
        <v>2141338</v>
      </c>
      <c r="Z52" s="44">
        <f>SUM($D52:K52)</f>
        <v>2490223</v>
      </c>
      <c r="AA52" s="44">
        <f>SUM($D52:L52)</f>
        <v>2808967</v>
      </c>
      <c r="AB52" s="44">
        <f>SUM($D52:M52)</f>
        <v>3141381</v>
      </c>
      <c r="AC52" s="44">
        <f>SUM($D52:N52)</f>
        <v>3460838</v>
      </c>
      <c r="AD52" s="44">
        <f>SUM($D52:O52)</f>
        <v>3789769</v>
      </c>
    </row>
    <row r="53" spans="1:30" s="43" customFormat="1" ht="15.1" customHeight="1">
      <c r="A53" s="63" t="s">
        <v>13</v>
      </c>
      <c r="B53" s="66" t="s">
        <v>67</v>
      </c>
      <c r="D53" s="44">
        <f t="shared" ref="D53:O53" si="10">SUM(D14+D27+D40)</f>
        <v>42306</v>
      </c>
      <c r="E53" s="44">
        <f t="shared" si="10"/>
        <v>40753</v>
      </c>
      <c r="F53" s="44">
        <f t="shared" si="10"/>
        <v>49518</v>
      </c>
      <c r="G53" s="44">
        <f t="shared" si="10"/>
        <v>56569</v>
      </c>
      <c r="H53" s="44">
        <f t="shared" si="10"/>
        <v>60858</v>
      </c>
      <c r="I53" s="44">
        <f t="shared" si="10"/>
        <v>64069</v>
      </c>
      <c r="J53" s="44">
        <f t="shared" si="10"/>
        <v>78514</v>
      </c>
      <c r="K53" s="44">
        <f t="shared" si="10"/>
        <v>78009</v>
      </c>
      <c r="L53" s="44">
        <f t="shared" si="10"/>
        <v>64541</v>
      </c>
      <c r="M53" s="44">
        <f t="shared" si="10"/>
        <v>61201</v>
      </c>
      <c r="N53" s="44">
        <f t="shared" si="10"/>
        <v>57221</v>
      </c>
      <c r="O53" s="44">
        <f t="shared" si="10"/>
        <v>58218</v>
      </c>
      <c r="P53" s="44">
        <f t="shared" si="7"/>
        <v>711777</v>
      </c>
      <c r="Q53" s="54"/>
      <c r="R53" s="54"/>
      <c r="S53" s="44">
        <f>SUM($D53:D53)</f>
        <v>42306</v>
      </c>
      <c r="T53" s="44">
        <f>SUM($D53:E53)</f>
        <v>83059</v>
      </c>
      <c r="U53" s="44">
        <f>SUM($D53:F53)</f>
        <v>132577</v>
      </c>
      <c r="V53" s="44">
        <f>SUM($D53:G53)</f>
        <v>189146</v>
      </c>
      <c r="W53" s="44">
        <f>SUM($D53:H53)</f>
        <v>250004</v>
      </c>
      <c r="X53" s="44">
        <f>SUM($D53:I53)</f>
        <v>314073</v>
      </c>
      <c r="Y53" s="44">
        <f>SUM($D53:J53)</f>
        <v>392587</v>
      </c>
      <c r="Z53" s="44">
        <f>SUM($D53:K53)</f>
        <v>470596</v>
      </c>
      <c r="AA53" s="44">
        <f>SUM($D53:L53)</f>
        <v>535137</v>
      </c>
      <c r="AB53" s="44">
        <f>SUM($D53:M53)</f>
        <v>596338</v>
      </c>
      <c r="AC53" s="44">
        <f>SUM($D53:N53)</f>
        <v>653559</v>
      </c>
      <c r="AD53" s="44">
        <f>SUM($D53:O53)</f>
        <v>711777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ref="D54:O54" si="11">SUM(D15+D28+D41)</f>
        <v>399221</v>
      </c>
      <c r="E54" s="44">
        <f t="shared" si="11"/>
        <v>382373</v>
      </c>
      <c r="F54" s="44">
        <f t="shared" si="11"/>
        <v>471083</v>
      </c>
      <c r="G54" s="44">
        <f t="shared" si="11"/>
        <v>472577</v>
      </c>
      <c r="H54" s="44">
        <f t="shared" si="11"/>
        <v>506315</v>
      </c>
      <c r="I54" s="44">
        <f t="shared" si="11"/>
        <v>536225</v>
      </c>
      <c r="J54" s="44">
        <f t="shared" si="11"/>
        <v>653883</v>
      </c>
      <c r="K54" s="44">
        <f t="shared" si="11"/>
        <v>662904</v>
      </c>
      <c r="L54" s="44">
        <f t="shared" si="11"/>
        <v>529837</v>
      </c>
      <c r="M54" s="44">
        <f t="shared" si="11"/>
        <v>503352</v>
      </c>
      <c r="N54" s="44">
        <f t="shared" si="11"/>
        <v>472861</v>
      </c>
      <c r="O54" s="44">
        <f t="shared" si="11"/>
        <v>466367</v>
      </c>
      <c r="P54" s="44">
        <f t="shared" si="7"/>
        <v>6056998</v>
      </c>
      <c r="Q54" s="41"/>
      <c r="R54" s="41"/>
      <c r="S54" s="44">
        <f>SUM($D54:D54)</f>
        <v>399221</v>
      </c>
      <c r="T54" s="44">
        <f>SUM($D54:E54)</f>
        <v>781594</v>
      </c>
      <c r="U54" s="44">
        <f>SUM($D54:F54)</f>
        <v>1252677</v>
      </c>
      <c r="V54" s="44">
        <f>SUM($D54:G54)</f>
        <v>1725254</v>
      </c>
      <c r="W54" s="44">
        <f>SUM($D54:H54)</f>
        <v>2231569</v>
      </c>
      <c r="X54" s="44">
        <f>SUM($D54:I54)</f>
        <v>2767794</v>
      </c>
      <c r="Y54" s="44">
        <f>SUM($D54:J54)</f>
        <v>3421677</v>
      </c>
      <c r="Z54" s="44">
        <f>SUM($D54:K54)</f>
        <v>4084581</v>
      </c>
      <c r="AA54" s="44">
        <f>SUM($D54:L54)</f>
        <v>4614418</v>
      </c>
      <c r="AB54" s="44">
        <f>SUM($D54:M54)</f>
        <v>5117770</v>
      </c>
      <c r="AC54" s="44">
        <f>SUM($D54:N54)</f>
        <v>5590631</v>
      </c>
      <c r="AD54" s="44">
        <f>SUM($D54:O54)</f>
        <v>6056998</v>
      </c>
    </row>
    <row r="55" spans="1:30" s="43" customFormat="1" ht="15.1" customHeight="1">
      <c r="A55" s="63" t="s">
        <v>75</v>
      </c>
      <c r="B55" s="66" t="s">
        <v>67</v>
      </c>
      <c r="D55" s="44">
        <f t="shared" ref="D55:O55" si="12">SUM(D16+D29+D42)</f>
        <v>142565</v>
      </c>
      <c r="E55" s="44">
        <f t="shared" si="12"/>
        <v>133542</v>
      </c>
      <c r="F55" s="44">
        <f t="shared" si="12"/>
        <v>153543</v>
      </c>
      <c r="G55" s="44">
        <f t="shared" si="12"/>
        <v>159989</v>
      </c>
      <c r="H55" s="44">
        <f t="shared" si="12"/>
        <v>169691</v>
      </c>
      <c r="I55" s="44">
        <f t="shared" si="12"/>
        <v>175274</v>
      </c>
      <c r="J55" s="44">
        <f t="shared" si="12"/>
        <v>193634</v>
      </c>
      <c r="K55" s="44">
        <f t="shared" si="12"/>
        <v>198364</v>
      </c>
      <c r="L55" s="44">
        <f t="shared" si="12"/>
        <v>177752</v>
      </c>
      <c r="M55" s="44">
        <f t="shared" si="12"/>
        <v>171614</v>
      </c>
      <c r="N55" s="44">
        <f t="shared" si="12"/>
        <v>157577</v>
      </c>
      <c r="O55" s="44">
        <f t="shared" si="12"/>
        <v>164523</v>
      </c>
      <c r="P55" s="44">
        <f t="shared" si="7"/>
        <v>1998068</v>
      </c>
      <c r="Q55" s="53"/>
      <c r="R55" s="53"/>
      <c r="S55" s="44">
        <f>SUM($D55:D55)</f>
        <v>142565</v>
      </c>
      <c r="T55" s="44">
        <f>SUM($D55:E55)</f>
        <v>276107</v>
      </c>
      <c r="U55" s="44">
        <f>SUM($D55:F55)</f>
        <v>429650</v>
      </c>
      <c r="V55" s="44">
        <f>SUM($D55:G55)</f>
        <v>589639</v>
      </c>
      <c r="W55" s="44">
        <f>SUM($D55:H55)</f>
        <v>759330</v>
      </c>
      <c r="X55" s="44">
        <f>SUM($D55:I55)</f>
        <v>934604</v>
      </c>
      <c r="Y55" s="44">
        <f>SUM($D55:J55)</f>
        <v>1128238</v>
      </c>
      <c r="Z55" s="44">
        <f>SUM($D55:K55)</f>
        <v>1326602</v>
      </c>
      <c r="AA55" s="44">
        <f>SUM($D55:L55)</f>
        <v>1504354</v>
      </c>
      <c r="AB55" s="44">
        <f>SUM($D55:M55)</f>
        <v>1675968</v>
      </c>
      <c r="AC55" s="44">
        <f>SUM($D55:N55)</f>
        <v>1833545</v>
      </c>
      <c r="AD55" s="44">
        <f>SUM($D55:O55)</f>
        <v>1998068</v>
      </c>
    </row>
    <row r="56" spans="1:30" s="43" customFormat="1" ht="15.1" customHeight="1">
      <c r="A56" s="63" t="s">
        <v>16</v>
      </c>
      <c r="B56" s="66" t="s">
        <v>67</v>
      </c>
      <c r="D56" s="44">
        <f t="shared" ref="D56:O56" si="13">SUM(D17+D30+D43)</f>
        <v>181832</v>
      </c>
      <c r="E56" s="44">
        <f t="shared" si="13"/>
        <v>165669</v>
      </c>
      <c r="F56" s="44">
        <f t="shared" si="13"/>
        <v>191856</v>
      </c>
      <c r="G56" s="44">
        <f t="shared" si="13"/>
        <v>197740</v>
      </c>
      <c r="H56" s="44">
        <f t="shared" si="13"/>
        <v>212116</v>
      </c>
      <c r="I56" s="44">
        <f t="shared" si="13"/>
        <v>212105</v>
      </c>
      <c r="J56" s="44">
        <f t="shared" si="13"/>
        <v>208913</v>
      </c>
      <c r="K56" s="44">
        <f t="shared" si="13"/>
        <v>216649</v>
      </c>
      <c r="L56" s="44">
        <f t="shared" si="13"/>
        <v>209005</v>
      </c>
      <c r="M56" s="44">
        <f t="shared" si="13"/>
        <v>202155</v>
      </c>
      <c r="N56" s="44">
        <f t="shared" si="13"/>
        <v>191409</v>
      </c>
      <c r="O56" s="44">
        <f t="shared" si="13"/>
        <v>186747</v>
      </c>
      <c r="P56" s="44">
        <f t="shared" si="7"/>
        <v>2376196</v>
      </c>
      <c r="Q56" s="54"/>
      <c r="R56" s="54"/>
      <c r="S56" s="44">
        <f>SUM($D56:D56)</f>
        <v>181832</v>
      </c>
      <c r="T56" s="44">
        <f>SUM($D56:E56)</f>
        <v>347501</v>
      </c>
      <c r="U56" s="44">
        <f>SUM($D56:F56)</f>
        <v>539357</v>
      </c>
      <c r="V56" s="44">
        <f>SUM($D56:G56)</f>
        <v>737097</v>
      </c>
      <c r="W56" s="44">
        <f>SUM($D56:H56)</f>
        <v>949213</v>
      </c>
      <c r="X56" s="44">
        <f>SUM($D56:I56)</f>
        <v>1161318</v>
      </c>
      <c r="Y56" s="44">
        <f>SUM($D56:J56)</f>
        <v>1370231</v>
      </c>
      <c r="Z56" s="44">
        <f>SUM($D56:K56)</f>
        <v>1586880</v>
      </c>
      <c r="AA56" s="44">
        <f>SUM($D56:L56)</f>
        <v>1795885</v>
      </c>
      <c r="AB56" s="44">
        <f>SUM($D56:M56)</f>
        <v>1998040</v>
      </c>
      <c r="AC56" s="44">
        <f>SUM($D56:N56)</f>
        <v>2189449</v>
      </c>
      <c r="AD56" s="44">
        <f>SUM($D56:O56)</f>
        <v>2376196</v>
      </c>
    </row>
    <row r="57" spans="1:30" s="43" customFormat="1" ht="15.1" customHeight="1">
      <c r="A57" s="63" t="s">
        <v>17</v>
      </c>
      <c r="B57" s="66" t="s">
        <v>67</v>
      </c>
      <c r="D57" s="44">
        <f t="shared" ref="D57:O57" si="14">SUM(D18+D31+D44)</f>
        <v>107580</v>
      </c>
      <c r="E57" s="44">
        <f t="shared" si="14"/>
        <v>105119</v>
      </c>
      <c r="F57" s="44">
        <f t="shared" si="14"/>
        <v>141407</v>
      </c>
      <c r="G57" s="44">
        <f t="shared" si="14"/>
        <v>159181</v>
      </c>
      <c r="H57" s="44">
        <f t="shared" si="14"/>
        <v>178166</v>
      </c>
      <c r="I57" s="44">
        <f t="shared" si="14"/>
        <v>192217</v>
      </c>
      <c r="J57" s="44">
        <f t="shared" si="14"/>
        <v>272086</v>
      </c>
      <c r="K57" s="44">
        <f t="shared" si="14"/>
        <v>268414</v>
      </c>
      <c r="L57" s="44">
        <f t="shared" si="14"/>
        <v>190412</v>
      </c>
      <c r="M57" s="44">
        <f t="shared" si="14"/>
        <v>167988</v>
      </c>
      <c r="N57" s="44">
        <f t="shared" si="14"/>
        <v>151685</v>
      </c>
      <c r="O57" s="44">
        <f t="shared" si="14"/>
        <v>130910</v>
      </c>
      <c r="P57" s="44">
        <f t="shared" si="7"/>
        <v>2065165</v>
      </c>
      <c r="Q57" s="54"/>
      <c r="R57" s="54"/>
      <c r="S57" s="44">
        <f>SUM($D57:D57)</f>
        <v>107580</v>
      </c>
      <c r="T57" s="44">
        <f>SUM($D57:E57)</f>
        <v>212699</v>
      </c>
      <c r="U57" s="44">
        <f>SUM($D57:F57)</f>
        <v>354106</v>
      </c>
      <c r="V57" s="44">
        <f>SUM($D57:G57)</f>
        <v>513287</v>
      </c>
      <c r="W57" s="44">
        <f>SUM($D57:H57)</f>
        <v>691453</v>
      </c>
      <c r="X57" s="44">
        <f>SUM($D57:I57)</f>
        <v>883670</v>
      </c>
      <c r="Y57" s="44">
        <f>SUM($D57:J57)</f>
        <v>1155756</v>
      </c>
      <c r="Z57" s="44">
        <f>SUM($D57:K57)</f>
        <v>1424170</v>
      </c>
      <c r="AA57" s="44">
        <f>SUM($D57:L57)</f>
        <v>1614582</v>
      </c>
      <c r="AB57" s="44">
        <f>SUM($D57:M57)</f>
        <v>1782570</v>
      </c>
      <c r="AC57" s="44">
        <f>SUM($D57:N57)</f>
        <v>1934255</v>
      </c>
      <c r="AD57" s="44">
        <f>SUM($D57:O57)</f>
        <v>2065165</v>
      </c>
    </row>
    <row r="58" spans="1:30" s="43" customFormat="1" ht="15.1" customHeight="1">
      <c r="A58" s="63" t="s">
        <v>12</v>
      </c>
      <c r="B58" s="66" t="s">
        <v>67</v>
      </c>
      <c r="D58" s="44">
        <f t="shared" ref="D58:O58" si="15">SUM(D19+D32+D45)</f>
        <v>227520</v>
      </c>
      <c r="E58" s="44">
        <f t="shared" si="15"/>
        <v>220103</v>
      </c>
      <c r="F58" s="44">
        <f t="shared" si="15"/>
        <v>290180</v>
      </c>
      <c r="G58" s="44">
        <f t="shared" si="15"/>
        <v>308096</v>
      </c>
      <c r="H58" s="44">
        <f t="shared" si="15"/>
        <v>337118</v>
      </c>
      <c r="I58" s="44">
        <f t="shared" si="15"/>
        <v>335630</v>
      </c>
      <c r="J58" s="44">
        <f t="shared" si="15"/>
        <v>383022</v>
      </c>
      <c r="K58" s="44">
        <f t="shared" si="15"/>
        <v>392726</v>
      </c>
      <c r="L58" s="44">
        <f t="shared" si="15"/>
        <v>340796</v>
      </c>
      <c r="M58" s="44">
        <f t="shared" si="15"/>
        <v>330888</v>
      </c>
      <c r="N58" s="44">
        <f t="shared" si="15"/>
        <v>317997</v>
      </c>
      <c r="O58" s="44">
        <f t="shared" si="15"/>
        <v>314028</v>
      </c>
      <c r="P58" s="44">
        <f t="shared" si="7"/>
        <v>3798104</v>
      </c>
      <c r="Q58" s="54"/>
      <c r="R58" s="54"/>
      <c r="S58" s="44">
        <f>SUM($D58:D58)</f>
        <v>227520</v>
      </c>
      <c r="T58" s="44">
        <f>SUM($D58:E58)</f>
        <v>447623</v>
      </c>
      <c r="U58" s="44">
        <f>SUM($D58:F58)</f>
        <v>737803</v>
      </c>
      <c r="V58" s="44">
        <f>SUM($D58:G58)</f>
        <v>1045899</v>
      </c>
      <c r="W58" s="44">
        <f>SUM($D58:H58)</f>
        <v>1383017</v>
      </c>
      <c r="X58" s="44">
        <f>SUM($D58:I58)</f>
        <v>1718647</v>
      </c>
      <c r="Y58" s="44">
        <f>SUM($D58:J58)</f>
        <v>2101669</v>
      </c>
      <c r="Z58" s="44">
        <f>SUM($D58:K58)</f>
        <v>2494395</v>
      </c>
      <c r="AA58" s="44">
        <f>SUM($D58:L58)</f>
        <v>2835191</v>
      </c>
      <c r="AB58" s="44">
        <f>SUM($D58:M58)</f>
        <v>3166079</v>
      </c>
      <c r="AC58" s="44">
        <f>SUM($D58:N58)</f>
        <v>3484076</v>
      </c>
      <c r="AD58" s="44">
        <f>SUM($D58:O58)</f>
        <v>3798104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ref="D59:O59" si="16">SUM(D20+D33+D46)</f>
        <v>193833</v>
      </c>
      <c r="E59" s="44">
        <f t="shared" si="16"/>
        <v>187453</v>
      </c>
      <c r="F59" s="44">
        <f t="shared" si="16"/>
        <v>234660</v>
      </c>
      <c r="G59" s="44">
        <f t="shared" si="16"/>
        <v>274324</v>
      </c>
      <c r="H59" s="44">
        <f t="shared" si="16"/>
        <v>302305</v>
      </c>
      <c r="I59" s="44">
        <f t="shared" si="16"/>
        <v>322345</v>
      </c>
      <c r="J59" s="44">
        <f t="shared" si="16"/>
        <v>408805</v>
      </c>
      <c r="K59" s="44">
        <f t="shared" si="16"/>
        <v>411205</v>
      </c>
      <c r="L59" s="44">
        <f t="shared" si="16"/>
        <v>315811</v>
      </c>
      <c r="M59" s="44">
        <f t="shared" si="16"/>
        <v>295262</v>
      </c>
      <c r="N59" s="44">
        <f t="shared" si="16"/>
        <v>268737</v>
      </c>
      <c r="O59" s="44">
        <f t="shared" si="16"/>
        <v>274247</v>
      </c>
      <c r="P59" s="44">
        <f t="shared" si="7"/>
        <v>3488987</v>
      </c>
      <c r="Q59" s="41"/>
      <c r="R59" s="41"/>
      <c r="S59" s="44">
        <f>SUM($D59:D59)</f>
        <v>193833</v>
      </c>
      <c r="T59" s="44">
        <f>SUM($D59:E59)</f>
        <v>381286</v>
      </c>
      <c r="U59" s="44">
        <f>SUM($D59:F59)</f>
        <v>615946</v>
      </c>
      <c r="V59" s="44">
        <f>SUM($D59:G59)</f>
        <v>890270</v>
      </c>
      <c r="W59" s="44">
        <f>SUM($D59:H59)</f>
        <v>1192575</v>
      </c>
      <c r="X59" s="44">
        <f>SUM($D59:I59)</f>
        <v>1514920</v>
      </c>
      <c r="Y59" s="44">
        <f>SUM($D59:J59)</f>
        <v>1923725</v>
      </c>
      <c r="Z59" s="44">
        <f>SUM($D59:K59)</f>
        <v>2334930</v>
      </c>
      <c r="AA59" s="44">
        <f>SUM($D59:L59)</f>
        <v>2650741</v>
      </c>
      <c r="AB59" s="44">
        <f>SUM($D59:M59)</f>
        <v>2946003</v>
      </c>
      <c r="AC59" s="44">
        <f>SUM($D59:N59)</f>
        <v>3214740</v>
      </c>
      <c r="AD59" s="44">
        <f>SUM($D59:O59)</f>
        <v>3488987</v>
      </c>
    </row>
    <row r="60" spans="1:30" s="43" customFormat="1" ht="15.1" customHeight="1">
      <c r="A60" s="63" t="s">
        <v>18</v>
      </c>
      <c r="B60" s="66" t="s">
        <v>67</v>
      </c>
      <c r="D60" s="44">
        <f t="shared" ref="D60:O60" si="17">SUM(D21+D34+D47)</f>
        <v>27084</v>
      </c>
      <c r="E60" s="44">
        <f t="shared" si="17"/>
        <v>25648</v>
      </c>
      <c r="F60" s="44">
        <f t="shared" si="17"/>
        <v>31740</v>
      </c>
      <c r="G60" s="44">
        <f t="shared" si="17"/>
        <v>36398</v>
      </c>
      <c r="H60" s="44">
        <f t="shared" si="17"/>
        <v>40769</v>
      </c>
      <c r="I60" s="44">
        <f t="shared" si="17"/>
        <v>41562</v>
      </c>
      <c r="J60" s="44">
        <f t="shared" si="17"/>
        <v>49667</v>
      </c>
      <c r="K60" s="44">
        <f t="shared" si="17"/>
        <v>50577</v>
      </c>
      <c r="L60" s="44">
        <f t="shared" si="17"/>
        <v>46371</v>
      </c>
      <c r="M60" s="44">
        <f t="shared" si="17"/>
        <v>43530</v>
      </c>
      <c r="N60" s="44">
        <f t="shared" si="17"/>
        <v>40615</v>
      </c>
      <c r="O60" s="44">
        <f t="shared" si="17"/>
        <v>42324</v>
      </c>
      <c r="P60" s="44">
        <f t="shared" si="7"/>
        <v>476285</v>
      </c>
      <c r="Q60" s="53"/>
      <c r="R60" s="53"/>
      <c r="S60" s="44">
        <f>SUM($D60:D60)</f>
        <v>27084</v>
      </c>
      <c r="T60" s="44">
        <f>SUM($D60:E60)</f>
        <v>52732</v>
      </c>
      <c r="U60" s="44">
        <f>SUM($D60:F60)</f>
        <v>84472</v>
      </c>
      <c r="V60" s="44">
        <f>SUM($D60:G60)</f>
        <v>120870</v>
      </c>
      <c r="W60" s="44">
        <f>SUM($D60:H60)</f>
        <v>161639</v>
      </c>
      <c r="X60" s="44">
        <f>SUM($D60:I60)</f>
        <v>203201</v>
      </c>
      <c r="Y60" s="44">
        <f>SUM($D60:J60)</f>
        <v>252868</v>
      </c>
      <c r="Z60" s="44">
        <f>SUM($D60:K60)</f>
        <v>303445</v>
      </c>
      <c r="AA60" s="44">
        <f>SUM($D60:L60)</f>
        <v>349816</v>
      </c>
      <c r="AB60" s="44">
        <f>SUM($D60:M60)</f>
        <v>393346</v>
      </c>
      <c r="AC60" s="44">
        <f>SUM($D60:N60)</f>
        <v>433961</v>
      </c>
      <c r="AD60" s="44">
        <f>SUM($D60:O60)</f>
        <v>476285</v>
      </c>
    </row>
    <row r="61" spans="1:30" s="43" customFormat="1" ht="15.1" customHeight="1">
      <c r="A61" s="63"/>
      <c r="B61" s="68" t="s">
        <v>9</v>
      </c>
      <c r="D61" s="44">
        <f t="shared" ref="D61:P61" si="18">SUM(D50:D60)</f>
        <v>2507496</v>
      </c>
      <c r="E61" s="44">
        <f t="shared" si="18"/>
        <v>2358004</v>
      </c>
      <c r="F61" s="44">
        <f t="shared" si="18"/>
        <v>2928520</v>
      </c>
      <c r="G61" s="44">
        <f t="shared" si="18"/>
        <v>2996077</v>
      </c>
      <c r="H61" s="44">
        <f t="shared" si="18"/>
        <v>3189047</v>
      </c>
      <c r="I61" s="44">
        <f t="shared" si="18"/>
        <v>3277360</v>
      </c>
      <c r="J61" s="44">
        <f t="shared" si="18"/>
        <v>3692347</v>
      </c>
      <c r="K61" s="44">
        <f t="shared" si="18"/>
        <v>3820384</v>
      </c>
      <c r="L61" s="44">
        <f t="shared" si="18"/>
        <v>3242270</v>
      </c>
      <c r="M61" s="44">
        <f t="shared" si="18"/>
        <v>3174128</v>
      </c>
      <c r="N61" s="44">
        <f t="shared" si="18"/>
        <v>2991632</v>
      </c>
      <c r="O61" s="44">
        <f t="shared" si="18"/>
        <v>2957079</v>
      </c>
      <c r="P61" s="44">
        <f t="shared" si="18"/>
        <v>37134344</v>
      </c>
      <c r="Q61" s="54"/>
      <c r="R61" s="54"/>
      <c r="S61" s="44">
        <f>SUM($D61:D61)</f>
        <v>2507496</v>
      </c>
      <c r="T61" s="44">
        <f>SUM($D61:E61)</f>
        <v>4865500</v>
      </c>
      <c r="U61" s="44">
        <f>SUM($D61:F61)</f>
        <v>7794020</v>
      </c>
      <c r="V61" s="44">
        <f>SUM($D61:G61)</f>
        <v>10790097</v>
      </c>
      <c r="W61" s="44">
        <f>SUM($D61:H61)</f>
        <v>13979144</v>
      </c>
      <c r="X61" s="44">
        <f>SUM($D61:I61)</f>
        <v>17256504</v>
      </c>
      <c r="Y61" s="44">
        <f>SUM($D61:J61)</f>
        <v>20948851</v>
      </c>
      <c r="Z61" s="44">
        <f>SUM($D61:K61)</f>
        <v>24769235</v>
      </c>
      <c r="AA61" s="44">
        <f>SUM($D61:L61)</f>
        <v>28011505</v>
      </c>
      <c r="AB61" s="44">
        <f>SUM($D61:M61)</f>
        <v>31185633</v>
      </c>
      <c r="AC61" s="44">
        <f>SUM($D61:N61)</f>
        <v>34177265</v>
      </c>
      <c r="AD61" s="44">
        <f>SUM($D61:O61)</f>
        <v>37134344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4">
    <tabColor indexed="52"/>
  </sheetPr>
  <dimension ref="A1:AD62"/>
  <sheetViews>
    <sheetView zoomScale="70" zoomScaleNormal="70" workbookViewId="0"/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2010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+AMB!D$97</f>
        <v>327701</v>
      </c>
      <c r="E11" s="44">
        <f>+AMB!E$97</f>
        <v>303860</v>
      </c>
      <c r="F11" s="44">
        <f>+AMB!F$97</f>
        <v>378991</v>
      </c>
      <c r="G11" s="44">
        <f>+AMB!G$97</f>
        <v>383479</v>
      </c>
      <c r="H11" s="44">
        <f>+AMB!H$97</f>
        <v>395799</v>
      </c>
      <c r="I11" s="44">
        <f>+AMB!I$97</f>
        <v>386951</v>
      </c>
      <c r="J11" s="44">
        <f>+AMB!J$97</f>
        <v>420884</v>
      </c>
      <c r="K11" s="44">
        <f>+AMB!K$97</f>
        <v>428735</v>
      </c>
      <c r="L11" s="44">
        <f>+AMB!L$97</f>
        <v>382863</v>
      </c>
      <c r="M11" s="44">
        <f>+AMB!M$97</f>
        <v>396458</v>
      </c>
      <c r="N11" s="44">
        <f>+AMB!N$97</f>
        <v>367068</v>
      </c>
      <c r="O11" s="44">
        <f>+AMB!O$97</f>
        <v>363889</v>
      </c>
      <c r="P11" s="44">
        <f t="shared" ref="P11:P21" si="0">SUM(D11:O11)</f>
        <v>4536678</v>
      </c>
      <c r="Q11" s="53"/>
      <c r="R11" s="53"/>
      <c r="S11" s="44">
        <f>SUM($D11:D11)</f>
        <v>327701</v>
      </c>
      <c r="T11" s="44">
        <f>SUM($D11:E11)</f>
        <v>631561</v>
      </c>
      <c r="U11" s="44">
        <f>SUM($D11:F11)</f>
        <v>1010552</v>
      </c>
      <c r="V11" s="44">
        <f>SUM($D11:G11)</f>
        <v>1394031</v>
      </c>
      <c r="W11" s="44">
        <f>SUM($D11:H11)</f>
        <v>1789830</v>
      </c>
      <c r="X11" s="44">
        <f>SUM($D11:I11)</f>
        <v>2176781</v>
      </c>
      <c r="Y11" s="44">
        <f>SUM($D11:J11)</f>
        <v>2597665</v>
      </c>
      <c r="Z11" s="44">
        <f>SUM($D11:K11)</f>
        <v>3026400</v>
      </c>
      <c r="AA11" s="44">
        <f>SUM($D11:L11)</f>
        <v>3409263</v>
      </c>
      <c r="AB11" s="44">
        <f>SUM($D11:M11)</f>
        <v>3805721</v>
      </c>
      <c r="AC11" s="44">
        <f>SUM($D11:N11)</f>
        <v>4172789</v>
      </c>
      <c r="AD11" s="44">
        <f>SUM($D11:O11)</f>
        <v>4536678</v>
      </c>
    </row>
    <row r="12" spans="1:30" s="43" customFormat="1" ht="15.1" customHeight="1">
      <c r="A12" s="63" t="s">
        <v>10</v>
      </c>
      <c r="B12" s="65" t="s">
        <v>6</v>
      </c>
      <c r="D12" s="44">
        <f>+BWB!D$97</f>
        <v>205603</v>
      </c>
      <c r="E12" s="44">
        <f>+BWB!E$97</f>
        <v>188799</v>
      </c>
      <c r="F12" s="44">
        <f>+BWB!F$97</f>
        <v>251246</v>
      </c>
      <c r="G12" s="44">
        <f>+BWB!G$97</f>
        <v>261506</v>
      </c>
      <c r="H12" s="44">
        <f>+BWB!H$97</f>
        <v>284783</v>
      </c>
      <c r="I12" s="44">
        <f>+BWB!I$97</f>
        <v>289394</v>
      </c>
      <c r="J12" s="44">
        <f>+BWB!J$97</f>
        <v>351548</v>
      </c>
      <c r="K12" s="44">
        <f>+BWB!K$97</f>
        <v>359238</v>
      </c>
      <c r="L12" s="44">
        <f>+BWB!L$97</f>
        <v>289550</v>
      </c>
      <c r="M12" s="44">
        <f>+BWB!M$97</f>
        <v>292649</v>
      </c>
      <c r="N12" s="44">
        <f>+BWB!N$97</f>
        <v>284587</v>
      </c>
      <c r="O12" s="44">
        <f>+BWB!O$97</f>
        <v>251344</v>
      </c>
      <c r="P12" s="44">
        <f t="shared" si="0"/>
        <v>3310247</v>
      </c>
      <c r="Q12" s="54"/>
      <c r="R12" s="54"/>
      <c r="S12" s="44">
        <f>SUM($D12:D12)</f>
        <v>205603</v>
      </c>
      <c r="T12" s="44">
        <f>SUM($D12:E12)</f>
        <v>394402</v>
      </c>
      <c r="U12" s="44">
        <f>SUM($D12:F12)</f>
        <v>645648</v>
      </c>
      <c r="V12" s="44">
        <f>SUM($D12:G12)</f>
        <v>907154</v>
      </c>
      <c r="W12" s="44">
        <f>SUM($D12:H12)</f>
        <v>1191937</v>
      </c>
      <c r="X12" s="44">
        <f>SUM($D12:I12)</f>
        <v>1481331</v>
      </c>
      <c r="Y12" s="44">
        <f>SUM($D12:J12)</f>
        <v>1832879</v>
      </c>
      <c r="Z12" s="44">
        <f>SUM($D12:K12)</f>
        <v>2192117</v>
      </c>
      <c r="AA12" s="44">
        <f>SUM($D12:L12)</f>
        <v>2481667</v>
      </c>
      <c r="AB12" s="44">
        <f>SUM($D12:M12)</f>
        <v>2774316</v>
      </c>
      <c r="AC12" s="44">
        <f>SUM($D12:N12)</f>
        <v>3058903</v>
      </c>
      <c r="AD12" s="44">
        <f>SUM($D12:O12)</f>
        <v>3310247</v>
      </c>
    </row>
    <row r="13" spans="1:30" s="43" customFormat="1" ht="15.1" customHeight="1">
      <c r="A13" s="63" t="s">
        <v>11</v>
      </c>
      <c r="B13" s="65" t="s">
        <v>6</v>
      </c>
      <c r="D13" s="44">
        <f>+DWT!D$97</f>
        <v>290557</v>
      </c>
      <c r="E13" s="44">
        <f>+DWT!E$97</f>
        <v>260065</v>
      </c>
      <c r="F13" s="44">
        <f>+DWT!F$97</f>
        <v>308051</v>
      </c>
      <c r="G13" s="44">
        <f>+DWT!G$97</f>
        <v>282707</v>
      </c>
      <c r="H13" s="44">
        <f>+DWT!H$97</f>
        <v>271265</v>
      </c>
      <c r="I13" s="44">
        <f>+DWT!I$97</f>
        <v>273088</v>
      </c>
      <c r="J13" s="44">
        <f>+DWT!J$97</f>
        <v>299888</v>
      </c>
      <c r="K13" s="44">
        <f>+DWT!K$97</f>
        <v>310273</v>
      </c>
      <c r="L13" s="44">
        <f>+DWT!L$97</f>
        <v>298920</v>
      </c>
      <c r="M13" s="44">
        <f>+DWT!M$97</f>
        <v>306727</v>
      </c>
      <c r="N13" s="44">
        <f>+DWT!N$97</f>
        <v>296126</v>
      </c>
      <c r="O13" s="44">
        <f>+DWT!O$97</f>
        <v>306850</v>
      </c>
      <c r="P13" s="44">
        <f t="shared" si="0"/>
        <v>3504517</v>
      </c>
      <c r="Q13" s="54"/>
      <c r="R13" s="54"/>
      <c r="S13" s="44">
        <f>SUM($D13:D13)</f>
        <v>290557</v>
      </c>
      <c r="T13" s="44">
        <f>SUM($D13:E13)</f>
        <v>550622</v>
      </c>
      <c r="U13" s="44">
        <f>SUM($D13:F13)</f>
        <v>858673</v>
      </c>
      <c r="V13" s="44">
        <f>SUM($D13:G13)</f>
        <v>1141380</v>
      </c>
      <c r="W13" s="44">
        <f>SUM($D13:H13)</f>
        <v>1412645</v>
      </c>
      <c r="X13" s="44">
        <f>SUM($D13:I13)</f>
        <v>1685733</v>
      </c>
      <c r="Y13" s="44">
        <f>SUM($D13:J13)</f>
        <v>1985621</v>
      </c>
      <c r="Z13" s="44">
        <f>SUM($D13:K13)</f>
        <v>2295894</v>
      </c>
      <c r="AA13" s="44">
        <f>SUM($D13:L13)</f>
        <v>2594814</v>
      </c>
      <c r="AB13" s="44">
        <f>SUM($D13:M13)</f>
        <v>2901541</v>
      </c>
      <c r="AC13" s="44">
        <f>SUM($D13:N13)</f>
        <v>3197667</v>
      </c>
      <c r="AD13" s="44">
        <f>SUM($D13:O13)</f>
        <v>3504517</v>
      </c>
    </row>
    <row r="14" spans="1:30" s="43" customFormat="1" ht="15.1" customHeight="1">
      <c r="A14" s="63" t="s">
        <v>13</v>
      </c>
      <c r="B14" s="65" t="s">
        <v>6</v>
      </c>
      <c r="D14" s="44">
        <f>+OGB!D$97</f>
        <v>29723</v>
      </c>
      <c r="E14" s="44">
        <f>+OGB!E$97</f>
        <v>29297</v>
      </c>
      <c r="F14" s="44">
        <f>+OGB!F$97</f>
        <v>38507</v>
      </c>
      <c r="G14" s="44">
        <f>+OGB!G$97</f>
        <v>41695</v>
      </c>
      <c r="H14" s="44">
        <f>+OGB!H$97</f>
        <v>47863</v>
      </c>
      <c r="I14" s="44">
        <f>+OGB!I$97</f>
        <v>48389</v>
      </c>
      <c r="J14" s="44">
        <f>+OGB!J$97</f>
        <v>64075</v>
      </c>
      <c r="K14" s="44">
        <f>+OGB!K$97</f>
        <v>61815</v>
      </c>
      <c r="L14" s="44">
        <f>+OGB!L$97</f>
        <v>49911</v>
      </c>
      <c r="M14" s="44">
        <f>+OGB!M$97</f>
        <v>50756</v>
      </c>
      <c r="N14" s="44">
        <f>+OGB!N$97</f>
        <v>46571</v>
      </c>
      <c r="O14" s="44">
        <f>+OGB!O$97</f>
        <v>45689</v>
      </c>
      <c r="P14" s="44">
        <f t="shared" si="0"/>
        <v>554291</v>
      </c>
      <c r="Q14" s="54"/>
      <c r="R14" s="54"/>
      <c r="S14" s="44">
        <f>SUM($D14:D14)</f>
        <v>29723</v>
      </c>
      <c r="T14" s="44">
        <f>SUM($D14:E14)</f>
        <v>59020</v>
      </c>
      <c r="U14" s="44">
        <f>SUM($D14:F14)</f>
        <v>97527</v>
      </c>
      <c r="V14" s="44">
        <f>SUM($D14:G14)</f>
        <v>139222</v>
      </c>
      <c r="W14" s="44">
        <f>SUM($D14:H14)</f>
        <v>187085</v>
      </c>
      <c r="X14" s="44">
        <f>SUM($D14:I14)</f>
        <v>235474</v>
      </c>
      <c r="Y14" s="44">
        <f>SUM($D14:J14)</f>
        <v>299549</v>
      </c>
      <c r="Z14" s="44">
        <f>SUM($D14:K14)</f>
        <v>361364</v>
      </c>
      <c r="AA14" s="44">
        <f>SUM($D14:L14)</f>
        <v>411275</v>
      </c>
      <c r="AB14" s="44">
        <f>SUM($D14:M14)</f>
        <v>462031</v>
      </c>
      <c r="AC14" s="44">
        <f>SUM($D14:N14)</f>
        <v>508602</v>
      </c>
      <c r="AD14" s="44">
        <f>SUM($D14:O14)</f>
        <v>554291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+PB!D$97</f>
        <v>293457</v>
      </c>
      <c r="E15" s="44">
        <f>+PB!E$97</f>
        <v>275701</v>
      </c>
      <c r="F15" s="44">
        <f>+PB!F$97</f>
        <v>374223</v>
      </c>
      <c r="G15" s="44">
        <f>+PB!G$97</f>
        <v>363736</v>
      </c>
      <c r="H15" s="44">
        <f>+PB!H$97</f>
        <v>398307</v>
      </c>
      <c r="I15" s="44">
        <f>+PB!I$97</f>
        <v>408142</v>
      </c>
      <c r="J15" s="44">
        <f>+PB!J$97</f>
        <v>543219</v>
      </c>
      <c r="K15" s="44">
        <f>+PB!K$97</f>
        <v>564856</v>
      </c>
      <c r="L15" s="44">
        <f>+PB!L$97</f>
        <v>412274</v>
      </c>
      <c r="M15" s="44">
        <f>+PB!M$97</f>
        <v>407231</v>
      </c>
      <c r="N15" s="44">
        <f>+PB!N$97</f>
        <v>370272</v>
      </c>
      <c r="O15" s="44">
        <f>+PB!O$97</f>
        <v>356836</v>
      </c>
      <c r="P15" s="44">
        <f t="shared" si="0"/>
        <v>4768254</v>
      </c>
      <c r="Q15" s="41"/>
      <c r="R15" s="41"/>
      <c r="S15" s="44">
        <f>SUM($D15:D15)</f>
        <v>293457</v>
      </c>
      <c r="T15" s="44">
        <f>SUM($D15:E15)</f>
        <v>569158</v>
      </c>
      <c r="U15" s="44">
        <f>SUM($D15:F15)</f>
        <v>943381</v>
      </c>
      <c r="V15" s="44">
        <f>SUM($D15:G15)</f>
        <v>1307117</v>
      </c>
      <c r="W15" s="44">
        <f>SUM($D15:H15)</f>
        <v>1705424</v>
      </c>
      <c r="X15" s="44">
        <f>SUM($D15:I15)</f>
        <v>2113566</v>
      </c>
      <c r="Y15" s="44">
        <f>SUM($D15:J15)</f>
        <v>2656785</v>
      </c>
      <c r="Z15" s="44">
        <f>SUM($D15:K15)</f>
        <v>3221641</v>
      </c>
      <c r="AA15" s="44">
        <f>SUM($D15:L15)</f>
        <v>3633915</v>
      </c>
      <c r="AB15" s="44">
        <f>SUM($D15:M15)</f>
        <v>4041146</v>
      </c>
      <c r="AC15" s="44">
        <f>SUM($D15:N15)</f>
        <v>4411418</v>
      </c>
      <c r="AD15" s="44">
        <f>SUM($D15:O15)</f>
        <v>4768254</v>
      </c>
    </row>
    <row r="16" spans="1:30" s="43" customFormat="1" ht="15.1" customHeight="1">
      <c r="A16" s="63" t="s">
        <v>75</v>
      </c>
      <c r="B16" s="65" t="s">
        <v>6</v>
      </c>
      <c r="D16" s="44">
        <f>+IBA!D$97</f>
        <v>114697</v>
      </c>
      <c r="E16" s="44">
        <f>+IBA!E$97</f>
        <v>108574</v>
      </c>
      <c r="F16" s="44">
        <f>+IBA!F$97</f>
        <v>126560</v>
      </c>
      <c r="G16" s="44">
        <f>+IBA!G$97</f>
        <v>129969</v>
      </c>
      <c r="H16" s="44">
        <f>+IBA!H$97</f>
        <v>138045</v>
      </c>
      <c r="I16" s="44">
        <f>+IBA!I$97</f>
        <v>143907</v>
      </c>
      <c r="J16" s="44">
        <f>+IBA!J$97</f>
        <v>166880</v>
      </c>
      <c r="K16" s="44">
        <f>+IBA!K$97</f>
        <v>166109</v>
      </c>
      <c r="L16" s="44">
        <f>+IBA!L$97</f>
        <v>150862</v>
      </c>
      <c r="M16" s="44">
        <f>+IBA!M$97</f>
        <v>150993</v>
      </c>
      <c r="N16" s="44">
        <f>+IBA!N$97</f>
        <v>139643</v>
      </c>
      <c r="O16" s="44">
        <f>+IBA!O$97</f>
        <v>146466</v>
      </c>
      <c r="P16" s="44">
        <f t="shared" si="0"/>
        <v>1682705</v>
      </c>
      <c r="Q16" s="53"/>
      <c r="R16" s="53"/>
      <c r="S16" s="44">
        <f>SUM($D16:D16)</f>
        <v>114697</v>
      </c>
      <c r="T16" s="44">
        <f>SUM($D16:E16)</f>
        <v>223271</v>
      </c>
      <c r="U16" s="44">
        <f>SUM($D16:F16)</f>
        <v>349831</v>
      </c>
      <c r="V16" s="44">
        <f>SUM($D16:G16)</f>
        <v>479800</v>
      </c>
      <c r="W16" s="44">
        <f>SUM($D16:H16)</f>
        <v>617845</v>
      </c>
      <c r="X16" s="44">
        <f>SUM($D16:I16)</f>
        <v>761752</v>
      </c>
      <c r="Y16" s="44">
        <f>SUM($D16:J16)</f>
        <v>928632</v>
      </c>
      <c r="Z16" s="44">
        <f>SUM($D16:K16)</f>
        <v>1094741</v>
      </c>
      <c r="AA16" s="44">
        <f>SUM($D16:L16)</f>
        <v>1245603</v>
      </c>
      <c r="AB16" s="44">
        <f>SUM($D16:M16)</f>
        <v>1396596</v>
      </c>
      <c r="AC16" s="44">
        <f>SUM($D16:N16)</f>
        <v>1536239</v>
      </c>
      <c r="AD16" s="44">
        <f>SUM($D16:O16)</f>
        <v>1682705</v>
      </c>
    </row>
    <row r="17" spans="1:30" s="43" customFormat="1" ht="15.1" customHeight="1">
      <c r="A17" s="63" t="s">
        <v>16</v>
      </c>
      <c r="B17" s="65" t="s">
        <v>6</v>
      </c>
      <c r="D17" s="44">
        <f>+SIBC!D$97</f>
        <v>159500</v>
      </c>
      <c r="E17" s="44">
        <f>+SIBC!E$97</f>
        <v>151795</v>
      </c>
      <c r="F17" s="44">
        <f>+SIBC!F$97</f>
        <v>178294</v>
      </c>
      <c r="G17" s="44">
        <f>+SIBC!G$97</f>
        <v>172996</v>
      </c>
      <c r="H17" s="44">
        <f>+SIBC!H$97</f>
        <v>191721</v>
      </c>
      <c r="I17" s="44">
        <f>+SIBC!I$97</f>
        <v>191356</v>
      </c>
      <c r="J17" s="44">
        <f>+SIBC!J$97</f>
        <v>199544</v>
      </c>
      <c r="K17" s="44">
        <f>+SIBC!K$97</f>
        <v>194089</v>
      </c>
      <c r="L17" s="44">
        <f>+SIBC!L$97</f>
        <v>184185</v>
      </c>
      <c r="M17" s="44">
        <f>+SIBC!M$97</f>
        <v>198636</v>
      </c>
      <c r="N17" s="44">
        <f>+SIBC!N$97</f>
        <v>188636</v>
      </c>
      <c r="O17" s="44">
        <f>+SIBC!O$97</f>
        <v>183671</v>
      </c>
      <c r="P17" s="44">
        <f t="shared" si="0"/>
        <v>2194423</v>
      </c>
      <c r="Q17" s="54"/>
      <c r="R17" s="54"/>
      <c r="S17" s="44">
        <f>SUM($D17:D17)</f>
        <v>159500</v>
      </c>
      <c r="T17" s="44">
        <f>SUM($D17:E17)</f>
        <v>311295</v>
      </c>
      <c r="U17" s="44">
        <f>SUM($D17:F17)</f>
        <v>489589</v>
      </c>
      <c r="V17" s="44">
        <f>SUM($D17:G17)</f>
        <v>662585</v>
      </c>
      <c r="W17" s="44">
        <f>SUM($D17:H17)</f>
        <v>854306</v>
      </c>
      <c r="X17" s="44">
        <f>SUM($D17:I17)</f>
        <v>1045662</v>
      </c>
      <c r="Y17" s="44">
        <f>SUM($D17:J17)</f>
        <v>1245206</v>
      </c>
      <c r="Z17" s="44">
        <f>SUM($D17:K17)</f>
        <v>1439295</v>
      </c>
      <c r="AA17" s="44">
        <f>SUM($D17:L17)</f>
        <v>1623480</v>
      </c>
      <c r="AB17" s="44">
        <f>SUM($D17:M17)</f>
        <v>1822116</v>
      </c>
      <c r="AC17" s="44">
        <f>SUM($D17:N17)</f>
        <v>2010752</v>
      </c>
      <c r="AD17" s="44">
        <f>SUM($D17:O17)</f>
        <v>2194423</v>
      </c>
    </row>
    <row r="18" spans="1:30" s="43" customFormat="1" ht="15.1" customHeight="1">
      <c r="A18" s="63" t="s">
        <v>17</v>
      </c>
      <c r="B18" s="65" t="s">
        <v>6</v>
      </c>
      <c r="D18" s="44">
        <f>+TIBA!D$97</f>
        <v>81566</v>
      </c>
      <c r="E18" s="44">
        <f>+TIBA!E$97</f>
        <v>79754</v>
      </c>
      <c r="F18" s="44">
        <f>+TIBA!F$97</f>
        <v>114918</v>
      </c>
      <c r="G18" s="44">
        <f>+TIBA!G$97</f>
        <v>128583</v>
      </c>
      <c r="H18" s="44">
        <f>+TIBA!H$97</f>
        <v>149605</v>
      </c>
      <c r="I18" s="44">
        <f>+TIBA!I$97</f>
        <v>159953</v>
      </c>
      <c r="J18" s="44">
        <f>+TIBA!J$97</f>
        <v>242491</v>
      </c>
      <c r="K18" s="44">
        <f>+TIBA!K$97</f>
        <v>240626</v>
      </c>
      <c r="L18" s="44">
        <f>+TIBA!L$97</f>
        <v>160103</v>
      </c>
      <c r="M18" s="44">
        <f>+TIBA!M$97</f>
        <v>139504</v>
      </c>
      <c r="N18" s="44">
        <f>+TIBA!N$97</f>
        <v>120795</v>
      </c>
      <c r="O18" s="44">
        <f>+TIBA!O$97</f>
        <v>100040</v>
      </c>
      <c r="P18" s="44">
        <f t="shared" si="0"/>
        <v>1717938</v>
      </c>
      <c r="Q18" s="54"/>
      <c r="R18" s="54"/>
      <c r="S18" s="44">
        <f>SUM($D18:D18)</f>
        <v>81566</v>
      </c>
      <c r="T18" s="44">
        <f>SUM($D18:E18)</f>
        <v>161320</v>
      </c>
      <c r="U18" s="44">
        <f>SUM($D18:F18)</f>
        <v>276238</v>
      </c>
      <c r="V18" s="44">
        <f>SUM($D18:G18)</f>
        <v>404821</v>
      </c>
      <c r="W18" s="44">
        <f>SUM($D18:H18)</f>
        <v>554426</v>
      </c>
      <c r="X18" s="44">
        <f>SUM($D18:I18)</f>
        <v>714379</v>
      </c>
      <c r="Y18" s="44">
        <f>SUM($D18:J18)</f>
        <v>956870</v>
      </c>
      <c r="Z18" s="44">
        <f>SUM($D18:K18)</f>
        <v>1197496</v>
      </c>
      <c r="AA18" s="44">
        <f>SUM($D18:L18)</f>
        <v>1357599</v>
      </c>
      <c r="AB18" s="44">
        <f>SUM($D18:M18)</f>
        <v>1497103</v>
      </c>
      <c r="AC18" s="44">
        <f>SUM($D18:N18)</f>
        <v>1617898</v>
      </c>
      <c r="AD18" s="44">
        <f>SUM($D18:O18)</f>
        <v>1717938</v>
      </c>
    </row>
    <row r="19" spans="1:30" s="43" customFormat="1" ht="15.1" customHeight="1">
      <c r="A19" s="63" t="s">
        <v>12</v>
      </c>
      <c r="B19" s="65" t="s">
        <v>6</v>
      </c>
      <c r="D19" s="44">
        <f>+LQB!D$97</f>
        <v>161021</v>
      </c>
      <c r="E19" s="44">
        <f>+LQB!E$97</f>
        <v>148601</v>
      </c>
      <c r="F19" s="44">
        <f>+LQB!F$97</f>
        <v>207494</v>
      </c>
      <c r="G19" s="44">
        <f>+LQB!G$97</f>
        <v>211568</v>
      </c>
      <c r="H19" s="44">
        <f>+LQB!H$97</f>
        <v>234004</v>
      </c>
      <c r="I19" s="44">
        <f>+LQB!I$97</f>
        <v>227914</v>
      </c>
      <c r="J19" s="44">
        <f>+LQB!J$97</f>
        <v>290065</v>
      </c>
      <c r="K19" s="44">
        <f>+LQB!K$97</f>
        <v>306040</v>
      </c>
      <c r="L19" s="44">
        <f>+LQB!L$97</f>
        <v>238963</v>
      </c>
      <c r="M19" s="44">
        <f>+LQB!M$97</f>
        <v>231416</v>
      </c>
      <c r="N19" s="44">
        <f>+LQB!N$97</f>
        <v>237569</v>
      </c>
      <c r="O19" s="44">
        <f>+LQB!O$97</f>
        <v>220426</v>
      </c>
      <c r="P19" s="44">
        <f t="shared" si="0"/>
        <v>2715081</v>
      </c>
      <c r="Q19" s="54"/>
      <c r="R19" s="54"/>
      <c r="S19" s="44">
        <f>SUM($D19:D19)</f>
        <v>161021</v>
      </c>
      <c r="T19" s="44">
        <f>SUM($D19:E19)</f>
        <v>309622</v>
      </c>
      <c r="U19" s="44">
        <f>SUM($D19:F19)</f>
        <v>517116</v>
      </c>
      <c r="V19" s="44">
        <f>SUM($D19:G19)</f>
        <v>728684</v>
      </c>
      <c r="W19" s="44">
        <f>SUM($D19:H19)</f>
        <v>962688</v>
      </c>
      <c r="X19" s="44">
        <f>SUM($D19:I19)</f>
        <v>1190602</v>
      </c>
      <c r="Y19" s="44">
        <f>SUM($D19:J19)</f>
        <v>1480667</v>
      </c>
      <c r="Z19" s="44">
        <f>SUM($D19:K19)</f>
        <v>1786707</v>
      </c>
      <c r="AA19" s="44">
        <f>SUM($D19:L19)</f>
        <v>2025670</v>
      </c>
      <c r="AB19" s="44">
        <f>SUM($D19:M19)</f>
        <v>2257086</v>
      </c>
      <c r="AC19" s="44">
        <f>SUM($D19:N19)</f>
        <v>2494655</v>
      </c>
      <c r="AD19" s="44">
        <f>SUM($D19:O19)</f>
        <v>2715081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+RBW!D$97</f>
        <v>165185</v>
      </c>
      <c r="E20" s="44">
        <f>+RBW!E$97</f>
        <v>156613</v>
      </c>
      <c r="F20" s="44">
        <f>+RBW!F$97</f>
        <v>210590</v>
      </c>
      <c r="G20" s="44">
        <f>+RBW!G$97</f>
        <v>232730</v>
      </c>
      <c r="H20" s="44">
        <f>+RBW!H$97</f>
        <v>257383</v>
      </c>
      <c r="I20" s="44">
        <f>+RBW!I$97</f>
        <v>263669</v>
      </c>
      <c r="J20" s="44">
        <f>+RBW!J$97</f>
        <v>362243</v>
      </c>
      <c r="K20" s="44">
        <f>+RBW!K$97</f>
        <v>370836</v>
      </c>
      <c r="L20" s="44">
        <f>+RBW!L$97</f>
        <v>276237</v>
      </c>
      <c r="M20" s="44">
        <f>+RBW!M$97</f>
        <v>271165</v>
      </c>
      <c r="N20" s="44">
        <f>+RBW!N$97</f>
        <v>242469</v>
      </c>
      <c r="O20" s="44">
        <f>+RBW!O$97</f>
        <v>242961</v>
      </c>
      <c r="P20" s="44">
        <f t="shared" si="0"/>
        <v>3052081</v>
      </c>
      <c r="Q20" s="41"/>
      <c r="R20" s="41"/>
      <c r="S20" s="44">
        <f>SUM($D20:D20)</f>
        <v>165185</v>
      </c>
      <c r="T20" s="44">
        <f>SUM($D20:E20)</f>
        <v>321798</v>
      </c>
      <c r="U20" s="44">
        <f>SUM($D20:F20)</f>
        <v>532388</v>
      </c>
      <c r="V20" s="44">
        <f>SUM($D20:G20)</f>
        <v>765118</v>
      </c>
      <c r="W20" s="44">
        <f>SUM($D20:H20)</f>
        <v>1022501</v>
      </c>
      <c r="X20" s="44">
        <f>SUM($D20:I20)</f>
        <v>1286170</v>
      </c>
      <c r="Y20" s="44">
        <f>SUM($D20:J20)</f>
        <v>1648413</v>
      </c>
      <c r="Z20" s="44">
        <f>SUM($D20:K20)</f>
        <v>2019249</v>
      </c>
      <c r="AA20" s="44">
        <f>SUM($D20:L20)</f>
        <v>2295486</v>
      </c>
      <c r="AB20" s="44">
        <f>SUM($D20:M20)</f>
        <v>2566651</v>
      </c>
      <c r="AC20" s="44">
        <f>SUM($D20:N20)</f>
        <v>2809120</v>
      </c>
      <c r="AD20" s="44">
        <f>SUM($D20:O20)</f>
        <v>3052081</v>
      </c>
    </row>
    <row r="21" spans="1:30" s="43" customFormat="1" ht="15.1" customHeight="1">
      <c r="A21" s="63" t="s">
        <v>18</v>
      </c>
      <c r="B21" s="65" t="s">
        <v>6</v>
      </c>
      <c r="D21" s="44">
        <f>+WPB!D$97</f>
        <v>22918</v>
      </c>
      <c r="E21" s="44">
        <f>+WPB!E$97</f>
        <v>22017</v>
      </c>
      <c r="F21" s="44">
        <f>+WPB!F$97</f>
        <v>26865</v>
      </c>
      <c r="G21" s="44">
        <f>+WPB!G$97</f>
        <v>29396</v>
      </c>
      <c r="H21" s="44">
        <f>+WPB!H$97</f>
        <v>32044</v>
      </c>
      <c r="I21" s="44">
        <f>+WPB!I$97</f>
        <v>30716</v>
      </c>
      <c r="J21" s="44">
        <f>+WPB!J$97</f>
        <v>38849</v>
      </c>
      <c r="K21" s="44">
        <f>+WPB!K$97</f>
        <v>39439</v>
      </c>
      <c r="L21" s="44">
        <f>+WPB!L$97</f>
        <v>33801</v>
      </c>
      <c r="M21" s="44">
        <f>+WPB!M$97</f>
        <v>33755</v>
      </c>
      <c r="N21" s="44">
        <f>+WPB!N$97</f>
        <v>32639</v>
      </c>
      <c r="O21" s="44">
        <f>+WPB!O$97</f>
        <v>32586</v>
      </c>
      <c r="P21" s="44">
        <f t="shared" si="0"/>
        <v>375025</v>
      </c>
      <c r="Q21" s="53"/>
      <c r="R21" s="53"/>
      <c r="S21" s="44">
        <f>SUM($D21:D21)</f>
        <v>22918</v>
      </c>
      <c r="T21" s="44">
        <f>SUM($D21:E21)</f>
        <v>44935</v>
      </c>
      <c r="U21" s="44">
        <f>SUM($D21:F21)</f>
        <v>71800</v>
      </c>
      <c r="V21" s="44">
        <f>SUM($D21:G21)</f>
        <v>101196</v>
      </c>
      <c r="W21" s="44">
        <f>SUM($D21:H21)</f>
        <v>133240</v>
      </c>
      <c r="X21" s="44">
        <f>SUM($D21:I21)</f>
        <v>163956</v>
      </c>
      <c r="Y21" s="44">
        <f>SUM($D21:J21)</f>
        <v>202805</v>
      </c>
      <c r="Z21" s="44">
        <f>SUM($D21:K21)</f>
        <v>242244</v>
      </c>
      <c r="AA21" s="44">
        <f>SUM($D21:L21)</f>
        <v>276045</v>
      </c>
      <c r="AB21" s="44">
        <f>SUM($D21:M21)</f>
        <v>309800</v>
      </c>
      <c r="AC21" s="44">
        <f>SUM($D21:N21)</f>
        <v>342439</v>
      </c>
      <c r="AD21" s="44">
        <f>SUM($D21:O21)</f>
        <v>375025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1851928</v>
      </c>
      <c r="E22" s="44">
        <f t="shared" si="1"/>
        <v>1725076</v>
      </c>
      <c r="F22" s="44">
        <f t="shared" si="1"/>
        <v>2215739</v>
      </c>
      <c r="G22" s="44">
        <f t="shared" si="1"/>
        <v>2238365</v>
      </c>
      <c r="H22" s="44">
        <f t="shared" si="1"/>
        <v>2400819</v>
      </c>
      <c r="I22" s="44">
        <f t="shared" si="1"/>
        <v>2423479</v>
      </c>
      <c r="J22" s="44">
        <f t="shared" si="1"/>
        <v>2979686</v>
      </c>
      <c r="K22" s="44">
        <f t="shared" si="1"/>
        <v>3042056</v>
      </c>
      <c r="L22" s="44">
        <f t="shared" si="1"/>
        <v>2477669</v>
      </c>
      <c r="M22" s="44">
        <f t="shared" si="1"/>
        <v>2479290</v>
      </c>
      <c r="N22" s="44">
        <f t="shared" si="1"/>
        <v>2326375</v>
      </c>
      <c r="O22" s="44">
        <f t="shared" si="1"/>
        <v>2250758</v>
      </c>
      <c r="P22" s="44">
        <f t="shared" si="1"/>
        <v>28411240</v>
      </c>
      <c r="Q22" s="54"/>
      <c r="R22" s="54"/>
      <c r="S22" s="44">
        <f>SUM($D22:D22)</f>
        <v>1851928</v>
      </c>
      <c r="T22" s="44">
        <f>SUM($D22:E22)</f>
        <v>3577004</v>
      </c>
      <c r="U22" s="44">
        <f>SUM($D22:F22)</f>
        <v>5792743</v>
      </c>
      <c r="V22" s="44">
        <f>SUM($D22:G22)</f>
        <v>8031108</v>
      </c>
      <c r="W22" s="44">
        <f>SUM($D22:H22)</f>
        <v>10431927</v>
      </c>
      <c r="X22" s="44">
        <f>SUM($D22:I22)</f>
        <v>12855406</v>
      </c>
      <c r="Y22" s="44">
        <f>SUM($D22:J22)</f>
        <v>15835092</v>
      </c>
      <c r="Z22" s="44">
        <f>SUM($D22:K22)</f>
        <v>18877148</v>
      </c>
      <c r="AA22" s="44">
        <f>SUM($D22:L22)</f>
        <v>21354817</v>
      </c>
      <c r="AB22" s="44">
        <f>SUM($D22:M22)</f>
        <v>23834107</v>
      </c>
      <c r="AC22" s="44">
        <f>SUM($D22:N22)</f>
        <v>26160482</v>
      </c>
      <c r="AD22" s="44">
        <f>SUM($D22:O22)</f>
        <v>28411240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+AMB!D$115</f>
        <v>193790</v>
      </c>
      <c r="E24" s="44">
        <f>+AMB!E$115</f>
        <v>210387</v>
      </c>
      <c r="F24" s="44">
        <f>+AMB!F$115</f>
        <v>246234</v>
      </c>
      <c r="G24" s="44">
        <f>+AMB!G$115</f>
        <v>225483</v>
      </c>
      <c r="H24" s="44">
        <f>+AMB!H$115</f>
        <v>229075</v>
      </c>
      <c r="I24" s="44">
        <f>+AMB!I$115</f>
        <v>243210</v>
      </c>
      <c r="J24" s="44">
        <f>+AMB!J$115</f>
        <v>200132</v>
      </c>
      <c r="K24" s="44">
        <f>+AMB!K$115</f>
        <v>240090</v>
      </c>
      <c r="L24" s="44">
        <f>+AMB!L$115</f>
        <v>235863</v>
      </c>
      <c r="M24" s="44">
        <f>+AMB!M$115</f>
        <v>234256</v>
      </c>
      <c r="N24" s="44">
        <f>+AMB!N$115</f>
        <v>216550</v>
      </c>
      <c r="O24" s="44">
        <f>+AMB!O$115</f>
        <v>207977</v>
      </c>
      <c r="P24" s="44">
        <f t="shared" ref="P24:P34" si="2">SUM(D24:O24)</f>
        <v>2683047</v>
      </c>
      <c r="Q24" s="53"/>
      <c r="R24" s="53"/>
      <c r="S24" s="44">
        <f>SUM($D24:D24)</f>
        <v>193790</v>
      </c>
      <c r="T24" s="44">
        <f>SUM($D24:E24)</f>
        <v>404177</v>
      </c>
      <c r="U24" s="44">
        <f>SUM($D24:F24)</f>
        <v>650411</v>
      </c>
      <c r="V24" s="44">
        <f>SUM($D24:G24)</f>
        <v>875894</v>
      </c>
      <c r="W24" s="44">
        <f>SUM($D24:H24)</f>
        <v>1104969</v>
      </c>
      <c r="X24" s="44">
        <f>SUM($D24:I24)</f>
        <v>1348179</v>
      </c>
      <c r="Y24" s="44">
        <f>SUM($D24:J24)</f>
        <v>1548311</v>
      </c>
      <c r="Z24" s="44">
        <f>SUM($D24:K24)</f>
        <v>1788401</v>
      </c>
      <c r="AA24" s="44">
        <f>SUM($D24:L24)</f>
        <v>2024264</v>
      </c>
      <c r="AB24" s="44">
        <f>SUM($D24:M24)</f>
        <v>2258520</v>
      </c>
      <c r="AC24" s="44">
        <f>SUM($D24:N24)</f>
        <v>2475070</v>
      </c>
      <c r="AD24" s="44">
        <f>SUM($D24:O24)</f>
        <v>2683047</v>
      </c>
    </row>
    <row r="25" spans="1:30" s="43" customFormat="1" ht="15.1" customHeight="1">
      <c r="A25" s="63" t="s">
        <v>10</v>
      </c>
      <c r="B25" s="65" t="s">
        <v>66</v>
      </c>
      <c r="D25" s="44">
        <f>+BWB!D$115</f>
        <v>111425</v>
      </c>
      <c r="E25" s="44">
        <f>+BWB!E$115</f>
        <v>110733</v>
      </c>
      <c r="F25" s="44">
        <f>+BWB!F$115</f>
        <v>130258</v>
      </c>
      <c r="G25" s="44">
        <f>+BWB!G$115</f>
        <v>124808</v>
      </c>
      <c r="H25" s="44">
        <f>+BWB!H$115</f>
        <v>126250</v>
      </c>
      <c r="I25" s="44">
        <f>+BWB!I$115</f>
        <v>134335</v>
      </c>
      <c r="J25" s="44">
        <f>+BWB!J$115</f>
        <v>113433</v>
      </c>
      <c r="K25" s="44">
        <f>+BWB!K$115</f>
        <v>121655</v>
      </c>
      <c r="L25" s="44">
        <f>+BWB!L$115</f>
        <v>123261</v>
      </c>
      <c r="M25" s="44">
        <f>+BWB!M$115</f>
        <v>123478</v>
      </c>
      <c r="N25" s="44">
        <f>+BWB!N$115</f>
        <v>119721</v>
      </c>
      <c r="O25" s="44">
        <f>+BWB!O$115</f>
        <v>90608</v>
      </c>
      <c r="P25" s="44">
        <f t="shared" si="2"/>
        <v>1429965</v>
      </c>
      <c r="Q25" s="54"/>
      <c r="R25" s="54"/>
      <c r="S25" s="44">
        <f>SUM($D25:D25)</f>
        <v>111425</v>
      </c>
      <c r="T25" s="44">
        <f>SUM($D25:E25)</f>
        <v>222158</v>
      </c>
      <c r="U25" s="44">
        <f>SUM($D25:F25)</f>
        <v>352416</v>
      </c>
      <c r="V25" s="44">
        <f>SUM($D25:G25)</f>
        <v>477224</v>
      </c>
      <c r="W25" s="44">
        <f>SUM($D25:H25)</f>
        <v>603474</v>
      </c>
      <c r="X25" s="44">
        <f>SUM($D25:I25)</f>
        <v>737809</v>
      </c>
      <c r="Y25" s="44">
        <f>SUM($D25:J25)</f>
        <v>851242</v>
      </c>
      <c r="Z25" s="44">
        <f>SUM($D25:K25)</f>
        <v>972897</v>
      </c>
      <c r="AA25" s="44">
        <f>SUM($D25:L25)</f>
        <v>1096158</v>
      </c>
      <c r="AB25" s="44">
        <f>SUM($D25:M25)</f>
        <v>1219636</v>
      </c>
      <c r="AC25" s="44">
        <f>SUM($D25:N25)</f>
        <v>1339357</v>
      </c>
      <c r="AD25" s="44">
        <f>SUM($D25:O25)</f>
        <v>1429965</v>
      </c>
    </row>
    <row r="26" spans="1:30" s="43" customFormat="1" ht="15.1" customHeight="1">
      <c r="A26" s="63" t="s">
        <v>11</v>
      </c>
      <c r="B26" s="65" t="s">
        <v>66</v>
      </c>
      <c r="D26" s="44">
        <f>+DWT!D$115</f>
        <v>3924</v>
      </c>
      <c r="E26" s="44">
        <f>+DWT!E$115</f>
        <v>4606</v>
      </c>
      <c r="F26" s="44">
        <f>+DWT!F$115</f>
        <v>6719</v>
      </c>
      <c r="G26" s="44">
        <f>+DWT!G$115</f>
        <v>4496</v>
      </c>
      <c r="H26" s="44">
        <f>+DWT!H$115</f>
        <v>4178</v>
      </c>
      <c r="I26" s="44">
        <f>+DWT!I$115</f>
        <v>5350</v>
      </c>
      <c r="J26" s="44">
        <f>+DWT!J$115</f>
        <v>3782</v>
      </c>
      <c r="K26" s="44">
        <f>+DWT!K$115</f>
        <v>5183</v>
      </c>
      <c r="L26" s="44">
        <f>+DWT!L$115</f>
        <v>5068</v>
      </c>
      <c r="M26" s="44">
        <f>+DWT!M$115</f>
        <v>4755</v>
      </c>
      <c r="N26" s="44">
        <f>+DWT!N$115</f>
        <v>3810</v>
      </c>
      <c r="O26" s="44">
        <f>+DWT!O$115</f>
        <v>4586</v>
      </c>
      <c r="P26" s="44">
        <f t="shared" si="2"/>
        <v>56457</v>
      </c>
      <c r="Q26" s="54"/>
      <c r="R26" s="54"/>
      <c r="S26" s="44">
        <f>SUM($D26:D26)</f>
        <v>3924</v>
      </c>
      <c r="T26" s="44">
        <f>SUM($D26:E26)</f>
        <v>8530</v>
      </c>
      <c r="U26" s="44">
        <f>SUM($D26:F26)</f>
        <v>15249</v>
      </c>
      <c r="V26" s="44">
        <f>SUM($D26:G26)</f>
        <v>19745</v>
      </c>
      <c r="W26" s="44">
        <f>SUM($D26:H26)</f>
        <v>23923</v>
      </c>
      <c r="X26" s="44">
        <f>SUM($D26:I26)</f>
        <v>29273</v>
      </c>
      <c r="Y26" s="44">
        <f>SUM($D26:J26)</f>
        <v>33055</v>
      </c>
      <c r="Z26" s="44">
        <f>SUM($D26:K26)</f>
        <v>38238</v>
      </c>
      <c r="AA26" s="44">
        <f>SUM($D26:L26)</f>
        <v>43306</v>
      </c>
      <c r="AB26" s="44">
        <f>SUM($D26:M26)</f>
        <v>48061</v>
      </c>
      <c r="AC26" s="44">
        <f>SUM($D26:N26)</f>
        <v>51871</v>
      </c>
      <c r="AD26" s="44">
        <f>SUM($D26:O26)</f>
        <v>56457</v>
      </c>
    </row>
    <row r="27" spans="1:30" s="43" customFormat="1" ht="15.1" customHeight="1">
      <c r="A27" s="63" t="s">
        <v>13</v>
      </c>
      <c r="B27" s="65" t="s">
        <v>66</v>
      </c>
      <c r="D27" s="44">
        <f>+OGB!D$115</f>
        <v>5481</v>
      </c>
      <c r="E27" s="44">
        <f>+OGB!E$115</f>
        <v>5178</v>
      </c>
      <c r="F27" s="44">
        <f>+OGB!F$115</f>
        <v>5793</v>
      </c>
      <c r="G27" s="44">
        <f>+OGB!G$115</f>
        <v>5901</v>
      </c>
      <c r="H27" s="44">
        <f>+OGB!H$115</f>
        <v>5738</v>
      </c>
      <c r="I27" s="44">
        <f>+OGB!I$115</f>
        <v>5958</v>
      </c>
      <c r="J27" s="44">
        <f>+OGB!J$115</f>
        <v>6019</v>
      </c>
      <c r="K27" s="44">
        <f>+OGB!K$115</f>
        <v>6041</v>
      </c>
      <c r="L27" s="44">
        <f>+OGB!L$115</f>
        <v>6007</v>
      </c>
      <c r="M27" s="44">
        <f>+OGB!M$115</f>
        <v>5739</v>
      </c>
      <c r="N27" s="44">
        <f>+OGB!N$115</f>
        <v>6025</v>
      </c>
      <c r="O27" s="44">
        <f>+OGB!O$115</f>
        <v>5843</v>
      </c>
      <c r="P27" s="44">
        <f t="shared" si="2"/>
        <v>69723</v>
      </c>
      <c r="Q27" s="54"/>
      <c r="R27" s="54"/>
      <c r="S27" s="44">
        <f>SUM($D27:D27)</f>
        <v>5481</v>
      </c>
      <c r="T27" s="44">
        <f>SUM($D27:E27)</f>
        <v>10659</v>
      </c>
      <c r="U27" s="44">
        <f>SUM($D27:F27)</f>
        <v>16452</v>
      </c>
      <c r="V27" s="44">
        <f>SUM($D27:G27)</f>
        <v>22353</v>
      </c>
      <c r="W27" s="44">
        <f>SUM($D27:H27)</f>
        <v>28091</v>
      </c>
      <c r="X27" s="44">
        <f>SUM($D27:I27)</f>
        <v>34049</v>
      </c>
      <c r="Y27" s="44">
        <f>SUM($D27:J27)</f>
        <v>40068</v>
      </c>
      <c r="Z27" s="44">
        <f>SUM($D27:K27)</f>
        <v>46109</v>
      </c>
      <c r="AA27" s="44">
        <f>SUM($D27:L27)</f>
        <v>52116</v>
      </c>
      <c r="AB27" s="44">
        <f>SUM($D27:M27)</f>
        <v>57855</v>
      </c>
      <c r="AC27" s="44">
        <f>SUM($D27:N27)</f>
        <v>63880</v>
      </c>
      <c r="AD27" s="44">
        <f>SUM($D27:O27)</f>
        <v>69723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+PB!D$115</f>
        <v>94196</v>
      </c>
      <c r="E28" s="44">
        <f>+PB!E$115</f>
        <v>89778</v>
      </c>
      <c r="F28" s="44">
        <f>+PB!F$115</f>
        <v>109651</v>
      </c>
      <c r="G28" s="44">
        <f>+PB!G$115</f>
        <v>105233</v>
      </c>
      <c r="H28" s="44">
        <f>+PB!H$115</f>
        <v>103049</v>
      </c>
      <c r="I28" s="44">
        <f>+PB!I$115</f>
        <v>110305</v>
      </c>
      <c r="J28" s="44">
        <f>+PB!J$115</f>
        <v>99663</v>
      </c>
      <c r="K28" s="44">
        <f>+PB!K$115</f>
        <v>105704</v>
      </c>
      <c r="L28" s="44">
        <f>+PB!L$115</f>
        <v>106453</v>
      </c>
      <c r="M28" s="44">
        <f>+PB!M$115</f>
        <v>103943</v>
      </c>
      <c r="N28" s="44">
        <f>+PB!N$115</f>
        <v>102677</v>
      </c>
      <c r="O28" s="44">
        <f>+PB!O$115</f>
        <v>90545</v>
      </c>
      <c r="P28" s="44">
        <f t="shared" si="2"/>
        <v>1221197</v>
      </c>
      <c r="Q28" s="41"/>
      <c r="R28" s="41"/>
      <c r="S28" s="44">
        <f>SUM($D28:D28)</f>
        <v>94196</v>
      </c>
      <c r="T28" s="44">
        <f>SUM($D28:E28)</f>
        <v>183974</v>
      </c>
      <c r="U28" s="44">
        <f>SUM($D28:F28)</f>
        <v>293625</v>
      </c>
      <c r="V28" s="44">
        <f>SUM($D28:G28)</f>
        <v>398858</v>
      </c>
      <c r="W28" s="44">
        <f>SUM($D28:H28)</f>
        <v>501907</v>
      </c>
      <c r="X28" s="44">
        <f>SUM($D28:I28)</f>
        <v>612212</v>
      </c>
      <c r="Y28" s="44">
        <f>SUM($D28:J28)</f>
        <v>711875</v>
      </c>
      <c r="Z28" s="44">
        <f>SUM($D28:K28)</f>
        <v>817579</v>
      </c>
      <c r="AA28" s="44">
        <f>SUM($D28:L28)</f>
        <v>924032</v>
      </c>
      <c r="AB28" s="44">
        <f>SUM($D28:M28)</f>
        <v>1027975</v>
      </c>
      <c r="AC28" s="44">
        <f>SUM($D28:N28)</f>
        <v>1130652</v>
      </c>
      <c r="AD28" s="44">
        <f>SUM($D28:O28)</f>
        <v>1221197</v>
      </c>
    </row>
    <row r="29" spans="1:30" s="43" customFormat="1" ht="15.1" customHeight="1">
      <c r="A29" s="63" t="s">
        <v>75</v>
      </c>
      <c r="B29" s="65" t="s">
        <v>66</v>
      </c>
      <c r="D29" s="44">
        <f>+IBA!D$115</f>
        <v>8341</v>
      </c>
      <c r="E29" s="44">
        <f>+IBA!E$115</f>
        <v>8526</v>
      </c>
      <c r="F29" s="44">
        <f>+IBA!F$115</f>
        <v>9620</v>
      </c>
      <c r="G29" s="44">
        <f>+IBA!G$115</f>
        <v>8631</v>
      </c>
      <c r="H29" s="44">
        <f>+IBA!H$115</f>
        <v>8824</v>
      </c>
      <c r="I29" s="44">
        <f>+IBA!I$115</f>
        <v>8458</v>
      </c>
      <c r="J29" s="44">
        <f>+IBA!J$115</f>
        <v>8235</v>
      </c>
      <c r="K29" s="44">
        <f>+IBA!K$115</f>
        <v>7863</v>
      </c>
      <c r="L29" s="44">
        <f>+IBA!L$115</f>
        <v>8160</v>
      </c>
      <c r="M29" s="44">
        <f>+IBA!M$115</f>
        <v>8199</v>
      </c>
      <c r="N29" s="44">
        <f>+IBA!N$115</f>
        <v>7446</v>
      </c>
      <c r="O29" s="44">
        <f>+IBA!O$115</f>
        <v>7248</v>
      </c>
      <c r="P29" s="44">
        <f t="shared" si="2"/>
        <v>99551</v>
      </c>
      <c r="Q29" s="53"/>
      <c r="R29" s="53"/>
      <c r="S29" s="44">
        <f>SUM($D29:D29)</f>
        <v>8341</v>
      </c>
      <c r="T29" s="44">
        <f>SUM($D29:E29)</f>
        <v>16867</v>
      </c>
      <c r="U29" s="44">
        <f>SUM($D29:F29)</f>
        <v>26487</v>
      </c>
      <c r="V29" s="44">
        <f>SUM($D29:G29)</f>
        <v>35118</v>
      </c>
      <c r="W29" s="44">
        <f>SUM($D29:H29)</f>
        <v>43942</v>
      </c>
      <c r="X29" s="44">
        <f>SUM($D29:I29)</f>
        <v>52400</v>
      </c>
      <c r="Y29" s="44">
        <f>SUM($D29:J29)</f>
        <v>60635</v>
      </c>
      <c r="Z29" s="44">
        <f>SUM($D29:K29)</f>
        <v>68498</v>
      </c>
      <c r="AA29" s="44">
        <f>SUM($D29:L29)</f>
        <v>76658</v>
      </c>
      <c r="AB29" s="44">
        <f>SUM($D29:M29)</f>
        <v>84857</v>
      </c>
      <c r="AC29" s="44">
        <f>SUM($D29:N29)</f>
        <v>92303</v>
      </c>
      <c r="AD29" s="44">
        <f>SUM($D29:O29)</f>
        <v>99551</v>
      </c>
    </row>
    <row r="30" spans="1:30" s="43" customFormat="1" ht="15.1" customHeight="1">
      <c r="A30" s="63" t="s">
        <v>16</v>
      </c>
      <c r="B30" s="65" t="s">
        <v>66</v>
      </c>
      <c r="D30" s="44">
        <f>+SIBC!D$115</f>
        <v>5160</v>
      </c>
      <c r="E30" s="44">
        <f>+SIBC!E$115</f>
        <v>5039</v>
      </c>
      <c r="F30" s="44">
        <f>+SIBC!F$115</f>
        <v>5697</v>
      </c>
      <c r="G30" s="44">
        <f>+SIBC!G$115</f>
        <v>5653</v>
      </c>
      <c r="H30" s="44">
        <f>+SIBC!H$115</f>
        <v>6610</v>
      </c>
      <c r="I30" s="44">
        <f>+SIBC!I$115</f>
        <v>7399</v>
      </c>
      <c r="J30" s="44">
        <f>+SIBC!J$115</f>
        <v>6943</v>
      </c>
      <c r="K30" s="44">
        <f>+SIBC!K$115</f>
        <v>6894</v>
      </c>
      <c r="L30" s="44">
        <f>+SIBC!L$115</f>
        <v>7324</v>
      </c>
      <c r="M30" s="44">
        <f>+SIBC!M$115</f>
        <v>6526</v>
      </c>
      <c r="N30" s="44">
        <f>+SIBC!N$115</f>
        <v>5783</v>
      </c>
      <c r="O30" s="44">
        <f>+SIBC!O$115</f>
        <v>5243</v>
      </c>
      <c r="P30" s="44">
        <f t="shared" si="2"/>
        <v>74271</v>
      </c>
      <c r="Q30" s="54"/>
      <c r="R30" s="54"/>
      <c r="S30" s="44">
        <f>SUM($D30:D30)</f>
        <v>5160</v>
      </c>
      <c r="T30" s="44">
        <f>SUM($D30:E30)</f>
        <v>10199</v>
      </c>
      <c r="U30" s="44">
        <f>SUM($D30:F30)</f>
        <v>15896</v>
      </c>
      <c r="V30" s="44">
        <f>SUM($D30:G30)</f>
        <v>21549</v>
      </c>
      <c r="W30" s="44">
        <f>SUM($D30:H30)</f>
        <v>28159</v>
      </c>
      <c r="X30" s="44">
        <f>SUM($D30:I30)</f>
        <v>35558</v>
      </c>
      <c r="Y30" s="44">
        <f>SUM($D30:J30)</f>
        <v>42501</v>
      </c>
      <c r="Z30" s="44">
        <f>SUM($D30:K30)</f>
        <v>49395</v>
      </c>
      <c r="AA30" s="44">
        <f>SUM($D30:L30)</f>
        <v>56719</v>
      </c>
      <c r="AB30" s="44">
        <f>SUM($D30:M30)</f>
        <v>63245</v>
      </c>
      <c r="AC30" s="44">
        <f>SUM($D30:N30)</f>
        <v>69028</v>
      </c>
      <c r="AD30" s="44">
        <f>SUM($D30:O30)</f>
        <v>74271</v>
      </c>
    </row>
    <row r="31" spans="1:30" s="43" customFormat="1" ht="15.1" customHeight="1">
      <c r="A31" s="63" t="s">
        <v>17</v>
      </c>
      <c r="B31" s="65" t="s">
        <v>66</v>
      </c>
      <c r="D31" s="44">
        <f>+TIBA!D$115</f>
        <v>27974</v>
      </c>
      <c r="E31" s="44">
        <f>+TIBA!E$115</f>
        <v>27480</v>
      </c>
      <c r="F31" s="44">
        <f>+TIBA!F$115</f>
        <v>32962</v>
      </c>
      <c r="G31" s="44">
        <f>+TIBA!G$115</f>
        <v>31787</v>
      </c>
      <c r="H31" s="44">
        <f>+TIBA!H$115</f>
        <v>31413</v>
      </c>
      <c r="I31" s="44">
        <f>+TIBA!I$115</f>
        <v>33059</v>
      </c>
      <c r="J31" s="44">
        <f>+TIBA!J$115</f>
        <v>28807</v>
      </c>
      <c r="K31" s="44">
        <f>+TIBA!K$115</f>
        <v>30062</v>
      </c>
      <c r="L31" s="44">
        <f>+TIBA!L$115</f>
        <v>30933</v>
      </c>
      <c r="M31" s="44">
        <f>+TIBA!M$115</f>
        <v>30045</v>
      </c>
      <c r="N31" s="44">
        <f>+TIBA!N$115</f>
        <v>29077</v>
      </c>
      <c r="O31" s="44">
        <f>+TIBA!O$115</f>
        <v>26335</v>
      </c>
      <c r="P31" s="44">
        <f t="shared" si="2"/>
        <v>359934</v>
      </c>
      <c r="Q31" s="54"/>
      <c r="R31" s="54"/>
      <c r="S31" s="44">
        <f>SUM($D31:D31)</f>
        <v>27974</v>
      </c>
      <c r="T31" s="44">
        <f>SUM($D31:E31)</f>
        <v>55454</v>
      </c>
      <c r="U31" s="44">
        <f>SUM($D31:F31)</f>
        <v>88416</v>
      </c>
      <c r="V31" s="44">
        <f>SUM($D31:G31)</f>
        <v>120203</v>
      </c>
      <c r="W31" s="44">
        <f>SUM($D31:H31)</f>
        <v>151616</v>
      </c>
      <c r="X31" s="44">
        <f>SUM($D31:I31)</f>
        <v>184675</v>
      </c>
      <c r="Y31" s="44">
        <f>SUM($D31:J31)</f>
        <v>213482</v>
      </c>
      <c r="Z31" s="44">
        <f>SUM($D31:K31)</f>
        <v>243544</v>
      </c>
      <c r="AA31" s="44">
        <f>SUM($D31:L31)</f>
        <v>274477</v>
      </c>
      <c r="AB31" s="44">
        <f>SUM($D31:M31)</f>
        <v>304522</v>
      </c>
      <c r="AC31" s="44">
        <f>SUM($D31:N31)</f>
        <v>333599</v>
      </c>
      <c r="AD31" s="44">
        <f>SUM($D31:O31)</f>
        <v>359934</v>
      </c>
    </row>
    <row r="32" spans="1:30" s="43" customFormat="1" ht="15.1" customHeight="1">
      <c r="A32" s="63" t="s">
        <v>12</v>
      </c>
      <c r="B32" s="65" t="s">
        <v>66</v>
      </c>
      <c r="D32" s="44">
        <f>+LQB!D$115</f>
        <v>52352</v>
      </c>
      <c r="E32" s="44">
        <f>+LQB!E$115</f>
        <v>51160</v>
      </c>
      <c r="F32" s="44">
        <f>+LQB!F$115</f>
        <v>60796</v>
      </c>
      <c r="G32" s="44">
        <f>+LQB!G$115</f>
        <v>58990</v>
      </c>
      <c r="H32" s="44">
        <f>+LQB!H$115</f>
        <v>58636</v>
      </c>
      <c r="I32" s="44">
        <f>+LQB!I$115</f>
        <v>60534</v>
      </c>
      <c r="J32" s="44">
        <f>+LQB!J$115</f>
        <v>55412</v>
      </c>
      <c r="K32" s="44">
        <f>+LQB!K$115</f>
        <v>56542</v>
      </c>
      <c r="L32" s="44">
        <f>+LQB!L$115</f>
        <v>57632</v>
      </c>
      <c r="M32" s="44">
        <f>+LQB!M$115</f>
        <v>57042</v>
      </c>
      <c r="N32" s="44">
        <f>+LQB!N$115</f>
        <v>57264</v>
      </c>
      <c r="O32" s="44">
        <f>+LQB!O$115</f>
        <v>53306</v>
      </c>
      <c r="P32" s="44">
        <f t="shared" si="2"/>
        <v>679666</v>
      </c>
      <c r="Q32" s="54"/>
      <c r="R32" s="54"/>
      <c r="S32" s="44">
        <f>SUM($D32:D32)</f>
        <v>52352</v>
      </c>
      <c r="T32" s="44">
        <f>SUM($D32:E32)</f>
        <v>103512</v>
      </c>
      <c r="U32" s="44">
        <f>SUM($D32:F32)</f>
        <v>164308</v>
      </c>
      <c r="V32" s="44">
        <f>SUM($D32:G32)</f>
        <v>223298</v>
      </c>
      <c r="W32" s="44">
        <f>SUM($D32:H32)</f>
        <v>281934</v>
      </c>
      <c r="X32" s="44">
        <f>SUM($D32:I32)</f>
        <v>342468</v>
      </c>
      <c r="Y32" s="44">
        <f>SUM($D32:J32)</f>
        <v>397880</v>
      </c>
      <c r="Z32" s="44">
        <f>SUM($D32:K32)</f>
        <v>454422</v>
      </c>
      <c r="AA32" s="44">
        <f>SUM($D32:L32)</f>
        <v>512054</v>
      </c>
      <c r="AB32" s="44">
        <f>SUM($D32:M32)</f>
        <v>569096</v>
      </c>
      <c r="AC32" s="44">
        <f>SUM($D32:N32)</f>
        <v>626360</v>
      </c>
      <c r="AD32" s="44">
        <f>SUM($D32:O32)</f>
        <v>679666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+RBW!D$115</f>
        <v>7</v>
      </c>
      <c r="E33" s="44">
        <f>+RBW!E$115</f>
        <v>4</v>
      </c>
      <c r="F33" s="44">
        <f>+RBW!F$115</f>
        <v>13</v>
      </c>
      <c r="G33" s="44">
        <f>+RBW!G$115</f>
        <v>4</v>
      </c>
      <c r="H33" s="44">
        <f>+RBW!H$115</f>
        <v>12</v>
      </c>
      <c r="I33" s="44">
        <f>+RBW!I$115</f>
        <v>11</v>
      </c>
      <c r="J33" s="44">
        <f>+RBW!J$115</f>
        <v>8</v>
      </c>
      <c r="K33" s="44">
        <f>+RBW!K$115</f>
        <v>17</v>
      </c>
      <c r="L33" s="44">
        <f>+RBW!L$115</f>
        <v>12</v>
      </c>
      <c r="M33" s="44">
        <f>+RBW!M$115</f>
        <v>7</v>
      </c>
      <c r="N33" s="44">
        <f>+RBW!N$115</f>
        <v>14</v>
      </c>
      <c r="O33" s="44">
        <f>+RBW!O$115</f>
        <v>13</v>
      </c>
      <c r="P33" s="44">
        <f t="shared" si="2"/>
        <v>122</v>
      </c>
      <c r="Q33" s="41"/>
      <c r="R33" s="41"/>
      <c r="S33" s="44">
        <f>SUM($D33:D33)</f>
        <v>7</v>
      </c>
      <c r="T33" s="44">
        <f>SUM($D33:E33)</f>
        <v>11</v>
      </c>
      <c r="U33" s="44">
        <f>SUM($D33:F33)</f>
        <v>24</v>
      </c>
      <c r="V33" s="44">
        <f>SUM($D33:G33)</f>
        <v>28</v>
      </c>
      <c r="W33" s="44">
        <f>SUM($D33:H33)</f>
        <v>40</v>
      </c>
      <c r="X33" s="44">
        <f>SUM($D33:I33)</f>
        <v>51</v>
      </c>
      <c r="Y33" s="44">
        <f>SUM($D33:J33)</f>
        <v>59</v>
      </c>
      <c r="Z33" s="44">
        <f>SUM($D33:K33)</f>
        <v>76</v>
      </c>
      <c r="AA33" s="44">
        <f>SUM($D33:L33)</f>
        <v>88</v>
      </c>
      <c r="AB33" s="44">
        <f>SUM($D33:M33)</f>
        <v>95</v>
      </c>
      <c r="AC33" s="44">
        <f>SUM($D33:N33)</f>
        <v>109</v>
      </c>
      <c r="AD33" s="44">
        <f>SUM($D33:O33)</f>
        <v>122</v>
      </c>
    </row>
    <row r="34" spans="1:30" s="43" customFormat="1" ht="15.1" customHeight="1">
      <c r="A34" s="63" t="s">
        <v>18</v>
      </c>
      <c r="B34" s="65" t="s">
        <v>66</v>
      </c>
      <c r="D34" s="44">
        <f>+WPB!D$115</f>
        <v>0</v>
      </c>
      <c r="E34" s="44">
        <f>+WPB!E$115</f>
        <v>0</v>
      </c>
      <c r="F34" s="44">
        <f>+WPB!F$115</f>
        <v>0</v>
      </c>
      <c r="G34" s="44">
        <f>+WPB!G$115</f>
        <v>0</v>
      </c>
      <c r="H34" s="44">
        <f>+WPB!H$115</f>
        <v>0</v>
      </c>
      <c r="I34" s="44">
        <f>+WPB!I$115</f>
        <v>0</v>
      </c>
      <c r="J34" s="44">
        <f>+WPB!J$115</f>
        <v>0</v>
      </c>
      <c r="K34" s="44">
        <f>+WPB!K$115</f>
        <v>0</v>
      </c>
      <c r="L34" s="44">
        <f>+WPB!L$115</f>
        <v>0</v>
      </c>
      <c r="M34" s="44">
        <f>+WPB!M$115</f>
        <v>0</v>
      </c>
      <c r="N34" s="44">
        <f>+WPB!N$115</f>
        <v>0</v>
      </c>
      <c r="O34" s="44">
        <f>+WPB!O$115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P35" si="3">SUM(D24:D34)</f>
        <v>502650</v>
      </c>
      <c r="E35" s="44">
        <f t="shared" si="3"/>
        <v>512891</v>
      </c>
      <c r="F35" s="44">
        <f t="shared" si="3"/>
        <v>607743</v>
      </c>
      <c r="G35" s="44">
        <f t="shared" si="3"/>
        <v>570986</v>
      </c>
      <c r="H35" s="44">
        <f t="shared" si="3"/>
        <v>573785</v>
      </c>
      <c r="I35" s="44">
        <f t="shared" si="3"/>
        <v>608619</v>
      </c>
      <c r="J35" s="44">
        <f t="shared" si="3"/>
        <v>522434</v>
      </c>
      <c r="K35" s="44">
        <f t="shared" si="3"/>
        <v>580051</v>
      </c>
      <c r="L35" s="44">
        <f t="shared" si="3"/>
        <v>580713</v>
      </c>
      <c r="M35" s="44">
        <f t="shared" si="3"/>
        <v>573990</v>
      </c>
      <c r="N35" s="44">
        <f t="shared" si="3"/>
        <v>548367</v>
      </c>
      <c r="O35" s="44">
        <f t="shared" si="3"/>
        <v>491704</v>
      </c>
      <c r="P35" s="44">
        <f t="shared" si="3"/>
        <v>6673933</v>
      </c>
      <c r="Q35" s="54"/>
      <c r="R35" s="54"/>
      <c r="S35" s="44">
        <f>SUM($D35:D35)</f>
        <v>502650</v>
      </c>
      <c r="T35" s="44">
        <f>SUM($D35:E35)</f>
        <v>1015541</v>
      </c>
      <c r="U35" s="44">
        <f>SUM($D35:F35)</f>
        <v>1623284</v>
      </c>
      <c r="V35" s="44">
        <f>SUM($D35:G35)</f>
        <v>2194270</v>
      </c>
      <c r="W35" s="44">
        <f>SUM($D35:H35)</f>
        <v>2768055</v>
      </c>
      <c r="X35" s="44">
        <f>SUM($D35:I35)</f>
        <v>3376674</v>
      </c>
      <c r="Y35" s="44">
        <f>SUM($D35:J35)</f>
        <v>3899108</v>
      </c>
      <c r="Z35" s="44">
        <f>SUM($D35:K35)</f>
        <v>4479159</v>
      </c>
      <c r="AA35" s="44">
        <f>SUM($D35:L35)</f>
        <v>5059872</v>
      </c>
      <c r="AB35" s="44">
        <f>SUM($D35:M35)</f>
        <v>5633862</v>
      </c>
      <c r="AC35" s="44">
        <f>SUM($D35:N35)</f>
        <v>6182229</v>
      </c>
      <c r="AD35" s="44">
        <f>SUM($D35:O35)</f>
        <v>6673933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+AMB!D$133</f>
        <v>986</v>
      </c>
      <c r="E37" s="44">
        <f>+AMB!E$133</f>
        <v>942</v>
      </c>
      <c r="F37" s="44">
        <f>+AMB!F$133</f>
        <v>1074</v>
      </c>
      <c r="G37" s="44">
        <f>+AMB!G$133</f>
        <v>1247</v>
      </c>
      <c r="H37" s="44">
        <f>+AMB!H$133</f>
        <v>1277</v>
      </c>
      <c r="I37" s="44">
        <f>+AMB!I$133</f>
        <v>1106</v>
      </c>
      <c r="J37" s="44">
        <f>+AMB!J$133</f>
        <v>1184</v>
      </c>
      <c r="K37" s="44">
        <f>+AMB!K$133</f>
        <v>1105</v>
      </c>
      <c r="L37" s="44">
        <f>+AMB!L$133</f>
        <v>849</v>
      </c>
      <c r="M37" s="44">
        <f>+AMB!M$133</f>
        <v>982</v>
      </c>
      <c r="N37" s="44">
        <f>+AMB!N$133</f>
        <v>971</v>
      </c>
      <c r="O37" s="44">
        <f>+AMB!O$133</f>
        <v>918</v>
      </c>
      <c r="P37" s="44">
        <f t="shared" ref="P37:P47" si="4">SUM(D37:O37)</f>
        <v>12641</v>
      </c>
      <c r="Q37" s="53"/>
      <c r="R37" s="53"/>
      <c r="S37" s="44">
        <f>SUM($D37:D37)</f>
        <v>986</v>
      </c>
      <c r="T37" s="44">
        <f>SUM($D37:E37)</f>
        <v>1928</v>
      </c>
      <c r="U37" s="44">
        <f>SUM($D37:F37)</f>
        <v>3002</v>
      </c>
      <c r="V37" s="44">
        <f>SUM($D37:G37)</f>
        <v>4249</v>
      </c>
      <c r="W37" s="44">
        <f>SUM($D37:H37)</f>
        <v>5526</v>
      </c>
      <c r="X37" s="44">
        <f>SUM($D37:I37)</f>
        <v>6632</v>
      </c>
      <c r="Y37" s="44">
        <f>SUM($D37:J37)</f>
        <v>7816</v>
      </c>
      <c r="Z37" s="44">
        <f>SUM($D37:K37)</f>
        <v>8921</v>
      </c>
      <c r="AA37" s="44">
        <f>SUM($D37:L37)</f>
        <v>9770</v>
      </c>
      <c r="AB37" s="44">
        <f>SUM($D37:M37)</f>
        <v>10752</v>
      </c>
      <c r="AC37" s="44">
        <f>SUM($D37:N37)</f>
        <v>11723</v>
      </c>
      <c r="AD37" s="44">
        <f>SUM($D37:O37)</f>
        <v>12641</v>
      </c>
    </row>
    <row r="38" spans="1:30" s="43" customFormat="1" ht="15.1" customHeight="1">
      <c r="A38" s="63" t="s">
        <v>10</v>
      </c>
      <c r="B38" s="65" t="s">
        <v>8</v>
      </c>
      <c r="D38" s="44">
        <f>+BWB!D$133</f>
        <v>425</v>
      </c>
      <c r="E38" s="44">
        <f>+BWB!E$133</f>
        <v>377</v>
      </c>
      <c r="F38" s="44">
        <f>+BWB!F$133</f>
        <v>395</v>
      </c>
      <c r="G38" s="44">
        <f>+BWB!G$133</f>
        <v>490</v>
      </c>
      <c r="H38" s="44">
        <f>+BWB!H$133</f>
        <v>682</v>
      </c>
      <c r="I38" s="44">
        <f>+BWB!I$133</f>
        <v>739</v>
      </c>
      <c r="J38" s="44">
        <f>+BWB!J$133</f>
        <v>704</v>
      </c>
      <c r="K38" s="44">
        <f>+BWB!K$133</f>
        <v>556</v>
      </c>
      <c r="L38" s="44">
        <f>+BWB!L$133</f>
        <v>652</v>
      </c>
      <c r="M38" s="44">
        <f>+BWB!M$133</f>
        <v>694</v>
      </c>
      <c r="N38" s="44">
        <f>+BWB!N$133</f>
        <v>722</v>
      </c>
      <c r="O38" s="44">
        <f>+BWB!O$133</f>
        <v>379</v>
      </c>
      <c r="P38" s="44">
        <f t="shared" si="4"/>
        <v>6815</v>
      </c>
      <c r="Q38" s="54"/>
      <c r="R38" s="54"/>
      <c r="S38" s="44">
        <f>SUM($D38:D38)</f>
        <v>425</v>
      </c>
      <c r="T38" s="44">
        <f>SUM($D38:E38)</f>
        <v>802</v>
      </c>
      <c r="U38" s="44">
        <f>SUM($D38:F38)</f>
        <v>1197</v>
      </c>
      <c r="V38" s="44">
        <f>SUM($D38:G38)</f>
        <v>1687</v>
      </c>
      <c r="W38" s="44">
        <f>SUM($D38:H38)</f>
        <v>2369</v>
      </c>
      <c r="X38" s="44">
        <f>SUM($D38:I38)</f>
        <v>3108</v>
      </c>
      <c r="Y38" s="44">
        <f>SUM($D38:J38)</f>
        <v>3812</v>
      </c>
      <c r="Z38" s="44">
        <f>SUM($D38:K38)</f>
        <v>4368</v>
      </c>
      <c r="AA38" s="44">
        <f>SUM($D38:L38)</f>
        <v>5020</v>
      </c>
      <c r="AB38" s="44">
        <f>SUM($D38:M38)</f>
        <v>5714</v>
      </c>
      <c r="AC38" s="44">
        <f>SUM($D38:N38)</f>
        <v>6436</v>
      </c>
      <c r="AD38" s="44">
        <f>SUM($D38:O38)</f>
        <v>6815</v>
      </c>
    </row>
    <row r="39" spans="1:30" s="43" customFormat="1" ht="15.1" customHeight="1">
      <c r="A39" s="63" t="s">
        <v>11</v>
      </c>
      <c r="B39" s="65" t="s">
        <v>8</v>
      </c>
      <c r="D39" s="44">
        <f>+DWT!D$133</f>
        <v>4549</v>
      </c>
      <c r="E39" s="44">
        <f>+DWT!E$133</f>
        <v>3738</v>
      </c>
      <c r="F39" s="44">
        <f>+DWT!F$133</f>
        <v>4268</v>
      </c>
      <c r="G39" s="44">
        <f>+DWT!G$133</f>
        <v>3850</v>
      </c>
      <c r="H39" s="44">
        <f>+DWT!H$133</f>
        <v>4181</v>
      </c>
      <c r="I39" s="44">
        <f>+DWT!I$133</f>
        <v>3996</v>
      </c>
      <c r="J39" s="44">
        <f>+DWT!J$133</f>
        <v>4594</v>
      </c>
      <c r="K39" s="44">
        <f>+DWT!K$133</f>
        <v>4417</v>
      </c>
      <c r="L39" s="44">
        <f>+DWT!L$133</f>
        <v>4292</v>
      </c>
      <c r="M39" s="44">
        <f>+DWT!M$133</f>
        <v>4529</v>
      </c>
      <c r="N39" s="44">
        <f>+DWT!N$133</f>
        <v>4199</v>
      </c>
      <c r="O39" s="44">
        <f>+DWT!O$133</f>
        <v>4095</v>
      </c>
      <c r="P39" s="44">
        <f t="shared" si="4"/>
        <v>50708</v>
      </c>
      <c r="Q39" s="54"/>
      <c r="R39" s="54"/>
      <c r="S39" s="44">
        <f>SUM($D39:D39)</f>
        <v>4549</v>
      </c>
      <c r="T39" s="44">
        <f>SUM($D39:E39)</f>
        <v>8287</v>
      </c>
      <c r="U39" s="44">
        <f>SUM($D39:F39)</f>
        <v>12555</v>
      </c>
      <c r="V39" s="44">
        <f>SUM($D39:G39)</f>
        <v>16405</v>
      </c>
      <c r="W39" s="44">
        <f>SUM($D39:H39)</f>
        <v>20586</v>
      </c>
      <c r="X39" s="44">
        <f>SUM($D39:I39)</f>
        <v>24582</v>
      </c>
      <c r="Y39" s="44">
        <f>SUM($D39:J39)</f>
        <v>29176</v>
      </c>
      <c r="Z39" s="44">
        <f>SUM($D39:K39)</f>
        <v>33593</v>
      </c>
      <c r="AA39" s="44">
        <f>SUM($D39:L39)</f>
        <v>37885</v>
      </c>
      <c r="AB39" s="44">
        <f>SUM($D39:M39)</f>
        <v>42414</v>
      </c>
      <c r="AC39" s="44">
        <f>SUM($D39:N39)</f>
        <v>46613</v>
      </c>
      <c r="AD39" s="44">
        <f>SUM($D39:O39)</f>
        <v>50708</v>
      </c>
    </row>
    <row r="40" spans="1:30" s="43" customFormat="1" ht="15.1" customHeight="1">
      <c r="A40" s="63" t="s">
        <v>13</v>
      </c>
      <c r="B40" s="65" t="s">
        <v>8</v>
      </c>
      <c r="D40" s="44">
        <f>+OGB!D$133</f>
        <v>25</v>
      </c>
      <c r="E40" s="44">
        <f>+OGB!E$133</f>
        <v>29</v>
      </c>
      <c r="F40" s="44">
        <f>+OGB!F$133</f>
        <v>17</v>
      </c>
      <c r="G40" s="44">
        <f>+OGB!G$133</f>
        <v>27</v>
      </c>
      <c r="H40" s="44">
        <f>+OGB!H$133</f>
        <v>58</v>
      </c>
      <c r="I40" s="44">
        <f>+OGB!I$133</f>
        <v>66</v>
      </c>
      <c r="J40" s="44">
        <f>+OGB!J$133</f>
        <v>15</v>
      </c>
      <c r="K40" s="44">
        <f>+OGB!K$133</f>
        <v>18</v>
      </c>
      <c r="L40" s="44">
        <f>+OGB!L$133</f>
        <v>20</v>
      </c>
      <c r="M40" s="44">
        <f>+OGB!M$133</f>
        <v>40</v>
      </c>
      <c r="N40" s="44">
        <f>+OGB!N$133</f>
        <v>23</v>
      </c>
      <c r="O40" s="44">
        <f>+OGB!O$133</f>
        <v>26</v>
      </c>
      <c r="P40" s="44">
        <f t="shared" si="4"/>
        <v>364</v>
      </c>
      <c r="Q40" s="54"/>
      <c r="R40" s="54"/>
      <c r="S40" s="44">
        <f>SUM($D40:D40)</f>
        <v>25</v>
      </c>
      <c r="T40" s="44">
        <f>SUM($D40:E40)</f>
        <v>54</v>
      </c>
      <c r="U40" s="44">
        <f>SUM($D40:F40)</f>
        <v>71</v>
      </c>
      <c r="V40" s="44">
        <f>SUM($D40:G40)</f>
        <v>98</v>
      </c>
      <c r="W40" s="44">
        <f>SUM($D40:H40)</f>
        <v>156</v>
      </c>
      <c r="X40" s="44">
        <f>SUM($D40:I40)</f>
        <v>222</v>
      </c>
      <c r="Y40" s="44">
        <f>SUM($D40:J40)</f>
        <v>237</v>
      </c>
      <c r="Z40" s="44">
        <f>SUM($D40:K40)</f>
        <v>255</v>
      </c>
      <c r="AA40" s="44">
        <f>SUM($D40:L40)</f>
        <v>275</v>
      </c>
      <c r="AB40" s="44">
        <f>SUM($D40:M40)</f>
        <v>315</v>
      </c>
      <c r="AC40" s="44">
        <f>SUM($D40:N40)</f>
        <v>338</v>
      </c>
      <c r="AD40" s="44">
        <f>SUM($D40:O40)</f>
        <v>364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+PB!D$133</f>
        <v>2140</v>
      </c>
      <c r="E41" s="44">
        <f>+PB!E$133</f>
        <v>1940</v>
      </c>
      <c r="F41" s="44">
        <f>+PB!F$133</f>
        <v>2006</v>
      </c>
      <c r="G41" s="44">
        <f>+PB!G$133</f>
        <v>2080</v>
      </c>
      <c r="H41" s="44">
        <f>+PB!H$133</f>
        <v>2454</v>
      </c>
      <c r="I41" s="44">
        <f>+PB!I$133</f>
        <v>2100</v>
      </c>
      <c r="J41" s="44">
        <f>+PB!J$133</f>
        <v>2664</v>
      </c>
      <c r="K41" s="44">
        <f>+PB!K$133</f>
        <v>2838</v>
      </c>
      <c r="L41" s="44">
        <f>+PB!L$133</f>
        <v>2576</v>
      </c>
      <c r="M41" s="44">
        <f>+PB!M$133</f>
        <v>2630</v>
      </c>
      <c r="N41" s="44">
        <f>+PB!N$133</f>
        <v>2564</v>
      </c>
      <c r="O41" s="44">
        <f>+PB!O$133</f>
        <v>2282</v>
      </c>
      <c r="P41" s="44">
        <f t="shared" si="4"/>
        <v>28274</v>
      </c>
      <c r="Q41" s="41"/>
      <c r="R41" s="41"/>
      <c r="S41" s="44">
        <f>SUM($D41:D41)</f>
        <v>2140</v>
      </c>
      <c r="T41" s="44">
        <f>SUM($D41:E41)</f>
        <v>4080</v>
      </c>
      <c r="U41" s="44">
        <f>SUM($D41:F41)</f>
        <v>6086</v>
      </c>
      <c r="V41" s="44">
        <f>SUM($D41:G41)</f>
        <v>8166</v>
      </c>
      <c r="W41" s="44">
        <f>SUM($D41:H41)</f>
        <v>10620</v>
      </c>
      <c r="X41" s="44">
        <f>SUM($D41:I41)</f>
        <v>12720</v>
      </c>
      <c r="Y41" s="44">
        <f>SUM($D41:J41)</f>
        <v>15384</v>
      </c>
      <c r="Z41" s="44">
        <f>SUM($D41:K41)</f>
        <v>18222</v>
      </c>
      <c r="AA41" s="44">
        <f>SUM($D41:L41)</f>
        <v>20798</v>
      </c>
      <c r="AB41" s="44">
        <f>SUM($D41:M41)</f>
        <v>23428</v>
      </c>
      <c r="AC41" s="44">
        <f>SUM($D41:N41)</f>
        <v>25992</v>
      </c>
      <c r="AD41" s="44">
        <f>SUM($D41:O41)</f>
        <v>28274</v>
      </c>
    </row>
    <row r="42" spans="1:30" s="43" customFormat="1" ht="15.1" customHeight="1">
      <c r="A42" s="63" t="s">
        <v>75</v>
      </c>
      <c r="B42" s="65" t="s">
        <v>8</v>
      </c>
      <c r="D42" s="44">
        <f>+IBA!D$139</f>
        <v>1141</v>
      </c>
      <c r="E42" s="44">
        <f>+IBA!E$139</f>
        <v>1509</v>
      </c>
      <c r="F42" s="44">
        <f>+IBA!F$139</f>
        <v>1235</v>
      </c>
      <c r="G42" s="44">
        <f>+IBA!G$139</f>
        <v>1846</v>
      </c>
      <c r="H42" s="44">
        <f>+IBA!H$139</f>
        <v>4716</v>
      </c>
      <c r="I42" s="44">
        <f>+IBA!I$139</f>
        <v>7131</v>
      </c>
      <c r="J42" s="44">
        <f>+IBA!J$139</f>
        <v>9612</v>
      </c>
      <c r="K42" s="44">
        <f>+IBA!K$139</f>
        <v>8316</v>
      </c>
      <c r="L42" s="44">
        <f>+IBA!L$139</f>
        <v>6936</v>
      </c>
      <c r="M42" s="44">
        <f>+IBA!M$139</f>
        <v>3400</v>
      </c>
      <c r="N42" s="44">
        <f>+IBA!N$139</f>
        <v>1666</v>
      </c>
      <c r="O42" s="44">
        <f>+IBA!O$139</f>
        <v>1555</v>
      </c>
      <c r="P42" s="44">
        <f t="shared" si="4"/>
        <v>49063</v>
      </c>
      <c r="Q42" s="53"/>
      <c r="R42" s="53"/>
      <c r="S42" s="44">
        <f>SUM($D42:D42)</f>
        <v>1141</v>
      </c>
      <c r="T42" s="44">
        <f>SUM($D42:E42)</f>
        <v>2650</v>
      </c>
      <c r="U42" s="44">
        <f>SUM($D42:F42)</f>
        <v>3885</v>
      </c>
      <c r="V42" s="44">
        <f>SUM($D42:G42)</f>
        <v>5731</v>
      </c>
      <c r="W42" s="44">
        <f>SUM($D42:H42)</f>
        <v>10447</v>
      </c>
      <c r="X42" s="44">
        <f>SUM($D42:I42)</f>
        <v>17578</v>
      </c>
      <c r="Y42" s="44">
        <f>SUM($D42:J42)</f>
        <v>27190</v>
      </c>
      <c r="Z42" s="44">
        <f>SUM($D42:K42)</f>
        <v>35506</v>
      </c>
      <c r="AA42" s="44">
        <f>SUM($D42:L42)</f>
        <v>42442</v>
      </c>
      <c r="AB42" s="44">
        <f>SUM($D42:M42)</f>
        <v>45842</v>
      </c>
      <c r="AC42" s="44">
        <f>SUM($D42:N42)</f>
        <v>47508</v>
      </c>
      <c r="AD42" s="44">
        <f>SUM($D42:O42)</f>
        <v>49063</v>
      </c>
    </row>
    <row r="43" spans="1:30" s="43" customFormat="1" ht="15.1" customHeight="1">
      <c r="A43" s="63" t="s">
        <v>16</v>
      </c>
      <c r="B43" s="65" t="s">
        <v>8</v>
      </c>
      <c r="D43" s="44">
        <f>+SIBC!D$139</f>
        <v>0</v>
      </c>
      <c r="E43" s="44">
        <f>+SIBC!E$139</f>
        <v>0</v>
      </c>
      <c r="F43" s="44">
        <f>+SIBC!F$139</f>
        <v>0</v>
      </c>
      <c r="G43" s="44">
        <f>+SIBC!G$139</f>
        <v>0</v>
      </c>
      <c r="H43" s="44">
        <f>+SIBC!H$139</f>
        <v>0</v>
      </c>
      <c r="I43" s="44">
        <f>+SIBC!I$139</f>
        <v>0</v>
      </c>
      <c r="J43" s="44">
        <f>+SIBC!J$139</f>
        <v>0</v>
      </c>
      <c r="K43" s="44">
        <f>+SIBC!K$139</f>
        <v>0</v>
      </c>
      <c r="L43" s="44">
        <f>+SIBC!L$139</f>
        <v>0</v>
      </c>
      <c r="M43" s="44">
        <f>+SIBC!M$139</f>
        <v>0</v>
      </c>
      <c r="N43" s="44">
        <f>+SIBC!N$139</f>
        <v>0</v>
      </c>
      <c r="O43" s="44">
        <f>+SIBC!O$139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+TIBA!D$133</f>
        <v>0</v>
      </c>
      <c r="E44" s="44">
        <f>+TIBA!E$133</f>
        <v>0</v>
      </c>
      <c r="F44" s="44">
        <f>+TIBA!F$133</f>
        <v>0</v>
      </c>
      <c r="G44" s="44">
        <f>+TIBA!G$133</f>
        <v>0</v>
      </c>
      <c r="H44" s="44">
        <f>+TIBA!H$133</f>
        <v>0</v>
      </c>
      <c r="I44" s="44">
        <f>+TIBA!I$133</f>
        <v>0</v>
      </c>
      <c r="J44" s="44">
        <f>+TIBA!J$133</f>
        <v>0</v>
      </c>
      <c r="K44" s="44">
        <f>+TIBA!K$133</f>
        <v>0</v>
      </c>
      <c r="L44" s="44">
        <f>+TIBA!L$133</f>
        <v>0</v>
      </c>
      <c r="M44" s="44">
        <f>+TIBA!M$133</f>
        <v>0</v>
      </c>
      <c r="N44" s="44">
        <f>+TIBA!N$133</f>
        <v>0</v>
      </c>
      <c r="O44" s="44">
        <f>+TIBA!O$133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+LQB!D$133</f>
        <v>212</v>
      </c>
      <c r="E45" s="44">
        <f>+LQB!E$133</f>
        <v>178</v>
      </c>
      <c r="F45" s="44">
        <f>+LQB!F$133</f>
        <v>316</v>
      </c>
      <c r="G45" s="44">
        <f>+LQB!G$133</f>
        <v>482</v>
      </c>
      <c r="H45" s="44">
        <f>+LQB!H$133</f>
        <v>512</v>
      </c>
      <c r="I45" s="44">
        <f>+LQB!I$133</f>
        <v>490</v>
      </c>
      <c r="J45" s="44">
        <f>+LQB!J$133</f>
        <v>514</v>
      </c>
      <c r="K45" s="44">
        <f>+LQB!K$133</f>
        <v>592</v>
      </c>
      <c r="L45" s="44">
        <f>+LQB!L$133</f>
        <v>472</v>
      </c>
      <c r="M45" s="44">
        <f>+LQB!M$133</f>
        <v>478</v>
      </c>
      <c r="N45" s="44">
        <f>+LQB!N$133</f>
        <v>480</v>
      </c>
      <c r="O45" s="44">
        <f>+LQB!O$133</f>
        <v>376</v>
      </c>
      <c r="P45" s="44">
        <f t="shared" si="4"/>
        <v>5102</v>
      </c>
      <c r="Q45" s="54"/>
      <c r="R45" s="54"/>
      <c r="S45" s="44">
        <f>SUM($D45:D45)</f>
        <v>212</v>
      </c>
      <c r="T45" s="44">
        <f>SUM($D45:E45)</f>
        <v>390</v>
      </c>
      <c r="U45" s="44">
        <f>SUM($D45:F45)</f>
        <v>706</v>
      </c>
      <c r="V45" s="44">
        <f>SUM($D45:G45)</f>
        <v>1188</v>
      </c>
      <c r="W45" s="44">
        <f>SUM($D45:H45)</f>
        <v>1700</v>
      </c>
      <c r="X45" s="44">
        <f>SUM($D45:I45)</f>
        <v>2190</v>
      </c>
      <c r="Y45" s="44">
        <f>SUM($D45:J45)</f>
        <v>2704</v>
      </c>
      <c r="Z45" s="44">
        <f>SUM($D45:K45)</f>
        <v>3296</v>
      </c>
      <c r="AA45" s="44">
        <f>SUM($D45:L45)</f>
        <v>3768</v>
      </c>
      <c r="AB45" s="44">
        <f>SUM($D45:M45)</f>
        <v>4246</v>
      </c>
      <c r="AC45" s="44">
        <f>SUM($D45:N45)</f>
        <v>4726</v>
      </c>
      <c r="AD45" s="44">
        <f>SUM($D45:O45)</f>
        <v>5102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+RBW!D$133</f>
        <v>638</v>
      </c>
      <c r="E46" s="44">
        <f>+RBW!E$133</f>
        <v>536</v>
      </c>
      <c r="F46" s="44">
        <f>+RBW!F$133</f>
        <v>980</v>
      </c>
      <c r="G46" s="44">
        <f>+RBW!G$133</f>
        <v>1730</v>
      </c>
      <c r="H46" s="44">
        <f>+RBW!H$133</f>
        <v>3184</v>
      </c>
      <c r="I46" s="44">
        <f>+RBW!I$133</f>
        <v>3384</v>
      </c>
      <c r="J46" s="44">
        <f>+RBW!J$133</f>
        <v>3758</v>
      </c>
      <c r="K46" s="44">
        <f>+RBW!K$133</f>
        <v>3834</v>
      </c>
      <c r="L46" s="44">
        <f>+RBW!L$133</f>
        <v>3696</v>
      </c>
      <c r="M46" s="44">
        <f>+RBW!M$133</f>
        <v>3018</v>
      </c>
      <c r="N46" s="44">
        <f>+RBW!N$133</f>
        <v>1616</v>
      </c>
      <c r="O46" s="44">
        <f>+RBW!O$133</f>
        <v>1076</v>
      </c>
      <c r="P46" s="44">
        <f t="shared" si="4"/>
        <v>27450</v>
      </c>
      <c r="Q46" s="41"/>
      <c r="R46" s="41"/>
      <c r="S46" s="44">
        <f>SUM($D46:D46)</f>
        <v>638</v>
      </c>
      <c r="T46" s="44">
        <f>SUM($D46:E46)</f>
        <v>1174</v>
      </c>
      <c r="U46" s="44">
        <f>SUM($D46:F46)</f>
        <v>2154</v>
      </c>
      <c r="V46" s="44">
        <f>SUM($D46:G46)</f>
        <v>3884</v>
      </c>
      <c r="W46" s="44">
        <f>SUM($D46:H46)</f>
        <v>7068</v>
      </c>
      <c r="X46" s="44">
        <f>SUM($D46:I46)</f>
        <v>10452</v>
      </c>
      <c r="Y46" s="44">
        <f>SUM($D46:J46)</f>
        <v>14210</v>
      </c>
      <c r="Z46" s="44">
        <f>SUM($D46:K46)</f>
        <v>18044</v>
      </c>
      <c r="AA46" s="44">
        <f>SUM($D46:L46)</f>
        <v>21740</v>
      </c>
      <c r="AB46" s="44">
        <f>SUM($D46:M46)</f>
        <v>24758</v>
      </c>
      <c r="AC46" s="44">
        <f>SUM($D46:N46)</f>
        <v>26374</v>
      </c>
      <c r="AD46" s="44">
        <f>SUM($D46:O46)</f>
        <v>27450</v>
      </c>
    </row>
    <row r="47" spans="1:30" s="43" customFormat="1" ht="15.1" customHeight="1">
      <c r="A47" s="63" t="s">
        <v>18</v>
      </c>
      <c r="B47" s="65" t="s">
        <v>8</v>
      </c>
      <c r="D47" s="44">
        <f>+WPB!D$133</f>
        <v>0</v>
      </c>
      <c r="E47" s="44">
        <f>+WPB!E$133</f>
        <v>0</v>
      </c>
      <c r="F47" s="44">
        <f>+WPB!F$133</f>
        <v>0</v>
      </c>
      <c r="G47" s="44">
        <f>+WPB!G$133</f>
        <v>0</v>
      </c>
      <c r="H47" s="44">
        <f>+WPB!H$133</f>
        <v>0</v>
      </c>
      <c r="I47" s="44">
        <f>+WPB!I$133</f>
        <v>0</v>
      </c>
      <c r="J47" s="44">
        <f>+WPB!J$133</f>
        <v>0</v>
      </c>
      <c r="K47" s="44">
        <f>+WPB!K$133</f>
        <v>0</v>
      </c>
      <c r="L47" s="44">
        <f>+WPB!L$133</f>
        <v>0</v>
      </c>
      <c r="M47" s="44">
        <f>+WPB!M$133</f>
        <v>0</v>
      </c>
      <c r="N47" s="44">
        <f>+WPB!N$133</f>
        <v>0</v>
      </c>
      <c r="O47" s="44">
        <f>+WPB!O$133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10116</v>
      </c>
      <c r="E48" s="44">
        <f t="shared" si="5"/>
        <v>9249</v>
      </c>
      <c r="F48" s="44">
        <f t="shared" si="5"/>
        <v>10291</v>
      </c>
      <c r="G48" s="44">
        <f t="shared" si="5"/>
        <v>11752</v>
      </c>
      <c r="H48" s="44">
        <f t="shared" si="5"/>
        <v>17064</v>
      </c>
      <c r="I48" s="44">
        <f t="shared" si="5"/>
        <v>19012</v>
      </c>
      <c r="J48" s="44">
        <f t="shared" si="5"/>
        <v>23045</v>
      </c>
      <c r="K48" s="44">
        <f t="shared" si="5"/>
        <v>21676</v>
      </c>
      <c r="L48" s="44">
        <f t="shared" si="5"/>
        <v>19493</v>
      </c>
      <c r="M48" s="44">
        <f t="shared" si="5"/>
        <v>15771</v>
      </c>
      <c r="N48" s="44">
        <f t="shared" si="5"/>
        <v>12241</v>
      </c>
      <c r="O48" s="44">
        <f t="shared" si="5"/>
        <v>10707</v>
      </c>
      <c r="P48" s="44">
        <f t="shared" si="5"/>
        <v>180417</v>
      </c>
      <c r="Q48" s="54"/>
      <c r="R48" s="54"/>
      <c r="S48" s="44">
        <f>SUM($D48:D48)</f>
        <v>10116</v>
      </c>
      <c r="T48" s="44">
        <f>SUM($D48:E48)</f>
        <v>19365</v>
      </c>
      <c r="U48" s="44">
        <f>SUM($D48:F48)</f>
        <v>29656</v>
      </c>
      <c r="V48" s="44">
        <f>SUM($D48:G48)</f>
        <v>41408</v>
      </c>
      <c r="W48" s="44">
        <f>SUM($D48:H48)</f>
        <v>58472</v>
      </c>
      <c r="X48" s="44">
        <f>SUM($D48:I48)</f>
        <v>77484</v>
      </c>
      <c r="Y48" s="44">
        <f>SUM($D48:J48)</f>
        <v>100529</v>
      </c>
      <c r="Z48" s="44">
        <f>SUM($D48:K48)</f>
        <v>122205</v>
      </c>
      <c r="AA48" s="44">
        <f>SUM($D48:L48)</f>
        <v>141698</v>
      </c>
      <c r="AB48" s="44">
        <f>SUM($D48:M48)</f>
        <v>157469</v>
      </c>
      <c r="AC48" s="44">
        <f>SUM($D48:N48)</f>
        <v>169710</v>
      </c>
      <c r="AD48" s="44">
        <f>SUM($D48:O48)</f>
        <v>180417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 t="shared" ref="D50:O50" si="6">SUM(D11+D24+D37)</f>
        <v>522477</v>
      </c>
      <c r="E50" s="44">
        <f t="shared" si="6"/>
        <v>515189</v>
      </c>
      <c r="F50" s="44">
        <f t="shared" si="6"/>
        <v>626299</v>
      </c>
      <c r="G50" s="44">
        <f t="shared" si="6"/>
        <v>610209</v>
      </c>
      <c r="H50" s="44">
        <f t="shared" si="6"/>
        <v>626151</v>
      </c>
      <c r="I50" s="44">
        <f t="shared" si="6"/>
        <v>631267</v>
      </c>
      <c r="J50" s="44">
        <f t="shared" si="6"/>
        <v>622200</v>
      </c>
      <c r="K50" s="44">
        <f t="shared" si="6"/>
        <v>669930</v>
      </c>
      <c r="L50" s="44">
        <f t="shared" si="6"/>
        <v>619575</v>
      </c>
      <c r="M50" s="44">
        <f t="shared" si="6"/>
        <v>631696</v>
      </c>
      <c r="N50" s="44">
        <f t="shared" si="6"/>
        <v>584589</v>
      </c>
      <c r="O50" s="44">
        <f t="shared" si="6"/>
        <v>572784</v>
      </c>
      <c r="P50" s="44">
        <f t="shared" ref="P50:P60" si="7">SUM(D50:O50)</f>
        <v>7232366</v>
      </c>
      <c r="Q50" s="53"/>
      <c r="R50" s="53"/>
      <c r="S50" s="44">
        <f>SUM($D50:D50)</f>
        <v>522477</v>
      </c>
      <c r="T50" s="44">
        <f>SUM($D50:E50)</f>
        <v>1037666</v>
      </c>
      <c r="U50" s="44">
        <f>SUM($D50:F50)</f>
        <v>1663965</v>
      </c>
      <c r="V50" s="44">
        <f>SUM($D50:G50)</f>
        <v>2274174</v>
      </c>
      <c r="W50" s="44">
        <f>SUM($D50:H50)</f>
        <v>2900325</v>
      </c>
      <c r="X50" s="44">
        <f>SUM($D50:I50)</f>
        <v>3531592</v>
      </c>
      <c r="Y50" s="44">
        <f>SUM($D50:J50)</f>
        <v>4153792</v>
      </c>
      <c r="Z50" s="44">
        <f>SUM($D50:K50)</f>
        <v>4823722</v>
      </c>
      <c r="AA50" s="44">
        <f>SUM($D50:L50)</f>
        <v>5443297</v>
      </c>
      <c r="AB50" s="44">
        <f>SUM($D50:M50)</f>
        <v>6074993</v>
      </c>
      <c r="AC50" s="44">
        <f>SUM($D50:N50)</f>
        <v>6659582</v>
      </c>
      <c r="AD50" s="44">
        <f>SUM($D50:O50)</f>
        <v>7232366</v>
      </c>
    </row>
    <row r="51" spans="1:30" s="43" customFormat="1" ht="15.1" customHeight="1">
      <c r="A51" s="63" t="s">
        <v>10</v>
      </c>
      <c r="B51" s="66" t="s">
        <v>67</v>
      </c>
      <c r="D51" s="44">
        <f t="shared" ref="D51:O51" si="8">SUM(D12+D25+D38)</f>
        <v>317453</v>
      </c>
      <c r="E51" s="44">
        <f t="shared" si="8"/>
        <v>299909</v>
      </c>
      <c r="F51" s="44">
        <f t="shared" si="8"/>
        <v>381899</v>
      </c>
      <c r="G51" s="44">
        <f t="shared" si="8"/>
        <v>386804</v>
      </c>
      <c r="H51" s="44">
        <f t="shared" si="8"/>
        <v>411715</v>
      </c>
      <c r="I51" s="44">
        <f t="shared" si="8"/>
        <v>424468</v>
      </c>
      <c r="J51" s="44">
        <f t="shared" si="8"/>
        <v>465685</v>
      </c>
      <c r="K51" s="44">
        <f t="shared" si="8"/>
        <v>481449</v>
      </c>
      <c r="L51" s="44">
        <f t="shared" si="8"/>
        <v>413463</v>
      </c>
      <c r="M51" s="44">
        <f t="shared" si="8"/>
        <v>416821</v>
      </c>
      <c r="N51" s="44">
        <f t="shared" si="8"/>
        <v>405030</v>
      </c>
      <c r="O51" s="44">
        <f t="shared" si="8"/>
        <v>342331</v>
      </c>
      <c r="P51" s="44">
        <f t="shared" si="7"/>
        <v>4747027</v>
      </c>
      <c r="Q51" s="54"/>
      <c r="R51" s="54"/>
      <c r="S51" s="44">
        <f>SUM($D51:D51)</f>
        <v>317453</v>
      </c>
      <c r="T51" s="44">
        <f>SUM($D51:E51)</f>
        <v>617362</v>
      </c>
      <c r="U51" s="44">
        <f>SUM($D51:F51)</f>
        <v>999261</v>
      </c>
      <c r="V51" s="44">
        <f>SUM($D51:G51)</f>
        <v>1386065</v>
      </c>
      <c r="W51" s="44">
        <f>SUM($D51:H51)</f>
        <v>1797780</v>
      </c>
      <c r="X51" s="44">
        <f>SUM($D51:I51)</f>
        <v>2222248</v>
      </c>
      <c r="Y51" s="44">
        <f>SUM($D51:J51)</f>
        <v>2687933</v>
      </c>
      <c r="Z51" s="44">
        <f>SUM($D51:K51)</f>
        <v>3169382</v>
      </c>
      <c r="AA51" s="44">
        <f>SUM($D51:L51)</f>
        <v>3582845</v>
      </c>
      <c r="AB51" s="44">
        <f>SUM($D51:M51)</f>
        <v>3999666</v>
      </c>
      <c r="AC51" s="44">
        <f>SUM($D51:N51)</f>
        <v>4404696</v>
      </c>
      <c r="AD51" s="44">
        <f>SUM($D51:O51)</f>
        <v>4747027</v>
      </c>
    </row>
    <row r="52" spans="1:30" s="43" customFormat="1" ht="15.1" customHeight="1">
      <c r="A52" s="63" t="s">
        <v>11</v>
      </c>
      <c r="B52" s="66" t="s">
        <v>67</v>
      </c>
      <c r="D52" s="44">
        <f t="shared" ref="D52:O52" si="9">SUM(D13+D26+D39)</f>
        <v>299030</v>
      </c>
      <c r="E52" s="44">
        <f t="shared" si="9"/>
        <v>268409</v>
      </c>
      <c r="F52" s="44">
        <f t="shared" si="9"/>
        <v>319038</v>
      </c>
      <c r="G52" s="44">
        <f t="shared" si="9"/>
        <v>291053</v>
      </c>
      <c r="H52" s="44">
        <f t="shared" si="9"/>
        <v>279624</v>
      </c>
      <c r="I52" s="44">
        <f t="shared" si="9"/>
        <v>282434</v>
      </c>
      <c r="J52" s="44">
        <f t="shared" si="9"/>
        <v>308264</v>
      </c>
      <c r="K52" s="44">
        <f t="shared" si="9"/>
        <v>319873</v>
      </c>
      <c r="L52" s="44">
        <f t="shared" si="9"/>
        <v>308280</v>
      </c>
      <c r="M52" s="44">
        <f t="shared" si="9"/>
        <v>316011</v>
      </c>
      <c r="N52" s="44">
        <f t="shared" si="9"/>
        <v>304135</v>
      </c>
      <c r="O52" s="44">
        <f t="shared" si="9"/>
        <v>315531</v>
      </c>
      <c r="P52" s="44">
        <f t="shared" si="7"/>
        <v>3611682</v>
      </c>
      <c r="Q52" s="54"/>
      <c r="R52" s="54"/>
      <c r="S52" s="44">
        <f>SUM($D52:D52)</f>
        <v>299030</v>
      </c>
      <c r="T52" s="44">
        <f>SUM($D52:E52)</f>
        <v>567439</v>
      </c>
      <c r="U52" s="44">
        <f>SUM($D52:F52)</f>
        <v>886477</v>
      </c>
      <c r="V52" s="44">
        <f>SUM($D52:G52)</f>
        <v>1177530</v>
      </c>
      <c r="W52" s="44">
        <f>SUM($D52:H52)</f>
        <v>1457154</v>
      </c>
      <c r="X52" s="44">
        <f>SUM($D52:I52)</f>
        <v>1739588</v>
      </c>
      <c r="Y52" s="44">
        <f>SUM($D52:J52)</f>
        <v>2047852</v>
      </c>
      <c r="Z52" s="44">
        <f>SUM($D52:K52)</f>
        <v>2367725</v>
      </c>
      <c r="AA52" s="44">
        <f>SUM($D52:L52)</f>
        <v>2676005</v>
      </c>
      <c r="AB52" s="44">
        <f>SUM($D52:M52)</f>
        <v>2992016</v>
      </c>
      <c r="AC52" s="44">
        <f>SUM($D52:N52)</f>
        <v>3296151</v>
      </c>
      <c r="AD52" s="44">
        <f>SUM($D52:O52)</f>
        <v>3611682</v>
      </c>
    </row>
    <row r="53" spans="1:30" s="43" customFormat="1" ht="15.1" customHeight="1">
      <c r="A53" s="63" t="s">
        <v>13</v>
      </c>
      <c r="B53" s="66" t="s">
        <v>67</v>
      </c>
      <c r="D53" s="44">
        <f t="shared" ref="D53:O53" si="10">SUM(D14+D27+D40)</f>
        <v>35229</v>
      </c>
      <c r="E53" s="44">
        <f t="shared" si="10"/>
        <v>34504</v>
      </c>
      <c r="F53" s="44">
        <f t="shared" si="10"/>
        <v>44317</v>
      </c>
      <c r="G53" s="44">
        <f t="shared" si="10"/>
        <v>47623</v>
      </c>
      <c r="H53" s="44">
        <f t="shared" si="10"/>
        <v>53659</v>
      </c>
      <c r="I53" s="44">
        <f t="shared" si="10"/>
        <v>54413</v>
      </c>
      <c r="J53" s="44">
        <f t="shared" si="10"/>
        <v>70109</v>
      </c>
      <c r="K53" s="44">
        <f t="shared" si="10"/>
        <v>67874</v>
      </c>
      <c r="L53" s="44">
        <f t="shared" si="10"/>
        <v>55938</v>
      </c>
      <c r="M53" s="44">
        <f t="shared" si="10"/>
        <v>56535</v>
      </c>
      <c r="N53" s="44">
        <f t="shared" si="10"/>
        <v>52619</v>
      </c>
      <c r="O53" s="44">
        <f t="shared" si="10"/>
        <v>51558</v>
      </c>
      <c r="P53" s="44">
        <f t="shared" si="7"/>
        <v>624378</v>
      </c>
      <c r="Q53" s="54"/>
      <c r="R53" s="54"/>
      <c r="S53" s="44">
        <f>SUM($D53:D53)</f>
        <v>35229</v>
      </c>
      <c r="T53" s="44">
        <f>SUM($D53:E53)</f>
        <v>69733</v>
      </c>
      <c r="U53" s="44">
        <f>SUM($D53:F53)</f>
        <v>114050</v>
      </c>
      <c r="V53" s="44">
        <f>SUM($D53:G53)</f>
        <v>161673</v>
      </c>
      <c r="W53" s="44">
        <f>SUM($D53:H53)</f>
        <v>215332</v>
      </c>
      <c r="X53" s="44">
        <f>SUM($D53:I53)</f>
        <v>269745</v>
      </c>
      <c r="Y53" s="44">
        <f>SUM($D53:J53)</f>
        <v>339854</v>
      </c>
      <c r="Z53" s="44">
        <f>SUM($D53:K53)</f>
        <v>407728</v>
      </c>
      <c r="AA53" s="44">
        <f>SUM($D53:L53)</f>
        <v>463666</v>
      </c>
      <c r="AB53" s="44">
        <f>SUM($D53:M53)</f>
        <v>520201</v>
      </c>
      <c r="AC53" s="44">
        <f>SUM($D53:N53)</f>
        <v>572820</v>
      </c>
      <c r="AD53" s="44">
        <f>SUM($D53:O53)</f>
        <v>624378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ref="D54:O54" si="11">SUM(D15+D28+D41)</f>
        <v>389793</v>
      </c>
      <c r="E54" s="44">
        <f t="shared" si="11"/>
        <v>367419</v>
      </c>
      <c r="F54" s="44">
        <f t="shared" si="11"/>
        <v>485880</v>
      </c>
      <c r="G54" s="44">
        <f t="shared" si="11"/>
        <v>471049</v>
      </c>
      <c r="H54" s="44">
        <f t="shared" si="11"/>
        <v>503810</v>
      </c>
      <c r="I54" s="44">
        <f t="shared" si="11"/>
        <v>520547</v>
      </c>
      <c r="J54" s="44">
        <f t="shared" si="11"/>
        <v>645546</v>
      </c>
      <c r="K54" s="44">
        <f t="shared" si="11"/>
        <v>673398</v>
      </c>
      <c r="L54" s="44">
        <f t="shared" si="11"/>
        <v>521303</v>
      </c>
      <c r="M54" s="44">
        <f t="shared" si="11"/>
        <v>513804</v>
      </c>
      <c r="N54" s="44">
        <f t="shared" si="11"/>
        <v>475513</v>
      </c>
      <c r="O54" s="44">
        <f t="shared" si="11"/>
        <v>449663</v>
      </c>
      <c r="P54" s="44">
        <f t="shared" si="7"/>
        <v>6017725</v>
      </c>
      <c r="Q54" s="41"/>
      <c r="R54" s="41"/>
      <c r="S54" s="44">
        <f>SUM($D54:D54)</f>
        <v>389793</v>
      </c>
      <c r="T54" s="44">
        <f>SUM($D54:E54)</f>
        <v>757212</v>
      </c>
      <c r="U54" s="44">
        <f>SUM($D54:F54)</f>
        <v>1243092</v>
      </c>
      <c r="V54" s="44">
        <f>SUM($D54:G54)</f>
        <v>1714141</v>
      </c>
      <c r="W54" s="44">
        <f>SUM($D54:H54)</f>
        <v>2217951</v>
      </c>
      <c r="X54" s="44">
        <f>SUM($D54:I54)</f>
        <v>2738498</v>
      </c>
      <c r="Y54" s="44">
        <f>SUM($D54:J54)</f>
        <v>3384044</v>
      </c>
      <c r="Z54" s="44">
        <f>SUM($D54:K54)</f>
        <v>4057442</v>
      </c>
      <c r="AA54" s="44">
        <f>SUM($D54:L54)</f>
        <v>4578745</v>
      </c>
      <c r="AB54" s="44">
        <f>SUM($D54:M54)</f>
        <v>5092549</v>
      </c>
      <c r="AC54" s="44">
        <f>SUM($D54:N54)</f>
        <v>5568062</v>
      </c>
      <c r="AD54" s="44">
        <f>SUM($D54:O54)</f>
        <v>6017725</v>
      </c>
    </row>
    <row r="55" spans="1:30" s="43" customFormat="1" ht="15.1" customHeight="1">
      <c r="A55" s="63" t="s">
        <v>75</v>
      </c>
      <c r="B55" s="66" t="s">
        <v>67</v>
      </c>
      <c r="D55" s="44">
        <f t="shared" ref="D55:O55" si="12">SUM(D16+D29+D42)</f>
        <v>124179</v>
      </c>
      <c r="E55" s="44">
        <f t="shared" si="12"/>
        <v>118609</v>
      </c>
      <c r="F55" s="44">
        <f t="shared" si="12"/>
        <v>137415</v>
      </c>
      <c r="G55" s="44">
        <f t="shared" si="12"/>
        <v>140446</v>
      </c>
      <c r="H55" s="44">
        <f t="shared" si="12"/>
        <v>151585</v>
      </c>
      <c r="I55" s="44">
        <f t="shared" si="12"/>
        <v>159496</v>
      </c>
      <c r="J55" s="44">
        <f t="shared" si="12"/>
        <v>184727</v>
      </c>
      <c r="K55" s="44">
        <f t="shared" si="12"/>
        <v>182288</v>
      </c>
      <c r="L55" s="44">
        <f t="shared" si="12"/>
        <v>165958</v>
      </c>
      <c r="M55" s="44">
        <f t="shared" si="12"/>
        <v>162592</v>
      </c>
      <c r="N55" s="44">
        <f t="shared" si="12"/>
        <v>148755</v>
      </c>
      <c r="O55" s="44">
        <f t="shared" si="12"/>
        <v>155269</v>
      </c>
      <c r="P55" s="44">
        <f t="shared" si="7"/>
        <v>1831319</v>
      </c>
      <c r="Q55" s="53"/>
      <c r="R55" s="53"/>
      <c r="S55" s="44">
        <f>SUM($D55:D55)</f>
        <v>124179</v>
      </c>
      <c r="T55" s="44">
        <f>SUM($D55:E55)</f>
        <v>242788</v>
      </c>
      <c r="U55" s="44">
        <f>SUM($D55:F55)</f>
        <v>380203</v>
      </c>
      <c r="V55" s="44">
        <f>SUM($D55:G55)</f>
        <v>520649</v>
      </c>
      <c r="W55" s="44">
        <f>SUM($D55:H55)</f>
        <v>672234</v>
      </c>
      <c r="X55" s="44">
        <f>SUM($D55:I55)</f>
        <v>831730</v>
      </c>
      <c r="Y55" s="44">
        <f>SUM($D55:J55)</f>
        <v>1016457</v>
      </c>
      <c r="Z55" s="44">
        <f>SUM($D55:K55)</f>
        <v>1198745</v>
      </c>
      <c r="AA55" s="44">
        <f>SUM($D55:L55)</f>
        <v>1364703</v>
      </c>
      <c r="AB55" s="44">
        <f>SUM($D55:M55)</f>
        <v>1527295</v>
      </c>
      <c r="AC55" s="44">
        <f>SUM($D55:N55)</f>
        <v>1676050</v>
      </c>
      <c r="AD55" s="44">
        <f>SUM($D55:O55)</f>
        <v>1831319</v>
      </c>
    </row>
    <row r="56" spans="1:30" s="43" customFormat="1" ht="15.1" customHeight="1">
      <c r="A56" s="63" t="s">
        <v>16</v>
      </c>
      <c r="B56" s="66" t="s">
        <v>67</v>
      </c>
      <c r="D56" s="44">
        <f t="shared" ref="D56:O56" si="13">SUM(D17+D30+D43)</f>
        <v>164660</v>
      </c>
      <c r="E56" s="44">
        <f t="shared" si="13"/>
        <v>156834</v>
      </c>
      <c r="F56" s="44">
        <f t="shared" si="13"/>
        <v>183991</v>
      </c>
      <c r="G56" s="44">
        <f t="shared" si="13"/>
        <v>178649</v>
      </c>
      <c r="H56" s="44">
        <f t="shared" si="13"/>
        <v>198331</v>
      </c>
      <c r="I56" s="44">
        <f t="shared" si="13"/>
        <v>198755</v>
      </c>
      <c r="J56" s="44">
        <f t="shared" si="13"/>
        <v>206487</v>
      </c>
      <c r="K56" s="44">
        <f t="shared" si="13"/>
        <v>200983</v>
      </c>
      <c r="L56" s="44">
        <f t="shared" si="13"/>
        <v>191509</v>
      </c>
      <c r="M56" s="44">
        <f t="shared" si="13"/>
        <v>205162</v>
      </c>
      <c r="N56" s="44">
        <f t="shared" si="13"/>
        <v>194419</v>
      </c>
      <c r="O56" s="44">
        <f t="shared" si="13"/>
        <v>188914</v>
      </c>
      <c r="P56" s="44">
        <f t="shared" si="7"/>
        <v>2268694</v>
      </c>
      <c r="Q56" s="54"/>
      <c r="R56" s="54"/>
      <c r="S56" s="44">
        <f>SUM($D56:D56)</f>
        <v>164660</v>
      </c>
      <c r="T56" s="44">
        <f>SUM($D56:E56)</f>
        <v>321494</v>
      </c>
      <c r="U56" s="44">
        <f>SUM($D56:F56)</f>
        <v>505485</v>
      </c>
      <c r="V56" s="44">
        <f>SUM($D56:G56)</f>
        <v>684134</v>
      </c>
      <c r="W56" s="44">
        <f>SUM($D56:H56)</f>
        <v>882465</v>
      </c>
      <c r="X56" s="44">
        <f>SUM($D56:I56)</f>
        <v>1081220</v>
      </c>
      <c r="Y56" s="44">
        <f>SUM($D56:J56)</f>
        <v>1287707</v>
      </c>
      <c r="Z56" s="44">
        <f>SUM($D56:K56)</f>
        <v>1488690</v>
      </c>
      <c r="AA56" s="44">
        <f>SUM($D56:L56)</f>
        <v>1680199</v>
      </c>
      <c r="AB56" s="44">
        <f>SUM($D56:M56)</f>
        <v>1885361</v>
      </c>
      <c r="AC56" s="44">
        <f>SUM($D56:N56)</f>
        <v>2079780</v>
      </c>
      <c r="AD56" s="44">
        <f>SUM($D56:O56)</f>
        <v>2268694</v>
      </c>
    </row>
    <row r="57" spans="1:30" s="43" customFormat="1" ht="15.1" customHeight="1">
      <c r="A57" s="63" t="s">
        <v>17</v>
      </c>
      <c r="B57" s="66" t="s">
        <v>67</v>
      </c>
      <c r="D57" s="44">
        <f t="shared" ref="D57:O57" si="14">SUM(D18+D31+D44)</f>
        <v>109540</v>
      </c>
      <c r="E57" s="44">
        <f t="shared" si="14"/>
        <v>107234</v>
      </c>
      <c r="F57" s="44">
        <f t="shared" si="14"/>
        <v>147880</v>
      </c>
      <c r="G57" s="44">
        <f t="shared" si="14"/>
        <v>160370</v>
      </c>
      <c r="H57" s="44">
        <f t="shared" si="14"/>
        <v>181018</v>
      </c>
      <c r="I57" s="44">
        <f t="shared" si="14"/>
        <v>193012</v>
      </c>
      <c r="J57" s="44">
        <f t="shared" si="14"/>
        <v>271298</v>
      </c>
      <c r="K57" s="44">
        <f t="shared" si="14"/>
        <v>270688</v>
      </c>
      <c r="L57" s="44">
        <f t="shared" si="14"/>
        <v>191036</v>
      </c>
      <c r="M57" s="44">
        <f t="shared" si="14"/>
        <v>169549</v>
      </c>
      <c r="N57" s="44">
        <f t="shared" si="14"/>
        <v>149872</v>
      </c>
      <c r="O57" s="44">
        <f t="shared" si="14"/>
        <v>126375</v>
      </c>
      <c r="P57" s="44">
        <f t="shared" si="7"/>
        <v>2077872</v>
      </c>
      <c r="Q57" s="54"/>
      <c r="R57" s="54"/>
      <c r="S57" s="44">
        <f>SUM($D57:D57)</f>
        <v>109540</v>
      </c>
      <c r="T57" s="44">
        <f>SUM($D57:E57)</f>
        <v>216774</v>
      </c>
      <c r="U57" s="44">
        <f>SUM($D57:F57)</f>
        <v>364654</v>
      </c>
      <c r="V57" s="44">
        <f>SUM($D57:G57)</f>
        <v>525024</v>
      </c>
      <c r="W57" s="44">
        <f>SUM($D57:H57)</f>
        <v>706042</v>
      </c>
      <c r="X57" s="44">
        <f>SUM($D57:I57)</f>
        <v>899054</v>
      </c>
      <c r="Y57" s="44">
        <f>SUM($D57:J57)</f>
        <v>1170352</v>
      </c>
      <c r="Z57" s="44">
        <f>SUM($D57:K57)</f>
        <v>1441040</v>
      </c>
      <c r="AA57" s="44">
        <f>SUM($D57:L57)</f>
        <v>1632076</v>
      </c>
      <c r="AB57" s="44">
        <f>SUM($D57:M57)</f>
        <v>1801625</v>
      </c>
      <c r="AC57" s="44">
        <f>SUM($D57:N57)</f>
        <v>1951497</v>
      </c>
      <c r="AD57" s="44">
        <f>SUM($D57:O57)</f>
        <v>2077872</v>
      </c>
    </row>
    <row r="58" spans="1:30" s="43" customFormat="1" ht="15.1" customHeight="1">
      <c r="A58" s="63" t="s">
        <v>12</v>
      </c>
      <c r="B58" s="66" t="s">
        <v>67</v>
      </c>
      <c r="D58" s="44">
        <f t="shared" ref="D58:O58" si="15">SUM(D19+D32+D45)</f>
        <v>213585</v>
      </c>
      <c r="E58" s="44">
        <f t="shared" si="15"/>
        <v>199939</v>
      </c>
      <c r="F58" s="44">
        <f t="shared" si="15"/>
        <v>268606</v>
      </c>
      <c r="G58" s="44">
        <f t="shared" si="15"/>
        <v>271040</v>
      </c>
      <c r="H58" s="44">
        <f t="shared" si="15"/>
        <v>293152</v>
      </c>
      <c r="I58" s="44">
        <f t="shared" si="15"/>
        <v>288938</v>
      </c>
      <c r="J58" s="44">
        <f t="shared" si="15"/>
        <v>345991</v>
      </c>
      <c r="K58" s="44">
        <f t="shared" si="15"/>
        <v>363174</v>
      </c>
      <c r="L58" s="44">
        <f t="shared" si="15"/>
        <v>297067</v>
      </c>
      <c r="M58" s="44">
        <f t="shared" si="15"/>
        <v>288936</v>
      </c>
      <c r="N58" s="44">
        <f t="shared" si="15"/>
        <v>295313</v>
      </c>
      <c r="O58" s="44">
        <f t="shared" si="15"/>
        <v>274108</v>
      </c>
      <c r="P58" s="44">
        <f t="shared" si="7"/>
        <v>3399849</v>
      </c>
      <c r="Q58" s="54"/>
      <c r="R58" s="54"/>
      <c r="S58" s="44">
        <f>SUM($D58:D58)</f>
        <v>213585</v>
      </c>
      <c r="T58" s="44">
        <f>SUM($D58:E58)</f>
        <v>413524</v>
      </c>
      <c r="U58" s="44">
        <f>SUM($D58:F58)</f>
        <v>682130</v>
      </c>
      <c r="V58" s="44">
        <f>SUM($D58:G58)</f>
        <v>953170</v>
      </c>
      <c r="W58" s="44">
        <f>SUM($D58:H58)</f>
        <v>1246322</v>
      </c>
      <c r="X58" s="44">
        <f>SUM($D58:I58)</f>
        <v>1535260</v>
      </c>
      <c r="Y58" s="44">
        <f>SUM($D58:J58)</f>
        <v>1881251</v>
      </c>
      <c r="Z58" s="44">
        <f>SUM($D58:K58)</f>
        <v>2244425</v>
      </c>
      <c r="AA58" s="44">
        <f>SUM($D58:L58)</f>
        <v>2541492</v>
      </c>
      <c r="AB58" s="44">
        <f>SUM($D58:M58)</f>
        <v>2830428</v>
      </c>
      <c r="AC58" s="44">
        <f>SUM($D58:N58)</f>
        <v>3125741</v>
      </c>
      <c r="AD58" s="44">
        <f>SUM($D58:O58)</f>
        <v>3399849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ref="D59:O59" si="16">SUM(D20+D33+D46)</f>
        <v>165830</v>
      </c>
      <c r="E59" s="44">
        <f t="shared" si="16"/>
        <v>157153</v>
      </c>
      <c r="F59" s="44">
        <f t="shared" si="16"/>
        <v>211583</v>
      </c>
      <c r="G59" s="44">
        <f t="shared" si="16"/>
        <v>234464</v>
      </c>
      <c r="H59" s="44">
        <f t="shared" si="16"/>
        <v>260579</v>
      </c>
      <c r="I59" s="44">
        <f t="shared" si="16"/>
        <v>267064</v>
      </c>
      <c r="J59" s="44">
        <f t="shared" si="16"/>
        <v>366009</v>
      </c>
      <c r="K59" s="44">
        <f t="shared" si="16"/>
        <v>374687</v>
      </c>
      <c r="L59" s="44">
        <f t="shared" si="16"/>
        <v>279945</v>
      </c>
      <c r="M59" s="44">
        <f t="shared" si="16"/>
        <v>274190</v>
      </c>
      <c r="N59" s="44">
        <f t="shared" si="16"/>
        <v>244099</v>
      </c>
      <c r="O59" s="44">
        <f t="shared" si="16"/>
        <v>244050</v>
      </c>
      <c r="P59" s="44">
        <f t="shared" si="7"/>
        <v>3079653</v>
      </c>
      <c r="Q59" s="41"/>
      <c r="R59" s="41"/>
      <c r="S59" s="44">
        <f>SUM($D59:D59)</f>
        <v>165830</v>
      </c>
      <c r="T59" s="44">
        <f>SUM($D59:E59)</f>
        <v>322983</v>
      </c>
      <c r="U59" s="44">
        <f>SUM($D59:F59)</f>
        <v>534566</v>
      </c>
      <c r="V59" s="44">
        <f>SUM($D59:G59)</f>
        <v>769030</v>
      </c>
      <c r="W59" s="44">
        <f>SUM($D59:H59)</f>
        <v>1029609</v>
      </c>
      <c r="X59" s="44">
        <f>SUM($D59:I59)</f>
        <v>1296673</v>
      </c>
      <c r="Y59" s="44">
        <f>SUM($D59:J59)</f>
        <v>1662682</v>
      </c>
      <c r="Z59" s="44">
        <f>SUM($D59:K59)</f>
        <v>2037369</v>
      </c>
      <c r="AA59" s="44">
        <f>SUM($D59:L59)</f>
        <v>2317314</v>
      </c>
      <c r="AB59" s="44">
        <f>SUM($D59:M59)</f>
        <v>2591504</v>
      </c>
      <c r="AC59" s="44">
        <f>SUM($D59:N59)</f>
        <v>2835603</v>
      </c>
      <c r="AD59" s="44">
        <f>SUM($D59:O59)</f>
        <v>3079653</v>
      </c>
    </row>
    <row r="60" spans="1:30" s="43" customFormat="1" ht="15.1" customHeight="1">
      <c r="A60" s="63" t="s">
        <v>18</v>
      </c>
      <c r="B60" s="66" t="s">
        <v>67</v>
      </c>
      <c r="D60" s="44">
        <f t="shared" ref="D60:O60" si="17">SUM(D21+D34+D47)</f>
        <v>22918</v>
      </c>
      <c r="E60" s="44">
        <f t="shared" si="17"/>
        <v>22017</v>
      </c>
      <c r="F60" s="44">
        <f t="shared" si="17"/>
        <v>26865</v>
      </c>
      <c r="G60" s="44">
        <f t="shared" si="17"/>
        <v>29396</v>
      </c>
      <c r="H60" s="44">
        <f t="shared" si="17"/>
        <v>32044</v>
      </c>
      <c r="I60" s="44">
        <f t="shared" si="17"/>
        <v>30716</v>
      </c>
      <c r="J60" s="44">
        <f t="shared" si="17"/>
        <v>38849</v>
      </c>
      <c r="K60" s="44">
        <f t="shared" si="17"/>
        <v>39439</v>
      </c>
      <c r="L60" s="44">
        <f t="shared" si="17"/>
        <v>33801</v>
      </c>
      <c r="M60" s="44">
        <f t="shared" si="17"/>
        <v>33755</v>
      </c>
      <c r="N60" s="44">
        <f t="shared" si="17"/>
        <v>32639</v>
      </c>
      <c r="O60" s="44">
        <f t="shared" si="17"/>
        <v>32586</v>
      </c>
      <c r="P60" s="44">
        <f t="shared" si="7"/>
        <v>375025</v>
      </c>
      <c r="Q60" s="53"/>
      <c r="R60" s="53"/>
      <c r="S60" s="44">
        <f>SUM($D60:D60)</f>
        <v>22918</v>
      </c>
      <c r="T60" s="44">
        <f>SUM($D60:E60)</f>
        <v>44935</v>
      </c>
      <c r="U60" s="44">
        <f>SUM($D60:F60)</f>
        <v>71800</v>
      </c>
      <c r="V60" s="44">
        <f>SUM($D60:G60)</f>
        <v>101196</v>
      </c>
      <c r="W60" s="44">
        <f>SUM($D60:H60)</f>
        <v>133240</v>
      </c>
      <c r="X60" s="44">
        <f>SUM($D60:I60)</f>
        <v>163956</v>
      </c>
      <c r="Y60" s="44">
        <f>SUM($D60:J60)</f>
        <v>202805</v>
      </c>
      <c r="Z60" s="44">
        <f>SUM($D60:K60)</f>
        <v>242244</v>
      </c>
      <c r="AA60" s="44">
        <f>SUM($D60:L60)</f>
        <v>276045</v>
      </c>
      <c r="AB60" s="44">
        <f>SUM($D60:M60)</f>
        <v>309800</v>
      </c>
      <c r="AC60" s="44">
        <f>SUM($D60:N60)</f>
        <v>342439</v>
      </c>
      <c r="AD60" s="44">
        <f>SUM($D60:O60)</f>
        <v>375025</v>
      </c>
    </row>
    <row r="61" spans="1:30" s="43" customFormat="1" ht="15.1" customHeight="1">
      <c r="A61" s="63"/>
      <c r="B61" s="68" t="s">
        <v>9</v>
      </c>
      <c r="D61" s="44">
        <f t="shared" ref="D61:P61" si="18">SUM(D50:D60)</f>
        <v>2364694</v>
      </c>
      <c r="E61" s="44">
        <f t="shared" si="18"/>
        <v>2247216</v>
      </c>
      <c r="F61" s="44">
        <f t="shared" si="18"/>
        <v>2833773</v>
      </c>
      <c r="G61" s="44">
        <f t="shared" si="18"/>
        <v>2821103</v>
      </c>
      <c r="H61" s="44">
        <f t="shared" si="18"/>
        <v>2991668</v>
      </c>
      <c r="I61" s="44">
        <f t="shared" si="18"/>
        <v>3051110</v>
      </c>
      <c r="J61" s="44">
        <f t="shared" si="18"/>
        <v>3525165</v>
      </c>
      <c r="K61" s="44">
        <f t="shared" si="18"/>
        <v>3643783</v>
      </c>
      <c r="L61" s="44">
        <f t="shared" si="18"/>
        <v>3077875</v>
      </c>
      <c r="M61" s="44">
        <f t="shared" si="18"/>
        <v>3069051</v>
      </c>
      <c r="N61" s="44">
        <f t="shared" si="18"/>
        <v>2886983</v>
      </c>
      <c r="O61" s="44">
        <f t="shared" si="18"/>
        <v>2753169</v>
      </c>
      <c r="P61" s="44">
        <f t="shared" si="18"/>
        <v>35265590</v>
      </c>
      <c r="Q61" s="54"/>
      <c r="R61" s="54"/>
      <c r="S61" s="44">
        <f>SUM($D61:D61)</f>
        <v>2364694</v>
      </c>
      <c r="T61" s="44">
        <f>SUM($D61:E61)</f>
        <v>4611910</v>
      </c>
      <c r="U61" s="44">
        <f>SUM($D61:F61)</f>
        <v>7445683</v>
      </c>
      <c r="V61" s="44">
        <f>SUM($D61:G61)</f>
        <v>10266786</v>
      </c>
      <c r="W61" s="44">
        <f>SUM($D61:H61)</f>
        <v>13258454</v>
      </c>
      <c r="X61" s="44">
        <f>SUM($D61:I61)</f>
        <v>16309564</v>
      </c>
      <c r="Y61" s="44">
        <f>SUM($D61:J61)</f>
        <v>19834729</v>
      </c>
      <c r="Z61" s="44">
        <f>SUM($D61:K61)</f>
        <v>23478512</v>
      </c>
      <c r="AA61" s="44">
        <f>SUM($D61:L61)</f>
        <v>26556387</v>
      </c>
      <c r="AB61" s="44">
        <f>SUM($D61:M61)</f>
        <v>29625438</v>
      </c>
      <c r="AC61" s="44">
        <f>SUM($D61:N61)</f>
        <v>32512421</v>
      </c>
      <c r="AD61" s="44">
        <f>SUM($D61:O61)</f>
        <v>35265590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indexed="52"/>
  </sheetPr>
  <dimension ref="A1:AD62"/>
  <sheetViews>
    <sheetView zoomScale="70" zoomScaleNormal="70" workbookViewId="0"/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2009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+AMB!D$96</f>
        <v>302612</v>
      </c>
      <c r="E11" s="44">
        <f>+AMB!E$96</f>
        <v>293269</v>
      </c>
      <c r="F11" s="44">
        <f>+AMB!F$96</f>
        <v>364590</v>
      </c>
      <c r="G11" s="44">
        <f>+AMB!G$96</f>
        <v>350487</v>
      </c>
      <c r="H11" s="44">
        <f>+AMB!H$96</f>
        <v>363856</v>
      </c>
      <c r="I11" s="44">
        <f>+AMB!I$96</f>
        <v>332030</v>
      </c>
      <c r="J11" s="44">
        <f>+AMB!J$96</f>
        <v>370837</v>
      </c>
      <c r="K11" s="44">
        <f>+AMB!K$96</f>
        <v>398248</v>
      </c>
      <c r="L11" s="44">
        <f>+AMB!L$96</f>
        <v>361071</v>
      </c>
      <c r="M11" s="44">
        <f>+AMB!M$96</f>
        <v>367404</v>
      </c>
      <c r="N11" s="44">
        <f>+AMB!N$96</f>
        <v>338646</v>
      </c>
      <c r="O11" s="44">
        <f>+AMB!O$96</f>
        <v>344518</v>
      </c>
      <c r="P11" s="44">
        <f>SUM(D11:O11)</f>
        <v>4187568</v>
      </c>
      <c r="Q11" s="53"/>
      <c r="R11" s="53"/>
      <c r="S11" s="44">
        <f>SUM($D11:D11)</f>
        <v>302612</v>
      </c>
      <c r="T11" s="44">
        <f>SUM($D11:E11)</f>
        <v>595881</v>
      </c>
      <c r="U11" s="44">
        <f>SUM($D11:F11)</f>
        <v>960471</v>
      </c>
      <c r="V11" s="44">
        <f>SUM($D11:G11)</f>
        <v>1310958</v>
      </c>
      <c r="W11" s="44">
        <f>SUM($D11:H11)</f>
        <v>1674814</v>
      </c>
      <c r="X11" s="44">
        <f>SUM($D11:I11)</f>
        <v>2006844</v>
      </c>
      <c r="Y11" s="44">
        <f>SUM($D11:J11)</f>
        <v>2377681</v>
      </c>
      <c r="Z11" s="44">
        <f>SUM($D11:K11)</f>
        <v>2775929</v>
      </c>
      <c r="AA11" s="44">
        <f>SUM($D11:L11)</f>
        <v>3137000</v>
      </c>
      <c r="AB11" s="44">
        <f>SUM($D11:M11)</f>
        <v>3504404</v>
      </c>
      <c r="AC11" s="44">
        <f>SUM($D11:N11)</f>
        <v>3843050</v>
      </c>
      <c r="AD11" s="44">
        <f>SUM($D11:O11)</f>
        <v>4187568</v>
      </c>
    </row>
    <row r="12" spans="1:30" s="43" customFormat="1" ht="15.1" customHeight="1">
      <c r="A12" s="63" t="s">
        <v>10</v>
      </c>
      <c r="B12" s="65" t="s">
        <v>6</v>
      </c>
      <c r="D12" s="44">
        <f>+BWB!D$96</f>
        <v>194505</v>
      </c>
      <c r="E12" s="44">
        <f>+BWB!E$96</f>
        <v>187035</v>
      </c>
      <c r="F12" s="44">
        <f>+BWB!F$96</f>
        <v>233018</v>
      </c>
      <c r="G12" s="44">
        <f>+BWB!G$96</f>
        <v>239234</v>
      </c>
      <c r="H12" s="44">
        <f>+BWB!H$96</f>
        <v>283931</v>
      </c>
      <c r="I12" s="44">
        <f>+BWB!I$96</f>
        <v>268791</v>
      </c>
      <c r="J12" s="44">
        <f>+BWB!J$96</f>
        <v>331405</v>
      </c>
      <c r="K12" s="44">
        <f>+BWB!K$96</f>
        <v>346918</v>
      </c>
      <c r="L12" s="44">
        <f>+BWB!L$96</f>
        <v>273357</v>
      </c>
      <c r="M12" s="44">
        <f>+BWB!M$96</f>
        <v>271890</v>
      </c>
      <c r="N12" s="44">
        <f>+BWB!N$96</f>
        <v>255345</v>
      </c>
      <c r="O12" s="44">
        <f>+BWB!O$96</f>
        <v>244955</v>
      </c>
      <c r="P12" s="44">
        <f t="shared" ref="P12:P21" si="0">SUM(D12:O12)</f>
        <v>3130384</v>
      </c>
      <c r="Q12" s="54"/>
      <c r="R12" s="54"/>
      <c r="S12" s="44">
        <f>SUM($D12:D12)</f>
        <v>194505</v>
      </c>
      <c r="T12" s="44">
        <f>SUM($D12:E12)</f>
        <v>381540</v>
      </c>
      <c r="U12" s="44">
        <f>SUM($D12:F12)</f>
        <v>614558</v>
      </c>
      <c r="V12" s="44">
        <f>SUM($D12:G12)</f>
        <v>853792</v>
      </c>
      <c r="W12" s="44">
        <f>SUM($D12:H12)</f>
        <v>1137723</v>
      </c>
      <c r="X12" s="44">
        <f>SUM($D12:I12)</f>
        <v>1406514</v>
      </c>
      <c r="Y12" s="44">
        <f>SUM($D12:J12)</f>
        <v>1737919</v>
      </c>
      <c r="Z12" s="44">
        <f>SUM($D12:K12)</f>
        <v>2084837</v>
      </c>
      <c r="AA12" s="44">
        <f>SUM($D12:L12)</f>
        <v>2358194</v>
      </c>
      <c r="AB12" s="44">
        <f>SUM($D12:M12)</f>
        <v>2630084</v>
      </c>
      <c r="AC12" s="44">
        <f>SUM($D12:N12)</f>
        <v>2885429</v>
      </c>
      <c r="AD12" s="44">
        <f>SUM($D12:O12)</f>
        <v>3130384</v>
      </c>
    </row>
    <row r="13" spans="1:30" s="43" customFormat="1" ht="15.1" customHeight="1">
      <c r="A13" s="63" t="s">
        <v>11</v>
      </c>
      <c r="B13" s="65" t="s">
        <v>6</v>
      </c>
      <c r="D13" s="44">
        <f>+DWT!D$96</f>
        <v>339431</v>
      </c>
      <c r="E13" s="44">
        <f>+DWT!E$96</f>
        <v>323410</v>
      </c>
      <c r="F13" s="44">
        <f>+DWT!F$96</f>
        <v>358180</v>
      </c>
      <c r="G13" s="44">
        <f>+DWT!G$96</f>
        <v>352225</v>
      </c>
      <c r="H13" s="44">
        <f>+DWT!H$96</f>
        <v>354979</v>
      </c>
      <c r="I13" s="44">
        <f>+DWT!I$96</f>
        <v>306865</v>
      </c>
      <c r="J13" s="44">
        <f>+DWT!J$96</f>
        <v>318243</v>
      </c>
      <c r="K13" s="44">
        <f>+DWT!K$96</f>
        <v>323389</v>
      </c>
      <c r="L13" s="44">
        <f>+DWT!L$96</f>
        <v>306258</v>
      </c>
      <c r="M13" s="44">
        <f>+DWT!M$96</f>
        <v>307649</v>
      </c>
      <c r="N13" s="44">
        <f>+DWT!N$96</f>
        <v>298454</v>
      </c>
      <c r="O13" s="44">
        <f>+DWT!O$96</f>
        <v>302396</v>
      </c>
      <c r="P13" s="44">
        <f t="shared" si="0"/>
        <v>3891479</v>
      </c>
      <c r="Q13" s="54"/>
      <c r="R13" s="54"/>
      <c r="S13" s="44">
        <f>SUM($D13:D13)</f>
        <v>339431</v>
      </c>
      <c r="T13" s="44">
        <f>SUM($D13:E13)</f>
        <v>662841</v>
      </c>
      <c r="U13" s="44">
        <f>SUM($D13:F13)</f>
        <v>1021021</v>
      </c>
      <c r="V13" s="44">
        <f>SUM($D13:G13)</f>
        <v>1373246</v>
      </c>
      <c r="W13" s="44">
        <f>SUM($D13:H13)</f>
        <v>1728225</v>
      </c>
      <c r="X13" s="44">
        <f>SUM($D13:I13)</f>
        <v>2035090</v>
      </c>
      <c r="Y13" s="44">
        <f>SUM($D13:J13)</f>
        <v>2353333</v>
      </c>
      <c r="Z13" s="44">
        <f>SUM($D13:K13)</f>
        <v>2676722</v>
      </c>
      <c r="AA13" s="44">
        <f>SUM($D13:L13)</f>
        <v>2982980</v>
      </c>
      <c r="AB13" s="44">
        <f>SUM($D13:M13)</f>
        <v>3290629</v>
      </c>
      <c r="AC13" s="44">
        <f>SUM($D13:N13)</f>
        <v>3589083</v>
      </c>
      <c r="AD13" s="44">
        <f>SUM($D13:O13)</f>
        <v>3891479</v>
      </c>
    </row>
    <row r="14" spans="1:30" s="43" customFormat="1" ht="15.1" customHeight="1">
      <c r="A14" s="63" t="s">
        <v>13</v>
      </c>
      <c r="B14" s="65" t="s">
        <v>6</v>
      </c>
      <c r="D14" s="44">
        <f>+OGB!D$96</f>
        <v>25162</v>
      </c>
      <c r="E14" s="44">
        <f>+OGB!E$96</f>
        <v>26312</v>
      </c>
      <c r="F14" s="44">
        <f>+OGB!F$96</f>
        <v>29731</v>
      </c>
      <c r="G14" s="44">
        <f>+OGB!G$96</f>
        <v>32506</v>
      </c>
      <c r="H14" s="44">
        <f>+OGB!H$96</f>
        <v>39902</v>
      </c>
      <c r="I14" s="44">
        <f>+OGB!I$96</f>
        <v>58360</v>
      </c>
      <c r="J14" s="44">
        <f>+OGB!J$96</f>
        <v>59653</v>
      </c>
      <c r="K14" s="44">
        <f>+OGB!K$96</f>
        <v>51330</v>
      </c>
      <c r="L14" s="44">
        <f>+OGB!L$96</f>
        <v>42616</v>
      </c>
      <c r="M14" s="44">
        <f>+OGB!M$96</f>
        <v>42103</v>
      </c>
      <c r="N14" s="44">
        <f>+OGB!N$96</f>
        <v>40595</v>
      </c>
      <c r="O14" s="44">
        <f>+OGB!O$96</f>
        <v>35404</v>
      </c>
      <c r="P14" s="44">
        <f t="shared" si="0"/>
        <v>483674</v>
      </c>
      <c r="Q14" s="54"/>
      <c r="R14" s="54"/>
      <c r="S14" s="44">
        <f>SUM($D14:D14)</f>
        <v>25162</v>
      </c>
      <c r="T14" s="44">
        <f>SUM($D14:E14)</f>
        <v>51474</v>
      </c>
      <c r="U14" s="44">
        <f>SUM($D14:F14)</f>
        <v>81205</v>
      </c>
      <c r="V14" s="44">
        <f>SUM($D14:G14)</f>
        <v>113711</v>
      </c>
      <c r="W14" s="44">
        <f>SUM($D14:H14)</f>
        <v>153613</v>
      </c>
      <c r="X14" s="44">
        <f>SUM($D14:I14)</f>
        <v>211973</v>
      </c>
      <c r="Y14" s="44">
        <f>SUM($D14:J14)</f>
        <v>271626</v>
      </c>
      <c r="Z14" s="44">
        <f>SUM($D14:K14)</f>
        <v>322956</v>
      </c>
      <c r="AA14" s="44">
        <f>SUM($D14:L14)</f>
        <v>365572</v>
      </c>
      <c r="AB14" s="44">
        <f>SUM($D14:M14)</f>
        <v>407675</v>
      </c>
      <c r="AC14" s="44">
        <f>SUM($D14:N14)</f>
        <v>448270</v>
      </c>
      <c r="AD14" s="44">
        <f>SUM($D14:O14)</f>
        <v>483674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+PB!D$96</f>
        <v>291967</v>
      </c>
      <c r="E15" s="44">
        <f>+PB!E$96</f>
        <v>300735</v>
      </c>
      <c r="F15" s="44">
        <f>+PB!F$96</f>
        <v>374947</v>
      </c>
      <c r="G15" s="44">
        <f>+PB!G$96</f>
        <v>357849</v>
      </c>
      <c r="H15" s="44">
        <f>+PB!H$96</f>
        <v>420370</v>
      </c>
      <c r="I15" s="44">
        <f>+PB!I$96</f>
        <v>396387</v>
      </c>
      <c r="J15" s="44">
        <f>+PB!J$96</f>
        <v>525288</v>
      </c>
      <c r="K15" s="44">
        <f>+PB!K$96</f>
        <v>569406</v>
      </c>
      <c r="L15" s="44">
        <f>+PB!L$96</f>
        <v>422961</v>
      </c>
      <c r="M15" s="44">
        <f>+PB!M$96</f>
        <v>392568</v>
      </c>
      <c r="N15" s="44">
        <f>+PB!N$96</f>
        <v>364145</v>
      </c>
      <c r="O15" s="44">
        <f>+PB!O$96</f>
        <v>346158</v>
      </c>
      <c r="P15" s="44">
        <f t="shared" si="0"/>
        <v>4762781</v>
      </c>
      <c r="Q15" s="41"/>
      <c r="R15" s="41"/>
      <c r="S15" s="44">
        <f>SUM($D15:D15)</f>
        <v>291967</v>
      </c>
      <c r="T15" s="44">
        <f>SUM($D15:E15)</f>
        <v>592702</v>
      </c>
      <c r="U15" s="44">
        <f>SUM($D15:F15)</f>
        <v>967649</v>
      </c>
      <c r="V15" s="44">
        <f>SUM($D15:G15)</f>
        <v>1325498</v>
      </c>
      <c r="W15" s="44">
        <f>SUM($D15:H15)</f>
        <v>1745868</v>
      </c>
      <c r="X15" s="44">
        <f>SUM($D15:I15)</f>
        <v>2142255</v>
      </c>
      <c r="Y15" s="44">
        <f>SUM($D15:J15)</f>
        <v>2667543</v>
      </c>
      <c r="Z15" s="44">
        <f>SUM($D15:K15)</f>
        <v>3236949</v>
      </c>
      <c r="AA15" s="44">
        <f>SUM($D15:L15)</f>
        <v>3659910</v>
      </c>
      <c r="AB15" s="44">
        <f>SUM($D15:M15)</f>
        <v>4052478</v>
      </c>
      <c r="AC15" s="44">
        <f>SUM($D15:N15)</f>
        <v>4416623</v>
      </c>
      <c r="AD15" s="44">
        <f>SUM($D15:O15)</f>
        <v>4762781</v>
      </c>
    </row>
    <row r="16" spans="1:30" s="43" customFormat="1" ht="15.1" customHeight="1">
      <c r="A16" s="63" t="s">
        <v>75</v>
      </c>
      <c r="B16" s="65" t="s">
        <v>6</v>
      </c>
      <c r="D16" s="44">
        <f>+IBA!D$96</f>
        <v>109126</v>
      </c>
      <c r="E16" s="44">
        <f>+IBA!E$96</f>
        <v>104215</v>
      </c>
      <c r="F16" s="44">
        <f>+IBA!F$96</f>
        <v>114942</v>
      </c>
      <c r="G16" s="44">
        <f>+IBA!G$96</f>
        <v>115487</v>
      </c>
      <c r="H16" s="44">
        <f>+IBA!H$96</f>
        <v>128609</v>
      </c>
      <c r="I16" s="44">
        <f>+IBA!I$96</f>
        <v>124579</v>
      </c>
      <c r="J16" s="44">
        <f>+IBA!J$96</f>
        <v>152128</v>
      </c>
      <c r="K16" s="44">
        <f>+IBA!K$96</f>
        <v>157869</v>
      </c>
      <c r="L16" s="44">
        <f>+IBA!L$96</f>
        <v>140202</v>
      </c>
      <c r="M16" s="44">
        <f>+IBA!M$96</f>
        <v>137500</v>
      </c>
      <c r="N16" s="44">
        <f>+IBA!N$96</f>
        <v>126865</v>
      </c>
      <c r="O16" s="44">
        <f>+IBA!O$96</f>
        <v>123263</v>
      </c>
      <c r="P16" s="44">
        <f t="shared" si="0"/>
        <v>1534785</v>
      </c>
      <c r="Q16" s="53"/>
      <c r="R16" s="53"/>
      <c r="S16" s="44">
        <f>SUM($D16:D16)</f>
        <v>109126</v>
      </c>
      <c r="T16" s="44">
        <f>SUM($D16:E16)</f>
        <v>213341</v>
      </c>
      <c r="U16" s="44">
        <f>SUM($D16:F16)</f>
        <v>328283</v>
      </c>
      <c r="V16" s="44">
        <f>SUM($D16:G16)</f>
        <v>443770</v>
      </c>
      <c r="W16" s="44">
        <f>SUM($D16:H16)</f>
        <v>572379</v>
      </c>
      <c r="X16" s="44">
        <f>SUM($D16:I16)</f>
        <v>696958</v>
      </c>
      <c r="Y16" s="44">
        <f>SUM($D16:J16)</f>
        <v>849086</v>
      </c>
      <c r="Z16" s="44">
        <f>SUM($D16:K16)</f>
        <v>1006955</v>
      </c>
      <c r="AA16" s="44">
        <f>SUM($D16:L16)</f>
        <v>1147157</v>
      </c>
      <c r="AB16" s="44">
        <f>SUM($D16:M16)</f>
        <v>1284657</v>
      </c>
      <c r="AC16" s="44">
        <f>SUM($D16:N16)</f>
        <v>1411522</v>
      </c>
      <c r="AD16" s="44">
        <f>SUM($D16:O16)</f>
        <v>1534785</v>
      </c>
    </row>
    <row r="17" spans="1:30" s="43" customFormat="1" ht="15.1" customHeight="1">
      <c r="A17" s="63" t="s">
        <v>16</v>
      </c>
      <c r="B17" s="65" t="s">
        <v>6</v>
      </c>
      <c r="D17" s="44">
        <f>+SIBC!D$96</f>
        <v>181267</v>
      </c>
      <c r="E17" s="44">
        <f>+SIBC!E$96</f>
        <v>177109</v>
      </c>
      <c r="F17" s="44">
        <f>+SIBC!F$96</f>
        <v>198312</v>
      </c>
      <c r="G17" s="44">
        <f>+SIBC!G$96</f>
        <v>195456</v>
      </c>
      <c r="H17" s="44">
        <f>+SIBC!H$96</f>
        <v>222922</v>
      </c>
      <c r="I17" s="44">
        <f>+SIBC!I$96</f>
        <v>0</v>
      </c>
      <c r="J17" s="44">
        <f>+SIBC!J$96</f>
        <v>0</v>
      </c>
      <c r="K17" s="44">
        <f>+SIBC!K$96</f>
        <v>131834</v>
      </c>
      <c r="L17" s="44">
        <f>+SIBC!L$96</f>
        <v>143028</v>
      </c>
      <c r="M17" s="44">
        <f>+SIBC!M$96</f>
        <v>164232</v>
      </c>
      <c r="N17" s="44">
        <f>+SIBC!N$96</f>
        <v>166975</v>
      </c>
      <c r="O17" s="44">
        <f>+SIBC!O$96</f>
        <v>162228</v>
      </c>
      <c r="P17" s="44">
        <f t="shared" si="0"/>
        <v>1743363</v>
      </c>
      <c r="Q17" s="54"/>
      <c r="R17" s="54"/>
      <c r="S17" s="44">
        <f>SUM($D17:D17)</f>
        <v>181267</v>
      </c>
      <c r="T17" s="44">
        <f>SUM($D17:E17)</f>
        <v>358376</v>
      </c>
      <c r="U17" s="44">
        <f>SUM($D17:F17)</f>
        <v>556688</v>
      </c>
      <c r="V17" s="44">
        <f>SUM($D17:G17)</f>
        <v>752144</v>
      </c>
      <c r="W17" s="44">
        <f>SUM($D17:H17)</f>
        <v>975066</v>
      </c>
      <c r="X17" s="44">
        <f>SUM($D17:I17)</f>
        <v>975066</v>
      </c>
      <c r="Y17" s="44">
        <f>SUM($D17:J17)</f>
        <v>975066</v>
      </c>
      <c r="Z17" s="44">
        <f>SUM($D17:K17)</f>
        <v>1106900</v>
      </c>
      <c r="AA17" s="44">
        <f>SUM($D17:L17)</f>
        <v>1249928</v>
      </c>
      <c r="AB17" s="44">
        <f>SUM($D17:M17)</f>
        <v>1414160</v>
      </c>
      <c r="AC17" s="44">
        <f>SUM($D17:N17)</f>
        <v>1581135</v>
      </c>
      <c r="AD17" s="44">
        <f>SUM($D17:O17)</f>
        <v>1743363</v>
      </c>
    </row>
    <row r="18" spans="1:30" s="43" customFormat="1" ht="15.1" customHeight="1">
      <c r="A18" s="63" t="s">
        <v>17</v>
      </c>
      <c r="B18" s="65" t="s">
        <v>6</v>
      </c>
      <c r="D18" s="44">
        <f>+TIBA!D$96</f>
        <v>76659</v>
      </c>
      <c r="E18" s="44">
        <f>+TIBA!E$96</f>
        <v>79630</v>
      </c>
      <c r="F18" s="44">
        <f>+TIBA!F$96</f>
        <v>107423</v>
      </c>
      <c r="G18" s="44">
        <f>+TIBA!G$96</f>
        <v>119728</v>
      </c>
      <c r="H18" s="44">
        <f>+TIBA!H$96</f>
        <v>146384</v>
      </c>
      <c r="I18" s="44">
        <f>+TIBA!I$96</f>
        <v>149149</v>
      </c>
      <c r="J18" s="44">
        <f>+TIBA!J$96</f>
        <v>227053</v>
      </c>
      <c r="K18" s="44">
        <f>+TIBA!K$96</f>
        <v>235012</v>
      </c>
      <c r="L18" s="44">
        <f>+TIBA!L$96</f>
        <v>155451</v>
      </c>
      <c r="M18" s="44">
        <f>+TIBA!M$96</f>
        <v>133473</v>
      </c>
      <c r="N18" s="44">
        <f>+TIBA!N$96</f>
        <v>114609</v>
      </c>
      <c r="O18" s="44">
        <f>+TIBA!O$96</f>
        <v>95940</v>
      </c>
      <c r="P18" s="44">
        <f t="shared" si="0"/>
        <v>1640511</v>
      </c>
      <c r="Q18" s="54"/>
      <c r="R18" s="54"/>
      <c r="S18" s="44">
        <f>SUM($D18:D18)</f>
        <v>76659</v>
      </c>
      <c r="T18" s="44">
        <f>SUM($D18:E18)</f>
        <v>156289</v>
      </c>
      <c r="U18" s="44">
        <f>SUM($D18:F18)</f>
        <v>263712</v>
      </c>
      <c r="V18" s="44">
        <f>SUM($D18:G18)</f>
        <v>383440</v>
      </c>
      <c r="W18" s="44">
        <f>SUM($D18:H18)</f>
        <v>529824</v>
      </c>
      <c r="X18" s="44">
        <f>SUM($D18:I18)</f>
        <v>678973</v>
      </c>
      <c r="Y18" s="44">
        <f>SUM($D18:J18)</f>
        <v>906026</v>
      </c>
      <c r="Z18" s="44">
        <f>SUM($D18:K18)</f>
        <v>1141038</v>
      </c>
      <c r="AA18" s="44">
        <f>SUM($D18:L18)</f>
        <v>1296489</v>
      </c>
      <c r="AB18" s="44">
        <f>SUM($D18:M18)</f>
        <v>1429962</v>
      </c>
      <c r="AC18" s="44">
        <f>SUM($D18:N18)</f>
        <v>1544571</v>
      </c>
      <c r="AD18" s="44">
        <f>SUM($D18:O18)</f>
        <v>1640511</v>
      </c>
    </row>
    <row r="19" spans="1:30" s="43" customFormat="1" ht="15.1" customHeight="1">
      <c r="A19" s="63" t="s">
        <v>12</v>
      </c>
      <c r="B19" s="65" t="s">
        <v>6</v>
      </c>
      <c r="D19" s="44">
        <f>+LQB!D$96</f>
        <v>153291</v>
      </c>
      <c r="E19" s="44">
        <f>+LQB!E$96</f>
        <v>152795</v>
      </c>
      <c r="F19" s="44">
        <f>+LQB!F$96</f>
        <v>200647</v>
      </c>
      <c r="G19" s="44">
        <f>+LQB!G$96</f>
        <v>202469</v>
      </c>
      <c r="H19" s="44">
        <f>+LQB!H$96</f>
        <v>239161</v>
      </c>
      <c r="I19" s="44">
        <f>+LQB!I$96</f>
        <v>219095</v>
      </c>
      <c r="J19" s="44">
        <f>+LQB!J$96</f>
        <v>274110</v>
      </c>
      <c r="K19" s="44">
        <f>+LQB!K$96</f>
        <v>294214</v>
      </c>
      <c r="L19" s="44">
        <f>+LQB!L$96</f>
        <v>227913</v>
      </c>
      <c r="M19" s="44">
        <f>+LQB!M$96</f>
        <v>223035</v>
      </c>
      <c r="N19" s="44">
        <f>+LQB!N$96</f>
        <v>218784</v>
      </c>
      <c r="O19" s="44">
        <f>+LQB!O$96</f>
        <v>207437</v>
      </c>
      <c r="P19" s="44">
        <f t="shared" si="0"/>
        <v>2612951</v>
      </c>
      <c r="Q19" s="54"/>
      <c r="R19" s="54"/>
      <c r="S19" s="44">
        <f>SUM($D19:D19)</f>
        <v>153291</v>
      </c>
      <c r="T19" s="44">
        <f>SUM($D19:E19)</f>
        <v>306086</v>
      </c>
      <c r="U19" s="44">
        <f>SUM($D19:F19)</f>
        <v>506733</v>
      </c>
      <c r="V19" s="44">
        <f>SUM($D19:G19)</f>
        <v>709202</v>
      </c>
      <c r="W19" s="44">
        <f>SUM($D19:H19)</f>
        <v>948363</v>
      </c>
      <c r="X19" s="44">
        <f>SUM($D19:I19)</f>
        <v>1167458</v>
      </c>
      <c r="Y19" s="44">
        <f>SUM($D19:J19)</f>
        <v>1441568</v>
      </c>
      <c r="Z19" s="44">
        <f>SUM($D19:K19)</f>
        <v>1735782</v>
      </c>
      <c r="AA19" s="44">
        <f>SUM($D19:L19)</f>
        <v>1963695</v>
      </c>
      <c r="AB19" s="44">
        <f>SUM($D19:M19)</f>
        <v>2186730</v>
      </c>
      <c r="AC19" s="44">
        <f>SUM($D19:N19)</f>
        <v>2405514</v>
      </c>
      <c r="AD19" s="44">
        <f>SUM($D19:O19)</f>
        <v>2612951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+RBW!D$96</f>
        <v>166484</v>
      </c>
      <c r="E20" s="44">
        <f>+RBW!E$96</f>
        <v>170376</v>
      </c>
      <c r="F20" s="44">
        <f>+RBW!F$96</f>
        <v>198725</v>
      </c>
      <c r="G20" s="44">
        <f>+RBW!G$96</f>
        <v>220396</v>
      </c>
      <c r="H20" s="44">
        <f>+RBW!H$96</f>
        <v>260952</v>
      </c>
      <c r="I20" s="44">
        <f>+RBW!I$96</f>
        <v>230749</v>
      </c>
      <c r="J20" s="44">
        <f>+RBW!J$96</f>
        <v>317180</v>
      </c>
      <c r="K20" s="44">
        <f>+RBW!K$96</f>
        <v>351811</v>
      </c>
      <c r="L20" s="44">
        <f>+RBW!L$96</f>
        <v>259811</v>
      </c>
      <c r="M20" s="44">
        <f>+RBW!M$96</f>
        <v>239504</v>
      </c>
      <c r="N20" s="44">
        <f>+RBW!N$96</f>
        <v>216663</v>
      </c>
      <c r="O20" s="44">
        <f>+RBW!O$96</f>
        <v>205958</v>
      </c>
      <c r="P20" s="44">
        <f t="shared" si="0"/>
        <v>2838609</v>
      </c>
      <c r="Q20" s="41"/>
      <c r="R20" s="41"/>
      <c r="S20" s="44">
        <f>SUM($D20:D20)</f>
        <v>166484</v>
      </c>
      <c r="T20" s="44">
        <f>SUM($D20:E20)</f>
        <v>336860</v>
      </c>
      <c r="U20" s="44">
        <f>SUM($D20:F20)</f>
        <v>535585</v>
      </c>
      <c r="V20" s="44">
        <f>SUM($D20:G20)</f>
        <v>755981</v>
      </c>
      <c r="W20" s="44">
        <f>SUM($D20:H20)</f>
        <v>1016933</v>
      </c>
      <c r="X20" s="44">
        <f>SUM($D20:I20)</f>
        <v>1247682</v>
      </c>
      <c r="Y20" s="44">
        <f>SUM($D20:J20)</f>
        <v>1564862</v>
      </c>
      <c r="Z20" s="44">
        <f>SUM($D20:K20)</f>
        <v>1916673</v>
      </c>
      <c r="AA20" s="44">
        <f>SUM($D20:L20)</f>
        <v>2176484</v>
      </c>
      <c r="AB20" s="44">
        <f>SUM($D20:M20)</f>
        <v>2415988</v>
      </c>
      <c r="AC20" s="44">
        <f>SUM($D20:N20)</f>
        <v>2632651</v>
      </c>
      <c r="AD20" s="44">
        <f>SUM($D20:O20)</f>
        <v>2838609</v>
      </c>
    </row>
    <row r="21" spans="1:30" s="43" customFormat="1" ht="15.1" customHeight="1">
      <c r="A21" s="63" t="s">
        <v>18</v>
      </c>
      <c r="B21" s="65" t="s">
        <v>6</v>
      </c>
      <c r="D21" s="44">
        <f>+WPB!D$96</f>
        <v>19709</v>
      </c>
      <c r="E21" s="44">
        <f>+WPB!E$96</f>
        <v>19870</v>
      </c>
      <c r="F21" s="44">
        <f>+WPB!F$96</f>
        <v>22257</v>
      </c>
      <c r="G21" s="44">
        <f>+WPB!G$96</f>
        <v>24087</v>
      </c>
      <c r="H21" s="44">
        <f>+WPB!H$96</f>
        <v>27464</v>
      </c>
      <c r="I21" s="44">
        <f>+WPB!I$96</f>
        <v>26075</v>
      </c>
      <c r="J21" s="44">
        <f>+WPB!J$96</f>
        <v>30343</v>
      </c>
      <c r="K21" s="44">
        <f>+WPB!K$96</f>
        <v>33233</v>
      </c>
      <c r="L21" s="44">
        <f>+WPB!L$96</f>
        <v>31048</v>
      </c>
      <c r="M21" s="44">
        <f>+WPB!M$96</f>
        <v>30354</v>
      </c>
      <c r="N21" s="44">
        <f>+WPB!N$96</f>
        <v>28395</v>
      </c>
      <c r="O21" s="44">
        <f>+WPB!O$96</f>
        <v>27127</v>
      </c>
      <c r="P21" s="44">
        <f t="shared" si="0"/>
        <v>319962</v>
      </c>
      <c r="Q21" s="53"/>
      <c r="R21" s="53"/>
      <c r="S21" s="44">
        <f>SUM($D21:D21)</f>
        <v>19709</v>
      </c>
      <c r="T21" s="44">
        <f>SUM($D21:E21)</f>
        <v>39579</v>
      </c>
      <c r="U21" s="44">
        <f>SUM($D21:F21)</f>
        <v>61836</v>
      </c>
      <c r="V21" s="44">
        <f>SUM($D21:G21)</f>
        <v>85923</v>
      </c>
      <c r="W21" s="44">
        <f>SUM($D21:H21)</f>
        <v>113387</v>
      </c>
      <c r="X21" s="44">
        <f>SUM($D21:I21)</f>
        <v>139462</v>
      </c>
      <c r="Y21" s="44">
        <f>SUM($D21:J21)</f>
        <v>169805</v>
      </c>
      <c r="Z21" s="44">
        <f>SUM($D21:K21)</f>
        <v>203038</v>
      </c>
      <c r="AA21" s="44">
        <f>SUM($D21:L21)</f>
        <v>234086</v>
      </c>
      <c r="AB21" s="44">
        <f>SUM($D21:M21)</f>
        <v>264440</v>
      </c>
      <c r="AC21" s="44">
        <f>SUM($D21:N21)</f>
        <v>292835</v>
      </c>
      <c r="AD21" s="44">
        <f>SUM($D21:O21)</f>
        <v>319962</v>
      </c>
    </row>
    <row r="22" spans="1:30" s="43" customFormat="1" ht="15.1" customHeight="1">
      <c r="A22" s="63"/>
      <c r="B22" s="68" t="s">
        <v>9</v>
      </c>
      <c r="D22" s="44">
        <f>SUM(D11:D21)</f>
        <v>1860213</v>
      </c>
      <c r="E22" s="44">
        <f t="shared" ref="E22:N22" si="1">SUM(E11:E21)</f>
        <v>1834756</v>
      </c>
      <c r="F22" s="44">
        <f t="shared" si="1"/>
        <v>2202772</v>
      </c>
      <c r="G22" s="44">
        <f t="shared" si="1"/>
        <v>2209924</v>
      </c>
      <c r="H22" s="44">
        <f t="shared" si="1"/>
        <v>2488530</v>
      </c>
      <c r="I22" s="44">
        <f t="shared" si="1"/>
        <v>2112080</v>
      </c>
      <c r="J22" s="44">
        <f t="shared" si="1"/>
        <v>2606240</v>
      </c>
      <c r="K22" s="44">
        <f t="shared" si="1"/>
        <v>2893264</v>
      </c>
      <c r="L22" s="44">
        <f t="shared" si="1"/>
        <v>2363716</v>
      </c>
      <c r="M22" s="44">
        <f t="shared" si="1"/>
        <v>2309712</v>
      </c>
      <c r="N22" s="44">
        <f t="shared" si="1"/>
        <v>2169476</v>
      </c>
      <c r="O22" s="44">
        <f>SUM(O11:O21)</f>
        <v>2095384</v>
      </c>
      <c r="P22" s="44">
        <f>SUM(P11:P21)</f>
        <v>27146067</v>
      </c>
      <c r="Q22" s="54"/>
      <c r="R22" s="54"/>
      <c r="S22" s="44">
        <f>SUM($D22:D22)</f>
        <v>1860213</v>
      </c>
      <c r="T22" s="44">
        <f>SUM($D22:E22)</f>
        <v>3694969</v>
      </c>
      <c r="U22" s="44">
        <f>SUM($D22:F22)</f>
        <v>5897741</v>
      </c>
      <c r="V22" s="44">
        <f>SUM($D22:G22)</f>
        <v>8107665</v>
      </c>
      <c r="W22" s="44">
        <f>SUM($D22:H22)</f>
        <v>10596195</v>
      </c>
      <c r="X22" s="44">
        <f>SUM($D22:I22)</f>
        <v>12708275</v>
      </c>
      <c r="Y22" s="44">
        <f>SUM($D22:J22)</f>
        <v>15314515</v>
      </c>
      <c r="Z22" s="44">
        <f>SUM($D22:K22)</f>
        <v>18207779</v>
      </c>
      <c r="AA22" s="44">
        <f>SUM($D22:L22)</f>
        <v>20571495</v>
      </c>
      <c r="AB22" s="44">
        <f>SUM($D22:M22)</f>
        <v>22881207</v>
      </c>
      <c r="AC22" s="44">
        <f>SUM($D22:N22)</f>
        <v>25050683</v>
      </c>
      <c r="AD22" s="44">
        <f>SUM($D22:O22)</f>
        <v>27146067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+AMB!D$114</f>
        <v>157731</v>
      </c>
      <c r="E24" s="44">
        <f>+AMB!E$114</f>
        <v>180063</v>
      </c>
      <c r="F24" s="44">
        <f>+AMB!F$114</f>
        <v>195434</v>
      </c>
      <c r="G24" s="44">
        <f>+AMB!G$114</f>
        <v>187634</v>
      </c>
      <c r="H24" s="44">
        <f>+AMB!H$114</f>
        <v>173805</v>
      </c>
      <c r="I24" s="44">
        <f>+AMB!I$114</f>
        <v>173202</v>
      </c>
      <c r="J24" s="44">
        <f>+AMB!J$114</f>
        <v>174430</v>
      </c>
      <c r="K24" s="44">
        <f>+AMB!K$114</f>
        <v>203638</v>
      </c>
      <c r="L24" s="44">
        <f>+AMB!L$114</f>
        <v>221277</v>
      </c>
      <c r="M24" s="44">
        <f>+AMB!M$114</f>
        <v>224553</v>
      </c>
      <c r="N24" s="44">
        <f>+AMB!N$114</f>
        <v>208869</v>
      </c>
      <c r="O24" s="44">
        <f>+AMB!O$114</f>
        <v>193805</v>
      </c>
      <c r="P24" s="44">
        <f>SUM(D24:O24)</f>
        <v>2294441</v>
      </c>
      <c r="Q24" s="53"/>
      <c r="R24" s="53"/>
      <c r="S24" s="44">
        <f>SUM($D24:D24)</f>
        <v>157731</v>
      </c>
      <c r="T24" s="44">
        <f>SUM($D24:E24)</f>
        <v>337794</v>
      </c>
      <c r="U24" s="44">
        <f>SUM($D24:F24)</f>
        <v>533228</v>
      </c>
      <c r="V24" s="44">
        <f>SUM($D24:G24)</f>
        <v>720862</v>
      </c>
      <c r="W24" s="44">
        <f>SUM($D24:H24)</f>
        <v>894667</v>
      </c>
      <c r="X24" s="44">
        <f>SUM($D24:I24)</f>
        <v>1067869</v>
      </c>
      <c r="Y24" s="44">
        <f>SUM($D24:J24)</f>
        <v>1242299</v>
      </c>
      <c r="Z24" s="44">
        <f>SUM($D24:K24)</f>
        <v>1445937</v>
      </c>
      <c r="AA24" s="44">
        <f>SUM($D24:L24)</f>
        <v>1667214</v>
      </c>
      <c r="AB24" s="44">
        <f>SUM($D24:M24)</f>
        <v>1891767</v>
      </c>
      <c r="AC24" s="44">
        <f>SUM($D24:N24)</f>
        <v>2100636</v>
      </c>
      <c r="AD24" s="44">
        <f>SUM($D24:O24)</f>
        <v>2294441</v>
      </c>
    </row>
    <row r="25" spans="1:30" s="43" customFormat="1" ht="15.1" customHeight="1">
      <c r="A25" s="63" t="s">
        <v>10</v>
      </c>
      <c r="B25" s="65" t="s">
        <v>66</v>
      </c>
      <c r="D25" s="44">
        <f>+BWB!D$114</f>
        <v>92677</v>
      </c>
      <c r="E25" s="44">
        <f>+BWB!E$114</f>
        <v>97001</v>
      </c>
      <c r="F25" s="44">
        <f>+BWB!F$114</f>
        <v>108740</v>
      </c>
      <c r="G25" s="44">
        <f>+BWB!G$114</f>
        <v>107384</v>
      </c>
      <c r="H25" s="44">
        <f>+BWB!H$114</f>
        <v>105757</v>
      </c>
      <c r="I25" s="44">
        <f>+BWB!I$114</f>
        <v>110065</v>
      </c>
      <c r="J25" s="44">
        <f>+BWB!J$114</f>
        <v>109157</v>
      </c>
      <c r="K25" s="44">
        <f>+BWB!K$114</f>
        <v>115795</v>
      </c>
      <c r="L25" s="44">
        <f>+BWB!L$114</f>
        <v>127406</v>
      </c>
      <c r="M25" s="44">
        <f>+BWB!M$114</f>
        <v>131091</v>
      </c>
      <c r="N25" s="44">
        <f>+BWB!N$114</f>
        <v>123422</v>
      </c>
      <c r="O25" s="44">
        <f>+BWB!O$114</f>
        <v>115687</v>
      </c>
      <c r="P25" s="44">
        <f t="shared" ref="P25:P34" si="2">SUM(D25:O25)</f>
        <v>1344182</v>
      </c>
      <c r="Q25" s="54"/>
      <c r="R25" s="54"/>
      <c r="S25" s="44">
        <f>SUM($D25:D25)</f>
        <v>92677</v>
      </c>
      <c r="T25" s="44">
        <f>SUM($D25:E25)</f>
        <v>189678</v>
      </c>
      <c r="U25" s="44">
        <f>SUM($D25:F25)</f>
        <v>298418</v>
      </c>
      <c r="V25" s="44">
        <f>SUM($D25:G25)</f>
        <v>405802</v>
      </c>
      <c r="W25" s="44">
        <f>SUM($D25:H25)</f>
        <v>511559</v>
      </c>
      <c r="X25" s="44">
        <f>SUM($D25:I25)</f>
        <v>621624</v>
      </c>
      <c r="Y25" s="44">
        <f>SUM($D25:J25)</f>
        <v>730781</v>
      </c>
      <c r="Z25" s="44">
        <f>SUM($D25:K25)</f>
        <v>846576</v>
      </c>
      <c r="AA25" s="44">
        <f>SUM($D25:L25)</f>
        <v>973982</v>
      </c>
      <c r="AB25" s="44">
        <f>SUM($D25:M25)</f>
        <v>1105073</v>
      </c>
      <c r="AC25" s="44">
        <f>SUM($D25:N25)</f>
        <v>1228495</v>
      </c>
      <c r="AD25" s="44">
        <f>SUM($D25:O25)</f>
        <v>1344182</v>
      </c>
    </row>
    <row r="26" spans="1:30" s="43" customFormat="1" ht="15.1" customHeight="1">
      <c r="A26" s="63" t="s">
        <v>11</v>
      </c>
      <c r="B26" s="65" t="s">
        <v>66</v>
      </c>
      <c r="D26" s="44">
        <f>+DWT!D$114</f>
        <v>4566</v>
      </c>
      <c r="E26" s="44">
        <f>+DWT!E$114</f>
        <v>4759</v>
      </c>
      <c r="F26" s="44">
        <f>+DWT!F$114</f>
        <v>6157</v>
      </c>
      <c r="G26" s="44">
        <f>+DWT!G$114</f>
        <v>4695</v>
      </c>
      <c r="H26" s="44">
        <f>+DWT!H$114</f>
        <v>3534</v>
      </c>
      <c r="I26" s="44">
        <f>+DWT!I$114</f>
        <v>4040</v>
      </c>
      <c r="J26" s="44">
        <f>+DWT!J$114</f>
        <v>4055</v>
      </c>
      <c r="K26" s="44">
        <f>+DWT!K$114</f>
        <v>4689</v>
      </c>
      <c r="L26" s="44">
        <f>+DWT!L$114</f>
        <v>5518</v>
      </c>
      <c r="M26" s="44">
        <f>+DWT!M$114</f>
        <v>6080</v>
      </c>
      <c r="N26" s="44">
        <f>+DWT!N$114</f>
        <v>4841</v>
      </c>
      <c r="O26" s="44">
        <f>+DWT!O$114</f>
        <v>4569</v>
      </c>
      <c r="P26" s="44">
        <f t="shared" si="2"/>
        <v>57503</v>
      </c>
      <c r="Q26" s="54"/>
      <c r="R26" s="54"/>
      <c r="S26" s="44">
        <f>SUM($D26:D26)</f>
        <v>4566</v>
      </c>
      <c r="T26" s="44">
        <f>SUM($D26:E26)</f>
        <v>9325</v>
      </c>
      <c r="U26" s="44">
        <f>SUM($D26:F26)</f>
        <v>15482</v>
      </c>
      <c r="V26" s="44">
        <f>SUM($D26:G26)</f>
        <v>20177</v>
      </c>
      <c r="W26" s="44">
        <f>SUM($D26:H26)</f>
        <v>23711</v>
      </c>
      <c r="X26" s="44">
        <f>SUM($D26:I26)</f>
        <v>27751</v>
      </c>
      <c r="Y26" s="44">
        <f>SUM($D26:J26)</f>
        <v>31806</v>
      </c>
      <c r="Z26" s="44">
        <f>SUM($D26:K26)</f>
        <v>36495</v>
      </c>
      <c r="AA26" s="44">
        <f>SUM($D26:L26)</f>
        <v>42013</v>
      </c>
      <c r="AB26" s="44">
        <f>SUM($D26:M26)</f>
        <v>48093</v>
      </c>
      <c r="AC26" s="44">
        <f>SUM($D26:N26)</f>
        <v>52934</v>
      </c>
      <c r="AD26" s="44">
        <f>SUM($D26:O26)</f>
        <v>57503</v>
      </c>
    </row>
    <row r="27" spans="1:30" s="43" customFormat="1" ht="15.1" customHeight="1">
      <c r="A27" s="63" t="s">
        <v>13</v>
      </c>
      <c r="B27" s="65" t="s">
        <v>66</v>
      </c>
      <c r="D27" s="44">
        <f>+OGB!D$114</f>
        <v>5556</v>
      </c>
      <c r="E27" s="44">
        <f>+OGB!E$114</f>
        <v>4987</v>
      </c>
      <c r="F27" s="44">
        <f>+OGB!F$114</f>
        <v>5729</v>
      </c>
      <c r="G27" s="44">
        <f>+OGB!G$114</f>
        <v>5546</v>
      </c>
      <c r="H27" s="44">
        <f>+OGB!H$114</f>
        <v>5545</v>
      </c>
      <c r="I27" s="44">
        <f>+OGB!I$114</f>
        <v>7819</v>
      </c>
      <c r="J27" s="44">
        <f>+OGB!J$114</f>
        <v>7314</v>
      </c>
      <c r="K27" s="44">
        <f>+OGB!K$114</f>
        <v>6025</v>
      </c>
      <c r="L27" s="44">
        <f>+OGB!L$114</f>
        <v>5902</v>
      </c>
      <c r="M27" s="44">
        <f>+OGB!M$114</f>
        <v>6066</v>
      </c>
      <c r="N27" s="44">
        <f>+OGB!N$114</f>
        <v>5666</v>
      </c>
      <c r="O27" s="44">
        <f>+OGB!O$114</f>
        <v>5349</v>
      </c>
      <c r="P27" s="44">
        <f t="shared" si="2"/>
        <v>71504</v>
      </c>
      <c r="Q27" s="54"/>
      <c r="R27" s="54"/>
      <c r="S27" s="44">
        <f>SUM($D27:D27)</f>
        <v>5556</v>
      </c>
      <c r="T27" s="44">
        <f>SUM($D27:E27)</f>
        <v>10543</v>
      </c>
      <c r="U27" s="44">
        <f>SUM($D27:F27)</f>
        <v>16272</v>
      </c>
      <c r="V27" s="44">
        <f>SUM($D27:G27)</f>
        <v>21818</v>
      </c>
      <c r="W27" s="44">
        <f>SUM($D27:H27)</f>
        <v>27363</v>
      </c>
      <c r="X27" s="44">
        <f>SUM($D27:I27)</f>
        <v>35182</v>
      </c>
      <c r="Y27" s="44">
        <f>SUM($D27:J27)</f>
        <v>42496</v>
      </c>
      <c r="Z27" s="44">
        <f>SUM($D27:K27)</f>
        <v>48521</v>
      </c>
      <c r="AA27" s="44">
        <f>SUM($D27:L27)</f>
        <v>54423</v>
      </c>
      <c r="AB27" s="44">
        <f>SUM($D27:M27)</f>
        <v>60489</v>
      </c>
      <c r="AC27" s="44">
        <f>SUM($D27:N27)</f>
        <v>66155</v>
      </c>
      <c r="AD27" s="44">
        <f>SUM($D27:O27)</f>
        <v>71504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+PB!D$114</f>
        <v>88200</v>
      </c>
      <c r="E28" s="44">
        <f>+PB!E$114</f>
        <v>86318</v>
      </c>
      <c r="F28" s="44">
        <f>+PB!F$114</f>
        <v>93623</v>
      </c>
      <c r="G28" s="44">
        <f>+PB!G$114</f>
        <v>92718</v>
      </c>
      <c r="H28" s="44">
        <f>+PB!H$114</f>
        <v>91495</v>
      </c>
      <c r="I28" s="44">
        <f>+PB!I$114</f>
        <v>93107</v>
      </c>
      <c r="J28" s="44">
        <f>+PB!J$114</f>
        <v>92955</v>
      </c>
      <c r="K28" s="44">
        <f>+PB!K$114</f>
        <v>91699</v>
      </c>
      <c r="L28" s="44">
        <f>+PB!L$114</f>
        <v>99259</v>
      </c>
      <c r="M28" s="44">
        <f>+PB!M$114</f>
        <v>101681</v>
      </c>
      <c r="N28" s="44">
        <f>+PB!N$114</f>
        <v>93478</v>
      </c>
      <c r="O28" s="44">
        <f>+PB!O$114</f>
        <v>92779</v>
      </c>
      <c r="P28" s="44">
        <f t="shared" si="2"/>
        <v>1117312</v>
      </c>
      <c r="Q28" s="41"/>
      <c r="R28" s="41"/>
      <c r="S28" s="44">
        <f>SUM($D28:D28)</f>
        <v>88200</v>
      </c>
      <c r="T28" s="44">
        <f>SUM($D28:E28)</f>
        <v>174518</v>
      </c>
      <c r="U28" s="44">
        <f>SUM($D28:F28)</f>
        <v>268141</v>
      </c>
      <c r="V28" s="44">
        <f>SUM($D28:G28)</f>
        <v>360859</v>
      </c>
      <c r="W28" s="44">
        <f>SUM($D28:H28)</f>
        <v>452354</v>
      </c>
      <c r="X28" s="44">
        <f>SUM($D28:I28)</f>
        <v>545461</v>
      </c>
      <c r="Y28" s="44">
        <f>SUM($D28:J28)</f>
        <v>638416</v>
      </c>
      <c r="Z28" s="44">
        <f>SUM($D28:K28)</f>
        <v>730115</v>
      </c>
      <c r="AA28" s="44">
        <f>SUM($D28:L28)</f>
        <v>829374</v>
      </c>
      <c r="AB28" s="44">
        <f>SUM($D28:M28)</f>
        <v>931055</v>
      </c>
      <c r="AC28" s="44">
        <f>SUM($D28:N28)</f>
        <v>1024533</v>
      </c>
      <c r="AD28" s="44">
        <f>SUM($D28:O28)</f>
        <v>1117312</v>
      </c>
    </row>
    <row r="29" spans="1:30" s="43" customFormat="1" ht="15.1" customHeight="1">
      <c r="A29" s="63" t="s">
        <v>75</v>
      </c>
      <c r="B29" s="65" t="s">
        <v>66</v>
      </c>
      <c r="D29" s="44">
        <f>+IBA!D$114</f>
        <v>7679</v>
      </c>
      <c r="E29" s="44">
        <f>+IBA!E$114</f>
        <v>7837</v>
      </c>
      <c r="F29" s="44">
        <f>+IBA!F$114</f>
        <v>8598</v>
      </c>
      <c r="G29" s="44">
        <f>+IBA!G$114</f>
        <v>7355</v>
      </c>
      <c r="H29" s="44">
        <f>+IBA!H$114</f>
        <v>7629</v>
      </c>
      <c r="I29" s="44">
        <f>+IBA!I$114</f>
        <v>7718</v>
      </c>
      <c r="J29" s="44">
        <f>+IBA!J$114</f>
        <v>7648</v>
      </c>
      <c r="K29" s="44">
        <f>+IBA!K$114</f>
        <v>8142</v>
      </c>
      <c r="L29" s="44">
        <f>+IBA!L$114</f>
        <v>8709</v>
      </c>
      <c r="M29" s="44">
        <f>+IBA!M$114</f>
        <v>8488</v>
      </c>
      <c r="N29" s="44">
        <f>+IBA!N$114</f>
        <v>8551</v>
      </c>
      <c r="O29" s="44">
        <f>+IBA!O$114</f>
        <v>8023</v>
      </c>
      <c r="P29" s="44">
        <f t="shared" si="2"/>
        <v>96377</v>
      </c>
      <c r="Q29" s="53"/>
      <c r="R29" s="53"/>
      <c r="S29" s="44">
        <f>SUM($D29:D29)</f>
        <v>7679</v>
      </c>
      <c r="T29" s="44">
        <f>SUM($D29:E29)</f>
        <v>15516</v>
      </c>
      <c r="U29" s="44">
        <f>SUM($D29:F29)</f>
        <v>24114</v>
      </c>
      <c r="V29" s="44">
        <f>SUM($D29:G29)</f>
        <v>31469</v>
      </c>
      <c r="W29" s="44">
        <f>SUM($D29:H29)</f>
        <v>39098</v>
      </c>
      <c r="X29" s="44">
        <f>SUM($D29:I29)</f>
        <v>46816</v>
      </c>
      <c r="Y29" s="44">
        <f>SUM($D29:J29)</f>
        <v>54464</v>
      </c>
      <c r="Z29" s="44">
        <f>SUM($D29:K29)</f>
        <v>62606</v>
      </c>
      <c r="AA29" s="44">
        <f>SUM($D29:L29)</f>
        <v>71315</v>
      </c>
      <c r="AB29" s="44">
        <f>SUM($D29:M29)</f>
        <v>79803</v>
      </c>
      <c r="AC29" s="44">
        <f>SUM($D29:N29)</f>
        <v>88354</v>
      </c>
      <c r="AD29" s="44">
        <f>SUM($D29:O29)</f>
        <v>96377</v>
      </c>
    </row>
    <row r="30" spans="1:30" s="43" customFormat="1" ht="15.1" customHeight="1">
      <c r="A30" s="63" t="s">
        <v>16</v>
      </c>
      <c r="B30" s="65" t="s">
        <v>66</v>
      </c>
      <c r="D30" s="44">
        <f>+SIBC!D$114</f>
        <v>6400</v>
      </c>
      <c r="E30" s="44">
        <f>+SIBC!E$114</f>
        <v>5992</v>
      </c>
      <c r="F30" s="44">
        <f>+SIBC!F$114</f>
        <v>6525</v>
      </c>
      <c r="G30" s="44">
        <f>+SIBC!G$114</f>
        <v>6681</v>
      </c>
      <c r="H30" s="44">
        <f>+SIBC!H$114</f>
        <v>7214</v>
      </c>
      <c r="I30" s="44">
        <f>+SIBC!I$114</f>
        <v>0</v>
      </c>
      <c r="J30" s="44">
        <f>+SIBC!J$114</f>
        <v>0</v>
      </c>
      <c r="K30" s="44">
        <f>+SIBC!K$114</f>
        <v>5648</v>
      </c>
      <c r="L30" s="44">
        <f>+SIBC!L$114</f>
        <v>6594</v>
      </c>
      <c r="M30" s="44">
        <f>+SIBC!M$114</f>
        <v>6501</v>
      </c>
      <c r="N30" s="44">
        <f>+SIBC!N$114</f>
        <v>5442</v>
      </c>
      <c r="O30" s="44">
        <f>+SIBC!O$114</f>
        <v>5033</v>
      </c>
      <c r="P30" s="44">
        <f t="shared" si="2"/>
        <v>62030</v>
      </c>
      <c r="Q30" s="54"/>
      <c r="R30" s="54"/>
      <c r="S30" s="44">
        <f>SUM($D30:D30)</f>
        <v>6400</v>
      </c>
      <c r="T30" s="44">
        <f>SUM($D30:E30)</f>
        <v>12392</v>
      </c>
      <c r="U30" s="44">
        <f>SUM($D30:F30)</f>
        <v>18917</v>
      </c>
      <c r="V30" s="44">
        <f>SUM($D30:G30)</f>
        <v>25598</v>
      </c>
      <c r="W30" s="44">
        <f>SUM($D30:H30)</f>
        <v>32812</v>
      </c>
      <c r="X30" s="44">
        <f>SUM($D30:I30)</f>
        <v>32812</v>
      </c>
      <c r="Y30" s="44">
        <f>SUM($D30:J30)</f>
        <v>32812</v>
      </c>
      <c r="Z30" s="44">
        <f>SUM($D30:K30)</f>
        <v>38460</v>
      </c>
      <c r="AA30" s="44">
        <f>SUM($D30:L30)</f>
        <v>45054</v>
      </c>
      <c r="AB30" s="44">
        <f>SUM($D30:M30)</f>
        <v>51555</v>
      </c>
      <c r="AC30" s="44">
        <f>SUM($D30:N30)</f>
        <v>56997</v>
      </c>
      <c r="AD30" s="44">
        <f>SUM($D30:O30)</f>
        <v>62030</v>
      </c>
    </row>
    <row r="31" spans="1:30" s="43" customFormat="1" ht="15.1" customHeight="1">
      <c r="A31" s="63" t="s">
        <v>17</v>
      </c>
      <c r="B31" s="65" t="s">
        <v>66</v>
      </c>
      <c r="D31" s="44">
        <f>+TIBA!D$114</f>
        <v>27121</v>
      </c>
      <c r="E31" s="44">
        <f>+TIBA!E$114</f>
        <v>26132</v>
      </c>
      <c r="F31" s="44">
        <f>+TIBA!F$114</f>
        <v>29305</v>
      </c>
      <c r="G31" s="44">
        <f>+TIBA!G$114</f>
        <v>29068</v>
      </c>
      <c r="H31" s="44">
        <f>+TIBA!H$114</f>
        <v>29025</v>
      </c>
      <c r="I31" s="44">
        <f>+TIBA!I$114</f>
        <v>30466</v>
      </c>
      <c r="J31" s="44">
        <f>+TIBA!J$114</f>
        <v>29630</v>
      </c>
      <c r="K31" s="44">
        <f>+TIBA!K$114</f>
        <v>29291</v>
      </c>
      <c r="L31" s="44">
        <f>+TIBA!L$114</f>
        <v>30695</v>
      </c>
      <c r="M31" s="44">
        <f>+TIBA!M$114</f>
        <v>31926</v>
      </c>
      <c r="N31" s="44">
        <f>+TIBA!N$114</f>
        <v>29733</v>
      </c>
      <c r="O31" s="44">
        <f>+TIBA!O$114</f>
        <v>26371</v>
      </c>
      <c r="P31" s="44">
        <f t="shared" si="2"/>
        <v>348763</v>
      </c>
      <c r="Q31" s="54"/>
      <c r="R31" s="54"/>
      <c r="S31" s="44">
        <f>SUM($D31:D31)</f>
        <v>27121</v>
      </c>
      <c r="T31" s="44">
        <f>SUM($D31:E31)</f>
        <v>53253</v>
      </c>
      <c r="U31" s="44">
        <f>SUM($D31:F31)</f>
        <v>82558</v>
      </c>
      <c r="V31" s="44">
        <f>SUM($D31:G31)</f>
        <v>111626</v>
      </c>
      <c r="W31" s="44">
        <f>SUM($D31:H31)</f>
        <v>140651</v>
      </c>
      <c r="X31" s="44">
        <f>SUM($D31:I31)</f>
        <v>171117</v>
      </c>
      <c r="Y31" s="44">
        <f>SUM($D31:J31)</f>
        <v>200747</v>
      </c>
      <c r="Z31" s="44">
        <f>SUM($D31:K31)</f>
        <v>230038</v>
      </c>
      <c r="AA31" s="44">
        <f>SUM($D31:L31)</f>
        <v>260733</v>
      </c>
      <c r="AB31" s="44">
        <f>SUM($D31:M31)</f>
        <v>292659</v>
      </c>
      <c r="AC31" s="44">
        <f>SUM($D31:N31)</f>
        <v>322392</v>
      </c>
      <c r="AD31" s="44">
        <f>SUM($D31:O31)</f>
        <v>348763</v>
      </c>
    </row>
    <row r="32" spans="1:30" s="43" customFormat="1" ht="15.1" customHeight="1">
      <c r="A32" s="63" t="s">
        <v>12</v>
      </c>
      <c r="B32" s="65" t="s">
        <v>66</v>
      </c>
      <c r="D32" s="44">
        <f>+LQB!D$114</f>
        <v>52876</v>
      </c>
      <c r="E32" s="44">
        <f>+LQB!E$114</f>
        <v>51276</v>
      </c>
      <c r="F32" s="44">
        <f>+LQB!F$114</f>
        <v>55784</v>
      </c>
      <c r="G32" s="44">
        <f>+LQB!G$114</f>
        <v>56524</v>
      </c>
      <c r="H32" s="44">
        <f>+LQB!H$114</f>
        <v>55658</v>
      </c>
      <c r="I32" s="44">
        <f>+LQB!I$114</f>
        <v>57032</v>
      </c>
      <c r="J32" s="44">
        <f>+LQB!J$114</f>
        <v>57322</v>
      </c>
      <c r="K32" s="44">
        <f>+LQB!K$114</f>
        <v>57790</v>
      </c>
      <c r="L32" s="44">
        <f>+LQB!L$114</f>
        <v>59744</v>
      </c>
      <c r="M32" s="44">
        <f>+LQB!M$114</f>
        <v>60928</v>
      </c>
      <c r="N32" s="44">
        <f>+LQB!N$114</f>
        <v>55474</v>
      </c>
      <c r="O32" s="44">
        <f>+LQB!O$114</f>
        <v>54504</v>
      </c>
      <c r="P32" s="44">
        <f t="shared" si="2"/>
        <v>674912</v>
      </c>
      <c r="Q32" s="54"/>
      <c r="R32" s="54"/>
      <c r="S32" s="44">
        <f>SUM($D32:D32)</f>
        <v>52876</v>
      </c>
      <c r="T32" s="44">
        <f>SUM($D32:E32)</f>
        <v>104152</v>
      </c>
      <c r="U32" s="44">
        <f>SUM($D32:F32)</f>
        <v>159936</v>
      </c>
      <c r="V32" s="44">
        <f>SUM($D32:G32)</f>
        <v>216460</v>
      </c>
      <c r="W32" s="44">
        <f>SUM($D32:H32)</f>
        <v>272118</v>
      </c>
      <c r="X32" s="44">
        <f>SUM($D32:I32)</f>
        <v>329150</v>
      </c>
      <c r="Y32" s="44">
        <f>SUM($D32:J32)</f>
        <v>386472</v>
      </c>
      <c r="Z32" s="44">
        <f>SUM($D32:K32)</f>
        <v>444262</v>
      </c>
      <c r="AA32" s="44">
        <f>SUM($D32:L32)</f>
        <v>504006</v>
      </c>
      <c r="AB32" s="44">
        <f>SUM($D32:M32)</f>
        <v>564934</v>
      </c>
      <c r="AC32" s="44">
        <f>SUM($D32:N32)</f>
        <v>620408</v>
      </c>
      <c r="AD32" s="44">
        <f>SUM($D32:O32)</f>
        <v>674912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+RBW!D$114</f>
        <v>3</v>
      </c>
      <c r="E33" s="44">
        <f>+RBW!E$114</f>
        <v>1</v>
      </c>
      <c r="F33" s="44">
        <f>+RBW!F$114</f>
        <v>11</v>
      </c>
      <c r="G33" s="44">
        <f>+RBW!G$114</f>
        <v>9</v>
      </c>
      <c r="H33" s="44">
        <f>+RBW!H$114</f>
        <v>10</v>
      </c>
      <c r="I33" s="44">
        <f>+RBW!I$114</f>
        <v>3</v>
      </c>
      <c r="J33" s="44">
        <f>+RBW!J$114</f>
        <v>9</v>
      </c>
      <c r="K33" s="44">
        <f>+RBW!K$114</f>
        <v>8</v>
      </c>
      <c r="L33" s="44">
        <f>+RBW!L$114</f>
        <v>5</v>
      </c>
      <c r="M33" s="44">
        <f>+RBW!M$114</f>
        <v>3</v>
      </c>
      <c r="N33" s="44">
        <f>+RBW!N$114</f>
        <v>6</v>
      </c>
      <c r="O33" s="44">
        <f>+RBW!O$114</f>
        <v>8</v>
      </c>
      <c r="P33" s="44">
        <f t="shared" si="2"/>
        <v>76</v>
      </c>
      <c r="Q33" s="41"/>
      <c r="R33" s="41"/>
      <c r="S33" s="44">
        <f>SUM($D33:D33)</f>
        <v>3</v>
      </c>
      <c r="T33" s="44">
        <f>SUM($D33:E33)</f>
        <v>4</v>
      </c>
      <c r="U33" s="44">
        <f>SUM($D33:F33)</f>
        <v>15</v>
      </c>
      <c r="V33" s="44">
        <f>SUM($D33:G33)</f>
        <v>24</v>
      </c>
      <c r="W33" s="44">
        <f>SUM($D33:H33)</f>
        <v>34</v>
      </c>
      <c r="X33" s="44">
        <f>SUM($D33:I33)</f>
        <v>37</v>
      </c>
      <c r="Y33" s="44">
        <f>SUM($D33:J33)</f>
        <v>46</v>
      </c>
      <c r="Z33" s="44">
        <f>SUM($D33:K33)</f>
        <v>54</v>
      </c>
      <c r="AA33" s="44">
        <f>SUM($D33:L33)</f>
        <v>59</v>
      </c>
      <c r="AB33" s="44">
        <f>SUM($D33:M33)</f>
        <v>62</v>
      </c>
      <c r="AC33" s="44">
        <f>SUM($D33:N33)</f>
        <v>68</v>
      </c>
      <c r="AD33" s="44">
        <f>SUM($D33:O33)</f>
        <v>76</v>
      </c>
    </row>
    <row r="34" spans="1:30" s="43" customFormat="1" ht="15.1" customHeight="1">
      <c r="A34" s="63" t="s">
        <v>18</v>
      </c>
      <c r="B34" s="65" t="s">
        <v>66</v>
      </c>
      <c r="D34" s="44">
        <f>+WPB!D$114</f>
        <v>0</v>
      </c>
      <c r="E34" s="44">
        <f>+WPB!E$114</f>
        <v>0</v>
      </c>
      <c r="F34" s="44">
        <f>+WPB!F$114</f>
        <v>0</v>
      </c>
      <c r="G34" s="44">
        <f>+WPB!G$114</f>
        <v>0</v>
      </c>
      <c r="H34" s="44">
        <f>+WPB!H$114</f>
        <v>0</v>
      </c>
      <c r="I34" s="44">
        <f>+WPB!I$114</f>
        <v>0</v>
      </c>
      <c r="J34" s="44">
        <f>+WPB!J$114</f>
        <v>0</v>
      </c>
      <c r="K34" s="44">
        <f>+WPB!K$114</f>
        <v>0</v>
      </c>
      <c r="L34" s="44">
        <f>+WPB!L$114</f>
        <v>0</v>
      </c>
      <c r="M34" s="44">
        <f>+WPB!M$114</f>
        <v>0</v>
      </c>
      <c r="N34" s="44">
        <f>+WPB!N$114</f>
        <v>0</v>
      </c>
      <c r="O34" s="44">
        <f>+WPB!O$114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P35" si="3">SUM(D24:D34)</f>
        <v>442809</v>
      </c>
      <c r="E35" s="44">
        <f t="shared" si="3"/>
        <v>464366</v>
      </c>
      <c r="F35" s="44">
        <f t="shared" si="3"/>
        <v>509906</v>
      </c>
      <c r="G35" s="44">
        <f t="shared" si="3"/>
        <v>497614</v>
      </c>
      <c r="H35" s="44">
        <f t="shared" si="3"/>
        <v>479672</v>
      </c>
      <c r="I35" s="44">
        <f t="shared" si="3"/>
        <v>483452</v>
      </c>
      <c r="J35" s="44">
        <f t="shared" si="3"/>
        <v>482520</v>
      </c>
      <c r="K35" s="44">
        <f t="shared" si="3"/>
        <v>522725</v>
      </c>
      <c r="L35" s="44">
        <f t="shared" si="3"/>
        <v>565109</v>
      </c>
      <c r="M35" s="44">
        <f t="shared" si="3"/>
        <v>577317</v>
      </c>
      <c r="N35" s="44">
        <f t="shared" si="3"/>
        <v>535482</v>
      </c>
      <c r="O35" s="44">
        <f t="shared" si="3"/>
        <v>506128</v>
      </c>
      <c r="P35" s="44">
        <f t="shared" si="3"/>
        <v>6067100</v>
      </c>
      <c r="Q35" s="54"/>
      <c r="R35" s="54"/>
      <c r="S35" s="44">
        <f>SUM($D35:D35)</f>
        <v>442809</v>
      </c>
      <c r="T35" s="44">
        <f>SUM($D35:E35)</f>
        <v>907175</v>
      </c>
      <c r="U35" s="44">
        <f>SUM($D35:F35)</f>
        <v>1417081</v>
      </c>
      <c r="V35" s="44">
        <f>SUM($D35:G35)</f>
        <v>1914695</v>
      </c>
      <c r="W35" s="44">
        <f>SUM($D35:H35)</f>
        <v>2394367</v>
      </c>
      <c r="X35" s="44">
        <f>SUM($D35:I35)</f>
        <v>2877819</v>
      </c>
      <c r="Y35" s="44">
        <f>SUM($D35:J35)</f>
        <v>3360339</v>
      </c>
      <c r="Z35" s="44">
        <f>SUM($D35:K35)</f>
        <v>3883064</v>
      </c>
      <c r="AA35" s="44">
        <f>SUM($D35:L35)</f>
        <v>4448173</v>
      </c>
      <c r="AB35" s="44">
        <f>SUM($D35:M35)</f>
        <v>5025490</v>
      </c>
      <c r="AC35" s="44">
        <f>SUM($D35:N35)</f>
        <v>5560972</v>
      </c>
      <c r="AD35" s="44">
        <f>SUM($D35:O35)</f>
        <v>6067100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+AMB!D$132</f>
        <v>855</v>
      </c>
      <c r="E37" s="44">
        <f>+AMB!E$132</f>
        <v>956</v>
      </c>
      <c r="F37" s="44">
        <f>+AMB!F$132</f>
        <v>1263</v>
      </c>
      <c r="G37" s="44">
        <f>+AMB!G$132</f>
        <v>1223</v>
      </c>
      <c r="H37" s="44">
        <f>+AMB!H$132</f>
        <v>1186</v>
      </c>
      <c r="I37" s="44">
        <f>+AMB!I$132</f>
        <v>944</v>
      </c>
      <c r="J37" s="44">
        <f>+AMB!J$132</f>
        <v>968</v>
      </c>
      <c r="K37" s="44">
        <f>+AMB!K$132</f>
        <v>1115</v>
      </c>
      <c r="L37" s="44">
        <f>+AMB!L$132</f>
        <v>995</v>
      </c>
      <c r="M37" s="44">
        <f>+AMB!M$132</f>
        <v>1028</v>
      </c>
      <c r="N37" s="44">
        <f>+AMB!N$132</f>
        <v>1078</v>
      </c>
      <c r="O37" s="44">
        <f>+AMB!O$132</f>
        <v>1000</v>
      </c>
      <c r="P37" s="44">
        <f>SUM(D37:O37)</f>
        <v>12611</v>
      </c>
      <c r="Q37" s="53"/>
      <c r="R37" s="53"/>
      <c r="S37" s="44">
        <f>SUM($D37:D37)</f>
        <v>855</v>
      </c>
      <c r="T37" s="44">
        <f>SUM($D37:E37)</f>
        <v>1811</v>
      </c>
      <c r="U37" s="44">
        <f>SUM($D37:F37)</f>
        <v>3074</v>
      </c>
      <c r="V37" s="44">
        <f>SUM($D37:G37)</f>
        <v>4297</v>
      </c>
      <c r="W37" s="44">
        <f>SUM($D37:H37)</f>
        <v>5483</v>
      </c>
      <c r="X37" s="44">
        <f>SUM($D37:I37)</f>
        <v>6427</v>
      </c>
      <c r="Y37" s="44">
        <f>SUM($D37:J37)</f>
        <v>7395</v>
      </c>
      <c r="Z37" s="44">
        <f>SUM($D37:K37)</f>
        <v>8510</v>
      </c>
      <c r="AA37" s="44">
        <f>SUM($D37:L37)</f>
        <v>9505</v>
      </c>
      <c r="AB37" s="44">
        <f>SUM($D37:M37)</f>
        <v>10533</v>
      </c>
      <c r="AC37" s="44">
        <f>SUM($D37:N37)</f>
        <v>11611</v>
      </c>
      <c r="AD37" s="44">
        <f>SUM($D37:O37)</f>
        <v>12611</v>
      </c>
    </row>
    <row r="38" spans="1:30" s="43" customFormat="1" ht="15.1" customHeight="1">
      <c r="A38" s="63" t="s">
        <v>10</v>
      </c>
      <c r="B38" s="65" t="s">
        <v>8</v>
      </c>
      <c r="D38" s="44">
        <f>+BWB!D$132</f>
        <v>364</v>
      </c>
      <c r="E38" s="44">
        <f>+BWB!E$132</f>
        <v>387</v>
      </c>
      <c r="F38" s="44">
        <f>+BWB!F$132</f>
        <v>400</v>
      </c>
      <c r="G38" s="44">
        <f>+BWB!G$132</f>
        <v>523</v>
      </c>
      <c r="H38" s="44">
        <f>+BWB!H$132</f>
        <v>675</v>
      </c>
      <c r="I38" s="44">
        <f>+BWB!I$132</f>
        <v>593</v>
      </c>
      <c r="J38" s="44">
        <f>+BWB!J$132</f>
        <v>557</v>
      </c>
      <c r="K38" s="44">
        <f>+BWB!K$132</f>
        <v>603</v>
      </c>
      <c r="L38" s="44">
        <f>+BWB!L$132</f>
        <v>560</v>
      </c>
      <c r="M38" s="44">
        <f>+BWB!M$132</f>
        <v>689</v>
      </c>
      <c r="N38" s="44">
        <f>+BWB!N$132</f>
        <v>575</v>
      </c>
      <c r="O38" s="44">
        <f>+BWB!O$132</f>
        <v>381</v>
      </c>
      <c r="P38" s="44">
        <f t="shared" ref="P38:P47" si="4">SUM(D38:O38)</f>
        <v>6307</v>
      </c>
      <c r="Q38" s="54"/>
      <c r="R38" s="54"/>
      <c r="S38" s="44">
        <f>SUM($D38:D38)</f>
        <v>364</v>
      </c>
      <c r="T38" s="44">
        <f>SUM($D38:E38)</f>
        <v>751</v>
      </c>
      <c r="U38" s="44">
        <f>SUM($D38:F38)</f>
        <v>1151</v>
      </c>
      <c r="V38" s="44">
        <f>SUM($D38:G38)</f>
        <v>1674</v>
      </c>
      <c r="W38" s="44">
        <f>SUM($D38:H38)</f>
        <v>2349</v>
      </c>
      <c r="X38" s="44">
        <f>SUM($D38:I38)</f>
        <v>2942</v>
      </c>
      <c r="Y38" s="44">
        <f>SUM($D38:J38)</f>
        <v>3499</v>
      </c>
      <c r="Z38" s="44">
        <f>SUM($D38:K38)</f>
        <v>4102</v>
      </c>
      <c r="AA38" s="44">
        <f>SUM($D38:L38)</f>
        <v>4662</v>
      </c>
      <c r="AB38" s="44">
        <f>SUM($D38:M38)</f>
        <v>5351</v>
      </c>
      <c r="AC38" s="44">
        <f>SUM($D38:N38)</f>
        <v>5926</v>
      </c>
      <c r="AD38" s="44">
        <f>SUM($D38:O38)</f>
        <v>6307</v>
      </c>
    </row>
    <row r="39" spans="1:30" s="43" customFormat="1" ht="15.1" customHeight="1">
      <c r="A39" s="63" t="s">
        <v>11</v>
      </c>
      <c r="B39" s="65" t="s">
        <v>8</v>
      </c>
      <c r="D39" s="44">
        <f>+DWT!D$132</f>
        <v>4812</v>
      </c>
      <c r="E39" s="44">
        <f>+DWT!E$132</f>
        <v>4189</v>
      </c>
      <c r="F39" s="44">
        <f>+DWT!F$132</f>
        <v>4361</v>
      </c>
      <c r="G39" s="44">
        <f>+DWT!G$132</f>
        <v>5161</v>
      </c>
      <c r="H39" s="44">
        <f>+DWT!H$132</f>
        <v>4696</v>
      </c>
      <c r="I39" s="44">
        <f>+DWT!I$132</f>
        <v>4272</v>
      </c>
      <c r="J39" s="44">
        <f>+DWT!J$132</f>
        <v>4516</v>
      </c>
      <c r="K39" s="44">
        <f>+DWT!K$132</f>
        <v>4329</v>
      </c>
      <c r="L39" s="44">
        <f>+DWT!L$132</f>
        <v>4220</v>
      </c>
      <c r="M39" s="44">
        <f>+DWT!M$132</f>
        <v>4422</v>
      </c>
      <c r="N39" s="44">
        <f>+DWT!N$132</f>
        <v>4166</v>
      </c>
      <c r="O39" s="44">
        <f>+DWT!O$132</f>
        <v>3984</v>
      </c>
      <c r="P39" s="44">
        <f t="shared" si="4"/>
        <v>53128</v>
      </c>
      <c r="Q39" s="54"/>
      <c r="R39" s="54"/>
      <c r="S39" s="44">
        <f>SUM($D39:D39)</f>
        <v>4812</v>
      </c>
      <c r="T39" s="44">
        <f>SUM($D39:E39)</f>
        <v>9001</v>
      </c>
      <c r="U39" s="44">
        <f>SUM($D39:F39)</f>
        <v>13362</v>
      </c>
      <c r="V39" s="44">
        <f>SUM($D39:G39)</f>
        <v>18523</v>
      </c>
      <c r="W39" s="44">
        <f>SUM($D39:H39)</f>
        <v>23219</v>
      </c>
      <c r="X39" s="44">
        <f>SUM($D39:I39)</f>
        <v>27491</v>
      </c>
      <c r="Y39" s="44">
        <f>SUM($D39:J39)</f>
        <v>32007</v>
      </c>
      <c r="Z39" s="44">
        <f>SUM($D39:K39)</f>
        <v>36336</v>
      </c>
      <c r="AA39" s="44">
        <f>SUM($D39:L39)</f>
        <v>40556</v>
      </c>
      <c r="AB39" s="44">
        <f>SUM($D39:M39)</f>
        <v>44978</v>
      </c>
      <c r="AC39" s="44">
        <f>SUM($D39:N39)</f>
        <v>49144</v>
      </c>
      <c r="AD39" s="44">
        <f>SUM($D39:O39)</f>
        <v>53128</v>
      </c>
    </row>
    <row r="40" spans="1:30" s="43" customFormat="1" ht="15.1" customHeight="1">
      <c r="A40" s="63" t="s">
        <v>13</v>
      </c>
      <c r="B40" s="65" t="s">
        <v>8</v>
      </c>
      <c r="D40" s="44">
        <f>+OGB!D$132</f>
        <v>19</v>
      </c>
      <c r="E40" s="44">
        <f>+OGB!E$132</f>
        <v>13</v>
      </c>
      <c r="F40" s="44">
        <f>+OGB!F$132</f>
        <v>19</v>
      </c>
      <c r="G40" s="44">
        <f>+OGB!G$132</f>
        <v>30</v>
      </c>
      <c r="H40" s="44">
        <f>+OGB!H$132</f>
        <v>80</v>
      </c>
      <c r="I40" s="44">
        <f>+OGB!I$132</f>
        <v>89</v>
      </c>
      <c r="J40" s="44">
        <f>+OGB!J$132</f>
        <v>38</v>
      </c>
      <c r="K40" s="44">
        <f>+OGB!K$132</f>
        <v>22</v>
      </c>
      <c r="L40" s="44">
        <f>+OGB!L$132</f>
        <v>26</v>
      </c>
      <c r="M40" s="44">
        <f>+OGB!M$132</f>
        <v>20</v>
      </c>
      <c r="N40" s="44">
        <f>+OGB!N$132</f>
        <v>36</v>
      </c>
      <c r="O40" s="44">
        <f>+OGB!O$132</f>
        <v>16</v>
      </c>
      <c r="P40" s="44">
        <f t="shared" si="4"/>
        <v>408</v>
      </c>
      <c r="Q40" s="54"/>
      <c r="R40" s="54"/>
      <c r="S40" s="44">
        <f>SUM($D40:D40)</f>
        <v>19</v>
      </c>
      <c r="T40" s="44">
        <f>SUM($D40:E40)</f>
        <v>32</v>
      </c>
      <c r="U40" s="44">
        <f>SUM($D40:F40)</f>
        <v>51</v>
      </c>
      <c r="V40" s="44">
        <f>SUM($D40:G40)</f>
        <v>81</v>
      </c>
      <c r="W40" s="44">
        <f>SUM($D40:H40)</f>
        <v>161</v>
      </c>
      <c r="X40" s="44">
        <f>SUM($D40:I40)</f>
        <v>250</v>
      </c>
      <c r="Y40" s="44">
        <f>SUM($D40:J40)</f>
        <v>288</v>
      </c>
      <c r="Z40" s="44">
        <f>SUM($D40:K40)</f>
        <v>310</v>
      </c>
      <c r="AA40" s="44">
        <f>SUM($D40:L40)</f>
        <v>336</v>
      </c>
      <c r="AB40" s="44">
        <f>SUM($D40:M40)</f>
        <v>356</v>
      </c>
      <c r="AC40" s="44">
        <f>SUM($D40:N40)</f>
        <v>392</v>
      </c>
      <c r="AD40" s="44">
        <f>SUM($D40:O40)</f>
        <v>408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+PB!D$132</f>
        <v>2396</v>
      </c>
      <c r="E41" s="44">
        <f>+PB!E$132</f>
        <v>2166</v>
      </c>
      <c r="F41" s="44">
        <f>+PB!F$132</f>
        <v>2368</v>
      </c>
      <c r="G41" s="44">
        <f>+PB!G$132</f>
        <v>2264</v>
      </c>
      <c r="H41" s="44">
        <f>+PB!H$132</f>
        <v>2472</v>
      </c>
      <c r="I41" s="44">
        <f>+PB!I$132</f>
        <v>1862</v>
      </c>
      <c r="J41" s="44">
        <f>+PB!J$132</f>
        <v>2426</v>
      </c>
      <c r="K41" s="44">
        <f>+PB!K$132</f>
        <v>2654</v>
      </c>
      <c r="L41" s="44">
        <f>+PB!L$132</f>
        <v>2504</v>
      </c>
      <c r="M41" s="44">
        <f>+PB!M$132</f>
        <v>2370</v>
      </c>
      <c r="N41" s="44">
        <f>+PB!N$132</f>
        <v>2598</v>
      </c>
      <c r="O41" s="44">
        <f>+PB!O$132</f>
        <v>2062</v>
      </c>
      <c r="P41" s="44">
        <f t="shared" si="4"/>
        <v>28142</v>
      </c>
      <c r="Q41" s="41"/>
      <c r="R41" s="41"/>
      <c r="S41" s="44">
        <f>SUM($D41:D41)</f>
        <v>2396</v>
      </c>
      <c r="T41" s="44">
        <f>SUM($D41:E41)</f>
        <v>4562</v>
      </c>
      <c r="U41" s="44">
        <f>SUM($D41:F41)</f>
        <v>6930</v>
      </c>
      <c r="V41" s="44">
        <f>SUM($D41:G41)</f>
        <v>9194</v>
      </c>
      <c r="W41" s="44">
        <f>SUM($D41:H41)</f>
        <v>11666</v>
      </c>
      <c r="X41" s="44">
        <f>SUM($D41:I41)</f>
        <v>13528</v>
      </c>
      <c r="Y41" s="44">
        <f>SUM($D41:J41)</f>
        <v>15954</v>
      </c>
      <c r="Z41" s="44">
        <f>SUM($D41:K41)</f>
        <v>18608</v>
      </c>
      <c r="AA41" s="44">
        <f>SUM($D41:L41)</f>
        <v>21112</v>
      </c>
      <c r="AB41" s="44">
        <f>SUM($D41:M41)</f>
        <v>23482</v>
      </c>
      <c r="AC41" s="44">
        <f>SUM($D41:N41)</f>
        <v>26080</v>
      </c>
      <c r="AD41" s="44">
        <f>SUM($D41:O41)</f>
        <v>28142</v>
      </c>
    </row>
    <row r="42" spans="1:30" s="43" customFormat="1" ht="15.1" customHeight="1">
      <c r="A42" s="63" t="s">
        <v>75</v>
      </c>
      <c r="B42" s="65" t="s">
        <v>8</v>
      </c>
      <c r="D42" s="44">
        <f>+IBA!D$132</f>
        <v>1142</v>
      </c>
      <c r="E42" s="44">
        <f>+IBA!E$132</f>
        <v>1290</v>
      </c>
      <c r="F42" s="44">
        <f>+IBA!F$132</f>
        <v>1389</v>
      </c>
      <c r="G42" s="44">
        <f>+IBA!G$132</f>
        <v>1035</v>
      </c>
      <c r="H42" s="44">
        <f>+IBA!H$132</f>
        <v>4165</v>
      </c>
      <c r="I42" s="44">
        <f>+IBA!I$132</f>
        <v>5980</v>
      </c>
      <c r="J42" s="44">
        <f>+IBA!J$132</f>
        <v>7732</v>
      </c>
      <c r="K42" s="44">
        <f>+IBA!K$132</f>
        <v>9100</v>
      </c>
      <c r="L42" s="44">
        <f>+IBA!L$132</f>
        <v>5939</v>
      </c>
      <c r="M42" s="44">
        <f>+IBA!M$132</f>
        <v>2839</v>
      </c>
      <c r="N42" s="44">
        <f>+IBA!N$132</f>
        <v>1165</v>
      </c>
      <c r="O42" s="44">
        <f>+IBA!O$132</f>
        <v>847</v>
      </c>
      <c r="P42" s="44">
        <f t="shared" si="4"/>
        <v>42623</v>
      </c>
      <c r="Q42" s="53"/>
      <c r="R42" s="53"/>
      <c r="S42" s="44">
        <f>SUM($D42:D42)</f>
        <v>1142</v>
      </c>
      <c r="T42" s="44">
        <f>SUM($D42:E42)</f>
        <v>2432</v>
      </c>
      <c r="U42" s="44">
        <f>SUM($D42:F42)</f>
        <v>3821</v>
      </c>
      <c r="V42" s="44">
        <f>SUM($D42:G42)</f>
        <v>4856</v>
      </c>
      <c r="W42" s="44">
        <f>SUM($D42:H42)</f>
        <v>9021</v>
      </c>
      <c r="X42" s="44">
        <f>SUM($D42:I42)</f>
        <v>15001</v>
      </c>
      <c r="Y42" s="44">
        <f>SUM($D42:J42)</f>
        <v>22733</v>
      </c>
      <c r="Z42" s="44">
        <f>SUM($D42:K42)</f>
        <v>31833</v>
      </c>
      <c r="AA42" s="44">
        <f>SUM($D42:L42)</f>
        <v>37772</v>
      </c>
      <c r="AB42" s="44">
        <f>SUM($D42:M42)</f>
        <v>40611</v>
      </c>
      <c r="AC42" s="44">
        <f>SUM($D42:N42)</f>
        <v>41776</v>
      </c>
      <c r="AD42" s="44">
        <f>SUM($D42:O42)</f>
        <v>42623</v>
      </c>
    </row>
    <row r="43" spans="1:30" s="43" customFormat="1" ht="15.1" customHeight="1">
      <c r="A43" s="63" t="s">
        <v>16</v>
      </c>
      <c r="B43" s="65" t="s">
        <v>8</v>
      </c>
      <c r="D43" s="44">
        <f>+SIBC!D$132</f>
        <v>0</v>
      </c>
      <c r="E43" s="44">
        <f>+SIBC!E$132</f>
        <v>0</v>
      </c>
      <c r="F43" s="44">
        <f>+SIBC!F$132</f>
        <v>0</v>
      </c>
      <c r="G43" s="44">
        <f>+SIBC!G$132</f>
        <v>0</v>
      </c>
      <c r="H43" s="44">
        <f>+SIBC!H$132</f>
        <v>0</v>
      </c>
      <c r="I43" s="44">
        <f>+SIBC!I$132</f>
        <v>0</v>
      </c>
      <c r="J43" s="44">
        <f>+SIBC!J$132</f>
        <v>0</v>
      </c>
      <c r="K43" s="44">
        <f>+SIBC!K$132</f>
        <v>0</v>
      </c>
      <c r="L43" s="44">
        <f>+SIBC!L$132</f>
        <v>0</v>
      </c>
      <c r="M43" s="44">
        <f>+SIBC!M$132</f>
        <v>0</v>
      </c>
      <c r="N43" s="44">
        <f>+SIBC!N$132</f>
        <v>0</v>
      </c>
      <c r="O43" s="44">
        <f>+SIBC!O$132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+TIBA!D$132</f>
        <v>0</v>
      </c>
      <c r="E44" s="44">
        <f>+TIBA!E$132</f>
        <v>0</v>
      </c>
      <c r="F44" s="44">
        <f>+TIBA!F$132</f>
        <v>0</v>
      </c>
      <c r="G44" s="44">
        <f>+TIBA!G$132</f>
        <v>0</v>
      </c>
      <c r="H44" s="44">
        <f>+TIBA!H$132</f>
        <v>0</v>
      </c>
      <c r="I44" s="44">
        <f>+TIBA!I$132</f>
        <v>0</v>
      </c>
      <c r="J44" s="44">
        <f>+TIBA!J$132</f>
        <v>0</v>
      </c>
      <c r="K44" s="44">
        <f>+TIBA!K$132</f>
        <v>0</v>
      </c>
      <c r="L44" s="44">
        <f>+TIBA!L$132</f>
        <v>0</v>
      </c>
      <c r="M44" s="44">
        <f>+TIBA!M$132</f>
        <v>0</v>
      </c>
      <c r="N44" s="44">
        <f>+TIBA!N$132</f>
        <v>0</v>
      </c>
      <c r="O44" s="44">
        <f>+TIBA!O$132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+LQB!D$132</f>
        <v>334</v>
      </c>
      <c r="E45" s="44">
        <f>+LQB!E$132</f>
        <v>364</v>
      </c>
      <c r="F45" s="44">
        <f>+LQB!F$132</f>
        <v>418</v>
      </c>
      <c r="G45" s="44">
        <f>+LQB!G$132</f>
        <v>582</v>
      </c>
      <c r="H45" s="44">
        <f>+LQB!H$132</f>
        <v>660</v>
      </c>
      <c r="I45" s="44">
        <f>+LQB!I$132</f>
        <v>382</v>
      </c>
      <c r="J45" s="44">
        <f>+LQB!J$132</f>
        <v>458</v>
      </c>
      <c r="K45" s="44">
        <f>+LQB!K$132</f>
        <v>428</v>
      </c>
      <c r="L45" s="44">
        <f>+LQB!L$132</f>
        <v>414</v>
      </c>
      <c r="M45" s="44">
        <f>+LQB!M$132</f>
        <v>426</v>
      </c>
      <c r="N45" s="44">
        <f>+LQB!N$132</f>
        <v>490</v>
      </c>
      <c r="O45" s="44">
        <f>+LQB!O$132</f>
        <v>320</v>
      </c>
      <c r="P45" s="44">
        <f t="shared" si="4"/>
        <v>5276</v>
      </c>
      <c r="Q45" s="54"/>
      <c r="R45" s="54"/>
      <c r="S45" s="44">
        <f>SUM($D45:D45)</f>
        <v>334</v>
      </c>
      <c r="T45" s="44">
        <f>SUM($D45:E45)</f>
        <v>698</v>
      </c>
      <c r="U45" s="44">
        <f>SUM($D45:F45)</f>
        <v>1116</v>
      </c>
      <c r="V45" s="44">
        <f>SUM($D45:G45)</f>
        <v>1698</v>
      </c>
      <c r="W45" s="44">
        <f>SUM($D45:H45)</f>
        <v>2358</v>
      </c>
      <c r="X45" s="44">
        <f>SUM($D45:I45)</f>
        <v>2740</v>
      </c>
      <c r="Y45" s="44">
        <f>SUM($D45:J45)</f>
        <v>3198</v>
      </c>
      <c r="Z45" s="44">
        <f>SUM($D45:K45)</f>
        <v>3626</v>
      </c>
      <c r="AA45" s="44">
        <f>SUM($D45:L45)</f>
        <v>4040</v>
      </c>
      <c r="AB45" s="44">
        <f>SUM($D45:M45)</f>
        <v>4466</v>
      </c>
      <c r="AC45" s="44">
        <f>SUM($D45:N45)</f>
        <v>4956</v>
      </c>
      <c r="AD45" s="44">
        <f>SUM($D45:O45)</f>
        <v>5276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+RBW!D$132</f>
        <v>818</v>
      </c>
      <c r="E46" s="44">
        <f>+RBW!E$132</f>
        <v>694</v>
      </c>
      <c r="F46" s="44">
        <f>+RBW!F$132</f>
        <v>996</v>
      </c>
      <c r="G46" s="44">
        <f>+RBW!G$132</f>
        <v>1664</v>
      </c>
      <c r="H46" s="44">
        <f>+RBW!H$132</f>
        <v>2858</v>
      </c>
      <c r="I46" s="44">
        <f>+RBW!I$132</f>
        <v>2886</v>
      </c>
      <c r="J46" s="44">
        <f>+RBW!J$132</f>
        <v>3526</v>
      </c>
      <c r="K46" s="44">
        <f>+RBW!K$132</f>
        <v>1472</v>
      </c>
      <c r="L46" s="44">
        <f>+RBW!L$132</f>
        <v>3628</v>
      </c>
      <c r="M46" s="44">
        <f>+RBW!M$132</f>
        <v>2758</v>
      </c>
      <c r="N46" s="44">
        <f>+RBW!N$132</f>
        <v>1342</v>
      </c>
      <c r="O46" s="44">
        <f>+RBW!O$132</f>
        <v>1040</v>
      </c>
      <c r="P46" s="44">
        <f t="shared" si="4"/>
        <v>23682</v>
      </c>
      <c r="Q46" s="41"/>
      <c r="R46" s="41"/>
      <c r="S46" s="44">
        <f>SUM($D46:D46)</f>
        <v>818</v>
      </c>
      <c r="T46" s="44">
        <f>SUM($D46:E46)</f>
        <v>1512</v>
      </c>
      <c r="U46" s="44">
        <f>SUM($D46:F46)</f>
        <v>2508</v>
      </c>
      <c r="V46" s="44">
        <f>SUM($D46:G46)</f>
        <v>4172</v>
      </c>
      <c r="W46" s="44">
        <f>SUM($D46:H46)</f>
        <v>7030</v>
      </c>
      <c r="X46" s="44">
        <f>SUM($D46:I46)</f>
        <v>9916</v>
      </c>
      <c r="Y46" s="44">
        <f>SUM($D46:J46)</f>
        <v>13442</v>
      </c>
      <c r="Z46" s="44">
        <f>SUM($D46:K46)</f>
        <v>14914</v>
      </c>
      <c r="AA46" s="44">
        <f>SUM($D46:L46)</f>
        <v>18542</v>
      </c>
      <c r="AB46" s="44">
        <f>SUM($D46:M46)</f>
        <v>21300</v>
      </c>
      <c r="AC46" s="44">
        <f>SUM($D46:N46)</f>
        <v>22642</v>
      </c>
      <c r="AD46" s="44">
        <f>SUM($D46:O46)</f>
        <v>23682</v>
      </c>
    </row>
    <row r="47" spans="1:30" s="43" customFormat="1" ht="15.1" customHeight="1">
      <c r="A47" s="63" t="s">
        <v>18</v>
      </c>
      <c r="B47" s="65" t="s">
        <v>8</v>
      </c>
      <c r="D47" s="44">
        <f>+WPB!D$132</f>
        <v>0</v>
      </c>
      <c r="E47" s="44">
        <f>+WPB!E$132</f>
        <v>0</v>
      </c>
      <c r="F47" s="44">
        <f>+WPB!F$132</f>
        <v>0</v>
      </c>
      <c r="G47" s="44">
        <f>+WPB!G$132</f>
        <v>0</v>
      </c>
      <c r="H47" s="44">
        <f>+WPB!H$132</f>
        <v>0</v>
      </c>
      <c r="I47" s="44">
        <f>+WPB!I$132</f>
        <v>0</v>
      </c>
      <c r="J47" s="44">
        <f>+WPB!J$132</f>
        <v>0</v>
      </c>
      <c r="K47" s="44">
        <f>+WPB!K$132</f>
        <v>0</v>
      </c>
      <c r="L47" s="44">
        <f>+WPB!L$132</f>
        <v>0</v>
      </c>
      <c r="M47" s="44">
        <f>+WPB!M$132</f>
        <v>0</v>
      </c>
      <c r="N47" s="44">
        <f>+WPB!N$132</f>
        <v>0</v>
      </c>
      <c r="O47" s="44">
        <f>+WPB!O$132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10740</v>
      </c>
      <c r="E48" s="44">
        <f t="shared" si="5"/>
        <v>10059</v>
      </c>
      <c r="F48" s="44">
        <f t="shared" si="5"/>
        <v>11214</v>
      </c>
      <c r="G48" s="44">
        <f t="shared" si="5"/>
        <v>12482</v>
      </c>
      <c r="H48" s="44">
        <f t="shared" si="5"/>
        <v>16792</v>
      </c>
      <c r="I48" s="44">
        <f t="shared" si="5"/>
        <v>17008</v>
      </c>
      <c r="J48" s="44">
        <f t="shared" si="5"/>
        <v>20221</v>
      </c>
      <c r="K48" s="44">
        <f t="shared" si="5"/>
        <v>19723</v>
      </c>
      <c r="L48" s="44">
        <f t="shared" si="5"/>
        <v>18286</v>
      </c>
      <c r="M48" s="44">
        <f t="shared" si="5"/>
        <v>14552</v>
      </c>
      <c r="N48" s="44">
        <f t="shared" si="5"/>
        <v>11450</v>
      </c>
      <c r="O48" s="44">
        <f t="shared" si="5"/>
        <v>9650</v>
      </c>
      <c r="P48" s="44">
        <f t="shared" si="5"/>
        <v>172177</v>
      </c>
      <c r="Q48" s="54"/>
      <c r="R48" s="54"/>
      <c r="S48" s="44">
        <f>SUM($D48:D48)</f>
        <v>10740</v>
      </c>
      <c r="T48" s="44">
        <f>SUM($D48:E48)</f>
        <v>20799</v>
      </c>
      <c r="U48" s="44">
        <f>SUM($D48:F48)</f>
        <v>32013</v>
      </c>
      <c r="V48" s="44">
        <f>SUM($D48:G48)</f>
        <v>44495</v>
      </c>
      <c r="W48" s="44">
        <f>SUM($D48:H48)</f>
        <v>61287</v>
      </c>
      <c r="X48" s="44">
        <f>SUM($D48:I48)</f>
        <v>78295</v>
      </c>
      <c r="Y48" s="44">
        <f>SUM($D48:J48)</f>
        <v>98516</v>
      </c>
      <c r="Z48" s="44">
        <f>SUM($D48:K48)</f>
        <v>118239</v>
      </c>
      <c r="AA48" s="44">
        <f>SUM($D48:L48)</f>
        <v>136525</v>
      </c>
      <c r="AB48" s="44">
        <f>SUM($D48:M48)</f>
        <v>151077</v>
      </c>
      <c r="AC48" s="44">
        <f>SUM($D48:N48)</f>
        <v>162527</v>
      </c>
      <c r="AD48" s="44">
        <f>SUM($D48:O48)</f>
        <v>172177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 t="shared" ref="D50:D60" si="6">SUM(D11+D24+D37)</f>
        <v>461198</v>
      </c>
      <c r="E50" s="44">
        <f t="shared" ref="E50:O50" si="7">SUM(E11+E24+E37)</f>
        <v>474288</v>
      </c>
      <c r="F50" s="44">
        <f t="shared" si="7"/>
        <v>561287</v>
      </c>
      <c r="G50" s="44">
        <f t="shared" si="7"/>
        <v>539344</v>
      </c>
      <c r="H50" s="44">
        <f t="shared" si="7"/>
        <v>538847</v>
      </c>
      <c r="I50" s="44">
        <f t="shared" si="7"/>
        <v>506176</v>
      </c>
      <c r="J50" s="44">
        <f t="shared" si="7"/>
        <v>546235</v>
      </c>
      <c r="K50" s="44">
        <f t="shared" si="7"/>
        <v>603001</v>
      </c>
      <c r="L50" s="44">
        <f t="shared" si="7"/>
        <v>583343</v>
      </c>
      <c r="M50" s="44">
        <f t="shared" si="7"/>
        <v>592985</v>
      </c>
      <c r="N50" s="44">
        <f t="shared" si="7"/>
        <v>548593</v>
      </c>
      <c r="O50" s="44">
        <f t="shared" si="7"/>
        <v>539323</v>
      </c>
      <c r="P50" s="44">
        <f>SUM(D50:O50)</f>
        <v>6494620</v>
      </c>
      <c r="Q50" s="53"/>
      <c r="R50" s="53"/>
      <c r="S50" s="44">
        <f>SUM($D50:D50)</f>
        <v>461198</v>
      </c>
      <c r="T50" s="44">
        <f>SUM($D50:E50)</f>
        <v>935486</v>
      </c>
      <c r="U50" s="44">
        <f>SUM($D50:F50)</f>
        <v>1496773</v>
      </c>
      <c r="V50" s="44">
        <f>SUM($D50:G50)</f>
        <v>2036117</v>
      </c>
      <c r="W50" s="44">
        <f>SUM($D50:H50)</f>
        <v>2574964</v>
      </c>
      <c r="X50" s="44">
        <f>SUM($D50:I50)</f>
        <v>3081140</v>
      </c>
      <c r="Y50" s="44">
        <f>SUM($D50:J50)</f>
        <v>3627375</v>
      </c>
      <c r="Z50" s="44">
        <f>SUM($D50:K50)</f>
        <v>4230376</v>
      </c>
      <c r="AA50" s="44">
        <f>SUM($D50:L50)</f>
        <v>4813719</v>
      </c>
      <c r="AB50" s="44">
        <f>SUM($D50:M50)</f>
        <v>5406704</v>
      </c>
      <c r="AC50" s="44">
        <f>SUM($D50:N50)</f>
        <v>5955297</v>
      </c>
      <c r="AD50" s="44">
        <f>SUM($D50:O50)</f>
        <v>6494620</v>
      </c>
    </row>
    <row r="51" spans="1:30" s="43" customFormat="1" ht="15.1" customHeight="1">
      <c r="A51" s="63" t="s">
        <v>10</v>
      </c>
      <c r="B51" s="66" t="s">
        <v>67</v>
      </c>
      <c r="D51" s="44">
        <f t="shared" si="6"/>
        <v>287546</v>
      </c>
      <c r="E51" s="44">
        <f t="shared" ref="E51:O51" si="8">SUM(E12+E25+E38)</f>
        <v>284423</v>
      </c>
      <c r="F51" s="44">
        <f t="shared" si="8"/>
        <v>342158</v>
      </c>
      <c r="G51" s="44">
        <f t="shared" si="8"/>
        <v>347141</v>
      </c>
      <c r="H51" s="44">
        <f t="shared" si="8"/>
        <v>390363</v>
      </c>
      <c r="I51" s="44">
        <f t="shared" si="8"/>
        <v>379449</v>
      </c>
      <c r="J51" s="44">
        <f t="shared" si="8"/>
        <v>441119</v>
      </c>
      <c r="K51" s="44">
        <f t="shared" si="8"/>
        <v>463316</v>
      </c>
      <c r="L51" s="44">
        <f t="shared" si="8"/>
        <v>401323</v>
      </c>
      <c r="M51" s="44">
        <f t="shared" si="8"/>
        <v>403670</v>
      </c>
      <c r="N51" s="44">
        <f t="shared" si="8"/>
        <v>379342</v>
      </c>
      <c r="O51" s="44">
        <f t="shared" si="8"/>
        <v>361023</v>
      </c>
      <c r="P51" s="44">
        <f t="shared" ref="P51:P60" si="9">SUM(D51:O51)</f>
        <v>4480873</v>
      </c>
      <c r="Q51" s="54"/>
      <c r="R51" s="54"/>
      <c r="S51" s="44">
        <f>SUM($D51:D51)</f>
        <v>287546</v>
      </c>
      <c r="T51" s="44">
        <f>SUM($D51:E51)</f>
        <v>571969</v>
      </c>
      <c r="U51" s="44">
        <f>SUM($D51:F51)</f>
        <v>914127</v>
      </c>
      <c r="V51" s="44">
        <f>SUM($D51:G51)</f>
        <v>1261268</v>
      </c>
      <c r="W51" s="44">
        <f>SUM($D51:H51)</f>
        <v>1651631</v>
      </c>
      <c r="X51" s="44">
        <f>SUM($D51:I51)</f>
        <v>2031080</v>
      </c>
      <c r="Y51" s="44">
        <f>SUM($D51:J51)</f>
        <v>2472199</v>
      </c>
      <c r="Z51" s="44">
        <f>SUM($D51:K51)</f>
        <v>2935515</v>
      </c>
      <c r="AA51" s="44">
        <f>SUM($D51:L51)</f>
        <v>3336838</v>
      </c>
      <c r="AB51" s="44">
        <f>SUM($D51:M51)</f>
        <v>3740508</v>
      </c>
      <c r="AC51" s="44">
        <f>SUM($D51:N51)</f>
        <v>4119850</v>
      </c>
      <c r="AD51" s="44">
        <f>SUM($D51:O51)</f>
        <v>4480873</v>
      </c>
    </row>
    <row r="52" spans="1:30" s="43" customFormat="1" ht="15.1" customHeight="1">
      <c r="A52" s="63" t="s">
        <v>11</v>
      </c>
      <c r="B52" s="66" t="s">
        <v>67</v>
      </c>
      <c r="D52" s="44">
        <f t="shared" si="6"/>
        <v>348809</v>
      </c>
      <c r="E52" s="44">
        <f t="shared" ref="E52:O52" si="10">SUM(E13+E26+E39)</f>
        <v>332358</v>
      </c>
      <c r="F52" s="44">
        <f t="shared" si="10"/>
        <v>368698</v>
      </c>
      <c r="G52" s="44">
        <f t="shared" si="10"/>
        <v>362081</v>
      </c>
      <c r="H52" s="44">
        <f t="shared" si="10"/>
        <v>363209</v>
      </c>
      <c r="I52" s="44">
        <f t="shared" si="10"/>
        <v>315177</v>
      </c>
      <c r="J52" s="44">
        <f t="shared" si="10"/>
        <v>326814</v>
      </c>
      <c r="K52" s="44">
        <f t="shared" si="10"/>
        <v>332407</v>
      </c>
      <c r="L52" s="44">
        <f t="shared" si="10"/>
        <v>315996</v>
      </c>
      <c r="M52" s="44">
        <f t="shared" si="10"/>
        <v>318151</v>
      </c>
      <c r="N52" s="44">
        <f t="shared" si="10"/>
        <v>307461</v>
      </c>
      <c r="O52" s="44">
        <f t="shared" si="10"/>
        <v>310949</v>
      </c>
      <c r="P52" s="44">
        <f t="shared" si="9"/>
        <v>4002110</v>
      </c>
      <c r="Q52" s="54"/>
      <c r="R52" s="54"/>
      <c r="S52" s="44">
        <f>SUM($D52:D52)</f>
        <v>348809</v>
      </c>
      <c r="T52" s="44">
        <f>SUM($D52:E52)</f>
        <v>681167</v>
      </c>
      <c r="U52" s="44">
        <f>SUM($D52:F52)</f>
        <v>1049865</v>
      </c>
      <c r="V52" s="44">
        <f>SUM($D52:G52)</f>
        <v>1411946</v>
      </c>
      <c r="W52" s="44">
        <f>SUM($D52:H52)</f>
        <v>1775155</v>
      </c>
      <c r="X52" s="44">
        <f>SUM($D52:I52)</f>
        <v>2090332</v>
      </c>
      <c r="Y52" s="44">
        <f>SUM($D52:J52)</f>
        <v>2417146</v>
      </c>
      <c r="Z52" s="44">
        <f>SUM($D52:K52)</f>
        <v>2749553</v>
      </c>
      <c r="AA52" s="44">
        <f>SUM($D52:L52)</f>
        <v>3065549</v>
      </c>
      <c r="AB52" s="44">
        <f>SUM($D52:M52)</f>
        <v>3383700</v>
      </c>
      <c r="AC52" s="44">
        <f>SUM($D52:N52)</f>
        <v>3691161</v>
      </c>
      <c r="AD52" s="44">
        <f>SUM($D52:O52)</f>
        <v>4002110</v>
      </c>
    </row>
    <row r="53" spans="1:30" s="43" customFormat="1" ht="15.1" customHeight="1">
      <c r="A53" s="63" t="s">
        <v>13</v>
      </c>
      <c r="B53" s="66" t="s">
        <v>67</v>
      </c>
      <c r="D53" s="44">
        <f t="shared" si="6"/>
        <v>30737</v>
      </c>
      <c r="E53" s="44">
        <f t="shared" ref="E53:O53" si="11">SUM(E14+E27+E40)</f>
        <v>31312</v>
      </c>
      <c r="F53" s="44">
        <f t="shared" si="11"/>
        <v>35479</v>
      </c>
      <c r="G53" s="44">
        <f t="shared" si="11"/>
        <v>38082</v>
      </c>
      <c r="H53" s="44">
        <f t="shared" si="11"/>
        <v>45527</v>
      </c>
      <c r="I53" s="44">
        <f t="shared" si="11"/>
        <v>66268</v>
      </c>
      <c r="J53" s="44">
        <f t="shared" si="11"/>
        <v>67005</v>
      </c>
      <c r="K53" s="44">
        <f t="shared" si="11"/>
        <v>57377</v>
      </c>
      <c r="L53" s="44">
        <f t="shared" si="11"/>
        <v>48544</v>
      </c>
      <c r="M53" s="44">
        <f t="shared" si="11"/>
        <v>48189</v>
      </c>
      <c r="N53" s="44">
        <f t="shared" si="11"/>
        <v>46297</v>
      </c>
      <c r="O53" s="44">
        <f t="shared" si="11"/>
        <v>40769</v>
      </c>
      <c r="P53" s="44">
        <f t="shared" si="9"/>
        <v>555586</v>
      </c>
      <c r="Q53" s="54"/>
      <c r="R53" s="54"/>
      <c r="S53" s="44">
        <f>SUM($D53:D53)</f>
        <v>30737</v>
      </c>
      <c r="T53" s="44">
        <f>SUM($D53:E53)</f>
        <v>62049</v>
      </c>
      <c r="U53" s="44">
        <f>SUM($D53:F53)</f>
        <v>97528</v>
      </c>
      <c r="V53" s="44">
        <f>SUM($D53:G53)</f>
        <v>135610</v>
      </c>
      <c r="W53" s="44">
        <f>SUM($D53:H53)</f>
        <v>181137</v>
      </c>
      <c r="X53" s="44">
        <f>SUM($D53:I53)</f>
        <v>247405</v>
      </c>
      <c r="Y53" s="44">
        <f>SUM($D53:J53)</f>
        <v>314410</v>
      </c>
      <c r="Z53" s="44">
        <f>SUM($D53:K53)</f>
        <v>371787</v>
      </c>
      <c r="AA53" s="44">
        <f>SUM($D53:L53)</f>
        <v>420331</v>
      </c>
      <c r="AB53" s="44">
        <f>SUM($D53:M53)</f>
        <v>468520</v>
      </c>
      <c r="AC53" s="44">
        <f>SUM($D53:N53)</f>
        <v>514817</v>
      </c>
      <c r="AD53" s="44">
        <f>SUM($D53:O53)</f>
        <v>555586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si="6"/>
        <v>382563</v>
      </c>
      <c r="E54" s="44">
        <f t="shared" ref="E54:O54" si="12">SUM(E15+E28+E41)</f>
        <v>389219</v>
      </c>
      <c r="F54" s="44">
        <f t="shared" si="12"/>
        <v>470938</v>
      </c>
      <c r="G54" s="44">
        <f t="shared" si="12"/>
        <v>452831</v>
      </c>
      <c r="H54" s="44">
        <f t="shared" si="12"/>
        <v>514337</v>
      </c>
      <c r="I54" s="44">
        <f t="shared" si="12"/>
        <v>491356</v>
      </c>
      <c r="J54" s="44">
        <f t="shared" si="12"/>
        <v>620669</v>
      </c>
      <c r="K54" s="44">
        <f t="shared" si="12"/>
        <v>663759</v>
      </c>
      <c r="L54" s="44">
        <f t="shared" si="12"/>
        <v>524724</v>
      </c>
      <c r="M54" s="44">
        <f t="shared" si="12"/>
        <v>496619</v>
      </c>
      <c r="N54" s="44">
        <f t="shared" si="12"/>
        <v>460221</v>
      </c>
      <c r="O54" s="44">
        <f t="shared" si="12"/>
        <v>440999</v>
      </c>
      <c r="P54" s="44">
        <f t="shared" si="9"/>
        <v>5908235</v>
      </c>
      <c r="Q54" s="41"/>
      <c r="R54" s="41"/>
      <c r="S54" s="44">
        <f>SUM($D54:D54)</f>
        <v>382563</v>
      </c>
      <c r="T54" s="44">
        <f>SUM($D54:E54)</f>
        <v>771782</v>
      </c>
      <c r="U54" s="44">
        <f>SUM($D54:F54)</f>
        <v>1242720</v>
      </c>
      <c r="V54" s="44">
        <f>SUM($D54:G54)</f>
        <v>1695551</v>
      </c>
      <c r="W54" s="44">
        <f>SUM($D54:H54)</f>
        <v>2209888</v>
      </c>
      <c r="X54" s="44">
        <f>SUM($D54:I54)</f>
        <v>2701244</v>
      </c>
      <c r="Y54" s="44">
        <f>SUM($D54:J54)</f>
        <v>3321913</v>
      </c>
      <c r="Z54" s="44">
        <f>SUM($D54:K54)</f>
        <v>3985672</v>
      </c>
      <c r="AA54" s="44">
        <f>SUM($D54:L54)</f>
        <v>4510396</v>
      </c>
      <c r="AB54" s="44">
        <f>SUM($D54:M54)</f>
        <v>5007015</v>
      </c>
      <c r="AC54" s="44">
        <f>SUM($D54:N54)</f>
        <v>5467236</v>
      </c>
      <c r="AD54" s="44">
        <f>SUM($D54:O54)</f>
        <v>5908235</v>
      </c>
    </row>
    <row r="55" spans="1:30" s="43" customFormat="1" ht="15.1" customHeight="1">
      <c r="A55" s="63" t="s">
        <v>75</v>
      </c>
      <c r="B55" s="66" t="s">
        <v>67</v>
      </c>
      <c r="D55" s="44">
        <f t="shared" si="6"/>
        <v>117947</v>
      </c>
      <c r="E55" s="44">
        <f t="shared" ref="E55:O55" si="13">SUM(E16+E29+E42)</f>
        <v>113342</v>
      </c>
      <c r="F55" s="44">
        <f t="shared" si="13"/>
        <v>124929</v>
      </c>
      <c r="G55" s="44">
        <f t="shared" si="13"/>
        <v>123877</v>
      </c>
      <c r="H55" s="44">
        <f t="shared" si="13"/>
        <v>140403</v>
      </c>
      <c r="I55" s="44">
        <f t="shared" si="13"/>
        <v>138277</v>
      </c>
      <c r="J55" s="44">
        <f t="shared" si="13"/>
        <v>167508</v>
      </c>
      <c r="K55" s="44">
        <f t="shared" si="13"/>
        <v>175111</v>
      </c>
      <c r="L55" s="44">
        <f t="shared" si="13"/>
        <v>154850</v>
      </c>
      <c r="M55" s="44">
        <f t="shared" si="13"/>
        <v>148827</v>
      </c>
      <c r="N55" s="44">
        <f t="shared" si="13"/>
        <v>136581</v>
      </c>
      <c r="O55" s="44">
        <f t="shared" si="13"/>
        <v>132133</v>
      </c>
      <c r="P55" s="44">
        <f t="shared" si="9"/>
        <v>1673785</v>
      </c>
      <c r="Q55" s="53"/>
      <c r="R55" s="53"/>
      <c r="S55" s="44">
        <f>SUM($D55:D55)</f>
        <v>117947</v>
      </c>
      <c r="T55" s="44">
        <f>SUM($D55:E55)</f>
        <v>231289</v>
      </c>
      <c r="U55" s="44">
        <f>SUM($D55:F55)</f>
        <v>356218</v>
      </c>
      <c r="V55" s="44">
        <f>SUM($D55:G55)</f>
        <v>480095</v>
      </c>
      <c r="W55" s="44">
        <f>SUM($D55:H55)</f>
        <v>620498</v>
      </c>
      <c r="X55" s="44">
        <f>SUM($D55:I55)</f>
        <v>758775</v>
      </c>
      <c r="Y55" s="44">
        <f>SUM($D55:J55)</f>
        <v>926283</v>
      </c>
      <c r="Z55" s="44">
        <f>SUM($D55:K55)</f>
        <v>1101394</v>
      </c>
      <c r="AA55" s="44">
        <f>SUM($D55:L55)</f>
        <v>1256244</v>
      </c>
      <c r="AB55" s="44">
        <f>SUM($D55:M55)</f>
        <v>1405071</v>
      </c>
      <c r="AC55" s="44">
        <f>SUM($D55:N55)</f>
        <v>1541652</v>
      </c>
      <c r="AD55" s="44">
        <f>SUM($D55:O55)</f>
        <v>1673785</v>
      </c>
    </row>
    <row r="56" spans="1:30" s="43" customFormat="1" ht="15.1" customHeight="1">
      <c r="A56" s="63" t="s">
        <v>16</v>
      </c>
      <c r="B56" s="66" t="s">
        <v>67</v>
      </c>
      <c r="D56" s="44">
        <f t="shared" si="6"/>
        <v>187667</v>
      </c>
      <c r="E56" s="44">
        <f t="shared" ref="E56:O56" si="14">SUM(E17+E30+E43)</f>
        <v>183101</v>
      </c>
      <c r="F56" s="44">
        <f t="shared" si="14"/>
        <v>204837</v>
      </c>
      <c r="G56" s="44">
        <f t="shared" si="14"/>
        <v>202137</v>
      </c>
      <c r="H56" s="44">
        <f t="shared" si="14"/>
        <v>230136</v>
      </c>
      <c r="I56" s="44">
        <f t="shared" si="14"/>
        <v>0</v>
      </c>
      <c r="J56" s="44">
        <f t="shared" si="14"/>
        <v>0</v>
      </c>
      <c r="K56" s="44">
        <f t="shared" si="14"/>
        <v>137482</v>
      </c>
      <c r="L56" s="44">
        <f t="shared" si="14"/>
        <v>149622</v>
      </c>
      <c r="M56" s="44">
        <f t="shared" si="14"/>
        <v>170733</v>
      </c>
      <c r="N56" s="44">
        <f t="shared" si="14"/>
        <v>172417</v>
      </c>
      <c r="O56" s="44">
        <f t="shared" si="14"/>
        <v>167261</v>
      </c>
      <c r="P56" s="44">
        <f t="shared" si="9"/>
        <v>1805393</v>
      </c>
      <c r="Q56" s="54"/>
      <c r="R56" s="54"/>
      <c r="S56" s="44">
        <f>SUM($D56:D56)</f>
        <v>187667</v>
      </c>
      <c r="T56" s="44">
        <f>SUM($D56:E56)</f>
        <v>370768</v>
      </c>
      <c r="U56" s="44">
        <f>SUM($D56:F56)</f>
        <v>575605</v>
      </c>
      <c r="V56" s="44">
        <f>SUM($D56:G56)</f>
        <v>777742</v>
      </c>
      <c r="W56" s="44">
        <f>SUM($D56:H56)</f>
        <v>1007878</v>
      </c>
      <c r="X56" s="44">
        <f>SUM($D56:I56)</f>
        <v>1007878</v>
      </c>
      <c r="Y56" s="44">
        <f>SUM($D56:J56)</f>
        <v>1007878</v>
      </c>
      <c r="Z56" s="44">
        <f>SUM($D56:K56)</f>
        <v>1145360</v>
      </c>
      <c r="AA56" s="44">
        <f>SUM($D56:L56)</f>
        <v>1294982</v>
      </c>
      <c r="AB56" s="44">
        <f>SUM($D56:M56)</f>
        <v>1465715</v>
      </c>
      <c r="AC56" s="44">
        <f>SUM($D56:N56)</f>
        <v>1638132</v>
      </c>
      <c r="AD56" s="44">
        <f>SUM($D56:O56)</f>
        <v>1805393</v>
      </c>
    </row>
    <row r="57" spans="1:30" s="43" customFormat="1" ht="15.1" customHeight="1">
      <c r="A57" s="63" t="s">
        <v>17</v>
      </c>
      <c r="B57" s="66" t="s">
        <v>67</v>
      </c>
      <c r="D57" s="44">
        <f t="shared" si="6"/>
        <v>103780</v>
      </c>
      <c r="E57" s="44">
        <f t="shared" ref="E57:O57" si="15">SUM(E18+E31+E44)</f>
        <v>105762</v>
      </c>
      <c r="F57" s="44">
        <f t="shared" si="15"/>
        <v>136728</v>
      </c>
      <c r="G57" s="44">
        <f t="shared" si="15"/>
        <v>148796</v>
      </c>
      <c r="H57" s="44">
        <f t="shared" si="15"/>
        <v>175409</v>
      </c>
      <c r="I57" s="44">
        <f t="shared" si="15"/>
        <v>179615</v>
      </c>
      <c r="J57" s="44">
        <f t="shared" si="15"/>
        <v>256683</v>
      </c>
      <c r="K57" s="44">
        <f t="shared" si="15"/>
        <v>264303</v>
      </c>
      <c r="L57" s="44">
        <f t="shared" si="15"/>
        <v>186146</v>
      </c>
      <c r="M57" s="44">
        <f t="shared" si="15"/>
        <v>165399</v>
      </c>
      <c r="N57" s="44">
        <f t="shared" si="15"/>
        <v>144342</v>
      </c>
      <c r="O57" s="44">
        <f t="shared" si="15"/>
        <v>122311</v>
      </c>
      <c r="P57" s="44">
        <f t="shared" si="9"/>
        <v>1989274</v>
      </c>
      <c r="Q57" s="54"/>
      <c r="R57" s="54"/>
      <c r="S57" s="44">
        <f>SUM($D57:D57)</f>
        <v>103780</v>
      </c>
      <c r="T57" s="44">
        <f>SUM($D57:E57)</f>
        <v>209542</v>
      </c>
      <c r="U57" s="44">
        <f>SUM($D57:F57)</f>
        <v>346270</v>
      </c>
      <c r="V57" s="44">
        <f>SUM($D57:G57)</f>
        <v>495066</v>
      </c>
      <c r="W57" s="44">
        <f>SUM($D57:H57)</f>
        <v>670475</v>
      </c>
      <c r="X57" s="44">
        <f>SUM($D57:I57)</f>
        <v>850090</v>
      </c>
      <c r="Y57" s="44">
        <f>SUM($D57:J57)</f>
        <v>1106773</v>
      </c>
      <c r="Z57" s="44">
        <f>SUM($D57:K57)</f>
        <v>1371076</v>
      </c>
      <c r="AA57" s="44">
        <f>SUM($D57:L57)</f>
        <v>1557222</v>
      </c>
      <c r="AB57" s="44">
        <f>SUM($D57:M57)</f>
        <v>1722621</v>
      </c>
      <c r="AC57" s="44">
        <f>SUM($D57:N57)</f>
        <v>1866963</v>
      </c>
      <c r="AD57" s="44">
        <f>SUM($D57:O57)</f>
        <v>1989274</v>
      </c>
    </row>
    <row r="58" spans="1:30" s="43" customFormat="1" ht="15.1" customHeight="1">
      <c r="A58" s="63" t="s">
        <v>12</v>
      </c>
      <c r="B58" s="66" t="s">
        <v>67</v>
      </c>
      <c r="D58" s="44">
        <f t="shared" si="6"/>
        <v>206501</v>
      </c>
      <c r="E58" s="44">
        <f t="shared" ref="E58:O58" si="16">SUM(E19+E32+E45)</f>
        <v>204435</v>
      </c>
      <c r="F58" s="44">
        <f t="shared" si="16"/>
        <v>256849</v>
      </c>
      <c r="G58" s="44">
        <f t="shared" si="16"/>
        <v>259575</v>
      </c>
      <c r="H58" s="44">
        <f t="shared" si="16"/>
        <v>295479</v>
      </c>
      <c r="I58" s="44">
        <f t="shared" si="16"/>
        <v>276509</v>
      </c>
      <c r="J58" s="44">
        <f t="shared" si="16"/>
        <v>331890</v>
      </c>
      <c r="K58" s="44">
        <f t="shared" si="16"/>
        <v>352432</v>
      </c>
      <c r="L58" s="44">
        <f t="shared" si="16"/>
        <v>288071</v>
      </c>
      <c r="M58" s="44">
        <f t="shared" si="16"/>
        <v>284389</v>
      </c>
      <c r="N58" s="44">
        <f t="shared" si="16"/>
        <v>274748</v>
      </c>
      <c r="O58" s="44">
        <f t="shared" si="16"/>
        <v>262261</v>
      </c>
      <c r="P58" s="44">
        <f t="shared" si="9"/>
        <v>3293139</v>
      </c>
      <c r="Q58" s="54"/>
      <c r="R58" s="54"/>
      <c r="S58" s="44">
        <f>SUM($D58:D58)</f>
        <v>206501</v>
      </c>
      <c r="T58" s="44">
        <f>SUM($D58:E58)</f>
        <v>410936</v>
      </c>
      <c r="U58" s="44">
        <f>SUM($D58:F58)</f>
        <v>667785</v>
      </c>
      <c r="V58" s="44">
        <f>SUM($D58:G58)</f>
        <v>927360</v>
      </c>
      <c r="W58" s="44">
        <f>SUM($D58:H58)</f>
        <v>1222839</v>
      </c>
      <c r="X58" s="44">
        <f>SUM($D58:I58)</f>
        <v>1499348</v>
      </c>
      <c r="Y58" s="44">
        <f>SUM($D58:J58)</f>
        <v>1831238</v>
      </c>
      <c r="Z58" s="44">
        <f>SUM($D58:K58)</f>
        <v>2183670</v>
      </c>
      <c r="AA58" s="44">
        <f>SUM($D58:L58)</f>
        <v>2471741</v>
      </c>
      <c r="AB58" s="44">
        <f>SUM($D58:M58)</f>
        <v>2756130</v>
      </c>
      <c r="AC58" s="44">
        <f>SUM($D58:N58)</f>
        <v>3030878</v>
      </c>
      <c r="AD58" s="44">
        <f>SUM($D58:O58)</f>
        <v>3293139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si="6"/>
        <v>167305</v>
      </c>
      <c r="E59" s="44">
        <f t="shared" ref="E59:O59" si="17">SUM(E20+E33+E46)</f>
        <v>171071</v>
      </c>
      <c r="F59" s="44">
        <f t="shared" si="17"/>
        <v>199732</v>
      </c>
      <c r="G59" s="44">
        <f t="shared" si="17"/>
        <v>222069</v>
      </c>
      <c r="H59" s="44">
        <f t="shared" si="17"/>
        <v>263820</v>
      </c>
      <c r="I59" s="44">
        <f t="shared" si="17"/>
        <v>233638</v>
      </c>
      <c r="J59" s="44">
        <f t="shared" si="17"/>
        <v>320715</v>
      </c>
      <c r="K59" s="44">
        <f t="shared" si="17"/>
        <v>353291</v>
      </c>
      <c r="L59" s="44">
        <f t="shared" si="17"/>
        <v>263444</v>
      </c>
      <c r="M59" s="44">
        <f t="shared" si="17"/>
        <v>242265</v>
      </c>
      <c r="N59" s="44">
        <f t="shared" si="17"/>
        <v>218011</v>
      </c>
      <c r="O59" s="44">
        <f t="shared" si="17"/>
        <v>207006</v>
      </c>
      <c r="P59" s="44">
        <f t="shared" si="9"/>
        <v>2862367</v>
      </c>
      <c r="Q59" s="41"/>
      <c r="R59" s="41"/>
      <c r="S59" s="44">
        <f>SUM($D59:D59)</f>
        <v>167305</v>
      </c>
      <c r="T59" s="44">
        <f>SUM($D59:E59)</f>
        <v>338376</v>
      </c>
      <c r="U59" s="44">
        <f>SUM($D59:F59)</f>
        <v>538108</v>
      </c>
      <c r="V59" s="44">
        <f>SUM($D59:G59)</f>
        <v>760177</v>
      </c>
      <c r="W59" s="44">
        <f>SUM($D59:H59)</f>
        <v>1023997</v>
      </c>
      <c r="X59" s="44">
        <f>SUM($D59:I59)</f>
        <v>1257635</v>
      </c>
      <c r="Y59" s="44">
        <f>SUM($D59:J59)</f>
        <v>1578350</v>
      </c>
      <c r="Z59" s="44">
        <f>SUM($D59:K59)</f>
        <v>1931641</v>
      </c>
      <c r="AA59" s="44">
        <f>SUM($D59:L59)</f>
        <v>2195085</v>
      </c>
      <c r="AB59" s="44">
        <f>SUM($D59:M59)</f>
        <v>2437350</v>
      </c>
      <c r="AC59" s="44">
        <f>SUM($D59:N59)</f>
        <v>2655361</v>
      </c>
      <c r="AD59" s="44">
        <f>SUM($D59:O59)</f>
        <v>2862367</v>
      </c>
    </row>
    <row r="60" spans="1:30" s="43" customFormat="1" ht="15.1" customHeight="1">
      <c r="A60" s="63" t="s">
        <v>18</v>
      </c>
      <c r="B60" s="66" t="s">
        <v>67</v>
      </c>
      <c r="D60" s="44">
        <f t="shared" si="6"/>
        <v>19709</v>
      </c>
      <c r="E60" s="44">
        <f t="shared" ref="E60:O60" si="18">SUM(E21+E34+E47)</f>
        <v>19870</v>
      </c>
      <c r="F60" s="44">
        <f t="shared" si="18"/>
        <v>22257</v>
      </c>
      <c r="G60" s="44">
        <f t="shared" si="18"/>
        <v>24087</v>
      </c>
      <c r="H60" s="44">
        <f t="shared" si="18"/>
        <v>27464</v>
      </c>
      <c r="I60" s="44">
        <f t="shared" si="18"/>
        <v>26075</v>
      </c>
      <c r="J60" s="44">
        <f t="shared" si="18"/>
        <v>30343</v>
      </c>
      <c r="K60" s="44">
        <f t="shared" si="18"/>
        <v>33233</v>
      </c>
      <c r="L60" s="44">
        <f t="shared" si="18"/>
        <v>31048</v>
      </c>
      <c r="M60" s="44">
        <f t="shared" si="18"/>
        <v>30354</v>
      </c>
      <c r="N60" s="44">
        <f t="shared" si="18"/>
        <v>28395</v>
      </c>
      <c r="O60" s="44">
        <f t="shared" si="18"/>
        <v>27127</v>
      </c>
      <c r="P60" s="44">
        <f t="shared" si="9"/>
        <v>319962</v>
      </c>
      <c r="Q60" s="53"/>
      <c r="R60" s="53"/>
      <c r="S60" s="44">
        <f>SUM($D60:D60)</f>
        <v>19709</v>
      </c>
      <c r="T60" s="44">
        <f>SUM($D60:E60)</f>
        <v>39579</v>
      </c>
      <c r="U60" s="44">
        <f>SUM($D60:F60)</f>
        <v>61836</v>
      </c>
      <c r="V60" s="44">
        <f>SUM($D60:G60)</f>
        <v>85923</v>
      </c>
      <c r="W60" s="44">
        <f>SUM($D60:H60)</f>
        <v>113387</v>
      </c>
      <c r="X60" s="44">
        <f>SUM($D60:I60)</f>
        <v>139462</v>
      </c>
      <c r="Y60" s="44">
        <f>SUM($D60:J60)</f>
        <v>169805</v>
      </c>
      <c r="Z60" s="44">
        <f>SUM($D60:K60)</f>
        <v>203038</v>
      </c>
      <c r="AA60" s="44">
        <f>SUM($D60:L60)</f>
        <v>234086</v>
      </c>
      <c r="AB60" s="44">
        <f>SUM($D60:M60)</f>
        <v>264440</v>
      </c>
      <c r="AC60" s="44">
        <f>SUM($D60:N60)</f>
        <v>292835</v>
      </c>
      <c r="AD60" s="44">
        <f>SUM($D60:O60)</f>
        <v>319962</v>
      </c>
    </row>
    <row r="61" spans="1:30" s="43" customFormat="1" ht="15.1" customHeight="1">
      <c r="A61" s="63"/>
      <c r="B61" s="68" t="s">
        <v>9</v>
      </c>
      <c r="D61" s="44">
        <f t="shared" ref="D61:P61" si="19">SUM(D50:D60)</f>
        <v>2313762</v>
      </c>
      <c r="E61" s="44">
        <f t="shared" si="19"/>
        <v>2309181</v>
      </c>
      <c r="F61" s="44">
        <f t="shared" si="19"/>
        <v>2723892</v>
      </c>
      <c r="G61" s="44">
        <f t="shared" si="19"/>
        <v>2720020</v>
      </c>
      <c r="H61" s="44">
        <f t="shared" si="19"/>
        <v>2984994</v>
      </c>
      <c r="I61" s="44">
        <f t="shared" si="19"/>
        <v>2612540</v>
      </c>
      <c r="J61" s="44">
        <f t="shared" si="19"/>
        <v>3108981</v>
      </c>
      <c r="K61" s="44">
        <f t="shared" si="19"/>
        <v>3435712</v>
      </c>
      <c r="L61" s="44">
        <f t="shared" si="19"/>
        <v>2947111</v>
      </c>
      <c r="M61" s="44">
        <f t="shared" si="19"/>
        <v>2901581</v>
      </c>
      <c r="N61" s="44">
        <f t="shared" si="19"/>
        <v>2716408</v>
      </c>
      <c r="O61" s="44">
        <f t="shared" si="19"/>
        <v>2611162</v>
      </c>
      <c r="P61" s="44">
        <f t="shared" si="19"/>
        <v>33385344</v>
      </c>
      <c r="Q61" s="54"/>
      <c r="R61" s="54"/>
      <c r="S61" s="44">
        <f>SUM($D61:D61)</f>
        <v>2313762</v>
      </c>
      <c r="T61" s="44">
        <f>SUM($D61:E61)</f>
        <v>4622943</v>
      </c>
      <c r="U61" s="44">
        <f>SUM($D61:F61)</f>
        <v>7346835</v>
      </c>
      <c r="V61" s="44">
        <f>SUM($D61:G61)</f>
        <v>10066855</v>
      </c>
      <c r="W61" s="44">
        <f>SUM($D61:H61)</f>
        <v>13051849</v>
      </c>
      <c r="X61" s="44">
        <f>SUM($D61:I61)</f>
        <v>15664389</v>
      </c>
      <c r="Y61" s="44">
        <f>SUM($D61:J61)</f>
        <v>18773370</v>
      </c>
      <c r="Z61" s="44">
        <f>SUM($D61:K61)</f>
        <v>22209082</v>
      </c>
      <c r="AA61" s="44">
        <f>SUM($D61:L61)</f>
        <v>25156193</v>
      </c>
      <c r="AB61" s="44">
        <f>SUM($D61:M61)</f>
        <v>28057774</v>
      </c>
      <c r="AC61" s="44">
        <f>SUM($D61:N61)</f>
        <v>30774182</v>
      </c>
      <c r="AD61" s="44">
        <f>SUM($D61:O61)</f>
        <v>33385344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1">
    <tabColor indexed="52"/>
  </sheetPr>
  <dimension ref="A1:AD62"/>
  <sheetViews>
    <sheetView zoomScale="70" zoomScaleNormal="70" workbookViewId="0"/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2008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+AMB!D$95</f>
        <v>389814</v>
      </c>
      <c r="E11" s="44">
        <f>+AMB!E$95</f>
        <v>346146</v>
      </c>
      <c r="F11" s="44">
        <f>+AMB!F$95</f>
        <v>377009</v>
      </c>
      <c r="G11" s="44">
        <f>+AMB!G$95</f>
        <v>370631</v>
      </c>
      <c r="H11" s="44">
        <f>+AMB!H$95</f>
        <v>387409</v>
      </c>
      <c r="I11" s="44">
        <f>+AMB!I$95</f>
        <v>379067</v>
      </c>
      <c r="J11" s="44">
        <f>+AMB!J$95</f>
        <v>401361</v>
      </c>
      <c r="K11" s="44">
        <f>+AMB!K$95</f>
        <v>435828</v>
      </c>
      <c r="L11" s="44">
        <f>+AMB!L$95</f>
        <v>347802</v>
      </c>
      <c r="M11" s="44">
        <f>+AMB!M$95</f>
        <v>359596</v>
      </c>
      <c r="N11" s="44">
        <f>+AMB!N$95</f>
        <v>334805</v>
      </c>
      <c r="O11" s="44">
        <f>+AMB!O$95</f>
        <v>318325</v>
      </c>
      <c r="P11" s="44">
        <f t="shared" ref="P11:P21" si="0">SUM(D11:O11)</f>
        <v>4447793</v>
      </c>
      <c r="Q11" s="53"/>
      <c r="R11" s="53"/>
      <c r="S11" s="44">
        <f>SUM($D11:D11)</f>
        <v>389814</v>
      </c>
      <c r="T11" s="44">
        <f>SUM($D11:E11)</f>
        <v>735960</v>
      </c>
      <c r="U11" s="44">
        <f>SUM($D11:F11)</f>
        <v>1112969</v>
      </c>
      <c r="V11" s="44">
        <f>SUM($D11:G11)</f>
        <v>1483600</v>
      </c>
      <c r="W11" s="44">
        <f>SUM($D11:H11)</f>
        <v>1871009</v>
      </c>
      <c r="X11" s="44">
        <f>SUM($D11:I11)</f>
        <v>2250076</v>
      </c>
      <c r="Y11" s="44">
        <f>SUM($D11:J11)</f>
        <v>2651437</v>
      </c>
      <c r="Z11" s="44">
        <f>SUM($D11:K11)</f>
        <v>3087265</v>
      </c>
      <c r="AA11" s="44">
        <f>SUM($D11:L11)</f>
        <v>3435067</v>
      </c>
      <c r="AB11" s="44">
        <f>SUM($D11:M11)</f>
        <v>3794663</v>
      </c>
      <c r="AC11" s="44">
        <f>SUM($D11:N11)</f>
        <v>4129468</v>
      </c>
      <c r="AD11" s="44">
        <f>SUM($D11:O11)</f>
        <v>4447793</v>
      </c>
    </row>
    <row r="12" spans="1:30" s="43" customFormat="1" ht="15.1" customHeight="1">
      <c r="A12" s="63" t="s">
        <v>10</v>
      </c>
      <c r="B12" s="65" t="s">
        <v>6</v>
      </c>
      <c r="D12" s="44">
        <f>+BWB!D$95</f>
        <v>223608</v>
      </c>
      <c r="E12" s="44">
        <f>+BWB!E$95</f>
        <v>204616</v>
      </c>
      <c r="F12" s="44">
        <f>+BWB!F$95</f>
        <v>263921</v>
      </c>
      <c r="G12" s="44">
        <f>+BWB!G$95</f>
        <v>263086</v>
      </c>
      <c r="H12" s="44">
        <f>+BWB!H$95</f>
        <v>306467</v>
      </c>
      <c r="I12" s="44">
        <f>+BWB!I$95</f>
        <v>308000</v>
      </c>
      <c r="J12" s="44">
        <f>+BWB!J$95</f>
        <v>355859</v>
      </c>
      <c r="K12" s="44">
        <f>+BWB!K$95</f>
        <v>385329</v>
      </c>
      <c r="L12" s="44">
        <f>+BWB!L$95</f>
        <v>280283</v>
      </c>
      <c r="M12" s="44">
        <f>+BWB!M$95</f>
        <v>277422</v>
      </c>
      <c r="N12" s="44">
        <f>+BWB!N$95</f>
        <v>245768</v>
      </c>
      <c r="O12" s="44">
        <f>+BWB!O$95</f>
        <v>225285</v>
      </c>
      <c r="P12" s="44">
        <f t="shared" si="0"/>
        <v>3339644</v>
      </c>
      <c r="Q12" s="54"/>
      <c r="R12" s="54"/>
      <c r="S12" s="44">
        <f>SUM($D12:D12)</f>
        <v>223608</v>
      </c>
      <c r="T12" s="44">
        <f>SUM($D12:E12)</f>
        <v>428224</v>
      </c>
      <c r="U12" s="44">
        <f>SUM($D12:F12)</f>
        <v>692145</v>
      </c>
      <c r="V12" s="44">
        <f>SUM($D12:G12)</f>
        <v>955231</v>
      </c>
      <c r="W12" s="44">
        <f>SUM($D12:H12)</f>
        <v>1261698</v>
      </c>
      <c r="X12" s="44">
        <f>SUM($D12:I12)</f>
        <v>1569698</v>
      </c>
      <c r="Y12" s="44">
        <f>SUM($D12:J12)</f>
        <v>1925557</v>
      </c>
      <c r="Z12" s="44">
        <f>SUM($D12:K12)</f>
        <v>2310886</v>
      </c>
      <c r="AA12" s="44">
        <f>SUM($D12:L12)</f>
        <v>2591169</v>
      </c>
      <c r="AB12" s="44">
        <f>SUM($D12:M12)</f>
        <v>2868591</v>
      </c>
      <c r="AC12" s="44">
        <f>SUM($D12:N12)</f>
        <v>3114359</v>
      </c>
      <c r="AD12" s="44">
        <f>SUM($D12:O12)</f>
        <v>3339644</v>
      </c>
    </row>
    <row r="13" spans="1:30" s="43" customFormat="1" ht="15.1" customHeight="1">
      <c r="A13" s="63" t="s">
        <v>11</v>
      </c>
      <c r="B13" s="65" t="s">
        <v>6</v>
      </c>
      <c r="D13" s="44">
        <f>+DWT!D$95</f>
        <v>349366</v>
      </c>
      <c r="E13" s="44">
        <f>+DWT!E$95</f>
        <v>351144</v>
      </c>
      <c r="F13" s="44">
        <f>+DWT!F$95</f>
        <v>397494</v>
      </c>
      <c r="G13" s="44">
        <f>+DWT!G$95</f>
        <v>402935</v>
      </c>
      <c r="H13" s="44">
        <f>+DWT!H$95</f>
        <v>409282</v>
      </c>
      <c r="I13" s="44">
        <f>+DWT!I$95</f>
        <v>399223</v>
      </c>
      <c r="J13" s="44">
        <f>+DWT!J$95</f>
        <v>401931</v>
      </c>
      <c r="K13" s="44">
        <f>+DWT!K$95</f>
        <v>415935</v>
      </c>
      <c r="L13" s="44">
        <f>+DWT!L$95</f>
        <v>379380</v>
      </c>
      <c r="M13" s="44">
        <f>+DWT!M$95</f>
        <v>395057</v>
      </c>
      <c r="N13" s="44">
        <f>+DWT!N$95</f>
        <v>368999</v>
      </c>
      <c r="O13" s="44">
        <f>+DWT!O$95</f>
        <v>345984</v>
      </c>
      <c r="P13" s="44">
        <f t="shared" si="0"/>
        <v>4616730</v>
      </c>
      <c r="Q13" s="54"/>
      <c r="R13" s="54"/>
      <c r="S13" s="44">
        <f>SUM($D13:D13)</f>
        <v>349366</v>
      </c>
      <c r="T13" s="44">
        <f>SUM($D13:E13)</f>
        <v>700510</v>
      </c>
      <c r="U13" s="44">
        <f>SUM($D13:F13)</f>
        <v>1098004</v>
      </c>
      <c r="V13" s="44">
        <f>SUM($D13:G13)</f>
        <v>1500939</v>
      </c>
      <c r="W13" s="44">
        <f>SUM($D13:H13)</f>
        <v>1910221</v>
      </c>
      <c r="X13" s="44">
        <f>SUM($D13:I13)</f>
        <v>2309444</v>
      </c>
      <c r="Y13" s="44">
        <f>SUM($D13:J13)</f>
        <v>2711375</v>
      </c>
      <c r="Z13" s="44">
        <f>SUM($D13:K13)</f>
        <v>3127310</v>
      </c>
      <c r="AA13" s="44">
        <f>SUM($D13:L13)</f>
        <v>3506690</v>
      </c>
      <c r="AB13" s="44">
        <f>SUM($D13:M13)</f>
        <v>3901747</v>
      </c>
      <c r="AC13" s="44">
        <f>SUM($D13:N13)</f>
        <v>4270746</v>
      </c>
      <c r="AD13" s="44">
        <f>SUM($D13:O13)</f>
        <v>4616730</v>
      </c>
    </row>
    <row r="14" spans="1:30" s="43" customFormat="1" ht="15.1" customHeight="1">
      <c r="A14" s="63" t="s">
        <v>13</v>
      </c>
      <c r="B14" s="65" t="s">
        <v>6</v>
      </c>
      <c r="D14" s="44">
        <f>+OGB!D$95</f>
        <v>30092</v>
      </c>
      <c r="E14" s="44">
        <f>+OGB!E$95</f>
        <v>29841</v>
      </c>
      <c r="F14" s="44">
        <f>+OGB!F$95</f>
        <v>34166</v>
      </c>
      <c r="G14" s="44">
        <f>+OGB!G$95</f>
        <v>37413</v>
      </c>
      <c r="H14" s="44">
        <f>+OGB!H$95</f>
        <v>45019</v>
      </c>
      <c r="I14" s="44">
        <f>+OGB!I$95</f>
        <v>43579</v>
      </c>
      <c r="J14" s="44">
        <f>+OGB!J$95</f>
        <v>52211</v>
      </c>
      <c r="K14" s="44">
        <f>+OGB!K$95</f>
        <v>56333</v>
      </c>
      <c r="L14" s="44">
        <f>+OGB!L$95</f>
        <v>42261</v>
      </c>
      <c r="M14" s="44">
        <f>+OGB!M$95</f>
        <v>40580</v>
      </c>
      <c r="N14" s="44">
        <f>+OGB!N$95</f>
        <v>35989</v>
      </c>
      <c r="O14" s="44">
        <f>+OGB!O$95</f>
        <v>30093</v>
      </c>
      <c r="P14" s="44">
        <f t="shared" si="0"/>
        <v>477577</v>
      </c>
      <c r="Q14" s="54"/>
      <c r="R14" s="54"/>
      <c r="S14" s="44">
        <f>SUM($D14:D14)</f>
        <v>30092</v>
      </c>
      <c r="T14" s="44">
        <f>SUM($D14:E14)</f>
        <v>59933</v>
      </c>
      <c r="U14" s="44">
        <f>SUM($D14:F14)</f>
        <v>94099</v>
      </c>
      <c r="V14" s="44">
        <f>SUM($D14:G14)</f>
        <v>131512</v>
      </c>
      <c r="W14" s="44">
        <f>SUM($D14:H14)</f>
        <v>176531</v>
      </c>
      <c r="X14" s="44">
        <f>SUM($D14:I14)</f>
        <v>220110</v>
      </c>
      <c r="Y14" s="44">
        <f>SUM($D14:J14)</f>
        <v>272321</v>
      </c>
      <c r="Z14" s="44">
        <f>SUM($D14:K14)</f>
        <v>328654</v>
      </c>
      <c r="AA14" s="44">
        <f>SUM($D14:L14)</f>
        <v>370915</v>
      </c>
      <c r="AB14" s="44">
        <f>SUM($D14:M14)</f>
        <v>411495</v>
      </c>
      <c r="AC14" s="44">
        <f>SUM($D14:N14)</f>
        <v>447484</v>
      </c>
      <c r="AD14" s="44">
        <f>SUM($D14:O14)</f>
        <v>477577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+PB!D$95</f>
        <v>325280</v>
      </c>
      <c r="E15" s="44">
        <f>+PB!E$95</f>
        <v>317806</v>
      </c>
      <c r="F15" s="44">
        <f>+PB!F$95</f>
        <v>403307</v>
      </c>
      <c r="G15" s="44">
        <f>+PB!G$95</f>
        <v>362254</v>
      </c>
      <c r="H15" s="44">
        <f>+PB!H$95</f>
        <v>433605</v>
      </c>
      <c r="I15" s="44">
        <f>+PB!I$95</f>
        <v>453427</v>
      </c>
      <c r="J15" s="44">
        <f>+PB!J$95</f>
        <v>578006</v>
      </c>
      <c r="K15" s="44">
        <f>+PB!K$95</f>
        <v>629517</v>
      </c>
      <c r="L15" s="44">
        <f>+PB!L$95</f>
        <v>419873</v>
      </c>
      <c r="M15" s="44">
        <f>+PB!M$95</f>
        <v>415397</v>
      </c>
      <c r="N15" s="44">
        <f>+PB!N$95</f>
        <v>367019</v>
      </c>
      <c r="O15" s="44">
        <f>+PB!O$95</f>
        <v>330320</v>
      </c>
      <c r="P15" s="44">
        <f t="shared" si="0"/>
        <v>5035811</v>
      </c>
      <c r="Q15" s="41"/>
      <c r="R15" s="41"/>
      <c r="S15" s="44">
        <f>SUM($D15:D15)</f>
        <v>325280</v>
      </c>
      <c r="T15" s="44">
        <f>SUM($D15:E15)</f>
        <v>643086</v>
      </c>
      <c r="U15" s="44">
        <f>SUM($D15:F15)</f>
        <v>1046393</v>
      </c>
      <c r="V15" s="44">
        <f>SUM($D15:G15)</f>
        <v>1408647</v>
      </c>
      <c r="W15" s="44">
        <f>SUM($D15:H15)</f>
        <v>1842252</v>
      </c>
      <c r="X15" s="44">
        <f>SUM($D15:I15)</f>
        <v>2295679</v>
      </c>
      <c r="Y15" s="44">
        <f>SUM($D15:J15)</f>
        <v>2873685</v>
      </c>
      <c r="Z15" s="44">
        <f>SUM($D15:K15)</f>
        <v>3503202</v>
      </c>
      <c r="AA15" s="44">
        <f>SUM($D15:L15)</f>
        <v>3923075</v>
      </c>
      <c r="AB15" s="44">
        <f>SUM($D15:M15)</f>
        <v>4338472</v>
      </c>
      <c r="AC15" s="44">
        <f>SUM($D15:N15)</f>
        <v>4705491</v>
      </c>
      <c r="AD15" s="44">
        <f>SUM($D15:O15)</f>
        <v>5035811</v>
      </c>
    </row>
    <row r="16" spans="1:30" s="43" customFormat="1" ht="15.1" customHeight="1">
      <c r="A16" s="63" t="s">
        <v>75</v>
      </c>
      <c r="B16" s="65" t="s">
        <v>6</v>
      </c>
      <c r="D16" s="44">
        <f>+IBA!D$95</f>
        <v>126810</v>
      </c>
      <c r="E16" s="44">
        <f>+IBA!E$95</f>
        <v>123216</v>
      </c>
      <c r="F16" s="44">
        <f>+IBA!F$95</f>
        <v>140815</v>
      </c>
      <c r="G16" s="44">
        <f>+IBA!G$95</f>
        <v>138333</v>
      </c>
      <c r="H16" s="44">
        <f>+IBA!H$95</f>
        <v>157985</v>
      </c>
      <c r="I16" s="44">
        <f>+IBA!I$95</f>
        <v>159659</v>
      </c>
      <c r="J16" s="44">
        <f>+IBA!J$95</f>
        <v>180188</v>
      </c>
      <c r="K16" s="44">
        <f>+IBA!K$95</f>
        <v>186300</v>
      </c>
      <c r="L16" s="44">
        <f>+IBA!L$95</f>
        <v>156538</v>
      </c>
      <c r="M16" s="44">
        <f>+IBA!M$95</f>
        <v>142809</v>
      </c>
      <c r="N16" s="44">
        <f>+IBA!N$95</f>
        <v>117791</v>
      </c>
      <c r="O16" s="44">
        <f>+IBA!O$95</f>
        <v>115854</v>
      </c>
      <c r="P16" s="44">
        <f t="shared" si="0"/>
        <v>1746298</v>
      </c>
      <c r="Q16" s="53"/>
      <c r="R16" s="53"/>
      <c r="S16" s="44">
        <f>SUM($D16:D16)</f>
        <v>126810</v>
      </c>
      <c r="T16" s="44">
        <f>SUM($D16:E16)</f>
        <v>250026</v>
      </c>
      <c r="U16" s="44">
        <f>SUM($D16:F16)</f>
        <v>390841</v>
      </c>
      <c r="V16" s="44">
        <f>SUM($D16:G16)</f>
        <v>529174</v>
      </c>
      <c r="W16" s="44">
        <f>SUM($D16:H16)</f>
        <v>687159</v>
      </c>
      <c r="X16" s="44">
        <f>SUM($D16:I16)</f>
        <v>846818</v>
      </c>
      <c r="Y16" s="44">
        <f>SUM($D16:J16)</f>
        <v>1027006</v>
      </c>
      <c r="Z16" s="44">
        <f>SUM($D16:K16)</f>
        <v>1213306</v>
      </c>
      <c r="AA16" s="44">
        <f>SUM($D16:L16)</f>
        <v>1369844</v>
      </c>
      <c r="AB16" s="44">
        <f>SUM($D16:M16)</f>
        <v>1512653</v>
      </c>
      <c r="AC16" s="44">
        <f>SUM($D16:N16)</f>
        <v>1630444</v>
      </c>
      <c r="AD16" s="44">
        <f>SUM($D16:O16)</f>
        <v>1746298</v>
      </c>
    </row>
    <row r="17" spans="1:30" s="43" customFormat="1" ht="15.1" customHeight="1">
      <c r="A17" s="63" t="s">
        <v>16</v>
      </c>
      <c r="B17" s="65" t="s">
        <v>6</v>
      </c>
      <c r="D17" s="44">
        <f>+SIBC!D$95</f>
        <v>188607</v>
      </c>
      <c r="E17" s="44">
        <f>+SIBC!E$95</f>
        <v>174232</v>
      </c>
      <c r="F17" s="44">
        <f>+SIBC!F$95</f>
        <v>189107</v>
      </c>
      <c r="G17" s="44">
        <f>+SIBC!G$95</f>
        <v>202428</v>
      </c>
      <c r="H17" s="44">
        <f>+SIBC!H$95</f>
        <v>224518</v>
      </c>
      <c r="I17" s="44">
        <f>+SIBC!I$95</f>
        <v>223574</v>
      </c>
      <c r="J17" s="44">
        <f>+SIBC!J$95</f>
        <v>231945</v>
      </c>
      <c r="K17" s="44">
        <f>+SIBC!K$95</f>
        <v>230839</v>
      </c>
      <c r="L17" s="44">
        <f>+SIBC!L$95</f>
        <v>211459</v>
      </c>
      <c r="M17" s="44">
        <f>+SIBC!M$95</f>
        <v>209896</v>
      </c>
      <c r="N17" s="44">
        <f>+SIBC!N$95</f>
        <v>194821</v>
      </c>
      <c r="O17" s="44">
        <f>+SIBC!O$95</f>
        <v>187081</v>
      </c>
      <c r="P17" s="44">
        <f t="shared" si="0"/>
        <v>2468507</v>
      </c>
      <c r="Q17" s="54"/>
      <c r="R17" s="54"/>
      <c r="S17" s="44">
        <f>SUM($D17:D17)</f>
        <v>188607</v>
      </c>
      <c r="T17" s="44">
        <f>SUM($D17:E17)</f>
        <v>362839</v>
      </c>
      <c r="U17" s="44">
        <f>SUM($D17:F17)</f>
        <v>551946</v>
      </c>
      <c r="V17" s="44">
        <f>SUM($D17:G17)</f>
        <v>754374</v>
      </c>
      <c r="W17" s="44">
        <f>SUM($D17:H17)</f>
        <v>978892</v>
      </c>
      <c r="X17" s="44">
        <f>SUM($D17:I17)</f>
        <v>1202466</v>
      </c>
      <c r="Y17" s="44">
        <f>SUM($D17:J17)</f>
        <v>1434411</v>
      </c>
      <c r="Z17" s="44">
        <f>SUM($D17:K17)</f>
        <v>1665250</v>
      </c>
      <c r="AA17" s="44">
        <f>SUM($D17:L17)</f>
        <v>1876709</v>
      </c>
      <c r="AB17" s="44">
        <f>SUM($D17:M17)</f>
        <v>2086605</v>
      </c>
      <c r="AC17" s="44">
        <f>SUM($D17:N17)</f>
        <v>2281426</v>
      </c>
      <c r="AD17" s="44">
        <f>SUM($D17:O17)</f>
        <v>2468507</v>
      </c>
    </row>
    <row r="18" spans="1:30" s="43" customFormat="1" ht="15.1" customHeight="1">
      <c r="A18" s="63" t="s">
        <v>17</v>
      </c>
      <c r="B18" s="65" t="s">
        <v>6</v>
      </c>
      <c r="D18" s="44">
        <f>+TIBA!D$95</f>
        <v>85048</v>
      </c>
      <c r="E18" s="44">
        <f>+TIBA!E$95</f>
        <v>83227</v>
      </c>
      <c r="F18" s="44">
        <f>+TIBA!F$95</f>
        <v>115499</v>
      </c>
      <c r="G18" s="44">
        <f>+TIBA!G$95</f>
        <v>118521</v>
      </c>
      <c r="H18" s="44">
        <f>+TIBA!H$95</f>
        <v>148954</v>
      </c>
      <c r="I18" s="44">
        <f>+TIBA!I$95</f>
        <v>160017</v>
      </c>
      <c r="J18" s="44">
        <f>+TIBA!J$95</f>
        <v>226237</v>
      </c>
      <c r="K18" s="44">
        <f>+TIBA!K$95</f>
        <v>256395</v>
      </c>
      <c r="L18" s="44">
        <f>+TIBA!L$95</f>
        <v>144713</v>
      </c>
      <c r="M18" s="44">
        <f>+TIBA!M$95</f>
        <v>133573</v>
      </c>
      <c r="N18" s="44">
        <f>+TIBA!N$95</f>
        <v>106152</v>
      </c>
      <c r="O18" s="44">
        <f>+TIBA!O$95</f>
        <v>88080</v>
      </c>
      <c r="P18" s="44">
        <f t="shared" si="0"/>
        <v>1666416</v>
      </c>
      <c r="Q18" s="54"/>
      <c r="R18" s="54"/>
      <c r="S18" s="44">
        <f>SUM($D18:D18)</f>
        <v>85048</v>
      </c>
      <c r="T18" s="44">
        <f>SUM($D18:E18)</f>
        <v>168275</v>
      </c>
      <c r="U18" s="44">
        <f>SUM($D18:F18)</f>
        <v>283774</v>
      </c>
      <c r="V18" s="44">
        <f>SUM($D18:G18)</f>
        <v>402295</v>
      </c>
      <c r="W18" s="44">
        <f>SUM($D18:H18)</f>
        <v>551249</v>
      </c>
      <c r="X18" s="44">
        <f>SUM($D18:I18)</f>
        <v>711266</v>
      </c>
      <c r="Y18" s="44">
        <f>SUM($D18:J18)</f>
        <v>937503</v>
      </c>
      <c r="Z18" s="44">
        <f>SUM($D18:K18)</f>
        <v>1193898</v>
      </c>
      <c r="AA18" s="44">
        <f>SUM($D18:L18)</f>
        <v>1338611</v>
      </c>
      <c r="AB18" s="44">
        <f>SUM($D18:M18)</f>
        <v>1472184</v>
      </c>
      <c r="AC18" s="44">
        <f>SUM($D18:N18)</f>
        <v>1578336</v>
      </c>
      <c r="AD18" s="44">
        <f>SUM($D18:O18)</f>
        <v>1666416</v>
      </c>
    </row>
    <row r="19" spans="1:30" s="43" customFormat="1" ht="15.1" customHeight="1">
      <c r="A19" s="63" t="s">
        <v>12</v>
      </c>
      <c r="B19" s="65" t="s">
        <v>6</v>
      </c>
      <c r="D19" s="44">
        <f>+LQB!D$95</f>
        <v>186021</v>
      </c>
      <c r="E19" s="44">
        <f>+LQB!E$95</f>
        <v>174147</v>
      </c>
      <c r="F19" s="44">
        <f>+LQB!F$95</f>
        <v>229103</v>
      </c>
      <c r="G19" s="44">
        <f>+LQB!G$95</f>
        <v>227980</v>
      </c>
      <c r="H19" s="44">
        <f>+LQB!H$95</f>
        <v>265800</v>
      </c>
      <c r="I19" s="44">
        <f>+LQB!I$95</f>
        <v>261846</v>
      </c>
      <c r="J19" s="44">
        <f>+LQB!J$95</f>
        <v>314563</v>
      </c>
      <c r="K19" s="44">
        <f>+LQB!K$95</f>
        <v>343948</v>
      </c>
      <c r="L19" s="44">
        <f>+LQB!L$95</f>
        <v>236202</v>
      </c>
      <c r="M19" s="44">
        <f>+LQB!M$95</f>
        <v>233268</v>
      </c>
      <c r="N19" s="44">
        <f>+LQB!N$95</f>
        <v>212289</v>
      </c>
      <c r="O19" s="44">
        <f>+LQB!O$95</f>
        <v>189947</v>
      </c>
      <c r="P19" s="44">
        <f t="shared" si="0"/>
        <v>2875114</v>
      </c>
      <c r="Q19" s="54"/>
      <c r="R19" s="54"/>
      <c r="S19" s="44">
        <f>SUM($D19:D19)</f>
        <v>186021</v>
      </c>
      <c r="T19" s="44">
        <f>SUM($D19:E19)</f>
        <v>360168</v>
      </c>
      <c r="U19" s="44">
        <f>SUM($D19:F19)</f>
        <v>589271</v>
      </c>
      <c r="V19" s="44">
        <f>SUM($D19:G19)</f>
        <v>817251</v>
      </c>
      <c r="W19" s="44">
        <f>SUM($D19:H19)</f>
        <v>1083051</v>
      </c>
      <c r="X19" s="44">
        <f>SUM($D19:I19)</f>
        <v>1344897</v>
      </c>
      <c r="Y19" s="44">
        <f>SUM($D19:J19)</f>
        <v>1659460</v>
      </c>
      <c r="Z19" s="44">
        <f>SUM($D19:K19)</f>
        <v>2003408</v>
      </c>
      <c r="AA19" s="44">
        <f>SUM($D19:L19)</f>
        <v>2239610</v>
      </c>
      <c r="AB19" s="44">
        <f>SUM($D19:M19)</f>
        <v>2472878</v>
      </c>
      <c r="AC19" s="44">
        <f>SUM($D19:N19)</f>
        <v>2685167</v>
      </c>
      <c r="AD19" s="44">
        <f>SUM($D19:O19)</f>
        <v>2875114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+RBW!D$95</f>
        <v>190054</v>
      </c>
      <c r="E20" s="44">
        <f>+RBW!E$95</f>
        <v>175450</v>
      </c>
      <c r="F20" s="44">
        <f>+RBW!F$95</f>
        <v>218867</v>
      </c>
      <c r="G20" s="44">
        <f>+RBW!G$95</f>
        <v>227723</v>
      </c>
      <c r="H20" s="44">
        <f>+RBW!H$95</f>
        <v>278143</v>
      </c>
      <c r="I20" s="44">
        <f>+RBW!I$95</f>
        <v>289147</v>
      </c>
      <c r="J20" s="44">
        <f>+RBW!J$95</f>
        <v>363694</v>
      </c>
      <c r="K20" s="44">
        <f>+RBW!K$95</f>
        <v>412950</v>
      </c>
      <c r="L20" s="44">
        <f>+RBW!L$95</f>
        <v>275039</v>
      </c>
      <c r="M20" s="44">
        <f>+RBW!M$95</f>
        <v>258780</v>
      </c>
      <c r="N20" s="44">
        <f>+RBW!N$95</f>
        <v>219597</v>
      </c>
      <c r="O20" s="44">
        <f>+RBW!O$95</f>
        <v>191252</v>
      </c>
      <c r="P20" s="44">
        <f t="shared" si="0"/>
        <v>3100696</v>
      </c>
      <c r="Q20" s="41"/>
      <c r="R20" s="41"/>
      <c r="S20" s="44">
        <f>SUM($D20:D20)</f>
        <v>190054</v>
      </c>
      <c r="T20" s="44">
        <f>SUM($D20:E20)</f>
        <v>365504</v>
      </c>
      <c r="U20" s="44">
        <f>SUM($D20:F20)</f>
        <v>584371</v>
      </c>
      <c r="V20" s="44">
        <f>SUM($D20:G20)</f>
        <v>812094</v>
      </c>
      <c r="W20" s="44">
        <f>SUM($D20:H20)</f>
        <v>1090237</v>
      </c>
      <c r="X20" s="44">
        <f>SUM($D20:I20)</f>
        <v>1379384</v>
      </c>
      <c r="Y20" s="44">
        <f>SUM($D20:J20)</f>
        <v>1743078</v>
      </c>
      <c r="Z20" s="44">
        <f>SUM($D20:K20)</f>
        <v>2156028</v>
      </c>
      <c r="AA20" s="44">
        <f>SUM($D20:L20)</f>
        <v>2431067</v>
      </c>
      <c r="AB20" s="44">
        <f>SUM($D20:M20)</f>
        <v>2689847</v>
      </c>
      <c r="AC20" s="44">
        <f>SUM($D20:N20)</f>
        <v>2909444</v>
      </c>
      <c r="AD20" s="44">
        <f>SUM($D20:O20)</f>
        <v>3100696</v>
      </c>
    </row>
    <row r="21" spans="1:30" s="43" customFormat="1" ht="15.1" customHeight="1">
      <c r="A21" s="63" t="s">
        <v>18</v>
      </c>
      <c r="B21" s="65" t="s">
        <v>6</v>
      </c>
      <c r="D21" s="44">
        <f>+WPB!D$95</f>
        <v>20274</v>
      </c>
      <c r="E21" s="44">
        <f>+WPB!E$95</f>
        <v>18952</v>
      </c>
      <c r="F21" s="44">
        <f>+WPB!F$95</f>
        <v>20607</v>
      </c>
      <c r="G21" s="44">
        <f>+WPB!G$95</f>
        <v>22298</v>
      </c>
      <c r="H21" s="44">
        <f>+WPB!H$95</f>
        <v>25165</v>
      </c>
      <c r="I21" s="44">
        <f>+WPB!I$95</f>
        <v>25474</v>
      </c>
      <c r="J21" s="44">
        <f>+WPB!J$95</f>
        <v>29576</v>
      </c>
      <c r="K21" s="44">
        <f>+WPB!K$95</f>
        <v>33325</v>
      </c>
      <c r="L21" s="44">
        <f>+WPB!L$95</f>
        <v>28515</v>
      </c>
      <c r="M21" s="44">
        <f>+WPB!M$95</f>
        <v>28490</v>
      </c>
      <c r="N21" s="44">
        <f>+WPB!N$95</f>
        <v>23633</v>
      </c>
      <c r="O21" s="44">
        <f>+WPB!O$95</f>
        <v>21155</v>
      </c>
      <c r="P21" s="44">
        <f t="shared" si="0"/>
        <v>297464</v>
      </c>
      <c r="Q21" s="53"/>
      <c r="R21" s="53"/>
      <c r="S21" s="44">
        <f>SUM($D21:D21)</f>
        <v>20274</v>
      </c>
      <c r="T21" s="44">
        <f>SUM($D21:E21)</f>
        <v>39226</v>
      </c>
      <c r="U21" s="44">
        <f>SUM($D21:F21)</f>
        <v>59833</v>
      </c>
      <c r="V21" s="44">
        <f>SUM($D21:G21)</f>
        <v>82131</v>
      </c>
      <c r="W21" s="44">
        <f>SUM($D21:H21)</f>
        <v>107296</v>
      </c>
      <c r="X21" s="44">
        <f>SUM($D21:I21)</f>
        <v>132770</v>
      </c>
      <c r="Y21" s="44">
        <f>SUM($D21:J21)</f>
        <v>162346</v>
      </c>
      <c r="Z21" s="44">
        <f>SUM($D21:K21)</f>
        <v>195671</v>
      </c>
      <c r="AA21" s="44">
        <f>SUM($D21:L21)</f>
        <v>224186</v>
      </c>
      <c r="AB21" s="44">
        <f>SUM($D21:M21)</f>
        <v>252676</v>
      </c>
      <c r="AC21" s="44">
        <f>SUM($D21:N21)</f>
        <v>276309</v>
      </c>
      <c r="AD21" s="44">
        <f>SUM($D21:O21)</f>
        <v>297464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2114974</v>
      </c>
      <c r="E22" s="44">
        <f t="shared" si="1"/>
        <v>1998777</v>
      </c>
      <c r="F22" s="44">
        <f t="shared" si="1"/>
        <v>2389895</v>
      </c>
      <c r="G22" s="44">
        <f t="shared" si="1"/>
        <v>2373602</v>
      </c>
      <c r="H22" s="44">
        <f t="shared" si="1"/>
        <v>2682347</v>
      </c>
      <c r="I22" s="44">
        <f t="shared" si="1"/>
        <v>2703013</v>
      </c>
      <c r="J22" s="44">
        <f t="shared" si="1"/>
        <v>3135571</v>
      </c>
      <c r="K22" s="44">
        <f t="shared" si="1"/>
        <v>3386699</v>
      </c>
      <c r="L22" s="44">
        <f t="shared" si="1"/>
        <v>2522065</v>
      </c>
      <c r="M22" s="44">
        <f t="shared" si="1"/>
        <v>2494868</v>
      </c>
      <c r="N22" s="44">
        <f t="shared" si="1"/>
        <v>2226863</v>
      </c>
      <c r="O22" s="44">
        <f t="shared" si="1"/>
        <v>2043376</v>
      </c>
      <c r="P22" s="44">
        <f t="shared" si="1"/>
        <v>30072050</v>
      </c>
      <c r="Q22" s="54"/>
      <c r="R22" s="54"/>
      <c r="S22" s="44">
        <f>SUM($D22:D22)</f>
        <v>2114974</v>
      </c>
      <c r="T22" s="44">
        <f>SUM($D22:E22)</f>
        <v>4113751</v>
      </c>
      <c r="U22" s="44">
        <f>SUM($D22:F22)</f>
        <v>6503646</v>
      </c>
      <c r="V22" s="44">
        <f>SUM($D22:G22)</f>
        <v>8877248</v>
      </c>
      <c r="W22" s="44">
        <f>SUM($D22:H22)</f>
        <v>11559595</v>
      </c>
      <c r="X22" s="44">
        <f>SUM($D22:I22)</f>
        <v>14262608</v>
      </c>
      <c r="Y22" s="44">
        <f>SUM($D22:J22)</f>
        <v>17398179</v>
      </c>
      <c r="Z22" s="44">
        <f>SUM($D22:K22)</f>
        <v>20784878</v>
      </c>
      <c r="AA22" s="44">
        <f>SUM($D22:L22)</f>
        <v>23306943</v>
      </c>
      <c r="AB22" s="44">
        <f>SUM($D22:M22)</f>
        <v>25801811</v>
      </c>
      <c r="AC22" s="44">
        <f>SUM($D22:N22)</f>
        <v>28028674</v>
      </c>
      <c r="AD22" s="44">
        <f>SUM($D22:O22)</f>
        <v>30072050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+AMB!D$113</f>
        <v>257507</v>
      </c>
      <c r="E24" s="44">
        <f>+AMB!E$113</f>
        <v>261089</v>
      </c>
      <c r="F24" s="44">
        <f>+AMB!F$113</f>
        <v>248660</v>
      </c>
      <c r="G24" s="44">
        <f>+AMB!G$113</f>
        <v>265791</v>
      </c>
      <c r="H24" s="44">
        <f>+AMB!H$113</f>
        <v>259750</v>
      </c>
      <c r="I24" s="44">
        <f>+AMB!I$113</f>
        <v>257276</v>
      </c>
      <c r="J24" s="44">
        <f>+AMB!J$113</f>
        <v>212837</v>
      </c>
      <c r="K24" s="44">
        <f>+AMB!K$113</f>
        <v>232008</v>
      </c>
      <c r="L24" s="44">
        <f>+AMB!L$113</f>
        <v>246868</v>
      </c>
      <c r="M24" s="44">
        <f>+AMB!M$113</f>
        <v>244119</v>
      </c>
      <c r="N24" s="44">
        <f>+AMB!N$113</f>
        <v>217204</v>
      </c>
      <c r="O24" s="44">
        <f>+AMB!O$113</f>
        <v>181938</v>
      </c>
      <c r="P24" s="44">
        <f t="shared" ref="P24:P34" si="2">SUM(D24:O24)</f>
        <v>2885047</v>
      </c>
      <c r="Q24" s="53"/>
      <c r="R24" s="53"/>
      <c r="S24" s="44">
        <f>SUM($D24:D24)</f>
        <v>257507</v>
      </c>
      <c r="T24" s="44">
        <f>SUM($D24:E24)</f>
        <v>518596</v>
      </c>
      <c r="U24" s="44">
        <f>SUM($D24:F24)</f>
        <v>767256</v>
      </c>
      <c r="V24" s="44">
        <f>SUM($D24:G24)</f>
        <v>1033047</v>
      </c>
      <c r="W24" s="44">
        <f>SUM($D24:H24)</f>
        <v>1292797</v>
      </c>
      <c r="X24" s="44">
        <f>SUM($D24:I24)</f>
        <v>1550073</v>
      </c>
      <c r="Y24" s="44">
        <f>SUM($D24:J24)</f>
        <v>1762910</v>
      </c>
      <c r="Z24" s="44">
        <f>SUM($D24:K24)</f>
        <v>1994918</v>
      </c>
      <c r="AA24" s="44">
        <f>SUM($D24:L24)</f>
        <v>2241786</v>
      </c>
      <c r="AB24" s="44">
        <f>SUM($D24:M24)</f>
        <v>2485905</v>
      </c>
      <c r="AC24" s="44">
        <f>SUM($D24:N24)</f>
        <v>2703109</v>
      </c>
      <c r="AD24" s="44">
        <f>SUM($D24:O24)</f>
        <v>2885047</v>
      </c>
    </row>
    <row r="25" spans="1:30" s="43" customFormat="1" ht="15.1" customHeight="1">
      <c r="A25" s="63" t="s">
        <v>10</v>
      </c>
      <c r="B25" s="65" t="s">
        <v>66</v>
      </c>
      <c r="D25" s="44">
        <f>+BWB!D$113</f>
        <v>132664</v>
      </c>
      <c r="E25" s="44">
        <f>+BWB!E$113</f>
        <v>131212</v>
      </c>
      <c r="F25" s="44">
        <f>+BWB!F$113</f>
        <v>130542</v>
      </c>
      <c r="G25" s="44">
        <f>+BWB!G$113</f>
        <v>140611</v>
      </c>
      <c r="H25" s="44">
        <f>+BWB!H$113</f>
        <v>142123</v>
      </c>
      <c r="I25" s="44">
        <f>+BWB!I$113</f>
        <v>144898</v>
      </c>
      <c r="J25" s="44">
        <f>+BWB!J$113</f>
        <v>131232</v>
      </c>
      <c r="K25" s="44">
        <f>+BWB!K$113</f>
        <v>133945</v>
      </c>
      <c r="L25" s="44">
        <f>+BWB!L$113</f>
        <v>136845</v>
      </c>
      <c r="M25" s="44">
        <f>+BWB!M$113</f>
        <v>138402</v>
      </c>
      <c r="N25" s="44">
        <f>+BWB!N$113</f>
        <v>113505</v>
      </c>
      <c r="O25" s="44">
        <f>+BWB!O$113</f>
        <v>98449</v>
      </c>
      <c r="P25" s="44">
        <f t="shared" si="2"/>
        <v>1574428</v>
      </c>
      <c r="Q25" s="54"/>
      <c r="R25" s="54"/>
      <c r="S25" s="44">
        <f>SUM($D25:D25)</f>
        <v>132664</v>
      </c>
      <c r="T25" s="44">
        <f>SUM($D25:E25)</f>
        <v>263876</v>
      </c>
      <c r="U25" s="44">
        <f>SUM($D25:F25)</f>
        <v>394418</v>
      </c>
      <c r="V25" s="44">
        <f>SUM($D25:G25)</f>
        <v>535029</v>
      </c>
      <c r="W25" s="44">
        <f>SUM($D25:H25)</f>
        <v>677152</v>
      </c>
      <c r="X25" s="44">
        <f>SUM($D25:I25)</f>
        <v>822050</v>
      </c>
      <c r="Y25" s="44">
        <f>SUM($D25:J25)</f>
        <v>953282</v>
      </c>
      <c r="Z25" s="44">
        <f>SUM($D25:K25)</f>
        <v>1087227</v>
      </c>
      <c r="AA25" s="44">
        <f>SUM($D25:L25)</f>
        <v>1224072</v>
      </c>
      <c r="AB25" s="44">
        <f>SUM($D25:M25)</f>
        <v>1362474</v>
      </c>
      <c r="AC25" s="44">
        <f>SUM($D25:N25)</f>
        <v>1475979</v>
      </c>
      <c r="AD25" s="44">
        <f>SUM($D25:O25)</f>
        <v>1574428</v>
      </c>
    </row>
    <row r="26" spans="1:30" s="43" customFormat="1" ht="15.1" customHeight="1">
      <c r="A26" s="63" t="s">
        <v>11</v>
      </c>
      <c r="B26" s="65" t="s">
        <v>66</v>
      </c>
      <c r="D26" s="44">
        <f>+DWT!D$113</f>
        <v>9022</v>
      </c>
      <c r="E26" s="44">
        <f>+DWT!E$113</f>
        <v>10695</v>
      </c>
      <c r="F26" s="44">
        <f>+DWT!F$113</f>
        <v>9388</v>
      </c>
      <c r="G26" s="44">
        <f>+DWT!G$113</f>
        <v>8800</v>
      </c>
      <c r="H26" s="44">
        <f>+DWT!H$113</f>
        <v>7747</v>
      </c>
      <c r="I26" s="44">
        <f>+DWT!I$113</f>
        <v>7075</v>
      </c>
      <c r="J26" s="44">
        <f>+DWT!J$113</f>
        <v>5314</v>
      </c>
      <c r="K26" s="44">
        <f>+DWT!K$113</f>
        <v>5810</v>
      </c>
      <c r="L26" s="44">
        <f>+DWT!L$113</f>
        <v>7071</v>
      </c>
      <c r="M26" s="44">
        <f>+DWT!M$113</f>
        <v>6732</v>
      </c>
      <c r="N26" s="44">
        <f>+DWT!N$113</f>
        <v>5989</v>
      </c>
      <c r="O26" s="44">
        <f>+DWT!O$113</f>
        <v>6598</v>
      </c>
      <c r="P26" s="44">
        <f t="shared" si="2"/>
        <v>90241</v>
      </c>
      <c r="Q26" s="54"/>
      <c r="R26" s="54"/>
      <c r="S26" s="44">
        <f>SUM($D26:D26)</f>
        <v>9022</v>
      </c>
      <c r="T26" s="44">
        <f>SUM($D26:E26)</f>
        <v>19717</v>
      </c>
      <c r="U26" s="44">
        <f>SUM($D26:F26)</f>
        <v>29105</v>
      </c>
      <c r="V26" s="44">
        <f>SUM($D26:G26)</f>
        <v>37905</v>
      </c>
      <c r="W26" s="44">
        <f>SUM($D26:H26)</f>
        <v>45652</v>
      </c>
      <c r="X26" s="44">
        <f>SUM($D26:I26)</f>
        <v>52727</v>
      </c>
      <c r="Y26" s="44">
        <f>SUM($D26:J26)</f>
        <v>58041</v>
      </c>
      <c r="Z26" s="44">
        <f>SUM($D26:K26)</f>
        <v>63851</v>
      </c>
      <c r="AA26" s="44">
        <f>SUM($D26:L26)</f>
        <v>70922</v>
      </c>
      <c r="AB26" s="44">
        <f>SUM($D26:M26)</f>
        <v>77654</v>
      </c>
      <c r="AC26" s="44">
        <f>SUM($D26:N26)</f>
        <v>83643</v>
      </c>
      <c r="AD26" s="44">
        <f>SUM($D26:O26)</f>
        <v>90241</v>
      </c>
    </row>
    <row r="27" spans="1:30" s="43" customFormat="1" ht="15.1" customHeight="1">
      <c r="A27" s="63" t="s">
        <v>13</v>
      </c>
      <c r="B27" s="65" t="s">
        <v>66</v>
      </c>
      <c r="D27" s="44">
        <f>+OGB!D$113</f>
        <v>6474</v>
      </c>
      <c r="E27" s="44">
        <f>+OGB!E$113</f>
        <v>6125</v>
      </c>
      <c r="F27" s="44">
        <f>+OGB!F$113</f>
        <v>6245</v>
      </c>
      <c r="G27" s="44">
        <f>+OGB!G$113</f>
        <v>6631</v>
      </c>
      <c r="H27" s="44">
        <f>+OGB!H$113</f>
        <v>6774</v>
      </c>
      <c r="I27" s="44">
        <f>+OGB!I$113</f>
        <v>6604</v>
      </c>
      <c r="J27" s="44">
        <f>+OGB!J$113</f>
        <v>6997</v>
      </c>
      <c r="K27" s="44">
        <f>+OGB!K$113</f>
        <v>6441</v>
      </c>
      <c r="L27" s="44">
        <f>+OGB!L$113</f>
        <v>6782</v>
      </c>
      <c r="M27" s="44">
        <f>+OGB!M$113</f>
        <v>6625</v>
      </c>
      <c r="N27" s="44">
        <f>+OGB!N$113</f>
        <v>4897</v>
      </c>
      <c r="O27" s="44">
        <f>+OGB!O$113</f>
        <v>5583</v>
      </c>
      <c r="P27" s="44">
        <f t="shared" si="2"/>
        <v>76178</v>
      </c>
      <c r="Q27" s="54"/>
      <c r="R27" s="54"/>
      <c r="S27" s="44">
        <f>SUM($D27:D27)</f>
        <v>6474</v>
      </c>
      <c r="T27" s="44">
        <f>SUM($D27:E27)</f>
        <v>12599</v>
      </c>
      <c r="U27" s="44">
        <f>SUM($D27:F27)</f>
        <v>18844</v>
      </c>
      <c r="V27" s="44">
        <f>SUM($D27:G27)</f>
        <v>25475</v>
      </c>
      <c r="W27" s="44">
        <f>SUM($D27:H27)</f>
        <v>32249</v>
      </c>
      <c r="X27" s="44">
        <f>SUM($D27:I27)</f>
        <v>38853</v>
      </c>
      <c r="Y27" s="44">
        <f>SUM($D27:J27)</f>
        <v>45850</v>
      </c>
      <c r="Z27" s="44">
        <f>SUM($D27:K27)</f>
        <v>52291</v>
      </c>
      <c r="AA27" s="44">
        <f>SUM($D27:L27)</f>
        <v>59073</v>
      </c>
      <c r="AB27" s="44">
        <f>SUM($D27:M27)</f>
        <v>65698</v>
      </c>
      <c r="AC27" s="44">
        <f>SUM($D27:N27)</f>
        <v>70595</v>
      </c>
      <c r="AD27" s="44">
        <f>SUM($D27:O27)</f>
        <v>76178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+PB!D$113</f>
        <v>109940</v>
      </c>
      <c r="E28" s="44">
        <f>+PB!E$113</f>
        <v>104182</v>
      </c>
      <c r="F28" s="44">
        <f>+PB!F$113</f>
        <v>109476</v>
      </c>
      <c r="G28" s="44">
        <f>+PB!G$113</f>
        <v>113405</v>
      </c>
      <c r="H28" s="44">
        <f>+PB!H$113</f>
        <v>111519</v>
      </c>
      <c r="I28" s="44">
        <f>+PB!I$113</f>
        <v>112855</v>
      </c>
      <c r="J28" s="44">
        <f>+PB!J$113</f>
        <v>108034</v>
      </c>
      <c r="K28" s="44">
        <f>+PB!K$113</f>
        <v>105937</v>
      </c>
      <c r="L28" s="44">
        <f>+PB!L$113</f>
        <v>113783</v>
      </c>
      <c r="M28" s="44">
        <f>+PB!M$113</f>
        <v>112774</v>
      </c>
      <c r="N28" s="44">
        <f>+PB!N$113</f>
        <v>93168</v>
      </c>
      <c r="O28" s="44">
        <f>+PB!O$113</f>
        <v>88756</v>
      </c>
      <c r="P28" s="44">
        <f t="shared" si="2"/>
        <v>1283829</v>
      </c>
      <c r="Q28" s="41"/>
      <c r="R28" s="41"/>
      <c r="S28" s="44">
        <f>SUM($D28:D28)</f>
        <v>109940</v>
      </c>
      <c r="T28" s="44">
        <f>SUM($D28:E28)</f>
        <v>214122</v>
      </c>
      <c r="U28" s="44">
        <f>SUM($D28:F28)</f>
        <v>323598</v>
      </c>
      <c r="V28" s="44">
        <f>SUM($D28:G28)</f>
        <v>437003</v>
      </c>
      <c r="W28" s="44">
        <f>SUM($D28:H28)</f>
        <v>548522</v>
      </c>
      <c r="X28" s="44">
        <f>SUM($D28:I28)</f>
        <v>661377</v>
      </c>
      <c r="Y28" s="44">
        <f>SUM($D28:J28)</f>
        <v>769411</v>
      </c>
      <c r="Z28" s="44">
        <f>SUM($D28:K28)</f>
        <v>875348</v>
      </c>
      <c r="AA28" s="44">
        <f>SUM($D28:L28)</f>
        <v>989131</v>
      </c>
      <c r="AB28" s="44">
        <f>SUM($D28:M28)</f>
        <v>1101905</v>
      </c>
      <c r="AC28" s="44">
        <f>SUM($D28:N28)</f>
        <v>1195073</v>
      </c>
      <c r="AD28" s="44">
        <f>SUM($D28:O28)</f>
        <v>1283829</v>
      </c>
    </row>
    <row r="29" spans="1:30" s="43" customFormat="1" ht="15.1" customHeight="1">
      <c r="A29" s="63" t="s">
        <v>75</v>
      </c>
      <c r="B29" s="65" t="s">
        <v>66</v>
      </c>
      <c r="D29" s="44">
        <f>+IBA!D$113</f>
        <v>9329</v>
      </c>
      <c r="E29" s="44">
        <f>+IBA!E$113</f>
        <v>9219</v>
      </c>
      <c r="F29" s="44">
        <f>+IBA!F$113</f>
        <v>9873</v>
      </c>
      <c r="G29" s="44">
        <f>+IBA!G$113</f>
        <v>11107</v>
      </c>
      <c r="H29" s="44">
        <f>+IBA!H$113</f>
        <v>10884</v>
      </c>
      <c r="I29" s="44">
        <f>+IBA!I$113</f>
        <v>10569</v>
      </c>
      <c r="J29" s="44">
        <f>+IBA!J$113</f>
        <v>10820</v>
      </c>
      <c r="K29" s="44">
        <f>+IBA!K$113</f>
        <v>9698</v>
      </c>
      <c r="L29" s="44">
        <f>+IBA!L$113</f>
        <v>9976</v>
      </c>
      <c r="M29" s="44">
        <f>+IBA!M$113</f>
        <v>9803</v>
      </c>
      <c r="N29" s="44">
        <f>+IBA!N$113</f>
        <v>7190</v>
      </c>
      <c r="O29" s="44">
        <f>+IBA!O$113</f>
        <v>6967</v>
      </c>
      <c r="P29" s="44">
        <f t="shared" si="2"/>
        <v>115435</v>
      </c>
      <c r="Q29" s="53"/>
      <c r="R29" s="53"/>
      <c r="S29" s="44">
        <f>SUM($D29:D29)</f>
        <v>9329</v>
      </c>
      <c r="T29" s="44">
        <f>SUM($D29:E29)</f>
        <v>18548</v>
      </c>
      <c r="U29" s="44">
        <f>SUM($D29:F29)</f>
        <v>28421</v>
      </c>
      <c r="V29" s="44">
        <f>SUM($D29:G29)</f>
        <v>39528</v>
      </c>
      <c r="W29" s="44">
        <f>SUM($D29:H29)</f>
        <v>50412</v>
      </c>
      <c r="X29" s="44">
        <f>SUM($D29:I29)</f>
        <v>60981</v>
      </c>
      <c r="Y29" s="44">
        <f>SUM($D29:J29)</f>
        <v>71801</v>
      </c>
      <c r="Z29" s="44">
        <f>SUM($D29:K29)</f>
        <v>81499</v>
      </c>
      <c r="AA29" s="44">
        <f>SUM($D29:L29)</f>
        <v>91475</v>
      </c>
      <c r="AB29" s="44">
        <f>SUM($D29:M29)</f>
        <v>101278</v>
      </c>
      <c r="AC29" s="44">
        <f>SUM($D29:N29)</f>
        <v>108468</v>
      </c>
      <c r="AD29" s="44">
        <f>SUM($D29:O29)</f>
        <v>115435</v>
      </c>
    </row>
    <row r="30" spans="1:30" s="43" customFormat="1" ht="15.1" customHeight="1">
      <c r="A30" s="63" t="s">
        <v>16</v>
      </c>
      <c r="B30" s="65" t="s">
        <v>66</v>
      </c>
      <c r="D30" s="44">
        <f>+SIBC!D$113</f>
        <v>7949</v>
      </c>
      <c r="E30" s="44">
        <f>+SIBC!E$113</f>
        <v>6826</v>
      </c>
      <c r="F30" s="44">
        <f>+SIBC!F$113</f>
        <v>7454</v>
      </c>
      <c r="G30" s="44">
        <f>+SIBC!G$113</f>
        <v>8142</v>
      </c>
      <c r="H30" s="44">
        <f>+SIBC!H$113</f>
        <v>9359</v>
      </c>
      <c r="I30" s="44">
        <f>+SIBC!I$113</f>
        <v>9540</v>
      </c>
      <c r="J30" s="44">
        <f>+SIBC!J$113</f>
        <v>9509</v>
      </c>
      <c r="K30" s="44">
        <f>+SIBC!K$113</f>
        <v>8871</v>
      </c>
      <c r="L30" s="44">
        <f>+SIBC!L$113</f>
        <v>9480</v>
      </c>
      <c r="M30" s="44">
        <f>+SIBC!M$113</f>
        <v>9055</v>
      </c>
      <c r="N30" s="44">
        <f>+SIBC!N$113</f>
        <v>6662</v>
      </c>
      <c r="O30" s="44">
        <f>+SIBC!O$113</f>
        <v>6448</v>
      </c>
      <c r="P30" s="44">
        <f t="shared" si="2"/>
        <v>99295</v>
      </c>
      <c r="Q30" s="54"/>
      <c r="R30" s="54"/>
      <c r="S30" s="44">
        <f>SUM($D30:D30)</f>
        <v>7949</v>
      </c>
      <c r="T30" s="44">
        <f>SUM($D30:E30)</f>
        <v>14775</v>
      </c>
      <c r="U30" s="44">
        <f>SUM($D30:F30)</f>
        <v>22229</v>
      </c>
      <c r="V30" s="44">
        <f>SUM($D30:G30)</f>
        <v>30371</v>
      </c>
      <c r="W30" s="44">
        <f>SUM($D30:H30)</f>
        <v>39730</v>
      </c>
      <c r="X30" s="44">
        <f>SUM($D30:I30)</f>
        <v>49270</v>
      </c>
      <c r="Y30" s="44">
        <f>SUM($D30:J30)</f>
        <v>58779</v>
      </c>
      <c r="Z30" s="44">
        <f>SUM($D30:K30)</f>
        <v>67650</v>
      </c>
      <c r="AA30" s="44">
        <f>SUM($D30:L30)</f>
        <v>77130</v>
      </c>
      <c r="AB30" s="44">
        <f>SUM($D30:M30)</f>
        <v>86185</v>
      </c>
      <c r="AC30" s="44">
        <f>SUM($D30:N30)</f>
        <v>92847</v>
      </c>
      <c r="AD30" s="44">
        <f>SUM($D30:O30)</f>
        <v>99295</v>
      </c>
    </row>
    <row r="31" spans="1:30" s="43" customFormat="1" ht="15.1" customHeight="1">
      <c r="A31" s="63" t="s">
        <v>17</v>
      </c>
      <c r="B31" s="65" t="s">
        <v>66</v>
      </c>
      <c r="D31" s="44">
        <f>+TIBA!D$113</f>
        <v>34593</v>
      </c>
      <c r="E31" s="44">
        <f>+TIBA!E$113</f>
        <v>32841</v>
      </c>
      <c r="F31" s="44">
        <f>+TIBA!F$113</f>
        <v>33769</v>
      </c>
      <c r="G31" s="44">
        <f>+TIBA!G$113</f>
        <v>36026</v>
      </c>
      <c r="H31" s="44">
        <f>+TIBA!H$113</f>
        <v>36029</v>
      </c>
      <c r="I31" s="44">
        <f>+TIBA!I$113</f>
        <v>34284</v>
      </c>
      <c r="J31" s="44">
        <f>+TIBA!J$113</f>
        <v>34094</v>
      </c>
      <c r="K31" s="44">
        <f>+TIBA!K$113</f>
        <v>32919</v>
      </c>
      <c r="L31" s="44">
        <f>+TIBA!L$113</f>
        <v>33925</v>
      </c>
      <c r="M31" s="44">
        <f>+TIBA!M$113</f>
        <v>33343</v>
      </c>
      <c r="N31" s="44">
        <f>+TIBA!N$113</f>
        <v>28420</v>
      </c>
      <c r="O31" s="44">
        <f>+TIBA!O$113</f>
        <v>25566</v>
      </c>
      <c r="P31" s="44">
        <f t="shared" si="2"/>
        <v>395809</v>
      </c>
      <c r="Q31" s="54"/>
      <c r="R31" s="54"/>
      <c r="S31" s="44">
        <f>SUM($D31:D31)</f>
        <v>34593</v>
      </c>
      <c r="T31" s="44">
        <f>SUM($D31:E31)</f>
        <v>67434</v>
      </c>
      <c r="U31" s="44">
        <f>SUM($D31:F31)</f>
        <v>101203</v>
      </c>
      <c r="V31" s="44">
        <f>SUM($D31:G31)</f>
        <v>137229</v>
      </c>
      <c r="W31" s="44">
        <f>SUM($D31:H31)</f>
        <v>173258</v>
      </c>
      <c r="X31" s="44">
        <f>SUM($D31:I31)</f>
        <v>207542</v>
      </c>
      <c r="Y31" s="44">
        <f>SUM($D31:J31)</f>
        <v>241636</v>
      </c>
      <c r="Z31" s="44">
        <f>SUM($D31:K31)</f>
        <v>274555</v>
      </c>
      <c r="AA31" s="44">
        <f>SUM($D31:L31)</f>
        <v>308480</v>
      </c>
      <c r="AB31" s="44">
        <f>SUM($D31:M31)</f>
        <v>341823</v>
      </c>
      <c r="AC31" s="44">
        <f>SUM($D31:N31)</f>
        <v>370243</v>
      </c>
      <c r="AD31" s="44">
        <f>SUM($D31:O31)</f>
        <v>395809</v>
      </c>
    </row>
    <row r="32" spans="1:30" s="43" customFormat="1" ht="15.1" customHeight="1">
      <c r="A32" s="63" t="s">
        <v>12</v>
      </c>
      <c r="B32" s="65" t="s">
        <v>66</v>
      </c>
      <c r="D32" s="44">
        <f>+LQB!D$113</f>
        <v>68426</v>
      </c>
      <c r="E32" s="44">
        <f>+LQB!E$113</f>
        <v>66126</v>
      </c>
      <c r="F32" s="44">
        <f>+LQB!F$113</f>
        <v>67714</v>
      </c>
      <c r="G32" s="44">
        <f>+LQB!G$113</f>
        <v>73190</v>
      </c>
      <c r="H32" s="44">
        <f>+LQB!H$113</f>
        <v>73136</v>
      </c>
      <c r="I32" s="44">
        <f>+LQB!I$113</f>
        <v>66898</v>
      </c>
      <c r="J32" s="44">
        <f>+LQB!J$113</f>
        <v>65622</v>
      </c>
      <c r="K32" s="44">
        <f>+LQB!K$113</f>
        <v>64268</v>
      </c>
      <c r="L32" s="44">
        <f>+LQB!L$113</f>
        <v>65080</v>
      </c>
      <c r="M32" s="44">
        <f>+LQB!M$113</f>
        <v>66970</v>
      </c>
      <c r="N32" s="44">
        <f>+LQB!N$113</f>
        <v>57190</v>
      </c>
      <c r="O32" s="44">
        <f>+LQB!O$113</f>
        <v>55274</v>
      </c>
      <c r="P32" s="44">
        <f t="shared" si="2"/>
        <v>789894</v>
      </c>
      <c r="Q32" s="54"/>
      <c r="R32" s="54"/>
      <c r="S32" s="44">
        <f>SUM($D32:D32)</f>
        <v>68426</v>
      </c>
      <c r="T32" s="44">
        <f>SUM($D32:E32)</f>
        <v>134552</v>
      </c>
      <c r="U32" s="44">
        <f>SUM($D32:F32)</f>
        <v>202266</v>
      </c>
      <c r="V32" s="44">
        <f>SUM($D32:G32)</f>
        <v>275456</v>
      </c>
      <c r="W32" s="44">
        <f>SUM($D32:H32)</f>
        <v>348592</v>
      </c>
      <c r="X32" s="44">
        <f>SUM($D32:I32)</f>
        <v>415490</v>
      </c>
      <c r="Y32" s="44">
        <f>SUM($D32:J32)</f>
        <v>481112</v>
      </c>
      <c r="Z32" s="44">
        <f>SUM($D32:K32)</f>
        <v>545380</v>
      </c>
      <c r="AA32" s="44">
        <f>SUM($D32:L32)</f>
        <v>610460</v>
      </c>
      <c r="AB32" s="44">
        <f>SUM($D32:M32)</f>
        <v>677430</v>
      </c>
      <c r="AC32" s="44">
        <f>SUM($D32:N32)</f>
        <v>734620</v>
      </c>
      <c r="AD32" s="44">
        <f>SUM($D32:O32)</f>
        <v>789894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+RBW!D$113</f>
        <v>31</v>
      </c>
      <c r="E33" s="44">
        <f>+RBW!E$113</f>
        <v>14</v>
      </c>
      <c r="F33" s="44">
        <f>+RBW!F$113</f>
        <v>16</v>
      </c>
      <c r="G33" s="44">
        <f>+RBW!G$113</f>
        <v>10</v>
      </c>
      <c r="H33" s="44">
        <f>+RBW!H$113</f>
        <v>17</v>
      </c>
      <c r="I33" s="44">
        <f>+RBW!I$113</f>
        <v>17</v>
      </c>
      <c r="J33" s="44">
        <f>+RBW!J$113</f>
        <v>19</v>
      </c>
      <c r="K33" s="44">
        <f>+RBW!K$113</f>
        <v>19</v>
      </c>
      <c r="L33" s="44">
        <f>+RBW!L$113</f>
        <v>8</v>
      </c>
      <c r="M33" s="44">
        <f>+RBW!M$113</f>
        <v>6</v>
      </c>
      <c r="N33" s="44">
        <f>+RBW!N$113</f>
        <v>7</v>
      </c>
      <c r="O33" s="44">
        <f>+RBW!O$113</f>
        <v>10</v>
      </c>
      <c r="P33" s="44">
        <f t="shared" si="2"/>
        <v>174</v>
      </c>
      <c r="Q33" s="41"/>
      <c r="R33" s="41"/>
      <c r="S33" s="44">
        <f>SUM($D33:D33)</f>
        <v>31</v>
      </c>
      <c r="T33" s="44">
        <f>SUM($D33:E33)</f>
        <v>45</v>
      </c>
      <c r="U33" s="44">
        <f>SUM($D33:F33)</f>
        <v>61</v>
      </c>
      <c r="V33" s="44">
        <f>SUM($D33:G33)</f>
        <v>71</v>
      </c>
      <c r="W33" s="44">
        <f>SUM($D33:H33)</f>
        <v>88</v>
      </c>
      <c r="X33" s="44">
        <f>SUM($D33:I33)</f>
        <v>105</v>
      </c>
      <c r="Y33" s="44">
        <f>SUM($D33:J33)</f>
        <v>124</v>
      </c>
      <c r="Z33" s="44">
        <f>SUM($D33:K33)</f>
        <v>143</v>
      </c>
      <c r="AA33" s="44">
        <f>SUM($D33:L33)</f>
        <v>151</v>
      </c>
      <c r="AB33" s="44">
        <f>SUM($D33:M33)</f>
        <v>157</v>
      </c>
      <c r="AC33" s="44">
        <f>SUM($D33:N33)</f>
        <v>164</v>
      </c>
      <c r="AD33" s="44">
        <f>SUM($D33:O33)</f>
        <v>174</v>
      </c>
    </row>
    <row r="34" spans="1:30" s="43" customFormat="1" ht="15.1" customHeight="1">
      <c r="A34" s="63" t="s">
        <v>18</v>
      </c>
      <c r="B34" s="65" t="s">
        <v>66</v>
      </c>
      <c r="D34" s="44">
        <f>+WPB!D$113</f>
        <v>0</v>
      </c>
      <c r="E34" s="44">
        <f>+WPB!E$113</f>
        <v>0</v>
      </c>
      <c r="F34" s="44">
        <f>+WPB!F$113</f>
        <v>0</v>
      </c>
      <c r="G34" s="44">
        <f>+WPB!G$113</f>
        <v>0</v>
      </c>
      <c r="H34" s="44">
        <f>+WPB!H$113</f>
        <v>0</v>
      </c>
      <c r="I34" s="44">
        <f>+WPB!I$113</f>
        <v>0</v>
      </c>
      <c r="J34" s="44">
        <f>+WPB!J$113</f>
        <v>0</v>
      </c>
      <c r="K34" s="44">
        <f>+WPB!K$113</f>
        <v>0</v>
      </c>
      <c r="L34" s="44">
        <f>+WPB!L$113</f>
        <v>0</v>
      </c>
      <c r="M34" s="44">
        <f>+WPB!M$113</f>
        <v>0</v>
      </c>
      <c r="N34" s="44">
        <f>+WPB!N$113</f>
        <v>0</v>
      </c>
      <c r="O34" s="44">
        <f>+WPB!O$113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P35" si="3">SUM(D24:D34)</f>
        <v>635935</v>
      </c>
      <c r="E35" s="44">
        <f t="shared" si="3"/>
        <v>628329</v>
      </c>
      <c r="F35" s="44">
        <f t="shared" si="3"/>
        <v>623137</v>
      </c>
      <c r="G35" s="44">
        <f t="shared" si="3"/>
        <v>663713</v>
      </c>
      <c r="H35" s="44">
        <f t="shared" si="3"/>
        <v>657338</v>
      </c>
      <c r="I35" s="44">
        <f t="shared" si="3"/>
        <v>650016</v>
      </c>
      <c r="J35" s="44">
        <f t="shared" si="3"/>
        <v>584478</v>
      </c>
      <c r="K35" s="44">
        <f t="shared" si="3"/>
        <v>599916</v>
      </c>
      <c r="L35" s="44">
        <f t="shared" si="3"/>
        <v>629818</v>
      </c>
      <c r="M35" s="44">
        <f t="shared" si="3"/>
        <v>627829</v>
      </c>
      <c r="N35" s="44">
        <f t="shared" si="3"/>
        <v>534232</v>
      </c>
      <c r="O35" s="44">
        <f t="shared" si="3"/>
        <v>475589</v>
      </c>
      <c r="P35" s="44">
        <f t="shared" si="3"/>
        <v>7310330</v>
      </c>
      <c r="Q35" s="54"/>
      <c r="R35" s="54"/>
      <c r="S35" s="44">
        <f>SUM($D35:D35)</f>
        <v>635935</v>
      </c>
      <c r="T35" s="44">
        <f>SUM($D35:E35)</f>
        <v>1264264</v>
      </c>
      <c r="U35" s="44">
        <f>SUM($D35:F35)</f>
        <v>1887401</v>
      </c>
      <c r="V35" s="44">
        <f>SUM($D35:G35)</f>
        <v>2551114</v>
      </c>
      <c r="W35" s="44">
        <f>SUM($D35:H35)</f>
        <v>3208452</v>
      </c>
      <c r="X35" s="44">
        <f>SUM($D35:I35)</f>
        <v>3858468</v>
      </c>
      <c r="Y35" s="44">
        <f>SUM($D35:J35)</f>
        <v>4442946</v>
      </c>
      <c r="Z35" s="44">
        <f>SUM($D35:K35)</f>
        <v>5042862</v>
      </c>
      <c r="AA35" s="44">
        <f>SUM($D35:L35)</f>
        <v>5672680</v>
      </c>
      <c r="AB35" s="44">
        <f>SUM($D35:M35)</f>
        <v>6300509</v>
      </c>
      <c r="AC35" s="44">
        <f>SUM($D35:N35)</f>
        <v>6834741</v>
      </c>
      <c r="AD35" s="44">
        <f>SUM($D35:O35)</f>
        <v>7310330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+AMB!D$131</f>
        <v>1599</v>
      </c>
      <c r="E37" s="44">
        <f>+AMB!E$131</f>
        <v>1794</v>
      </c>
      <c r="F37" s="44">
        <f>+AMB!F$131</f>
        <v>1737</v>
      </c>
      <c r="G37" s="44">
        <f>+AMB!G$131</f>
        <v>1186</v>
      </c>
      <c r="H37" s="44">
        <f>+AMB!H$131</f>
        <v>3132</v>
      </c>
      <c r="I37" s="44">
        <f>+AMB!I$131</f>
        <v>1210</v>
      </c>
      <c r="J37" s="44">
        <f>+AMB!J$131</f>
        <v>1040</v>
      </c>
      <c r="K37" s="44">
        <f>+AMB!K$131</f>
        <v>1017</v>
      </c>
      <c r="L37" s="44">
        <f>+AMB!L$131</f>
        <v>831</v>
      </c>
      <c r="M37" s="44">
        <f>+AMB!M$131</f>
        <v>1112</v>
      </c>
      <c r="N37" s="44">
        <f>+AMB!N$131</f>
        <v>990</v>
      </c>
      <c r="O37" s="44">
        <f>+AMB!O$131</f>
        <v>817</v>
      </c>
      <c r="P37" s="44">
        <f t="shared" ref="P37:P47" si="4">SUM(D37:O37)</f>
        <v>16465</v>
      </c>
      <c r="Q37" s="53"/>
      <c r="R37" s="53"/>
      <c r="S37" s="44">
        <f>SUM($D37:D37)</f>
        <v>1599</v>
      </c>
      <c r="T37" s="44">
        <f>SUM($D37:E37)</f>
        <v>3393</v>
      </c>
      <c r="U37" s="44">
        <f>SUM($D37:F37)</f>
        <v>5130</v>
      </c>
      <c r="V37" s="44">
        <f>SUM($D37:G37)</f>
        <v>6316</v>
      </c>
      <c r="W37" s="44">
        <f>SUM($D37:H37)</f>
        <v>9448</v>
      </c>
      <c r="X37" s="44">
        <f>SUM($D37:I37)</f>
        <v>10658</v>
      </c>
      <c r="Y37" s="44">
        <f>SUM($D37:J37)</f>
        <v>11698</v>
      </c>
      <c r="Z37" s="44">
        <f>SUM($D37:K37)</f>
        <v>12715</v>
      </c>
      <c r="AA37" s="44">
        <f>SUM($D37:L37)</f>
        <v>13546</v>
      </c>
      <c r="AB37" s="44">
        <f>SUM($D37:M37)</f>
        <v>14658</v>
      </c>
      <c r="AC37" s="44">
        <f>SUM($D37:N37)</f>
        <v>15648</v>
      </c>
      <c r="AD37" s="44">
        <f>SUM($D37:O37)</f>
        <v>16465</v>
      </c>
    </row>
    <row r="38" spans="1:30" s="43" customFormat="1" ht="15.1" customHeight="1">
      <c r="A38" s="63" t="s">
        <v>10</v>
      </c>
      <c r="B38" s="65" t="s">
        <v>8</v>
      </c>
      <c r="D38" s="44">
        <f>+BWB!D$131</f>
        <v>426</v>
      </c>
      <c r="E38" s="44">
        <f>+BWB!E$131</f>
        <v>347</v>
      </c>
      <c r="F38" s="44">
        <f>+BWB!F$131</f>
        <v>524</v>
      </c>
      <c r="G38" s="44">
        <f>+BWB!G$131</f>
        <v>628</v>
      </c>
      <c r="H38" s="44">
        <f>+BWB!H$131</f>
        <v>733</v>
      </c>
      <c r="I38" s="44">
        <f>+BWB!I$131</f>
        <v>713</v>
      </c>
      <c r="J38" s="44">
        <f>+BWB!J$131</f>
        <v>708</v>
      </c>
      <c r="K38" s="44">
        <f>+BWB!K$131</f>
        <v>915</v>
      </c>
      <c r="L38" s="44">
        <f>+BWB!L$131</f>
        <v>931</v>
      </c>
      <c r="M38" s="44">
        <f>+BWB!M$131</f>
        <v>971</v>
      </c>
      <c r="N38" s="44">
        <f>+BWB!N$131</f>
        <v>630</v>
      </c>
      <c r="O38" s="44">
        <f>+BWB!O$131</f>
        <v>356</v>
      </c>
      <c r="P38" s="44">
        <f t="shared" si="4"/>
        <v>7882</v>
      </c>
      <c r="Q38" s="54"/>
      <c r="R38" s="54"/>
      <c r="S38" s="44">
        <f>SUM($D38:D38)</f>
        <v>426</v>
      </c>
      <c r="T38" s="44">
        <f>SUM($D38:E38)</f>
        <v>773</v>
      </c>
      <c r="U38" s="44">
        <f>SUM($D38:F38)</f>
        <v>1297</v>
      </c>
      <c r="V38" s="44">
        <f>SUM($D38:G38)</f>
        <v>1925</v>
      </c>
      <c r="W38" s="44">
        <f>SUM($D38:H38)</f>
        <v>2658</v>
      </c>
      <c r="X38" s="44">
        <f>SUM($D38:I38)</f>
        <v>3371</v>
      </c>
      <c r="Y38" s="44">
        <f>SUM($D38:J38)</f>
        <v>4079</v>
      </c>
      <c r="Z38" s="44">
        <f>SUM($D38:K38)</f>
        <v>4994</v>
      </c>
      <c r="AA38" s="44">
        <f>SUM($D38:L38)</f>
        <v>5925</v>
      </c>
      <c r="AB38" s="44">
        <f>SUM($D38:M38)</f>
        <v>6896</v>
      </c>
      <c r="AC38" s="44">
        <f>SUM($D38:N38)</f>
        <v>7526</v>
      </c>
      <c r="AD38" s="44">
        <f>SUM($D38:O38)</f>
        <v>7882</v>
      </c>
    </row>
    <row r="39" spans="1:30" s="43" customFormat="1" ht="15.1" customHeight="1">
      <c r="A39" s="63" t="s">
        <v>11</v>
      </c>
      <c r="B39" s="65" t="s">
        <v>8</v>
      </c>
      <c r="D39" s="44">
        <f>+DWT!D$131</f>
        <v>4831</v>
      </c>
      <c r="E39" s="44">
        <f>+DWT!E$131</f>
        <v>4111</v>
      </c>
      <c r="F39" s="44">
        <f>+DWT!F$131</f>
        <v>4314</v>
      </c>
      <c r="G39" s="44">
        <f>+DWT!G$131</f>
        <v>4767</v>
      </c>
      <c r="H39" s="44">
        <f>+DWT!H$131</f>
        <v>4772</v>
      </c>
      <c r="I39" s="44">
        <f>+DWT!I$131</f>
        <v>4612</v>
      </c>
      <c r="J39" s="44">
        <f>+DWT!J$131</f>
        <v>4730</v>
      </c>
      <c r="K39" s="44">
        <f>+DWT!K$131</f>
        <v>5157</v>
      </c>
      <c r="L39" s="44">
        <f>+DWT!L$131</f>
        <v>4560</v>
      </c>
      <c r="M39" s="44">
        <f>+DWT!M$131</f>
        <v>5015</v>
      </c>
      <c r="N39" s="44">
        <f>+DWT!N$131</f>
        <v>4554</v>
      </c>
      <c r="O39" s="44">
        <f>+DWT!O$131</f>
        <v>4328</v>
      </c>
      <c r="P39" s="44">
        <f t="shared" si="4"/>
        <v>55751</v>
      </c>
      <c r="Q39" s="54"/>
      <c r="R39" s="54"/>
      <c r="S39" s="44">
        <f>SUM($D39:D39)</f>
        <v>4831</v>
      </c>
      <c r="T39" s="44">
        <f>SUM($D39:E39)</f>
        <v>8942</v>
      </c>
      <c r="U39" s="44">
        <f>SUM($D39:F39)</f>
        <v>13256</v>
      </c>
      <c r="V39" s="44">
        <f>SUM($D39:G39)</f>
        <v>18023</v>
      </c>
      <c r="W39" s="44">
        <f>SUM($D39:H39)</f>
        <v>22795</v>
      </c>
      <c r="X39" s="44">
        <f>SUM($D39:I39)</f>
        <v>27407</v>
      </c>
      <c r="Y39" s="44">
        <f>SUM($D39:J39)</f>
        <v>32137</v>
      </c>
      <c r="Z39" s="44">
        <f>SUM($D39:K39)</f>
        <v>37294</v>
      </c>
      <c r="AA39" s="44">
        <f>SUM($D39:L39)</f>
        <v>41854</v>
      </c>
      <c r="AB39" s="44">
        <f>SUM($D39:M39)</f>
        <v>46869</v>
      </c>
      <c r="AC39" s="44">
        <f>SUM($D39:N39)</f>
        <v>51423</v>
      </c>
      <c r="AD39" s="44">
        <f>SUM($D39:O39)</f>
        <v>55751</v>
      </c>
    </row>
    <row r="40" spans="1:30" s="43" customFormat="1" ht="15.1" customHeight="1">
      <c r="A40" s="63" t="s">
        <v>13</v>
      </c>
      <c r="B40" s="65" t="s">
        <v>8</v>
      </c>
      <c r="D40" s="44">
        <f>+OGB!D$131</f>
        <v>18</v>
      </c>
      <c r="E40" s="44">
        <f>+OGB!E$131</f>
        <v>31</v>
      </c>
      <c r="F40" s="44">
        <f>+OGB!F$131</f>
        <v>14</v>
      </c>
      <c r="G40" s="44">
        <f>+OGB!G$131</f>
        <v>43</v>
      </c>
      <c r="H40" s="44">
        <f>+OGB!H$131</f>
        <v>78</v>
      </c>
      <c r="I40" s="44">
        <f>+OGB!I$131</f>
        <v>85</v>
      </c>
      <c r="J40" s="44">
        <f>+OGB!J$131</f>
        <v>35</v>
      </c>
      <c r="K40" s="44">
        <f>+OGB!K$131</f>
        <v>51</v>
      </c>
      <c r="L40" s="44">
        <f>+OGB!L$131</f>
        <v>34</v>
      </c>
      <c r="M40" s="44">
        <f>+OGB!M$131</f>
        <v>38</v>
      </c>
      <c r="N40" s="44">
        <f>+OGB!N$131</f>
        <v>32</v>
      </c>
      <c r="O40" s="44">
        <f>+OGB!O$131</f>
        <v>25</v>
      </c>
      <c r="P40" s="44">
        <f t="shared" si="4"/>
        <v>484</v>
      </c>
      <c r="Q40" s="54"/>
      <c r="R40" s="54"/>
      <c r="S40" s="44">
        <f>SUM($D40:D40)</f>
        <v>18</v>
      </c>
      <c r="T40" s="44">
        <f>SUM($D40:E40)</f>
        <v>49</v>
      </c>
      <c r="U40" s="44">
        <f>SUM($D40:F40)</f>
        <v>63</v>
      </c>
      <c r="V40" s="44">
        <f>SUM($D40:G40)</f>
        <v>106</v>
      </c>
      <c r="W40" s="44">
        <f>SUM($D40:H40)</f>
        <v>184</v>
      </c>
      <c r="X40" s="44">
        <f>SUM($D40:I40)</f>
        <v>269</v>
      </c>
      <c r="Y40" s="44">
        <f>SUM($D40:J40)</f>
        <v>304</v>
      </c>
      <c r="Z40" s="44">
        <f>SUM($D40:K40)</f>
        <v>355</v>
      </c>
      <c r="AA40" s="44">
        <f>SUM($D40:L40)</f>
        <v>389</v>
      </c>
      <c r="AB40" s="44">
        <f>SUM($D40:M40)</f>
        <v>427</v>
      </c>
      <c r="AC40" s="44">
        <f>SUM($D40:N40)</f>
        <v>459</v>
      </c>
      <c r="AD40" s="44">
        <f>SUM($D40:O40)</f>
        <v>484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+PB!D$131</f>
        <v>2248</v>
      </c>
      <c r="E41" s="44">
        <f>+PB!E$131</f>
        <v>2284</v>
      </c>
      <c r="F41" s="44">
        <f>+PB!F$131</f>
        <v>2440</v>
      </c>
      <c r="G41" s="44">
        <f>+PB!G$131</f>
        <v>2144</v>
      </c>
      <c r="H41" s="44">
        <f>+PB!H$131</f>
        <v>2784</v>
      </c>
      <c r="I41" s="44">
        <f>+PB!I$131</f>
        <v>2916</v>
      </c>
      <c r="J41" s="44">
        <f>+PB!J$131</f>
        <v>3098</v>
      </c>
      <c r="K41" s="44">
        <f>+PB!K$131</f>
        <v>3312</v>
      </c>
      <c r="L41" s="44">
        <f>+PB!L$131</f>
        <v>2914</v>
      </c>
      <c r="M41" s="44">
        <f>+PB!M$131</f>
        <v>2926</v>
      </c>
      <c r="N41" s="44">
        <f>+PB!N$131</f>
        <v>2800</v>
      </c>
      <c r="O41" s="44">
        <f>+PB!O$131</f>
        <v>2312</v>
      </c>
      <c r="P41" s="44">
        <f t="shared" si="4"/>
        <v>32178</v>
      </c>
      <c r="Q41" s="41"/>
      <c r="R41" s="41"/>
      <c r="S41" s="44">
        <f>SUM($D41:D41)</f>
        <v>2248</v>
      </c>
      <c r="T41" s="44">
        <f>SUM($D41:E41)</f>
        <v>4532</v>
      </c>
      <c r="U41" s="44">
        <f>SUM($D41:F41)</f>
        <v>6972</v>
      </c>
      <c r="V41" s="44">
        <f>SUM($D41:G41)</f>
        <v>9116</v>
      </c>
      <c r="W41" s="44">
        <f>SUM($D41:H41)</f>
        <v>11900</v>
      </c>
      <c r="X41" s="44">
        <f>SUM($D41:I41)</f>
        <v>14816</v>
      </c>
      <c r="Y41" s="44">
        <f>SUM($D41:J41)</f>
        <v>17914</v>
      </c>
      <c r="Z41" s="44">
        <f>SUM($D41:K41)</f>
        <v>21226</v>
      </c>
      <c r="AA41" s="44">
        <f>SUM($D41:L41)</f>
        <v>24140</v>
      </c>
      <c r="AB41" s="44">
        <f>SUM($D41:M41)</f>
        <v>27066</v>
      </c>
      <c r="AC41" s="44">
        <f>SUM($D41:N41)</f>
        <v>29866</v>
      </c>
      <c r="AD41" s="44">
        <f>SUM($D41:O41)</f>
        <v>32178</v>
      </c>
    </row>
    <row r="42" spans="1:30" s="43" customFormat="1" ht="15.1" customHeight="1">
      <c r="A42" s="63" t="s">
        <v>75</v>
      </c>
      <c r="B42" s="65" t="s">
        <v>8</v>
      </c>
      <c r="D42" s="44">
        <f>+IBA!D$131</f>
        <v>1162</v>
      </c>
      <c r="E42" s="44">
        <f>+IBA!E$131</f>
        <v>1720</v>
      </c>
      <c r="F42" s="44">
        <f>+IBA!F$131</f>
        <v>1674</v>
      </c>
      <c r="G42" s="44">
        <f>+IBA!G$131</f>
        <v>1457</v>
      </c>
      <c r="H42" s="44">
        <f>+IBA!H$131</f>
        <v>4782</v>
      </c>
      <c r="I42" s="44">
        <f>+IBA!I$131</f>
        <v>6636</v>
      </c>
      <c r="J42" s="44">
        <f>+IBA!J$131</f>
        <v>7731</v>
      </c>
      <c r="K42" s="44">
        <f>+IBA!K$131</f>
        <v>9903</v>
      </c>
      <c r="L42" s="44">
        <f>+IBA!L$131</f>
        <v>5395</v>
      </c>
      <c r="M42" s="44">
        <f>+IBA!M$131</f>
        <v>2688</v>
      </c>
      <c r="N42" s="44">
        <f>+IBA!N$131</f>
        <v>1120</v>
      </c>
      <c r="O42" s="44">
        <f>+IBA!O$131</f>
        <v>734</v>
      </c>
      <c r="P42" s="44">
        <f t="shared" si="4"/>
        <v>45002</v>
      </c>
      <c r="Q42" s="53"/>
      <c r="R42" s="53"/>
      <c r="S42" s="44">
        <f>SUM($D42:D42)</f>
        <v>1162</v>
      </c>
      <c r="T42" s="44">
        <f>SUM($D42:E42)</f>
        <v>2882</v>
      </c>
      <c r="U42" s="44">
        <f>SUM($D42:F42)</f>
        <v>4556</v>
      </c>
      <c r="V42" s="44">
        <f>SUM($D42:G42)</f>
        <v>6013</v>
      </c>
      <c r="W42" s="44">
        <f>SUM($D42:H42)</f>
        <v>10795</v>
      </c>
      <c r="X42" s="44">
        <f>SUM($D42:I42)</f>
        <v>17431</v>
      </c>
      <c r="Y42" s="44">
        <f>SUM($D42:J42)</f>
        <v>25162</v>
      </c>
      <c r="Z42" s="44">
        <f>SUM($D42:K42)</f>
        <v>35065</v>
      </c>
      <c r="AA42" s="44">
        <f>SUM($D42:L42)</f>
        <v>40460</v>
      </c>
      <c r="AB42" s="44">
        <f>SUM($D42:M42)</f>
        <v>43148</v>
      </c>
      <c r="AC42" s="44">
        <f>SUM($D42:N42)</f>
        <v>44268</v>
      </c>
      <c r="AD42" s="44">
        <f>SUM($D42:O42)</f>
        <v>45002</v>
      </c>
    </row>
    <row r="43" spans="1:30" s="43" customFormat="1" ht="15.1" customHeight="1">
      <c r="A43" s="63" t="s">
        <v>16</v>
      </c>
      <c r="B43" s="65" t="s">
        <v>8</v>
      </c>
      <c r="D43" s="44">
        <f>+SIBC!D$131</f>
        <v>0</v>
      </c>
      <c r="E43" s="44">
        <f>+SIBC!E$131</f>
        <v>0</v>
      </c>
      <c r="F43" s="44">
        <f>+SIBC!F$131</f>
        <v>0</v>
      </c>
      <c r="G43" s="44">
        <f>+SIBC!G$131</f>
        <v>0</v>
      </c>
      <c r="H43" s="44">
        <f>+SIBC!H$131</f>
        <v>0</v>
      </c>
      <c r="I43" s="44">
        <f>+SIBC!I$131</f>
        <v>0</v>
      </c>
      <c r="J43" s="44">
        <f>+SIBC!J$131</f>
        <v>0</v>
      </c>
      <c r="K43" s="44">
        <f>+SIBC!K$131</f>
        <v>0</v>
      </c>
      <c r="L43" s="44">
        <f>+SIBC!L$131</f>
        <v>0</v>
      </c>
      <c r="M43" s="44">
        <f>+SIBC!M$131</f>
        <v>0</v>
      </c>
      <c r="N43" s="44">
        <f>+SIBC!N$131</f>
        <v>0</v>
      </c>
      <c r="O43" s="44">
        <f>+SIBC!O$131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+TIBA!D$131</f>
        <v>0</v>
      </c>
      <c r="E44" s="44">
        <f>+TIBA!E$131</f>
        <v>0</v>
      </c>
      <c r="F44" s="44">
        <f>+TIBA!F$131</f>
        <v>0</v>
      </c>
      <c r="G44" s="44">
        <f>+TIBA!G$131</f>
        <v>0</v>
      </c>
      <c r="H44" s="44">
        <f>+TIBA!H$131</f>
        <v>0</v>
      </c>
      <c r="I44" s="44">
        <f>+TIBA!I$131</f>
        <v>0</v>
      </c>
      <c r="J44" s="44">
        <f>+TIBA!J$131</f>
        <v>0</v>
      </c>
      <c r="K44" s="44">
        <f>+TIBA!K$131</f>
        <v>0</v>
      </c>
      <c r="L44" s="44">
        <f>+TIBA!L$131</f>
        <v>0</v>
      </c>
      <c r="M44" s="44">
        <f>+TIBA!M$131</f>
        <v>0</v>
      </c>
      <c r="N44" s="44">
        <f>+TIBA!N$131</f>
        <v>0</v>
      </c>
      <c r="O44" s="44">
        <f>+TIBA!O$131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+LQB!D$131</f>
        <v>380</v>
      </c>
      <c r="E45" s="44">
        <f>+LQB!E$131</f>
        <v>408</v>
      </c>
      <c r="F45" s="44">
        <f>+LQB!F$131</f>
        <v>546</v>
      </c>
      <c r="G45" s="44">
        <f>+LQB!G$131</f>
        <v>778</v>
      </c>
      <c r="H45" s="44">
        <f>+LQB!H$131</f>
        <v>800</v>
      </c>
      <c r="I45" s="44">
        <f>+LQB!I$131</f>
        <v>576</v>
      </c>
      <c r="J45" s="44">
        <f>+LQB!J$131</f>
        <v>790</v>
      </c>
      <c r="K45" s="44">
        <f>+LQB!K$131</f>
        <v>722</v>
      </c>
      <c r="L45" s="44">
        <f>+LQB!L$131</f>
        <v>646</v>
      </c>
      <c r="M45" s="44">
        <f>+LQB!M$131</f>
        <v>764</v>
      </c>
      <c r="N45" s="44">
        <f>+LQB!N$131</f>
        <v>706</v>
      </c>
      <c r="O45" s="44">
        <f>+LQB!O$131</f>
        <v>408</v>
      </c>
      <c r="P45" s="44">
        <f t="shared" si="4"/>
        <v>7524</v>
      </c>
      <c r="Q45" s="54"/>
      <c r="R45" s="54"/>
      <c r="S45" s="44">
        <f>SUM($D45:D45)</f>
        <v>380</v>
      </c>
      <c r="T45" s="44">
        <f>SUM($D45:E45)</f>
        <v>788</v>
      </c>
      <c r="U45" s="44">
        <f>SUM($D45:F45)</f>
        <v>1334</v>
      </c>
      <c r="V45" s="44">
        <f>SUM($D45:G45)</f>
        <v>2112</v>
      </c>
      <c r="W45" s="44">
        <f>SUM($D45:H45)</f>
        <v>2912</v>
      </c>
      <c r="X45" s="44">
        <f>SUM($D45:I45)</f>
        <v>3488</v>
      </c>
      <c r="Y45" s="44">
        <f>SUM($D45:J45)</f>
        <v>4278</v>
      </c>
      <c r="Z45" s="44">
        <f>SUM($D45:K45)</f>
        <v>5000</v>
      </c>
      <c r="AA45" s="44">
        <f>SUM($D45:L45)</f>
        <v>5646</v>
      </c>
      <c r="AB45" s="44">
        <f>SUM($D45:M45)</f>
        <v>6410</v>
      </c>
      <c r="AC45" s="44">
        <f>SUM($D45:N45)</f>
        <v>7116</v>
      </c>
      <c r="AD45" s="44">
        <f>SUM($D45:O45)</f>
        <v>7524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+RBW!D$131</f>
        <v>882</v>
      </c>
      <c r="E46" s="44">
        <f>+RBW!E$131</f>
        <v>838</v>
      </c>
      <c r="F46" s="44">
        <f>+RBW!F$131</f>
        <v>1180</v>
      </c>
      <c r="G46" s="44">
        <f>+RBW!G$131</f>
        <v>1972</v>
      </c>
      <c r="H46" s="44">
        <f>+RBW!H$131</f>
        <v>3358</v>
      </c>
      <c r="I46" s="44">
        <f>+RBW!I$131</f>
        <v>3914</v>
      </c>
      <c r="J46" s="44">
        <f>+RBW!J$131</f>
        <v>4174</v>
      </c>
      <c r="K46" s="44">
        <f>+RBW!K$131</f>
        <v>4522</v>
      </c>
      <c r="L46" s="44">
        <f>+RBW!L$131</f>
        <v>4066</v>
      </c>
      <c r="M46" s="44">
        <f>+RBW!M$131</f>
        <v>3502</v>
      </c>
      <c r="N46" s="44">
        <f>+RBW!N$131</f>
        <v>1558</v>
      </c>
      <c r="O46" s="44">
        <f>+RBW!O$131</f>
        <v>1326</v>
      </c>
      <c r="P46" s="44">
        <f t="shared" si="4"/>
        <v>31292</v>
      </c>
      <c r="Q46" s="41"/>
      <c r="R46" s="41"/>
      <c r="S46" s="44">
        <f>SUM($D46:D46)</f>
        <v>882</v>
      </c>
      <c r="T46" s="44">
        <f>SUM($D46:E46)</f>
        <v>1720</v>
      </c>
      <c r="U46" s="44">
        <f>SUM($D46:F46)</f>
        <v>2900</v>
      </c>
      <c r="V46" s="44">
        <f>SUM($D46:G46)</f>
        <v>4872</v>
      </c>
      <c r="W46" s="44">
        <f>SUM($D46:H46)</f>
        <v>8230</v>
      </c>
      <c r="X46" s="44">
        <f>SUM($D46:I46)</f>
        <v>12144</v>
      </c>
      <c r="Y46" s="44">
        <f>SUM($D46:J46)</f>
        <v>16318</v>
      </c>
      <c r="Z46" s="44">
        <f>SUM($D46:K46)</f>
        <v>20840</v>
      </c>
      <c r="AA46" s="44">
        <f>SUM($D46:L46)</f>
        <v>24906</v>
      </c>
      <c r="AB46" s="44">
        <f>SUM($D46:M46)</f>
        <v>28408</v>
      </c>
      <c r="AC46" s="44">
        <f>SUM($D46:N46)</f>
        <v>29966</v>
      </c>
      <c r="AD46" s="44">
        <f>SUM($D46:O46)</f>
        <v>31292</v>
      </c>
    </row>
    <row r="47" spans="1:30" s="43" customFormat="1" ht="15.1" customHeight="1">
      <c r="A47" s="63" t="s">
        <v>18</v>
      </c>
      <c r="B47" s="65" t="s">
        <v>8</v>
      </c>
      <c r="D47" s="44">
        <f>+WPB!D$131</f>
        <v>0</v>
      </c>
      <c r="E47" s="44">
        <f>+WPB!E$131</f>
        <v>0</v>
      </c>
      <c r="F47" s="44">
        <f>+WPB!F$131</f>
        <v>0</v>
      </c>
      <c r="G47" s="44">
        <f>+WPB!G$131</f>
        <v>0</v>
      </c>
      <c r="H47" s="44">
        <f>+WPB!H$131</f>
        <v>0</v>
      </c>
      <c r="I47" s="44">
        <f>+WPB!I$131</f>
        <v>0</v>
      </c>
      <c r="J47" s="44">
        <f>+WPB!J$131</f>
        <v>0</v>
      </c>
      <c r="K47" s="44">
        <f>+WPB!K$131</f>
        <v>0</v>
      </c>
      <c r="L47" s="44">
        <f>+WPB!L$131</f>
        <v>0</v>
      </c>
      <c r="M47" s="44">
        <f>+WPB!M$131</f>
        <v>0</v>
      </c>
      <c r="N47" s="44">
        <f>+WPB!N$131</f>
        <v>0</v>
      </c>
      <c r="O47" s="44">
        <f>+WPB!O$131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11546</v>
      </c>
      <c r="E48" s="44">
        <f t="shared" si="5"/>
        <v>11533</v>
      </c>
      <c r="F48" s="44">
        <f t="shared" si="5"/>
        <v>12429</v>
      </c>
      <c r="G48" s="44">
        <f t="shared" si="5"/>
        <v>12975</v>
      </c>
      <c r="H48" s="44">
        <f t="shared" si="5"/>
        <v>20439</v>
      </c>
      <c r="I48" s="44">
        <f t="shared" si="5"/>
        <v>20662</v>
      </c>
      <c r="J48" s="44">
        <f t="shared" si="5"/>
        <v>22306</v>
      </c>
      <c r="K48" s="44">
        <f t="shared" si="5"/>
        <v>25599</v>
      </c>
      <c r="L48" s="44">
        <f t="shared" si="5"/>
        <v>19377</v>
      </c>
      <c r="M48" s="44">
        <f t="shared" si="5"/>
        <v>17016</v>
      </c>
      <c r="N48" s="44">
        <f t="shared" si="5"/>
        <v>12390</v>
      </c>
      <c r="O48" s="44">
        <f t="shared" si="5"/>
        <v>10306</v>
      </c>
      <c r="P48" s="44">
        <f t="shared" si="5"/>
        <v>196578</v>
      </c>
      <c r="Q48" s="54"/>
      <c r="R48" s="54"/>
      <c r="S48" s="44">
        <f>SUM($D48:D48)</f>
        <v>11546</v>
      </c>
      <c r="T48" s="44">
        <f>SUM($D48:E48)</f>
        <v>23079</v>
      </c>
      <c r="U48" s="44">
        <f>SUM($D48:F48)</f>
        <v>35508</v>
      </c>
      <c r="V48" s="44">
        <f>SUM($D48:G48)</f>
        <v>48483</v>
      </c>
      <c r="W48" s="44">
        <f>SUM($D48:H48)</f>
        <v>68922</v>
      </c>
      <c r="X48" s="44">
        <f>SUM($D48:I48)</f>
        <v>89584</v>
      </c>
      <c r="Y48" s="44">
        <f>SUM($D48:J48)</f>
        <v>111890</v>
      </c>
      <c r="Z48" s="44">
        <f>SUM($D48:K48)</f>
        <v>137489</v>
      </c>
      <c r="AA48" s="44">
        <f>SUM($D48:L48)</f>
        <v>156866</v>
      </c>
      <c r="AB48" s="44">
        <f>SUM($D48:M48)</f>
        <v>173882</v>
      </c>
      <c r="AC48" s="44">
        <f>SUM($D48:N48)</f>
        <v>186272</v>
      </c>
      <c r="AD48" s="44">
        <f>SUM($D48:O48)</f>
        <v>196578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 t="shared" ref="D50:O50" si="6">SUM(D11+D24+D37)</f>
        <v>648920</v>
      </c>
      <c r="E50" s="44">
        <f t="shared" si="6"/>
        <v>609029</v>
      </c>
      <c r="F50" s="44">
        <f t="shared" si="6"/>
        <v>627406</v>
      </c>
      <c r="G50" s="44">
        <f t="shared" si="6"/>
        <v>637608</v>
      </c>
      <c r="H50" s="44">
        <f t="shared" si="6"/>
        <v>650291</v>
      </c>
      <c r="I50" s="44">
        <f t="shared" si="6"/>
        <v>637553</v>
      </c>
      <c r="J50" s="44">
        <f t="shared" si="6"/>
        <v>615238</v>
      </c>
      <c r="K50" s="44">
        <f t="shared" si="6"/>
        <v>668853</v>
      </c>
      <c r="L50" s="44">
        <f t="shared" si="6"/>
        <v>595501</v>
      </c>
      <c r="M50" s="44">
        <f t="shared" si="6"/>
        <v>604827</v>
      </c>
      <c r="N50" s="44">
        <f t="shared" si="6"/>
        <v>552999</v>
      </c>
      <c r="O50" s="44">
        <f t="shared" si="6"/>
        <v>501080</v>
      </c>
      <c r="P50" s="44">
        <f t="shared" ref="P50:P60" si="7">SUM(D50:O50)</f>
        <v>7349305</v>
      </c>
      <c r="Q50" s="53"/>
      <c r="R50" s="53"/>
      <c r="S50" s="44">
        <f>SUM($D50:D50)</f>
        <v>648920</v>
      </c>
      <c r="T50" s="44">
        <f>SUM($D50:E50)</f>
        <v>1257949</v>
      </c>
      <c r="U50" s="44">
        <f>SUM($D50:F50)</f>
        <v>1885355</v>
      </c>
      <c r="V50" s="44">
        <f>SUM($D50:G50)</f>
        <v>2522963</v>
      </c>
      <c r="W50" s="44">
        <f>SUM($D50:H50)</f>
        <v>3173254</v>
      </c>
      <c r="X50" s="44">
        <f>SUM($D50:I50)</f>
        <v>3810807</v>
      </c>
      <c r="Y50" s="44">
        <f>SUM($D50:J50)</f>
        <v>4426045</v>
      </c>
      <c r="Z50" s="44">
        <f>SUM($D50:K50)</f>
        <v>5094898</v>
      </c>
      <c r="AA50" s="44">
        <f>SUM($D50:L50)</f>
        <v>5690399</v>
      </c>
      <c r="AB50" s="44">
        <f>SUM($D50:M50)</f>
        <v>6295226</v>
      </c>
      <c r="AC50" s="44">
        <f>SUM($D50:N50)</f>
        <v>6848225</v>
      </c>
      <c r="AD50" s="44">
        <f>SUM($D50:O50)</f>
        <v>7349305</v>
      </c>
    </row>
    <row r="51" spans="1:30" s="43" customFormat="1" ht="15.1" customHeight="1">
      <c r="A51" s="63" t="s">
        <v>10</v>
      </c>
      <c r="B51" s="66" t="s">
        <v>67</v>
      </c>
      <c r="D51" s="44">
        <f t="shared" ref="D51:O51" si="8">SUM(D12+D25+D38)</f>
        <v>356698</v>
      </c>
      <c r="E51" s="44">
        <f t="shared" si="8"/>
        <v>336175</v>
      </c>
      <c r="F51" s="44">
        <f t="shared" si="8"/>
        <v>394987</v>
      </c>
      <c r="G51" s="44">
        <f t="shared" si="8"/>
        <v>404325</v>
      </c>
      <c r="H51" s="44">
        <f t="shared" si="8"/>
        <v>449323</v>
      </c>
      <c r="I51" s="44">
        <f t="shared" si="8"/>
        <v>453611</v>
      </c>
      <c r="J51" s="44">
        <f t="shared" si="8"/>
        <v>487799</v>
      </c>
      <c r="K51" s="44">
        <f t="shared" si="8"/>
        <v>520189</v>
      </c>
      <c r="L51" s="44">
        <f t="shared" si="8"/>
        <v>418059</v>
      </c>
      <c r="M51" s="44">
        <f t="shared" si="8"/>
        <v>416795</v>
      </c>
      <c r="N51" s="44">
        <f t="shared" si="8"/>
        <v>359903</v>
      </c>
      <c r="O51" s="44">
        <f t="shared" si="8"/>
        <v>324090</v>
      </c>
      <c r="P51" s="44">
        <f t="shared" si="7"/>
        <v>4921954</v>
      </c>
      <c r="Q51" s="54"/>
      <c r="R51" s="54"/>
      <c r="S51" s="44">
        <f>SUM($D51:D51)</f>
        <v>356698</v>
      </c>
      <c r="T51" s="44">
        <f>SUM($D51:E51)</f>
        <v>692873</v>
      </c>
      <c r="U51" s="44">
        <f>SUM($D51:F51)</f>
        <v>1087860</v>
      </c>
      <c r="V51" s="44">
        <f>SUM($D51:G51)</f>
        <v>1492185</v>
      </c>
      <c r="W51" s="44">
        <f>SUM($D51:H51)</f>
        <v>1941508</v>
      </c>
      <c r="X51" s="44">
        <f>SUM($D51:I51)</f>
        <v>2395119</v>
      </c>
      <c r="Y51" s="44">
        <f>SUM($D51:J51)</f>
        <v>2882918</v>
      </c>
      <c r="Z51" s="44">
        <f>SUM($D51:K51)</f>
        <v>3403107</v>
      </c>
      <c r="AA51" s="44">
        <f>SUM($D51:L51)</f>
        <v>3821166</v>
      </c>
      <c r="AB51" s="44">
        <f>SUM($D51:M51)</f>
        <v>4237961</v>
      </c>
      <c r="AC51" s="44">
        <f>SUM($D51:N51)</f>
        <v>4597864</v>
      </c>
      <c r="AD51" s="44">
        <f>SUM($D51:O51)</f>
        <v>4921954</v>
      </c>
    </row>
    <row r="52" spans="1:30" s="43" customFormat="1" ht="15.1" customHeight="1">
      <c r="A52" s="63" t="s">
        <v>11</v>
      </c>
      <c r="B52" s="66" t="s">
        <v>67</v>
      </c>
      <c r="D52" s="44">
        <f t="shared" ref="D52:O52" si="9">SUM(D13+D26+D39)</f>
        <v>363219</v>
      </c>
      <c r="E52" s="44">
        <f t="shared" si="9"/>
        <v>365950</v>
      </c>
      <c r="F52" s="44">
        <f t="shared" si="9"/>
        <v>411196</v>
      </c>
      <c r="G52" s="44">
        <f t="shared" si="9"/>
        <v>416502</v>
      </c>
      <c r="H52" s="44">
        <f t="shared" si="9"/>
        <v>421801</v>
      </c>
      <c r="I52" s="44">
        <f t="shared" si="9"/>
        <v>410910</v>
      </c>
      <c r="J52" s="44">
        <f t="shared" si="9"/>
        <v>411975</v>
      </c>
      <c r="K52" s="44">
        <f t="shared" si="9"/>
        <v>426902</v>
      </c>
      <c r="L52" s="44">
        <f t="shared" si="9"/>
        <v>391011</v>
      </c>
      <c r="M52" s="44">
        <f t="shared" si="9"/>
        <v>406804</v>
      </c>
      <c r="N52" s="44">
        <f t="shared" si="9"/>
        <v>379542</v>
      </c>
      <c r="O52" s="44">
        <f t="shared" si="9"/>
        <v>356910</v>
      </c>
      <c r="P52" s="44">
        <f t="shared" si="7"/>
        <v>4762722</v>
      </c>
      <c r="Q52" s="54"/>
      <c r="R52" s="54"/>
      <c r="S52" s="44">
        <f>SUM($D52:D52)</f>
        <v>363219</v>
      </c>
      <c r="T52" s="44">
        <f>SUM($D52:E52)</f>
        <v>729169</v>
      </c>
      <c r="U52" s="44">
        <f>SUM($D52:F52)</f>
        <v>1140365</v>
      </c>
      <c r="V52" s="44">
        <f>SUM($D52:G52)</f>
        <v>1556867</v>
      </c>
      <c r="W52" s="44">
        <f>SUM($D52:H52)</f>
        <v>1978668</v>
      </c>
      <c r="X52" s="44">
        <f>SUM($D52:I52)</f>
        <v>2389578</v>
      </c>
      <c r="Y52" s="44">
        <f>SUM($D52:J52)</f>
        <v>2801553</v>
      </c>
      <c r="Z52" s="44">
        <f>SUM($D52:K52)</f>
        <v>3228455</v>
      </c>
      <c r="AA52" s="44">
        <f>SUM($D52:L52)</f>
        <v>3619466</v>
      </c>
      <c r="AB52" s="44">
        <f>SUM($D52:M52)</f>
        <v>4026270</v>
      </c>
      <c r="AC52" s="44">
        <f>SUM($D52:N52)</f>
        <v>4405812</v>
      </c>
      <c r="AD52" s="44">
        <f>SUM($D52:O52)</f>
        <v>4762722</v>
      </c>
    </row>
    <row r="53" spans="1:30" s="43" customFormat="1" ht="15.1" customHeight="1">
      <c r="A53" s="63" t="s">
        <v>13</v>
      </c>
      <c r="B53" s="66" t="s">
        <v>67</v>
      </c>
      <c r="D53" s="44">
        <f t="shared" ref="D53:O53" si="10">SUM(D14+D27+D40)</f>
        <v>36584</v>
      </c>
      <c r="E53" s="44">
        <f t="shared" si="10"/>
        <v>35997</v>
      </c>
      <c r="F53" s="44">
        <f t="shared" si="10"/>
        <v>40425</v>
      </c>
      <c r="G53" s="44">
        <f t="shared" si="10"/>
        <v>44087</v>
      </c>
      <c r="H53" s="44">
        <f t="shared" si="10"/>
        <v>51871</v>
      </c>
      <c r="I53" s="44">
        <f t="shared" si="10"/>
        <v>50268</v>
      </c>
      <c r="J53" s="44">
        <f t="shared" si="10"/>
        <v>59243</v>
      </c>
      <c r="K53" s="44">
        <f t="shared" si="10"/>
        <v>62825</v>
      </c>
      <c r="L53" s="44">
        <f t="shared" si="10"/>
        <v>49077</v>
      </c>
      <c r="M53" s="44">
        <f t="shared" si="10"/>
        <v>47243</v>
      </c>
      <c r="N53" s="44">
        <f t="shared" si="10"/>
        <v>40918</v>
      </c>
      <c r="O53" s="44">
        <f t="shared" si="10"/>
        <v>35701</v>
      </c>
      <c r="P53" s="44">
        <f t="shared" si="7"/>
        <v>554239</v>
      </c>
      <c r="Q53" s="54"/>
      <c r="R53" s="54"/>
      <c r="S53" s="44">
        <f>SUM($D53:D53)</f>
        <v>36584</v>
      </c>
      <c r="T53" s="44">
        <f>SUM($D53:E53)</f>
        <v>72581</v>
      </c>
      <c r="U53" s="44">
        <f>SUM($D53:F53)</f>
        <v>113006</v>
      </c>
      <c r="V53" s="44">
        <f>SUM($D53:G53)</f>
        <v>157093</v>
      </c>
      <c r="W53" s="44">
        <f>SUM($D53:H53)</f>
        <v>208964</v>
      </c>
      <c r="X53" s="44">
        <f>SUM($D53:I53)</f>
        <v>259232</v>
      </c>
      <c r="Y53" s="44">
        <f>SUM($D53:J53)</f>
        <v>318475</v>
      </c>
      <c r="Z53" s="44">
        <f>SUM($D53:K53)</f>
        <v>381300</v>
      </c>
      <c r="AA53" s="44">
        <f>SUM($D53:L53)</f>
        <v>430377</v>
      </c>
      <c r="AB53" s="44">
        <f>SUM($D53:M53)</f>
        <v>477620</v>
      </c>
      <c r="AC53" s="44">
        <f>SUM($D53:N53)</f>
        <v>518538</v>
      </c>
      <c r="AD53" s="44">
        <f>SUM($D53:O53)</f>
        <v>554239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ref="D54:O54" si="11">SUM(D15+D28+D41)</f>
        <v>437468</v>
      </c>
      <c r="E54" s="44">
        <f t="shared" si="11"/>
        <v>424272</v>
      </c>
      <c r="F54" s="44">
        <f t="shared" si="11"/>
        <v>515223</v>
      </c>
      <c r="G54" s="44">
        <f t="shared" si="11"/>
        <v>477803</v>
      </c>
      <c r="H54" s="44">
        <f t="shared" si="11"/>
        <v>547908</v>
      </c>
      <c r="I54" s="44">
        <f t="shared" si="11"/>
        <v>569198</v>
      </c>
      <c r="J54" s="44">
        <f t="shared" si="11"/>
        <v>689138</v>
      </c>
      <c r="K54" s="44">
        <f t="shared" si="11"/>
        <v>738766</v>
      </c>
      <c r="L54" s="44">
        <f t="shared" si="11"/>
        <v>536570</v>
      </c>
      <c r="M54" s="44">
        <f t="shared" si="11"/>
        <v>531097</v>
      </c>
      <c r="N54" s="44">
        <f t="shared" si="11"/>
        <v>462987</v>
      </c>
      <c r="O54" s="44">
        <f t="shared" si="11"/>
        <v>421388</v>
      </c>
      <c r="P54" s="44">
        <f t="shared" si="7"/>
        <v>6351818</v>
      </c>
      <c r="Q54" s="41"/>
      <c r="R54" s="41"/>
      <c r="S54" s="44">
        <f>SUM($D54:D54)</f>
        <v>437468</v>
      </c>
      <c r="T54" s="44">
        <f>SUM($D54:E54)</f>
        <v>861740</v>
      </c>
      <c r="U54" s="44">
        <f>SUM($D54:F54)</f>
        <v>1376963</v>
      </c>
      <c r="V54" s="44">
        <f>SUM($D54:G54)</f>
        <v>1854766</v>
      </c>
      <c r="W54" s="44">
        <f>SUM($D54:H54)</f>
        <v>2402674</v>
      </c>
      <c r="X54" s="44">
        <f>SUM($D54:I54)</f>
        <v>2971872</v>
      </c>
      <c r="Y54" s="44">
        <f>SUM($D54:J54)</f>
        <v>3661010</v>
      </c>
      <c r="Z54" s="44">
        <f>SUM($D54:K54)</f>
        <v>4399776</v>
      </c>
      <c r="AA54" s="44">
        <f>SUM($D54:L54)</f>
        <v>4936346</v>
      </c>
      <c r="AB54" s="44">
        <f>SUM($D54:M54)</f>
        <v>5467443</v>
      </c>
      <c r="AC54" s="44">
        <f>SUM($D54:N54)</f>
        <v>5930430</v>
      </c>
      <c r="AD54" s="44">
        <f>SUM($D54:O54)</f>
        <v>6351818</v>
      </c>
    </row>
    <row r="55" spans="1:30" s="43" customFormat="1" ht="15.1" customHeight="1">
      <c r="A55" s="63" t="s">
        <v>75</v>
      </c>
      <c r="B55" s="66" t="s">
        <v>67</v>
      </c>
      <c r="D55" s="44">
        <f t="shared" ref="D55:O55" si="12">SUM(D16+D29+D42)</f>
        <v>137301</v>
      </c>
      <c r="E55" s="44">
        <f t="shared" si="12"/>
        <v>134155</v>
      </c>
      <c r="F55" s="44">
        <f t="shared" si="12"/>
        <v>152362</v>
      </c>
      <c r="G55" s="44">
        <f t="shared" si="12"/>
        <v>150897</v>
      </c>
      <c r="H55" s="44">
        <f t="shared" si="12"/>
        <v>173651</v>
      </c>
      <c r="I55" s="44">
        <f t="shared" si="12"/>
        <v>176864</v>
      </c>
      <c r="J55" s="44">
        <f t="shared" si="12"/>
        <v>198739</v>
      </c>
      <c r="K55" s="44">
        <f t="shared" si="12"/>
        <v>205901</v>
      </c>
      <c r="L55" s="44">
        <f t="shared" si="12"/>
        <v>171909</v>
      </c>
      <c r="M55" s="44">
        <f t="shared" si="12"/>
        <v>155300</v>
      </c>
      <c r="N55" s="44">
        <f t="shared" si="12"/>
        <v>126101</v>
      </c>
      <c r="O55" s="44">
        <f t="shared" si="12"/>
        <v>123555</v>
      </c>
      <c r="P55" s="44">
        <f t="shared" si="7"/>
        <v>1906735</v>
      </c>
      <c r="Q55" s="53"/>
      <c r="R55" s="53"/>
      <c r="S55" s="44">
        <f>SUM($D55:D55)</f>
        <v>137301</v>
      </c>
      <c r="T55" s="44">
        <f>SUM($D55:E55)</f>
        <v>271456</v>
      </c>
      <c r="U55" s="44">
        <f>SUM($D55:F55)</f>
        <v>423818</v>
      </c>
      <c r="V55" s="44">
        <f>SUM($D55:G55)</f>
        <v>574715</v>
      </c>
      <c r="W55" s="44">
        <f>SUM($D55:H55)</f>
        <v>748366</v>
      </c>
      <c r="X55" s="44">
        <f>SUM($D55:I55)</f>
        <v>925230</v>
      </c>
      <c r="Y55" s="44">
        <f>SUM($D55:J55)</f>
        <v>1123969</v>
      </c>
      <c r="Z55" s="44">
        <f>SUM($D55:K55)</f>
        <v>1329870</v>
      </c>
      <c r="AA55" s="44">
        <f>SUM($D55:L55)</f>
        <v>1501779</v>
      </c>
      <c r="AB55" s="44">
        <f>SUM($D55:M55)</f>
        <v>1657079</v>
      </c>
      <c r="AC55" s="44">
        <f>SUM($D55:N55)</f>
        <v>1783180</v>
      </c>
      <c r="AD55" s="44">
        <f>SUM($D55:O55)</f>
        <v>1906735</v>
      </c>
    </row>
    <row r="56" spans="1:30" s="43" customFormat="1" ht="15.1" customHeight="1">
      <c r="A56" s="63" t="s">
        <v>16</v>
      </c>
      <c r="B56" s="66" t="s">
        <v>67</v>
      </c>
      <c r="D56" s="44">
        <f t="shared" ref="D56:O56" si="13">SUM(D17+D30+D43)</f>
        <v>196556</v>
      </c>
      <c r="E56" s="44">
        <f t="shared" si="13"/>
        <v>181058</v>
      </c>
      <c r="F56" s="44">
        <f t="shared" si="13"/>
        <v>196561</v>
      </c>
      <c r="G56" s="44">
        <f t="shared" si="13"/>
        <v>210570</v>
      </c>
      <c r="H56" s="44">
        <f t="shared" si="13"/>
        <v>233877</v>
      </c>
      <c r="I56" s="44">
        <f t="shared" si="13"/>
        <v>233114</v>
      </c>
      <c r="J56" s="44">
        <f t="shared" si="13"/>
        <v>241454</v>
      </c>
      <c r="K56" s="44">
        <f t="shared" si="13"/>
        <v>239710</v>
      </c>
      <c r="L56" s="44">
        <f t="shared" si="13"/>
        <v>220939</v>
      </c>
      <c r="M56" s="44">
        <f t="shared" si="13"/>
        <v>218951</v>
      </c>
      <c r="N56" s="44">
        <f t="shared" si="13"/>
        <v>201483</v>
      </c>
      <c r="O56" s="44">
        <f t="shared" si="13"/>
        <v>193529</v>
      </c>
      <c r="P56" s="44">
        <f t="shared" si="7"/>
        <v>2567802</v>
      </c>
      <c r="Q56" s="54"/>
      <c r="R56" s="54"/>
      <c r="S56" s="44">
        <f>SUM($D56:D56)</f>
        <v>196556</v>
      </c>
      <c r="T56" s="44">
        <f>SUM($D56:E56)</f>
        <v>377614</v>
      </c>
      <c r="U56" s="44">
        <f>SUM($D56:F56)</f>
        <v>574175</v>
      </c>
      <c r="V56" s="44">
        <f>SUM($D56:G56)</f>
        <v>784745</v>
      </c>
      <c r="W56" s="44">
        <f>SUM($D56:H56)</f>
        <v>1018622</v>
      </c>
      <c r="X56" s="44">
        <f>SUM($D56:I56)</f>
        <v>1251736</v>
      </c>
      <c r="Y56" s="44">
        <f>SUM($D56:J56)</f>
        <v>1493190</v>
      </c>
      <c r="Z56" s="44">
        <f>SUM($D56:K56)</f>
        <v>1732900</v>
      </c>
      <c r="AA56" s="44">
        <f>SUM($D56:L56)</f>
        <v>1953839</v>
      </c>
      <c r="AB56" s="44">
        <f>SUM($D56:M56)</f>
        <v>2172790</v>
      </c>
      <c r="AC56" s="44">
        <f>SUM($D56:N56)</f>
        <v>2374273</v>
      </c>
      <c r="AD56" s="44">
        <f>SUM($D56:O56)</f>
        <v>2567802</v>
      </c>
    </row>
    <row r="57" spans="1:30" s="43" customFormat="1" ht="15.1" customHeight="1">
      <c r="A57" s="63" t="s">
        <v>17</v>
      </c>
      <c r="B57" s="66" t="s">
        <v>67</v>
      </c>
      <c r="D57" s="44">
        <f t="shared" ref="D57:O57" si="14">SUM(D18+D31+D44)</f>
        <v>119641</v>
      </c>
      <c r="E57" s="44">
        <f t="shared" si="14"/>
        <v>116068</v>
      </c>
      <c r="F57" s="44">
        <f t="shared" si="14"/>
        <v>149268</v>
      </c>
      <c r="G57" s="44">
        <f t="shared" si="14"/>
        <v>154547</v>
      </c>
      <c r="H57" s="44">
        <f t="shared" si="14"/>
        <v>184983</v>
      </c>
      <c r="I57" s="44">
        <f t="shared" si="14"/>
        <v>194301</v>
      </c>
      <c r="J57" s="44">
        <f t="shared" si="14"/>
        <v>260331</v>
      </c>
      <c r="K57" s="44">
        <f t="shared" si="14"/>
        <v>289314</v>
      </c>
      <c r="L57" s="44">
        <f t="shared" si="14"/>
        <v>178638</v>
      </c>
      <c r="M57" s="44">
        <f t="shared" si="14"/>
        <v>166916</v>
      </c>
      <c r="N57" s="44">
        <f t="shared" si="14"/>
        <v>134572</v>
      </c>
      <c r="O57" s="44">
        <f t="shared" si="14"/>
        <v>113646</v>
      </c>
      <c r="P57" s="44">
        <f t="shared" si="7"/>
        <v>2062225</v>
      </c>
      <c r="Q57" s="54"/>
      <c r="R57" s="54"/>
      <c r="S57" s="44">
        <f>SUM($D57:D57)</f>
        <v>119641</v>
      </c>
      <c r="T57" s="44">
        <f>SUM($D57:E57)</f>
        <v>235709</v>
      </c>
      <c r="U57" s="44">
        <f>SUM($D57:F57)</f>
        <v>384977</v>
      </c>
      <c r="V57" s="44">
        <f>SUM($D57:G57)</f>
        <v>539524</v>
      </c>
      <c r="W57" s="44">
        <f>SUM($D57:H57)</f>
        <v>724507</v>
      </c>
      <c r="X57" s="44">
        <f>SUM($D57:I57)</f>
        <v>918808</v>
      </c>
      <c r="Y57" s="44">
        <f>SUM($D57:J57)</f>
        <v>1179139</v>
      </c>
      <c r="Z57" s="44">
        <f>SUM($D57:K57)</f>
        <v>1468453</v>
      </c>
      <c r="AA57" s="44">
        <f>SUM($D57:L57)</f>
        <v>1647091</v>
      </c>
      <c r="AB57" s="44">
        <f>SUM($D57:M57)</f>
        <v>1814007</v>
      </c>
      <c r="AC57" s="44">
        <f>SUM($D57:N57)</f>
        <v>1948579</v>
      </c>
      <c r="AD57" s="44">
        <f>SUM($D57:O57)</f>
        <v>2062225</v>
      </c>
    </row>
    <row r="58" spans="1:30" s="43" customFormat="1" ht="15.1" customHeight="1">
      <c r="A58" s="63" t="s">
        <v>12</v>
      </c>
      <c r="B58" s="66" t="s">
        <v>67</v>
      </c>
      <c r="D58" s="44">
        <f t="shared" ref="D58:O58" si="15">SUM(D19+D32+D45)</f>
        <v>254827</v>
      </c>
      <c r="E58" s="44">
        <f t="shared" si="15"/>
        <v>240681</v>
      </c>
      <c r="F58" s="44">
        <f t="shared" si="15"/>
        <v>297363</v>
      </c>
      <c r="G58" s="44">
        <f t="shared" si="15"/>
        <v>301948</v>
      </c>
      <c r="H58" s="44">
        <f t="shared" si="15"/>
        <v>339736</v>
      </c>
      <c r="I58" s="44">
        <f t="shared" si="15"/>
        <v>329320</v>
      </c>
      <c r="J58" s="44">
        <f t="shared" si="15"/>
        <v>380975</v>
      </c>
      <c r="K58" s="44">
        <f t="shared" si="15"/>
        <v>408938</v>
      </c>
      <c r="L58" s="44">
        <f t="shared" si="15"/>
        <v>301928</v>
      </c>
      <c r="M58" s="44">
        <f t="shared" si="15"/>
        <v>301002</v>
      </c>
      <c r="N58" s="44">
        <f t="shared" si="15"/>
        <v>270185</v>
      </c>
      <c r="O58" s="44">
        <f t="shared" si="15"/>
        <v>245629</v>
      </c>
      <c r="P58" s="44">
        <f t="shared" si="7"/>
        <v>3672532</v>
      </c>
      <c r="Q58" s="54"/>
      <c r="R58" s="54"/>
      <c r="S58" s="44">
        <f>SUM($D58:D58)</f>
        <v>254827</v>
      </c>
      <c r="T58" s="44">
        <f>SUM($D58:E58)</f>
        <v>495508</v>
      </c>
      <c r="U58" s="44">
        <f>SUM($D58:F58)</f>
        <v>792871</v>
      </c>
      <c r="V58" s="44">
        <f>SUM($D58:G58)</f>
        <v>1094819</v>
      </c>
      <c r="W58" s="44">
        <f>SUM($D58:H58)</f>
        <v>1434555</v>
      </c>
      <c r="X58" s="44">
        <f>SUM($D58:I58)</f>
        <v>1763875</v>
      </c>
      <c r="Y58" s="44">
        <f>SUM($D58:J58)</f>
        <v>2144850</v>
      </c>
      <c r="Z58" s="44">
        <f>SUM($D58:K58)</f>
        <v>2553788</v>
      </c>
      <c r="AA58" s="44">
        <f>SUM($D58:L58)</f>
        <v>2855716</v>
      </c>
      <c r="AB58" s="44">
        <f>SUM($D58:M58)</f>
        <v>3156718</v>
      </c>
      <c r="AC58" s="44">
        <f>SUM($D58:N58)</f>
        <v>3426903</v>
      </c>
      <c r="AD58" s="44">
        <f>SUM($D58:O58)</f>
        <v>3672532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ref="D59:O59" si="16">SUM(D20+D33+D46)</f>
        <v>190967</v>
      </c>
      <c r="E59" s="44">
        <f t="shared" si="16"/>
        <v>176302</v>
      </c>
      <c r="F59" s="44">
        <f t="shared" si="16"/>
        <v>220063</v>
      </c>
      <c r="G59" s="44">
        <f t="shared" si="16"/>
        <v>229705</v>
      </c>
      <c r="H59" s="44">
        <f t="shared" si="16"/>
        <v>281518</v>
      </c>
      <c r="I59" s="44">
        <f t="shared" si="16"/>
        <v>293078</v>
      </c>
      <c r="J59" s="44">
        <f t="shared" si="16"/>
        <v>367887</v>
      </c>
      <c r="K59" s="44">
        <f t="shared" si="16"/>
        <v>417491</v>
      </c>
      <c r="L59" s="44">
        <f t="shared" si="16"/>
        <v>279113</v>
      </c>
      <c r="M59" s="44">
        <f t="shared" si="16"/>
        <v>262288</v>
      </c>
      <c r="N59" s="44">
        <f t="shared" si="16"/>
        <v>221162</v>
      </c>
      <c r="O59" s="44">
        <f t="shared" si="16"/>
        <v>192588</v>
      </c>
      <c r="P59" s="44">
        <f t="shared" si="7"/>
        <v>3132162</v>
      </c>
      <c r="Q59" s="41"/>
      <c r="R59" s="41"/>
      <c r="S59" s="44">
        <f>SUM($D59:D59)</f>
        <v>190967</v>
      </c>
      <c r="T59" s="44">
        <f>SUM($D59:E59)</f>
        <v>367269</v>
      </c>
      <c r="U59" s="44">
        <f>SUM($D59:F59)</f>
        <v>587332</v>
      </c>
      <c r="V59" s="44">
        <f>SUM($D59:G59)</f>
        <v>817037</v>
      </c>
      <c r="W59" s="44">
        <f>SUM($D59:H59)</f>
        <v>1098555</v>
      </c>
      <c r="X59" s="44">
        <f>SUM($D59:I59)</f>
        <v>1391633</v>
      </c>
      <c r="Y59" s="44">
        <f>SUM($D59:J59)</f>
        <v>1759520</v>
      </c>
      <c r="Z59" s="44">
        <f>SUM($D59:K59)</f>
        <v>2177011</v>
      </c>
      <c r="AA59" s="44">
        <f>SUM($D59:L59)</f>
        <v>2456124</v>
      </c>
      <c r="AB59" s="44">
        <f>SUM($D59:M59)</f>
        <v>2718412</v>
      </c>
      <c r="AC59" s="44">
        <f>SUM($D59:N59)</f>
        <v>2939574</v>
      </c>
      <c r="AD59" s="44">
        <f>SUM($D59:O59)</f>
        <v>3132162</v>
      </c>
    </row>
    <row r="60" spans="1:30" s="43" customFormat="1" ht="15.1" customHeight="1">
      <c r="A60" s="63" t="s">
        <v>18</v>
      </c>
      <c r="B60" s="66" t="s">
        <v>67</v>
      </c>
      <c r="D60" s="44">
        <f t="shared" ref="D60:O60" si="17">SUM(D21+D34+D47)</f>
        <v>20274</v>
      </c>
      <c r="E60" s="44">
        <f t="shared" si="17"/>
        <v>18952</v>
      </c>
      <c r="F60" s="44">
        <f t="shared" si="17"/>
        <v>20607</v>
      </c>
      <c r="G60" s="44">
        <f t="shared" si="17"/>
        <v>22298</v>
      </c>
      <c r="H60" s="44">
        <f t="shared" si="17"/>
        <v>25165</v>
      </c>
      <c r="I60" s="44">
        <f t="shared" si="17"/>
        <v>25474</v>
      </c>
      <c r="J60" s="44">
        <f t="shared" si="17"/>
        <v>29576</v>
      </c>
      <c r="K60" s="44">
        <f t="shared" si="17"/>
        <v>33325</v>
      </c>
      <c r="L60" s="44">
        <f t="shared" si="17"/>
        <v>28515</v>
      </c>
      <c r="M60" s="44">
        <f t="shared" si="17"/>
        <v>28490</v>
      </c>
      <c r="N60" s="44">
        <f t="shared" si="17"/>
        <v>23633</v>
      </c>
      <c r="O60" s="44">
        <f t="shared" si="17"/>
        <v>21155</v>
      </c>
      <c r="P60" s="44">
        <f t="shared" si="7"/>
        <v>297464</v>
      </c>
      <c r="Q60" s="53"/>
      <c r="R60" s="53"/>
      <c r="S60" s="44">
        <f>SUM($D60:D60)</f>
        <v>20274</v>
      </c>
      <c r="T60" s="44">
        <f>SUM($D60:E60)</f>
        <v>39226</v>
      </c>
      <c r="U60" s="44">
        <f>SUM($D60:F60)</f>
        <v>59833</v>
      </c>
      <c r="V60" s="44">
        <f>SUM($D60:G60)</f>
        <v>82131</v>
      </c>
      <c r="W60" s="44">
        <f>SUM($D60:H60)</f>
        <v>107296</v>
      </c>
      <c r="X60" s="44">
        <f>SUM($D60:I60)</f>
        <v>132770</v>
      </c>
      <c r="Y60" s="44">
        <f>SUM($D60:J60)</f>
        <v>162346</v>
      </c>
      <c r="Z60" s="44">
        <f>SUM($D60:K60)</f>
        <v>195671</v>
      </c>
      <c r="AA60" s="44">
        <f>SUM($D60:L60)</f>
        <v>224186</v>
      </c>
      <c r="AB60" s="44">
        <f>SUM($D60:M60)</f>
        <v>252676</v>
      </c>
      <c r="AC60" s="44">
        <f>SUM($D60:N60)</f>
        <v>276309</v>
      </c>
      <c r="AD60" s="44">
        <f>SUM($D60:O60)</f>
        <v>297464</v>
      </c>
    </row>
    <row r="61" spans="1:30" s="43" customFormat="1" ht="15.1" customHeight="1">
      <c r="A61" s="63"/>
      <c r="B61" s="68" t="s">
        <v>9</v>
      </c>
      <c r="D61" s="44">
        <f t="shared" ref="D61:P61" si="18">SUM(D50:D60)</f>
        <v>2762455</v>
      </c>
      <c r="E61" s="44">
        <f t="shared" si="18"/>
        <v>2638639</v>
      </c>
      <c r="F61" s="44">
        <f t="shared" si="18"/>
        <v>3025461</v>
      </c>
      <c r="G61" s="44">
        <f t="shared" si="18"/>
        <v>3050290</v>
      </c>
      <c r="H61" s="44">
        <f t="shared" si="18"/>
        <v>3360124</v>
      </c>
      <c r="I61" s="44">
        <f t="shared" si="18"/>
        <v>3373691</v>
      </c>
      <c r="J61" s="44">
        <f t="shared" si="18"/>
        <v>3742355</v>
      </c>
      <c r="K61" s="44">
        <f t="shared" si="18"/>
        <v>4012214</v>
      </c>
      <c r="L61" s="44">
        <f t="shared" si="18"/>
        <v>3171260</v>
      </c>
      <c r="M61" s="44">
        <f t="shared" si="18"/>
        <v>3139713</v>
      </c>
      <c r="N61" s="44">
        <f t="shared" si="18"/>
        <v>2773485</v>
      </c>
      <c r="O61" s="44">
        <f t="shared" si="18"/>
        <v>2529271</v>
      </c>
      <c r="P61" s="44">
        <f t="shared" si="18"/>
        <v>37578958</v>
      </c>
      <c r="Q61" s="54"/>
      <c r="R61" s="54"/>
      <c r="S61" s="44">
        <f>SUM($D61:D61)</f>
        <v>2762455</v>
      </c>
      <c r="T61" s="44">
        <f>SUM($D61:E61)</f>
        <v>5401094</v>
      </c>
      <c r="U61" s="44">
        <f>SUM($D61:F61)</f>
        <v>8426555</v>
      </c>
      <c r="V61" s="44">
        <f>SUM($D61:G61)</f>
        <v>11476845</v>
      </c>
      <c r="W61" s="44">
        <f>SUM($D61:H61)</f>
        <v>14836969</v>
      </c>
      <c r="X61" s="44">
        <f>SUM($D61:I61)</f>
        <v>18210660</v>
      </c>
      <c r="Y61" s="44">
        <f>SUM($D61:J61)</f>
        <v>21953015</v>
      </c>
      <c r="Z61" s="44">
        <f>SUM($D61:K61)</f>
        <v>25965229</v>
      </c>
      <c r="AA61" s="44">
        <f>SUM($D61:L61)</f>
        <v>29136489</v>
      </c>
      <c r="AB61" s="44">
        <f>SUM($D61:M61)</f>
        <v>32276202</v>
      </c>
      <c r="AC61" s="44">
        <f>SUM($D61:N61)</f>
        <v>35049687</v>
      </c>
      <c r="AD61" s="44">
        <f>SUM($D61:O61)</f>
        <v>37578958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2">
    <tabColor indexed="52"/>
  </sheetPr>
  <dimension ref="A1:AD62"/>
  <sheetViews>
    <sheetView zoomScale="70" zoomScaleNormal="70" workbookViewId="0"/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2007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+AMB!D$94</f>
        <v>502473</v>
      </c>
      <c r="E11" s="44">
        <f>+AMB!E$94</f>
        <v>401366</v>
      </c>
      <c r="F11" s="44">
        <f>+AMB!F$94</f>
        <v>497338</v>
      </c>
      <c r="G11" s="44">
        <f>+AMB!G$94</f>
        <v>473014</v>
      </c>
      <c r="H11" s="44">
        <f>+AMB!H$94</f>
        <v>488957</v>
      </c>
      <c r="I11" s="44">
        <f>+AMB!I$94</f>
        <v>484582</v>
      </c>
      <c r="J11" s="44">
        <f>+AMB!J$94</f>
        <v>519733</v>
      </c>
      <c r="K11" s="44">
        <f>+AMB!K$94</f>
        <v>536895</v>
      </c>
      <c r="L11" s="44">
        <f>+AMB!L$94</f>
        <v>459564</v>
      </c>
      <c r="M11" s="44">
        <f>+AMB!M$94</f>
        <v>459659</v>
      </c>
      <c r="N11" s="44">
        <f>+AMB!N$94</f>
        <v>427902</v>
      </c>
      <c r="O11" s="44">
        <f>+AMB!O$94</f>
        <v>398136</v>
      </c>
      <c r="P11" s="44">
        <f t="shared" ref="P11:P21" si="0">SUM(D11:O11)</f>
        <v>5649619</v>
      </c>
      <c r="Q11" s="53"/>
      <c r="R11" s="53"/>
      <c r="S11" s="44">
        <f>SUM($D11:D11)</f>
        <v>502473</v>
      </c>
      <c r="T11" s="44">
        <f>SUM($D11:E11)</f>
        <v>903839</v>
      </c>
      <c r="U11" s="44">
        <f>SUM($D11:F11)</f>
        <v>1401177</v>
      </c>
      <c r="V11" s="44">
        <f>SUM($D11:G11)</f>
        <v>1874191</v>
      </c>
      <c r="W11" s="44">
        <f>SUM($D11:H11)</f>
        <v>2363148</v>
      </c>
      <c r="X11" s="44">
        <f>SUM($D11:I11)</f>
        <v>2847730</v>
      </c>
      <c r="Y11" s="44">
        <f>SUM($D11:J11)</f>
        <v>3367463</v>
      </c>
      <c r="Z11" s="44">
        <f>SUM($D11:K11)</f>
        <v>3904358</v>
      </c>
      <c r="AA11" s="44">
        <f>SUM($D11:L11)</f>
        <v>4363922</v>
      </c>
      <c r="AB11" s="44">
        <f>SUM($D11:M11)</f>
        <v>4823581</v>
      </c>
      <c r="AC11" s="44">
        <f>SUM($D11:N11)</f>
        <v>5251483</v>
      </c>
      <c r="AD11" s="44">
        <f>SUM($D11:O11)</f>
        <v>5649619</v>
      </c>
    </row>
    <row r="12" spans="1:30" s="43" customFormat="1" ht="15.1" customHeight="1">
      <c r="A12" s="63" t="s">
        <v>10</v>
      </c>
      <c r="B12" s="65" t="s">
        <v>6</v>
      </c>
      <c r="D12" s="44">
        <f>+BWB!D$94</f>
        <v>230203</v>
      </c>
      <c r="E12" s="44">
        <f>+BWB!E$94</f>
        <v>203963</v>
      </c>
      <c r="F12" s="44">
        <f>+BWB!F$94</f>
        <v>266225</v>
      </c>
      <c r="G12" s="44">
        <f>+BWB!G$94</f>
        <v>267492</v>
      </c>
      <c r="H12" s="44">
        <f>+BWB!H$94</f>
        <v>297175</v>
      </c>
      <c r="I12" s="44">
        <f>+BWB!I$94</f>
        <v>311346</v>
      </c>
      <c r="J12" s="44">
        <f>+BWB!J$94</f>
        <v>361130</v>
      </c>
      <c r="K12" s="44">
        <f>+BWB!K$94</f>
        <v>362911</v>
      </c>
      <c r="L12" s="44">
        <f>+BWB!L$94</f>
        <v>289293</v>
      </c>
      <c r="M12" s="44">
        <f>+BWB!M$94</f>
        <v>294555</v>
      </c>
      <c r="N12" s="44">
        <f>+BWB!N$94</f>
        <v>283973</v>
      </c>
      <c r="O12" s="44">
        <f>+BWB!O$94</f>
        <v>255782</v>
      </c>
      <c r="P12" s="44">
        <f t="shared" si="0"/>
        <v>3424048</v>
      </c>
      <c r="Q12" s="54"/>
      <c r="R12" s="54"/>
      <c r="S12" s="44">
        <f>SUM($D12:D12)</f>
        <v>230203</v>
      </c>
      <c r="T12" s="44">
        <f>SUM($D12:E12)</f>
        <v>434166</v>
      </c>
      <c r="U12" s="44">
        <f>SUM($D12:F12)</f>
        <v>700391</v>
      </c>
      <c r="V12" s="44">
        <f>SUM($D12:G12)</f>
        <v>967883</v>
      </c>
      <c r="W12" s="44">
        <f>SUM($D12:H12)</f>
        <v>1265058</v>
      </c>
      <c r="X12" s="44">
        <f>SUM($D12:I12)</f>
        <v>1576404</v>
      </c>
      <c r="Y12" s="44">
        <f>SUM($D12:J12)</f>
        <v>1937534</v>
      </c>
      <c r="Z12" s="44">
        <f>SUM($D12:K12)</f>
        <v>2300445</v>
      </c>
      <c r="AA12" s="44">
        <f>SUM($D12:L12)</f>
        <v>2589738</v>
      </c>
      <c r="AB12" s="44">
        <f>SUM($D12:M12)</f>
        <v>2884293</v>
      </c>
      <c r="AC12" s="44">
        <f>SUM($D12:N12)</f>
        <v>3168266</v>
      </c>
      <c r="AD12" s="44">
        <f>SUM($D12:O12)</f>
        <v>3424048</v>
      </c>
    </row>
    <row r="13" spans="1:30" s="43" customFormat="1" ht="15.1" customHeight="1">
      <c r="A13" s="63" t="s">
        <v>11</v>
      </c>
      <c r="B13" s="65" t="s">
        <v>6</v>
      </c>
      <c r="D13" s="44">
        <f>+DWT!D$94</f>
        <v>392208</v>
      </c>
      <c r="E13" s="44">
        <f>+DWT!E$94</f>
        <v>347671</v>
      </c>
      <c r="F13" s="44">
        <f>+DWT!F$94</f>
        <v>406375</v>
      </c>
      <c r="G13" s="44">
        <f>+DWT!G$94</f>
        <v>396050</v>
      </c>
      <c r="H13" s="44">
        <f>+DWT!H$94</f>
        <v>410853</v>
      </c>
      <c r="I13" s="44">
        <f>+DWT!I$94</f>
        <v>406110</v>
      </c>
      <c r="J13" s="44">
        <f>+DWT!J$94</f>
        <v>406832</v>
      </c>
      <c r="K13" s="44">
        <f>+DWT!K$94</f>
        <v>423305</v>
      </c>
      <c r="L13" s="44">
        <f>+DWT!L$94</f>
        <v>392854</v>
      </c>
      <c r="M13" s="44">
        <f>+DWT!M$94</f>
        <v>409201</v>
      </c>
      <c r="N13" s="44">
        <f>+DWT!N$94</f>
        <v>376833</v>
      </c>
      <c r="O13" s="44">
        <f>+DWT!O$94</f>
        <v>364689</v>
      </c>
      <c r="P13" s="44">
        <f t="shared" si="0"/>
        <v>4732981</v>
      </c>
      <c r="Q13" s="54"/>
      <c r="R13" s="54"/>
      <c r="S13" s="44">
        <f>SUM($D13:D13)</f>
        <v>392208</v>
      </c>
      <c r="T13" s="44">
        <f>SUM($D13:E13)</f>
        <v>739879</v>
      </c>
      <c r="U13" s="44">
        <f>SUM($D13:F13)</f>
        <v>1146254</v>
      </c>
      <c r="V13" s="44">
        <f>SUM($D13:G13)</f>
        <v>1542304</v>
      </c>
      <c r="W13" s="44">
        <f>SUM($D13:H13)</f>
        <v>1953157</v>
      </c>
      <c r="X13" s="44">
        <f>SUM($D13:I13)</f>
        <v>2359267</v>
      </c>
      <c r="Y13" s="44">
        <f>SUM($D13:J13)</f>
        <v>2766099</v>
      </c>
      <c r="Z13" s="44">
        <f>SUM($D13:K13)</f>
        <v>3189404</v>
      </c>
      <c r="AA13" s="44">
        <f>SUM($D13:L13)</f>
        <v>3582258</v>
      </c>
      <c r="AB13" s="44">
        <f>SUM($D13:M13)</f>
        <v>3991459</v>
      </c>
      <c r="AC13" s="44">
        <f>SUM($D13:N13)</f>
        <v>4368292</v>
      </c>
      <c r="AD13" s="44">
        <f>SUM($D13:O13)</f>
        <v>4732981</v>
      </c>
    </row>
    <row r="14" spans="1:30" s="43" customFormat="1" ht="15.1" customHeight="1">
      <c r="A14" s="63" t="s">
        <v>13</v>
      </c>
      <c r="B14" s="65" t="s">
        <v>6</v>
      </c>
      <c r="D14" s="44">
        <f>+OGB!D$94</f>
        <v>24465</v>
      </c>
      <c r="E14" s="44">
        <f>+OGB!E$94</f>
        <v>24067</v>
      </c>
      <c r="F14" s="44">
        <f>+OGB!F$94</f>
        <v>28685</v>
      </c>
      <c r="G14" s="44">
        <f>+OGB!G$94</f>
        <v>30659</v>
      </c>
      <c r="H14" s="44">
        <f>+OGB!H$94</f>
        <v>35852</v>
      </c>
      <c r="I14" s="44">
        <f>+OGB!I$94</f>
        <v>40973</v>
      </c>
      <c r="J14" s="44">
        <f>+OGB!J$94</f>
        <v>49870</v>
      </c>
      <c r="K14" s="44">
        <f>+OGB!K$94</f>
        <v>52000</v>
      </c>
      <c r="L14" s="44">
        <f>+OGB!L$94</f>
        <v>45751</v>
      </c>
      <c r="M14" s="44">
        <f>+OGB!M$94</f>
        <v>46698</v>
      </c>
      <c r="N14" s="44">
        <f>+OGB!N$94</f>
        <v>49619</v>
      </c>
      <c r="O14" s="44">
        <f>+OGB!O$94</f>
        <v>36154</v>
      </c>
      <c r="P14" s="44">
        <f t="shared" si="0"/>
        <v>464793</v>
      </c>
      <c r="Q14" s="54"/>
      <c r="R14" s="54"/>
      <c r="S14" s="44">
        <f>SUM($D14:D14)</f>
        <v>24465</v>
      </c>
      <c r="T14" s="44">
        <f>SUM($D14:E14)</f>
        <v>48532</v>
      </c>
      <c r="U14" s="44">
        <f>SUM($D14:F14)</f>
        <v>77217</v>
      </c>
      <c r="V14" s="44">
        <f>SUM($D14:G14)</f>
        <v>107876</v>
      </c>
      <c r="W14" s="44">
        <f>SUM($D14:H14)</f>
        <v>143728</v>
      </c>
      <c r="X14" s="44">
        <f>SUM($D14:I14)</f>
        <v>184701</v>
      </c>
      <c r="Y14" s="44">
        <f>SUM($D14:J14)</f>
        <v>234571</v>
      </c>
      <c r="Z14" s="44">
        <f>SUM($D14:K14)</f>
        <v>286571</v>
      </c>
      <c r="AA14" s="44">
        <f>SUM($D14:L14)</f>
        <v>332322</v>
      </c>
      <c r="AB14" s="44">
        <f>SUM($D14:M14)</f>
        <v>379020</v>
      </c>
      <c r="AC14" s="44">
        <f>SUM($D14:N14)</f>
        <v>428639</v>
      </c>
      <c r="AD14" s="44">
        <f>SUM($D14:O14)</f>
        <v>464793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+PB!D$94</f>
        <v>331372</v>
      </c>
      <c r="E15" s="44">
        <f>+PB!E$94</f>
        <v>295402</v>
      </c>
      <c r="F15" s="44">
        <f>+PB!F$94</f>
        <v>395639</v>
      </c>
      <c r="G15" s="44">
        <f>+PB!G$94</f>
        <v>375143</v>
      </c>
      <c r="H15" s="44">
        <f>+PB!H$94</f>
        <v>430733</v>
      </c>
      <c r="I15" s="44">
        <f>+PB!I$94</f>
        <v>495246</v>
      </c>
      <c r="J15" s="44">
        <f>+PB!J$94</f>
        <v>611194</v>
      </c>
      <c r="K15" s="44">
        <f>+PB!K$94</f>
        <v>637918</v>
      </c>
      <c r="L15" s="44">
        <f>+PB!L$94</f>
        <v>469980</v>
      </c>
      <c r="M15" s="44">
        <f>+PB!M$94</f>
        <v>459825</v>
      </c>
      <c r="N15" s="44">
        <f>+PB!N$94</f>
        <v>422178</v>
      </c>
      <c r="O15" s="44">
        <f>+PB!O$94</f>
        <v>369142</v>
      </c>
      <c r="P15" s="44">
        <f t="shared" si="0"/>
        <v>5293772</v>
      </c>
      <c r="Q15" s="41"/>
      <c r="R15" s="41"/>
      <c r="S15" s="44">
        <f>SUM($D15:D15)</f>
        <v>331372</v>
      </c>
      <c r="T15" s="44">
        <f>SUM($D15:E15)</f>
        <v>626774</v>
      </c>
      <c r="U15" s="44">
        <f>SUM($D15:F15)</f>
        <v>1022413</v>
      </c>
      <c r="V15" s="44">
        <f>SUM($D15:G15)</f>
        <v>1397556</v>
      </c>
      <c r="W15" s="44">
        <f>SUM($D15:H15)</f>
        <v>1828289</v>
      </c>
      <c r="X15" s="44">
        <f>SUM($D15:I15)</f>
        <v>2323535</v>
      </c>
      <c r="Y15" s="44">
        <f>SUM($D15:J15)</f>
        <v>2934729</v>
      </c>
      <c r="Z15" s="44">
        <f>SUM($D15:K15)</f>
        <v>3572647</v>
      </c>
      <c r="AA15" s="44">
        <f>SUM($D15:L15)</f>
        <v>4042627</v>
      </c>
      <c r="AB15" s="44">
        <f>SUM($D15:M15)</f>
        <v>4502452</v>
      </c>
      <c r="AC15" s="44">
        <f>SUM($D15:N15)</f>
        <v>4924630</v>
      </c>
      <c r="AD15" s="44">
        <f>SUM($D15:O15)</f>
        <v>5293772</v>
      </c>
    </row>
    <row r="16" spans="1:30" s="43" customFormat="1" ht="15.1" customHeight="1">
      <c r="A16" s="63" t="s">
        <v>75</v>
      </c>
      <c r="B16" s="65" t="s">
        <v>6</v>
      </c>
      <c r="D16" s="44">
        <f>+IBA!D$94</f>
        <v>118036</v>
      </c>
      <c r="E16" s="44">
        <f>+IBA!E$94</f>
        <v>111016</v>
      </c>
      <c r="F16" s="44">
        <f>+IBA!F$94</f>
        <v>139573</v>
      </c>
      <c r="G16" s="44">
        <f>+IBA!G$94</f>
        <v>131800</v>
      </c>
      <c r="H16" s="44">
        <f>+IBA!H$94</f>
        <v>145444</v>
      </c>
      <c r="I16" s="44">
        <f>+IBA!I$94</f>
        <v>155851</v>
      </c>
      <c r="J16" s="44">
        <f>+IBA!J$94</f>
        <v>178320</v>
      </c>
      <c r="K16" s="44">
        <f>+IBA!K$94</f>
        <v>177075</v>
      </c>
      <c r="L16" s="44">
        <f>+IBA!L$94</f>
        <v>157323</v>
      </c>
      <c r="M16" s="44">
        <f>+IBA!M$94</f>
        <v>154320</v>
      </c>
      <c r="N16" s="44">
        <f>+IBA!N$94</f>
        <v>141654</v>
      </c>
      <c r="O16" s="44">
        <f>+IBA!O$94</f>
        <v>141618</v>
      </c>
      <c r="P16" s="44">
        <f t="shared" si="0"/>
        <v>1752030</v>
      </c>
      <c r="Q16" s="53"/>
      <c r="R16" s="53"/>
      <c r="S16" s="44">
        <f>SUM($D16:D16)</f>
        <v>118036</v>
      </c>
      <c r="T16" s="44">
        <f>SUM($D16:E16)</f>
        <v>229052</v>
      </c>
      <c r="U16" s="44">
        <f>SUM($D16:F16)</f>
        <v>368625</v>
      </c>
      <c r="V16" s="44">
        <f>SUM($D16:G16)</f>
        <v>500425</v>
      </c>
      <c r="W16" s="44">
        <f>SUM($D16:H16)</f>
        <v>645869</v>
      </c>
      <c r="X16" s="44">
        <f>SUM($D16:I16)</f>
        <v>801720</v>
      </c>
      <c r="Y16" s="44">
        <f>SUM($D16:J16)</f>
        <v>980040</v>
      </c>
      <c r="Z16" s="44">
        <f>SUM($D16:K16)</f>
        <v>1157115</v>
      </c>
      <c r="AA16" s="44">
        <f>SUM($D16:L16)</f>
        <v>1314438</v>
      </c>
      <c r="AB16" s="44">
        <f>SUM($D16:M16)</f>
        <v>1468758</v>
      </c>
      <c r="AC16" s="44">
        <f>SUM($D16:N16)</f>
        <v>1610412</v>
      </c>
      <c r="AD16" s="44">
        <f>SUM($D16:O16)</f>
        <v>1752030</v>
      </c>
    </row>
    <row r="17" spans="1:30" s="43" customFormat="1" ht="15.1" customHeight="1">
      <c r="A17" s="63" t="s">
        <v>16</v>
      </c>
      <c r="B17" s="65" t="s">
        <v>6</v>
      </c>
      <c r="D17" s="44">
        <f>+SIBC!D$94</f>
        <v>189886</v>
      </c>
      <c r="E17" s="44">
        <f>+SIBC!E$94</f>
        <v>168896</v>
      </c>
      <c r="F17" s="44">
        <f>+SIBC!F$94</f>
        <v>196800</v>
      </c>
      <c r="G17" s="44">
        <f>+SIBC!G$94</f>
        <v>194547</v>
      </c>
      <c r="H17" s="44">
        <f>+SIBC!H$94</f>
        <v>217339</v>
      </c>
      <c r="I17" s="44">
        <f>+SIBC!I$94</f>
        <v>219556</v>
      </c>
      <c r="J17" s="44">
        <f>+SIBC!J$94</f>
        <v>232698</v>
      </c>
      <c r="K17" s="44">
        <f>+SIBC!K$94</f>
        <v>231995</v>
      </c>
      <c r="L17" s="44">
        <f>+SIBC!L$94</f>
        <v>215675</v>
      </c>
      <c r="M17" s="44">
        <f>+SIBC!M$94</f>
        <v>222655</v>
      </c>
      <c r="N17" s="44">
        <f>+SIBC!N$94</f>
        <v>201811</v>
      </c>
      <c r="O17" s="44">
        <f>+SIBC!O$94</f>
        <v>184655</v>
      </c>
      <c r="P17" s="44">
        <f t="shared" si="0"/>
        <v>2476513</v>
      </c>
      <c r="Q17" s="54"/>
      <c r="R17" s="54"/>
      <c r="S17" s="44">
        <f>SUM($D17:D17)</f>
        <v>189886</v>
      </c>
      <c r="T17" s="44">
        <f>SUM($D17:E17)</f>
        <v>358782</v>
      </c>
      <c r="U17" s="44">
        <f>SUM($D17:F17)</f>
        <v>555582</v>
      </c>
      <c r="V17" s="44">
        <f>SUM($D17:G17)</f>
        <v>750129</v>
      </c>
      <c r="W17" s="44">
        <f>SUM($D17:H17)</f>
        <v>967468</v>
      </c>
      <c r="X17" s="44">
        <f>SUM($D17:I17)</f>
        <v>1187024</v>
      </c>
      <c r="Y17" s="44">
        <f>SUM($D17:J17)</f>
        <v>1419722</v>
      </c>
      <c r="Z17" s="44">
        <f>SUM($D17:K17)</f>
        <v>1651717</v>
      </c>
      <c r="AA17" s="44">
        <f>SUM($D17:L17)</f>
        <v>1867392</v>
      </c>
      <c r="AB17" s="44">
        <f>SUM($D17:M17)</f>
        <v>2090047</v>
      </c>
      <c r="AC17" s="44">
        <f>SUM($D17:N17)</f>
        <v>2291858</v>
      </c>
      <c r="AD17" s="44">
        <f>SUM($D17:O17)</f>
        <v>2476513</v>
      </c>
    </row>
    <row r="18" spans="1:30" s="43" customFormat="1" ht="15.1" customHeight="1">
      <c r="A18" s="63" t="s">
        <v>17</v>
      </c>
      <c r="B18" s="65" t="s">
        <v>6</v>
      </c>
      <c r="D18" s="44">
        <f>+TIBA!D$94</f>
        <v>79667</v>
      </c>
      <c r="E18" s="44">
        <f>+TIBA!E$94</f>
        <v>69446</v>
      </c>
      <c r="F18" s="44">
        <f>+TIBA!F$94</f>
        <v>103136</v>
      </c>
      <c r="G18" s="44">
        <f>+TIBA!G$94</f>
        <v>113808</v>
      </c>
      <c r="H18" s="44">
        <f>+TIBA!H$94</f>
        <v>144420</v>
      </c>
      <c r="I18" s="44">
        <f>+TIBA!I$94</f>
        <v>169240</v>
      </c>
      <c r="J18" s="44">
        <f>+TIBA!J$94</f>
        <v>236745</v>
      </c>
      <c r="K18" s="44">
        <f>+TIBA!K$94</f>
        <v>250421</v>
      </c>
      <c r="L18" s="44">
        <f>+TIBA!L$94</f>
        <v>163294</v>
      </c>
      <c r="M18" s="44">
        <f>+TIBA!M$94</f>
        <v>146869</v>
      </c>
      <c r="N18" s="44">
        <f>+TIBA!N$94</f>
        <v>130375</v>
      </c>
      <c r="O18" s="44">
        <f>+TIBA!O$94</f>
        <v>100813</v>
      </c>
      <c r="P18" s="44">
        <f t="shared" si="0"/>
        <v>1708234</v>
      </c>
      <c r="Q18" s="54"/>
      <c r="R18" s="54"/>
      <c r="S18" s="44">
        <f>SUM($D18:D18)</f>
        <v>79667</v>
      </c>
      <c r="T18" s="44">
        <f>SUM($D18:E18)</f>
        <v>149113</v>
      </c>
      <c r="U18" s="44">
        <f>SUM($D18:F18)</f>
        <v>252249</v>
      </c>
      <c r="V18" s="44">
        <f>SUM($D18:G18)</f>
        <v>366057</v>
      </c>
      <c r="W18" s="44">
        <f>SUM($D18:H18)</f>
        <v>510477</v>
      </c>
      <c r="X18" s="44">
        <f>SUM($D18:I18)</f>
        <v>679717</v>
      </c>
      <c r="Y18" s="44">
        <f>SUM($D18:J18)</f>
        <v>916462</v>
      </c>
      <c r="Z18" s="44">
        <f>SUM($D18:K18)</f>
        <v>1166883</v>
      </c>
      <c r="AA18" s="44">
        <f>SUM($D18:L18)</f>
        <v>1330177</v>
      </c>
      <c r="AB18" s="44">
        <f>SUM($D18:M18)</f>
        <v>1477046</v>
      </c>
      <c r="AC18" s="44">
        <f>SUM($D18:N18)</f>
        <v>1607421</v>
      </c>
      <c r="AD18" s="44">
        <f>SUM($D18:O18)</f>
        <v>1708234</v>
      </c>
    </row>
    <row r="19" spans="1:30" s="43" customFormat="1" ht="15.1" customHeight="1">
      <c r="A19" s="63" t="s">
        <v>12</v>
      </c>
      <c r="B19" s="65" t="s">
        <v>6</v>
      </c>
      <c r="D19" s="44">
        <f>+LQB!D$94</f>
        <v>185181</v>
      </c>
      <c r="E19" s="44">
        <f>+LQB!E$94</f>
        <v>157841</v>
      </c>
      <c r="F19" s="44">
        <f>+LQB!F$94</f>
        <v>228979</v>
      </c>
      <c r="G19" s="44">
        <f>+LQB!G$94</f>
        <v>234628</v>
      </c>
      <c r="H19" s="44">
        <f>+LQB!H$94</f>
        <v>273700</v>
      </c>
      <c r="I19" s="44">
        <f>+LQB!I$94</f>
        <v>282162</v>
      </c>
      <c r="J19" s="44">
        <f>+LQB!J$94</f>
        <v>335862</v>
      </c>
      <c r="K19" s="44">
        <f>+LQB!K$94</f>
        <v>356421</v>
      </c>
      <c r="L19" s="44">
        <f>+LQB!L$94</f>
        <v>280164</v>
      </c>
      <c r="M19" s="44">
        <f>+LQB!M$94</f>
        <v>271448</v>
      </c>
      <c r="N19" s="44">
        <f>+LQB!N$94</f>
        <v>253591</v>
      </c>
      <c r="O19" s="44">
        <f>+LQB!O$94</f>
        <v>220375</v>
      </c>
      <c r="P19" s="44">
        <f t="shared" si="0"/>
        <v>3080352</v>
      </c>
      <c r="Q19" s="54"/>
      <c r="R19" s="54"/>
      <c r="S19" s="44">
        <f>SUM($D19:D19)</f>
        <v>185181</v>
      </c>
      <c r="T19" s="44">
        <f>SUM($D19:E19)</f>
        <v>343022</v>
      </c>
      <c r="U19" s="44">
        <f>SUM($D19:F19)</f>
        <v>572001</v>
      </c>
      <c r="V19" s="44">
        <f>SUM($D19:G19)</f>
        <v>806629</v>
      </c>
      <c r="W19" s="44">
        <f>SUM($D19:H19)</f>
        <v>1080329</v>
      </c>
      <c r="X19" s="44">
        <f>SUM($D19:I19)</f>
        <v>1362491</v>
      </c>
      <c r="Y19" s="44">
        <f>SUM($D19:J19)</f>
        <v>1698353</v>
      </c>
      <c r="Z19" s="44">
        <f>SUM($D19:K19)</f>
        <v>2054774</v>
      </c>
      <c r="AA19" s="44">
        <f>SUM($D19:L19)</f>
        <v>2334938</v>
      </c>
      <c r="AB19" s="44">
        <f>SUM($D19:M19)</f>
        <v>2606386</v>
      </c>
      <c r="AC19" s="44">
        <f>SUM($D19:N19)</f>
        <v>2859977</v>
      </c>
      <c r="AD19" s="44">
        <f>SUM($D19:O19)</f>
        <v>3080352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+RBW!D$94</f>
        <v>185285</v>
      </c>
      <c r="E20" s="44">
        <f>+RBW!E$94</f>
        <v>162343</v>
      </c>
      <c r="F20" s="44">
        <f>+RBW!F$94</f>
        <v>217725</v>
      </c>
      <c r="G20" s="44">
        <f>+RBW!G$94</f>
        <v>231635</v>
      </c>
      <c r="H20" s="44">
        <f>+RBW!H$94</f>
        <v>268273</v>
      </c>
      <c r="I20" s="44">
        <f>+RBW!I$94</f>
        <v>302990</v>
      </c>
      <c r="J20" s="44">
        <f>+RBW!J$94</f>
        <v>371347</v>
      </c>
      <c r="K20" s="44">
        <f>+RBW!K$94</f>
        <v>386706</v>
      </c>
      <c r="L20" s="44">
        <f>+RBW!L$94</f>
        <v>298258</v>
      </c>
      <c r="M20" s="44">
        <f>+RBW!M$94</f>
        <v>299568</v>
      </c>
      <c r="N20" s="44">
        <f>+RBW!N$94</f>
        <v>272081</v>
      </c>
      <c r="O20" s="44">
        <f>+RBW!O$94</f>
        <v>221629</v>
      </c>
      <c r="P20" s="44">
        <f t="shared" si="0"/>
        <v>3217840</v>
      </c>
      <c r="Q20" s="41"/>
      <c r="R20" s="41"/>
      <c r="S20" s="44">
        <f>SUM($D20:D20)</f>
        <v>185285</v>
      </c>
      <c r="T20" s="44">
        <f>SUM($D20:E20)</f>
        <v>347628</v>
      </c>
      <c r="U20" s="44">
        <f>SUM($D20:F20)</f>
        <v>565353</v>
      </c>
      <c r="V20" s="44">
        <f>SUM($D20:G20)</f>
        <v>796988</v>
      </c>
      <c r="W20" s="44">
        <f>SUM($D20:H20)</f>
        <v>1065261</v>
      </c>
      <c r="X20" s="44">
        <f>SUM($D20:I20)</f>
        <v>1368251</v>
      </c>
      <c r="Y20" s="44">
        <f>SUM($D20:J20)</f>
        <v>1739598</v>
      </c>
      <c r="Z20" s="44">
        <f>SUM($D20:K20)</f>
        <v>2126304</v>
      </c>
      <c r="AA20" s="44">
        <f>SUM($D20:L20)</f>
        <v>2424562</v>
      </c>
      <c r="AB20" s="44">
        <f>SUM($D20:M20)</f>
        <v>2724130</v>
      </c>
      <c r="AC20" s="44">
        <f>SUM($D20:N20)</f>
        <v>2996211</v>
      </c>
      <c r="AD20" s="44">
        <f>SUM($D20:O20)</f>
        <v>3217840</v>
      </c>
    </row>
    <row r="21" spans="1:30" s="43" customFormat="1" ht="15.1" customHeight="1">
      <c r="A21" s="63" t="s">
        <v>18</v>
      </c>
      <c r="B21" s="65" t="s">
        <v>6</v>
      </c>
      <c r="D21" s="44">
        <f>+WPB!D$94</f>
        <v>17152</v>
      </c>
      <c r="E21" s="44">
        <f>+WPB!E$94</f>
        <v>14065</v>
      </c>
      <c r="F21" s="44">
        <f>+WPB!F$94</f>
        <v>16410</v>
      </c>
      <c r="G21" s="44">
        <f>+WPB!G$94</f>
        <v>17322</v>
      </c>
      <c r="H21" s="44">
        <f>+WPB!H$94</f>
        <v>20776</v>
      </c>
      <c r="I21" s="44">
        <f>+WPB!I$94</f>
        <v>21574</v>
      </c>
      <c r="J21" s="44">
        <f>+WPB!J$94</f>
        <v>25362</v>
      </c>
      <c r="K21" s="44">
        <f>+WPB!K$94</f>
        <v>29371</v>
      </c>
      <c r="L21" s="44">
        <f>+WPB!L$94</f>
        <v>24017</v>
      </c>
      <c r="M21" s="44">
        <f>+WPB!M$94</f>
        <v>26843</v>
      </c>
      <c r="N21" s="44">
        <f>+WPB!N$94</f>
        <v>25706</v>
      </c>
      <c r="O21" s="44">
        <f>+WPB!O$94</f>
        <v>21575</v>
      </c>
      <c r="P21" s="44">
        <f t="shared" si="0"/>
        <v>260173</v>
      </c>
      <c r="Q21" s="53"/>
      <c r="R21" s="53"/>
      <c r="S21" s="44">
        <f>SUM($D21:D21)</f>
        <v>17152</v>
      </c>
      <c r="T21" s="44">
        <f>SUM($D21:E21)</f>
        <v>31217</v>
      </c>
      <c r="U21" s="44">
        <f>SUM($D21:F21)</f>
        <v>47627</v>
      </c>
      <c r="V21" s="44">
        <f>SUM($D21:G21)</f>
        <v>64949</v>
      </c>
      <c r="W21" s="44">
        <f>SUM($D21:H21)</f>
        <v>85725</v>
      </c>
      <c r="X21" s="44">
        <f>SUM($D21:I21)</f>
        <v>107299</v>
      </c>
      <c r="Y21" s="44">
        <f>SUM($D21:J21)</f>
        <v>132661</v>
      </c>
      <c r="Z21" s="44">
        <f>SUM($D21:K21)</f>
        <v>162032</v>
      </c>
      <c r="AA21" s="44">
        <f>SUM($D21:L21)</f>
        <v>186049</v>
      </c>
      <c r="AB21" s="44">
        <f>SUM($D21:M21)</f>
        <v>212892</v>
      </c>
      <c r="AC21" s="44">
        <f>SUM($D21:N21)</f>
        <v>238598</v>
      </c>
      <c r="AD21" s="44">
        <f>SUM($D21:O21)</f>
        <v>260173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2255928</v>
      </c>
      <c r="E22" s="44">
        <f t="shared" si="1"/>
        <v>1956076</v>
      </c>
      <c r="F22" s="44">
        <f t="shared" si="1"/>
        <v>2496885</v>
      </c>
      <c r="G22" s="44">
        <f t="shared" si="1"/>
        <v>2466098</v>
      </c>
      <c r="H22" s="44">
        <f t="shared" si="1"/>
        <v>2733522</v>
      </c>
      <c r="I22" s="44">
        <f t="shared" si="1"/>
        <v>2889630</v>
      </c>
      <c r="J22" s="44">
        <f t="shared" si="1"/>
        <v>3329093</v>
      </c>
      <c r="K22" s="44">
        <f t="shared" si="1"/>
        <v>3445018</v>
      </c>
      <c r="L22" s="44">
        <f t="shared" si="1"/>
        <v>2796173</v>
      </c>
      <c r="M22" s="44">
        <f t="shared" si="1"/>
        <v>2791641</v>
      </c>
      <c r="N22" s="44">
        <f t="shared" si="1"/>
        <v>2585723</v>
      </c>
      <c r="O22" s="44">
        <f t="shared" si="1"/>
        <v>2314568</v>
      </c>
      <c r="P22" s="44">
        <f t="shared" si="1"/>
        <v>32060355</v>
      </c>
      <c r="Q22" s="54"/>
      <c r="R22" s="54"/>
      <c r="S22" s="44">
        <f>SUM($D22:D22)</f>
        <v>2255928</v>
      </c>
      <c r="T22" s="44">
        <f>SUM($D22:E22)</f>
        <v>4212004</v>
      </c>
      <c r="U22" s="44">
        <f>SUM($D22:F22)</f>
        <v>6708889</v>
      </c>
      <c r="V22" s="44">
        <f>SUM($D22:G22)</f>
        <v>9174987</v>
      </c>
      <c r="W22" s="44">
        <f>SUM($D22:H22)</f>
        <v>11908509</v>
      </c>
      <c r="X22" s="44">
        <f>SUM($D22:I22)</f>
        <v>14798139</v>
      </c>
      <c r="Y22" s="44">
        <f>SUM($D22:J22)</f>
        <v>18127232</v>
      </c>
      <c r="Z22" s="44">
        <f>SUM($D22:K22)</f>
        <v>21572250</v>
      </c>
      <c r="AA22" s="44">
        <f>SUM($D22:L22)</f>
        <v>24368423</v>
      </c>
      <c r="AB22" s="44">
        <f>SUM($D22:M22)</f>
        <v>27160064</v>
      </c>
      <c r="AC22" s="44">
        <f>SUM($D22:N22)</f>
        <v>29745787</v>
      </c>
      <c r="AD22" s="44">
        <f>SUM($D22:O22)</f>
        <v>32060355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+AMB!D$112</f>
        <v>282652</v>
      </c>
      <c r="E24" s="44">
        <f>+AMB!E$112</f>
        <v>284526</v>
      </c>
      <c r="F24" s="44">
        <f>+AMB!F$112</f>
        <v>319562</v>
      </c>
      <c r="G24" s="44">
        <f>+AMB!G$112</f>
        <v>290181</v>
      </c>
      <c r="H24" s="44">
        <f>+AMB!H$112</f>
        <v>308956</v>
      </c>
      <c r="I24" s="44">
        <f>+AMB!I$112</f>
        <v>289039</v>
      </c>
      <c r="J24" s="44">
        <f>+AMB!J$112</f>
        <v>233294</v>
      </c>
      <c r="K24" s="44">
        <f>+AMB!K$112</f>
        <v>297878</v>
      </c>
      <c r="L24" s="44">
        <f>+AMB!L$112</f>
        <v>277926</v>
      </c>
      <c r="M24" s="44">
        <f>+AMB!M$112</f>
        <v>305910</v>
      </c>
      <c r="N24" s="44">
        <f>+AMB!N$112</f>
        <v>287259</v>
      </c>
      <c r="O24" s="44">
        <f>+AMB!O$112</f>
        <v>221562</v>
      </c>
      <c r="P24" s="44">
        <f t="shared" ref="P24:P34" si="2">SUM(D24:O24)</f>
        <v>3398745</v>
      </c>
      <c r="Q24" s="53"/>
      <c r="R24" s="53"/>
      <c r="S24" s="44">
        <f>SUM($D24:D24)</f>
        <v>282652</v>
      </c>
      <c r="T24" s="44">
        <f>SUM($D24:E24)</f>
        <v>567178</v>
      </c>
      <c r="U24" s="44">
        <f>SUM($D24:F24)</f>
        <v>886740</v>
      </c>
      <c r="V24" s="44">
        <f>SUM($D24:G24)</f>
        <v>1176921</v>
      </c>
      <c r="W24" s="44">
        <f>SUM($D24:H24)</f>
        <v>1485877</v>
      </c>
      <c r="X24" s="44">
        <f>SUM($D24:I24)</f>
        <v>1774916</v>
      </c>
      <c r="Y24" s="44">
        <f>SUM($D24:J24)</f>
        <v>2008210</v>
      </c>
      <c r="Z24" s="44">
        <f>SUM($D24:K24)</f>
        <v>2306088</v>
      </c>
      <c r="AA24" s="44">
        <f>SUM($D24:L24)</f>
        <v>2584014</v>
      </c>
      <c r="AB24" s="44">
        <f>SUM($D24:M24)</f>
        <v>2889924</v>
      </c>
      <c r="AC24" s="44">
        <f>SUM($D24:N24)</f>
        <v>3177183</v>
      </c>
      <c r="AD24" s="44">
        <f>SUM($D24:O24)</f>
        <v>3398745</v>
      </c>
    </row>
    <row r="25" spans="1:30" s="43" customFormat="1" ht="15.1" customHeight="1">
      <c r="A25" s="63" t="s">
        <v>10</v>
      </c>
      <c r="B25" s="65" t="s">
        <v>66</v>
      </c>
      <c r="D25" s="44">
        <f>+BWB!D$112</f>
        <v>128485</v>
      </c>
      <c r="E25" s="44">
        <f>+BWB!E$112</f>
        <v>119197</v>
      </c>
      <c r="F25" s="44">
        <f>+BWB!F$112</f>
        <v>137292</v>
      </c>
      <c r="G25" s="44">
        <f>+BWB!G$112</f>
        <v>132462</v>
      </c>
      <c r="H25" s="44">
        <f>+BWB!H$112</f>
        <v>148999</v>
      </c>
      <c r="I25" s="44">
        <f>+BWB!I$112</f>
        <v>141958</v>
      </c>
      <c r="J25" s="44">
        <f>+BWB!J$112</f>
        <v>125035</v>
      </c>
      <c r="K25" s="44">
        <f>+BWB!K$112</f>
        <v>144580</v>
      </c>
      <c r="L25" s="44">
        <f>+BWB!L$112</f>
        <v>132675</v>
      </c>
      <c r="M25" s="44">
        <f>+BWB!M$112</f>
        <v>150088</v>
      </c>
      <c r="N25" s="44">
        <f>+BWB!N$112</f>
        <v>141518</v>
      </c>
      <c r="O25" s="44">
        <f>+BWB!O$112</f>
        <v>111708</v>
      </c>
      <c r="P25" s="44">
        <f t="shared" si="2"/>
        <v>1613997</v>
      </c>
      <c r="Q25" s="54"/>
      <c r="R25" s="54"/>
      <c r="S25" s="44">
        <f>SUM($D25:D25)</f>
        <v>128485</v>
      </c>
      <c r="T25" s="44">
        <f>SUM($D25:E25)</f>
        <v>247682</v>
      </c>
      <c r="U25" s="44">
        <f>SUM($D25:F25)</f>
        <v>384974</v>
      </c>
      <c r="V25" s="44">
        <f>SUM($D25:G25)</f>
        <v>517436</v>
      </c>
      <c r="W25" s="44">
        <f>SUM($D25:H25)</f>
        <v>666435</v>
      </c>
      <c r="X25" s="44">
        <f>SUM($D25:I25)</f>
        <v>808393</v>
      </c>
      <c r="Y25" s="44">
        <f>SUM($D25:J25)</f>
        <v>933428</v>
      </c>
      <c r="Z25" s="44">
        <f>SUM($D25:K25)</f>
        <v>1078008</v>
      </c>
      <c r="AA25" s="44">
        <f>SUM($D25:L25)</f>
        <v>1210683</v>
      </c>
      <c r="AB25" s="44">
        <f>SUM($D25:M25)</f>
        <v>1360771</v>
      </c>
      <c r="AC25" s="44">
        <f>SUM($D25:N25)</f>
        <v>1502289</v>
      </c>
      <c r="AD25" s="44">
        <f>SUM($D25:O25)</f>
        <v>1613997</v>
      </c>
    </row>
    <row r="26" spans="1:30" s="43" customFormat="1" ht="15.1" customHeight="1">
      <c r="A26" s="63" t="s">
        <v>11</v>
      </c>
      <c r="B26" s="65" t="s">
        <v>66</v>
      </c>
      <c r="D26" s="44">
        <f>+DWT!D$112</f>
        <v>9096</v>
      </c>
      <c r="E26" s="44">
        <f>+DWT!E$112</f>
        <v>9893</v>
      </c>
      <c r="F26" s="44">
        <f>+DWT!F$112</f>
        <v>12699</v>
      </c>
      <c r="G26" s="44">
        <f>+DWT!G$112</f>
        <v>9786</v>
      </c>
      <c r="H26" s="44">
        <f>+DWT!H$112</f>
        <v>9984</v>
      </c>
      <c r="I26" s="44">
        <f>+DWT!I$112</f>
        <v>8681</v>
      </c>
      <c r="J26" s="44">
        <f>+DWT!J$112</f>
        <v>7174</v>
      </c>
      <c r="K26" s="44">
        <f>+DWT!K$112</f>
        <v>8679</v>
      </c>
      <c r="L26" s="44">
        <f>+DWT!L$112</f>
        <v>8127</v>
      </c>
      <c r="M26" s="44">
        <f>+DWT!M$112</f>
        <v>9470</v>
      </c>
      <c r="N26" s="44">
        <f>+DWT!N$112</f>
        <v>8998</v>
      </c>
      <c r="O26" s="44">
        <f>+DWT!O$112</f>
        <v>8495</v>
      </c>
      <c r="P26" s="44">
        <f t="shared" si="2"/>
        <v>111082</v>
      </c>
      <c r="Q26" s="54"/>
      <c r="R26" s="54"/>
      <c r="S26" s="44">
        <f>SUM($D26:D26)</f>
        <v>9096</v>
      </c>
      <c r="T26" s="44">
        <f>SUM($D26:E26)</f>
        <v>18989</v>
      </c>
      <c r="U26" s="44">
        <f>SUM($D26:F26)</f>
        <v>31688</v>
      </c>
      <c r="V26" s="44">
        <f>SUM($D26:G26)</f>
        <v>41474</v>
      </c>
      <c r="W26" s="44">
        <f>SUM($D26:H26)</f>
        <v>51458</v>
      </c>
      <c r="X26" s="44">
        <f>SUM($D26:I26)</f>
        <v>60139</v>
      </c>
      <c r="Y26" s="44">
        <f>SUM($D26:J26)</f>
        <v>67313</v>
      </c>
      <c r="Z26" s="44">
        <f>SUM($D26:K26)</f>
        <v>75992</v>
      </c>
      <c r="AA26" s="44">
        <f>SUM($D26:L26)</f>
        <v>84119</v>
      </c>
      <c r="AB26" s="44">
        <f>SUM($D26:M26)</f>
        <v>93589</v>
      </c>
      <c r="AC26" s="44">
        <f>SUM($D26:N26)</f>
        <v>102587</v>
      </c>
      <c r="AD26" s="44">
        <f>SUM($D26:O26)</f>
        <v>111082</v>
      </c>
    </row>
    <row r="27" spans="1:30" s="43" customFormat="1" ht="15.1" customHeight="1">
      <c r="A27" s="63" t="s">
        <v>13</v>
      </c>
      <c r="B27" s="65" t="s">
        <v>66</v>
      </c>
      <c r="D27" s="44">
        <f>+OGB!D$112</f>
        <v>7974</v>
      </c>
      <c r="E27" s="44">
        <f>+OGB!E$112</f>
        <v>7081</v>
      </c>
      <c r="F27" s="44">
        <f>+OGB!F$112</f>
        <v>7393</v>
      </c>
      <c r="G27" s="44">
        <f>+OGB!G$112</f>
        <v>7353</v>
      </c>
      <c r="H27" s="44">
        <f>+OGB!H$112</f>
        <v>7622</v>
      </c>
      <c r="I27" s="44">
        <f>+OGB!I$112</f>
        <v>7441</v>
      </c>
      <c r="J27" s="44">
        <f>+OGB!J$112</f>
        <v>7405</v>
      </c>
      <c r="K27" s="44">
        <f>+OGB!K$112</f>
        <v>8216</v>
      </c>
      <c r="L27" s="44">
        <f>+OGB!L$112</f>
        <v>7026</v>
      </c>
      <c r="M27" s="44">
        <f>+OGB!M$112</f>
        <v>7571</v>
      </c>
      <c r="N27" s="44">
        <f>+OGB!N$112</f>
        <v>6760</v>
      </c>
      <c r="O27" s="44">
        <f>+OGB!O$112</f>
        <v>5391</v>
      </c>
      <c r="P27" s="44">
        <f t="shared" si="2"/>
        <v>87233</v>
      </c>
      <c r="Q27" s="54"/>
      <c r="R27" s="54"/>
      <c r="S27" s="44">
        <f>SUM($D27:D27)</f>
        <v>7974</v>
      </c>
      <c r="T27" s="44">
        <f>SUM($D27:E27)</f>
        <v>15055</v>
      </c>
      <c r="U27" s="44">
        <f>SUM($D27:F27)</f>
        <v>22448</v>
      </c>
      <c r="V27" s="44">
        <f>SUM($D27:G27)</f>
        <v>29801</v>
      </c>
      <c r="W27" s="44">
        <f>SUM($D27:H27)</f>
        <v>37423</v>
      </c>
      <c r="X27" s="44">
        <f>SUM($D27:I27)</f>
        <v>44864</v>
      </c>
      <c r="Y27" s="44">
        <f>SUM($D27:J27)</f>
        <v>52269</v>
      </c>
      <c r="Z27" s="44">
        <f>SUM($D27:K27)</f>
        <v>60485</v>
      </c>
      <c r="AA27" s="44">
        <f>SUM($D27:L27)</f>
        <v>67511</v>
      </c>
      <c r="AB27" s="44">
        <f>SUM($D27:M27)</f>
        <v>75082</v>
      </c>
      <c r="AC27" s="44">
        <f>SUM($D27:N27)</f>
        <v>81842</v>
      </c>
      <c r="AD27" s="44">
        <f>SUM($D27:O27)</f>
        <v>87233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+PB!D$112</f>
        <v>109092</v>
      </c>
      <c r="E28" s="44">
        <f>+PB!E$112</f>
        <v>102028</v>
      </c>
      <c r="F28" s="44">
        <f>+PB!F$112</f>
        <v>116778</v>
      </c>
      <c r="G28" s="44">
        <f>+PB!G$112</f>
        <v>109504</v>
      </c>
      <c r="H28" s="44">
        <f>+PB!H$112</f>
        <v>118317</v>
      </c>
      <c r="I28" s="44">
        <f>+PB!I$112</f>
        <v>109997</v>
      </c>
      <c r="J28" s="44">
        <f>+PB!J$112</f>
        <v>105296</v>
      </c>
      <c r="K28" s="44">
        <f>+PB!K$112</f>
        <v>113467</v>
      </c>
      <c r="L28" s="44">
        <f>+PB!L$112</f>
        <v>103879</v>
      </c>
      <c r="M28" s="44">
        <f>+PB!M$112</f>
        <v>120574</v>
      </c>
      <c r="N28" s="44">
        <f>+PB!N$112</f>
        <v>109590</v>
      </c>
      <c r="O28" s="44">
        <f>+PB!O$112</f>
        <v>91675</v>
      </c>
      <c r="P28" s="44">
        <f t="shared" si="2"/>
        <v>1310197</v>
      </c>
      <c r="Q28" s="41"/>
      <c r="R28" s="41"/>
      <c r="S28" s="44">
        <f>SUM($D28:D28)</f>
        <v>109092</v>
      </c>
      <c r="T28" s="44">
        <f>SUM($D28:E28)</f>
        <v>211120</v>
      </c>
      <c r="U28" s="44">
        <f>SUM($D28:F28)</f>
        <v>327898</v>
      </c>
      <c r="V28" s="44">
        <f>SUM($D28:G28)</f>
        <v>437402</v>
      </c>
      <c r="W28" s="44">
        <f>SUM($D28:H28)</f>
        <v>555719</v>
      </c>
      <c r="X28" s="44">
        <f>SUM($D28:I28)</f>
        <v>665716</v>
      </c>
      <c r="Y28" s="44">
        <f>SUM($D28:J28)</f>
        <v>771012</v>
      </c>
      <c r="Z28" s="44">
        <f>SUM($D28:K28)</f>
        <v>884479</v>
      </c>
      <c r="AA28" s="44">
        <f>SUM($D28:L28)</f>
        <v>988358</v>
      </c>
      <c r="AB28" s="44">
        <f>SUM($D28:M28)</f>
        <v>1108932</v>
      </c>
      <c r="AC28" s="44">
        <f>SUM($D28:N28)</f>
        <v>1218522</v>
      </c>
      <c r="AD28" s="44">
        <f>SUM($D28:O28)</f>
        <v>1310197</v>
      </c>
    </row>
    <row r="29" spans="1:30" s="43" customFormat="1" ht="15.1" customHeight="1">
      <c r="A29" s="63" t="s">
        <v>75</v>
      </c>
      <c r="B29" s="65" t="s">
        <v>66</v>
      </c>
      <c r="D29" s="44">
        <f>+IBA!D$112</f>
        <v>9199</v>
      </c>
      <c r="E29" s="44">
        <f>+IBA!E$112</f>
        <v>8778</v>
      </c>
      <c r="F29" s="44">
        <f>+IBA!F$112</f>
        <v>9530</v>
      </c>
      <c r="G29" s="44">
        <f>+IBA!G$112</f>
        <v>9099</v>
      </c>
      <c r="H29" s="44">
        <f>+IBA!H$112</f>
        <v>10153</v>
      </c>
      <c r="I29" s="44">
        <f>+IBA!I$112</f>
        <v>9516</v>
      </c>
      <c r="J29" s="44">
        <f>+IBA!J$112</f>
        <v>9194</v>
      </c>
      <c r="K29" s="44">
        <f>+IBA!K$112</f>
        <v>9309</v>
      </c>
      <c r="L29" s="44">
        <f>+IBA!L$112</f>
        <v>9095</v>
      </c>
      <c r="M29" s="44">
        <f>+IBA!M$112</f>
        <v>10149</v>
      </c>
      <c r="N29" s="44">
        <f>+IBA!N$112</f>
        <v>9350</v>
      </c>
      <c r="O29" s="44">
        <f>+IBA!O$112</f>
        <v>7963</v>
      </c>
      <c r="P29" s="44">
        <f t="shared" si="2"/>
        <v>111335</v>
      </c>
      <c r="Q29" s="53"/>
      <c r="R29" s="53"/>
      <c r="S29" s="44">
        <f>SUM($D29:D29)</f>
        <v>9199</v>
      </c>
      <c r="T29" s="44">
        <f>SUM($D29:E29)</f>
        <v>17977</v>
      </c>
      <c r="U29" s="44">
        <f>SUM($D29:F29)</f>
        <v>27507</v>
      </c>
      <c r="V29" s="44">
        <f>SUM($D29:G29)</f>
        <v>36606</v>
      </c>
      <c r="W29" s="44">
        <f>SUM($D29:H29)</f>
        <v>46759</v>
      </c>
      <c r="X29" s="44">
        <f>SUM($D29:I29)</f>
        <v>56275</v>
      </c>
      <c r="Y29" s="44">
        <f>SUM($D29:J29)</f>
        <v>65469</v>
      </c>
      <c r="Z29" s="44">
        <f>SUM($D29:K29)</f>
        <v>74778</v>
      </c>
      <c r="AA29" s="44">
        <f>SUM($D29:L29)</f>
        <v>83873</v>
      </c>
      <c r="AB29" s="44">
        <f>SUM($D29:M29)</f>
        <v>94022</v>
      </c>
      <c r="AC29" s="44">
        <f>SUM($D29:N29)</f>
        <v>103372</v>
      </c>
      <c r="AD29" s="44">
        <f>SUM($D29:O29)</f>
        <v>111335</v>
      </c>
    </row>
    <row r="30" spans="1:30" s="43" customFormat="1" ht="15.1" customHeight="1">
      <c r="A30" s="63" t="s">
        <v>16</v>
      </c>
      <c r="B30" s="65" t="s">
        <v>66</v>
      </c>
      <c r="D30" s="44">
        <f>+SIBC!D$112</f>
        <v>7858</v>
      </c>
      <c r="E30" s="44">
        <f>+SIBC!E$112</f>
        <v>6973</v>
      </c>
      <c r="F30" s="44">
        <f>+SIBC!F$112</f>
        <v>7957</v>
      </c>
      <c r="G30" s="44">
        <f>+SIBC!G$112</f>
        <v>8307</v>
      </c>
      <c r="H30" s="44">
        <f>+SIBC!H$112</f>
        <v>10478</v>
      </c>
      <c r="I30" s="44">
        <f>+SIBC!I$112</f>
        <v>11320</v>
      </c>
      <c r="J30" s="44">
        <f>+SIBC!J$112</f>
        <v>10827</v>
      </c>
      <c r="K30" s="44">
        <f>+SIBC!K$112</f>
        <v>10544</v>
      </c>
      <c r="L30" s="44">
        <f>+SIBC!L$112</f>
        <v>9798</v>
      </c>
      <c r="M30" s="44">
        <f>+SIBC!M$112</f>
        <v>9688</v>
      </c>
      <c r="N30" s="44">
        <f>+SIBC!N$112</f>
        <v>8696</v>
      </c>
      <c r="O30" s="44">
        <f>+SIBC!O$112</f>
        <v>6940</v>
      </c>
      <c r="P30" s="44">
        <f t="shared" si="2"/>
        <v>109386</v>
      </c>
      <c r="Q30" s="54"/>
      <c r="R30" s="54"/>
      <c r="S30" s="44">
        <f>SUM($D30:D30)</f>
        <v>7858</v>
      </c>
      <c r="T30" s="44">
        <f>SUM($D30:E30)</f>
        <v>14831</v>
      </c>
      <c r="U30" s="44">
        <f>SUM($D30:F30)</f>
        <v>22788</v>
      </c>
      <c r="V30" s="44">
        <f>SUM($D30:G30)</f>
        <v>31095</v>
      </c>
      <c r="W30" s="44">
        <f>SUM($D30:H30)</f>
        <v>41573</v>
      </c>
      <c r="X30" s="44">
        <f>SUM($D30:I30)</f>
        <v>52893</v>
      </c>
      <c r="Y30" s="44">
        <f>SUM($D30:J30)</f>
        <v>63720</v>
      </c>
      <c r="Z30" s="44">
        <f>SUM($D30:K30)</f>
        <v>74264</v>
      </c>
      <c r="AA30" s="44">
        <f>SUM($D30:L30)</f>
        <v>84062</v>
      </c>
      <c r="AB30" s="44">
        <f>SUM($D30:M30)</f>
        <v>93750</v>
      </c>
      <c r="AC30" s="44">
        <f>SUM($D30:N30)</f>
        <v>102446</v>
      </c>
      <c r="AD30" s="44">
        <f>SUM($D30:O30)</f>
        <v>109386</v>
      </c>
    </row>
    <row r="31" spans="1:30" s="43" customFormat="1" ht="15.1" customHeight="1">
      <c r="A31" s="63" t="s">
        <v>17</v>
      </c>
      <c r="B31" s="65" t="s">
        <v>66</v>
      </c>
      <c r="D31" s="44">
        <f>+TIBA!D$112</f>
        <v>33226</v>
      </c>
      <c r="E31" s="44">
        <f>+TIBA!E$112</f>
        <v>30237</v>
      </c>
      <c r="F31" s="44">
        <f>+TIBA!F$112</f>
        <v>35687</v>
      </c>
      <c r="G31" s="44">
        <f>+TIBA!G$112</f>
        <v>35215</v>
      </c>
      <c r="H31" s="44">
        <f>+TIBA!H$112</f>
        <v>37255</v>
      </c>
      <c r="I31" s="44">
        <f>+TIBA!I$112</f>
        <v>34609</v>
      </c>
      <c r="J31" s="44">
        <f>+TIBA!J$112</f>
        <v>33850</v>
      </c>
      <c r="K31" s="44">
        <f>+TIBA!K$112</f>
        <v>36573</v>
      </c>
      <c r="L31" s="44">
        <f>+TIBA!L$112</f>
        <v>34768</v>
      </c>
      <c r="M31" s="44">
        <f>+TIBA!M$112</f>
        <v>38229</v>
      </c>
      <c r="N31" s="44">
        <f>+TIBA!N$112</f>
        <v>34915</v>
      </c>
      <c r="O31" s="44">
        <f>+TIBA!O$112</f>
        <v>28868</v>
      </c>
      <c r="P31" s="44">
        <f t="shared" si="2"/>
        <v>413432</v>
      </c>
      <c r="Q31" s="54"/>
      <c r="R31" s="54"/>
      <c r="S31" s="44">
        <f>SUM($D31:D31)</f>
        <v>33226</v>
      </c>
      <c r="T31" s="44">
        <f>SUM($D31:E31)</f>
        <v>63463</v>
      </c>
      <c r="U31" s="44">
        <f>SUM($D31:F31)</f>
        <v>99150</v>
      </c>
      <c r="V31" s="44">
        <f>SUM($D31:G31)</f>
        <v>134365</v>
      </c>
      <c r="W31" s="44">
        <f>SUM($D31:H31)</f>
        <v>171620</v>
      </c>
      <c r="X31" s="44">
        <f>SUM($D31:I31)</f>
        <v>206229</v>
      </c>
      <c r="Y31" s="44">
        <f>SUM($D31:J31)</f>
        <v>240079</v>
      </c>
      <c r="Z31" s="44">
        <f>SUM($D31:K31)</f>
        <v>276652</v>
      </c>
      <c r="AA31" s="44">
        <f>SUM($D31:L31)</f>
        <v>311420</v>
      </c>
      <c r="AB31" s="44">
        <f>SUM($D31:M31)</f>
        <v>349649</v>
      </c>
      <c r="AC31" s="44">
        <f>SUM($D31:N31)</f>
        <v>384564</v>
      </c>
      <c r="AD31" s="44">
        <f>SUM($D31:O31)</f>
        <v>413432</v>
      </c>
    </row>
    <row r="32" spans="1:30" s="43" customFormat="1" ht="15.1" customHeight="1">
      <c r="A32" s="63" t="s">
        <v>12</v>
      </c>
      <c r="B32" s="65" t="s">
        <v>66</v>
      </c>
      <c r="D32" s="44">
        <f>+LQB!D$112</f>
        <v>75246</v>
      </c>
      <c r="E32" s="44">
        <f>+LQB!E$112</f>
        <v>68976</v>
      </c>
      <c r="F32" s="44">
        <f>+LQB!F$112</f>
        <v>79720</v>
      </c>
      <c r="G32" s="44">
        <f>+LQB!G$112</f>
        <v>75226</v>
      </c>
      <c r="H32" s="44">
        <f>+LQB!H$112</f>
        <v>81416</v>
      </c>
      <c r="I32" s="44">
        <f>+LQB!I$112</f>
        <v>76862</v>
      </c>
      <c r="J32" s="44">
        <f>+LQB!J$112</f>
        <v>70424</v>
      </c>
      <c r="K32" s="44">
        <f>+LQB!K$112</f>
        <v>80370</v>
      </c>
      <c r="L32" s="44">
        <f>+LQB!L$112</f>
        <v>71964</v>
      </c>
      <c r="M32" s="44">
        <f>+LQB!M$112</f>
        <v>78826</v>
      </c>
      <c r="N32" s="44">
        <f>+LQB!N$112</f>
        <v>73378</v>
      </c>
      <c r="O32" s="44">
        <f>+LQB!O$112</f>
        <v>61178</v>
      </c>
      <c r="P32" s="44">
        <f t="shared" si="2"/>
        <v>893586</v>
      </c>
      <c r="Q32" s="54"/>
      <c r="R32" s="54"/>
      <c r="S32" s="44">
        <f>SUM($D32:D32)</f>
        <v>75246</v>
      </c>
      <c r="T32" s="44">
        <f>SUM($D32:E32)</f>
        <v>144222</v>
      </c>
      <c r="U32" s="44">
        <f>SUM($D32:F32)</f>
        <v>223942</v>
      </c>
      <c r="V32" s="44">
        <f>SUM($D32:G32)</f>
        <v>299168</v>
      </c>
      <c r="W32" s="44">
        <f>SUM($D32:H32)</f>
        <v>380584</v>
      </c>
      <c r="X32" s="44">
        <f>SUM($D32:I32)</f>
        <v>457446</v>
      </c>
      <c r="Y32" s="44">
        <f>SUM($D32:J32)</f>
        <v>527870</v>
      </c>
      <c r="Z32" s="44">
        <f>SUM($D32:K32)</f>
        <v>608240</v>
      </c>
      <c r="AA32" s="44">
        <f>SUM($D32:L32)</f>
        <v>680204</v>
      </c>
      <c r="AB32" s="44">
        <f>SUM($D32:M32)</f>
        <v>759030</v>
      </c>
      <c r="AC32" s="44">
        <f>SUM($D32:N32)</f>
        <v>832408</v>
      </c>
      <c r="AD32" s="44">
        <f>SUM($D32:O32)</f>
        <v>893586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+RBW!D$112</f>
        <v>4</v>
      </c>
      <c r="E33" s="44">
        <f>+RBW!E$112</f>
        <v>3</v>
      </c>
      <c r="F33" s="44">
        <f>+RBW!F$112</f>
        <v>9</v>
      </c>
      <c r="G33" s="44">
        <f>+RBW!G$112</f>
        <v>16</v>
      </c>
      <c r="H33" s="44">
        <f>+RBW!H$112</f>
        <v>9</v>
      </c>
      <c r="I33" s="44">
        <f>+RBW!I$112</f>
        <v>15</v>
      </c>
      <c r="J33" s="44">
        <f>+RBW!J$112</f>
        <v>9</v>
      </c>
      <c r="K33" s="44">
        <f>+RBW!K$112</f>
        <v>17</v>
      </c>
      <c r="L33" s="44">
        <f>+RBW!L$112</f>
        <v>8</v>
      </c>
      <c r="M33" s="44">
        <f>+RBW!M$112</f>
        <v>8</v>
      </c>
      <c r="N33" s="44">
        <f>+RBW!N$112</f>
        <v>8</v>
      </c>
      <c r="O33" s="44">
        <f>+RBW!O$112</f>
        <v>37</v>
      </c>
      <c r="P33" s="44">
        <f t="shared" si="2"/>
        <v>143</v>
      </c>
      <c r="Q33" s="41"/>
      <c r="R33" s="41"/>
      <c r="S33" s="44">
        <f>SUM($D33:D33)</f>
        <v>4</v>
      </c>
      <c r="T33" s="44">
        <f>SUM($D33:E33)</f>
        <v>7</v>
      </c>
      <c r="U33" s="44">
        <f>SUM($D33:F33)</f>
        <v>16</v>
      </c>
      <c r="V33" s="44">
        <f>SUM($D33:G33)</f>
        <v>32</v>
      </c>
      <c r="W33" s="44">
        <f>SUM($D33:H33)</f>
        <v>41</v>
      </c>
      <c r="X33" s="44">
        <f>SUM($D33:I33)</f>
        <v>56</v>
      </c>
      <c r="Y33" s="44">
        <f>SUM($D33:J33)</f>
        <v>65</v>
      </c>
      <c r="Z33" s="44">
        <f>SUM($D33:K33)</f>
        <v>82</v>
      </c>
      <c r="AA33" s="44">
        <f>SUM($D33:L33)</f>
        <v>90</v>
      </c>
      <c r="AB33" s="44">
        <f>SUM($D33:M33)</f>
        <v>98</v>
      </c>
      <c r="AC33" s="44">
        <f>SUM($D33:N33)</f>
        <v>106</v>
      </c>
      <c r="AD33" s="44">
        <f>SUM($D33:O33)</f>
        <v>143</v>
      </c>
    </row>
    <row r="34" spans="1:30" s="43" customFormat="1" ht="15.1" customHeight="1">
      <c r="A34" s="63" t="s">
        <v>18</v>
      </c>
      <c r="B34" s="65" t="s">
        <v>66</v>
      </c>
      <c r="D34" s="44">
        <f>+WPB!D$112</f>
        <v>0</v>
      </c>
      <c r="E34" s="44">
        <f>+WPB!E$112</f>
        <v>0</v>
      </c>
      <c r="F34" s="44">
        <f>+WPB!F$112</f>
        <v>0</v>
      </c>
      <c r="G34" s="44">
        <f>+WPB!G$112</f>
        <v>0</v>
      </c>
      <c r="H34" s="44">
        <f>+WPB!H$112</f>
        <v>0</v>
      </c>
      <c r="I34" s="44">
        <f>+WPB!I$112</f>
        <v>0</v>
      </c>
      <c r="J34" s="44">
        <f>+WPB!J$112</f>
        <v>0</v>
      </c>
      <c r="K34" s="44">
        <f>+WPB!K$112</f>
        <v>0</v>
      </c>
      <c r="L34" s="44">
        <f>+WPB!L$112</f>
        <v>0</v>
      </c>
      <c r="M34" s="44">
        <f>+WPB!M$112</f>
        <v>0</v>
      </c>
      <c r="N34" s="44">
        <f>+WPB!N$112</f>
        <v>0</v>
      </c>
      <c r="O34" s="44">
        <f>+WPB!O$112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P35" si="3">SUM(D24:D34)</f>
        <v>662832</v>
      </c>
      <c r="E35" s="44">
        <f t="shared" si="3"/>
        <v>637692</v>
      </c>
      <c r="F35" s="44">
        <f t="shared" si="3"/>
        <v>726627</v>
      </c>
      <c r="G35" s="44">
        <f t="shared" si="3"/>
        <v>677149</v>
      </c>
      <c r="H35" s="44">
        <f t="shared" si="3"/>
        <v>733189</v>
      </c>
      <c r="I35" s="44">
        <f t="shared" si="3"/>
        <v>689438</v>
      </c>
      <c r="J35" s="44">
        <f t="shared" si="3"/>
        <v>602508</v>
      </c>
      <c r="K35" s="44">
        <f t="shared" si="3"/>
        <v>709633</v>
      </c>
      <c r="L35" s="44">
        <f t="shared" si="3"/>
        <v>655266</v>
      </c>
      <c r="M35" s="44">
        <f t="shared" si="3"/>
        <v>730513</v>
      </c>
      <c r="N35" s="44">
        <f t="shared" si="3"/>
        <v>680472</v>
      </c>
      <c r="O35" s="44">
        <f t="shared" si="3"/>
        <v>543817</v>
      </c>
      <c r="P35" s="44">
        <f t="shared" si="3"/>
        <v>8049136</v>
      </c>
      <c r="Q35" s="54"/>
      <c r="R35" s="54"/>
      <c r="S35" s="44">
        <f>SUM($D35:D35)</f>
        <v>662832</v>
      </c>
      <c r="T35" s="44">
        <f>SUM($D35:E35)</f>
        <v>1300524</v>
      </c>
      <c r="U35" s="44">
        <f>SUM($D35:F35)</f>
        <v>2027151</v>
      </c>
      <c r="V35" s="44">
        <f>SUM($D35:G35)</f>
        <v>2704300</v>
      </c>
      <c r="W35" s="44">
        <f>SUM($D35:H35)</f>
        <v>3437489</v>
      </c>
      <c r="X35" s="44">
        <f>SUM($D35:I35)</f>
        <v>4126927</v>
      </c>
      <c r="Y35" s="44">
        <f>SUM($D35:J35)</f>
        <v>4729435</v>
      </c>
      <c r="Z35" s="44">
        <f>SUM($D35:K35)</f>
        <v>5439068</v>
      </c>
      <c r="AA35" s="44">
        <f>SUM($D35:L35)</f>
        <v>6094334</v>
      </c>
      <c r="AB35" s="44">
        <f>SUM($D35:M35)</f>
        <v>6824847</v>
      </c>
      <c r="AC35" s="44">
        <f>SUM($D35:N35)</f>
        <v>7505319</v>
      </c>
      <c r="AD35" s="44">
        <f>SUM($D35:O35)</f>
        <v>8049136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+AMB!D$130</f>
        <v>3785</v>
      </c>
      <c r="E37" s="44">
        <f>+AMB!E$130</f>
        <v>3857</v>
      </c>
      <c r="F37" s="44">
        <f>+AMB!F$130</f>
        <v>5797</v>
      </c>
      <c r="G37" s="44">
        <f>+AMB!G$130</f>
        <v>5468</v>
      </c>
      <c r="H37" s="44">
        <f>+AMB!H$130</f>
        <v>5173</v>
      </c>
      <c r="I37" s="44">
        <f>+AMB!I$130</f>
        <v>1447</v>
      </c>
      <c r="J37" s="44">
        <f>+AMB!J$130</f>
        <v>1507</v>
      </c>
      <c r="K37" s="44">
        <f>+AMB!K$130</f>
        <v>1189</v>
      </c>
      <c r="L37" s="44">
        <f>+AMB!L$130</f>
        <v>1321</v>
      </c>
      <c r="M37" s="44">
        <f>+AMB!M$130</f>
        <v>1421</v>
      </c>
      <c r="N37" s="44">
        <f>+AMB!N$130</f>
        <v>1626</v>
      </c>
      <c r="O37" s="44">
        <f>+AMB!O$130</f>
        <v>1480</v>
      </c>
      <c r="P37" s="44">
        <f t="shared" ref="P37:P47" si="4">SUM(D37:O37)</f>
        <v>34071</v>
      </c>
      <c r="Q37" s="53"/>
      <c r="R37" s="53"/>
      <c r="S37" s="44">
        <f>SUM($D37:D37)</f>
        <v>3785</v>
      </c>
      <c r="T37" s="44">
        <f>SUM($D37:E37)</f>
        <v>7642</v>
      </c>
      <c r="U37" s="44">
        <f>SUM($D37:F37)</f>
        <v>13439</v>
      </c>
      <c r="V37" s="44">
        <f>SUM($D37:G37)</f>
        <v>18907</v>
      </c>
      <c r="W37" s="44">
        <f>SUM($D37:H37)</f>
        <v>24080</v>
      </c>
      <c r="X37" s="44">
        <f>SUM($D37:I37)</f>
        <v>25527</v>
      </c>
      <c r="Y37" s="44">
        <f>SUM($D37:J37)</f>
        <v>27034</v>
      </c>
      <c r="Z37" s="44">
        <f>SUM($D37:K37)</f>
        <v>28223</v>
      </c>
      <c r="AA37" s="44">
        <f>SUM($D37:L37)</f>
        <v>29544</v>
      </c>
      <c r="AB37" s="44">
        <f>SUM($D37:M37)</f>
        <v>30965</v>
      </c>
      <c r="AC37" s="44">
        <f>SUM($D37:N37)</f>
        <v>32591</v>
      </c>
      <c r="AD37" s="44">
        <f>SUM($D37:O37)</f>
        <v>34071</v>
      </c>
    </row>
    <row r="38" spans="1:30" s="43" customFormat="1" ht="15.1" customHeight="1">
      <c r="A38" s="63" t="s">
        <v>10</v>
      </c>
      <c r="B38" s="65" t="s">
        <v>8</v>
      </c>
      <c r="D38" s="44">
        <f>+BWB!D$130</f>
        <v>573</v>
      </c>
      <c r="E38" s="44">
        <f>+BWB!E$130</f>
        <v>453</v>
      </c>
      <c r="F38" s="44">
        <f>+BWB!F$130</f>
        <v>629</v>
      </c>
      <c r="G38" s="44">
        <f>+BWB!G$130</f>
        <v>855</v>
      </c>
      <c r="H38" s="44">
        <f>+BWB!H$130</f>
        <v>866</v>
      </c>
      <c r="I38" s="44">
        <f>+BWB!I$130</f>
        <v>833</v>
      </c>
      <c r="J38" s="44">
        <f>+BWB!J$130</f>
        <v>753</v>
      </c>
      <c r="K38" s="44">
        <f>+BWB!K$130</f>
        <v>737</v>
      </c>
      <c r="L38" s="44">
        <f>+BWB!L$130</f>
        <v>804</v>
      </c>
      <c r="M38" s="44">
        <f>+BWB!M$130</f>
        <v>958</v>
      </c>
      <c r="N38" s="44">
        <f>+BWB!N$130</f>
        <v>712</v>
      </c>
      <c r="O38" s="44">
        <f>+BWB!O$130</f>
        <v>482</v>
      </c>
      <c r="P38" s="44">
        <f t="shared" si="4"/>
        <v>8655</v>
      </c>
      <c r="Q38" s="54"/>
      <c r="R38" s="54"/>
      <c r="S38" s="44">
        <f>SUM($D38:D38)</f>
        <v>573</v>
      </c>
      <c r="T38" s="44">
        <f>SUM($D38:E38)</f>
        <v>1026</v>
      </c>
      <c r="U38" s="44">
        <f>SUM($D38:F38)</f>
        <v>1655</v>
      </c>
      <c r="V38" s="44">
        <f>SUM($D38:G38)</f>
        <v>2510</v>
      </c>
      <c r="W38" s="44">
        <f>SUM($D38:H38)</f>
        <v>3376</v>
      </c>
      <c r="X38" s="44">
        <f>SUM($D38:I38)</f>
        <v>4209</v>
      </c>
      <c r="Y38" s="44">
        <f>SUM($D38:J38)</f>
        <v>4962</v>
      </c>
      <c r="Z38" s="44">
        <f>SUM($D38:K38)</f>
        <v>5699</v>
      </c>
      <c r="AA38" s="44">
        <f>SUM($D38:L38)</f>
        <v>6503</v>
      </c>
      <c r="AB38" s="44">
        <f>SUM($D38:M38)</f>
        <v>7461</v>
      </c>
      <c r="AC38" s="44">
        <f>SUM($D38:N38)</f>
        <v>8173</v>
      </c>
      <c r="AD38" s="44">
        <f>SUM($D38:O38)</f>
        <v>8655</v>
      </c>
    </row>
    <row r="39" spans="1:30" s="43" customFormat="1" ht="15.1" customHeight="1">
      <c r="A39" s="63" t="s">
        <v>11</v>
      </c>
      <c r="B39" s="65" t="s">
        <v>8</v>
      </c>
      <c r="D39" s="44">
        <f>+DWT!D$130</f>
        <v>5278</v>
      </c>
      <c r="E39" s="44">
        <f>+DWT!E$130</f>
        <v>4060</v>
      </c>
      <c r="F39" s="44">
        <f>+DWT!F$130</f>
        <v>4505</v>
      </c>
      <c r="G39" s="44">
        <f>+DWT!G$130</f>
        <v>4876</v>
      </c>
      <c r="H39" s="44">
        <f>+DWT!H$130</f>
        <v>4771</v>
      </c>
      <c r="I39" s="44">
        <f>+DWT!I$130</f>
        <v>4636</v>
      </c>
      <c r="J39" s="44">
        <f>+DWT!J$130</f>
        <v>4730</v>
      </c>
      <c r="K39" s="44">
        <f>+DWT!K$130</f>
        <v>5002</v>
      </c>
      <c r="L39" s="44">
        <f>+DWT!L$130</f>
        <v>4615</v>
      </c>
      <c r="M39" s="44">
        <f>+DWT!M$130</f>
        <v>4582</v>
      </c>
      <c r="N39" s="44">
        <f>+DWT!N$130</f>
        <v>3144</v>
      </c>
      <c r="O39" s="44">
        <f>+DWT!O$130</f>
        <v>4163</v>
      </c>
      <c r="P39" s="44">
        <f t="shared" si="4"/>
        <v>54362</v>
      </c>
      <c r="Q39" s="54"/>
      <c r="R39" s="54"/>
      <c r="S39" s="44">
        <f>SUM($D39:D39)</f>
        <v>5278</v>
      </c>
      <c r="T39" s="44">
        <f>SUM($D39:E39)</f>
        <v>9338</v>
      </c>
      <c r="U39" s="44">
        <f>SUM($D39:F39)</f>
        <v>13843</v>
      </c>
      <c r="V39" s="44">
        <f>SUM($D39:G39)</f>
        <v>18719</v>
      </c>
      <c r="W39" s="44">
        <f>SUM($D39:H39)</f>
        <v>23490</v>
      </c>
      <c r="X39" s="44">
        <f>SUM($D39:I39)</f>
        <v>28126</v>
      </c>
      <c r="Y39" s="44">
        <f>SUM($D39:J39)</f>
        <v>32856</v>
      </c>
      <c r="Z39" s="44">
        <f>SUM($D39:K39)</f>
        <v>37858</v>
      </c>
      <c r="AA39" s="44">
        <f>SUM($D39:L39)</f>
        <v>42473</v>
      </c>
      <c r="AB39" s="44">
        <f>SUM($D39:M39)</f>
        <v>47055</v>
      </c>
      <c r="AC39" s="44">
        <f>SUM($D39:N39)</f>
        <v>50199</v>
      </c>
      <c r="AD39" s="44">
        <f>SUM($D39:O39)</f>
        <v>54362</v>
      </c>
    </row>
    <row r="40" spans="1:30" s="43" customFormat="1" ht="15.1" customHeight="1">
      <c r="A40" s="63" t="s">
        <v>13</v>
      </c>
      <c r="B40" s="65" t="s">
        <v>8</v>
      </c>
      <c r="D40" s="44">
        <f>+OGB!D$130</f>
        <v>28</v>
      </c>
      <c r="E40" s="44">
        <f>+OGB!E$130</f>
        <v>34</v>
      </c>
      <c r="F40" s="44">
        <f>+OGB!F$130</f>
        <v>21</v>
      </c>
      <c r="G40" s="44">
        <f>+OGB!G$130</f>
        <v>28</v>
      </c>
      <c r="H40" s="44">
        <f>+OGB!H$130</f>
        <v>97</v>
      </c>
      <c r="I40" s="44">
        <f>+OGB!I$130</f>
        <v>82</v>
      </c>
      <c r="J40" s="44">
        <f>+OGB!J$130</f>
        <v>23</v>
      </c>
      <c r="K40" s="44">
        <f>+OGB!K$130</f>
        <v>56</v>
      </c>
      <c r="L40" s="44">
        <f>+OGB!L$130</f>
        <v>74</v>
      </c>
      <c r="M40" s="44">
        <f>+OGB!M$130</f>
        <v>49</v>
      </c>
      <c r="N40" s="44">
        <f>+OGB!N$130</f>
        <v>51</v>
      </c>
      <c r="O40" s="44">
        <f>+OGB!O$130</f>
        <v>27</v>
      </c>
      <c r="P40" s="44">
        <f t="shared" si="4"/>
        <v>570</v>
      </c>
      <c r="Q40" s="54"/>
      <c r="R40" s="54"/>
      <c r="S40" s="44">
        <f>SUM($D40:D40)</f>
        <v>28</v>
      </c>
      <c r="T40" s="44">
        <f>SUM($D40:E40)</f>
        <v>62</v>
      </c>
      <c r="U40" s="44">
        <f>SUM($D40:F40)</f>
        <v>83</v>
      </c>
      <c r="V40" s="44">
        <f>SUM($D40:G40)</f>
        <v>111</v>
      </c>
      <c r="W40" s="44">
        <f>SUM($D40:H40)</f>
        <v>208</v>
      </c>
      <c r="X40" s="44">
        <f>SUM($D40:I40)</f>
        <v>290</v>
      </c>
      <c r="Y40" s="44">
        <f>SUM($D40:J40)</f>
        <v>313</v>
      </c>
      <c r="Z40" s="44">
        <f>SUM($D40:K40)</f>
        <v>369</v>
      </c>
      <c r="AA40" s="44">
        <f>SUM($D40:L40)</f>
        <v>443</v>
      </c>
      <c r="AB40" s="44">
        <f>SUM($D40:M40)</f>
        <v>492</v>
      </c>
      <c r="AC40" s="44">
        <f>SUM($D40:N40)</f>
        <v>543</v>
      </c>
      <c r="AD40" s="44">
        <f>SUM($D40:O40)</f>
        <v>570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+PB!D$130</f>
        <v>2330</v>
      </c>
      <c r="E41" s="44">
        <f>+PB!E$130</f>
        <v>2448</v>
      </c>
      <c r="F41" s="44">
        <f>+PB!F$130</f>
        <v>2506</v>
      </c>
      <c r="G41" s="44">
        <f>+PB!G$130</f>
        <v>2356</v>
      </c>
      <c r="H41" s="44">
        <f>+PB!H$130</f>
        <v>2590</v>
      </c>
      <c r="I41" s="44">
        <f>+PB!I$130</f>
        <v>2444</v>
      </c>
      <c r="J41" s="44">
        <f>+PB!J$130</f>
        <v>2556</v>
      </c>
      <c r="K41" s="44">
        <f>+PB!K$130</f>
        <v>3002</v>
      </c>
      <c r="L41" s="44">
        <f>+PB!L$130</f>
        <v>2822</v>
      </c>
      <c r="M41" s="44">
        <f>+PB!M$130</f>
        <v>3182</v>
      </c>
      <c r="N41" s="44">
        <f>+PB!N$130</f>
        <v>3088</v>
      </c>
      <c r="O41" s="44">
        <f>+PB!O$130</f>
        <v>2588</v>
      </c>
      <c r="P41" s="44">
        <f t="shared" si="4"/>
        <v>31912</v>
      </c>
      <c r="Q41" s="41"/>
      <c r="R41" s="41"/>
      <c r="S41" s="44">
        <f>SUM($D41:D41)</f>
        <v>2330</v>
      </c>
      <c r="T41" s="44">
        <f>SUM($D41:E41)</f>
        <v>4778</v>
      </c>
      <c r="U41" s="44">
        <f>SUM($D41:F41)</f>
        <v>7284</v>
      </c>
      <c r="V41" s="44">
        <f>SUM($D41:G41)</f>
        <v>9640</v>
      </c>
      <c r="W41" s="44">
        <f>SUM($D41:H41)</f>
        <v>12230</v>
      </c>
      <c r="X41" s="44">
        <f>SUM($D41:I41)</f>
        <v>14674</v>
      </c>
      <c r="Y41" s="44">
        <f>SUM($D41:J41)</f>
        <v>17230</v>
      </c>
      <c r="Z41" s="44">
        <f>SUM($D41:K41)</f>
        <v>20232</v>
      </c>
      <c r="AA41" s="44">
        <f>SUM($D41:L41)</f>
        <v>23054</v>
      </c>
      <c r="AB41" s="44">
        <f>SUM($D41:M41)</f>
        <v>26236</v>
      </c>
      <c r="AC41" s="44">
        <f>SUM($D41:N41)</f>
        <v>29324</v>
      </c>
      <c r="AD41" s="44">
        <f>SUM($D41:O41)</f>
        <v>31912</v>
      </c>
    </row>
    <row r="42" spans="1:30" s="43" customFormat="1" ht="15.1" customHeight="1">
      <c r="A42" s="63" t="s">
        <v>75</v>
      </c>
      <c r="B42" s="65" t="s">
        <v>8</v>
      </c>
      <c r="D42" s="44">
        <f>+IBA!D$130</f>
        <v>1538</v>
      </c>
      <c r="E42" s="44">
        <f>+IBA!E$130</f>
        <v>2212</v>
      </c>
      <c r="F42" s="44">
        <f>+IBA!F$130</f>
        <v>2409</v>
      </c>
      <c r="G42" s="44">
        <f>+IBA!G$130</f>
        <v>1638</v>
      </c>
      <c r="H42" s="44">
        <f>+IBA!H$130</f>
        <v>4744</v>
      </c>
      <c r="I42" s="44">
        <f>+IBA!I$130</f>
        <v>7261</v>
      </c>
      <c r="J42" s="44">
        <f>+IBA!J$130</f>
        <v>9198</v>
      </c>
      <c r="K42" s="44">
        <f>+IBA!K$130</f>
        <v>10619</v>
      </c>
      <c r="L42" s="44">
        <f>+IBA!L$130</f>
        <v>6796</v>
      </c>
      <c r="M42" s="44">
        <f>+IBA!M$130</f>
        <v>3334</v>
      </c>
      <c r="N42" s="44">
        <f>+IBA!N$130</f>
        <v>1632</v>
      </c>
      <c r="O42" s="44">
        <f>+IBA!O$130</f>
        <v>1079</v>
      </c>
      <c r="P42" s="44">
        <f t="shared" si="4"/>
        <v>52460</v>
      </c>
      <c r="Q42" s="53"/>
      <c r="R42" s="53"/>
      <c r="S42" s="44">
        <f>SUM($D42:D42)</f>
        <v>1538</v>
      </c>
      <c r="T42" s="44">
        <f>SUM($D42:E42)</f>
        <v>3750</v>
      </c>
      <c r="U42" s="44">
        <f>SUM($D42:F42)</f>
        <v>6159</v>
      </c>
      <c r="V42" s="44">
        <f>SUM($D42:G42)</f>
        <v>7797</v>
      </c>
      <c r="W42" s="44">
        <f>SUM($D42:H42)</f>
        <v>12541</v>
      </c>
      <c r="X42" s="44">
        <f>SUM($D42:I42)</f>
        <v>19802</v>
      </c>
      <c r="Y42" s="44">
        <f>SUM($D42:J42)</f>
        <v>29000</v>
      </c>
      <c r="Z42" s="44">
        <f>SUM($D42:K42)</f>
        <v>39619</v>
      </c>
      <c r="AA42" s="44">
        <f>SUM($D42:L42)</f>
        <v>46415</v>
      </c>
      <c r="AB42" s="44">
        <f>SUM($D42:M42)</f>
        <v>49749</v>
      </c>
      <c r="AC42" s="44">
        <f>SUM($D42:N42)</f>
        <v>51381</v>
      </c>
      <c r="AD42" s="44">
        <f>SUM($D42:O42)</f>
        <v>52460</v>
      </c>
    </row>
    <row r="43" spans="1:30" s="43" customFormat="1" ht="15.1" customHeight="1">
      <c r="A43" s="63" t="s">
        <v>16</v>
      </c>
      <c r="B43" s="65" t="s">
        <v>8</v>
      </c>
      <c r="D43" s="44">
        <f>+SIBC!D$130</f>
        <v>0</v>
      </c>
      <c r="E43" s="44">
        <f>+SIBC!E$130</f>
        <v>0</v>
      </c>
      <c r="F43" s="44">
        <f>+SIBC!F$130</f>
        <v>0</v>
      </c>
      <c r="G43" s="44">
        <f>+SIBC!G$130</f>
        <v>0</v>
      </c>
      <c r="H43" s="44">
        <f>+SIBC!H$130</f>
        <v>0</v>
      </c>
      <c r="I43" s="44">
        <f>+SIBC!I$130</f>
        <v>0</v>
      </c>
      <c r="J43" s="44">
        <f>+SIBC!J$130</f>
        <v>0</v>
      </c>
      <c r="K43" s="44">
        <f>+SIBC!K$130</f>
        <v>0</v>
      </c>
      <c r="L43" s="44">
        <f>+SIBC!L$130</f>
        <v>0</v>
      </c>
      <c r="M43" s="44">
        <f>+SIBC!M$130</f>
        <v>0</v>
      </c>
      <c r="N43" s="44">
        <f>+SIBC!N$130</f>
        <v>0</v>
      </c>
      <c r="O43" s="44">
        <f>+SIBC!O$130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+TIBA!D$130</f>
        <v>0</v>
      </c>
      <c r="E44" s="44">
        <f>+TIBA!E$130</f>
        <v>0</v>
      </c>
      <c r="F44" s="44">
        <f>+TIBA!F$130</f>
        <v>0</v>
      </c>
      <c r="G44" s="44">
        <f>+TIBA!G$130</f>
        <v>0</v>
      </c>
      <c r="H44" s="44">
        <f>+TIBA!H$130</f>
        <v>0</v>
      </c>
      <c r="I44" s="44">
        <f>+TIBA!I$130</f>
        <v>0</v>
      </c>
      <c r="J44" s="44">
        <f>+TIBA!J$130</f>
        <v>0</v>
      </c>
      <c r="K44" s="44">
        <f>+TIBA!K$130</f>
        <v>0</v>
      </c>
      <c r="L44" s="44">
        <f>+TIBA!L$130</f>
        <v>0</v>
      </c>
      <c r="M44" s="44">
        <f>+TIBA!M$130</f>
        <v>0</v>
      </c>
      <c r="N44" s="44">
        <f>+TIBA!N$130</f>
        <v>0</v>
      </c>
      <c r="O44" s="44">
        <f>+TIBA!O$130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+LQB!D$130</f>
        <v>476</v>
      </c>
      <c r="E45" s="44">
        <f>+LQB!E$130</f>
        <v>460</v>
      </c>
      <c r="F45" s="44">
        <f>+LQB!F$130</f>
        <v>714</v>
      </c>
      <c r="G45" s="44">
        <f>+LQB!G$130</f>
        <v>1046</v>
      </c>
      <c r="H45" s="44">
        <f>+LQB!H$130</f>
        <v>1236</v>
      </c>
      <c r="I45" s="44">
        <f>+LQB!I$130</f>
        <v>906</v>
      </c>
      <c r="J45" s="44">
        <f>+LQB!J$130</f>
        <v>964</v>
      </c>
      <c r="K45" s="44">
        <f>+LQB!K$130</f>
        <v>948</v>
      </c>
      <c r="L45" s="44">
        <f>+LQB!L$130</f>
        <v>734</v>
      </c>
      <c r="M45" s="44">
        <f>+LQB!M$130</f>
        <v>764</v>
      </c>
      <c r="N45" s="44">
        <f>+LQB!N$130</f>
        <v>780</v>
      </c>
      <c r="O45" s="44">
        <f>+LQB!O$130</f>
        <v>690</v>
      </c>
      <c r="P45" s="44">
        <f t="shared" si="4"/>
        <v>9718</v>
      </c>
      <c r="Q45" s="54"/>
      <c r="R45" s="54"/>
      <c r="S45" s="44">
        <f>SUM($D45:D45)</f>
        <v>476</v>
      </c>
      <c r="T45" s="44">
        <f>SUM($D45:E45)</f>
        <v>936</v>
      </c>
      <c r="U45" s="44">
        <f>SUM($D45:F45)</f>
        <v>1650</v>
      </c>
      <c r="V45" s="44">
        <f>SUM($D45:G45)</f>
        <v>2696</v>
      </c>
      <c r="W45" s="44">
        <f>SUM($D45:H45)</f>
        <v>3932</v>
      </c>
      <c r="X45" s="44">
        <f>SUM($D45:I45)</f>
        <v>4838</v>
      </c>
      <c r="Y45" s="44">
        <f>SUM($D45:J45)</f>
        <v>5802</v>
      </c>
      <c r="Z45" s="44">
        <f>SUM($D45:K45)</f>
        <v>6750</v>
      </c>
      <c r="AA45" s="44">
        <f>SUM($D45:L45)</f>
        <v>7484</v>
      </c>
      <c r="AB45" s="44">
        <f>SUM($D45:M45)</f>
        <v>8248</v>
      </c>
      <c r="AC45" s="44">
        <f>SUM($D45:N45)</f>
        <v>9028</v>
      </c>
      <c r="AD45" s="44">
        <f>SUM($D45:O45)</f>
        <v>9718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+RBW!D$130</f>
        <v>1058</v>
      </c>
      <c r="E46" s="44">
        <f>+RBW!E$130</f>
        <v>806</v>
      </c>
      <c r="F46" s="44">
        <f>+RBW!F$130</f>
        <v>1302</v>
      </c>
      <c r="G46" s="44">
        <f>+RBW!G$130</f>
        <v>2110</v>
      </c>
      <c r="H46" s="44">
        <f>+RBW!H$130</f>
        <v>3414</v>
      </c>
      <c r="I46" s="44">
        <f>+RBW!I$130</f>
        <v>4364</v>
      </c>
      <c r="J46" s="44">
        <f>+RBW!J$130</f>
        <v>4250</v>
      </c>
      <c r="K46" s="44">
        <f>+RBW!K$130</f>
        <v>4510</v>
      </c>
      <c r="L46" s="44">
        <f>+RBW!L$130</f>
        <v>4084</v>
      </c>
      <c r="M46" s="44">
        <f>+RBW!M$130</f>
        <v>3680</v>
      </c>
      <c r="N46" s="44">
        <f>+RBW!N$130</f>
        <v>2212</v>
      </c>
      <c r="O46" s="44">
        <f>+RBW!O$130</f>
        <v>1538</v>
      </c>
      <c r="P46" s="44">
        <f t="shared" si="4"/>
        <v>33328</v>
      </c>
      <c r="Q46" s="41"/>
      <c r="R46" s="41"/>
      <c r="S46" s="44">
        <f>SUM($D46:D46)</f>
        <v>1058</v>
      </c>
      <c r="T46" s="44">
        <f>SUM($D46:E46)</f>
        <v>1864</v>
      </c>
      <c r="U46" s="44">
        <f>SUM($D46:F46)</f>
        <v>3166</v>
      </c>
      <c r="V46" s="44">
        <f>SUM($D46:G46)</f>
        <v>5276</v>
      </c>
      <c r="W46" s="44">
        <f>SUM($D46:H46)</f>
        <v>8690</v>
      </c>
      <c r="X46" s="44">
        <f>SUM($D46:I46)</f>
        <v>13054</v>
      </c>
      <c r="Y46" s="44">
        <f>SUM($D46:J46)</f>
        <v>17304</v>
      </c>
      <c r="Z46" s="44">
        <f>SUM($D46:K46)</f>
        <v>21814</v>
      </c>
      <c r="AA46" s="44">
        <f>SUM($D46:L46)</f>
        <v>25898</v>
      </c>
      <c r="AB46" s="44">
        <f>SUM($D46:M46)</f>
        <v>29578</v>
      </c>
      <c r="AC46" s="44">
        <f>SUM($D46:N46)</f>
        <v>31790</v>
      </c>
      <c r="AD46" s="44">
        <f>SUM($D46:O46)</f>
        <v>33328</v>
      </c>
    </row>
    <row r="47" spans="1:30" s="43" customFormat="1" ht="15.1" customHeight="1">
      <c r="A47" s="63" t="s">
        <v>18</v>
      </c>
      <c r="B47" s="65" t="s">
        <v>8</v>
      </c>
      <c r="D47" s="44">
        <f>+WPB!D$130</f>
        <v>0</v>
      </c>
      <c r="E47" s="44">
        <f>+WPB!E$130</f>
        <v>0</v>
      </c>
      <c r="F47" s="44">
        <f>+WPB!F$130</f>
        <v>0</v>
      </c>
      <c r="G47" s="44">
        <f>+WPB!G$130</f>
        <v>0</v>
      </c>
      <c r="H47" s="44">
        <f>+WPB!H$130</f>
        <v>0</v>
      </c>
      <c r="I47" s="44">
        <f>+WPB!I$130</f>
        <v>0</v>
      </c>
      <c r="J47" s="44">
        <f>+WPB!J$130</f>
        <v>0</v>
      </c>
      <c r="K47" s="44">
        <f>+WPB!K$130</f>
        <v>0</v>
      </c>
      <c r="L47" s="44">
        <f>+WPB!L$130</f>
        <v>0</v>
      </c>
      <c r="M47" s="44">
        <f>+WPB!M$130</f>
        <v>0</v>
      </c>
      <c r="N47" s="44">
        <f>+WPB!N$130</f>
        <v>0</v>
      </c>
      <c r="O47" s="44">
        <f>+WPB!O$130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15066</v>
      </c>
      <c r="E48" s="44">
        <f t="shared" si="5"/>
        <v>14330</v>
      </c>
      <c r="F48" s="44">
        <f t="shared" si="5"/>
        <v>17883</v>
      </c>
      <c r="G48" s="44">
        <f t="shared" si="5"/>
        <v>18377</v>
      </c>
      <c r="H48" s="44">
        <f t="shared" si="5"/>
        <v>22891</v>
      </c>
      <c r="I48" s="44">
        <f t="shared" si="5"/>
        <v>21973</v>
      </c>
      <c r="J48" s="44">
        <f t="shared" si="5"/>
        <v>23981</v>
      </c>
      <c r="K48" s="44">
        <f t="shared" si="5"/>
        <v>26063</v>
      </c>
      <c r="L48" s="44">
        <f t="shared" si="5"/>
        <v>21250</v>
      </c>
      <c r="M48" s="44">
        <f t="shared" si="5"/>
        <v>17970</v>
      </c>
      <c r="N48" s="44">
        <f t="shared" si="5"/>
        <v>13245</v>
      </c>
      <c r="O48" s="44">
        <f t="shared" si="5"/>
        <v>12047</v>
      </c>
      <c r="P48" s="44">
        <f t="shared" si="5"/>
        <v>225076</v>
      </c>
      <c r="Q48" s="54"/>
      <c r="R48" s="54"/>
      <c r="S48" s="44">
        <f>SUM($D48:D48)</f>
        <v>15066</v>
      </c>
      <c r="T48" s="44">
        <f>SUM($D48:E48)</f>
        <v>29396</v>
      </c>
      <c r="U48" s="44">
        <f>SUM($D48:F48)</f>
        <v>47279</v>
      </c>
      <c r="V48" s="44">
        <f>SUM($D48:G48)</f>
        <v>65656</v>
      </c>
      <c r="W48" s="44">
        <f>SUM($D48:H48)</f>
        <v>88547</v>
      </c>
      <c r="X48" s="44">
        <f>SUM($D48:I48)</f>
        <v>110520</v>
      </c>
      <c r="Y48" s="44">
        <f>SUM($D48:J48)</f>
        <v>134501</v>
      </c>
      <c r="Z48" s="44">
        <f>SUM($D48:K48)</f>
        <v>160564</v>
      </c>
      <c r="AA48" s="44">
        <f>SUM($D48:L48)</f>
        <v>181814</v>
      </c>
      <c r="AB48" s="44">
        <f>SUM($D48:M48)</f>
        <v>199784</v>
      </c>
      <c r="AC48" s="44">
        <f>SUM($D48:N48)</f>
        <v>213029</v>
      </c>
      <c r="AD48" s="44">
        <f>SUM($D48:O48)</f>
        <v>225076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 t="shared" ref="D50:O50" si="6">SUM(D11+D24+D37)</f>
        <v>788910</v>
      </c>
      <c r="E50" s="44">
        <f t="shared" si="6"/>
        <v>689749</v>
      </c>
      <c r="F50" s="44">
        <f t="shared" si="6"/>
        <v>822697</v>
      </c>
      <c r="G50" s="44">
        <f t="shared" si="6"/>
        <v>768663</v>
      </c>
      <c r="H50" s="44">
        <f t="shared" si="6"/>
        <v>803086</v>
      </c>
      <c r="I50" s="44">
        <f t="shared" si="6"/>
        <v>775068</v>
      </c>
      <c r="J50" s="44">
        <f t="shared" si="6"/>
        <v>754534</v>
      </c>
      <c r="K50" s="44">
        <f t="shared" si="6"/>
        <v>835962</v>
      </c>
      <c r="L50" s="44">
        <f t="shared" si="6"/>
        <v>738811</v>
      </c>
      <c r="M50" s="44">
        <f t="shared" si="6"/>
        <v>766990</v>
      </c>
      <c r="N50" s="44">
        <f t="shared" si="6"/>
        <v>716787</v>
      </c>
      <c r="O50" s="44">
        <f t="shared" si="6"/>
        <v>621178</v>
      </c>
      <c r="P50" s="44">
        <f t="shared" ref="P50:P60" si="7">SUM(D50:O50)</f>
        <v>9082435</v>
      </c>
      <c r="Q50" s="53"/>
      <c r="R50" s="53"/>
      <c r="S50" s="44">
        <f>SUM($D50:D50)</f>
        <v>788910</v>
      </c>
      <c r="T50" s="44">
        <f>SUM($D50:E50)</f>
        <v>1478659</v>
      </c>
      <c r="U50" s="44">
        <f>SUM($D50:F50)</f>
        <v>2301356</v>
      </c>
      <c r="V50" s="44">
        <f>SUM($D50:G50)</f>
        <v>3070019</v>
      </c>
      <c r="W50" s="44">
        <f>SUM($D50:H50)</f>
        <v>3873105</v>
      </c>
      <c r="X50" s="44">
        <f>SUM($D50:I50)</f>
        <v>4648173</v>
      </c>
      <c r="Y50" s="44">
        <f>SUM($D50:J50)</f>
        <v>5402707</v>
      </c>
      <c r="Z50" s="44">
        <f>SUM($D50:K50)</f>
        <v>6238669</v>
      </c>
      <c r="AA50" s="44">
        <f>SUM($D50:L50)</f>
        <v>6977480</v>
      </c>
      <c r="AB50" s="44">
        <f>SUM($D50:M50)</f>
        <v>7744470</v>
      </c>
      <c r="AC50" s="44">
        <f>SUM($D50:N50)</f>
        <v>8461257</v>
      </c>
      <c r="AD50" s="44">
        <f>SUM($D50:O50)</f>
        <v>9082435</v>
      </c>
    </row>
    <row r="51" spans="1:30" s="43" customFormat="1" ht="15.1" customHeight="1">
      <c r="A51" s="63" t="s">
        <v>10</v>
      </c>
      <c r="B51" s="66" t="s">
        <v>67</v>
      </c>
      <c r="D51" s="44">
        <f t="shared" ref="D51:O51" si="8">SUM(D12+D25+D38)</f>
        <v>359261</v>
      </c>
      <c r="E51" s="44">
        <f t="shared" si="8"/>
        <v>323613</v>
      </c>
      <c r="F51" s="44">
        <f t="shared" si="8"/>
        <v>404146</v>
      </c>
      <c r="G51" s="44">
        <f t="shared" si="8"/>
        <v>400809</v>
      </c>
      <c r="H51" s="44">
        <f t="shared" si="8"/>
        <v>447040</v>
      </c>
      <c r="I51" s="44">
        <f t="shared" si="8"/>
        <v>454137</v>
      </c>
      <c r="J51" s="44">
        <f t="shared" si="8"/>
        <v>486918</v>
      </c>
      <c r="K51" s="44">
        <f t="shared" si="8"/>
        <v>508228</v>
      </c>
      <c r="L51" s="44">
        <f t="shared" si="8"/>
        <v>422772</v>
      </c>
      <c r="M51" s="44">
        <f t="shared" si="8"/>
        <v>445601</v>
      </c>
      <c r="N51" s="44">
        <f t="shared" si="8"/>
        <v>426203</v>
      </c>
      <c r="O51" s="44">
        <f t="shared" si="8"/>
        <v>367972</v>
      </c>
      <c r="P51" s="44">
        <f t="shared" si="7"/>
        <v>5046700</v>
      </c>
      <c r="Q51" s="54"/>
      <c r="R51" s="54"/>
      <c r="S51" s="44">
        <f>SUM($D51:D51)</f>
        <v>359261</v>
      </c>
      <c r="T51" s="44">
        <f>SUM($D51:E51)</f>
        <v>682874</v>
      </c>
      <c r="U51" s="44">
        <f>SUM($D51:F51)</f>
        <v>1087020</v>
      </c>
      <c r="V51" s="44">
        <f>SUM($D51:G51)</f>
        <v>1487829</v>
      </c>
      <c r="W51" s="44">
        <f>SUM($D51:H51)</f>
        <v>1934869</v>
      </c>
      <c r="X51" s="44">
        <f>SUM($D51:I51)</f>
        <v>2389006</v>
      </c>
      <c r="Y51" s="44">
        <f>SUM($D51:J51)</f>
        <v>2875924</v>
      </c>
      <c r="Z51" s="44">
        <f>SUM($D51:K51)</f>
        <v>3384152</v>
      </c>
      <c r="AA51" s="44">
        <f>SUM($D51:L51)</f>
        <v>3806924</v>
      </c>
      <c r="AB51" s="44">
        <f>SUM($D51:M51)</f>
        <v>4252525</v>
      </c>
      <c r="AC51" s="44">
        <f>SUM($D51:N51)</f>
        <v>4678728</v>
      </c>
      <c r="AD51" s="44">
        <f>SUM($D51:O51)</f>
        <v>5046700</v>
      </c>
    </row>
    <row r="52" spans="1:30" s="43" customFormat="1" ht="15.1" customHeight="1">
      <c r="A52" s="63" t="s">
        <v>11</v>
      </c>
      <c r="B52" s="66" t="s">
        <v>67</v>
      </c>
      <c r="D52" s="44">
        <f t="shared" ref="D52:O52" si="9">SUM(D13+D26+D39)</f>
        <v>406582</v>
      </c>
      <c r="E52" s="44">
        <f t="shared" si="9"/>
        <v>361624</v>
      </c>
      <c r="F52" s="44">
        <f t="shared" si="9"/>
        <v>423579</v>
      </c>
      <c r="G52" s="44">
        <f t="shared" si="9"/>
        <v>410712</v>
      </c>
      <c r="H52" s="44">
        <f t="shared" si="9"/>
        <v>425608</v>
      </c>
      <c r="I52" s="44">
        <f t="shared" si="9"/>
        <v>419427</v>
      </c>
      <c r="J52" s="44">
        <f t="shared" si="9"/>
        <v>418736</v>
      </c>
      <c r="K52" s="44">
        <f t="shared" si="9"/>
        <v>436986</v>
      </c>
      <c r="L52" s="44">
        <f t="shared" si="9"/>
        <v>405596</v>
      </c>
      <c r="M52" s="44">
        <f t="shared" si="9"/>
        <v>423253</v>
      </c>
      <c r="N52" s="44">
        <f t="shared" si="9"/>
        <v>388975</v>
      </c>
      <c r="O52" s="44">
        <f t="shared" si="9"/>
        <v>377347</v>
      </c>
      <c r="P52" s="44">
        <f t="shared" si="7"/>
        <v>4898425</v>
      </c>
      <c r="Q52" s="54"/>
      <c r="R52" s="54"/>
      <c r="S52" s="44">
        <f>SUM($D52:D52)</f>
        <v>406582</v>
      </c>
      <c r="T52" s="44">
        <f>SUM($D52:E52)</f>
        <v>768206</v>
      </c>
      <c r="U52" s="44">
        <f>SUM($D52:F52)</f>
        <v>1191785</v>
      </c>
      <c r="V52" s="44">
        <f>SUM($D52:G52)</f>
        <v>1602497</v>
      </c>
      <c r="W52" s="44">
        <f>SUM($D52:H52)</f>
        <v>2028105</v>
      </c>
      <c r="X52" s="44">
        <f>SUM($D52:I52)</f>
        <v>2447532</v>
      </c>
      <c r="Y52" s="44">
        <f>SUM($D52:J52)</f>
        <v>2866268</v>
      </c>
      <c r="Z52" s="44">
        <f>SUM($D52:K52)</f>
        <v>3303254</v>
      </c>
      <c r="AA52" s="44">
        <f>SUM($D52:L52)</f>
        <v>3708850</v>
      </c>
      <c r="AB52" s="44">
        <f>SUM($D52:M52)</f>
        <v>4132103</v>
      </c>
      <c r="AC52" s="44">
        <f>SUM($D52:N52)</f>
        <v>4521078</v>
      </c>
      <c r="AD52" s="44">
        <f>SUM($D52:O52)</f>
        <v>4898425</v>
      </c>
    </row>
    <row r="53" spans="1:30" s="43" customFormat="1" ht="15.1" customHeight="1">
      <c r="A53" s="63" t="s">
        <v>13</v>
      </c>
      <c r="B53" s="66" t="s">
        <v>67</v>
      </c>
      <c r="D53" s="44">
        <f t="shared" ref="D53:O53" si="10">SUM(D14+D27+D40)</f>
        <v>32467</v>
      </c>
      <c r="E53" s="44">
        <f t="shared" si="10"/>
        <v>31182</v>
      </c>
      <c r="F53" s="44">
        <f t="shared" si="10"/>
        <v>36099</v>
      </c>
      <c r="G53" s="44">
        <f t="shared" si="10"/>
        <v>38040</v>
      </c>
      <c r="H53" s="44">
        <f t="shared" si="10"/>
        <v>43571</v>
      </c>
      <c r="I53" s="44">
        <f t="shared" si="10"/>
        <v>48496</v>
      </c>
      <c r="J53" s="44">
        <f t="shared" si="10"/>
        <v>57298</v>
      </c>
      <c r="K53" s="44">
        <f t="shared" si="10"/>
        <v>60272</v>
      </c>
      <c r="L53" s="44">
        <f t="shared" si="10"/>
        <v>52851</v>
      </c>
      <c r="M53" s="44">
        <f t="shared" si="10"/>
        <v>54318</v>
      </c>
      <c r="N53" s="44">
        <f t="shared" si="10"/>
        <v>56430</v>
      </c>
      <c r="O53" s="44">
        <f t="shared" si="10"/>
        <v>41572</v>
      </c>
      <c r="P53" s="44">
        <f t="shared" si="7"/>
        <v>552596</v>
      </c>
      <c r="Q53" s="54"/>
      <c r="R53" s="54"/>
      <c r="S53" s="44">
        <f>SUM($D53:D53)</f>
        <v>32467</v>
      </c>
      <c r="T53" s="44">
        <f>SUM($D53:E53)</f>
        <v>63649</v>
      </c>
      <c r="U53" s="44">
        <f>SUM($D53:F53)</f>
        <v>99748</v>
      </c>
      <c r="V53" s="44">
        <f>SUM($D53:G53)</f>
        <v>137788</v>
      </c>
      <c r="W53" s="44">
        <f>SUM($D53:H53)</f>
        <v>181359</v>
      </c>
      <c r="X53" s="44">
        <f>SUM($D53:I53)</f>
        <v>229855</v>
      </c>
      <c r="Y53" s="44">
        <f>SUM($D53:J53)</f>
        <v>287153</v>
      </c>
      <c r="Z53" s="44">
        <f>SUM($D53:K53)</f>
        <v>347425</v>
      </c>
      <c r="AA53" s="44">
        <f>SUM($D53:L53)</f>
        <v>400276</v>
      </c>
      <c r="AB53" s="44">
        <f>SUM($D53:M53)</f>
        <v>454594</v>
      </c>
      <c r="AC53" s="44">
        <f>SUM($D53:N53)</f>
        <v>511024</v>
      </c>
      <c r="AD53" s="44">
        <f>SUM($D53:O53)</f>
        <v>552596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ref="D54:O54" si="11">SUM(D15+D28+D41)</f>
        <v>442794</v>
      </c>
      <c r="E54" s="44">
        <f t="shared" si="11"/>
        <v>399878</v>
      </c>
      <c r="F54" s="44">
        <f t="shared" si="11"/>
        <v>514923</v>
      </c>
      <c r="G54" s="44">
        <f t="shared" si="11"/>
        <v>487003</v>
      </c>
      <c r="H54" s="44">
        <f t="shared" si="11"/>
        <v>551640</v>
      </c>
      <c r="I54" s="44">
        <f t="shared" si="11"/>
        <v>607687</v>
      </c>
      <c r="J54" s="44">
        <f t="shared" si="11"/>
        <v>719046</v>
      </c>
      <c r="K54" s="44">
        <f t="shared" si="11"/>
        <v>754387</v>
      </c>
      <c r="L54" s="44">
        <f t="shared" si="11"/>
        <v>576681</v>
      </c>
      <c r="M54" s="44">
        <f t="shared" si="11"/>
        <v>583581</v>
      </c>
      <c r="N54" s="44">
        <f t="shared" si="11"/>
        <v>534856</v>
      </c>
      <c r="O54" s="44">
        <f t="shared" si="11"/>
        <v>463405</v>
      </c>
      <c r="P54" s="44">
        <f t="shared" si="7"/>
        <v>6635881</v>
      </c>
      <c r="Q54" s="41"/>
      <c r="R54" s="41"/>
      <c r="S54" s="44">
        <f>SUM($D54:D54)</f>
        <v>442794</v>
      </c>
      <c r="T54" s="44">
        <f>SUM($D54:E54)</f>
        <v>842672</v>
      </c>
      <c r="U54" s="44">
        <f>SUM($D54:F54)</f>
        <v>1357595</v>
      </c>
      <c r="V54" s="44">
        <f>SUM($D54:G54)</f>
        <v>1844598</v>
      </c>
      <c r="W54" s="44">
        <f>SUM($D54:H54)</f>
        <v>2396238</v>
      </c>
      <c r="X54" s="44">
        <f>SUM($D54:I54)</f>
        <v>3003925</v>
      </c>
      <c r="Y54" s="44">
        <f>SUM($D54:J54)</f>
        <v>3722971</v>
      </c>
      <c r="Z54" s="44">
        <f>SUM($D54:K54)</f>
        <v>4477358</v>
      </c>
      <c r="AA54" s="44">
        <f>SUM($D54:L54)</f>
        <v>5054039</v>
      </c>
      <c r="AB54" s="44">
        <f>SUM($D54:M54)</f>
        <v>5637620</v>
      </c>
      <c r="AC54" s="44">
        <f>SUM($D54:N54)</f>
        <v>6172476</v>
      </c>
      <c r="AD54" s="44">
        <f>SUM($D54:O54)</f>
        <v>6635881</v>
      </c>
    </row>
    <row r="55" spans="1:30" s="43" customFormat="1" ht="15.1" customHeight="1">
      <c r="A55" s="63" t="s">
        <v>75</v>
      </c>
      <c r="B55" s="66" t="s">
        <v>67</v>
      </c>
      <c r="D55" s="44">
        <f t="shared" ref="D55:O55" si="12">SUM(D16+D29+D42)</f>
        <v>128773</v>
      </c>
      <c r="E55" s="44">
        <f t="shared" si="12"/>
        <v>122006</v>
      </c>
      <c r="F55" s="44">
        <f t="shared" si="12"/>
        <v>151512</v>
      </c>
      <c r="G55" s="44">
        <f t="shared" si="12"/>
        <v>142537</v>
      </c>
      <c r="H55" s="44">
        <f t="shared" si="12"/>
        <v>160341</v>
      </c>
      <c r="I55" s="44">
        <f t="shared" si="12"/>
        <v>172628</v>
      </c>
      <c r="J55" s="44">
        <f t="shared" si="12"/>
        <v>196712</v>
      </c>
      <c r="K55" s="44">
        <f t="shared" si="12"/>
        <v>197003</v>
      </c>
      <c r="L55" s="44">
        <f t="shared" si="12"/>
        <v>173214</v>
      </c>
      <c r="M55" s="44">
        <f t="shared" si="12"/>
        <v>167803</v>
      </c>
      <c r="N55" s="44">
        <f t="shared" si="12"/>
        <v>152636</v>
      </c>
      <c r="O55" s="44">
        <f t="shared" si="12"/>
        <v>150660</v>
      </c>
      <c r="P55" s="44">
        <f t="shared" si="7"/>
        <v>1915825</v>
      </c>
      <c r="Q55" s="53"/>
      <c r="R55" s="53"/>
      <c r="S55" s="44">
        <f>SUM($D55:D55)</f>
        <v>128773</v>
      </c>
      <c r="T55" s="44">
        <f>SUM($D55:E55)</f>
        <v>250779</v>
      </c>
      <c r="U55" s="44">
        <f>SUM($D55:F55)</f>
        <v>402291</v>
      </c>
      <c r="V55" s="44">
        <f>SUM($D55:G55)</f>
        <v>544828</v>
      </c>
      <c r="W55" s="44">
        <f>SUM($D55:H55)</f>
        <v>705169</v>
      </c>
      <c r="X55" s="44">
        <f>SUM($D55:I55)</f>
        <v>877797</v>
      </c>
      <c r="Y55" s="44">
        <f>SUM($D55:J55)</f>
        <v>1074509</v>
      </c>
      <c r="Z55" s="44">
        <f>SUM($D55:K55)</f>
        <v>1271512</v>
      </c>
      <c r="AA55" s="44">
        <f>SUM($D55:L55)</f>
        <v>1444726</v>
      </c>
      <c r="AB55" s="44">
        <f>SUM($D55:M55)</f>
        <v>1612529</v>
      </c>
      <c r="AC55" s="44">
        <f>SUM($D55:N55)</f>
        <v>1765165</v>
      </c>
      <c r="AD55" s="44">
        <f>SUM($D55:O55)</f>
        <v>1915825</v>
      </c>
    </row>
    <row r="56" spans="1:30" s="43" customFormat="1" ht="15.1" customHeight="1">
      <c r="A56" s="63" t="s">
        <v>16</v>
      </c>
      <c r="B56" s="66" t="s">
        <v>67</v>
      </c>
      <c r="D56" s="44">
        <f t="shared" ref="D56:O56" si="13">SUM(D17+D30+D43)</f>
        <v>197744</v>
      </c>
      <c r="E56" s="44">
        <f t="shared" si="13"/>
        <v>175869</v>
      </c>
      <c r="F56" s="44">
        <f t="shared" si="13"/>
        <v>204757</v>
      </c>
      <c r="G56" s="44">
        <f t="shared" si="13"/>
        <v>202854</v>
      </c>
      <c r="H56" s="44">
        <f t="shared" si="13"/>
        <v>227817</v>
      </c>
      <c r="I56" s="44">
        <f t="shared" si="13"/>
        <v>230876</v>
      </c>
      <c r="J56" s="44">
        <f t="shared" si="13"/>
        <v>243525</v>
      </c>
      <c r="K56" s="44">
        <f t="shared" si="13"/>
        <v>242539</v>
      </c>
      <c r="L56" s="44">
        <f t="shared" si="13"/>
        <v>225473</v>
      </c>
      <c r="M56" s="44">
        <f t="shared" si="13"/>
        <v>232343</v>
      </c>
      <c r="N56" s="44">
        <f t="shared" si="13"/>
        <v>210507</v>
      </c>
      <c r="O56" s="44">
        <f t="shared" si="13"/>
        <v>191595</v>
      </c>
      <c r="P56" s="44">
        <f t="shared" si="7"/>
        <v>2585899</v>
      </c>
      <c r="Q56" s="54"/>
      <c r="R56" s="54"/>
      <c r="S56" s="44">
        <f>SUM($D56:D56)</f>
        <v>197744</v>
      </c>
      <c r="T56" s="44">
        <f>SUM($D56:E56)</f>
        <v>373613</v>
      </c>
      <c r="U56" s="44">
        <f>SUM($D56:F56)</f>
        <v>578370</v>
      </c>
      <c r="V56" s="44">
        <f>SUM($D56:G56)</f>
        <v>781224</v>
      </c>
      <c r="W56" s="44">
        <f>SUM($D56:H56)</f>
        <v>1009041</v>
      </c>
      <c r="X56" s="44">
        <f>SUM($D56:I56)</f>
        <v>1239917</v>
      </c>
      <c r="Y56" s="44">
        <f>SUM($D56:J56)</f>
        <v>1483442</v>
      </c>
      <c r="Z56" s="44">
        <f>SUM($D56:K56)</f>
        <v>1725981</v>
      </c>
      <c r="AA56" s="44">
        <f>SUM($D56:L56)</f>
        <v>1951454</v>
      </c>
      <c r="AB56" s="44">
        <f>SUM($D56:M56)</f>
        <v>2183797</v>
      </c>
      <c r="AC56" s="44">
        <f>SUM($D56:N56)</f>
        <v>2394304</v>
      </c>
      <c r="AD56" s="44">
        <f>SUM($D56:O56)</f>
        <v>2585899</v>
      </c>
    </row>
    <row r="57" spans="1:30" s="43" customFormat="1" ht="15.1" customHeight="1">
      <c r="A57" s="63" t="s">
        <v>17</v>
      </c>
      <c r="B57" s="66" t="s">
        <v>67</v>
      </c>
      <c r="D57" s="44">
        <f t="shared" ref="D57:O57" si="14">SUM(D18+D31+D44)</f>
        <v>112893</v>
      </c>
      <c r="E57" s="44">
        <f t="shared" si="14"/>
        <v>99683</v>
      </c>
      <c r="F57" s="44">
        <f t="shared" si="14"/>
        <v>138823</v>
      </c>
      <c r="G57" s="44">
        <f t="shared" si="14"/>
        <v>149023</v>
      </c>
      <c r="H57" s="44">
        <f t="shared" si="14"/>
        <v>181675</v>
      </c>
      <c r="I57" s="44">
        <f t="shared" si="14"/>
        <v>203849</v>
      </c>
      <c r="J57" s="44">
        <f t="shared" si="14"/>
        <v>270595</v>
      </c>
      <c r="K57" s="44">
        <f t="shared" si="14"/>
        <v>286994</v>
      </c>
      <c r="L57" s="44">
        <f t="shared" si="14"/>
        <v>198062</v>
      </c>
      <c r="M57" s="44">
        <f t="shared" si="14"/>
        <v>185098</v>
      </c>
      <c r="N57" s="44">
        <f t="shared" si="14"/>
        <v>165290</v>
      </c>
      <c r="O57" s="44">
        <f t="shared" si="14"/>
        <v>129681</v>
      </c>
      <c r="P57" s="44">
        <f t="shared" si="7"/>
        <v>2121666</v>
      </c>
      <c r="Q57" s="54"/>
      <c r="R57" s="54"/>
      <c r="S57" s="44">
        <f>SUM($D57:D57)</f>
        <v>112893</v>
      </c>
      <c r="T57" s="44">
        <f>SUM($D57:E57)</f>
        <v>212576</v>
      </c>
      <c r="U57" s="44">
        <f>SUM($D57:F57)</f>
        <v>351399</v>
      </c>
      <c r="V57" s="44">
        <f>SUM($D57:G57)</f>
        <v>500422</v>
      </c>
      <c r="W57" s="44">
        <f>SUM($D57:H57)</f>
        <v>682097</v>
      </c>
      <c r="X57" s="44">
        <f>SUM($D57:I57)</f>
        <v>885946</v>
      </c>
      <c r="Y57" s="44">
        <f>SUM($D57:J57)</f>
        <v>1156541</v>
      </c>
      <c r="Z57" s="44">
        <f>SUM($D57:K57)</f>
        <v>1443535</v>
      </c>
      <c r="AA57" s="44">
        <f>SUM($D57:L57)</f>
        <v>1641597</v>
      </c>
      <c r="AB57" s="44">
        <f>SUM($D57:M57)</f>
        <v>1826695</v>
      </c>
      <c r="AC57" s="44">
        <f>SUM($D57:N57)</f>
        <v>1991985</v>
      </c>
      <c r="AD57" s="44">
        <f>SUM($D57:O57)</f>
        <v>2121666</v>
      </c>
    </row>
    <row r="58" spans="1:30" s="43" customFormat="1" ht="15.1" customHeight="1">
      <c r="A58" s="63" t="s">
        <v>12</v>
      </c>
      <c r="B58" s="66" t="s">
        <v>67</v>
      </c>
      <c r="D58" s="44">
        <f t="shared" ref="D58:O58" si="15">SUM(D19+D32+D45)</f>
        <v>260903</v>
      </c>
      <c r="E58" s="44">
        <f t="shared" si="15"/>
        <v>227277</v>
      </c>
      <c r="F58" s="44">
        <f t="shared" si="15"/>
        <v>309413</v>
      </c>
      <c r="G58" s="44">
        <f t="shared" si="15"/>
        <v>310900</v>
      </c>
      <c r="H58" s="44">
        <f t="shared" si="15"/>
        <v>356352</v>
      </c>
      <c r="I58" s="44">
        <f t="shared" si="15"/>
        <v>359930</v>
      </c>
      <c r="J58" s="44">
        <f t="shared" si="15"/>
        <v>407250</v>
      </c>
      <c r="K58" s="44">
        <f t="shared" si="15"/>
        <v>437739</v>
      </c>
      <c r="L58" s="44">
        <f t="shared" si="15"/>
        <v>352862</v>
      </c>
      <c r="M58" s="44">
        <f t="shared" si="15"/>
        <v>351038</v>
      </c>
      <c r="N58" s="44">
        <f t="shared" si="15"/>
        <v>327749</v>
      </c>
      <c r="O58" s="44">
        <f t="shared" si="15"/>
        <v>282243</v>
      </c>
      <c r="P58" s="44">
        <f t="shared" si="7"/>
        <v>3983656</v>
      </c>
      <c r="Q58" s="54"/>
      <c r="R58" s="54"/>
      <c r="S58" s="44">
        <f>SUM($D58:D58)</f>
        <v>260903</v>
      </c>
      <c r="T58" s="44">
        <f>SUM($D58:E58)</f>
        <v>488180</v>
      </c>
      <c r="U58" s="44">
        <f>SUM($D58:F58)</f>
        <v>797593</v>
      </c>
      <c r="V58" s="44">
        <f>SUM($D58:G58)</f>
        <v>1108493</v>
      </c>
      <c r="W58" s="44">
        <f>SUM($D58:H58)</f>
        <v>1464845</v>
      </c>
      <c r="X58" s="44">
        <f>SUM($D58:I58)</f>
        <v>1824775</v>
      </c>
      <c r="Y58" s="44">
        <f>SUM($D58:J58)</f>
        <v>2232025</v>
      </c>
      <c r="Z58" s="44">
        <f>SUM($D58:K58)</f>
        <v>2669764</v>
      </c>
      <c r="AA58" s="44">
        <f>SUM($D58:L58)</f>
        <v>3022626</v>
      </c>
      <c r="AB58" s="44">
        <f>SUM($D58:M58)</f>
        <v>3373664</v>
      </c>
      <c r="AC58" s="44">
        <f>SUM($D58:N58)</f>
        <v>3701413</v>
      </c>
      <c r="AD58" s="44">
        <f>SUM($D58:O58)</f>
        <v>3983656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ref="D59:O59" si="16">SUM(D20+D33+D46)</f>
        <v>186347</v>
      </c>
      <c r="E59" s="44">
        <f t="shared" si="16"/>
        <v>163152</v>
      </c>
      <c r="F59" s="44">
        <f t="shared" si="16"/>
        <v>219036</v>
      </c>
      <c r="G59" s="44">
        <f t="shared" si="16"/>
        <v>233761</v>
      </c>
      <c r="H59" s="44">
        <f t="shared" si="16"/>
        <v>271696</v>
      </c>
      <c r="I59" s="44">
        <f t="shared" si="16"/>
        <v>307369</v>
      </c>
      <c r="J59" s="44">
        <f t="shared" si="16"/>
        <v>375606</v>
      </c>
      <c r="K59" s="44">
        <f t="shared" si="16"/>
        <v>391233</v>
      </c>
      <c r="L59" s="44">
        <f t="shared" si="16"/>
        <v>302350</v>
      </c>
      <c r="M59" s="44">
        <f t="shared" si="16"/>
        <v>303256</v>
      </c>
      <c r="N59" s="44">
        <f t="shared" si="16"/>
        <v>274301</v>
      </c>
      <c r="O59" s="44">
        <f t="shared" si="16"/>
        <v>223204</v>
      </c>
      <c r="P59" s="44">
        <f t="shared" si="7"/>
        <v>3251311</v>
      </c>
      <c r="Q59" s="41"/>
      <c r="R59" s="41"/>
      <c r="S59" s="44">
        <f>SUM($D59:D59)</f>
        <v>186347</v>
      </c>
      <c r="T59" s="44">
        <f>SUM($D59:E59)</f>
        <v>349499</v>
      </c>
      <c r="U59" s="44">
        <f>SUM($D59:F59)</f>
        <v>568535</v>
      </c>
      <c r="V59" s="44">
        <f>SUM($D59:G59)</f>
        <v>802296</v>
      </c>
      <c r="W59" s="44">
        <f>SUM($D59:H59)</f>
        <v>1073992</v>
      </c>
      <c r="X59" s="44">
        <f>SUM($D59:I59)</f>
        <v>1381361</v>
      </c>
      <c r="Y59" s="44">
        <f>SUM($D59:J59)</f>
        <v>1756967</v>
      </c>
      <c r="Z59" s="44">
        <f>SUM($D59:K59)</f>
        <v>2148200</v>
      </c>
      <c r="AA59" s="44">
        <f>SUM($D59:L59)</f>
        <v>2450550</v>
      </c>
      <c r="AB59" s="44">
        <f>SUM($D59:M59)</f>
        <v>2753806</v>
      </c>
      <c r="AC59" s="44">
        <f>SUM($D59:N59)</f>
        <v>3028107</v>
      </c>
      <c r="AD59" s="44">
        <f>SUM($D59:O59)</f>
        <v>3251311</v>
      </c>
    </row>
    <row r="60" spans="1:30" s="43" customFormat="1" ht="15.1" customHeight="1">
      <c r="A60" s="63" t="s">
        <v>18</v>
      </c>
      <c r="B60" s="66" t="s">
        <v>67</v>
      </c>
      <c r="D60" s="44">
        <f t="shared" ref="D60:O60" si="17">SUM(D21+D34+D47)</f>
        <v>17152</v>
      </c>
      <c r="E60" s="44">
        <f t="shared" si="17"/>
        <v>14065</v>
      </c>
      <c r="F60" s="44">
        <f t="shared" si="17"/>
        <v>16410</v>
      </c>
      <c r="G60" s="44">
        <f t="shared" si="17"/>
        <v>17322</v>
      </c>
      <c r="H60" s="44">
        <f t="shared" si="17"/>
        <v>20776</v>
      </c>
      <c r="I60" s="44">
        <f t="shared" si="17"/>
        <v>21574</v>
      </c>
      <c r="J60" s="44">
        <f t="shared" si="17"/>
        <v>25362</v>
      </c>
      <c r="K60" s="44">
        <f t="shared" si="17"/>
        <v>29371</v>
      </c>
      <c r="L60" s="44">
        <f t="shared" si="17"/>
        <v>24017</v>
      </c>
      <c r="M60" s="44">
        <f t="shared" si="17"/>
        <v>26843</v>
      </c>
      <c r="N60" s="44">
        <f t="shared" si="17"/>
        <v>25706</v>
      </c>
      <c r="O60" s="44">
        <f t="shared" si="17"/>
        <v>21575</v>
      </c>
      <c r="P60" s="44">
        <f t="shared" si="7"/>
        <v>260173</v>
      </c>
      <c r="Q60" s="53"/>
      <c r="R60" s="53"/>
      <c r="S60" s="44">
        <f>SUM($D60:D60)</f>
        <v>17152</v>
      </c>
      <c r="T60" s="44">
        <f>SUM($D60:E60)</f>
        <v>31217</v>
      </c>
      <c r="U60" s="44">
        <f>SUM($D60:F60)</f>
        <v>47627</v>
      </c>
      <c r="V60" s="44">
        <f>SUM($D60:G60)</f>
        <v>64949</v>
      </c>
      <c r="W60" s="44">
        <f>SUM($D60:H60)</f>
        <v>85725</v>
      </c>
      <c r="X60" s="44">
        <f>SUM($D60:I60)</f>
        <v>107299</v>
      </c>
      <c r="Y60" s="44">
        <f>SUM($D60:J60)</f>
        <v>132661</v>
      </c>
      <c r="Z60" s="44">
        <f>SUM($D60:K60)</f>
        <v>162032</v>
      </c>
      <c r="AA60" s="44">
        <f>SUM($D60:L60)</f>
        <v>186049</v>
      </c>
      <c r="AB60" s="44">
        <f>SUM($D60:M60)</f>
        <v>212892</v>
      </c>
      <c r="AC60" s="44">
        <f>SUM($D60:N60)</f>
        <v>238598</v>
      </c>
      <c r="AD60" s="44">
        <f>SUM($D60:O60)</f>
        <v>260173</v>
      </c>
    </row>
    <row r="61" spans="1:30" s="43" customFormat="1" ht="15.1" customHeight="1">
      <c r="A61" s="63"/>
      <c r="B61" s="68" t="s">
        <v>9</v>
      </c>
      <c r="D61" s="44">
        <f t="shared" ref="D61:P61" si="18">SUM(D50:D60)</f>
        <v>2933826</v>
      </c>
      <c r="E61" s="44">
        <f t="shared" si="18"/>
        <v>2608098</v>
      </c>
      <c r="F61" s="44">
        <f t="shared" si="18"/>
        <v>3241395</v>
      </c>
      <c r="G61" s="44">
        <f t="shared" si="18"/>
        <v>3161624</v>
      </c>
      <c r="H61" s="44">
        <f t="shared" si="18"/>
        <v>3489602</v>
      </c>
      <c r="I61" s="44">
        <f t="shared" si="18"/>
        <v>3601041</v>
      </c>
      <c r="J61" s="44">
        <f t="shared" si="18"/>
        <v>3955582</v>
      </c>
      <c r="K61" s="44">
        <f t="shared" si="18"/>
        <v>4180714</v>
      </c>
      <c r="L61" s="44">
        <f t="shared" si="18"/>
        <v>3472689</v>
      </c>
      <c r="M61" s="44">
        <f t="shared" si="18"/>
        <v>3540124</v>
      </c>
      <c r="N61" s="44">
        <f t="shared" si="18"/>
        <v>3279440</v>
      </c>
      <c r="O61" s="44">
        <f t="shared" si="18"/>
        <v>2870432</v>
      </c>
      <c r="P61" s="44">
        <f t="shared" si="18"/>
        <v>40334567</v>
      </c>
      <c r="Q61" s="54"/>
      <c r="R61" s="54"/>
      <c r="S61" s="44">
        <f>SUM($D61:D61)</f>
        <v>2933826</v>
      </c>
      <c r="T61" s="44">
        <f>SUM($D61:E61)</f>
        <v>5541924</v>
      </c>
      <c r="U61" s="44">
        <f>SUM($D61:F61)</f>
        <v>8783319</v>
      </c>
      <c r="V61" s="44">
        <f>SUM($D61:G61)</f>
        <v>11944943</v>
      </c>
      <c r="W61" s="44">
        <f>SUM($D61:H61)</f>
        <v>15434545</v>
      </c>
      <c r="X61" s="44">
        <f>SUM($D61:I61)</f>
        <v>19035586</v>
      </c>
      <c r="Y61" s="44">
        <f>SUM($D61:J61)</f>
        <v>22991168</v>
      </c>
      <c r="Z61" s="44">
        <f>SUM($D61:K61)</f>
        <v>27171882</v>
      </c>
      <c r="AA61" s="44">
        <f>SUM($D61:L61)</f>
        <v>30644571</v>
      </c>
      <c r="AB61" s="44">
        <f>SUM($D61:M61)</f>
        <v>34184695</v>
      </c>
      <c r="AC61" s="44">
        <f>SUM($D61:N61)</f>
        <v>37464135</v>
      </c>
      <c r="AD61" s="44">
        <f>SUM($D61:O61)</f>
        <v>40334567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indexed="52"/>
  </sheetPr>
  <dimension ref="A1:AD62"/>
  <sheetViews>
    <sheetView zoomScale="70" zoomScaleNormal="70" workbookViewId="0"/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2006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+AMB!D$93</f>
        <v>507870</v>
      </c>
      <c r="E11" s="44">
        <f>+AMB!E$93</f>
        <v>457716</v>
      </c>
      <c r="F11" s="44">
        <f>+AMB!F$93</f>
        <v>541818</v>
      </c>
      <c r="G11" s="44">
        <f>+AMB!G$93</f>
        <v>512336</v>
      </c>
      <c r="H11" s="44">
        <f>+AMB!H$93</f>
        <v>526615</v>
      </c>
      <c r="I11" s="44">
        <f>+AMB!I$93</f>
        <v>497362</v>
      </c>
      <c r="J11" s="44">
        <f>+AMB!J$93</f>
        <v>540922</v>
      </c>
      <c r="K11" s="44">
        <f>+AMB!K$93</f>
        <v>543980</v>
      </c>
      <c r="L11" s="44">
        <f>+AMB!L$93</f>
        <v>500833</v>
      </c>
      <c r="M11" s="44">
        <f>+AMB!M$93</f>
        <v>502473</v>
      </c>
      <c r="N11" s="44">
        <f>+AMB!N$93</f>
        <v>502473</v>
      </c>
      <c r="O11" s="44">
        <f>+AMB!O$93</f>
        <v>478716</v>
      </c>
      <c r="P11" s="44">
        <f t="shared" ref="P11:P21" si="0">SUM(D11:O11)</f>
        <v>6113114</v>
      </c>
      <c r="Q11" s="53"/>
      <c r="R11" s="53"/>
      <c r="S11" s="44">
        <f>SUM($D11:D11)</f>
        <v>507870</v>
      </c>
      <c r="T11" s="44">
        <f>SUM($D11:E11)</f>
        <v>965586</v>
      </c>
      <c r="U11" s="44">
        <f>SUM($D11:F11)</f>
        <v>1507404</v>
      </c>
      <c r="V11" s="44">
        <f>SUM($D11:G11)</f>
        <v>2019740</v>
      </c>
      <c r="W11" s="44">
        <f>SUM($D11:H11)</f>
        <v>2546355</v>
      </c>
      <c r="X11" s="44">
        <f>SUM($D11:I11)</f>
        <v>3043717</v>
      </c>
      <c r="Y11" s="44">
        <f>SUM($D11:J11)</f>
        <v>3584639</v>
      </c>
      <c r="Z11" s="44">
        <f>SUM($D11:K11)</f>
        <v>4128619</v>
      </c>
      <c r="AA11" s="44">
        <f>SUM($D11:L11)</f>
        <v>4629452</v>
      </c>
      <c r="AB11" s="44">
        <f>SUM($D11:M11)</f>
        <v>5131925</v>
      </c>
      <c r="AC11" s="44">
        <f>SUM($D11:N11)</f>
        <v>5634398</v>
      </c>
      <c r="AD11" s="44">
        <f>SUM($D11:O11)</f>
        <v>6113114</v>
      </c>
    </row>
    <row r="12" spans="1:30" s="43" customFormat="1" ht="15.1" customHeight="1">
      <c r="A12" s="63" t="s">
        <v>10</v>
      </c>
      <c r="B12" s="65" t="s">
        <v>6</v>
      </c>
      <c r="D12" s="44">
        <f>+BWB!D$93</f>
        <v>256702</v>
      </c>
      <c r="E12" s="44">
        <f>+BWB!E$93</f>
        <v>226338</v>
      </c>
      <c r="F12" s="44">
        <f>+BWB!F$93</f>
        <v>285612</v>
      </c>
      <c r="G12" s="44">
        <f>+BWB!G$93</f>
        <v>292337</v>
      </c>
      <c r="H12" s="44">
        <f>+BWB!H$93</f>
        <v>325230</v>
      </c>
      <c r="I12" s="44">
        <f>+BWB!I$93</f>
        <v>339491</v>
      </c>
      <c r="J12" s="44">
        <f>+BWB!J$93</f>
        <v>397650</v>
      </c>
      <c r="K12" s="44">
        <f>+BWB!K$93</f>
        <v>381390</v>
      </c>
      <c r="L12" s="44">
        <f>+BWB!L$93</f>
        <v>316092</v>
      </c>
      <c r="M12" s="44">
        <f>+BWB!M$93</f>
        <v>298457</v>
      </c>
      <c r="N12" s="44">
        <f>+BWB!N$93</f>
        <v>286137</v>
      </c>
      <c r="O12" s="44">
        <f>+BWB!O$93</f>
        <v>281092</v>
      </c>
      <c r="P12" s="44">
        <f t="shared" si="0"/>
        <v>3686528</v>
      </c>
      <c r="Q12" s="54"/>
      <c r="R12" s="54"/>
      <c r="S12" s="44">
        <f>SUM($D12:D12)</f>
        <v>256702</v>
      </c>
      <c r="T12" s="44">
        <f>SUM($D12:E12)</f>
        <v>483040</v>
      </c>
      <c r="U12" s="44">
        <f>SUM($D12:F12)</f>
        <v>768652</v>
      </c>
      <c r="V12" s="44">
        <f>SUM($D12:G12)</f>
        <v>1060989</v>
      </c>
      <c r="W12" s="44">
        <f>SUM($D12:H12)</f>
        <v>1386219</v>
      </c>
      <c r="X12" s="44">
        <f>SUM($D12:I12)</f>
        <v>1725710</v>
      </c>
      <c r="Y12" s="44">
        <f>SUM($D12:J12)</f>
        <v>2123360</v>
      </c>
      <c r="Z12" s="44">
        <f>SUM($D12:K12)</f>
        <v>2504750</v>
      </c>
      <c r="AA12" s="44">
        <f>SUM($D12:L12)</f>
        <v>2820842</v>
      </c>
      <c r="AB12" s="44">
        <f>SUM($D12:M12)</f>
        <v>3119299</v>
      </c>
      <c r="AC12" s="44">
        <f>SUM($D12:N12)</f>
        <v>3405436</v>
      </c>
      <c r="AD12" s="44">
        <f>SUM($D12:O12)</f>
        <v>3686528</v>
      </c>
    </row>
    <row r="13" spans="1:30" s="43" customFormat="1" ht="15.1" customHeight="1">
      <c r="A13" s="63" t="s">
        <v>11</v>
      </c>
      <c r="B13" s="65" t="s">
        <v>6</v>
      </c>
      <c r="D13" s="44">
        <f>+DWT!D$93</f>
        <v>469213</v>
      </c>
      <c r="E13" s="44">
        <f>+DWT!E$93</f>
        <v>418005</v>
      </c>
      <c r="F13" s="44">
        <f>+DWT!F$93</f>
        <v>491948</v>
      </c>
      <c r="G13" s="44">
        <f>+DWT!G$93</f>
        <v>469968</v>
      </c>
      <c r="H13" s="44">
        <f>+DWT!H$93</f>
        <v>478332</v>
      </c>
      <c r="I13" s="44">
        <f>+DWT!I$93</f>
        <v>454292</v>
      </c>
      <c r="J13" s="44">
        <f>+DWT!J$93</f>
        <v>438043</v>
      </c>
      <c r="K13" s="44">
        <f>+DWT!K$93</f>
        <v>420703</v>
      </c>
      <c r="L13" s="44">
        <f>+DWT!L$93</f>
        <v>406079</v>
      </c>
      <c r="M13" s="44">
        <f>+DWT!M$93</f>
        <v>409493</v>
      </c>
      <c r="N13" s="44">
        <f>+DWT!N$93</f>
        <v>403819</v>
      </c>
      <c r="O13" s="44">
        <f>+DWT!O$93</f>
        <v>410064</v>
      </c>
      <c r="P13" s="44">
        <f t="shared" si="0"/>
        <v>5269959</v>
      </c>
      <c r="Q13" s="54"/>
      <c r="R13" s="54"/>
      <c r="S13" s="44">
        <f>SUM($D13:D13)</f>
        <v>469213</v>
      </c>
      <c r="T13" s="44">
        <f>SUM($D13:E13)</f>
        <v>887218</v>
      </c>
      <c r="U13" s="44">
        <f>SUM($D13:F13)</f>
        <v>1379166</v>
      </c>
      <c r="V13" s="44">
        <f>SUM($D13:G13)</f>
        <v>1849134</v>
      </c>
      <c r="W13" s="44">
        <f>SUM($D13:H13)</f>
        <v>2327466</v>
      </c>
      <c r="X13" s="44">
        <f>SUM($D13:I13)</f>
        <v>2781758</v>
      </c>
      <c r="Y13" s="44">
        <f>SUM($D13:J13)</f>
        <v>3219801</v>
      </c>
      <c r="Z13" s="44">
        <f>SUM($D13:K13)</f>
        <v>3640504</v>
      </c>
      <c r="AA13" s="44">
        <f>SUM($D13:L13)</f>
        <v>4046583</v>
      </c>
      <c r="AB13" s="44">
        <f>SUM($D13:M13)</f>
        <v>4456076</v>
      </c>
      <c r="AC13" s="44">
        <f>SUM($D13:N13)</f>
        <v>4859895</v>
      </c>
      <c r="AD13" s="44">
        <f>SUM($D13:O13)</f>
        <v>5269959</v>
      </c>
    </row>
    <row r="14" spans="1:30" s="43" customFormat="1" ht="15.1" customHeight="1">
      <c r="A14" s="63" t="s">
        <v>13</v>
      </c>
      <c r="B14" s="65" t="s">
        <v>6</v>
      </c>
      <c r="D14" s="44">
        <f>+OGB!D$93</f>
        <v>25038</v>
      </c>
      <c r="E14" s="44">
        <f>+OGB!E$93</f>
        <v>24314</v>
      </c>
      <c r="F14" s="44">
        <f>+OGB!F$93</f>
        <v>29909</v>
      </c>
      <c r="G14" s="44">
        <f>+OGB!G$93</f>
        <v>31151</v>
      </c>
      <c r="H14" s="44">
        <f>+OGB!H$93</f>
        <v>35270</v>
      </c>
      <c r="I14" s="44">
        <f>+OGB!I$93</f>
        <v>37839</v>
      </c>
      <c r="J14" s="44">
        <f>+OGB!J$93</f>
        <v>45793</v>
      </c>
      <c r="K14" s="44">
        <f>+OGB!K$93</f>
        <v>45467</v>
      </c>
      <c r="L14" s="44">
        <f>+OGB!L$93</f>
        <v>37435</v>
      </c>
      <c r="M14" s="44">
        <f>+OGB!M$93</f>
        <v>34907</v>
      </c>
      <c r="N14" s="44">
        <f>+OGB!N$93</f>
        <v>36701</v>
      </c>
      <c r="O14" s="44">
        <f>+OGB!O$93</f>
        <v>30540</v>
      </c>
      <c r="P14" s="44">
        <f t="shared" si="0"/>
        <v>414364</v>
      </c>
      <c r="Q14" s="54"/>
      <c r="R14" s="54"/>
      <c r="S14" s="44">
        <f>SUM($D14:D14)</f>
        <v>25038</v>
      </c>
      <c r="T14" s="44">
        <f>SUM($D14:E14)</f>
        <v>49352</v>
      </c>
      <c r="U14" s="44">
        <f>SUM($D14:F14)</f>
        <v>79261</v>
      </c>
      <c r="V14" s="44">
        <f>SUM($D14:G14)</f>
        <v>110412</v>
      </c>
      <c r="W14" s="44">
        <f>SUM($D14:H14)</f>
        <v>145682</v>
      </c>
      <c r="X14" s="44">
        <f>SUM($D14:I14)</f>
        <v>183521</v>
      </c>
      <c r="Y14" s="44">
        <f>SUM($D14:J14)</f>
        <v>229314</v>
      </c>
      <c r="Z14" s="44">
        <f>SUM($D14:K14)</f>
        <v>274781</v>
      </c>
      <c r="AA14" s="44">
        <f>SUM($D14:L14)</f>
        <v>312216</v>
      </c>
      <c r="AB14" s="44">
        <f>SUM($D14:M14)</f>
        <v>347123</v>
      </c>
      <c r="AC14" s="44">
        <f>SUM($D14:N14)</f>
        <v>383824</v>
      </c>
      <c r="AD14" s="44">
        <f>SUM($D14:O14)</f>
        <v>414364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+PB!D$93</f>
        <v>368663</v>
      </c>
      <c r="E15" s="44">
        <f>+PB!E$93</f>
        <v>344671</v>
      </c>
      <c r="F15" s="44">
        <f>+PB!F$93</f>
        <v>437544</v>
      </c>
      <c r="G15" s="44">
        <f>+PB!G$93</f>
        <v>433902</v>
      </c>
      <c r="H15" s="44">
        <f>+PB!H$93</f>
        <v>475776</v>
      </c>
      <c r="I15" s="44">
        <f>+PB!I$93</f>
        <v>504830</v>
      </c>
      <c r="J15" s="44">
        <f>+PB!J$93</f>
        <v>662850</v>
      </c>
      <c r="K15" s="44">
        <f>+PB!K$93</f>
        <v>652150</v>
      </c>
      <c r="L15" s="44">
        <f>+PB!L$93</f>
        <v>472062</v>
      </c>
      <c r="M15" s="44">
        <f>+PB!M$93</f>
        <v>413997</v>
      </c>
      <c r="N15" s="44">
        <f>+PB!N$93</f>
        <v>391854</v>
      </c>
      <c r="O15" s="44">
        <f>+PB!O$93</f>
        <v>385420</v>
      </c>
      <c r="P15" s="44">
        <f t="shared" si="0"/>
        <v>5543719</v>
      </c>
      <c r="Q15" s="41"/>
      <c r="R15" s="41"/>
      <c r="S15" s="44">
        <f>SUM($D15:D15)</f>
        <v>368663</v>
      </c>
      <c r="T15" s="44">
        <f>SUM($D15:E15)</f>
        <v>713334</v>
      </c>
      <c r="U15" s="44">
        <f>SUM($D15:F15)</f>
        <v>1150878</v>
      </c>
      <c r="V15" s="44">
        <f>SUM($D15:G15)</f>
        <v>1584780</v>
      </c>
      <c r="W15" s="44">
        <f>SUM($D15:H15)</f>
        <v>2060556</v>
      </c>
      <c r="X15" s="44">
        <f>SUM($D15:I15)</f>
        <v>2565386</v>
      </c>
      <c r="Y15" s="44">
        <f>SUM($D15:J15)</f>
        <v>3228236</v>
      </c>
      <c r="Z15" s="44">
        <f>SUM($D15:K15)</f>
        <v>3880386</v>
      </c>
      <c r="AA15" s="44">
        <f>SUM($D15:L15)</f>
        <v>4352448</v>
      </c>
      <c r="AB15" s="44">
        <f>SUM($D15:M15)</f>
        <v>4766445</v>
      </c>
      <c r="AC15" s="44">
        <f>SUM($D15:N15)</f>
        <v>5158299</v>
      </c>
      <c r="AD15" s="44">
        <f>SUM($D15:O15)</f>
        <v>5543719</v>
      </c>
    </row>
    <row r="16" spans="1:30" s="43" customFormat="1" ht="15.1" customHeight="1">
      <c r="A16" s="63" t="s">
        <v>75</v>
      </c>
      <c r="B16" s="65" t="s">
        <v>6</v>
      </c>
      <c r="D16" s="44">
        <f>+IBA!D$93</f>
        <v>123554</v>
      </c>
      <c r="E16" s="44">
        <f>+IBA!E$93</f>
        <v>113029</v>
      </c>
      <c r="F16" s="44">
        <f>+IBA!F$93</f>
        <v>136229</v>
      </c>
      <c r="G16" s="44">
        <f>+IBA!G$93</f>
        <v>140777</v>
      </c>
      <c r="H16" s="44">
        <f>+IBA!H$93</f>
        <v>144926</v>
      </c>
      <c r="I16" s="44">
        <f>+IBA!I$93</f>
        <v>149330</v>
      </c>
      <c r="J16" s="44">
        <f>+IBA!J$93</f>
        <v>182489</v>
      </c>
      <c r="K16" s="44">
        <f>+IBA!K$93</f>
        <v>175094</v>
      </c>
      <c r="L16" s="44">
        <f>+IBA!L$93</f>
        <v>154809</v>
      </c>
      <c r="M16" s="44">
        <f>+IBA!M$93</f>
        <v>144461</v>
      </c>
      <c r="N16" s="44">
        <f>+IBA!N$93</f>
        <v>130442</v>
      </c>
      <c r="O16" s="44">
        <f>+IBA!O$93</f>
        <v>136185</v>
      </c>
      <c r="P16" s="44">
        <f t="shared" si="0"/>
        <v>1731325</v>
      </c>
      <c r="Q16" s="53"/>
      <c r="R16" s="53"/>
      <c r="S16" s="44">
        <f>SUM($D16:D16)</f>
        <v>123554</v>
      </c>
      <c r="T16" s="44">
        <f>SUM($D16:E16)</f>
        <v>236583</v>
      </c>
      <c r="U16" s="44">
        <f>SUM($D16:F16)</f>
        <v>372812</v>
      </c>
      <c r="V16" s="44">
        <f>SUM($D16:G16)</f>
        <v>513589</v>
      </c>
      <c r="W16" s="44">
        <f>SUM($D16:H16)</f>
        <v>658515</v>
      </c>
      <c r="X16" s="44">
        <f>SUM($D16:I16)</f>
        <v>807845</v>
      </c>
      <c r="Y16" s="44">
        <f>SUM($D16:J16)</f>
        <v>990334</v>
      </c>
      <c r="Z16" s="44">
        <f>SUM($D16:K16)</f>
        <v>1165428</v>
      </c>
      <c r="AA16" s="44">
        <f>SUM($D16:L16)</f>
        <v>1320237</v>
      </c>
      <c r="AB16" s="44">
        <f>SUM($D16:M16)</f>
        <v>1464698</v>
      </c>
      <c r="AC16" s="44">
        <f>SUM($D16:N16)</f>
        <v>1595140</v>
      </c>
      <c r="AD16" s="44">
        <f>SUM($D16:O16)</f>
        <v>1731325</v>
      </c>
    </row>
    <row r="17" spans="1:30" s="43" customFormat="1" ht="15.1" customHeight="1">
      <c r="A17" s="63" t="s">
        <v>16</v>
      </c>
      <c r="B17" s="65" t="s">
        <v>6</v>
      </c>
      <c r="D17" s="44">
        <f>+SIBC!D$93</f>
        <v>182429</v>
      </c>
      <c r="E17" s="44">
        <f>+SIBC!E$93</f>
        <v>170507</v>
      </c>
      <c r="F17" s="44">
        <f>+SIBC!F$93</f>
        <v>203473</v>
      </c>
      <c r="G17" s="44">
        <f>+SIBC!G$93</f>
        <v>196724</v>
      </c>
      <c r="H17" s="44">
        <f>+SIBC!H$93</f>
        <v>213670</v>
      </c>
      <c r="I17" s="44">
        <f>+SIBC!I$93</f>
        <v>216834</v>
      </c>
      <c r="J17" s="44">
        <f>+SIBC!J$93</f>
        <v>219946</v>
      </c>
      <c r="K17" s="44">
        <f>+SIBC!K$93</f>
        <v>219395</v>
      </c>
      <c r="L17" s="44">
        <f>+SIBC!L$93</f>
        <v>208146</v>
      </c>
      <c r="M17" s="44">
        <f>+SIBC!M$93</f>
        <v>207401</v>
      </c>
      <c r="N17" s="44">
        <f>+SIBC!N$93</f>
        <v>196832</v>
      </c>
      <c r="O17" s="44">
        <f>+SIBC!O$93</f>
        <v>197232</v>
      </c>
      <c r="P17" s="44">
        <f t="shared" si="0"/>
        <v>2432589</v>
      </c>
      <c r="Q17" s="54"/>
      <c r="R17" s="54"/>
      <c r="S17" s="44">
        <f>SUM($D17:D17)</f>
        <v>182429</v>
      </c>
      <c r="T17" s="44">
        <f>SUM($D17:E17)</f>
        <v>352936</v>
      </c>
      <c r="U17" s="44">
        <f>SUM($D17:F17)</f>
        <v>556409</v>
      </c>
      <c r="V17" s="44">
        <f>SUM($D17:G17)</f>
        <v>753133</v>
      </c>
      <c r="W17" s="44">
        <f>SUM($D17:H17)</f>
        <v>966803</v>
      </c>
      <c r="X17" s="44">
        <f>SUM($D17:I17)</f>
        <v>1183637</v>
      </c>
      <c r="Y17" s="44">
        <f>SUM($D17:J17)</f>
        <v>1403583</v>
      </c>
      <c r="Z17" s="44">
        <f>SUM($D17:K17)</f>
        <v>1622978</v>
      </c>
      <c r="AA17" s="44">
        <f>SUM($D17:L17)</f>
        <v>1831124</v>
      </c>
      <c r="AB17" s="44">
        <f>SUM($D17:M17)</f>
        <v>2038525</v>
      </c>
      <c r="AC17" s="44">
        <f>SUM($D17:N17)</f>
        <v>2235357</v>
      </c>
      <c r="AD17" s="44">
        <f>SUM($D17:O17)</f>
        <v>2432589</v>
      </c>
    </row>
    <row r="18" spans="1:30" s="43" customFormat="1" ht="15.1" customHeight="1">
      <c r="A18" s="63" t="s">
        <v>17</v>
      </c>
      <c r="B18" s="65" t="s">
        <v>6</v>
      </c>
      <c r="D18" s="44">
        <f>+TIBA!D$93</f>
        <v>80143</v>
      </c>
      <c r="E18" s="44">
        <f>+TIBA!E$93</f>
        <v>74729</v>
      </c>
      <c r="F18" s="44">
        <f>+TIBA!F$93</f>
        <v>104376</v>
      </c>
      <c r="G18" s="44">
        <f>+TIBA!G$93</f>
        <v>117170</v>
      </c>
      <c r="H18" s="44">
        <f>+TIBA!H$93</f>
        <v>139292</v>
      </c>
      <c r="I18" s="44">
        <f>+TIBA!I$93</f>
        <v>161180</v>
      </c>
      <c r="J18" s="44">
        <f>+TIBA!J$93</f>
        <v>233551</v>
      </c>
      <c r="K18" s="44">
        <f>+TIBA!K$93</f>
        <v>229757</v>
      </c>
      <c r="L18" s="44">
        <f>+TIBA!L$93</f>
        <v>155687</v>
      </c>
      <c r="M18" s="44">
        <f>+TIBA!M$93</f>
        <v>126572</v>
      </c>
      <c r="N18" s="44">
        <f>+TIBA!N$93</f>
        <v>103427</v>
      </c>
      <c r="O18" s="44">
        <f>+TIBA!O$93</f>
        <v>94825</v>
      </c>
      <c r="P18" s="44">
        <f t="shared" si="0"/>
        <v>1620709</v>
      </c>
      <c r="Q18" s="54"/>
      <c r="R18" s="54"/>
      <c r="S18" s="44">
        <f>SUM($D18:D18)</f>
        <v>80143</v>
      </c>
      <c r="T18" s="44">
        <f>SUM($D18:E18)</f>
        <v>154872</v>
      </c>
      <c r="U18" s="44">
        <f>SUM($D18:F18)</f>
        <v>259248</v>
      </c>
      <c r="V18" s="44">
        <f>SUM($D18:G18)</f>
        <v>376418</v>
      </c>
      <c r="W18" s="44">
        <f>SUM($D18:H18)</f>
        <v>515710</v>
      </c>
      <c r="X18" s="44">
        <f>SUM($D18:I18)</f>
        <v>676890</v>
      </c>
      <c r="Y18" s="44">
        <f>SUM($D18:J18)</f>
        <v>910441</v>
      </c>
      <c r="Z18" s="44">
        <f>SUM($D18:K18)</f>
        <v>1140198</v>
      </c>
      <c r="AA18" s="44">
        <f>SUM($D18:L18)</f>
        <v>1295885</v>
      </c>
      <c r="AB18" s="44">
        <f>SUM($D18:M18)</f>
        <v>1422457</v>
      </c>
      <c r="AC18" s="44">
        <f>SUM($D18:N18)</f>
        <v>1525884</v>
      </c>
      <c r="AD18" s="44">
        <f>SUM($D18:O18)</f>
        <v>1620709</v>
      </c>
    </row>
    <row r="19" spans="1:30" s="43" customFormat="1" ht="15.1" customHeight="1">
      <c r="A19" s="63" t="s">
        <v>12</v>
      </c>
      <c r="B19" s="65" t="s">
        <v>6</v>
      </c>
      <c r="D19" s="44">
        <f>+LQB!D$93</f>
        <v>192927</v>
      </c>
      <c r="E19" s="44">
        <f>+LQB!E$93</f>
        <v>175936</v>
      </c>
      <c r="F19" s="44">
        <f>+LQB!F$93</f>
        <v>232986</v>
      </c>
      <c r="G19" s="44">
        <f>+LQB!G$93</f>
        <v>259713</v>
      </c>
      <c r="H19" s="44">
        <f>+LQB!H$93</f>
        <v>284779</v>
      </c>
      <c r="I19" s="44">
        <f>+LQB!I$93</f>
        <v>284327</v>
      </c>
      <c r="J19" s="44">
        <f>+LQB!J$93</f>
        <v>355064</v>
      </c>
      <c r="K19" s="44">
        <f>+LQB!K$93</f>
        <v>357168</v>
      </c>
      <c r="L19" s="44">
        <f>+LQB!L$93</f>
        <v>265458</v>
      </c>
      <c r="M19" s="44">
        <f>+LQB!M$93</f>
        <v>240468</v>
      </c>
      <c r="N19" s="44">
        <f>+LQB!N$93</f>
        <v>237441</v>
      </c>
      <c r="O19" s="44">
        <f>+LQB!O$93</f>
        <v>237801</v>
      </c>
      <c r="P19" s="44">
        <f t="shared" si="0"/>
        <v>3124068</v>
      </c>
      <c r="Q19" s="54"/>
      <c r="R19" s="54"/>
      <c r="S19" s="44">
        <f>SUM($D19:D19)</f>
        <v>192927</v>
      </c>
      <c r="T19" s="44">
        <f>SUM($D19:E19)</f>
        <v>368863</v>
      </c>
      <c r="U19" s="44">
        <f>SUM($D19:F19)</f>
        <v>601849</v>
      </c>
      <c r="V19" s="44">
        <f>SUM($D19:G19)</f>
        <v>861562</v>
      </c>
      <c r="W19" s="44">
        <f>SUM($D19:H19)</f>
        <v>1146341</v>
      </c>
      <c r="X19" s="44">
        <f>SUM($D19:I19)</f>
        <v>1430668</v>
      </c>
      <c r="Y19" s="44">
        <f>SUM($D19:J19)</f>
        <v>1785732</v>
      </c>
      <c r="Z19" s="44">
        <f>SUM($D19:K19)</f>
        <v>2142900</v>
      </c>
      <c r="AA19" s="44">
        <f>SUM($D19:L19)</f>
        <v>2408358</v>
      </c>
      <c r="AB19" s="44">
        <f>SUM($D19:M19)</f>
        <v>2648826</v>
      </c>
      <c r="AC19" s="44">
        <f>SUM($D19:N19)</f>
        <v>2886267</v>
      </c>
      <c r="AD19" s="44">
        <f>SUM($D19:O19)</f>
        <v>3124068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+RBW!D$93</f>
        <v>208257</v>
      </c>
      <c r="E20" s="44">
        <f>+RBW!E$93</f>
        <v>189759</v>
      </c>
      <c r="F20" s="44">
        <f>+RBW!F$93</f>
        <v>236954</v>
      </c>
      <c r="G20" s="44">
        <f>+RBW!G$93</f>
        <v>260954</v>
      </c>
      <c r="H20" s="44">
        <f>+RBW!H$93</f>
        <v>282330</v>
      </c>
      <c r="I20" s="44">
        <f>+RBW!I$93</f>
        <v>304876</v>
      </c>
      <c r="J20" s="44">
        <f>+RBW!J$93</f>
        <v>399140</v>
      </c>
      <c r="K20" s="44">
        <f>+RBW!K$93</f>
        <v>398117</v>
      </c>
      <c r="L20" s="44">
        <f>+RBW!L$93</f>
        <v>292376</v>
      </c>
      <c r="M20" s="44">
        <f>+RBW!M$93</f>
        <v>265947</v>
      </c>
      <c r="N20" s="44">
        <f>+RBW!N$93</f>
        <v>242051</v>
      </c>
      <c r="O20" s="44">
        <f>+RBW!O$93</f>
        <v>233518</v>
      </c>
      <c r="P20" s="44">
        <f t="shared" si="0"/>
        <v>3314279</v>
      </c>
      <c r="Q20" s="41"/>
      <c r="R20" s="41"/>
      <c r="S20" s="44">
        <f>SUM($D20:D20)</f>
        <v>208257</v>
      </c>
      <c r="T20" s="44">
        <f>SUM($D20:E20)</f>
        <v>398016</v>
      </c>
      <c r="U20" s="44">
        <f>SUM($D20:F20)</f>
        <v>634970</v>
      </c>
      <c r="V20" s="44">
        <f>SUM($D20:G20)</f>
        <v>895924</v>
      </c>
      <c r="W20" s="44">
        <f>SUM($D20:H20)</f>
        <v>1178254</v>
      </c>
      <c r="X20" s="44">
        <f>SUM($D20:I20)</f>
        <v>1483130</v>
      </c>
      <c r="Y20" s="44">
        <f>SUM($D20:J20)</f>
        <v>1882270</v>
      </c>
      <c r="Z20" s="44">
        <f>SUM($D20:K20)</f>
        <v>2280387</v>
      </c>
      <c r="AA20" s="44">
        <f>SUM($D20:L20)</f>
        <v>2572763</v>
      </c>
      <c r="AB20" s="44">
        <f>SUM($D20:M20)</f>
        <v>2838710</v>
      </c>
      <c r="AC20" s="44">
        <f>SUM($D20:N20)</f>
        <v>3080761</v>
      </c>
      <c r="AD20" s="44">
        <f>SUM($D20:O20)</f>
        <v>3314279</v>
      </c>
    </row>
    <row r="21" spans="1:30" s="43" customFormat="1" ht="15.1" customHeight="1">
      <c r="A21" s="63" t="s">
        <v>18</v>
      </c>
      <c r="B21" s="65" t="s">
        <v>6</v>
      </c>
      <c r="D21" s="44">
        <f>+WPB!D$93</f>
        <v>13128</v>
      </c>
      <c r="E21" s="44">
        <f>+WPB!E$93</f>
        <v>12037</v>
      </c>
      <c r="F21" s="44">
        <f>+WPB!F$93</f>
        <v>14169</v>
      </c>
      <c r="G21" s="44">
        <f>+WPB!G$93</f>
        <v>14432</v>
      </c>
      <c r="H21" s="44">
        <f>+WPB!H$93</f>
        <v>16100</v>
      </c>
      <c r="I21" s="44">
        <f>+WPB!I$93</f>
        <v>16555</v>
      </c>
      <c r="J21" s="44">
        <f>+WPB!J$93</f>
        <v>19773</v>
      </c>
      <c r="K21" s="44">
        <f>+WPB!K$93</f>
        <v>21386</v>
      </c>
      <c r="L21" s="44">
        <f>+WPB!L$93</f>
        <v>17562</v>
      </c>
      <c r="M21" s="44">
        <f>+WPB!M$93</f>
        <v>17752</v>
      </c>
      <c r="N21" s="44">
        <f>+WPB!N$93</f>
        <v>17257</v>
      </c>
      <c r="O21" s="44">
        <f>+WPB!O$93</f>
        <v>17087</v>
      </c>
      <c r="P21" s="44">
        <f t="shared" si="0"/>
        <v>197238</v>
      </c>
      <c r="Q21" s="53"/>
      <c r="R21" s="53"/>
      <c r="S21" s="44">
        <f>SUM($D21:D21)</f>
        <v>13128</v>
      </c>
      <c r="T21" s="44">
        <f>SUM($D21:E21)</f>
        <v>25165</v>
      </c>
      <c r="U21" s="44">
        <f>SUM($D21:F21)</f>
        <v>39334</v>
      </c>
      <c r="V21" s="44">
        <f>SUM($D21:G21)</f>
        <v>53766</v>
      </c>
      <c r="W21" s="44">
        <f>SUM($D21:H21)</f>
        <v>69866</v>
      </c>
      <c r="X21" s="44">
        <f>SUM($D21:I21)</f>
        <v>86421</v>
      </c>
      <c r="Y21" s="44">
        <f>SUM($D21:J21)</f>
        <v>106194</v>
      </c>
      <c r="Z21" s="44">
        <f>SUM($D21:K21)</f>
        <v>127580</v>
      </c>
      <c r="AA21" s="44">
        <f>SUM($D21:L21)</f>
        <v>145142</v>
      </c>
      <c r="AB21" s="44">
        <f>SUM($D21:M21)</f>
        <v>162894</v>
      </c>
      <c r="AC21" s="44">
        <f>SUM($D21:N21)</f>
        <v>180151</v>
      </c>
      <c r="AD21" s="44">
        <f>SUM($D21:O21)</f>
        <v>197238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2427924</v>
      </c>
      <c r="E22" s="44">
        <f t="shared" si="1"/>
        <v>2207041</v>
      </c>
      <c r="F22" s="44">
        <f t="shared" si="1"/>
        <v>2715018</v>
      </c>
      <c r="G22" s="44">
        <f t="shared" si="1"/>
        <v>2729464</v>
      </c>
      <c r="H22" s="44">
        <f t="shared" si="1"/>
        <v>2922320</v>
      </c>
      <c r="I22" s="44">
        <f t="shared" si="1"/>
        <v>2966916</v>
      </c>
      <c r="J22" s="44">
        <f t="shared" si="1"/>
        <v>3495221</v>
      </c>
      <c r="K22" s="44">
        <f t="shared" si="1"/>
        <v>3444607</v>
      </c>
      <c r="L22" s="44">
        <f t="shared" si="1"/>
        <v>2826539</v>
      </c>
      <c r="M22" s="44">
        <f t="shared" si="1"/>
        <v>2661928</v>
      </c>
      <c r="N22" s="44">
        <f t="shared" si="1"/>
        <v>2548434</v>
      </c>
      <c r="O22" s="44">
        <f t="shared" si="1"/>
        <v>2502480</v>
      </c>
      <c r="P22" s="44">
        <f t="shared" si="1"/>
        <v>33447892</v>
      </c>
      <c r="Q22" s="54"/>
      <c r="R22" s="54"/>
      <c r="S22" s="44">
        <f>SUM($D22:D22)</f>
        <v>2427924</v>
      </c>
      <c r="T22" s="44">
        <f>SUM($D22:E22)</f>
        <v>4634965</v>
      </c>
      <c r="U22" s="44">
        <f>SUM($D22:F22)</f>
        <v>7349983</v>
      </c>
      <c r="V22" s="44">
        <f>SUM($D22:G22)</f>
        <v>10079447</v>
      </c>
      <c r="W22" s="44">
        <f>SUM($D22:H22)</f>
        <v>13001767</v>
      </c>
      <c r="X22" s="44">
        <f>SUM($D22:I22)</f>
        <v>15968683</v>
      </c>
      <c r="Y22" s="44">
        <f>SUM($D22:J22)</f>
        <v>19463904</v>
      </c>
      <c r="Z22" s="44">
        <f>SUM($D22:K22)</f>
        <v>22908511</v>
      </c>
      <c r="AA22" s="44">
        <f>SUM($D22:L22)</f>
        <v>25735050</v>
      </c>
      <c r="AB22" s="44">
        <f>SUM($D22:M22)</f>
        <v>28396978</v>
      </c>
      <c r="AC22" s="44">
        <f>SUM($D22:N22)</f>
        <v>30945412</v>
      </c>
      <c r="AD22" s="44">
        <f>SUM($D22:O22)</f>
        <v>33447892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+AMB!D$111</f>
        <v>276258</v>
      </c>
      <c r="E24" s="44">
        <f>+AMB!E$111</f>
        <v>280642</v>
      </c>
      <c r="F24" s="44">
        <f>+AMB!F$111</f>
        <v>319647</v>
      </c>
      <c r="G24" s="44">
        <f>+AMB!G$111</f>
        <v>286086</v>
      </c>
      <c r="H24" s="44">
        <f>+AMB!H$111</f>
        <v>318450</v>
      </c>
      <c r="I24" s="44">
        <f>+AMB!I$111</f>
        <v>322113</v>
      </c>
      <c r="J24" s="44">
        <f>+AMB!J$111</f>
        <v>231768</v>
      </c>
      <c r="K24" s="44">
        <f>+AMB!K$111</f>
        <v>313414</v>
      </c>
      <c r="L24" s="44">
        <f>+AMB!L$111</f>
        <v>293847</v>
      </c>
      <c r="M24" s="44">
        <f>+AMB!M$111</f>
        <v>301376</v>
      </c>
      <c r="N24" s="44">
        <f>+AMB!N$111</f>
        <v>299658</v>
      </c>
      <c r="O24" s="44">
        <f>+AMB!O$111</f>
        <v>254868</v>
      </c>
      <c r="P24" s="44">
        <f t="shared" ref="P24:P34" si="2">SUM(D24:O24)</f>
        <v>3498127</v>
      </c>
      <c r="Q24" s="53"/>
      <c r="R24" s="53"/>
      <c r="S24" s="44">
        <f>SUM($D24:D24)</f>
        <v>276258</v>
      </c>
      <c r="T24" s="44">
        <f>SUM($D24:E24)</f>
        <v>556900</v>
      </c>
      <c r="U24" s="44">
        <f>SUM($D24:F24)</f>
        <v>876547</v>
      </c>
      <c r="V24" s="44">
        <f>SUM($D24:G24)</f>
        <v>1162633</v>
      </c>
      <c r="W24" s="44">
        <f>SUM($D24:H24)</f>
        <v>1481083</v>
      </c>
      <c r="X24" s="44">
        <f>SUM($D24:I24)</f>
        <v>1803196</v>
      </c>
      <c r="Y24" s="44">
        <f>SUM($D24:J24)</f>
        <v>2034964</v>
      </c>
      <c r="Z24" s="44">
        <f>SUM($D24:K24)</f>
        <v>2348378</v>
      </c>
      <c r="AA24" s="44">
        <f>SUM($D24:L24)</f>
        <v>2642225</v>
      </c>
      <c r="AB24" s="44">
        <f>SUM($D24:M24)</f>
        <v>2943601</v>
      </c>
      <c r="AC24" s="44">
        <f>SUM($D24:N24)</f>
        <v>3243259</v>
      </c>
      <c r="AD24" s="44">
        <f>SUM($D24:O24)</f>
        <v>3498127</v>
      </c>
    </row>
    <row r="25" spans="1:30" s="43" customFormat="1" ht="15.1" customHeight="1">
      <c r="A25" s="63" t="s">
        <v>10</v>
      </c>
      <c r="B25" s="65" t="s">
        <v>66</v>
      </c>
      <c r="D25" s="44">
        <f>+BWB!D$111</f>
        <v>139489</v>
      </c>
      <c r="E25" s="44">
        <f>+BWB!E$111</f>
        <v>132980</v>
      </c>
      <c r="F25" s="44">
        <f>+BWB!F$111</f>
        <v>151559</v>
      </c>
      <c r="G25" s="44">
        <f>+BWB!G$111</f>
        <v>135070</v>
      </c>
      <c r="H25" s="44">
        <f>+BWB!H$111</f>
        <v>148183</v>
      </c>
      <c r="I25" s="44">
        <f>+BWB!I$111</f>
        <v>148920</v>
      </c>
      <c r="J25" s="44">
        <f>+BWB!J$111</f>
        <v>118135</v>
      </c>
      <c r="K25" s="44">
        <f>+BWB!K$111</f>
        <v>143218</v>
      </c>
      <c r="L25" s="44">
        <f>+BWB!L$111</f>
        <v>130953</v>
      </c>
      <c r="M25" s="44">
        <f>+BWB!M$111</f>
        <v>138517</v>
      </c>
      <c r="N25" s="44">
        <f>+BWB!N$111</f>
        <v>135039</v>
      </c>
      <c r="O25" s="44">
        <f>+BWB!O$111</f>
        <v>114457</v>
      </c>
      <c r="P25" s="44">
        <f t="shared" si="2"/>
        <v>1636520</v>
      </c>
      <c r="Q25" s="54"/>
      <c r="R25" s="54"/>
      <c r="S25" s="44">
        <f>SUM($D25:D25)</f>
        <v>139489</v>
      </c>
      <c r="T25" s="44">
        <f>SUM($D25:E25)</f>
        <v>272469</v>
      </c>
      <c r="U25" s="44">
        <f>SUM($D25:F25)</f>
        <v>424028</v>
      </c>
      <c r="V25" s="44">
        <f>SUM($D25:G25)</f>
        <v>559098</v>
      </c>
      <c r="W25" s="44">
        <f>SUM($D25:H25)</f>
        <v>707281</v>
      </c>
      <c r="X25" s="44">
        <f>SUM($D25:I25)</f>
        <v>856201</v>
      </c>
      <c r="Y25" s="44">
        <f>SUM($D25:J25)</f>
        <v>974336</v>
      </c>
      <c r="Z25" s="44">
        <f>SUM($D25:K25)</f>
        <v>1117554</v>
      </c>
      <c r="AA25" s="44">
        <f>SUM($D25:L25)</f>
        <v>1248507</v>
      </c>
      <c r="AB25" s="44">
        <f>SUM($D25:M25)</f>
        <v>1387024</v>
      </c>
      <c r="AC25" s="44">
        <f>SUM($D25:N25)</f>
        <v>1522063</v>
      </c>
      <c r="AD25" s="44">
        <f>SUM($D25:O25)</f>
        <v>1636520</v>
      </c>
    </row>
    <row r="26" spans="1:30" s="43" customFormat="1" ht="15.1" customHeight="1">
      <c r="A26" s="63" t="s">
        <v>11</v>
      </c>
      <c r="B26" s="65" t="s">
        <v>66</v>
      </c>
      <c r="D26" s="44">
        <f>+DWT!D$111</f>
        <v>10919</v>
      </c>
      <c r="E26" s="44">
        <f>+DWT!E$111</f>
        <v>9888</v>
      </c>
      <c r="F26" s="44">
        <f>+DWT!F$111</f>
        <v>12199</v>
      </c>
      <c r="G26" s="44">
        <f>+DWT!G$111</f>
        <v>10520</v>
      </c>
      <c r="H26" s="44">
        <f>+DWT!H$111</f>
        <v>12062</v>
      </c>
      <c r="I26" s="44">
        <f>+DWT!I$111</f>
        <v>12467</v>
      </c>
      <c r="J26" s="44">
        <f>+DWT!J$111</f>
        <v>8346</v>
      </c>
      <c r="K26" s="44">
        <f>+DWT!K$111</f>
        <v>11085</v>
      </c>
      <c r="L26" s="44">
        <f>+DWT!L$111</f>
        <v>10619</v>
      </c>
      <c r="M26" s="44">
        <f>+DWT!M$111</f>
        <v>10889</v>
      </c>
      <c r="N26" s="44">
        <f>+DWT!N$111</f>
        <v>10025</v>
      </c>
      <c r="O26" s="44">
        <f>+DWT!O$111</f>
        <v>8414</v>
      </c>
      <c r="P26" s="44">
        <f t="shared" si="2"/>
        <v>127433</v>
      </c>
      <c r="Q26" s="54"/>
      <c r="R26" s="54"/>
      <c r="S26" s="44">
        <f>SUM($D26:D26)</f>
        <v>10919</v>
      </c>
      <c r="T26" s="44">
        <f>SUM($D26:E26)</f>
        <v>20807</v>
      </c>
      <c r="U26" s="44">
        <f>SUM($D26:F26)</f>
        <v>33006</v>
      </c>
      <c r="V26" s="44">
        <f>SUM($D26:G26)</f>
        <v>43526</v>
      </c>
      <c r="W26" s="44">
        <f>SUM($D26:H26)</f>
        <v>55588</v>
      </c>
      <c r="X26" s="44">
        <f>SUM($D26:I26)</f>
        <v>68055</v>
      </c>
      <c r="Y26" s="44">
        <f>SUM($D26:J26)</f>
        <v>76401</v>
      </c>
      <c r="Z26" s="44">
        <f>SUM($D26:K26)</f>
        <v>87486</v>
      </c>
      <c r="AA26" s="44">
        <f>SUM($D26:L26)</f>
        <v>98105</v>
      </c>
      <c r="AB26" s="44">
        <f>SUM($D26:M26)</f>
        <v>108994</v>
      </c>
      <c r="AC26" s="44">
        <f>SUM($D26:N26)</f>
        <v>119019</v>
      </c>
      <c r="AD26" s="44">
        <f>SUM($D26:O26)</f>
        <v>127433</v>
      </c>
    </row>
    <row r="27" spans="1:30" s="43" customFormat="1" ht="15.1" customHeight="1">
      <c r="A27" s="63" t="s">
        <v>13</v>
      </c>
      <c r="B27" s="65" t="s">
        <v>66</v>
      </c>
      <c r="D27" s="44">
        <f>+OGB!D$111</f>
        <v>7845</v>
      </c>
      <c r="E27" s="44">
        <f>+OGB!E$111</f>
        <v>7654</v>
      </c>
      <c r="F27" s="44">
        <f>+OGB!F$111</f>
        <v>8102</v>
      </c>
      <c r="G27" s="44">
        <f>+OGB!G$111</f>
        <v>7614</v>
      </c>
      <c r="H27" s="44">
        <f>+OGB!H$111</f>
        <v>8683</v>
      </c>
      <c r="I27" s="44">
        <f>+OGB!I$111</f>
        <v>8248</v>
      </c>
      <c r="J27" s="44">
        <f>+OGB!J$111</f>
        <v>7967</v>
      </c>
      <c r="K27" s="44">
        <f>+OGB!K$111</f>
        <v>8732</v>
      </c>
      <c r="L27" s="44">
        <f>+OGB!L$111</f>
        <v>7997</v>
      </c>
      <c r="M27" s="44">
        <f>+OGB!M$111</f>
        <v>8437</v>
      </c>
      <c r="N27" s="44">
        <f>+OGB!N$111</f>
        <v>7804</v>
      </c>
      <c r="O27" s="44">
        <f>+OGB!O$111</f>
        <v>6839</v>
      </c>
      <c r="P27" s="44">
        <f t="shared" si="2"/>
        <v>95922</v>
      </c>
      <c r="Q27" s="54"/>
      <c r="R27" s="54"/>
      <c r="S27" s="44">
        <f>SUM($D27:D27)</f>
        <v>7845</v>
      </c>
      <c r="T27" s="44">
        <f>SUM($D27:E27)</f>
        <v>15499</v>
      </c>
      <c r="U27" s="44">
        <f>SUM($D27:F27)</f>
        <v>23601</v>
      </c>
      <c r="V27" s="44">
        <f>SUM($D27:G27)</f>
        <v>31215</v>
      </c>
      <c r="W27" s="44">
        <f>SUM($D27:H27)</f>
        <v>39898</v>
      </c>
      <c r="X27" s="44">
        <f>SUM($D27:I27)</f>
        <v>48146</v>
      </c>
      <c r="Y27" s="44">
        <f>SUM($D27:J27)</f>
        <v>56113</v>
      </c>
      <c r="Z27" s="44">
        <f>SUM($D27:K27)</f>
        <v>64845</v>
      </c>
      <c r="AA27" s="44">
        <f>SUM($D27:L27)</f>
        <v>72842</v>
      </c>
      <c r="AB27" s="44">
        <f>SUM($D27:M27)</f>
        <v>81279</v>
      </c>
      <c r="AC27" s="44">
        <f>SUM($D27:N27)</f>
        <v>89083</v>
      </c>
      <c r="AD27" s="44">
        <f>SUM($D27:O27)</f>
        <v>95922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+PB!D$111</f>
        <v>107437</v>
      </c>
      <c r="E28" s="44">
        <f>+PB!E$111</f>
        <v>103445</v>
      </c>
      <c r="F28" s="44">
        <f>+PB!F$111</f>
        <v>118803</v>
      </c>
      <c r="G28" s="44">
        <f>+PB!G$111</f>
        <v>104740</v>
      </c>
      <c r="H28" s="44">
        <f>+PB!H$111</f>
        <v>116765</v>
      </c>
      <c r="I28" s="44">
        <f>+PB!I$111</f>
        <v>114739</v>
      </c>
      <c r="J28" s="44">
        <f>+PB!J$111</f>
        <v>100335</v>
      </c>
      <c r="K28" s="44">
        <f>+PB!K$111</f>
        <v>116220</v>
      </c>
      <c r="L28" s="44">
        <f>+PB!L$111</f>
        <v>106703</v>
      </c>
      <c r="M28" s="44">
        <f>+PB!M$111</f>
        <v>106697</v>
      </c>
      <c r="N28" s="44">
        <f>+PB!N$111</f>
        <v>109395</v>
      </c>
      <c r="O28" s="44">
        <f>+PB!O$111</f>
        <v>96071</v>
      </c>
      <c r="P28" s="44">
        <f t="shared" si="2"/>
        <v>1301350</v>
      </c>
      <c r="Q28" s="41"/>
      <c r="R28" s="41"/>
      <c r="S28" s="44">
        <f>SUM($D28:D28)</f>
        <v>107437</v>
      </c>
      <c r="T28" s="44">
        <f>SUM($D28:E28)</f>
        <v>210882</v>
      </c>
      <c r="U28" s="44">
        <f>SUM($D28:F28)</f>
        <v>329685</v>
      </c>
      <c r="V28" s="44">
        <f>SUM($D28:G28)</f>
        <v>434425</v>
      </c>
      <c r="W28" s="44">
        <f>SUM($D28:H28)</f>
        <v>551190</v>
      </c>
      <c r="X28" s="44">
        <f>SUM($D28:I28)</f>
        <v>665929</v>
      </c>
      <c r="Y28" s="44">
        <f>SUM($D28:J28)</f>
        <v>766264</v>
      </c>
      <c r="Z28" s="44">
        <f>SUM($D28:K28)</f>
        <v>882484</v>
      </c>
      <c r="AA28" s="44">
        <f>SUM($D28:L28)</f>
        <v>989187</v>
      </c>
      <c r="AB28" s="44">
        <f>SUM($D28:M28)</f>
        <v>1095884</v>
      </c>
      <c r="AC28" s="44">
        <f>SUM($D28:N28)</f>
        <v>1205279</v>
      </c>
      <c r="AD28" s="44">
        <f>SUM($D28:O28)</f>
        <v>1301350</v>
      </c>
    </row>
    <row r="29" spans="1:30" s="43" customFormat="1" ht="15.1" customHeight="1">
      <c r="A29" s="63" t="s">
        <v>75</v>
      </c>
      <c r="B29" s="65" t="s">
        <v>66</v>
      </c>
      <c r="D29" s="44">
        <f>+IBA!D$111</f>
        <v>10021</v>
      </c>
      <c r="E29" s="44">
        <f>+IBA!E$111</f>
        <v>9394</v>
      </c>
      <c r="F29" s="44">
        <f>+IBA!F$111</f>
        <v>10767</v>
      </c>
      <c r="G29" s="44">
        <f>+IBA!G$111</f>
        <v>10267</v>
      </c>
      <c r="H29" s="44">
        <f>+IBA!H$111</f>
        <v>11281</v>
      </c>
      <c r="I29" s="44">
        <f>+IBA!I$111</f>
        <v>11089</v>
      </c>
      <c r="J29" s="44">
        <f>+IBA!J$111</f>
        <v>10025</v>
      </c>
      <c r="K29" s="44">
        <f>+IBA!K$111</f>
        <v>11723</v>
      </c>
      <c r="L29" s="44">
        <f>+IBA!L$111</f>
        <v>10445</v>
      </c>
      <c r="M29" s="44">
        <f>+IBA!M$111</f>
        <v>10675</v>
      </c>
      <c r="N29" s="44">
        <f>+IBA!N$111</f>
        <v>9450</v>
      </c>
      <c r="O29" s="44">
        <f>+IBA!O$111</f>
        <v>7667</v>
      </c>
      <c r="P29" s="44">
        <f t="shared" si="2"/>
        <v>122804</v>
      </c>
      <c r="Q29" s="53"/>
      <c r="R29" s="53"/>
      <c r="S29" s="44">
        <f>SUM($D29:D29)</f>
        <v>10021</v>
      </c>
      <c r="T29" s="44">
        <f>SUM($D29:E29)</f>
        <v>19415</v>
      </c>
      <c r="U29" s="44">
        <f>SUM($D29:F29)</f>
        <v>30182</v>
      </c>
      <c r="V29" s="44">
        <f>SUM($D29:G29)</f>
        <v>40449</v>
      </c>
      <c r="W29" s="44">
        <f>SUM($D29:H29)</f>
        <v>51730</v>
      </c>
      <c r="X29" s="44">
        <f>SUM($D29:I29)</f>
        <v>62819</v>
      </c>
      <c r="Y29" s="44">
        <f>SUM($D29:J29)</f>
        <v>72844</v>
      </c>
      <c r="Z29" s="44">
        <f>SUM($D29:K29)</f>
        <v>84567</v>
      </c>
      <c r="AA29" s="44">
        <f>SUM($D29:L29)</f>
        <v>95012</v>
      </c>
      <c r="AB29" s="44">
        <f>SUM($D29:M29)</f>
        <v>105687</v>
      </c>
      <c r="AC29" s="44">
        <f>SUM($D29:N29)</f>
        <v>115137</v>
      </c>
      <c r="AD29" s="44">
        <f>SUM($D29:O29)</f>
        <v>122804</v>
      </c>
    </row>
    <row r="30" spans="1:30" s="43" customFormat="1" ht="15.1" customHeight="1">
      <c r="A30" s="63" t="s">
        <v>16</v>
      </c>
      <c r="B30" s="65" t="s">
        <v>66</v>
      </c>
      <c r="D30" s="44">
        <f>+SIBC!D$111</f>
        <v>7551</v>
      </c>
      <c r="E30" s="44">
        <f>+SIBC!E$111</f>
        <v>8057</v>
      </c>
      <c r="F30" s="44">
        <f>+SIBC!F$111</f>
        <v>9586</v>
      </c>
      <c r="G30" s="44">
        <f>+SIBC!G$111</f>
        <v>8550</v>
      </c>
      <c r="H30" s="44">
        <f>+SIBC!H$111</f>
        <v>10754</v>
      </c>
      <c r="I30" s="44">
        <f>+SIBC!I$111</f>
        <v>10238</v>
      </c>
      <c r="J30" s="44">
        <f>+SIBC!J$111</f>
        <v>9462</v>
      </c>
      <c r="K30" s="44">
        <f>+SIBC!K$111</f>
        <v>10420</v>
      </c>
      <c r="L30" s="44">
        <f>+SIBC!L$111</f>
        <v>9536</v>
      </c>
      <c r="M30" s="44">
        <f>+SIBC!M$111</f>
        <v>10139</v>
      </c>
      <c r="N30" s="44">
        <f>+SIBC!N$111</f>
        <v>9147</v>
      </c>
      <c r="O30" s="44">
        <f>+SIBC!O$111</f>
        <v>7575</v>
      </c>
      <c r="P30" s="44">
        <f t="shared" si="2"/>
        <v>111015</v>
      </c>
      <c r="Q30" s="54"/>
      <c r="R30" s="54"/>
      <c r="S30" s="44">
        <f>SUM($D30:D30)</f>
        <v>7551</v>
      </c>
      <c r="T30" s="44">
        <f>SUM($D30:E30)</f>
        <v>15608</v>
      </c>
      <c r="U30" s="44">
        <f>SUM($D30:F30)</f>
        <v>25194</v>
      </c>
      <c r="V30" s="44">
        <f>SUM($D30:G30)</f>
        <v>33744</v>
      </c>
      <c r="W30" s="44">
        <f>SUM($D30:H30)</f>
        <v>44498</v>
      </c>
      <c r="X30" s="44">
        <f>SUM($D30:I30)</f>
        <v>54736</v>
      </c>
      <c r="Y30" s="44">
        <f>SUM($D30:J30)</f>
        <v>64198</v>
      </c>
      <c r="Z30" s="44">
        <f>SUM($D30:K30)</f>
        <v>74618</v>
      </c>
      <c r="AA30" s="44">
        <f>SUM($D30:L30)</f>
        <v>84154</v>
      </c>
      <c r="AB30" s="44">
        <f>SUM($D30:M30)</f>
        <v>94293</v>
      </c>
      <c r="AC30" s="44">
        <f>SUM($D30:N30)</f>
        <v>103440</v>
      </c>
      <c r="AD30" s="44">
        <f>SUM($D30:O30)</f>
        <v>111015</v>
      </c>
    </row>
    <row r="31" spans="1:30" s="43" customFormat="1" ht="15.1" customHeight="1">
      <c r="A31" s="63" t="s">
        <v>17</v>
      </c>
      <c r="B31" s="65" t="s">
        <v>66</v>
      </c>
      <c r="D31" s="44">
        <f>+TIBA!D$111</f>
        <v>36092</v>
      </c>
      <c r="E31" s="44">
        <f>+TIBA!E$111</f>
        <v>34302</v>
      </c>
      <c r="F31" s="44">
        <f>+TIBA!F$111</f>
        <v>39113</v>
      </c>
      <c r="G31" s="44">
        <f>+TIBA!G$111</f>
        <v>36009</v>
      </c>
      <c r="H31" s="44">
        <f>+TIBA!H$111</f>
        <v>39196</v>
      </c>
      <c r="I31" s="44">
        <f>+TIBA!I$111</f>
        <v>37896</v>
      </c>
      <c r="J31" s="44">
        <f>+TIBA!J$111</f>
        <v>34672</v>
      </c>
      <c r="K31" s="44">
        <f>+TIBA!K$111</f>
        <v>37969</v>
      </c>
      <c r="L31" s="44">
        <f>+TIBA!L$111</f>
        <v>35094</v>
      </c>
      <c r="M31" s="44">
        <f>+TIBA!M$111</f>
        <v>37659</v>
      </c>
      <c r="N31" s="44">
        <f>+TIBA!N$111</f>
        <v>35759</v>
      </c>
      <c r="O31" s="44">
        <f>+TIBA!O$111</f>
        <v>29358</v>
      </c>
      <c r="P31" s="44">
        <f t="shared" si="2"/>
        <v>433119</v>
      </c>
      <c r="Q31" s="54"/>
      <c r="R31" s="54"/>
      <c r="S31" s="44">
        <f>SUM($D31:D31)</f>
        <v>36092</v>
      </c>
      <c r="T31" s="44">
        <f>SUM($D31:E31)</f>
        <v>70394</v>
      </c>
      <c r="U31" s="44">
        <f>SUM($D31:F31)</f>
        <v>109507</v>
      </c>
      <c r="V31" s="44">
        <f>SUM($D31:G31)</f>
        <v>145516</v>
      </c>
      <c r="W31" s="44">
        <f>SUM($D31:H31)</f>
        <v>184712</v>
      </c>
      <c r="X31" s="44">
        <f>SUM($D31:I31)</f>
        <v>222608</v>
      </c>
      <c r="Y31" s="44">
        <f>SUM($D31:J31)</f>
        <v>257280</v>
      </c>
      <c r="Z31" s="44">
        <f>SUM($D31:K31)</f>
        <v>295249</v>
      </c>
      <c r="AA31" s="44">
        <f>SUM($D31:L31)</f>
        <v>330343</v>
      </c>
      <c r="AB31" s="44">
        <f>SUM($D31:M31)</f>
        <v>368002</v>
      </c>
      <c r="AC31" s="44">
        <f>SUM($D31:N31)</f>
        <v>403761</v>
      </c>
      <c r="AD31" s="44">
        <f>SUM($D31:O31)</f>
        <v>433119</v>
      </c>
    </row>
    <row r="32" spans="1:30" s="43" customFormat="1" ht="15.1" customHeight="1">
      <c r="A32" s="63" t="s">
        <v>12</v>
      </c>
      <c r="B32" s="65" t="s">
        <v>66</v>
      </c>
      <c r="D32" s="44">
        <f>+LQB!D$111</f>
        <v>74724</v>
      </c>
      <c r="E32" s="44">
        <f>+LQB!E$111</f>
        <v>72486</v>
      </c>
      <c r="F32" s="44">
        <f>+LQB!F$111</f>
        <v>85592</v>
      </c>
      <c r="G32" s="44">
        <f>+LQB!G$111</f>
        <v>77710</v>
      </c>
      <c r="H32" s="44">
        <f>+LQB!H$111</f>
        <v>84682</v>
      </c>
      <c r="I32" s="44">
        <f>+LQB!I$111</f>
        <v>84852</v>
      </c>
      <c r="J32" s="44">
        <f>+LQB!J$111</f>
        <v>72526</v>
      </c>
      <c r="K32" s="44">
        <f>+LQB!K$111</f>
        <v>82500</v>
      </c>
      <c r="L32" s="44">
        <f>+LQB!L$111</f>
        <v>78354</v>
      </c>
      <c r="M32" s="44">
        <f>+LQB!M$111</f>
        <v>80942</v>
      </c>
      <c r="N32" s="44">
        <f>+LQB!N$111</f>
        <v>77930</v>
      </c>
      <c r="O32" s="44">
        <f>+LQB!O$111</f>
        <v>69222</v>
      </c>
      <c r="P32" s="44">
        <f t="shared" si="2"/>
        <v>941520</v>
      </c>
      <c r="Q32" s="54"/>
      <c r="R32" s="54"/>
      <c r="S32" s="44">
        <f>SUM($D32:D32)</f>
        <v>74724</v>
      </c>
      <c r="T32" s="44">
        <f>SUM($D32:E32)</f>
        <v>147210</v>
      </c>
      <c r="U32" s="44">
        <f>SUM($D32:F32)</f>
        <v>232802</v>
      </c>
      <c r="V32" s="44">
        <f>SUM($D32:G32)</f>
        <v>310512</v>
      </c>
      <c r="W32" s="44">
        <f>SUM($D32:H32)</f>
        <v>395194</v>
      </c>
      <c r="X32" s="44">
        <f>SUM($D32:I32)</f>
        <v>480046</v>
      </c>
      <c r="Y32" s="44">
        <f>SUM($D32:J32)</f>
        <v>552572</v>
      </c>
      <c r="Z32" s="44">
        <f>SUM($D32:K32)</f>
        <v>635072</v>
      </c>
      <c r="AA32" s="44">
        <f>SUM($D32:L32)</f>
        <v>713426</v>
      </c>
      <c r="AB32" s="44">
        <f>SUM($D32:M32)</f>
        <v>794368</v>
      </c>
      <c r="AC32" s="44">
        <f>SUM($D32:N32)</f>
        <v>872298</v>
      </c>
      <c r="AD32" s="44">
        <f>SUM($D32:O32)</f>
        <v>941520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+RBW!D$111</f>
        <v>5</v>
      </c>
      <c r="E33" s="44">
        <f>+RBW!E$111</f>
        <v>6</v>
      </c>
      <c r="F33" s="44">
        <f>+RBW!F$111</f>
        <v>13</v>
      </c>
      <c r="G33" s="44">
        <f>+RBW!G$111</f>
        <v>10</v>
      </c>
      <c r="H33" s="44">
        <f>+RBW!H$111</f>
        <v>9</v>
      </c>
      <c r="I33" s="44">
        <f>+RBW!I$111</f>
        <v>10</v>
      </c>
      <c r="J33" s="44">
        <f>+RBW!J$111</f>
        <v>16</v>
      </c>
      <c r="K33" s="44">
        <f>+RBW!K$111</f>
        <v>17</v>
      </c>
      <c r="L33" s="44">
        <f>+RBW!L$111</f>
        <v>8</v>
      </c>
      <c r="M33" s="44">
        <f>+RBW!M$111</f>
        <v>7</v>
      </c>
      <c r="N33" s="44">
        <f>+RBW!N$111</f>
        <v>8</v>
      </c>
      <c r="O33" s="44">
        <f>+RBW!O$111</f>
        <v>12</v>
      </c>
      <c r="P33" s="44">
        <f t="shared" si="2"/>
        <v>121</v>
      </c>
      <c r="Q33" s="41"/>
      <c r="R33" s="41"/>
      <c r="S33" s="44">
        <f>SUM($D33:D33)</f>
        <v>5</v>
      </c>
      <c r="T33" s="44">
        <f>SUM($D33:E33)</f>
        <v>11</v>
      </c>
      <c r="U33" s="44">
        <f>SUM($D33:F33)</f>
        <v>24</v>
      </c>
      <c r="V33" s="44">
        <f>SUM($D33:G33)</f>
        <v>34</v>
      </c>
      <c r="W33" s="44">
        <f>SUM($D33:H33)</f>
        <v>43</v>
      </c>
      <c r="X33" s="44">
        <f>SUM($D33:I33)</f>
        <v>53</v>
      </c>
      <c r="Y33" s="44">
        <f>SUM($D33:J33)</f>
        <v>69</v>
      </c>
      <c r="Z33" s="44">
        <f>SUM($D33:K33)</f>
        <v>86</v>
      </c>
      <c r="AA33" s="44">
        <f>SUM($D33:L33)</f>
        <v>94</v>
      </c>
      <c r="AB33" s="44">
        <f>SUM($D33:M33)</f>
        <v>101</v>
      </c>
      <c r="AC33" s="44">
        <f>SUM($D33:N33)</f>
        <v>109</v>
      </c>
      <c r="AD33" s="44">
        <f>SUM($D33:O33)</f>
        <v>121</v>
      </c>
    </row>
    <row r="34" spans="1:30" s="43" customFormat="1" ht="15.1" customHeight="1">
      <c r="A34" s="63" t="s">
        <v>18</v>
      </c>
      <c r="B34" s="65" t="s">
        <v>66</v>
      </c>
      <c r="D34" s="44">
        <f>+WPB!D$111</f>
        <v>0</v>
      </c>
      <c r="E34" s="44">
        <f>+WPB!E$111</f>
        <v>0</v>
      </c>
      <c r="F34" s="44">
        <f>+WPB!F$111</f>
        <v>0</v>
      </c>
      <c r="G34" s="44">
        <f>+WPB!G$111</f>
        <v>0</v>
      </c>
      <c r="H34" s="44">
        <f>+WPB!H$111</f>
        <v>0</v>
      </c>
      <c r="I34" s="44">
        <f>+WPB!I$111</f>
        <v>0</v>
      </c>
      <c r="J34" s="44">
        <f>+WPB!J$111</f>
        <v>0</v>
      </c>
      <c r="K34" s="44">
        <f>+WPB!K$111</f>
        <v>0</v>
      </c>
      <c r="L34" s="44">
        <f>+WPB!L$111</f>
        <v>0</v>
      </c>
      <c r="M34" s="44">
        <f>+WPB!M$111</f>
        <v>0</v>
      </c>
      <c r="N34" s="44">
        <f>+WPB!N$111</f>
        <v>0</v>
      </c>
      <c r="O34" s="44">
        <f>+WPB!O$111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P35" si="3">SUM(D24:D34)</f>
        <v>670341</v>
      </c>
      <c r="E35" s="44">
        <f t="shared" si="3"/>
        <v>658854</v>
      </c>
      <c r="F35" s="44">
        <f t="shared" si="3"/>
        <v>755381</v>
      </c>
      <c r="G35" s="44">
        <f t="shared" si="3"/>
        <v>676576</v>
      </c>
      <c r="H35" s="44">
        <f t="shared" si="3"/>
        <v>750065</v>
      </c>
      <c r="I35" s="44">
        <f t="shared" si="3"/>
        <v>750572</v>
      </c>
      <c r="J35" s="44">
        <f t="shared" si="3"/>
        <v>593252</v>
      </c>
      <c r="K35" s="44">
        <f t="shared" si="3"/>
        <v>735298</v>
      </c>
      <c r="L35" s="44">
        <f t="shared" si="3"/>
        <v>683556</v>
      </c>
      <c r="M35" s="44">
        <f t="shared" si="3"/>
        <v>705338</v>
      </c>
      <c r="N35" s="44">
        <f t="shared" si="3"/>
        <v>694215</v>
      </c>
      <c r="O35" s="44">
        <f t="shared" si="3"/>
        <v>594483</v>
      </c>
      <c r="P35" s="44">
        <f t="shared" si="3"/>
        <v>8267931</v>
      </c>
      <c r="Q35" s="54"/>
      <c r="R35" s="54"/>
      <c r="S35" s="44">
        <f>SUM($D35:D35)</f>
        <v>670341</v>
      </c>
      <c r="T35" s="44">
        <f>SUM($D35:E35)</f>
        <v>1329195</v>
      </c>
      <c r="U35" s="44">
        <f>SUM($D35:F35)</f>
        <v>2084576</v>
      </c>
      <c r="V35" s="44">
        <f>SUM($D35:G35)</f>
        <v>2761152</v>
      </c>
      <c r="W35" s="44">
        <f>SUM($D35:H35)</f>
        <v>3511217</v>
      </c>
      <c r="X35" s="44">
        <f>SUM($D35:I35)</f>
        <v>4261789</v>
      </c>
      <c r="Y35" s="44">
        <f>SUM($D35:J35)</f>
        <v>4855041</v>
      </c>
      <c r="Z35" s="44">
        <f>SUM($D35:K35)</f>
        <v>5590339</v>
      </c>
      <c r="AA35" s="44">
        <f>SUM($D35:L35)</f>
        <v>6273895</v>
      </c>
      <c r="AB35" s="44">
        <f>SUM($D35:M35)</f>
        <v>6979233</v>
      </c>
      <c r="AC35" s="44">
        <f>SUM($D35:N35)</f>
        <v>7673448</v>
      </c>
      <c r="AD35" s="44">
        <f>SUM($D35:O35)</f>
        <v>8267931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+AMB!D$129</f>
        <v>4014</v>
      </c>
      <c r="E37" s="44">
        <f>+AMB!E$129</f>
        <v>4328</v>
      </c>
      <c r="F37" s="44">
        <f>+AMB!F$129</f>
        <v>5492</v>
      </c>
      <c r="G37" s="44">
        <f>+AMB!G$129</f>
        <v>5722</v>
      </c>
      <c r="H37" s="44">
        <f>+AMB!H$129</f>
        <v>6251</v>
      </c>
      <c r="I37" s="44">
        <f>+AMB!I$129</f>
        <v>8139</v>
      </c>
      <c r="J37" s="44">
        <f>+AMB!J$129</f>
        <v>8670</v>
      </c>
      <c r="K37" s="44">
        <f>+AMB!K$129</f>
        <v>8563</v>
      </c>
      <c r="L37" s="44">
        <f>+AMB!L$129</f>
        <v>5681</v>
      </c>
      <c r="M37" s="44">
        <f>+AMB!M$129</f>
        <v>4998</v>
      </c>
      <c r="N37" s="44">
        <f>+AMB!N$129</f>
        <v>3696</v>
      </c>
      <c r="O37" s="44">
        <f>+AMB!O$129</f>
        <v>3437</v>
      </c>
      <c r="P37" s="44">
        <f t="shared" ref="P37:P47" si="4">SUM(D37:O37)</f>
        <v>68991</v>
      </c>
      <c r="Q37" s="53"/>
      <c r="R37" s="53"/>
      <c r="S37" s="44">
        <f>SUM($D37:D37)</f>
        <v>4014</v>
      </c>
      <c r="T37" s="44">
        <f>SUM($D37:E37)</f>
        <v>8342</v>
      </c>
      <c r="U37" s="44">
        <f>SUM($D37:F37)</f>
        <v>13834</v>
      </c>
      <c r="V37" s="44">
        <f>SUM($D37:G37)</f>
        <v>19556</v>
      </c>
      <c r="W37" s="44">
        <f>SUM($D37:H37)</f>
        <v>25807</v>
      </c>
      <c r="X37" s="44">
        <f>SUM($D37:I37)</f>
        <v>33946</v>
      </c>
      <c r="Y37" s="44">
        <f>SUM($D37:J37)</f>
        <v>42616</v>
      </c>
      <c r="Z37" s="44">
        <f>SUM($D37:K37)</f>
        <v>51179</v>
      </c>
      <c r="AA37" s="44">
        <f>SUM($D37:L37)</f>
        <v>56860</v>
      </c>
      <c r="AB37" s="44">
        <f>SUM($D37:M37)</f>
        <v>61858</v>
      </c>
      <c r="AC37" s="44">
        <f>SUM($D37:N37)</f>
        <v>65554</v>
      </c>
      <c r="AD37" s="44">
        <f>SUM($D37:O37)</f>
        <v>68991</v>
      </c>
    </row>
    <row r="38" spans="1:30" s="43" customFormat="1" ht="15.1" customHeight="1">
      <c r="A38" s="63" t="s">
        <v>10</v>
      </c>
      <c r="B38" s="65" t="s">
        <v>8</v>
      </c>
      <c r="D38" s="44">
        <f>+BWB!D$129</f>
        <v>538</v>
      </c>
      <c r="E38" s="44">
        <f>+BWB!E$129</f>
        <v>470</v>
      </c>
      <c r="F38" s="44">
        <f>+BWB!F$129</f>
        <v>572</v>
      </c>
      <c r="G38" s="44">
        <f>+BWB!G$129</f>
        <v>631</v>
      </c>
      <c r="H38" s="44">
        <f>+BWB!H$129</f>
        <v>913</v>
      </c>
      <c r="I38" s="44">
        <f>+BWB!I$129</f>
        <v>821</v>
      </c>
      <c r="J38" s="44">
        <f>+BWB!J$129</f>
        <v>877</v>
      </c>
      <c r="K38" s="44">
        <f>+BWB!K$129</f>
        <v>867</v>
      </c>
      <c r="L38" s="44">
        <f>+BWB!L$129</f>
        <v>794</v>
      </c>
      <c r="M38" s="44">
        <f>+BWB!M$129</f>
        <v>974</v>
      </c>
      <c r="N38" s="44">
        <f>+BWB!N$129</f>
        <v>770</v>
      </c>
      <c r="O38" s="44">
        <f>+BWB!O$129</f>
        <v>476</v>
      </c>
      <c r="P38" s="44">
        <f t="shared" si="4"/>
        <v>8703</v>
      </c>
      <c r="Q38" s="54"/>
      <c r="R38" s="54"/>
      <c r="S38" s="44">
        <f>SUM($D38:D38)</f>
        <v>538</v>
      </c>
      <c r="T38" s="44">
        <f>SUM($D38:E38)</f>
        <v>1008</v>
      </c>
      <c r="U38" s="44">
        <f>SUM($D38:F38)</f>
        <v>1580</v>
      </c>
      <c r="V38" s="44">
        <f>SUM($D38:G38)</f>
        <v>2211</v>
      </c>
      <c r="W38" s="44">
        <f>SUM($D38:H38)</f>
        <v>3124</v>
      </c>
      <c r="X38" s="44">
        <f>SUM($D38:I38)</f>
        <v>3945</v>
      </c>
      <c r="Y38" s="44">
        <f>SUM($D38:J38)</f>
        <v>4822</v>
      </c>
      <c r="Z38" s="44">
        <f>SUM($D38:K38)</f>
        <v>5689</v>
      </c>
      <c r="AA38" s="44">
        <f>SUM($D38:L38)</f>
        <v>6483</v>
      </c>
      <c r="AB38" s="44">
        <f>SUM($D38:M38)</f>
        <v>7457</v>
      </c>
      <c r="AC38" s="44">
        <f>SUM($D38:N38)</f>
        <v>8227</v>
      </c>
      <c r="AD38" s="44">
        <f>SUM($D38:O38)</f>
        <v>8703</v>
      </c>
    </row>
    <row r="39" spans="1:30" s="43" customFormat="1" ht="15.1" customHeight="1">
      <c r="A39" s="63" t="s">
        <v>11</v>
      </c>
      <c r="B39" s="65" t="s">
        <v>8</v>
      </c>
      <c r="D39" s="44">
        <f>+DWT!D$129</f>
        <v>5292</v>
      </c>
      <c r="E39" s="44">
        <f>+DWT!E$129</f>
        <v>4696</v>
      </c>
      <c r="F39" s="44">
        <f>+DWT!F$129</f>
        <v>5116</v>
      </c>
      <c r="G39" s="44">
        <f>+DWT!G$129</f>
        <v>4986</v>
      </c>
      <c r="H39" s="44">
        <f>+DWT!H$129</f>
        <v>5084</v>
      </c>
      <c r="I39" s="44">
        <f>+DWT!I$129</f>
        <v>4972</v>
      </c>
      <c r="J39" s="44">
        <f>+DWT!J$129</f>
        <v>5726</v>
      </c>
      <c r="K39" s="44">
        <f>+DWT!K$129</f>
        <v>4986</v>
      </c>
      <c r="L39" s="44">
        <f>+DWT!L$129</f>
        <v>4794</v>
      </c>
      <c r="M39" s="44">
        <f>+DWT!M$129</f>
        <v>4811</v>
      </c>
      <c r="N39" s="44">
        <f>+DWT!N$129</f>
        <v>4694</v>
      </c>
      <c r="O39" s="44">
        <f>+DWT!O$129</f>
        <v>4615</v>
      </c>
      <c r="P39" s="44">
        <f t="shared" si="4"/>
        <v>59772</v>
      </c>
      <c r="Q39" s="54"/>
      <c r="R39" s="54"/>
      <c r="S39" s="44">
        <f>SUM($D39:D39)</f>
        <v>5292</v>
      </c>
      <c r="T39" s="44">
        <f>SUM($D39:E39)</f>
        <v>9988</v>
      </c>
      <c r="U39" s="44">
        <f>SUM($D39:F39)</f>
        <v>15104</v>
      </c>
      <c r="V39" s="44">
        <f>SUM($D39:G39)</f>
        <v>20090</v>
      </c>
      <c r="W39" s="44">
        <f>SUM($D39:H39)</f>
        <v>25174</v>
      </c>
      <c r="X39" s="44">
        <f>SUM($D39:I39)</f>
        <v>30146</v>
      </c>
      <c r="Y39" s="44">
        <f>SUM($D39:J39)</f>
        <v>35872</v>
      </c>
      <c r="Z39" s="44">
        <f>SUM($D39:K39)</f>
        <v>40858</v>
      </c>
      <c r="AA39" s="44">
        <f>SUM($D39:L39)</f>
        <v>45652</v>
      </c>
      <c r="AB39" s="44">
        <f>SUM($D39:M39)</f>
        <v>50463</v>
      </c>
      <c r="AC39" s="44">
        <f>SUM($D39:N39)</f>
        <v>55157</v>
      </c>
      <c r="AD39" s="44">
        <f>SUM($D39:O39)</f>
        <v>59772</v>
      </c>
    </row>
    <row r="40" spans="1:30" s="43" customFormat="1" ht="15.1" customHeight="1">
      <c r="A40" s="63" t="s">
        <v>13</v>
      </c>
      <c r="B40" s="65" t="s">
        <v>8</v>
      </c>
      <c r="D40" s="44">
        <f>+OGB!D$129</f>
        <v>34</v>
      </c>
      <c r="E40" s="44">
        <f>+OGB!E$129</f>
        <v>49</v>
      </c>
      <c r="F40" s="44">
        <f>+OGB!F$129</f>
        <v>19</v>
      </c>
      <c r="G40" s="44">
        <f>+OGB!G$129</f>
        <v>26</v>
      </c>
      <c r="H40" s="44">
        <f>+OGB!H$129</f>
        <v>92</v>
      </c>
      <c r="I40" s="44">
        <f>+OGB!I$129</f>
        <v>98</v>
      </c>
      <c r="J40" s="44">
        <f>+OGB!J$129</f>
        <v>32</v>
      </c>
      <c r="K40" s="44">
        <f>+OGB!K$129</f>
        <v>31</v>
      </c>
      <c r="L40" s="44">
        <f>+OGB!L$129</f>
        <v>42</v>
      </c>
      <c r="M40" s="44">
        <f>+OGB!M$129</f>
        <v>46</v>
      </c>
      <c r="N40" s="44">
        <f>+OGB!N$129</f>
        <v>31</v>
      </c>
      <c r="O40" s="44">
        <f>+OGB!O$129</f>
        <v>18</v>
      </c>
      <c r="P40" s="44">
        <f t="shared" si="4"/>
        <v>518</v>
      </c>
      <c r="Q40" s="54"/>
      <c r="R40" s="54"/>
      <c r="S40" s="44">
        <f>SUM($D40:D40)</f>
        <v>34</v>
      </c>
      <c r="T40" s="44">
        <f>SUM($D40:E40)</f>
        <v>83</v>
      </c>
      <c r="U40" s="44">
        <f>SUM($D40:F40)</f>
        <v>102</v>
      </c>
      <c r="V40" s="44">
        <f>SUM($D40:G40)</f>
        <v>128</v>
      </c>
      <c r="W40" s="44">
        <f>SUM($D40:H40)</f>
        <v>220</v>
      </c>
      <c r="X40" s="44">
        <f>SUM($D40:I40)</f>
        <v>318</v>
      </c>
      <c r="Y40" s="44">
        <f>SUM($D40:J40)</f>
        <v>350</v>
      </c>
      <c r="Z40" s="44">
        <f>SUM($D40:K40)</f>
        <v>381</v>
      </c>
      <c r="AA40" s="44">
        <f>SUM($D40:L40)</f>
        <v>423</v>
      </c>
      <c r="AB40" s="44">
        <f>SUM($D40:M40)</f>
        <v>469</v>
      </c>
      <c r="AC40" s="44">
        <f>SUM($D40:N40)</f>
        <v>500</v>
      </c>
      <c r="AD40" s="44">
        <f>SUM($D40:O40)</f>
        <v>518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+PB!D$129</f>
        <v>2282</v>
      </c>
      <c r="E41" s="44">
        <f>+PB!E$129</f>
        <v>2254</v>
      </c>
      <c r="F41" s="44">
        <f>+PB!F$129</f>
        <v>2516</v>
      </c>
      <c r="G41" s="44">
        <f>+PB!G$129</f>
        <v>2522</v>
      </c>
      <c r="H41" s="44">
        <f>+PB!H$129</f>
        <v>2688</v>
      </c>
      <c r="I41" s="44">
        <f>+PB!I$129</f>
        <v>2578</v>
      </c>
      <c r="J41" s="44">
        <f>+PB!J$129</f>
        <v>2680</v>
      </c>
      <c r="K41" s="44">
        <f>+PB!K$129</f>
        <v>2900</v>
      </c>
      <c r="L41" s="44">
        <f>+PB!L$129</f>
        <v>2620</v>
      </c>
      <c r="M41" s="44">
        <f>+PB!M$129</f>
        <v>2808</v>
      </c>
      <c r="N41" s="44">
        <f>+PB!N$129</f>
        <v>2994</v>
      </c>
      <c r="O41" s="44">
        <f>+PB!O$129</f>
        <v>2198</v>
      </c>
      <c r="P41" s="44">
        <f t="shared" si="4"/>
        <v>31040</v>
      </c>
      <c r="Q41" s="41"/>
      <c r="R41" s="41"/>
      <c r="S41" s="44">
        <f>SUM($D41:D41)</f>
        <v>2282</v>
      </c>
      <c r="T41" s="44">
        <f>SUM($D41:E41)</f>
        <v>4536</v>
      </c>
      <c r="U41" s="44">
        <f>SUM($D41:F41)</f>
        <v>7052</v>
      </c>
      <c r="V41" s="44">
        <f>SUM($D41:G41)</f>
        <v>9574</v>
      </c>
      <c r="W41" s="44">
        <f>SUM($D41:H41)</f>
        <v>12262</v>
      </c>
      <c r="X41" s="44">
        <f>SUM($D41:I41)</f>
        <v>14840</v>
      </c>
      <c r="Y41" s="44">
        <f>SUM($D41:J41)</f>
        <v>17520</v>
      </c>
      <c r="Z41" s="44">
        <f>SUM($D41:K41)</f>
        <v>20420</v>
      </c>
      <c r="AA41" s="44">
        <f>SUM($D41:L41)</f>
        <v>23040</v>
      </c>
      <c r="AB41" s="44">
        <f>SUM($D41:M41)</f>
        <v>25848</v>
      </c>
      <c r="AC41" s="44">
        <f>SUM($D41:N41)</f>
        <v>28842</v>
      </c>
      <c r="AD41" s="44">
        <f>SUM($D41:O41)</f>
        <v>31040</v>
      </c>
    </row>
    <row r="42" spans="1:30" s="43" customFormat="1" ht="15.1" customHeight="1">
      <c r="A42" s="63" t="s">
        <v>75</v>
      </c>
      <c r="B42" s="65" t="s">
        <v>8</v>
      </c>
      <c r="D42" s="44">
        <f>+IBA!D$129</f>
        <v>1892</v>
      </c>
      <c r="E42" s="44">
        <f>+IBA!E$129</f>
        <v>2823</v>
      </c>
      <c r="F42" s="44">
        <f>+IBA!F$129</f>
        <v>2587</v>
      </c>
      <c r="G42" s="44">
        <f>+IBA!G$129</f>
        <v>1826</v>
      </c>
      <c r="H42" s="44">
        <f>+IBA!H$129</f>
        <v>5368</v>
      </c>
      <c r="I42" s="44">
        <f>+IBA!I$129</f>
        <v>8269</v>
      </c>
      <c r="J42" s="44">
        <f>+IBA!J$129</f>
        <v>10311</v>
      </c>
      <c r="K42" s="44">
        <f>+IBA!K$129</f>
        <v>10219</v>
      </c>
      <c r="L42" s="44">
        <f>+IBA!L$129</f>
        <v>7509</v>
      </c>
      <c r="M42" s="44">
        <f>+IBA!M$129</f>
        <v>3358</v>
      </c>
      <c r="N42" s="44">
        <f>+IBA!N$129</f>
        <v>1766</v>
      </c>
      <c r="O42" s="44">
        <f>+IBA!O$129</f>
        <v>1282</v>
      </c>
      <c r="P42" s="44">
        <f t="shared" si="4"/>
        <v>57210</v>
      </c>
      <c r="Q42" s="53"/>
      <c r="R42" s="53"/>
      <c r="S42" s="44">
        <f>SUM($D42:D42)</f>
        <v>1892</v>
      </c>
      <c r="T42" s="44">
        <f>SUM($D42:E42)</f>
        <v>4715</v>
      </c>
      <c r="U42" s="44">
        <f>SUM($D42:F42)</f>
        <v>7302</v>
      </c>
      <c r="V42" s="44">
        <f>SUM($D42:G42)</f>
        <v>9128</v>
      </c>
      <c r="W42" s="44">
        <f>SUM($D42:H42)</f>
        <v>14496</v>
      </c>
      <c r="X42" s="44">
        <f>SUM($D42:I42)</f>
        <v>22765</v>
      </c>
      <c r="Y42" s="44">
        <f>SUM($D42:J42)</f>
        <v>33076</v>
      </c>
      <c r="Z42" s="44">
        <f>SUM($D42:K42)</f>
        <v>43295</v>
      </c>
      <c r="AA42" s="44">
        <f>SUM($D42:L42)</f>
        <v>50804</v>
      </c>
      <c r="AB42" s="44">
        <f>SUM($D42:M42)</f>
        <v>54162</v>
      </c>
      <c r="AC42" s="44">
        <f>SUM($D42:N42)</f>
        <v>55928</v>
      </c>
      <c r="AD42" s="44">
        <f>SUM($D42:O42)</f>
        <v>57210</v>
      </c>
    </row>
    <row r="43" spans="1:30" s="43" customFormat="1" ht="15.1" customHeight="1">
      <c r="A43" s="63" t="s">
        <v>16</v>
      </c>
      <c r="B43" s="65" t="s">
        <v>8</v>
      </c>
      <c r="D43" s="44">
        <f>+SIBC!D$129</f>
        <v>0</v>
      </c>
      <c r="E43" s="44">
        <f>+SIBC!E$129</f>
        <v>0</v>
      </c>
      <c r="F43" s="44">
        <f>+SIBC!F$129</f>
        <v>0</v>
      </c>
      <c r="G43" s="44">
        <f>+SIBC!G$129</f>
        <v>0</v>
      </c>
      <c r="H43" s="44">
        <f>+SIBC!H$129</f>
        <v>0</v>
      </c>
      <c r="I43" s="44">
        <f>+SIBC!I$129</f>
        <v>0</v>
      </c>
      <c r="J43" s="44">
        <f>+SIBC!J$129</f>
        <v>0</v>
      </c>
      <c r="K43" s="44">
        <f>+SIBC!K$129</f>
        <v>0</v>
      </c>
      <c r="L43" s="44">
        <f>+SIBC!L$129</f>
        <v>0</v>
      </c>
      <c r="M43" s="44">
        <f>+SIBC!M$129</f>
        <v>0</v>
      </c>
      <c r="N43" s="44">
        <f>+SIBC!N$129</f>
        <v>0</v>
      </c>
      <c r="O43" s="44">
        <f>+SIBC!O$129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+TIBA!D$129</f>
        <v>0</v>
      </c>
      <c r="E44" s="44">
        <f>+TIBA!E$129</f>
        <v>0</v>
      </c>
      <c r="F44" s="44">
        <f>+TIBA!F$129</f>
        <v>0</v>
      </c>
      <c r="G44" s="44">
        <f>+TIBA!G$129</f>
        <v>0</v>
      </c>
      <c r="H44" s="44">
        <f>+TIBA!H$129</f>
        <v>0</v>
      </c>
      <c r="I44" s="44">
        <f>+TIBA!I$129</f>
        <v>0</v>
      </c>
      <c r="J44" s="44">
        <f>+TIBA!J$129</f>
        <v>0</v>
      </c>
      <c r="K44" s="44">
        <f>+TIBA!K$129</f>
        <v>0</v>
      </c>
      <c r="L44" s="44">
        <f>+TIBA!L$129</f>
        <v>0</v>
      </c>
      <c r="M44" s="44">
        <f>+TIBA!M$129</f>
        <v>0</v>
      </c>
      <c r="N44" s="44">
        <f>+TIBA!N$129</f>
        <v>0</v>
      </c>
      <c r="O44" s="44">
        <f>+TIBA!O$129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+LQB!D$129</f>
        <v>366</v>
      </c>
      <c r="E45" s="44">
        <f>+LQB!E$129</f>
        <v>406</v>
      </c>
      <c r="F45" s="44">
        <f>+LQB!F$129</f>
        <v>660</v>
      </c>
      <c r="G45" s="44">
        <f>+LQB!G$129</f>
        <v>1296</v>
      </c>
      <c r="H45" s="44">
        <f>+LQB!H$129</f>
        <v>1302</v>
      </c>
      <c r="I45" s="44">
        <f>+LQB!I$129</f>
        <v>1046</v>
      </c>
      <c r="J45" s="44">
        <f>+LQB!J$129</f>
        <v>1348</v>
      </c>
      <c r="K45" s="44">
        <f>+LQB!K$129</f>
        <v>1068</v>
      </c>
      <c r="L45" s="44">
        <f>+LQB!L$129</f>
        <v>990</v>
      </c>
      <c r="M45" s="44">
        <f>+LQB!M$129</f>
        <v>1312</v>
      </c>
      <c r="N45" s="44">
        <f>+LQB!N$129</f>
        <v>1148</v>
      </c>
      <c r="O45" s="44">
        <f>+LQB!O$129</f>
        <v>776</v>
      </c>
      <c r="P45" s="44">
        <f t="shared" si="4"/>
        <v>11718</v>
      </c>
      <c r="Q45" s="54"/>
      <c r="R45" s="54"/>
      <c r="S45" s="44">
        <f>SUM($D45:D45)</f>
        <v>366</v>
      </c>
      <c r="T45" s="44">
        <f>SUM($D45:E45)</f>
        <v>772</v>
      </c>
      <c r="U45" s="44">
        <f>SUM($D45:F45)</f>
        <v>1432</v>
      </c>
      <c r="V45" s="44">
        <f>SUM($D45:G45)</f>
        <v>2728</v>
      </c>
      <c r="W45" s="44">
        <f>SUM($D45:H45)</f>
        <v>4030</v>
      </c>
      <c r="X45" s="44">
        <f>SUM($D45:I45)</f>
        <v>5076</v>
      </c>
      <c r="Y45" s="44">
        <f>SUM($D45:J45)</f>
        <v>6424</v>
      </c>
      <c r="Z45" s="44">
        <f>SUM($D45:K45)</f>
        <v>7492</v>
      </c>
      <c r="AA45" s="44">
        <f>SUM($D45:L45)</f>
        <v>8482</v>
      </c>
      <c r="AB45" s="44">
        <f>SUM($D45:M45)</f>
        <v>9794</v>
      </c>
      <c r="AC45" s="44">
        <f>SUM($D45:N45)</f>
        <v>10942</v>
      </c>
      <c r="AD45" s="44">
        <f>SUM($D45:O45)</f>
        <v>11718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+RBW!D$129</f>
        <v>964</v>
      </c>
      <c r="E46" s="44">
        <f>+RBW!E$129</f>
        <v>976</v>
      </c>
      <c r="F46" s="44">
        <f>+RBW!F$129</f>
        <v>1450</v>
      </c>
      <c r="G46" s="44">
        <f>+RBW!G$129</f>
        <v>2212</v>
      </c>
      <c r="H46" s="44">
        <f>+RBW!H$129</f>
        <v>4066</v>
      </c>
      <c r="I46" s="44">
        <f>+RBW!I$129</f>
        <v>4748</v>
      </c>
      <c r="J46" s="44">
        <f>+RBW!J$129</f>
        <v>5202</v>
      </c>
      <c r="K46" s="44">
        <f>+RBW!K$129</f>
        <v>5286</v>
      </c>
      <c r="L46" s="44">
        <f>+RBW!L$129</f>
        <v>4690</v>
      </c>
      <c r="M46" s="44">
        <f>+RBW!M$129</f>
        <v>4236</v>
      </c>
      <c r="N46" s="44">
        <f>+RBW!N$129</f>
        <v>2252</v>
      </c>
      <c r="O46" s="44">
        <f>+RBW!O$129</f>
        <v>1552</v>
      </c>
      <c r="P46" s="44">
        <f t="shared" si="4"/>
        <v>37634</v>
      </c>
      <c r="Q46" s="41"/>
      <c r="R46" s="41"/>
      <c r="S46" s="44">
        <f>SUM($D46:D46)</f>
        <v>964</v>
      </c>
      <c r="T46" s="44">
        <f>SUM($D46:E46)</f>
        <v>1940</v>
      </c>
      <c r="U46" s="44">
        <f>SUM($D46:F46)</f>
        <v>3390</v>
      </c>
      <c r="V46" s="44">
        <f>SUM($D46:G46)</f>
        <v>5602</v>
      </c>
      <c r="W46" s="44">
        <f>SUM($D46:H46)</f>
        <v>9668</v>
      </c>
      <c r="X46" s="44">
        <f>SUM($D46:I46)</f>
        <v>14416</v>
      </c>
      <c r="Y46" s="44">
        <f>SUM($D46:J46)</f>
        <v>19618</v>
      </c>
      <c r="Z46" s="44">
        <f>SUM($D46:K46)</f>
        <v>24904</v>
      </c>
      <c r="AA46" s="44">
        <f>SUM($D46:L46)</f>
        <v>29594</v>
      </c>
      <c r="AB46" s="44">
        <f>SUM($D46:M46)</f>
        <v>33830</v>
      </c>
      <c r="AC46" s="44">
        <f>SUM($D46:N46)</f>
        <v>36082</v>
      </c>
      <c r="AD46" s="44">
        <f>SUM($D46:O46)</f>
        <v>37634</v>
      </c>
    </row>
    <row r="47" spans="1:30" s="43" customFormat="1" ht="15.1" customHeight="1">
      <c r="A47" s="63" t="s">
        <v>18</v>
      </c>
      <c r="B47" s="65" t="s">
        <v>8</v>
      </c>
      <c r="D47" s="44">
        <f>+WPB!D$129</f>
        <v>0</v>
      </c>
      <c r="E47" s="44">
        <f>+WPB!E$129</f>
        <v>0</v>
      </c>
      <c r="F47" s="44">
        <f>+WPB!F$129</f>
        <v>0</v>
      </c>
      <c r="G47" s="44">
        <f>+WPB!G$129</f>
        <v>0</v>
      </c>
      <c r="H47" s="44">
        <f>+WPB!H$129</f>
        <v>0</v>
      </c>
      <c r="I47" s="44">
        <f>+WPB!I$129</f>
        <v>0</v>
      </c>
      <c r="J47" s="44">
        <f>+WPB!J$129</f>
        <v>0</v>
      </c>
      <c r="K47" s="44">
        <f>+WPB!K$129</f>
        <v>0</v>
      </c>
      <c r="L47" s="44">
        <f>+WPB!L$129</f>
        <v>0</v>
      </c>
      <c r="M47" s="44">
        <f>+WPB!M$129</f>
        <v>0</v>
      </c>
      <c r="N47" s="44">
        <f>+WPB!N$129</f>
        <v>0</v>
      </c>
      <c r="O47" s="44">
        <f>+WPB!O$129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15382</v>
      </c>
      <c r="E48" s="44">
        <f t="shared" si="5"/>
        <v>16002</v>
      </c>
      <c r="F48" s="44">
        <f t="shared" si="5"/>
        <v>18412</v>
      </c>
      <c r="G48" s="44">
        <f t="shared" si="5"/>
        <v>19221</v>
      </c>
      <c r="H48" s="44">
        <f t="shared" si="5"/>
        <v>25764</v>
      </c>
      <c r="I48" s="44">
        <f t="shared" si="5"/>
        <v>30671</v>
      </c>
      <c r="J48" s="44">
        <f t="shared" si="5"/>
        <v>34846</v>
      </c>
      <c r="K48" s="44">
        <f t="shared" si="5"/>
        <v>33920</v>
      </c>
      <c r="L48" s="44">
        <f t="shared" si="5"/>
        <v>27120</v>
      </c>
      <c r="M48" s="44">
        <f t="shared" si="5"/>
        <v>22543</v>
      </c>
      <c r="N48" s="44">
        <f t="shared" si="5"/>
        <v>17351</v>
      </c>
      <c r="O48" s="44">
        <f t="shared" si="5"/>
        <v>14354</v>
      </c>
      <c r="P48" s="44">
        <f t="shared" si="5"/>
        <v>275586</v>
      </c>
      <c r="Q48" s="54"/>
      <c r="R48" s="54"/>
      <c r="S48" s="44">
        <f>SUM($D48:D48)</f>
        <v>15382</v>
      </c>
      <c r="T48" s="44">
        <f>SUM($D48:E48)</f>
        <v>31384</v>
      </c>
      <c r="U48" s="44">
        <f>SUM($D48:F48)</f>
        <v>49796</v>
      </c>
      <c r="V48" s="44">
        <f>SUM($D48:G48)</f>
        <v>69017</v>
      </c>
      <c r="W48" s="44">
        <f>SUM($D48:H48)</f>
        <v>94781</v>
      </c>
      <c r="X48" s="44">
        <f>SUM($D48:I48)</f>
        <v>125452</v>
      </c>
      <c r="Y48" s="44">
        <f>SUM($D48:J48)</f>
        <v>160298</v>
      </c>
      <c r="Z48" s="44">
        <f>SUM($D48:K48)</f>
        <v>194218</v>
      </c>
      <c r="AA48" s="44">
        <f>SUM($D48:L48)</f>
        <v>221338</v>
      </c>
      <c r="AB48" s="44">
        <f>SUM($D48:M48)</f>
        <v>243881</v>
      </c>
      <c r="AC48" s="44">
        <f>SUM($D48:N48)</f>
        <v>261232</v>
      </c>
      <c r="AD48" s="44">
        <f>SUM($D48:O48)</f>
        <v>275586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 t="shared" ref="D50:O50" si="6">SUM(D11+D24+D37)</f>
        <v>788142</v>
      </c>
      <c r="E50" s="44">
        <f t="shared" si="6"/>
        <v>742686</v>
      </c>
      <c r="F50" s="44">
        <f t="shared" si="6"/>
        <v>866957</v>
      </c>
      <c r="G50" s="44">
        <f t="shared" si="6"/>
        <v>804144</v>
      </c>
      <c r="H50" s="44">
        <f t="shared" si="6"/>
        <v>851316</v>
      </c>
      <c r="I50" s="44">
        <f t="shared" si="6"/>
        <v>827614</v>
      </c>
      <c r="J50" s="44">
        <f t="shared" si="6"/>
        <v>781360</v>
      </c>
      <c r="K50" s="44">
        <f t="shared" si="6"/>
        <v>865957</v>
      </c>
      <c r="L50" s="44">
        <f t="shared" si="6"/>
        <v>800361</v>
      </c>
      <c r="M50" s="44">
        <f t="shared" si="6"/>
        <v>808847</v>
      </c>
      <c r="N50" s="44">
        <f t="shared" si="6"/>
        <v>805827</v>
      </c>
      <c r="O50" s="44">
        <f t="shared" si="6"/>
        <v>737021</v>
      </c>
      <c r="P50" s="44">
        <f t="shared" ref="P50:P60" si="7">SUM(D50:O50)</f>
        <v>9680232</v>
      </c>
      <c r="Q50" s="53"/>
      <c r="R50" s="53"/>
      <c r="S50" s="44">
        <f>SUM($D50:D50)</f>
        <v>788142</v>
      </c>
      <c r="T50" s="44">
        <f>SUM($D50:E50)</f>
        <v>1530828</v>
      </c>
      <c r="U50" s="44">
        <f>SUM($D50:F50)</f>
        <v>2397785</v>
      </c>
      <c r="V50" s="44">
        <f>SUM($D50:G50)</f>
        <v>3201929</v>
      </c>
      <c r="W50" s="44">
        <f>SUM($D50:H50)</f>
        <v>4053245</v>
      </c>
      <c r="X50" s="44">
        <f>SUM($D50:I50)</f>
        <v>4880859</v>
      </c>
      <c r="Y50" s="44">
        <f>SUM($D50:J50)</f>
        <v>5662219</v>
      </c>
      <c r="Z50" s="44">
        <f>SUM($D50:K50)</f>
        <v>6528176</v>
      </c>
      <c r="AA50" s="44">
        <f>SUM($D50:L50)</f>
        <v>7328537</v>
      </c>
      <c r="AB50" s="44">
        <f>SUM($D50:M50)</f>
        <v>8137384</v>
      </c>
      <c r="AC50" s="44">
        <f>SUM($D50:N50)</f>
        <v>8943211</v>
      </c>
      <c r="AD50" s="44">
        <f>SUM($D50:O50)</f>
        <v>9680232</v>
      </c>
    </row>
    <row r="51" spans="1:30" s="43" customFormat="1" ht="15.1" customHeight="1">
      <c r="A51" s="63" t="s">
        <v>10</v>
      </c>
      <c r="B51" s="66" t="s">
        <v>67</v>
      </c>
      <c r="D51" s="44">
        <f t="shared" ref="D51:O51" si="8">SUM(D12+D25+D38)</f>
        <v>396729</v>
      </c>
      <c r="E51" s="44">
        <f t="shared" si="8"/>
        <v>359788</v>
      </c>
      <c r="F51" s="44">
        <f t="shared" si="8"/>
        <v>437743</v>
      </c>
      <c r="G51" s="44">
        <f t="shared" si="8"/>
        <v>428038</v>
      </c>
      <c r="H51" s="44">
        <f t="shared" si="8"/>
        <v>474326</v>
      </c>
      <c r="I51" s="44">
        <f t="shared" si="8"/>
        <v>489232</v>
      </c>
      <c r="J51" s="44">
        <f t="shared" si="8"/>
        <v>516662</v>
      </c>
      <c r="K51" s="44">
        <f t="shared" si="8"/>
        <v>525475</v>
      </c>
      <c r="L51" s="44">
        <f t="shared" si="8"/>
        <v>447839</v>
      </c>
      <c r="M51" s="44">
        <f t="shared" si="8"/>
        <v>437948</v>
      </c>
      <c r="N51" s="44">
        <f t="shared" si="8"/>
        <v>421946</v>
      </c>
      <c r="O51" s="44">
        <f t="shared" si="8"/>
        <v>396025</v>
      </c>
      <c r="P51" s="44">
        <f t="shared" si="7"/>
        <v>5331751</v>
      </c>
      <c r="Q51" s="54"/>
      <c r="R51" s="54"/>
      <c r="S51" s="44">
        <f>SUM($D51:D51)</f>
        <v>396729</v>
      </c>
      <c r="T51" s="44">
        <f>SUM($D51:E51)</f>
        <v>756517</v>
      </c>
      <c r="U51" s="44">
        <f>SUM($D51:F51)</f>
        <v>1194260</v>
      </c>
      <c r="V51" s="44">
        <f>SUM($D51:G51)</f>
        <v>1622298</v>
      </c>
      <c r="W51" s="44">
        <f>SUM($D51:H51)</f>
        <v>2096624</v>
      </c>
      <c r="X51" s="44">
        <f>SUM($D51:I51)</f>
        <v>2585856</v>
      </c>
      <c r="Y51" s="44">
        <f>SUM($D51:J51)</f>
        <v>3102518</v>
      </c>
      <c r="Z51" s="44">
        <f>SUM($D51:K51)</f>
        <v>3627993</v>
      </c>
      <c r="AA51" s="44">
        <f>SUM($D51:L51)</f>
        <v>4075832</v>
      </c>
      <c r="AB51" s="44">
        <f>SUM($D51:M51)</f>
        <v>4513780</v>
      </c>
      <c r="AC51" s="44">
        <f>SUM($D51:N51)</f>
        <v>4935726</v>
      </c>
      <c r="AD51" s="44">
        <f>SUM($D51:O51)</f>
        <v>5331751</v>
      </c>
    </row>
    <row r="52" spans="1:30" s="43" customFormat="1" ht="15.1" customHeight="1">
      <c r="A52" s="63" t="s">
        <v>11</v>
      </c>
      <c r="B52" s="66" t="s">
        <v>67</v>
      </c>
      <c r="D52" s="44">
        <f t="shared" ref="D52:O52" si="9">SUM(D13+D26+D39)</f>
        <v>485424</v>
      </c>
      <c r="E52" s="44">
        <f t="shared" si="9"/>
        <v>432589</v>
      </c>
      <c r="F52" s="44">
        <f t="shared" si="9"/>
        <v>509263</v>
      </c>
      <c r="G52" s="44">
        <f t="shared" si="9"/>
        <v>485474</v>
      </c>
      <c r="H52" s="44">
        <f t="shared" si="9"/>
        <v>495478</v>
      </c>
      <c r="I52" s="44">
        <f t="shared" si="9"/>
        <v>471731</v>
      </c>
      <c r="J52" s="44">
        <f t="shared" si="9"/>
        <v>452115</v>
      </c>
      <c r="K52" s="44">
        <f t="shared" si="9"/>
        <v>436774</v>
      </c>
      <c r="L52" s="44">
        <f t="shared" si="9"/>
        <v>421492</v>
      </c>
      <c r="M52" s="44">
        <f t="shared" si="9"/>
        <v>425193</v>
      </c>
      <c r="N52" s="44">
        <f t="shared" si="9"/>
        <v>418538</v>
      </c>
      <c r="O52" s="44">
        <f t="shared" si="9"/>
        <v>423093</v>
      </c>
      <c r="P52" s="44">
        <f t="shared" si="7"/>
        <v>5457164</v>
      </c>
      <c r="Q52" s="54"/>
      <c r="R52" s="54"/>
      <c r="S52" s="44">
        <f>SUM($D52:D52)</f>
        <v>485424</v>
      </c>
      <c r="T52" s="44">
        <f>SUM($D52:E52)</f>
        <v>918013</v>
      </c>
      <c r="U52" s="44">
        <f>SUM($D52:F52)</f>
        <v>1427276</v>
      </c>
      <c r="V52" s="44">
        <f>SUM($D52:G52)</f>
        <v>1912750</v>
      </c>
      <c r="W52" s="44">
        <f>SUM($D52:H52)</f>
        <v>2408228</v>
      </c>
      <c r="X52" s="44">
        <f>SUM($D52:I52)</f>
        <v>2879959</v>
      </c>
      <c r="Y52" s="44">
        <f>SUM($D52:J52)</f>
        <v>3332074</v>
      </c>
      <c r="Z52" s="44">
        <f>SUM($D52:K52)</f>
        <v>3768848</v>
      </c>
      <c r="AA52" s="44">
        <f>SUM($D52:L52)</f>
        <v>4190340</v>
      </c>
      <c r="AB52" s="44">
        <f>SUM($D52:M52)</f>
        <v>4615533</v>
      </c>
      <c r="AC52" s="44">
        <f>SUM($D52:N52)</f>
        <v>5034071</v>
      </c>
      <c r="AD52" s="44">
        <f>SUM($D52:O52)</f>
        <v>5457164</v>
      </c>
    </row>
    <row r="53" spans="1:30" s="43" customFormat="1" ht="15.1" customHeight="1">
      <c r="A53" s="63" t="s">
        <v>13</v>
      </c>
      <c r="B53" s="66" t="s">
        <v>67</v>
      </c>
      <c r="D53" s="44">
        <f t="shared" ref="D53:O53" si="10">SUM(D14+D27+D40)</f>
        <v>32917</v>
      </c>
      <c r="E53" s="44">
        <f t="shared" si="10"/>
        <v>32017</v>
      </c>
      <c r="F53" s="44">
        <f t="shared" si="10"/>
        <v>38030</v>
      </c>
      <c r="G53" s="44">
        <f t="shared" si="10"/>
        <v>38791</v>
      </c>
      <c r="H53" s="44">
        <f t="shared" si="10"/>
        <v>44045</v>
      </c>
      <c r="I53" s="44">
        <f t="shared" si="10"/>
        <v>46185</v>
      </c>
      <c r="J53" s="44">
        <f t="shared" si="10"/>
        <v>53792</v>
      </c>
      <c r="K53" s="44">
        <f t="shared" si="10"/>
        <v>54230</v>
      </c>
      <c r="L53" s="44">
        <f t="shared" si="10"/>
        <v>45474</v>
      </c>
      <c r="M53" s="44">
        <f t="shared" si="10"/>
        <v>43390</v>
      </c>
      <c r="N53" s="44">
        <f t="shared" si="10"/>
        <v>44536</v>
      </c>
      <c r="O53" s="44">
        <f t="shared" si="10"/>
        <v>37397</v>
      </c>
      <c r="P53" s="44">
        <f t="shared" si="7"/>
        <v>510804</v>
      </c>
      <c r="Q53" s="54"/>
      <c r="R53" s="54"/>
      <c r="S53" s="44">
        <f>SUM($D53:D53)</f>
        <v>32917</v>
      </c>
      <c r="T53" s="44">
        <f>SUM($D53:E53)</f>
        <v>64934</v>
      </c>
      <c r="U53" s="44">
        <f>SUM($D53:F53)</f>
        <v>102964</v>
      </c>
      <c r="V53" s="44">
        <f>SUM($D53:G53)</f>
        <v>141755</v>
      </c>
      <c r="W53" s="44">
        <f>SUM($D53:H53)</f>
        <v>185800</v>
      </c>
      <c r="X53" s="44">
        <f>SUM($D53:I53)</f>
        <v>231985</v>
      </c>
      <c r="Y53" s="44">
        <f>SUM($D53:J53)</f>
        <v>285777</v>
      </c>
      <c r="Z53" s="44">
        <f>SUM($D53:K53)</f>
        <v>340007</v>
      </c>
      <c r="AA53" s="44">
        <f>SUM($D53:L53)</f>
        <v>385481</v>
      </c>
      <c r="AB53" s="44">
        <f>SUM($D53:M53)</f>
        <v>428871</v>
      </c>
      <c r="AC53" s="44">
        <f>SUM($D53:N53)</f>
        <v>473407</v>
      </c>
      <c r="AD53" s="44">
        <f>SUM($D53:O53)</f>
        <v>510804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ref="D54:O54" si="11">SUM(D15+D28+D41)</f>
        <v>478382</v>
      </c>
      <c r="E54" s="44">
        <f t="shared" si="11"/>
        <v>450370</v>
      </c>
      <c r="F54" s="44">
        <f t="shared" si="11"/>
        <v>558863</v>
      </c>
      <c r="G54" s="44">
        <f t="shared" si="11"/>
        <v>541164</v>
      </c>
      <c r="H54" s="44">
        <f t="shared" si="11"/>
        <v>595229</v>
      </c>
      <c r="I54" s="44">
        <f t="shared" si="11"/>
        <v>622147</v>
      </c>
      <c r="J54" s="44">
        <f t="shared" si="11"/>
        <v>765865</v>
      </c>
      <c r="K54" s="44">
        <f t="shared" si="11"/>
        <v>771270</v>
      </c>
      <c r="L54" s="44">
        <f t="shared" si="11"/>
        <v>581385</v>
      </c>
      <c r="M54" s="44">
        <f t="shared" si="11"/>
        <v>523502</v>
      </c>
      <c r="N54" s="44">
        <f t="shared" si="11"/>
        <v>504243</v>
      </c>
      <c r="O54" s="44">
        <f t="shared" si="11"/>
        <v>483689</v>
      </c>
      <c r="P54" s="44">
        <f t="shared" si="7"/>
        <v>6876109</v>
      </c>
      <c r="Q54" s="41"/>
      <c r="R54" s="41"/>
      <c r="S54" s="44">
        <f>SUM($D54:D54)</f>
        <v>478382</v>
      </c>
      <c r="T54" s="44">
        <f>SUM($D54:E54)</f>
        <v>928752</v>
      </c>
      <c r="U54" s="44">
        <f>SUM($D54:F54)</f>
        <v>1487615</v>
      </c>
      <c r="V54" s="44">
        <f>SUM($D54:G54)</f>
        <v>2028779</v>
      </c>
      <c r="W54" s="44">
        <f>SUM($D54:H54)</f>
        <v>2624008</v>
      </c>
      <c r="X54" s="44">
        <f>SUM($D54:I54)</f>
        <v>3246155</v>
      </c>
      <c r="Y54" s="44">
        <f>SUM($D54:J54)</f>
        <v>4012020</v>
      </c>
      <c r="Z54" s="44">
        <f>SUM($D54:K54)</f>
        <v>4783290</v>
      </c>
      <c r="AA54" s="44">
        <f>SUM($D54:L54)</f>
        <v>5364675</v>
      </c>
      <c r="AB54" s="44">
        <f>SUM($D54:M54)</f>
        <v>5888177</v>
      </c>
      <c r="AC54" s="44">
        <f>SUM($D54:N54)</f>
        <v>6392420</v>
      </c>
      <c r="AD54" s="44">
        <f>SUM($D54:O54)</f>
        <v>6876109</v>
      </c>
    </row>
    <row r="55" spans="1:30" s="43" customFormat="1" ht="15.1" customHeight="1">
      <c r="A55" s="63" t="s">
        <v>75</v>
      </c>
      <c r="B55" s="66" t="s">
        <v>67</v>
      </c>
      <c r="D55" s="44">
        <f t="shared" ref="D55:O55" si="12">SUM(D16+D29+D42)</f>
        <v>135467</v>
      </c>
      <c r="E55" s="44">
        <f t="shared" si="12"/>
        <v>125246</v>
      </c>
      <c r="F55" s="44">
        <f t="shared" si="12"/>
        <v>149583</v>
      </c>
      <c r="G55" s="44">
        <f t="shared" si="12"/>
        <v>152870</v>
      </c>
      <c r="H55" s="44">
        <f t="shared" si="12"/>
        <v>161575</v>
      </c>
      <c r="I55" s="44">
        <f t="shared" si="12"/>
        <v>168688</v>
      </c>
      <c r="J55" s="44">
        <f t="shared" si="12"/>
        <v>202825</v>
      </c>
      <c r="K55" s="44">
        <f t="shared" si="12"/>
        <v>197036</v>
      </c>
      <c r="L55" s="44">
        <f t="shared" si="12"/>
        <v>172763</v>
      </c>
      <c r="M55" s="44">
        <f t="shared" si="12"/>
        <v>158494</v>
      </c>
      <c r="N55" s="44">
        <f t="shared" si="12"/>
        <v>141658</v>
      </c>
      <c r="O55" s="44">
        <f t="shared" si="12"/>
        <v>145134</v>
      </c>
      <c r="P55" s="44">
        <f t="shared" si="7"/>
        <v>1911339</v>
      </c>
      <c r="Q55" s="53"/>
      <c r="R55" s="53"/>
      <c r="S55" s="44">
        <f>SUM($D55:D55)</f>
        <v>135467</v>
      </c>
      <c r="T55" s="44">
        <f>SUM($D55:E55)</f>
        <v>260713</v>
      </c>
      <c r="U55" s="44">
        <f>SUM($D55:F55)</f>
        <v>410296</v>
      </c>
      <c r="V55" s="44">
        <f>SUM($D55:G55)</f>
        <v>563166</v>
      </c>
      <c r="W55" s="44">
        <f>SUM($D55:H55)</f>
        <v>724741</v>
      </c>
      <c r="X55" s="44">
        <f>SUM($D55:I55)</f>
        <v>893429</v>
      </c>
      <c r="Y55" s="44">
        <f>SUM($D55:J55)</f>
        <v>1096254</v>
      </c>
      <c r="Z55" s="44">
        <f>SUM($D55:K55)</f>
        <v>1293290</v>
      </c>
      <c r="AA55" s="44">
        <f>SUM($D55:L55)</f>
        <v>1466053</v>
      </c>
      <c r="AB55" s="44">
        <f>SUM($D55:M55)</f>
        <v>1624547</v>
      </c>
      <c r="AC55" s="44">
        <f>SUM($D55:N55)</f>
        <v>1766205</v>
      </c>
      <c r="AD55" s="44">
        <f>SUM($D55:O55)</f>
        <v>1911339</v>
      </c>
    </row>
    <row r="56" spans="1:30" s="43" customFormat="1" ht="15.1" customHeight="1">
      <c r="A56" s="63" t="s">
        <v>16</v>
      </c>
      <c r="B56" s="66" t="s">
        <v>67</v>
      </c>
      <c r="D56" s="44">
        <f t="shared" ref="D56:O56" si="13">SUM(D17+D30+D43)</f>
        <v>189980</v>
      </c>
      <c r="E56" s="44">
        <f t="shared" si="13"/>
        <v>178564</v>
      </c>
      <c r="F56" s="44">
        <f t="shared" si="13"/>
        <v>213059</v>
      </c>
      <c r="G56" s="44">
        <f t="shared" si="13"/>
        <v>205274</v>
      </c>
      <c r="H56" s="44">
        <f t="shared" si="13"/>
        <v>224424</v>
      </c>
      <c r="I56" s="44">
        <f t="shared" si="13"/>
        <v>227072</v>
      </c>
      <c r="J56" s="44">
        <f t="shared" si="13"/>
        <v>229408</v>
      </c>
      <c r="K56" s="44">
        <f t="shared" si="13"/>
        <v>229815</v>
      </c>
      <c r="L56" s="44">
        <f t="shared" si="13"/>
        <v>217682</v>
      </c>
      <c r="M56" s="44">
        <f t="shared" si="13"/>
        <v>217540</v>
      </c>
      <c r="N56" s="44">
        <f t="shared" si="13"/>
        <v>205979</v>
      </c>
      <c r="O56" s="44">
        <f t="shared" si="13"/>
        <v>204807</v>
      </c>
      <c r="P56" s="44">
        <f t="shared" si="7"/>
        <v>2543604</v>
      </c>
      <c r="Q56" s="54"/>
      <c r="R56" s="54"/>
      <c r="S56" s="44">
        <f>SUM($D56:D56)</f>
        <v>189980</v>
      </c>
      <c r="T56" s="44">
        <f>SUM($D56:E56)</f>
        <v>368544</v>
      </c>
      <c r="U56" s="44">
        <f>SUM($D56:F56)</f>
        <v>581603</v>
      </c>
      <c r="V56" s="44">
        <f>SUM($D56:G56)</f>
        <v>786877</v>
      </c>
      <c r="W56" s="44">
        <f>SUM($D56:H56)</f>
        <v>1011301</v>
      </c>
      <c r="X56" s="44">
        <f>SUM($D56:I56)</f>
        <v>1238373</v>
      </c>
      <c r="Y56" s="44">
        <f>SUM($D56:J56)</f>
        <v>1467781</v>
      </c>
      <c r="Z56" s="44">
        <f>SUM($D56:K56)</f>
        <v>1697596</v>
      </c>
      <c r="AA56" s="44">
        <f>SUM($D56:L56)</f>
        <v>1915278</v>
      </c>
      <c r="AB56" s="44">
        <f>SUM($D56:M56)</f>
        <v>2132818</v>
      </c>
      <c r="AC56" s="44">
        <f>SUM($D56:N56)</f>
        <v>2338797</v>
      </c>
      <c r="AD56" s="44">
        <f>SUM($D56:O56)</f>
        <v>2543604</v>
      </c>
    </row>
    <row r="57" spans="1:30" s="43" customFormat="1" ht="15.1" customHeight="1">
      <c r="A57" s="63" t="s">
        <v>17</v>
      </c>
      <c r="B57" s="66" t="s">
        <v>67</v>
      </c>
      <c r="D57" s="44">
        <f t="shared" ref="D57:O57" si="14">SUM(D18+D31+D44)</f>
        <v>116235</v>
      </c>
      <c r="E57" s="44">
        <f t="shared" si="14"/>
        <v>109031</v>
      </c>
      <c r="F57" s="44">
        <f t="shared" si="14"/>
        <v>143489</v>
      </c>
      <c r="G57" s="44">
        <f t="shared" si="14"/>
        <v>153179</v>
      </c>
      <c r="H57" s="44">
        <f t="shared" si="14"/>
        <v>178488</v>
      </c>
      <c r="I57" s="44">
        <f t="shared" si="14"/>
        <v>199076</v>
      </c>
      <c r="J57" s="44">
        <f t="shared" si="14"/>
        <v>268223</v>
      </c>
      <c r="K57" s="44">
        <f t="shared" si="14"/>
        <v>267726</v>
      </c>
      <c r="L57" s="44">
        <f t="shared" si="14"/>
        <v>190781</v>
      </c>
      <c r="M57" s="44">
        <f t="shared" si="14"/>
        <v>164231</v>
      </c>
      <c r="N57" s="44">
        <f t="shared" si="14"/>
        <v>139186</v>
      </c>
      <c r="O57" s="44">
        <f t="shared" si="14"/>
        <v>124183</v>
      </c>
      <c r="P57" s="44">
        <f t="shared" si="7"/>
        <v>2053828</v>
      </c>
      <c r="Q57" s="54"/>
      <c r="R57" s="54"/>
      <c r="S57" s="44">
        <f>SUM($D57:D57)</f>
        <v>116235</v>
      </c>
      <c r="T57" s="44">
        <f>SUM($D57:E57)</f>
        <v>225266</v>
      </c>
      <c r="U57" s="44">
        <f>SUM($D57:F57)</f>
        <v>368755</v>
      </c>
      <c r="V57" s="44">
        <f>SUM($D57:G57)</f>
        <v>521934</v>
      </c>
      <c r="W57" s="44">
        <f>SUM($D57:H57)</f>
        <v>700422</v>
      </c>
      <c r="X57" s="44">
        <f>SUM($D57:I57)</f>
        <v>899498</v>
      </c>
      <c r="Y57" s="44">
        <f>SUM($D57:J57)</f>
        <v>1167721</v>
      </c>
      <c r="Z57" s="44">
        <f>SUM($D57:K57)</f>
        <v>1435447</v>
      </c>
      <c r="AA57" s="44">
        <f>SUM($D57:L57)</f>
        <v>1626228</v>
      </c>
      <c r="AB57" s="44">
        <f>SUM($D57:M57)</f>
        <v>1790459</v>
      </c>
      <c r="AC57" s="44">
        <f>SUM($D57:N57)</f>
        <v>1929645</v>
      </c>
      <c r="AD57" s="44">
        <f>SUM($D57:O57)</f>
        <v>2053828</v>
      </c>
    </row>
    <row r="58" spans="1:30" s="43" customFormat="1" ht="15.1" customHeight="1">
      <c r="A58" s="63" t="s">
        <v>12</v>
      </c>
      <c r="B58" s="66" t="s">
        <v>67</v>
      </c>
      <c r="D58" s="44">
        <f t="shared" ref="D58:O58" si="15">SUM(D19+D32+D45)</f>
        <v>268017</v>
      </c>
      <c r="E58" s="44">
        <f t="shared" si="15"/>
        <v>248828</v>
      </c>
      <c r="F58" s="44">
        <f t="shared" si="15"/>
        <v>319238</v>
      </c>
      <c r="G58" s="44">
        <f t="shared" si="15"/>
        <v>338719</v>
      </c>
      <c r="H58" s="44">
        <f t="shared" si="15"/>
        <v>370763</v>
      </c>
      <c r="I58" s="44">
        <f t="shared" si="15"/>
        <v>370225</v>
      </c>
      <c r="J58" s="44">
        <f t="shared" si="15"/>
        <v>428938</v>
      </c>
      <c r="K58" s="44">
        <f t="shared" si="15"/>
        <v>440736</v>
      </c>
      <c r="L58" s="44">
        <f t="shared" si="15"/>
        <v>344802</v>
      </c>
      <c r="M58" s="44">
        <f t="shared" si="15"/>
        <v>322722</v>
      </c>
      <c r="N58" s="44">
        <f t="shared" si="15"/>
        <v>316519</v>
      </c>
      <c r="O58" s="44">
        <f t="shared" si="15"/>
        <v>307799</v>
      </c>
      <c r="P58" s="44">
        <f t="shared" si="7"/>
        <v>4077306</v>
      </c>
      <c r="Q58" s="54"/>
      <c r="R58" s="54"/>
      <c r="S58" s="44">
        <f>SUM($D58:D58)</f>
        <v>268017</v>
      </c>
      <c r="T58" s="44">
        <f>SUM($D58:E58)</f>
        <v>516845</v>
      </c>
      <c r="U58" s="44">
        <f>SUM($D58:F58)</f>
        <v>836083</v>
      </c>
      <c r="V58" s="44">
        <f>SUM($D58:G58)</f>
        <v>1174802</v>
      </c>
      <c r="W58" s="44">
        <f>SUM($D58:H58)</f>
        <v>1545565</v>
      </c>
      <c r="X58" s="44">
        <f>SUM($D58:I58)</f>
        <v>1915790</v>
      </c>
      <c r="Y58" s="44">
        <f>SUM($D58:J58)</f>
        <v>2344728</v>
      </c>
      <c r="Z58" s="44">
        <f>SUM($D58:K58)</f>
        <v>2785464</v>
      </c>
      <c r="AA58" s="44">
        <f>SUM($D58:L58)</f>
        <v>3130266</v>
      </c>
      <c r="AB58" s="44">
        <f>SUM($D58:M58)</f>
        <v>3452988</v>
      </c>
      <c r="AC58" s="44">
        <f>SUM($D58:N58)</f>
        <v>3769507</v>
      </c>
      <c r="AD58" s="44">
        <f>SUM($D58:O58)</f>
        <v>4077306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ref="D59:O59" si="16">SUM(D20+D33+D46)</f>
        <v>209226</v>
      </c>
      <c r="E59" s="44">
        <f t="shared" si="16"/>
        <v>190741</v>
      </c>
      <c r="F59" s="44">
        <f t="shared" si="16"/>
        <v>238417</v>
      </c>
      <c r="G59" s="44">
        <f t="shared" si="16"/>
        <v>263176</v>
      </c>
      <c r="H59" s="44">
        <f t="shared" si="16"/>
        <v>286405</v>
      </c>
      <c r="I59" s="44">
        <f t="shared" si="16"/>
        <v>309634</v>
      </c>
      <c r="J59" s="44">
        <f t="shared" si="16"/>
        <v>404358</v>
      </c>
      <c r="K59" s="44">
        <f t="shared" si="16"/>
        <v>403420</v>
      </c>
      <c r="L59" s="44">
        <f t="shared" si="16"/>
        <v>297074</v>
      </c>
      <c r="M59" s="44">
        <f t="shared" si="16"/>
        <v>270190</v>
      </c>
      <c r="N59" s="44">
        <f t="shared" si="16"/>
        <v>244311</v>
      </c>
      <c r="O59" s="44">
        <f t="shared" si="16"/>
        <v>235082</v>
      </c>
      <c r="P59" s="44">
        <f t="shared" si="7"/>
        <v>3352034</v>
      </c>
      <c r="Q59" s="41"/>
      <c r="R59" s="41"/>
      <c r="S59" s="44">
        <f>SUM($D59:D59)</f>
        <v>209226</v>
      </c>
      <c r="T59" s="44">
        <f>SUM($D59:E59)</f>
        <v>399967</v>
      </c>
      <c r="U59" s="44">
        <f>SUM($D59:F59)</f>
        <v>638384</v>
      </c>
      <c r="V59" s="44">
        <f>SUM($D59:G59)</f>
        <v>901560</v>
      </c>
      <c r="W59" s="44">
        <f>SUM($D59:H59)</f>
        <v>1187965</v>
      </c>
      <c r="X59" s="44">
        <f>SUM($D59:I59)</f>
        <v>1497599</v>
      </c>
      <c r="Y59" s="44">
        <f>SUM($D59:J59)</f>
        <v>1901957</v>
      </c>
      <c r="Z59" s="44">
        <f>SUM($D59:K59)</f>
        <v>2305377</v>
      </c>
      <c r="AA59" s="44">
        <f>SUM($D59:L59)</f>
        <v>2602451</v>
      </c>
      <c r="AB59" s="44">
        <f>SUM($D59:M59)</f>
        <v>2872641</v>
      </c>
      <c r="AC59" s="44">
        <f>SUM($D59:N59)</f>
        <v>3116952</v>
      </c>
      <c r="AD59" s="44">
        <f>SUM($D59:O59)</f>
        <v>3352034</v>
      </c>
    </row>
    <row r="60" spans="1:30" s="43" customFormat="1" ht="15.1" customHeight="1">
      <c r="A60" s="63" t="s">
        <v>18</v>
      </c>
      <c r="B60" s="66" t="s">
        <v>67</v>
      </c>
      <c r="D60" s="44">
        <f t="shared" ref="D60:O60" si="17">SUM(D21+D34+D47)</f>
        <v>13128</v>
      </c>
      <c r="E60" s="44">
        <f t="shared" si="17"/>
        <v>12037</v>
      </c>
      <c r="F60" s="44">
        <f t="shared" si="17"/>
        <v>14169</v>
      </c>
      <c r="G60" s="44">
        <f t="shared" si="17"/>
        <v>14432</v>
      </c>
      <c r="H60" s="44">
        <f t="shared" si="17"/>
        <v>16100</v>
      </c>
      <c r="I60" s="44">
        <f t="shared" si="17"/>
        <v>16555</v>
      </c>
      <c r="J60" s="44">
        <f t="shared" si="17"/>
        <v>19773</v>
      </c>
      <c r="K60" s="44">
        <f t="shared" si="17"/>
        <v>21386</v>
      </c>
      <c r="L60" s="44">
        <f t="shared" si="17"/>
        <v>17562</v>
      </c>
      <c r="M60" s="44">
        <f t="shared" si="17"/>
        <v>17752</v>
      </c>
      <c r="N60" s="44">
        <f t="shared" si="17"/>
        <v>17257</v>
      </c>
      <c r="O60" s="44">
        <f t="shared" si="17"/>
        <v>17087</v>
      </c>
      <c r="P60" s="44">
        <f t="shared" si="7"/>
        <v>197238</v>
      </c>
      <c r="Q60" s="53"/>
      <c r="R60" s="53"/>
      <c r="S60" s="44">
        <f>SUM($D60:D60)</f>
        <v>13128</v>
      </c>
      <c r="T60" s="44">
        <f>SUM($D60:E60)</f>
        <v>25165</v>
      </c>
      <c r="U60" s="44">
        <f>SUM($D60:F60)</f>
        <v>39334</v>
      </c>
      <c r="V60" s="44">
        <f>SUM($D60:G60)</f>
        <v>53766</v>
      </c>
      <c r="W60" s="44">
        <f>SUM($D60:H60)</f>
        <v>69866</v>
      </c>
      <c r="X60" s="44">
        <f>SUM($D60:I60)</f>
        <v>86421</v>
      </c>
      <c r="Y60" s="44">
        <f>SUM($D60:J60)</f>
        <v>106194</v>
      </c>
      <c r="Z60" s="44">
        <f>SUM($D60:K60)</f>
        <v>127580</v>
      </c>
      <c r="AA60" s="44">
        <f>SUM($D60:L60)</f>
        <v>145142</v>
      </c>
      <c r="AB60" s="44">
        <f>SUM($D60:M60)</f>
        <v>162894</v>
      </c>
      <c r="AC60" s="44">
        <f>SUM($D60:N60)</f>
        <v>180151</v>
      </c>
      <c r="AD60" s="44">
        <f>SUM($D60:O60)</f>
        <v>197238</v>
      </c>
    </row>
    <row r="61" spans="1:30" s="43" customFormat="1" ht="15.1" customHeight="1">
      <c r="A61" s="63"/>
      <c r="B61" s="68" t="s">
        <v>9</v>
      </c>
      <c r="D61" s="44">
        <f t="shared" ref="D61:P61" si="18">SUM(D50:D60)</f>
        <v>3113647</v>
      </c>
      <c r="E61" s="44">
        <f t="shared" si="18"/>
        <v>2881897</v>
      </c>
      <c r="F61" s="44">
        <f t="shared" si="18"/>
        <v>3488811</v>
      </c>
      <c r="G61" s="44">
        <f t="shared" si="18"/>
        <v>3425261</v>
      </c>
      <c r="H61" s="44">
        <f t="shared" si="18"/>
        <v>3698149</v>
      </c>
      <c r="I61" s="44">
        <f t="shared" si="18"/>
        <v>3748159</v>
      </c>
      <c r="J61" s="44">
        <f t="shared" si="18"/>
        <v>4123319</v>
      </c>
      <c r="K61" s="44">
        <f t="shared" si="18"/>
        <v>4213825</v>
      </c>
      <c r="L61" s="44">
        <f t="shared" si="18"/>
        <v>3537215</v>
      </c>
      <c r="M61" s="44">
        <f t="shared" si="18"/>
        <v>3389809</v>
      </c>
      <c r="N61" s="44">
        <f t="shared" si="18"/>
        <v>3260000</v>
      </c>
      <c r="O61" s="44">
        <f t="shared" si="18"/>
        <v>3111317</v>
      </c>
      <c r="P61" s="44">
        <f t="shared" si="18"/>
        <v>41991409</v>
      </c>
      <c r="Q61" s="54"/>
      <c r="R61" s="54"/>
      <c r="S61" s="44">
        <f>SUM($D61:D61)</f>
        <v>3113647</v>
      </c>
      <c r="T61" s="44">
        <f>SUM($D61:E61)</f>
        <v>5995544</v>
      </c>
      <c r="U61" s="44">
        <f>SUM($D61:F61)</f>
        <v>9484355</v>
      </c>
      <c r="V61" s="44">
        <f>SUM($D61:G61)</f>
        <v>12909616</v>
      </c>
      <c r="W61" s="44">
        <f>SUM($D61:H61)</f>
        <v>16607765</v>
      </c>
      <c r="X61" s="44">
        <f>SUM($D61:I61)</f>
        <v>20355924</v>
      </c>
      <c r="Y61" s="44">
        <f>SUM($D61:J61)</f>
        <v>24479243</v>
      </c>
      <c r="Z61" s="44">
        <f>SUM($D61:K61)</f>
        <v>28693068</v>
      </c>
      <c r="AA61" s="44">
        <f>SUM($D61:L61)</f>
        <v>32230283</v>
      </c>
      <c r="AB61" s="44">
        <f>SUM($D61:M61)</f>
        <v>35620092</v>
      </c>
      <c r="AC61" s="44">
        <f>SUM($D61:N61)</f>
        <v>38880092</v>
      </c>
      <c r="AD61" s="44">
        <f>SUM($D61:O61)</f>
        <v>41991409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7993E-D6A5-42D0-B0DB-03CFF15D1C9C}">
  <sheetPr>
    <tabColor theme="7" tint="-0.499984740745262"/>
  </sheetPr>
  <dimension ref="A1:DZ124"/>
  <sheetViews>
    <sheetView tabSelected="1" zoomScale="70" zoomScaleNormal="70" workbookViewId="0">
      <pane xSplit="2" ySplit="8" topLeftCell="CK18" activePane="bottomRight" state="frozen"/>
      <selection sqref="A1:XFD1048576"/>
      <selection pane="topRight" sqref="A1:XFD1048576"/>
      <selection pane="bottomLeft" sqref="A1:XFD1048576"/>
      <selection pane="bottomRight" activeCell="CM4" sqref="CM4:CT67"/>
    </sheetView>
  </sheetViews>
  <sheetFormatPr defaultColWidth="8.609375" defaultRowHeight="15"/>
  <cols>
    <col min="1" max="1" width="29.109375" customWidth="1"/>
    <col min="2" max="2" width="15.609375" customWidth="1"/>
    <col min="3" max="3" width="11.44140625" bestFit="1" customWidth="1"/>
    <col min="4" max="4" width="16.88671875" customWidth="1"/>
    <col min="5" max="5" width="10.44140625" bestFit="1" customWidth="1"/>
    <col min="6" max="6" width="8.609375" customWidth="1"/>
    <col min="7" max="7" width="14.88671875" customWidth="1"/>
    <col min="8" max="8" width="17.38671875" customWidth="1"/>
    <col min="9" max="9" width="10" customWidth="1"/>
    <col min="10" max="10" width="8.609375" customWidth="1"/>
    <col min="11" max="11" width="15" customWidth="1"/>
    <col min="12" max="12" width="16.44140625" customWidth="1"/>
    <col min="13" max="13" width="15" customWidth="1"/>
    <col min="14" max="14" width="13.38671875" customWidth="1"/>
    <col min="15" max="15" width="15.88671875" customWidth="1"/>
    <col min="16" max="16" width="20.109375" customWidth="1"/>
    <col min="17" max="17" width="14.38671875" customWidth="1"/>
    <col min="18" max="18" width="8.609375" customWidth="1"/>
    <col min="19" max="19" width="15.109375" customWidth="1"/>
    <col min="20" max="20" width="14" customWidth="1"/>
    <col min="21" max="21" width="14.44140625" customWidth="1"/>
    <col min="22" max="22" width="11.609375" customWidth="1"/>
    <col min="23" max="23" width="13.38671875" customWidth="1"/>
    <col min="24" max="24" width="16.109375" customWidth="1"/>
    <col min="25" max="25" width="14.44140625" customWidth="1"/>
    <col min="26" max="26" width="12.109375" customWidth="1"/>
    <col min="27" max="27" width="13.609375" customWidth="1"/>
    <col min="28" max="28" width="16.109375" customWidth="1"/>
    <col min="29" max="29" width="13.38671875" customWidth="1"/>
    <col min="30" max="30" width="11.609375" customWidth="1"/>
    <col min="31" max="31" width="15.109375" customWidth="1"/>
    <col min="32" max="32" width="15.88671875" customWidth="1"/>
    <col min="33" max="33" width="11" customWidth="1"/>
    <col min="34" max="34" width="12.609375" customWidth="1"/>
    <col min="35" max="35" width="14.88671875" customWidth="1"/>
    <col min="36" max="36" width="16.38671875" customWidth="1"/>
    <col min="37" max="37" width="13" customWidth="1"/>
    <col min="38" max="38" width="11.5546875" customWidth="1"/>
    <col min="39" max="39" width="14" customWidth="1"/>
    <col min="40" max="40" width="16.44140625" customWidth="1"/>
    <col min="41" max="41" width="16.38671875" customWidth="1"/>
    <col min="42" max="42" width="12.109375" customWidth="1"/>
    <col min="43" max="43" width="14.109375" customWidth="1"/>
    <col min="44" max="44" width="16.88671875" customWidth="1"/>
    <col min="45" max="45" width="12.609375" customWidth="1"/>
    <col min="46" max="46" width="12.38671875" customWidth="1"/>
    <col min="47" max="47" width="14.38671875" customWidth="1"/>
    <col min="48" max="48" width="17.88671875" customWidth="1"/>
    <col min="49" max="49" width="11" customWidth="1"/>
    <col min="50" max="50" width="8.609375" customWidth="1"/>
    <col min="51" max="51" width="14.44140625" customWidth="1"/>
    <col min="52" max="52" width="16.609375" customWidth="1"/>
    <col min="53" max="53" width="16.109375" customWidth="1"/>
    <col min="54" max="54" width="14.609375" customWidth="1"/>
    <col min="55" max="55" width="15.88671875" customWidth="1"/>
    <col min="56" max="56" width="17.88671875" customWidth="1"/>
    <col min="57" max="57" width="11.609375" bestFit="1" customWidth="1"/>
    <col min="58" max="58" width="8.609375" customWidth="1"/>
    <col min="59" max="59" width="16.38671875" customWidth="1"/>
    <col min="60" max="60" width="18.44140625" customWidth="1"/>
    <col min="61" max="61" width="11.609375" customWidth="1"/>
    <col min="62" max="62" width="11.38671875" customWidth="1"/>
    <col min="63" max="63" width="15.38671875" customWidth="1"/>
    <col min="64" max="64" width="15.609375" customWidth="1"/>
    <col min="65" max="65" width="11.609375" bestFit="1" customWidth="1"/>
    <col min="66" max="66" width="8.609375" customWidth="1"/>
    <col min="67" max="67" width="14.609375" customWidth="1"/>
    <col min="68" max="68" width="15.38671875" bestFit="1" customWidth="1"/>
    <col min="69" max="69" width="13.44140625" customWidth="1"/>
    <col min="70" max="70" width="11.38671875" customWidth="1"/>
    <col min="71" max="71" width="12.88671875" customWidth="1"/>
    <col min="72" max="72" width="15.609375" customWidth="1"/>
    <col min="73" max="73" width="15.38671875" customWidth="1"/>
    <col min="74" max="74" width="8.609375" customWidth="1"/>
    <col min="75" max="75" width="11.609375" bestFit="1" customWidth="1"/>
    <col min="76" max="76" width="15.38671875" customWidth="1"/>
    <col min="77" max="77" width="12.44140625" bestFit="1" customWidth="1"/>
    <col min="78" max="78" width="10.38671875" bestFit="1" customWidth="1"/>
    <col min="79" max="79" width="12.609375" bestFit="1" customWidth="1"/>
    <col min="80" max="80" width="16.38671875" bestFit="1" customWidth="1"/>
    <col min="81" max="81" width="11.609375" bestFit="1" customWidth="1"/>
    <col min="82" max="82" width="8.609375" customWidth="1"/>
    <col min="83" max="83" width="13" customWidth="1"/>
    <col min="84" max="84" width="12.609375" bestFit="1" customWidth="1"/>
    <col min="85" max="85" width="10.5546875" bestFit="1" customWidth="1"/>
    <col min="86" max="86" width="10.38671875" bestFit="1" customWidth="1"/>
    <col min="87" max="87" width="12.88671875" bestFit="1" customWidth="1"/>
    <col min="88" max="88" width="14.38671875" bestFit="1" customWidth="1"/>
    <col min="89" max="89" width="13.38671875" bestFit="1" customWidth="1"/>
    <col min="90" max="90" width="8.609375" customWidth="1"/>
    <col min="91" max="91" width="11.609375" bestFit="1" customWidth="1"/>
    <col min="92" max="92" width="11.609375" customWidth="1"/>
    <col min="93" max="93" width="12.109375" bestFit="1" customWidth="1"/>
    <col min="94" max="94" width="10.38671875" bestFit="1" customWidth="1"/>
    <col min="95" max="95" width="12.609375" bestFit="1" customWidth="1"/>
    <col min="96" max="96" width="13.5546875" customWidth="1"/>
    <col min="97" max="97" width="13.38671875" bestFit="1" customWidth="1"/>
    <col min="98" max="98" width="9.5546875" bestFit="1" customWidth="1"/>
    <col min="100" max="100" width="8.88671875" customWidth="1"/>
    <col min="101" max="101" width="36.38671875" customWidth="1"/>
    <col min="102" max="102" width="14.38671875" customWidth="1"/>
    <col min="103" max="103" width="8.88671875" customWidth="1"/>
    <col min="104" max="115" width="9" customWidth="1"/>
    <col min="116" max="117" width="1.44140625" customWidth="1"/>
    <col min="118" max="129" width="9" customWidth="1"/>
  </cols>
  <sheetData>
    <row r="1" spans="1:130">
      <c r="A1" s="6" t="s">
        <v>79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2020 - 2021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2020</v>
      </c>
      <c r="DA7" s="69">
        <f t="shared" ref="DA7:DK7" si="0">+CZ7</f>
        <v>2020</v>
      </c>
      <c r="DB7" s="69">
        <f t="shared" si="0"/>
        <v>2020</v>
      </c>
      <c r="DC7" s="69">
        <f t="shared" si="0"/>
        <v>2020</v>
      </c>
      <c r="DD7" s="69">
        <f t="shared" si="0"/>
        <v>2020</v>
      </c>
      <c r="DE7" s="69">
        <f t="shared" si="0"/>
        <v>2020</v>
      </c>
      <c r="DF7" s="69">
        <f t="shared" si="0"/>
        <v>2020</v>
      </c>
      <c r="DG7" s="69">
        <f t="shared" si="0"/>
        <v>2020</v>
      </c>
      <c r="DH7" s="69">
        <f t="shared" si="0"/>
        <v>2020</v>
      </c>
      <c r="DI7" s="69">
        <f t="shared" si="0"/>
        <v>2020</v>
      </c>
      <c r="DJ7" s="69">
        <f t="shared" si="0"/>
        <v>2020</v>
      </c>
      <c r="DK7" s="69">
        <f t="shared" si="0"/>
        <v>2020</v>
      </c>
      <c r="DL7" s="69"/>
      <c r="DM7" s="69"/>
      <c r="DN7" s="69">
        <f>+$D$8</f>
        <v>2021</v>
      </c>
      <c r="DO7" s="69">
        <f t="shared" ref="DO7:DY7" si="1">+DN7</f>
        <v>2021</v>
      </c>
      <c r="DP7" s="69">
        <f t="shared" si="1"/>
        <v>2021</v>
      </c>
      <c r="DQ7" s="69">
        <f t="shared" si="1"/>
        <v>2021</v>
      </c>
      <c r="DR7" s="69">
        <f t="shared" si="1"/>
        <v>2021</v>
      </c>
      <c r="DS7" s="69">
        <f t="shared" si="1"/>
        <v>2021</v>
      </c>
      <c r="DT7" s="69">
        <f t="shared" si="1"/>
        <v>2021</v>
      </c>
      <c r="DU7" s="69">
        <f t="shared" si="1"/>
        <v>2021</v>
      </c>
      <c r="DV7" s="69">
        <f t="shared" si="1"/>
        <v>2021</v>
      </c>
      <c r="DW7" s="69">
        <f t="shared" si="1"/>
        <v>2021</v>
      </c>
      <c r="DX7" s="69">
        <f t="shared" si="1"/>
        <v>2021</v>
      </c>
      <c r="DY7" s="69">
        <f t="shared" si="1"/>
        <v>2021</v>
      </c>
    </row>
    <row r="8" spans="1:130" ht="18" thickBot="1">
      <c r="A8" s="16" t="s">
        <v>21</v>
      </c>
      <c r="B8" s="17" t="s">
        <v>33</v>
      </c>
      <c r="C8" s="20">
        <v>2020</v>
      </c>
      <c r="D8" s="21">
        <v>2021</v>
      </c>
      <c r="E8" s="22" t="s">
        <v>3</v>
      </c>
      <c r="F8" s="23" t="s">
        <v>4</v>
      </c>
      <c r="G8" s="20">
        <f>+$C$8</f>
        <v>2020</v>
      </c>
      <c r="H8" s="21">
        <f>+$D$8</f>
        <v>2021</v>
      </c>
      <c r="I8" s="22" t="s">
        <v>3</v>
      </c>
      <c r="J8" s="23" t="s">
        <v>4</v>
      </c>
      <c r="K8" s="20">
        <f>+$C$8</f>
        <v>2020</v>
      </c>
      <c r="L8" s="21">
        <f>+$D$8</f>
        <v>2021</v>
      </c>
      <c r="M8" s="22" t="s">
        <v>3</v>
      </c>
      <c r="N8" s="23" t="s">
        <v>4</v>
      </c>
      <c r="O8" s="20">
        <f>+$C$8</f>
        <v>2020</v>
      </c>
      <c r="P8" s="21">
        <f>+$D$8</f>
        <v>2021</v>
      </c>
      <c r="Q8" s="22" t="s">
        <v>3</v>
      </c>
      <c r="R8" s="23" t="s">
        <v>4</v>
      </c>
      <c r="S8" s="20">
        <f>+$C$8</f>
        <v>2020</v>
      </c>
      <c r="T8" s="21">
        <f>+$D$8</f>
        <v>2021</v>
      </c>
      <c r="U8" s="22" t="s">
        <v>3</v>
      </c>
      <c r="V8" s="23" t="s">
        <v>4</v>
      </c>
      <c r="W8" s="20">
        <f>+$C$8</f>
        <v>2020</v>
      </c>
      <c r="X8" s="21">
        <f>+$D$8</f>
        <v>2021</v>
      </c>
      <c r="Y8" s="22" t="s">
        <v>3</v>
      </c>
      <c r="Z8" s="23" t="s">
        <v>4</v>
      </c>
      <c r="AA8" s="20">
        <f>+$C$8</f>
        <v>2020</v>
      </c>
      <c r="AB8" s="21">
        <f>+$D$8</f>
        <v>2021</v>
      </c>
      <c r="AC8" s="22" t="s">
        <v>3</v>
      </c>
      <c r="AD8" s="23" t="s">
        <v>4</v>
      </c>
      <c r="AE8" s="20">
        <f>+$C$8</f>
        <v>2020</v>
      </c>
      <c r="AF8" s="21">
        <f>+$D$8</f>
        <v>2021</v>
      </c>
      <c r="AG8" s="22" t="s">
        <v>3</v>
      </c>
      <c r="AH8" s="23" t="s">
        <v>4</v>
      </c>
      <c r="AI8" s="20">
        <f>+$C$8</f>
        <v>2020</v>
      </c>
      <c r="AJ8" s="21">
        <f>+$D$8</f>
        <v>2021</v>
      </c>
      <c r="AK8" s="22" t="s">
        <v>3</v>
      </c>
      <c r="AL8" s="23" t="s">
        <v>4</v>
      </c>
      <c r="AM8" s="20">
        <f>+$C$8</f>
        <v>2020</v>
      </c>
      <c r="AN8" s="21">
        <f>+$D$8</f>
        <v>2021</v>
      </c>
      <c r="AO8" s="22" t="s">
        <v>3</v>
      </c>
      <c r="AP8" s="23" t="s">
        <v>4</v>
      </c>
      <c r="AQ8" s="20">
        <f>+$C$8</f>
        <v>2020</v>
      </c>
      <c r="AR8" s="21">
        <f>+$D$8</f>
        <v>2021</v>
      </c>
      <c r="AS8" s="22" t="s">
        <v>3</v>
      </c>
      <c r="AT8" s="23" t="s">
        <v>4</v>
      </c>
      <c r="AU8" s="20">
        <f>+$C$8</f>
        <v>2020</v>
      </c>
      <c r="AV8" s="21">
        <f>+$D$8</f>
        <v>2021</v>
      </c>
      <c r="AW8" s="22" t="s">
        <v>3</v>
      </c>
      <c r="AX8" s="23" t="s">
        <v>4</v>
      </c>
      <c r="AY8" s="20">
        <f>+$C$8</f>
        <v>2020</v>
      </c>
      <c r="AZ8" s="21">
        <f>+$D$8</f>
        <v>2021</v>
      </c>
      <c r="BA8" s="22" t="s">
        <v>3</v>
      </c>
      <c r="BB8" s="23" t="s">
        <v>4</v>
      </c>
      <c r="BC8" s="20">
        <f>+$C$8</f>
        <v>2020</v>
      </c>
      <c r="BD8" s="21">
        <f>+$D$8</f>
        <v>2021</v>
      </c>
      <c r="BE8" s="22" t="s">
        <v>3</v>
      </c>
      <c r="BF8" s="23" t="s">
        <v>4</v>
      </c>
      <c r="BG8" s="20">
        <f>+$C$8</f>
        <v>2020</v>
      </c>
      <c r="BH8" s="21">
        <f>+$D$8</f>
        <v>2021</v>
      </c>
      <c r="BI8" s="22" t="s">
        <v>3</v>
      </c>
      <c r="BJ8" s="23" t="s">
        <v>4</v>
      </c>
      <c r="BK8" s="20">
        <f>+$C$8</f>
        <v>2020</v>
      </c>
      <c r="BL8" s="21">
        <f>+$D$8</f>
        <v>2021</v>
      </c>
      <c r="BM8" s="22" t="s">
        <v>3</v>
      </c>
      <c r="BN8" s="23" t="s">
        <v>4</v>
      </c>
      <c r="BO8" s="20">
        <f>+$C$8</f>
        <v>2020</v>
      </c>
      <c r="BP8" s="21">
        <f>+$D$8</f>
        <v>2021</v>
      </c>
      <c r="BQ8" s="22" t="s">
        <v>3</v>
      </c>
      <c r="BR8" s="23" t="s">
        <v>4</v>
      </c>
      <c r="BS8" s="20">
        <f>+$C$8</f>
        <v>2020</v>
      </c>
      <c r="BT8" s="21">
        <f>+$D$8</f>
        <v>2021</v>
      </c>
      <c r="BU8" s="22" t="s">
        <v>3</v>
      </c>
      <c r="BV8" s="23" t="s">
        <v>4</v>
      </c>
      <c r="BW8" s="20">
        <f>+$C$8</f>
        <v>2020</v>
      </c>
      <c r="BX8" s="21">
        <f>+$D$8</f>
        <v>2021</v>
      </c>
      <c r="BY8" s="22" t="s">
        <v>3</v>
      </c>
      <c r="BZ8" s="23" t="s">
        <v>4</v>
      </c>
      <c r="CA8" s="20">
        <f>+$C$8</f>
        <v>2020</v>
      </c>
      <c r="CB8" s="21">
        <f>+$D$8</f>
        <v>2021</v>
      </c>
      <c r="CC8" s="22" t="s">
        <v>3</v>
      </c>
      <c r="CD8" s="23" t="s">
        <v>4</v>
      </c>
      <c r="CE8" s="20">
        <f>+$C$8</f>
        <v>2020</v>
      </c>
      <c r="CF8" s="93">
        <f>+$D$8</f>
        <v>2021</v>
      </c>
      <c r="CG8" s="22" t="s">
        <v>3</v>
      </c>
      <c r="CH8" s="23" t="s">
        <v>4</v>
      </c>
      <c r="CI8" s="20">
        <f>+$C$8</f>
        <v>2020</v>
      </c>
      <c r="CJ8" s="21">
        <f>+$D$8</f>
        <v>2021</v>
      </c>
      <c r="CK8" s="22" t="s">
        <v>3</v>
      </c>
      <c r="CL8" s="23" t="s">
        <v>4</v>
      </c>
      <c r="CM8" s="20">
        <f>+$C$8</f>
        <v>2020</v>
      </c>
      <c r="CN8" s="21">
        <f>+$D$8</f>
        <v>2021</v>
      </c>
      <c r="CO8" s="22" t="s">
        <v>3</v>
      </c>
      <c r="CP8" s="23" t="s">
        <v>4</v>
      </c>
      <c r="CQ8" s="20">
        <f>+$C$8</f>
        <v>2020</v>
      </c>
      <c r="CR8" s="21">
        <f>+$D$8</f>
        <v>2021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340676</v>
      </c>
      <c r="D9" s="73">
        <f ca="1">OFFSET(CZ9,0,14,1,1)</f>
        <v>118365</v>
      </c>
      <c r="E9" s="18">
        <f ca="1">SUM(D9-C9)</f>
        <v>-222311</v>
      </c>
      <c r="F9" s="19">
        <f ca="1">IF(E9=0,0,IF(C9=0,1,E9/C9))</f>
        <v>-0.65255844262583806</v>
      </c>
      <c r="G9" s="18">
        <f>SUMIF($C$6:F$6,G$5,$C9:F9)</f>
        <v>340676</v>
      </c>
      <c r="H9" s="73">
        <f ca="1">SUMIF($C$6:G$6,H$5,$C9:G9)</f>
        <v>118365</v>
      </c>
      <c r="I9" s="18">
        <f ca="1">SUM(H9-G9)</f>
        <v>-222311</v>
      </c>
      <c r="J9" s="19">
        <f ca="1">IF(I9=0,0,IF(G9=0,1,I9/G9))</f>
        <v>-0.65255844262583806</v>
      </c>
      <c r="K9" s="18">
        <f>+DA9</f>
        <v>337545</v>
      </c>
      <c r="L9" s="73">
        <f ca="1">OFFSET(DA9,0,14,1,1)</f>
        <v>111529</v>
      </c>
      <c r="M9" s="18">
        <f ca="1">SUM(L9-K9)</f>
        <v>-226016</v>
      </c>
      <c r="N9" s="19">
        <f ca="1">IF(M9=0,0,IF(K9=0,1,M9/K9))</f>
        <v>-0.66958775866921449</v>
      </c>
      <c r="O9" s="18">
        <f>SUMIF($C$6:N$6,O$5,$C9:N9)</f>
        <v>678221</v>
      </c>
      <c r="P9" s="73">
        <f ca="1">SUMIF($C$6:O$6,P$5,$C9:O9)</f>
        <v>229894</v>
      </c>
      <c r="Q9" s="18">
        <f ca="1">SUM(P9-O9)</f>
        <v>-448327</v>
      </c>
      <c r="R9" s="19">
        <f ca="1">IF(Q9=0,0,IF(O9=0,1,Q9/O9))</f>
        <v>-0.66103379281974461</v>
      </c>
      <c r="S9" s="18">
        <f>+DB9</f>
        <v>232617</v>
      </c>
      <c r="T9" s="73">
        <f ca="1">OFFSET(DB9,0,14,1,1)</f>
        <v>138284</v>
      </c>
      <c r="U9" s="18">
        <f ca="1">SUM(T9-S9)</f>
        <v>-94333</v>
      </c>
      <c r="V9" s="19">
        <f ca="1">IF(U9=0,0,IF(S9=0,1,U9/S9))</f>
        <v>-0.40552926054415628</v>
      </c>
      <c r="W9" s="18">
        <f>SUMIF($C$6:V$6,W$5,$C9:V9)</f>
        <v>910838</v>
      </c>
      <c r="X9" s="73">
        <f ca="1">SUMIF($C$6:W$6,X$5,$C9:W9)</f>
        <v>368178</v>
      </c>
      <c r="Y9" s="18">
        <f ca="1">SUM(X9-W9)</f>
        <v>-542660</v>
      </c>
      <c r="Z9" s="19">
        <f ca="1">IF(Y9=0,0,IF(W9=0,1,Y9/W9))</f>
        <v>-0.59578102802035049</v>
      </c>
      <c r="AA9" s="18">
        <f>+DC9</f>
        <v>52060</v>
      </c>
      <c r="AB9" s="73">
        <f ca="1">OFFSET(DC9,0,14,1,1)</f>
        <v>135881</v>
      </c>
      <c r="AC9" s="18">
        <f ca="1">SUM(AB9-AA9)</f>
        <v>83821</v>
      </c>
      <c r="AD9" s="19">
        <f ca="1">IF(AC9=0,0,IF(AA9=0,1,AC9/AA9))</f>
        <v>1.6100845178640031</v>
      </c>
      <c r="AE9" s="18">
        <f>SUMIF($C$6:AD$6,AE$5,$C9:AD9)</f>
        <v>962898</v>
      </c>
      <c r="AF9" s="73">
        <f ca="1">SUMIF($C$6:AE$6,AF$5,$C9:AE9)</f>
        <v>504059</v>
      </c>
      <c r="AG9" s="18">
        <f ca="1">SUM(AF9-AE9)</f>
        <v>-458839</v>
      </c>
      <c r="AH9" s="19">
        <f ca="1">IF(AG9=0,0,IF(AE9=0,1,AG9/AE9))</f>
        <v>-0.47651880053754397</v>
      </c>
      <c r="AI9" s="18">
        <f>+DD9</f>
        <v>67555</v>
      </c>
      <c r="AJ9" s="73">
        <f ca="1">OFFSET(DD9,0,14,1,1)</f>
        <v>134514</v>
      </c>
      <c r="AK9" s="18">
        <f ca="1">SUM(AJ9-AI9)</f>
        <v>66959</v>
      </c>
      <c r="AL9" s="19">
        <f ca="1">IF(AK9=0,0,IF(AI9=0,1,AK9/AI9))</f>
        <v>0.99117755902597882</v>
      </c>
      <c r="AM9" s="18">
        <f>SUMIF($C$6:AL$6,AM$5,$C9:AL9)</f>
        <v>1030453</v>
      </c>
      <c r="AN9" s="73">
        <f ca="1">SUMIF($C$6:AM$6,AN$5,$C9:AM9)</f>
        <v>638573</v>
      </c>
      <c r="AO9" s="18">
        <f ca="1">SUM(AN9-AM9)</f>
        <v>-391880</v>
      </c>
      <c r="AP9" s="19">
        <f ca="1">IF(AO9=0,0,IF(AM9=0,1,AO9/AM9))</f>
        <v>-0.38029876180670052</v>
      </c>
      <c r="AQ9" s="18">
        <f>+DE9</f>
        <v>112150</v>
      </c>
      <c r="AR9" s="73">
        <f ca="1">OFFSET(DE9,0,14,1,1)</f>
        <v>145960</v>
      </c>
      <c r="AS9" s="18">
        <f ca="1">SUM(AR9-AQ9)</f>
        <v>33810</v>
      </c>
      <c r="AT9" s="19">
        <f ca="1">IF(AS9=0,0,IF(AQ9=0,1,AS9/AQ9))</f>
        <v>0.30147124386981722</v>
      </c>
      <c r="AU9" s="18">
        <f>SUMIF($C$6:AT$6,AU$5,$C9:AT9)</f>
        <v>1142603</v>
      </c>
      <c r="AV9" s="73">
        <f ca="1">SUMIF($C$6:AU$6,AV$5,$C9:AU9)</f>
        <v>784533</v>
      </c>
      <c r="AW9" s="18">
        <f ca="1">SUM(AV9-AU9)</f>
        <v>-358070</v>
      </c>
      <c r="AX9" s="19">
        <f ca="1">IF(AW9=0,0,IF(AU9=0,1,AW9/AU9))</f>
        <v>-0.3133809380861069</v>
      </c>
      <c r="AY9" s="18">
        <f>+DF9</f>
        <v>119922</v>
      </c>
      <c r="AZ9" s="73">
        <f ca="1">OFFSET(DF9,0,14,1,1)</f>
        <v>144364</v>
      </c>
      <c r="BA9" s="18">
        <f ca="1">SUM(AZ9-AY9)</f>
        <v>24442</v>
      </c>
      <c r="BB9" s="19">
        <f ca="1">IF(BA9=0,0,IF(AY9=0,1,BA9/AY9))</f>
        <v>0.20381581361218126</v>
      </c>
      <c r="BC9" s="18">
        <f>SUMIF($C$6:BB$6,BC$5,$C9:BB9)</f>
        <v>1262525</v>
      </c>
      <c r="BD9" s="73">
        <f ca="1">SUMIF($C$6:BC$6,BD$5,$C9:BC9)</f>
        <v>928897</v>
      </c>
      <c r="BE9" s="18">
        <f ca="1">SUM(BD9-BC9)</f>
        <v>-333628</v>
      </c>
      <c r="BF9" s="19">
        <f ca="1">IF(BE9=0,0,IF(BC9=0,1,BE9/BC9))</f>
        <v>-0.26425456921645119</v>
      </c>
      <c r="BG9" s="18">
        <f>+DG9</f>
        <v>118944</v>
      </c>
      <c r="BH9" s="73">
        <f ca="1">OFFSET(DG9,0,14,1,1)</f>
        <v>163403</v>
      </c>
      <c r="BI9" s="18">
        <f ca="1">SUM(BH9-BG9)</f>
        <v>44459</v>
      </c>
      <c r="BJ9" s="19">
        <f ca="1">IF(BI9=0,0,IF(BG9=0,1,BI9/BG9))</f>
        <v>0.37378093892924402</v>
      </c>
      <c r="BK9" s="18">
        <f>SUMIF($C$6:BJ$6,BK$5,$C9:BJ9)</f>
        <v>1381469</v>
      </c>
      <c r="BL9" s="73">
        <f ca="1">SUMIF($C$6:BK$6,BL$5,$C9:BK9)</f>
        <v>1092300</v>
      </c>
      <c r="BM9" s="18">
        <f ca="1">SUM(BL9-BK9)</f>
        <v>-289169</v>
      </c>
      <c r="BN9" s="19">
        <f ca="1">IF(BM9=0,0,IF(BK9=0,1,BM9/BK9))</f>
        <v>-0.20931993407018182</v>
      </c>
      <c r="BO9" s="18">
        <f>+DH9</f>
        <v>119855</v>
      </c>
      <c r="BP9" s="73">
        <f ca="1">OFFSET(DH9,0,14,1,1)</f>
        <v>170602</v>
      </c>
      <c r="BQ9" s="18">
        <f ca="1">SUM(BP9-BO9)</f>
        <v>50747</v>
      </c>
      <c r="BR9" s="19">
        <f ca="1">IF(BQ9=0,0,IF(BO9=0,1,BQ9/BO9))</f>
        <v>0.42340327896207919</v>
      </c>
      <c r="BS9" s="18">
        <f>SUMIF($C$6:BR$6,BS$5,$C9:BR9)</f>
        <v>1501324</v>
      </c>
      <c r="BT9" s="73">
        <f ca="1">SUMIF($C$6:BS$6,BT$5,$C9:BS9)</f>
        <v>1262902</v>
      </c>
      <c r="BU9" s="18">
        <f ca="1">SUM(BT9-BS9)</f>
        <v>-238422</v>
      </c>
      <c r="BV9" s="19">
        <f ca="1">IF(BU9=0,0,IF(BS9=0,1,BU9/BS9))</f>
        <v>-0.1588078256259142</v>
      </c>
      <c r="BW9" s="18">
        <f>+DI9</f>
        <v>128953</v>
      </c>
      <c r="BX9" s="73">
        <f ca="1">OFFSET(DI9,0,14,1,1)</f>
        <v>168242</v>
      </c>
      <c r="BY9" s="18">
        <f ca="1">SUM(BX9-BW9)</f>
        <v>39289</v>
      </c>
      <c r="BZ9" s="19">
        <f ca="1">IF(BY9=0,0,IF(BW9=0,1,BY9/BW9))</f>
        <v>0.30467689778446411</v>
      </c>
      <c r="CA9" s="18">
        <f>SUMIF($C$6:BZ$6,CA$5,$C9:BZ9)</f>
        <v>1630277</v>
      </c>
      <c r="CB9" s="73">
        <f ca="1">SUMIF($C$6:CA$6,CB$5,$C9:CA9)</f>
        <v>1431144</v>
      </c>
      <c r="CC9" s="18">
        <f ca="1">SUM(CB9-CA9)</f>
        <v>-199133</v>
      </c>
      <c r="CD9" s="19">
        <f ca="1">IF(CC9=0,0,IF(CA9=0,1,CC9/CA9))</f>
        <v>-0.12214672721261478</v>
      </c>
      <c r="CE9" s="18">
        <f>+DJ9</f>
        <v>115592</v>
      </c>
      <c r="CF9" s="73">
        <f ca="1">OFFSET(DJ9,0,14,1,1)</f>
        <v>185682</v>
      </c>
      <c r="CG9" s="18">
        <f ca="1">SUM(CF9-CE9)</f>
        <v>70090</v>
      </c>
      <c r="CH9" s="19">
        <f ca="1">IF(CG9=0,0,IF(CE9=0,1,CG9/CE9))</f>
        <v>0.60635684130389644</v>
      </c>
      <c r="CI9" s="18">
        <f>SUMIF($C$6:CH$6,CI$5,$C9:CH9)</f>
        <v>1745869</v>
      </c>
      <c r="CJ9" s="73">
        <f ca="1">SUMIF($C$6:CI$6,CJ$5,$C9:CI9)</f>
        <v>1616826</v>
      </c>
      <c r="CK9" s="18">
        <f ca="1">SUM(CJ9-CI9)</f>
        <v>-129043</v>
      </c>
      <c r="CL9" s="19">
        <f ca="1">IF(CK9=0,0,IF(CI9=0,1,CK9/CI9))</f>
        <v>-7.3913334849292814E-2</v>
      </c>
      <c r="CM9" s="18">
        <f>+DK9</f>
        <v>110139</v>
      </c>
      <c r="CN9" s="73">
        <f ca="1">OFFSET(DK9,0,14,1,1)</f>
        <v>196838</v>
      </c>
      <c r="CO9" s="18">
        <f ca="1">SUM(CN9-CM9)</f>
        <v>86699</v>
      </c>
      <c r="CP9" s="19">
        <f ca="1">IF(CO9=0,0,IF(CM9=0,1,CO9/CM9))</f>
        <v>0.78717802050136643</v>
      </c>
      <c r="CQ9" s="18">
        <f>SUMIF($C$6:CP$6,CQ$5,$C9:CP9)</f>
        <v>1856008</v>
      </c>
      <c r="CR9" s="73">
        <f ca="1">SUMIF($C$6:CQ$6,CR$5,$C9:CQ9)</f>
        <v>1813664</v>
      </c>
      <c r="CS9" s="18">
        <f ca="1">SUM(CR9-CQ9)</f>
        <v>-42344</v>
      </c>
      <c r="CT9" s="19">
        <f ca="1">IF(CS9=0,0,IF(CQ9=0,1,CS9/CQ9))</f>
        <v>-2.2814556833806753E-2</v>
      </c>
      <c r="CW9" t="s">
        <v>5</v>
      </c>
      <c r="CX9" t="s">
        <v>6</v>
      </c>
      <c r="CZ9" s="74">
        <f>SUMIF(AMB!$A$93:$A$108,'2020-2021'!CZ$7,AMB!D$93:D$108)</f>
        <v>340676</v>
      </c>
      <c r="DA9" s="74">
        <f>SUMIF(AMB!$A$93:$A$108,'2020-2021'!DA$7,AMB!E$93:E$108)</f>
        <v>337545</v>
      </c>
      <c r="DB9" s="74">
        <f>SUMIF(AMB!$A$93:$A$108,'2020-2021'!DB$7,AMB!F$93:F$108)</f>
        <v>232617</v>
      </c>
      <c r="DC9" s="74">
        <f>SUMIF(AMB!$A$93:$A$108,'2020-2021'!DC$7,AMB!G$93:G$108)</f>
        <v>52060</v>
      </c>
      <c r="DD9" s="74">
        <f>SUMIF(AMB!$A$93:$A$108,'2020-2021'!DD$7,AMB!H$93:H$108)</f>
        <v>67555</v>
      </c>
      <c r="DE9" s="74">
        <f>SUMIF(AMB!$A$93:$A$108,'2020-2021'!DE$7,AMB!I$93:I$108)</f>
        <v>112150</v>
      </c>
      <c r="DF9" s="74">
        <f>SUMIF(AMB!$A$93:$A$108,'2020-2021'!DF$7,AMB!J$93:J$108)</f>
        <v>119922</v>
      </c>
      <c r="DG9" s="74">
        <f>SUMIF(AMB!$A$93:$A$108,'2020-2021'!DG$7,AMB!K$93:K$108)</f>
        <v>118944</v>
      </c>
      <c r="DH9" s="74">
        <f>SUMIF(AMB!$A$93:$A$108,'2020-2021'!DH$7,AMB!L$93:L$108)</f>
        <v>119855</v>
      </c>
      <c r="DI9" s="74">
        <f>SUMIF(AMB!$A$93:$A$108,'2020-2021'!DI$7,AMB!M$93:M$108)</f>
        <v>128953</v>
      </c>
      <c r="DJ9" s="74">
        <f>SUMIF(AMB!$A$93:$A$108,'2020-2021'!DJ$7,AMB!N$93:N$108)</f>
        <v>115592</v>
      </c>
      <c r="DK9" s="74">
        <f>SUMIF(AMB!$A$93:$A$108,'2020-2021'!DK$7,AMB!O$93:O$108)</f>
        <v>110139</v>
      </c>
      <c r="DN9" s="74">
        <f>SUMIF(AMB!$A$93:$A$108,'2020-2021'!DN$7,AMB!D$93:D$108)</f>
        <v>118365</v>
      </c>
      <c r="DO9" s="74">
        <f>SUMIF(AMB!$A$93:$A$108,'2020-2021'!DO$7,AMB!E$93:E$108)</f>
        <v>111529</v>
      </c>
      <c r="DP9" s="74">
        <f>SUMIF(AMB!$A$93:$A$108,'2020-2021'!DP$7,AMB!F$93:F$108)</f>
        <v>138284</v>
      </c>
      <c r="DQ9" s="74">
        <f>SUMIF(AMB!$A$93:$A$108,'2020-2021'!DQ$7,AMB!G$93:G$108)</f>
        <v>135881</v>
      </c>
      <c r="DR9" s="74">
        <f>SUMIF(AMB!$A$93:$A$108,'2020-2021'!DR$7,AMB!H$93:H$108)</f>
        <v>134514</v>
      </c>
      <c r="DS9" s="74">
        <f>SUMIF(AMB!$A$93:$A$108,'2020-2021'!DS$7,AMB!I$93:I$108)</f>
        <v>145960</v>
      </c>
      <c r="DT9" s="74">
        <f>SUMIF(AMB!$A$93:$A$108,'2020-2021'!DT$7,AMB!J$93:J$108)</f>
        <v>144364</v>
      </c>
      <c r="DU9" s="74">
        <f>SUMIF(AMB!$A$93:$A$108,'2020-2021'!DU$7,AMB!K$93:K$108)</f>
        <v>163403</v>
      </c>
      <c r="DV9" s="74">
        <f>SUMIF(AMB!$A$93:$A$108,'2020-2021'!DV$7,AMB!L$93:L$108)</f>
        <v>170602</v>
      </c>
      <c r="DW9" s="74">
        <f>SUMIF(AMB!$A$93:$A$108,'2020-2021'!DW$7,AMB!M$93:M$108)</f>
        <v>168242</v>
      </c>
      <c r="DX9" s="74">
        <f>SUMIF(AMB!$A$93:$A$108,'2020-2021'!DX$7,AMB!N$93:N$108)</f>
        <v>185682</v>
      </c>
      <c r="DY9" s="74">
        <f>SUMIF(AMB!$A$93:$A$108,'2020-2021'!DY$7,AMB!O$93:O$108)</f>
        <v>196838</v>
      </c>
    </row>
    <row r="10" spans="1:130">
      <c r="A10" s="84" t="str">
        <f>+CW11</f>
        <v>Ambassador Bridge</v>
      </c>
      <c r="B10" s="26" t="s">
        <v>7</v>
      </c>
      <c r="C10" s="18">
        <f>+CZ10</f>
        <v>203470</v>
      </c>
      <c r="D10" s="73">
        <f ca="1">OFFSET(CZ10,0,14,1,1)</f>
        <v>191602</v>
      </c>
      <c r="E10" s="18">
        <f ca="1">SUM(D10-C10)</f>
        <v>-11868</v>
      </c>
      <c r="F10" s="19">
        <f ca="1">IF(E10=0,0,IF(C10=0,1,E10/C10))</f>
        <v>-5.8328009043102175E-2</v>
      </c>
      <c r="G10" s="18">
        <f>SUMIF($C$6:F$6,G$5,$C10:F10)</f>
        <v>203470</v>
      </c>
      <c r="H10" s="73">
        <f ca="1">SUMIF($C$6:G$6,H$5,$C10:G10)</f>
        <v>191602</v>
      </c>
      <c r="I10" s="18">
        <f ca="1">SUM(H10-G10)</f>
        <v>-11868</v>
      </c>
      <c r="J10" s="19">
        <f ca="1">IF(I10=0,0,IF(G10=0,1,I10/G10))</f>
        <v>-5.8328009043102175E-2</v>
      </c>
      <c r="K10" s="18">
        <f>+DA10</f>
        <v>206327</v>
      </c>
      <c r="L10" s="73">
        <f ca="1">OFFSET(DA10,0,14,1,1)</f>
        <v>179923</v>
      </c>
      <c r="M10" s="18">
        <f ca="1">SUM(L10-K10)</f>
        <v>-26404</v>
      </c>
      <c r="N10" s="19">
        <f ca="1">IF(M10=0,0,IF(K10=0,1,M10/K10))</f>
        <v>-0.12797161786872294</v>
      </c>
      <c r="O10" s="18">
        <f>SUMIF($C$6:N$6,O$5,$C10:N10)</f>
        <v>409797</v>
      </c>
      <c r="P10" s="73">
        <f ca="1">SUMIF($C$6:O$6,P$5,$C10:O10)</f>
        <v>371525</v>
      </c>
      <c r="Q10" s="18">
        <f ca="1">SUM(P10-O10)</f>
        <v>-38272</v>
      </c>
      <c r="R10" s="19">
        <f ca="1">IF(Q10=0,0,IF(O10=0,1,Q10/O10))</f>
        <v>-9.3392582180933492E-2</v>
      </c>
      <c r="S10" s="18">
        <f>+DB10</f>
        <v>193020</v>
      </c>
      <c r="T10" s="73">
        <f ca="1">OFFSET(DB10,0,14,1,1)</f>
        <v>218016</v>
      </c>
      <c r="U10" s="18">
        <f ca="1">SUM(T10-S10)</f>
        <v>24996</v>
      </c>
      <c r="V10" s="19">
        <f ca="1">IF(U10=0,0,IF(S10=0,1,U10/S10))</f>
        <v>0.12949953372707493</v>
      </c>
      <c r="W10" s="18">
        <f>SUMIF($C$6:V$6,W$5,$C10:V10)</f>
        <v>602817</v>
      </c>
      <c r="X10" s="73">
        <f ca="1">SUMIF($C$6:W$6,X$5,$C10:W10)</f>
        <v>589541</v>
      </c>
      <c r="Y10" s="18">
        <f ca="1">SUM(X10-W10)</f>
        <v>-13276</v>
      </c>
      <c r="Z10" s="19">
        <f ca="1">IF(Y10=0,0,IF(W10=0,1,Y10/W10))</f>
        <v>-2.2023267426101122E-2</v>
      </c>
      <c r="AA10" s="18">
        <f>+DC10</f>
        <v>103504</v>
      </c>
      <c r="AB10" s="73">
        <f ca="1">OFFSET(DC10,0,14,1,1)</f>
        <v>184132</v>
      </c>
      <c r="AC10" s="18">
        <f ca="1">SUM(AB10-AA10)</f>
        <v>80628</v>
      </c>
      <c r="AD10" s="19">
        <f ca="1">IF(AC10=0,0,IF(AA10=0,1,AC10/AA10))</f>
        <v>0.77898438707682793</v>
      </c>
      <c r="AE10" s="18">
        <f>SUMIF($C$6:AD$6,AE$5,$C10:AD10)</f>
        <v>706321</v>
      </c>
      <c r="AF10" s="73">
        <f ca="1">SUMIF($C$6:AE$6,AF$5,$C10:AE10)</f>
        <v>773673</v>
      </c>
      <c r="AG10" s="18">
        <f ca="1">SUM(AF10-AE10)</f>
        <v>67352</v>
      </c>
      <c r="AH10" s="19">
        <f ca="1">IF(AG10=0,0,IF(AE10=0,1,AG10/AE10))</f>
        <v>9.535607747752084E-2</v>
      </c>
      <c r="AI10" s="18">
        <f>+DD10</f>
        <v>124441</v>
      </c>
      <c r="AJ10" s="73">
        <f ca="1">OFFSET(DD10,0,14,1,1)</f>
        <v>182328</v>
      </c>
      <c r="AK10" s="18">
        <f ca="1">SUM(AJ10-AI10)</f>
        <v>57887</v>
      </c>
      <c r="AL10" s="19">
        <f ca="1">IF(AK10=0,0,IF(AI10=0,1,AK10/AI10))</f>
        <v>0.4651762682717111</v>
      </c>
      <c r="AM10" s="18">
        <f>SUMIF($C$6:AL$6,AM$5,$C10:AL10)</f>
        <v>830762</v>
      </c>
      <c r="AN10" s="73">
        <f ca="1">SUMIF($C$6:AM$6,AN$5,$C10:AM10)</f>
        <v>956001</v>
      </c>
      <c r="AO10" s="18">
        <f ca="1">SUM(AN10-AM10)</f>
        <v>125239</v>
      </c>
      <c r="AP10" s="19">
        <f ca="1">IF(AO10=0,0,IF(AM10=0,1,AO10/AM10))</f>
        <v>0.1507519602485429</v>
      </c>
      <c r="AQ10" s="18">
        <f>+DE10</f>
        <v>201976</v>
      </c>
      <c r="AR10" s="73">
        <f ca="1">OFFSET(DE10,0,14,1,1)</f>
        <v>197230</v>
      </c>
      <c r="AS10" s="18">
        <f ca="1">SUM(AR10-AQ10)</f>
        <v>-4746</v>
      </c>
      <c r="AT10" s="19">
        <f ca="1">IF(AS10=0,0,IF(AQ10=0,1,AS10/AQ10))</f>
        <v>-2.3497841327682498E-2</v>
      </c>
      <c r="AU10" s="18">
        <f>SUMIF($C$6:AT$6,AU$5,$C10:AT10)</f>
        <v>1032738</v>
      </c>
      <c r="AV10" s="73">
        <f ca="1">SUMIF($C$6:AU$6,AV$5,$C10:AU10)</f>
        <v>1153231</v>
      </c>
      <c r="AW10" s="18">
        <f ca="1">SUM(AV10-AU10)</f>
        <v>120493</v>
      </c>
      <c r="AX10" s="19">
        <f ca="1">IF(AW10=0,0,IF(AU10=0,1,AW10/AU10))</f>
        <v>0.11667334793529434</v>
      </c>
      <c r="AY10" s="18">
        <f>+DF10</f>
        <v>201276</v>
      </c>
      <c r="AZ10" s="73">
        <f ca="1">OFFSET(DF10,0,14,1,1)</f>
        <v>185069</v>
      </c>
      <c r="BA10" s="18">
        <f ca="1">SUM(AZ10-AY10)</f>
        <v>-16207</v>
      </c>
      <c r="BB10" s="19">
        <f ca="1">IF(BA10=0,0,IF(AY10=0,1,BA10/AY10))</f>
        <v>-8.0521274270156401E-2</v>
      </c>
      <c r="BC10" s="18">
        <f>SUMIF($C$6:BB$6,BC$5,$C10:BB10)</f>
        <v>1234014</v>
      </c>
      <c r="BD10" s="73">
        <f ca="1">SUMIF($C$6:BC$6,BD$5,$C10:BC10)</f>
        <v>1338300</v>
      </c>
      <c r="BE10" s="18">
        <f ca="1">SUM(BD10-BC10)</f>
        <v>104286</v>
      </c>
      <c r="BF10" s="19">
        <f ca="1">IF(BE10=0,0,IF(BC10=0,1,BE10/BC10))</f>
        <v>8.4509576066397946E-2</v>
      </c>
      <c r="BG10" s="18">
        <f>+DG10</f>
        <v>211410</v>
      </c>
      <c r="BH10" s="73">
        <f ca="1">OFFSET(DG10,0,14,1,1)</f>
        <v>196135</v>
      </c>
      <c r="BI10" s="18">
        <f ca="1">SUM(BH10-BG10)</f>
        <v>-15275</v>
      </c>
      <c r="BJ10" s="19">
        <f ca="1">IF(BI10=0,0,IF(BG10=0,1,BI10/BG10))</f>
        <v>-7.22529681661227E-2</v>
      </c>
      <c r="BK10" s="18">
        <f>SUMIF($C$6:BJ$6,BK$5,$C10:BJ10)</f>
        <v>1445424</v>
      </c>
      <c r="BL10" s="73">
        <f ca="1">SUMIF($C$6:BK$6,BL$5,$C10:BK10)</f>
        <v>1534435</v>
      </c>
      <c r="BM10" s="18">
        <f ca="1">SUM(BL10-BK10)</f>
        <v>89011</v>
      </c>
      <c r="BN10" s="19">
        <f ca="1">IF(BM10=0,0,IF(BK10=0,1,BM10/BK10))</f>
        <v>6.1581238446296725E-2</v>
      </c>
      <c r="BO10" s="18">
        <f>+DH10</f>
        <v>211508</v>
      </c>
      <c r="BP10" s="73">
        <f ca="1">OFFSET(DH10,0,14,1,1)</f>
        <v>186320</v>
      </c>
      <c r="BQ10" s="18">
        <f ca="1">SUM(BP10-BO10)</f>
        <v>-25188</v>
      </c>
      <c r="BR10" s="19">
        <f ca="1">IF(BQ10=0,0,IF(BO10=0,1,BQ10/BO10))</f>
        <v>-0.11908769408249334</v>
      </c>
      <c r="BS10" s="18">
        <f>SUMIF($C$6:BR$6,BS$5,$C10:BR10)</f>
        <v>1656932</v>
      </c>
      <c r="BT10" s="73">
        <f ca="1">SUMIF($C$6:BS$6,BT$5,$C10:BS10)</f>
        <v>1720755</v>
      </c>
      <c r="BU10" s="18">
        <f ca="1">SUM(BT10-BS10)</f>
        <v>63823</v>
      </c>
      <c r="BV10" s="19">
        <f ca="1">IF(BU10=0,0,IF(BS10=0,1,BU10/BS10))</f>
        <v>3.8518780493104122E-2</v>
      </c>
      <c r="BW10" s="18">
        <f>+DI10</f>
        <v>212907</v>
      </c>
      <c r="BX10" s="73">
        <f ca="1">OFFSET(DI10,0,14,1,1)</f>
        <v>196259</v>
      </c>
      <c r="BY10" s="18">
        <f ca="1">SUM(BX10-BW10)</f>
        <v>-16648</v>
      </c>
      <c r="BZ10" s="19">
        <f ca="1">IF(BY10=0,0,IF(BW10=0,1,BY10/BW10))</f>
        <v>-7.8193765352947531E-2</v>
      </c>
      <c r="CA10" s="18">
        <f>SUMIF($C$6:BZ$6,CA$5,$C10:BZ10)</f>
        <v>1869839</v>
      </c>
      <c r="CB10" s="73">
        <f ca="1">SUMIF($C$6:CA$6,CB$5,$C10:CA10)</f>
        <v>1917014</v>
      </c>
      <c r="CC10" s="18">
        <f ca="1">SUM(CB10-CA10)</f>
        <v>47175</v>
      </c>
      <c r="CD10" s="19">
        <f ca="1">IF(CC10=0,0,IF(CA10=0,1,CC10/CA10))</f>
        <v>2.5229444888035815E-2</v>
      </c>
      <c r="CE10" s="18">
        <f>+DJ10</f>
        <v>199269</v>
      </c>
      <c r="CF10" s="73">
        <f ca="1">OFFSET(DJ10,0,14,1,1)</f>
        <v>201814</v>
      </c>
      <c r="CG10" s="18">
        <f ca="1">SUM(CF10-CE10)</f>
        <v>2545</v>
      </c>
      <c r="CH10" s="19">
        <f ca="1">IF(CG10=0,0,IF(CE10=0,1,CG10/CE10))</f>
        <v>1.2771680492198987E-2</v>
      </c>
      <c r="CI10" s="18">
        <f>SUMIF($C$6:CH$6,CI$5,$C10:CH10)</f>
        <v>2069108</v>
      </c>
      <c r="CJ10" s="73">
        <f ca="1">SUMIF($C$6:CI$6,CJ$5,$C10:CI10)</f>
        <v>2118828</v>
      </c>
      <c r="CK10" s="18">
        <f ca="1">SUM(CJ10-CI10)</f>
        <v>49720</v>
      </c>
      <c r="CL10" s="19">
        <f ca="1">IF(CK10=0,0,IF(CI10=0,1,CK10/CI10))</f>
        <v>2.4029678489474692E-2</v>
      </c>
      <c r="CM10" s="18">
        <f>+DK10</f>
        <v>185186</v>
      </c>
      <c r="CN10" s="73">
        <f ca="1">OFFSET(DK10,0,14,1,1)</f>
        <v>184892</v>
      </c>
      <c r="CO10" s="18">
        <f ca="1">SUM(CN10-CM10)</f>
        <v>-294</v>
      </c>
      <c r="CP10" s="19">
        <f ca="1">IF(CO10=0,0,IF(CM10=0,1,CO10/CM10))</f>
        <v>-1.5875930145907357E-3</v>
      </c>
      <c r="CQ10" s="18">
        <f>SUMIF($C$6:CP$6,CQ$5,$C10:CP10)</f>
        <v>2254294</v>
      </c>
      <c r="CR10" s="73">
        <f ca="1">SUMIF($C$6:CQ$6,CR$5,$C10:CQ10)</f>
        <v>2303720</v>
      </c>
      <c r="CS10" s="18">
        <f ca="1">SUM(CR10-CQ10)</f>
        <v>49426</v>
      </c>
      <c r="CT10" s="19">
        <f ca="1">IF(CS10=0,0,IF(CQ10=0,1,CS10/CQ10))</f>
        <v>2.1925267955288884E-2</v>
      </c>
      <c r="CW10" t="s">
        <v>5</v>
      </c>
      <c r="CX10" t="s">
        <v>7</v>
      </c>
      <c r="CY10" s="7"/>
      <c r="CZ10" s="74">
        <f>SUMIF(AMB!$A$111:$A$126,'2020-2021'!CZ$7,AMB!D$111:D$126)</f>
        <v>203470</v>
      </c>
      <c r="DA10" s="74">
        <f>SUMIF(AMB!$A$111:$A$126,'2020-2021'!DA$7,AMB!E$111:E$126)</f>
        <v>206327</v>
      </c>
      <c r="DB10" s="74">
        <f>SUMIF(AMB!$A$111:$A$126,'2020-2021'!DB$7,AMB!F$111:F$126)</f>
        <v>193020</v>
      </c>
      <c r="DC10" s="74">
        <f>SUMIF(AMB!$A$111:$A$126,'2020-2021'!DC$7,AMB!G$111:G$126)</f>
        <v>103504</v>
      </c>
      <c r="DD10" s="74">
        <f>SUMIF(AMB!$A$111:$A$126,'2020-2021'!DD$7,AMB!H$111:H$126)</f>
        <v>124441</v>
      </c>
      <c r="DE10" s="74">
        <f>SUMIF(AMB!$A$111:$A$126,'2020-2021'!DE$7,AMB!I$111:I$126)</f>
        <v>201976</v>
      </c>
      <c r="DF10" s="74">
        <f>SUMIF(AMB!$A$111:$A$126,'2020-2021'!DF$7,AMB!J$111:J$126)</f>
        <v>201276</v>
      </c>
      <c r="DG10" s="74">
        <f>SUMIF(AMB!$A$111:$A$126,'2020-2021'!DG$7,AMB!K$111:K$126)</f>
        <v>211410</v>
      </c>
      <c r="DH10" s="74">
        <f>SUMIF(AMB!$A$111:$A$126,'2020-2021'!DH$7,AMB!L$111:L$126)</f>
        <v>211508</v>
      </c>
      <c r="DI10" s="74">
        <f>SUMIF(AMB!$A$111:$A$126,'2020-2021'!DI$7,AMB!M$111:M$126)</f>
        <v>212907</v>
      </c>
      <c r="DJ10" s="74">
        <f>SUMIF(AMB!$A$111:$A$126,'2020-2021'!DJ$7,AMB!N$111:N$126)</f>
        <v>199269</v>
      </c>
      <c r="DK10" s="74">
        <f>SUMIF(AMB!$A$111:$A$126,'2020-2021'!DK$7,AMB!O$111:O$126)</f>
        <v>185186</v>
      </c>
      <c r="DN10" s="74">
        <f>SUMIF(AMB!$A$111:$A$126,'2020-2021'!DN$7,AMB!D$111:D$126)</f>
        <v>191602</v>
      </c>
      <c r="DO10" s="74">
        <f>SUMIF(AMB!$A$111:$A$126,'2020-2021'!DO$7,AMB!E$111:E$126)</f>
        <v>179923</v>
      </c>
      <c r="DP10" s="74">
        <f>SUMIF(AMB!$A$111:$A$126,'2020-2021'!DP$7,AMB!F$111:F$126)</f>
        <v>218016</v>
      </c>
      <c r="DQ10" s="74">
        <f>SUMIF(AMB!$A$111:$A$126,'2020-2021'!DQ$7,AMB!G$111:G$126)</f>
        <v>184132</v>
      </c>
      <c r="DR10" s="74">
        <f>SUMIF(AMB!$A$111:$A$126,'2020-2021'!DR$7,AMB!H$111:H$126)</f>
        <v>182328</v>
      </c>
      <c r="DS10" s="74">
        <f>SUMIF(AMB!$A$111:$A$126,'2020-2021'!DS$7,AMB!I$111:I$126)</f>
        <v>197230</v>
      </c>
      <c r="DT10" s="74">
        <f>SUMIF(AMB!$A$111:$A$126,'2020-2021'!DT$7,AMB!J$111:J$126)</f>
        <v>185069</v>
      </c>
      <c r="DU10" s="74">
        <f>SUMIF(AMB!$A$111:$A$126,'2020-2021'!DU$7,AMB!K$111:K$126)</f>
        <v>196135</v>
      </c>
      <c r="DV10" s="74">
        <f>SUMIF(AMB!$A$111:$A$126,'2020-2021'!DV$7,AMB!L$111:L$126)</f>
        <v>186320</v>
      </c>
      <c r="DW10" s="74">
        <f>SUMIF(AMB!$A$111:$A$126,'2020-2021'!DW$7,AMB!M$111:M$126)</f>
        <v>196259</v>
      </c>
      <c r="DX10" s="74">
        <f>SUMIF(AMB!$A$111:$A$126,'2020-2021'!DX$7,AMB!N$111:N$126)</f>
        <v>201814</v>
      </c>
      <c r="DY10" s="74">
        <f>SUMIF(AMB!$A$111:$A$126,'2020-2021'!DY$7,AMB!O$111:O$126)</f>
        <v>184892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SUMIF(AMB!$A$129:$A$144,'2020-2021'!CZ$7,AMB!D$129:D$144)</f>
        <v>0</v>
      </c>
      <c r="DA11" s="74">
        <f>SUMIF(AMB!$A$129:$A$144,'2020-2021'!DA$7,AMB!E$129:E$144)</f>
        <v>0</v>
      </c>
      <c r="DB11" s="74">
        <f>SUMIF(AMB!$A$129:$A$144,'2020-2021'!DB$7,AMB!F$129:F$144)</f>
        <v>0</v>
      </c>
      <c r="DC11" s="74">
        <f>SUMIF(AMB!$A$129:$A$144,'2020-2021'!DC$7,AMB!G$129:G$144)</f>
        <v>0</v>
      </c>
      <c r="DD11" s="74">
        <f>SUMIF(AMB!$A$129:$A$144,'2020-2021'!DD$7,AMB!H$129:H$144)</f>
        <v>0</v>
      </c>
      <c r="DE11" s="74">
        <f>SUMIF(AMB!$A$129:$A$144,'2020-2021'!DE$7,AMB!I$129:I$144)</f>
        <v>0</v>
      </c>
      <c r="DF11" s="74">
        <f>SUMIF(AMB!$A$129:$A$144,'2020-2021'!DF$7,AMB!J$129:J$144)</f>
        <v>0</v>
      </c>
      <c r="DG11" s="74">
        <f>SUMIF(AMB!$A$129:$A$144,'2020-2021'!DG$7,AMB!K$129:K$144)</f>
        <v>0</v>
      </c>
      <c r="DH11" s="74">
        <f>SUMIF(AMB!$A$129:$A$144,'2020-2021'!DH$7,AMB!L$129:L$144)</f>
        <v>0</v>
      </c>
      <c r="DI11" s="74">
        <f>SUMIF(AMB!$A$129:$A$144,'2020-2021'!DI$7,AMB!M$129:M$144)</f>
        <v>0</v>
      </c>
      <c r="DJ11" s="74">
        <f>SUMIF(AMB!$A$129:$A$144,'2020-2021'!DJ$7,AMB!N$129:N$144)</f>
        <v>0</v>
      </c>
      <c r="DK11" s="74">
        <f>SUMIF(AMB!$A$129:$A$144,'2020-2021'!DK$7,AMB!O$129:O$144)</f>
        <v>0</v>
      </c>
      <c r="DN11" s="74">
        <f>SUMIF(AMB!$A$144:$A$144,'2020-2021'!DN$7,AMB!D$144:D$1144)</f>
        <v>0</v>
      </c>
      <c r="DO11" s="74">
        <f>SUMIF(AMB!$A$144:$A$144,'2020-2021'!DO$7,AMB!E$144:E$1144)</f>
        <v>0</v>
      </c>
      <c r="DP11" s="74">
        <f>SUMIF(AMB!$A$144:$A$144,'2020-2021'!DP$7,AMB!F$144:F$1144)</f>
        <v>0</v>
      </c>
      <c r="DQ11" s="74">
        <f>SUMIF(AMB!$A$144:$A$144,'2020-2021'!DQ$7,AMB!G$144:G$1144)</f>
        <v>0</v>
      </c>
      <c r="DR11" s="74">
        <f>SUMIF(AMB!$A$144:$A$144,'2020-2021'!DR$7,AMB!H$144:H$1144)</f>
        <v>0</v>
      </c>
      <c r="DS11" s="74">
        <f>SUMIF(AMB!$A$144:$A$144,'2020-2021'!DS$7,AMB!I$144:I$1144)</f>
        <v>0</v>
      </c>
      <c r="DT11" s="74">
        <f>SUMIF(AMB!$A$144:$A$144,'2020-2021'!DT$7,AMB!J$144:J$1144)</f>
        <v>0</v>
      </c>
      <c r="DU11" s="74">
        <f>SUMIF(AMB!$A$144:$A$144,'2020-2021'!DU$7,AMB!K$144:K$1144)</f>
        <v>0</v>
      </c>
      <c r="DV11" s="74">
        <f>SUMIF(AMB!$A$144:$A$144,'2020-2021'!DV$7,AMB!L$144:L$1144)</f>
        <v>0</v>
      </c>
      <c r="DW11" s="74">
        <f>SUMIF(AMB!$A$144:$A$144,'2020-2021'!DW$7,AMB!M$144:M$1144)</f>
        <v>0</v>
      </c>
      <c r="DX11" s="74">
        <f>SUMIF(AMB!$A$144:$A$144,'2020-2021'!DX$7,AMB!N$144:N$1144)</f>
        <v>0</v>
      </c>
      <c r="DY11" s="74">
        <f>SUMIF(AMB!$A$144:$A$144,'2020-2021'!DY$7,AMB!O$144:O$1144)</f>
        <v>0</v>
      </c>
    </row>
    <row r="12" spans="1:130" s="7" customFormat="1">
      <c r="A12" s="75"/>
      <c r="B12" s="24" t="s">
        <v>9</v>
      </c>
      <c r="C12" s="12">
        <f>+SUM(C9:C11)</f>
        <v>544146</v>
      </c>
      <c r="D12" s="86">
        <f ca="1">+SUM(D9:D11)</f>
        <v>309967</v>
      </c>
      <c r="E12" s="12">
        <f ca="1">SUM(E9:E11)</f>
        <v>-234179</v>
      </c>
      <c r="F12" s="13">
        <f ca="1">IF(E12=0,0,IF(C12=0,1,E12/C12))</f>
        <v>-0.43036060175026558</v>
      </c>
      <c r="G12" s="12">
        <f>SUM(G9:G11)</f>
        <v>544146</v>
      </c>
      <c r="H12" s="86">
        <f ca="1">SUM(H9:H11)</f>
        <v>309967</v>
      </c>
      <c r="I12" s="12">
        <f ca="1">SUM(I9:I11)</f>
        <v>-234179</v>
      </c>
      <c r="J12" s="13">
        <f ca="1">IF(I12=0,0,IF(G12=0,1,I12/G12))</f>
        <v>-0.43036060175026558</v>
      </c>
      <c r="K12" s="12">
        <f>+SUM(K9:K11)</f>
        <v>543872</v>
      </c>
      <c r="L12" s="86">
        <f ca="1">+SUM(L9:L11)</f>
        <v>291452</v>
      </c>
      <c r="M12" s="12">
        <f ca="1">SUM(M9:M11)</f>
        <v>-252420</v>
      </c>
      <c r="N12" s="13">
        <f ca="1">IF(M12=0,0,IF(K12=0,1,M12/K12))</f>
        <v>-0.46411655683690278</v>
      </c>
      <c r="O12" s="12">
        <f>SUM(O9:O11)</f>
        <v>1088018</v>
      </c>
      <c r="P12" s="86">
        <f ca="1">SUM(P9:P11)</f>
        <v>601419</v>
      </c>
      <c r="Q12" s="12">
        <f ca="1">SUM(Q9:Q11)</f>
        <v>-486599</v>
      </c>
      <c r="R12" s="13">
        <f ca="1">IF(Q12=0,0,IF(O12=0,1,Q12/O12))</f>
        <v>-0.4472343288438243</v>
      </c>
      <c r="S12" s="12">
        <f>+SUM(S9:S11)</f>
        <v>425637</v>
      </c>
      <c r="T12" s="86">
        <f ca="1">+SUM(T9:T11)</f>
        <v>356300</v>
      </c>
      <c r="U12" s="12">
        <f ca="1">SUM(U9:U11)</f>
        <v>-69337</v>
      </c>
      <c r="V12" s="13">
        <f ca="1">IF(U12=0,0,IF(S12=0,1,U12/S12))</f>
        <v>-0.16290172141989537</v>
      </c>
      <c r="W12" s="12">
        <f>SUM(W9:W11)</f>
        <v>1513655</v>
      </c>
      <c r="X12" s="86">
        <f ca="1">SUM(X9:X11)</f>
        <v>957719</v>
      </c>
      <c r="Y12" s="12">
        <f ca="1">SUM(Y9:Y11)</f>
        <v>-555936</v>
      </c>
      <c r="Z12" s="13">
        <f ca="1">IF(Y12=0,0,IF(W12=0,1,Y12/W12))</f>
        <v>-0.36728052297253999</v>
      </c>
      <c r="AA12" s="12">
        <f>+SUM(AA9:AA11)</f>
        <v>155564</v>
      </c>
      <c r="AB12" s="86">
        <f ca="1">+SUM(AB9:AB11)</f>
        <v>320013</v>
      </c>
      <c r="AC12" s="12">
        <f ca="1">SUM(AC9:AC11)</f>
        <v>164449</v>
      </c>
      <c r="AD12" s="13">
        <f ca="1">IF(AC12=0,0,IF(AA12=0,1,AC12/AA12))</f>
        <v>1.0571147566274974</v>
      </c>
      <c r="AE12" s="12">
        <f>SUM(AE9:AE11)</f>
        <v>1669219</v>
      </c>
      <c r="AF12" s="86">
        <f ca="1">SUM(AF9:AF11)</f>
        <v>1277732</v>
      </c>
      <c r="AG12" s="12">
        <f ca="1">SUM(AG9:AG11)</f>
        <v>-391487</v>
      </c>
      <c r="AH12" s="13">
        <f ca="1">IF(AG12=0,0,IF(AE12=0,1,AG12/AE12))</f>
        <v>-0.23453303610850343</v>
      </c>
      <c r="AI12" s="12">
        <f>+SUM(AI9:AI11)</f>
        <v>191996</v>
      </c>
      <c r="AJ12" s="86">
        <f ca="1">+SUM(AJ9:AJ11)</f>
        <v>316842</v>
      </c>
      <c r="AK12" s="12">
        <f ca="1">SUM(AK9:AK11)</f>
        <v>124846</v>
      </c>
      <c r="AL12" s="13">
        <f ca="1">IF(AK12=0,0,IF(AI12=0,1,AK12/AI12))</f>
        <v>0.65025313027354736</v>
      </c>
      <c r="AM12" s="12">
        <f>SUM(AM9:AM11)</f>
        <v>1861215</v>
      </c>
      <c r="AN12" s="86">
        <f ca="1">SUM(AN9:AN11)</f>
        <v>1594574</v>
      </c>
      <c r="AO12" s="12">
        <f ca="1">SUM(AO9:AO11)</f>
        <v>-266641</v>
      </c>
      <c r="AP12" s="13">
        <f ca="1">IF(AO12=0,0,IF(AM12=0,1,AO12/AM12))</f>
        <v>-0.14326179404313849</v>
      </c>
      <c r="AQ12" s="12">
        <f>+SUM(AQ9:AQ11)</f>
        <v>314126</v>
      </c>
      <c r="AR12" s="86">
        <f ca="1">+SUM(AR9:AR11)</f>
        <v>343190</v>
      </c>
      <c r="AS12" s="12">
        <f ca="1">SUM(AS9:AS11)</f>
        <v>29064</v>
      </c>
      <c r="AT12" s="13">
        <f ca="1">IF(AS12=0,0,IF(AQ12=0,1,AS12/AQ12))</f>
        <v>9.2523382337023993E-2</v>
      </c>
      <c r="AU12" s="12">
        <f>SUM(AU9:AU11)</f>
        <v>2175341</v>
      </c>
      <c r="AV12" s="86">
        <f ca="1">SUM(AV9:AV11)</f>
        <v>1937764</v>
      </c>
      <c r="AW12" s="12">
        <f ca="1">SUM(AW9:AW11)</f>
        <v>-237577</v>
      </c>
      <c r="AX12" s="13">
        <f ca="1">IF(AW12=0,0,IF(AU12=0,1,AW12/AU12))</f>
        <v>-0.10921368190090656</v>
      </c>
      <c r="AY12" s="12">
        <f>+SUM(AY9:AY11)</f>
        <v>321198</v>
      </c>
      <c r="AZ12" s="86">
        <f ca="1">+SUM(AZ9:AZ11)</f>
        <v>329433</v>
      </c>
      <c r="BA12" s="12">
        <f ca="1">SUM(BA9:BA11)</f>
        <v>8235</v>
      </c>
      <c r="BB12" s="13">
        <f ca="1">IF(BA12=0,0,IF(AY12=0,1,BA12/AY12))</f>
        <v>2.5638391272672929E-2</v>
      </c>
      <c r="BC12" s="12">
        <f>SUM(BC9:BC11)</f>
        <v>2496539</v>
      </c>
      <c r="BD12" s="86">
        <f ca="1">SUM(BD9:BD11)</f>
        <v>2267197</v>
      </c>
      <c r="BE12" s="12">
        <f ca="1">SUM(BE9:BE11)</f>
        <v>-229342</v>
      </c>
      <c r="BF12" s="13">
        <f ca="1">IF(BE12=0,0,IF(BC12=0,1,BE12/BC12))</f>
        <v>-9.1863976489051438E-2</v>
      </c>
      <c r="BG12" s="12">
        <f>+SUM(BG9:BG11)</f>
        <v>330354</v>
      </c>
      <c r="BH12" s="86">
        <f ca="1">+SUM(BH9:BH11)</f>
        <v>359538</v>
      </c>
      <c r="BI12" s="12">
        <f ca="1">SUM(BI9:BI11)</f>
        <v>29184</v>
      </c>
      <c r="BJ12" s="13">
        <f ca="1">IF(BI12=0,0,IF(BG12=0,1,BI12/BG12))</f>
        <v>8.8341597195735477E-2</v>
      </c>
      <c r="BK12" s="12">
        <f>SUM(BK9:BK11)</f>
        <v>2826893</v>
      </c>
      <c r="BL12" s="86">
        <f ca="1">SUM(BL9:BL11)</f>
        <v>2626735</v>
      </c>
      <c r="BM12" s="12">
        <f ca="1">SUM(BM9:BM11)</f>
        <v>-200158</v>
      </c>
      <c r="BN12" s="13">
        <f ca="1">IF(BM12=0,0,IF(BK12=0,1,BM12/BK12))</f>
        <v>-7.0804943802259226E-2</v>
      </c>
      <c r="BO12" s="12">
        <f>+SUM(BO9:BO11)</f>
        <v>331363</v>
      </c>
      <c r="BP12" s="86">
        <f ca="1">+SUM(BP9:BP11)</f>
        <v>356922</v>
      </c>
      <c r="BQ12" s="12">
        <f ca="1">SUM(BQ9:BQ11)</f>
        <v>25559</v>
      </c>
      <c r="BR12" s="13">
        <f ca="1">IF(BQ12=0,0,IF(BO12=0,1,BQ12/BO12))</f>
        <v>7.7132932765577325E-2</v>
      </c>
      <c r="BS12" s="12">
        <f>SUM(BS9:BS11)</f>
        <v>3158256</v>
      </c>
      <c r="BT12" s="86">
        <f ca="1">SUM(BT9:BT11)</f>
        <v>2983657</v>
      </c>
      <c r="BU12" s="12">
        <f ca="1">SUM(BU9:BU11)</f>
        <v>-174599</v>
      </c>
      <c r="BV12" s="13">
        <f ca="1">IF(BU12=0,0,IF(BS12=0,1,BU12/BS12))</f>
        <v>-5.5283358917073221E-2</v>
      </c>
      <c r="BW12" s="12">
        <f>+SUM(BW9:BW11)</f>
        <v>341860</v>
      </c>
      <c r="BX12" s="86">
        <f ca="1">+SUM(BX9:BX11)</f>
        <v>364501</v>
      </c>
      <c r="BY12" s="12">
        <f ca="1">SUM(BY9:BY11)</f>
        <v>22641</v>
      </c>
      <c r="BZ12" s="13">
        <f ca="1">IF(BY12=0,0,IF(BW12=0,1,BY12/BW12))</f>
        <v>6.622886561750424E-2</v>
      </c>
      <c r="CA12" s="12">
        <f>SUM(CA9:CA11)</f>
        <v>3500116</v>
      </c>
      <c r="CB12" s="86">
        <f ca="1">SUM(CB9:CB11)</f>
        <v>3348158</v>
      </c>
      <c r="CC12" s="12">
        <f ca="1">SUM(CC9:CC11)</f>
        <v>-151958</v>
      </c>
      <c r="CD12" s="13">
        <f ca="1">IF(CC12=0,0,IF(CA12=0,1,CC12/CA12))</f>
        <v>-4.341513252703625E-2</v>
      </c>
      <c r="CE12" s="12">
        <f>+SUM(CE9:CE11)</f>
        <v>314861</v>
      </c>
      <c r="CF12" s="86">
        <f ca="1">+SUM(CF9:CF11)</f>
        <v>387496</v>
      </c>
      <c r="CG12" s="12">
        <f ca="1">SUM(CG9:CG11)</f>
        <v>72635</v>
      </c>
      <c r="CH12" s="13">
        <f ca="1">IF(CG12=0,0,IF(CE12=0,1,CG12/CE12))</f>
        <v>0.23068909772883908</v>
      </c>
      <c r="CI12" s="12">
        <f>SUM(CI9:CI11)</f>
        <v>3814977</v>
      </c>
      <c r="CJ12" s="86">
        <f ca="1">SUM(CJ9:CJ11)</f>
        <v>3735654</v>
      </c>
      <c r="CK12" s="12">
        <f ca="1">SUM(CK9:CK11)</f>
        <v>-79323</v>
      </c>
      <c r="CL12" s="13">
        <f ca="1">IF(CK12=0,0,IF(CI12=0,1,CK12/CI12))</f>
        <v>-2.0792523781925816E-2</v>
      </c>
      <c r="CM12" s="12">
        <f>+SUM(CM9:CM11)</f>
        <v>295325</v>
      </c>
      <c r="CN12" s="86">
        <f ca="1">+SUM(CN9:CN11)</f>
        <v>381730</v>
      </c>
      <c r="CO12" s="12">
        <f ca="1">SUM(CO9:CO11)</f>
        <v>86405</v>
      </c>
      <c r="CP12" s="13">
        <f ca="1">IF(CO12=0,0,IF(CM12=0,1,CO12/CM12))</f>
        <v>0.29257597562007959</v>
      </c>
      <c r="CQ12" s="12">
        <f>SUM(CQ9:CQ11)</f>
        <v>4110302</v>
      </c>
      <c r="CR12" s="86">
        <f ca="1">SUM(CR9:CR11)</f>
        <v>4117384</v>
      </c>
      <c r="CS12" s="12">
        <f ca="1">SUM(CS9:CS11)</f>
        <v>7082</v>
      </c>
      <c r="CT12" s="13">
        <f ca="1">IF(CS12=0,0,IF(CQ12=0,1,CS12/CQ12))</f>
        <v>1.7229877512649921E-3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176098</v>
      </c>
      <c r="D14" s="73">
        <f ca="1">OFFSET(CZ14,0,14,1,1)</f>
        <v>11836</v>
      </c>
      <c r="E14" s="18">
        <f ca="1">SUM(D14-C14)</f>
        <v>-164262</v>
      </c>
      <c r="F14" s="19">
        <f ca="1">IF(E14=0,0,IF(C14=0,1,E14/C14))</f>
        <v>-0.9327874251837045</v>
      </c>
      <c r="G14" s="18">
        <f>SUMIF($C$6:F$6,G$5,$C14:F14)</f>
        <v>176098</v>
      </c>
      <c r="H14" s="73">
        <f ca="1">SUMIF($C$6:G$6,H$5,$C14:G14)</f>
        <v>11836</v>
      </c>
      <c r="I14" s="18">
        <f ca="1">SUM(H14-G14)</f>
        <v>-164262</v>
      </c>
      <c r="J14" s="19">
        <f ca="1">IF(I14=0,0,IF(G14=0,1,I14/G14))</f>
        <v>-0.9327874251837045</v>
      </c>
      <c r="K14" s="18">
        <f>+DA14</f>
        <v>171284</v>
      </c>
      <c r="L14" s="73">
        <f ca="1">OFFSET(DA14,0,14,1,1)</f>
        <v>10417</v>
      </c>
      <c r="M14" s="18">
        <f ca="1">SUM(L14-K14)</f>
        <v>-160867</v>
      </c>
      <c r="N14" s="19">
        <f ca="1">IF(M14=0,0,IF(K14=0,1,M14/K14))</f>
        <v>-0.93918287756007568</v>
      </c>
      <c r="O14" s="18">
        <f>SUMIF($C$6:N$6,O$5,$C14:N14)</f>
        <v>347382</v>
      </c>
      <c r="P14" s="73">
        <f ca="1">SUMIF($C$6:O$6,P$5,$C14:O14)</f>
        <v>22253</v>
      </c>
      <c r="Q14" s="18">
        <f ca="1">SUM(P14-O14)</f>
        <v>-325129</v>
      </c>
      <c r="R14" s="19">
        <f ca="1">IF(Q14=0,0,IF(O14=0,1,Q14/O14))</f>
        <v>-0.93594083746423251</v>
      </c>
      <c r="S14" s="18">
        <f>+DB14</f>
        <v>104879</v>
      </c>
      <c r="T14" s="73">
        <f ca="1">OFFSET(DB14,0,14,1,1)</f>
        <v>12610</v>
      </c>
      <c r="U14" s="18">
        <f ca="1">SUM(T14-S14)</f>
        <v>-92269</v>
      </c>
      <c r="V14" s="19">
        <f ca="1">IF(U14=0,0,IF(S14=0,1,U14/S14))</f>
        <v>-0.87976620677161299</v>
      </c>
      <c r="W14" s="18">
        <f>SUMIF($C$6:V$6,W$5,$C14:V14)</f>
        <v>452261</v>
      </c>
      <c r="X14" s="73">
        <f ca="1">SUMIF($C$6:W$6,X$5,$C14:W14)</f>
        <v>34863</v>
      </c>
      <c r="Y14" s="18">
        <f ca="1">SUM(X14-W14)</f>
        <v>-417398</v>
      </c>
      <c r="Z14" s="19">
        <f ca="1">IF(Y14=0,0,IF(W14=0,1,Y14/W14))</f>
        <v>-0.92291398108614275</v>
      </c>
      <c r="AA14" s="18">
        <f>+DC14</f>
        <v>6762</v>
      </c>
      <c r="AB14" s="73">
        <f ca="1">OFFSET(DC14,0,14,1,1)</f>
        <v>15805</v>
      </c>
      <c r="AC14" s="18">
        <f ca="1">SUM(AB14-AA14)</f>
        <v>9043</v>
      </c>
      <c r="AD14" s="19">
        <f ca="1">IF(AC14=0,0,IF(AA14=0,1,AC14/AA14))</f>
        <v>1.3373262348417627</v>
      </c>
      <c r="AE14" s="18">
        <f>SUMIF($C$6:AD$6,AE$5,$C14:AD14)</f>
        <v>459023</v>
      </c>
      <c r="AF14" s="73">
        <f ca="1">SUMIF($C$6:AE$6,AF$5,$C14:AE14)</f>
        <v>50668</v>
      </c>
      <c r="AG14" s="18">
        <f ca="1">SUM(AF14-AE14)</f>
        <v>-408355</v>
      </c>
      <c r="AH14" s="19">
        <f ca="1">IF(AG14=0,0,IF(AE14=0,1,AG14/AE14))</f>
        <v>-0.88961773157336343</v>
      </c>
      <c r="AI14" s="18">
        <f>+DD14</f>
        <v>8455</v>
      </c>
      <c r="AJ14" s="73">
        <f ca="1">OFFSET(DD14,0,14,1,1)</f>
        <v>17012</v>
      </c>
      <c r="AK14" s="18">
        <f ca="1">SUM(AJ14-AI14)</f>
        <v>8557</v>
      </c>
      <c r="AL14" s="19">
        <f ca="1">IF(AK14=0,0,IF(AI14=0,1,AK14/AI14))</f>
        <v>1.0120638675340035</v>
      </c>
      <c r="AM14" s="18">
        <f>SUMIF($C$6:AL$6,AM$5,$C14:AL14)</f>
        <v>467478</v>
      </c>
      <c r="AN14" s="73">
        <f ca="1">SUMIF($C$6:AM$6,AN$5,$C14:AM14)</f>
        <v>67680</v>
      </c>
      <c r="AO14" s="18">
        <f ca="1">SUM(AN14-AM14)</f>
        <v>-399798</v>
      </c>
      <c r="AP14" s="19">
        <f ca="1">IF(AO14=0,0,IF(AM14=0,1,AO14/AM14))</f>
        <v>-0.85522313349505219</v>
      </c>
      <c r="AQ14" s="18">
        <f>+DE14</f>
        <v>12568</v>
      </c>
      <c r="AR14" s="73">
        <f ca="1">OFFSET(DE14,0,14,1,1)</f>
        <v>17994</v>
      </c>
      <c r="AS14" s="18">
        <f ca="1">SUM(AR14-AQ14)</f>
        <v>5426</v>
      </c>
      <c r="AT14" s="19">
        <f ca="1">IF(AS14=0,0,IF(AQ14=0,1,AS14/AQ14))</f>
        <v>0.43173138128580524</v>
      </c>
      <c r="AU14" s="18">
        <f>SUMIF($C$6:AT$6,AU$5,$C14:AT14)</f>
        <v>480046</v>
      </c>
      <c r="AV14" s="73">
        <f ca="1">SUMIF($C$6:AU$6,AV$5,$C14:AU14)</f>
        <v>85674</v>
      </c>
      <c r="AW14" s="18">
        <f ca="1">SUM(AV14-AU14)</f>
        <v>-394372</v>
      </c>
      <c r="AX14" s="19">
        <f ca="1">IF(AW14=0,0,IF(AU14=0,1,AW14/AU14))</f>
        <v>-0.82152960341300629</v>
      </c>
      <c r="AY14" s="18">
        <f>+DF14</f>
        <v>13818</v>
      </c>
      <c r="AZ14" s="73">
        <f ca="1">OFFSET(DF14,0,14,1,1)</f>
        <v>24025</v>
      </c>
      <c r="BA14" s="18">
        <f ca="1">SUM(AZ14-AY14)</f>
        <v>10207</v>
      </c>
      <c r="BB14" s="19">
        <f ca="1">IF(BA14=0,0,IF(AY14=0,1,BA14/AY14))</f>
        <v>0.73867419308148796</v>
      </c>
      <c r="BC14" s="18">
        <f>SUMIF($C$6:BB$6,BC$5,$C14:BB14)</f>
        <v>493864</v>
      </c>
      <c r="BD14" s="73">
        <f ca="1">SUMIF($C$6:BC$6,BD$5,$C14:BC14)</f>
        <v>109699</v>
      </c>
      <c r="BE14" s="18">
        <f ca="1">SUM(BD14-BC14)</f>
        <v>-384165</v>
      </c>
      <c r="BF14" s="19">
        <f ca="1">IF(BE14=0,0,IF(BC14=0,1,BE14/BC14))</f>
        <v>-0.77787609544327996</v>
      </c>
      <c r="BG14" s="18">
        <f>+DG14</f>
        <v>15006</v>
      </c>
      <c r="BH14" s="73">
        <f ca="1">OFFSET(DG14,0,14,1,1)</f>
        <v>41740</v>
      </c>
      <c r="BI14" s="18">
        <f ca="1">SUM(BH14-BG14)</f>
        <v>26734</v>
      </c>
      <c r="BJ14" s="19">
        <f ca="1">IF(BI14=0,0,IF(BG14=0,1,BI14/BG14))</f>
        <v>1.7815540450486471</v>
      </c>
      <c r="BK14" s="18">
        <f>SUMIF($C$6:BJ$6,BK$5,$C14:BJ14)</f>
        <v>508870</v>
      </c>
      <c r="BL14" s="73">
        <f ca="1">SUMIF($C$6:BK$6,BL$5,$C14:BK14)</f>
        <v>151439</v>
      </c>
      <c r="BM14" s="18">
        <f ca="1">SUM(BL14-BK14)</f>
        <v>-357431</v>
      </c>
      <c r="BN14" s="19">
        <f ca="1">IF(BM14=0,0,IF(BK14=0,1,BM14/BK14))</f>
        <v>-0.70240139917857214</v>
      </c>
      <c r="BO14" s="18">
        <f>+DH14</f>
        <v>14360</v>
      </c>
      <c r="BP14" s="73">
        <f ca="1">OFFSET(DH14,0,14,1,1)</f>
        <v>41695</v>
      </c>
      <c r="BQ14" s="18">
        <f ca="1">SUM(BP14-BO14)</f>
        <v>27335</v>
      </c>
      <c r="BR14" s="19">
        <f ca="1">IF(BQ14=0,0,IF(BO14=0,1,BQ14/BO14))</f>
        <v>1.9035515320334262</v>
      </c>
      <c r="BS14" s="18">
        <f>SUMIF($C$6:BR$6,BS$5,$C14:BR14)</f>
        <v>523230</v>
      </c>
      <c r="BT14" s="73">
        <f ca="1">SUMIF($C$6:BS$6,BT$5,$C14:BS14)</f>
        <v>193134</v>
      </c>
      <c r="BU14" s="18">
        <f ca="1">SUM(BT14-BS14)</f>
        <v>-330096</v>
      </c>
      <c r="BV14" s="19">
        <f ca="1">IF(BU14=0,0,IF(BS14=0,1,BU14/BS14))</f>
        <v>-0.63088125680866924</v>
      </c>
      <c r="BW14" s="18">
        <f>+DI14</f>
        <v>14793</v>
      </c>
      <c r="BX14" s="73">
        <f ca="1">OFFSET(DI14,0,14,1,1)</f>
        <v>42874</v>
      </c>
      <c r="BY14" s="18">
        <f ca="1">SUM(BX14-BW14)</f>
        <v>28081</v>
      </c>
      <c r="BZ14" s="19">
        <f ca="1">IF(BY14=0,0,IF(BW14=0,1,BY14/BW14))</f>
        <v>1.8982626918136956</v>
      </c>
      <c r="CA14" s="18">
        <f>SUMIF($C$6:BZ$6,CA$5,$C14:BZ14)</f>
        <v>538023</v>
      </c>
      <c r="CB14" s="73">
        <f ca="1">SUMIF($C$6:CA$6,CB$5,$C14:CA14)</f>
        <v>236008</v>
      </c>
      <c r="CC14" s="18">
        <f ca="1">SUM(CB14-CA14)</f>
        <v>-302015</v>
      </c>
      <c r="CD14" s="19">
        <f ca="1">IF(CC14=0,0,IF(CA14=0,1,CC14/CA14))</f>
        <v>-0.56134217310412382</v>
      </c>
      <c r="CE14" s="18">
        <f>+DJ14</f>
        <v>13000</v>
      </c>
      <c r="CF14" s="73">
        <f ca="1">OFFSET(DJ14,0,14,1,1)</f>
        <v>53767</v>
      </c>
      <c r="CG14" s="18">
        <f ca="1">SUM(CF14-CE14)</f>
        <v>40767</v>
      </c>
      <c r="CH14" s="19">
        <f ca="1">IF(CG14=0,0,IF(CE14=0,1,CG14/CE14))</f>
        <v>3.1359230769230768</v>
      </c>
      <c r="CI14" s="18">
        <f>SUMIF($C$6:CH$6,CI$5,$C14:CH14)</f>
        <v>551023</v>
      </c>
      <c r="CJ14" s="73">
        <f ca="1">SUMIF($C$6:CI$6,CJ$5,$C14:CI14)</f>
        <v>289775</v>
      </c>
      <c r="CK14" s="18">
        <f ca="1">SUM(CJ14-CI14)</f>
        <v>-261248</v>
      </c>
      <c r="CL14" s="19">
        <f ca="1">IF(CK14=0,0,IF(CI14=0,1,CK14/CI14))</f>
        <v>-0.47411451064656102</v>
      </c>
      <c r="CM14" s="18">
        <f>+DK14</f>
        <v>13233</v>
      </c>
      <c r="CN14" s="73">
        <f ca="1">OFFSET(DK14,0,14,1,1)</f>
        <v>73249</v>
      </c>
      <c r="CO14" s="18">
        <f ca="1">SUM(CN14-CM14)</f>
        <v>60016</v>
      </c>
      <c r="CP14" s="19">
        <f ca="1">IF(CO14=0,0,IF(CM14=0,1,CO14/CM14))</f>
        <v>4.5353283458021609</v>
      </c>
      <c r="CQ14" s="18">
        <f>SUMIF($C$6:CP$6,CQ$5,$C14:CP14)</f>
        <v>564256</v>
      </c>
      <c r="CR14" s="73">
        <f ca="1">SUMIF($C$6:CQ$6,CR$5,$C14:CQ14)</f>
        <v>363024</v>
      </c>
      <c r="CS14" s="18">
        <f ca="1">SUM(CR14-CQ14)</f>
        <v>-201232</v>
      </c>
      <c r="CT14" s="19">
        <f ca="1">IF(CS14=0,0,IF(CQ14=0,1,CS14/CQ14))</f>
        <v>-0.3566324505189134</v>
      </c>
      <c r="CW14" t="s">
        <v>10</v>
      </c>
      <c r="CX14" t="s">
        <v>6</v>
      </c>
      <c r="CZ14" s="74">
        <f>SUMIF(BWB!$A$93:$A$108,'2020-2021'!CZ$7,BWB!D$93:D$108)</f>
        <v>176098</v>
      </c>
      <c r="DA14" s="74">
        <f>SUMIF(BWB!$A$93:$A$108,'2020-2021'!DA$7,BWB!E$93:E$108)</f>
        <v>171284</v>
      </c>
      <c r="DB14" s="74">
        <f>SUMIF(BWB!$A$93:$A$108,'2020-2021'!DB$7,BWB!F$93:F$108)</f>
        <v>104879</v>
      </c>
      <c r="DC14" s="74">
        <f>SUMIF(BWB!$A$93:$A$108,'2020-2021'!DC$7,BWB!G$93:G$108)</f>
        <v>6762</v>
      </c>
      <c r="DD14" s="74">
        <f>SUMIF(BWB!$A$93:$A$108,'2020-2021'!DD$7,BWB!H$93:H$108)</f>
        <v>8455</v>
      </c>
      <c r="DE14" s="74">
        <f>SUMIF(BWB!$A$93:$A$108,'2020-2021'!DE$7,BWB!I$93:I$108)</f>
        <v>12568</v>
      </c>
      <c r="DF14" s="74">
        <f>SUMIF(BWB!$A$93:$A$108,'2020-2021'!DF$7,BWB!J$93:J$108)</f>
        <v>13818</v>
      </c>
      <c r="DG14" s="74">
        <f>SUMIF(BWB!$A$93:$A$108,'2020-2021'!DG$7,BWB!K$93:K$108)</f>
        <v>15006</v>
      </c>
      <c r="DH14" s="74">
        <f>SUMIF(BWB!$A$93:$A$108,'2020-2021'!DH$7,BWB!L$93:L$108)</f>
        <v>14360</v>
      </c>
      <c r="DI14" s="74">
        <f>SUMIF(BWB!$A$93:$A$108,'2020-2021'!DI$7,BWB!M$93:M$108)</f>
        <v>14793</v>
      </c>
      <c r="DJ14" s="74">
        <f>SUMIF(BWB!$A$93:$A$108,'2020-2021'!DJ$7,BWB!N$93:N$108)</f>
        <v>13000</v>
      </c>
      <c r="DK14" s="74">
        <f>SUMIF(BWB!$A$93:$A$108,'2020-2021'!DK$7,BWB!O$93:O$108)</f>
        <v>13233</v>
      </c>
      <c r="DN14" s="74">
        <f>SUMIF(BWB!$A$93:$A$108,'2020-2021'!DN$7,BWB!D$93:D$108)</f>
        <v>11836</v>
      </c>
      <c r="DO14" s="74">
        <f>SUMIF(BWB!$A$93:$A$108,'2020-2021'!DO$7,BWB!E$93:E$108)</f>
        <v>10417</v>
      </c>
      <c r="DP14" s="74">
        <f>SUMIF(BWB!$A$93:$A$108,'2020-2021'!DP$7,BWB!F$93:F$108)</f>
        <v>12610</v>
      </c>
      <c r="DQ14" s="74">
        <f>SUMIF(BWB!$A$93:$A$108,'2020-2021'!DQ$7,BWB!G$93:G$108)</f>
        <v>15805</v>
      </c>
      <c r="DR14" s="74">
        <f>SUMIF(BWB!$A$93:$A$108,'2020-2021'!DR$7,BWB!H$93:H$108)</f>
        <v>17012</v>
      </c>
      <c r="DS14" s="74">
        <f>SUMIF(BWB!$A$93:$A$108,'2020-2021'!DS$7,BWB!I$93:I$108)</f>
        <v>17994</v>
      </c>
      <c r="DT14" s="74">
        <f>SUMIF(BWB!$A$93:$A$108,'2020-2021'!DT$7,BWB!J$93:J$108)</f>
        <v>24025</v>
      </c>
      <c r="DU14" s="74">
        <f>SUMIF(BWB!$A$93:$A$108,'2020-2021'!DU$7,BWB!K$93:K$108)</f>
        <v>41740</v>
      </c>
      <c r="DV14" s="74">
        <f>SUMIF(BWB!$A$93:$A$108,'2020-2021'!DV$7,BWB!L$93:L$108)</f>
        <v>41695</v>
      </c>
      <c r="DW14" s="74">
        <f>SUMIF(BWB!$A$93:$A$108,'2020-2021'!DW$7,BWB!M$93:M$108)</f>
        <v>42874</v>
      </c>
      <c r="DX14" s="74">
        <f>SUMIF(BWB!$A$93:$A$108,'2020-2021'!DX$7,BWB!N$93:N$108)</f>
        <v>53767</v>
      </c>
      <c r="DY14" s="74">
        <f>SUMIF(BWB!$A$93:$A$108,'2020-2021'!DY$7,BWB!O$93:O$108)</f>
        <v>73249</v>
      </c>
    </row>
    <row r="15" spans="1:130">
      <c r="A15" s="84" t="str">
        <f>+CW16</f>
        <v>Blue Water Bridge</v>
      </c>
      <c r="B15" s="26" t="s">
        <v>7</v>
      </c>
      <c r="C15" s="18">
        <f>+CZ15</f>
        <v>122578</v>
      </c>
      <c r="D15" s="73">
        <f ca="1">OFFSET(CZ15,0,14,1,1)</f>
        <v>123666</v>
      </c>
      <c r="E15" s="18">
        <f ca="1">SUM(D15-C15)</f>
        <v>1088</v>
      </c>
      <c r="F15" s="19">
        <f ca="1">IF(E15=0,0,IF(C15=0,1,E15/C15))</f>
        <v>8.8759810080112252E-3</v>
      </c>
      <c r="G15" s="18">
        <f>SUMIF($C$6:F$6,G$5,$C15:F15)</f>
        <v>122578</v>
      </c>
      <c r="H15" s="73">
        <f ca="1">SUMIF($C$6:G$6,H$5,$C15:G15)</f>
        <v>123666</v>
      </c>
      <c r="I15" s="18">
        <f ca="1">SUM(H15-G15)</f>
        <v>1088</v>
      </c>
      <c r="J15" s="19">
        <f ca="1">IF(I15=0,0,IF(G15=0,1,I15/G15))</f>
        <v>8.8759810080112252E-3</v>
      </c>
      <c r="K15" s="18">
        <f>+DA15</f>
        <v>119417</v>
      </c>
      <c r="L15" s="73">
        <f ca="1">OFFSET(DA15,0,14,1,1)</f>
        <v>120067</v>
      </c>
      <c r="M15" s="18">
        <f ca="1">SUM(L15-K15)</f>
        <v>650</v>
      </c>
      <c r="N15" s="19">
        <f ca="1">IF(M15=0,0,IF(K15=0,1,M15/K15))</f>
        <v>5.4431111148328963E-3</v>
      </c>
      <c r="O15" s="18">
        <f>SUMIF($C$6:N$6,O$5,$C15:N15)</f>
        <v>241995</v>
      </c>
      <c r="P15" s="73">
        <f ca="1">SUMIF($C$6:O$6,P$5,$C15:O15)</f>
        <v>243733</v>
      </c>
      <c r="Q15" s="18">
        <f ca="1">SUM(P15-O15)</f>
        <v>1738</v>
      </c>
      <c r="R15" s="19">
        <f ca="1">IF(Q15=0,0,IF(O15=0,1,Q15/O15))</f>
        <v>7.1819665695572223E-3</v>
      </c>
      <c r="S15" s="18">
        <f>+DB15</f>
        <v>121509</v>
      </c>
      <c r="T15" s="73">
        <f ca="1">OFFSET(DB15,0,14,1,1)</f>
        <v>152277</v>
      </c>
      <c r="U15" s="18">
        <f ca="1">SUM(T15-S15)</f>
        <v>30768</v>
      </c>
      <c r="V15" s="19">
        <f ca="1">IF(U15=0,0,IF(S15=0,1,U15/S15))</f>
        <v>0.25321581117448089</v>
      </c>
      <c r="W15" s="18">
        <f>SUMIF($C$6:V$6,W$5,$C15:V15)</f>
        <v>363504</v>
      </c>
      <c r="X15" s="73">
        <f ca="1">SUMIF($C$6:W$6,X$5,$C15:W15)</f>
        <v>396010</v>
      </c>
      <c r="Y15" s="18">
        <f ca="1">SUM(X15-W15)</f>
        <v>32506</v>
      </c>
      <c r="Z15" s="19">
        <f ca="1">IF(Y15=0,0,IF(W15=0,1,Y15/W15))</f>
        <v>8.9424050354328974E-2</v>
      </c>
      <c r="AA15" s="18">
        <f>+DC15</f>
        <v>74949</v>
      </c>
      <c r="AB15" s="73">
        <f ca="1">OFFSET(DC15,0,14,1,1)</f>
        <v>135934</v>
      </c>
      <c r="AC15" s="18">
        <f ca="1">SUM(AB15-AA15)</f>
        <v>60985</v>
      </c>
      <c r="AD15" s="19">
        <f ca="1">IF(AC15=0,0,IF(AA15=0,1,AC15/AA15))</f>
        <v>0.81368664024870241</v>
      </c>
      <c r="AE15" s="18">
        <f>SUMIF($C$6:AD$6,AE$5,$C15:AD15)</f>
        <v>438453</v>
      </c>
      <c r="AF15" s="73">
        <f ca="1">SUMIF($C$6:AE$6,AF$5,$C15:AE15)</f>
        <v>531944</v>
      </c>
      <c r="AG15" s="18">
        <f ca="1">SUM(AF15-AE15)</f>
        <v>93491</v>
      </c>
      <c r="AH15" s="19">
        <f ca="1">IF(AG15=0,0,IF(AE15=0,1,AG15/AE15))</f>
        <v>0.21322924007818397</v>
      </c>
      <c r="AI15" s="18">
        <f>+DD15</f>
        <v>83532</v>
      </c>
      <c r="AJ15" s="73">
        <f ca="1">OFFSET(DD15,0,14,1,1)</f>
        <v>138661</v>
      </c>
      <c r="AK15" s="18">
        <f ca="1">SUM(AJ15-AI15)</f>
        <v>55129</v>
      </c>
      <c r="AL15" s="19">
        <f ca="1">IF(AK15=0,0,IF(AI15=0,1,AK15/AI15))</f>
        <v>0.65997462050471678</v>
      </c>
      <c r="AM15" s="18">
        <f>SUMIF($C$6:AL$6,AM$5,$C15:AL15)</f>
        <v>521985</v>
      </c>
      <c r="AN15" s="73">
        <f ca="1">SUMIF($C$6:AM$6,AN$5,$C15:AM15)</f>
        <v>670605</v>
      </c>
      <c r="AO15" s="18">
        <f ca="1">SUM(AN15-AM15)</f>
        <v>148620</v>
      </c>
      <c r="AP15" s="19">
        <f ca="1">IF(AO15=0,0,IF(AM15=0,1,AO15/AM15))</f>
        <v>0.28472082531107218</v>
      </c>
      <c r="AQ15" s="18">
        <f>+DE15</f>
        <v>120618</v>
      </c>
      <c r="AR15" s="73">
        <f ca="1">OFFSET(DE15,0,14,1,1)</f>
        <v>148002</v>
      </c>
      <c r="AS15" s="18">
        <f ca="1">SUM(AR15-AQ15)</f>
        <v>27384</v>
      </c>
      <c r="AT15" s="19">
        <f ca="1">IF(AS15=0,0,IF(AQ15=0,1,AS15/AQ15))</f>
        <v>0.22703079142416555</v>
      </c>
      <c r="AU15" s="18">
        <f>SUMIF($C$6:AT$6,AU$5,$C15:AT15)</f>
        <v>642603</v>
      </c>
      <c r="AV15" s="73">
        <f ca="1">SUMIF($C$6:AU$6,AV$5,$C15:AU15)</f>
        <v>818607</v>
      </c>
      <c r="AW15" s="18">
        <f ca="1">SUM(AV15-AU15)</f>
        <v>176004</v>
      </c>
      <c r="AX15" s="19">
        <f ca="1">IF(AW15=0,0,IF(AU15=0,1,AW15/AU15))</f>
        <v>0.27389227874753153</v>
      </c>
      <c r="AY15" s="18">
        <f>+DF15</f>
        <v>126363</v>
      </c>
      <c r="AZ15" s="73">
        <f ca="1">OFFSET(DF15,0,14,1,1)</f>
        <v>133958</v>
      </c>
      <c r="BA15" s="18">
        <f ca="1">SUM(AZ15-AY15)</f>
        <v>7595</v>
      </c>
      <c r="BB15" s="19">
        <f ca="1">IF(BA15=0,0,IF(AY15=0,1,BA15/AY15))</f>
        <v>6.0104619231895411E-2</v>
      </c>
      <c r="BC15" s="18">
        <f>SUMIF($C$6:BB$6,BC$5,$C15:BB15)</f>
        <v>768966</v>
      </c>
      <c r="BD15" s="73">
        <f ca="1">SUMIF($C$6:BC$6,BD$5,$C15:BC15)</f>
        <v>952565</v>
      </c>
      <c r="BE15" s="18">
        <f ca="1">SUM(BD15-BC15)</f>
        <v>183599</v>
      </c>
      <c r="BF15" s="19">
        <f ca="1">IF(BE15=0,0,IF(BC15=0,1,BE15/BC15))</f>
        <v>0.23876088149541072</v>
      </c>
      <c r="BG15" s="18">
        <f>+DG15</f>
        <v>130710</v>
      </c>
      <c r="BH15" s="73">
        <f ca="1">OFFSET(DG15,0,14,1,1)</f>
        <v>141935</v>
      </c>
      <c r="BI15" s="18">
        <f ca="1">SUM(BH15-BG15)</f>
        <v>11225</v>
      </c>
      <c r="BJ15" s="19">
        <f ca="1">IF(BI15=0,0,IF(BG15=0,1,BI15/BG15))</f>
        <v>8.5877132583581969E-2</v>
      </c>
      <c r="BK15" s="18">
        <f>SUMIF($C$6:BJ$6,BK$5,$C15:BJ15)</f>
        <v>899676</v>
      </c>
      <c r="BL15" s="73">
        <f ca="1">SUMIF($C$6:BK$6,BL$5,$C15:BK15)</f>
        <v>1094500</v>
      </c>
      <c r="BM15" s="18">
        <f ca="1">SUM(BL15-BK15)</f>
        <v>194824</v>
      </c>
      <c r="BN15" s="19">
        <f ca="1">IF(BM15=0,0,IF(BK15=0,1,BM15/BK15))</f>
        <v>0.21654906877587043</v>
      </c>
      <c r="BO15" s="18">
        <f>+DH15</f>
        <v>138696</v>
      </c>
      <c r="BP15" s="73">
        <f ca="1">OFFSET(DH15,0,14,1,1)</f>
        <v>139302</v>
      </c>
      <c r="BQ15" s="18">
        <f ca="1">SUM(BP15-BO15)</f>
        <v>606</v>
      </c>
      <c r="BR15" s="19">
        <f ca="1">IF(BQ15=0,0,IF(BO15=0,1,BQ15/BO15))</f>
        <v>4.3692680394531924E-3</v>
      </c>
      <c r="BS15" s="18">
        <f>SUMIF($C$6:BR$6,BS$5,$C15:BR15)</f>
        <v>1038372</v>
      </c>
      <c r="BT15" s="73">
        <f ca="1">SUMIF($C$6:BS$6,BT$5,$C15:BS15)</f>
        <v>1233802</v>
      </c>
      <c r="BU15" s="18">
        <f ca="1">SUM(BT15-BS15)</f>
        <v>195430</v>
      </c>
      <c r="BV15" s="19">
        <f ca="1">IF(BU15=0,0,IF(BS15=0,1,BU15/BS15))</f>
        <v>0.18820807957071262</v>
      </c>
      <c r="BW15" s="18">
        <f>+DI15</f>
        <v>141715</v>
      </c>
      <c r="BX15" s="73">
        <f ca="1">OFFSET(DI15,0,14,1,1)</f>
        <v>145808</v>
      </c>
      <c r="BY15" s="18">
        <f ca="1">SUM(BX15-BW15)</f>
        <v>4093</v>
      </c>
      <c r="BZ15" s="19">
        <f ca="1">IF(BY15=0,0,IF(BW15=0,1,BY15/BW15))</f>
        <v>2.8881910877465337E-2</v>
      </c>
      <c r="CA15" s="18">
        <f>SUMIF($C$6:BZ$6,CA$5,$C15:BZ15)</f>
        <v>1180087</v>
      </c>
      <c r="CB15" s="73">
        <f ca="1">SUMIF($C$6:CA$6,CB$5,$C15:CA15)</f>
        <v>1379610</v>
      </c>
      <c r="CC15" s="18">
        <f ca="1">SUM(CB15-CA15)</f>
        <v>199523</v>
      </c>
      <c r="CD15" s="19">
        <f ca="1">IF(CC15=0,0,IF(CA15=0,1,CC15/CA15))</f>
        <v>0.16907482244953126</v>
      </c>
      <c r="CE15" s="18">
        <f>+DJ15</f>
        <v>134222</v>
      </c>
      <c r="CF15" s="73">
        <f ca="1">OFFSET(DJ15,0,14,1,1)</f>
        <v>143743</v>
      </c>
      <c r="CG15" s="18">
        <f ca="1">SUM(CF15-CE15)</f>
        <v>9521</v>
      </c>
      <c r="CH15" s="19">
        <f ca="1">IF(CG15=0,0,IF(CE15=0,1,CG15/CE15))</f>
        <v>7.0934720090596176E-2</v>
      </c>
      <c r="CI15" s="18">
        <f>SUMIF($C$6:CH$6,CI$5,$C15:CH15)</f>
        <v>1314309</v>
      </c>
      <c r="CJ15" s="73">
        <f ca="1">SUMIF($C$6:CI$6,CJ$5,$C15:CI15)</f>
        <v>1523353</v>
      </c>
      <c r="CK15" s="18">
        <f ca="1">SUM(CJ15-CI15)</f>
        <v>209044</v>
      </c>
      <c r="CL15" s="19">
        <f ca="1">IF(CK15=0,0,IF(CI15=0,1,CK15/CI15))</f>
        <v>0.15905239939770632</v>
      </c>
      <c r="CM15" s="18">
        <f>+DK15</f>
        <v>125936</v>
      </c>
      <c r="CN15" s="73">
        <f ca="1">OFFSET(DK15,0,14,1,1)</f>
        <v>135038</v>
      </c>
      <c r="CO15" s="18">
        <f ca="1">SUM(CN15-CM15)</f>
        <v>9102</v>
      </c>
      <c r="CP15" s="19">
        <f ca="1">IF(CO15=0,0,IF(CM15=0,1,CO15/CM15))</f>
        <v>7.2274806250794049E-2</v>
      </c>
      <c r="CQ15" s="18">
        <f>SUMIF($C$6:CP$6,CQ$5,$C15:CP15)</f>
        <v>1440245</v>
      </c>
      <c r="CR15" s="73">
        <f ca="1">SUMIF($C$6:CQ$6,CR$5,$C15:CQ15)</f>
        <v>1658391</v>
      </c>
      <c r="CS15" s="18">
        <f ca="1">SUM(CR15-CQ15)</f>
        <v>218146</v>
      </c>
      <c r="CT15" s="19">
        <f ca="1">IF(CS15=0,0,IF(CQ15=0,1,CS15/CQ15))</f>
        <v>0.1514645077747189</v>
      </c>
      <c r="CW15" t="s">
        <v>10</v>
      </c>
      <c r="CX15" t="s">
        <v>7</v>
      </c>
      <c r="CY15" s="7"/>
      <c r="CZ15" s="74">
        <f>SUMIF(BWB!$A$111:$A$126,'2020-2021'!CZ$7,BWB!D$111:D$126)</f>
        <v>122578</v>
      </c>
      <c r="DA15" s="74">
        <f>SUMIF(BWB!$A$111:$A$126,'2020-2021'!DA$7,BWB!E$111:E$126)</f>
        <v>119417</v>
      </c>
      <c r="DB15" s="74">
        <f>SUMIF(BWB!$A$111:$A$126,'2020-2021'!DB$7,BWB!F$111:F$126)</f>
        <v>121509</v>
      </c>
      <c r="DC15" s="74">
        <f>SUMIF(BWB!$A$111:$A$126,'2020-2021'!DC$7,BWB!G$111:G$126)</f>
        <v>74949</v>
      </c>
      <c r="DD15" s="74">
        <f>SUMIF(BWB!$A$111:$A$126,'2020-2021'!DD$7,BWB!H$111:H$126)</f>
        <v>83532</v>
      </c>
      <c r="DE15" s="74">
        <f>SUMIF(BWB!$A$111:$A$126,'2020-2021'!DE$7,BWB!I$111:I$126)</f>
        <v>120618</v>
      </c>
      <c r="DF15" s="74">
        <f>SUMIF(BWB!$A$111:$A$126,'2020-2021'!DF$7,BWB!J$111:J$126)</f>
        <v>126363</v>
      </c>
      <c r="DG15" s="74">
        <f>SUMIF(BWB!$A$111:$A$126,'2020-2021'!DG$7,BWB!K$111:K$126)</f>
        <v>130710</v>
      </c>
      <c r="DH15" s="74">
        <f>SUMIF(BWB!$A$111:$A$126,'2020-2021'!DH$7,BWB!L$111:L$126)</f>
        <v>138696</v>
      </c>
      <c r="DI15" s="74">
        <f>SUMIF(BWB!$A$111:$A$126,'2020-2021'!DI$7,BWB!M$111:M$126)</f>
        <v>141715</v>
      </c>
      <c r="DJ15" s="74">
        <f>SUMIF(BWB!$A$111:$A$126,'2020-2021'!DJ$7,BWB!N$111:N$126)</f>
        <v>134222</v>
      </c>
      <c r="DK15" s="74">
        <f>SUMIF(BWB!$A$111:$A$126,'2020-2021'!DK$7,BWB!O$111:O$126)</f>
        <v>125936</v>
      </c>
      <c r="DN15" s="74">
        <f>SUMIF(BWB!$A$111:$A$126,'2020-2021'!DN$7,BWB!D$111:D$126)</f>
        <v>123666</v>
      </c>
      <c r="DO15" s="74">
        <f>SUMIF(BWB!$A$111:$A$126,'2020-2021'!DO$7,BWB!E$111:E$126)</f>
        <v>120067</v>
      </c>
      <c r="DP15" s="74">
        <f>SUMIF(BWB!$A$111:$A$126,'2020-2021'!DP$7,BWB!F$111:F$126)</f>
        <v>152277</v>
      </c>
      <c r="DQ15" s="74">
        <f>SUMIF(BWB!$A$111:$A$126,'2020-2021'!DQ$7,BWB!G$111:G$126)</f>
        <v>135934</v>
      </c>
      <c r="DR15" s="74">
        <f>SUMIF(BWB!$A$111:$A$126,'2020-2021'!DR$7,BWB!H$111:H$126)</f>
        <v>138661</v>
      </c>
      <c r="DS15" s="74">
        <f>SUMIF(BWB!$A$111:$A$126,'2020-2021'!DS$7,BWB!I$111:I$126)</f>
        <v>148002</v>
      </c>
      <c r="DT15" s="74">
        <f>SUMIF(BWB!$A$111:$A$126,'2020-2021'!DT$7,BWB!J$111:J$126)</f>
        <v>133958</v>
      </c>
      <c r="DU15" s="74">
        <f>SUMIF(BWB!$A$111:$A$126,'2020-2021'!DU$7,BWB!K$111:K$126)</f>
        <v>141935</v>
      </c>
      <c r="DV15" s="74">
        <f>SUMIF(BWB!$A$111:$A$126,'2020-2021'!DV$7,BWB!L$111:L$126)</f>
        <v>139302</v>
      </c>
      <c r="DW15" s="74">
        <f>SUMIF(BWB!$A$111:$A$126,'2020-2021'!DW$7,BWB!M$111:M$126)</f>
        <v>145808</v>
      </c>
      <c r="DX15" s="74">
        <f>SUMIF(BWB!$A$111:$A$126,'2020-2021'!DX$7,BWB!N$111:N$126)</f>
        <v>143743</v>
      </c>
      <c r="DY15" s="74">
        <f>SUMIF(BWB!$A$111:$A$126,'2020-2021'!DY$7,BWB!O$111:O$126)</f>
        <v>135038</v>
      </c>
    </row>
    <row r="16" spans="1:130">
      <c r="A16" s="83"/>
      <c r="B16" s="26" t="s">
        <v>8</v>
      </c>
      <c r="C16" s="73">
        <f>+CZ16</f>
        <v>194</v>
      </c>
      <c r="D16" s="73">
        <f ca="1">OFFSET(CZ16,0,14,1,1)</f>
        <v>20</v>
      </c>
      <c r="E16" s="73">
        <f ca="1">SUM(D16-C16)</f>
        <v>-174</v>
      </c>
      <c r="F16" s="19">
        <f ca="1">IF(E16=0,0,IF(C16=0,1,E16/C16))</f>
        <v>-0.89690721649484539</v>
      </c>
      <c r="G16" s="73">
        <f>SUMIF($C$6:F$6,G$5,$C16:F16)</f>
        <v>194</v>
      </c>
      <c r="H16" s="73">
        <f ca="1">SUMIF($C$6:G$6,H$5,$C16:G16)</f>
        <v>20</v>
      </c>
      <c r="I16" s="73">
        <f ca="1">SUM(H16-G16)</f>
        <v>-174</v>
      </c>
      <c r="J16" s="19">
        <f ca="1">IF(I16=0,0,IF(G16=0,1,I16/G16))</f>
        <v>-0.89690721649484539</v>
      </c>
      <c r="K16" s="73">
        <f>+DA16</f>
        <v>210</v>
      </c>
      <c r="L16" s="73">
        <f ca="1">OFFSET(DA16,0,14,1,1)</f>
        <v>15</v>
      </c>
      <c r="M16" s="73">
        <f ca="1">SUM(L16-K16)</f>
        <v>-195</v>
      </c>
      <c r="N16" s="19">
        <f ca="1">IF(M16=0,0,IF(K16=0,1,M16/K16))</f>
        <v>-0.9285714285714286</v>
      </c>
      <c r="O16" s="73">
        <f>SUMIF($C$6:N$6,O$5,$C16:N16)</f>
        <v>404</v>
      </c>
      <c r="P16" s="73">
        <f ca="1">SUMIF($C$6:O$6,P$5,$C16:O16)</f>
        <v>35</v>
      </c>
      <c r="Q16" s="73">
        <f ca="1">SUM(P16-O16)</f>
        <v>-369</v>
      </c>
      <c r="R16" s="19">
        <f ca="1">IF(Q16=0,0,IF(O16=0,1,Q16/O16))</f>
        <v>-0.9133663366336634</v>
      </c>
      <c r="S16" s="73">
        <f>+DB16</f>
        <v>102</v>
      </c>
      <c r="T16" s="73">
        <f ca="1">OFFSET(DB16,0,14,1,1)</f>
        <v>23</v>
      </c>
      <c r="U16" s="73">
        <f ca="1">SUM(T16-S16)</f>
        <v>-79</v>
      </c>
      <c r="V16" s="19">
        <f ca="1">IF(U16=0,0,IF(S16=0,1,U16/S16))</f>
        <v>-0.77450980392156865</v>
      </c>
      <c r="W16" s="73">
        <f>SUMIF($C$6:V$6,W$5,$C16:V16)</f>
        <v>506</v>
      </c>
      <c r="X16" s="73">
        <f ca="1">SUMIF($C$6:W$6,X$5,$C16:W16)</f>
        <v>58</v>
      </c>
      <c r="Y16" s="73">
        <f ca="1">SUM(X16-W16)</f>
        <v>-448</v>
      </c>
      <c r="Z16" s="19">
        <f ca="1">IF(Y16=0,0,IF(W16=0,1,Y16/W16))</f>
        <v>-0.88537549407114624</v>
      </c>
      <c r="AA16" s="73">
        <f>+DC16</f>
        <v>51</v>
      </c>
      <c r="AB16" s="73">
        <f ca="1">OFFSET(DC16,0,14,1,1)</f>
        <v>25</v>
      </c>
      <c r="AC16" s="73">
        <f ca="1">SUM(AB16-AA16)</f>
        <v>-26</v>
      </c>
      <c r="AD16" s="19">
        <f ca="1">IF(AC16=0,0,IF(AA16=0,1,AC16/AA16))</f>
        <v>-0.50980392156862742</v>
      </c>
      <c r="AE16" s="73">
        <f>SUMIF($C$6:AD$6,AE$5,$C16:AD16)</f>
        <v>557</v>
      </c>
      <c r="AF16" s="73">
        <f ca="1">SUMIF($C$6:AE$6,AF$5,$C16:AE16)</f>
        <v>83</v>
      </c>
      <c r="AG16" s="73">
        <f ca="1">SUM(AF16-AE16)</f>
        <v>-474</v>
      </c>
      <c r="AH16" s="19">
        <f ca="1">IF(AG16=0,0,IF(AE16=0,1,AG16/AE16))</f>
        <v>-0.85098743267504484</v>
      </c>
      <c r="AI16" s="73">
        <f>+DD16</f>
        <v>87</v>
      </c>
      <c r="AJ16" s="73">
        <f ca="1">OFFSET(DD16,0,14,1,1)</f>
        <v>48</v>
      </c>
      <c r="AK16" s="73">
        <f ca="1">SUM(AJ16-AI16)</f>
        <v>-39</v>
      </c>
      <c r="AL16" s="19">
        <f ca="1">IF(AK16=0,0,IF(AI16=0,1,AK16/AI16))</f>
        <v>-0.44827586206896552</v>
      </c>
      <c r="AM16" s="73">
        <f>SUMIF($C$6:AL$6,AM$5,$C16:AL16)</f>
        <v>644</v>
      </c>
      <c r="AN16" s="73">
        <f ca="1">SUMIF($C$6:AM$6,AN$5,$C16:AM16)</f>
        <v>131</v>
      </c>
      <c r="AO16" s="73">
        <f ca="1">SUM(AN16-AM16)</f>
        <v>-513</v>
      </c>
      <c r="AP16" s="19">
        <f ca="1">IF(AO16=0,0,IF(AM16=0,1,AO16/AM16))</f>
        <v>-0.79658385093167705</v>
      </c>
      <c r="AQ16" s="73">
        <f>+DE16</f>
        <v>56</v>
      </c>
      <c r="AR16" s="73">
        <f ca="1">OFFSET(DE16,0,14,1,1)</f>
        <v>112</v>
      </c>
      <c r="AS16" s="73">
        <f ca="1">SUM(AR16-AQ16)</f>
        <v>56</v>
      </c>
      <c r="AT16" s="19">
        <f ca="1">IF(AS16=0,0,IF(AQ16=0,1,AS16/AQ16))</f>
        <v>1</v>
      </c>
      <c r="AU16" s="73">
        <f>SUMIF($C$6:AT$6,AU$5,$C16:AT16)</f>
        <v>700</v>
      </c>
      <c r="AV16" s="73">
        <f ca="1">SUMIF($C$6:AU$6,AV$5,$C16:AU16)</f>
        <v>243</v>
      </c>
      <c r="AW16" s="73">
        <f ca="1">SUM(AV16-AU16)</f>
        <v>-457</v>
      </c>
      <c r="AX16" s="19">
        <f ca="1">IF(AW16=0,0,IF(AU16=0,1,AW16/AU16))</f>
        <v>-0.6528571428571428</v>
      </c>
      <c r="AY16" s="73">
        <f>+DF16</f>
        <v>45</v>
      </c>
      <c r="AZ16" s="73">
        <f ca="1">OFFSET(DF16,0,14,1,1)</f>
        <v>61</v>
      </c>
      <c r="BA16" s="73">
        <f ca="1">SUM(AZ16-AY16)</f>
        <v>16</v>
      </c>
      <c r="BB16" s="19">
        <f ca="1">IF(BA16=0,0,IF(AY16=0,1,BA16/AY16))</f>
        <v>0.35555555555555557</v>
      </c>
      <c r="BC16" s="73">
        <f>SUMIF($C$6:BB$6,BC$5,$C16:BB16)</f>
        <v>745</v>
      </c>
      <c r="BD16" s="73">
        <f ca="1">SUMIF($C$6:BC$6,BD$5,$C16:BC16)</f>
        <v>304</v>
      </c>
      <c r="BE16" s="73">
        <f ca="1">SUM(BD16-BC16)</f>
        <v>-441</v>
      </c>
      <c r="BF16" s="19">
        <f ca="1">IF(BE16=0,0,IF(BC16=0,1,BE16/BC16))</f>
        <v>-0.59194630872483223</v>
      </c>
      <c r="BG16" s="73">
        <f>+DG16</f>
        <v>63</v>
      </c>
      <c r="BH16" s="73">
        <f ca="1">OFFSET(DG16,0,14,1,1)</f>
        <v>49</v>
      </c>
      <c r="BI16" s="73">
        <f ca="1">SUM(BH16-BG16)</f>
        <v>-14</v>
      </c>
      <c r="BJ16" s="19">
        <f ca="1">IF(BI16=0,0,IF(BG16=0,1,BI16/BG16))</f>
        <v>-0.22222222222222221</v>
      </c>
      <c r="BK16" s="73">
        <f>SUMIF($C$6:BJ$6,BK$5,$C16:BJ16)</f>
        <v>808</v>
      </c>
      <c r="BL16" s="73">
        <f ca="1">SUMIF($C$6:BK$6,BL$5,$C16:BK16)</f>
        <v>353</v>
      </c>
      <c r="BM16" s="73">
        <f ca="1">SUM(BL16-BK16)</f>
        <v>-455</v>
      </c>
      <c r="BN16" s="19">
        <f ca="1">IF(BM16=0,0,IF(BK16=0,1,BM16/BK16))</f>
        <v>-0.56311881188118806</v>
      </c>
      <c r="BO16" s="73">
        <f>+DH16</f>
        <v>57</v>
      </c>
      <c r="BP16" s="73">
        <f ca="1">OFFSET(DH16,0,14,1,1)</f>
        <v>42</v>
      </c>
      <c r="BQ16" s="73">
        <f ca="1">SUM(BP16-BO16)</f>
        <v>-15</v>
      </c>
      <c r="BR16" s="19">
        <f ca="1">IF(BQ16=0,0,IF(BO16=0,1,BQ16/BO16))</f>
        <v>-0.26315789473684209</v>
      </c>
      <c r="BS16" s="73">
        <f>SUMIF($C$6:BR$6,BS$5,$C16:BR16)</f>
        <v>865</v>
      </c>
      <c r="BT16" s="73">
        <f ca="1">SUMIF($C$6:BS$6,BT$5,$C16:BS16)</f>
        <v>395</v>
      </c>
      <c r="BU16" s="73">
        <f ca="1">SUM(BT16-BS16)</f>
        <v>-470</v>
      </c>
      <c r="BV16" s="19">
        <f ca="1">IF(BU16=0,0,IF(BS16=0,1,BU16/BS16))</f>
        <v>-0.54335260115606931</v>
      </c>
      <c r="BW16" s="73">
        <f>+DI16</f>
        <v>102</v>
      </c>
      <c r="BX16" s="73">
        <f ca="1">OFFSET(DI16,0,14,1,1)</f>
        <v>68</v>
      </c>
      <c r="BY16" s="73">
        <f ca="1">SUM(BX16-BW16)</f>
        <v>-34</v>
      </c>
      <c r="BZ16" s="19">
        <f ca="1">IF(BY16=0,0,IF(BW16=0,1,BY16/BW16))</f>
        <v>-0.33333333333333331</v>
      </c>
      <c r="CA16" s="73">
        <f>SUMIF($C$6:BZ$6,CA$5,$C16:BZ16)</f>
        <v>967</v>
      </c>
      <c r="CB16" s="73">
        <f ca="1">SUMIF($C$6:CA$6,CB$5,$C16:CA16)</f>
        <v>463</v>
      </c>
      <c r="CC16" s="73">
        <f ca="1">SUM(CB16-CA16)</f>
        <v>-504</v>
      </c>
      <c r="CD16" s="19">
        <f ca="1">IF(CC16=0,0,IF(CA16=0,1,CC16/CA16))</f>
        <v>-0.52119958634953467</v>
      </c>
      <c r="CE16" s="73">
        <f>+DJ16</f>
        <v>39</v>
      </c>
      <c r="CF16" s="73">
        <f ca="1">OFFSET(DJ16,0,14,1,1)</f>
        <v>86</v>
      </c>
      <c r="CG16" s="73">
        <f ca="1">SUM(CF16-CE16)</f>
        <v>47</v>
      </c>
      <c r="CH16" s="19">
        <f ca="1">IF(CG16=0,0,IF(CE16=0,1,CG16/CE16))</f>
        <v>1.2051282051282051</v>
      </c>
      <c r="CI16" s="73">
        <f>SUMIF($C$6:CH$6,CI$5,$C16:CH16)</f>
        <v>1006</v>
      </c>
      <c r="CJ16" s="73">
        <f ca="1">SUMIF($C$6:CI$6,CJ$5,$C16:CI16)</f>
        <v>549</v>
      </c>
      <c r="CK16" s="73">
        <f ca="1">SUM(CJ16-CI16)</f>
        <v>-457</v>
      </c>
      <c r="CL16" s="19">
        <f ca="1">IF(CK16=0,0,IF(CI16=0,1,CK16/CI16))</f>
        <v>-0.45427435387673959</v>
      </c>
      <c r="CM16" s="73">
        <f>+DK16</f>
        <v>35</v>
      </c>
      <c r="CN16" s="73">
        <f ca="1">OFFSET(DK16,0,14,1,1)</f>
        <v>71</v>
      </c>
      <c r="CO16" s="73">
        <f ca="1">SUM(CN16-CM16)</f>
        <v>36</v>
      </c>
      <c r="CP16" s="19">
        <f ca="1">IF(CO16=0,0,IF(CM16=0,1,CO16/CM16))</f>
        <v>1.0285714285714285</v>
      </c>
      <c r="CQ16" s="73">
        <f>SUMIF($C$6:CP$6,CQ$5,$C16:CP16)</f>
        <v>1041</v>
      </c>
      <c r="CR16" s="73">
        <f ca="1">SUMIF($C$6:CQ$6,CR$5,$C16:CQ16)</f>
        <v>620</v>
      </c>
      <c r="CS16" s="73">
        <f ca="1">SUM(CR16-CQ16)</f>
        <v>-421</v>
      </c>
      <c r="CT16" s="19">
        <f ca="1">IF(CS16=0,0,IF(CQ16=0,1,CS16/CQ16))</f>
        <v>-0.40441882804995199</v>
      </c>
      <c r="CW16" t="s">
        <v>10</v>
      </c>
      <c r="CX16" t="s">
        <v>8</v>
      </c>
      <c r="CY16" s="7"/>
      <c r="CZ16" s="74">
        <f>SUMIF(BWB!$A$130:$A$145,'2020-2021'!CZ$7,BWB!D$130:D$145)</f>
        <v>194</v>
      </c>
      <c r="DA16" s="74">
        <f>SUMIF(BWB!$A$130:$A$145,'2020-2021'!DA$7,BWB!E$130:E$145)</f>
        <v>210</v>
      </c>
      <c r="DB16" s="74">
        <f>SUMIF(BWB!$A$130:$A$145,'2020-2021'!DB$7,BWB!F$130:F$145)</f>
        <v>102</v>
      </c>
      <c r="DC16" s="74">
        <f>SUMIF(BWB!$A$130:$A$145,'2020-2021'!DC$7,BWB!G$130:G$145)</f>
        <v>51</v>
      </c>
      <c r="DD16" s="74">
        <f>SUMIF(BWB!$A$130:$A$145,'2020-2021'!DD$7,BWB!H$130:H$145)</f>
        <v>87</v>
      </c>
      <c r="DE16" s="74">
        <f>SUMIF(BWB!$A$130:$A$145,'2020-2021'!DE$7,BWB!I$130:I$145)</f>
        <v>56</v>
      </c>
      <c r="DF16" s="74">
        <f>SUMIF(BWB!$A$130:$A$145,'2020-2021'!DF$7,BWB!J$130:J$145)</f>
        <v>45</v>
      </c>
      <c r="DG16" s="74">
        <f>SUMIF(BWB!$A$130:$A$145,'2020-2021'!DG$7,BWB!K$130:K$145)</f>
        <v>63</v>
      </c>
      <c r="DH16" s="74">
        <f>SUMIF(BWB!$A$130:$A$145,'2020-2021'!DH$7,BWB!L$130:L$145)</f>
        <v>57</v>
      </c>
      <c r="DI16" s="74">
        <f>SUMIF(BWB!$A$130:$A$145,'2020-2021'!DI$7,BWB!M$130:M$145)</f>
        <v>102</v>
      </c>
      <c r="DJ16" s="74">
        <f>SUMIF(BWB!$A$130:$A$145,'2020-2021'!DJ$7,BWB!N$130:N$145)</f>
        <v>39</v>
      </c>
      <c r="DK16" s="74">
        <f>SUMIF(BWB!$A$130:$A$145,'2020-2021'!DK$7,BWB!O$130:O$145)</f>
        <v>35</v>
      </c>
      <c r="DN16" s="74">
        <f>SUMIF(BWB!$A$130:$A$145,'2020-2021'!DN$7,BWB!D$130:D$145)</f>
        <v>20</v>
      </c>
      <c r="DO16" s="74">
        <f>SUMIF(BWB!$A$130:$A$145,'2020-2021'!DO$7,BWB!E$130:E$145)</f>
        <v>15</v>
      </c>
      <c r="DP16" s="74">
        <f>SUMIF(BWB!$A$130:$A$145,'2020-2021'!DP$7,BWB!F$130:F$145)</f>
        <v>23</v>
      </c>
      <c r="DQ16" s="74">
        <f>SUMIF(BWB!$A$130:$A$145,'2020-2021'!DQ$7,BWB!G$130:G$145)</f>
        <v>25</v>
      </c>
      <c r="DR16" s="74">
        <f>SUMIF(BWB!$A$130:$A$145,'2020-2021'!DR$7,BWB!H$130:H$145)</f>
        <v>48</v>
      </c>
      <c r="DS16" s="74">
        <f>SUMIF(BWB!$A$130:$A$145,'2020-2021'!DS$7,BWB!I$130:I$145)</f>
        <v>112</v>
      </c>
      <c r="DT16" s="74">
        <f>SUMIF(BWB!$A$130:$A$145,'2020-2021'!DT$7,BWB!J$130:J$145)</f>
        <v>61</v>
      </c>
      <c r="DU16" s="74">
        <f>SUMIF(BWB!$A$130:$A$145,'2020-2021'!DU$7,BWB!K$130:K$145)</f>
        <v>49</v>
      </c>
      <c r="DV16" s="74">
        <f>SUMIF(BWB!$A$130:$A$145,'2020-2021'!DV$7,BWB!L$130:L$145)</f>
        <v>42</v>
      </c>
      <c r="DW16" s="74">
        <f>SUMIF(BWB!$A$130:$A$145,'2020-2021'!DW$7,BWB!M$130:M$145)</f>
        <v>68</v>
      </c>
      <c r="DX16" s="74">
        <f>SUMIF(BWB!$A$130:$A$145,'2020-2021'!DX$7,BWB!N$130:N$145)</f>
        <v>86</v>
      </c>
      <c r="DY16" s="74">
        <f>SUMIF(BWB!$A$130:$A$145,'2020-2021'!DY$7,BWB!O$130:O$145)</f>
        <v>71</v>
      </c>
    </row>
    <row r="17" spans="1:130" s="7" customFormat="1">
      <c r="A17" s="75"/>
      <c r="B17" s="24" t="s">
        <v>9</v>
      </c>
      <c r="C17" s="12">
        <f>+SUM(C14:C16)</f>
        <v>298870</v>
      </c>
      <c r="D17" s="86">
        <f ca="1">+SUM(D14:D16)</f>
        <v>135522</v>
      </c>
      <c r="E17" s="12">
        <f ca="1">SUM(E14:E16)</f>
        <v>-163348</v>
      </c>
      <c r="F17" s="13">
        <f ca="1">IF(E17=0,0,IF(C17=0,1,E17/C17))</f>
        <v>-0.54655201258072073</v>
      </c>
      <c r="G17" s="12">
        <f>SUM(G14:G16)</f>
        <v>298870</v>
      </c>
      <c r="H17" s="86">
        <f ca="1">SUM(H14:H16)</f>
        <v>135522</v>
      </c>
      <c r="I17" s="12">
        <f ca="1">SUM(I14:I16)</f>
        <v>-163348</v>
      </c>
      <c r="J17" s="13">
        <f ca="1">IF(I17=0,0,IF(G17=0,1,I17/G17))</f>
        <v>-0.54655201258072073</v>
      </c>
      <c r="K17" s="12">
        <f>+SUM(K14:K16)</f>
        <v>290911</v>
      </c>
      <c r="L17" s="86">
        <f ca="1">+SUM(L14:L16)</f>
        <v>130499</v>
      </c>
      <c r="M17" s="12">
        <f ca="1">SUM(M14:M16)</f>
        <v>-160412</v>
      </c>
      <c r="N17" s="13">
        <f ca="1">IF(M17=0,0,IF(K17=0,1,M17/K17))</f>
        <v>-0.55141263135460672</v>
      </c>
      <c r="O17" s="12">
        <f>SUM(O14:O16)</f>
        <v>589781</v>
      </c>
      <c r="P17" s="86">
        <f ca="1">SUM(P14:P16)</f>
        <v>266021</v>
      </c>
      <c r="Q17" s="12">
        <f ca="1">SUM(Q14:Q16)</f>
        <v>-323760</v>
      </c>
      <c r="R17" s="13">
        <f ca="1">IF(Q17=0,0,IF(O17=0,1,Q17/O17))</f>
        <v>-0.54894952533228436</v>
      </c>
      <c r="S17" s="12">
        <f>+SUM(S14:S16)</f>
        <v>226490</v>
      </c>
      <c r="T17" s="86">
        <f ca="1">+SUM(T14:T16)</f>
        <v>164910</v>
      </c>
      <c r="U17" s="12">
        <f ca="1">SUM(U14:U16)</f>
        <v>-61580</v>
      </c>
      <c r="V17" s="13">
        <f ca="1">IF(U17=0,0,IF(S17=0,1,U17/S17))</f>
        <v>-0.27188838359309464</v>
      </c>
      <c r="W17" s="12">
        <f>SUM(W14:W16)</f>
        <v>816271</v>
      </c>
      <c r="X17" s="86">
        <f ca="1">SUM(X14:X16)</f>
        <v>430931</v>
      </c>
      <c r="Y17" s="12">
        <f ca="1">SUM(Y14:Y16)</f>
        <v>-385340</v>
      </c>
      <c r="Z17" s="13">
        <f ca="1">IF(Y17=0,0,IF(W17=0,1,Y17/W17))</f>
        <v>-0.47207361280751126</v>
      </c>
      <c r="AA17" s="12">
        <f>+SUM(AA14:AA16)</f>
        <v>81762</v>
      </c>
      <c r="AB17" s="86">
        <f ca="1">+SUM(AB14:AB16)</f>
        <v>151764</v>
      </c>
      <c r="AC17" s="12">
        <f ca="1">SUM(AC14:AC16)</f>
        <v>70002</v>
      </c>
      <c r="AD17" s="13">
        <f ca="1">IF(AC17=0,0,IF(AA17=0,1,AC17/AA17))</f>
        <v>0.85616790195934545</v>
      </c>
      <c r="AE17" s="12">
        <f>SUM(AE14:AE16)</f>
        <v>898033</v>
      </c>
      <c r="AF17" s="86">
        <f ca="1">SUM(AF14:AF16)</f>
        <v>582695</v>
      </c>
      <c r="AG17" s="12">
        <f ca="1">SUM(AG14:AG16)</f>
        <v>-315338</v>
      </c>
      <c r="AH17" s="13">
        <f ca="1">IF(AG17=0,0,IF(AE17=0,1,AG17/AE17))</f>
        <v>-0.35114299808581645</v>
      </c>
      <c r="AI17" s="12">
        <f>+SUM(AI14:AI16)</f>
        <v>92074</v>
      </c>
      <c r="AJ17" s="86">
        <f ca="1">+SUM(AJ14:AJ16)</f>
        <v>155721</v>
      </c>
      <c r="AK17" s="12">
        <f ca="1">SUM(AK14:AK16)</f>
        <v>63647</v>
      </c>
      <c r="AL17" s="13">
        <f ca="1">IF(AK17=0,0,IF(AI17=0,1,AK17/AI17))</f>
        <v>0.69125920455285961</v>
      </c>
      <c r="AM17" s="12">
        <f>SUM(AM14:AM16)</f>
        <v>990107</v>
      </c>
      <c r="AN17" s="86">
        <f ca="1">SUM(AN14:AN16)</f>
        <v>738416</v>
      </c>
      <c r="AO17" s="12">
        <f ca="1">SUM(AO14:AO16)</f>
        <v>-251691</v>
      </c>
      <c r="AP17" s="13">
        <f ca="1">IF(AO17=0,0,IF(AM17=0,1,AO17/AM17))</f>
        <v>-0.25420585855872141</v>
      </c>
      <c r="AQ17" s="12">
        <f>+SUM(AQ14:AQ16)</f>
        <v>133242</v>
      </c>
      <c r="AR17" s="86">
        <f ca="1">+SUM(AR14:AR16)</f>
        <v>166108</v>
      </c>
      <c r="AS17" s="12">
        <f ca="1">SUM(AS14:AS16)</f>
        <v>32866</v>
      </c>
      <c r="AT17" s="13">
        <f ca="1">IF(AS17=0,0,IF(AQ17=0,1,AS17/AQ17))</f>
        <v>0.24666396481589889</v>
      </c>
      <c r="AU17" s="12">
        <f>SUM(AU14:AU16)</f>
        <v>1123349</v>
      </c>
      <c r="AV17" s="86">
        <f ca="1">SUM(AV14:AV16)</f>
        <v>904524</v>
      </c>
      <c r="AW17" s="12">
        <f ca="1">SUM(AW14:AW16)</f>
        <v>-218825</v>
      </c>
      <c r="AX17" s="13">
        <f ca="1">IF(AW17=0,0,IF(AU17=0,1,AW17/AU17))</f>
        <v>-0.19479698651087063</v>
      </c>
      <c r="AY17" s="12">
        <f>+SUM(AY14:AY16)</f>
        <v>140226</v>
      </c>
      <c r="AZ17" s="86">
        <f ca="1">+SUM(AZ14:AZ16)</f>
        <v>158044</v>
      </c>
      <c r="BA17" s="12">
        <f ca="1">SUM(BA14:BA16)</f>
        <v>17818</v>
      </c>
      <c r="BB17" s="13">
        <f ca="1">IF(BA17=0,0,IF(AY17=0,1,BA17/AY17))</f>
        <v>0.1270663072468729</v>
      </c>
      <c r="BC17" s="12">
        <f>SUM(BC14:BC16)</f>
        <v>1263575</v>
      </c>
      <c r="BD17" s="86">
        <f ca="1">SUM(BD14:BD16)</f>
        <v>1062568</v>
      </c>
      <c r="BE17" s="12">
        <f ca="1">SUM(BE14:BE16)</f>
        <v>-201007</v>
      </c>
      <c r="BF17" s="13">
        <f ca="1">IF(BE17=0,0,IF(BC17=0,1,BE17/BC17))</f>
        <v>-0.15907801278119621</v>
      </c>
      <c r="BG17" s="12">
        <f>+SUM(BG14:BG16)</f>
        <v>145779</v>
      </c>
      <c r="BH17" s="86">
        <f ca="1">+SUM(BH14:BH16)</f>
        <v>183724</v>
      </c>
      <c r="BI17" s="12">
        <f ca="1">SUM(BI14:BI16)</f>
        <v>37945</v>
      </c>
      <c r="BJ17" s="13">
        <f ca="1">IF(BI17=0,0,IF(BG17=0,1,BI17/BG17))</f>
        <v>0.2602912628019125</v>
      </c>
      <c r="BK17" s="12">
        <f>SUM(BK14:BK16)</f>
        <v>1409354</v>
      </c>
      <c r="BL17" s="86">
        <f ca="1">SUM(BL14:BL16)</f>
        <v>1246292</v>
      </c>
      <c r="BM17" s="12">
        <f ca="1">SUM(BM14:BM16)</f>
        <v>-163062</v>
      </c>
      <c r="BN17" s="13">
        <f ca="1">IF(BM17=0,0,IF(BK17=0,1,BM17/BK17))</f>
        <v>-0.11569981707931436</v>
      </c>
      <c r="BO17" s="12">
        <f>+SUM(BO14:BO16)</f>
        <v>153113</v>
      </c>
      <c r="BP17" s="86">
        <f ca="1">+SUM(BP14:BP16)</f>
        <v>181039</v>
      </c>
      <c r="BQ17" s="12">
        <f ca="1">SUM(BQ14:BQ16)</f>
        <v>27926</v>
      </c>
      <c r="BR17" s="13">
        <f ca="1">IF(BQ17=0,0,IF(BO17=0,1,BQ17/BO17))</f>
        <v>0.18238817082808123</v>
      </c>
      <c r="BS17" s="12">
        <f>SUM(BS14:BS16)</f>
        <v>1562467</v>
      </c>
      <c r="BT17" s="86">
        <f ca="1">SUM(BT14:BT16)</f>
        <v>1427331</v>
      </c>
      <c r="BU17" s="12">
        <f ca="1">SUM(BU14:BU16)</f>
        <v>-135136</v>
      </c>
      <c r="BV17" s="13">
        <f ca="1">IF(BU17=0,0,IF(BS17=0,1,BU17/BS17))</f>
        <v>-8.6488866644863535E-2</v>
      </c>
      <c r="BW17" s="12">
        <f>+SUM(BW14:BW16)</f>
        <v>156610</v>
      </c>
      <c r="BX17" s="86">
        <f ca="1">+SUM(BX14:BX16)</f>
        <v>188750</v>
      </c>
      <c r="BY17" s="12">
        <f ca="1">SUM(BY14:BY16)</f>
        <v>32140</v>
      </c>
      <c r="BZ17" s="13">
        <f ca="1">IF(BY17=0,0,IF(BW17=0,1,BY17/BW17))</f>
        <v>0.20522316582593705</v>
      </c>
      <c r="CA17" s="12">
        <f>SUM(CA14:CA16)</f>
        <v>1719077</v>
      </c>
      <c r="CB17" s="86">
        <f ca="1">SUM(CB14:CB16)</f>
        <v>1616081</v>
      </c>
      <c r="CC17" s="12">
        <f ca="1">SUM(CC14:CC16)</f>
        <v>-102996</v>
      </c>
      <c r="CD17" s="13">
        <f ca="1">IF(CC17=0,0,IF(CA17=0,1,CC17/CA17))</f>
        <v>-5.9913546629964801E-2</v>
      </c>
      <c r="CE17" s="12">
        <f>+SUM(CE14:CE16)</f>
        <v>147261</v>
      </c>
      <c r="CF17" s="86">
        <f ca="1">+SUM(CF14:CF16)</f>
        <v>197596</v>
      </c>
      <c r="CG17" s="12">
        <f ca="1">SUM(CG14:CG16)</f>
        <v>50335</v>
      </c>
      <c r="CH17" s="13">
        <f ca="1">IF(CG17=0,0,IF(CE17=0,1,CG17/CE17))</f>
        <v>0.34180808224852471</v>
      </c>
      <c r="CI17" s="12">
        <f>SUM(CI14:CI16)</f>
        <v>1866338</v>
      </c>
      <c r="CJ17" s="86">
        <f ca="1">SUM(CJ14:CJ16)</f>
        <v>1813677</v>
      </c>
      <c r="CK17" s="12">
        <f ca="1">SUM(CK14:CK16)</f>
        <v>-52661</v>
      </c>
      <c r="CL17" s="13">
        <f ca="1">IF(CK17=0,0,IF(CI17=0,1,CK17/CI17))</f>
        <v>-2.8216218069824436E-2</v>
      </c>
      <c r="CM17" s="12">
        <f>+SUM(CM14:CM16)</f>
        <v>139204</v>
      </c>
      <c r="CN17" s="86">
        <f ca="1">+SUM(CN14:CN16)</f>
        <v>208358</v>
      </c>
      <c r="CO17" s="12">
        <f ca="1">SUM(CO14:CO16)</f>
        <v>69154</v>
      </c>
      <c r="CP17" s="13">
        <f ca="1">IF(CO17=0,0,IF(CM17=0,1,CO17/CM17))</f>
        <v>0.49678170167523922</v>
      </c>
      <c r="CQ17" s="12">
        <f>SUM(CQ14:CQ16)</f>
        <v>2005542</v>
      </c>
      <c r="CR17" s="86">
        <f ca="1">SUM(CR14:CR16)</f>
        <v>2022035</v>
      </c>
      <c r="CS17" s="12">
        <f ca="1">SUM(CS14:CS16)</f>
        <v>16493</v>
      </c>
      <c r="CT17" s="13">
        <f ca="1">IF(CS17=0,0,IF(CQ17=0,1,CS17/CQ17))</f>
        <v>8.2237120937881138E-3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331282</v>
      </c>
      <c r="D19" s="73">
        <f ca="1">OFFSET(CZ19,0,14,1,1)</f>
        <v>60140</v>
      </c>
      <c r="E19" s="18">
        <f ca="1">SUM(D19-C19)</f>
        <v>-271142</v>
      </c>
      <c r="F19" s="19">
        <f ca="1">IF(E19=0,0,IF(C19=0,1,E19/C19))</f>
        <v>-0.818462820195483</v>
      </c>
      <c r="G19" s="18">
        <f>SUMIF($C$6:F$6,G$5,$C19:F19)</f>
        <v>331282</v>
      </c>
      <c r="H19" s="73">
        <f ca="1">SUMIF($C$6:G$6,H$5,$C19:G19)</f>
        <v>60140</v>
      </c>
      <c r="I19" s="18">
        <f ca="1">SUM(H19-G19)</f>
        <v>-271142</v>
      </c>
      <c r="J19" s="19">
        <f ca="1">IF(I19=0,0,IF(G19=0,1,I19/G19))</f>
        <v>-0.818462820195483</v>
      </c>
      <c r="K19" s="18">
        <f>+DA19</f>
        <v>320647</v>
      </c>
      <c r="L19" s="73">
        <f ca="1">OFFSET(DA19,0,14,1,1)</f>
        <v>58779</v>
      </c>
      <c r="M19" s="18">
        <f ca="1">SUM(L19-K19)</f>
        <v>-261868</v>
      </c>
      <c r="N19" s="19">
        <f ca="1">IF(M19=0,0,IF(K19=0,1,M19/K19))</f>
        <v>-0.8166862624630824</v>
      </c>
      <c r="O19" s="18">
        <f>SUMIF($C$6:N$6,O$5,$C19:N19)</f>
        <v>651929</v>
      </c>
      <c r="P19" s="73">
        <f ca="1">SUMIF($C$6:O$6,P$5,$C19:O19)</f>
        <v>118919</v>
      </c>
      <c r="Q19" s="18">
        <f ca="1">SUM(P19-O19)</f>
        <v>-533010</v>
      </c>
      <c r="R19" s="19">
        <f ca="1">IF(Q19=0,0,IF(O19=0,1,Q19/O19))</f>
        <v>-0.81758903193445909</v>
      </c>
      <c r="S19" s="18">
        <f>+DB19</f>
        <v>189636</v>
      </c>
      <c r="T19" s="73">
        <f ca="1">OFFSET(DB19,0,14,1,1)</f>
        <v>74139</v>
      </c>
      <c r="U19" s="18">
        <f ca="1">SUM(T19-S19)</f>
        <v>-115497</v>
      </c>
      <c r="V19" s="19">
        <f ca="1">IF(U19=0,0,IF(S19=0,1,U19/S19))</f>
        <v>-0.60904575080680878</v>
      </c>
      <c r="W19" s="18">
        <f>SUMIF($C$6:V$6,W$5,$C19:V19)</f>
        <v>841565</v>
      </c>
      <c r="X19" s="73">
        <f ca="1">SUMIF($C$6:W$6,X$5,$C19:W19)</f>
        <v>193058</v>
      </c>
      <c r="Y19" s="18">
        <f ca="1">SUM(X19-W19)</f>
        <v>-648507</v>
      </c>
      <c r="Z19" s="19">
        <f ca="1">IF(Y19=0,0,IF(W19=0,1,Y19/W19))</f>
        <v>-0.7705964482838521</v>
      </c>
      <c r="AA19" s="18">
        <f>+DC19</f>
        <v>36729</v>
      </c>
      <c r="AB19" s="73">
        <f ca="1">OFFSET(DC19,0,14,1,1)</f>
        <v>69787</v>
      </c>
      <c r="AC19" s="18">
        <f ca="1">SUM(AB19-AA19)</f>
        <v>33058</v>
      </c>
      <c r="AD19" s="19">
        <f ca="1">IF(AC19=0,0,IF(AA19=0,1,AC19/AA19))</f>
        <v>0.90005173024040952</v>
      </c>
      <c r="AE19" s="18">
        <f>SUMIF($C$6:AD$6,AE$5,$C19:AD19)</f>
        <v>878294</v>
      </c>
      <c r="AF19" s="73">
        <f ca="1">SUMIF($C$6:AE$6,AF$5,$C19:AE19)</f>
        <v>262845</v>
      </c>
      <c r="AG19" s="18">
        <f ca="1">SUM(AF19-AE19)</f>
        <v>-615449</v>
      </c>
      <c r="AH19" s="19">
        <f ca="1">IF(AG19=0,0,IF(AE19=0,1,AG19/AE19))</f>
        <v>-0.70073232881017067</v>
      </c>
      <c r="AI19" s="18">
        <f>+DD19</f>
        <v>41426</v>
      </c>
      <c r="AJ19" s="73">
        <f ca="1">OFFSET(DD19,0,14,1,1)</f>
        <v>70760</v>
      </c>
      <c r="AK19" s="18">
        <f ca="1">SUM(AJ19-AI19)</f>
        <v>29334</v>
      </c>
      <c r="AL19" s="19">
        <f ca="1">IF(AK19=0,0,IF(AI19=0,1,AK19/AI19))</f>
        <v>0.70810602037367831</v>
      </c>
      <c r="AM19" s="18">
        <f>SUMIF($C$6:AL$6,AM$5,$C19:AL19)</f>
        <v>919720</v>
      </c>
      <c r="AN19" s="73">
        <f ca="1">SUMIF($C$6:AM$6,AN$5,$C19:AM19)</f>
        <v>333605</v>
      </c>
      <c r="AO19" s="18">
        <f ca="1">SUM(AN19-AM19)</f>
        <v>-586115</v>
      </c>
      <c r="AP19" s="19">
        <f ca="1">IF(AO19=0,0,IF(AM19=0,1,AO19/AM19))</f>
        <v>-0.63727547514460925</v>
      </c>
      <c r="AQ19" s="18">
        <f>+DE19</f>
        <v>53232</v>
      </c>
      <c r="AR19" s="73">
        <f ca="1">OFFSET(DE19,0,14,1,1)</f>
        <v>77793</v>
      </c>
      <c r="AS19" s="18">
        <f ca="1">SUM(AR19-AQ19)</f>
        <v>24561</v>
      </c>
      <c r="AT19" s="19">
        <f ca="1">IF(AS19=0,0,IF(AQ19=0,1,AS19/AQ19))</f>
        <v>0.46139540126239853</v>
      </c>
      <c r="AU19" s="18">
        <f>SUMIF($C$6:AT$6,AU$5,$C19:AT19)</f>
        <v>972952</v>
      </c>
      <c r="AV19" s="73">
        <f ca="1">SUMIF($C$6:AU$6,AV$5,$C19:AU19)</f>
        <v>411398</v>
      </c>
      <c r="AW19" s="18">
        <f ca="1">SUM(AV19-AU19)</f>
        <v>-561554</v>
      </c>
      <c r="AX19" s="19">
        <f ca="1">IF(AW19=0,0,IF(AU19=0,1,AW19/AU19))</f>
        <v>-0.5771651633379653</v>
      </c>
      <c r="AY19" s="18">
        <f>+DF19</f>
        <v>60372</v>
      </c>
      <c r="AZ19" s="73">
        <f ca="1">OFFSET(DF19,0,14,1,1)</f>
        <v>77550</v>
      </c>
      <c r="BA19" s="18">
        <f ca="1">SUM(AZ19-AY19)</f>
        <v>17178</v>
      </c>
      <c r="BB19" s="19">
        <f ca="1">IF(BA19=0,0,IF(AY19=0,1,BA19/AY19))</f>
        <v>0.2845358775591334</v>
      </c>
      <c r="BC19" s="18">
        <f>SUMIF($C$6:BB$6,BC$5,$C19:BB19)</f>
        <v>1033324</v>
      </c>
      <c r="BD19" s="73">
        <f ca="1">SUMIF($C$6:BC$6,BD$5,$C19:BC19)</f>
        <v>488948</v>
      </c>
      <c r="BE19" s="18">
        <f ca="1">SUM(BD19-BC19)</f>
        <v>-544376</v>
      </c>
      <c r="BF19" s="19">
        <f ca="1">IF(BE19=0,0,IF(BC19=0,1,BE19/BC19))</f>
        <v>-0.52682024224734936</v>
      </c>
      <c r="BG19" s="18">
        <f>+DG19</f>
        <v>62737</v>
      </c>
      <c r="BH19" s="73">
        <f ca="1">OFFSET(DG19,0,14,1,1)</f>
        <v>95360</v>
      </c>
      <c r="BI19" s="18">
        <f ca="1">SUM(BH19-BG19)</f>
        <v>32623</v>
      </c>
      <c r="BJ19" s="19">
        <f ca="1">IF(BI19=0,0,IF(BG19=0,1,BI19/BG19))</f>
        <v>0.51999617450627222</v>
      </c>
      <c r="BK19" s="18">
        <f>SUMIF($C$6:BJ$6,BK$5,$C19:BJ19)</f>
        <v>1096061</v>
      </c>
      <c r="BL19" s="73">
        <f ca="1">SUMIF($C$6:BK$6,BL$5,$C19:BK19)</f>
        <v>584308</v>
      </c>
      <c r="BM19" s="18">
        <f ca="1">SUM(BL19-BK19)</f>
        <v>-511753</v>
      </c>
      <c r="BN19" s="19">
        <f ca="1">IF(BM19=0,0,IF(BK19=0,1,BM19/BK19))</f>
        <v>-0.46690193337779556</v>
      </c>
      <c r="BO19" s="18">
        <f>+DH19</f>
        <v>67048</v>
      </c>
      <c r="BP19" s="73">
        <f ca="1">OFFSET(DH19,0,14,1,1)</f>
        <v>99306</v>
      </c>
      <c r="BQ19" s="18">
        <f ca="1">SUM(BP19-BO19)</f>
        <v>32258</v>
      </c>
      <c r="BR19" s="19">
        <f ca="1">IF(BQ19=0,0,IF(BO19=0,1,BQ19/BO19))</f>
        <v>0.48111800501133517</v>
      </c>
      <c r="BS19" s="18">
        <f>SUMIF($C$6:BR$6,BS$5,$C19:BR19)</f>
        <v>1163109</v>
      </c>
      <c r="BT19" s="73">
        <f ca="1">SUMIF($C$6:BS$6,BT$5,$C19:BS19)</f>
        <v>683614</v>
      </c>
      <c r="BU19" s="18">
        <f ca="1">SUM(BT19-BS19)</f>
        <v>-479495</v>
      </c>
      <c r="BV19" s="19">
        <f ca="1">IF(BU19=0,0,IF(BS19=0,1,BU19/BS19))</f>
        <v>-0.41225284990486705</v>
      </c>
      <c r="BW19" s="18">
        <f>+DI19</f>
        <v>68944</v>
      </c>
      <c r="BX19" s="73">
        <f ca="1">OFFSET(DI19,0,14,1,1)</f>
        <v>107093</v>
      </c>
      <c r="BY19" s="18">
        <f ca="1">SUM(BX19-BW19)</f>
        <v>38149</v>
      </c>
      <c r="BZ19" s="19">
        <f ca="1">IF(BY19=0,0,IF(BW19=0,1,BY19/BW19))</f>
        <v>0.55333313993966116</v>
      </c>
      <c r="CA19" s="18">
        <f>SUMIF($C$6:BZ$6,CA$5,$C19:BZ19)</f>
        <v>1232053</v>
      </c>
      <c r="CB19" s="73">
        <f ca="1">SUMIF($C$6:CA$6,CB$5,$C19:CA19)</f>
        <v>790707</v>
      </c>
      <c r="CC19" s="18">
        <f ca="1">SUM(CB19-CA19)</f>
        <v>-441346</v>
      </c>
      <c r="CD19" s="19">
        <f ca="1">IF(CC19=0,0,IF(CA19=0,1,CC19/CA19))</f>
        <v>-0.35821997917297388</v>
      </c>
      <c r="CE19" s="18">
        <f>+DJ19</f>
        <v>61408</v>
      </c>
      <c r="CF19" s="73">
        <f ca="1">OFFSET(DJ19,0,14,1,1)</f>
        <v>116854</v>
      </c>
      <c r="CG19" s="18">
        <f ca="1">SUM(CF19-CE19)</f>
        <v>55446</v>
      </c>
      <c r="CH19" s="19">
        <f ca="1">IF(CG19=0,0,IF(CE19=0,1,CG19/CE19))</f>
        <v>0.90291167274622197</v>
      </c>
      <c r="CI19" s="18">
        <f>SUMIF($C$6:CH$6,CI$5,$C19:CH19)</f>
        <v>1293461</v>
      </c>
      <c r="CJ19" s="73">
        <f ca="1">SUMIF($C$6:CI$6,CJ$5,$C19:CI19)</f>
        <v>907561</v>
      </c>
      <c r="CK19" s="18">
        <f ca="1">SUM(CJ19-CI19)</f>
        <v>-385900</v>
      </c>
      <c r="CL19" s="19">
        <f ca="1">IF(CK19=0,0,IF(CI19=0,1,CK19/CI19))</f>
        <v>-0.29834683844352478</v>
      </c>
      <c r="CM19" s="18">
        <f>+DK19</f>
        <v>60990</v>
      </c>
      <c r="CN19" s="73">
        <f ca="1">OFFSET(DK19,0,14,1,1)</f>
        <v>138709</v>
      </c>
      <c r="CO19" s="18">
        <f ca="1">SUM(CN19-CM19)</f>
        <v>77719</v>
      </c>
      <c r="CP19" s="19">
        <f ca="1">IF(CO19=0,0,IF(CM19=0,1,CO19/CM19))</f>
        <v>1.2742908673553042</v>
      </c>
      <c r="CQ19" s="18">
        <f>SUMIF($C$6:CP$6,CQ$5,$C19:CP19)</f>
        <v>1354451</v>
      </c>
      <c r="CR19" s="73">
        <f ca="1">SUMIF($C$6:CQ$6,CR$5,$C19:CQ19)</f>
        <v>1046270</v>
      </c>
      <c r="CS19" s="18">
        <f ca="1">SUM(CR19-CQ19)</f>
        <v>-308181</v>
      </c>
      <c r="CT19" s="19">
        <f ca="1">IF(CS19=0,0,IF(CQ19=0,1,CS19/CQ19))</f>
        <v>-0.22753204065706326</v>
      </c>
      <c r="CW19" t="s">
        <v>11</v>
      </c>
      <c r="CX19" t="s">
        <v>6</v>
      </c>
      <c r="CZ19" s="74">
        <f>SUMIF(DWT!$A$93:$A$108,'2020-2021'!CZ$7,DWT!D$93:D$108)</f>
        <v>331282</v>
      </c>
      <c r="DA19" s="74">
        <f>SUMIF(DWT!$A$93:$A$108,'2020-2021'!DA$7,DWT!E$93:E$108)</f>
        <v>320647</v>
      </c>
      <c r="DB19" s="74">
        <f>SUMIF(DWT!$A$93:$A$108,'2020-2021'!DB$7,DWT!F$93:F$108)</f>
        <v>189636</v>
      </c>
      <c r="DC19" s="74">
        <f>SUMIF(DWT!$A$93:$A$108,'2020-2021'!DC$7,DWT!G$93:G$108)</f>
        <v>36729</v>
      </c>
      <c r="DD19" s="74">
        <f>SUMIF(DWT!$A$93:$A$108,'2020-2021'!DD$7,DWT!H$93:H$108)</f>
        <v>41426</v>
      </c>
      <c r="DE19" s="74">
        <f>SUMIF(DWT!$A$93:$A$108,'2020-2021'!DE$7,DWT!I$93:I$108)</f>
        <v>53232</v>
      </c>
      <c r="DF19" s="74">
        <f>SUMIF(DWT!$A$93:$A$108,'2020-2021'!DF$7,DWT!J$93:J$108)</f>
        <v>60372</v>
      </c>
      <c r="DG19" s="74">
        <f>SUMIF(DWT!$A$93:$A$108,'2020-2021'!DG$7,DWT!K$93:K$108)</f>
        <v>62737</v>
      </c>
      <c r="DH19" s="74">
        <f>SUMIF(DWT!$A$93:$A$108,'2020-2021'!DH$7,DWT!L$93:L$108)</f>
        <v>67048</v>
      </c>
      <c r="DI19" s="74">
        <f>SUMIF(DWT!$A$93:$A$108,'2020-2021'!DI$7,DWT!M$93:M$108)</f>
        <v>68944</v>
      </c>
      <c r="DJ19" s="74">
        <f>SUMIF(DWT!$A$93:$A$108,'2020-2021'!DJ$7,DWT!N$93:N$108)</f>
        <v>61408</v>
      </c>
      <c r="DK19" s="74">
        <f>SUMIF(DWT!$A$93:$A$108,'2020-2021'!DK$7,DWT!O$93:O$108)</f>
        <v>60990</v>
      </c>
      <c r="DN19" s="74">
        <f>SUMIF(DWT!$A$93:$A$108,'2020-2021'!DN$7,DWT!D$93:D$108)</f>
        <v>60140</v>
      </c>
      <c r="DO19" s="74">
        <f>SUMIF(DWT!$A$93:$A$108,'2020-2021'!DO$7,DWT!E$93:E$108)</f>
        <v>58779</v>
      </c>
      <c r="DP19" s="74">
        <f>SUMIF(DWT!$A$93:$A$108,'2020-2021'!DP$7,DWT!F$93:F$108)</f>
        <v>74139</v>
      </c>
      <c r="DQ19" s="74">
        <f>SUMIF(DWT!$A$93:$A$108,'2020-2021'!DQ$7,DWT!G$93:G$108)</f>
        <v>69787</v>
      </c>
      <c r="DR19" s="74">
        <f>SUMIF(DWT!$A$93:$A$108,'2020-2021'!DR$7,DWT!H$93:H$108)</f>
        <v>70760</v>
      </c>
      <c r="DS19" s="74">
        <f>SUMIF(DWT!$A$93:$A$108,'2020-2021'!DS$7,DWT!I$93:I$108)</f>
        <v>77793</v>
      </c>
      <c r="DT19" s="74">
        <f>SUMIF(DWT!$A$93:$A$108,'2020-2021'!DT$7,DWT!J$93:J$108)</f>
        <v>77550</v>
      </c>
      <c r="DU19" s="74">
        <f>SUMIF(DWT!$A$93:$A$108,'2020-2021'!DU$7,DWT!K$93:K$108)</f>
        <v>95360</v>
      </c>
      <c r="DV19" s="74">
        <f>SUMIF(DWT!$A$93:$A$108,'2020-2021'!DV$7,DWT!L$93:L$108)</f>
        <v>99306</v>
      </c>
      <c r="DW19" s="74">
        <f>SUMIF(DWT!$A$93:$A$108,'2020-2021'!DW$7,DWT!M$93:M$108)</f>
        <v>107093</v>
      </c>
      <c r="DX19" s="74">
        <f>SUMIF(DWT!$A$93:$A$108,'2020-2021'!DX$7,DWT!N$93:N$108)</f>
        <v>116854</v>
      </c>
      <c r="DY19" s="74">
        <f>SUMIF(DWT!$A$93:$A$108,'2020-2021'!DY$7,DWT!O$93:O$108)</f>
        <v>138709</v>
      </c>
    </row>
    <row r="20" spans="1:130">
      <c r="A20" s="84" t="str">
        <f>+CW21</f>
        <v>Detroit-Windsor Tunnel</v>
      </c>
      <c r="B20" s="26" t="s">
        <v>7</v>
      </c>
      <c r="C20" s="18">
        <f>+CZ20</f>
        <v>833</v>
      </c>
      <c r="D20" s="73">
        <f ca="1">OFFSET(CZ20,0,14,1,1)</f>
        <v>2185</v>
      </c>
      <c r="E20" s="18">
        <f ca="1">SUM(D20-C20)</f>
        <v>1352</v>
      </c>
      <c r="F20" s="19">
        <f ca="1">IF(E20=0,0,IF(C20=0,1,E20/C20))</f>
        <v>1.6230492196878752</v>
      </c>
      <c r="G20" s="18">
        <f>SUMIF($C$6:F$6,G$5,$C20:F20)</f>
        <v>833</v>
      </c>
      <c r="H20" s="73">
        <f ca="1">SUMIF($C$6:G$6,H$5,$C20:G20)</f>
        <v>2185</v>
      </c>
      <c r="I20" s="18">
        <f ca="1">SUM(H20-G20)</f>
        <v>1352</v>
      </c>
      <c r="J20" s="19">
        <f ca="1">IF(I20=0,0,IF(G20=0,1,I20/G20))</f>
        <v>1.6230492196878752</v>
      </c>
      <c r="K20" s="18">
        <f>+DA20</f>
        <v>806</v>
      </c>
      <c r="L20" s="73">
        <f ca="1">OFFSET(DA20,0,14,1,1)</f>
        <v>1525</v>
      </c>
      <c r="M20" s="18">
        <f ca="1">SUM(L20-K20)</f>
        <v>719</v>
      </c>
      <c r="N20" s="19">
        <f ca="1">IF(M20=0,0,IF(K20=0,1,M20/K20))</f>
        <v>0.89205955334987597</v>
      </c>
      <c r="O20" s="18">
        <f>SUMIF($C$6:N$6,O$5,$C20:N20)</f>
        <v>1639</v>
      </c>
      <c r="P20" s="73">
        <f ca="1">SUMIF($C$6:O$6,P$5,$C20:O20)</f>
        <v>3710</v>
      </c>
      <c r="Q20" s="18">
        <f ca="1">SUM(P20-O20)</f>
        <v>2071</v>
      </c>
      <c r="R20" s="19">
        <f ca="1">IF(Q20=0,0,IF(O20=0,1,Q20/O20))</f>
        <v>1.2635753508236729</v>
      </c>
      <c r="S20" s="18">
        <f>+DB20</f>
        <v>823</v>
      </c>
      <c r="T20" s="73">
        <f ca="1">OFFSET(DB20,0,14,1,1)</f>
        <v>2265</v>
      </c>
      <c r="U20" s="18">
        <f ca="1">SUM(T20-S20)</f>
        <v>1442</v>
      </c>
      <c r="V20" s="19">
        <f ca="1">IF(U20=0,0,IF(S20=0,1,U20/S20))</f>
        <v>1.7521263669501823</v>
      </c>
      <c r="W20" s="18">
        <f>SUMIF($C$6:V$6,W$5,$C20:V20)</f>
        <v>2462</v>
      </c>
      <c r="X20" s="73">
        <f ca="1">SUMIF($C$6:W$6,X$5,$C20:W20)</f>
        <v>5975</v>
      </c>
      <c r="Y20" s="18">
        <f ca="1">SUM(X20-W20)</f>
        <v>3513</v>
      </c>
      <c r="Z20" s="19">
        <f ca="1">IF(Y20=0,0,IF(W20=0,1,Y20/W20))</f>
        <v>1.4268887083671811</v>
      </c>
      <c r="AA20" s="18">
        <f>+DC20</f>
        <v>441</v>
      </c>
      <c r="AB20" s="73">
        <f ca="1">OFFSET(DC20,0,14,1,1)</f>
        <v>1256</v>
      </c>
      <c r="AC20" s="18">
        <f ca="1">SUM(AB20-AA20)</f>
        <v>815</v>
      </c>
      <c r="AD20" s="19">
        <f ca="1">IF(AC20=0,0,IF(AA20=0,1,AC20/AA20))</f>
        <v>1.8480725623582765</v>
      </c>
      <c r="AE20" s="18">
        <f>SUMIF($C$6:AD$6,AE$5,$C20:AD20)</f>
        <v>2903</v>
      </c>
      <c r="AF20" s="73">
        <f ca="1">SUMIF($C$6:AE$6,AF$5,$C20:AE20)</f>
        <v>7231</v>
      </c>
      <c r="AG20" s="18">
        <f ca="1">SUM(AF20-AE20)</f>
        <v>4328</v>
      </c>
      <c r="AH20" s="19">
        <f ca="1">IF(AG20=0,0,IF(AE20=0,1,AG20/AE20))</f>
        <v>1.4908715122287288</v>
      </c>
      <c r="AI20" s="18">
        <f>+DD20</f>
        <v>510</v>
      </c>
      <c r="AJ20" s="73">
        <f ca="1">OFFSET(DD20,0,14,1,1)</f>
        <v>1184</v>
      </c>
      <c r="AK20" s="18">
        <f ca="1">SUM(AJ20-AI20)</f>
        <v>674</v>
      </c>
      <c r="AL20" s="19">
        <f ca="1">IF(AK20=0,0,IF(AI20=0,1,AK20/AI20))</f>
        <v>1.3215686274509804</v>
      </c>
      <c r="AM20" s="18">
        <f>SUMIF($C$6:AL$6,AM$5,$C20:AL20)</f>
        <v>3413</v>
      </c>
      <c r="AN20" s="73">
        <f ca="1">SUMIF($C$6:AM$6,AN$5,$C20:AM20)</f>
        <v>8415</v>
      </c>
      <c r="AO20" s="18">
        <f ca="1">SUM(AN20-AM20)</f>
        <v>5002</v>
      </c>
      <c r="AP20" s="19">
        <f ca="1">IF(AO20=0,0,IF(AM20=0,1,AO20/AM20))</f>
        <v>1.4655728098447114</v>
      </c>
      <c r="AQ20" s="18">
        <f>+DE20</f>
        <v>573</v>
      </c>
      <c r="AR20" s="73">
        <f ca="1">OFFSET(DE20,0,14,1,1)</f>
        <v>1400</v>
      </c>
      <c r="AS20" s="18">
        <f ca="1">SUM(AR20-AQ20)</f>
        <v>827</v>
      </c>
      <c r="AT20" s="19">
        <f ca="1">IF(AS20=0,0,IF(AQ20=0,1,AS20/AQ20))</f>
        <v>1.4432809773123909</v>
      </c>
      <c r="AU20" s="18">
        <f>SUMIF($C$6:AT$6,AU$5,$C20:AT20)</f>
        <v>3986</v>
      </c>
      <c r="AV20" s="73">
        <f ca="1">SUMIF($C$6:AU$6,AV$5,$C20:AU20)</f>
        <v>9815</v>
      </c>
      <c r="AW20" s="18">
        <f ca="1">SUM(AV20-AU20)</f>
        <v>5829</v>
      </c>
      <c r="AX20" s="19">
        <f ca="1">IF(AW20=0,0,IF(AU20=0,1,AW20/AU20))</f>
        <v>1.4623682890115404</v>
      </c>
      <c r="AY20" s="18">
        <f>+DF20</f>
        <v>684</v>
      </c>
      <c r="AZ20" s="73">
        <f ca="1">OFFSET(DF20,0,14,1,1)</f>
        <v>1503</v>
      </c>
      <c r="BA20" s="18">
        <f ca="1">SUM(AZ20-AY20)</f>
        <v>819</v>
      </c>
      <c r="BB20" s="19">
        <f ca="1">IF(BA20=0,0,IF(AY20=0,1,BA20/AY20))</f>
        <v>1.1973684210526316</v>
      </c>
      <c r="BC20" s="18">
        <f>SUMIF($C$6:BB$6,BC$5,$C20:BB20)</f>
        <v>4670</v>
      </c>
      <c r="BD20" s="73">
        <f ca="1">SUMIF($C$6:BC$6,BD$5,$C20:BC20)</f>
        <v>11318</v>
      </c>
      <c r="BE20" s="18">
        <f ca="1">SUM(BD20-BC20)</f>
        <v>6648</v>
      </c>
      <c r="BF20" s="19">
        <f ca="1">IF(BE20=0,0,IF(BC20=0,1,BE20/BC20))</f>
        <v>1.4235546038543898</v>
      </c>
      <c r="BG20" s="18">
        <f>+DG20</f>
        <v>894</v>
      </c>
      <c r="BH20" s="73">
        <f ca="1">OFFSET(DG20,0,14,1,1)</f>
        <v>1670</v>
      </c>
      <c r="BI20" s="18">
        <f ca="1">SUM(BH20-BG20)</f>
        <v>776</v>
      </c>
      <c r="BJ20" s="19">
        <f ca="1">IF(BI20=0,0,IF(BG20=0,1,BI20/BG20))</f>
        <v>0.8680089485458613</v>
      </c>
      <c r="BK20" s="18">
        <f>SUMIF($C$6:BJ$6,BK$5,$C20:BJ20)</f>
        <v>5564</v>
      </c>
      <c r="BL20" s="73">
        <f ca="1">SUMIF($C$6:BK$6,BL$5,$C20:BK20)</f>
        <v>12988</v>
      </c>
      <c r="BM20" s="18">
        <f ca="1">SUM(BL20-BK20)</f>
        <v>7424</v>
      </c>
      <c r="BN20" s="19">
        <f ca="1">IF(BM20=0,0,IF(BK20=0,1,BM20/BK20))</f>
        <v>1.3342918763479512</v>
      </c>
      <c r="BO20" s="18">
        <f>+DH20</f>
        <v>1854</v>
      </c>
      <c r="BP20" s="73">
        <f ca="1">OFFSET(DH20,0,14,1,1)</f>
        <v>1396</v>
      </c>
      <c r="BQ20" s="18">
        <f ca="1">SUM(BP20-BO20)</f>
        <v>-458</v>
      </c>
      <c r="BR20" s="19">
        <f ca="1">IF(BQ20=0,0,IF(BO20=0,1,BQ20/BO20))</f>
        <v>-0.24703344120819848</v>
      </c>
      <c r="BS20" s="18">
        <f>SUMIF($C$6:BR$6,BS$5,$C20:BR20)</f>
        <v>7418</v>
      </c>
      <c r="BT20" s="73">
        <f ca="1">SUMIF($C$6:BS$6,BT$5,$C20:BS20)</f>
        <v>14384</v>
      </c>
      <c r="BU20" s="18">
        <f ca="1">SUM(BT20-BS20)</f>
        <v>6966</v>
      </c>
      <c r="BV20" s="19">
        <f ca="1">IF(BU20=0,0,IF(BS20=0,1,BU20/BS20))</f>
        <v>0.93906713399838226</v>
      </c>
      <c r="BW20" s="18">
        <f>+DI20</f>
        <v>1595</v>
      </c>
      <c r="BX20" s="73">
        <f ca="1">OFFSET(DI20,0,14,1,1)</f>
        <v>2249</v>
      </c>
      <c r="BY20" s="18">
        <f ca="1">SUM(BX20-BW20)</f>
        <v>654</v>
      </c>
      <c r="BZ20" s="19">
        <f ca="1">IF(BY20=0,0,IF(BW20=0,1,BY20/BW20))</f>
        <v>0.41003134796238244</v>
      </c>
      <c r="CA20" s="18">
        <f>SUMIF($C$6:BZ$6,CA$5,$C20:BZ20)</f>
        <v>9013</v>
      </c>
      <c r="CB20" s="73">
        <f ca="1">SUMIF($C$6:CA$6,CB$5,$C20:CA20)</f>
        <v>16633</v>
      </c>
      <c r="CC20" s="18">
        <f ca="1">SUM(CB20-CA20)</f>
        <v>7620</v>
      </c>
      <c r="CD20" s="19">
        <f ca="1">IF(CC20=0,0,IF(CA20=0,1,CC20/CA20))</f>
        <v>0.84544546765782758</v>
      </c>
      <c r="CE20" s="18">
        <f>+DJ20</f>
        <v>1513</v>
      </c>
      <c r="CF20" s="73">
        <f ca="1">OFFSET(DJ20,0,14,1,1)</f>
        <v>2152</v>
      </c>
      <c r="CG20" s="18">
        <f ca="1">SUM(CF20-CE20)</f>
        <v>639</v>
      </c>
      <c r="CH20" s="19">
        <f ca="1">IF(CG20=0,0,IF(CE20=0,1,CG20/CE20))</f>
        <v>0.42233972240581624</v>
      </c>
      <c r="CI20" s="18">
        <f>SUMIF($C$6:CH$6,CI$5,$C20:CH20)</f>
        <v>10526</v>
      </c>
      <c r="CJ20" s="73">
        <f ca="1">SUMIF($C$6:CI$6,CJ$5,$C20:CI20)</f>
        <v>18785</v>
      </c>
      <c r="CK20" s="18">
        <f ca="1">SUM(CJ20-CI20)</f>
        <v>8259</v>
      </c>
      <c r="CL20" s="19">
        <f ca="1">IF(CK20=0,0,IF(CI20=0,1,CK20/CI20))</f>
        <v>0.78462853885616568</v>
      </c>
      <c r="CM20" s="18">
        <f>+DK20</f>
        <v>1738</v>
      </c>
      <c r="CN20" s="73">
        <f ca="1">OFFSET(DK20,0,14,1,1)</f>
        <v>2117</v>
      </c>
      <c r="CO20" s="18">
        <f ca="1">SUM(CN20-CM20)</f>
        <v>379</v>
      </c>
      <c r="CP20" s="19">
        <f ca="1">IF(CO20=0,0,IF(CM20=0,1,CO20/CM20))</f>
        <v>0.21806674338319909</v>
      </c>
      <c r="CQ20" s="18">
        <f>SUMIF($C$6:CP$6,CQ$5,$C20:CP20)</f>
        <v>12264</v>
      </c>
      <c r="CR20" s="73">
        <f ca="1">SUMIF($C$6:CQ$6,CR$5,$C20:CQ20)</f>
        <v>20902</v>
      </c>
      <c r="CS20" s="18">
        <f ca="1">SUM(CR20-CQ20)</f>
        <v>8638</v>
      </c>
      <c r="CT20" s="19">
        <f ca="1">IF(CS20=0,0,IF(CQ20=0,1,CS20/CQ20))</f>
        <v>0.704337899543379</v>
      </c>
      <c r="CW20" t="s">
        <v>11</v>
      </c>
      <c r="CX20" t="s">
        <v>7</v>
      </c>
      <c r="CY20" s="7"/>
      <c r="CZ20" s="74">
        <f>SUMIF(DWT!$A$111:$A$126,'2020-2021'!CZ$7,DWT!D$111:D$126)</f>
        <v>833</v>
      </c>
      <c r="DA20" s="74">
        <f>SUMIF(DWT!$A$111:$A$126,'2020-2021'!DA$7,DWT!E$111:E$126)</f>
        <v>806</v>
      </c>
      <c r="DB20" s="74">
        <f>SUMIF(DWT!$A$111:$A$126,'2020-2021'!DB$7,DWT!F$111:F$126)</f>
        <v>823</v>
      </c>
      <c r="DC20" s="74">
        <f>SUMIF(DWT!$A$111:$A$126,'2020-2021'!DC$7,DWT!G$111:G$126)</f>
        <v>441</v>
      </c>
      <c r="DD20" s="74">
        <f>SUMIF(DWT!$A$111:$A$126,'2020-2021'!DD$7,DWT!H$111:H$126)</f>
        <v>510</v>
      </c>
      <c r="DE20" s="74">
        <f>SUMIF(DWT!$A$111:$A$126,'2020-2021'!DE$7,DWT!I$111:I$126)</f>
        <v>573</v>
      </c>
      <c r="DF20" s="74">
        <f>SUMIF(DWT!$A$111:$A$126,'2020-2021'!DF$7,DWT!J$111:J$126)</f>
        <v>684</v>
      </c>
      <c r="DG20" s="74">
        <f>SUMIF(DWT!$A$111:$A$126,'2020-2021'!DG$7,DWT!K$111:K$126)</f>
        <v>894</v>
      </c>
      <c r="DH20" s="74">
        <f>SUMIF(DWT!$A$111:$A$126,'2020-2021'!DH$7,DWT!L$111:L$126)</f>
        <v>1854</v>
      </c>
      <c r="DI20" s="74">
        <f>SUMIF(DWT!$A$111:$A$126,'2020-2021'!DI$7,DWT!M$111:M$126)</f>
        <v>1595</v>
      </c>
      <c r="DJ20" s="74">
        <f>SUMIF(DWT!$A$111:$A$126,'2020-2021'!DJ$7,DWT!N$111:N$126)</f>
        <v>1513</v>
      </c>
      <c r="DK20" s="74">
        <f>SUMIF(DWT!$A$111:$A$126,'2020-2021'!DK$7,DWT!O$111:O$126)</f>
        <v>1738</v>
      </c>
      <c r="DN20" s="74">
        <f>SUMIF(DWT!$A$111:$A$126,'2020-2021'!DN$7,DWT!D$111:D$126)</f>
        <v>2185</v>
      </c>
      <c r="DO20" s="74">
        <f>SUMIF(DWT!$A$111:$A$126,'2020-2021'!DO$7,DWT!E$111:E$126)</f>
        <v>1525</v>
      </c>
      <c r="DP20" s="74">
        <f>SUMIF(DWT!$A$111:$A$126,'2020-2021'!DP$7,DWT!F$111:F$126)</f>
        <v>2265</v>
      </c>
      <c r="DQ20" s="74">
        <f>SUMIF(DWT!$A$111:$A$126,'2020-2021'!DQ$7,DWT!G$111:G$126)</f>
        <v>1256</v>
      </c>
      <c r="DR20" s="74">
        <f>SUMIF(DWT!$A$111:$A$126,'2020-2021'!DR$7,DWT!H$111:H$126)</f>
        <v>1184</v>
      </c>
      <c r="DS20" s="74">
        <f>SUMIF(DWT!$A$111:$A$126,'2020-2021'!DS$7,DWT!I$111:I$126)</f>
        <v>1400</v>
      </c>
      <c r="DT20" s="74">
        <f>SUMIF(DWT!$A$111:$A$126,'2020-2021'!DT$7,DWT!J$111:J$126)</f>
        <v>1503</v>
      </c>
      <c r="DU20" s="74">
        <f>SUMIF(DWT!$A$111:$A$126,'2020-2021'!DU$7,DWT!K$111:K$126)</f>
        <v>1670</v>
      </c>
      <c r="DV20" s="74">
        <f>SUMIF(DWT!$A$111:$A$126,'2020-2021'!DV$7,DWT!L$111:L$126)</f>
        <v>1396</v>
      </c>
      <c r="DW20" s="74">
        <f>SUMIF(DWT!$A$111:$A$126,'2020-2021'!DW$7,DWT!M$111:M$126)</f>
        <v>2249</v>
      </c>
      <c r="DX20" s="74">
        <f>SUMIF(DWT!$A$111:$A$126,'2020-2021'!DX$7,DWT!N$111:N$126)</f>
        <v>2152</v>
      </c>
      <c r="DY20" s="74">
        <f>SUMIF(DWT!$A$111:$A$126,'2020-2021'!DY$7,DWT!O$111:O$126)</f>
        <v>2117</v>
      </c>
    </row>
    <row r="21" spans="1:130">
      <c r="A21" s="83"/>
      <c r="B21" s="26" t="s">
        <v>8</v>
      </c>
      <c r="C21" s="73">
        <f>+CZ21</f>
        <v>2525</v>
      </c>
      <c r="D21" s="73">
        <f ca="1">OFFSET(CZ21,0,14,1,1)</f>
        <v>12</v>
      </c>
      <c r="E21" s="73">
        <f ca="1">SUM(D21-C21)</f>
        <v>-2513</v>
      </c>
      <c r="F21" s="19">
        <f ca="1">IF(E21=0,0,IF(C21=0,1,E21/C21))</f>
        <v>-0.99524752475247524</v>
      </c>
      <c r="G21" s="73">
        <f>SUMIF($C$6:F$6,G$5,$C21:F21)</f>
        <v>2525</v>
      </c>
      <c r="H21" s="73">
        <f ca="1">SUMIF($C$6:G$6,H$5,$C21:G21)</f>
        <v>12</v>
      </c>
      <c r="I21" s="73">
        <f ca="1">SUM(H21-G21)</f>
        <v>-2513</v>
      </c>
      <c r="J21" s="19">
        <f ca="1">IF(I21=0,0,IF(G21=0,1,I21/G21))</f>
        <v>-0.99524752475247524</v>
      </c>
      <c r="K21" s="73">
        <f>+DA21</f>
        <v>2428</v>
      </c>
      <c r="L21" s="73">
        <f ca="1">OFFSET(DA21,0,14,1,1)</f>
        <v>9</v>
      </c>
      <c r="M21" s="73">
        <f ca="1">SUM(L21-K21)</f>
        <v>-2419</v>
      </c>
      <c r="N21" s="19">
        <f ca="1">IF(M21=0,0,IF(K21=0,1,M21/K21))</f>
        <v>-0.99629324546952225</v>
      </c>
      <c r="O21" s="73">
        <f>SUMIF($C$6:N$6,O$5,$C21:N21)</f>
        <v>4953</v>
      </c>
      <c r="P21" s="73">
        <f ca="1">SUMIF($C$6:O$6,P$5,$C21:O21)</f>
        <v>21</v>
      </c>
      <c r="Q21" s="73">
        <f ca="1">SUM(P21-O21)</f>
        <v>-4932</v>
      </c>
      <c r="R21" s="19">
        <f ca="1">IF(Q21=0,0,IF(O21=0,1,Q21/O21))</f>
        <v>-0.99576014536644453</v>
      </c>
      <c r="S21" s="73">
        <f>+DB21</f>
        <v>1483</v>
      </c>
      <c r="T21" s="73">
        <f ca="1">OFFSET(DB21,0,14,1,1)</f>
        <v>27</v>
      </c>
      <c r="U21" s="73">
        <f ca="1">SUM(T21-S21)</f>
        <v>-1456</v>
      </c>
      <c r="V21" s="19">
        <f ca="1">IF(U21=0,0,IF(S21=0,1,U21/S21))</f>
        <v>-0.98179366149696556</v>
      </c>
      <c r="W21" s="73">
        <f>SUMIF($C$6:V$6,W$5,$C21:V21)</f>
        <v>6436</v>
      </c>
      <c r="X21" s="73">
        <f ca="1">SUMIF($C$6:W$6,X$5,$C21:W21)</f>
        <v>48</v>
      </c>
      <c r="Y21" s="73">
        <f ca="1">SUM(X21-W21)</f>
        <v>-6388</v>
      </c>
      <c r="Z21" s="19">
        <f ca="1">IF(Y21=0,0,IF(W21=0,1,Y21/W21))</f>
        <v>-0.99254195152268487</v>
      </c>
      <c r="AA21" s="73">
        <f>+DC21</f>
        <v>0</v>
      </c>
      <c r="AB21" s="73">
        <f ca="1">OFFSET(DC21,0,14,1,1)</f>
        <v>34</v>
      </c>
      <c r="AC21" s="73">
        <f ca="1">SUM(AB21-AA21)</f>
        <v>34</v>
      </c>
      <c r="AD21" s="19">
        <f ca="1">IF(AC21=0,0,IF(AA21=0,1,AC21/AA21))</f>
        <v>1</v>
      </c>
      <c r="AE21" s="73">
        <f>SUMIF($C$6:AD$6,AE$5,$C21:AD21)</f>
        <v>6436</v>
      </c>
      <c r="AF21" s="73">
        <f ca="1">SUMIF($C$6:AE$6,AF$5,$C21:AE21)</f>
        <v>82</v>
      </c>
      <c r="AG21" s="73">
        <f ca="1">SUM(AF21-AE21)</f>
        <v>-6354</v>
      </c>
      <c r="AH21" s="19">
        <f ca="1">IF(AG21=0,0,IF(AE21=0,1,AG21/AE21))</f>
        <v>-0.98725916718458673</v>
      </c>
      <c r="AI21" s="73">
        <f>+DD21</f>
        <v>0</v>
      </c>
      <c r="AJ21" s="73">
        <f ca="1">OFFSET(DD21,0,14,1,1)</f>
        <v>39</v>
      </c>
      <c r="AK21" s="73">
        <f ca="1">SUM(AJ21-AI21)</f>
        <v>39</v>
      </c>
      <c r="AL21" s="19">
        <f ca="1">IF(AK21=0,0,IF(AI21=0,1,AK21/AI21))</f>
        <v>1</v>
      </c>
      <c r="AM21" s="73">
        <f>SUMIF($C$6:AL$6,AM$5,$C21:AL21)</f>
        <v>6436</v>
      </c>
      <c r="AN21" s="73">
        <f ca="1">SUMIF($C$6:AM$6,AN$5,$C21:AM21)</f>
        <v>121</v>
      </c>
      <c r="AO21" s="73">
        <f ca="1">SUM(AN21-AM21)</f>
        <v>-6315</v>
      </c>
      <c r="AP21" s="19">
        <f ca="1">IF(AO21=0,0,IF(AM21=0,1,AO21/AM21))</f>
        <v>-0.98119950279676815</v>
      </c>
      <c r="AQ21" s="73">
        <f>+DE21</f>
        <v>0</v>
      </c>
      <c r="AR21" s="73">
        <f ca="1">OFFSET(DE21,0,14,1,1)</f>
        <v>42</v>
      </c>
      <c r="AS21" s="73">
        <f ca="1">SUM(AR21-AQ21)</f>
        <v>42</v>
      </c>
      <c r="AT21" s="19">
        <f ca="1">IF(AS21=0,0,IF(AQ21=0,1,AS21/AQ21))</f>
        <v>1</v>
      </c>
      <c r="AU21" s="73">
        <f>SUMIF($C$6:AT$6,AU$5,$C21:AT21)</f>
        <v>6436</v>
      </c>
      <c r="AV21" s="73">
        <f ca="1">SUMIF($C$6:AU$6,AV$5,$C21:AU21)</f>
        <v>163</v>
      </c>
      <c r="AW21" s="73">
        <f ca="1">SUM(AV21-AU21)</f>
        <v>-6273</v>
      </c>
      <c r="AX21" s="19">
        <f ca="1">IF(AW21=0,0,IF(AU21=0,1,AW21/AU21))</f>
        <v>-0.97467371037911743</v>
      </c>
      <c r="AY21" s="73">
        <f>+DF21</f>
        <v>0</v>
      </c>
      <c r="AZ21" s="73">
        <f ca="1">OFFSET(DF21,0,14,1,1)</f>
        <v>33</v>
      </c>
      <c r="BA21" s="73">
        <f ca="1">SUM(AZ21-AY21)</f>
        <v>33</v>
      </c>
      <c r="BB21" s="19">
        <f ca="1">IF(BA21=0,0,IF(AY21=0,1,BA21/AY21))</f>
        <v>1</v>
      </c>
      <c r="BC21" s="73">
        <f>SUMIF($C$6:BB$6,BC$5,$C21:BB21)</f>
        <v>6436</v>
      </c>
      <c r="BD21" s="73">
        <f ca="1">SUMIF($C$6:BC$6,BD$5,$C21:BC21)</f>
        <v>196</v>
      </c>
      <c r="BE21" s="73">
        <f ca="1">SUM(BD21-BC21)</f>
        <v>-6240</v>
      </c>
      <c r="BF21" s="19">
        <f ca="1">IF(BE21=0,0,IF(BC21=0,1,BE21/BC21))</f>
        <v>-0.96954630205096337</v>
      </c>
      <c r="BG21" s="73">
        <f>+DG21</f>
        <v>3</v>
      </c>
      <c r="BH21" s="73">
        <f ca="1">OFFSET(DG21,0,14,1,1)</f>
        <v>78</v>
      </c>
      <c r="BI21" s="73">
        <f ca="1">SUM(BH21-BG21)</f>
        <v>75</v>
      </c>
      <c r="BJ21" s="19">
        <f ca="1">IF(BI21=0,0,IF(BG21=0,1,BI21/BG21))</f>
        <v>25</v>
      </c>
      <c r="BK21" s="73">
        <f>SUMIF($C$6:BJ$6,BK$5,$C21:BJ21)</f>
        <v>6439</v>
      </c>
      <c r="BL21" s="73">
        <f ca="1">SUMIF($C$6:BK$6,BL$5,$C21:BK21)</f>
        <v>274</v>
      </c>
      <c r="BM21" s="73">
        <f ca="1">SUM(BL21-BK21)</f>
        <v>-6165</v>
      </c>
      <c r="BN21" s="19">
        <f ca="1">IF(BM21=0,0,IF(BK21=0,1,BM21/BK21))</f>
        <v>-0.95744680851063835</v>
      </c>
      <c r="BO21" s="73">
        <f>+DH21</f>
        <v>1</v>
      </c>
      <c r="BP21" s="73">
        <f ca="1">OFFSET(DH21,0,14,1,1)</f>
        <v>65</v>
      </c>
      <c r="BQ21" s="73">
        <f ca="1">SUM(BP21-BO21)</f>
        <v>64</v>
      </c>
      <c r="BR21" s="19">
        <f ca="1">IF(BQ21=0,0,IF(BO21=0,1,BQ21/BO21))</f>
        <v>64</v>
      </c>
      <c r="BS21" s="73">
        <f>SUMIF($C$6:BR$6,BS$5,$C21:BR21)</f>
        <v>6440</v>
      </c>
      <c r="BT21" s="73">
        <f ca="1">SUMIF($C$6:BS$6,BT$5,$C21:BS21)</f>
        <v>339</v>
      </c>
      <c r="BU21" s="73">
        <f ca="1">SUM(BT21-BS21)</f>
        <v>-6101</v>
      </c>
      <c r="BV21" s="19">
        <f ca="1">IF(BU21=0,0,IF(BS21=0,1,BU21/BS21))</f>
        <v>-0.94736024844720501</v>
      </c>
      <c r="BW21" s="73">
        <f>+DI21</f>
        <v>5</v>
      </c>
      <c r="BX21" s="73">
        <f ca="1">OFFSET(DI21,0,14,1,1)</f>
        <v>81</v>
      </c>
      <c r="BY21" s="73">
        <f ca="1">SUM(BX21-BW21)</f>
        <v>76</v>
      </c>
      <c r="BZ21" s="19">
        <f ca="1">IF(BY21=0,0,IF(BW21=0,1,BY21/BW21))</f>
        <v>15.2</v>
      </c>
      <c r="CA21" s="73">
        <f>SUMIF($C$6:BZ$6,CA$5,$C21:BZ21)</f>
        <v>6445</v>
      </c>
      <c r="CB21" s="73">
        <f ca="1">SUMIF($C$6:CA$6,CB$5,$C21:CA21)</f>
        <v>420</v>
      </c>
      <c r="CC21" s="73">
        <f ca="1">SUM(CB21-CA21)</f>
        <v>-6025</v>
      </c>
      <c r="CD21" s="19">
        <f ca="1">IF(CC21=0,0,IF(CA21=0,1,CC21/CA21))</f>
        <v>-0.93483320403413495</v>
      </c>
      <c r="CE21" s="73">
        <f>+DJ21</f>
        <v>8</v>
      </c>
      <c r="CF21" s="73">
        <f ca="1">OFFSET(DJ21,0,14,1,1)</f>
        <v>116</v>
      </c>
      <c r="CG21" s="73">
        <f ca="1">SUM(CF21-CE21)</f>
        <v>108</v>
      </c>
      <c r="CH21" s="19">
        <f ca="1">IF(CG21=0,0,IF(CE21=0,1,CG21/CE21))</f>
        <v>13.5</v>
      </c>
      <c r="CI21" s="73">
        <f>SUMIF($C$6:CH$6,CI$5,$C21:CH21)</f>
        <v>6453</v>
      </c>
      <c r="CJ21" s="73">
        <f ca="1">SUMIF($C$6:CI$6,CJ$5,$C21:CI21)</f>
        <v>536</v>
      </c>
      <c r="CK21" s="73">
        <f ca="1">SUM(CJ21-CI21)</f>
        <v>-5917</v>
      </c>
      <c r="CL21" s="19">
        <f ca="1">IF(CK21=0,0,IF(CI21=0,1,CK21/CI21))</f>
        <v>-0.9169378583604525</v>
      </c>
      <c r="CM21" s="73">
        <f>+DK21</f>
        <v>9</v>
      </c>
      <c r="CN21" s="73">
        <f ca="1">OFFSET(DK21,0,14,1,1)</f>
        <v>101</v>
      </c>
      <c r="CO21" s="73">
        <f ca="1">SUM(CN21-CM21)</f>
        <v>92</v>
      </c>
      <c r="CP21" s="19">
        <f ca="1">IF(CO21=0,0,IF(CM21=0,1,CO21/CM21))</f>
        <v>10.222222222222221</v>
      </c>
      <c r="CQ21" s="73">
        <f>SUMIF($C$6:CP$6,CQ$5,$C21:CP21)</f>
        <v>6462</v>
      </c>
      <c r="CR21" s="73">
        <f ca="1">SUMIF($C$6:CQ$6,CR$5,$C21:CQ21)</f>
        <v>637</v>
      </c>
      <c r="CS21" s="73">
        <f ca="1">SUM(CR21-CQ21)</f>
        <v>-5825</v>
      </c>
      <c r="CT21" s="19">
        <f ca="1">IF(CS21=0,0,IF(CQ21=0,1,CS21/CQ21))</f>
        <v>-0.90142370783039305</v>
      </c>
      <c r="CW21" t="s">
        <v>11</v>
      </c>
      <c r="CX21" t="s">
        <v>8</v>
      </c>
      <c r="CY21" s="7"/>
      <c r="CZ21" s="74">
        <f>SUMIF(DWT!$A$129:$A$144,'2020-2021'!CZ$7,DWT!D$129:D$144)</f>
        <v>2525</v>
      </c>
      <c r="DA21" s="74">
        <f>SUMIF(DWT!$A$129:$A$144,'2020-2021'!DA$7,DWT!E$129:E$144)</f>
        <v>2428</v>
      </c>
      <c r="DB21" s="74">
        <f>SUMIF(DWT!$A$129:$A$144,'2020-2021'!DB$7,DWT!F$129:F$144)</f>
        <v>1483</v>
      </c>
      <c r="DC21" s="74">
        <f>SUMIF(DWT!$A$129:$A$144,'2020-2021'!DC$7,DWT!G$129:G$144)</f>
        <v>0</v>
      </c>
      <c r="DD21" s="74">
        <f>SUMIF(DWT!$A$129:$A$144,'2020-2021'!DD$7,DWT!H$129:H$144)</f>
        <v>0</v>
      </c>
      <c r="DE21" s="74">
        <f>SUMIF(DWT!$A$129:$A$144,'2020-2021'!DE$7,DWT!I$129:I$144)</f>
        <v>0</v>
      </c>
      <c r="DF21" s="74">
        <f>SUMIF(DWT!$A$129:$A$144,'2020-2021'!DF$7,DWT!J$129:J$144)</f>
        <v>0</v>
      </c>
      <c r="DG21" s="74">
        <f>SUMIF(DWT!$A$129:$A$144,'2020-2021'!DG$7,DWT!K$129:K$144)</f>
        <v>3</v>
      </c>
      <c r="DH21" s="74">
        <f>SUMIF(DWT!$A$129:$A$144,'2020-2021'!DH$7,DWT!L$129:L$144)</f>
        <v>1</v>
      </c>
      <c r="DI21" s="74">
        <f>SUMIF(DWT!$A$129:$A$144,'2020-2021'!DI$7,DWT!M$129:M$144)</f>
        <v>5</v>
      </c>
      <c r="DJ21" s="74">
        <f>SUMIF(DWT!$A$129:$A$144,'2020-2021'!DJ$7,DWT!N$129:N$144)</f>
        <v>8</v>
      </c>
      <c r="DK21" s="74">
        <f>SUMIF(DWT!$A$129:$A$144,'2020-2021'!DK$7,DWT!O$129:O$144)</f>
        <v>9</v>
      </c>
      <c r="DN21" s="74">
        <f>SUMIF(DWT!$A$129:$A$144,'2020-2021'!DN$7,DWT!D$129:D$144)</f>
        <v>12</v>
      </c>
      <c r="DO21" s="74">
        <f>SUMIF(DWT!$A$129:$A$144,'2020-2021'!DO$7,DWT!E$129:E$144)</f>
        <v>9</v>
      </c>
      <c r="DP21" s="74">
        <f>SUMIF(DWT!$A$129:$A$144,'2020-2021'!DP$7,DWT!F$129:F$144)</f>
        <v>27</v>
      </c>
      <c r="DQ21" s="74">
        <f>SUMIF(DWT!$A$129:$A$144,'2020-2021'!DQ$7,DWT!G$129:G$144)</f>
        <v>34</v>
      </c>
      <c r="DR21" s="74">
        <f>SUMIF(DWT!$A$129:$A$144,'2020-2021'!DR$7,DWT!H$129:H$144)</f>
        <v>39</v>
      </c>
      <c r="DS21" s="74">
        <f>SUMIF(DWT!$A$129:$A$144,'2020-2021'!DS$7,DWT!I$129:I$144)</f>
        <v>42</v>
      </c>
      <c r="DT21" s="74">
        <f>SUMIF(DWT!$A$129:$A$144,'2020-2021'!DT$7,DWT!J$129:J$144)</f>
        <v>33</v>
      </c>
      <c r="DU21" s="74">
        <f>SUMIF(DWT!$A$129:$A$144,'2020-2021'!DU$7,DWT!K$129:K$144)</f>
        <v>78</v>
      </c>
      <c r="DV21" s="74">
        <f>SUMIF(DWT!$A$129:$A$144,'2020-2021'!DV$7,DWT!L$129:L$144)</f>
        <v>65</v>
      </c>
      <c r="DW21" s="74">
        <f>SUMIF(DWT!$A$129:$A$144,'2020-2021'!DW$7,DWT!M$129:M$144)</f>
        <v>81</v>
      </c>
      <c r="DX21" s="74">
        <f>SUMIF(DWT!$A$129:$A$144,'2020-2021'!DX$7,DWT!N$129:N$144)</f>
        <v>116</v>
      </c>
      <c r="DY21" s="74">
        <f>SUMIF(DWT!$A$129:$A$144,'2020-2021'!DY$7,DWT!O$129:O$144)</f>
        <v>101</v>
      </c>
    </row>
    <row r="22" spans="1:130" s="7" customFormat="1">
      <c r="A22" s="75"/>
      <c r="B22" s="24" t="s">
        <v>9</v>
      </c>
      <c r="C22" s="12">
        <f>+SUM(C19:C21)</f>
        <v>334640</v>
      </c>
      <c r="D22" s="86">
        <f ca="1">+SUM(D19:D21)</f>
        <v>62337</v>
      </c>
      <c r="E22" s="12">
        <f ca="1">SUM(E19:E21)</f>
        <v>-272303</v>
      </c>
      <c r="F22" s="13">
        <f ca="1">IF(E22=0,0,IF(C22=0,1,E22/C22))</f>
        <v>-0.81371922065503233</v>
      </c>
      <c r="G22" s="12">
        <f>SUM(G19:G21)</f>
        <v>334640</v>
      </c>
      <c r="H22" s="86">
        <f ca="1">SUM(H19:H21)</f>
        <v>62337</v>
      </c>
      <c r="I22" s="12">
        <f ca="1">SUM(I19:I21)</f>
        <v>-272303</v>
      </c>
      <c r="J22" s="13">
        <f ca="1">IF(I22=0,0,IF(G22=0,1,I22/G22))</f>
        <v>-0.81371922065503233</v>
      </c>
      <c r="K22" s="12">
        <f>+SUM(K19:K21)</f>
        <v>323881</v>
      </c>
      <c r="L22" s="86">
        <f ca="1">+SUM(L19:L21)</f>
        <v>60313</v>
      </c>
      <c r="M22" s="12">
        <f ca="1">SUM(M19:M21)</f>
        <v>-263568</v>
      </c>
      <c r="N22" s="13">
        <f ca="1">IF(M22=0,0,IF(K22=0,1,M22/K22))</f>
        <v>-0.81378036995069181</v>
      </c>
      <c r="O22" s="12">
        <f>SUM(O19:O21)</f>
        <v>658521</v>
      </c>
      <c r="P22" s="86">
        <f ca="1">SUM(P19:P21)</f>
        <v>122650</v>
      </c>
      <c r="Q22" s="12">
        <f ca="1">SUM(Q19:Q21)</f>
        <v>-535871</v>
      </c>
      <c r="R22" s="13">
        <f ca="1">IF(Q22=0,0,IF(O22=0,1,Q22/O22))</f>
        <v>-0.81374929577037025</v>
      </c>
      <c r="S22" s="12">
        <f>+SUM(S19:S21)</f>
        <v>191942</v>
      </c>
      <c r="T22" s="86">
        <f ca="1">+SUM(T19:T21)</f>
        <v>76431</v>
      </c>
      <c r="U22" s="12">
        <f ca="1">SUM(U19:U21)</f>
        <v>-115511</v>
      </c>
      <c r="V22" s="13">
        <f ca="1">IF(U22=0,0,IF(S22=0,1,U22/S22))</f>
        <v>-0.60180158589573929</v>
      </c>
      <c r="W22" s="12">
        <f>SUM(W19:W21)</f>
        <v>850463</v>
      </c>
      <c r="X22" s="86">
        <f ca="1">SUM(X19:X21)</f>
        <v>199081</v>
      </c>
      <c r="Y22" s="12">
        <f ca="1">SUM(Y19:Y21)</f>
        <v>-651382</v>
      </c>
      <c r="Z22" s="13">
        <f ca="1">IF(Y22=0,0,IF(W22=0,1,Y22/W22))</f>
        <v>-0.76591456653611034</v>
      </c>
      <c r="AA22" s="12">
        <f>+SUM(AA19:AA21)</f>
        <v>37170</v>
      </c>
      <c r="AB22" s="86">
        <f ca="1">+SUM(AB19:AB21)</f>
        <v>71077</v>
      </c>
      <c r="AC22" s="12">
        <f ca="1">SUM(AC19:AC21)</f>
        <v>33907</v>
      </c>
      <c r="AD22" s="13">
        <f ca="1">IF(AC22=0,0,IF(AA22=0,1,AC22/AA22))</f>
        <v>0.91221415119720206</v>
      </c>
      <c r="AE22" s="12">
        <f>SUM(AE19:AE21)</f>
        <v>887633</v>
      </c>
      <c r="AF22" s="86">
        <f ca="1">SUM(AF19:AF21)</f>
        <v>270158</v>
      </c>
      <c r="AG22" s="12">
        <f ca="1">SUM(AG19:AG21)</f>
        <v>-617475</v>
      </c>
      <c r="AH22" s="13">
        <f ca="1">IF(AG22=0,0,IF(AE22=0,1,AG22/AE22))</f>
        <v>-0.69564223051644092</v>
      </c>
      <c r="AI22" s="12">
        <f>+SUM(AI19:AI21)</f>
        <v>41936</v>
      </c>
      <c r="AJ22" s="86">
        <f ca="1">+SUM(AJ19:AJ21)</f>
        <v>71983</v>
      </c>
      <c r="AK22" s="12">
        <f ca="1">SUM(AK19:AK21)</f>
        <v>30047</v>
      </c>
      <c r="AL22" s="13">
        <f ca="1">IF(AK22=0,0,IF(AI22=0,1,AK22/AI22))</f>
        <v>0.71649656619610835</v>
      </c>
      <c r="AM22" s="12">
        <f>SUM(AM19:AM21)</f>
        <v>929569</v>
      </c>
      <c r="AN22" s="86">
        <f ca="1">SUM(AN19:AN21)</f>
        <v>342141</v>
      </c>
      <c r="AO22" s="12">
        <f ca="1">SUM(AO19:AO21)</f>
        <v>-587428</v>
      </c>
      <c r="AP22" s="13">
        <f ca="1">IF(AO22=0,0,IF(AM22=0,1,AO22/AM22))</f>
        <v>-0.63193587565850406</v>
      </c>
      <c r="AQ22" s="12">
        <f>+SUM(AQ19:AQ21)</f>
        <v>53805</v>
      </c>
      <c r="AR22" s="86">
        <f ca="1">+SUM(AR19:AR21)</f>
        <v>79235</v>
      </c>
      <c r="AS22" s="12">
        <f ca="1">SUM(AS19:AS21)</f>
        <v>25430</v>
      </c>
      <c r="AT22" s="13">
        <f ca="1">IF(AS22=0,0,IF(AQ22=0,1,AS22/AQ22))</f>
        <v>0.47263265495771767</v>
      </c>
      <c r="AU22" s="12">
        <f>SUM(AU19:AU21)</f>
        <v>983374</v>
      </c>
      <c r="AV22" s="86">
        <f ca="1">SUM(AV19:AV21)</f>
        <v>421376</v>
      </c>
      <c r="AW22" s="12">
        <f ca="1">SUM(AW19:AW21)</f>
        <v>-561998</v>
      </c>
      <c r="AX22" s="13">
        <f ca="1">IF(AW22=0,0,IF(AU22=0,1,AW22/AU22))</f>
        <v>-0.57149975492538951</v>
      </c>
      <c r="AY22" s="12">
        <f>+SUM(AY19:AY21)</f>
        <v>61056</v>
      </c>
      <c r="AZ22" s="86">
        <f ca="1">+SUM(AZ19:AZ21)</f>
        <v>79086</v>
      </c>
      <c r="BA22" s="12">
        <f ca="1">SUM(BA19:BA21)</f>
        <v>18030</v>
      </c>
      <c r="BB22" s="13">
        <f ca="1">IF(BA22=0,0,IF(AY22=0,1,BA22/AY22))</f>
        <v>0.29530267295597484</v>
      </c>
      <c r="BC22" s="12">
        <f>SUM(BC19:BC21)</f>
        <v>1044430</v>
      </c>
      <c r="BD22" s="86">
        <f ca="1">SUM(BD19:BD21)</f>
        <v>500462</v>
      </c>
      <c r="BE22" s="12">
        <f ca="1">SUM(BE19:BE21)</f>
        <v>-543968</v>
      </c>
      <c r="BF22" s="13">
        <f ca="1">IF(BE22=0,0,IF(BC22=0,1,BE22/BC22))</f>
        <v>-0.52082762846720221</v>
      </c>
      <c r="BG22" s="12">
        <f>+SUM(BG19:BG21)</f>
        <v>63634</v>
      </c>
      <c r="BH22" s="86">
        <f ca="1">+SUM(BH19:BH21)</f>
        <v>97108</v>
      </c>
      <c r="BI22" s="12">
        <f ca="1">SUM(BI19:BI21)</f>
        <v>33474</v>
      </c>
      <c r="BJ22" s="13">
        <f ca="1">IF(BI22=0,0,IF(BG22=0,1,BI22/BG22))</f>
        <v>0.52603953861143415</v>
      </c>
      <c r="BK22" s="12">
        <f>SUM(BK19:BK21)</f>
        <v>1108064</v>
      </c>
      <c r="BL22" s="86">
        <f ca="1">SUM(BL19:BL21)</f>
        <v>597570</v>
      </c>
      <c r="BM22" s="12">
        <f ca="1">SUM(BM19:BM21)</f>
        <v>-510494</v>
      </c>
      <c r="BN22" s="13">
        <f ca="1">IF(BM22=0,0,IF(BK22=0,1,BM22/BK22))</f>
        <v>-0.46070804574465013</v>
      </c>
      <c r="BO22" s="12">
        <f>+SUM(BO19:BO21)</f>
        <v>68903</v>
      </c>
      <c r="BP22" s="86">
        <f ca="1">+SUM(BP19:BP21)</f>
        <v>100767</v>
      </c>
      <c r="BQ22" s="12">
        <f ca="1">SUM(BQ19:BQ21)</f>
        <v>31864</v>
      </c>
      <c r="BR22" s="13">
        <f ca="1">IF(BQ22=0,0,IF(BO22=0,1,BQ22/BO22))</f>
        <v>0.46244720839440956</v>
      </c>
      <c r="BS22" s="12">
        <f>SUM(BS19:BS21)</f>
        <v>1176967</v>
      </c>
      <c r="BT22" s="86">
        <f ca="1">SUM(BT19:BT21)</f>
        <v>698337</v>
      </c>
      <c r="BU22" s="12">
        <f ca="1">SUM(BU19:BU21)</f>
        <v>-478630</v>
      </c>
      <c r="BV22" s="13">
        <f ca="1">IF(BU22=0,0,IF(BS22=0,1,BU22/BS22))</f>
        <v>-0.40666390816395021</v>
      </c>
      <c r="BW22" s="12">
        <f>+SUM(BW19:BW21)</f>
        <v>70544</v>
      </c>
      <c r="BX22" s="86">
        <f ca="1">+SUM(BX19:BX21)</f>
        <v>109423</v>
      </c>
      <c r="BY22" s="12">
        <f ca="1">SUM(BY19:BY21)</f>
        <v>38879</v>
      </c>
      <c r="BZ22" s="13">
        <f ca="1">IF(BY22=0,0,IF(BW22=0,1,BY22/BW22))</f>
        <v>0.55113120889090494</v>
      </c>
      <c r="CA22" s="12">
        <f>SUM(CA19:CA21)</f>
        <v>1247511</v>
      </c>
      <c r="CB22" s="86">
        <f ca="1">SUM(CB19:CB21)</f>
        <v>807760</v>
      </c>
      <c r="CC22" s="12">
        <f ca="1">SUM(CC19:CC21)</f>
        <v>-439751</v>
      </c>
      <c r="CD22" s="13">
        <f ca="1">IF(CC22=0,0,IF(CA22=0,1,CC22/CA22))</f>
        <v>-0.35250270338297618</v>
      </c>
      <c r="CE22" s="12">
        <f>+SUM(CE19:CE21)</f>
        <v>62929</v>
      </c>
      <c r="CF22" s="86">
        <f ca="1">+SUM(CF19:CF21)</f>
        <v>119122</v>
      </c>
      <c r="CG22" s="12">
        <f ca="1">SUM(CG19:CG21)</f>
        <v>56193</v>
      </c>
      <c r="CH22" s="13">
        <f ca="1">IF(CG22=0,0,IF(CE22=0,1,CG22/CE22))</f>
        <v>0.8929587312685725</v>
      </c>
      <c r="CI22" s="12">
        <f>SUM(CI19:CI21)</f>
        <v>1310440</v>
      </c>
      <c r="CJ22" s="86">
        <f ca="1">SUM(CJ19:CJ21)</f>
        <v>926882</v>
      </c>
      <c r="CK22" s="12">
        <f ca="1">SUM(CK19:CK21)</f>
        <v>-383558</v>
      </c>
      <c r="CL22" s="13">
        <f ca="1">IF(CK22=0,0,IF(CI22=0,1,CK22/CI22))</f>
        <v>-0.2926940569579683</v>
      </c>
      <c r="CM22" s="12">
        <f>+SUM(CM19:CM21)</f>
        <v>62737</v>
      </c>
      <c r="CN22" s="86">
        <f ca="1">+SUM(CN19:CN21)</f>
        <v>140927</v>
      </c>
      <c r="CO22" s="12">
        <f ca="1">SUM(CO19:CO21)</f>
        <v>78190</v>
      </c>
      <c r="CP22" s="13">
        <f ca="1">IF(CO22=0,0,IF(CM22=0,1,CO22/CM22))</f>
        <v>1.2463139773977079</v>
      </c>
      <c r="CQ22" s="12">
        <f>SUM(CQ19:CQ21)</f>
        <v>1373177</v>
      </c>
      <c r="CR22" s="86">
        <f ca="1">SUM(CR19:CR21)</f>
        <v>1067809</v>
      </c>
      <c r="CS22" s="12">
        <f ca="1">SUM(CS19:CS21)</f>
        <v>-305368</v>
      </c>
      <c r="CT22" s="13">
        <f ca="1">IF(CS22=0,0,IF(CQ22=0,1,CS22/CQ22))</f>
        <v>-0.22238065449683472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37297</v>
      </c>
      <c r="D24" s="73">
        <f ca="1">OFFSET(CZ24,0,14,1,1)</f>
        <v>5129</v>
      </c>
      <c r="E24" s="18">
        <f ca="1">SUM(D24-C24)</f>
        <v>-32168</v>
      </c>
      <c r="F24" s="19">
        <f ca="1">IF(E24=0,0,IF(C24=0,1,E24/C24))</f>
        <v>-0.86248223717725281</v>
      </c>
      <c r="G24" s="18">
        <f>SUMIF($C$6:F$6,G$5,$C24:F24)</f>
        <v>37297</v>
      </c>
      <c r="H24" s="73">
        <f ca="1">SUMIF($C$6:G$6,H$5,$C24:G24)</f>
        <v>5129</v>
      </c>
      <c r="I24" s="18">
        <f ca="1">SUM(H24-G24)</f>
        <v>-32168</v>
      </c>
      <c r="J24" s="19">
        <f ca="1">IF(I24=0,0,IF(G24=0,1,I24/G24))</f>
        <v>-0.86248223717725281</v>
      </c>
      <c r="K24" s="18">
        <f>+DA24</f>
        <v>39798</v>
      </c>
      <c r="L24" s="73">
        <f ca="1">OFFSET(DA24,0,14,1,1)</f>
        <v>4871</v>
      </c>
      <c r="M24" s="18">
        <f ca="1">SUM(L24-K24)</f>
        <v>-34927</v>
      </c>
      <c r="N24" s="19">
        <f ca="1">IF(M24=0,0,IF(K24=0,1,M24/K24))</f>
        <v>-0.8776069149203477</v>
      </c>
      <c r="O24" s="18">
        <f>SUMIF($C$6:N$6,O$5,$C24:N24)</f>
        <v>77095</v>
      </c>
      <c r="P24" s="73">
        <f ca="1">SUMIF($C$6:O$6,P$5,$C24:O24)</f>
        <v>10000</v>
      </c>
      <c r="Q24" s="18">
        <f ca="1">SUM(P24-O24)</f>
        <v>-67095</v>
      </c>
      <c r="R24" s="19">
        <f ca="1">IF(Q24=0,0,IF(O24=0,1,Q24/O24))</f>
        <v>-0.87028990206887602</v>
      </c>
      <c r="S24" s="18">
        <f>+DB24</f>
        <v>24854</v>
      </c>
      <c r="T24" s="73">
        <f ca="1">OFFSET(DB24,0,14,1,1)</f>
        <v>8570</v>
      </c>
      <c r="U24" s="18">
        <f ca="1">SUM(T24-S24)</f>
        <v>-16284</v>
      </c>
      <c r="V24" s="19">
        <f ca="1">IF(U24=0,0,IF(S24=0,1,U24/S24))</f>
        <v>-0.65518628792146139</v>
      </c>
      <c r="W24" s="18">
        <f>SUMIF($C$6:V$6,W$5,$C24:V24)</f>
        <v>101949</v>
      </c>
      <c r="X24" s="73">
        <f ca="1">SUMIF($C$6:W$6,X$5,$C24:W24)</f>
        <v>18570</v>
      </c>
      <c r="Y24" s="18">
        <f ca="1">SUM(X24-W24)</f>
        <v>-83379</v>
      </c>
      <c r="Z24" s="19">
        <f ca="1">IF(Y24=0,0,IF(W24=0,1,Y24/W24))</f>
        <v>-0.81785010152134896</v>
      </c>
      <c r="AA24" s="18">
        <f>+DC24</f>
        <v>3551</v>
      </c>
      <c r="AB24" s="73">
        <f ca="1">OFFSET(DC24,0,14,1,1)</f>
        <v>12046</v>
      </c>
      <c r="AC24" s="18">
        <f ca="1">SUM(AB24-AA24)</f>
        <v>8495</v>
      </c>
      <c r="AD24" s="19">
        <f ca="1">IF(AC24=0,0,IF(AA24=0,1,AC24/AA24))</f>
        <v>2.3922838637003663</v>
      </c>
      <c r="AE24" s="18">
        <f>SUMIF($C$6:AD$6,AE$5,$C24:AD24)</f>
        <v>105500</v>
      </c>
      <c r="AF24" s="73">
        <f ca="1">SUMIF($C$6:AE$6,AF$5,$C24:AE24)</f>
        <v>30616</v>
      </c>
      <c r="AG24" s="18">
        <f ca="1">SUM(AF24-AE24)</f>
        <v>-74884</v>
      </c>
      <c r="AH24" s="19">
        <f ca="1">IF(AG24=0,0,IF(AE24=0,1,AG24/AE24))</f>
        <v>-0.70980094786729853</v>
      </c>
      <c r="AI24" s="18">
        <f>+DD24</f>
        <v>5007</v>
      </c>
      <c r="AJ24" s="73">
        <f ca="1">OFFSET(DD24,0,14,1,1)</f>
        <v>7501</v>
      </c>
      <c r="AK24" s="18">
        <f ca="1">SUM(AJ24-AI24)</f>
        <v>2494</v>
      </c>
      <c r="AL24" s="19">
        <f ca="1">IF(AK24=0,0,IF(AI24=0,1,AK24/AI24))</f>
        <v>0.49810265628120631</v>
      </c>
      <c r="AM24" s="18">
        <f>SUMIF($C$6:AL$6,AM$5,$C24:AL24)</f>
        <v>110507</v>
      </c>
      <c r="AN24" s="73">
        <f ca="1">SUMIF($C$6:AM$6,AN$5,$C24:AM24)</f>
        <v>38117</v>
      </c>
      <c r="AO24" s="18">
        <f ca="1">SUM(AN24-AM24)</f>
        <v>-72390</v>
      </c>
      <c r="AP24" s="19">
        <f ca="1">IF(AO24=0,0,IF(AM24=0,1,AO24/AM24))</f>
        <v>-0.6550716244219823</v>
      </c>
      <c r="AQ24" s="18">
        <f>+DE24</f>
        <v>4504</v>
      </c>
      <c r="AR24" s="73">
        <f ca="1">OFFSET(DE24,0,14,1,1)</f>
        <v>6272</v>
      </c>
      <c r="AS24" s="18">
        <f ca="1">SUM(AR24-AQ24)</f>
        <v>1768</v>
      </c>
      <c r="AT24" s="19">
        <f ca="1">IF(AS24=0,0,IF(AQ24=0,1,AS24/AQ24))</f>
        <v>0.3925399644760213</v>
      </c>
      <c r="AU24" s="18">
        <f>SUMIF($C$6:AT$6,AU$5,$C24:AT24)</f>
        <v>115011</v>
      </c>
      <c r="AV24" s="73">
        <f ca="1">SUMIF($C$6:AU$6,AV$5,$C24:AU24)</f>
        <v>44389</v>
      </c>
      <c r="AW24" s="18">
        <f ca="1">SUM(AV24-AU24)</f>
        <v>-70622</v>
      </c>
      <c r="AX24" s="19">
        <f ca="1">IF(AW24=0,0,IF(AU24=0,1,AW24/AU24))</f>
        <v>-0.61404561302831906</v>
      </c>
      <c r="AY24" s="18">
        <f>+DF24</f>
        <v>5293</v>
      </c>
      <c r="AZ24" s="73">
        <f ca="1">OFFSET(DF24,0,14,1,1)</f>
        <v>6763</v>
      </c>
      <c r="BA24" s="18">
        <f ca="1">SUM(AZ24-AY24)</f>
        <v>1470</v>
      </c>
      <c r="BB24" s="19">
        <f ca="1">IF(BA24=0,0,IF(AY24=0,1,BA24/AY24))</f>
        <v>0.27772529756281883</v>
      </c>
      <c r="BC24" s="18">
        <f>SUMIF($C$6:BB$6,BC$5,$C24:BB24)</f>
        <v>120304</v>
      </c>
      <c r="BD24" s="73">
        <f ca="1">SUMIF($C$6:BC$6,BD$5,$C24:BC24)</f>
        <v>51152</v>
      </c>
      <c r="BE24" s="18">
        <f ca="1">SUM(BD24-BC24)</f>
        <v>-69152</v>
      </c>
      <c r="BF24" s="19">
        <f ca="1">IF(BE24=0,0,IF(BC24=0,1,BE24/BC24))</f>
        <v>-0.57481048011703684</v>
      </c>
      <c r="BG24" s="18">
        <f>+DG24</f>
        <v>6017</v>
      </c>
      <c r="BH24" s="73">
        <f ca="1">OFFSET(DG24,0,14,1,1)</f>
        <v>9714</v>
      </c>
      <c r="BI24" s="18">
        <f ca="1">SUM(BH24-BG24)</f>
        <v>3697</v>
      </c>
      <c r="BJ24" s="19">
        <f ca="1">IF(BI24=0,0,IF(BG24=0,1,BI24/BG24))</f>
        <v>0.61442579358484295</v>
      </c>
      <c r="BK24" s="18">
        <f>SUMIF($C$6:BJ$6,BK$5,$C24:BJ24)</f>
        <v>126321</v>
      </c>
      <c r="BL24" s="73">
        <f ca="1">SUMIF($C$6:BK$6,BL$5,$C24:BK24)</f>
        <v>60866</v>
      </c>
      <c r="BM24" s="18">
        <f ca="1">SUM(BL24-BK24)</f>
        <v>-65455</v>
      </c>
      <c r="BN24" s="19">
        <f ca="1">IF(BM24=0,0,IF(BK24=0,1,BM24/BK24))</f>
        <v>-0.51816404239991765</v>
      </c>
      <c r="BO24" s="18">
        <f>+DH24</f>
        <v>7345</v>
      </c>
      <c r="BP24" s="73">
        <f ca="1">OFFSET(DH24,0,14,1,1)</f>
        <v>8656</v>
      </c>
      <c r="BQ24" s="18">
        <f ca="1">SUM(BP24-BO24)</f>
        <v>1311</v>
      </c>
      <c r="BR24" s="19">
        <f ca="1">IF(BQ24=0,0,IF(BO24=0,1,BQ24/BO24))</f>
        <v>0.17848876786929885</v>
      </c>
      <c r="BS24" s="18">
        <f>SUMIF($C$6:BR$6,BS$5,$C24:BR24)</f>
        <v>133666</v>
      </c>
      <c r="BT24" s="73">
        <f ca="1">SUMIF($C$6:BS$6,BT$5,$C24:BS24)</f>
        <v>69522</v>
      </c>
      <c r="BU24" s="18">
        <f ca="1">SUM(BT24-BS24)</f>
        <v>-64144</v>
      </c>
      <c r="BV24" s="19">
        <f ca="1">IF(BU24=0,0,IF(BS24=0,1,BU24/BS24))</f>
        <v>-0.47988269268175904</v>
      </c>
      <c r="BW24" s="18">
        <f>+DI24</f>
        <v>6780</v>
      </c>
      <c r="BX24" s="73">
        <f ca="1">OFFSET(DI24,0,14,1,1)</f>
        <v>9498</v>
      </c>
      <c r="BY24" s="18">
        <f ca="1">SUM(BX24-BW24)</f>
        <v>2718</v>
      </c>
      <c r="BZ24" s="19">
        <f ca="1">IF(BY24=0,0,IF(BW24=0,1,BY24/BW24))</f>
        <v>0.40088495575221239</v>
      </c>
      <c r="CA24" s="18">
        <f>SUMIF($C$6:BZ$6,CA$5,$C24:BZ24)</f>
        <v>140446</v>
      </c>
      <c r="CB24" s="73">
        <f ca="1">SUMIF($C$6:CA$6,CB$5,$C24:CA24)</f>
        <v>79020</v>
      </c>
      <c r="CC24" s="18">
        <f ca="1">SUM(CB24-CA24)</f>
        <v>-61426</v>
      </c>
      <c r="CD24" s="19">
        <f ca="1">IF(CC24=0,0,IF(CA24=0,1,CC24/CA24))</f>
        <v>-0.43736382666647677</v>
      </c>
      <c r="CE24" s="18">
        <f>+DJ24</f>
        <v>5682</v>
      </c>
      <c r="CF24" s="73">
        <f ca="1">OFFSET(DJ24,0,14,1,1)</f>
        <v>13137</v>
      </c>
      <c r="CG24" s="18">
        <f ca="1">SUM(CF24-CE24)</f>
        <v>7455</v>
      </c>
      <c r="CH24" s="19">
        <f ca="1">IF(CG24=0,0,IF(CE24=0,1,CG24/CE24))</f>
        <v>1.3120380147835269</v>
      </c>
      <c r="CI24" s="18">
        <f>SUMIF($C$6:CH$6,CI$5,$C24:CH24)</f>
        <v>146128</v>
      </c>
      <c r="CJ24" s="73">
        <f ca="1">SUMIF($C$6:CI$6,CJ$5,$C24:CI24)</f>
        <v>92157</v>
      </c>
      <c r="CK24" s="18">
        <f ca="1">SUM(CJ24-CI24)</f>
        <v>-53971</v>
      </c>
      <c r="CL24" s="19">
        <f ca="1">IF(CK24=0,0,IF(CI24=0,1,CK24/CI24))</f>
        <v>-0.36934057812328919</v>
      </c>
      <c r="CM24" s="18">
        <f>+DK24</f>
        <v>5164</v>
      </c>
      <c r="CN24" s="73">
        <f ca="1">OFFSET(DK24,0,14,1,1)</f>
        <v>17823</v>
      </c>
      <c r="CO24" s="18">
        <f ca="1">SUM(CN24-CM24)</f>
        <v>12659</v>
      </c>
      <c r="CP24" s="19">
        <f ca="1">IF(CO24=0,0,IF(CM24=0,1,CO24/CM24))</f>
        <v>2.4513942680092953</v>
      </c>
      <c r="CQ24" s="18">
        <f>SUMIF($C$6:CP$6,CQ$5,$C24:CP24)</f>
        <v>151292</v>
      </c>
      <c r="CR24" s="73">
        <f ca="1">SUMIF($C$6:CQ$6,CR$5,$C24:CQ24)</f>
        <v>109980</v>
      </c>
      <c r="CS24" s="18">
        <f ca="1">SUM(CR24-CQ24)</f>
        <v>-41312</v>
      </c>
      <c r="CT24" s="19">
        <f ca="1">IF(CS24=0,0,IF(CQ24=0,1,CS24/CQ24))</f>
        <v>-0.2730613647780451</v>
      </c>
      <c r="CW24" t="s">
        <v>13</v>
      </c>
      <c r="CX24" t="s">
        <v>6</v>
      </c>
      <c r="CZ24" s="74">
        <f>SUMIF(OGB!$A$93:$A$108,'2020-2021'!CZ$7,OGB!D$93:D$108)</f>
        <v>37297</v>
      </c>
      <c r="DA24" s="74">
        <f>SUMIF(OGB!$A$93:$A$108,'2020-2021'!DA$7,OGB!E$93:E$108)</f>
        <v>39798</v>
      </c>
      <c r="DB24" s="74">
        <f>SUMIF(OGB!$A$93:$A$108,'2020-2021'!DB$7,OGB!F$93:F$108)</f>
        <v>24854</v>
      </c>
      <c r="DC24" s="74">
        <f>SUMIF(OGB!$A$93:$A$108,'2020-2021'!DC$7,OGB!G$93:G$108)</f>
        <v>3551</v>
      </c>
      <c r="DD24" s="74">
        <f>SUMIF(OGB!$A$93:$A$108,'2020-2021'!DD$7,OGB!H$93:H$108)</f>
        <v>5007</v>
      </c>
      <c r="DE24" s="74">
        <f>SUMIF(OGB!$A$93:$A$108,'2020-2021'!DE$7,OGB!I$93:I$108)</f>
        <v>4504</v>
      </c>
      <c r="DF24" s="74">
        <f>SUMIF(OGB!$A$93:$A$108,'2020-2021'!DF$7,OGB!J$93:J$108)</f>
        <v>5293</v>
      </c>
      <c r="DG24" s="74">
        <f>SUMIF(OGB!$A$93:$A$108,'2020-2021'!DG$7,OGB!K$93:K$108)</f>
        <v>6017</v>
      </c>
      <c r="DH24" s="74">
        <f>SUMIF(OGB!$A$93:$A$108,'2020-2021'!DH$7,OGB!L$93:L$108)</f>
        <v>7345</v>
      </c>
      <c r="DI24" s="74">
        <f>SUMIF(OGB!$A$93:$A$108,'2020-2021'!DI$7,OGB!M$93:M$108)</f>
        <v>6780</v>
      </c>
      <c r="DJ24" s="74">
        <f>SUMIF(OGB!$A$93:$A$108,'2020-2021'!DJ$7,OGB!N$93:N$108)</f>
        <v>5682</v>
      </c>
      <c r="DK24" s="74">
        <f>SUMIF(OGB!$A$93:$A$108,'2020-2021'!DK$7,OGB!O$93:O$108)</f>
        <v>5164</v>
      </c>
      <c r="DN24" s="74">
        <f>SUMIF(OGB!$A$93:$A$108,'2020-2021'!DN$7,OGB!D$93:D$108)</f>
        <v>5129</v>
      </c>
      <c r="DO24" s="74">
        <f>SUMIF(OGB!$A$93:$A$108,'2020-2021'!DO$7,OGB!E$93:E$108)</f>
        <v>4871</v>
      </c>
      <c r="DP24" s="74">
        <f>SUMIF(OGB!$A$93:$A$108,'2020-2021'!DP$7,OGB!F$93:F$108)</f>
        <v>8570</v>
      </c>
      <c r="DQ24" s="74">
        <f>SUMIF(OGB!$A$93:$A$108,'2020-2021'!DQ$7,OGB!G$93:G$108)</f>
        <v>12046</v>
      </c>
      <c r="DR24" s="74">
        <f>SUMIF(OGB!$A$93:$A$108,'2020-2021'!DR$7,OGB!H$93:H$108)</f>
        <v>7501</v>
      </c>
      <c r="DS24" s="74">
        <f>SUMIF(OGB!$A$93:$A$108,'2020-2021'!DS$7,OGB!I$93:I$108)</f>
        <v>6272</v>
      </c>
      <c r="DT24" s="74">
        <f>SUMIF(OGB!$A$93:$A$108,'2020-2021'!DT$7,OGB!J$93:J$108)</f>
        <v>6763</v>
      </c>
      <c r="DU24" s="74">
        <f>SUMIF(OGB!$A$93:$A$108,'2020-2021'!DU$7,OGB!K$93:K$108)</f>
        <v>9714</v>
      </c>
      <c r="DV24" s="74">
        <f>SUMIF(OGB!$A$93:$A$108,'2020-2021'!DV$7,OGB!L$93:L$108)</f>
        <v>8656</v>
      </c>
      <c r="DW24" s="74">
        <f>SUMIF(OGB!$A$93:$A$108,'2020-2021'!DW$7,OGB!M$93:M$108)</f>
        <v>9498</v>
      </c>
      <c r="DX24" s="74">
        <f>SUMIF(OGB!$A$93:$A$108,'2020-2021'!DX$7,OGB!N$93:N$108)</f>
        <v>13137</v>
      </c>
      <c r="DY24" s="74">
        <f>SUMIF(OGB!$A$93:$A$108,'2020-2021'!DY$7,OGB!O$93:O$108)</f>
        <v>17823</v>
      </c>
    </row>
    <row r="25" spans="1:130">
      <c r="A25" s="84" t="str">
        <f>+CW26</f>
        <v>Ogdensburg Bridge</v>
      </c>
      <c r="B25" s="26" t="s">
        <v>7</v>
      </c>
      <c r="C25" s="18">
        <f>+CZ25</f>
        <v>6011</v>
      </c>
      <c r="D25" s="73">
        <f ca="1">OFFSET(CZ25,0,14,1,1)</f>
        <v>6022</v>
      </c>
      <c r="E25" s="18">
        <f ca="1">SUM(D25-C25)</f>
        <v>11</v>
      </c>
      <c r="F25" s="19">
        <f ca="1">IF(E25=0,0,IF(C25=0,1,E25/C25))</f>
        <v>1.8299783729828648E-3</v>
      </c>
      <c r="G25" s="18">
        <f>SUMIF($C$6:F$6,G$5,$C25:F25)</f>
        <v>6011</v>
      </c>
      <c r="H25" s="73">
        <f ca="1">SUMIF($C$6:G$6,H$5,$C25:G25)</f>
        <v>6022</v>
      </c>
      <c r="I25" s="18">
        <f ca="1">SUM(H25-G25)</f>
        <v>11</v>
      </c>
      <c r="J25" s="19">
        <f ca="1">IF(I25=0,0,IF(G25=0,1,I25/G25))</f>
        <v>1.8299783729828648E-3</v>
      </c>
      <c r="K25" s="18">
        <f>+DA25</f>
        <v>5790</v>
      </c>
      <c r="L25" s="73">
        <f ca="1">OFFSET(DA25,0,14,1,1)</f>
        <v>5918</v>
      </c>
      <c r="M25" s="18">
        <f ca="1">SUM(L25-K25)</f>
        <v>128</v>
      </c>
      <c r="N25" s="19">
        <f ca="1">IF(M25=0,0,IF(K25=0,1,M25/K25))</f>
        <v>2.2107081174438686E-2</v>
      </c>
      <c r="O25" s="18">
        <f>SUMIF($C$6:N$6,O$5,$C25:N25)</f>
        <v>11801</v>
      </c>
      <c r="P25" s="73">
        <f ca="1">SUMIF($C$6:O$6,P$5,$C25:O25)</f>
        <v>11940</v>
      </c>
      <c r="Q25" s="18">
        <f ca="1">SUM(P25-O25)</f>
        <v>139</v>
      </c>
      <c r="R25" s="19">
        <f ca="1">IF(Q25=0,0,IF(O25=0,1,Q25/O25))</f>
        <v>1.1778662825184307E-2</v>
      </c>
      <c r="S25" s="18">
        <f>+DB25</f>
        <v>6301</v>
      </c>
      <c r="T25" s="73">
        <f ca="1">OFFSET(DB25,0,14,1,1)</f>
        <v>7521</v>
      </c>
      <c r="U25" s="18">
        <f ca="1">SUM(T25-S25)</f>
        <v>1220</v>
      </c>
      <c r="V25" s="19">
        <f ca="1">IF(U25=0,0,IF(S25=0,1,U25/S25))</f>
        <v>0.19362006030788764</v>
      </c>
      <c r="W25" s="18">
        <f>SUMIF($C$6:V$6,W$5,$C25:V25)</f>
        <v>18102</v>
      </c>
      <c r="X25" s="73">
        <f ca="1">SUMIF($C$6:W$6,X$5,$C25:W25)</f>
        <v>19461</v>
      </c>
      <c r="Y25" s="18">
        <f ca="1">SUM(X25-W25)</f>
        <v>1359</v>
      </c>
      <c r="Z25" s="19">
        <f ca="1">IF(Y25=0,0,IF(W25=0,1,Y25/W25))</f>
        <v>7.5074577394763004E-2</v>
      </c>
      <c r="AA25" s="18">
        <f>+DC25</f>
        <v>4918</v>
      </c>
      <c r="AB25" s="73">
        <f ca="1">OFFSET(DC25,0,14,1,1)</f>
        <v>7040</v>
      </c>
      <c r="AC25" s="18">
        <f ca="1">SUM(AB25-AA25)</f>
        <v>2122</v>
      </c>
      <c r="AD25" s="19">
        <f ca="1">IF(AC25=0,0,IF(AA25=0,1,AC25/AA25))</f>
        <v>0.43147620984139895</v>
      </c>
      <c r="AE25" s="18">
        <f>SUMIF($C$6:AD$6,AE$5,$C25:AD25)</f>
        <v>23020</v>
      </c>
      <c r="AF25" s="73">
        <f ca="1">SUMIF($C$6:AE$6,AF$5,$C25:AE25)</f>
        <v>26501</v>
      </c>
      <c r="AG25" s="18">
        <f ca="1">SUM(AF25-AE25)</f>
        <v>3481</v>
      </c>
      <c r="AH25" s="19">
        <f ca="1">IF(AG25=0,0,IF(AE25=0,1,AG25/AE25))</f>
        <v>0.15121633362293657</v>
      </c>
      <c r="AI25" s="18">
        <f>+DD25</f>
        <v>4714</v>
      </c>
      <c r="AJ25" s="73">
        <f ca="1">OFFSET(DD25,0,14,1,1)</f>
        <v>6324</v>
      </c>
      <c r="AK25" s="18">
        <f ca="1">SUM(AJ25-AI25)</f>
        <v>1610</v>
      </c>
      <c r="AL25" s="19">
        <f ca="1">IF(AK25=0,0,IF(AI25=0,1,AK25/AI25))</f>
        <v>0.3415358506576156</v>
      </c>
      <c r="AM25" s="18">
        <f>SUMIF($C$6:AL$6,AM$5,$C25:AL25)</f>
        <v>27734</v>
      </c>
      <c r="AN25" s="73">
        <f ca="1">SUMIF($C$6:AM$6,AN$5,$C25:AM25)</f>
        <v>32825</v>
      </c>
      <c r="AO25" s="18">
        <f ca="1">SUM(AN25-AM25)</f>
        <v>5091</v>
      </c>
      <c r="AP25" s="19">
        <f ca="1">IF(AO25=0,0,IF(AM25=0,1,AO25/AM25))</f>
        <v>0.18356529891108386</v>
      </c>
      <c r="AQ25" s="18">
        <f>+DE25</f>
        <v>5532</v>
      </c>
      <c r="AR25" s="73">
        <f ca="1">OFFSET(DE25,0,14,1,1)</f>
        <v>6133</v>
      </c>
      <c r="AS25" s="18">
        <f ca="1">SUM(AR25-AQ25)</f>
        <v>601</v>
      </c>
      <c r="AT25" s="19">
        <f ca="1">IF(AS25=0,0,IF(AQ25=0,1,AS25/AQ25))</f>
        <v>0.1086406362979031</v>
      </c>
      <c r="AU25" s="18">
        <f>SUMIF($C$6:AT$6,AU$5,$C25:AT25)</f>
        <v>33266</v>
      </c>
      <c r="AV25" s="73">
        <f ca="1">SUMIF($C$6:AU$6,AV$5,$C25:AU25)</f>
        <v>38958</v>
      </c>
      <c r="AW25" s="18">
        <f ca="1">SUM(AV25-AU25)</f>
        <v>5692</v>
      </c>
      <c r="AX25" s="19">
        <f ca="1">IF(AW25=0,0,IF(AU25=0,1,AW25/AU25))</f>
        <v>0.17110563337942644</v>
      </c>
      <c r="AY25" s="18">
        <f>+DF25</f>
        <v>5453</v>
      </c>
      <c r="AZ25" s="73">
        <f ca="1">OFFSET(DF25,0,14,1,1)</f>
        <v>5512</v>
      </c>
      <c r="BA25" s="18">
        <f ca="1">SUM(AZ25-AY25)</f>
        <v>59</v>
      </c>
      <c r="BB25" s="19">
        <f ca="1">IF(BA25=0,0,IF(AY25=0,1,BA25/AY25))</f>
        <v>1.0819732257472951E-2</v>
      </c>
      <c r="BC25" s="18">
        <f>SUMIF($C$6:BB$6,BC$5,$C25:BB25)</f>
        <v>38719</v>
      </c>
      <c r="BD25" s="73">
        <f ca="1">SUMIF($C$6:BC$6,BD$5,$C25:BC25)</f>
        <v>44470</v>
      </c>
      <c r="BE25" s="18">
        <f ca="1">SUM(BD25-BC25)</f>
        <v>5751</v>
      </c>
      <c r="BF25" s="19">
        <f ca="1">IF(BE25=0,0,IF(BC25=0,1,BE25/BC25))</f>
        <v>0.1485317286086934</v>
      </c>
      <c r="BG25" s="18">
        <f>+DG25</f>
        <v>5376</v>
      </c>
      <c r="BH25" s="73">
        <f ca="1">OFFSET(DG25,0,14,1,1)</f>
        <v>5694</v>
      </c>
      <c r="BI25" s="18">
        <f ca="1">SUM(BH25-BG25)</f>
        <v>318</v>
      </c>
      <c r="BJ25" s="19">
        <f ca="1">IF(BI25=0,0,IF(BG25=0,1,BI25/BG25))</f>
        <v>5.9151785714285712E-2</v>
      </c>
      <c r="BK25" s="18">
        <f>SUMIF($C$6:BJ$6,BK$5,$C25:BJ25)</f>
        <v>44095</v>
      </c>
      <c r="BL25" s="73">
        <f ca="1">SUMIF($C$6:BK$6,BL$5,$C25:BK25)</f>
        <v>50164</v>
      </c>
      <c r="BM25" s="18">
        <f ca="1">SUM(BL25-BK25)</f>
        <v>6069</v>
      </c>
      <c r="BN25" s="19">
        <f ca="1">IF(BM25=0,0,IF(BK25=0,1,BM25/BK25))</f>
        <v>0.13763465245492687</v>
      </c>
      <c r="BO25" s="18">
        <f>+DH25</f>
        <v>6257</v>
      </c>
      <c r="BP25" s="73">
        <f ca="1">OFFSET(DH25,0,14,1,1)</f>
        <v>5667</v>
      </c>
      <c r="BQ25" s="18">
        <f ca="1">SUM(BP25-BO25)</f>
        <v>-590</v>
      </c>
      <c r="BR25" s="19">
        <f ca="1">IF(BQ25=0,0,IF(BO25=0,1,BQ25/BO25))</f>
        <v>-9.4294390282883167E-2</v>
      </c>
      <c r="BS25" s="18">
        <f>SUMIF($C$6:BR$6,BS$5,$C25:BR25)</f>
        <v>50352</v>
      </c>
      <c r="BT25" s="73">
        <f ca="1">SUMIF($C$6:BS$6,BT$5,$C25:BS25)</f>
        <v>55831</v>
      </c>
      <c r="BU25" s="18">
        <f ca="1">SUM(BT25-BS25)</f>
        <v>5479</v>
      </c>
      <c r="BV25" s="19">
        <f ca="1">IF(BU25=0,0,IF(BS25=0,1,BU25/BS25))</f>
        <v>0.10881394979345409</v>
      </c>
      <c r="BW25" s="18">
        <f>+DI25</f>
        <v>6478</v>
      </c>
      <c r="BX25" s="73">
        <f ca="1">OFFSET(DI25,0,14,1,1)</f>
        <v>5395</v>
      </c>
      <c r="BY25" s="18">
        <f ca="1">SUM(BX25-BW25)</f>
        <v>-1083</v>
      </c>
      <c r="BZ25" s="19">
        <f ca="1">IF(BY25=0,0,IF(BW25=0,1,BY25/BW25))</f>
        <v>-0.16718122877431307</v>
      </c>
      <c r="CA25" s="18">
        <f>SUMIF($C$6:BZ$6,CA$5,$C25:BZ25)</f>
        <v>56830</v>
      </c>
      <c r="CB25" s="73">
        <f ca="1">SUMIF($C$6:CA$6,CB$5,$C25:CA25)</f>
        <v>61226</v>
      </c>
      <c r="CC25" s="18">
        <f ca="1">SUM(CB25-CA25)</f>
        <v>4396</v>
      </c>
      <c r="CD25" s="19">
        <f ca="1">IF(CC25=0,0,IF(CA25=0,1,CC25/CA25))</f>
        <v>7.7353510469822279E-2</v>
      </c>
      <c r="CE25" s="18">
        <f>+DJ25</f>
        <v>6160</v>
      </c>
      <c r="CF25" s="73">
        <f ca="1">OFFSET(DJ25,0,14,1,1)</f>
        <v>6265</v>
      </c>
      <c r="CG25" s="18">
        <f ca="1">SUM(CF25-CE25)</f>
        <v>105</v>
      </c>
      <c r="CH25" s="19">
        <f ca="1">IF(CG25=0,0,IF(CE25=0,1,CG25/CE25))</f>
        <v>1.7045454545454544E-2</v>
      </c>
      <c r="CI25" s="18">
        <f>SUMIF($C$6:CH$6,CI$5,$C25:CH25)</f>
        <v>62990</v>
      </c>
      <c r="CJ25" s="73">
        <f ca="1">SUMIF($C$6:CI$6,CJ$5,$C25:CI25)</f>
        <v>67491</v>
      </c>
      <c r="CK25" s="18">
        <f ca="1">SUM(CJ25-CI25)</f>
        <v>4501</v>
      </c>
      <c r="CL25" s="19">
        <f ca="1">IF(CK25=0,0,IF(CI25=0,1,CK25/CI25))</f>
        <v>7.1455786632798862E-2</v>
      </c>
      <c r="CM25" s="18">
        <f>+DK25</f>
        <v>6228</v>
      </c>
      <c r="CN25" s="73">
        <f ca="1">OFFSET(DK25,0,14,1,1)</f>
        <v>5924</v>
      </c>
      <c r="CO25" s="18">
        <f ca="1">SUM(CN25-CM25)</f>
        <v>-304</v>
      </c>
      <c r="CP25" s="19">
        <f ca="1">IF(CO25=0,0,IF(CM25=0,1,CO25/CM25))</f>
        <v>-4.8811817597944764E-2</v>
      </c>
      <c r="CQ25" s="18">
        <f>SUMIF($C$6:CP$6,CQ$5,$C25:CP25)</f>
        <v>69218</v>
      </c>
      <c r="CR25" s="73">
        <f ca="1">SUMIF($C$6:CQ$6,CR$5,$C25:CQ25)</f>
        <v>73415</v>
      </c>
      <c r="CS25" s="18">
        <f ca="1">SUM(CR25-CQ25)</f>
        <v>4197</v>
      </c>
      <c r="CT25" s="19">
        <f ca="1">IF(CS25=0,0,IF(CQ25=0,1,CS25/CQ25))</f>
        <v>6.0634517033141669E-2</v>
      </c>
      <c r="CW25" t="s">
        <v>13</v>
      </c>
      <c r="CX25" t="s">
        <v>7</v>
      </c>
      <c r="CY25" s="7"/>
      <c r="CZ25" s="74">
        <f>SUMIF(OGB!$A$111:$A$126,'2020-2021'!CZ$7,OGB!D$111:D$126)</f>
        <v>6011</v>
      </c>
      <c r="DA25" s="74">
        <f>SUMIF(OGB!$A$111:$A$126,'2020-2021'!DA$7,OGB!E$111:E$126)</f>
        <v>5790</v>
      </c>
      <c r="DB25" s="74">
        <f>SUMIF(OGB!$A$111:$A$126,'2020-2021'!DB$7,OGB!F$111:F$126)</f>
        <v>6301</v>
      </c>
      <c r="DC25" s="74">
        <f>SUMIF(OGB!$A$111:$A$126,'2020-2021'!DC$7,OGB!G$111:G$126)</f>
        <v>4918</v>
      </c>
      <c r="DD25" s="74">
        <f>SUMIF(OGB!$A$111:$A$126,'2020-2021'!DD$7,OGB!H$111:H$126)</f>
        <v>4714</v>
      </c>
      <c r="DE25" s="74">
        <f>SUMIF(OGB!$A$111:$A$126,'2020-2021'!DE$7,OGB!I$111:I$126)</f>
        <v>5532</v>
      </c>
      <c r="DF25" s="74">
        <f>SUMIF(OGB!$A$111:$A$126,'2020-2021'!DF$7,OGB!J$111:J$126)</f>
        <v>5453</v>
      </c>
      <c r="DG25" s="74">
        <f>SUMIF(OGB!$A$111:$A$126,'2020-2021'!DG$7,OGB!K$111:K$126)</f>
        <v>5376</v>
      </c>
      <c r="DH25" s="74">
        <f>SUMIF(OGB!$A$111:$A$126,'2020-2021'!DH$7,OGB!L$111:L$126)</f>
        <v>6257</v>
      </c>
      <c r="DI25" s="74">
        <f>SUMIF(OGB!$A$111:$A$126,'2020-2021'!DI$7,OGB!M$111:M$126)</f>
        <v>6478</v>
      </c>
      <c r="DJ25" s="74">
        <f>SUMIF(OGB!$A$111:$A$126,'2020-2021'!DJ$7,OGB!N$111:N$126)</f>
        <v>6160</v>
      </c>
      <c r="DK25" s="74">
        <f>SUMIF(OGB!$A$111:$A$126,'2020-2021'!DK$7,OGB!O$111:O$126)</f>
        <v>6228</v>
      </c>
      <c r="DN25" s="74">
        <f>SUMIF(OGB!$A$111:$A$126,'2020-2021'!DN$7,OGB!D$111:D$126)</f>
        <v>6022</v>
      </c>
      <c r="DO25" s="74">
        <f>SUMIF(OGB!$A$111:$A$126,'2020-2021'!DO$7,OGB!E$111:E$126)</f>
        <v>5918</v>
      </c>
      <c r="DP25" s="74">
        <f>SUMIF(OGB!$A$111:$A$126,'2020-2021'!DP$7,OGB!F$111:F$126)</f>
        <v>7521</v>
      </c>
      <c r="DQ25" s="74">
        <f>SUMIF(OGB!$A$111:$A$126,'2020-2021'!DQ$7,OGB!G$111:G$126)</f>
        <v>7040</v>
      </c>
      <c r="DR25" s="74">
        <f>SUMIF(OGB!$A$111:$A$126,'2020-2021'!DR$7,OGB!H$111:H$126)</f>
        <v>6324</v>
      </c>
      <c r="DS25" s="74">
        <f>SUMIF(OGB!$A$111:$A$126,'2020-2021'!DS$7,OGB!I$111:I$126)</f>
        <v>6133</v>
      </c>
      <c r="DT25" s="74">
        <f>SUMIF(OGB!$A$111:$A$126,'2020-2021'!DT$7,OGB!J$111:J$126)</f>
        <v>5512</v>
      </c>
      <c r="DU25" s="74">
        <f>SUMIF(OGB!$A$111:$A$126,'2020-2021'!DU$7,OGB!K$111:K$126)</f>
        <v>5694</v>
      </c>
      <c r="DV25" s="74">
        <f>SUMIF(OGB!$A$111:$A$126,'2020-2021'!DV$7,OGB!L$111:L$126)</f>
        <v>5667</v>
      </c>
      <c r="DW25" s="74">
        <f>SUMIF(OGB!$A$111:$A$126,'2020-2021'!DW$7,OGB!M$111:M$126)</f>
        <v>5395</v>
      </c>
      <c r="DX25" s="74">
        <f>SUMIF(OGB!$A$111:$A$126,'2020-2021'!DX$7,OGB!N$111:N$126)</f>
        <v>6265</v>
      </c>
      <c r="DY25" s="74">
        <f>SUMIF(OGB!$A$111:$A$126,'2020-2021'!DY$7,OGB!O$111:O$126)</f>
        <v>5924</v>
      </c>
    </row>
    <row r="26" spans="1:130">
      <c r="A26" s="83"/>
      <c r="B26" s="26" t="s">
        <v>8</v>
      </c>
      <c r="C26" s="73">
        <f>+CZ26</f>
        <v>24</v>
      </c>
      <c r="D26" s="73">
        <f ca="1">OFFSET(CZ26,0,14,1,1)</f>
        <v>0</v>
      </c>
      <c r="E26" s="73">
        <f ca="1">SUM(D26-C26)</f>
        <v>-24</v>
      </c>
      <c r="F26" s="19">
        <f ca="1">IF(E26=0,0,IF(C26=0,1,E26/C26))</f>
        <v>-1</v>
      </c>
      <c r="G26" s="73">
        <f>SUMIF($C$6:F$6,G$5,$C26:F26)</f>
        <v>24</v>
      </c>
      <c r="H26" s="73">
        <f ca="1">SUMIF($C$6:G$6,H$5,$C26:G26)</f>
        <v>0</v>
      </c>
      <c r="I26" s="73">
        <f ca="1">SUM(H26-G26)</f>
        <v>-24</v>
      </c>
      <c r="J26" s="19">
        <f ca="1">IF(I26=0,0,IF(G26=0,1,I26/G26))</f>
        <v>-1</v>
      </c>
      <c r="K26" s="73">
        <f>+DA26</f>
        <v>16</v>
      </c>
      <c r="L26" s="73">
        <f ca="1">OFFSET(DA26,0,14,1,1)</f>
        <v>0</v>
      </c>
      <c r="M26" s="73">
        <f ca="1">SUM(L26-K26)</f>
        <v>-16</v>
      </c>
      <c r="N26" s="19">
        <f ca="1">IF(M26=0,0,IF(K26=0,1,M26/K26))</f>
        <v>-1</v>
      </c>
      <c r="O26" s="73">
        <f>SUMIF($C$6:N$6,O$5,$C26:N26)</f>
        <v>40</v>
      </c>
      <c r="P26" s="73">
        <f ca="1">SUMIF($C$6:O$6,P$5,$C26:O26)</f>
        <v>0</v>
      </c>
      <c r="Q26" s="73">
        <f ca="1">SUM(P26-O26)</f>
        <v>-40</v>
      </c>
      <c r="R26" s="19">
        <f ca="1">IF(Q26=0,0,IF(O26=0,1,Q26/O26))</f>
        <v>-1</v>
      </c>
      <c r="S26" s="73">
        <f>+DB26</f>
        <v>3</v>
      </c>
      <c r="T26" s="73">
        <f ca="1">OFFSET(DB26,0,14,1,1)</f>
        <v>0</v>
      </c>
      <c r="U26" s="73">
        <f ca="1">SUM(T26-S26)</f>
        <v>-3</v>
      </c>
      <c r="V26" s="19">
        <f ca="1">IF(U26=0,0,IF(S26=0,1,U26/S26))</f>
        <v>-1</v>
      </c>
      <c r="W26" s="73">
        <f>SUMIF($C$6:V$6,W$5,$C26:V26)</f>
        <v>43</v>
      </c>
      <c r="X26" s="73">
        <f ca="1">SUMIF($C$6:W$6,X$5,$C26:W26)</f>
        <v>0</v>
      </c>
      <c r="Y26" s="73">
        <f ca="1">SUM(X26-W26)</f>
        <v>-43</v>
      </c>
      <c r="Z26" s="19">
        <f ca="1">IF(Y26=0,0,IF(W26=0,1,Y26/W26))</f>
        <v>-1</v>
      </c>
      <c r="AA26" s="73">
        <f>+DC26</f>
        <v>1</v>
      </c>
      <c r="AB26" s="73">
        <f ca="1">OFFSET(DC26,0,14,1,1)</f>
        <v>1</v>
      </c>
      <c r="AC26" s="73">
        <f ca="1">SUM(AB26-AA26)</f>
        <v>0</v>
      </c>
      <c r="AD26" s="19">
        <f ca="1">IF(AC26=0,0,IF(AA26=0,1,AC26/AA26))</f>
        <v>0</v>
      </c>
      <c r="AE26" s="73">
        <f>SUMIF($C$6:AD$6,AE$5,$C26:AD26)</f>
        <v>44</v>
      </c>
      <c r="AF26" s="73">
        <f ca="1">SUMIF($C$6:AE$6,AF$5,$C26:AE26)</f>
        <v>1</v>
      </c>
      <c r="AG26" s="73">
        <f ca="1">SUM(AF26-AE26)</f>
        <v>-43</v>
      </c>
      <c r="AH26" s="19">
        <f ca="1">IF(AG26=0,0,IF(AE26=0,1,AG26/AE26))</f>
        <v>-0.97727272727272729</v>
      </c>
      <c r="AI26" s="73">
        <f>+DD26</f>
        <v>0</v>
      </c>
      <c r="AJ26" s="73">
        <f ca="1">OFFSET(DD26,0,14,1,1)</f>
        <v>0</v>
      </c>
      <c r="AK26" s="73">
        <f ca="1">SUM(AJ26-AI26)</f>
        <v>0</v>
      </c>
      <c r="AL26" s="19">
        <f ca="1">IF(AK26=0,0,IF(AI26=0,1,AK26/AI26))</f>
        <v>0</v>
      </c>
      <c r="AM26" s="73">
        <f>SUMIF($C$6:AL$6,AM$5,$C26:AL26)</f>
        <v>44</v>
      </c>
      <c r="AN26" s="73">
        <f ca="1">SUMIF($C$6:AM$6,AN$5,$C26:AM26)</f>
        <v>1</v>
      </c>
      <c r="AO26" s="73">
        <f ca="1">SUM(AN26-AM26)</f>
        <v>-43</v>
      </c>
      <c r="AP26" s="19">
        <f ca="1">IF(AO26=0,0,IF(AM26=0,1,AO26/AM26))</f>
        <v>-0.97727272727272729</v>
      </c>
      <c r="AQ26" s="73">
        <f>+DE26</f>
        <v>0</v>
      </c>
      <c r="AR26" s="73">
        <f ca="1">OFFSET(DE26,0,14,1,1)</f>
        <v>0</v>
      </c>
      <c r="AS26" s="73">
        <f ca="1">SUM(AR26-AQ26)</f>
        <v>0</v>
      </c>
      <c r="AT26" s="19">
        <f ca="1">IF(AS26=0,0,IF(AQ26=0,1,AS26/AQ26))</f>
        <v>0</v>
      </c>
      <c r="AU26" s="73">
        <f>SUMIF($C$6:AT$6,AU$5,$C26:AT26)</f>
        <v>44</v>
      </c>
      <c r="AV26" s="73">
        <f ca="1">SUMIF($C$6:AU$6,AV$5,$C26:AU26)</f>
        <v>1</v>
      </c>
      <c r="AW26" s="73">
        <f ca="1">SUM(AV26-AU26)</f>
        <v>-43</v>
      </c>
      <c r="AX26" s="19">
        <f ca="1">IF(AW26=0,0,IF(AU26=0,1,AW26/AU26))</f>
        <v>-0.97727272727272729</v>
      </c>
      <c r="AY26" s="73">
        <f>+DF26</f>
        <v>0</v>
      </c>
      <c r="AZ26" s="73">
        <f ca="1">OFFSET(DF26,0,14,1,1)</f>
        <v>0</v>
      </c>
      <c r="BA26" s="73">
        <f ca="1">SUM(AZ26-AY26)</f>
        <v>0</v>
      </c>
      <c r="BB26" s="19">
        <f ca="1">IF(BA26=0,0,IF(AY26=0,1,BA26/AY26))</f>
        <v>0</v>
      </c>
      <c r="BC26" s="73">
        <f>SUMIF($C$6:BB$6,BC$5,$C26:BB26)</f>
        <v>44</v>
      </c>
      <c r="BD26" s="73">
        <f ca="1">SUMIF($C$6:BC$6,BD$5,$C26:BC26)</f>
        <v>1</v>
      </c>
      <c r="BE26" s="73">
        <f ca="1">SUM(BD26-BC26)</f>
        <v>-43</v>
      </c>
      <c r="BF26" s="19">
        <f ca="1">IF(BE26=0,0,IF(BC26=0,1,BE26/BC26))</f>
        <v>-0.97727272727272729</v>
      </c>
      <c r="BG26" s="73">
        <f>+DG26</f>
        <v>0</v>
      </c>
      <c r="BH26" s="73">
        <f ca="1">OFFSET(DG26,0,14,1,1)</f>
        <v>0</v>
      </c>
      <c r="BI26" s="73">
        <f ca="1">SUM(BH26-BG26)</f>
        <v>0</v>
      </c>
      <c r="BJ26" s="19">
        <f ca="1">IF(BI26=0,0,IF(BG26=0,1,BI26/BG26))</f>
        <v>0</v>
      </c>
      <c r="BK26" s="73">
        <f>SUMIF($C$6:BJ$6,BK$5,$C26:BJ26)</f>
        <v>44</v>
      </c>
      <c r="BL26" s="73">
        <f ca="1">SUMIF($C$6:BK$6,BL$5,$C26:BK26)</f>
        <v>1</v>
      </c>
      <c r="BM26" s="73">
        <f ca="1">SUM(BL26-BK26)</f>
        <v>-43</v>
      </c>
      <c r="BN26" s="19">
        <f ca="1">IF(BM26=0,0,IF(BK26=0,1,BM26/BK26))</f>
        <v>-0.97727272727272729</v>
      </c>
      <c r="BO26" s="73">
        <f>+DH26</f>
        <v>1</v>
      </c>
      <c r="BP26" s="73">
        <f ca="1">OFFSET(DH26,0,14,1,1)</f>
        <v>0</v>
      </c>
      <c r="BQ26" s="73">
        <f ca="1">SUM(BP26-BO26)</f>
        <v>-1</v>
      </c>
      <c r="BR26" s="19">
        <f ca="1">IF(BQ26=0,0,IF(BO26=0,1,BQ26/BO26))</f>
        <v>-1</v>
      </c>
      <c r="BS26" s="73">
        <f>SUMIF($C$6:BR$6,BS$5,$C26:BR26)</f>
        <v>45</v>
      </c>
      <c r="BT26" s="73">
        <f ca="1">SUMIF($C$6:BS$6,BT$5,$C26:BS26)</f>
        <v>1</v>
      </c>
      <c r="BU26" s="73">
        <f ca="1">SUM(BT26-BS26)</f>
        <v>-44</v>
      </c>
      <c r="BV26" s="19">
        <f ca="1">IF(BU26=0,0,IF(BS26=0,1,BU26/BS26))</f>
        <v>-0.97777777777777775</v>
      </c>
      <c r="BW26" s="73">
        <f>+DI26</f>
        <v>0</v>
      </c>
      <c r="BX26" s="73">
        <f ca="1">OFFSET(DI26,0,14,1,1)</f>
        <v>1</v>
      </c>
      <c r="BY26" s="73">
        <f ca="1">SUM(BX26-BW26)</f>
        <v>1</v>
      </c>
      <c r="BZ26" s="19">
        <f ca="1">IF(BY26=0,0,IF(BW26=0,1,BY26/BW26))</f>
        <v>1</v>
      </c>
      <c r="CA26" s="73">
        <f>SUMIF($C$6:BZ$6,CA$5,$C26:BZ26)</f>
        <v>45</v>
      </c>
      <c r="CB26" s="73">
        <f ca="1">SUMIF($C$6:CA$6,CB$5,$C26:CA26)</f>
        <v>2</v>
      </c>
      <c r="CC26" s="73">
        <f ca="1">SUM(CB26-CA26)</f>
        <v>-43</v>
      </c>
      <c r="CD26" s="19">
        <f ca="1">IF(CC26=0,0,IF(CA26=0,1,CC26/CA26))</f>
        <v>-0.9555555555555556</v>
      </c>
      <c r="CE26" s="73">
        <f>+DJ26</f>
        <v>1</v>
      </c>
      <c r="CF26" s="73">
        <f ca="1">OFFSET(DJ26,0,14,1,1)</f>
        <v>5</v>
      </c>
      <c r="CG26" s="73">
        <f ca="1">SUM(CF26-CE26)</f>
        <v>4</v>
      </c>
      <c r="CH26" s="19">
        <f ca="1">IF(CG26=0,0,IF(CE26=0,1,CG26/CE26))</f>
        <v>4</v>
      </c>
      <c r="CI26" s="73">
        <f>SUMIF($C$6:CH$6,CI$5,$C26:CH26)</f>
        <v>46</v>
      </c>
      <c r="CJ26" s="73">
        <f ca="1">SUMIF($C$6:CI$6,CJ$5,$C26:CI26)</f>
        <v>7</v>
      </c>
      <c r="CK26" s="73">
        <f ca="1">SUM(CJ26-CI26)</f>
        <v>-39</v>
      </c>
      <c r="CL26" s="19">
        <f ca="1">IF(CK26=0,0,IF(CI26=0,1,CK26/CI26))</f>
        <v>-0.84782608695652173</v>
      </c>
      <c r="CM26" s="73">
        <f>+DK26</f>
        <v>1</v>
      </c>
      <c r="CN26" s="73">
        <f ca="1">OFFSET(DK26,0,14,1,1)</f>
        <v>0</v>
      </c>
      <c r="CO26" s="73">
        <f ca="1">SUM(CN26-CM26)</f>
        <v>-1</v>
      </c>
      <c r="CP26" s="19">
        <f ca="1">IF(CO26=0,0,IF(CM26=0,1,CO26/CM26))</f>
        <v>-1</v>
      </c>
      <c r="CQ26" s="73">
        <f>SUMIF($C$6:CP$6,CQ$5,$C26:CP26)</f>
        <v>47</v>
      </c>
      <c r="CR26" s="73">
        <f ca="1">SUMIF($C$6:CQ$6,CR$5,$C26:CQ26)</f>
        <v>7</v>
      </c>
      <c r="CS26" s="73">
        <f ca="1">SUM(CR26-CQ26)</f>
        <v>-40</v>
      </c>
      <c r="CT26" s="19">
        <f ca="1">IF(CS26=0,0,IF(CQ26=0,1,CS26/CQ26))</f>
        <v>-0.85106382978723405</v>
      </c>
      <c r="CW26" t="s">
        <v>13</v>
      </c>
      <c r="CX26" t="s">
        <v>8</v>
      </c>
      <c r="CY26" s="7"/>
      <c r="CZ26" s="74">
        <f>SUMIF(OGB!$A$129:$A$144,'2020-2021'!CZ$7,OGB!D$129:D$144)</f>
        <v>24</v>
      </c>
      <c r="DA26" s="74">
        <f>SUMIF(OGB!$A$129:$A$144,'2020-2021'!DA$7,OGB!E$129:E$144)</f>
        <v>16</v>
      </c>
      <c r="DB26" s="74">
        <f>SUMIF(OGB!$A$129:$A$144,'2020-2021'!DB$7,OGB!F$129:F$144)</f>
        <v>3</v>
      </c>
      <c r="DC26" s="74">
        <f>SUMIF(OGB!$A$129:$A$144,'2020-2021'!DC$7,OGB!G$129:G$144)</f>
        <v>1</v>
      </c>
      <c r="DD26" s="74">
        <f>SUMIF(OGB!$A$129:$A$144,'2020-2021'!DD$7,OGB!H$129:H$144)</f>
        <v>0</v>
      </c>
      <c r="DE26" s="74">
        <f>SUMIF(OGB!$A$129:$A$144,'2020-2021'!DE$7,OGB!I$129:I$144)</f>
        <v>0</v>
      </c>
      <c r="DF26" s="74">
        <f>SUMIF(OGB!$A$129:$A$144,'2020-2021'!DF$7,OGB!J$129:J$144)</f>
        <v>0</v>
      </c>
      <c r="DG26" s="74">
        <f>SUMIF(OGB!$A$129:$A$144,'2020-2021'!DG$7,OGB!K$129:K$144)</f>
        <v>0</v>
      </c>
      <c r="DH26" s="74">
        <f>SUMIF(OGB!$A$129:$A$144,'2020-2021'!DH$7,OGB!L$129:L$144)</f>
        <v>1</v>
      </c>
      <c r="DI26" s="74">
        <f>SUMIF(OGB!$A$129:$A$144,'2020-2021'!DI$7,OGB!M$129:M$144)</f>
        <v>0</v>
      </c>
      <c r="DJ26" s="74">
        <f>SUMIF(OGB!$A$129:$A$144,'2020-2021'!DJ$7,OGB!N$129:N$144)</f>
        <v>1</v>
      </c>
      <c r="DK26" s="74">
        <f>SUMIF(OGB!$A$129:$A$144,'2020-2021'!DK$7,OGB!O$129:O$144)</f>
        <v>1</v>
      </c>
      <c r="DN26" s="74">
        <f>SUMIF(OGB!$A$129:$A$144,'2020-2021'!DN$7,OGB!D$129:D$144)</f>
        <v>0</v>
      </c>
      <c r="DO26" s="74">
        <f>SUMIF(OGB!$A$129:$A$144,'2020-2021'!DO$7,OGB!E$129:E$144)</f>
        <v>0</v>
      </c>
      <c r="DP26" s="74">
        <f>SUMIF(OGB!$A$129:$A$144,'2020-2021'!DP$7,OGB!F$129:F$144)</f>
        <v>0</v>
      </c>
      <c r="DQ26" s="74">
        <f>SUMIF(OGB!$A$129:$A$144,'2020-2021'!DQ$7,OGB!G$129:G$144)</f>
        <v>1</v>
      </c>
      <c r="DR26" s="74">
        <f>SUMIF(OGB!$A$129:$A$144,'2020-2021'!DR$7,OGB!H$129:H$144)</f>
        <v>0</v>
      </c>
      <c r="DS26" s="74">
        <f>SUMIF(OGB!$A$129:$A$144,'2020-2021'!DS$7,OGB!I$129:I$144)</f>
        <v>0</v>
      </c>
      <c r="DT26" s="74">
        <f>SUMIF(OGB!$A$129:$A$144,'2020-2021'!DT$7,OGB!J$129:J$144)</f>
        <v>0</v>
      </c>
      <c r="DU26" s="74">
        <f>SUMIF(OGB!$A$129:$A$144,'2020-2021'!DU$7,OGB!K$129:K$144)</f>
        <v>0</v>
      </c>
      <c r="DV26" s="74">
        <f>SUMIF(OGB!$A$129:$A$144,'2020-2021'!DV$7,OGB!L$129:L$144)</f>
        <v>0</v>
      </c>
      <c r="DW26" s="74">
        <f>SUMIF(OGB!$A$129:$A$144,'2020-2021'!DW$7,OGB!M$129:M$144)</f>
        <v>1</v>
      </c>
      <c r="DX26" s="74">
        <f>SUMIF(OGB!$A$129:$A$144,'2020-2021'!DX$7,OGB!N$129:N$144)</f>
        <v>5</v>
      </c>
      <c r="DY26" s="74">
        <f>SUMIF(OGB!$A$129:$A$144,'2020-2021'!DY$7,OGB!O$129:O$144)</f>
        <v>0</v>
      </c>
    </row>
    <row r="27" spans="1:130" s="7" customFormat="1">
      <c r="A27" s="75"/>
      <c r="B27" s="24" t="s">
        <v>9</v>
      </c>
      <c r="C27" s="12">
        <f>+SUM(C24:C26)</f>
        <v>43332</v>
      </c>
      <c r="D27" s="86">
        <f ca="1">+SUM(D24:D26)</f>
        <v>11151</v>
      </c>
      <c r="E27" s="12">
        <f ca="1">SUM(E24:E26)</f>
        <v>-32181</v>
      </c>
      <c r="F27" s="13">
        <f ca="1">IF(E27=0,0,IF(C27=0,1,E27/C27))</f>
        <v>-0.74266131265577406</v>
      </c>
      <c r="G27" s="12">
        <f>SUM(G24:G26)</f>
        <v>43332</v>
      </c>
      <c r="H27" s="86">
        <f ca="1">SUM(H24:H26)</f>
        <v>11151</v>
      </c>
      <c r="I27" s="12">
        <f ca="1">SUM(I24:I26)</f>
        <v>-32181</v>
      </c>
      <c r="J27" s="13">
        <f ca="1">IF(I27=0,0,IF(G27=0,1,I27/G27))</f>
        <v>-0.74266131265577406</v>
      </c>
      <c r="K27" s="12">
        <f>+SUM(K24:K26)</f>
        <v>45604</v>
      </c>
      <c r="L27" s="86">
        <f ca="1">+SUM(L24:L26)</f>
        <v>10789</v>
      </c>
      <c r="M27" s="12">
        <f ca="1">SUM(M24:M26)</f>
        <v>-34815</v>
      </c>
      <c r="N27" s="13">
        <f ca="1">IF(M27=0,0,IF(K27=0,1,M27/K27))</f>
        <v>-0.76341987544952195</v>
      </c>
      <c r="O27" s="12">
        <f>SUM(O24:O26)</f>
        <v>88936</v>
      </c>
      <c r="P27" s="86">
        <f ca="1">SUM(P24:P26)</f>
        <v>21940</v>
      </c>
      <c r="Q27" s="12">
        <f ca="1">SUM(Q24:Q26)</f>
        <v>-66996</v>
      </c>
      <c r="R27" s="13">
        <f ca="1">IF(Q27=0,0,IF(O27=0,1,Q27/O27))</f>
        <v>-0.75330574795358463</v>
      </c>
      <c r="S27" s="12">
        <f>+SUM(S24:S26)</f>
        <v>31158</v>
      </c>
      <c r="T27" s="86">
        <f ca="1">+SUM(T24:T26)</f>
        <v>16091</v>
      </c>
      <c r="U27" s="12">
        <f ca="1">SUM(U24:U26)</f>
        <v>-15067</v>
      </c>
      <c r="V27" s="13">
        <f ca="1">IF(U27=0,0,IF(S27=0,1,U27/S27))</f>
        <v>-0.48356762308235446</v>
      </c>
      <c r="W27" s="12">
        <f>SUM(W24:W26)</f>
        <v>120094</v>
      </c>
      <c r="X27" s="86">
        <f ca="1">SUM(X24:X26)</f>
        <v>38031</v>
      </c>
      <c r="Y27" s="12">
        <f ca="1">SUM(Y24:Y26)</f>
        <v>-82063</v>
      </c>
      <c r="Z27" s="13">
        <f ca="1">IF(Y27=0,0,IF(W27=0,1,Y27/W27))</f>
        <v>-0.68332306360017991</v>
      </c>
      <c r="AA27" s="12">
        <f>+SUM(AA24:AA26)</f>
        <v>8470</v>
      </c>
      <c r="AB27" s="86">
        <f ca="1">+SUM(AB24:AB26)</f>
        <v>19087</v>
      </c>
      <c r="AC27" s="12">
        <f ca="1">SUM(AC24:AC26)</f>
        <v>10617</v>
      </c>
      <c r="AD27" s="13">
        <f ca="1">IF(AC27=0,0,IF(AA27=0,1,AC27/AA27))</f>
        <v>1.253482880755608</v>
      </c>
      <c r="AE27" s="12">
        <f>SUM(AE24:AE26)</f>
        <v>128564</v>
      </c>
      <c r="AF27" s="86">
        <f ca="1">SUM(AF24:AF26)</f>
        <v>57118</v>
      </c>
      <c r="AG27" s="12">
        <f ca="1">SUM(AG24:AG26)</f>
        <v>-71446</v>
      </c>
      <c r="AH27" s="13">
        <f ca="1">IF(AG27=0,0,IF(AE27=0,1,AG27/AE27))</f>
        <v>-0.555723219563797</v>
      </c>
      <c r="AI27" s="12">
        <f>+SUM(AI24:AI26)</f>
        <v>9721</v>
      </c>
      <c r="AJ27" s="86">
        <f ca="1">+SUM(AJ24:AJ26)</f>
        <v>13825</v>
      </c>
      <c r="AK27" s="12">
        <f ca="1">SUM(AK24:AK26)</f>
        <v>4104</v>
      </c>
      <c r="AL27" s="13">
        <f ca="1">IF(AK27=0,0,IF(AI27=0,1,AK27/AI27))</f>
        <v>0.42217878819051535</v>
      </c>
      <c r="AM27" s="12">
        <f>SUM(AM24:AM26)</f>
        <v>138285</v>
      </c>
      <c r="AN27" s="86">
        <f ca="1">SUM(AN24:AN26)</f>
        <v>70943</v>
      </c>
      <c r="AO27" s="12">
        <f ca="1">SUM(AO24:AO26)</f>
        <v>-67342</v>
      </c>
      <c r="AP27" s="13">
        <f ca="1">IF(AO27=0,0,IF(AM27=0,1,AO27/AM27))</f>
        <v>-0.48697978811874026</v>
      </c>
      <c r="AQ27" s="12">
        <f>+SUM(AQ24:AQ26)</f>
        <v>10036</v>
      </c>
      <c r="AR27" s="86">
        <f ca="1">+SUM(AR24:AR26)</f>
        <v>12405</v>
      </c>
      <c r="AS27" s="12">
        <f ca="1">SUM(AS24:AS26)</f>
        <v>2369</v>
      </c>
      <c r="AT27" s="13">
        <f ca="1">IF(AS27=0,0,IF(AQ27=0,1,AS27/AQ27))</f>
        <v>0.23605021921084096</v>
      </c>
      <c r="AU27" s="12">
        <f>SUM(AU24:AU26)</f>
        <v>148321</v>
      </c>
      <c r="AV27" s="86">
        <f ca="1">SUM(AV24:AV26)</f>
        <v>83348</v>
      </c>
      <c r="AW27" s="12">
        <f ca="1">SUM(AW24:AW26)</f>
        <v>-64973</v>
      </c>
      <c r="AX27" s="13">
        <f ca="1">IF(AW27=0,0,IF(AU27=0,1,AW27/AU27))</f>
        <v>-0.4380566474066383</v>
      </c>
      <c r="AY27" s="12">
        <f>+SUM(AY24:AY26)</f>
        <v>10746</v>
      </c>
      <c r="AZ27" s="86">
        <f ca="1">+SUM(AZ24:AZ26)</f>
        <v>12275</v>
      </c>
      <c r="BA27" s="12">
        <f ca="1">SUM(BA24:BA26)</f>
        <v>1529</v>
      </c>
      <c r="BB27" s="13">
        <f ca="1">IF(BA27=0,0,IF(AY27=0,1,BA27/AY27))</f>
        <v>0.142285501581984</v>
      </c>
      <c r="BC27" s="12">
        <f>SUM(BC24:BC26)</f>
        <v>159067</v>
      </c>
      <c r="BD27" s="86">
        <f ca="1">SUM(BD24:BD26)</f>
        <v>95623</v>
      </c>
      <c r="BE27" s="12">
        <f ca="1">SUM(BE24:BE26)</f>
        <v>-63444</v>
      </c>
      <c r="BF27" s="13">
        <f ca="1">IF(BE27=0,0,IF(BC27=0,1,BE27/BC27))</f>
        <v>-0.3988507987200362</v>
      </c>
      <c r="BG27" s="12">
        <f>+SUM(BG24:BG26)</f>
        <v>11393</v>
      </c>
      <c r="BH27" s="86">
        <f ca="1">+SUM(BH24:BH26)</f>
        <v>15408</v>
      </c>
      <c r="BI27" s="12">
        <f ca="1">SUM(BI24:BI26)</f>
        <v>4015</v>
      </c>
      <c r="BJ27" s="13">
        <f ca="1">IF(BI27=0,0,IF(BG27=0,1,BI27/BG27))</f>
        <v>0.35240937417712631</v>
      </c>
      <c r="BK27" s="12">
        <f>SUM(BK24:BK26)</f>
        <v>170460</v>
      </c>
      <c r="BL27" s="86">
        <f ca="1">SUM(BL24:BL26)</f>
        <v>111031</v>
      </c>
      <c r="BM27" s="12">
        <f ca="1">SUM(BM24:BM26)</f>
        <v>-59429</v>
      </c>
      <c r="BN27" s="13">
        <f ca="1">IF(BM27=0,0,IF(BK27=0,1,BM27/BK27))</f>
        <v>-0.34863897688607298</v>
      </c>
      <c r="BO27" s="12">
        <f>+SUM(BO24:BO26)</f>
        <v>13603</v>
      </c>
      <c r="BP27" s="86">
        <f ca="1">+SUM(BP24:BP26)</f>
        <v>14323</v>
      </c>
      <c r="BQ27" s="12">
        <f ca="1">SUM(BQ24:BQ26)</f>
        <v>720</v>
      </c>
      <c r="BR27" s="13">
        <f ca="1">IF(BQ27=0,0,IF(BO27=0,1,BQ27/BO27))</f>
        <v>5.2929500845401753E-2</v>
      </c>
      <c r="BS27" s="12">
        <f>SUM(BS24:BS26)</f>
        <v>184063</v>
      </c>
      <c r="BT27" s="86">
        <f ca="1">SUM(BT24:BT26)</f>
        <v>125354</v>
      </c>
      <c r="BU27" s="12">
        <f ca="1">SUM(BU24:BU26)</f>
        <v>-58709</v>
      </c>
      <c r="BV27" s="13">
        <f ca="1">IF(BU27=0,0,IF(BS27=0,1,BU27/BS27))</f>
        <v>-0.31896144254956182</v>
      </c>
      <c r="BW27" s="12">
        <f>+SUM(BW24:BW26)</f>
        <v>13258</v>
      </c>
      <c r="BX27" s="86">
        <f ca="1">+SUM(BX24:BX26)</f>
        <v>14894</v>
      </c>
      <c r="BY27" s="12">
        <f ca="1">SUM(BY24:BY26)</f>
        <v>1636</v>
      </c>
      <c r="BZ27" s="13">
        <f ca="1">IF(BY27=0,0,IF(BW27=0,1,BY27/BW27))</f>
        <v>0.12339719414693015</v>
      </c>
      <c r="CA27" s="12">
        <f>SUM(CA24:CA26)</f>
        <v>197321</v>
      </c>
      <c r="CB27" s="86">
        <f ca="1">SUM(CB24:CB26)</f>
        <v>140248</v>
      </c>
      <c r="CC27" s="12">
        <f ca="1">SUM(CC24:CC26)</f>
        <v>-57073</v>
      </c>
      <c r="CD27" s="13">
        <f ca="1">IF(CC27=0,0,IF(CA27=0,1,CC27/CA27))</f>
        <v>-0.28923936124386151</v>
      </c>
      <c r="CE27" s="12">
        <f>+SUM(CE24:CE26)</f>
        <v>11843</v>
      </c>
      <c r="CF27" s="86">
        <f ca="1">+SUM(CF24:CF26)</f>
        <v>19407</v>
      </c>
      <c r="CG27" s="12">
        <f ca="1">SUM(CG24:CG26)</f>
        <v>7564</v>
      </c>
      <c r="CH27" s="13">
        <f ca="1">IF(CG27=0,0,IF(CE27=0,1,CG27/CE27))</f>
        <v>0.63868952123617329</v>
      </c>
      <c r="CI27" s="12">
        <f>SUM(CI24:CI26)</f>
        <v>209164</v>
      </c>
      <c r="CJ27" s="86">
        <f ca="1">SUM(CJ24:CJ26)</f>
        <v>159655</v>
      </c>
      <c r="CK27" s="12">
        <f ca="1">SUM(CK24:CK26)</f>
        <v>-49509</v>
      </c>
      <c r="CL27" s="13">
        <f ca="1">IF(CK27=0,0,IF(CI27=0,1,CK27/CI27))</f>
        <v>-0.2366994320246314</v>
      </c>
      <c r="CM27" s="12">
        <f>+SUM(CM24:CM26)</f>
        <v>11393</v>
      </c>
      <c r="CN27" s="86">
        <f ca="1">+SUM(CN24:CN26)</f>
        <v>23747</v>
      </c>
      <c r="CO27" s="12">
        <f ca="1">SUM(CO24:CO26)</f>
        <v>12354</v>
      </c>
      <c r="CP27" s="13">
        <f ca="1">IF(CO27=0,0,IF(CM27=0,1,CO27/CM27))</f>
        <v>1.0843500394979373</v>
      </c>
      <c r="CQ27" s="12">
        <f>SUM(CQ24:CQ26)</f>
        <v>220557</v>
      </c>
      <c r="CR27" s="86">
        <f ca="1">SUM(CR24:CR26)</f>
        <v>183402</v>
      </c>
      <c r="CS27" s="12">
        <f ca="1">SUM(CS24:CS26)</f>
        <v>-37155</v>
      </c>
      <c r="CT27" s="13">
        <f ca="1">IF(CS27=0,0,IF(CQ27=0,1,CS27/CQ27))</f>
        <v>-0.1684598539153144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248604</v>
      </c>
      <c r="D29" s="73">
        <f ca="1">OFFSET(CZ29,0,14,1,1)</f>
        <v>26210</v>
      </c>
      <c r="E29" s="18">
        <f ca="1">SUM(D29-C29)</f>
        <v>-222394</v>
      </c>
      <c r="F29" s="19">
        <f ca="1">IF(E29=0,0,IF(C29=0,1,E29/C29))</f>
        <v>-0.89457128606136671</v>
      </c>
      <c r="G29" s="18">
        <f>SUMIF($C$6:F$6,G$5,$C29:F29)</f>
        <v>248604</v>
      </c>
      <c r="H29" s="73">
        <f ca="1">SUMIF($C$6:G$6,H$5,$C29:G29)</f>
        <v>26210</v>
      </c>
      <c r="I29" s="18">
        <f ca="1">SUM(H29-G29)</f>
        <v>-222394</v>
      </c>
      <c r="J29" s="19">
        <f ca="1">IF(I29=0,0,IF(G29=0,1,I29/G29))</f>
        <v>-0.89457128606136671</v>
      </c>
      <c r="K29" s="18">
        <f>+DA29</f>
        <v>245766</v>
      </c>
      <c r="L29" s="73">
        <f ca="1">OFFSET(DA29,0,14,1,1)</f>
        <v>24638</v>
      </c>
      <c r="M29" s="18">
        <f ca="1">SUM(L29-K29)</f>
        <v>-221128</v>
      </c>
      <c r="N29" s="19">
        <f ca="1">IF(M29=0,0,IF(K29=0,1,M29/K29))</f>
        <v>-0.89975016885980974</v>
      </c>
      <c r="O29" s="18">
        <f>SUMIF($C$6:N$6,O$5,$C29:N29)</f>
        <v>494370</v>
      </c>
      <c r="P29" s="73">
        <f ca="1">SUMIF($C$6:O$6,P$5,$C29:O29)</f>
        <v>50848</v>
      </c>
      <c r="Q29" s="18">
        <f ca="1">SUM(P29-O29)</f>
        <v>-443522</v>
      </c>
      <c r="R29" s="19">
        <f ca="1">IF(Q29=0,0,IF(O29=0,1,Q29/O29))</f>
        <v>-0.89714586241074501</v>
      </c>
      <c r="S29" s="18">
        <f>+DB29</f>
        <v>156910</v>
      </c>
      <c r="T29" s="73">
        <f ca="1">OFFSET(DB29,0,14,1,1)</f>
        <v>32162</v>
      </c>
      <c r="U29" s="18">
        <f ca="1">SUM(T29-S29)</f>
        <v>-124748</v>
      </c>
      <c r="V29" s="19">
        <f ca="1">IF(U29=0,0,IF(S29=0,1,U29/S29))</f>
        <v>-0.79502899751449874</v>
      </c>
      <c r="W29" s="18">
        <f>SUMIF($C$6:V$6,W$5,$C29:V29)</f>
        <v>651280</v>
      </c>
      <c r="X29" s="73">
        <f ca="1">SUMIF($C$6:W$6,X$5,$C29:W29)</f>
        <v>83010</v>
      </c>
      <c r="Y29" s="18">
        <f ca="1">SUM(X29-W29)</f>
        <v>-568270</v>
      </c>
      <c r="Z29" s="19">
        <f ca="1">IF(Y29=0,0,IF(W29=0,1,Y29/W29))</f>
        <v>-0.87254329934897434</v>
      </c>
      <c r="AA29" s="18">
        <f>+DC29</f>
        <v>15045</v>
      </c>
      <c r="AB29" s="73">
        <f ca="1">OFFSET(DC29,0,14,1,1)</f>
        <v>35451</v>
      </c>
      <c r="AC29" s="18">
        <f ca="1">SUM(AB29-AA29)</f>
        <v>20406</v>
      </c>
      <c r="AD29" s="19">
        <f ca="1">IF(AC29=0,0,IF(AA29=0,1,AC29/AA29))</f>
        <v>1.3563310069790628</v>
      </c>
      <c r="AE29" s="18">
        <f>SUMIF($C$6:AD$6,AE$5,$C29:AD29)</f>
        <v>666325</v>
      </c>
      <c r="AF29" s="73">
        <f ca="1">SUMIF($C$6:AE$6,AF$5,$C29:AE29)</f>
        <v>118461</v>
      </c>
      <c r="AG29" s="18">
        <f ca="1">SUM(AF29-AE29)</f>
        <v>-547864</v>
      </c>
      <c r="AH29" s="19">
        <f ca="1">IF(AG29=0,0,IF(AE29=0,1,AG29/AE29))</f>
        <v>-0.82221738641053543</v>
      </c>
      <c r="AI29" s="18">
        <f>+DD29</f>
        <v>17797</v>
      </c>
      <c r="AJ29" s="73">
        <f ca="1">OFFSET(DD29,0,14,1,1)</f>
        <v>42934</v>
      </c>
      <c r="AK29" s="18">
        <f ca="1">SUM(AJ29-AI29)</f>
        <v>25137</v>
      </c>
      <c r="AL29" s="19">
        <f ca="1">IF(AK29=0,0,IF(AI29=0,1,AK29/AI29))</f>
        <v>1.4124290610777097</v>
      </c>
      <c r="AM29" s="18">
        <f>SUMIF($C$6:AL$6,AM$5,$C29:AL29)</f>
        <v>684122</v>
      </c>
      <c r="AN29" s="73">
        <f ca="1">SUMIF($C$6:AM$6,AN$5,$C29:AM29)</f>
        <v>161395</v>
      </c>
      <c r="AO29" s="18">
        <f ca="1">SUM(AN29-AM29)</f>
        <v>-522727</v>
      </c>
      <c r="AP29" s="19">
        <f ca="1">IF(AO29=0,0,IF(AM29=0,1,AO29/AM29))</f>
        <v>-0.76408447616068476</v>
      </c>
      <c r="AQ29" s="18">
        <f>+DE29</f>
        <v>23956</v>
      </c>
      <c r="AR29" s="73">
        <f ca="1">OFFSET(DE29,0,14,1,1)</f>
        <v>43367</v>
      </c>
      <c r="AS29" s="18">
        <f ca="1">SUM(AR29-AQ29)</f>
        <v>19411</v>
      </c>
      <c r="AT29" s="19">
        <f ca="1">IF(AS29=0,0,IF(AQ29=0,1,AS29/AQ29))</f>
        <v>0.81027717482050421</v>
      </c>
      <c r="AU29" s="18">
        <f>SUMIF($C$6:AT$6,AU$5,$C29:AT29)</f>
        <v>708078</v>
      </c>
      <c r="AV29" s="73">
        <f ca="1">SUMIF($C$6:AU$6,AV$5,$C29:AU29)</f>
        <v>204762</v>
      </c>
      <c r="AW29" s="18">
        <f ca="1">SUM(AV29-AU29)</f>
        <v>-503316</v>
      </c>
      <c r="AX29" s="19">
        <f ca="1">IF(AW29=0,0,IF(AU29=0,1,AW29/AU29))</f>
        <v>-0.71081999440739585</v>
      </c>
      <c r="AY29" s="18">
        <f>+DF29</f>
        <v>26162</v>
      </c>
      <c r="AZ29" s="73">
        <f ca="1">OFFSET(DF29,0,14,1,1)</f>
        <v>46017</v>
      </c>
      <c r="BA29" s="18">
        <f ca="1">SUM(AZ29-AY29)</f>
        <v>19855</v>
      </c>
      <c r="BB29" s="19">
        <f ca="1">IF(BA29=0,0,IF(AY29=0,1,BA29/AY29))</f>
        <v>0.75892515862701626</v>
      </c>
      <c r="BC29" s="18">
        <f>SUMIF($C$6:BB$6,BC$5,$C29:BB29)</f>
        <v>734240</v>
      </c>
      <c r="BD29" s="73">
        <f ca="1">SUMIF($C$6:BC$6,BD$5,$C29:BC29)</f>
        <v>250779</v>
      </c>
      <c r="BE29" s="18">
        <f ca="1">SUM(BD29-BC29)</f>
        <v>-483461</v>
      </c>
      <c r="BF29" s="19">
        <f ca="1">IF(BE29=0,0,IF(BC29=0,1,BE29/BC29))</f>
        <v>-0.65845091523207666</v>
      </c>
      <c r="BG29" s="18">
        <f>+DG29</f>
        <v>28708</v>
      </c>
      <c r="BH29" s="73">
        <f ca="1">OFFSET(DG29,0,14,1,1)</f>
        <v>76804</v>
      </c>
      <c r="BI29" s="18">
        <f ca="1">SUM(BH29-BG29)</f>
        <v>48096</v>
      </c>
      <c r="BJ29" s="19">
        <f ca="1">IF(BI29=0,0,IF(BG29=0,1,BI29/BG29))</f>
        <v>1.6753518183084855</v>
      </c>
      <c r="BK29" s="18">
        <f>SUMIF($C$6:BJ$6,BK$5,$C29:BJ29)</f>
        <v>762948</v>
      </c>
      <c r="BL29" s="73">
        <f ca="1">SUMIF($C$6:BK$6,BL$5,$C29:BK29)</f>
        <v>327583</v>
      </c>
      <c r="BM29" s="18">
        <f ca="1">SUM(BL29-BK29)</f>
        <v>-435365</v>
      </c>
      <c r="BN29" s="19">
        <f ca="1">IF(BM29=0,0,IF(BK29=0,1,BM29/BK29))</f>
        <v>-0.57063522022470736</v>
      </c>
      <c r="BO29" s="18">
        <f>+DH29</f>
        <v>29275</v>
      </c>
      <c r="BP29" s="73">
        <f ca="1">OFFSET(DH29,0,14,1,1)</f>
        <v>78008</v>
      </c>
      <c r="BQ29" s="18">
        <f ca="1">SUM(BP29-BO29)</f>
        <v>48733</v>
      </c>
      <c r="BR29" s="19">
        <f ca="1">IF(BQ29=0,0,IF(BO29=0,1,BQ29/BO29))</f>
        <v>1.6646626814688301</v>
      </c>
      <c r="BS29" s="18">
        <f>SUMIF($C$6:BR$6,BS$5,$C29:BR29)</f>
        <v>792223</v>
      </c>
      <c r="BT29" s="73">
        <f ca="1">SUMIF($C$6:BS$6,BT$5,$C29:BS29)</f>
        <v>405591</v>
      </c>
      <c r="BU29" s="18">
        <f ca="1">SUM(BT29-BS29)</f>
        <v>-386632</v>
      </c>
      <c r="BV29" s="19">
        <f ca="1">IF(BU29=0,0,IF(BS29=0,1,BU29/BS29))</f>
        <v>-0.48803430347263332</v>
      </c>
      <c r="BW29" s="18">
        <f>+DI29</f>
        <v>30230</v>
      </c>
      <c r="BX29" s="73">
        <f ca="1">OFFSET(DI29,0,14,1,1)</f>
        <v>75136</v>
      </c>
      <c r="BY29" s="18">
        <f ca="1">SUM(BX29-BW29)</f>
        <v>44906</v>
      </c>
      <c r="BZ29" s="19">
        <f ca="1">IF(BY29=0,0,IF(BW29=0,1,BY29/BW29))</f>
        <v>1.4854780019847833</v>
      </c>
      <c r="CA29" s="18">
        <f>SUMIF($C$6:BZ$6,CA$5,$C29:BZ29)</f>
        <v>822453</v>
      </c>
      <c r="CB29" s="73">
        <f ca="1">SUMIF($C$6:CA$6,CB$5,$C29:CA29)</f>
        <v>480727</v>
      </c>
      <c r="CC29" s="18">
        <f ca="1">SUM(CB29-CA29)</f>
        <v>-341726</v>
      </c>
      <c r="CD29" s="19">
        <f ca="1">IF(CC29=0,0,IF(CA29=0,1,CC29/CA29))</f>
        <v>-0.41549608305884955</v>
      </c>
      <c r="CE29" s="18">
        <f>+DJ29</f>
        <v>27029</v>
      </c>
      <c r="CF29" s="73">
        <f ca="1">OFFSET(DJ29,0,14,1,1)</f>
        <v>92449</v>
      </c>
      <c r="CG29" s="18">
        <f ca="1">SUM(CF29-CE29)</f>
        <v>65420</v>
      </c>
      <c r="CH29" s="19">
        <f ca="1">IF(CG29=0,0,IF(CE29=0,1,CG29/CE29))</f>
        <v>2.420363313478116</v>
      </c>
      <c r="CI29" s="18">
        <f>SUMIF($C$6:CH$6,CI$5,$C29:CH29)</f>
        <v>849482</v>
      </c>
      <c r="CJ29" s="73">
        <f ca="1">SUMIF($C$6:CI$6,CJ$5,$C29:CI29)</f>
        <v>573176</v>
      </c>
      <c r="CK29" s="18">
        <f ca="1">SUM(CJ29-CI29)</f>
        <v>-276306</v>
      </c>
      <c r="CL29" s="19">
        <f ca="1">IF(CK29=0,0,IF(CI29=0,1,CK29/CI29))</f>
        <v>-0.32526410212341167</v>
      </c>
      <c r="CM29" s="18">
        <f>+DK29</f>
        <v>26747</v>
      </c>
      <c r="CN29" s="73">
        <f ca="1">OFFSET(DK29,0,14,1,1)</f>
        <v>109190</v>
      </c>
      <c r="CO29" s="18">
        <f ca="1">SUM(CN29-CM29)</f>
        <v>82443</v>
      </c>
      <c r="CP29" s="19">
        <f ca="1">IF(CO29=0,0,IF(CM29=0,1,CO29/CM29))</f>
        <v>3.0823269899427972</v>
      </c>
      <c r="CQ29" s="18">
        <f>SUMIF($C$6:CP$6,CQ$5,$C29:CP29)</f>
        <v>876229</v>
      </c>
      <c r="CR29" s="73">
        <f ca="1">SUMIF($C$6:CQ$6,CR$5,$C29:CQ29)</f>
        <v>682366</v>
      </c>
      <c r="CS29" s="18">
        <f ca="1">SUM(CR29-CQ29)</f>
        <v>-193863</v>
      </c>
      <c r="CT29" s="19">
        <f ca="1">IF(CS29=0,0,IF(CQ29=0,1,CS29/CQ29))</f>
        <v>-0.22124695713106962</v>
      </c>
      <c r="CW29" t="s">
        <v>14</v>
      </c>
      <c r="CX29" t="s">
        <v>6</v>
      </c>
      <c r="CZ29" s="74">
        <f>SUMIF(PB!$A$93:$A$108,'2020-2021'!CZ$7,PB!D$93:D$108)</f>
        <v>248604</v>
      </c>
      <c r="DA29" s="74">
        <f>SUMIF(PB!$A$93:$A$108,'2020-2021'!DA$7,PB!E$93:E$108)</f>
        <v>245766</v>
      </c>
      <c r="DB29" s="74">
        <f>SUMIF(PB!$A$93:$A$108,'2020-2021'!DB$7,PB!F$93:F$108)</f>
        <v>156910</v>
      </c>
      <c r="DC29" s="74">
        <f>SUMIF(PB!$A$93:$A$108,'2020-2021'!DC$7,PB!G$93:G$108)</f>
        <v>15045</v>
      </c>
      <c r="DD29" s="74">
        <f>SUMIF(PB!$A$93:$A$108,'2020-2021'!DD$7,PB!H$93:H$108)</f>
        <v>17797</v>
      </c>
      <c r="DE29" s="74">
        <f>SUMIF(PB!$A$93:$A$108,'2020-2021'!DE$7,PB!I$93:I$108)</f>
        <v>23956</v>
      </c>
      <c r="DF29" s="74">
        <f>SUMIF(PB!$A$93:$A$108,'2020-2021'!DF$7,PB!J$93:J$108)</f>
        <v>26162</v>
      </c>
      <c r="DG29" s="74">
        <f>SUMIF(PB!$A$93:$A$108,'2020-2021'!DG$7,PB!K$93:K$108)</f>
        <v>28708</v>
      </c>
      <c r="DH29" s="74">
        <f>SUMIF(PB!$A$93:$A$108,'2020-2021'!DH$7,PB!L$93:L$108)</f>
        <v>29275</v>
      </c>
      <c r="DI29" s="74">
        <f>SUMIF(PB!$A$93:$A$108,'2020-2021'!DI$7,PB!M$93:M$108)</f>
        <v>30230</v>
      </c>
      <c r="DJ29" s="74">
        <f>SUMIF(PB!$A$93:$A$108,'2020-2021'!DJ$7,PB!N$93:N$108)</f>
        <v>27029</v>
      </c>
      <c r="DK29" s="74">
        <f>SUMIF(PB!$A$93:$A$108,'2020-2021'!DK$7,PB!O$93:O$108)</f>
        <v>26747</v>
      </c>
      <c r="DN29" s="74">
        <f>SUMIF(PB!$A$93:$A$108,'2020-2021'!DN$7,PB!D$93:D$108)</f>
        <v>26210</v>
      </c>
      <c r="DO29" s="74">
        <f>SUMIF(PB!$A$93:$A$108,'2020-2021'!DO$7,PB!E$93:E$108)</f>
        <v>24638</v>
      </c>
      <c r="DP29" s="74">
        <f>SUMIF(PB!$A$93:$A$108,'2020-2021'!DP$7,PB!F$93:F$108)</f>
        <v>32162</v>
      </c>
      <c r="DQ29" s="74">
        <f>SUMIF(PB!$A$93:$A$108,'2020-2021'!DQ$7,PB!G$93:G$108)</f>
        <v>35451</v>
      </c>
      <c r="DR29" s="74">
        <f>SUMIF(PB!$A$93:$A$108,'2020-2021'!DR$7,PB!H$93:H$108)</f>
        <v>42934</v>
      </c>
      <c r="DS29" s="74">
        <f>SUMIF(PB!$A$93:$A$108,'2020-2021'!DS$7,PB!I$93:I$108)</f>
        <v>43367</v>
      </c>
      <c r="DT29" s="74">
        <f>SUMIF(PB!$A$93:$A$108,'2020-2021'!DT$7,PB!J$93:J$108)</f>
        <v>46017</v>
      </c>
      <c r="DU29" s="74">
        <f>SUMIF(PB!$A$93:$A$108,'2020-2021'!DU$7,PB!K$93:K$108)</f>
        <v>76804</v>
      </c>
      <c r="DV29" s="74">
        <f>SUMIF(PB!$A$93:$A$108,'2020-2021'!DV$7,PB!L$93:L$108)</f>
        <v>78008</v>
      </c>
      <c r="DW29" s="74">
        <f>SUMIF(PB!$A$93:$A$108,'2020-2021'!DW$7,PB!M$93:M$108)</f>
        <v>75136</v>
      </c>
      <c r="DX29" s="74">
        <f>SUMIF(PB!$A$93:$A$108,'2020-2021'!DX$7,PB!N$93:N$108)</f>
        <v>92449</v>
      </c>
      <c r="DY29" s="74">
        <f>SUMIF(PB!$A$93:$A$108,'2020-2021'!DY$7,PB!O$93:O$108)</f>
        <v>109190</v>
      </c>
    </row>
    <row r="30" spans="1:130">
      <c r="A30" s="84" t="str">
        <f>+CW31</f>
        <v>Peace Bridge</v>
      </c>
      <c r="B30" s="26" t="s">
        <v>7</v>
      </c>
      <c r="C30" s="18">
        <f>+CZ30</f>
        <v>89486</v>
      </c>
      <c r="D30" s="73">
        <f ca="1">OFFSET(CZ30,0,14,1,1)</f>
        <v>84625</v>
      </c>
      <c r="E30" s="18">
        <f ca="1">SUM(D30-C30)</f>
        <v>-4861</v>
      </c>
      <c r="F30" s="19">
        <f ca="1">IF(E30=0,0,IF(C30=0,1,E30/C30))</f>
        <v>-5.4321346355854547E-2</v>
      </c>
      <c r="G30" s="18">
        <f>SUMIF($C$6:F$6,G$5,$C30:F30)</f>
        <v>89486</v>
      </c>
      <c r="H30" s="73">
        <f ca="1">SUMIF($C$6:G$6,H$5,$C30:G30)</f>
        <v>84625</v>
      </c>
      <c r="I30" s="18">
        <f ca="1">SUM(H30-G30)</f>
        <v>-4861</v>
      </c>
      <c r="J30" s="19">
        <f ca="1">IF(I30=0,0,IF(G30=0,1,I30/G30))</f>
        <v>-5.4321346355854547E-2</v>
      </c>
      <c r="K30" s="18">
        <f>+DA30</f>
        <v>86518</v>
      </c>
      <c r="L30" s="73">
        <f ca="1">OFFSET(DA30,0,14,1,1)</f>
        <v>83354</v>
      </c>
      <c r="M30" s="18">
        <f ca="1">SUM(L30-K30)</f>
        <v>-3164</v>
      </c>
      <c r="N30" s="19">
        <f ca="1">IF(M30=0,0,IF(K30=0,1,M30/K30))</f>
        <v>-3.6570424651517601E-2</v>
      </c>
      <c r="O30" s="18">
        <f>SUMIF($C$6:N$6,O$5,$C30:N30)</f>
        <v>176004</v>
      </c>
      <c r="P30" s="73">
        <f ca="1">SUMIF($C$6:O$6,P$5,$C30:O30)</f>
        <v>167979</v>
      </c>
      <c r="Q30" s="18">
        <f ca="1">SUM(P30-O30)</f>
        <v>-8025</v>
      </c>
      <c r="R30" s="19">
        <f ca="1">IF(Q30=0,0,IF(O30=0,1,Q30/O30))</f>
        <v>-4.5595554646485306E-2</v>
      </c>
      <c r="S30" s="18">
        <f>+DB30</f>
        <v>88182</v>
      </c>
      <c r="T30" s="73">
        <f ca="1">OFFSET(DB30,0,14,1,1)</f>
        <v>102238</v>
      </c>
      <c r="U30" s="18">
        <f ca="1">SUM(T30-S30)</f>
        <v>14056</v>
      </c>
      <c r="V30" s="19">
        <f ca="1">IF(U30=0,0,IF(S30=0,1,U30/S30))</f>
        <v>0.15939760948946496</v>
      </c>
      <c r="W30" s="18">
        <f>SUMIF($C$6:V$6,W$5,$C30:V30)</f>
        <v>264186</v>
      </c>
      <c r="X30" s="73">
        <f ca="1">SUMIF($C$6:W$6,X$5,$C30:W30)</f>
        <v>270217</v>
      </c>
      <c r="Y30" s="18">
        <f ca="1">SUM(X30-W30)</f>
        <v>6031</v>
      </c>
      <c r="Z30" s="19">
        <f ca="1">IF(Y30=0,0,IF(W30=0,1,Y30/W30))</f>
        <v>2.2828613174051614E-2</v>
      </c>
      <c r="AA30" s="18">
        <f>+DC30</f>
        <v>68752</v>
      </c>
      <c r="AB30" s="73">
        <f ca="1">OFFSET(DC30,0,14,1,1)</f>
        <v>92806</v>
      </c>
      <c r="AC30" s="18">
        <f ca="1">SUM(AB30-AA30)</f>
        <v>24054</v>
      </c>
      <c r="AD30" s="19">
        <f ca="1">IF(AC30=0,0,IF(AA30=0,1,AC30/AA30))</f>
        <v>0.34986618571096112</v>
      </c>
      <c r="AE30" s="18">
        <f>SUMIF($C$6:AD$6,AE$5,$C30:AD30)</f>
        <v>332938</v>
      </c>
      <c r="AF30" s="73">
        <f ca="1">SUMIF($C$6:AE$6,AF$5,$C30:AE30)</f>
        <v>363023</v>
      </c>
      <c r="AG30" s="18">
        <f ca="1">SUM(AF30-AE30)</f>
        <v>30085</v>
      </c>
      <c r="AH30" s="19">
        <f ca="1">IF(AG30=0,0,IF(AE30=0,1,AG30/AE30))</f>
        <v>9.0362169533066222E-2</v>
      </c>
      <c r="AI30" s="18">
        <f>+DD30</f>
        <v>70515</v>
      </c>
      <c r="AJ30" s="73">
        <f ca="1">OFFSET(DD30,0,14,1,1)</f>
        <v>92251</v>
      </c>
      <c r="AK30" s="18">
        <f ca="1">SUM(AJ30-AI30)</f>
        <v>21736</v>
      </c>
      <c r="AL30" s="19">
        <f ca="1">IF(AK30=0,0,IF(AI30=0,1,AK30/AI30))</f>
        <v>0.30824647238176273</v>
      </c>
      <c r="AM30" s="18">
        <f>SUMIF($C$6:AL$6,AM$5,$C30:AL30)</f>
        <v>403453</v>
      </c>
      <c r="AN30" s="73">
        <f ca="1">SUMIF($C$6:AM$6,AN$5,$C30:AM30)</f>
        <v>455274</v>
      </c>
      <c r="AO30" s="18">
        <f ca="1">SUM(AN30-AM30)</f>
        <v>51821</v>
      </c>
      <c r="AP30" s="19">
        <f ca="1">IF(AO30=0,0,IF(AM30=0,1,AO30/AM30))</f>
        <v>0.12844370967622004</v>
      </c>
      <c r="AQ30" s="18">
        <f>+DE30</f>
        <v>83949</v>
      </c>
      <c r="AR30" s="73">
        <f ca="1">OFFSET(DE30,0,14,1,1)</f>
        <v>96451</v>
      </c>
      <c r="AS30" s="18">
        <f ca="1">SUM(AR30-AQ30)</f>
        <v>12502</v>
      </c>
      <c r="AT30" s="19">
        <f ca="1">IF(AS30=0,0,IF(AQ30=0,1,AS30/AQ30))</f>
        <v>0.14892375132520935</v>
      </c>
      <c r="AU30" s="18">
        <f>SUMIF($C$6:AT$6,AU$5,$C30:AT30)</f>
        <v>487402</v>
      </c>
      <c r="AV30" s="73">
        <f ca="1">SUMIF($C$6:AU$6,AV$5,$C30:AU30)</f>
        <v>551725</v>
      </c>
      <c r="AW30" s="18">
        <f ca="1">SUM(AV30-AU30)</f>
        <v>64323</v>
      </c>
      <c r="AX30" s="19">
        <f ca="1">IF(AW30=0,0,IF(AU30=0,1,AW30/AU30))</f>
        <v>0.13197114496862958</v>
      </c>
      <c r="AY30" s="18">
        <f>+DF30</f>
        <v>86001</v>
      </c>
      <c r="AZ30" s="73">
        <f ca="1">OFFSET(DF30,0,14,1,1)</f>
        <v>91016</v>
      </c>
      <c r="BA30" s="18">
        <f ca="1">SUM(AZ30-AY30)</f>
        <v>5015</v>
      </c>
      <c r="BB30" s="19">
        <f ca="1">IF(BA30=0,0,IF(AY30=0,1,BA30/AY30))</f>
        <v>5.8313275427029916E-2</v>
      </c>
      <c r="BC30" s="18">
        <f>SUMIF($C$6:BB$6,BC$5,$C30:BB30)</f>
        <v>573403</v>
      </c>
      <c r="BD30" s="73">
        <f ca="1">SUMIF($C$6:BC$6,BD$5,$C30:BC30)</f>
        <v>642741</v>
      </c>
      <c r="BE30" s="18">
        <f ca="1">SUM(BD30-BC30)</f>
        <v>69338</v>
      </c>
      <c r="BF30" s="19">
        <f ca="1">IF(BE30=0,0,IF(BC30=0,1,BE30/BC30))</f>
        <v>0.12092367846000109</v>
      </c>
      <c r="BG30" s="18">
        <f>+DG30</f>
        <v>86748</v>
      </c>
      <c r="BH30" s="73">
        <f ca="1">OFFSET(DG30,0,14,1,1)</f>
        <v>95971</v>
      </c>
      <c r="BI30" s="18">
        <f ca="1">SUM(BH30-BG30)</f>
        <v>9223</v>
      </c>
      <c r="BJ30" s="19">
        <f ca="1">IF(BI30=0,0,IF(BG30=0,1,BI30/BG30))</f>
        <v>0.10631945405081385</v>
      </c>
      <c r="BK30" s="18">
        <f>SUMIF($C$6:BJ$6,BK$5,$C30:BJ30)</f>
        <v>660151</v>
      </c>
      <c r="BL30" s="73">
        <f ca="1">SUMIF($C$6:BK$6,BL$5,$C30:BK30)</f>
        <v>738712</v>
      </c>
      <c r="BM30" s="18">
        <f ca="1">SUM(BL30-BK30)</f>
        <v>78561</v>
      </c>
      <c r="BN30" s="19">
        <f ca="1">IF(BM30=0,0,IF(BK30=0,1,BM30/BK30))</f>
        <v>0.11900459137379175</v>
      </c>
      <c r="BO30" s="18">
        <f>+DH30</f>
        <v>91317</v>
      </c>
      <c r="BP30" s="73">
        <f ca="1">OFFSET(DH30,0,14,1,1)</f>
        <v>96927</v>
      </c>
      <c r="BQ30" s="18">
        <f ca="1">SUM(BP30-BO30)</f>
        <v>5610</v>
      </c>
      <c r="BR30" s="19">
        <f ca="1">IF(BQ30=0,0,IF(BO30=0,1,BQ30/BO30))</f>
        <v>6.1434344098032133E-2</v>
      </c>
      <c r="BS30" s="18">
        <f>SUMIF($C$6:BR$6,BS$5,$C30:BR30)</f>
        <v>751468</v>
      </c>
      <c r="BT30" s="73">
        <f ca="1">SUMIF($C$6:BS$6,BT$5,$C30:BS30)</f>
        <v>835639</v>
      </c>
      <c r="BU30" s="18">
        <f ca="1">SUM(BT30-BS30)</f>
        <v>84171</v>
      </c>
      <c r="BV30" s="19">
        <f ca="1">IF(BU30=0,0,IF(BS30=0,1,BU30/BS30))</f>
        <v>0.11200876151745649</v>
      </c>
      <c r="BW30" s="18">
        <f>+DI30</f>
        <v>93559</v>
      </c>
      <c r="BX30" s="73">
        <f ca="1">OFFSET(DI30,0,14,1,1)</f>
        <v>96364</v>
      </c>
      <c r="BY30" s="18">
        <f ca="1">SUM(BX30-BW30)</f>
        <v>2805</v>
      </c>
      <c r="BZ30" s="19">
        <f ca="1">IF(BY30=0,0,IF(BW30=0,1,BY30/BW30))</f>
        <v>2.9981081456620956E-2</v>
      </c>
      <c r="CA30" s="18">
        <f>SUMIF($C$6:BZ$6,CA$5,$C30:BZ30)</f>
        <v>845027</v>
      </c>
      <c r="CB30" s="73">
        <f ca="1">SUMIF($C$6:CA$6,CB$5,$C30:CA30)</f>
        <v>932003</v>
      </c>
      <c r="CC30" s="18">
        <f ca="1">SUM(CB30-CA30)</f>
        <v>86976</v>
      </c>
      <c r="CD30" s="19">
        <f ca="1">IF(CC30=0,0,IF(CA30=0,1,CC30/CA30))</f>
        <v>0.1029268887266324</v>
      </c>
      <c r="CE30" s="18">
        <f>+DJ30</f>
        <v>88310</v>
      </c>
      <c r="CF30" s="73">
        <f ca="1">OFFSET(DJ30,0,14,1,1)</f>
        <v>92435</v>
      </c>
      <c r="CG30" s="18">
        <f ca="1">SUM(CF30-CE30)</f>
        <v>4125</v>
      </c>
      <c r="CH30" s="19">
        <f ca="1">IF(CG30=0,0,IF(CE30=0,1,CG30/CE30))</f>
        <v>4.6710451817461217E-2</v>
      </c>
      <c r="CI30" s="18">
        <f>SUMIF($C$6:CH$6,CI$5,$C30:CH30)</f>
        <v>933337</v>
      </c>
      <c r="CJ30" s="73">
        <f ca="1">SUMIF($C$6:CI$6,CJ$5,$C30:CI30)</f>
        <v>1024438</v>
      </c>
      <c r="CK30" s="18">
        <f ca="1">SUM(CJ30-CI30)</f>
        <v>91101</v>
      </c>
      <c r="CL30" s="19">
        <f ca="1">IF(CK30=0,0,IF(CI30=0,1,CK30/CI30))</f>
        <v>9.7607830826378902E-2</v>
      </c>
      <c r="CM30" s="18">
        <f>+DK30</f>
        <v>85051</v>
      </c>
      <c r="CN30" s="73">
        <f ca="1">OFFSET(DK30,0,14,1,1)</f>
        <v>86698</v>
      </c>
      <c r="CO30" s="18">
        <f ca="1">SUM(CN30-CM30)</f>
        <v>1647</v>
      </c>
      <c r="CP30" s="19">
        <f ca="1">IF(CO30=0,0,IF(CM30=0,1,CO30/CM30))</f>
        <v>1.9364851677228956E-2</v>
      </c>
      <c r="CQ30" s="18">
        <f>SUMIF($C$6:CP$6,CQ$5,$C30:CP30)</f>
        <v>1018388</v>
      </c>
      <c r="CR30" s="73">
        <f ca="1">SUMIF($C$6:CQ$6,CR$5,$C30:CQ30)</f>
        <v>1111136</v>
      </c>
      <c r="CS30" s="18">
        <f ca="1">SUM(CR30-CQ30)</f>
        <v>92748</v>
      </c>
      <c r="CT30" s="19">
        <f ca="1">IF(CS30=0,0,IF(CQ30=0,1,CS30/CQ30))</f>
        <v>9.1073343362254852E-2</v>
      </c>
      <c r="CW30" t="s">
        <v>14</v>
      </c>
      <c r="CX30" t="s">
        <v>7</v>
      </c>
      <c r="CY30" s="7"/>
      <c r="CZ30" s="74">
        <f>SUMIF(PB!$A$111:$A$126,'2020-2021'!CZ$7,PB!D$111:D$126)</f>
        <v>89486</v>
      </c>
      <c r="DA30" s="74">
        <f>SUMIF(PB!$A$111:$A$126,'2020-2021'!DA$7,PB!E$111:E$126)</f>
        <v>86518</v>
      </c>
      <c r="DB30" s="74">
        <f>SUMIF(PB!$A$111:$A$126,'2020-2021'!DB$7,PB!F$111:F$126)</f>
        <v>88182</v>
      </c>
      <c r="DC30" s="74">
        <f>SUMIF(PB!$A$111:$A$126,'2020-2021'!DC$7,PB!G$111:G$126)</f>
        <v>68752</v>
      </c>
      <c r="DD30" s="74">
        <f>SUMIF(PB!$A$111:$A$126,'2020-2021'!DD$7,PB!H$111:H$126)</f>
        <v>70515</v>
      </c>
      <c r="DE30" s="74">
        <f>SUMIF(PB!$A$111:$A$126,'2020-2021'!DE$7,PB!I$111:I$126)</f>
        <v>83949</v>
      </c>
      <c r="DF30" s="74">
        <f>SUMIF(PB!$A$111:$A$126,'2020-2021'!DF$7,PB!J$111:J$126)</f>
        <v>86001</v>
      </c>
      <c r="DG30" s="74">
        <f>SUMIF(PB!$A$111:$A$126,'2020-2021'!DG$7,PB!K$111:K$126)</f>
        <v>86748</v>
      </c>
      <c r="DH30" s="74">
        <f>SUMIF(PB!$A$111:$A$126,'2020-2021'!DH$7,PB!L$111:L$126)</f>
        <v>91317</v>
      </c>
      <c r="DI30" s="74">
        <f>SUMIF(PB!$A$111:$A$126,'2020-2021'!DI$7,PB!M$111:M$126)</f>
        <v>93559</v>
      </c>
      <c r="DJ30" s="74">
        <f>SUMIF(PB!$A$111:$A$126,'2020-2021'!DJ$7,PB!N$111:N$126)</f>
        <v>88310</v>
      </c>
      <c r="DK30" s="74">
        <f>SUMIF(PB!$A$111:$A$126,'2020-2021'!DK$7,PB!O$111:O$126)</f>
        <v>85051</v>
      </c>
      <c r="DN30" s="74">
        <f>SUMIF(PB!$A$111:$A$126,'2020-2021'!DN$7,PB!D$111:D$126)</f>
        <v>84625</v>
      </c>
      <c r="DO30" s="74">
        <f>SUMIF(PB!$A$111:$A$126,'2020-2021'!DO$7,PB!E$111:E$126)</f>
        <v>83354</v>
      </c>
      <c r="DP30" s="74">
        <f>SUMIF(PB!$A$111:$A$126,'2020-2021'!DP$7,PB!F$111:F$126)</f>
        <v>102238</v>
      </c>
      <c r="DQ30" s="74">
        <f>SUMIF(PB!$A$111:$A$126,'2020-2021'!DQ$7,PB!G$111:G$126)</f>
        <v>92806</v>
      </c>
      <c r="DR30" s="74">
        <f>SUMIF(PB!$A$111:$A$126,'2020-2021'!DR$7,PB!H$111:H$126)</f>
        <v>92251</v>
      </c>
      <c r="DS30" s="74">
        <f>SUMIF(PB!$A$111:$A$126,'2020-2021'!DS$7,PB!I$111:I$126)</f>
        <v>96451</v>
      </c>
      <c r="DT30" s="74">
        <f>SUMIF(PB!$A$111:$A$126,'2020-2021'!DT$7,PB!J$111:J$126)</f>
        <v>91016</v>
      </c>
      <c r="DU30" s="74">
        <f>SUMIF(PB!$A$111:$A$126,'2020-2021'!DU$7,PB!K$111:K$126)</f>
        <v>95971</v>
      </c>
      <c r="DV30" s="74">
        <f>SUMIF(PB!$A$111:$A$126,'2020-2021'!DV$7,PB!L$111:L$126)</f>
        <v>96927</v>
      </c>
      <c r="DW30" s="74">
        <f>SUMIF(PB!$A$111:$A$126,'2020-2021'!DW$7,PB!M$111:M$126)</f>
        <v>96364</v>
      </c>
      <c r="DX30" s="74">
        <f>SUMIF(PB!$A$111:$A$126,'2020-2021'!DX$7,PB!N$111:N$126)</f>
        <v>92435</v>
      </c>
      <c r="DY30" s="74">
        <f>SUMIF(PB!$A$111:$A$126,'2020-2021'!DY$7,PB!O$111:O$126)</f>
        <v>86698</v>
      </c>
    </row>
    <row r="31" spans="1:130">
      <c r="A31" s="83"/>
      <c r="B31" s="26" t="s">
        <v>8</v>
      </c>
      <c r="C31" s="73">
        <f>+CZ31</f>
        <v>1842</v>
      </c>
      <c r="D31" s="73">
        <f ca="1">OFFSET(CZ31,0,14,1,1)</f>
        <v>8</v>
      </c>
      <c r="E31" s="73">
        <f ca="1">SUM(D31-C31)</f>
        <v>-1834</v>
      </c>
      <c r="F31" s="19">
        <f ca="1">IF(E31=0,0,IF(C31=0,1,E31/C31))</f>
        <v>-0.99565689467969598</v>
      </c>
      <c r="G31" s="73">
        <f>SUMIF($C$6:F$6,G$5,$C31:F31)</f>
        <v>1842</v>
      </c>
      <c r="H31" s="73">
        <f ca="1">SUMIF($C$6:G$6,H$5,$C31:G31)</f>
        <v>8</v>
      </c>
      <c r="I31" s="73">
        <f ca="1">SUM(H31-G31)</f>
        <v>-1834</v>
      </c>
      <c r="J31" s="19">
        <f ca="1">IF(I31=0,0,IF(G31=0,1,I31/G31))</f>
        <v>-0.99565689467969598</v>
      </c>
      <c r="K31" s="73">
        <f>+DA31</f>
        <v>1298</v>
      </c>
      <c r="L31" s="73">
        <f ca="1">OFFSET(DA31,0,14,1,1)</f>
        <v>6</v>
      </c>
      <c r="M31" s="73">
        <f ca="1">SUM(L31-K31)</f>
        <v>-1292</v>
      </c>
      <c r="N31" s="19">
        <f ca="1">IF(M31=0,0,IF(K31=0,1,M31/K31))</f>
        <v>-0.99537750385208013</v>
      </c>
      <c r="O31" s="73">
        <f>SUMIF($C$6:N$6,O$5,$C31:N31)</f>
        <v>3140</v>
      </c>
      <c r="P31" s="73">
        <f ca="1">SUMIF($C$6:O$6,P$5,$C31:O31)</f>
        <v>14</v>
      </c>
      <c r="Q31" s="73">
        <f ca="1">SUM(P31-O31)</f>
        <v>-3126</v>
      </c>
      <c r="R31" s="19">
        <f ca="1">IF(Q31=0,0,IF(O31=0,1,Q31/O31))</f>
        <v>-0.99554140127388535</v>
      </c>
      <c r="S31" s="73">
        <f>+DB31</f>
        <v>676</v>
      </c>
      <c r="T31" s="73">
        <f ca="1">OFFSET(DB31,0,14,1,1)</f>
        <v>7</v>
      </c>
      <c r="U31" s="73">
        <f ca="1">SUM(T31-S31)</f>
        <v>-669</v>
      </c>
      <c r="V31" s="19">
        <f ca="1">IF(U31=0,0,IF(S31=0,1,U31/S31))</f>
        <v>-0.98964497041420119</v>
      </c>
      <c r="W31" s="73">
        <f>SUMIF($C$6:V$6,W$5,$C31:V31)</f>
        <v>3816</v>
      </c>
      <c r="X31" s="73">
        <f ca="1">SUMIF($C$6:W$6,X$5,$C31:W31)</f>
        <v>21</v>
      </c>
      <c r="Y31" s="73">
        <f ca="1">SUM(X31-W31)</f>
        <v>-3795</v>
      </c>
      <c r="Z31" s="19">
        <f ca="1">IF(Y31=0,0,IF(W31=0,1,Y31/W31))</f>
        <v>-0.99449685534591192</v>
      </c>
      <c r="AA31" s="73">
        <f>+DC31</f>
        <v>4</v>
      </c>
      <c r="AB31" s="73">
        <f ca="1">OFFSET(DC31,0,14,1,1)</f>
        <v>12</v>
      </c>
      <c r="AC31" s="73">
        <f ca="1">SUM(AB31-AA31)</f>
        <v>8</v>
      </c>
      <c r="AD31" s="19">
        <f ca="1">IF(AC31=0,0,IF(AA31=0,1,AC31/AA31))</f>
        <v>2</v>
      </c>
      <c r="AE31" s="73">
        <f>SUMIF($C$6:AD$6,AE$5,$C31:AD31)</f>
        <v>3820</v>
      </c>
      <c r="AF31" s="73">
        <f ca="1">SUMIF($C$6:AE$6,AF$5,$C31:AE31)</f>
        <v>33</v>
      </c>
      <c r="AG31" s="73">
        <f ca="1">SUM(AF31-AE31)</f>
        <v>-3787</v>
      </c>
      <c r="AH31" s="19">
        <f ca="1">IF(AG31=0,0,IF(AE31=0,1,AG31/AE31))</f>
        <v>-0.99136125654450258</v>
      </c>
      <c r="AI31" s="73">
        <f>+DD31</f>
        <v>1</v>
      </c>
      <c r="AJ31" s="73">
        <f ca="1">OFFSET(DD31,0,14,1,1)</f>
        <v>31</v>
      </c>
      <c r="AK31" s="73">
        <f ca="1">SUM(AJ31-AI31)</f>
        <v>30</v>
      </c>
      <c r="AL31" s="19">
        <f ca="1">IF(AK31=0,0,IF(AI31=0,1,AK31/AI31))</f>
        <v>30</v>
      </c>
      <c r="AM31" s="73">
        <f>SUMIF($C$6:AL$6,AM$5,$C31:AL31)</f>
        <v>3821</v>
      </c>
      <c r="AN31" s="73">
        <f ca="1">SUMIF($C$6:AM$6,AN$5,$C31:AM31)</f>
        <v>64</v>
      </c>
      <c r="AO31" s="73">
        <f ca="1">SUM(AN31-AM31)</f>
        <v>-3757</v>
      </c>
      <c r="AP31" s="19">
        <f ca="1">IF(AO31=0,0,IF(AM31=0,1,AO31/AM31))</f>
        <v>-0.98325045799528921</v>
      </c>
      <c r="AQ31" s="73">
        <f>+DE31</f>
        <v>2</v>
      </c>
      <c r="AR31" s="73">
        <f ca="1">OFFSET(DE31,0,14,1,1)</f>
        <v>17</v>
      </c>
      <c r="AS31" s="73">
        <f ca="1">SUM(AR31-AQ31)</f>
        <v>15</v>
      </c>
      <c r="AT31" s="19">
        <f ca="1">IF(AS31=0,0,IF(AQ31=0,1,AS31/AQ31))</f>
        <v>7.5</v>
      </c>
      <c r="AU31" s="73">
        <f>SUMIF($C$6:AT$6,AU$5,$C31:AT31)</f>
        <v>3823</v>
      </c>
      <c r="AV31" s="73">
        <f ca="1">SUMIF($C$6:AU$6,AV$5,$C31:AU31)</f>
        <v>81</v>
      </c>
      <c r="AW31" s="73">
        <f ca="1">SUM(AV31-AU31)</f>
        <v>-3742</v>
      </c>
      <c r="AX31" s="19">
        <f ca="1">IF(AW31=0,0,IF(AU31=0,1,AW31/AU31))</f>
        <v>-0.97881245095474756</v>
      </c>
      <c r="AY31" s="73">
        <f>+DF31</f>
        <v>6</v>
      </c>
      <c r="AZ31" s="73">
        <f ca="1">OFFSET(DF31,0,14,1,1)</f>
        <v>17</v>
      </c>
      <c r="BA31" s="73">
        <f ca="1">SUM(AZ31-AY31)</f>
        <v>11</v>
      </c>
      <c r="BB31" s="19">
        <f ca="1">IF(BA31=0,0,IF(AY31=0,1,BA31/AY31))</f>
        <v>1.8333333333333333</v>
      </c>
      <c r="BC31" s="73">
        <f>SUMIF($C$6:BB$6,BC$5,$C31:BB31)</f>
        <v>3829</v>
      </c>
      <c r="BD31" s="73">
        <f ca="1">SUMIF($C$6:BC$6,BD$5,$C31:BC31)</f>
        <v>98</v>
      </c>
      <c r="BE31" s="73">
        <f ca="1">SUM(BD31-BC31)</f>
        <v>-3731</v>
      </c>
      <c r="BF31" s="19">
        <f ca="1">IF(BE31=0,0,IF(BC31=0,1,BE31/BC31))</f>
        <v>-0.97440585009140768</v>
      </c>
      <c r="BG31" s="73">
        <f>+DG31</f>
        <v>2</v>
      </c>
      <c r="BH31" s="73">
        <f ca="1">OFFSET(DG31,0,14,1,1)</f>
        <v>17</v>
      </c>
      <c r="BI31" s="73">
        <f ca="1">SUM(BH31-BG31)</f>
        <v>15</v>
      </c>
      <c r="BJ31" s="19">
        <f ca="1">IF(BI31=0,0,IF(BG31=0,1,BI31/BG31))</f>
        <v>7.5</v>
      </c>
      <c r="BK31" s="73">
        <f>SUMIF($C$6:BJ$6,BK$5,$C31:BJ31)</f>
        <v>3831</v>
      </c>
      <c r="BL31" s="73">
        <f ca="1">SUMIF($C$6:BK$6,BL$5,$C31:BK31)</f>
        <v>115</v>
      </c>
      <c r="BM31" s="73">
        <f ca="1">SUM(BL31-BK31)</f>
        <v>-3716</v>
      </c>
      <c r="BN31" s="19">
        <f ca="1">IF(BM31=0,0,IF(BK31=0,1,BM31/BK31))</f>
        <v>-0.96998172800835292</v>
      </c>
      <c r="BO31" s="73">
        <f>+DH31</f>
        <v>3</v>
      </c>
      <c r="BP31" s="73">
        <f ca="1">OFFSET(DH31,0,14,1,1)</f>
        <v>13</v>
      </c>
      <c r="BQ31" s="73">
        <f ca="1">SUM(BP31-BO31)</f>
        <v>10</v>
      </c>
      <c r="BR31" s="19">
        <f ca="1">IF(BQ31=0,0,IF(BO31=0,1,BQ31/BO31))</f>
        <v>3.3333333333333335</v>
      </c>
      <c r="BS31" s="73">
        <f>SUMIF($C$6:BR$6,BS$5,$C31:BR31)</f>
        <v>3834</v>
      </c>
      <c r="BT31" s="73">
        <f ca="1">SUMIF($C$6:BS$6,BT$5,$C31:BS31)</f>
        <v>128</v>
      </c>
      <c r="BU31" s="73">
        <f ca="1">SUM(BT31-BS31)</f>
        <v>-3706</v>
      </c>
      <c r="BV31" s="19">
        <f ca="1">IF(BU31=0,0,IF(BS31=0,1,BU31/BS31))</f>
        <v>-0.96661450182576947</v>
      </c>
      <c r="BW31" s="73">
        <f>+DI31</f>
        <v>3</v>
      </c>
      <c r="BX31" s="73">
        <f ca="1">OFFSET(DI31,0,14,1,1)</f>
        <v>28</v>
      </c>
      <c r="BY31" s="73">
        <f ca="1">SUM(BX31-BW31)</f>
        <v>25</v>
      </c>
      <c r="BZ31" s="19">
        <f ca="1">IF(BY31=0,0,IF(BW31=0,1,BY31/BW31))</f>
        <v>8.3333333333333339</v>
      </c>
      <c r="CA31" s="73">
        <f>SUMIF($C$6:BZ$6,CA$5,$C31:BZ31)</f>
        <v>3837</v>
      </c>
      <c r="CB31" s="73">
        <f ca="1">SUMIF($C$6:CA$6,CB$5,$C31:CA31)</f>
        <v>156</v>
      </c>
      <c r="CC31" s="73">
        <f ca="1">SUM(CB31-CA31)</f>
        <v>-3681</v>
      </c>
      <c r="CD31" s="19">
        <f ca="1">IF(CC31=0,0,IF(CA31=0,1,CC31/CA31))</f>
        <v>-0.95934323690383116</v>
      </c>
      <c r="CE31" s="73">
        <f>+DJ31</f>
        <v>2</v>
      </c>
      <c r="CF31" s="73">
        <f ca="1">OFFSET(DJ31,0,14,1,1)</f>
        <v>116</v>
      </c>
      <c r="CG31" s="73">
        <f ca="1">SUM(CF31-CE31)</f>
        <v>114</v>
      </c>
      <c r="CH31" s="19">
        <f ca="1">IF(CG31=0,0,IF(CE31=0,1,CG31/CE31))</f>
        <v>57</v>
      </c>
      <c r="CI31" s="73">
        <f>SUMIF($C$6:CH$6,CI$5,$C31:CH31)</f>
        <v>3839</v>
      </c>
      <c r="CJ31" s="73">
        <f ca="1">SUMIF($C$6:CI$6,CJ$5,$C31:CI31)</f>
        <v>272</v>
      </c>
      <c r="CK31" s="73">
        <f ca="1">SUM(CJ31-CI31)</f>
        <v>-3567</v>
      </c>
      <c r="CL31" s="19">
        <f ca="1">IF(CK31=0,0,IF(CI31=0,1,CK31/CI31))</f>
        <v>-0.92914821568116701</v>
      </c>
      <c r="CM31" s="73">
        <f>+DK31</f>
        <v>1</v>
      </c>
      <c r="CN31" s="73">
        <f ca="1">OFFSET(DK31,0,14,1,1)</f>
        <v>282</v>
      </c>
      <c r="CO31" s="73">
        <f ca="1">SUM(CN31-CM31)</f>
        <v>281</v>
      </c>
      <c r="CP31" s="19">
        <f ca="1">IF(CO31=0,0,IF(CM31=0,1,CO31/CM31))</f>
        <v>281</v>
      </c>
      <c r="CQ31" s="73">
        <f>SUMIF($C$6:CP$6,CQ$5,$C31:CP31)</f>
        <v>3840</v>
      </c>
      <c r="CR31" s="73">
        <f ca="1">SUMIF($C$6:CQ$6,CR$5,$C31:CQ31)</f>
        <v>554</v>
      </c>
      <c r="CS31" s="73">
        <f ca="1">SUM(CR31-CQ31)</f>
        <v>-3286</v>
      </c>
      <c r="CT31" s="19">
        <f ca="1">IF(CS31=0,0,IF(CQ31=0,1,CS31/CQ31))</f>
        <v>-0.85572916666666665</v>
      </c>
      <c r="CW31" t="s">
        <v>14</v>
      </c>
      <c r="CX31" t="s">
        <v>8</v>
      </c>
      <c r="CY31" s="7"/>
      <c r="CZ31" s="74">
        <f>SUMIF(PB!$A$129:$A$144,'2020-2021'!CZ$7,PB!D$129:D$144)</f>
        <v>1842</v>
      </c>
      <c r="DA31" s="74">
        <f>SUMIF(PB!$A$129:$A$144,'2020-2021'!DA$7,PB!E$129:E$144)</f>
        <v>1298</v>
      </c>
      <c r="DB31" s="74">
        <f>SUMIF(PB!$A$129:$A$144,'2020-2021'!DB$7,PB!F$129:F$144)</f>
        <v>676</v>
      </c>
      <c r="DC31" s="74">
        <f>SUMIF(PB!$A$129:$A$144,'2020-2021'!DC$7,PB!G$129:G$144)</f>
        <v>4</v>
      </c>
      <c r="DD31" s="74">
        <f>SUMIF(PB!$A$129:$A$144,'2020-2021'!DD$7,PB!H$129:H$144)</f>
        <v>1</v>
      </c>
      <c r="DE31" s="74">
        <f>SUMIF(PB!$A$129:$A$144,'2020-2021'!DE$7,PB!I$129:I$144)</f>
        <v>2</v>
      </c>
      <c r="DF31" s="74">
        <f>SUMIF(PB!$A$129:$A$144,'2020-2021'!DF$7,PB!J$129:J$144)</f>
        <v>6</v>
      </c>
      <c r="DG31" s="74">
        <f>SUMIF(PB!$A$129:$A$144,'2020-2021'!DG$7,PB!K$129:K$144)</f>
        <v>2</v>
      </c>
      <c r="DH31" s="74">
        <f>SUMIF(PB!$A$129:$A$144,'2020-2021'!DH$7,PB!L$129:L$144)</f>
        <v>3</v>
      </c>
      <c r="DI31" s="74">
        <f>SUMIF(PB!$A$129:$A$144,'2020-2021'!DI$7,PB!M$129:M$144)</f>
        <v>3</v>
      </c>
      <c r="DJ31" s="74">
        <f>SUMIF(PB!$A$129:$A$144,'2020-2021'!DJ$7,PB!N$129:N$144)</f>
        <v>2</v>
      </c>
      <c r="DK31" s="74">
        <f>SUMIF(PB!$A$129:$A$144,'2020-2021'!DK$7,PB!O$129:O$144)</f>
        <v>1</v>
      </c>
      <c r="DN31" s="74">
        <f>SUMIF(PB!$A$129:$A$144,'2020-2021'!DN$7,PB!D$129:D$144)</f>
        <v>8</v>
      </c>
      <c r="DO31" s="74">
        <f>SUMIF(PB!$A$129:$A$144,'2020-2021'!DO$7,PB!E$129:E$144)</f>
        <v>6</v>
      </c>
      <c r="DP31" s="74">
        <f>SUMIF(PB!$A$129:$A$144,'2020-2021'!DP$7,PB!F$129:F$144)</f>
        <v>7</v>
      </c>
      <c r="DQ31" s="74">
        <f>SUMIF(PB!$A$129:$A$144,'2020-2021'!DQ$7,PB!G$129:G$144)</f>
        <v>12</v>
      </c>
      <c r="DR31" s="74">
        <f>SUMIF(PB!$A$129:$A$144,'2020-2021'!DR$7,PB!H$129:H$144)</f>
        <v>31</v>
      </c>
      <c r="DS31" s="74">
        <f>SUMIF(PB!$A$129:$A$144,'2020-2021'!DS$7,PB!I$129:I$144)</f>
        <v>17</v>
      </c>
      <c r="DT31" s="74">
        <f>SUMIF(PB!$A$129:$A$144,'2020-2021'!DT$7,PB!J$129:J$144)</f>
        <v>17</v>
      </c>
      <c r="DU31" s="74">
        <f>SUMIF(PB!$A$129:$A$144,'2020-2021'!DU$7,PB!K$129:K$144)</f>
        <v>17</v>
      </c>
      <c r="DV31" s="74">
        <f>SUMIF(PB!$A$129:$A$144,'2020-2021'!DV$7,PB!L$129:L$144)</f>
        <v>13</v>
      </c>
      <c r="DW31" s="74">
        <f>SUMIF(PB!$A$129:$A$144,'2020-2021'!DW$7,PB!M$129:M$144)</f>
        <v>28</v>
      </c>
      <c r="DX31" s="74">
        <f>SUMIF(PB!$A$129:$A$144,'2020-2021'!DX$7,PB!N$129:N$144)</f>
        <v>116</v>
      </c>
      <c r="DY31" s="74">
        <f>SUMIF(PB!$A$129:$A$144,'2020-2021'!DY$7,PB!O$129:O$144)</f>
        <v>282</v>
      </c>
    </row>
    <row r="32" spans="1:130" s="7" customFormat="1">
      <c r="A32" s="75"/>
      <c r="B32" s="24" t="s">
        <v>9</v>
      </c>
      <c r="C32" s="12">
        <f>+SUM(C29:C31)</f>
        <v>339932</v>
      </c>
      <c r="D32" s="86">
        <f ca="1">+SUM(D29:D31)</f>
        <v>110843</v>
      </c>
      <c r="E32" s="12">
        <f ca="1">SUM(E29:E31)</f>
        <v>-229089</v>
      </c>
      <c r="F32" s="13">
        <f ca="1">IF(E32=0,0,IF(C32=0,1,E32/C32))</f>
        <v>-0.67392596166292085</v>
      </c>
      <c r="G32" s="12">
        <f>SUM(G29:G31)</f>
        <v>339932</v>
      </c>
      <c r="H32" s="86">
        <f ca="1">SUM(H29:H31)</f>
        <v>110843</v>
      </c>
      <c r="I32" s="12">
        <f ca="1">SUM(I29:I31)</f>
        <v>-229089</v>
      </c>
      <c r="J32" s="13">
        <f ca="1">IF(I32=0,0,IF(G32=0,1,I32/G32))</f>
        <v>-0.67392596166292085</v>
      </c>
      <c r="K32" s="12">
        <f>+SUM(K29:K31)</f>
        <v>333582</v>
      </c>
      <c r="L32" s="86">
        <f ca="1">+SUM(L29:L31)</f>
        <v>107998</v>
      </c>
      <c r="M32" s="12">
        <f ca="1">SUM(M29:M31)</f>
        <v>-225584</v>
      </c>
      <c r="N32" s="13">
        <f ca="1">IF(M32=0,0,IF(K32=0,1,M32/K32))</f>
        <v>-0.67624751935056449</v>
      </c>
      <c r="O32" s="12">
        <f>SUM(O29:O31)</f>
        <v>673514</v>
      </c>
      <c r="P32" s="86">
        <f ca="1">SUM(P29:P31)</f>
        <v>218841</v>
      </c>
      <c r="Q32" s="12">
        <f ca="1">SUM(Q29:Q31)</f>
        <v>-454673</v>
      </c>
      <c r="R32" s="13">
        <f ca="1">IF(Q32=0,0,IF(O32=0,1,Q32/O32))</f>
        <v>-0.67507579649420801</v>
      </c>
      <c r="S32" s="12">
        <f>+SUM(S29:S31)</f>
        <v>245768</v>
      </c>
      <c r="T32" s="86">
        <f ca="1">+SUM(T29:T31)</f>
        <v>134407</v>
      </c>
      <c r="U32" s="12">
        <f ca="1">SUM(U29:U31)</f>
        <v>-111361</v>
      </c>
      <c r="V32" s="13">
        <f ca="1">IF(U32=0,0,IF(S32=0,1,U32/S32))</f>
        <v>-0.45311431919533868</v>
      </c>
      <c r="W32" s="12">
        <f>SUM(W29:W31)</f>
        <v>919282</v>
      </c>
      <c r="X32" s="86">
        <f ca="1">SUM(X29:X31)</f>
        <v>353248</v>
      </c>
      <c r="Y32" s="12">
        <f ca="1">SUM(Y29:Y31)</f>
        <v>-566034</v>
      </c>
      <c r="Z32" s="13">
        <f ca="1">IF(Y32=0,0,IF(W32=0,1,Y32/W32))</f>
        <v>-0.61573488875013327</v>
      </c>
      <c r="AA32" s="12">
        <f>+SUM(AA29:AA31)</f>
        <v>83801</v>
      </c>
      <c r="AB32" s="86">
        <f ca="1">+SUM(AB29:AB31)</f>
        <v>128269</v>
      </c>
      <c r="AC32" s="12">
        <f ca="1">SUM(AC29:AC31)</f>
        <v>44468</v>
      </c>
      <c r="AD32" s="13">
        <f ca="1">IF(AC32=0,0,IF(AA32=0,1,AC32/AA32))</f>
        <v>0.53063805921170393</v>
      </c>
      <c r="AE32" s="12">
        <f>SUM(AE29:AE31)</f>
        <v>1003083</v>
      </c>
      <c r="AF32" s="86">
        <f ca="1">SUM(AF29:AF31)</f>
        <v>481517</v>
      </c>
      <c r="AG32" s="12">
        <f ca="1">SUM(AG29:AG31)</f>
        <v>-521566</v>
      </c>
      <c r="AH32" s="13">
        <f ca="1">IF(AG32=0,0,IF(AE32=0,1,AG32/AE32))</f>
        <v>-0.51996295421216387</v>
      </c>
      <c r="AI32" s="12">
        <f>+SUM(AI29:AI31)</f>
        <v>88313</v>
      </c>
      <c r="AJ32" s="86">
        <f ca="1">+SUM(AJ29:AJ31)</f>
        <v>135216</v>
      </c>
      <c r="AK32" s="12">
        <f ca="1">SUM(AK29:AK31)</f>
        <v>46903</v>
      </c>
      <c r="AL32" s="13">
        <f ca="1">IF(AK32=0,0,IF(AI32=0,1,AK32/AI32))</f>
        <v>0.53109961160870989</v>
      </c>
      <c r="AM32" s="12">
        <f>SUM(AM29:AM31)</f>
        <v>1091396</v>
      </c>
      <c r="AN32" s="86">
        <f ca="1">SUM(AN29:AN31)</f>
        <v>616733</v>
      </c>
      <c r="AO32" s="12">
        <f ca="1">SUM(AO29:AO31)</f>
        <v>-474663</v>
      </c>
      <c r="AP32" s="13">
        <f ca="1">IF(AO32=0,0,IF(AM32=0,1,AO32/AM32))</f>
        <v>-0.43491363354822632</v>
      </c>
      <c r="AQ32" s="12">
        <f>+SUM(AQ29:AQ31)</f>
        <v>107907</v>
      </c>
      <c r="AR32" s="86">
        <f ca="1">+SUM(AR29:AR31)</f>
        <v>139835</v>
      </c>
      <c r="AS32" s="12">
        <f ca="1">SUM(AS29:AS31)</f>
        <v>31928</v>
      </c>
      <c r="AT32" s="13">
        <f ca="1">IF(AS32=0,0,IF(AQ32=0,1,AS32/AQ32))</f>
        <v>0.29588441899042695</v>
      </c>
      <c r="AU32" s="12">
        <f>SUM(AU29:AU31)</f>
        <v>1199303</v>
      </c>
      <c r="AV32" s="86">
        <f ca="1">SUM(AV29:AV31)</f>
        <v>756568</v>
      </c>
      <c r="AW32" s="12">
        <f ca="1">SUM(AW29:AW31)</f>
        <v>-442735</v>
      </c>
      <c r="AX32" s="13">
        <f ca="1">IF(AW32=0,0,IF(AU32=0,1,AW32/AU32))</f>
        <v>-0.36916025391414847</v>
      </c>
      <c r="AY32" s="12">
        <f>+SUM(AY29:AY31)</f>
        <v>112169</v>
      </c>
      <c r="AZ32" s="86">
        <f ca="1">+SUM(AZ29:AZ31)</f>
        <v>137050</v>
      </c>
      <c r="BA32" s="12">
        <f ca="1">SUM(BA29:BA31)</f>
        <v>24881</v>
      </c>
      <c r="BB32" s="13">
        <f ca="1">IF(BA32=0,0,IF(AY32=0,1,BA32/AY32))</f>
        <v>0.22181707958526867</v>
      </c>
      <c r="BC32" s="12">
        <f>SUM(BC29:BC31)</f>
        <v>1311472</v>
      </c>
      <c r="BD32" s="86">
        <f ca="1">SUM(BD29:BD31)</f>
        <v>893618</v>
      </c>
      <c r="BE32" s="12">
        <f ca="1">SUM(BE29:BE31)</f>
        <v>-417854</v>
      </c>
      <c r="BF32" s="13">
        <f ca="1">IF(BE32=0,0,IF(BC32=0,1,BE32/BC32))</f>
        <v>-0.31861450339770886</v>
      </c>
      <c r="BG32" s="12">
        <f>+SUM(BG29:BG31)</f>
        <v>115458</v>
      </c>
      <c r="BH32" s="86">
        <f ca="1">+SUM(BH29:BH31)</f>
        <v>172792</v>
      </c>
      <c r="BI32" s="12">
        <f ca="1">SUM(BI29:BI31)</f>
        <v>57334</v>
      </c>
      <c r="BJ32" s="13">
        <f ca="1">IF(BI32=0,0,IF(BG32=0,1,BI32/BG32))</f>
        <v>0.49657884252282214</v>
      </c>
      <c r="BK32" s="12">
        <f>SUM(BK29:BK31)</f>
        <v>1426930</v>
      </c>
      <c r="BL32" s="86">
        <f ca="1">SUM(BL29:BL31)</f>
        <v>1066410</v>
      </c>
      <c r="BM32" s="12">
        <f ca="1">SUM(BM29:BM31)</f>
        <v>-360520</v>
      </c>
      <c r="BN32" s="13">
        <f ca="1">IF(BM32=0,0,IF(BK32=0,1,BM32/BK32))</f>
        <v>-0.25265429979045922</v>
      </c>
      <c r="BO32" s="12">
        <f>+SUM(BO29:BO31)</f>
        <v>120595</v>
      </c>
      <c r="BP32" s="86">
        <f ca="1">+SUM(BP29:BP31)</f>
        <v>174948</v>
      </c>
      <c r="BQ32" s="12">
        <f ca="1">SUM(BQ29:BQ31)</f>
        <v>54353</v>
      </c>
      <c r="BR32" s="13">
        <f ca="1">IF(BQ32=0,0,IF(BO32=0,1,BQ32/BO32))</f>
        <v>0.45070691156349768</v>
      </c>
      <c r="BS32" s="12">
        <f>SUM(BS29:BS31)</f>
        <v>1547525</v>
      </c>
      <c r="BT32" s="86">
        <f ca="1">SUM(BT29:BT31)</f>
        <v>1241358</v>
      </c>
      <c r="BU32" s="12">
        <f ca="1">SUM(BU29:BU31)</f>
        <v>-306167</v>
      </c>
      <c r="BV32" s="13">
        <f ca="1">IF(BU32=0,0,IF(BS32=0,1,BU32/BS32))</f>
        <v>-0.19784300738275634</v>
      </c>
      <c r="BW32" s="12">
        <f>+SUM(BW29:BW31)</f>
        <v>123792</v>
      </c>
      <c r="BX32" s="86">
        <f ca="1">+SUM(BX29:BX31)</f>
        <v>171528</v>
      </c>
      <c r="BY32" s="12">
        <f ca="1">SUM(BY29:BY31)</f>
        <v>47736</v>
      </c>
      <c r="BZ32" s="13">
        <f ca="1">IF(BY32=0,0,IF(BW32=0,1,BY32/BW32))</f>
        <v>0.3856145792943001</v>
      </c>
      <c r="CA32" s="12">
        <f>SUM(CA29:CA31)</f>
        <v>1671317</v>
      </c>
      <c r="CB32" s="86">
        <f ca="1">SUM(CB29:CB31)</f>
        <v>1412886</v>
      </c>
      <c r="CC32" s="12">
        <f ca="1">SUM(CC29:CC31)</f>
        <v>-258431</v>
      </c>
      <c r="CD32" s="13">
        <f ca="1">IF(CC32=0,0,IF(CA32=0,1,CC32/CA32))</f>
        <v>-0.1546271593001208</v>
      </c>
      <c r="CE32" s="12">
        <f>+SUM(CE29:CE31)</f>
        <v>115341</v>
      </c>
      <c r="CF32" s="86">
        <f ca="1">+SUM(CF29:CF31)</f>
        <v>185000</v>
      </c>
      <c r="CG32" s="12">
        <f ca="1">SUM(CG29:CG31)</f>
        <v>69659</v>
      </c>
      <c r="CH32" s="13">
        <f ca="1">IF(CG32=0,0,IF(CE32=0,1,CG32/CE32))</f>
        <v>0.60393962251064237</v>
      </c>
      <c r="CI32" s="12">
        <f>SUM(CI29:CI31)</f>
        <v>1786658</v>
      </c>
      <c r="CJ32" s="86">
        <f ca="1">SUM(CJ29:CJ31)</f>
        <v>1597886</v>
      </c>
      <c r="CK32" s="12">
        <f ca="1">SUM(CK29:CK31)</f>
        <v>-188772</v>
      </c>
      <c r="CL32" s="13">
        <f ca="1">IF(CK32=0,0,IF(CI32=0,1,CK32/CI32))</f>
        <v>-0.10565648266204276</v>
      </c>
      <c r="CM32" s="12">
        <f>+SUM(CM29:CM31)</f>
        <v>111799</v>
      </c>
      <c r="CN32" s="86">
        <f ca="1">+SUM(CN29:CN31)</f>
        <v>196170</v>
      </c>
      <c r="CO32" s="12">
        <f ca="1">SUM(CO29:CO31)</f>
        <v>84371</v>
      </c>
      <c r="CP32" s="13">
        <f ca="1">IF(CO32=0,0,IF(CM32=0,1,CO32/CM32))</f>
        <v>0.75466685748530848</v>
      </c>
      <c r="CQ32" s="12">
        <f>SUM(CQ29:CQ31)</f>
        <v>1898457</v>
      </c>
      <c r="CR32" s="86">
        <f ca="1">SUM(CR29:CR31)</f>
        <v>1794056</v>
      </c>
      <c r="CS32" s="12">
        <f ca="1">SUM(CS29:CS31)</f>
        <v>-104401</v>
      </c>
      <c r="CT32" s="13">
        <f ca="1">IF(CS32=0,0,IF(CQ32=0,1,CS32/CQ32))</f>
        <v>-5.4992554479769626E-2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83661</v>
      </c>
      <c r="D34" s="73">
        <f ca="1">OFFSET(CZ34,0,14,1,1)</f>
        <v>5155</v>
      </c>
      <c r="E34" s="18">
        <f ca="1">SUM(D34-C34)</f>
        <v>-78506</v>
      </c>
      <c r="F34" s="19">
        <f ca="1">IF(E34=0,0,IF(C34=0,1,E34/C34))</f>
        <v>-0.9383822808716128</v>
      </c>
      <c r="G34" s="18">
        <f>SUMIF($C$6:F$6,G$5,$C34:F34)</f>
        <v>83661</v>
      </c>
      <c r="H34" s="73">
        <f ca="1">SUMIF($C$6:G$6,H$5,$C34:G34)</f>
        <v>5155</v>
      </c>
      <c r="I34" s="18">
        <f ca="1">SUM(H34-G34)</f>
        <v>-78506</v>
      </c>
      <c r="J34" s="19">
        <f ca="1">IF(I34=0,0,IF(G34=0,1,I34/G34))</f>
        <v>-0.9383822808716128</v>
      </c>
      <c r="K34" s="18">
        <f>+DA34</f>
        <v>80286</v>
      </c>
      <c r="L34" s="73">
        <f ca="1">OFFSET(DA34,0,14,1,1)</f>
        <v>4993</v>
      </c>
      <c r="M34" s="18">
        <f ca="1">SUM(L34-K34)</f>
        <v>-75293</v>
      </c>
      <c r="N34" s="19">
        <f ca="1">IF(M34=0,0,IF(K34=0,1,M34/K34))</f>
        <v>-0.93780982985825678</v>
      </c>
      <c r="O34" s="18">
        <f>SUMIF($C$6:N$6,O$5,$C34:N34)</f>
        <v>163947</v>
      </c>
      <c r="P34" s="73">
        <f ca="1">SUMIF($C$6:O$6,P$5,$C34:O34)</f>
        <v>10148</v>
      </c>
      <c r="Q34" s="18">
        <f ca="1">SUM(P34-O34)</f>
        <v>-153799</v>
      </c>
      <c r="R34" s="19">
        <f ca="1">IF(Q34=0,0,IF(O34=0,1,Q34/O34))</f>
        <v>-0.9381019475806206</v>
      </c>
      <c r="S34" s="18">
        <f>+DB34</f>
        <v>43483</v>
      </c>
      <c r="T34" s="73">
        <f ca="1">OFFSET(DB34,0,14,1,1)</f>
        <v>5880</v>
      </c>
      <c r="U34" s="18">
        <f ca="1">SUM(T34-S34)</f>
        <v>-37603</v>
      </c>
      <c r="V34" s="19">
        <f ca="1">IF(U34=0,0,IF(S34=0,1,U34/S34))</f>
        <v>-0.86477473955338868</v>
      </c>
      <c r="W34" s="18">
        <f>SUMIF($C$6:V$6,W$5,$C34:V34)</f>
        <v>207430</v>
      </c>
      <c r="X34" s="73">
        <f ca="1">SUMIF($C$6:W$6,X$5,$C34:W34)</f>
        <v>16028</v>
      </c>
      <c r="Y34" s="18">
        <f ca="1">SUM(X34-W34)</f>
        <v>-191402</v>
      </c>
      <c r="Z34" s="19">
        <f ca="1">IF(Y34=0,0,IF(W34=0,1,Y34/W34))</f>
        <v>-0.92273055970688911</v>
      </c>
      <c r="AA34" s="18">
        <f>+DC34</f>
        <v>3458</v>
      </c>
      <c r="AB34" s="73">
        <f ca="1">OFFSET(DC34,0,14,1,1)</f>
        <v>5620</v>
      </c>
      <c r="AC34" s="18">
        <f ca="1">SUM(AB34-AA34)</f>
        <v>2162</v>
      </c>
      <c r="AD34" s="19">
        <f ca="1">IF(AC34=0,0,IF(AA34=0,1,AC34/AA34))</f>
        <v>0.62521688837478306</v>
      </c>
      <c r="AE34" s="18">
        <f>SUMIF($C$6:AD$6,AE$5,$C34:AD34)</f>
        <v>210888</v>
      </c>
      <c r="AF34" s="73">
        <f ca="1">SUMIF($C$6:AE$6,AF$5,$C34:AE34)</f>
        <v>21648</v>
      </c>
      <c r="AG34" s="18">
        <f ca="1">SUM(AF34-AE34)</f>
        <v>-189240</v>
      </c>
      <c r="AH34" s="19">
        <f ca="1">IF(AG34=0,0,IF(AE34=0,1,AG34/AE34))</f>
        <v>-0.89734835552520764</v>
      </c>
      <c r="AI34" s="18">
        <f>+DD34</f>
        <v>3947</v>
      </c>
      <c r="AJ34" s="73">
        <f ca="1">OFFSET(DD34,0,14,1,1)</f>
        <v>5640</v>
      </c>
      <c r="AK34" s="18">
        <f ca="1">SUM(AJ34-AI34)</f>
        <v>1693</v>
      </c>
      <c r="AL34" s="19">
        <f ca="1">IF(AK34=0,0,IF(AI34=0,1,AK34/AI34))</f>
        <v>0.428933367114264</v>
      </c>
      <c r="AM34" s="18">
        <f>SUMIF($C$6:AL$6,AM$5,$C34:AL34)</f>
        <v>214835</v>
      </c>
      <c r="AN34" s="73">
        <f ca="1">SUMIF($C$6:AM$6,AN$5,$C34:AM34)</f>
        <v>27288</v>
      </c>
      <c r="AO34" s="18">
        <f ca="1">SUM(AN34-AM34)</f>
        <v>-187547</v>
      </c>
      <c r="AP34" s="19">
        <f ca="1">IF(AO34=0,0,IF(AM34=0,1,AO34/AM34))</f>
        <v>-0.87298159052295943</v>
      </c>
      <c r="AQ34" s="18">
        <f>+DE34</f>
        <v>5228</v>
      </c>
      <c r="AR34" s="73">
        <f ca="1">OFFSET(DE34,0,14,1,1)</f>
        <v>6270</v>
      </c>
      <c r="AS34" s="18">
        <f ca="1">SUM(AR34-AQ34)</f>
        <v>1042</v>
      </c>
      <c r="AT34" s="19">
        <f ca="1">IF(AS34=0,0,IF(AQ34=0,1,AS34/AQ34))</f>
        <v>0.19931140015302218</v>
      </c>
      <c r="AU34" s="18">
        <f>SUMIF($C$6:AT$6,AU$5,$C34:AT34)</f>
        <v>220063</v>
      </c>
      <c r="AV34" s="73">
        <f ca="1">SUMIF($C$6:AU$6,AV$5,$C34:AU34)</f>
        <v>33558</v>
      </c>
      <c r="AW34" s="18">
        <f ca="1">SUM(AV34-AU34)</f>
        <v>-186505</v>
      </c>
      <c r="AX34" s="19">
        <f ca="1">IF(AW34=0,0,IF(AU34=0,1,AW34/AU34))</f>
        <v>-0.84750730472637381</v>
      </c>
      <c r="AY34" s="18">
        <f>+DF34</f>
        <v>5630</v>
      </c>
      <c r="AZ34" s="73">
        <f ca="1">OFFSET(DF34,0,14,1,1)</f>
        <v>7246</v>
      </c>
      <c r="BA34" s="18">
        <f ca="1">SUM(AZ34-AY34)</f>
        <v>1616</v>
      </c>
      <c r="BB34" s="19">
        <f ca="1">IF(BA34=0,0,IF(AY34=0,1,BA34/AY34))</f>
        <v>0.28703374777975132</v>
      </c>
      <c r="BC34" s="18">
        <f>SUMIF($C$6:BB$6,BC$5,$C34:BB34)</f>
        <v>225693</v>
      </c>
      <c r="BD34" s="73">
        <f ca="1">SUMIF($C$6:BC$6,BD$5,$C34:BC34)</f>
        <v>40804</v>
      </c>
      <c r="BE34" s="18">
        <f ca="1">SUM(BD34-BC34)</f>
        <v>-184889</v>
      </c>
      <c r="BF34" s="19">
        <f ca="1">IF(BE34=0,0,IF(BC34=0,1,BE34/BC34))</f>
        <v>-0.81920573522439777</v>
      </c>
      <c r="BG34" s="18">
        <f>+DG34</f>
        <v>6317</v>
      </c>
      <c r="BH34" s="73">
        <f ca="1">OFFSET(DG34,0,14,1,1)</f>
        <v>13118</v>
      </c>
      <c r="BI34" s="18">
        <f ca="1">SUM(BH34-BG34)</f>
        <v>6801</v>
      </c>
      <c r="BJ34" s="19">
        <f ca="1">IF(BI34=0,0,IF(BG34=0,1,BI34/BG34))</f>
        <v>1.0766186480924489</v>
      </c>
      <c r="BK34" s="18">
        <f>SUMIF($C$6:BJ$6,BK$5,$C34:BJ34)</f>
        <v>232010</v>
      </c>
      <c r="BL34" s="73">
        <f ca="1">SUMIF($C$6:BK$6,BL$5,$C34:BK34)</f>
        <v>53922</v>
      </c>
      <c r="BM34" s="18">
        <f ca="1">SUM(BL34-BK34)</f>
        <v>-178088</v>
      </c>
      <c r="BN34" s="19">
        <f ca="1">IF(BM34=0,0,IF(BK34=0,1,BM34/BK34))</f>
        <v>-0.76758760398258696</v>
      </c>
      <c r="BO34" s="18">
        <f>+DH34</f>
        <v>6543</v>
      </c>
      <c r="BP34" s="73">
        <f ca="1">OFFSET(DH34,0,14,1,1)</f>
        <v>14054</v>
      </c>
      <c r="BQ34" s="18">
        <f ca="1">SUM(BP34-BO34)</f>
        <v>7511</v>
      </c>
      <c r="BR34" s="19">
        <f ca="1">IF(BQ34=0,0,IF(BO34=0,1,BQ34/BO34))</f>
        <v>1.147944368026899</v>
      </c>
      <c r="BS34" s="18">
        <f>SUMIF($C$6:BR$6,BS$5,$C34:BR34)</f>
        <v>238553</v>
      </c>
      <c r="BT34" s="73">
        <f ca="1">SUMIF($C$6:BS$6,BT$5,$C34:BS34)</f>
        <v>67976</v>
      </c>
      <c r="BU34" s="18">
        <f ca="1">SUM(BT34-BS34)</f>
        <v>-170577</v>
      </c>
      <c r="BV34" s="19">
        <f ca="1">IF(BU34=0,0,IF(BS34=0,1,BU34/BS34))</f>
        <v>-0.71504864747037344</v>
      </c>
      <c r="BW34" s="18">
        <f>+DI34</f>
        <v>6815</v>
      </c>
      <c r="BX34" s="73">
        <f ca="1">OFFSET(DI34,0,14,1,1)</f>
        <v>12349</v>
      </c>
      <c r="BY34" s="18">
        <f ca="1">SUM(BX34-BW34)</f>
        <v>5534</v>
      </c>
      <c r="BZ34" s="19">
        <f ca="1">IF(BY34=0,0,IF(BW34=0,1,BY34/BW34))</f>
        <v>0.81203228173147468</v>
      </c>
      <c r="CA34" s="18">
        <f>SUMIF($C$6:BZ$6,CA$5,$C34:BZ34)</f>
        <v>245368</v>
      </c>
      <c r="CB34" s="73">
        <f ca="1">SUMIF($C$6:CA$6,CB$5,$C34:CA34)</f>
        <v>80325</v>
      </c>
      <c r="CC34" s="18">
        <f ca="1">SUM(CB34-CA34)</f>
        <v>-165043</v>
      </c>
      <c r="CD34" s="19">
        <f ca="1">IF(CC34=0,0,IF(CA34=0,1,CC34/CA34))</f>
        <v>-0.67263457337550125</v>
      </c>
      <c r="CE34" s="18">
        <f>+DJ34</f>
        <v>5343</v>
      </c>
      <c r="CF34" s="73">
        <f ca="1">OFFSET(DJ34,0,14,1,1)</f>
        <v>12385</v>
      </c>
      <c r="CG34" s="18">
        <f ca="1">SUM(CF34-CE34)</f>
        <v>7042</v>
      </c>
      <c r="CH34" s="19">
        <f ca="1">IF(CG34=0,0,IF(CE34=0,1,CG34/CE34))</f>
        <v>1.3179861501029384</v>
      </c>
      <c r="CI34" s="18">
        <f>SUMIF($C$6:CH$6,CI$5,$C34:CH34)</f>
        <v>250711</v>
      </c>
      <c r="CJ34" s="73">
        <f ca="1">SUMIF($C$6:CI$6,CJ$5,$C34:CI34)</f>
        <v>92710</v>
      </c>
      <c r="CK34" s="18">
        <f ca="1">SUM(CJ34-CI34)</f>
        <v>-158001</v>
      </c>
      <c r="CL34" s="19">
        <f ca="1">IF(CK34=0,0,IF(CI34=0,1,CK34/CI34))</f>
        <v>-0.63021167798780264</v>
      </c>
      <c r="CM34" s="18">
        <f>+DK34</f>
        <v>4970</v>
      </c>
      <c r="CN34" s="73">
        <f ca="1">OFFSET(DK34,0,14,1,1)</f>
        <v>18677</v>
      </c>
      <c r="CO34" s="18">
        <f ca="1">SUM(CN34-CM34)</f>
        <v>13707</v>
      </c>
      <c r="CP34" s="19">
        <f ca="1">IF(CO34=0,0,IF(CM34=0,1,CO34/CM34))</f>
        <v>2.7579476861167</v>
      </c>
      <c r="CQ34" s="18">
        <f>SUMIF($C$6:CP$6,CQ$5,$C34:CP34)</f>
        <v>255681</v>
      </c>
      <c r="CR34" s="73">
        <f ca="1">SUMIF($C$6:CQ$6,CR$5,$C34:CQ34)</f>
        <v>111387</v>
      </c>
      <c r="CS34" s="18">
        <f ca="1">SUM(CR34-CQ34)</f>
        <v>-144294</v>
      </c>
      <c r="CT34" s="19">
        <f ca="1">IF(CS34=0,0,IF(CQ34=0,1,CS34/CQ34))</f>
        <v>-0.56435167259201902</v>
      </c>
      <c r="CW34" t="s">
        <v>74</v>
      </c>
      <c r="CX34" t="s">
        <v>6</v>
      </c>
      <c r="CZ34" s="74">
        <f>SUMIF(IBA!$A$93:$A$108,'2020-2021'!CZ$7,IBA!D$93:D$108)</f>
        <v>83661</v>
      </c>
      <c r="DA34" s="74">
        <f>SUMIF(IBA!$A$93:$A$108,'2020-2021'!DA$7,IBA!E$93:E$108)</f>
        <v>80286</v>
      </c>
      <c r="DB34" s="74">
        <f>SUMIF(IBA!$A$93:$A$108,'2020-2021'!DB$7,IBA!F$93:F$108)</f>
        <v>43483</v>
      </c>
      <c r="DC34" s="74">
        <f>SUMIF(IBA!$A$93:$A$108,'2020-2021'!DC$7,IBA!G$93:G$108)</f>
        <v>3458</v>
      </c>
      <c r="DD34" s="74">
        <f>SUMIF(IBA!$A$93:$A$108,'2020-2021'!DD$7,IBA!H$93:H$108)</f>
        <v>3947</v>
      </c>
      <c r="DE34" s="74">
        <f>SUMIF(IBA!$A$93:$A$108,'2020-2021'!DE$7,IBA!I$93:I$108)</f>
        <v>5228</v>
      </c>
      <c r="DF34" s="74">
        <f>SUMIF(IBA!$A$93:$A$108,'2020-2021'!DF$7,IBA!J$93:J$108)</f>
        <v>5630</v>
      </c>
      <c r="DG34" s="74">
        <f>SUMIF(IBA!$A$93:$A$108,'2020-2021'!DG$7,IBA!K$93:K$108)</f>
        <v>6317</v>
      </c>
      <c r="DH34" s="74">
        <f>SUMIF(IBA!$A$93:$A$108,'2020-2021'!DH$7,IBA!L$93:L$108)</f>
        <v>6543</v>
      </c>
      <c r="DI34" s="74">
        <f>SUMIF(IBA!$A$93:$A$108,'2020-2021'!DI$7,IBA!M$93:M$108)</f>
        <v>6815</v>
      </c>
      <c r="DJ34" s="74">
        <f>SUMIF(IBA!$A$93:$A$108,'2020-2021'!DJ$7,IBA!N$93:N$108)</f>
        <v>5343</v>
      </c>
      <c r="DK34" s="74">
        <f>SUMIF(IBA!$A$93:$A$108,'2020-2021'!DK$7,IBA!O$93:O$108)</f>
        <v>4970</v>
      </c>
      <c r="DN34" s="74">
        <f>SUMIF(IBA!$A$93:$A$108,'2020-2021'!DN$7,IBA!D$93:D$108)</f>
        <v>5155</v>
      </c>
      <c r="DO34" s="74">
        <f>SUMIF(IBA!$A$93:$A$108,'2020-2021'!DO$7,IBA!E$93:E$108)</f>
        <v>4993</v>
      </c>
      <c r="DP34" s="74">
        <f>SUMIF(IBA!$A$93:$A$108,'2020-2021'!DP$7,IBA!F$93:F$108)</f>
        <v>5880</v>
      </c>
      <c r="DQ34" s="74">
        <f>SUMIF(IBA!$A$93:$A$108,'2020-2021'!DQ$7,IBA!G$93:G$108)</f>
        <v>5620</v>
      </c>
      <c r="DR34" s="74">
        <f>SUMIF(IBA!$A$93:$A$108,'2020-2021'!DR$7,IBA!H$93:H$108)</f>
        <v>5640</v>
      </c>
      <c r="DS34" s="74">
        <f>SUMIF(IBA!$A$93:$A$108,'2020-2021'!DS$7,IBA!I$93:I$108)</f>
        <v>6270</v>
      </c>
      <c r="DT34" s="74">
        <f>SUMIF(IBA!$A$93:$A$108,'2020-2021'!DT$7,IBA!J$93:J$108)</f>
        <v>7246</v>
      </c>
      <c r="DU34" s="74">
        <f>SUMIF(IBA!$A$93:$A$108,'2020-2021'!DU$7,IBA!K$93:K$108)</f>
        <v>13118</v>
      </c>
      <c r="DV34" s="74">
        <f>SUMIF(IBA!$A$93:$A$108,'2020-2021'!DV$7,IBA!L$93:L$108)</f>
        <v>14054</v>
      </c>
      <c r="DW34" s="74">
        <f>SUMIF(IBA!$A$93:$A$108,'2020-2021'!DW$7,IBA!M$93:M$108)</f>
        <v>12349</v>
      </c>
      <c r="DX34" s="74">
        <f>SUMIF(IBA!$A$93:$A$108,'2020-2021'!DX$7,IBA!N$93:N$108)</f>
        <v>12385</v>
      </c>
      <c r="DY34" s="74">
        <f>SUMIF(IBA!$A$93:$A$108,'2020-2021'!DY$7,IBA!O$93:O$108)</f>
        <v>18677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7928</v>
      </c>
      <c r="D35" s="73">
        <f ca="1">OFFSET(CZ35,0,14,1,1)</f>
        <v>6617</v>
      </c>
      <c r="E35" s="18">
        <f ca="1">SUM(D35-C35)</f>
        <v>-1311</v>
      </c>
      <c r="F35" s="19">
        <f ca="1">IF(E35=0,0,IF(C35=0,1,E35/C35))</f>
        <v>-0.16536326942482341</v>
      </c>
      <c r="G35" s="18">
        <f>SUMIF($C$6:F$6,G$5,$C35:F35)</f>
        <v>7928</v>
      </c>
      <c r="H35" s="73">
        <f ca="1">SUMIF($C$6:G$6,H$5,$C35:G35)</f>
        <v>6617</v>
      </c>
      <c r="I35" s="18">
        <f ca="1">SUM(H35-G35)</f>
        <v>-1311</v>
      </c>
      <c r="J35" s="19">
        <f ca="1">IF(I35=0,0,IF(G35=0,1,I35/G35))</f>
        <v>-0.16536326942482341</v>
      </c>
      <c r="K35" s="18">
        <f>+DA35</f>
        <v>7552</v>
      </c>
      <c r="L35" s="73">
        <f ca="1">OFFSET(DA35,0,14,1,1)</f>
        <v>6278</v>
      </c>
      <c r="M35" s="18">
        <f ca="1">SUM(L35-K35)</f>
        <v>-1274</v>
      </c>
      <c r="N35" s="19">
        <f ca="1">IF(M35=0,0,IF(K35=0,1,M35/K35))</f>
        <v>-0.16869703389830509</v>
      </c>
      <c r="O35" s="18">
        <f>SUMIF($C$6:N$6,O$5,$C35:N35)</f>
        <v>15480</v>
      </c>
      <c r="P35" s="73">
        <f ca="1">SUMIF($C$6:O$6,P$5,$C35:O35)</f>
        <v>12895</v>
      </c>
      <c r="Q35" s="18">
        <f ca="1">SUM(P35-O35)</f>
        <v>-2585</v>
      </c>
      <c r="R35" s="19">
        <f ca="1">IF(Q35=0,0,IF(O35=0,1,Q35/O35))</f>
        <v>-0.16698966408268734</v>
      </c>
      <c r="S35" s="18">
        <f>+DB35</f>
        <v>8045</v>
      </c>
      <c r="T35" s="73">
        <f ca="1">OFFSET(DB35,0,14,1,1)</f>
        <v>7920</v>
      </c>
      <c r="U35" s="18">
        <f ca="1">SUM(T35-S35)</f>
        <v>-125</v>
      </c>
      <c r="V35" s="19">
        <f ca="1">IF(U35=0,0,IF(S35=0,1,U35/S35))</f>
        <v>-1.5537600994406464E-2</v>
      </c>
      <c r="W35" s="18">
        <f>SUMIF($C$6:V$6,W$5,$C35:V35)</f>
        <v>23525</v>
      </c>
      <c r="X35" s="73">
        <f ca="1">SUMIF($C$6:W$6,X$5,$C35:W35)</f>
        <v>20815</v>
      </c>
      <c r="Y35" s="18">
        <f ca="1">SUM(X35-W35)</f>
        <v>-2710</v>
      </c>
      <c r="Z35" s="19">
        <f ca="1">IF(Y35=0,0,IF(W35=0,1,Y35/W35))</f>
        <v>-0.11519659936238044</v>
      </c>
      <c r="AA35" s="18">
        <f>+DC35</f>
        <v>5769</v>
      </c>
      <c r="AB35" s="73">
        <f ca="1">OFFSET(DC35,0,14,1,1)</f>
        <v>7308</v>
      </c>
      <c r="AC35" s="18">
        <f ca="1">SUM(AB35-AA35)</f>
        <v>1539</v>
      </c>
      <c r="AD35" s="19">
        <f ca="1">IF(AC35=0,0,IF(AA35=0,1,AC35/AA35))</f>
        <v>0.26677067082683309</v>
      </c>
      <c r="AE35" s="18">
        <f>SUMIF($C$6:AD$6,AE$5,$C35:AD35)</f>
        <v>29294</v>
      </c>
      <c r="AF35" s="73">
        <f ca="1">SUMIF($C$6:AE$6,AF$5,$C35:AE35)</f>
        <v>28123</v>
      </c>
      <c r="AG35" s="18">
        <f ca="1">SUM(AF35-AE35)</f>
        <v>-1171</v>
      </c>
      <c r="AH35" s="19">
        <f ca="1">IF(AG35=0,0,IF(AE35=0,1,AG35/AE35))</f>
        <v>-3.9974056120707313E-2</v>
      </c>
      <c r="AI35" s="18">
        <f>+DD35</f>
        <v>5495</v>
      </c>
      <c r="AJ35" s="73">
        <f ca="1">OFFSET(DD35,0,14,1,1)</f>
        <v>6443</v>
      </c>
      <c r="AK35" s="18">
        <f ca="1">SUM(AJ35-AI35)</f>
        <v>948</v>
      </c>
      <c r="AL35" s="19">
        <f ca="1">IF(AK35=0,0,IF(AI35=0,1,AK35/AI35))</f>
        <v>0.17252047315741584</v>
      </c>
      <c r="AM35" s="18">
        <f>SUMIF($C$6:AL$6,AM$5,$C35:AL35)</f>
        <v>34789</v>
      </c>
      <c r="AN35" s="73">
        <f ca="1">SUMIF($C$6:AM$6,AN$5,$C35:AM35)</f>
        <v>34566</v>
      </c>
      <c r="AO35" s="18">
        <f ca="1">SUM(AN35-AM35)</f>
        <v>-223</v>
      </c>
      <c r="AP35" s="19">
        <f ca="1">IF(AO35=0,0,IF(AM35=0,1,AO35/AM35))</f>
        <v>-6.4100721492425768E-3</v>
      </c>
      <c r="AQ35" s="18">
        <f>+DE35</f>
        <v>5799</v>
      </c>
      <c r="AR35" s="73">
        <f ca="1">OFFSET(DE35,0,14,1,1)</f>
        <v>6603</v>
      </c>
      <c r="AS35" s="18">
        <f ca="1">SUM(AR35-AQ35)</f>
        <v>804</v>
      </c>
      <c r="AT35" s="19">
        <f ca="1">IF(AS35=0,0,IF(AQ35=0,1,AS35/AQ35))</f>
        <v>0.13864459389549921</v>
      </c>
      <c r="AU35" s="18">
        <f>SUMIF($C$6:AT$6,AU$5,$C35:AT35)</f>
        <v>40588</v>
      </c>
      <c r="AV35" s="73">
        <f ca="1">SUMIF($C$6:AU$6,AV$5,$C35:AU35)</f>
        <v>41169</v>
      </c>
      <c r="AW35" s="18">
        <f ca="1">SUM(AV35-AU35)</f>
        <v>581</v>
      </c>
      <c r="AX35" s="19">
        <f ca="1">IF(AW35=0,0,IF(AU35=0,1,AW35/AU35))</f>
        <v>1.4314575736670937E-2</v>
      </c>
      <c r="AY35" s="18">
        <f>+DF35</f>
        <v>6278</v>
      </c>
      <c r="AZ35" s="73">
        <f ca="1">OFFSET(DF35,0,14,1,1)</f>
        <v>6204</v>
      </c>
      <c r="BA35" s="18">
        <f ca="1">SUM(AZ35-AY35)</f>
        <v>-74</v>
      </c>
      <c r="BB35" s="19">
        <f ca="1">IF(BA35=0,0,IF(AY35=0,1,BA35/AY35))</f>
        <v>-1.1787193373685887E-2</v>
      </c>
      <c r="BC35" s="18">
        <f>SUMIF($C$6:BB$6,BC$5,$C35:BB35)</f>
        <v>46866</v>
      </c>
      <c r="BD35" s="73">
        <f ca="1">SUMIF($C$6:BC$6,BD$5,$C35:BC35)</f>
        <v>47373</v>
      </c>
      <c r="BE35" s="18">
        <f ca="1">SUM(BD35-BC35)</f>
        <v>507</v>
      </c>
      <c r="BF35" s="19">
        <f ca="1">IF(BE35=0,0,IF(BC35=0,1,BE35/BC35))</f>
        <v>1.0818077070797592E-2</v>
      </c>
      <c r="BG35" s="18">
        <f>+DG35</f>
        <v>6512</v>
      </c>
      <c r="BH35" s="73">
        <f ca="1">OFFSET(DG35,0,14,1,1)</f>
        <v>6296</v>
      </c>
      <c r="BI35" s="18">
        <f ca="1">SUM(BH35-BG35)</f>
        <v>-216</v>
      </c>
      <c r="BJ35" s="19">
        <f ca="1">IF(BI35=0,0,IF(BG35=0,1,BI35/BG35))</f>
        <v>-3.3169533169533166E-2</v>
      </c>
      <c r="BK35" s="18">
        <f>SUMIF($C$6:BJ$6,BK$5,$C35:BJ35)</f>
        <v>53378</v>
      </c>
      <c r="BL35" s="73">
        <f ca="1">SUMIF($C$6:BK$6,BL$5,$C35:BK35)</f>
        <v>53669</v>
      </c>
      <c r="BM35" s="18">
        <f ca="1">SUM(BL35-BK35)</f>
        <v>291</v>
      </c>
      <c r="BN35" s="19">
        <f ca="1">IF(BM35=0,0,IF(BK35=0,1,BM35/BK35))</f>
        <v>5.4516842144703807E-3</v>
      </c>
      <c r="BO35" s="18">
        <f>+DH35</f>
        <v>6746</v>
      </c>
      <c r="BP35" s="73">
        <f ca="1">OFFSET(DH35,0,14,1,1)</f>
        <v>6232</v>
      </c>
      <c r="BQ35" s="18">
        <f ca="1">SUM(BP35-BO35)</f>
        <v>-514</v>
      </c>
      <c r="BR35" s="19">
        <f ca="1">IF(BQ35=0,0,IF(BO35=0,1,BQ35/BO35))</f>
        <v>-7.6193299733175221E-2</v>
      </c>
      <c r="BS35" s="18">
        <f>SUMIF($C$6:BR$6,BS$5,$C35:BR35)</f>
        <v>60124</v>
      </c>
      <c r="BT35" s="73">
        <f ca="1">SUMIF($C$6:BS$6,BT$5,$C35:BS35)</f>
        <v>59901</v>
      </c>
      <c r="BU35" s="18">
        <f ca="1">SUM(BT35-BS35)</f>
        <v>-223</v>
      </c>
      <c r="BV35" s="19">
        <f ca="1">IF(BU35=0,0,IF(BS35=0,1,BU35/BS35))</f>
        <v>-3.709001397112634E-3</v>
      </c>
      <c r="BW35" s="18">
        <f>+DI35</f>
        <v>6639</v>
      </c>
      <c r="BX35" s="73">
        <f ca="1">OFFSET(DI35,0,14,1,1)</f>
        <v>6281</v>
      </c>
      <c r="BY35" s="18">
        <f ca="1">SUM(BX35-BW35)</f>
        <v>-358</v>
      </c>
      <c r="BZ35" s="19">
        <f ca="1">IF(BY35=0,0,IF(BW35=0,1,BY35/BW35))</f>
        <v>-5.3923783702364815E-2</v>
      </c>
      <c r="CA35" s="18">
        <f>SUMIF($C$6:BZ$6,CA$5,$C35:BZ35)</f>
        <v>66763</v>
      </c>
      <c r="CB35" s="73">
        <f ca="1">SUMIF($C$6:CA$6,CB$5,$C35:CA35)</f>
        <v>66182</v>
      </c>
      <c r="CC35" s="18">
        <f ca="1">SUM(CB35-CA35)</f>
        <v>-581</v>
      </c>
      <c r="CD35" s="19">
        <f ca="1">IF(CC35=0,0,IF(CA35=0,1,CC35/CA35))</f>
        <v>-8.7024249958809526E-3</v>
      </c>
      <c r="CE35" s="18">
        <f>+DJ35</f>
        <v>6339</v>
      </c>
      <c r="CF35" s="73">
        <f ca="1">OFFSET(DJ35,0,14,1,1)</f>
        <v>5927</v>
      </c>
      <c r="CG35" s="18">
        <f ca="1">SUM(CF35-CE35)</f>
        <v>-412</v>
      </c>
      <c r="CH35" s="19">
        <f ca="1">IF(CG35=0,0,IF(CE35=0,1,CG35/CE35))</f>
        <v>-6.4994478624388702E-2</v>
      </c>
      <c r="CI35" s="18">
        <f>SUMIF($C$6:CH$6,CI$5,$C35:CH35)</f>
        <v>73102</v>
      </c>
      <c r="CJ35" s="73">
        <f ca="1">SUMIF($C$6:CI$6,CJ$5,$C35:CI35)</f>
        <v>72109</v>
      </c>
      <c r="CK35" s="18">
        <f ca="1">SUM(CJ35-CI35)</f>
        <v>-993</v>
      </c>
      <c r="CL35" s="19">
        <f ca="1">IF(CK35=0,0,IF(CI35=0,1,CK35/CI35))</f>
        <v>-1.3583759678257777E-2</v>
      </c>
      <c r="CM35" s="18">
        <f>+DK35</f>
        <v>6373</v>
      </c>
      <c r="CN35" s="73">
        <f ca="1">OFFSET(DK35,0,14,1,1)</f>
        <v>5655</v>
      </c>
      <c r="CO35" s="18">
        <f ca="1">SUM(CN35-CM35)</f>
        <v>-718</v>
      </c>
      <c r="CP35" s="19">
        <f ca="1">IF(CO35=0,0,IF(CM35=0,1,CO35/CM35))</f>
        <v>-0.11266279617134788</v>
      </c>
      <c r="CQ35" s="18">
        <f>SUMIF($C$6:CP$6,CQ$5,$C35:CP35)</f>
        <v>79475</v>
      </c>
      <c r="CR35" s="73">
        <f ca="1">SUMIF($C$6:CQ$6,CR$5,$C35:CQ35)</f>
        <v>77764</v>
      </c>
      <c r="CS35" s="18">
        <f ca="1">SUM(CR35-CQ35)</f>
        <v>-1711</v>
      </c>
      <c r="CT35" s="19">
        <f ca="1">IF(CS35=0,0,IF(CQ35=0,1,CS35/CQ35))</f>
        <v>-2.1528782636049071E-2</v>
      </c>
      <c r="CW35" t="s">
        <v>74</v>
      </c>
      <c r="CX35" t="s">
        <v>7</v>
      </c>
      <c r="CY35" s="7"/>
      <c r="CZ35" s="74">
        <f>SUMIF(IBA!$A$111:$A$126,'2020-2021'!CZ$7,IBA!D$111:D$126)</f>
        <v>7928</v>
      </c>
      <c r="DA35" s="74">
        <f>SUMIF(IBA!$A$111:$A$126,'2020-2021'!DA$7,IBA!E$111:E$126)</f>
        <v>7552</v>
      </c>
      <c r="DB35" s="74">
        <f>SUMIF(IBA!$A$111:$A$126,'2020-2021'!DB$7,IBA!F$111:F$126)</f>
        <v>8045</v>
      </c>
      <c r="DC35" s="74">
        <f>SUMIF(IBA!$A$111:$A$126,'2020-2021'!DC$7,IBA!G$111:G$126)</f>
        <v>5769</v>
      </c>
      <c r="DD35" s="74">
        <f>SUMIF(IBA!$A$111:$A$126,'2020-2021'!DD$7,IBA!H$111:H$126)</f>
        <v>5495</v>
      </c>
      <c r="DE35" s="74">
        <f>SUMIF(IBA!$A$111:$A$126,'2020-2021'!DE$7,IBA!I$111:I$126)</f>
        <v>5799</v>
      </c>
      <c r="DF35" s="74">
        <f>SUMIF(IBA!$A$111:$A$126,'2020-2021'!DF$7,IBA!J$111:J$126)</f>
        <v>6278</v>
      </c>
      <c r="DG35" s="74">
        <f>SUMIF(IBA!$A$111:$A$126,'2020-2021'!DG$7,IBA!K$111:K$126)</f>
        <v>6512</v>
      </c>
      <c r="DH35" s="74">
        <f>SUMIF(IBA!$A$111:$A$126,'2020-2021'!DH$7,IBA!L$111:L$126)</f>
        <v>6746</v>
      </c>
      <c r="DI35" s="74">
        <f>SUMIF(IBA!$A$111:$A$126,'2020-2021'!DI$7,IBA!M$111:M$126)</f>
        <v>6639</v>
      </c>
      <c r="DJ35" s="74">
        <f>SUMIF(IBA!$A$111:$A$126,'2020-2021'!DJ$7,IBA!N$111:N$126)</f>
        <v>6339</v>
      </c>
      <c r="DK35" s="74">
        <f>SUMIF(IBA!$A$111:$A$126,'2020-2021'!DK$7,IBA!O$111:O$126)</f>
        <v>6373</v>
      </c>
      <c r="DN35" s="74">
        <f>SUMIF(IBA!$A$111:$A$126,'2020-2021'!DN$7,IBA!D$111:D$126)</f>
        <v>6617</v>
      </c>
      <c r="DO35" s="74">
        <f>SUMIF(IBA!$A$111:$A$126,'2020-2021'!DO$7,IBA!E$111:E$126)</f>
        <v>6278</v>
      </c>
      <c r="DP35" s="74">
        <f>SUMIF(IBA!$A$111:$A$126,'2020-2021'!DP$7,IBA!F$111:F$126)</f>
        <v>7920</v>
      </c>
      <c r="DQ35" s="74">
        <f>SUMIF(IBA!$A$111:$A$126,'2020-2021'!DQ$7,IBA!G$111:G$126)</f>
        <v>7308</v>
      </c>
      <c r="DR35" s="74">
        <f>SUMIF(IBA!$A$111:$A$126,'2020-2021'!DR$7,IBA!H$111:H$126)</f>
        <v>6443</v>
      </c>
      <c r="DS35" s="74">
        <f>SUMIF(IBA!$A$111:$A$126,'2020-2021'!DS$7,IBA!I$111:I$126)</f>
        <v>6603</v>
      </c>
      <c r="DT35" s="74">
        <f>SUMIF(IBA!$A$111:$A$126,'2020-2021'!DT$7,IBA!J$111:J$126)</f>
        <v>6204</v>
      </c>
      <c r="DU35" s="74">
        <f>SUMIF(IBA!$A$111:$A$126,'2020-2021'!DU$7,IBA!K$111:K$126)</f>
        <v>6296</v>
      </c>
      <c r="DV35" s="74">
        <f>SUMIF(IBA!$A$111:$A$126,'2020-2021'!DV$7,IBA!L$111:L$126)</f>
        <v>6232</v>
      </c>
      <c r="DW35" s="74">
        <f>SUMIF(IBA!$A$111:$A$126,'2020-2021'!DW$7,IBA!M$111:M$126)</f>
        <v>6281</v>
      </c>
      <c r="DX35" s="74">
        <f>SUMIF(IBA!$A$111:$A$126,'2020-2021'!DX$7,IBA!N$111:N$126)</f>
        <v>5927</v>
      </c>
      <c r="DY35" s="74">
        <f>SUMIF(IBA!$A$111:$A$126,'2020-2021'!DY$7,IBA!O$111:O$126)</f>
        <v>5655</v>
      </c>
    </row>
    <row r="36" spans="1:130">
      <c r="A36" s="83"/>
      <c r="B36" s="26" t="s">
        <v>8</v>
      </c>
      <c r="C36" s="73">
        <f>+CZ36</f>
        <v>1220</v>
      </c>
      <c r="D36" s="73">
        <f ca="1">OFFSET(CZ36,0,14,1,1)</f>
        <v>114</v>
      </c>
      <c r="E36" s="73">
        <f ca="1">SUM(D36-C36)</f>
        <v>-1106</v>
      </c>
      <c r="F36" s="19">
        <f ca="1">IF(E36=0,0,IF(C36=0,1,E36/C36))</f>
        <v>-0.90655737704918038</v>
      </c>
      <c r="G36" s="73">
        <f>SUMIF($C$6:F$6,G$5,$C36:F36)</f>
        <v>1220</v>
      </c>
      <c r="H36" s="73">
        <f ca="1">SUMIF($C$6:G$6,H$5,$C36:G36)</f>
        <v>114</v>
      </c>
      <c r="I36" s="73">
        <f ca="1">SUM(H36-G36)</f>
        <v>-1106</v>
      </c>
      <c r="J36" s="19">
        <f ca="1">IF(I36=0,0,IF(G36=0,1,I36/G36))</f>
        <v>-0.90655737704918038</v>
      </c>
      <c r="K36" s="73">
        <f>+DA36</f>
        <v>1504</v>
      </c>
      <c r="L36" s="73">
        <f ca="1">OFFSET(DA36,0,14,1,1)</f>
        <v>91</v>
      </c>
      <c r="M36" s="73">
        <f ca="1">SUM(L36-K36)</f>
        <v>-1413</v>
      </c>
      <c r="N36" s="19">
        <f ca="1">IF(M36=0,0,IF(K36=0,1,M36/K36))</f>
        <v>-0.9394946808510638</v>
      </c>
      <c r="O36" s="73">
        <f>SUMIF($C$6:N$6,O$5,$C36:N36)</f>
        <v>2724</v>
      </c>
      <c r="P36" s="73">
        <f ca="1">SUMIF($C$6:O$6,P$5,$C36:O36)</f>
        <v>205</v>
      </c>
      <c r="Q36" s="73">
        <f ca="1">SUM(P36-O36)</f>
        <v>-2519</v>
      </c>
      <c r="R36" s="19">
        <f ca="1">IF(Q36=0,0,IF(O36=0,1,Q36/O36))</f>
        <v>-0.92474302496328931</v>
      </c>
      <c r="S36" s="73">
        <f>+DB36</f>
        <v>1137</v>
      </c>
      <c r="T36" s="73">
        <f ca="1">OFFSET(DB36,0,14,1,1)</f>
        <v>148</v>
      </c>
      <c r="U36" s="73">
        <f ca="1">SUM(T36-S36)</f>
        <v>-989</v>
      </c>
      <c r="V36" s="19">
        <f ca="1">IF(U36=0,0,IF(S36=0,1,U36/S36))</f>
        <v>-0.86983289357959548</v>
      </c>
      <c r="W36" s="73">
        <f>SUMIF($C$6:V$6,W$5,$C36:V36)</f>
        <v>3861</v>
      </c>
      <c r="X36" s="73">
        <f ca="1">SUMIF($C$6:W$6,X$5,$C36:W36)</f>
        <v>353</v>
      </c>
      <c r="Y36" s="73">
        <f ca="1">SUM(X36-W36)</f>
        <v>-3508</v>
      </c>
      <c r="Z36" s="19">
        <f ca="1">IF(Y36=0,0,IF(W36=0,1,Y36/W36))</f>
        <v>-0.90857290857290862</v>
      </c>
      <c r="AA36" s="73">
        <f>+DC36</f>
        <v>72</v>
      </c>
      <c r="AB36" s="73">
        <f ca="1">OFFSET(DC36,0,14,1,1)</f>
        <v>151</v>
      </c>
      <c r="AC36" s="73">
        <f ca="1">SUM(AB36-AA36)</f>
        <v>79</v>
      </c>
      <c r="AD36" s="19">
        <f ca="1">IF(AC36=0,0,IF(AA36=0,1,AC36/AA36))</f>
        <v>1.0972222222222223</v>
      </c>
      <c r="AE36" s="73">
        <f>SUMIF($C$6:AD$6,AE$5,$C36:AD36)</f>
        <v>3933</v>
      </c>
      <c r="AF36" s="73">
        <f ca="1">SUMIF($C$6:AE$6,AF$5,$C36:AE36)</f>
        <v>504</v>
      </c>
      <c r="AG36" s="73">
        <f ca="1">SUM(AF36-AE36)</f>
        <v>-3429</v>
      </c>
      <c r="AH36" s="19">
        <f ca="1">IF(AG36=0,0,IF(AE36=0,1,AG36/AE36))</f>
        <v>-0.87185354691075512</v>
      </c>
      <c r="AI36" s="73">
        <f>+DD36</f>
        <v>77</v>
      </c>
      <c r="AJ36" s="73">
        <f ca="1">OFFSET(DD36,0,14,1,1)</f>
        <v>239</v>
      </c>
      <c r="AK36" s="73">
        <f ca="1">SUM(AJ36-AI36)</f>
        <v>162</v>
      </c>
      <c r="AL36" s="19">
        <f ca="1">IF(AK36=0,0,IF(AI36=0,1,AK36/AI36))</f>
        <v>2.1038961038961039</v>
      </c>
      <c r="AM36" s="73">
        <f>SUMIF($C$6:AL$6,AM$5,$C36:AL36)</f>
        <v>4010</v>
      </c>
      <c r="AN36" s="73">
        <f ca="1">SUMIF($C$6:AM$6,AN$5,$C36:AM36)</f>
        <v>743</v>
      </c>
      <c r="AO36" s="73">
        <f ca="1">SUM(AN36-AM36)</f>
        <v>-3267</v>
      </c>
      <c r="AP36" s="19">
        <f ca="1">IF(AO36=0,0,IF(AM36=0,1,AO36/AM36))</f>
        <v>-0.81471321695760601</v>
      </c>
      <c r="AQ36" s="73">
        <f>+DE36</f>
        <v>180</v>
      </c>
      <c r="AR36" s="73">
        <f ca="1">OFFSET(DE36,0,14,1,1)</f>
        <v>268</v>
      </c>
      <c r="AS36" s="73">
        <f ca="1">SUM(AR36-AQ36)</f>
        <v>88</v>
      </c>
      <c r="AT36" s="19">
        <f ca="1">IF(AS36=0,0,IF(AQ36=0,1,AS36/AQ36))</f>
        <v>0.48888888888888887</v>
      </c>
      <c r="AU36" s="73">
        <f>SUMIF($C$6:AT$6,AU$5,$C36:AT36)</f>
        <v>4190</v>
      </c>
      <c r="AV36" s="73">
        <f ca="1">SUMIF($C$6:AU$6,AV$5,$C36:AU36)</f>
        <v>1011</v>
      </c>
      <c r="AW36" s="73">
        <f ca="1">SUM(AV36-AU36)</f>
        <v>-3179</v>
      </c>
      <c r="AX36" s="19">
        <f ca="1">IF(AW36=0,0,IF(AU36=0,1,AW36/AU36))</f>
        <v>-0.75871121718377088</v>
      </c>
      <c r="AY36" s="73">
        <f>+DF36</f>
        <v>162</v>
      </c>
      <c r="AZ36" s="73">
        <f ca="1">OFFSET(DF36,0,14,1,1)</f>
        <v>275</v>
      </c>
      <c r="BA36" s="73">
        <f ca="1">SUM(AZ36-AY36)</f>
        <v>113</v>
      </c>
      <c r="BB36" s="19">
        <f ca="1">IF(BA36=0,0,IF(AY36=0,1,BA36/AY36))</f>
        <v>0.69753086419753085</v>
      </c>
      <c r="BC36" s="73">
        <f>SUMIF($C$6:BB$6,BC$5,$C36:BB36)</f>
        <v>4352</v>
      </c>
      <c r="BD36" s="73">
        <f ca="1">SUMIF($C$6:BC$6,BD$5,$C36:BC36)</f>
        <v>1286</v>
      </c>
      <c r="BE36" s="73">
        <f ca="1">SUM(BD36-BC36)</f>
        <v>-3066</v>
      </c>
      <c r="BF36" s="19">
        <f ca="1">IF(BE36=0,0,IF(BC36=0,1,BE36/BC36))</f>
        <v>-0.7045036764705882</v>
      </c>
      <c r="BG36" s="73">
        <f>+DG36</f>
        <v>207</v>
      </c>
      <c r="BH36" s="73">
        <f ca="1">OFFSET(DG36,0,14,1,1)</f>
        <v>1735</v>
      </c>
      <c r="BI36" s="73">
        <f ca="1">SUM(BH36-BG36)</f>
        <v>1528</v>
      </c>
      <c r="BJ36" s="19">
        <f ca="1">IF(BI36=0,0,IF(BG36=0,1,BI36/BG36))</f>
        <v>7.3816425120772946</v>
      </c>
      <c r="BK36" s="73">
        <f>SUMIF($C$6:BJ$6,BK$5,$C36:BJ36)</f>
        <v>4559</v>
      </c>
      <c r="BL36" s="73">
        <f ca="1">SUMIF($C$6:BK$6,BL$5,$C36:BK36)</f>
        <v>3021</v>
      </c>
      <c r="BM36" s="73">
        <f ca="1">SUM(BL36-BK36)</f>
        <v>-1538</v>
      </c>
      <c r="BN36" s="19">
        <f ca="1">IF(BM36=0,0,IF(BK36=0,1,BM36/BK36))</f>
        <v>-0.33735468304452731</v>
      </c>
      <c r="BO36" s="73">
        <f>+DH36</f>
        <v>212</v>
      </c>
      <c r="BP36" s="73">
        <f ca="1">OFFSET(DH36,0,14,1,1)</f>
        <v>1861</v>
      </c>
      <c r="BQ36" s="73">
        <f ca="1">SUM(BP36-BO36)</f>
        <v>1649</v>
      </c>
      <c r="BR36" s="19">
        <f ca="1">IF(BQ36=0,0,IF(BO36=0,1,BQ36/BO36))</f>
        <v>7.7783018867924527</v>
      </c>
      <c r="BS36" s="73">
        <f>SUMIF($C$6:BR$6,BS$5,$C36:BR36)</f>
        <v>4771</v>
      </c>
      <c r="BT36" s="73">
        <f ca="1">SUMIF($C$6:BS$6,BT$5,$C36:BS36)</f>
        <v>4882</v>
      </c>
      <c r="BU36" s="73">
        <f ca="1">SUM(BT36-BS36)</f>
        <v>111</v>
      </c>
      <c r="BV36" s="19">
        <f ca="1">IF(BU36=0,0,IF(BS36=0,1,BU36/BS36))</f>
        <v>2.3265562775099561E-2</v>
      </c>
      <c r="BW36" s="73">
        <f>+DI36</f>
        <v>184</v>
      </c>
      <c r="BX36" s="73">
        <f ca="1">OFFSET(DI36,0,14,1,1)</f>
        <v>833</v>
      </c>
      <c r="BY36" s="73">
        <f ca="1">SUM(BX36-BW36)</f>
        <v>649</v>
      </c>
      <c r="BZ36" s="19">
        <f ca="1">IF(BY36=0,0,IF(BW36=0,1,BY36/BW36))</f>
        <v>3.527173913043478</v>
      </c>
      <c r="CA36" s="73">
        <f>SUMIF($C$6:BZ$6,CA$5,$C36:BZ36)</f>
        <v>4955</v>
      </c>
      <c r="CB36" s="73">
        <f ca="1">SUMIF($C$6:CA$6,CB$5,$C36:CA36)</f>
        <v>5715</v>
      </c>
      <c r="CC36" s="73">
        <f ca="1">SUM(CB36-CA36)</f>
        <v>760</v>
      </c>
      <c r="CD36" s="19">
        <f ca="1">IF(CC36=0,0,IF(CA36=0,1,CC36/CA36))</f>
        <v>0.15338042381432895</v>
      </c>
      <c r="CE36" s="73">
        <f>+DJ36</f>
        <v>127</v>
      </c>
      <c r="CF36" s="73">
        <f ca="1">OFFSET(DJ36,0,14,1,1)</f>
        <v>449</v>
      </c>
      <c r="CG36" s="73">
        <f ca="1">SUM(CF36-CE36)</f>
        <v>322</v>
      </c>
      <c r="CH36" s="19">
        <f ca="1">IF(CG36=0,0,IF(CE36=0,1,CG36/CE36))</f>
        <v>2.5354330708661417</v>
      </c>
      <c r="CI36" s="73">
        <f>SUMIF($C$6:CH$6,CI$5,$C36:CH36)</f>
        <v>5082</v>
      </c>
      <c r="CJ36" s="73">
        <f ca="1">SUMIF($C$6:CI$6,CJ$5,$C36:CI36)</f>
        <v>6164</v>
      </c>
      <c r="CK36" s="73">
        <f ca="1">SUM(CJ36-CI36)</f>
        <v>1082</v>
      </c>
      <c r="CL36" s="19">
        <f ca="1">IF(CK36=0,0,IF(CI36=0,1,CK36/CI36))</f>
        <v>0.21290830381739473</v>
      </c>
      <c r="CM36" s="73">
        <f>+DK36</f>
        <v>110</v>
      </c>
      <c r="CN36" s="73">
        <f ca="1">OFFSET(DK36,0,14,1,1)</f>
        <v>342</v>
      </c>
      <c r="CO36" s="73">
        <f ca="1">SUM(CN36-CM36)</f>
        <v>232</v>
      </c>
      <c r="CP36" s="19">
        <f ca="1">IF(CO36=0,0,IF(CM36=0,1,CO36/CM36))</f>
        <v>2.1090909090909089</v>
      </c>
      <c r="CQ36" s="73">
        <f>SUMIF($C$6:CP$6,CQ$5,$C36:CP36)</f>
        <v>5192</v>
      </c>
      <c r="CR36" s="73">
        <f ca="1">SUMIF($C$6:CQ$6,CR$5,$C36:CQ36)</f>
        <v>6506</v>
      </c>
      <c r="CS36" s="73">
        <f ca="1">SUM(CR36-CQ36)</f>
        <v>1314</v>
      </c>
      <c r="CT36" s="19">
        <f ca="1">IF(CS36=0,0,IF(CQ36=0,1,CS36/CQ36))</f>
        <v>0.25308166409861327</v>
      </c>
      <c r="CW36" t="s">
        <v>74</v>
      </c>
      <c r="CX36" t="s">
        <v>8</v>
      </c>
      <c r="CY36" s="7"/>
      <c r="CZ36" s="74">
        <f>SUMIF(IBA!$A$129:$A$144,'2020-2021'!CZ$7,IBA!D$129:D$144)</f>
        <v>1220</v>
      </c>
      <c r="DA36" s="74">
        <f>SUMIF(IBA!$A$129:$A$144,'2020-2021'!DA$7,IBA!E$129:E$144)</f>
        <v>1504</v>
      </c>
      <c r="DB36" s="74">
        <f>SUMIF(IBA!$A$129:$A$144,'2020-2021'!DB$7,IBA!F$129:F$144)</f>
        <v>1137</v>
      </c>
      <c r="DC36" s="74">
        <f>SUMIF(IBA!$A$129:$A$144,'2020-2021'!DC$7,IBA!G$129:G$144)</f>
        <v>72</v>
      </c>
      <c r="DD36" s="74">
        <f>SUMIF(IBA!$A$129:$A$144,'2020-2021'!DD$7,IBA!H$129:H$144)</f>
        <v>77</v>
      </c>
      <c r="DE36" s="74">
        <f>SUMIF(IBA!$A$129:$A$144,'2020-2021'!DE$7,IBA!I$129:I$144)</f>
        <v>180</v>
      </c>
      <c r="DF36" s="74">
        <f>SUMIF(IBA!$A$129:$A$144,'2020-2021'!DF$7,IBA!J$129:J$144)</f>
        <v>162</v>
      </c>
      <c r="DG36" s="74">
        <f>SUMIF(IBA!$A$129:$A$144,'2020-2021'!DG$7,IBA!K$129:K$144)</f>
        <v>207</v>
      </c>
      <c r="DH36" s="74">
        <f>SUMIF(IBA!$A$129:$A$144,'2020-2021'!DH$7,IBA!L$129:L$144)</f>
        <v>212</v>
      </c>
      <c r="DI36" s="74">
        <f>SUMIF(IBA!$A$129:$A$144,'2020-2021'!DI$7,IBA!M$129:M$144)</f>
        <v>184</v>
      </c>
      <c r="DJ36" s="74">
        <f>SUMIF(IBA!$A$129:$A$144,'2020-2021'!DJ$7,IBA!N$129:N$144)</f>
        <v>127</v>
      </c>
      <c r="DK36" s="74">
        <f>SUMIF(IBA!$A$129:$A$144,'2020-2021'!DK$7,IBA!O$129:O$144)</f>
        <v>110</v>
      </c>
      <c r="DN36" s="74">
        <f>SUMIF(IBA!$A$129:$A$144,'2020-2021'!DN$7,IBA!D$129:D$144)</f>
        <v>114</v>
      </c>
      <c r="DO36" s="74">
        <f>SUMIF(IBA!$A$129:$A$144,'2020-2021'!DO$7,IBA!E$129:E$144)</f>
        <v>91</v>
      </c>
      <c r="DP36" s="74">
        <f>SUMIF(IBA!$A$129:$A$144,'2020-2021'!DP$7,IBA!F$129:F$144)</f>
        <v>148</v>
      </c>
      <c r="DQ36" s="74">
        <f>SUMIF(IBA!$A$129:$A$144,'2020-2021'!DQ$7,IBA!G$129:G$144)</f>
        <v>151</v>
      </c>
      <c r="DR36" s="74">
        <f>SUMIF(IBA!$A$129:$A$144,'2020-2021'!DR$7,IBA!H$129:H$144)</f>
        <v>239</v>
      </c>
      <c r="DS36" s="74">
        <f>SUMIF(IBA!$A$129:$A$144,'2020-2021'!DS$7,IBA!I$129:I$144)</f>
        <v>268</v>
      </c>
      <c r="DT36" s="74">
        <f>SUMIF(IBA!$A$129:$A$144,'2020-2021'!DT$7,IBA!J$129:J$144)</f>
        <v>275</v>
      </c>
      <c r="DU36" s="74">
        <f>SUMIF(IBA!$A$129:$A$144,'2020-2021'!DU$7,IBA!K$129:K$144)</f>
        <v>1735</v>
      </c>
      <c r="DV36" s="74">
        <f>SUMIF(IBA!$A$129:$A$144,'2020-2021'!DV$7,IBA!L$129:L$144)</f>
        <v>1861</v>
      </c>
      <c r="DW36" s="74">
        <f>SUMIF(IBA!$A$129:$A$144,'2020-2021'!DW$7,IBA!M$129:M$144)</f>
        <v>833</v>
      </c>
      <c r="DX36" s="74">
        <f>SUMIF(IBA!$A$129:$A$144,'2020-2021'!DX$7,IBA!N$129:N$144)</f>
        <v>449</v>
      </c>
      <c r="DY36" s="74">
        <f>SUMIF(IBA!$A$129:$A$144,'2020-2021'!DY$7,IBA!O$129:O$144)</f>
        <v>342</v>
      </c>
    </row>
    <row r="37" spans="1:130" s="7" customFormat="1">
      <c r="A37" s="75"/>
      <c r="B37" s="24" t="s">
        <v>9</v>
      </c>
      <c r="C37" s="12">
        <f>+SUM(C34:C36)</f>
        <v>92809</v>
      </c>
      <c r="D37" s="86">
        <f ca="1">+SUM(D34:D36)</f>
        <v>11886</v>
      </c>
      <c r="E37" s="12">
        <f ca="1">SUM(E34:E36)</f>
        <v>-80923</v>
      </c>
      <c r="F37" s="13">
        <f ca="1">IF(E37=0,0,IF(C37=0,1,E37/C37))</f>
        <v>-0.87193052397935544</v>
      </c>
      <c r="G37" s="12">
        <f>SUM(G34:G36)</f>
        <v>92809</v>
      </c>
      <c r="H37" s="86">
        <f ca="1">SUM(H34:H36)</f>
        <v>11886</v>
      </c>
      <c r="I37" s="12">
        <f ca="1">SUM(I34:I36)</f>
        <v>-80923</v>
      </c>
      <c r="J37" s="13">
        <f ca="1">IF(I37=0,0,IF(G37=0,1,I37/G37))</f>
        <v>-0.87193052397935544</v>
      </c>
      <c r="K37" s="12">
        <f>+SUM(K34:K36)</f>
        <v>89342</v>
      </c>
      <c r="L37" s="86">
        <f ca="1">+SUM(L34:L36)</f>
        <v>11362</v>
      </c>
      <c r="M37" s="12">
        <f ca="1">SUM(M34:M36)</f>
        <v>-77980</v>
      </c>
      <c r="N37" s="13">
        <f ca="1">IF(M37=0,0,IF(K37=0,1,M37/K37))</f>
        <v>-0.8728257706341922</v>
      </c>
      <c r="O37" s="12">
        <f>SUM(O34:O36)</f>
        <v>182151</v>
      </c>
      <c r="P37" s="86">
        <f ca="1">SUM(P34:P36)</f>
        <v>23248</v>
      </c>
      <c r="Q37" s="12">
        <f ca="1">SUM(Q34:Q36)</f>
        <v>-158903</v>
      </c>
      <c r="R37" s="13">
        <f ca="1">IF(Q37=0,0,IF(O37=0,1,Q37/O37))</f>
        <v>-0.87236962739704971</v>
      </c>
      <c r="S37" s="12">
        <f>+SUM(S34:S36)</f>
        <v>52665</v>
      </c>
      <c r="T37" s="86">
        <f ca="1">+SUM(T34:T36)</f>
        <v>13948</v>
      </c>
      <c r="U37" s="12">
        <f ca="1">SUM(U34:U36)</f>
        <v>-38717</v>
      </c>
      <c r="V37" s="13">
        <f ca="1">IF(U37=0,0,IF(S37=0,1,U37/S37))</f>
        <v>-0.73515617582834902</v>
      </c>
      <c r="W37" s="12">
        <f>SUM(W34:W36)</f>
        <v>234816</v>
      </c>
      <c r="X37" s="86">
        <f ca="1">SUM(X34:X36)</f>
        <v>37196</v>
      </c>
      <c r="Y37" s="12">
        <f ca="1">SUM(Y34:Y36)</f>
        <v>-197620</v>
      </c>
      <c r="Z37" s="13">
        <f ca="1">IF(Y37=0,0,IF(W37=0,1,Y37/W37))</f>
        <v>-0.84159512128645408</v>
      </c>
      <c r="AA37" s="12">
        <f>+SUM(AA34:AA36)</f>
        <v>9299</v>
      </c>
      <c r="AB37" s="86">
        <f ca="1">+SUM(AB34:AB36)</f>
        <v>13079</v>
      </c>
      <c r="AC37" s="12">
        <f ca="1">SUM(AC34:AC36)</f>
        <v>3780</v>
      </c>
      <c r="AD37" s="13">
        <f ca="1">IF(AC37=0,0,IF(AA37=0,1,AC37/AA37))</f>
        <v>0.40649532207764277</v>
      </c>
      <c r="AE37" s="12">
        <f>SUM(AE34:AE36)</f>
        <v>244115</v>
      </c>
      <c r="AF37" s="86">
        <f ca="1">SUM(AF34:AF36)</f>
        <v>50275</v>
      </c>
      <c r="AG37" s="12">
        <f ca="1">SUM(AG34:AG36)</f>
        <v>-193840</v>
      </c>
      <c r="AH37" s="13">
        <f ca="1">IF(AG37=0,0,IF(AE37=0,1,AG37/AE37))</f>
        <v>-0.79405198369620877</v>
      </c>
      <c r="AI37" s="12">
        <f>+SUM(AI34:AI36)</f>
        <v>9519</v>
      </c>
      <c r="AJ37" s="86">
        <f ca="1">+SUM(AJ34:AJ36)</f>
        <v>12322</v>
      </c>
      <c r="AK37" s="12">
        <f ca="1">SUM(AK34:AK36)</f>
        <v>2803</v>
      </c>
      <c r="AL37" s="13">
        <f ca="1">IF(AK37=0,0,IF(AI37=0,1,AK37/AI37))</f>
        <v>0.29446370417060613</v>
      </c>
      <c r="AM37" s="12">
        <f>SUM(AM34:AM36)</f>
        <v>253634</v>
      </c>
      <c r="AN37" s="86">
        <f ca="1">SUM(AN34:AN36)</f>
        <v>62597</v>
      </c>
      <c r="AO37" s="12">
        <f ca="1">SUM(AO34:AO36)</f>
        <v>-191037</v>
      </c>
      <c r="AP37" s="13">
        <f ca="1">IF(AO37=0,0,IF(AM37=0,1,AO37/AM37))</f>
        <v>-0.75319949218164761</v>
      </c>
      <c r="AQ37" s="12">
        <f>+SUM(AQ34:AQ36)</f>
        <v>11207</v>
      </c>
      <c r="AR37" s="86">
        <f ca="1">+SUM(AR34:AR36)</f>
        <v>13141</v>
      </c>
      <c r="AS37" s="12">
        <f ca="1">SUM(AS34:AS36)</f>
        <v>1934</v>
      </c>
      <c r="AT37" s="13">
        <f ca="1">IF(AS37=0,0,IF(AQ37=0,1,AS37/AQ37))</f>
        <v>0.172570714731864</v>
      </c>
      <c r="AU37" s="12">
        <f>SUM(AU34:AU36)</f>
        <v>264841</v>
      </c>
      <c r="AV37" s="86">
        <f ca="1">SUM(AV34:AV36)</f>
        <v>75738</v>
      </c>
      <c r="AW37" s="12">
        <f ca="1">SUM(AW34:AW36)</f>
        <v>-189103</v>
      </c>
      <c r="AX37" s="13">
        <f ca="1">IF(AW37=0,0,IF(AU37=0,1,AW37/AU37))</f>
        <v>-0.71402464119981424</v>
      </c>
      <c r="AY37" s="12">
        <f>+SUM(AY34:AY36)</f>
        <v>12070</v>
      </c>
      <c r="AZ37" s="86">
        <f ca="1">+SUM(AZ34:AZ36)</f>
        <v>13725</v>
      </c>
      <c r="BA37" s="12">
        <f ca="1">SUM(BA34:BA36)</f>
        <v>1655</v>
      </c>
      <c r="BB37" s="13">
        <f ca="1">IF(BA37=0,0,IF(AY37=0,1,BA37/AY37))</f>
        <v>0.13711681855840929</v>
      </c>
      <c r="BC37" s="12">
        <f>SUM(BC34:BC36)</f>
        <v>276911</v>
      </c>
      <c r="BD37" s="86">
        <f ca="1">SUM(BD34:BD36)</f>
        <v>89463</v>
      </c>
      <c r="BE37" s="12">
        <f ca="1">SUM(BE34:BE36)</f>
        <v>-187448</v>
      </c>
      <c r="BF37" s="13">
        <f ca="1">IF(BE37=0,0,IF(BC37=0,1,BE37/BC37))</f>
        <v>-0.67692507701030291</v>
      </c>
      <c r="BG37" s="12">
        <f>+SUM(BG34:BG36)</f>
        <v>13036</v>
      </c>
      <c r="BH37" s="86">
        <f ca="1">+SUM(BH34:BH36)</f>
        <v>21149</v>
      </c>
      <c r="BI37" s="12">
        <f ca="1">SUM(BI34:BI36)</f>
        <v>8113</v>
      </c>
      <c r="BJ37" s="13">
        <f ca="1">IF(BI37=0,0,IF(BG37=0,1,BI37/BG37))</f>
        <v>0.62235348266339363</v>
      </c>
      <c r="BK37" s="12">
        <f>SUM(BK34:BK36)</f>
        <v>289947</v>
      </c>
      <c r="BL37" s="86">
        <f ca="1">SUM(BL34:BL36)</f>
        <v>110612</v>
      </c>
      <c r="BM37" s="12">
        <f ca="1">SUM(BM34:BM36)</f>
        <v>-179335</v>
      </c>
      <c r="BN37" s="13">
        <f ca="1">IF(BM37=0,0,IF(BK37=0,1,BM37/BK37))</f>
        <v>-0.61850958968363179</v>
      </c>
      <c r="BO37" s="12">
        <f>+SUM(BO34:BO36)</f>
        <v>13501</v>
      </c>
      <c r="BP37" s="86">
        <f ca="1">+SUM(BP34:BP36)</f>
        <v>22147</v>
      </c>
      <c r="BQ37" s="12">
        <f ca="1">SUM(BQ34:BQ36)</f>
        <v>8646</v>
      </c>
      <c r="BR37" s="13">
        <f ca="1">IF(BQ37=0,0,IF(BO37=0,1,BQ37/BO37))</f>
        <v>0.64039700762906449</v>
      </c>
      <c r="BS37" s="12">
        <f>SUM(BS34:BS36)</f>
        <v>303448</v>
      </c>
      <c r="BT37" s="86">
        <f ca="1">SUM(BT34:BT36)</f>
        <v>132759</v>
      </c>
      <c r="BU37" s="12">
        <f ca="1">SUM(BU34:BU36)</f>
        <v>-170689</v>
      </c>
      <c r="BV37" s="13">
        <f ca="1">IF(BU37=0,0,IF(BS37=0,1,BU37/BS37))</f>
        <v>-0.56249835227122935</v>
      </c>
      <c r="BW37" s="12">
        <f>+SUM(BW34:BW36)</f>
        <v>13638</v>
      </c>
      <c r="BX37" s="86">
        <f ca="1">+SUM(BX34:BX36)</f>
        <v>19463</v>
      </c>
      <c r="BY37" s="12">
        <f ca="1">SUM(BY34:BY36)</f>
        <v>5825</v>
      </c>
      <c r="BZ37" s="13">
        <f ca="1">IF(BY37=0,0,IF(BW37=0,1,BY37/BW37))</f>
        <v>0.42711541281712861</v>
      </c>
      <c r="CA37" s="12">
        <f>SUM(CA34:CA36)</f>
        <v>317086</v>
      </c>
      <c r="CB37" s="86">
        <f ca="1">SUM(CB34:CB36)</f>
        <v>152222</v>
      </c>
      <c r="CC37" s="12">
        <f ca="1">SUM(CC34:CC36)</f>
        <v>-164864</v>
      </c>
      <c r="CD37" s="13">
        <f ca="1">IF(CC37=0,0,IF(CA37=0,1,CC37/CA37))</f>
        <v>-0.51993465495165347</v>
      </c>
      <c r="CE37" s="12">
        <f>+SUM(CE34:CE36)</f>
        <v>11809</v>
      </c>
      <c r="CF37" s="86">
        <f ca="1">+SUM(CF34:CF36)</f>
        <v>18761</v>
      </c>
      <c r="CG37" s="12">
        <f ca="1">SUM(CG34:CG36)</f>
        <v>6952</v>
      </c>
      <c r="CH37" s="13">
        <f ca="1">IF(CG37=0,0,IF(CE37=0,1,CG37/CE37))</f>
        <v>0.58870353120501318</v>
      </c>
      <c r="CI37" s="12">
        <f>SUM(CI34:CI36)</f>
        <v>328895</v>
      </c>
      <c r="CJ37" s="86">
        <f ca="1">SUM(CJ34:CJ36)</f>
        <v>170983</v>
      </c>
      <c r="CK37" s="12">
        <f ca="1">SUM(CK34:CK36)</f>
        <v>-157912</v>
      </c>
      <c r="CL37" s="13">
        <f ca="1">IF(CK37=0,0,IF(CI37=0,1,CK37/CI37))</f>
        <v>-0.48012891652351053</v>
      </c>
      <c r="CM37" s="12">
        <f>+SUM(CM34:CM36)</f>
        <v>11453</v>
      </c>
      <c r="CN37" s="86">
        <f ca="1">+SUM(CN34:CN36)</f>
        <v>24674</v>
      </c>
      <c r="CO37" s="12">
        <f ca="1">SUM(CO34:CO36)</f>
        <v>13221</v>
      </c>
      <c r="CP37" s="13">
        <f ca="1">IF(CO37=0,0,IF(CM37=0,1,CO37/CM37))</f>
        <v>1.1543700340522134</v>
      </c>
      <c r="CQ37" s="12">
        <f>SUM(CQ34:CQ36)</f>
        <v>340348</v>
      </c>
      <c r="CR37" s="86">
        <f ca="1">SUM(CR34:CR36)</f>
        <v>195657</v>
      </c>
      <c r="CS37" s="12">
        <f ca="1">SUM(CS34:CS36)</f>
        <v>-144691</v>
      </c>
      <c r="CT37" s="13">
        <f ca="1">IF(CS37=0,0,IF(CQ37=0,1,CS37/CQ37))</f>
        <v>-0.42512663509114201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185627</v>
      </c>
      <c r="D39" s="73">
        <f ca="1">OFFSET(CZ39,0,14,1,1)</f>
        <v>114325</v>
      </c>
      <c r="E39" s="18">
        <f ca="1">SUM(D39-C39)</f>
        <v>-71302</v>
      </c>
      <c r="F39" s="19">
        <f ca="1">IF(E39=0,0,IF(C39=0,1,E39/C39))</f>
        <v>-0.38411437991240499</v>
      </c>
      <c r="G39" s="18">
        <f>SUMIF($C$6:F$6,G$5,$C39:F39)</f>
        <v>185627</v>
      </c>
      <c r="H39" s="73">
        <f ca="1">SUMIF($C$6:G$6,H$5,$C39:G39)</f>
        <v>114325</v>
      </c>
      <c r="I39" s="18">
        <f ca="1">SUM(H39-G39)</f>
        <v>-71302</v>
      </c>
      <c r="J39" s="19">
        <f ca="1">IF(I39=0,0,IF(G39=0,1,I39/G39))</f>
        <v>-0.38411437991240499</v>
      </c>
      <c r="K39" s="18">
        <f>+DA39</f>
        <v>175810</v>
      </c>
      <c r="L39" s="73">
        <f ca="1">OFFSET(DA39,0,14,1,1)</f>
        <v>114179</v>
      </c>
      <c r="M39" s="18">
        <f ca="1">SUM(L39-K39)</f>
        <v>-61631</v>
      </c>
      <c r="N39" s="19">
        <f ca="1">IF(M39=0,0,IF(K39=0,1,M39/K39))</f>
        <v>-0.35055457596268697</v>
      </c>
      <c r="O39" s="18">
        <f>SUMIF($C$6:N$6,O$5,$C39:N39)</f>
        <v>361437</v>
      </c>
      <c r="P39" s="73">
        <f ca="1">SUMIF($C$6:O$6,P$5,$C39:O39)</f>
        <v>228504</v>
      </c>
      <c r="Q39" s="18">
        <f ca="1">SUM(P39-O39)</f>
        <v>-132933</v>
      </c>
      <c r="R39" s="19">
        <f ca="1">IF(Q39=0,0,IF(O39=0,1,Q39/O39))</f>
        <v>-0.36779023730276644</v>
      </c>
      <c r="S39" s="18">
        <f>+DB39</f>
        <v>138059</v>
      </c>
      <c r="T39" s="73">
        <f ca="1">OFFSET(DB39,0,14,1,1)</f>
        <v>147692</v>
      </c>
      <c r="U39" s="18">
        <f ca="1">SUM(T39-S39)</f>
        <v>9633</v>
      </c>
      <c r="V39" s="19">
        <f ca="1">IF(U39=0,0,IF(S39=0,1,U39/S39))</f>
        <v>6.9774516692138869E-2</v>
      </c>
      <c r="W39" s="18">
        <f>SUMIF($C$6:V$6,W$5,$C39:V39)</f>
        <v>499496</v>
      </c>
      <c r="X39" s="73">
        <f ca="1">SUMIF($C$6:W$6,X$5,$C39:W39)</f>
        <v>376196</v>
      </c>
      <c r="Y39" s="18">
        <f ca="1">SUM(X39-W39)</f>
        <v>-123300</v>
      </c>
      <c r="Z39" s="19">
        <f ca="1">IF(Y39=0,0,IF(W39=0,1,Y39/W39))</f>
        <v>-0.24684882361420313</v>
      </c>
      <c r="AA39" s="18">
        <f>+DC39</f>
        <v>82937</v>
      </c>
      <c r="AB39" s="73">
        <f ca="1">OFFSET(DC39,0,14,1,1)</f>
        <v>133359</v>
      </c>
      <c r="AC39" s="18">
        <f ca="1">SUM(AB39-AA39)</f>
        <v>50422</v>
      </c>
      <c r="AD39" s="19">
        <f ca="1">IF(AC39=0,0,IF(AA39=0,1,AC39/AA39))</f>
        <v>0.60795543605387226</v>
      </c>
      <c r="AE39" s="18">
        <f>SUMIF($C$6:AD$6,AE$5,$C39:AD39)</f>
        <v>582433</v>
      </c>
      <c r="AF39" s="73">
        <f ca="1">SUMIF($C$6:AE$6,AF$5,$C39:AE39)</f>
        <v>509555</v>
      </c>
      <c r="AG39" s="18">
        <f ca="1">SUM(AF39-AE39)</f>
        <v>-72878</v>
      </c>
      <c r="AH39" s="19">
        <f ca="1">IF(AG39=0,0,IF(AE39=0,1,AG39/AE39))</f>
        <v>-0.12512683862349833</v>
      </c>
      <c r="AI39" s="18">
        <f>+DD39</f>
        <v>112202</v>
      </c>
      <c r="AJ39" s="73">
        <f ca="1">OFFSET(DD39,0,14,1,1)</f>
        <v>142744</v>
      </c>
      <c r="AK39" s="18">
        <f ca="1">SUM(AJ39-AI39)</f>
        <v>30542</v>
      </c>
      <c r="AL39" s="19">
        <f ca="1">IF(AK39=0,0,IF(AI39=0,1,AK39/AI39))</f>
        <v>0.27220548653321686</v>
      </c>
      <c r="AM39" s="18">
        <f>SUMIF($C$6:AL$6,AM$5,$C39:AL39)</f>
        <v>694635</v>
      </c>
      <c r="AN39" s="73">
        <f ca="1">SUMIF($C$6:AM$6,AN$5,$C39:AM39)</f>
        <v>652299</v>
      </c>
      <c r="AO39" s="18">
        <f ca="1">SUM(AN39-AM39)</f>
        <v>-42336</v>
      </c>
      <c r="AP39" s="19">
        <f ca="1">IF(AO39=0,0,IF(AM39=0,1,AO39/AM39))</f>
        <v>-6.0947116111339052E-2</v>
      </c>
      <c r="AQ39" s="18">
        <f>+DE39</f>
        <v>131483</v>
      </c>
      <c r="AR39" s="73">
        <f ca="1">OFFSET(DE39,0,14,1,1)</f>
        <v>154111</v>
      </c>
      <c r="AS39" s="18">
        <f ca="1">SUM(AR39-AQ39)</f>
        <v>22628</v>
      </c>
      <c r="AT39" s="19">
        <f ca="1">IF(AS39=0,0,IF(AQ39=0,1,AS39/AQ39))</f>
        <v>0.17209829407604024</v>
      </c>
      <c r="AU39" s="18">
        <f>SUMIF($C$6:AT$6,AU$5,$C39:AT39)</f>
        <v>826118</v>
      </c>
      <c r="AV39" s="73">
        <f ca="1">SUMIF($C$6:AU$6,AV$5,$C39:AU39)</f>
        <v>806410</v>
      </c>
      <c r="AW39" s="18">
        <f ca="1">SUM(AV39-AU39)</f>
        <v>-19708</v>
      </c>
      <c r="AX39" s="19">
        <f ca="1">IF(AW39=0,0,IF(AU39=0,1,AW39/AU39))</f>
        <v>-2.3856156142342863E-2</v>
      </c>
      <c r="AY39" s="18">
        <f>+DF39</f>
        <v>142919</v>
      </c>
      <c r="AZ39" s="73">
        <f ca="1">OFFSET(DF39,0,14,1,1)</f>
        <v>159810</v>
      </c>
      <c r="BA39" s="18">
        <f ca="1">SUM(AZ39-AY39)</f>
        <v>16891</v>
      </c>
      <c r="BB39" s="19">
        <f ca="1">IF(BA39=0,0,IF(AY39=0,1,BA39/AY39))</f>
        <v>0.11818582553754224</v>
      </c>
      <c r="BC39" s="18">
        <f>SUMIF($C$6:BB$6,BC$5,$C39:BB39)</f>
        <v>969037</v>
      </c>
      <c r="BD39" s="73">
        <f ca="1">SUMIF($C$6:BC$6,BD$5,$C39:BC39)</f>
        <v>966220</v>
      </c>
      <c r="BE39" s="18">
        <f ca="1">SUM(BD39-BC39)</f>
        <v>-2817</v>
      </c>
      <c r="BF39" s="19">
        <f ca="1">IF(BE39=0,0,IF(BC39=0,1,BE39/BC39))</f>
        <v>-2.907009742662045E-3</v>
      </c>
      <c r="BG39" s="18">
        <f>+DG39</f>
        <v>145622</v>
      </c>
      <c r="BH39" s="73">
        <f ca="1">OFFSET(DG39,0,14,1,1)</f>
        <v>161408</v>
      </c>
      <c r="BI39" s="18">
        <f ca="1">SUM(BH39-BG39)</f>
        <v>15786</v>
      </c>
      <c r="BJ39" s="19">
        <f ca="1">IF(BI39=0,0,IF(BG39=0,1,BI39/BG39))</f>
        <v>0.10840394995261705</v>
      </c>
      <c r="BK39" s="18">
        <f>SUMIF($C$6:BJ$6,BK$5,$C39:BJ39)</f>
        <v>1114659</v>
      </c>
      <c r="BL39" s="73">
        <f ca="1">SUMIF($C$6:BK$6,BL$5,$C39:BK39)</f>
        <v>1127628</v>
      </c>
      <c r="BM39" s="18">
        <f ca="1">SUM(BL39-BK39)</f>
        <v>12969</v>
      </c>
      <c r="BN39" s="19">
        <f ca="1">IF(BM39=0,0,IF(BK39=0,1,BM39/BK39))</f>
        <v>1.1634948446116705E-2</v>
      </c>
      <c r="BO39" s="18">
        <f>+DH39</f>
        <v>148331</v>
      </c>
      <c r="BP39" s="73">
        <f ca="1">OFFSET(DH39,0,14,1,1)</f>
        <v>154714</v>
      </c>
      <c r="BQ39" s="18">
        <f ca="1">SUM(BP39-BO39)</f>
        <v>6383</v>
      </c>
      <c r="BR39" s="19">
        <f ca="1">IF(BQ39=0,0,IF(BO39=0,1,BQ39/BO39))</f>
        <v>4.3032137584186718E-2</v>
      </c>
      <c r="BS39" s="18">
        <f>SUMIF($C$6:BR$6,BS$5,$C39:BR39)</f>
        <v>1262990</v>
      </c>
      <c r="BT39" s="73">
        <f ca="1">SUMIF($C$6:BS$6,BT$5,$C39:BS39)</f>
        <v>1282342</v>
      </c>
      <c r="BU39" s="18">
        <f ca="1">SUM(BT39-BS39)</f>
        <v>19352</v>
      </c>
      <c r="BV39" s="19">
        <f ca="1">IF(BU39=0,0,IF(BS39=0,1,BU39/BS39))</f>
        <v>1.5322369931670084E-2</v>
      </c>
      <c r="BW39" s="18">
        <f>+DI39</f>
        <v>153582</v>
      </c>
      <c r="BX39" s="73">
        <f ca="1">OFFSET(DI39,0,14,1,1)</f>
        <v>159440</v>
      </c>
      <c r="BY39" s="18">
        <f ca="1">SUM(BX39-BW39)</f>
        <v>5858</v>
      </c>
      <c r="BZ39" s="19">
        <f ca="1">IF(BY39=0,0,IF(BW39=0,1,BY39/BW39))</f>
        <v>3.814249065645714E-2</v>
      </c>
      <c r="CA39" s="18">
        <f>SUMIF($C$6:BZ$6,CA$5,$C39:BZ39)</f>
        <v>1416572</v>
      </c>
      <c r="CB39" s="73">
        <f ca="1">SUMIF($C$6:CA$6,CB$5,$C39:CA39)</f>
        <v>1441782</v>
      </c>
      <c r="CC39" s="18">
        <f ca="1">SUM(CB39-CA39)</f>
        <v>25210</v>
      </c>
      <c r="CD39" s="19">
        <f ca="1">IF(CC39=0,0,IF(CA39=0,1,CC39/CA39))</f>
        <v>1.7796483341475055E-2</v>
      </c>
      <c r="CE39" s="18">
        <f>+DJ39</f>
        <v>138284</v>
      </c>
      <c r="CF39" s="73">
        <f ca="1">OFFSET(DJ39,0,14,1,1)</f>
        <v>155826</v>
      </c>
      <c r="CG39" s="18">
        <f ca="1">SUM(CF39-CE39)</f>
        <v>17542</v>
      </c>
      <c r="CH39" s="19">
        <f ca="1">IF(CG39=0,0,IF(CE39=0,1,CG39/CE39))</f>
        <v>0.12685487836626075</v>
      </c>
      <c r="CI39" s="18">
        <f>SUMIF($C$6:CH$6,CI$5,$C39:CH39)</f>
        <v>1554856</v>
      </c>
      <c r="CJ39" s="73">
        <f ca="1">SUMIF($C$6:CI$6,CJ$5,$C39:CI39)</f>
        <v>1597608</v>
      </c>
      <c r="CK39" s="18">
        <f ca="1">SUM(CJ39-CI39)</f>
        <v>42752</v>
      </c>
      <c r="CL39" s="19">
        <f ca="1">IF(CK39=0,0,IF(CI39=0,1,CK39/CI39))</f>
        <v>2.7495793822707698E-2</v>
      </c>
      <c r="CM39" s="18">
        <f>+DK39</f>
        <v>142400</v>
      </c>
      <c r="CN39" s="73">
        <f ca="1">OFFSET(DK39,0,14,1,1)</f>
        <v>158074</v>
      </c>
      <c r="CO39" s="18">
        <f ca="1">SUM(CN39-CM39)</f>
        <v>15674</v>
      </c>
      <c r="CP39" s="19">
        <f ca="1">IF(CO39=0,0,IF(CM39=0,1,CO39/CM39))</f>
        <v>0.11007022471910112</v>
      </c>
      <c r="CQ39" s="18">
        <f>SUMIF($C$6:CP$6,CQ$5,$C39:CP39)</f>
        <v>1697256</v>
      </c>
      <c r="CR39" s="73">
        <f ca="1">SUMIF($C$6:CQ$6,CR$5,$C39:CQ39)</f>
        <v>1755682</v>
      </c>
      <c r="CS39" s="18">
        <f ca="1">SUM(CR39-CQ39)</f>
        <v>58426</v>
      </c>
      <c r="CT39" s="19">
        <f ca="1">IF(CS39=0,0,IF(CQ39=0,1,CS39/CQ39))</f>
        <v>3.4423799356137201E-2</v>
      </c>
      <c r="CW39" t="s">
        <v>16</v>
      </c>
      <c r="CX39" t="s">
        <v>6</v>
      </c>
      <c r="CZ39" s="74">
        <f>SUMIF(SIBC!$A$93:$A$108,'2020-2021'!CZ$7,SIBC!D$93:D$108)</f>
        <v>185627</v>
      </c>
      <c r="DA39" s="74">
        <f>SUMIF(SIBC!$A$93:$A$108,'2020-2021'!DA$7,SIBC!E$93:E$108)</f>
        <v>175810</v>
      </c>
      <c r="DB39" s="74">
        <f>SUMIF(SIBC!$A$93:$A$108,'2020-2021'!DB$7,SIBC!F$93:F$108)</f>
        <v>138059</v>
      </c>
      <c r="DC39" s="74">
        <f>SUMIF(SIBC!$A$93:$A$108,'2020-2021'!DC$7,SIBC!G$93:G$108)</f>
        <v>82937</v>
      </c>
      <c r="DD39" s="74">
        <f>SUMIF(SIBC!$A$93:$A$108,'2020-2021'!DD$7,SIBC!H$93:H$108)</f>
        <v>112202</v>
      </c>
      <c r="DE39" s="74">
        <f>SUMIF(SIBC!$A$93:$A$108,'2020-2021'!DE$7,SIBC!I$93:I$108)</f>
        <v>131483</v>
      </c>
      <c r="DF39" s="74">
        <f>SUMIF(SIBC!$A$93:$A$108,'2020-2021'!DF$7,SIBC!J$93:J$108)</f>
        <v>142919</v>
      </c>
      <c r="DG39" s="74">
        <f>SUMIF(SIBC!$A$93:$A$108,'2020-2021'!DG$7,SIBC!K$93:K$108)</f>
        <v>145622</v>
      </c>
      <c r="DH39" s="74">
        <f>SUMIF(SIBC!$A$93:$A$108,'2020-2021'!DH$7,SIBC!L$93:L$108)</f>
        <v>148331</v>
      </c>
      <c r="DI39" s="74">
        <f>SUMIF(SIBC!$A$93:$A$108,'2020-2021'!DI$7,SIBC!M$93:M$108)</f>
        <v>153582</v>
      </c>
      <c r="DJ39" s="74">
        <f>SUMIF(SIBC!$A$93:$A$108,'2020-2021'!DJ$7,SIBC!N$93:N$108)</f>
        <v>138284</v>
      </c>
      <c r="DK39" s="74">
        <f>SUMIF(SIBC!$A$93:$A$108,'2020-2021'!DK$7,SIBC!O$93:O$108)</f>
        <v>142400</v>
      </c>
      <c r="DN39" s="74">
        <f>SUMIF(SIBC!$A$93:$A$108,'2020-2021'!DN$7,SIBC!D$93:D$108)</f>
        <v>114325</v>
      </c>
      <c r="DO39" s="74">
        <f>SUMIF(SIBC!$A$93:$A$108,'2020-2021'!DO$7,SIBC!E$93:E$108)</f>
        <v>114179</v>
      </c>
      <c r="DP39" s="74">
        <f>SUMIF(SIBC!$A$93:$A$108,'2020-2021'!DP$7,SIBC!F$93:F$108)</f>
        <v>147692</v>
      </c>
      <c r="DQ39" s="74">
        <f>SUMIF(SIBC!$A$93:$A$108,'2020-2021'!DQ$7,SIBC!G$93:G$108)</f>
        <v>133359</v>
      </c>
      <c r="DR39" s="74">
        <f>SUMIF(SIBC!$A$93:$A$108,'2020-2021'!DR$7,SIBC!H$93:H$108)</f>
        <v>142744</v>
      </c>
      <c r="DS39" s="74">
        <f>SUMIF(SIBC!$A$93:$A$108,'2020-2021'!DS$7,SIBC!I$93:I$108)</f>
        <v>154111</v>
      </c>
      <c r="DT39" s="74">
        <f>SUMIF(SIBC!$A$93:$A$108,'2020-2021'!DT$7,SIBC!J$93:J$108)</f>
        <v>159810</v>
      </c>
      <c r="DU39" s="74">
        <f>SUMIF(SIBC!$A$93:$A$108,'2020-2021'!DU$7,SIBC!K$93:K$108)</f>
        <v>161408</v>
      </c>
      <c r="DV39" s="74">
        <f>SUMIF(SIBC!$A$93:$A$108,'2020-2021'!DV$7,SIBC!L$93:L$108)</f>
        <v>154714</v>
      </c>
      <c r="DW39" s="74">
        <f>SUMIF(SIBC!$A$93:$A$108,'2020-2021'!DW$7,SIBC!M$93:M$108)</f>
        <v>159440</v>
      </c>
      <c r="DX39" s="74">
        <f>SUMIF(SIBC!$A$93:$A$108,'2020-2021'!DX$7,SIBC!N$93:N$108)</f>
        <v>155826</v>
      </c>
      <c r="DY39" s="74">
        <f>SUMIF(SIBC!$A$93:$A$108,'2020-2021'!DY$7,SIBC!O$93:O$108)</f>
        <v>158074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4714</v>
      </c>
      <c r="D40" s="73">
        <f ca="1">OFFSET(CZ40,0,14,1,1)</f>
        <v>3942</v>
      </c>
      <c r="E40" s="18">
        <f ca="1">SUM(D40-C40)</f>
        <v>-772</v>
      </c>
      <c r="F40" s="19">
        <f ca="1">IF(E40=0,0,IF(C40=0,1,E40/C40))</f>
        <v>-0.16376750106067034</v>
      </c>
      <c r="G40" s="18">
        <f>SUMIF($C$6:F$6,G$5,$C40:F40)</f>
        <v>4714</v>
      </c>
      <c r="H40" s="73">
        <f ca="1">SUMIF($C$6:G$6,H$5,$C40:G40)</f>
        <v>3942</v>
      </c>
      <c r="I40" s="18">
        <f ca="1">SUM(H40-G40)</f>
        <v>-772</v>
      </c>
      <c r="J40" s="19">
        <f ca="1">IF(I40=0,0,IF(G40=0,1,I40/G40))</f>
        <v>-0.16376750106067034</v>
      </c>
      <c r="K40" s="18">
        <f>+DA40</f>
        <v>4265</v>
      </c>
      <c r="L40" s="73">
        <f ca="1">OFFSET(DA40,0,14,1,1)</f>
        <v>3794</v>
      </c>
      <c r="M40" s="18">
        <f ca="1">SUM(L40-K40)</f>
        <v>-471</v>
      </c>
      <c r="N40" s="19">
        <f ca="1">IF(M40=0,0,IF(K40=0,1,M40/K40))</f>
        <v>-0.11043376318874561</v>
      </c>
      <c r="O40" s="18">
        <f>SUMIF($C$6:N$6,O$5,$C40:N40)</f>
        <v>8979</v>
      </c>
      <c r="P40" s="73">
        <f ca="1">SUMIF($C$6:O$6,P$5,$C40:O40)</f>
        <v>7736</v>
      </c>
      <c r="Q40" s="18">
        <f ca="1">SUM(P40-O40)</f>
        <v>-1243</v>
      </c>
      <c r="R40" s="19">
        <f ca="1">IF(Q40=0,0,IF(O40=0,1,Q40/O40))</f>
        <v>-0.13843412406726807</v>
      </c>
      <c r="S40" s="18">
        <f>+DB40</f>
        <v>3998</v>
      </c>
      <c r="T40" s="73">
        <f ca="1">OFFSET(DB40,0,14,1,1)</f>
        <v>4783</v>
      </c>
      <c r="U40" s="18">
        <f ca="1">SUM(T40-S40)</f>
        <v>785</v>
      </c>
      <c r="V40" s="19">
        <f ca="1">IF(U40=0,0,IF(S40=0,1,U40/S40))</f>
        <v>0.19634817408704353</v>
      </c>
      <c r="W40" s="18">
        <f>SUMIF($C$6:V$6,W$5,$C40:V40)</f>
        <v>12977</v>
      </c>
      <c r="X40" s="73">
        <f ca="1">SUMIF($C$6:W$6,X$5,$C40:W40)</f>
        <v>12519</v>
      </c>
      <c r="Y40" s="18">
        <f ca="1">SUM(X40-W40)</f>
        <v>-458</v>
      </c>
      <c r="Z40" s="19">
        <f ca="1">IF(Y40=0,0,IF(W40=0,1,Y40/W40))</f>
        <v>-3.5293211065731682E-2</v>
      </c>
      <c r="AA40" s="18">
        <f>+DC40</f>
        <v>3635</v>
      </c>
      <c r="AB40" s="73">
        <f ca="1">OFFSET(DC40,0,14,1,1)</f>
        <v>4569</v>
      </c>
      <c r="AC40" s="18">
        <f ca="1">SUM(AB40-AA40)</f>
        <v>934</v>
      </c>
      <c r="AD40" s="19">
        <f ca="1">IF(AC40=0,0,IF(AA40=0,1,AC40/AA40))</f>
        <v>0.25694635488308115</v>
      </c>
      <c r="AE40" s="18">
        <f>SUMIF($C$6:AD$6,AE$5,$C40:AD40)</f>
        <v>16612</v>
      </c>
      <c r="AF40" s="73">
        <f ca="1">SUMIF($C$6:AE$6,AF$5,$C40:AE40)</f>
        <v>17088</v>
      </c>
      <c r="AG40" s="18">
        <f ca="1">SUM(AF40-AE40)</f>
        <v>476</v>
      </c>
      <c r="AH40" s="19">
        <f ca="1">IF(AG40=0,0,IF(AE40=0,1,AG40/AE40))</f>
        <v>2.8653985071032988E-2</v>
      </c>
      <c r="AI40" s="18">
        <f>+DD40</f>
        <v>4831</v>
      </c>
      <c r="AJ40" s="73">
        <f ca="1">OFFSET(DD40,0,14,1,1)</f>
        <v>4941</v>
      </c>
      <c r="AK40" s="18">
        <f ca="1">SUM(AJ40-AI40)</f>
        <v>110</v>
      </c>
      <c r="AL40" s="19">
        <f ca="1">IF(AK40=0,0,IF(AI40=0,1,AK40/AI40))</f>
        <v>2.2769612916580417E-2</v>
      </c>
      <c r="AM40" s="18">
        <f>SUMIF($C$6:AL$6,AM$5,$C40:AL40)</f>
        <v>21443</v>
      </c>
      <c r="AN40" s="73">
        <f ca="1">SUMIF($C$6:AM$6,AN$5,$C40:AM40)</f>
        <v>22029</v>
      </c>
      <c r="AO40" s="18">
        <f ca="1">SUM(AN40-AM40)</f>
        <v>586</v>
      </c>
      <c r="AP40" s="19">
        <f ca="1">IF(AO40=0,0,IF(AM40=0,1,AO40/AM40))</f>
        <v>2.7328265634472788E-2</v>
      </c>
      <c r="AQ40" s="18">
        <f>+DE40</f>
        <v>5218</v>
      </c>
      <c r="AR40" s="73">
        <f ca="1">OFFSET(DE40,0,14,1,1)</f>
        <v>5461</v>
      </c>
      <c r="AS40" s="18">
        <f ca="1">SUM(AR40-AQ40)</f>
        <v>243</v>
      </c>
      <c r="AT40" s="19">
        <f ca="1">IF(AS40=0,0,IF(AQ40=0,1,AS40/AQ40))</f>
        <v>4.6569566883863552E-2</v>
      </c>
      <c r="AU40" s="18">
        <f>SUMIF($C$6:AT$6,AU$5,$C40:AT40)</f>
        <v>26661</v>
      </c>
      <c r="AV40" s="73">
        <f ca="1">SUMIF($C$6:AU$6,AV$5,$C40:AU40)</f>
        <v>27490</v>
      </c>
      <c r="AW40" s="18">
        <f ca="1">SUM(AV40-AU40)</f>
        <v>829</v>
      </c>
      <c r="AX40" s="19">
        <f ca="1">IF(AW40=0,0,IF(AU40=0,1,AW40/AU40))</f>
        <v>3.109410749784329E-2</v>
      </c>
      <c r="AY40" s="18">
        <f>+DF40</f>
        <v>4868</v>
      </c>
      <c r="AZ40" s="73">
        <f ca="1">OFFSET(DF40,0,14,1,1)</f>
        <v>5112</v>
      </c>
      <c r="BA40" s="18">
        <f ca="1">SUM(AZ40-AY40)</f>
        <v>244</v>
      </c>
      <c r="BB40" s="19">
        <f ca="1">IF(BA40=0,0,IF(AY40=0,1,BA40/AY40))</f>
        <v>5.012325390304026E-2</v>
      </c>
      <c r="BC40" s="18">
        <f>SUMIF($C$6:BB$6,BC$5,$C40:BB40)</f>
        <v>31529</v>
      </c>
      <c r="BD40" s="73">
        <f ca="1">SUMIF($C$6:BC$6,BD$5,$C40:BC40)</f>
        <v>32602</v>
      </c>
      <c r="BE40" s="18">
        <f ca="1">SUM(BD40-BC40)</f>
        <v>1073</v>
      </c>
      <c r="BF40" s="19">
        <f ca="1">IF(BE40=0,0,IF(BC40=0,1,BE40/BC40))</f>
        <v>3.4032160867772526E-2</v>
      </c>
      <c r="BG40" s="18">
        <f>+DG40</f>
        <v>5086</v>
      </c>
      <c r="BH40" s="73">
        <f ca="1">OFFSET(DG40,0,14,1,1)</f>
        <v>5534</v>
      </c>
      <c r="BI40" s="18">
        <f ca="1">SUM(BH40-BG40)</f>
        <v>448</v>
      </c>
      <c r="BJ40" s="19">
        <f ca="1">IF(BI40=0,0,IF(BG40=0,1,BI40/BG40))</f>
        <v>8.8084939048368074E-2</v>
      </c>
      <c r="BK40" s="18">
        <f>SUMIF($C$6:BJ$6,BK$5,$C40:BJ40)</f>
        <v>36615</v>
      </c>
      <c r="BL40" s="73">
        <f ca="1">SUMIF($C$6:BK$6,BL$5,$C40:BK40)</f>
        <v>38136</v>
      </c>
      <c r="BM40" s="18">
        <f ca="1">SUM(BL40-BK40)</f>
        <v>1521</v>
      </c>
      <c r="BN40" s="19">
        <f ca="1">IF(BM40=0,0,IF(BK40=0,1,BM40/BK40))</f>
        <v>4.1540352314625155E-2</v>
      </c>
      <c r="BO40" s="18">
        <f>+DH40</f>
        <v>5445</v>
      </c>
      <c r="BP40" s="73">
        <f ca="1">OFFSET(DH40,0,14,1,1)</f>
        <v>5722</v>
      </c>
      <c r="BQ40" s="18">
        <f ca="1">SUM(BP40-BO40)</f>
        <v>277</v>
      </c>
      <c r="BR40" s="19">
        <f ca="1">IF(BQ40=0,0,IF(BO40=0,1,BQ40/BO40))</f>
        <v>5.0872359963269054E-2</v>
      </c>
      <c r="BS40" s="18">
        <f>SUMIF($C$6:BR$6,BS$5,$C40:BR40)</f>
        <v>42060</v>
      </c>
      <c r="BT40" s="73">
        <f ca="1">SUMIF($C$6:BS$6,BT$5,$C40:BS40)</f>
        <v>43858</v>
      </c>
      <c r="BU40" s="18">
        <f ca="1">SUM(BT40-BS40)</f>
        <v>1798</v>
      </c>
      <c r="BV40" s="19">
        <f ca="1">IF(BU40=0,0,IF(BS40=0,1,BU40/BS40))</f>
        <v>4.2748454588682837E-2</v>
      </c>
      <c r="BW40" s="18">
        <f>+DI40</f>
        <v>5476</v>
      </c>
      <c r="BX40" s="73">
        <f ca="1">OFFSET(DI40,0,14,1,1)</f>
        <v>5795</v>
      </c>
      <c r="BY40" s="18">
        <f ca="1">SUM(BX40-BW40)</f>
        <v>319</v>
      </c>
      <c r="BZ40" s="19">
        <f ca="1">IF(BY40=0,0,IF(BW40=0,1,BY40/BW40))</f>
        <v>5.825420014609204E-2</v>
      </c>
      <c r="CA40" s="18">
        <f>SUMIF($C$6:BZ$6,CA$5,$C40:BZ40)</f>
        <v>47536</v>
      </c>
      <c r="CB40" s="73">
        <f ca="1">SUMIF($C$6:CA$6,CB$5,$C40:CA40)</f>
        <v>49653</v>
      </c>
      <c r="CC40" s="18">
        <f ca="1">SUM(CB40-CA40)</f>
        <v>2117</v>
      </c>
      <c r="CD40" s="19">
        <f ca="1">IF(CC40=0,0,IF(CA40=0,1,CC40/CA40))</f>
        <v>4.4534668461797378E-2</v>
      </c>
      <c r="CE40" s="18">
        <f>+DJ40</f>
        <v>5181</v>
      </c>
      <c r="CF40" s="73">
        <f ca="1">OFFSET(DJ40,0,14,1,1)</f>
        <v>5588</v>
      </c>
      <c r="CG40" s="18">
        <f ca="1">SUM(CF40-CE40)</f>
        <v>407</v>
      </c>
      <c r="CH40" s="19">
        <f ca="1">IF(CG40=0,0,IF(CE40=0,1,CG40/CE40))</f>
        <v>7.8556263269639062E-2</v>
      </c>
      <c r="CI40" s="18">
        <f>SUMIF($C$6:CH$6,CI$5,$C40:CH40)</f>
        <v>52717</v>
      </c>
      <c r="CJ40" s="73">
        <f ca="1">SUMIF($C$6:CI$6,CJ$5,$C40:CI40)</f>
        <v>55241</v>
      </c>
      <c r="CK40" s="18">
        <f ca="1">SUM(CJ40-CI40)</f>
        <v>2524</v>
      </c>
      <c r="CL40" s="19">
        <f ca="1">IF(CK40=0,0,IF(CI40=0,1,CK40/CI40))</f>
        <v>4.7878293529601455E-2</v>
      </c>
      <c r="CM40" s="18">
        <f>+DK40</f>
        <v>5218</v>
      </c>
      <c r="CN40" s="73">
        <f ca="1">OFFSET(DK40,0,14,1,1)</f>
        <v>4505</v>
      </c>
      <c r="CO40" s="18">
        <f ca="1">SUM(CN40-CM40)</f>
        <v>-713</v>
      </c>
      <c r="CP40" s="19">
        <f ca="1">IF(CO40=0,0,IF(CM40=0,1,CO40/CM40))</f>
        <v>-0.1366423917209659</v>
      </c>
      <c r="CQ40" s="18">
        <f>SUMIF($C$6:CP$6,CQ$5,$C40:CP40)</f>
        <v>57935</v>
      </c>
      <c r="CR40" s="73">
        <f ca="1">SUMIF($C$6:CQ$6,CR$5,$C40:CQ40)</f>
        <v>59746</v>
      </c>
      <c r="CS40" s="18">
        <f ca="1">SUM(CR40-CQ40)</f>
        <v>1811</v>
      </c>
      <c r="CT40" s="19">
        <f ca="1">IF(CS40=0,0,IF(CQ40=0,1,CS40/CQ40))</f>
        <v>3.1259169759212911E-2</v>
      </c>
      <c r="CW40" t="s">
        <v>16</v>
      </c>
      <c r="CX40" t="s">
        <v>7</v>
      </c>
      <c r="CY40" s="7"/>
      <c r="CZ40" s="74">
        <f>SUMIF(SIBC!$A$111:$A$126,'2020-2021'!CZ$7,SIBC!D$111:D$126)</f>
        <v>4714</v>
      </c>
      <c r="DA40" s="74">
        <f>SUMIF(SIBC!$A$111:$A$126,'2020-2021'!DA$7,SIBC!E$111:E$126)</f>
        <v>4265</v>
      </c>
      <c r="DB40" s="74">
        <f>SUMIF(SIBC!$A$111:$A$126,'2020-2021'!DB$7,SIBC!F$111:F$126)</f>
        <v>3998</v>
      </c>
      <c r="DC40" s="74">
        <f>SUMIF(SIBC!$A$111:$A$126,'2020-2021'!DC$7,SIBC!G$111:G$126)</f>
        <v>3635</v>
      </c>
      <c r="DD40" s="74">
        <f>SUMIF(SIBC!$A$111:$A$126,'2020-2021'!DD$7,SIBC!H$111:H$126)</f>
        <v>4831</v>
      </c>
      <c r="DE40" s="74">
        <f>SUMIF(SIBC!$A$111:$A$126,'2020-2021'!DE$7,SIBC!I$111:I$126)</f>
        <v>5218</v>
      </c>
      <c r="DF40" s="74">
        <f>SUMIF(SIBC!$A$111:$A$126,'2020-2021'!DF$7,SIBC!J$111:J$126)</f>
        <v>4868</v>
      </c>
      <c r="DG40" s="74">
        <f>SUMIF(SIBC!$A$111:$A$126,'2020-2021'!DG$7,SIBC!K$111:K$126)</f>
        <v>5086</v>
      </c>
      <c r="DH40" s="74">
        <f>SUMIF(SIBC!$A$111:$A$126,'2020-2021'!DH$7,SIBC!L$111:L$126)</f>
        <v>5445</v>
      </c>
      <c r="DI40" s="74">
        <f>SUMIF(SIBC!$A$111:$A$126,'2020-2021'!DI$7,SIBC!M$111:M$126)</f>
        <v>5476</v>
      </c>
      <c r="DJ40" s="74">
        <f>SUMIF(SIBC!$A$111:$A$126,'2020-2021'!DJ$7,SIBC!N$111:N$126)</f>
        <v>5181</v>
      </c>
      <c r="DK40" s="74">
        <f>SUMIF(SIBC!$A$111:$A$126,'2020-2021'!DK$7,SIBC!O$111:O$126)</f>
        <v>5218</v>
      </c>
      <c r="DN40" s="74">
        <f>SUMIF(SIBC!$A$111:$A$126,'2020-2021'!DN$7,SIBC!D$111:D$126)</f>
        <v>3942</v>
      </c>
      <c r="DO40" s="74">
        <f>SUMIF(SIBC!$A$111:$A$126,'2020-2021'!DO$7,SIBC!E$111:E$126)</f>
        <v>3794</v>
      </c>
      <c r="DP40" s="74">
        <f>SUMIF(SIBC!$A$111:$A$126,'2020-2021'!DP$7,SIBC!F$111:F$126)</f>
        <v>4783</v>
      </c>
      <c r="DQ40" s="74">
        <f>SUMIF(SIBC!$A$111:$A$126,'2020-2021'!DQ$7,SIBC!G$111:G$126)</f>
        <v>4569</v>
      </c>
      <c r="DR40" s="74">
        <f>SUMIF(SIBC!$A$111:$A$126,'2020-2021'!DR$7,SIBC!H$111:H$126)</f>
        <v>4941</v>
      </c>
      <c r="DS40" s="74">
        <f>SUMIF(SIBC!$A$111:$A$126,'2020-2021'!DS$7,SIBC!I$111:I$126)</f>
        <v>5461</v>
      </c>
      <c r="DT40" s="74">
        <f>SUMIF(SIBC!$A$111:$A$126,'2020-2021'!DT$7,SIBC!J$111:J$126)</f>
        <v>5112</v>
      </c>
      <c r="DU40" s="74">
        <f>SUMIF(SIBC!$A$111:$A$126,'2020-2021'!DU$7,SIBC!K$111:K$126)</f>
        <v>5534</v>
      </c>
      <c r="DV40" s="74">
        <f>SUMIF(SIBC!$A$111:$A$126,'2020-2021'!DV$7,SIBC!L$111:L$126)</f>
        <v>5722</v>
      </c>
      <c r="DW40" s="74">
        <f>SUMIF(SIBC!$A$111:$A$126,'2020-2021'!DW$7,SIBC!M$111:M$126)</f>
        <v>5795</v>
      </c>
      <c r="DX40" s="74">
        <f>SUMIF(SIBC!$A$111:$A$126,'2020-2021'!DX$7,SIBC!N$111:N$126)</f>
        <v>5588</v>
      </c>
      <c r="DY40" s="74">
        <f>SUMIF(SIBC!$A$111:$A$126,'2020-2021'!DY$7,SIBC!O$111:O$126)</f>
        <v>4505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SUMIF(SIBC!$A$129:$A$144,'2020-2021'!CZ$7,SIBC!D$129:D$144)</f>
        <v>0</v>
      </c>
      <c r="DA41" s="74">
        <f>SUMIF(SIBC!$A$129:$A$144,'2020-2021'!DA$7,SIBC!E$129:E$144)</f>
        <v>0</v>
      </c>
      <c r="DB41" s="74">
        <f>SUMIF(SIBC!$A$129:$A$144,'2020-2021'!DB$7,SIBC!F$129:F$144)</f>
        <v>0</v>
      </c>
      <c r="DC41" s="74">
        <f>SUMIF(SIBC!$A$129:$A$144,'2020-2021'!DC$7,SIBC!G$129:G$144)</f>
        <v>0</v>
      </c>
      <c r="DD41" s="74">
        <f>SUMIF(SIBC!$A$129:$A$144,'2020-2021'!DD$7,SIBC!H$129:H$144)</f>
        <v>0</v>
      </c>
      <c r="DE41" s="74">
        <f>SUMIF(SIBC!$A$129:$A$144,'2020-2021'!DE$7,SIBC!I$129:I$144)</f>
        <v>0</v>
      </c>
      <c r="DF41" s="74">
        <f>SUMIF(SIBC!$A$129:$A$144,'2020-2021'!DF$7,SIBC!J$129:J$144)</f>
        <v>0</v>
      </c>
      <c r="DG41" s="74">
        <f>SUMIF(SIBC!$A$129:$A$144,'2020-2021'!DG$7,SIBC!K$129:K$144)</f>
        <v>0</v>
      </c>
      <c r="DH41" s="74">
        <f>SUMIF(SIBC!$A$129:$A$144,'2020-2021'!DH$7,SIBC!L$129:L$144)</f>
        <v>0</v>
      </c>
      <c r="DI41" s="74">
        <f>SUMIF(SIBC!$A$129:$A$144,'2020-2021'!DI$7,SIBC!M$129:M$144)</f>
        <v>0</v>
      </c>
      <c r="DJ41" s="74">
        <f>SUMIF(SIBC!$A$129:$A$144,'2020-2021'!DJ$7,SIBC!N$129:N$144)</f>
        <v>0</v>
      </c>
      <c r="DK41" s="74">
        <f>SUMIF(SIBC!$A$129:$A$144,'2020-2021'!DK$7,SIBC!O$129:O$144)</f>
        <v>0</v>
      </c>
      <c r="DN41" s="74">
        <f>SUMIF(SIBC!$A$129:$A$144,'2020-2021'!DN$7,SIBC!D$129:D$144)</f>
        <v>0</v>
      </c>
      <c r="DO41" s="74">
        <f>SUMIF(SIBC!$A$129:$A$144,'2020-2021'!DO$7,SIBC!E$129:E$144)</f>
        <v>0</v>
      </c>
      <c r="DP41" s="74">
        <f>SUMIF(SIBC!$A$129:$A$144,'2020-2021'!DP$7,SIBC!F$129:F$144)</f>
        <v>0</v>
      </c>
      <c r="DQ41" s="74">
        <f>SUMIF(SIBC!$A$129:$A$144,'2020-2021'!DQ$7,SIBC!G$129:G$144)</f>
        <v>0</v>
      </c>
      <c r="DR41" s="74">
        <f>SUMIF(SIBC!$A$129:$A$144,'2020-2021'!DR$7,SIBC!H$129:H$144)</f>
        <v>0</v>
      </c>
      <c r="DS41" s="74">
        <f>SUMIF(SIBC!$A$129:$A$144,'2020-2021'!DS$7,SIBC!I$129:I$144)</f>
        <v>0</v>
      </c>
      <c r="DT41" s="74">
        <f>SUMIF(SIBC!$A$129:$A$144,'2020-2021'!DT$7,SIBC!J$129:J$144)</f>
        <v>0</v>
      </c>
      <c r="DU41" s="74">
        <f>SUMIF(SIBC!$A$129:$A$144,'2020-2021'!DU$7,SIBC!K$129:K$144)</f>
        <v>0</v>
      </c>
      <c r="DV41" s="74">
        <f>SUMIF(SIBC!$A$129:$A$144,'2020-2021'!DV$7,SIBC!L$129:L$144)</f>
        <v>0</v>
      </c>
      <c r="DW41" s="74">
        <f>SUMIF(SIBC!$A$129:$A$144,'2020-2021'!DW$7,SIBC!M$129:M$144)</f>
        <v>0</v>
      </c>
      <c r="DX41" s="74">
        <f>SUMIF(SIBC!$A$129:$A$144,'2020-2021'!DX$7,SIBC!N$129:N$144)</f>
        <v>0</v>
      </c>
      <c r="DY41" s="74">
        <f>SUMIF(SIBC!$A$129:$A$144,'2020-2021'!DY$7,SIBC!O$129:O$144)</f>
        <v>0</v>
      </c>
    </row>
    <row r="42" spans="1:130" s="7" customFormat="1">
      <c r="A42" s="75"/>
      <c r="B42" s="24" t="s">
        <v>9</v>
      </c>
      <c r="C42" s="12">
        <f>+SUM(C39:C41)</f>
        <v>190341</v>
      </c>
      <c r="D42" s="86">
        <f ca="1">+SUM(D39:D41)</f>
        <v>118267</v>
      </c>
      <c r="E42" s="12">
        <f ca="1">SUM(E39:E41)</f>
        <v>-72074</v>
      </c>
      <c r="F42" s="13">
        <f ca="1">IF(E42=0,0,IF(C42=0,1,E42/C42))</f>
        <v>-0.37865725198459604</v>
      </c>
      <c r="G42" s="12">
        <f>SUM(G39:G41)</f>
        <v>190341</v>
      </c>
      <c r="H42" s="86">
        <f ca="1">SUM(H39:H41)</f>
        <v>118267</v>
      </c>
      <c r="I42" s="12">
        <f ca="1">SUM(I39:I41)</f>
        <v>-72074</v>
      </c>
      <c r="J42" s="13">
        <f ca="1">IF(I42=0,0,IF(G42=0,1,I42/G42))</f>
        <v>-0.37865725198459604</v>
      </c>
      <c r="K42" s="12">
        <f>+SUM(K39:K41)</f>
        <v>180075</v>
      </c>
      <c r="L42" s="86">
        <f ca="1">+SUM(L39:L41)</f>
        <v>117973</v>
      </c>
      <c r="M42" s="12">
        <f ca="1">SUM(M39:M41)</f>
        <v>-62102</v>
      </c>
      <c r="N42" s="13">
        <f ca="1">IF(M42=0,0,IF(K42=0,1,M42/K42))</f>
        <v>-0.3448674163542968</v>
      </c>
      <c r="O42" s="12">
        <f>SUM(O39:O41)</f>
        <v>370416</v>
      </c>
      <c r="P42" s="86">
        <f ca="1">SUM(P39:P41)</f>
        <v>236240</v>
      </c>
      <c r="Q42" s="12">
        <f ca="1">SUM(Q39:Q41)</f>
        <v>-134176</v>
      </c>
      <c r="R42" s="13">
        <f ca="1">IF(Q42=0,0,IF(O42=0,1,Q42/O42))</f>
        <v>-0.36223057319338259</v>
      </c>
      <c r="S42" s="12">
        <f>+SUM(S39:S41)</f>
        <v>142057</v>
      </c>
      <c r="T42" s="86">
        <f ca="1">+SUM(T39:T41)</f>
        <v>152475</v>
      </c>
      <c r="U42" s="12">
        <f ca="1">SUM(U39:U41)</f>
        <v>10418</v>
      </c>
      <c r="V42" s="13">
        <f ca="1">IF(U42=0,0,IF(S42=0,1,U42/S42))</f>
        <v>7.3336759188213183E-2</v>
      </c>
      <c r="W42" s="12">
        <f>SUM(W39:W41)</f>
        <v>512473</v>
      </c>
      <c r="X42" s="86">
        <f ca="1">SUM(X39:X41)</f>
        <v>388715</v>
      </c>
      <c r="Y42" s="12">
        <f ca="1">SUM(Y39:Y41)</f>
        <v>-123758</v>
      </c>
      <c r="Z42" s="13">
        <f ca="1">IF(Y42=0,0,IF(W42=0,1,Y42/W42))</f>
        <v>-0.24149174688227476</v>
      </c>
      <c r="AA42" s="12">
        <f>+SUM(AA39:AA41)</f>
        <v>86572</v>
      </c>
      <c r="AB42" s="86">
        <f ca="1">+SUM(AB39:AB41)</f>
        <v>137928</v>
      </c>
      <c r="AC42" s="12">
        <f ca="1">SUM(AC39:AC41)</f>
        <v>51356</v>
      </c>
      <c r="AD42" s="13">
        <f ca="1">IF(AC42=0,0,IF(AA42=0,1,AC42/AA42))</f>
        <v>0.59321720648708587</v>
      </c>
      <c r="AE42" s="12">
        <f>SUM(AE39:AE41)</f>
        <v>599045</v>
      </c>
      <c r="AF42" s="86">
        <f ca="1">SUM(AF39:AF41)</f>
        <v>526643</v>
      </c>
      <c r="AG42" s="12">
        <f ca="1">SUM(AG39:AG41)</f>
        <v>-72402</v>
      </c>
      <c r="AH42" s="13">
        <f ca="1">IF(AG42=0,0,IF(AE42=0,1,AG42/AE42))</f>
        <v>-0.12086237260973716</v>
      </c>
      <c r="AI42" s="12">
        <f>+SUM(AI39:AI41)</f>
        <v>117033</v>
      </c>
      <c r="AJ42" s="86">
        <f ca="1">+SUM(AJ39:AJ41)</f>
        <v>147685</v>
      </c>
      <c r="AK42" s="12">
        <f ca="1">SUM(AK39:AK41)</f>
        <v>30652</v>
      </c>
      <c r="AL42" s="13">
        <f ca="1">IF(AK42=0,0,IF(AI42=0,1,AK42/AI42))</f>
        <v>0.26190903420402795</v>
      </c>
      <c r="AM42" s="12">
        <f>SUM(AM39:AM41)</f>
        <v>716078</v>
      </c>
      <c r="AN42" s="86">
        <f ca="1">SUM(AN39:AN41)</f>
        <v>674328</v>
      </c>
      <c r="AO42" s="12">
        <f ca="1">SUM(AO39:AO41)</f>
        <v>-41750</v>
      </c>
      <c r="AP42" s="13">
        <f ca="1">IF(AO42=0,0,IF(AM42=0,1,AO42/AM42))</f>
        <v>-5.8303704345057383E-2</v>
      </c>
      <c r="AQ42" s="12">
        <f>+SUM(AQ39:AQ41)</f>
        <v>136701</v>
      </c>
      <c r="AR42" s="86">
        <f ca="1">+SUM(AR39:AR41)</f>
        <v>159572</v>
      </c>
      <c r="AS42" s="12">
        <f ca="1">SUM(AS39:AS41)</f>
        <v>22871</v>
      </c>
      <c r="AT42" s="13">
        <f ca="1">IF(AS42=0,0,IF(AQ42=0,1,AS42/AQ42))</f>
        <v>0.16730674976774126</v>
      </c>
      <c r="AU42" s="12">
        <f>SUM(AU39:AU41)</f>
        <v>852779</v>
      </c>
      <c r="AV42" s="86">
        <f ca="1">SUM(AV39:AV41)</f>
        <v>833900</v>
      </c>
      <c r="AW42" s="12">
        <f ca="1">SUM(AW39:AW41)</f>
        <v>-18879</v>
      </c>
      <c r="AX42" s="13">
        <f ca="1">IF(AW42=0,0,IF(AU42=0,1,AW42/AU42))</f>
        <v>-2.2138209313315643E-2</v>
      </c>
      <c r="AY42" s="12">
        <f>+SUM(AY39:AY41)</f>
        <v>147787</v>
      </c>
      <c r="AZ42" s="86">
        <f ca="1">+SUM(AZ39:AZ41)</f>
        <v>164922</v>
      </c>
      <c r="BA42" s="12">
        <f ca="1">SUM(BA39:BA41)</f>
        <v>17135</v>
      </c>
      <c r="BB42" s="13">
        <f ca="1">IF(BA42=0,0,IF(AY42=0,1,BA42/AY42))</f>
        <v>0.11594389222326727</v>
      </c>
      <c r="BC42" s="12">
        <f>SUM(BC39:BC41)</f>
        <v>1000566</v>
      </c>
      <c r="BD42" s="86">
        <f ca="1">SUM(BD39:BD41)</f>
        <v>998822</v>
      </c>
      <c r="BE42" s="12">
        <f ca="1">SUM(BE39:BE41)</f>
        <v>-1744</v>
      </c>
      <c r="BF42" s="13">
        <f ca="1">IF(BE42=0,0,IF(BC42=0,1,BE42/BC42))</f>
        <v>-1.7430134543848183E-3</v>
      </c>
      <c r="BG42" s="12">
        <f>+SUM(BG39:BG41)</f>
        <v>150708</v>
      </c>
      <c r="BH42" s="86">
        <f ca="1">+SUM(BH39:BH41)</f>
        <v>166942</v>
      </c>
      <c r="BI42" s="12">
        <f ca="1">SUM(BI39:BI41)</f>
        <v>16234</v>
      </c>
      <c r="BJ42" s="13">
        <f ca="1">IF(BI42=0,0,IF(BG42=0,1,BI42/BG42))</f>
        <v>0.10771823658996205</v>
      </c>
      <c r="BK42" s="12">
        <f>SUM(BK39:BK41)</f>
        <v>1151274</v>
      </c>
      <c r="BL42" s="86">
        <f ca="1">SUM(BL39:BL41)</f>
        <v>1165764</v>
      </c>
      <c r="BM42" s="12">
        <f ca="1">SUM(BM39:BM41)</f>
        <v>14490</v>
      </c>
      <c r="BN42" s="13">
        <f ca="1">IF(BM42=0,0,IF(BK42=0,1,BM42/BK42))</f>
        <v>1.2586056837903054E-2</v>
      </c>
      <c r="BO42" s="12">
        <f>+SUM(BO39:BO41)</f>
        <v>153776</v>
      </c>
      <c r="BP42" s="86">
        <f ca="1">+SUM(BP39:BP41)</f>
        <v>160436</v>
      </c>
      <c r="BQ42" s="12">
        <f ca="1">SUM(BQ39:BQ41)</f>
        <v>6660</v>
      </c>
      <c r="BR42" s="13">
        <f ca="1">IF(BQ42=0,0,IF(BO42=0,1,BQ42/BO42))</f>
        <v>4.3309749245656018E-2</v>
      </c>
      <c r="BS42" s="12">
        <f>SUM(BS39:BS41)</f>
        <v>1305050</v>
      </c>
      <c r="BT42" s="86">
        <f ca="1">SUM(BT39:BT41)</f>
        <v>1326200</v>
      </c>
      <c r="BU42" s="12">
        <f ca="1">SUM(BU39:BU41)</f>
        <v>21150</v>
      </c>
      <c r="BV42" s="13">
        <f ca="1">IF(BU42=0,0,IF(BS42=0,1,BU42/BS42))</f>
        <v>1.6206275621623693E-2</v>
      </c>
      <c r="BW42" s="12">
        <f>+SUM(BW39:BW41)</f>
        <v>159058</v>
      </c>
      <c r="BX42" s="86">
        <f ca="1">+SUM(BX39:BX41)</f>
        <v>165235</v>
      </c>
      <c r="BY42" s="12">
        <f ca="1">SUM(BY39:BY41)</f>
        <v>6177</v>
      </c>
      <c r="BZ42" s="13">
        <f ca="1">IF(BY42=0,0,IF(BW42=0,1,BY42/BW42))</f>
        <v>3.8834890417332041E-2</v>
      </c>
      <c r="CA42" s="12">
        <f>SUM(CA39:CA41)</f>
        <v>1464108</v>
      </c>
      <c r="CB42" s="86">
        <f ca="1">SUM(CB39:CB41)</f>
        <v>1491435</v>
      </c>
      <c r="CC42" s="12">
        <f ca="1">SUM(CC39:CC41)</f>
        <v>27327</v>
      </c>
      <c r="CD42" s="13">
        <f ca="1">IF(CC42=0,0,IF(CA42=0,1,CC42/CA42))</f>
        <v>1.8664606709341114E-2</v>
      </c>
      <c r="CE42" s="12">
        <f>+SUM(CE39:CE41)</f>
        <v>143465</v>
      </c>
      <c r="CF42" s="86">
        <f ca="1">+SUM(CF39:CF41)</f>
        <v>161414</v>
      </c>
      <c r="CG42" s="12">
        <f ca="1">SUM(CG39:CG41)</f>
        <v>17949</v>
      </c>
      <c r="CH42" s="13">
        <f ca="1">IF(CG42=0,0,IF(CE42=0,1,CG42/CE42))</f>
        <v>0.12511065416652145</v>
      </c>
      <c r="CI42" s="12">
        <f>SUM(CI39:CI41)</f>
        <v>1607573</v>
      </c>
      <c r="CJ42" s="86">
        <f ca="1">SUM(CJ39:CJ41)</f>
        <v>1652849</v>
      </c>
      <c r="CK42" s="12">
        <f ca="1">SUM(CK39:CK41)</f>
        <v>45276</v>
      </c>
      <c r="CL42" s="13">
        <f ca="1">IF(CK42=0,0,IF(CI42=0,1,CK42/CI42))</f>
        <v>2.8164195342917555E-2</v>
      </c>
      <c r="CM42" s="12">
        <f>+SUM(CM39:CM41)</f>
        <v>147618</v>
      </c>
      <c r="CN42" s="86">
        <f ca="1">+SUM(CN39:CN41)</f>
        <v>162579</v>
      </c>
      <c r="CO42" s="12">
        <f ca="1">SUM(CO39:CO41)</f>
        <v>14961</v>
      </c>
      <c r="CP42" s="13">
        <f ca="1">IF(CO42=0,0,IF(CM42=0,1,CO42/CM42))</f>
        <v>0.10134942893143113</v>
      </c>
      <c r="CQ42" s="12">
        <f>SUM(CQ39:CQ41)</f>
        <v>1755191</v>
      </c>
      <c r="CR42" s="86">
        <f ca="1">SUM(CR39:CR41)</f>
        <v>1815428</v>
      </c>
      <c r="CS42" s="12">
        <f ca="1">SUM(CS39:CS41)</f>
        <v>60237</v>
      </c>
      <c r="CT42" s="13">
        <f ca="1">IF(CS42=0,0,IF(CQ42=0,1,CS42/CQ42))</f>
        <v>3.4319341883589878E-2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80920</v>
      </c>
      <c r="D44" s="73">
        <f ca="1">OFFSET(CZ44,0,14,1,1)</f>
        <v>30087</v>
      </c>
      <c r="E44" s="18">
        <f ca="1">SUM(D44-C44)</f>
        <v>-50833</v>
      </c>
      <c r="F44" s="19">
        <f ca="1">IF(E44=0,0,IF(C44=0,1,E44/C44))</f>
        <v>-0.62818833415719233</v>
      </c>
      <c r="G44" s="18">
        <f>SUMIF($C$6:F$6,G$5,$C44:F44)</f>
        <v>80920</v>
      </c>
      <c r="H44" s="73">
        <f ca="1">SUMIF($C$6:G$6,H$5,$C44:G44)</f>
        <v>30087</v>
      </c>
      <c r="I44" s="18">
        <f ca="1">SUM(H44-G44)</f>
        <v>-50833</v>
      </c>
      <c r="J44" s="19">
        <f ca="1">IF(I44=0,0,IF(G44=0,1,I44/G44))</f>
        <v>-0.62818833415719233</v>
      </c>
      <c r="K44" s="18">
        <f>+DA44</f>
        <v>79791</v>
      </c>
      <c r="L44" s="73">
        <f ca="1">OFFSET(DA44,0,14,1,1)</f>
        <v>26032</v>
      </c>
      <c r="M44" s="18">
        <f ca="1">SUM(L44-K44)</f>
        <v>-53759</v>
      </c>
      <c r="N44" s="19">
        <f ca="1">IF(M44=0,0,IF(K44=0,1,M44/K44))</f>
        <v>-0.67374766577684198</v>
      </c>
      <c r="O44" s="18">
        <f>SUMIF($C$6:N$6,O$5,$C44:N44)</f>
        <v>160711</v>
      </c>
      <c r="P44" s="73">
        <f ca="1">SUMIF($C$6:O$6,P$5,$C44:O44)</f>
        <v>56119</v>
      </c>
      <c r="Q44" s="18">
        <f ca="1">SUM(P44-O44)</f>
        <v>-104592</v>
      </c>
      <c r="R44" s="19">
        <f ca="1">IF(Q44=0,0,IF(O44=0,1,Q44/O44))</f>
        <v>-0.65080797207409569</v>
      </c>
      <c r="S44" s="18">
        <f>+DB44</f>
        <v>84515</v>
      </c>
      <c r="T44" s="73">
        <f ca="1">OFFSET(DB44,0,14,1,1)</f>
        <v>32972</v>
      </c>
      <c r="U44" s="18">
        <f ca="1">SUM(T44-S44)</f>
        <v>-51543</v>
      </c>
      <c r="V44" s="19">
        <f ca="1">IF(U44=0,0,IF(S44=0,1,U44/S44))</f>
        <v>-0.60986807075667038</v>
      </c>
      <c r="W44" s="18">
        <f>SUMIF($C$6:V$6,W$5,$C44:V44)</f>
        <v>245226</v>
      </c>
      <c r="X44" s="73">
        <f ca="1">SUMIF($C$6:W$6,X$5,$C44:W44)</f>
        <v>89091</v>
      </c>
      <c r="Y44" s="18">
        <f ca="1">SUM(X44-W44)</f>
        <v>-156135</v>
      </c>
      <c r="Z44" s="19">
        <f ca="1">IF(Y44=0,0,IF(W44=0,1,Y44/W44))</f>
        <v>-0.63669839250324189</v>
      </c>
      <c r="AA44" s="18">
        <f>+DC44</f>
        <v>28207</v>
      </c>
      <c r="AB44" s="73">
        <f ca="1">OFFSET(DC44,0,14,1,1)</f>
        <v>38046</v>
      </c>
      <c r="AC44" s="18">
        <f ca="1">SUM(AB44-AA44)</f>
        <v>9839</v>
      </c>
      <c r="AD44" s="19">
        <f ca="1">IF(AC44=0,0,IF(AA44=0,1,AC44/AA44))</f>
        <v>0.34881412415357888</v>
      </c>
      <c r="AE44" s="18">
        <f>SUMIF($C$6:AD$6,AE$5,$C44:AD44)</f>
        <v>273433</v>
      </c>
      <c r="AF44" s="73">
        <f ca="1">SUMIF($C$6:AE$6,AF$5,$C44:AE44)</f>
        <v>127137</v>
      </c>
      <c r="AG44" s="18">
        <f ca="1">SUM(AF44-AE44)</f>
        <v>-146296</v>
      </c>
      <c r="AH44" s="19">
        <f ca="1">IF(AG44=0,0,IF(AE44=0,1,AG44/AE44))</f>
        <v>-0.53503417656244856</v>
      </c>
      <c r="AI44" s="18">
        <f>+DD44</f>
        <v>42957</v>
      </c>
      <c r="AJ44" s="73">
        <f ca="1">OFFSET(DD44,0,14,1,1)</f>
        <v>54050</v>
      </c>
      <c r="AK44" s="18">
        <f ca="1">SUM(AJ44-AI44)</f>
        <v>11093</v>
      </c>
      <c r="AL44" s="19">
        <f ca="1">IF(AK44=0,0,IF(AI44=0,1,AK44/AI44))</f>
        <v>0.25823497916521171</v>
      </c>
      <c r="AM44" s="18">
        <f>SUMIF($C$6:AL$6,AM$5,$C44:AL44)</f>
        <v>316390</v>
      </c>
      <c r="AN44" s="73">
        <f ca="1">SUMIF($C$6:AM$6,AN$5,$C44:AM44)</f>
        <v>181187</v>
      </c>
      <c r="AO44" s="18">
        <f ca="1">SUM(AN44-AM44)</f>
        <v>-135203</v>
      </c>
      <c r="AP44" s="19">
        <f ca="1">IF(AO44=0,0,IF(AM44=0,1,AO44/AM44))</f>
        <v>-0.42733019374822212</v>
      </c>
      <c r="AQ44" s="18">
        <f>+DE44</f>
        <v>59808</v>
      </c>
      <c r="AR44" s="73">
        <f ca="1">OFFSET(DE44,0,14,1,1)</f>
        <v>67505</v>
      </c>
      <c r="AS44" s="18">
        <f ca="1">SUM(AR44-AQ44)</f>
        <v>7697</v>
      </c>
      <c r="AT44" s="19">
        <f ca="1">IF(AS44=0,0,IF(AQ44=0,1,AS44/AQ44))</f>
        <v>0.12869515783841626</v>
      </c>
      <c r="AU44" s="18">
        <f>SUMIF($C$6:AT$6,AU$5,$C44:AT44)</f>
        <v>376198</v>
      </c>
      <c r="AV44" s="73">
        <f ca="1">SUMIF($C$6:AU$6,AV$5,$C44:AU44)</f>
        <v>248692</v>
      </c>
      <c r="AW44" s="18">
        <f ca="1">SUM(AV44-AU44)</f>
        <v>-127506</v>
      </c>
      <c r="AX44" s="19">
        <f ca="1">IF(AW44=0,0,IF(AU44=0,1,AW44/AU44))</f>
        <v>-0.3389332213355733</v>
      </c>
      <c r="AY44" s="18">
        <f>+DF44</f>
        <v>78511</v>
      </c>
      <c r="AZ44" s="73">
        <f ca="1">OFFSET(DF44,0,14,1,1)</f>
        <v>90666</v>
      </c>
      <c r="BA44" s="18">
        <f ca="1">SUM(AZ44-AY44)</f>
        <v>12155</v>
      </c>
      <c r="BB44" s="19">
        <f ca="1">IF(BA44=0,0,IF(AY44=0,1,BA44/AY44))</f>
        <v>0.15481906993924419</v>
      </c>
      <c r="BC44" s="18">
        <f>SUMIF($C$6:BB$6,BC$5,$C44:BB44)</f>
        <v>454709</v>
      </c>
      <c r="BD44" s="73">
        <f ca="1">SUMIF($C$6:BC$6,BD$5,$C44:BC44)</f>
        <v>339358</v>
      </c>
      <c r="BE44" s="18">
        <f ca="1">SUM(BD44-BC44)</f>
        <v>-115351</v>
      </c>
      <c r="BF44" s="19">
        <f ca="1">IF(BE44=0,0,IF(BC44=0,1,BE44/BC44))</f>
        <v>-0.25368092560296807</v>
      </c>
      <c r="BG44" s="18">
        <f>+DG44</f>
        <v>79164</v>
      </c>
      <c r="BH44" s="73">
        <f ca="1">OFFSET(DG44,0,14,1,1)</f>
        <v>99895</v>
      </c>
      <c r="BI44" s="18">
        <f ca="1">SUM(BH44-BG44)</f>
        <v>20731</v>
      </c>
      <c r="BJ44" s="19">
        <f ca="1">IF(BI44=0,0,IF(BG44=0,1,BI44/BG44))</f>
        <v>0.26187408417967761</v>
      </c>
      <c r="BK44" s="18">
        <f>SUMIF($C$6:BJ$6,BK$5,$C44:BJ44)</f>
        <v>533873</v>
      </c>
      <c r="BL44" s="73">
        <f ca="1">SUMIF($C$6:BK$6,BL$5,$C44:BK44)</f>
        <v>439253</v>
      </c>
      <c r="BM44" s="18">
        <f ca="1">SUM(BL44-BK44)</f>
        <v>-94620</v>
      </c>
      <c r="BN44" s="19">
        <f ca="1">IF(BM44=0,0,IF(BK44=0,1,BM44/BK44))</f>
        <v>-0.17723316219400495</v>
      </c>
      <c r="BO44" s="18">
        <f>+DH44</f>
        <v>61706</v>
      </c>
      <c r="BP44" s="73">
        <f ca="1">OFFSET(DH44,0,14,1,1)</f>
        <v>75674</v>
      </c>
      <c r="BQ44" s="18">
        <f ca="1">SUM(BP44-BO44)</f>
        <v>13968</v>
      </c>
      <c r="BR44" s="19">
        <f ca="1">IF(BQ44=0,0,IF(BO44=0,1,BQ44/BO44))</f>
        <v>0.22636372475934269</v>
      </c>
      <c r="BS44" s="18">
        <f>SUMIF($C$6:BR$6,BS$5,$C44:BR44)</f>
        <v>595579</v>
      </c>
      <c r="BT44" s="73">
        <f ca="1">SUMIF($C$6:BS$6,BT$5,$C44:BS44)</f>
        <v>514927</v>
      </c>
      <c r="BU44" s="18">
        <f ca="1">SUM(BT44-BS44)</f>
        <v>-80652</v>
      </c>
      <c r="BV44" s="19">
        <f ca="1">IF(BU44=0,0,IF(BS44=0,1,BU44/BS44))</f>
        <v>-0.13541780351557056</v>
      </c>
      <c r="BW44" s="18">
        <f>+DI44</f>
        <v>46403</v>
      </c>
      <c r="BX44" s="73">
        <f ca="1">OFFSET(DI44,0,14,1,1)</f>
        <v>59084</v>
      </c>
      <c r="BY44" s="18">
        <f ca="1">SUM(BX44-BW44)</f>
        <v>12681</v>
      </c>
      <c r="BZ44" s="19">
        <f ca="1">IF(BY44=0,0,IF(BW44=0,1,BY44/BW44))</f>
        <v>0.27327974484408335</v>
      </c>
      <c r="CA44" s="18">
        <f>SUMIF($C$6:BZ$6,CA$5,$C44:BZ44)</f>
        <v>641982</v>
      </c>
      <c r="CB44" s="73">
        <f ca="1">SUMIF($C$6:CA$6,CB$5,$C44:CA44)</f>
        <v>574011</v>
      </c>
      <c r="CC44" s="18">
        <f ca="1">SUM(CB44-CA44)</f>
        <v>-67971</v>
      </c>
      <c r="CD44" s="19">
        <f ca="1">IF(CC44=0,0,IF(CA44=0,1,CC44/CA44))</f>
        <v>-0.10587680028412011</v>
      </c>
      <c r="CE44" s="18">
        <f>+DJ44</f>
        <v>32667</v>
      </c>
      <c r="CF44" s="73">
        <f ca="1">OFFSET(DJ44,0,14,1,1)</f>
        <v>56914</v>
      </c>
      <c r="CG44" s="18">
        <f ca="1">SUM(CF44-CE44)</f>
        <v>24247</v>
      </c>
      <c r="CH44" s="19">
        <f ca="1">IF(CG44=0,0,IF(CE44=0,1,CG44/CE44))</f>
        <v>0.74224752808644812</v>
      </c>
      <c r="CI44" s="18">
        <f>SUMIF($C$6:CH$6,CI$5,$C44:CH44)</f>
        <v>674649</v>
      </c>
      <c r="CJ44" s="73">
        <f ca="1">SUMIF($C$6:CI$6,CJ$5,$C44:CI44)</f>
        <v>630925</v>
      </c>
      <c r="CK44" s="18">
        <f ca="1">SUM(CJ44-CI44)</f>
        <v>-43724</v>
      </c>
      <c r="CL44" s="19">
        <f ca="1">IF(CK44=0,0,IF(CI44=0,1,CK44/CI44))</f>
        <v>-6.4809997494993693E-2</v>
      </c>
      <c r="CM44" s="18">
        <f>+DK44</f>
        <v>30713</v>
      </c>
      <c r="CN44" s="73">
        <f ca="1">OFFSET(DK44,0,14,1,1)</f>
        <v>57439</v>
      </c>
      <c r="CO44" s="18">
        <f ca="1">SUM(CN44-CM44)</f>
        <v>26726</v>
      </c>
      <c r="CP44" s="19">
        <f ca="1">IF(CO44=0,0,IF(CM44=0,1,CO44/CM44))</f>
        <v>0.8701852635691727</v>
      </c>
      <c r="CQ44" s="18">
        <f>SUMIF($C$6:CP$6,CQ$5,$C44:CP44)</f>
        <v>705362</v>
      </c>
      <c r="CR44" s="73">
        <f ca="1">SUMIF($C$6:CQ$6,CR$5,$C44:CQ44)</f>
        <v>688364</v>
      </c>
      <c r="CS44" s="18">
        <f ca="1">SUM(CR44-CQ44)</f>
        <v>-16998</v>
      </c>
      <c r="CT44" s="19">
        <f ca="1">IF(CS44=0,0,IF(CQ44=0,1,CS44/CQ44))</f>
        <v>-2.4098264437267671E-2</v>
      </c>
      <c r="CW44" t="s">
        <v>17</v>
      </c>
      <c r="CX44" t="s">
        <v>6</v>
      </c>
      <c r="CZ44" s="74">
        <f>SUMIF(TIBA!$A$93:$A$108,'2020-2021'!CZ$7,TIBA!D$93:D$108)</f>
        <v>80920</v>
      </c>
      <c r="DA44" s="74">
        <f>SUMIF(TIBA!$A$93:$A$108,'2020-2021'!DA$7,TIBA!E$93:E$108)</f>
        <v>79791</v>
      </c>
      <c r="DB44" s="74">
        <f>SUMIF(TIBA!$A$93:$A$108,'2020-2021'!DB$7,TIBA!F$93:F$108)</f>
        <v>84515</v>
      </c>
      <c r="DC44" s="74">
        <f>SUMIF(TIBA!$A$93:$A$108,'2020-2021'!DC$7,TIBA!G$93:G$108)</f>
        <v>28207</v>
      </c>
      <c r="DD44" s="74">
        <f>SUMIF(TIBA!$A$93:$A$108,'2020-2021'!DD$7,TIBA!H$93:H$108)</f>
        <v>42957</v>
      </c>
      <c r="DE44" s="74">
        <f>SUMIF(TIBA!$A$93:$A$108,'2020-2021'!DE$7,TIBA!I$93:I$108)</f>
        <v>59808</v>
      </c>
      <c r="DF44" s="74">
        <f>SUMIF(TIBA!$A$93:$A$108,'2020-2021'!DF$7,TIBA!J$93:J$108)</f>
        <v>78511</v>
      </c>
      <c r="DG44" s="74">
        <f>SUMIF(TIBA!$A$93:$A$108,'2020-2021'!DG$7,TIBA!K$93:K$108)</f>
        <v>79164</v>
      </c>
      <c r="DH44" s="74">
        <f>SUMIF(TIBA!$A$93:$A$108,'2020-2021'!DH$7,TIBA!L$93:L$108)</f>
        <v>61706</v>
      </c>
      <c r="DI44" s="74">
        <f>SUMIF(TIBA!$A$93:$A$108,'2020-2021'!DI$7,TIBA!M$93:M$108)</f>
        <v>46403</v>
      </c>
      <c r="DJ44" s="74">
        <f>SUMIF(TIBA!$A$93:$A$108,'2020-2021'!DJ$7,TIBA!N$93:N$108)</f>
        <v>32667</v>
      </c>
      <c r="DK44" s="74">
        <f>SUMIF(TIBA!$A$93:$A$108,'2020-2021'!DK$7,TIBA!O$93:O$108)</f>
        <v>30713</v>
      </c>
      <c r="DN44" s="74">
        <f>SUMIF(TIBA!$A$93:$A$108,'2020-2021'!DN$7,TIBA!D$93:D$108)</f>
        <v>30087</v>
      </c>
      <c r="DO44" s="74">
        <f>SUMIF(TIBA!$A$93:$A$108,'2020-2021'!DO$7,TIBA!E$93:E$108)</f>
        <v>26032</v>
      </c>
      <c r="DP44" s="74">
        <f>SUMIF(TIBA!$A$93:$A$108,'2020-2021'!DP$7,TIBA!F$93:F$108)</f>
        <v>32972</v>
      </c>
      <c r="DQ44" s="74">
        <f>SUMIF(TIBA!$A$93:$A$108,'2020-2021'!DQ$7,TIBA!G$93:G$108)</f>
        <v>38046</v>
      </c>
      <c r="DR44" s="74">
        <f>SUMIF(TIBA!$A$93:$A$108,'2020-2021'!DR$7,TIBA!H$93:H$108)</f>
        <v>54050</v>
      </c>
      <c r="DS44" s="74">
        <f>SUMIF(TIBA!$A$93:$A$108,'2020-2021'!DS$7,TIBA!I$93:I$108)</f>
        <v>67505</v>
      </c>
      <c r="DT44" s="74">
        <f>SUMIF(TIBA!$A$93:$A$108,'2020-2021'!DT$7,TIBA!J$93:J$108)</f>
        <v>90666</v>
      </c>
      <c r="DU44" s="74">
        <f>SUMIF(TIBA!$A$93:$A$108,'2020-2021'!DU$7,TIBA!K$93:K$108)</f>
        <v>99895</v>
      </c>
      <c r="DV44" s="74">
        <f>SUMIF(TIBA!$A$93:$A$108,'2020-2021'!DV$7,TIBA!L$93:L$108)</f>
        <v>75674</v>
      </c>
      <c r="DW44" s="74">
        <f>SUMIF(TIBA!$A$93:$A$108,'2020-2021'!DW$7,TIBA!M$93:M$108)</f>
        <v>59084</v>
      </c>
      <c r="DX44" s="74">
        <f>SUMIF(TIBA!$A$93:$A$108,'2020-2021'!DX$7,TIBA!N$93:N$108)</f>
        <v>56914</v>
      </c>
      <c r="DY44" s="74">
        <f>SUMIF(TIBA!$A$93:$A$108,'2020-2021'!DY$7,TIBA!O$93:O$108)</f>
        <v>57439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31574</v>
      </c>
      <c r="D45" s="73">
        <f ca="1">OFFSET(CZ45,0,14,1,1)</f>
        <v>30884</v>
      </c>
      <c r="E45" s="18">
        <f ca="1">SUM(D45-C45)</f>
        <v>-690</v>
      </c>
      <c r="F45" s="19">
        <f ca="1">IF(E45=0,0,IF(C45=0,1,E45/C45))</f>
        <v>-2.1853423703046812E-2</v>
      </c>
      <c r="G45" s="18">
        <f>SUMIF($C$6:F$6,G$5,$C45:F45)</f>
        <v>31574</v>
      </c>
      <c r="H45" s="73">
        <f ca="1">SUMIF($C$6:G$6,H$5,$C45:G45)</f>
        <v>30884</v>
      </c>
      <c r="I45" s="18">
        <f ca="1">SUM(H45-G45)</f>
        <v>-690</v>
      </c>
      <c r="J45" s="19">
        <f ca="1">IF(I45=0,0,IF(G45=0,1,I45/G45))</f>
        <v>-2.1853423703046812E-2</v>
      </c>
      <c r="K45" s="18">
        <f>+DA45</f>
        <v>29530</v>
      </c>
      <c r="L45" s="73">
        <f ca="1">OFFSET(DA45,0,14,1,1)</f>
        <v>28964</v>
      </c>
      <c r="M45" s="18">
        <f ca="1">SUM(L45-K45)</f>
        <v>-566</v>
      </c>
      <c r="N45" s="19">
        <f ca="1">IF(M45=0,0,IF(K45=0,1,M45/K45))</f>
        <v>-1.9166948865560446E-2</v>
      </c>
      <c r="O45" s="18">
        <f>SUMIF($C$6:N$6,O$5,$C45:N45)</f>
        <v>61104</v>
      </c>
      <c r="P45" s="73">
        <f ca="1">SUMIF($C$6:O$6,P$5,$C45:O45)</f>
        <v>59848</v>
      </c>
      <c r="Q45" s="18">
        <f ca="1">SUM(P45-O45)</f>
        <v>-1256</v>
      </c>
      <c r="R45" s="19">
        <f ca="1">IF(Q45=0,0,IF(O45=0,1,Q45/O45))</f>
        <v>-2.0555119141136422E-2</v>
      </c>
      <c r="S45" s="18">
        <f>+DB45</f>
        <v>33771</v>
      </c>
      <c r="T45" s="73">
        <f ca="1">OFFSET(DB45,0,14,1,1)</f>
        <v>35735</v>
      </c>
      <c r="U45" s="18">
        <f ca="1">SUM(T45-S45)</f>
        <v>1964</v>
      </c>
      <c r="V45" s="19">
        <f ca="1">IF(U45=0,0,IF(S45=0,1,U45/S45))</f>
        <v>5.8156406384175775E-2</v>
      </c>
      <c r="W45" s="18">
        <f>SUMIF($C$6:V$6,W$5,$C45:V45)</f>
        <v>94875</v>
      </c>
      <c r="X45" s="73">
        <f ca="1">SUMIF($C$6:W$6,X$5,$C45:W45)</f>
        <v>95583</v>
      </c>
      <c r="Y45" s="18">
        <f ca="1">SUM(X45-W45)</f>
        <v>708</v>
      </c>
      <c r="Z45" s="19">
        <f ca="1">IF(Y45=0,0,IF(W45=0,1,Y45/W45))</f>
        <v>7.4624505928853752E-3</v>
      </c>
      <c r="AA45" s="18">
        <f>+DC45</f>
        <v>25051</v>
      </c>
      <c r="AB45" s="73">
        <f ca="1">OFFSET(DC45,0,14,1,1)</f>
        <v>33961</v>
      </c>
      <c r="AC45" s="18">
        <f ca="1">SUM(AB45-AA45)</f>
        <v>8910</v>
      </c>
      <c r="AD45" s="19">
        <f ca="1">IF(AC45=0,0,IF(AA45=0,1,AC45/AA45))</f>
        <v>0.35567442417468365</v>
      </c>
      <c r="AE45" s="18">
        <f>SUMIF($C$6:AD$6,AE$5,$C45:AD45)</f>
        <v>119926</v>
      </c>
      <c r="AF45" s="73">
        <f ca="1">SUMIF($C$6:AE$6,AF$5,$C45:AE45)</f>
        <v>129544</v>
      </c>
      <c r="AG45" s="18">
        <f ca="1">SUM(AF45-AE45)</f>
        <v>9618</v>
      </c>
      <c r="AH45" s="19">
        <f ca="1">IF(AG45=0,0,IF(AE45=0,1,AG45/AE45))</f>
        <v>8.0199456331404365E-2</v>
      </c>
      <c r="AI45" s="18">
        <f>+DD45</f>
        <v>25393</v>
      </c>
      <c r="AJ45" s="73">
        <f ca="1">OFFSET(DD45,0,14,1,1)</f>
        <v>34151</v>
      </c>
      <c r="AK45" s="18">
        <f ca="1">SUM(AJ45-AI45)</f>
        <v>8758</v>
      </c>
      <c r="AL45" s="19">
        <f ca="1">IF(AK45=0,0,IF(AI45=0,1,AK45/AI45))</f>
        <v>0.34489820029141888</v>
      </c>
      <c r="AM45" s="18">
        <f>SUMIF($C$6:AL$6,AM$5,$C45:AL45)</f>
        <v>145319</v>
      </c>
      <c r="AN45" s="73">
        <f ca="1">SUMIF($C$6:AM$6,AN$5,$C45:AM45)</f>
        <v>163695</v>
      </c>
      <c r="AO45" s="18">
        <f ca="1">SUM(AN45-AM45)</f>
        <v>18376</v>
      </c>
      <c r="AP45" s="19">
        <f ca="1">IF(AO45=0,0,IF(AM45=0,1,AO45/AM45))</f>
        <v>0.12645283823863362</v>
      </c>
      <c r="AQ45" s="18">
        <f>+DE45</f>
        <v>29004</v>
      </c>
      <c r="AR45" s="73">
        <f ca="1">OFFSET(DE45,0,14,1,1)</f>
        <v>34487</v>
      </c>
      <c r="AS45" s="18">
        <f ca="1">SUM(AR45-AQ45)</f>
        <v>5483</v>
      </c>
      <c r="AT45" s="19">
        <f ca="1">IF(AS45=0,0,IF(AQ45=0,1,AS45/AQ45))</f>
        <v>0.18904289063577437</v>
      </c>
      <c r="AU45" s="18">
        <f>SUMIF($C$6:AT$6,AU$5,$C45:AT45)</f>
        <v>174323</v>
      </c>
      <c r="AV45" s="73">
        <f ca="1">SUMIF($C$6:AU$6,AV$5,$C45:AU45)</f>
        <v>198182</v>
      </c>
      <c r="AW45" s="18">
        <f ca="1">SUM(AV45-AU45)</f>
        <v>23859</v>
      </c>
      <c r="AX45" s="19">
        <f ca="1">IF(AW45=0,0,IF(AU45=0,1,AW45/AU45))</f>
        <v>0.13686662115727702</v>
      </c>
      <c r="AY45" s="18">
        <f>+DF45</f>
        <v>29525</v>
      </c>
      <c r="AZ45" s="73">
        <f ca="1">OFFSET(DF45,0,14,1,1)</f>
        <v>32262</v>
      </c>
      <c r="BA45" s="18">
        <f ca="1">SUM(AZ45-AY45)</f>
        <v>2737</v>
      </c>
      <c r="BB45" s="19">
        <f ca="1">IF(BA45=0,0,IF(AY45=0,1,BA45/AY45))</f>
        <v>9.2701100762066044E-2</v>
      </c>
      <c r="BC45" s="18">
        <f>SUMIF($C$6:BB$6,BC$5,$C45:BB45)</f>
        <v>203848</v>
      </c>
      <c r="BD45" s="73">
        <f ca="1">SUMIF($C$6:BC$6,BD$5,$C45:BC45)</f>
        <v>230444</v>
      </c>
      <c r="BE45" s="18">
        <f ca="1">SUM(BD45-BC45)</f>
        <v>26596</v>
      </c>
      <c r="BF45" s="19">
        <f ca="1">IF(BE45=0,0,IF(BC45=0,1,BE45/BC45))</f>
        <v>0.13046976178328951</v>
      </c>
      <c r="BG45" s="18">
        <f>+DG45</f>
        <v>30630</v>
      </c>
      <c r="BH45" s="73">
        <f ca="1">OFFSET(DG45,0,14,1,1)</f>
        <v>33669</v>
      </c>
      <c r="BI45" s="18">
        <f ca="1">SUM(BH45-BG45)</f>
        <v>3039</v>
      </c>
      <c r="BJ45" s="19">
        <f ca="1">IF(BI45=0,0,IF(BG45=0,1,BI45/BG45))</f>
        <v>9.9216454456415276E-2</v>
      </c>
      <c r="BK45" s="18">
        <f>SUMIF($C$6:BJ$6,BK$5,$C45:BJ45)</f>
        <v>234478</v>
      </c>
      <c r="BL45" s="73">
        <f ca="1">SUMIF($C$6:BK$6,BL$5,$C45:BK45)</f>
        <v>264113</v>
      </c>
      <c r="BM45" s="18">
        <f ca="1">SUM(BL45-BK45)</f>
        <v>29635</v>
      </c>
      <c r="BN45" s="19">
        <f ca="1">IF(BM45=0,0,IF(BK45=0,1,BM45/BK45))</f>
        <v>0.12638712373868763</v>
      </c>
      <c r="BO45" s="18">
        <f>+DH45</f>
        <v>31753</v>
      </c>
      <c r="BP45" s="73">
        <f ca="1">OFFSET(DH45,0,14,1,1)</f>
        <v>33560</v>
      </c>
      <c r="BQ45" s="18">
        <f ca="1">SUM(BP45-BO45)</f>
        <v>1807</v>
      </c>
      <c r="BR45" s="19">
        <f ca="1">IF(BQ45=0,0,IF(BO45=0,1,BQ45/BO45))</f>
        <v>5.6908008692092088E-2</v>
      </c>
      <c r="BS45" s="18">
        <f>SUMIF($C$6:BR$6,BS$5,$C45:BR45)</f>
        <v>266231</v>
      </c>
      <c r="BT45" s="73">
        <f ca="1">SUMIF($C$6:BS$6,BT$5,$C45:BS45)</f>
        <v>297673</v>
      </c>
      <c r="BU45" s="18">
        <f ca="1">SUM(BT45-BS45)</f>
        <v>31442</v>
      </c>
      <c r="BV45" s="19">
        <f ca="1">IF(BU45=0,0,IF(BS45=0,1,BU45/BS45))</f>
        <v>0.11810044660464034</v>
      </c>
      <c r="BW45" s="18">
        <f>+DI45</f>
        <v>33019</v>
      </c>
      <c r="BX45" s="73">
        <f ca="1">OFFSET(DI45,0,14,1,1)</f>
        <v>33164</v>
      </c>
      <c r="BY45" s="18">
        <f ca="1">SUM(BX45-BW45)</f>
        <v>145</v>
      </c>
      <c r="BZ45" s="19">
        <f ca="1">IF(BY45=0,0,IF(BW45=0,1,BY45/BW45))</f>
        <v>4.3914110057845486E-3</v>
      </c>
      <c r="CA45" s="18">
        <f>SUMIF($C$6:BZ$6,CA$5,$C45:BZ45)</f>
        <v>299250</v>
      </c>
      <c r="CB45" s="73">
        <f ca="1">SUMIF($C$6:CA$6,CB$5,$C45:CA45)</f>
        <v>330837</v>
      </c>
      <c r="CC45" s="18">
        <f ca="1">SUM(CB45-CA45)</f>
        <v>31587</v>
      </c>
      <c r="CD45" s="19">
        <f ca="1">IF(CC45=0,0,IF(CA45=0,1,CC45/CA45))</f>
        <v>0.10555388471177946</v>
      </c>
      <c r="CE45" s="18">
        <f>+DJ45</f>
        <v>31805</v>
      </c>
      <c r="CF45" s="73">
        <f ca="1">OFFSET(DJ45,0,14,1,1)</f>
        <v>32195</v>
      </c>
      <c r="CG45" s="18">
        <f ca="1">SUM(CF45-CE45)</f>
        <v>390</v>
      </c>
      <c r="CH45" s="19">
        <f ca="1">IF(CG45=0,0,IF(CE45=0,1,CG45/CE45))</f>
        <v>1.2262222920924383E-2</v>
      </c>
      <c r="CI45" s="18">
        <f>SUMIF($C$6:CH$6,CI$5,$C45:CH45)</f>
        <v>331055</v>
      </c>
      <c r="CJ45" s="73">
        <f ca="1">SUMIF($C$6:CI$6,CJ$5,$C45:CI45)</f>
        <v>363032</v>
      </c>
      <c r="CK45" s="18">
        <f ca="1">SUM(CJ45-CI45)</f>
        <v>31977</v>
      </c>
      <c r="CL45" s="19">
        <f ca="1">IF(CK45=0,0,IF(CI45=0,1,CK45/CI45))</f>
        <v>9.6591200857863491E-2</v>
      </c>
      <c r="CM45" s="18">
        <f>+DK45</f>
        <v>29369</v>
      </c>
      <c r="CN45" s="73">
        <f ca="1">OFFSET(DK45,0,14,1,1)</f>
        <v>29534</v>
      </c>
      <c r="CO45" s="18">
        <f ca="1">SUM(CN45-CM45)</f>
        <v>165</v>
      </c>
      <c r="CP45" s="19">
        <f ca="1">IF(CO45=0,0,IF(CM45=0,1,CO45/CM45))</f>
        <v>5.6181688174605877E-3</v>
      </c>
      <c r="CQ45" s="18">
        <f>SUMIF($C$6:CP$6,CQ$5,$C45:CP45)</f>
        <v>360424</v>
      </c>
      <c r="CR45" s="73">
        <f ca="1">SUMIF($C$6:CQ$6,CR$5,$C45:CQ45)</f>
        <v>392566</v>
      </c>
      <c r="CS45" s="18">
        <f ca="1">SUM(CR45-CQ45)</f>
        <v>32142</v>
      </c>
      <c r="CT45" s="19">
        <f ca="1">IF(CS45=0,0,IF(CQ45=0,1,CS45/CQ45))</f>
        <v>8.9178301112023614E-2</v>
      </c>
      <c r="CW45" t="s">
        <v>17</v>
      </c>
      <c r="CX45" t="s">
        <v>7</v>
      </c>
      <c r="CY45" s="7"/>
      <c r="CZ45" s="74">
        <f>SUMIF(TIBA!$A$111:$A$126,'2020-2021'!CZ$7,TIBA!D$111:D$126)</f>
        <v>31574</v>
      </c>
      <c r="DA45" s="74">
        <f>SUMIF(TIBA!$A$111:$A$126,'2020-2021'!DA$7,TIBA!E$111:E$126)</f>
        <v>29530</v>
      </c>
      <c r="DB45" s="74">
        <f>SUMIF(TIBA!$A$111:$A$126,'2020-2021'!DB$7,TIBA!F$111:F$126)</f>
        <v>33771</v>
      </c>
      <c r="DC45" s="74">
        <f>SUMIF(TIBA!$A$111:$A$126,'2020-2021'!DC$7,TIBA!G$111:G$126)</f>
        <v>25051</v>
      </c>
      <c r="DD45" s="74">
        <f>SUMIF(TIBA!$A$111:$A$126,'2020-2021'!DD$7,TIBA!H$111:H$126)</f>
        <v>25393</v>
      </c>
      <c r="DE45" s="74">
        <f>SUMIF(TIBA!$A$111:$A$126,'2020-2021'!DE$7,TIBA!I$111:I$126)</f>
        <v>29004</v>
      </c>
      <c r="DF45" s="74">
        <f>SUMIF(TIBA!$A$111:$A$126,'2020-2021'!DF$7,TIBA!J$111:J$126)</f>
        <v>29525</v>
      </c>
      <c r="DG45" s="74">
        <f>SUMIF(TIBA!$A$111:$A$126,'2020-2021'!DG$7,TIBA!K$111:K$126)</f>
        <v>30630</v>
      </c>
      <c r="DH45" s="74">
        <f>SUMIF(TIBA!$A$111:$A$126,'2020-2021'!DH$7,TIBA!L$111:L$126)</f>
        <v>31753</v>
      </c>
      <c r="DI45" s="74">
        <f>SUMIF(TIBA!$A$111:$A$126,'2020-2021'!DI$7,TIBA!M$111:M$126)</f>
        <v>33019</v>
      </c>
      <c r="DJ45" s="74">
        <f>SUMIF(TIBA!$A$111:$A$126,'2020-2021'!DJ$7,TIBA!N$111:N$126)</f>
        <v>31805</v>
      </c>
      <c r="DK45" s="74">
        <f>SUMIF(TIBA!$A$111:$A$126,'2020-2021'!DK$7,TIBA!O$111:O$126)</f>
        <v>29369</v>
      </c>
      <c r="DN45" s="74">
        <f>SUMIF(TIBA!$A$111:$A$126,'2020-2021'!DN$7,TIBA!D$111:D$126)</f>
        <v>30884</v>
      </c>
      <c r="DO45" s="74">
        <f>SUMIF(TIBA!$A$111:$A$126,'2020-2021'!DO$7,TIBA!E$111:E$126)</f>
        <v>28964</v>
      </c>
      <c r="DP45" s="74">
        <f>SUMIF(TIBA!$A$111:$A$126,'2020-2021'!DP$7,TIBA!F$111:F$126)</f>
        <v>35735</v>
      </c>
      <c r="DQ45" s="74">
        <f>SUMIF(TIBA!$A$111:$A$126,'2020-2021'!DQ$7,TIBA!G$111:G$126)</f>
        <v>33961</v>
      </c>
      <c r="DR45" s="74">
        <f>SUMIF(TIBA!$A$111:$A$126,'2020-2021'!DR$7,TIBA!H$111:H$126)</f>
        <v>34151</v>
      </c>
      <c r="DS45" s="74">
        <f>SUMIF(TIBA!$A$111:$A$126,'2020-2021'!DS$7,TIBA!I$111:I$126)</f>
        <v>34487</v>
      </c>
      <c r="DT45" s="74">
        <f>SUMIF(TIBA!$A$111:$A$126,'2020-2021'!DT$7,TIBA!J$111:J$126)</f>
        <v>32262</v>
      </c>
      <c r="DU45" s="74">
        <f>SUMIF(TIBA!$A$111:$A$126,'2020-2021'!DU$7,TIBA!K$111:K$126)</f>
        <v>33669</v>
      </c>
      <c r="DV45" s="74">
        <f>SUMIF(TIBA!$A$111:$A$126,'2020-2021'!DV$7,TIBA!L$111:L$126)</f>
        <v>33560</v>
      </c>
      <c r="DW45" s="74">
        <f>SUMIF(TIBA!$A$111:$A$126,'2020-2021'!DW$7,TIBA!M$111:M$126)</f>
        <v>33164</v>
      </c>
      <c r="DX45" s="74">
        <f>SUMIF(TIBA!$A$111:$A$126,'2020-2021'!DX$7,TIBA!N$111:N$126)</f>
        <v>32195</v>
      </c>
      <c r="DY45" s="74">
        <f>SUMIF(TIBA!$A$111:$A$126,'2020-2021'!DY$7,TIBA!O$111:O$126)</f>
        <v>29534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SUMIF(TIBA!$A$129:$A$144,'2020-2021'!CZ$7,TIBA!D$129:D$144)</f>
        <v>0</v>
      </c>
      <c r="DA46" s="74">
        <f>SUMIF(TIBA!$A$129:$A$144,'2020-2021'!DA$7,TIBA!E$129:E$144)</f>
        <v>0</v>
      </c>
      <c r="DB46" s="74">
        <f>SUMIF(TIBA!$A$129:$A$144,'2020-2021'!DB$7,TIBA!F$129:F$144)</f>
        <v>0</v>
      </c>
      <c r="DC46" s="74">
        <f>SUMIF(TIBA!$A$129:$A$144,'2020-2021'!DC$7,TIBA!G$129:G$144)</f>
        <v>0</v>
      </c>
      <c r="DD46" s="74">
        <f>SUMIF(TIBA!$A$129:$A$144,'2020-2021'!DD$7,TIBA!H$129:H$144)</f>
        <v>0</v>
      </c>
      <c r="DE46" s="74">
        <f>SUMIF(TIBA!$A$129:$A$144,'2020-2021'!DE$7,TIBA!I$129:I$144)</f>
        <v>0</v>
      </c>
      <c r="DF46" s="74">
        <f>SUMIF(TIBA!$A$129:$A$144,'2020-2021'!DF$7,TIBA!J$129:J$144)</f>
        <v>0</v>
      </c>
      <c r="DG46" s="74">
        <f>SUMIF(TIBA!$A$129:$A$144,'2020-2021'!DG$7,TIBA!K$129:K$144)</f>
        <v>0</v>
      </c>
      <c r="DH46" s="74">
        <f>SUMIF(TIBA!$A$129:$A$144,'2020-2021'!DH$7,TIBA!L$129:L$144)</f>
        <v>0</v>
      </c>
      <c r="DI46" s="74">
        <f>SUMIF(TIBA!$A$129:$A$144,'2020-2021'!DI$7,TIBA!M$129:M$144)</f>
        <v>0</v>
      </c>
      <c r="DJ46" s="74">
        <f>SUMIF(TIBA!$A$129:$A$144,'2020-2021'!DJ$7,TIBA!N$129:N$144)</f>
        <v>0</v>
      </c>
      <c r="DK46" s="74">
        <f>SUMIF(TIBA!$A$129:$A$144,'2020-2021'!DK$7,TIBA!O$129:O$144)</f>
        <v>0</v>
      </c>
      <c r="DN46" s="74">
        <f>SUMIF(TIBA!$A$129:$A$144,'2020-2021'!DN$7,TIBA!D$129:D$144)</f>
        <v>0</v>
      </c>
      <c r="DO46" s="74">
        <f>SUMIF(TIBA!$A$129:$A$144,'2020-2021'!DO$7,TIBA!E$129:E$144)</f>
        <v>0</v>
      </c>
      <c r="DP46" s="74">
        <f>SUMIF(TIBA!$A$129:$A$144,'2020-2021'!DP$7,TIBA!F$129:F$144)</f>
        <v>0</v>
      </c>
      <c r="DQ46" s="74">
        <f>SUMIF(TIBA!$A$129:$A$144,'2020-2021'!DQ$7,TIBA!G$129:G$144)</f>
        <v>0</v>
      </c>
      <c r="DR46" s="74">
        <f>SUMIF(TIBA!$A$129:$A$144,'2020-2021'!DR$7,TIBA!H$129:H$144)</f>
        <v>0</v>
      </c>
      <c r="DS46" s="74">
        <f>SUMIF(TIBA!$A$129:$A$144,'2020-2021'!DS$7,TIBA!I$129:I$144)</f>
        <v>0</v>
      </c>
      <c r="DT46" s="74">
        <f>SUMIF(TIBA!$A$129:$A$144,'2020-2021'!DT$7,TIBA!J$129:J$144)</f>
        <v>0</v>
      </c>
      <c r="DU46" s="74">
        <f>SUMIF(TIBA!$A$129:$A$144,'2020-2021'!DU$7,TIBA!K$129:K$144)</f>
        <v>0</v>
      </c>
      <c r="DV46" s="74">
        <f>SUMIF(TIBA!$A$129:$A$144,'2020-2021'!DV$7,TIBA!L$129:L$144)</f>
        <v>0</v>
      </c>
      <c r="DW46" s="74">
        <f>SUMIF(TIBA!$A$129:$A$144,'2020-2021'!DW$7,TIBA!M$129:M$144)</f>
        <v>0</v>
      </c>
      <c r="DX46" s="74">
        <f>SUMIF(TIBA!$A$129:$A$144,'2020-2021'!DX$7,TIBA!N$129:N$144)</f>
        <v>0</v>
      </c>
      <c r="DY46" s="74">
        <f>SUMIF(TIBA!$A$129:$A$144,'2020-2021'!DY$7,TIBA!O$129:O$144)</f>
        <v>0</v>
      </c>
    </row>
    <row r="47" spans="1:130" s="7" customFormat="1">
      <c r="A47" s="75"/>
      <c r="B47" s="24" t="s">
        <v>9</v>
      </c>
      <c r="C47" s="12">
        <f>+SUM(C44:C46)</f>
        <v>112494</v>
      </c>
      <c r="D47" s="86">
        <f ca="1">+SUM(D44:D46)</f>
        <v>60971</v>
      </c>
      <c r="E47" s="12">
        <f ca="1">SUM(E44:E46)</f>
        <v>-51523</v>
      </c>
      <c r="F47" s="13">
        <f ca="1">IF(E47=0,0,IF(C47=0,1,E47/C47))</f>
        <v>-0.4580066492435152</v>
      </c>
      <c r="G47" s="12">
        <f>SUM(G44:G46)</f>
        <v>112494</v>
      </c>
      <c r="H47" s="86">
        <f ca="1">SUM(H44:H46)</f>
        <v>60971</v>
      </c>
      <c r="I47" s="12">
        <f ca="1">SUM(I44:I46)</f>
        <v>-51523</v>
      </c>
      <c r="J47" s="13">
        <f ca="1">IF(I47=0,0,IF(G47=0,1,I47/G47))</f>
        <v>-0.4580066492435152</v>
      </c>
      <c r="K47" s="12">
        <f>+SUM(K44:K46)</f>
        <v>109321</v>
      </c>
      <c r="L47" s="86">
        <f ca="1">+SUM(L44:L46)</f>
        <v>54996</v>
      </c>
      <c r="M47" s="12">
        <f ca="1">SUM(M44:M46)</f>
        <v>-54325</v>
      </c>
      <c r="N47" s="13">
        <f ca="1">IF(M47=0,0,IF(K47=0,1,M47/K47))</f>
        <v>-0.49693105624719863</v>
      </c>
      <c r="O47" s="12">
        <f>SUM(O44:O46)</f>
        <v>221815</v>
      </c>
      <c r="P47" s="86">
        <f ca="1">SUM(P44:P46)</f>
        <v>115967</v>
      </c>
      <c r="Q47" s="12">
        <f ca="1">SUM(Q44:Q46)</f>
        <v>-105848</v>
      </c>
      <c r="R47" s="13">
        <f ca="1">IF(Q47=0,0,IF(O47=0,1,Q47/O47))</f>
        <v>-0.4771904515023781</v>
      </c>
      <c r="S47" s="12">
        <f>+SUM(S44:S46)</f>
        <v>118286</v>
      </c>
      <c r="T47" s="86">
        <f ca="1">+SUM(T44:T46)</f>
        <v>68707</v>
      </c>
      <c r="U47" s="12">
        <f ca="1">SUM(U44:U46)</f>
        <v>-49579</v>
      </c>
      <c r="V47" s="13">
        <f ca="1">IF(U47=0,0,IF(S47=0,1,U47/S47))</f>
        <v>-0.41914512283786753</v>
      </c>
      <c r="W47" s="12">
        <f>SUM(W44:W46)</f>
        <v>340101</v>
      </c>
      <c r="X47" s="86">
        <f ca="1">SUM(X44:X46)</f>
        <v>184674</v>
      </c>
      <c r="Y47" s="12">
        <f ca="1">SUM(Y44:Y46)</f>
        <v>-155427</v>
      </c>
      <c r="Z47" s="13">
        <f ca="1">IF(Y47=0,0,IF(W47=0,1,Y47/W47))</f>
        <v>-0.45700247867545229</v>
      </c>
      <c r="AA47" s="12">
        <f>+SUM(AA44:AA46)</f>
        <v>53258</v>
      </c>
      <c r="AB47" s="86">
        <f ca="1">+SUM(AB44:AB46)</f>
        <v>72007</v>
      </c>
      <c r="AC47" s="12">
        <f ca="1">SUM(AC44:AC46)</f>
        <v>18749</v>
      </c>
      <c r="AD47" s="13">
        <f ca="1">IF(AC47=0,0,IF(AA47=0,1,AC47/AA47))</f>
        <v>0.3520410079236922</v>
      </c>
      <c r="AE47" s="12">
        <f>SUM(AE44:AE46)</f>
        <v>393359</v>
      </c>
      <c r="AF47" s="86">
        <f ca="1">SUM(AF44:AF46)</f>
        <v>256681</v>
      </c>
      <c r="AG47" s="12">
        <f ca="1">SUM(AG44:AG46)</f>
        <v>-136678</v>
      </c>
      <c r="AH47" s="13">
        <f ca="1">IF(AG47=0,0,IF(AE47=0,1,AG47/AE47))</f>
        <v>-0.34746376719485256</v>
      </c>
      <c r="AI47" s="12">
        <f>+SUM(AI44:AI46)</f>
        <v>68350</v>
      </c>
      <c r="AJ47" s="86">
        <f ca="1">+SUM(AJ44:AJ46)</f>
        <v>88201</v>
      </c>
      <c r="AK47" s="12">
        <f ca="1">SUM(AK44:AK46)</f>
        <v>19851</v>
      </c>
      <c r="AL47" s="13">
        <f ca="1">IF(AK47=0,0,IF(AI47=0,1,AK47/AI47))</f>
        <v>0.29043160204828089</v>
      </c>
      <c r="AM47" s="12">
        <f>SUM(AM44:AM46)</f>
        <v>461709</v>
      </c>
      <c r="AN47" s="86">
        <f ca="1">SUM(AN44:AN46)</f>
        <v>344882</v>
      </c>
      <c r="AO47" s="12">
        <f ca="1">SUM(AO44:AO46)</f>
        <v>-116827</v>
      </c>
      <c r="AP47" s="13">
        <f ca="1">IF(AO47=0,0,IF(AM47=0,1,AO47/AM47))</f>
        <v>-0.25303167146406069</v>
      </c>
      <c r="AQ47" s="12">
        <f>+SUM(AQ44:AQ46)</f>
        <v>88812</v>
      </c>
      <c r="AR47" s="86">
        <f ca="1">+SUM(AR44:AR46)</f>
        <v>101992</v>
      </c>
      <c r="AS47" s="12">
        <f ca="1">SUM(AS44:AS46)</f>
        <v>13180</v>
      </c>
      <c r="AT47" s="13">
        <f ca="1">IF(AS47=0,0,IF(AQ47=0,1,AS47/AQ47))</f>
        <v>0.14840336891411071</v>
      </c>
      <c r="AU47" s="12">
        <f>SUM(AU44:AU46)</f>
        <v>550521</v>
      </c>
      <c r="AV47" s="86">
        <f ca="1">SUM(AV44:AV46)</f>
        <v>446874</v>
      </c>
      <c r="AW47" s="12">
        <f ca="1">SUM(AW44:AW46)</f>
        <v>-103647</v>
      </c>
      <c r="AX47" s="13">
        <f ca="1">IF(AW47=0,0,IF(AU47=0,1,AW47/AU47))</f>
        <v>-0.18827074716495829</v>
      </c>
      <c r="AY47" s="12">
        <f>+SUM(AY44:AY46)</f>
        <v>108036</v>
      </c>
      <c r="AZ47" s="86">
        <f ca="1">+SUM(AZ44:AZ46)</f>
        <v>122928</v>
      </c>
      <c r="BA47" s="12">
        <f ca="1">SUM(BA44:BA46)</f>
        <v>14892</v>
      </c>
      <c r="BB47" s="13">
        <f ca="1">IF(BA47=0,0,IF(AY47=0,1,BA47/AY47))</f>
        <v>0.13784294124180829</v>
      </c>
      <c r="BC47" s="12">
        <f>SUM(BC44:BC46)</f>
        <v>658557</v>
      </c>
      <c r="BD47" s="86">
        <f ca="1">SUM(BD44:BD46)</f>
        <v>569802</v>
      </c>
      <c r="BE47" s="12">
        <f ca="1">SUM(BE44:BE46)</f>
        <v>-88755</v>
      </c>
      <c r="BF47" s="13">
        <f ca="1">IF(BE47=0,0,IF(BC47=0,1,BE47/BC47))</f>
        <v>-0.1347719331811825</v>
      </c>
      <c r="BG47" s="12">
        <f>+SUM(BG44:BG46)</f>
        <v>109794</v>
      </c>
      <c r="BH47" s="86">
        <f ca="1">+SUM(BH44:BH46)</f>
        <v>133564</v>
      </c>
      <c r="BI47" s="12">
        <f ca="1">SUM(BI44:BI46)</f>
        <v>23770</v>
      </c>
      <c r="BJ47" s="13">
        <f ca="1">IF(BI47=0,0,IF(BG47=0,1,BI47/BG47))</f>
        <v>0.21649634770570342</v>
      </c>
      <c r="BK47" s="12">
        <f>SUM(BK44:BK46)</f>
        <v>768351</v>
      </c>
      <c r="BL47" s="86">
        <f ca="1">SUM(BL44:BL46)</f>
        <v>703366</v>
      </c>
      <c r="BM47" s="12">
        <f ca="1">SUM(BM44:BM46)</f>
        <v>-64985</v>
      </c>
      <c r="BN47" s="13">
        <f ca="1">IF(BM47=0,0,IF(BK47=0,1,BM47/BK47))</f>
        <v>-8.4577230979070758E-2</v>
      </c>
      <c r="BO47" s="12">
        <f>+SUM(BO44:BO46)</f>
        <v>93459</v>
      </c>
      <c r="BP47" s="86">
        <f ca="1">+SUM(BP44:BP46)</f>
        <v>109234</v>
      </c>
      <c r="BQ47" s="12">
        <f ca="1">SUM(BQ44:BQ46)</f>
        <v>15775</v>
      </c>
      <c r="BR47" s="13">
        <f ca="1">IF(BQ47=0,0,IF(BO47=0,1,BQ47/BO47))</f>
        <v>0.16879059266630286</v>
      </c>
      <c r="BS47" s="12">
        <f>SUM(BS44:BS46)</f>
        <v>861810</v>
      </c>
      <c r="BT47" s="86">
        <f ca="1">SUM(BT44:BT46)</f>
        <v>812600</v>
      </c>
      <c r="BU47" s="12">
        <f ca="1">SUM(BU44:BU46)</f>
        <v>-49210</v>
      </c>
      <c r="BV47" s="13">
        <f ca="1">IF(BU47=0,0,IF(BS47=0,1,BU47/BS47))</f>
        <v>-5.7100753066221095E-2</v>
      </c>
      <c r="BW47" s="12">
        <f>+SUM(BW44:BW46)</f>
        <v>79422</v>
      </c>
      <c r="BX47" s="86">
        <f ca="1">+SUM(BX44:BX46)</f>
        <v>92248</v>
      </c>
      <c r="BY47" s="12">
        <f ca="1">SUM(BY44:BY46)</f>
        <v>12826</v>
      </c>
      <c r="BZ47" s="13">
        <f ca="1">IF(BY47=0,0,IF(BW47=0,1,BY47/BW47))</f>
        <v>0.161491778096749</v>
      </c>
      <c r="CA47" s="12">
        <f>SUM(CA44:CA46)</f>
        <v>941232</v>
      </c>
      <c r="CB47" s="86">
        <f ca="1">SUM(CB44:CB46)</f>
        <v>904848</v>
      </c>
      <c r="CC47" s="12">
        <f ca="1">SUM(CC44:CC46)</f>
        <v>-36384</v>
      </c>
      <c r="CD47" s="13">
        <f ca="1">IF(CC47=0,0,IF(CA47=0,1,CC47/CA47))</f>
        <v>-3.8655719312560559E-2</v>
      </c>
      <c r="CE47" s="12">
        <f>+SUM(CE44:CE46)</f>
        <v>64472</v>
      </c>
      <c r="CF47" s="86">
        <f ca="1">+SUM(CF44:CF46)</f>
        <v>89109</v>
      </c>
      <c r="CG47" s="12">
        <f ca="1">SUM(CG44:CG46)</f>
        <v>24637</v>
      </c>
      <c r="CH47" s="13">
        <f ca="1">IF(CG47=0,0,IF(CE47=0,1,CG47/CE47))</f>
        <v>0.38213488025809655</v>
      </c>
      <c r="CI47" s="12">
        <f>SUM(CI44:CI46)</f>
        <v>1005704</v>
      </c>
      <c r="CJ47" s="86">
        <f ca="1">SUM(CJ44:CJ46)</f>
        <v>993957</v>
      </c>
      <c r="CK47" s="12">
        <f ca="1">SUM(CK44:CK46)</f>
        <v>-11747</v>
      </c>
      <c r="CL47" s="13">
        <f ca="1">IF(CK47=0,0,IF(CI47=0,1,CK47/CI47))</f>
        <v>-1.1680375140200297E-2</v>
      </c>
      <c r="CM47" s="12">
        <f>+SUM(CM44:CM46)</f>
        <v>60082</v>
      </c>
      <c r="CN47" s="86">
        <f ca="1">+SUM(CN44:CN46)</f>
        <v>86973</v>
      </c>
      <c r="CO47" s="12">
        <f ca="1">SUM(CO44:CO46)</f>
        <v>26891</v>
      </c>
      <c r="CP47" s="13">
        <f ca="1">IF(CO47=0,0,IF(CM47=0,1,CO47/CM47))</f>
        <v>0.44757165207549682</v>
      </c>
      <c r="CQ47" s="12">
        <f>SUM(CQ44:CQ46)</f>
        <v>1065786</v>
      </c>
      <c r="CR47" s="86">
        <f ca="1">SUM(CR44:CR46)</f>
        <v>1080930</v>
      </c>
      <c r="CS47" s="12">
        <f ca="1">SUM(CS44:CS46)</f>
        <v>15144</v>
      </c>
      <c r="CT47" s="13">
        <f ca="1">IF(CS47=0,0,IF(CQ47=0,1,CS47/CQ47))</f>
        <v>1.4209231496754508E-2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159795</v>
      </c>
      <c r="D49" s="73">
        <f ca="1">OFFSET(CZ49,0,14,1,1)</f>
        <v>7283</v>
      </c>
      <c r="E49" s="18">
        <f ca="1">SUM(D49-C49)</f>
        <v>-152512</v>
      </c>
      <c r="F49" s="19">
        <f ca="1">IF(E49=0,0,IF(C49=0,1,E49/C49))</f>
        <v>-0.95442285428204887</v>
      </c>
      <c r="G49" s="18">
        <f>SUMIF($C$6:F$6,G$5,$C49:F49)</f>
        <v>159795</v>
      </c>
      <c r="H49" s="73">
        <f ca="1">SUMIF($C$6:G$6,H$5,$C49:G49)</f>
        <v>7283</v>
      </c>
      <c r="I49" s="18">
        <f ca="1">SUM(H49-G49)</f>
        <v>-152512</v>
      </c>
      <c r="J49" s="19">
        <f ca="1">IF(I49=0,0,IF(G49=0,1,I49/G49))</f>
        <v>-0.95442285428204887</v>
      </c>
      <c r="K49" s="18">
        <f>+DA49</f>
        <v>163577</v>
      </c>
      <c r="L49" s="73">
        <f ca="1">OFFSET(DA49,0,14,1,1)</f>
        <v>5582</v>
      </c>
      <c r="M49" s="18">
        <f ca="1">SUM(L49-K49)</f>
        <v>-157995</v>
      </c>
      <c r="N49" s="19">
        <f ca="1">IF(M49=0,0,IF(K49=0,1,M49/K49))</f>
        <v>-0.96587539813054402</v>
      </c>
      <c r="O49" s="18">
        <f>SUMIF($C$6:N$6,O$5,$C49:N49)</f>
        <v>323372</v>
      </c>
      <c r="P49" s="73">
        <f ca="1">SUMIF($C$6:O$6,P$5,$C49:O49)</f>
        <v>12865</v>
      </c>
      <c r="Q49" s="18">
        <f ca="1">SUM(P49-O49)</f>
        <v>-310507</v>
      </c>
      <c r="R49" s="19">
        <f ca="1">IF(Q49=0,0,IF(O49=0,1,Q49/O49))</f>
        <v>-0.96021609786870843</v>
      </c>
      <c r="S49" s="18">
        <f>+DB49</f>
        <v>86301</v>
      </c>
      <c r="T49" s="73">
        <f ca="1">OFFSET(DB49,0,14,1,1)</f>
        <v>7347</v>
      </c>
      <c r="U49" s="18">
        <f ca="1">SUM(T49-S49)</f>
        <v>-78954</v>
      </c>
      <c r="V49" s="19">
        <f ca="1">IF(U49=0,0,IF(S49=0,1,U49/S49))</f>
        <v>-0.91486773038551117</v>
      </c>
      <c r="W49" s="18">
        <f>SUMIF($C$6:V$6,W$5,$C49:V49)</f>
        <v>409673</v>
      </c>
      <c r="X49" s="73">
        <f ca="1">SUMIF($C$6:W$6,X$5,$C49:W49)</f>
        <v>20212</v>
      </c>
      <c r="Y49" s="18">
        <f ca="1">SUM(X49-W49)</f>
        <v>-389461</v>
      </c>
      <c r="Z49" s="19">
        <f ca="1">IF(Y49=0,0,IF(W49=0,1,Y49/W49))</f>
        <v>-0.95066308983018166</v>
      </c>
      <c r="AA49" s="18">
        <f>+DC49</f>
        <v>4042</v>
      </c>
      <c r="AB49" s="73">
        <f ca="1">OFFSET(DC49,0,14,1,1)</f>
        <v>9050</v>
      </c>
      <c r="AC49" s="18">
        <f ca="1">SUM(AB49-AA49)</f>
        <v>5008</v>
      </c>
      <c r="AD49" s="19">
        <f ca="1">IF(AC49=0,0,IF(AA49=0,1,AC49/AA49))</f>
        <v>1.2389905987135081</v>
      </c>
      <c r="AE49" s="18">
        <f>SUMIF($C$6:AD$6,AE$5,$C49:AD49)</f>
        <v>413715</v>
      </c>
      <c r="AF49" s="73">
        <f ca="1">SUMIF($C$6:AE$6,AF$5,$C49:AE49)</f>
        <v>29262</v>
      </c>
      <c r="AG49" s="18">
        <f ca="1">SUM(AF49-AE49)</f>
        <v>-384453</v>
      </c>
      <c r="AH49" s="19">
        <f ca="1">IF(AG49=0,0,IF(AE49=0,1,AG49/AE49))</f>
        <v>-0.92927014974076361</v>
      </c>
      <c r="AI49" s="18">
        <f>+DD49</f>
        <v>6069</v>
      </c>
      <c r="AJ49" s="73">
        <f ca="1">OFFSET(DD49,0,14,1,1)</f>
        <v>12643</v>
      </c>
      <c r="AK49" s="18">
        <f ca="1">SUM(AJ49-AI49)</f>
        <v>6574</v>
      </c>
      <c r="AL49" s="19">
        <f ca="1">IF(AK49=0,0,IF(AI49=0,1,AK49/AI49))</f>
        <v>1.0832097544900312</v>
      </c>
      <c r="AM49" s="18">
        <f>SUMIF($C$6:AL$6,AM$5,$C49:AL49)</f>
        <v>419784</v>
      </c>
      <c r="AN49" s="73">
        <f ca="1">SUMIF($C$6:AM$6,AN$5,$C49:AM49)</f>
        <v>41905</v>
      </c>
      <c r="AO49" s="18">
        <f ca="1">SUM(AN49-AM49)</f>
        <v>-377879</v>
      </c>
      <c r="AP49" s="19">
        <f ca="1">IF(AO49=0,0,IF(AM49=0,1,AO49/AM49))</f>
        <v>-0.9001748518285595</v>
      </c>
      <c r="AQ49" s="18">
        <f>+DE49</f>
        <v>9497</v>
      </c>
      <c r="AR49" s="73">
        <f ca="1">OFFSET(DE49,0,14,1,1)</f>
        <v>12736</v>
      </c>
      <c r="AS49" s="18">
        <f ca="1">SUM(AR49-AQ49)</f>
        <v>3239</v>
      </c>
      <c r="AT49" s="19">
        <f ca="1">IF(AS49=0,0,IF(AQ49=0,1,AS49/AQ49))</f>
        <v>0.34105507002211227</v>
      </c>
      <c r="AU49" s="18">
        <f>SUMIF($C$6:AT$6,AU$5,$C49:AT49)</f>
        <v>429281</v>
      </c>
      <c r="AV49" s="73">
        <f ca="1">SUMIF($C$6:AU$6,AV$5,$C49:AU49)</f>
        <v>54641</v>
      </c>
      <c r="AW49" s="18">
        <f ca="1">SUM(AV49-AU49)</f>
        <v>-374640</v>
      </c>
      <c r="AX49" s="19">
        <f ca="1">IF(AW49=0,0,IF(AU49=0,1,AW49/AU49))</f>
        <v>-0.87271507474125343</v>
      </c>
      <c r="AY49" s="18">
        <f>+DF49</f>
        <v>9247</v>
      </c>
      <c r="AZ49" s="73">
        <f ca="1">OFFSET(DF49,0,14,1,1)</f>
        <v>16053</v>
      </c>
      <c r="BA49" s="18">
        <f ca="1">SUM(AZ49-AY49)</f>
        <v>6806</v>
      </c>
      <c r="BB49" s="19">
        <f ca="1">IF(BA49=0,0,IF(AY49=0,1,BA49/AY49))</f>
        <v>0.7360224937817671</v>
      </c>
      <c r="BC49" s="18">
        <f>SUMIF($C$6:BB$6,BC$5,$C49:BB49)</f>
        <v>438528</v>
      </c>
      <c r="BD49" s="73">
        <f ca="1">SUMIF($C$6:BC$6,BD$5,$C49:BC49)</f>
        <v>70694</v>
      </c>
      <c r="BE49" s="18">
        <f ca="1">SUM(BD49-BC49)</f>
        <v>-367834</v>
      </c>
      <c r="BF49" s="19">
        <f ca="1">IF(BE49=0,0,IF(BC49=0,1,BE49/BC49))</f>
        <v>-0.83879250583771159</v>
      </c>
      <c r="BG49" s="18">
        <f>+DG49</f>
        <v>11695</v>
      </c>
      <c r="BH49" s="73">
        <f ca="1">OFFSET(DG49,0,14,1,1)</f>
        <v>32001</v>
      </c>
      <c r="BI49" s="18">
        <f ca="1">SUM(BH49-BG49)</f>
        <v>20306</v>
      </c>
      <c r="BJ49" s="19">
        <f ca="1">IF(BI49=0,0,IF(BG49=0,1,BI49/BG49))</f>
        <v>1.7362975630611373</v>
      </c>
      <c r="BK49" s="18">
        <f>SUMIF($C$6:BJ$6,BK$5,$C49:BJ49)</f>
        <v>450223</v>
      </c>
      <c r="BL49" s="73">
        <f ca="1">SUMIF($C$6:BK$6,BL$5,$C49:BK49)</f>
        <v>102695</v>
      </c>
      <c r="BM49" s="18">
        <f ca="1">SUM(BL49-BK49)</f>
        <v>-347528</v>
      </c>
      <c r="BN49" s="19">
        <f ca="1">IF(BM49=0,0,IF(BK49=0,1,BM49/BK49))</f>
        <v>-0.77190192415758418</v>
      </c>
      <c r="BO49" s="18">
        <f>+DH49</f>
        <v>9669</v>
      </c>
      <c r="BP49" s="73">
        <f ca="1">OFFSET(DH49,0,14,1,1)</f>
        <v>31326</v>
      </c>
      <c r="BQ49" s="18">
        <f ca="1">SUM(BP49-BO49)</f>
        <v>21657</v>
      </c>
      <c r="BR49" s="19">
        <f ca="1">IF(BQ49=0,0,IF(BO49=0,1,BQ49/BO49))</f>
        <v>2.2398386596338815</v>
      </c>
      <c r="BS49" s="18">
        <f>SUMIF($C$6:BR$6,BS$5,$C49:BR49)</f>
        <v>459892</v>
      </c>
      <c r="BT49" s="73">
        <f ca="1">SUMIF($C$6:BS$6,BT$5,$C49:BS49)</f>
        <v>134021</v>
      </c>
      <c r="BU49" s="18">
        <f ca="1">SUM(BT49-BS49)</f>
        <v>-325871</v>
      </c>
      <c r="BV49" s="19">
        <f ca="1">IF(BU49=0,0,IF(BS49=0,1,BU49/BS49))</f>
        <v>-0.70858158002313587</v>
      </c>
      <c r="BW49" s="18">
        <f>+DI49</f>
        <v>7925</v>
      </c>
      <c r="BX49" s="73">
        <f ca="1">OFFSET(DI49,0,14,1,1)</f>
        <v>31449</v>
      </c>
      <c r="BY49" s="18">
        <f ca="1">SUM(BX49-BW49)</f>
        <v>23524</v>
      </c>
      <c r="BZ49" s="19">
        <f ca="1">IF(BY49=0,0,IF(BW49=0,1,BY49/BW49))</f>
        <v>2.968328075709779</v>
      </c>
      <c r="CA49" s="18">
        <f>SUMIF($C$6:BZ$6,CA$5,$C49:BZ49)</f>
        <v>467817</v>
      </c>
      <c r="CB49" s="73">
        <f ca="1">SUMIF($C$6:CA$6,CB$5,$C49:CA49)</f>
        <v>165470</v>
      </c>
      <c r="CC49" s="18">
        <f ca="1">SUM(CB49-CA49)</f>
        <v>-302347</v>
      </c>
      <c r="CD49" s="19">
        <f ca="1">IF(CC49=0,0,IF(CA49=0,1,CC49/CA49))</f>
        <v>-0.64629331554860125</v>
      </c>
      <c r="CE49" s="18">
        <f>+DJ49</f>
        <v>5948</v>
      </c>
      <c r="CF49" s="73">
        <f ca="1">OFFSET(DJ49,0,14,1,1)</f>
        <v>48316</v>
      </c>
      <c r="CG49" s="18">
        <f ca="1">SUM(CF49-CE49)</f>
        <v>42368</v>
      </c>
      <c r="CH49" s="19">
        <f ca="1">IF(CG49=0,0,IF(CE49=0,1,CG49/CE49))</f>
        <v>7.1230665770006727</v>
      </c>
      <c r="CI49" s="18">
        <f>SUMIF($C$6:CH$6,CI$5,$C49:CH49)</f>
        <v>473765</v>
      </c>
      <c r="CJ49" s="73">
        <f ca="1">SUMIF($C$6:CI$6,CJ$5,$C49:CI49)</f>
        <v>213786</v>
      </c>
      <c r="CK49" s="18">
        <f ca="1">SUM(CJ49-CI49)</f>
        <v>-259979</v>
      </c>
      <c r="CL49" s="19">
        <f ca="1">IF(CK49=0,0,IF(CI49=0,1,CK49/CI49))</f>
        <v>-0.54875096303019433</v>
      </c>
      <c r="CM49" s="18">
        <f>+DK49</f>
        <v>6084</v>
      </c>
      <c r="CN49" s="73">
        <f ca="1">OFFSET(DK49,0,14,1,1)</f>
        <v>64921</v>
      </c>
      <c r="CO49" s="18">
        <f ca="1">SUM(CN49-CM49)</f>
        <v>58837</v>
      </c>
      <c r="CP49" s="19">
        <f ca="1">IF(CO49=0,0,IF(CM49=0,1,CO49/CM49))</f>
        <v>9.6707758053911892</v>
      </c>
      <c r="CQ49" s="18">
        <f>SUMIF($C$6:CP$6,CQ$5,$C49:CP49)</f>
        <v>479849</v>
      </c>
      <c r="CR49" s="73">
        <f ca="1">SUMIF($C$6:CQ$6,CR$5,$C49:CQ49)</f>
        <v>278707</v>
      </c>
      <c r="CS49" s="18">
        <f ca="1">SUM(CR49-CQ49)</f>
        <v>-201142</v>
      </c>
      <c r="CT49" s="19">
        <f ca="1">IF(CS49=0,0,IF(CQ49=0,1,CS49/CQ49))</f>
        <v>-0.41917769965134866</v>
      </c>
      <c r="CW49" t="s">
        <v>12</v>
      </c>
      <c r="CX49" t="s">
        <v>6</v>
      </c>
      <c r="CZ49" s="74">
        <f>SUMIF(LQB!$A$93:$A$108,'2020-2021'!CZ$7,LQB!D$93:D$108)</f>
        <v>159795</v>
      </c>
      <c r="DA49" s="74">
        <f>SUMIF(LQB!$A$93:$A$108,'2020-2021'!DA$7,LQB!E$93:E$108)</f>
        <v>163577</v>
      </c>
      <c r="DB49" s="74">
        <f>SUMIF(LQB!$A$93:$A$108,'2020-2021'!DB$7,LQB!F$93:F$108)</f>
        <v>86301</v>
      </c>
      <c r="DC49" s="74">
        <f>SUMIF(LQB!$A$93:$A$108,'2020-2021'!DC$7,LQB!G$93:G$108)</f>
        <v>4042</v>
      </c>
      <c r="DD49" s="74">
        <f>SUMIF(LQB!$A$93:$A$108,'2020-2021'!DD$7,LQB!H$93:H$108)</f>
        <v>6069</v>
      </c>
      <c r="DE49" s="74">
        <f>SUMIF(LQB!$A$93:$A$108,'2020-2021'!DE$7,LQB!I$93:I$108)</f>
        <v>9497</v>
      </c>
      <c r="DF49" s="74">
        <f>SUMIF(LQB!$A$93:$A$108,'2020-2021'!DF$7,LQB!J$93:J$108)</f>
        <v>9247</v>
      </c>
      <c r="DG49" s="74">
        <f>SUMIF(LQB!$A$93:$A$108,'2020-2021'!DG$7,LQB!K$93:K$108)</f>
        <v>11695</v>
      </c>
      <c r="DH49" s="74">
        <f>SUMIF(LQB!$A$93:$A$108,'2020-2021'!DH$7,LQB!L$93:L$108)</f>
        <v>9669</v>
      </c>
      <c r="DI49" s="74">
        <f>SUMIF(LQB!$A$93:$A$108,'2020-2021'!DI$7,LQB!M$93:M$108)</f>
        <v>7925</v>
      </c>
      <c r="DJ49" s="74">
        <f>SUMIF(LQB!$A$93:$A$108,'2020-2021'!DJ$7,LQB!N$93:N$108)</f>
        <v>5948</v>
      </c>
      <c r="DK49" s="74">
        <f>SUMIF(LQB!$A$93:$A$108,'2020-2021'!DK$7,LQB!O$93:O$108)</f>
        <v>6084</v>
      </c>
      <c r="DN49" s="74">
        <f>SUMIF(LQB!$A$93:$A$108,'2020-2021'!DN$7,LQB!D$93:D$108)</f>
        <v>7283</v>
      </c>
      <c r="DO49" s="74">
        <f>SUMIF(LQB!$A$93:$A$108,'2020-2021'!DO$7,LQB!E$93:E$108)</f>
        <v>5582</v>
      </c>
      <c r="DP49" s="74">
        <f>SUMIF(LQB!$A$93:$A$108,'2020-2021'!DP$7,LQB!F$93:F$108)</f>
        <v>7347</v>
      </c>
      <c r="DQ49" s="74">
        <f>SUMIF(LQB!$A$93:$A$108,'2020-2021'!DQ$7,LQB!G$93:G$108)</f>
        <v>9050</v>
      </c>
      <c r="DR49" s="74">
        <f>SUMIF(LQB!$A$93:$A$108,'2020-2021'!DR$7,LQB!H$93:H$108)</f>
        <v>12643</v>
      </c>
      <c r="DS49" s="74">
        <f>SUMIF(LQB!$A$93:$A$108,'2020-2021'!DS$7,LQB!I$93:I$108)</f>
        <v>12736</v>
      </c>
      <c r="DT49" s="74">
        <f>SUMIF(LQB!$A$93:$A$108,'2020-2021'!DT$7,LQB!J$93:J$108)</f>
        <v>16053</v>
      </c>
      <c r="DU49" s="74">
        <f>SUMIF(LQB!$A$93:$A$108,'2020-2021'!DU$7,LQB!K$93:K$108)</f>
        <v>32001</v>
      </c>
      <c r="DV49" s="74">
        <f>SUMIF(LQB!$A$93:$A$108,'2020-2021'!DV$7,LQB!L$93:L$108)</f>
        <v>31326</v>
      </c>
      <c r="DW49" s="74">
        <f>SUMIF(LQB!$A$93:$A$108,'2020-2021'!DW$7,LQB!M$93:M$108)</f>
        <v>31449</v>
      </c>
      <c r="DX49" s="74">
        <f>SUMIF(LQB!$A$93:$A$108,'2020-2021'!DX$7,LQB!N$93:N$108)</f>
        <v>48316</v>
      </c>
      <c r="DY49" s="74">
        <f>SUMIF(LQB!$A$93:$A$108,'2020-2021'!DY$7,LQB!O$93:O$108)</f>
        <v>64921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61974</v>
      </c>
      <c r="D50" s="73">
        <f ca="1">OFFSET(CZ50,0,14,1,1)</f>
        <v>60938</v>
      </c>
      <c r="E50" s="18">
        <f ca="1">SUM(D50-C50)</f>
        <v>-1036</v>
      </c>
      <c r="F50" s="19">
        <f ca="1">IF(E50=0,0,IF(C50=0,1,E50/C50))</f>
        <v>-1.6716687643205216E-2</v>
      </c>
      <c r="G50" s="18">
        <f>SUMIF($C$6:F$6,G$5,$C50:F50)</f>
        <v>61974</v>
      </c>
      <c r="H50" s="73">
        <f ca="1">SUMIF($C$6:G$6,H$5,$C50:G50)</f>
        <v>60938</v>
      </c>
      <c r="I50" s="18">
        <f ca="1">SUM(H50-G50)</f>
        <v>-1036</v>
      </c>
      <c r="J50" s="19">
        <f ca="1">IF(I50=0,0,IF(G50=0,1,I50/G50))</f>
        <v>-1.6716687643205216E-2</v>
      </c>
      <c r="K50" s="18">
        <f>+DA50</f>
        <v>57852</v>
      </c>
      <c r="L50" s="73">
        <f ca="1">OFFSET(DA50,0,14,1,1)</f>
        <v>59312</v>
      </c>
      <c r="M50" s="18">
        <f ca="1">SUM(L50-K50)</f>
        <v>1460</v>
      </c>
      <c r="N50" s="19">
        <f ca="1">IF(M50=0,0,IF(K50=0,1,M50/K50))</f>
        <v>2.5236811173338865E-2</v>
      </c>
      <c r="O50" s="18">
        <f>SUMIF($C$6:N$6,O$5,$C50:N50)</f>
        <v>119826</v>
      </c>
      <c r="P50" s="73">
        <f ca="1">SUMIF($C$6:O$6,P$5,$C50:O50)</f>
        <v>120250</v>
      </c>
      <c r="Q50" s="18">
        <f ca="1">SUM(P50-O50)</f>
        <v>424</v>
      </c>
      <c r="R50" s="19">
        <f ca="1">IF(Q50=0,0,IF(O50=0,1,Q50/O50))</f>
        <v>3.53846410628745E-3</v>
      </c>
      <c r="S50" s="18">
        <f>+DB50</f>
        <v>61758</v>
      </c>
      <c r="T50" s="73">
        <f ca="1">OFFSET(DB50,0,14,1,1)</f>
        <v>71936</v>
      </c>
      <c r="U50" s="18">
        <f ca="1">SUM(T50-S50)</f>
        <v>10178</v>
      </c>
      <c r="V50" s="19">
        <f ca="1">IF(U50=0,0,IF(S50=0,1,U50/S50))</f>
        <v>0.16480455973315197</v>
      </c>
      <c r="W50" s="18">
        <f>SUMIF($C$6:V$6,W$5,$C50:V50)</f>
        <v>181584</v>
      </c>
      <c r="X50" s="73">
        <f ca="1">SUMIF($C$6:W$6,X$5,$C50:W50)</f>
        <v>192186</v>
      </c>
      <c r="Y50" s="18">
        <f ca="1">SUM(X50-W50)</f>
        <v>10602</v>
      </c>
      <c r="Z50" s="19">
        <f ca="1">IF(Y50=0,0,IF(W50=0,1,Y50/W50))</f>
        <v>5.8386201427438542E-2</v>
      </c>
      <c r="AA50" s="18">
        <f>+DC50</f>
        <v>47112</v>
      </c>
      <c r="AB50" s="73">
        <f ca="1">OFFSET(DC50,0,14,1,1)</f>
        <v>65884</v>
      </c>
      <c r="AC50" s="18">
        <f ca="1">SUM(AB50-AA50)</f>
        <v>18772</v>
      </c>
      <c r="AD50" s="19">
        <f ca="1">IF(AC50=0,0,IF(AA50=0,1,AC50/AA50))</f>
        <v>0.39845474613686532</v>
      </c>
      <c r="AE50" s="18">
        <f>SUMIF($C$6:AD$6,AE$5,$C50:AD50)</f>
        <v>228696</v>
      </c>
      <c r="AF50" s="73">
        <f ca="1">SUMIF($C$6:AE$6,AF$5,$C50:AE50)</f>
        <v>258070</v>
      </c>
      <c r="AG50" s="18">
        <f ca="1">SUM(AF50-AE50)</f>
        <v>29374</v>
      </c>
      <c r="AH50" s="19">
        <f ca="1">IF(AG50=0,0,IF(AE50=0,1,AG50/AE50))</f>
        <v>0.12844124951901215</v>
      </c>
      <c r="AI50" s="18">
        <f>+DD50</f>
        <v>49884</v>
      </c>
      <c r="AJ50" s="73">
        <f ca="1">OFFSET(DD50,0,14,1,1)</f>
        <v>64354</v>
      </c>
      <c r="AK50" s="18">
        <f ca="1">SUM(AJ50-AI50)</f>
        <v>14470</v>
      </c>
      <c r="AL50" s="19">
        <f ca="1">IF(AK50=0,0,IF(AI50=0,1,AK50/AI50))</f>
        <v>0.29007296928874993</v>
      </c>
      <c r="AM50" s="18">
        <f>SUMIF($C$6:AL$6,AM$5,$C50:AL50)</f>
        <v>278580</v>
      </c>
      <c r="AN50" s="73">
        <f ca="1">SUMIF($C$6:AM$6,AN$5,$C50:AM50)</f>
        <v>322424</v>
      </c>
      <c r="AO50" s="18">
        <f ca="1">SUM(AN50-AM50)</f>
        <v>43844</v>
      </c>
      <c r="AP50" s="19">
        <f ca="1">IF(AO50=0,0,IF(AM50=0,1,AO50/AM50))</f>
        <v>0.15738387536793741</v>
      </c>
      <c r="AQ50" s="18">
        <f>+DE50</f>
        <v>60214</v>
      </c>
      <c r="AR50" s="73">
        <f ca="1">OFFSET(DE50,0,14,1,1)</f>
        <v>69064</v>
      </c>
      <c r="AS50" s="18">
        <f ca="1">SUM(AR50-AQ50)</f>
        <v>8850</v>
      </c>
      <c r="AT50" s="19">
        <f ca="1">IF(AS50=0,0,IF(AQ50=0,1,AS50/AQ50))</f>
        <v>0.14697578636197561</v>
      </c>
      <c r="AU50" s="18">
        <f>SUMIF($C$6:AT$6,AU$5,$C50:AT50)</f>
        <v>338794</v>
      </c>
      <c r="AV50" s="73">
        <f ca="1">SUMIF($C$6:AU$6,AV$5,$C50:AU50)</f>
        <v>391488</v>
      </c>
      <c r="AW50" s="18">
        <f ca="1">SUM(AV50-AU50)</f>
        <v>52694</v>
      </c>
      <c r="AX50" s="19">
        <f ca="1">IF(AW50=0,0,IF(AU50=0,1,AW50/AU50))</f>
        <v>0.15553404133485244</v>
      </c>
      <c r="AY50" s="18">
        <f>+DF50</f>
        <v>63978</v>
      </c>
      <c r="AZ50" s="73">
        <f ca="1">OFFSET(DF50,0,14,1,1)</f>
        <v>64020</v>
      </c>
      <c r="BA50" s="18">
        <f ca="1">SUM(AZ50-AY50)</f>
        <v>42</v>
      </c>
      <c r="BB50" s="19">
        <f ca="1">IF(BA50=0,0,IF(AY50=0,1,BA50/AY50))</f>
        <v>6.5647566350933136E-4</v>
      </c>
      <c r="BC50" s="18">
        <f>SUMIF($C$6:BB$6,BC$5,$C50:BB50)</f>
        <v>402772</v>
      </c>
      <c r="BD50" s="73">
        <f ca="1">SUMIF($C$6:BC$6,BD$5,$C50:BC50)</f>
        <v>455508</v>
      </c>
      <c r="BE50" s="18">
        <f ca="1">SUM(BD50-BC50)</f>
        <v>52736</v>
      </c>
      <c r="BF50" s="19">
        <f ca="1">IF(BE50=0,0,IF(BC50=0,1,BE50/BC50))</f>
        <v>0.13093263682679035</v>
      </c>
      <c r="BG50" s="18">
        <f>+DG50</f>
        <v>63244</v>
      </c>
      <c r="BH50" s="73">
        <f ca="1">OFFSET(DG50,0,14,1,1)</f>
        <v>64672</v>
      </c>
      <c r="BI50" s="18">
        <f ca="1">SUM(BH50-BG50)</f>
        <v>1428</v>
      </c>
      <c r="BJ50" s="19">
        <f ca="1">IF(BI50=0,0,IF(BG50=0,1,BI50/BG50))</f>
        <v>2.2579217000822212E-2</v>
      </c>
      <c r="BK50" s="18">
        <f>SUMIF($C$6:BJ$6,BK$5,$C50:BJ50)</f>
        <v>466016</v>
      </c>
      <c r="BL50" s="73">
        <f ca="1">SUMIF($C$6:BK$6,BL$5,$C50:BK50)</f>
        <v>520180</v>
      </c>
      <c r="BM50" s="18">
        <f ca="1">SUM(BL50-BK50)</f>
        <v>54164</v>
      </c>
      <c r="BN50" s="19">
        <f ca="1">IF(BM50=0,0,IF(BK50=0,1,BM50/BK50))</f>
        <v>0.11622776900363936</v>
      </c>
      <c r="BO50" s="18">
        <f>+DH50</f>
        <v>65324</v>
      </c>
      <c r="BP50" s="73">
        <f ca="1">OFFSET(DH50,0,14,1,1)</f>
        <v>64578</v>
      </c>
      <c r="BQ50" s="18">
        <f ca="1">SUM(BP50-BO50)</f>
        <v>-746</v>
      </c>
      <c r="BR50" s="19">
        <f ca="1">IF(BQ50=0,0,IF(BO50=0,1,BQ50/BO50))</f>
        <v>-1.1419998775335252E-2</v>
      </c>
      <c r="BS50" s="18">
        <f>SUMIF($C$6:BR$6,BS$5,$C50:BR50)</f>
        <v>531340</v>
      </c>
      <c r="BT50" s="73">
        <f ca="1">SUMIF($C$6:BS$6,BT$5,$C50:BS50)</f>
        <v>584758</v>
      </c>
      <c r="BU50" s="18">
        <f ca="1">SUM(BT50-BS50)</f>
        <v>53418</v>
      </c>
      <c r="BV50" s="19">
        <f ca="1">IF(BU50=0,0,IF(BS50=0,1,BU50/BS50))</f>
        <v>0.10053449768509805</v>
      </c>
      <c r="BW50" s="18">
        <f>+DI50</f>
        <v>68134</v>
      </c>
      <c r="BX50" s="73">
        <f ca="1">OFFSET(DI50,0,14,1,1)</f>
        <v>66314</v>
      </c>
      <c r="BY50" s="18">
        <f ca="1">SUM(BX50-BW50)</f>
        <v>-1820</v>
      </c>
      <c r="BZ50" s="19">
        <f ca="1">IF(BY50=0,0,IF(BW50=0,1,BY50/BW50))</f>
        <v>-2.6712067396600817E-2</v>
      </c>
      <c r="CA50" s="18">
        <f>SUMIF($C$6:BZ$6,CA$5,$C50:BZ50)</f>
        <v>599474</v>
      </c>
      <c r="CB50" s="73">
        <f ca="1">SUMIF($C$6:CA$6,CB$5,$C50:CA50)</f>
        <v>651072</v>
      </c>
      <c r="CC50" s="18">
        <f ca="1">SUM(CB50-CA50)</f>
        <v>51598</v>
      </c>
      <c r="CD50" s="19">
        <f ca="1">IF(CC50=0,0,IF(CA50=0,1,CC50/CA50))</f>
        <v>8.6072123228029901E-2</v>
      </c>
      <c r="CE50" s="18">
        <f>+DJ50</f>
        <v>63974</v>
      </c>
      <c r="CF50" s="73">
        <f ca="1">OFFSET(DJ50,0,14,1,1)</f>
        <v>65998</v>
      </c>
      <c r="CG50" s="18">
        <f ca="1">SUM(CF50-CE50)</f>
        <v>2024</v>
      </c>
      <c r="CH50" s="19">
        <f ca="1">IF(CG50=0,0,IF(CE50=0,1,CG50/CE50))</f>
        <v>3.1637852877731576E-2</v>
      </c>
      <c r="CI50" s="18">
        <f>SUMIF($C$6:CH$6,CI$5,$C50:CH50)</f>
        <v>663448</v>
      </c>
      <c r="CJ50" s="73">
        <f ca="1">SUMIF($C$6:CI$6,CJ$5,$C50:CI50)</f>
        <v>717070</v>
      </c>
      <c r="CK50" s="18">
        <f ca="1">SUM(CJ50-CI50)</f>
        <v>53622</v>
      </c>
      <c r="CL50" s="19">
        <f ca="1">IF(CK50=0,0,IF(CI50=0,1,CK50/CI50))</f>
        <v>8.0823214479507063E-2</v>
      </c>
      <c r="CM50" s="18">
        <f>+DK50</f>
        <v>64712</v>
      </c>
      <c r="CN50" s="73">
        <f ca="1">OFFSET(DK50,0,14,1,1)</f>
        <v>63428</v>
      </c>
      <c r="CO50" s="18">
        <f ca="1">SUM(CN50-CM50)</f>
        <v>-1284</v>
      </c>
      <c r="CP50" s="19">
        <f ca="1">IF(CO50=0,0,IF(CM50=0,1,CO50/CM50))</f>
        <v>-1.9841760415378908E-2</v>
      </c>
      <c r="CQ50" s="18">
        <f>SUMIF($C$6:CP$6,CQ$5,$C50:CP50)</f>
        <v>728160</v>
      </c>
      <c r="CR50" s="73">
        <f ca="1">SUMIF($C$6:CQ$6,CR$5,$C50:CQ50)</f>
        <v>780498</v>
      </c>
      <c r="CS50" s="18">
        <f ca="1">SUM(CR50-CQ50)</f>
        <v>52338</v>
      </c>
      <c r="CT50" s="19">
        <f ca="1">IF(CS50=0,0,IF(CQ50=0,1,CS50/CQ50))</f>
        <v>7.187705998681608E-2</v>
      </c>
      <c r="CW50" t="s">
        <v>12</v>
      </c>
      <c r="CX50" t="s">
        <v>7</v>
      </c>
      <c r="CY50" s="7"/>
      <c r="CZ50" s="74">
        <f>SUMIF(LQB!$A$111:$A$126,'2020-2021'!CZ$7,LQB!D$111:D$126)</f>
        <v>61974</v>
      </c>
      <c r="DA50" s="74">
        <f>SUMIF(LQB!$A$111:$A$126,'2020-2021'!DA$7,LQB!E$111:E$126)</f>
        <v>57852</v>
      </c>
      <c r="DB50" s="74">
        <f>SUMIF(LQB!$A$111:$A$126,'2020-2021'!DB$7,LQB!F$111:F$126)</f>
        <v>61758</v>
      </c>
      <c r="DC50" s="74">
        <f>SUMIF(LQB!$A$111:$A$126,'2020-2021'!DC$7,LQB!G$111:G$126)</f>
        <v>47112</v>
      </c>
      <c r="DD50" s="74">
        <f>SUMIF(LQB!$A$111:$A$126,'2020-2021'!DD$7,LQB!H$111:H$126)</f>
        <v>49884</v>
      </c>
      <c r="DE50" s="74">
        <f>SUMIF(LQB!$A$111:$A$126,'2020-2021'!DE$7,LQB!I$111:I$126)</f>
        <v>60214</v>
      </c>
      <c r="DF50" s="74">
        <f>SUMIF(LQB!$A$111:$A$126,'2020-2021'!DF$7,LQB!J$111:J$126)</f>
        <v>63978</v>
      </c>
      <c r="DG50" s="74">
        <f>SUMIF(LQB!$A$111:$A$126,'2020-2021'!DG$7,LQB!K$111:K$126)</f>
        <v>63244</v>
      </c>
      <c r="DH50" s="74">
        <f>SUMIF(LQB!$A$111:$A$126,'2020-2021'!DH$7,LQB!L$111:L$126)</f>
        <v>65324</v>
      </c>
      <c r="DI50" s="74">
        <f>SUMIF(LQB!$A$111:$A$126,'2020-2021'!DI$7,LQB!M$111:M$126)</f>
        <v>68134</v>
      </c>
      <c r="DJ50" s="74">
        <f>SUMIF(LQB!$A$111:$A$126,'2020-2021'!DJ$7,LQB!N$111:N$126)</f>
        <v>63974</v>
      </c>
      <c r="DK50" s="74">
        <f>SUMIF(LQB!$A$111:$A$126,'2020-2021'!DK$7,LQB!O$111:O$126)</f>
        <v>64712</v>
      </c>
      <c r="DN50" s="74">
        <f>SUMIF(LQB!$A$111:$A$126,'2020-2021'!DN$7,LQB!D$111:D$126)</f>
        <v>60938</v>
      </c>
      <c r="DO50" s="74">
        <f>SUMIF(LQB!$A$111:$A$126,'2020-2021'!DO$7,LQB!E$111:E$126)</f>
        <v>59312</v>
      </c>
      <c r="DP50" s="74">
        <f>SUMIF(LQB!$A$111:$A$126,'2020-2021'!DP$7,LQB!F$111:F$126)</f>
        <v>71936</v>
      </c>
      <c r="DQ50" s="74">
        <f>SUMIF(LQB!$A$111:$A$126,'2020-2021'!DQ$7,LQB!G$111:G$126)</f>
        <v>65884</v>
      </c>
      <c r="DR50" s="74">
        <f>SUMIF(LQB!$A$111:$A$126,'2020-2021'!DR$7,LQB!H$111:H$126)</f>
        <v>64354</v>
      </c>
      <c r="DS50" s="74">
        <f>SUMIF(LQB!$A$111:$A$126,'2020-2021'!DS$7,LQB!I$111:I$126)</f>
        <v>69064</v>
      </c>
      <c r="DT50" s="74">
        <f>SUMIF(LQB!$A$111:$A$126,'2020-2021'!DT$7,LQB!J$111:J$126)</f>
        <v>64020</v>
      </c>
      <c r="DU50" s="74">
        <f>SUMIF(LQB!$A$111:$A$126,'2020-2021'!DU$7,LQB!K$111:K$126)</f>
        <v>64672</v>
      </c>
      <c r="DV50" s="74">
        <f>SUMIF(LQB!$A$111:$A$126,'2020-2021'!DV$7,LQB!L$111:L$126)</f>
        <v>64578</v>
      </c>
      <c r="DW50" s="74">
        <f>SUMIF(LQB!$A$111:$A$126,'2020-2021'!DW$7,LQB!M$111:M$126)</f>
        <v>66314</v>
      </c>
      <c r="DX50" s="74">
        <f>SUMIF(LQB!$A$111:$A$126,'2020-2021'!DX$7,LQB!N$111:N$126)</f>
        <v>65998</v>
      </c>
      <c r="DY50" s="74">
        <f>SUMIF(LQB!$A$111:$A$126,'2020-2021'!DY$7,LQB!O$111:O$126)</f>
        <v>63428</v>
      </c>
    </row>
    <row r="51" spans="1:130">
      <c r="A51" s="83"/>
      <c r="B51" s="26" t="s">
        <v>8</v>
      </c>
      <c r="C51" s="73">
        <f>+CZ51</f>
        <v>242</v>
      </c>
      <c r="D51" s="73">
        <f ca="1">OFFSET(CZ51,0,14,1,1)</f>
        <v>4</v>
      </c>
      <c r="E51" s="73">
        <f ca="1">SUM(D51-C51)</f>
        <v>-238</v>
      </c>
      <c r="F51" s="19">
        <f ca="1">IF(E51=0,0,IF(C51=0,1,E51/C51))</f>
        <v>-0.98347107438016534</v>
      </c>
      <c r="G51" s="73">
        <f>SUMIF($C$6:F$6,G$5,$C51:F51)</f>
        <v>242</v>
      </c>
      <c r="H51" s="73">
        <f ca="1">SUMIF($C$6:G$6,H$5,$C51:G51)</f>
        <v>4</v>
      </c>
      <c r="I51" s="73">
        <f ca="1">SUM(H51-G51)</f>
        <v>-238</v>
      </c>
      <c r="J51" s="19">
        <f ca="1">IF(I51=0,0,IF(G51=0,1,I51/G51))</f>
        <v>-0.98347107438016534</v>
      </c>
      <c r="K51" s="73">
        <f>+DA51</f>
        <v>290</v>
      </c>
      <c r="L51" s="73">
        <f ca="1">OFFSET(DA51,0,14,1,1)</f>
        <v>4</v>
      </c>
      <c r="M51" s="73">
        <f ca="1">SUM(L51-K51)</f>
        <v>-286</v>
      </c>
      <c r="N51" s="19">
        <f ca="1">IF(M51=0,0,IF(K51=0,1,M51/K51))</f>
        <v>-0.98620689655172411</v>
      </c>
      <c r="O51" s="73">
        <f>SUMIF($C$6:N$6,O$5,$C51:N51)</f>
        <v>532</v>
      </c>
      <c r="P51" s="73">
        <f ca="1">SUMIF($C$6:O$6,P$5,$C51:O51)</f>
        <v>8</v>
      </c>
      <c r="Q51" s="73">
        <f ca="1">SUM(P51-O51)</f>
        <v>-524</v>
      </c>
      <c r="R51" s="19">
        <f ca="1">IF(Q51=0,0,IF(O51=0,1,Q51/O51))</f>
        <v>-0.98496240601503759</v>
      </c>
      <c r="S51" s="73">
        <f>+DB51</f>
        <v>102</v>
      </c>
      <c r="T51" s="73">
        <f ca="1">OFFSET(DB51,0,14,1,1)</f>
        <v>2</v>
      </c>
      <c r="U51" s="73">
        <f ca="1">SUM(T51-S51)</f>
        <v>-100</v>
      </c>
      <c r="V51" s="19">
        <f ca="1">IF(U51=0,0,IF(S51=0,1,U51/S51))</f>
        <v>-0.98039215686274506</v>
      </c>
      <c r="W51" s="73">
        <f>SUMIF($C$6:V$6,W$5,$C51:V51)</f>
        <v>634</v>
      </c>
      <c r="X51" s="73">
        <f ca="1">SUMIF($C$6:W$6,X$5,$C51:W51)</f>
        <v>10</v>
      </c>
      <c r="Y51" s="73">
        <f ca="1">SUM(X51-W51)</f>
        <v>-624</v>
      </c>
      <c r="Z51" s="19">
        <f ca="1">IF(Y51=0,0,IF(W51=0,1,Y51/W51))</f>
        <v>-0.98422712933753942</v>
      </c>
      <c r="AA51" s="73">
        <f>+DC51</f>
        <v>4</v>
      </c>
      <c r="AB51" s="73">
        <f ca="1">OFFSET(DC51,0,14,1,1)</f>
        <v>4</v>
      </c>
      <c r="AC51" s="73">
        <f ca="1">SUM(AB51-AA51)</f>
        <v>0</v>
      </c>
      <c r="AD51" s="19">
        <f ca="1">IF(AC51=0,0,IF(AA51=0,1,AC51/AA51))</f>
        <v>0</v>
      </c>
      <c r="AE51" s="73">
        <f>SUMIF($C$6:AD$6,AE$5,$C51:AD51)</f>
        <v>638</v>
      </c>
      <c r="AF51" s="73">
        <f ca="1">SUMIF($C$6:AE$6,AF$5,$C51:AE51)</f>
        <v>14</v>
      </c>
      <c r="AG51" s="73">
        <f ca="1">SUM(AF51-AE51)</f>
        <v>-624</v>
      </c>
      <c r="AH51" s="19">
        <f ca="1">IF(AG51=0,0,IF(AE51=0,1,AG51/AE51))</f>
        <v>-0.9780564263322884</v>
      </c>
      <c r="AI51" s="73">
        <f>+DD51</f>
        <v>26</v>
      </c>
      <c r="AJ51" s="73">
        <f ca="1">OFFSET(DD51,0,14,1,1)</f>
        <v>4</v>
      </c>
      <c r="AK51" s="73">
        <f ca="1">SUM(AJ51-AI51)</f>
        <v>-22</v>
      </c>
      <c r="AL51" s="19">
        <f ca="1">IF(AK51=0,0,IF(AI51=0,1,AK51/AI51))</f>
        <v>-0.84615384615384615</v>
      </c>
      <c r="AM51" s="73">
        <f>SUMIF($C$6:AL$6,AM$5,$C51:AL51)</f>
        <v>664</v>
      </c>
      <c r="AN51" s="73">
        <f ca="1">SUMIF($C$6:AM$6,AN$5,$C51:AM51)</f>
        <v>18</v>
      </c>
      <c r="AO51" s="73">
        <f ca="1">SUM(AN51-AM51)</f>
        <v>-646</v>
      </c>
      <c r="AP51" s="19">
        <f ca="1">IF(AO51=0,0,IF(AM51=0,1,AO51/AM51))</f>
        <v>-0.97289156626506024</v>
      </c>
      <c r="AQ51" s="73">
        <f>+DE51</f>
        <v>10</v>
      </c>
      <c r="AR51" s="73">
        <f ca="1">OFFSET(DE51,0,14,1,1)</f>
        <v>38</v>
      </c>
      <c r="AS51" s="73">
        <f ca="1">SUM(AR51-AQ51)</f>
        <v>28</v>
      </c>
      <c r="AT51" s="19">
        <f ca="1">IF(AS51=0,0,IF(AQ51=0,1,AS51/AQ51))</f>
        <v>2.8</v>
      </c>
      <c r="AU51" s="73">
        <f>SUMIF($C$6:AT$6,AU$5,$C51:AT51)</f>
        <v>674</v>
      </c>
      <c r="AV51" s="73">
        <f ca="1">SUMIF($C$6:AU$6,AV$5,$C51:AU51)</f>
        <v>56</v>
      </c>
      <c r="AW51" s="73">
        <f ca="1">SUM(AV51-AU51)</f>
        <v>-618</v>
      </c>
      <c r="AX51" s="19">
        <f ca="1">IF(AW51=0,0,IF(AU51=0,1,AW51/AU51))</f>
        <v>-0.91691394658753711</v>
      </c>
      <c r="AY51" s="73">
        <f>+DF51</f>
        <v>30</v>
      </c>
      <c r="AZ51" s="73">
        <f ca="1">OFFSET(DF51,0,14,1,1)</f>
        <v>186</v>
      </c>
      <c r="BA51" s="73">
        <f ca="1">SUM(AZ51-AY51)</f>
        <v>156</v>
      </c>
      <c r="BB51" s="19">
        <f ca="1">IF(BA51=0,0,IF(AY51=0,1,BA51/AY51))</f>
        <v>5.2</v>
      </c>
      <c r="BC51" s="73">
        <f>SUMIF($C$6:BB$6,BC$5,$C51:BB51)</f>
        <v>704</v>
      </c>
      <c r="BD51" s="73">
        <f ca="1">SUMIF($C$6:BC$6,BD$5,$C51:BC51)</f>
        <v>242</v>
      </c>
      <c r="BE51" s="73">
        <f ca="1">SUM(BD51-BC51)</f>
        <v>-462</v>
      </c>
      <c r="BF51" s="19">
        <f ca="1">IF(BE51=0,0,IF(BC51=0,1,BE51/BC51))</f>
        <v>-0.65625</v>
      </c>
      <c r="BG51" s="73">
        <f>+DG51</f>
        <v>76</v>
      </c>
      <c r="BH51" s="73">
        <f ca="1">OFFSET(DG51,0,14,1,1)</f>
        <v>308</v>
      </c>
      <c r="BI51" s="73">
        <f ca="1">SUM(BH51-BG51)</f>
        <v>232</v>
      </c>
      <c r="BJ51" s="19">
        <f ca="1">IF(BI51=0,0,IF(BG51=0,1,BI51/BG51))</f>
        <v>3.0526315789473686</v>
      </c>
      <c r="BK51" s="73">
        <f>SUMIF($C$6:BJ$6,BK$5,$C51:BJ51)</f>
        <v>780</v>
      </c>
      <c r="BL51" s="73">
        <f ca="1">SUMIF($C$6:BK$6,BL$5,$C51:BK51)</f>
        <v>550</v>
      </c>
      <c r="BM51" s="73">
        <f ca="1">SUM(BL51-BK51)</f>
        <v>-230</v>
      </c>
      <c r="BN51" s="19">
        <f ca="1">IF(BM51=0,0,IF(BK51=0,1,BM51/BK51))</f>
        <v>-0.29487179487179488</v>
      </c>
      <c r="BO51" s="73">
        <f>+DH51</f>
        <v>8</v>
      </c>
      <c r="BP51" s="73">
        <f ca="1">OFFSET(DH51,0,14,1,1)</f>
        <v>86</v>
      </c>
      <c r="BQ51" s="73">
        <f ca="1">SUM(BP51-BO51)</f>
        <v>78</v>
      </c>
      <c r="BR51" s="19">
        <f ca="1">IF(BQ51=0,0,IF(BO51=0,1,BQ51/BO51))</f>
        <v>9.75</v>
      </c>
      <c r="BS51" s="73">
        <f>SUMIF($C$6:BR$6,BS$5,$C51:BR51)</f>
        <v>788</v>
      </c>
      <c r="BT51" s="73">
        <f ca="1">SUMIF($C$6:BS$6,BT$5,$C51:BS51)</f>
        <v>636</v>
      </c>
      <c r="BU51" s="73">
        <f ca="1">SUM(BT51-BS51)</f>
        <v>-152</v>
      </c>
      <c r="BV51" s="19">
        <f ca="1">IF(BU51=0,0,IF(BS51=0,1,BU51/BS51))</f>
        <v>-0.19289340101522842</v>
      </c>
      <c r="BW51" s="73">
        <f>+DI51</f>
        <v>6</v>
      </c>
      <c r="BX51" s="73">
        <f ca="1">OFFSET(DI51,0,14,1,1)</f>
        <v>84</v>
      </c>
      <c r="BY51" s="73">
        <f ca="1">SUM(BX51-BW51)</f>
        <v>78</v>
      </c>
      <c r="BZ51" s="19">
        <f ca="1">IF(BY51=0,0,IF(BW51=0,1,BY51/BW51))</f>
        <v>13</v>
      </c>
      <c r="CA51" s="73">
        <f>SUMIF($C$6:BZ$6,CA$5,$C51:BZ51)</f>
        <v>794</v>
      </c>
      <c r="CB51" s="73">
        <f ca="1">SUMIF($C$6:CA$6,CB$5,$C51:CA51)</f>
        <v>720</v>
      </c>
      <c r="CC51" s="73">
        <f ca="1">SUM(CB51-CA51)</f>
        <v>-74</v>
      </c>
      <c r="CD51" s="19">
        <f ca="1">IF(CC51=0,0,IF(CA51=0,1,CC51/CA51))</f>
        <v>-9.3198992443324941E-2</v>
      </c>
      <c r="CE51" s="73">
        <f>+DJ51</f>
        <v>4</v>
      </c>
      <c r="CF51" s="73">
        <f ca="1">OFFSET(DJ51,0,14,1,1)</f>
        <v>42</v>
      </c>
      <c r="CG51" s="73">
        <f ca="1">SUM(CF51-CE51)</f>
        <v>38</v>
      </c>
      <c r="CH51" s="19">
        <f ca="1">IF(CG51=0,0,IF(CE51=0,1,CG51/CE51))</f>
        <v>9.5</v>
      </c>
      <c r="CI51" s="73">
        <f>SUMIF($C$6:CH$6,CI$5,$C51:CH51)</f>
        <v>798</v>
      </c>
      <c r="CJ51" s="73">
        <f ca="1">SUMIF($C$6:CI$6,CJ$5,$C51:CI51)</f>
        <v>762</v>
      </c>
      <c r="CK51" s="73">
        <f ca="1">SUM(CJ51-CI51)</f>
        <v>-36</v>
      </c>
      <c r="CL51" s="19">
        <f ca="1">IF(CK51=0,0,IF(CI51=0,1,CK51/CI51))</f>
        <v>-4.5112781954887216E-2</v>
      </c>
      <c r="CM51" s="73">
        <f>+DK51</f>
        <v>2</v>
      </c>
      <c r="CN51" s="73">
        <f ca="1">OFFSET(DK51,0,14,1,1)</f>
        <v>44</v>
      </c>
      <c r="CO51" s="73">
        <f ca="1">SUM(CN51-CM51)</f>
        <v>42</v>
      </c>
      <c r="CP51" s="19">
        <f ca="1">IF(CO51=0,0,IF(CM51=0,1,CO51/CM51))</f>
        <v>21</v>
      </c>
      <c r="CQ51" s="73">
        <f>SUMIF($C$6:CP$6,CQ$5,$C51:CP51)</f>
        <v>800</v>
      </c>
      <c r="CR51" s="73">
        <f ca="1">SUMIF($C$6:CQ$6,CR$5,$C51:CQ51)</f>
        <v>806</v>
      </c>
      <c r="CS51" s="73">
        <f ca="1">SUM(CR51-CQ51)</f>
        <v>6</v>
      </c>
      <c r="CT51" s="19">
        <f ca="1">IF(CS51=0,0,IF(CQ51=0,1,CS51/CQ51))</f>
        <v>7.4999999999999997E-3</v>
      </c>
      <c r="CW51" t="s">
        <v>12</v>
      </c>
      <c r="CX51" t="s">
        <v>8</v>
      </c>
      <c r="CY51" s="7"/>
      <c r="CZ51" s="74">
        <f>SUMIF(LQB!$A$129:$A$144,'2020-2021'!CZ$7,LQB!D$129:D$144)</f>
        <v>242</v>
      </c>
      <c r="DA51" s="74">
        <f>SUMIF(LQB!$A$129:$A$144,'2020-2021'!DA$7,LQB!E$129:E$144)</f>
        <v>290</v>
      </c>
      <c r="DB51" s="74">
        <f>SUMIF(LQB!$A$129:$A$144,'2020-2021'!DB$7,LQB!F$129:F$144)</f>
        <v>102</v>
      </c>
      <c r="DC51" s="74">
        <f>SUMIF(LQB!$A$129:$A$144,'2020-2021'!DC$7,LQB!G$129:G$144)</f>
        <v>4</v>
      </c>
      <c r="DD51" s="74">
        <f>SUMIF(LQB!$A$129:$A$144,'2020-2021'!DD$7,LQB!H$129:H$144)</f>
        <v>26</v>
      </c>
      <c r="DE51" s="74">
        <f>SUMIF(LQB!$A$129:$A$144,'2020-2021'!DE$7,LQB!I$129:I$144)</f>
        <v>10</v>
      </c>
      <c r="DF51" s="74">
        <f>SUMIF(LQB!$A$129:$A$144,'2020-2021'!DF$7,LQB!J$129:J$144)</f>
        <v>30</v>
      </c>
      <c r="DG51" s="74">
        <f>SUMIF(LQB!$A$129:$A$144,'2020-2021'!DG$7,LQB!K$129:K$144)</f>
        <v>76</v>
      </c>
      <c r="DH51" s="74">
        <f>SUMIF(LQB!$A$129:$A$144,'2020-2021'!DH$7,LQB!L$129:L$144)</f>
        <v>8</v>
      </c>
      <c r="DI51" s="74">
        <f>SUMIF(LQB!$A$129:$A$144,'2020-2021'!DI$7,LQB!M$129:M$144)</f>
        <v>6</v>
      </c>
      <c r="DJ51" s="74">
        <f>SUMIF(LQB!$A$129:$A$144,'2020-2021'!DJ$7,LQB!N$129:N$144)</f>
        <v>4</v>
      </c>
      <c r="DK51" s="74">
        <f>SUMIF(LQB!$A$129:$A$144,'2020-2021'!DK$7,LQB!O$129:O$144)</f>
        <v>2</v>
      </c>
      <c r="DN51" s="74">
        <f>SUMIF(LQB!$A$129:$A$144,'2020-2021'!DN$7,LQB!D$129:D$144)</f>
        <v>4</v>
      </c>
      <c r="DO51" s="74">
        <f>SUMIF(LQB!$A$129:$A$144,'2020-2021'!DO$7,LQB!E$129:E$144)</f>
        <v>4</v>
      </c>
      <c r="DP51" s="74">
        <f>SUMIF(LQB!$A$129:$A$144,'2020-2021'!DP$7,LQB!F$129:F$144)</f>
        <v>2</v>
      </c>
      <c r="DQ51" s="74">
        <f>SUMIF(LQB!$A$129:$A$144,'2020-2021'!DQ$7,LQB!G$129:G$144)</f>
        <v>4</v>
      </c>
      <c r="DR51" s="74">
        <f>SUMIF(LQB!$A$129:$A$144,'2020-2021'!DR$7,LQB!H$129:H$144)</f>
        <v>4</v>
      </c>
      <c r="DS51" s="74">
        <f>SUMIF(LQB!$A$129:$A$144,'2020-2021'!DS$7,LQB!I$129:I$144)</f>
        <v>38</v>
      </c>
      <c r="DT51" s="74">
        <f>SUMIF(LQB!$A$129:$A$144,'2020-2021'!DT$7,LQB!J$129:J$144)</f>
        <v>186</v>
      </c>
      <c r="DU51" s="74">
        <f>SUMIF(LQB!$A$129:$A$144,'2020-2021'!DU$7,LQB!K$129:K$144)</f>
        <v>308</v>
      </c>
      <c r="DV51" s="74">
        <f>SUMIF(LQB!$A$129:$A$144,'2020-2021'!DV$7,LQB!L$129:L$144)</f>
        <v>86</v>
      </c>
      <c r="DW51" s="74">
        <f>SUMIF(LQB!$A$129:$A$144,'2020-2021'!DW$7,LQB!M$129:M$144)</f>
        <v>84</v>
      </c>
      <c r="DX51" s="74">
        <f>SUMIF(LQB!$A$129:$A$144,'2020-2021'!DX$7,LQB!N$129:N$144)</f>
        <v>42</v>
      </c>
      <c r="DY51" s="74">
        <f>SUMIF(LQB!$A$129:$A$144,'2020-2021'!DY$7,LQB!O$129:O$144)</f>
        <v>44</v>
      </c>
    </row>
    <row r="52" spans="1:130" s="7" customFormat="1">
      <c r="A52" s="75"/>
      <c r="B52" s="24" t="s">
        <v>9</v>
      </c>
      <c r="C52" s="12">
        <f>+SUM(C49:C51)</f>
        <v>222011</v>
      </c>
      <c r="D52" s="86">
        <f ca="1">+SUM(D49:D51)</f>
        <v>68225</v>
      </c>
      <c r="E52" s="12">
        <f ca="1">SUM(E49:E51)</f>
        <v>-153786</v>
      </c>
      <c r="F52" s="13">
        <f ca="1">IF(E52=0,0,IF(C52=0,1,E52/C52))</f>
        <v>-0.69269540698433862</v>
      </c>
      <c r="G52" s="12">
        <f>SUM(G49:G51)</f>
        <v>222011</v>
      </c>
      <c r="H52" s="86">
        <f ca="1">SUM(H49:H51)</f>
        <v>68225</v>
      </c>
      <c r="I52" s="12">
        <f ca="1">SUM(I49:I51)</f>
        <v>-153786</v>
      </c>
      <c r="J52" s="13">
        <f ca="1">IF(I52=0,0,IF(G52=0,1,I52/G52))</f>
        <v>-0.69269540698433862</v>
      </c>
      <c r="K52" s="12">
        <f>+SUM(K49:K51)</f>
        <v>221719</v>
      </c>
      <c r="L52" s="86">
        <f ca="1">+SUM(L49:L51)</f>
        <v>64898</v>
      </c>
      <c r="M52" s="12">
        <f ca="1">SUM(M49:M51)</f>
        <v>-156821</v>
      </c>
      <c r="N52" s="13">
        <f ca="1">IF(M52=0,0,IF(K52=0,1,M52/K52))</f>
        <v>-0.70729617218190588</v>
      </c>
      <c r="O52" s="12">
        <f>SUM(O49:O51)</f>
        <v>443730</v>
      </c>
      <c r="P52" s="86">
        <f ca="1">SUM(P49:P51)</f>
        <v>133123</v>
      </c>
      <c r="Q52" s="12">
        <f ca="1">SUM(Q49:Q51)</f>
        <v>-310607</v>
      </c>
      <c r="R52" s="13">
        <f ca="1">IF(Q52=0,0,IF(O52=0,1,Q52/O52))</f>
        <v>-0.69999098550920602</v>
      </c>
      <c r="S52" s="12">
        <f>+SUM(S49:S51)</f>
        <v>148161</v>
      </c>
      <c r="T52" s="86">
        <f ca="1">+SUM(T49:T51)</f>
        <v>79285</v>
      </c>
      <c r="U52" s="12">
        <f ca="1">SUM(U49:U51)</f>
        <v>-68876</v>
      </c>
      <c r="V52" s="13">
        <f ca="1">IF(U52=0,0,IF(S52=0,1,U52/S52))</f>
        <v>-0.46487267229567836</v>
      </c>
      <c r="W52" s="12">
        <f>SUM(W49:W51)</f>
        <v>591891</v>
      </c>
      <c r="X52" s="86">
        <f ca="1">SUM(X49:X51)</f>
        <v>212408</v>
      </c>
      <c r="Y52" s="12">
        <f ca="1">SUM(Y49:Y51)</f>
        <v>-379483</v>
      </c>
      <c r="Z52" s="13">
        <f ca="1">IF(Y52=0,0,IF(W52=0,1,Y52/W52))</f>
        <v>-0.64113662819674566</v>
      </c>
      <c r="AA52" s="12">
        <f>+SUM(AA49:AA51)</f>
        <v>51158</v>
      </c>
      <c r="AB52" s="86">
        <f ca="1">+SUM(AB49:AB51)</f>
        <v>74938</v>
      </c>
      <c r="AC52" s="12">
        <f ca="1">SUM(AC49:AC51)</f>
        <v>23780</v>
      </c>
      <c r="AD52" s="13">
        <f ca="1">IF(AC52=0,0,IF(AA52=0,1,AC52/AA52))</f>
        <v>0.46483443449704837</v>
      </c>
      <c r="AE52" s="12">
        <f>SUM(AE49:AE51)</f>
        <v>643049</v>
      </c>
      <c r="AF52" s="86">
        <f ca="1">SUM(AF49:AF51)</f>
        <v>287346</v>
      </c>
      <c r="AG52" s="12">
        <f ca="1">SUM(AG49:AG51)</f>
        <v>-355703</v>
      </c>
      <c r="AH52" s="13">
        <f ca="1">IF(AG52=0,0,IF(AE52=0,1,AG52/AE52))</f>
        <v>-0.55315069302650344</v>
      </c>
      <c r="AI52" s="12">
        <f>+SUM(AI49:AI51)</f>
        <v>55979</v>
      </c>
      <c r="AJ52" s="86">
        <f ca="1">+SUM(AJ49:AJ51)</f>
        <v>77001</v>
      </c>
      <c r="AK52" s="12">
        <f ca="1">SUM(AK49:AK51)</f>
        <v>21022</v>
      </c>
      <c r="AL52" s="13">
        <f ca="1">IF(AK52=0,0,IF(AI52=0,1,AK52/AI52))</f>
        <v>0.37553368227370976</v>
      </c>
      <c r="AM52" s="12">
        <f>SUM(AM49:AM51)</f>
        <v>699028</v>
      </c>
      <c r="AN52" s="86">
        <f ca="1">SUM(AN49:AN51)</f>
        <v>364347</v>
      </c>
      <c r="AO52" s="12">
        <f ca="1">SUM(AO49:AO51)</f>
        <v>-334681</v>
      </c>
      <c r="AP52" s="13">
        <f ca="1">IF(AO52=0,0,IF(AM52=0,1,AO52/AM52))</f>
        <v>-0.47878053525752901</v>
      </c>
      <c r="AQ52" s="12">
        <f>+SUM(AQ49:AQ51)</f>
        <v>69721</v>
      </c>
      <c r="AR52" s="86">
        <f ca="1">+SUM(AR49:AR51)</f>
        <v>81838</v>
      </c>
      <c r="AS52" s="12">
        <f ca="1">SUM(AS49:AS51)</f>
        <v>12117</v>
      </c>
      <c r="AT52" s="13">
        <f ca="1">IF(AS52=0,0,IF(AQ52=0,1,AS52/AQ52))</f>
        <v>0.17379268799931155</v>
      </c>
      <c r="AU52" s="12">
        <f>SUM(AU49:AU51)</f>
        <v>768749</v>
      </c>
      <c r="AV52" s="86">
        <f ca="1">SUM(AV49:AV51)</f>
        <v>446185</v>
      </c>
      <c r="AW52" s="12">
        <f ca="1">SUM(AW49:AW51)</f>
        <v>-322564</v>
      </c>
      <c r="AX52" s="13">
        <f ca="1">IF(AW52=0,0,IF(AU52=0,1,AW52/AU52))</f>
        <v>-0.41959599297039735</v>
      </c>
      <c r="AY52" s="12">
        <f>+SUM(AY49:AY51)</f>
        <v>73255</v>
      </c>
      <c r="AZ52" s="86">
        <f ca="1">+SUM(AZ49:AZ51)</f>
        <v>80259</v>
      </c>
      <c r="BA52" s="12">
        <f ca="1">SUM(BA49:BA51)</f>
        <v>7004</v>
      </c>
      <c r="BB52" s="13">
        <f ca="1">IF(BA52=0,0,IF(AY52=0,1,BA52/AY52))</f>
        <v>9.5611221077059591E-2</v>
      </c>
      <c r="BC52" s="12">
        <f>SUM(BC49:BC51)</f>
        <v>842004</v>
      </c>
      <c r="BD52" s="86">
        <f ca="1">SUM(BD49:BD51)</f>
        <v>526444</v>
      </c>
      <c r="BE52" s="12">
        <f ca="1">SUM(BE49:BE51)</f>
        <v>-315560</v>
      </c>
      <c r="BF52" s="13">
        <f ca="1">IF(BE52=0,0,IF(BC52=0,1,BE52/BC52))</f>
        <v>-0.37477256640110973</v>
      </c>
      <c r="BG52" s="12">
        <f>+SUM(BG49:BG51)</f>
        <v>75015</v>
      </c>
      <c r="BH52" s="86">
        <f ca="1">+SUM(BH49:BH51)</f>
        <v>96981</v>
      </c>
      <c r="BI52" s="12">
        <f ca="1">SUM(BI49:BI51)</f>
        <v>21966</v>
      </c>
      <c r="BJ52" s="13">
        <f ca="1">IF(BI52=0,0,IF(BG52=0,1,BI52/BG52))</f>
        <v>0.2928214357128574</v>
      </c>
      <c r="BK52" s="12">
        <f>SUM(BK49:BK51)</f>
        <v>917019</v>
      </c>
      <c r="BL52" s="86">
        <f ca="1">SUM(BL49:BL51)</f>
        <v>623425</v>
      </c>
      <c r="BM52" s="12">
        <f ca="1">SUM(BM49:BM51)</f>
        <v>-293594</v>
      </c>
      <c r="BN52" s="13">
        <f ca="1">IF(BM52=0,0,IF(BK52=0,1,BM52/BK52))</f>
        <v>-0.32016130527284603</v>
      </c>
      <c r="BO52" s="12">
        <f>+SUM(BO49:BO51)</f>
        <v>75001</v>
      </c>
      <c r="BP52" s="86">
        <f ca="1">+SUM(BP49:BP51)</f>
        <v>95990</v>
      </c>
      <c r="BQ52" s="12">
        <f ca="1">SUM(BQ49:BQ51)</f>
        <v>20989</v>
      </c>
      <c r="BR52" s="13">
        <f ca="1">IF(BQ52=0,0,IF(BO52=0,1,BQ52/BO52))</f>
        <v>0.27984960200530662</v>
      </c>
      <c r="BS52" s="12">
        <f>SUM(BS49:BS51)</f>
        <v>992020</v>
      </c>
      <c r="BT52" s="86">
        <f ca="1">SUM(BT49:BT51)</f>
        <v>719415</v>
      </c>
      <c r="BU52" s="12">
        <f ca="1">SUM(BU49:BU51)</f>
        <v>-272605</v>
      </c>
      <c r="BV52" s="13">
        <f ca="1">IF(BU52=0,0,IF(BS52=0,1,BU52/BS52))</f>
        <v>-0.2747978871393722</v>
      </c>
      <c r="BW52" s="12">
        <f>+SUM(BW49:BW51)</f>
        <v>76065</v>
      </c>
      <c r="BX52" s="86">
        <f ca="1">+SUM(BX49:BX51)</f>
        <v>97847</v>
      </c>
      <c r="BY52" s="12">
        <f ca="1">SUM(BY49:BY51)</f>
        <v>21782</v>
      </c>
      <c r="BZ52" s="13">
        <f ca="1">IF(BY52=0,0,IF(BW52=0,1,BY52/BW52))</f>
        <v>0.28636034970091367</v>
      </c>
      <c r="CA52" s="12">
        <f>SUM(CA49:CA51)</f>
        <v>1068085</v>
      </c>
      <c r="CB52" s="86">
        <f ca="1">SUM(CB49:CB51)</f>
        <v>817262</v>
      </c>
      <c r="CC52" s="12">
        <f ca="1">SUM(CC49:CC51)</f>
        <v>-250823</v>
      </c>
      <c r="CD52" s="13">
        <f ca="1">IF(CC52=0,0,IF(CA52=0,1,CC52/CA52))</f>
        <v>-0.23483430625839705</v>
      </c>
      <c r="CE52" s="12">
        <f>+SUM(CE49:CE51)</f>
        <v>69926</v>
      </c>
      <c r="CF52" s="86">
        <f ca="1">+SUM(CF49:CF51)</f>
        <v>114356</v>
      </c>
      <c r="CG52" s="12">
        <f ca="1">SUM(CG49:CG51)</f>
        <v>44430</v>
      </c>
      <c r="CH52" s="13">
        <f ca="1">IF(CG52=0,0,IF(CE52=0,1,CG52/CE52))</f>
        <v>0.63538597946400477</v>
      </c>
      <c r="CI52" s="12">
        <f>SUM(CI49:CI51)</f>
        <v>1138011</v>
      </c>
      <c r="CJ52" s="86">
        <f ca="1">SUM(CJ49:CJ51)</f>
        <v>931618</v>
      </c>
      <c r="CK52" s="12">
        <f ca="1">SUM(CK49:CK51)</f>
        <v>-206393</v>
      </c>
      <c r="CL52" s="13">
        <f ca="1">IF(CK52=0,0,IF(CI52=0,1,CK52/CI52))</f>
        <v>-0.18136292179952565</v>
      </c>
      <c r="CM52" s="12">
        <f>+SUM(CM49:CM51)</f>
        <v>70798</v>
      </c>
      <c r="CN52" s="86">
        <f ca="1">+SUM(CN49:CN51)</f>
        <v>128393</v>
      </c>
      <c r="CO52" s="12">
        <f ca="1">SUM(CO49:CO51)</f>
        <v>57595</v>
      </c>
      <c r="CP52" s="13">
        <f ca="1">IF(CO52=0,0,IF(CM52=0,1,CO52/CM52))</f>
        <v>0.81351168112093564</v>
      </c>
      <c r="CQ52" s="12">
        <f>SUM(CQ49:CQ51)</f>
        <v>1208809</v>
      </c>
      <c r="CR52" s="86">
        <f ca="1">SUM(CR49:CR51)</f>
        <v>1060011</v>
      </c>
      <c r="CS52" s="12">
        <f ca="1">SUM(CS49:CS51)</f>
        <v>-148798</v>
      </c>
      <c r="CT52" s="13">
        <f ca="1">IF(CS52=0,0,IF(CQ52=0,1,CS52/CQ52))</f>
        <v>-0.12309471554232307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141411</v>
      </c>
      <c r="D54" s="73">
        <f ca="1">OFFSET(CZ54,0,14,1,1)</f>
        <v>7163</v>
      </c>
      <c r="E54" s="18">
        <f ca="1">SUM(D54-C54)</f>
        <v>-134248</v>
      </c>
      <c r="F54" s="19">
        <f ca="1">IF(E54=0,0,IF(C54=0,1,E54/C54))</f>
        <v>-0.94934623190558021</v>
      </c>
      <c r="G54" s="18">
        <f>SUMIF($C$6:F$6,G$5,$C54:F54)</f>
        <v>141411</v>
      </c>
      <c r="H54" s="73">
        <f ca="1">SUMIF($C$6:G$6,H$5,$C54:G54)</f>
        <v>7163</v>
      </c>
      <c r="I54" s="18">
        <f ca="1">SUM(H54-G54)</f>
        <v>-134248</v>
      </c>
      <c r="J54" s="19">
        <f ca="1">IF(I54=0,0,IF(G54=0,1,I54/G54))</f>
        <v>-0.94934623190558021</v>
      </c>
      <c r="K54" s="18">
        <f>+DA54</f>
        <v>143329</v>
      </c>
      <c r="L54" s="73">
        <f ca="1">OFFSET(DA54,0,14,1,1)</f>
        <v>7580</v>
      </c>
      <c r="M54" s="18">
        <f ca="1">SUM(L54-K54)</f>
        <v>-135749</v>
      </c>
      <c r="N54" s="19">
        <f ca="1">IF(M54=0,0,IF(K54=0,1,M54/K54))</f>
        <v>-0.94711468021126222</v>
      </c>
      <c r="O54" s="18">
        <f>SUMIF($C$6:N$6,O$5,$C54:N54)</f>
        <v>284740</v>
      </c>
      <c r="P54" s="73">
        <f ca="1">SUMIF($C$6:O$6,P$5,$C54:O54)</f>
        <v>14743</v>
      </c>
      <c r="Q54" s="18">
        <f ca="1">SUM(P54-O54)</f>
        <v>-269997</v>
      </c>
      <c r="R54" s="19">
        <f ca="1">IF(Q54=0,0,IF(O54=0,1,Q54/O54))</f>
        <v>-0.94822294022617126</v>
      </c>
      <c r="S54" s="18">
        <f>+DB54</f>
        <v>69721</v>
      </c>
      <c r="T54" s="73">
        <f ca="1">OFFSET(DB54,0,14,1,1)</f>
        <v>9369</v>
      </c>
      <c r="U54" s="18">
        <f ca="1">SUM(T54-S54)</f>
        <v>-60352</v>
      </c>
      <c r="V54" s="19">
        <f ca="1">IF(U54=0,0,IF(S54=0,1,U54/S54))</f>
        <v>-0.86562154874428077</v>
      </c>
      <c r="W54" s="18">
        <f>SUMIF($C$6:V$6,W$5,$C54:V54)</f>
        <v>354461</v>
      </c>
      <c r="X54" s="73">
        <f ca="1">SUMIF($C$6:W$6,X$5,$C54:W54)</f>
        <v>24112</v>
      </c>
      <c r="Y54" s="18">
        <f ca="1">SUM(X54-W54)</f>
        <v>-330349</v>
      </c>
      <c r="Z54" s="19">
        <f ca="1">IF(Y54=0,0,IF(W54=0,1,Y54/W54))</f>
        <v>-0.93197559110875383</v>
      </c>
      <c r="AA54" s="18">
        <f>+DC54</f>
        <v>3227</v>
      </c>
      <c r="AB54" s="73">
        <f ca="1">OFFSET(DC54,0,14,1,1)</f>
        <v>11162</v>
      </c>
      <c r="AC54" s="18">
        <f ca="1">SUM(AB54-AA54)</f>
        <v>7935</v>
      </c>
      <c r="AD54" s="19">
        <f ca="1">IF(AC54=0,0,IF(AA54=0,1,AC54/AA54))</f>
        <v>2.4589401921289125</v>
      </c>
      <c r="AE54" s="18">
        <f>SUMIF($C$6:AD$6,AE$5,$C54:AD54)</f>
        <v>357688</v>
      </c>
      <c r="AF54" s="73">
        <f ca="1">SUMIF($C$6:AE$6,AF$5,$C54:AE54)</f>
        <v>35274</v>
      </c>
      <c r="AG54" s="18">
        <f ca="1">SUM(AF54-AE54)</f>
        <v>-322414</v>
      </c>
      <c r="AH54" s="19">
        <f ca="1">IF(AG54=0,0,IF(AE54=0,1,AG54/AE54))</f>
        <v>-0.90138332848739688</v>
      </c>
      <c r="AI54" s="18">
        <f>+DD54</f>
        <v>4539</v>
      </c>
      <c r="AJ54" s="73">
        <f ca="1">OFFSET(DD54,0,14,1,1)</f>
        <v>13617</v>
      </c>
      <c r="AK54" s="18">
        <f ca="1">SUM(AJ54-AI54)</f>
        <v>9078</v>
      </c>
      <c r="AL54" s="19">
        <f ca="1">IF(AK54=0,0,IF(AI54=0,1,AK54/AI54))</f>
        <v>2</v>
      </c>
      <c r="AM54" s="18">
        <f>SUMIF($C$6:AL$6,AM$5,$C54:AL54)</f>
        <v>362227</v>
      </c>
      <c r="AN54" s="73">
        <f ca="1">SUMIF($C$6:AM$6,AN$5,$C54:AM54)</f>
        <v>48891</v>
      </c>
      <c r="AO54" s="18">
        <f ca="1">SUM(AN54-AM54)</f>
        <v>-313336</v>
      </c>
      <c r="AP54" s="19">
        <f ca="1">IF(AO54=0,0,IF(AM54=0,1,AO54/AM54))</f>
        <v>-0.86502662694939914</v>
      </c>
      <c r="AQ54" s="18">
        <f>+DE54</f>
        <v>6504</v>
      </c>
      <c r="AR54" s="73">
        <f ca="1">OFFSET(DE54,0,14,1,1)</f>
        <v>14124</v>
      </c>
      <c r="AS54" s="18">
        <f ca="1">SUM(AR54-AQ54)</f>
        <v>7620</v>
      </c>
      <c r="AT54" s="19">
        <f ca="1">IF(AS54=0,0,IF(AQ54=0,1,AS54/AQ54))</f>
        <v>1.1715867158671587</v>
      </c>
      <c r="AU54" s="18">
        <f>SUMIF($C$6:AT$6,AU$5,$C54:AT54)</f>
        <v>368731</v>
      </c>
      <c r="AV54" s="73">
        <f ca="1">SUMIF($C$6:AU$6,AV$5,$C54:AU54)</f>
        <v>63015</v>
      </c>
      <c r="AW54" s="18">
        <f ca="1">SUM(AV54-AU54)</f>
        <v>-305716</v>
      </c>
      <c r="AX54" s="19">
        <f ca="1">IF(AW54=0,0,IF(AU54=0,1,AW54/AU54))</f>
        <v>-0.829103058869474</v>
      </c>
      <c r="AY54" s="18">
        <f>+DF54</f>
        <v>7034</v>
      </c>
      <c r="AZ54" s="73">
        <f ca="1">OFFSET(DF54,0,14,1,1)</f>
        <v>16374</v>
      </c>
      <c r="BA54" s="18">
        <f ca="1">SUM(AZ54-AY54)</f>
        <v>9340</v>
      </c>
      <c r="BB54" s="19">
        <f ca="1">IF(BA54=0,0,IF(AY54=0,1,BA54/AY54))</f>
        <v>1.327836224054592</v>
      </c>
      <c r="BC54" s="18">
        <f>SUMIF($C$6:BB$6,BC$5,$C54:BB54)</f>
        <v>375765</v>
      </c>
      <c r="BD54" s="73">
        <f ca="1">SUMIF($C$6:BC$6,BD$5,$C54:BC54)</f>
        <v>79389</v>
      </c>
      <c r="BE54" s="18">
        <f ca="1">SUM(BD54-BC54)</f>
        <v>-296376</v>
      </c>
      <c r="BF54" s="19">
        <f ca="1">IF(BE54=0,0,IF(BC54=0,1,BE54/BC54))</f>
        <v>-0.78872699692627046</v>
      </c>
      <c r="BG54" s="18">
        <f>+DG54</f>
        <v>6925</v>
      </c>
      <c r="BH54" s="73">
        <f ca="1">OFFSET(DG54,0,14,1,1)</f>
        <v>32282</v>
      </c>
      <c r="BI54" s="18">
        <f ca="1">SUM(BH54-BG54)</f>
        <v>25357</v>
      </c>
      <c r="BJ54" s="19">
        <f ca="1">IF(BI54=0,0,IF(BG54=0,1,BI54/BG54))</f>
        <v>3.6616606498194946</v>
      </c>
      <c r="BK54" s="18">
        <f>SUMIF($C$6:BJ$6,BK$5,$C54:BJ54)</f>
        <v>382690</v>
      </c>
      <c r="BL54" s="73">
        <f ca="1">SUMIF($C$6:BK$6,BL$5,$C54:BK54)</f>
        <v>111671</v>
      </c>
      <c r="BM54" s="18">
        <f ca="1">SUM(BL54-BK54)</f>
        <v>-271019</v>
      </c>
      <c r="BN54" s="19">
        <f ca="1">IF(BM54=0,0,IF(BK54=0,1,BM54/BK54))</f>
        <v>-0.70819462227912933</v>
      </c>
      <c r="BO54" s="18">
        <f>+DH54</f>
        <v>7163</v>
      </c>
      <c r="BP54" s="73">
        <f ca="1">OFFSET(DH54,0,14,1,1)</f>
        <v>31380</v>
      </c>
      <c r="BQ54" s="18">
        <f ca="1">SUM(BP54-BO54)</f>
        <v>24217</v>
      </c>
      <c r="BR54" s="19">
        <f ca="1">IF(BQ54=0,0,IF(BO54=0,1,BQ54/BO54))</f>
        <v>3.3808460142398435</v>
      </c>
      <c r="BS54" s="18">
        <f>SUMIF($C$6:BR$6,BS$5,$C54:BR54)</f>
        <v>389853</v>
      </c>
      <c r="BT54" s="73">
        <f ca="1">SUMIF($C$6:BS$6,BT$5,$C54:BS54)</f>
        <v>143051</v>
      </c>
      <c r="BU54" s="18">
        <f ca="1">SUM(BT54-BS54)</f>
        <v>-246802</v>
      </c>
      <c r="BV54" s="19">
        <f ca="1">IF(BU54=0,0,IF(BS54=0,1,BU54/BS54))</f>
        <v>-0.63306425755348816</v>
      </c>
      <c r="BW54" s="18">
        <f>+DI54</f>
        <v>7285</v>
      </c>
      <c r="BX54" s="73">
        <f ca="1">OFFSET(DI54,0,14,1,1)</f>
        <v>31610</v>
      </c>
      <c r="BY54" s="18">
        <f ca="1">SUM(BX54-BW54)</f>
        <v>24325</v>
      </c>
      <c r="BZ54" s="19">
        <f ca="1">IF(BY54=0,0,IF(BW54=0,1,BY54/BW54))</f>
        <v>3.3390528483184627</v>
      </c>
      <c r="CA54" s="18">
        <f>SUMIF($C$6:BZ$6,CA$5,$C54:BZ54)</f>
        <v>397138</v>
      </c>
      <c r="CB54" s="73">
        <f ca="1">SUMIF($C$6:CA$6,CB$5,$C54:CA54)</f>
        <v>174661</v>
      </c>
      <c r="CC54" s="18">
        <f ca="1">SUM(CB54-CA54)</f>
        <v>-222477</v>
      </c>
      <c r="CD54" s="19">
        <f ca="1">IF(CC54=0,0,IF(CA54=0,1,CC54/CA54))</f>
        <v>-0.56020073626799749</v>
      </c>
      <c r="CE54" s="18">
        <f>+DJ54</f>
        <v>7660</v>
      </c>
      <c r="CF54" s="73">
        <f ca="1">OFFSET(DJ54,0,14,1,1)</f>
        <v>37330</v>
      </c>
      <c r="CG54" s="18">
        <f ca="1">SUM(CF54-CE54)</f>
        <v>29670</v>
      </c>
      <c r="CH54" s="19">
        <f ca="1">IF(CG54=0,0,IF(CE54=0,1,CG54/CE54))</f>
        <v>3.8733681462140992</v>
      </c>
      <c r="CI54" s="18">
        <f>SUMIF($C$6:CH$6,CI$5,$C54:CH54)</f>
        <v>404798</v>
      </c>
      <c r="CJ54" s="73">
        <f ca="1">SUMIF($C$6:CI$6,CJ$5,$C54:CI54)</f>
        <v>211991</v>
      </c>
      <c r="CK54" s="18">
        <f ca="1">SUM(CJ54-CI54)</f>
        <v>-192807</v>
      </c>
      <c r="CL54" s="19">
        <f ca="1">IF(CK54=0,0,IF(CI54=0,1,CK54/CI54))</f>
        <v>-0.47630423075212824</v>
      </c>
      <c r="CM54" s="18">
        <f>+DK54</f>
        <v>7827</v>
      </c>
      <c r="CN54" s="73">
        <f ca="1">OFFSET(DK54,0,14,1,1)</f>
        <v>52357</v>
      </c>
      <c r="CO54" s="18">
        <f ca="1">SUM(CN54-CM54)</f>
        <v>44530</v>
      </c>
      <c r="CP54" s="19">
        <f ca="1">IF(CO54=0,0,IF(CM54=0,1,CO54/CM54))</f>
        <v>5.6892806950300239</v>
      </c>
      <c r="CQ54" s="18">
        <f>SUMIF($C$6:CP$6,CQ$5,$C54:CP54)</f>
        <v>412625</v>
      </c>
      <c r="CR54" s="73">
        <f ca="1">SUMIF($C$6:CQ$6,CR$5,$C54:CQ54)</f>
        <v>264348</v>
      </c>
      <c r="CS54" s="18">
        <f ca="1">SUM(CR54-CQ54)</f>
        <v>-148277</v>
      </c>
      <c r="CT54" s="19">
        <f ca="1">IF(CS54=0,0,IF(CQ54=0,1,CS54/CQ54))</f>
        <v>-0.35935049984853074</v>
      </c>
      <c r="CW54" t="s">
        <v>15</v>
      </c>
      <c r="CX54" t="s">
        <v>6</v>
      </c>
      <c r="CZ54" s="74">
        <f>SUMIF(RBW!$A$93:$A$108,'2020-2021'!CZ$7,RBW!D$93:D$108)</f>
        <v>141411</v>
      </c>
      <c r="DA54" s="74">
        <f>SUMIF(RBW!$A$93:$A$108,'2020-2021'!DA$7,RBW!E$93:E$108)</f>
        <v>143329</v>
      </c>
      <c r="DB54" s="74">
        <f>SUMIF(RBW!$A$93:$A$108,'2020-2021'!DB$7,RBW!F$93:F$108)</f>
        <v>69721</v>
      </c>
      <c r="DC54" s="74">
        <f>SUMIF(RBW!$A$93:$A$108,'2020-2021'!DC$7,RBW!G$93:G$108)</f>
        <v>3227</v>
      </c>
      <c r="DD54" s="74">
        <f>SUMIF(RBW!$A$93:$A$108,'2020-2021'!DD$7,RBW!H$93:H$108)</f>
        <v>4539</v>
      </c>
      <c r="DE54" s="74">
        <f>SUMIF(RBW!$A$93:$A$108,'2020-2021'!DE$7,RBW!I$93:I$108)</f>
        <v>6504</v>
      </c>
      <c r="DF54" s="74">
        <f>SUMIF(RBW!$A$93:$A$108,'2020-2021'!DF$7,RBW!J$93:J$108)</f>
        <v>7034</v>
      </c>
      <c r="DG54" s="74">
        <f>SUMIF(RBW!$A$93:$A$108,'2020-2021'!DG$7,RBW!K$93:K$108)</f>
        <v>6925</v>
      </c>
      <c r="DH54" s="74">
        <f>SUMIF(RBW!$A$93:$A$108,'2020-2021'!DH$7,RBW!L$93:L$108)</f>
        <v>7163</v>
      </c>
      <c r="DI54" s="74">
        <f>SUMIF(RBW!$A$93:$A$108,'2020-2021'!DI$7,RBW!M$93:M$108)</f>
        <v>7285</v>
      </c>
      <c r="DJ54" s="74">
        <f>SUMIF(RBW!$A$93:$A$108,'2020-2021'!DJ$7,RBW!N$93:N$108)</f>
        <v>7660</v>
      </c>
      <c r="DK54" s="74">
        <f>SUMIF(RBW!$A$93:$A$108,'2020-2021'!DK$7,RBW!O$93:O$108)</f>
        <v>7827</v>
      </c>
      <c r="DN54" s="74">
        <f>SUMIF(RBW!$A$93:$A$108,'2020-2021'!DN$7,RBW!D$93:D$108)</f>
        <v>7163</v>
      </c>
      <c r="DO54" s="74">
        <f>SUMIF(RBW!$A$93:$A$108,'2020-2021'!DO$7,RBW!E$93:E$108)</f>
        <v>7580</v>
      </c>
      <c r="DP54" s="74">
        <f>SUMIF(RBW!$A$93:$A$108,'2020-2021'!DP$7,RBW!F$93:F$108)</f>
        <v>9369</v>
      </c>
      <c r="DQ54" s="74">
        <f>SUMIF(RBW!$A$93:$A$108,'2020-2021'!DQ$7,RBW!G$93:G$108)</f>
        <v>11162</v>
      </c>
      <c r="DR54" s="74">
        <f>SUMIF(RBW!$A$93:$A$108,'2020-2021'!DR$7,RBW!H$93:H$108)</f>
        <v>13617</v>
      </c>
      <c r="DS54" s="74">
        <f>SUMIF(RBW!$A$93:$A$108,'2020-2021'!DS$7,RBW!I$93:I$108)</f>
        <v>14124</v>
      </c>
      <c r="DT54" s="74">
        <f>SUMIF(RBW!$A$93:$A$108,'2020-2021'!DT$7,RBW!J$93:J$108)</f>
        <v>16374</v>
      </c>
      <c r="DU54" s="74">
        <f>SUMIF(RBW!$A$93:$A$108,'2020-2021'!DU$7,RBW!K$93:K$108)</f>
        <v>32282</v>
      </c>
      <c r="DV54" s="74">
        <f>SUMIF(RBW!$A$93:$A$108,'2020-2021'!DV$7,RBW!L$93:L$108)</f>
        <v>31380</v>
      </c>
      <c r="DW54" s="74">
        <f>SUMIF(RBW!$A$93:$A$108,'2020-2021'!DW$7,RBW!M$93:M$108)</f>
        <v>31610</v>
      </c>
      <c r="DX54" s="74">
        <f>SUMIF(RBW!$A$93:$A$108,'2020-2021'!DX$7,RBW!N$93:N$108)</f>
        <v>37330</v>
      </c>
      <c r="DY54" s="74">
        <f>SUMIF(RBW!$A$93:$A$108,'2020-2021'!DY$7,RBW!O$93:O$108)</f>
        <v>52357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SUMIF(RBW!$A$111:$A$126,'2020-2021'!CZ$7,RBW!D$111:D$126)</f>
        <v>0</v>
      </c>
      <c r="DA55" s="74">
        <f>SUMIF(RBW!$A$111:$A$126,'2020-2021'!DA$7,RBW!E$111:E$126)</f>
        <v>0</v>
      </c>
      <c r="DB55" s="74">
        <f>SUMIF(RBW!$A$111:$A$126,'2020-2021'!DB$7,RBW!F$111:F$126)</f>
        <v>0</v>
      </c>
      <c r="DC55" s="74">
        <f>SUMIF(RBW!$A$111:$A$126,'2020-2021'!DC$7,RBW!G$111:G$126)</f>
        <v>0</v>
      </c>
      <c r="DD55" s="74">
        <f>SUMIF(RBW!$A$111:$A$126,'2020-2021'!DD$7,RBW!H$111:H$126)</f>
        <v>0</v>
      </c>
      <c r="DE55" s="74">
        <f>SUMIF(RBW!$A$111:$A$126,'2020-2021'!DE$7,RBW!I$111:I$126)</f>
        <v>0</v>
      </c>
      <c r="DF55" s="74">
        <f>SUMIF(RBW!$A$111:$A$126,'2020-2021'!DF$7,RBW!J$111:J$126)</f>
        <v>0</v>
      </c>
      <c r="DG55" s="74">
        <f>SUMIF(RBW!$A$111:$A$126,'2020-2021'!DG$7,RBW!K$111:K$126)</f>
        <v>0</v>
      </c>
      <c r="DH55" s="74">
        <f>SUMIF(RBW!$A$111:$A$126,'2020-2021'!DH$7,RBW!L$111:L$126)</f>
        <v>0</v>
      </c>
      <c r="DI55" s="74">
        <f>SUMIF(RBW!$A$111:$A$126,'2020-2021'!DI$7,RBW!M$111:M$126)</f>
        <v>0</v>
      </c>
      <c r="DJ55" s="74">
        <f>SUMIF(RBW!$A$111:$A$126,'2020-2021'!DJ$7,RBW!N$111:N$126)</f>
        <v>0</v>
      </c>
      <c r="DK55" s="74">
        <f>SUMIF(RBW!$A$111:$A$126,'2020-2021'!DK$7,RBW!O$111:O$126)</f>
        <v>0</v>
      </c>
      <c r="DN55" s="74">
        <f>SUMIF(RBW!$A$111:$A$126,'2020-2021'!DN$7,RBW!D$111:D$126)</f>
        <v>0</v>
      </c>
      <c r="DO55" s="74">
        <f>SUMIF(RBW!$A$111:$A$126,'2020-2021'!DO$7,RBW!E$111:E$126)</f>
        <v>0</v>
      </c>
      <c r="DP55" s="74">
        <f>SUMIF(RBW!$A$111:$A$126,'2020-2021'!DP$7,RBW!F$111:F$126)</f>
        <v>0</v>
      </c>
      <c r="DQ55" s="74">
        <f>SUMIF(RBW!$A$111:$A$126,'2020-2021'!DQ$7,RBW!G$111:G$126)</f>
        <v>0</v>
      </c>
      <c r="DR55" s="74">
        <f>SUMIF(RBW!$A$111:$A$126,'2020-2021'!DR$7,RBW!H$111:H$126)</f>
        <v>0</v>
      </c>
      <c r="DS55" s="74">
        <f>SUMIF(RBW!$A$111:$A$126,'2020-2021'!DS$7,RBW!I$111:I$126)</f>
        <v>0</v>
      </c>
      <c r="DT55" s="74">
        <f>SUMIF(RBW!$A$111:$A$126,'2020-2021'!DT$7,RBW!J$111:J$126)</f>
        <v>0</v>
      </c>
      <c r="DU55" s="74">
        <f>SUMIF(RBW!$A$111:$A$126,'2020-2021'!DU$7,RBW!K$111:K$126)</f>
        <v>0</v>
      </c>
      <c r="DV55" s="74">
        <f>SUMIF(RBW!$A$111:$A$126,'2020-2021'!DV$7,RBW!L$111:L$126)</f>
        <v>0</v>
      </c>
      <c r="DW55" s="74">
        <f>SUMIF(RBW!$A$111:$A$126,'2020-2021'!DW$7,RBW!M$111:M$126)</f>
        <v>0</v>
      </c>
      <c r="DX55" s="74">
        <f>SUMIF(RBW!$A$111:$A$126,'2020-2021'!DX$7,RBW!N$111:N$126)</f>
        <v>0</v>
      </c>
      <c r="DY55" s="74">
        <f>SUMIF(RBW!$A$111:$A$126,'2020-2021'!DY$7,RBW!O$111:O$126)</f>
        <v>0</v>
      </c>
    </row>
    <row r="56" spans="1:130">
      <c r="A56" s="83"/>
      <c r="B56" s="26" t="s">
        <v>8</v>
      </c>
      <c r="C56" s="73">
        <f>+CZ56</f>
        <v>434</v>
      </c>
      <c r="D56" s="73">
        <f ca="1">OFFSET(CZ56,0,14,1,1)</f>
        <v>2</v>
      </c>
      <c r="E56" s="73">
        <f ca="1">SUM(D56-C56)</f>
        <v>-432</v>
      </c>
      <c r="F56" s="19">
        <f ca="1">IF(E56=0,0,IF(C56=0,1,E56/C56))</f>
        <v>-0.99539170506912444</v>
      </c>
      <c r="G56" s="73">
        <f>SUMIF($C$6:F$6,G$5,$C56:F56)</f>
        <v>434</v>
      </c>
      <c r="H56" s="73">
        <f ca="1">SUMIF($C$6:G$6,H$5,$C56:G56)</f>
        <v>2</v>
      </c>
      <c r="I56" s="73">
        <f ca="1">SUM(H56-G56)</f>
        <v>-432</v>
      </c>
      <c r="J56" s="19">
        <f ca="1">IF(I56=0,0,IF(G56=0,1,I56/G56))</f>
        <v>-0.99539170506912444</v>
      </c>
      <c r="K56" s="73">
        <f>+DA56</f>
        <v>438</v>
      </c>
      <c r="L56" s="73">
        <f ca="1">OFFSET(DA56,0,14,1,1)</f>
        <v>0</v>
      </c>
      <c r="M56" s="73">
        <f ca="1">SUM(L56-K56)</f>
        <v>-438</v>
      </c>
      <c r="N56" s="19">
        <f ca="1">IF(M56=0,0,IF(K56=0,1,M56/K56))</f>
        <v>-1</v>
      </c>
      <c r="O56" s="73">
        <f>SUMIF($C$6:N$6,O$5,$C56:N56)</f>
        <v>872</v>
      </c>
      <c r="P56" s="73">
        <f ca="1">SUMIF($C$6:O$6,P$5,$C56:O56)</f>
        <v>2</v>
      </c>
      <c r="Q56" s="73">
        <f ca="1">SUM(P56-O56)</f>
        <v>-870</v>
      </c>
      <c r="R56" s="19">
        <f ca="1">IF(Q56=0,0,IF(O56=0,1,Q56/O56))</f>
        <v>-0.99770642201834858</v>
      </c>
      <c r="S56" s="73">
        <f>+DB56</f>
        <v>154</v>
      </c>
      <c r="T56" s="73">
        <f ca="1">OFFSET(DB56,0,14,1,1)</f>
        <v>10</v>
      </c>
      <c r="U56" s="73">
        <f ca="1">SUM(T56-S56)</f>
        <v>-144</v>
      </c>
      <c r="V56" s="19">
        <f ca="1">IF(U56=0,0,IF(S56=0,1,U56/S56))</f>
        <v>-0.93506493506493504</v>
      </c>
      <c r="W56" s="73">
        <f>SUMIF($C$6:V$6,W$5,$C56:V56)</f>
        <v>1026</v>
      </c>
      <c r="X56" s="73">
        <f ca="1">SUMIF($C$6:W$6,X$5,$C56:W56)</f>
        <v>12</v>
      </c>
      <c r="Y56" s="73">
        <f ca="1">SUM(X56-W56)</f>
        <v>-1014</v>
      </c>
      <c r="Z56" s="19">
        <f ca="1">IF(Y56=0,0,IF(W56=0,1,Y56/W56))</f>
        <v>-0.98830409356725146</v>
      </c>
      <c r="AA56" s="73">
        <f>+DC56</f>
        <v>0</v>
      </c>
      <c r="AB56" s="73">
        <f ca="1">OFFSET(DC56,0,14,1,1)</f>
        <v>4</v>
      </c>
      <c r="AC56" s="73">
        <f ca="1">SUM(AB56-AA56)</f>
        <v>4</v>
      </c>
      <c r="AD56" s="19">
        <f ca="1">IF(AC56=0,0,IF(AA56=0,1,AC56/AA56))</f>
        <v>1</v>
      </c>
      <c r="AE56" s="73">
        <f>SUMIF($C$6:AD$6,AE$5,$C56:AD56)</f>
        <v>1026</v>
      </c>
      <c r="AF56" s="73">
        <f ca="1">SUMIF($C$6:AE$6,AF$5,$C56:AE56)</f>
        <v>16</v>
      </c>
      <c r="AG56" s="73">
        <f ca="1">SUM(AF56-AE56)</f>
        <v>-1010</v>
      </c>
      <c r="AH56" s="19">
        <f ca="1">IF(AG56=0,0,IF(AE56=0,1,AG56/AE56))</f>
        <v>-0.98440545808966862</v>
      </c>
      <c r="AI56" s="73">
        <f>+DD56</f>
        <v>0</v>
      </c>
      <c r="AJ56" s="73">
        <f ca="1">OFFSET(DD56,0,14,1,1)</f>
        <v>8</v>
      </c>
      <c r="AK56" s="73">
        <f ca="1">SUM(AJ56-AI56)</f>
        <v>8</v>
      </c>
      <c r="AL56" s="19">
        <f ca="1">IF(AK56=0,0,IF(AI56=0,1,AK56/AI56))</f>
        <v>1</v>
      </c>
      <c r="AM56" s="73">
        <f>SUMIF($C$6:AL$6,AM$5,$C56:AL56)</f>
        <v>1026</v>
      </c>
      <c r="AN56" s="73">
        <f ca="1">SUMIF($C$6:AM$6,AN$5,$C56:AM56)</f>
        <v>24</v>
      </c>
      <c r="AO56" s="73">
        <f ca="1">SUM(AN56-AM56)</f>
        <v>-1002</v>
      </c>
      <c r="AP56" s="19">
        <f ca="1">IF(AO56=0,0,IF(AM56=0,1,AO56/AM56))</f>
        <v>-0.97660818713450293</v>
      </c>
      <c r="AQ56" s="73">
        <f>+DE56</f>
        <v>2</v>
      </c>
      <c r="AR56" s="73">
        <f ca="1">OFFSET(DE56,0,14,1,1)</f>
        <v>18</v>
      </c>
      <c r="AS56" s="73">
        <f ca="1">SUM(AR56-AQ56)</f>
        <v>16</v>
      </c>
      <c r="AT56" s="19">
        <f ca="1">IF(AS56=0,0,IF(AQ56=0,1,AS56/AQ56))</f>
        <v>8</v>
      </c>
      <c r="AU56" s="73">
        <f>SUMIF($C$6:AT$6,AU$5,$C56:AT56)</f>
        <v>1028</v>
      </c>
      <c r="AV56" s="73">
        <f ca="1">SUMIF($C$6:AU$6,AV$5,$C56:AU56)</f>
        <v>42</v>
      </c>
      <c r="AW56" s="73">
        <f ca="1">SUM(AV56-AU56)</f>
        <v>-986</v>
      </c>
      <c r="AX56" s="19">
        <f ca="1">IF(AW56=0,0,IF(AU56=0,1,AW56/AU56))</f>
        <v>-0.95914396887159536</v>
      </c>
      <c r="AY56" s="73">
        <f>+DF56</f>
        <v>4</v>
      </c>
      <c r="AZ56" s="73">
        <f ca="1">OFFSET(DF56,0,14,1,1)</f>
        <v>10</v>
      </c>
      <c r="BA56" s="73">
        <f ca="1">SUM(AZ56-AY56)</f>
        <v>6</v>
      </c>
      <c r="BB56" s="19">
        <f ca="1">IF(BA56=0,0,IF(AY56=0,1,BA56/AY56))</f>
        <v>1.5</v>
      </c>
      <c r="BC56" s="73">
        <f>SUMIF($C$6:BB$6,BC$5,$C56:BB56)</f>
        <v>1032</v>
      </c>
      <c r="BD56" s="73">
        <f ca="1">SUMIF($C$6:BC$6,BD$5,$C56:BC56)</f>
        <v>52</v>
      </c>
      <c r="BE56" s="73">
        <f ca="1">SUM(BD56-BC56)</f>
        <v>-980</v>
      </c>
      <c r="BF56" s="19">
        <f ca="1">IF(BE56=0,0,IF(BC56=0,1,BE56/BC56))</f>
        <v>-0.94961240310077522</v>
      </c>
      <c r="BG56" s="73">
        <f>+DG56</f>
        <v>10</v>
      </c>
      <c r="BH56" s="73">
        <f ca="1">OFFSET(DG56,0,14,1,1)</f>
        <v>28</v>
      </c>
      <c r="BI56" s="73">
        <f ca="1">SUM(BH56-BG56)</f>
        <v>18</v>
      </c>
      <c r="BJ56" s="19">
        <f ca="1">IF(BI56=0,0,IF(BG56=0,1,BI56/BG56))</f>
        <v>1.8</v>
      </c>
      <c r="BK56" s="73">
        <f>SUMIF($C$6:BJ$6,BK$5,$C56:BJ56)</f>
        <v>1042</v>
      </c>
      <c r="BL56" s="73">
        <f ca="1">SUMIF($C$6:BK$6,BL$5,$C56:BK56)</f>
        <v>80</v>
      </c>
      <c r="BM56" s="73">
        <f ca="1">SUM(BL56-BK56)</f>
        <v>-962</v>
      </c>
      <c r="BN56" s="19">
        <f ca="1">IF(BM56=0,0,IF(BK56=0,1,BM56/BK56))</f>
        <v>-0.92322456813819576</v>
      </c>
      <c r="BO56" s="73">
        <f>+DH56</f>
        <v>0</v>
      </c>
      <c r="BP56" s="73">
        <f ca="1">OFFSET(DH56,0,14,1,1)</f>
        <v>26</v>
      </c>
      <c r="BQ56" s="73">
        <f ca="1">SUM(BP56-BO56)</f>
        <v>26</v>
      </c>
      <c r="BR56" s="19">
        <f ca="1">IF(BQ56=0,0,IF(BO56=0,1,BQ56/BO56))</f>
        <v>1</v>
      </c>
      <c r="BS56" s="73">
        <f>SUMIF($C$6:BR$6,BS$5,$C56:BR56)</f>
        <v>1042</v>
      </c>
      <c r="BT56" s="73">
        <f ca="1">SUMIF($C$6:BS$6,BT$5,$C56:BS56)</f>
        <v>106</v>
      </c>
      <c r="BU56" s="73">
        <f ca="1">SUM(BT56-BS56)</f>
        <v>-936</v>
      </c>
      <c r="BV56" s="19">
        <f ca="1">IF(BU56=0,0,IF(BS56=0,1,BU56/BS56))</f>
        <v>-0.89827255278310936</v>
      </c>
      <c r="BW56" s="73">
        <f>+DI56</f>
        <v>2</v>
      </c>
      <c r="BX56" s="73">
        <f ca="1">OFFSET(DI56,0,14,1,1)</f>
        <v>30</v>
      </c>
      <c r="BY56" s="73">
        <f ca="1">SUM(BX56-BW56)</f>
        <v>28</v>
      </c>
      <c r="BZ56" s="19">
        <f ca="1">IF(BY56=0,0,IF(BW56=0,1,BY56/BW56))</f>
        <v>14</v>
      </c>
      <c r="CA56" s="73">
        <f>SUMIF($C$6:BZ$6,CA$5,$C56:BZ56)</f>
        <v>1044</v>
      </c>
      <c r="CB56" s="73">
        <f ca="1">SUMIF($C$6:CA$6,CB$5,$C56:CA56)</f>
        <v>136</v>
      </c>
      <c r="CC56" s="73">
        <f ca="1">SUM(CB56-CA56)</f>
        <v>-908</v>
      </c>
      <c r="CD56" s="19">
        <f ca="1">IF(CC56=0,0,IF(CA56=0,1,CC56/CA56))</f>
        <v>-0.86973180076628354</v>
      </c>
      <c r="CE56" s="73">
        <f>+DJ56</f>
        <v>0</v>
      </c>
      <c r="CF56" s="73">
        <f ca="1">OFFSET(DJ56,0,14,1,1)</f>
        <v>12</v>
      </c>
      <c r="CG56" s="73">
        <f ca="1">SUM(CF56-CE56)</f>
        <v>12</v>
      </c>
      <c r="CH56" s="19">
        <f ca="1">IF(CG56=0,0,IF(CE56=0,1,CG56/CE56))</f>
        <v>1</v>
      </c>
      <c r="CI56" s="73">
        <f>SUMIF($C$6:CH$6,CI$5,$C56:CH56)</f>
        <v>1044</v>
      </c>
      <c r="CJ56" s="73">
        <f ca="1">SUMIF($C$6:CI$6,CJ$5,$C56:CI56)</f>
        <v>148</v>
      </c>
      <c r="CK56" s="73">
        <f ca="1">SUM(CJ56-CI56)</f>
        <v>-896</v>
      </c>
      <c r="CL56" s="19">
        <f ca="1">IF(CK56=0,0,IF(CI56=0,1,CK56/CI56))</f>
        <v>-0.85823754789272033</v>
      </c>
      <c r="CM56" s="73">
        <f>+DK56</f>
        <v>0</v>
      </c>
      <c r="CN56" s="73">
        <f ca="1">OFFSET(DK56,0,14,1,1)</f>
        <v>26</v>
      </c>
      <c r="CO56" s="73">
        <f ca="1">SUM(CN56-CM56)</f>
        <v>26</v>
      </c>
      <c r="CP56" s="19">
        <f ca="1">IF(CO56=0,0,IF(CM56=0,1,CO56/CM56))</f>
        <v>1</v>
      </c>
      <c r="CQ56" s="73">
        <f>SUMIF($C$6:CP$6,CQ$5,$C56:CP56)</f>
        <v>1044</v>
      </c>
      <c r="CR56" s="73">
        <f ca="1">SUMIF($C$6:CQ$6,CR$5,$C56:CQ56)</f>
        <v>174</v>
      </c>
      <c r="CS56" s="73">
        <f ca="1">SUM(CR56-CQ56)</f>
        <v>-870</v>
      </c>
      <c r="CT56" s="19">
        <f ca="1">IF(CS56=0,0,IF(CQ56=0,1,CS56/CQ56))</f>
        <v>-0.83333333333333337</v>
      </c>
      <c r="CW56" t="s">
        <v>15</v>
      </c>
      <c r="CX56" t="s">
        <v>8</v>
      </c>
      <c r="CY56" s="7"/>
      <c r="CZ56" s="74">
        <f>SUMIF(RBW!$A$129:$A$144,'2020-2021'!CZ$7,RBW!D$129:D$144)</f>
        <v>434</v>
      </c>
      <c r="DA56" s="74">
        <f>SUMIF(RBW!$A$129:$A$144,'2020-2021'!DA$7,RBW!E$129:E$144)</f>
        <v>438</v>
      </c>
      <c r="DB56" s="74">
        <f>SUMIF(RBW!$A$129:$A$144,'2020-2021'!DB$7,RBW!F$129:F$144)</f>
        <v>154</v>
      </c>
      <c r="DC56" s="74">
        <f>SUMIF(RBW!$A$129:$A$144,'2020-2021'!DC$7,RBW!G$129:G$144)</f>
        <v>0</v>
      </c>
      <c r="DD56" s="74">
        <f>SUMIF(RBW!$A$129:$A$144,'2020-2021'!DD$7,RBW!H$129:H$144)</f>
        <v>0</v>
      </c>
      <c r="DE56" s="74">
        <f>SUMIF(RBW!$A$129:$A$144,'2020-2021'!DE$7,RBW!I$129:I$144)</f>
        <v>2</v>
      </c>
      <c r="DF56" s="74">
        <f>SUMIF(RBW!$A$129:$A$144,'2020-2021'!DF$7,RBW!J$129:J$144)</f>
        <v>4</v>
      </c>
      <c r="DG56" s="74">
        <f>SUMIF(RBW!$A$129:$A$144,'2020-2021'!DG$7,RBW!K$129:K$144)</f>
        <v>10</v>
      </c>
      <c r="DH56" s="74">
        <f>SUMIF(RBW!$A$129:$A$144,'2020-2021'!DH$7,RBW!L$129:L$144)</f>
        <v>0</v>
      </c>
      <c r="DI56" s="74">
        <f>SUMIF(RBW!$A$129:$A$144,'2020-2021'!DI$7,RBW!M$129:M$144)</f>
        <v>2</v>
      </c>
      <c r="DJ56" s="74">
        <f>SUMIF(RBW!$A$129:$A$144,'2020-2021'!DJ$7,RBW!N$129:N$144)</f>
        <v>0</v>
      </c>
      <c r="DK56" s="74">
        <f>SUMIF(RBW!$A$129:$A$144,'2020-2021'!DK$7,RBW!O$129:O$144)</f>
        <v>0</v>
      </c>
      <c r="DN56" s="74">
        <f>SUMIF(RBW!$A$129:$A$144,'2020-2021'!DN$7,RBW!D$129:D$144)</f>
        <v>2</v>
      </c>
      <c r="DO56" s="74">
        <f>SUMIF(RBW!$A$129:$A$144,'2020-2021'!DO$7,RBW!E$129:E$144)</f>
        <v>0</v>
      </c>
      <c r="DP56" s="74">
        <f>SUMIF(RBW!$A$129:$A$144,'2020-2021'!DP$7,RBW!F$129:F$144)</f>
        <v>10</v>
      </c>
      <c r="DQ56" s="74">
        <f>SUMIF(RBW!$A$129:$A$144,'2020-2021'!DQ$7,RBW!G$129:G$144)</f>
        <v>4</v>
      </c>
      <c r="DR56" s="74">
        <f>SUMIF(RBW!$A$129:$A$144,'2020-2021'!DR$7,RBW!H$129:H$144)</f>
        <v>8</v>
      </c>
      <c r="DS56" s="74">
        <f>SUMIF(RBW!$A$129:$A$144,'2020-2021'!DS$7,RBW!I$129:I$144)</f>
        <v>18</v>
      </c>
      <c r="DT56" s="74">
        <f>SUMIF(RBW!$A$129:$A$144,'2020-2021'!DT$7,RBW!J$129:J$144)</f>
        <v>10</v>
      </c>
      <c r="DU56" s="74">
        <f>SUMIF(RBW!$A$129:$A$144,'2020-2021'!DU$7,RBW!K$129:K$144)</f>
        <v>28</v>
      </c>
      <c r="DV56" s="74">
        <f>SUMIF(RBW!$A$129:$A$144,'2020-2021'!DV$7,RBW!L$129:L$144)</f>
        <v>26</v>
      </c>
      <c r="DW56" s="74">
        <f>SUMIF(RBW!$A$129:$A$144,'2020-2021'!DW$7,RBW!M$129:M$144)</f>
        <v>30</v>
      </c>
      <c r="DX56" s="74">
        <f>SUMIF(RBW!$A$129:$A$144,'2020-2021'!DX$7,RBW!N$129:N$144)</f>
        <v>12</v>
      </c>
      <c r="DY56" s="74">
        <f>SUMIF(RBW!$A$129:$A$144,'2020-2021'!DY$7,RBW!O$129:O$144)</f>
        <v>26</v>
      </c>
    </row>
    <row r="57" spans="1:130" s="7" customFormat="1">
      <c r="A57" s="75"/>
      <c r="B57" s="24" t="s">
        <v>9</v>
      </c>
      <c r="C57" s="12">
        <f>+SUM(C54:C56)</f>
        <v>141845</v>
      </c>
      <c r="D57" s="86">
        <f ca="1">+SUM(D54:D56)</f>
        <v>7165</v>
      </c>
      <c r="E57" s="12">
        <f ca="1">SUM(E54:E56)</f>
        <v>-134680</v>
      </c>
      <c r="F57" s="13">
        <f ca="1">IF(E57=0,0,IF(C57=0,1,E57/C57))</f>
        <v>-0.94948711621840742</v>
      </c>
      <c r="G57" s="12">
        <f>SUM(G54:G56)</f>
        <v>141845</v>
      </c>
      <c r="H57" s="86">
        <f ca="1">SUM(H54:H56)</f>
        <v>7165</v>
      </c>
      <c r="I57" s="12">
        <f ca="1">SUM(I54:I56)</f>
        <v>-134680</v>
      </c>
      <c r="J57" s="13">
        <f ca="1">IF(I57=0,0,IF(G57=0,1,I57/G57))</f>
        <v>-0.94948711621840742</v>
      </c>
      <c r="K57" s="12">
        <f>+SUM(K54:K56)</f>
        <v>143767</v>
      </c>
      <c r="L57" s="86">
        <f ca="1">+SUM(L54:L56)</f>
        <v>7580</v>
      </c>
      <c r="M57" s="12">
        <f ca="1">SUM(M54:M56)</f>
        <v>-136187</v>
      </c>
      <c r="N57" s="13">
        <f ca="1">IF(M57=0,0,IF(K57=0,1,M57/K57))</f>
        <v>-0.94727580042707993</v>
      </c>
      <c r="O57" s="12">
        <f>SUM(O54:O56)</f>
        <v>285612</v>
      </c>
      <c r="P57" s="86">
        <f ca="1">SUM(P54:P56)</f>
        <v>14745</v>
      </c>
      <c r="Q57" s="12">
        <f ca="1">SUM(Q54:Q56)</f>
        <v>-270867</v>
      </c>
      <c r="R57" s="13">
        <f ca="1">IF(Q57=0,0,IF(O57=0,1,Q57/O57))</f>
        <v>-0.94837401789840758</v>
      </c>
      <c r="S57" s="12">
        <f>+SUM(S54:S56)</f>
        <v>69875</v>
      </c>
      <c r="T57" s="86">
        <f ca="1">+SUM(T54:T56)</f>
        <v>9379</v>
      </c>
      <c r="U57" s="12">
        <f ca="1">SUM(U54:U56)</f>
        <v>-60496</v>
      </c>
      <c r="V57" s="13">
        <f ca="1">IF(U57=0,0,IF(S57=0,1,U57/S57))</f>
        <v>-0.86577459749552776</v>
      </c>
      <c r="W57" s="12">
        <f>SUM(W54:W56)</f>
        <v>355487</v>
      </c>
      <c r="X57" s="86">
        <f ca="1">SUM(X54:X56)</f>
        <v>24124</v>
      </c>
      <c r="Y57" s="12">
        <f ca="1">SUM(Y54:Y56)</f>
        <v>-331363</v>
      </c>
      <c r="Z57" s="13">
        <f ca="1">IF(Y57=0,0,IF(W57=0,1,Y57/W57))</f>
        <v>-0.93213816539001426</v>
      </c>
      <c r="AA57" s="12">
        <f>+SUM(AA54:AA56)</f>
        <v>3227</v>
      </c>
      <c r="AB57" s="86">
        <f ca="1">+SUM(AB54:AB56)</f>
        <v>11166</v>
      </c>
      <c r="AC57" s="12">
        <f ca="1">SUM(AC54:AC56)</f>
        <v>7939</v>
      </c>
      <c r="AD57" s="13">
        <f ca="1">IF(AC57=0,0,IF(AA57=0,1,AC57/AA57))</f>
        <v>2.4601797334986055</v>
      </c>
      <c r="AE57" s="12">
        <f>SUM(AE54:AE56)</f>
        <v>358714</v>
      </c>
      <c r="AF57" s="86">
        <f ca="1">SUM(AF54:AF56)</f>
        <v>35290</v>
      </c>
      <c r="AG57" s="12">
        <f ca="1">SUM(AG54:AG56)</f>
        <v>-323424</v>
      </c>
      <c r="AH57" s="13">
        <f ca="1">IF(AG57=0,0,IF(AE57=0,1,AG57/AE57))</f>
        <v>-0.90162078982141758</v>
      </c>
      <c r="AI57" s="12">
        <f>+SUM(AI54:AI56)</f>
        <v>4539</v>
      </c>
      <c r="AJ57" s="86">
        <f ca="1">+SUM(AJ54:AJ56)</f>
        <v>13625</v>
      </c>
      <c r="AK57" s="12">
        <f ca="1">SUM(AK54:AK56)</f>
        <v>9086</v>
      </c>
      <c r="AL57" s="13">
        <f ca="1">IF(AK57=0,0,IF(AI57=0,1,AK57/AI57))</f>
        <v>2.0017625027539108</v>
      </c>
      <c r="AM57" s="12">
        <f>SUM(AM54:AM56)</f>
        <v>363253</v>
      </c>
      <c r="AN57" s="86">
        <f ca="1">SUM(AN54:AN56)</f>
        <v>48915</v>
      </c>
      <c r="AO57" s="12">
        <f ca="1">SUM(AO54:AO56)</f>
        <v>-314338</v>
      </c>
      <c r="AP57" s="13">
        <f ca="1">IF(AO57=0,0,IF(AM57=0,1,AO57/AM57))</f>
        <v>-0.86534178657850036</v>
      </c>
      <c r="AQ57" s="12">
        <f>+SUM(AQ54:AQ56)</f>
        <v>6506</v>
      </c>
      <c r="AR57" s="86">
        <f ca="1">+SUM(AR54:AR56)</f>
        <v>14142</v>
      </c>
      <c r="AS57" s="12">
        <f ca="1">SUM(AS54:AS56)</f>
        <v>7636</v>
      </c>
      <c r="AT57" s="13">
        <f ca="1">IF(AS57=0,0,IF(AQ57=0,1,AS57/AQ57))</f>
        <v>1.1736858284660314</v>
      </c>
      <c r="AU57" s="12">
        <f>SUM(AU54:AU56)</f>
        <v>369759</v>
      </c>
      <c r="AV57" s="86">
        <f ca="1">SUM(AV54:AV56)</f>
        <v>63057</v>
      </c>
      <c r="AW57" s="12">
        <f ca="1">SUM(AW54:AW56)</f>
        <v>-306702</v>
      </c>
      <c r="AX57" s="13">
        <f ca="1">IF(AW57=0,0,IF(AU57=0,1,AW57/AU57))</f>
        <v>-0.82946459721061561</v>
      </c>
      <c r="AY57" s="12">
        <f>+SUM(AY54:AY56)</f>
        <v>7038</v>
      </c>
      <c r="AZ57" s="86">
        <f ca="1">+SUM(AZ54:AZ56)</f>
        <v>16384</v>
      </c>
      <c r="BA57" s="12">
        <f ca="1">SUM(BA54:BA56)</f>
        <v>9346</v>
      </c>
      <c r="BB57" s="13">
        <f ca="1">IF(BA57=0,0,IF(AY57=0,1,BA57/AY57))</f>
        <v>1.3279340721795965</v>
      </c>
      <c r="BC57" s="12">
        <f>SUM(BC54:BC56)</f>
        <v>376797</v>
      </c>
      <c r="BD57" s="86">
        <f ca="1">SUM(BD54:BD56)</f>
        <v>79441</v>
      </c>
      <c r="BE57" s="12">
        <f ca="1">SUM(BE54:BE56)</f>
        <v>-297356</v>
      </c>
      <c r="BF57" s="13">
        <f ca="1">IF(BE57=0,0,IF(BC57=0,1,BE57/BC57))</f>
        <v>-0.78916764199290335</v>
      </c>
      <c r="BG57" s="12">
        <f>+SUM(BG54:BG56)</f>
        <v>6935</v>
      </c>
      <c r="BH57" s="86">
        <f ca="1">+SUM(BH54:BH56)</f>
        <v>32310</v>
      </c>
      <c r="BI57" s="12">
        <f ca="1">SUM(BI54:BI56)</f>
        <v>25375</v>
      </c>
      <c r="BJ57" s="13">
        <f ca="1">IF(BI57=0,0,IF(BG57=0,1,BI57/BG57))</f>
        <v>3.6589762076423935</v>
      </c>
      <c r="BK57" s="12">
        <f>SUM(BK54:BK56)</f>
        <v>383732</v>
      </c>
      <c r="BL57" s="86">
        <f ca="1">SUM(BL54:BL56)</f>
        <v>111751</v>
      </c>
      <c r="BM57" s="12">
        <f ca="1">SUM(BM54:BM56)</f>
        <v>-271981</v>
      </c>
      <c r="BN57" s="13">
        <f ca="1">IF(BM57=0,0,IF(BK57=0,1,BM57/BK57))</f>
        <v>-0.70877852251050211</v>
      </c>
      <c r="BO57" s="12">
        <f>+SUM(BO54:BO56)</f>
        <v>7163</v>
      </c>
      <c r="BP57" s="86">
        <f ca="1">+SUM(BP54:BP56)</f>
        <v>31406</v>
      </c>
      <c r="BQ57" s="12">
        <f ca="1">SUM(BQ54:BQ56)</f>
        <v>24243</v>
      </c>
      <c r="BR57" s="13">
        <f ca="1">IF(BQ57=0,0,IF(BO57=0,1,BQ57/BO57))</f>
        <v>3.3844757783051795</v>
      </c>
      <c r="BS57" s="12">
        <f>SUM(BS54:BS56)</f>
        <v>390895</v>
      </c>
      <c r="BT57" s="86">
        <f ca="1">SUM(BT54:BT56)</f>
        <v>143157</v>
      </c>
      <c r="BU57" s="12">
        <f ca="1">SUM(BU54:BU56)</f>
        <v>-247738</v>
      </c>
      <c r="BV57" s="13">
        <f ca="1">IF(BU57=0,0,IF(BS57=0,1,BU57/BS57))</f>
        <v>-0.63377121733457831</v>
      </c>
      <c r="BW57" s="12">
        <f>+SUM(BW54:BW56)</f>
        <v>7287</v>
      </c>
      <c r="BX57" s="86">
        <f ca="1">+SUM(BX54:BX56)</f>
        <v>31640</v>
      </c>
      <c r="BY57" s="12">
        <f ca="1">SUM(BY54:BY56)</f>
        <v>24353</v>
      </c>
      <c r="BZ57" s="13">
        <f ca="1">IF(BY57=0,0,IF(BW57=0,1,BY57/BW57))</f>
        <v>3.3419788664745438</v>
      </c>
      <c r="CA57" s="12">
        <f>SUM(CA54:CA56)</f>
        <v>398182</v>
      </c>
      <c r="CB57" s="86">
        <f ca="1">SUM(CB54:CB56)</f>
        <v>174797</v>
      </c>
      <c r="CC57" s="12">
        <f ca="1">SUM(CC54:CC56)</f>
        <v>-223385</v>
      </c>
      <c r="CD57" s="13">
        <f ca="1">IF(CC57=0,0,IF(CA57=0,1,CC57/CA57))</f>
        <v>-0.56101230090762511</v>
      </c>
      <c r="CE57" s="12">
        <f>+SUM(CE54:CE56)</f>
        <v>7660</v>
      </c>
      <c r="CF57" s="86">
        <f ca="1">+SUM(CF54:CF56)</f>
        <v>37342</v>
      </c>
      <c r="CG57" s="12">
        <f ca="1">SUM(CG54:CG56)</f>
        <v>29682</v>
      </c>
      <c r="CH57" s="13">
        <f ca="1">IF(CG57=0,0,IF(CE57=0,1,CG57/CE57))</f>
        <v>3.874934725848564</v>
      </c>
      <c r="CI57" s="12">
        <f>SUM(CI54:CI56)</f>
        <v>405842</v>
      </c>
      <c r="CJ57" s="86">
        <f ca="1">SUM(CJ54:CJ56)</f>
        <v>212139</v>
      </c>
      <c r="CK57" s="12">
        <f ca="1">SUM(CK54:CK56)</f>
        <v>-193703</v>
      </c>
      <c r="CL57" s="13">
        <f ca="1">IF(CK57=0,0,IF(CI57=0,1,CK57/CI57))</f>
        <v>-0.47728672734709565</v>
      </c>
      <c r="CM57" s="12">
        <f>+SUM(CM54:CM56)</f>
        <v>7827</v>
      </c>
      <c r="CN57" s="86">
        <f ca="1">+SUM(CN54:CN56)</f>
        <v>52383</v>
      </c>
      <c r="CO57" s="12">
        <f ca="1">SUM(CO54:CO56)</f>
        <v>44556</v>
      </c>
      <c r="CP57" s="13">
        <f ca="1">IF(CO57=0,0,IF(CM57=0,1,CO57/CM57))</f>
        <v>5.6926025297048675</v>
      </c>
      <c r="CQ57" s="12">
        <f>SUM(CQ54:CQ56)</f>
        <v>413669</v>
      </c>
      <c r="CR57" s="86">
        <f ca="1">SUM(CR54:CR56)</f>
        <v>264522</v>
      </c>
      <c r="CS57" s="12">
        <f ca="1">SUM(CS54:CS56)</f>
        <v>-149147</v>
      </c>
      <c r="CT57" s="13">
        <f ca="1">IF(CS57=0,0,IF(CQ57=0,1,CS57/CQ57))</f>
        <v>-0.36054671730296445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32689</v>
      </c>
      <c r="D59" s="73">
        <f ca="1">OFFSET(CZ59,0,14,1,1)</f>
        <v>2767</v>
      </c>
      <c r="E59" s="73">
        <f ca="1">SUM(D59-C59)</f>
        <v>-29922</v>
      </c>
      <c r="F59" s="19">
        <f ca="1">IF(E59=0,0,IF(C59=0,1,E59/C59))</f>
        <v>-0.91535378873627216</v>
      </c>
      <c r="G59" s="73">
        <f>SUMIF($C$6:F$6,G$5,$C59:F59)</f>
        <v>32689</v>
      </c>
      <c r="H59" s="73">
        <f ca="1">SUMIF($C$6:G$6,H$5,$C59:G59)</f>
        <v>2767</v>
      </c>
      <c r="I59" s="73">
        <f ca="1">SUM(H59-G59)</f>
        <v>-29922</v>
      </c>
      <c r="J59" s="19">
        <f ca="1">IF(I59=0,0,IF(G59=0,1,I59/G59))</f>
        <v>-0.91535378873627216</v>
      </c>
      <c r="K59" s="73">
        <f>+DA59</f>
        <v>31715</v>
      </c>
      <c r="L59" s="73">
        <f ca="1">OFFSET(DA59,0,14,1,1)</f>
        <v>2799</v>
      </c>
      <c r="M59" s="73">
        <f ca="1">SUM(L59-K59)</f>
        <v>-28916</v>
      </c>
      <c r="N59" s="19">
        <f ca="1">IF(M59=0,0,IF(K59=0,1,M59/K59))</f>
        <v>-0.91174523096326654</v>
      </c>
      <c r="O59" s="73">
        <f>SUMIF($C$6:N$6,O$5,$C59:N59)</f>
        <v>64404</v>
      </c>
      <c r="P59" s="73">
        <f ca="1">SUMIF($C$6:O$6,P$5,$C59:O59)</f>
        <v>5566</v>
      </c>
      <c r="Q59" s="73">
        <f ca="1">SUM(P59-O59)</f>
        <v>-58838</v>
      </c>
      <c r="R59" s="19">
        <f ca="1">IF(Q59=0,0,IF(O59=0,1,Q59/O59))</f>
        <v>-0.91357679647226875</v>
      </c>
      <c r="S59" s="73">
        <f>+DB59</f>
        <v>17517</v>
      </c>
      <c r="T59" s="73">
        <f ca="1">OFFSET(DB59,0,14,1,1)</f>
        <v>3327</v>
      </c>
      <c r="U59" s="73">
        <f ca="1">SUM(T59-S59)</f>
        <v>-14190</v>
      </c>
      <c r="V59" s="19">
        <f ca="1">IF(U59=0,0,IF(S59=0,1,U59/S59))</f>
        <v>-0.81007021750299713</v>
      </c>
      <c r="W59" s="73">
        <f>SUMIF($C$6:V$6,W$5,$C59:V59)</f>
        <v>81921</v>
      </c>
      <c r="X59" s="73">
        <f ca="1">SUMIF($C$6:W$6,X$5,$C59:W59)</f>
        <v>8893</v>
      </c>
      <c r="Y59" s="73">
        <f ca="1">SUM(X59-W59)</f>
        <v>-73028</v>
      </c>
      <c r="Z59" s="19">
        <f ca="1">IF(Y59=0,0,IF(W59=0,1,Y59/W59))</f>
        <v>-0.89144419623783888</v>
      </c>
      <c r="AA59" s="73">
        <f>+DC59</f>
        <v>1849</v>
      </c>
      <c r="AB59" s="73">
        <f ca="1">OFFSET(DC59,0,14,1,1)</f>
        <v>3349</v>
      </c>
      <c r="AC59" s="73">
        <f ca="1">SUM(AB59-AA59)</f>
        <v>1500</v>
      </c>
      <c r="AD59" s="19">
        <f ca="1">IF(AC59=0,0,IF(AA59=0,1,AC59/AA59))</f>
        <v>0.81124932395889671</v>
      </c>
      <c r="AE59" s="73">
        <f>SUMIF($C$6:AD$6,AE$5,$C59:AD59)</f>
        <v>83770</v>
      </c>
      <c r="AF59" s="73">
        <f ca="1">SUMIF($C$6:AE$6,AF$5,$C59:AE59)</f>
        <v>12242</v>
      </c>
      <c r="AG59" s="73">
        <f ca="1">SUM(AF59-AE59)</f>
        <v>-71528</v>
      </c>
      <c r="AH59" s="19">
        <f ca="1">IF(AG59=0,0,IF(AE59=0,1,AG59/AE59))</f>
        <v>-0.85386176435478089</v>
      </c>
      <c r="AI59" s="73">
        <f>+DD59</f>
        <v>2095</v>
      </c>
      <c r="AJ59" s="73">
        <f ca="1">OFFSET(DD59,0,14,1,1)</f>
        <v>3672</v>
      </c>
      <c r="AK59" s="73">
        <f ca="1">SUM(AJ59-AI59)</f>
        <v>1577</v>
      </c>
      <c r="AL59" s="19">
        <f ca="1">IF(AK59=0,0,IF(AI59=0,1,AK59/AI59))</f>
        <v>0.75274463007159909</v>
      </c>
      <c r="AM59" s="73">
        <f>SUMIF($C$6:AL$6,AM$5,$C59:AL59)</f>
        <v>85865</v>
      </c>
      <c r="AN59" s="73">
        <f ca="1">SUMIF($C$6:AM$6,AN$5,$C59:AM59)</f>
        <v>15914</v>
      </c>
      <c r="AO59" s="73">
        <f ca="1">SUM(AN59-AM59)</f>
        <v>-69951</v>
      </c>
      <c r="AP59" s="19">
        <f ca="1">IF(AO59=0,0,IF(AM59=0,1,AO59/AM59))</f>
        <v>-0.81466255167996271</v>
      </c>
      <c r="AQ59" s="73">
        <f>+DE59</f>
        <v>2574</v>
      </c>
      <c r="AR59" s="73">
        <f ca="1">OFFSET(DE59,0,14,1,1)</f>
        <v>3960</v>
      </c>
      <c r="AS59" s="73">
        <f ca="1">SUM(AR59-AQ59)</f>
        <v>1386</v>
      </c>
      <c r="AT59" s="19">
        <f ca="1">IF(AS59=0,0,IF(AQ59=0,1,AS59/AQ59))</f>
        <v>0.53846153846153844</v>
      </c>
      <c r="AU59" s="73">
        <f>SUMIF($C$6:AT$6,AU$5,$C59:AT59)</f>
        <v>88439</v>
      </c>
      <c r="AV59" s="73">
        <f ca="1">SUMIF($C$6:AU$6,AV$5,$C59:AU59)</f>
        <v>19874</v>
      </c>
      <c r="AW59" s="73">
        <f ca="1">SUM(AV59-AU59)</f>
        <v>-68565</v>
      </c>
      <c r="AX59" s="19">
        <f ca="1">IF(AW59=0,0,IF(AU59=0,1,AW59/AU59))</f>
        <v>-0.77528013659132289</v>
      </c>
      <c r="AY59" s="73">
        <f>+DF59</f>
        <v>2880</v>
      </c>
      <c r="AZ59" s="73">
        <f ca="1">OFFSET(DF59,0,14,1,1)</f>
        <v>4038</v>
      </c>
      <c r="BA59" s="73">
        <f ca="1">SUM(AZ59-AY59)</f>
        <v>1158</v>
      </c>
      <c r="BB59" s="19">
        <f ca="1">IF(BA59=0,0,IF(AY59=0,1,BA59/AY59))</f>
        <v>0.40208333333333335</v>
      </c>
      <c r="BC59" s="73">
        <f>SUMIF($C$6:BB$6,BC$5,$C59:BB59)</f>
        <v>91319</v>
      </c>
      <c r="BD59" s="73">
        <f ca="1">SUMIF($C$6:BC$6,BD$5,$C59:BC59)</f>
        <v>23912</v>
      </c>
      <c r="BE59" s="73">
        <f ca="1">SUM(BD59-BC59)</f>
        <v>-67407</v>
      </c>
      <c r="BF59" s="19">
        <f ca="1">IF(BE59=0,0,IF(BC59=0,1,BE59/BC59))</f>
        <v>-0.73814868756775698</v>
      </c>
      <c r="BG59" s="73">
        <f>+DG59</f>
        <v>3026</v>
      </c>
      <c r="BH59" s="73">
        <f ca="1">OFFSET(DG59,0,14,1,1)</f>
        <v>6709</v>
      </c>
      <c r="BI59" s="73">
        <f ca="1">SUM(BH59-BG59)</f>
        <v>3683</v>
      </c>
      <c r="BJ59" s="19">
        <f ca="1">IF(BI59=0,0,IF(BG59=0,1,BI59/BG59))</f>
        <v>1.2171183079973562</v>
      </c>
      <c r="BK59" s="73">
        <f>SUMIF($C$6:BJ$6,BK$5,$C59:BJ59)</f>
        <v>94345</v>
      </c>
      <c r="BL59" s="73">
        <f ca="1">SUMIF($C$6:BK$6,BL$5,$C59:BK59)</f>
        <v>30621</v>
      </c>
      <c r="BM59" s="73">
        <f ca="1">SUM(BL59-BK59)</f>
        <v>-63724</v>
      </c>
      <c r="BN59" s="19">
        <f ca="1">IF(BM59=0,0,IF(BK59=0,1,BM59/BK59))</f>
        <v>-0.67543590015369126</v>
      </c>
      <c r="BO59" s="73">
        <f>+DH59</f>
        <v>3430</v>
      </c>
      <c r="BP59" s="73">
        <f ca="1">OFFSET(DH59,0,14,1,1)</f>
        <v>7445</v>
      </c>
      <c r="BQ59" s="73">
        <f ca="1">SUM(BP59-BO59)</f>
        <v>4015</v>
      </c>
      <c r="BR59" s="19">
        <f ca="1">IF(BQ59=0,0,IF(BO59=0,1,BQ59/BO59))</f>
        <v>1.1705539358600583</v>
      </c>
      <c r="BS59" s="73">
        <f>SUMIF($C$6:BR$6,BS$5,$C59:BR59)</f>
        <v>97775</v>
      </c>
      <c r="BT59" s="73">
        <f ca="1">SUMIF($C$6:BS$6,BT$5,$C59:BS59)</f>
        <v>38066</v>
      </c>
      <c r="BU59" s="73">
        <f ca="1">SUM(BT59-BS59)</f>
        <v>-59709</v>
      </c>
      <c r="BV59" s="19">
        <f ca="1">IF(BU59=0,0,IF(BS59=0,1,BU59/BS59))</f>
        <v>-0.61067757606750195</v>
      </c>
      <c r="BW59" s="73">
        <f>+DI59</f>
        <v>3544</v>
      </c>
      <c r="BX59" s="73">
        <f ca="1">OFFSET(DI59,0,14,1,1)</f>
        <v>7601</v>
      </c>
      <c r="BY59" s="73">
        <f ca="1">SUM(BX59-BW59)</f>
        <v>4057</v>
      </c>
      <c r="BZ59" s="19">
        <f ca="1">IF(BY59=0,0,IF(BW59=0,1,BY59/BW59))</f>
        <v>1.1447516930022574</v>
      </c>
      <c r="CA59" s="73">
        <f>SUMIF($C$6:BZ$6,CA$5,$C59:BZ59)</f>
        <v>101319</v>
      </c>
      <c r="CB59" s="73">
        <f ca="1">SUMIF($C$6:CA$6,CB$5,$C59:CA59)</f>
        <v>45667</v>
      </c>
      <c r="CC59" s="73">
        <f ca="1">SUM(CB59-CA59)</f>
        <v>-55652</v>
      </c>
      <c r="CD59" s="19">
        <f ca="1">IF(CC59=0,0,IF(CA59=0,1,CC59/CA59))</f>
        <v>-0.54927506193310238</v>
      </c>
      <c r="CE59" s="73">
        <f>+DJ59</f>
        <v>3246</v>
      </c>
      <c r="CF59" s="73">
        <f ca="1">OFFSET(DJ59,0,14,1,1)</f>
        <v>8827</v>
      </c>
      <c r="CG59" s="73">
        <f ca="1">SUM(CF59-CE59)</f>
        <v>5581</v>
      </c>
      <c r="CH59" s="19">
        <f ca="1">IF(CG59=0,0,IF(CE59=0,1,CG59/CE59))</f>
        <v>1.7193468884781269</v>
      </c>
      <c r="CI59" s="73">
        <f>SUMIF($C$6:CH$6,CI$5,$C59:CH59)</f>
        <v>104565</v>
      </c>
      <c r="CJ59" s="73">
        <f ca="1">SUMIF($C$6:CI$6,CJ$5,$C59:CI59)</f>
        <v>54494</v>
      </c>
      <c r="CK59" s="73">
        <f ca="1">SUM(CJ59-CI59)</f>
        <v>-50071</v>
      </c>
      <c r="CL59" s="19">
        <f ca="1">IF(CK59=0,0,IF(CI59=0,1,CK59/CI59))</f>
        <v>-0.4788504757806149</v>
      </c>
      <c r="CM59" s="73">
        <f>+DK59</f>
        <v>3124</v>
      </c>
      <c r="CN59" s="73">
        <f ca="1">OFFSET(DK59,0,14,1,1)</f>
        <v>13392</v>
      </c>
      <c r="CO59" s="73">
        <f ca="1">SUM(CN59-CM59)</f>
        <v>10268</v>
      </c>
      <c r="CP59" s="19">
        <f ca="1">IF(CO59=0,0,IF(CM59=0,1,CO59/CM59))</f>
        <v>3.2868117797695264</v>
      </c>
      <c r="CQ59" s="73">
        <f>SUMIF($C$6:CP$6,CQ$5,$C59:CP59)</f>
        <v>107689</v>
      </c>
      <c r="CR59" s="73">
        <f ca="1">SUMIF($C$6:CQ$6,CR$5,$C59:CQ59)</f>
        <v>67886</v>
      </c>
      <c r="CS59" s="73">
        <f ca="1">SUM(CR59-CQ59)</f>
        <v>-39803</v>
      </c>
      <c r="CT59" s="19">
        <f ca="1">IF(CS59=0,0,IF(CQ59=0,1,CS59/CQ59))</f>
        <v>-0.36961063804102556</v>
      </c>
      <c r="CW59" t="s">
        <v>18</v>
      </c>
      <c r="CX59" t="s">
        <v>6</v>
      </c>
      <c r="CZ59" s="74">
        <f>SUMIF(WPB!$A$93:$A$108,'2020-2021'!CZ$7,WPB!D$93:D$108)</f>
        <v>32689</v>
      </c>
      <c r="DA59" s="74">
        <f>SUMIF(WPB!$A$93:$A$108,'2020-2021'!DA$7,WPB!E$93:E$108)</f>
        <v>31715</v>
      </c>
      <c r="DB59" s="74">
        <f>SUMIF(WPB!$A$93:$A$108,'2020-2021'!DB$7,WPB!F$93:F$108)</f>
        <v>17517</v>
      </c>
      <c r="DC59" s="74">
        <f>SUMIF(WPB!$A$93:$A$108,'2020-2021'!DC$7,WPB!G$93:G$108)</f>
        <v>1849</v>
      </c>
      <c r="DD59" s="74">
        <f>SUMIF(WPB!$A$93:$A$108,'2020-2021'!DD$7,WPB!H$93:H$108)</f>
        <v>2095</v>
      </c>
      <c r="DE59" s="74">
        <f>SUMIF(WPB!$A$93:$A$108,'2020-2021'!DE$7,WPB!I$93:I$108)</f>
        <v>2574</v>
      </c>
      <c r="DF59" s="74">
        <f>SUMIF(WPB!$A$93:$A$108,'2020-2021'!DF$7,WPB!J$93:J$108)</f>
        <v>2880</v>
      </c>
      <c r="DG59" s="74">
        <f>SUMIF(WPB!$A$93:$A$108,'2020-2021'!DG$7,WPB!K$93:K$108)</f>
        <v>3026</v>
      </c>
      <c r="DH59" s="74">
        <f>SUMIF(WPB!$A$93:$A$108,'2020-2021'!DH$7,WPB!L$93:L$108)</f>
        <v>3430</v>
      </c>
      <c r="DI59" s="74">
        <f>SUMIF(WPB!$A$93:$A$108,'2020-2021'!DI$7,WPB!M$93:M$108)</f>
        <v>3544</v>
      </c>
      <c r="DJ59" s="74">
        <f>SUMIF(WPB!$A$93:$A$108,'2020-2021'!DJ$7,WPB!N$93:N$108)</f>
        <v>3246</v>
      </c>
      <c r="DK59" s="74">
        <f>SUMIF(WPB!$A$93:$A$108,'2020-2021'!DK$7,WPB!O$93:O$108)</f>
        <v>3124</v>
      </c>
      <c r="DN59" s="74">
        <f>SUMIF(WPB!$A$93:$A$108,'2020-2021'!DN$7,WPB!D$93:D$108)</f>
        <v>2767</v>
      </c>
      <c r="DO59" s="74">
        <f>SUMIF(WPB!$A$93:$A$108,'2020-2021'!DO$7,WPB!E$93:E$108)</f>
        <v>2799</v>
      </c>
      <c r="DP59" s="74">
        <f>SUMIF(WPB!$A$93:$A$108,'2020-2021'!DP$7,WPB!F$93:F$108)</f>
        <v>3327</v>
      </c>
      <c r="DQ59" s="74">
        <f>SUMIF(WPB!$A$93:$A$108,'2020-2021'!DQ$7,WPB!G$93:G$108)</f>
        <v>3349</v>
      </c>
      <c r="DR59" s="74">
        <f>SUMIF(WPB!$A$93:$A$108,'2020-2021'!DR$7,WPB!H$93:H$108)</f>
        <v>3672</v>
      </c>
      <c r="DS59" s="74">
        <f>SUMIF(WPB!$A$93:$A$108,'2020-2021'!DS$7,WPB!I$93:I$108)</f>
        <v>3960</v>
      </c>
      <c r="DT59" s="74">
        <f>SUMIF(WPB!$A$93:$A$108,'2020-2021'!DT$7,WPB!J$93:J$108)</f>
        <v>4038</v>
      </c>
      <c r="DU59" s="74">
        <f>SUMIF(WPB!$A$93:$A$108,'2020-2021'!DU$7,WPB!K$93:K$108)</f>
        <v>6709</v>
      </c>
      <c r="DV59" s="74">
        <f>SUMIF(WPB!$A$93:$A$108,'2020-2021'!DV$7,WPB!L$93:L$108)</f>
        <v>7445</v>
      </c>
      <c r="DW59" s="74">
        <f>SUMIF(WPB!$A$93:$A$108,'2020-2021'!DW$7,WPB!M$93:M$108)</f>
        <v>7601</v>
      </c>
      <c r="DX59" s="74">
        <f>SUMIF(WPB!$A$93:$A$108,'2020-2021'!DX$7,WPB!N$93:N$108)</f>
        <v>8827</v>
      </c>
      <c r="DY59" s="74">
        <f>SUMIF(WPB!$A$93:$A$108,'2020-2021'!DY$7,WPB!O$93:O$108)</f>
        <v>13392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SUMIF(WPB!$A$111:$A$126,'2020-2021'!CZ$7,WPB!D$111:D$126)</f>
        <v>0</v>
      </c>
      <c r="DA60" s="74">
        <f>SUMIF(WPB!$A$111:$A$126,'2020-2021'!DA$7,WPB!E$111:E$126)</f>
        <v>0</v>
      </c>
      <c r="DB60" s="74">
        <f>SUMIF(WPB!$A$111:$A$126,'2020-2021'!DB$7,WPB!F$111:F$126)</f>
        <v>0</v>
      </c>
      <c r="DC60" s="74">
        <f>SUMIF(WPB!$A$111:$A$126,'2020-2021'!DC$7,WPB!G$111:G$126)</f>
        <v>0</v>
      </c>
      <c r="DD60" s="74">
        <f>SUMIF(WPB!$A$111:$A$126,'2020-2021'!DD$7,WPB!H$111:H$126)</f>
        <v>0</v>
      </c>
      <c r="DE60" s="74">
        <f>SUMIF(WPB!$A$111:$A$126,'2020-2021'!DE$7,WPB!I$111:I$126)</f>
        <v>0</v>
      </c>
      <c r="DF60" s="74">
        <f>SUMIF(WPB!$A$111:$A$126,'2020-2021'!DF$7,WPB!J$111:J$126)</f>
        <v>0</v>
      </c>
      <c r="DG60" s="74">
        <f>SUMIF(WPB!$A$111:$A$126,'2020-2021'!DG$7,WPB!K$111:K$126)</f>
        <v>0</v>
      </c>
      <c r="DH60" s="74">
        <f>SUMIF(WPB!$A$111:$A$126,'2020-2021'!DH$7,WPB!L$111:L$126)</f>
        <v>0</v>
      </c>
      <c r="DI60" s="74">
        <f>SUMIF(WPB!$A$111:$A$126,'2020-2021'!DI$7,WPB!M$111:M$126)</f>
        <v>0</v>
      </c>
      <c r="DJ60" s="74">
        <f>SUMIF(WPB!$A$111:$A$126,'2020-2021'!DJ$7,WPB!N$111:N$126)</f>
        <v>0</v>
      </c>
      <c r="DK60" s="74">
        <f>SUMIF(WPB!$A$111:$A$126,'2020-2021'!DK$7,WPB!O$111:O$126)</f>
        <v>0</v>
      </c>
      <c r="DN60" s="74">
        <f>SUMIF(WPB!$A$111:$A$126,'2020-2021'!DN$7,WPB!D$111:D$126)</f>
        <v>0</v>
      </c>
      <c r="DO60" s="74">
        <f>SUMIF(WPB!$A$111:$A$126,'2020-2021'!DO$7,WPB!E$111:E$126)</f>
        <v>0</v>
      </c>
      <c r="DP60" s="74">
        <f>SUMIF(WPB!$A$111:$A$126,'2020-2021'!DP$7,WPB!F$111:F$126)</f>
        <v>0</v>
      </c>
      <c r="DQ60" s="74">
        <f>SUMIF(WPB!$A$111:$A$126,'2020-2021'!DQ$7,WPB!G$111:G$126)</f>
        <v>0</v>
      </c>
      <c r="DR60" s="74">
        <f>SUMIF(WPB!$A$111:$A$126,'2020-2021'!DR$7,WPB!H$111:H$126)</f>
        <v>0</v>
      </c>
      <c r="DS60" s="74">
        <f>SUMIF(WPB!$A$111:$A$126,'2020-2021'!DS$7,WPB!I$111:I$126)</f>
        <v>0</v>
      </c>
      <c r="DT60" s="74">
        <f>SUMIF(WPB!$A$111:$A$126,'2020-2021'!DT$7,WPB!J$111:J$126)</f>
        <v>0</v>
      </c>
      <c r="DU60" s="74">
        <f>SUMIF(WPB!$A$111:$A$126,'2020-2021'!DU$7,WPB!K$111:K$126)</f>
        <v>0</v>
      </c>
      <c r="DV60" s="74">
        <f>SUMIF(WPB!$A$111:$A$126,'2020-2021'!DV$7,WPB!L$111:L$126)</f>
        <v>0</v>
      </c>
      <c r="DW60" s="74">
        <f>SUMIF(WPB!$A$111:$A$126,'2020-2021'!DW$7,WPB!M$111:M$126)</f>
        <v>0</v>
      </c>
      <c r="DX60" s="74">
        <f>SUMIF(WPB!$A$111:$A$126,'2020-2021'!DX$7,WPB!N$111:N$126)</f>
        <v>0</v>
      </c>
      <c r="DY60" s="74">
        <f>SUMIF(WPB!$A$111:$A$126,'2020-2021'!DY$7,WPB!O$111:O$126)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SUMIF(WPB!$A$129:$A$144,'2020-2021'!CZ$7,WPB!D$129:D$144)</f>
        <v>0</v>
      </c>
      <c r="DA61" s="74">
        <f>SUMIF(WPB!$A$129:$A$144,'2020-2021'!DA$7,WPB!E$129:E$144)</f>
        <v>0</v>
      </c>
      <c r="DB61" s="74">
        <f>SUMIF(WPB!$A$129:$A$144,'2020-2021'!DB$7,WPB!F$129:F$144)</f>
        <v>0</v>
      </c>
      <c r="DC61" s="74">
        <f>SUMIF(WPB!$A$129:$A$144,'2020-2021'!DC$7,WPB!G$129:G$144)</f>
        <v>0</v>
      </c>
      <c r="DD61" s="74">
        <f>SUMIF(WPB!$A$129:$A$144,'2020-2021'!DD$7,WPB!H$129:H$144)</f>
        <v>0</v>
      </c>
      <c r="DE61" s="74">
        <f>SUMIF(WPB!$A$129:$A$144,'2020-2021'!DE$7,WPB!I$129:I$144)</f>
        <v>0</v>
      </c>
      <c r="DF61" s="74">
        <f>SUMIF(WPB!$A$129:$A$144,'2020-2021'!DF$7,WPB!J$129:J$144)</f>
        <v>0</v>
      </c>
      <c r="DG61" s="74">
        <f>SUMIF(WPB!$A$129:$A$144,'2020-2021'!DG$7,WPB!K$129:K$144)</f>
        <v>0</v>
      </c>
      <c r="DH61" s="74">
        <f>SUMIF(WPB!$A$129:$A$144,'2020-2021'!DH$7,WPB!L$129:L$144)</f>
        <v>0</v>
      </c>
      <c r="DI61" s="74">
        <f>SUMIF(WPB!$A$129:$A$144,'2020-2021'!DI$7,WPB!M$129:M$144)</f>
        <v>0</v>
      </c>
      <c r="DJ61" s="74">
        <f>SUMIF(WPB!$A$129:$A$144,'2020-2021'!DJ$7,WPB!N$129:N$144)</f>
        <v>0</v>
      </c>
      <c r="DK61" s="74">
        <f>SUMIF(WPB!$A$129:$A$144,'2020-2021'!DK$7,WPB!O$129:O$144)</f>
        <v>0</v>
      </c>
      <c r="DN61" s="74">
        <f>SUMIF(WPB!$A$129:$A$144,'2020-2021'!DN$7,WPB!D$129:D$144)</f>
        <v>0</v>
      </c>
      <c r="DO61" s="74">
        <f>SUMIF(WPB!$A$129:$A$144,'2020-2021'!DO$7,WPB!E$129:E$144)</f>
        <v>0</v>
      </c>
      <c r="DP61" s="74">
        <f>SUMIF(WPB!$A$129:$A$144,'2020-2021'!DP$7,WPB!F$129:F$144)</f>
        <v>0</v>
      </c>
      <c r="DQ61" s="74">
        <f>SUMIF(WPB!$A$129:$A$144,'2020-2021'!DQ$7,WPB!G$129:G$144)</f>
        <v>0</v>
      </c>
      <c r="DR61" s="74">
        <f>SUMIF(WPB!$A$129:$A$144,'2020-2021'!DR$7,WPB!H$129:H$144)</f>
        <v>0</v>
      </c>
      <c r="DS61" s="74">
        <f>SUMIF(WPB!$A$129:$A$144,'2020-2021'!DS$7,WPB!I$129:I$144)</f>
        <v>0</v>
      </c>
      <c r="DT61" s="74">
        <f>SUMIF(WPB!$A$129:$A$144,'2020-2021'!DT$7,WPB!J$129:J$144)</f>
        <v>0</v>
      </c>
      <c r="DU61" s="74">
        <f>SUMIF(WPB!$A$129:$A$144,'2020-2021'!DU$7,WPB!K$129:K$144)</f>
        <v>0</v>
      </c>
      <c r="DV61" s="74">
        <f>SUMIF(WPB!$A$129:$A$144,'2020-2021'!DV$7,WPB!L$129:L$144)</f>
        <v>0</v>
      </c>
      <c r="DW61" s="74">
        <f>SUMIF(WPB!$A$129:$A$144,'2020-2021'!DW$7,WPB!M$129:M$144)</f>
        <v>0</v>
      </c>
      <c r="DX61" s="74">
        <f>SUMIF(WPB!$A$129:$A$144,'2020-2021'!DX$7,WPB!N$129:N$144)</f>
        <v>0</v>
      </c>
      <c r="DY61" s="74">
        <f>SUMIF(WPB!$A$129:$A$144,'2020-2021'!DY$7,WPB!O$129:O$144)</f>
        <v>0</v>
      </c>
    </row>
    <row r="62" spans="1:130" s="7" customFormat="1">
      <c r="A62" s="75"/>
      <c r="B62" s="24" t="s">
        <v>9</v>
      </c>
      <c r="C62" s="12">
        <f>+SUM(C59:C61)</f>
        <v>32689</v>
      </c>
      <c r="D62" s="86">
        <f ca="1">+SUM(D59:D61)</f>
        <v>2767</v>
      </c>
      <c r="E62" s="12">
        <f ca="1">SUM(E59:E61)</f>
        <v>-29922</v>
      </c>
      <c r="F62" s="13">
        <f ca="1">IF(E62=0,0,IF(C62=0,1,E62/C62))</f>
        <v>-0.91535378873627216</v>
      </c>
      <c r="G62" s="12">
        <f>SUM(G59:G61)</f>
        <v>32689</v>
      </c>
      <c r="H62" s="86">
        <f ca="1">SUM(H59:H61)</f>
        <v>2767</v>
      </c>
      <c r="I62" s="12">
        <f ca="1">SUM(I59:I61)</f>
        <v>-29922</v>
      </c>
      <c r="J62" s="13">
        <f ca="1">IF(I62=0,0,IF(G62=0,1,I62/G62))</f>
        <v>-0.91535378873627216</v>
      </c>
      <c r="K62" s="12">
        <f>+SUM(K59:K61)</f>
        <v>31715</v>
      </c>
      <c r="L62" s="86">
        <f ca="1">+SUM(L59:L61)</f>
        <v>2799</v>
      </c>
      <c r="M62" s="12">
        <f ca="1">SUM(M59:M61)</f>
        <v>-28916</v>
      </c>
      <c r="N62" s="13">
        <f ca="1">IF(M62=0,0,IF(K62=0,1,M62/K62))</f>
        <v>-0.91174523096326654</v>
      </c>
      <c r="O62" s="12">
        <f>SUM(O59:O61)</f>
        <v>64404</v>
      </c>
      <c r="P62" s="86">
        <f ca="1">SUM(P59:P61)</f>
        <v>5566</v>
      </c>
      <c r="Q62" s="12">
        <f ca="1">SUM(Q59:Q61)</f>
        <v>-58838</v>
      </c>
      <c r="R62" s="13">
        <f ca="1">IF(Q62=0,0,IF(O62=0,1,Q62/O62))</f>
        <v>-0.91357679647226875</v>
      </c>
      <c r="S62" s="12">
        <f>+SUM(S59:S61)</f>
        <v>17517</v>
      </c>
      <c r="T62" s="86">
        <f ca="1">+SUM(T59:T61)</f>
        <v>3327</v>
      </c>
      <c r="U62" s="12">
        <f ca="1">SUM(U59:U61)</f>
        <v>-14190</v>
      </c>
      <c r="V62" s="13">
        <f ca="1">IF(U62=0,0,IF(S62=0,1,U62/S62))</f>
        <v>-0.81007021750299713</v>
      </c>
      <c r="W62" s="12">
        <f>SUM(W59:W61)</f>
        <v>81921</v>
      </c>
      <c r="X62" s="86">
        <f ca="1">SUM(X59:X61)</f>
        <v>8893</v>
      </c>
      <c r="Y62" s="12">
        <f ca="1">SUM(Y59:Y61)</f>
        <v>-73028</v>
      </c>
      <c r="Z62" s="13">
        <f ca="1">IF(Y62=0,0,IF(W62=0,1,Y62/W62))</f>
        <v>-0.89144419623783888</v>
      </c>
      <c r="AA62" s="12">
        <f>+SUM(AA59:AA61)</f>
        <v>1849</v>
      </c>
      <c r="AB62" s="86">
        <f ca="1">+SUM(AB59:AB61)</f>
        <v>3349</v>
      </c>
      <c r="AC62" s="12">
        <f ca="1">SUM(AC59:AC61)</f>
        <v>1500</v>
      </c>
      <c r="AD62" s="13">
        <f ca="1">IF(AC62=0,0,IF(AA62=0,1,AC62/AA62))</f>
        <v>0.81124932395889671</v>
      </c>
      <c r="AE62" s="12">
        <f>SUM(AE59:AE61)</f>
        <v>83770</v>
      </c>
      <c r="AF62" s="86">
        <f ca="1">SUM(AF59:AF61)</f>
        <v>12242</v>
      </c>
      <c r="AG62" s="12">
        <f ca="1">SUM(AG59:AG61)</f>
        <v>-71528</v>
      </c>
      <c r="AH62" s="13">
        <f ca="1">IF(AG62=0,0,IF(AE62=0,1,AG62/AE62))</f>
        <v>-0.85386176435478089</v>
      </c>
      <c r="AI62" s="12">
        <f>+SUM(AI59:AI61)</f>
        <v>2095</v>
      </c>
      <c r="AJ62" s="86">
        <f ca="1">+SUM(AJ59:AJ61)</f>
        <v>3672</v>
      </c>
      <c r="AK62" s="12">
        <f ca="1">SUM(AK59:AK61)</f>
        <v>1577</v>
      </c>
      <c r="AL62" s="13">
        <f ca="1">IF(AK62=0,0,IF(AI62=0,1,AK62/AI62))</f>
        <v>0.75274463007159909</v>
      </c>
      <c r="AM62" s="12">
        <f>SUM(AM59:AM61)</f>
        <v>85865</v>
      </c>
      <c r="AN62" s="86">
        <f ca="1">SUM(AN59:AN61)</f>
        <v>15914</v>
      </c>
      <c r="AO62" s="12">
        <f ca="1">SUM(AO59:AO61)</f>
        <v>-69951</v>
      </c>
      <c r="AP62" s="13">
        <f ca="1">IF(AO62=0,0,IF(AM62=0,1,AO62/AM62))</f>
        <v>-0.81466255167996271</v>
      </c>
      <c r="AQ62" s="12">
        <f>+SUM(AQ59:AQ61)</f>
        <v>2574</v>
      </c>
      <c r="AR62" s="86">
        <f ca="1">+SUM(AR59:AR61)</f>
        <v>3960</v>
      </c>
      <c r="AS62" s="12">
        <f ca="1">SUM(AS59:AS61)</f>
        <v>1386</v>
      </c>
      <c r="AT62" s="13">
        <f ca="1">IF(AS62=0,0,IF(AQ62=0,1,AS62/AQ62))</f>
        <v>0.53846153846153844</v>
      </c>
      <c r="AU62" s="12">
        <f>SUM(AU59:AU61)</f>
        <v>88439</v>
      </c>
      <c r="AV62" s="86">
        <f ca="1">SUM(AV59:AV61)</f>
        <v>19874</v>
      </c>
      <c r="AW62" s="12">
        <f ca="1">SUM(AW59:AW61)</f>
        <v>-68565</v>
      </c>
      <c r="AX62" s="13">
        <f ca="1">IF(AW62=0,0,IF(AU62=0,1,AW62/AU62))</f>
        <v>-0.77528013659132289</v>
      </c>
      <c r="AY62" s="12">
        <f>+SUM(AY59:AY61)</f>
        <v>2880</v>
      </c>
      <c r="AZ62" s="86">
        <f ca="1">+SUM(AZ59:AZ61)</f>
        <v>4038</v>
      </c>
      <c r="BA62" s="12">
        <f ca="1">SUM(BA59:BA61)</f>
        <v>1158</v>
      </c>
      <c r="BB62" s="13">
        <f ca="1">IF(BA62=0,0,IF(AY62=0,1,BA62/AY62))</f>
        <v>0.40208333333333335</v>
      </c>
      <c r="BC62" s="12">
        <f>SUM(BC59:BC61)</f>
        <v>91319</v>
      </c>
      <c r="BD62" s="86">
        <f ca="1">SUM(BD59:BD61)</f>
        <v>23912</v>
      </c>
      <c r="BE62" s="12">
        <f ca="1">SUM(BE59:BE61)</f>
        <v>-67407</v>
      </c>
      <c r="BF62" s="13">
        <f ca="1">IF(BE62=0,0,IF(BC62=0,1,BE62/BC62))</f>
        <v>-0.73814868756775698</v>
      </c>
      <c r="BG62" s="12">
        <f>+SUM(BG59:BG61)</f>
        <v>3026</v>
      </c>
      <c r="BH62" s="86">
        <f ca="1">+SUM(BH59:BH61)</f>
        <v>6709</v>
      </c>
      <c r="BI62" s="12">
        <f ca="1">SUM(BI59:BI61)</f>
        <v>3683</v>
      </c>
      <c r="BJ62" s="13">
        <f ca="1">IF(BI62=0,0,IF(BG62=0,1,BI62/BG62))</f>
        <v>1.2171183079973562</v>
      </c>
      <c r="BK62" s="12">
        <f>SUM(BK59:BK61)</f>
        <v>94345</v>
      </c>
      <c r="BL62" s="86">
        <f ca="1">SUM(BL59:BL61)</f>
        <v>30621</v>
      </c>
      <c r="BM62" s="12">
        <f ca="1">SUM(BM59:BM61)</f>
        <v>-63724</v>
      </c>
      <c r="BN62" s="13">
        <f ca="1">IF(BM62=0,0,IF(BK62=0,1,BM62/BK62))</f>
        <v>-0.67543590015369126</v>
      </c>
      <c r="BO62" s="12">
        <f>+SUM(BO59:BO61)</f>
        <v>3430</v>
      </c>
      <c r="BP62" s="86">
        <f ca="1">+SUM(BP59:BP61)</f>
        <v>7445</v>
      </c>
      <c r="BQ62" s="12">
        <f ca="1">SUM(BQ59:BQ61)</f>
        <v>4015</v>
      </c>
      <c r="BR62" s="13">
        <f ca="1">IF(BQ62=0,0,IF(BO62=0,1,BQ62/BO62))</f>
        <v>1.1705539358600583</v>
      </c>
      <c r="BS62" s="12">
        <f>SUM(BS59:BS61)</f>
        <v>97775</v>
      </c>
      <c r="BT62" s="86">
        <f ca="1">SUM(BT59:BT61)</f>
        <v>38066</v>
      </c>
      <c r="BU62" s="12">
        <f ca="1">SUM(BU59:BU61)</f>
        <v>-59709</v>
      </c>
      <c r="BV62" s="13">
        <f ca="1">IF(BU62=0,0,IF(BS62=0,1,BU62/BS62))</f>
        <v>-0.61067757606750195</v>
      </c>
      <c r="BW62" s="12">
        <f>+SUM(BW59:BW61)</f>
        <v>3544</v>
      </c>
      <c r="BX62" s="86">
        <f ca="1">+SUM(BX59:BX61)</f>
        <v>7601</v>
      </c>
      <c r="BY62" s="12">
        <f ca="1">SUM(BY59:BY61)</f>
        <v>4057</v>
      </c>
      <c r="BZ62" s="13">
        <f ca="1">IF(BY62=0,0,IF(BW62=0,1,BY62/BW62))</f>
        <v>1.1447516930022574</v>
      </c>
      <c r="CA62" s="12">
        <f>SUM(CA59:CA61)</f>
        <v>101319</v>
      </c>
      <c r="CB62" s="86">
        <f ca="1">SUM(CB59:CB61)</f>
        <v>45667</v>
      </c>
      <c r="CC62" s="12">
        <f ca="1">SUM(CC59:CC61)</f>
        <v>-55652</v>
      </c>
      <c r="CD62" s="13">
        <f ca="1">IF(CC62=0,0,IF(CA62=0,1,CC62/CA62))</f>
        <v>-0.54927506193310238</v>
      </c>
      <c r="CE62" s="12">
        <f>+SUM(CE59:CE61)</f>
        <v>3246</v>
      </c>
      <c r="CF62" s="86">
        <f ca="1">+SUM(CF59:CF61)</f>
        <v>8827</v>
      </c>
      <c r="CG62" s="12">
        <f ca="1">SUM(CG59:CG61)</f>
        <v>5581</v>
      </c>
      <c r="CH62" s="13">
        <f ca="1">IF(CG62=0,0,IF(CE62=0,1,CG62/CE62))</f>
        <v>1.7193468884781269</v>
      </c>
      <c r="CI62" s="12">
        <f>SUM(CI59:CI61)</f>
        <v>104565</v>
      </c>
      <c r="CJ62" s="86">
        <f ca="1">SUM(CJ59:CJ61)</f>
        <v>54494</v>
      </c>
      <c r="CK62" s="12">
        <f ca="1">SUM(CK59:CK61)</f>
        <v>-50071</v>
      </c>
      <c r="CL62" s="13">
        <f ca="1">IF(CK62=0,0,IF(CI62=0,1,CK62/CI62))</f>
        <v>-0.4788504757806149</v>
      </c>
      <c r="CM62" s="12">
        <f>+SUM(CM59:CM61)</f>
        <v>3124</v>
      </c>
      <c r="CN62" s="86">
        <f ca="1">+SUM(CN59:CN61)</f>
        <v>13392</v>
      </c>
      <c r="CO62" s="12">
        <f ca="1">SUM(CO59:CO61)</f>
        <v>10268</v>
      </c>
      <c r="CP62" s="13">
        <f ca="1">IF(CO62=0,0,IF(CM62=0,1,CO62/CM62))</f>
        <v>3.2868117797695264</v>
      </c>
      <c r="CQ62" s="12">
        <f>SUM(CQ59:CQ61)</f>
        <v>107689</v>
      </c>
      <c r="CR62" s="86">
        <f ca="1">SUM(CR59:CR61)</f>
        <v>67886</v>
      </c>
      <c r="CS62" s="12">
        <f ca="1">SUM(CS59:CS61)</f>
        <v>-39803</v>
      </c>
      <c r="CT62" s="13">
        <f ca="1">IF(CS62=0,0,IF(CQ62=0,1,CS62/CQ62))</f>
        <v>-0.36961063804102556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1818060</v>
      </c>
      <c r="D64" s="73">
        <f t="shared" ca="1" si="2"/>
        <v>388460</v>
      </c>
      <c r="E64" s="18">
        <f t="shared" ca="1" si="2"/>
        <v>-1429600</v>
      </c>
      <c r="F64" s="19">
        <f ca="1">IF(E64=0,0,IF(C64=0,1,E64/C64))</f>
        <v>-0.78633268428984737</v>
      </c>
      <c r="G64" s="18">
        <f t="shared" ref="G64:I66" si="3">SUMIF($B$9:$B$63,$B64,G$9:G$63)</f>
        <v>1818060</v>
      </c>
      <c r="H64" s="73">
        <f t="shared" ca="1" si="3"/>
        <v>388460</v>
      </c>
      <c r="I64" s="18">
        <f t="shared" ca="1" si="3"/>
        <v>-1429600</v>
      </c>
      <c r="J64" s="19">
        <f ca="1">IF(I64=0,0,IF(G64=0,1,I64/G64))</f>
        <v>-0.78633268428984737</v>
      </c>
      <c r="K64" s="18">
        <f t="shared" ref="K64:M66" si="4">SUMIF($B$9:$B$63,$B64,K$9:K$63)</f>
        <v>1789548</v>
      </c>
      <c r="L64" s="73">
        <f t="shared" ca="1" si="4"/>
        <v>371399</v>
      </c>
      <c r="M64" s="18">
        <f t="shared" ca="1" si="4"/>
        <v>-1418149</v>
      </c>
      <c r="N64" s="19">
        <f ca="1">IF(M64=0,0,IF(K64=0,1,M64/K64))</f>
        <v>-0.79246211892611984</v>
      </c>
      <c r="O64" s="18">
        <f t="shared" ref="O64:Q66" si="5">SUMIF($B$9:$B$63,$B64,O$9:O$63)</f>
        <v>3607608</v>
      </c>
      <c r="P64" s="73">
        <f t="shared" ca="1" si="5"/>
        <v>759859</v>
      </c>
      <c r="Q64" s="18">
        <f t="shared" ca="1" si="5"/>
        <v>-2847749</v>
      </c>
      <c r="R64" s="19">
        <f ca="1">IF(Q64=0,0,IF(O64=0,1,Q64/O64))</f>
        <v>-0.78937318023465963</v>
      </c>
      <c r="S64" s="18">
        <f t="shared" ref="S64:U66" si="6">SUMIF($B$9:$B$63,$B64,S$9:S$63)</f>
        <v>1148492</v>
      </c>
      <c r="T64" s="73">
        <f t="shared" ca="1" si="6"/>
        <v>472352</v>
      </c>
      <c r="U64" s="18">
        <f t="shared" ca="1" si="6"/>
        <v>-676140</v>
      </c>
      <c r="V64" s="19">
        <f ca="1">IF(U64=0,0,IF(S64=0,1,U64/S64))</f>
        <v>-0.5887198169425647</v>
      </c>
      <c r="W64" s="18">
        <f t="shared" ref="W64:Y66" si="7">SUMIF($B$9:$B$63,$B64,W$9:W$63)</f>
        <v>4756100</v>
      </c>
      <c r="X64" s="73">
        <f t="shared" ca="1" si="7"/>
        <v>1232211</v>
      </c>
      <c r="Y64" s="18">
        <f t="shared" ca="1" si="7"/>
        <v>-3523889</v>
      </c>
      <c r="Z64" s="19">
        <f ca="1">IF(Y64=0,0,IF(W64=0,1,Y64/W64))</f>
        <v>-0.74091987132314296</v>
      </c>
      <c r="AA64" s="18">
        <f t="shared" ref="AA64:AC66" si="8">SUMIF($B$9:$B$63,$B64,AA$9:AA$63)</f>
        <v>237867</v>
      </c>
      <c r="AB64" s="73">
        <f t="shared" ca="1" si="8"/>
        <v>469556</v>
      </c>
      <c r="AC64" s="18">
        <f t="shared" ca="1" si="8"/>
        <v>231689</v>
      </c>
      <c r="AD64" s="19">
        <f ca="1">IF(AC64=0,0,IF(AA64=0,1,AC64/AA64))</f>
        <v>0.97402750276414973</v>
      </c>
      <c r="AE64" s="18">
        <f t="shared" ref="AE64:AG66" si="9">SUMIF($B$9:$B$63,$B64,AE$9:AE$63)</f>
        <v>4993967</v>
      </c>
      <c r="AF64" s="73">
        <f t="shared" ca="1" si="9"/>
        <v>1701767</v>
      </c>
      <c r="AG64" s="18">
        <f t="shared" ca="1" si="9"/>
        <v>-3292200</v>
      </c>
      <c r="AH64" s="19">
        <f ca="1">IF(AG64=0,0,IF(AE64=0,1,AG64/AE64))</f>
        <v>-0.6592354334740298</v>
      </c>
      <c r="AI64" s="18">
        <f t="shared" ref="AI64:AK66" si="10">SUMIF($B$9:$B$63,$B64,AI$9:AI$63)</f>
        <v>312049</v>
      </c>
      <c r="AJ64" s="73">
        <f t="shared" ca="1" si="10"/>
        <v>505087</v>
      </c>
      <c r="AK64" s="18">
        <f t="shared" ca="1" si="10"/>
        <v>193038</v>
      </c>
      <c r="AL64" s="19">
        <f ca="1">IF(AK64=0,0,IF(AI64=0,1,AK64/AI64))</f>
        <v>0.61861438427939197</v>
      </c>
      <c r="AM64" s="18">
        <f t="shared" ref="AM64:AO66" si="11">SUMIF($B$9:$B$63,$B64,AM$9:AM$63)</f>
        <v>5306016</v>
      </c>
      <c r="AN64" s="73">
        <f t="shared" ca="1" si="11"/>
        <v>2206854</v>
      </c>
      <c r="AO64" s="18">
        <f t="shared" ca="1" si="11"/>
        <v>-3099162</v>
      </c>
      <c r="AP64" s="19">
        <f ca="1">IF(AO64=0,0,IF(AM64=0,1,AO64/AM64))</f>
        <v>-0.58408455609632537</v>
      </c>
      <c r="AQ64" s="18">
        <f t="shared" ref="AQ64:AS66" si="12">SUMIF($B$9:$B$63,$B64,AQ$9:AQ$63)</f>
        <v>421504</v>
      </c>
      <c r="AR64" s="73">
        <f t="shared" ca="1" si="12"/>
        <v>550092</v>
      </c>
      <c r="AS64" s="18">
        <f t="shared" ca="1" si="12"/>
        <v>128588</v>
      </c>
      <c r="AT64" s="19">
        <f ca="1">IF(AS64=0,0,IF(AQ64=0,1,AS64/AQ64))</f>
        <v>0.30506946553294867</v>
      </c>
      <c r="AU64" s="18">
        <f t="shared" ref="AU64:AW66" si="13">SUMIF($B$9:$B$63,$B64,AU$9:AU$63)</f>
        <v>5727520</v>
      </c>
      <c r="AV64" s="73">
        <f t="shared" ca="1" si="13"/>
        <v>2756946</v>
      </c>
      <c r="AW64" s="18">
        <f t="shared" ca="1" si="13"/>
        <v>-2970574</v>
      </c>
      <c r="AX64" s="19">
        <f ca="1">IF(AW64=0,0,IF(AU64=0,1,AW64/AU64))</f>
        <v>-0.51864925831773612</v>
      </c>
      <c r="AY64" s="18">
        <f t="shared" ref="AY64:BA66" si="14">SUMIF($B$9:$B$63,$B64,AY$9:AY$63)</f>
        <v>471788</v>
      </c>
      <c r="AZ64" s="73">
        <f t="shared" ca="1" si="14"/>
        <v>592906</v>
      </c>
      <c r="BA64" s="18">
        <f t="shared" ca="1" si="14"/>
        <v>121118</v>
      </c>
      <c r="BB64" s="19">
        <f ca="1">IF(BA64=0,0,IF(AY64=0,1,BA64/AY64))</f>
        <v>0.25672123920065792</v>
      </c>
      <c r="BC64" s="18">
        <f t="shared" ref="BC64:BE66" si="15">SUMIF($B$9:$B$63,$B64,BC$9:BC$63)</f>
        <v>6199308</v>
      </c>
      <c r="BD64" s="73">
        <f t="shared" ca="1" si="15"/>
        <v>3349852</v>
      </c>
      <c r="BE64" s="18">
        <f t="shared" ca="1" si="15"/>
        <v>-2849456</v>
      </c>
      <c r="BF64" s="19">
        <f ca="1">IF(BE64=0,0,IF(BC64=0,1,BE64/BC64))</f>
        <v>-0.45964097928349423</v>
      </c>
      <c r="BG64" s="18">
        <f t="shared" ref="BG64:BI66" si="16">SUMIF($B$9:$B$63,$B64,BG$9:BG$63)</f>
        <v>484161</v>
      </c>
      <c r="BH64" s="73">
        <f t="shared" ca="1" si="16"/>
        <v>732434</v>
      </c>
      <c r="BI64" s="18">
        <f t="shared" ca="1" si="16"/>
        <v>248273</v>
      </c>
      <c r="BJ64" s="19">
        <f ca="1">IF(BI64=0,0,IF(BG64=0,1,BI64/BG64))</f>
        <v>0.51279016690728907</v>
      </c>
      <c r="BK64" s="18">
        <f t="shared" ref="BK64:BM66" si="17">SUMIF($B$9:$B$63,$B64,BK$9:BK$63)</f>
        <v>6683469</v>
      </c>
      <c r="BL64" s="73">
        <f t="shared" ca="1" si="17"/>
        <v>4082286</v>
      </c>
      <c r="BM64" s="18">
        <f t="shared" ca="1" si="17"/>
        <v>-2601183</v>
      </c>
      <c r="BN64" s="19">
        <f ca="1">IF(BM64=0,0,IF(BK64=0,1,BM64/BK64))</f>
        <v>-0.38919653850418101</v>
      </c>
      <c r="BO64" s="18">
        <f t="shared" ref="BO64:BQ66" si="18">SUMIF($B$9:$B$63,$B64,BO$9:BO$63)</f>
        <v>474725</v>
      </c>
      <c r="BP64" s="73">
        <f t="shared" ca="1" si="18"/>
        <v>712860</v>
      </c>
      <c r="BQ64" s="18">
        <f t="shared" ca="1" si="18"/>
        <v>238135</v>
      </c>
      <c r="BR64" s="19">
        <f ca="1">IF(BQ64=0,0,IF(BO64=0,1,BQ64/BO64))</f>
        <v>0.5016272578861446</v>
      </c>
      <c r="BS64" s="18">
        <f t="shared" ref="BS64:BU66" si="19">SUMIF($B$9:$B$63,$B64,BS$9:BS$63)</f>
        <v>7158194</v>
      </c>
      <c r="BT64" s="73">
        <f t="shared" ca="1" si="19"/>
        <v>4795146</v>
      </c>
      <c r="BU64" s="18">
        <f t="shared" ca="1" si="19"/>
        <v>-2363048</v>
      </c>
      <c r="BV64" s="19">
        <f ca="1">IF(BU64=0,0,IF(BS64=0,1,BU64/BS64))</f>
        <v>-0.33011790404115898</v>
      </c>
      <c r="BW64" s="18">
        <f t="shared" ref="BW64:BY66" si="20">SUMIF($B$9:$B$63,$B64,BW$9:BW$63)</f>
        <v>475254</v>
      </c>
      <c r="BX64" s="73">
        <f t="shared" ca="1" si="20"/>
        <v>704376</v>
      </c>
      <c r="BY64" s="18">
        <f t="shared" ca="1" si="20"/>
        <v>229122</v>
      </c>
      <c r="BZ64" s="19">
        <f ca="1">IF(BY64=0,0,IF(BW64=0,1,BY64/BW64))</f>
        <v>0.48210430632882628</v>
      </c>
      <c r="CA64" s="18">
        <f t="shared" ref="CA64:CC66" si="21">SUMIF($B$9:$B$63,$B64,CA$9:CA$63)</f>
        <v>7633448</v>
      </c>
      <c r="CB64" s="73">
        <f t="shared" ca="1" si="21"/>
        <v>5499522</v>
      </c>
      <c r="CC64" s="18">
        <f t="shared" ca="1" si="21"/>
        <v>-2133926</v>
      </c>
      <c r="CD64" s="19">
        <f ca="1">IF(CC64=0,0,IF(CA64=0,1,CC64/CA64))</f>
        <v>-0.2795494251090726</v>
      </c>
      <c r="CE64" s="18">
        <f t="shared" ref="CE64:CG66" si="22">SUMIF($B$9:$B$63,$B64,CE$9:CE$63)</f>
        <v>415859</v>
      </c>
      <c r="CF64" s="73">
        <f t="shared" ca="1" si="22"/>
        <v>781487</v>
      </c>
      <c r="CG64" s="18">
        <f t="shared" ca="1" si="22"/>
        <v>365628</v>
      </c>
      <c r="CH64" s="19">
        <f ca="1">IF(CG64=0,0,IF(CE64=0,1,CG64/CE64))</f>
        <v>0.87921146350085</v>
      </c>
      <c r="CI64" s="18">
        <f t="shared" ref="CI64:CK66" si="23">SUMIF($B$9:$B$63,$B64,CI$9:CI$63)</f>
        <v>8049307</v>
      </c>
      <c r="CJ64" s="73">
        <f t="shared" ca="1" si="23"/>
        <v>6281009</v>
      </c>
      <c r="CK64" s="18">
        <f t="shared" ca="1" si="23"/>
        <v>-1768298</v>
      </c>
      <c r="CL64" s="19">
        <f ca="1">IF(CK64=0,0,IF(CI64=0,1,CK64/CI64))</f>
        <v>-0.21968325968931238</v>
      </c>
      <c r="CM64" s="18">
        <f t="shared" ref="CM64:CO66" si="24">SUMIF($B$9:$B$63,$B64,CM$9:CM$63)</f>
        <v>411391</v>
      </c>
      <c r="CN64" s="73">
        <f t="shared" ca="1" si="24"/>
        <v>900669</v>
      </c>
      <c r="CO64" s="18">
        <f t="shared" ca="1" si="24"/>
        <v>489278</v>
      </c>
      <c r="CP64" s="19">
        <f ca="1">IF(CO64=0,0,IF(CM64=0,1,CO64/CM64))</f>
        <v>1.1893259696979273</v>
      </c>
      <c r="CQ64" s="18">
        <f t="shared" ref="CQ64:CS66" si="25">SUMIF($B$9:$B$63,$B64,CQ$9:CQ$63)</f>
        <v>8460698</v>
      </c>
      <c r="CR64" s="73">
        <f t="shared" ca="1" si="25"/>
        <v>7181678</v>
      </c>
      <c r="CS64" s="18">
        <f t="shared" ca="1" si="25"/>
        <v>-1279020</v>
      </c>
      <c r="CT64" s="19">
        <f ca="1">IF(CS64=0,0,IF(CQ64=0,1,CS64/CQ64))</f>
        <v>-0.15117192458589115</v>
      </c>
    </row>
    <row r="65" spans="1:98">
      <c r="A65" s="77"/>
      <c r="B65" s="26" t="s">
        <v>7</v>
      </c>
      <c r="C65" s="18">
        <f t="shared" si="2"/>
        <v>528568</v>
      </c>
      <c r="D65" s="73">
        <f t="shared" ca="1" si="2"/>
        <v>510481</v>
      </c>
      <c r="E65" s="18">
        <f t="shared" ca="1" si="2"/>
        <v>-18087</v>
      </c>
      <c r="F65" s="19">
        <f ca="1">IF(E65=0,0,IF(C65=0,1,E65/C65))</f>
        <v>-3.4218870608890437E-2</v>
      </c>
      <c r="G65" s="18">
        <f t="shared" si="3"/>
        <v>528568</v>
      </c>
      <c r="H65" s="73">
        <f t="shared" ca="1" si="3"/>
        <v>510481</v>
      </c>
      <c r="I65" s="18">
        <f t="shared" ca="1" si="3"/>
        <v>-18087</v>
      </c>
      <c r="J65" s="19">
        <f ca="1">IF(I65=0,0,IF(G65=0,1,I65/G65))</f>
        <v>-3.4218870608890437E-2</v>
      </c>
      <c r="K65" s="18">
        <f t="shared" si="4"/>
        <v>518057</v>
      </c>
      <c r="L65" s="73">
        <f t="shared" ca="1" si="4"/>
        <v>489135</v>
      </c>
      <c r="M65" s="18">
        <f t="shared" ca="1" si="4"/>
        <v>-28922</v>
      </c>
      <c r="N65" s="19">
        <f ca="1">IF(M65=0,0,IF(K65=0,1,M65/K65))</f>
        <v>-5.5827833616764182E-2</v>
      </c>
      <c r="O65" s="18">
        <f t="shared" si="5"/>
        <v>1046625</v>
      </c>
      <c r="P65" s="73">
        <f t="shared" ca="1" si="5"/>
        <v>999616</v>
      </c>
      <c r="Q65" s="18">
        <f t="shared" ca="1" si="5"/>
        <v>-47009</v>
      </c>
      <c r="R65" s="19">
        <f ca="1">IF(Q65=0,0,IF(O65=0,1,Q65/O65))</f>
        <v>-4.4914845336199688E-2</v>
      </c>
      <c r="S65" s="18">
        <f t="shared" si="6"/>
        <v>517407</v>
      </c>
      <c r="T65" s="73">
        <f t="shared" ca="1" si="6"/>
        <v>602691</v>
      </c>
      <c r="U65" s="18">
        <f t="shared" ca="1" si="6"/>
        <v>85284</v>
      </c>
      <c r="V65" s="19">
        <f ca="1">IF(U65=0,0,IF(S65=0,1,U65/S65))</f>
        <v>0.16482962155517802</v>
      </c>
      <c r="W65" s="18">
        <f t="shared" si="7"/>
        <v>1564032</v>
      </c>
      <c r="X65" s="73">
        <f t="shared" ca="1" si="7"/>
        <v>1602307</v>
      </c>
      <c r="Y65" s="18">
        <f t="shared" ca="1" si="7"/>
        <v>38275</v>
      </c>
      <c r="Z65" s="19">
        <f ca="1">IF(Y65=0,0,IF(W65=0,1,Y65/W65))</f>
        <v>2.4472005687863164E-2</v>
      </c>
      <c r="AA65" s="18">
        <f t="shared" si="8"/>
        <v>334131</v>
      </c>
      <c r="AB65" s="73">
        <f t="shared" ca="1" si="8"/>
        <v>532890</v>
      </c>
      <c r="AC65" s="18">
        <f t="shared" ca="1" si="8"/>
        <v>198759</v>
      </c>
      <c r="AD65" s="19">
        <f ca="1">IF(AC65=0,0,IF(AA65=0,1,AC65/AA65))</f>
        <v>0.59485351553731924</v>
      </c>
      <c r="AE65" s="18">
        <f t="shared" si="9"/>
        <v>1898163</v>
      </c>
      <c r="AF65" s="73">
        <f t="shared" ca="1" si="9"/>
        <v>2135197</v>
      </c>
      <c r="AG65" s="18">
        <f t="shared" ca="1" si="9"/>
        <v>237034</v>
      </c>
      <c r="AH65" s="19">
        <f ca="1">IF(AG65=0,0,IF(AE65=0,1,AG65/AE65))</f>
        <v>0.12487547170606529</v>
      </c>
      <c r="AI65" s="18">
        <f t="shared" si="10"/>
        <v>369315</v>
      </c>
      <c r="AJ65" s="73">
        <f t="shared" ca="1" si="10"/>
        <v>530637</v>
      </c>
      <c r="AK65" s="18">
        <f t="shared" ca="1" si="10"/>
        <v>161322</v>
      </c>
      <c r="AL65" s="19">
        <f ca="1">IF(AK65=0,0,IF(AI65=0,1,AK65/AI65))</f>
        <v>0.43681410178303076</v>
      </c>
      <c r="AM65" s="18">
        <f t="shared" si="11"/>
        <v>2267478</v>
      </c>
      <c r="AN65" s="73">
        <f t="shared" ca="1" si="11"/>
        <v>2665834</v>
      </c>
      <c r="AO65" s="18">
        <f t="shared" ca="1" si="11"/>
        <v>398356</v>
      </c>
      <c r="AP65" s="19">
        <f ca="1">IF(AO65=0,0,IF(AM65=0,1,AO65/AM65))</f>
        <v>0.1756824101490731</v>
      </c>
      <c r="AQ65" s="18">
        <f t="shared" si="12"/>
        <v>512883</v>
      </c>
      <c r="AR65" s="73">
        <f t="shared" ca="1" si="12"/>
        <v>564831</v>
      </c>
      <c r="AS65" s="18">
        <f t="shared" ca="1" si="12"/>
        <v>51948</v>
      </c>
      <c r="AT65" s="19">
        <f ca="1">IF(AS65=0,0,IF(AQ65=0,1,AS65/AQ65))</f>
        <v>0.10128625826942987</v>
      </c>
      <c r="AU65" s="18">
        <f t="shared" si="13"/>
        <v>2780361</v>
      </c>
      <c r="AV65" s="73">
        <f t="shared" ca="1" si="13"/>
        <v>3230665</v>
      </c>
      <c r="AW65" s="18">
        <f t="shared" ca="1" si="13"/>
        <v>450304</v>
      </c>
      <c r="AX65" s="19">
        <f ca="1">IF(AW65=0,0,IF(AU65=0,1,AW65/AU65))</f>
        <v>0.16195882477131568</v>
      </c>
      <c r="AY65" s="18">
        <f t="shared" si="14"/>
        <v>524426</v>
      </c>
      <c r="AZ65" s="73">
        <f t="shared" ca="1" si="14"/>
        <v>524656</v>
      </c>
      <c r="BA65" s="18">
        <f t="shared" ca="1" si="14"/>
        <v>230</v>
      </c>
      <c r="BB65" s="19">
        <f ca="1">IF(BA65=0,0,IF(AY65=0,1,BA65/AY65))</f>
        <v>4.3857474648472804E-4</v>
      </c>
      <c r="BC65" s="18">
        <f t="shared" si="15"/>
        <v>3304787</v>
      </c>
      <c r="BD65" s="73">
        <f t="shared" ca="1" si="15"/>
        <v>3755321</v>
      </c>
      <c r="BE65" s="18">
        <f t="shared" ca="1" si="15"/>
        <v>450534</v>
      </c>
      <c r="BF65" s="19">
        <f ca="1">IF(BE65=0,0,IF(BC65=0,1,BE65/BC65))</f>
        <v>0.13632769676230269</v>
      </c>
      <c r="BG65" s="18">
        <f t="shared" si="16"/>
        <v>540610</v>
      </c>
      <c r="BH65" s="73">
        <f t="shared" ca="1" si="16"/>
        <v>551576</v>
      </c>
      <c r="BI65" s="18">
        <f t="shared" ca="1" si="16"/>
        <v>10966</v>
      </c>
      <c r="BJ65" s="19">
        <f ca="1">IF(BI65=0,0,IF(BG65=0,1,BI65/BG65))</f>
        <v>2.0284493442592626E-2</v>
      </c>
      <c r="BK65" s="18">
        <f t="shared" si="17"/>
        <v>3845397</v>
      </c>
      <c r="BL65" s="73">
        <f t="shared" ca="1" si="17"/>
        <v>4306897</v>
      </c>
      <c r="BM65" s="18">
        <f t="shared" ca="1" si="17"/>
        <v>461500</v>
      </c>
      <c r="BN65" s="19">
        <f ca="1">IF(BM65=0,0,IF(BK65=0,1,BM65/BK65))</f>
        <v>0.12001361627941146</v>
      </c>
      <c r="BO65" s="18">
        <f t="shared" si="18"/>
        <v>558900</v>
      </c>
      <c r="BP65" s="73">
        <f t="shared" ca="1" si="18"/>
        <v>539704</v>
      </c>
      <c r="BQ65" s="18">
        <f t="shared" ca="1" si="18"/>
        <v>-19196</v>
      </c>
      <c r="BR65" s="19">
        <f ca="1">IF(BQ65=0,0,IF(BO65=0,1,BQ65/BO65))</f>
        <v>-3.4346036858114153E-2</v>
      </c>
      <c r="BS65" s="18">
        <f t="shared" si="19"/>
        <v>4404297</v>
      </c>
      <c r="BT65" s="73">
        <f t="shared" ca="1" si="19"/>
        <v>4846601</v>
      </c>
      <c r="BU65" s="18">
        <f t="shared" ca="1" si="19"/>
        <v>442304</v>
      </c>
      <c r="BV65" s="19">
        <f ca="1">IF(BU65=0,0,IF(BS65=0,1,BU65/BS65))</f>
        <v>0.1004255616730661</v>
      </c>
      <c r="BW65" s="18">
        <f t="shared" si="20"/>
        <v>569522</v>
      </c>
      <c r="BX65" s="73">
        <f t="shared" ca="1" si="20"/>
        <v>557629</v>
      </c>
      <c r="BY65" s="18">
        <f t="shared" ca="1" si="20"/>
        <v>-11893</v>
      </c>
      <c r="BZ65" s="19">
        <f ca="1">IF(BY65=0,0,IF(BW65=0,1,BY65/BW65))</f>
        <v>-2.088242420837123E-2</v>
      </c>
      <c r="CA65" s="18">
        <f t="shared" si="21"/>
        <v>4973819</v>
      </c>
      <c r="CB65" s="73">
        <f t="shared" ca="1" si="21"/>
        <v>5404230</v>
      </c>
      <c r="CC65" s="18">
        <f t="shared" ca="1" si="21"/>
        <v>430411</v>
      </c>
      <c r="CD65" s="19">
        <f ca="1">IF(CC65=0,0,IF(CA65=0,1,CC65/CA65))</f>
        <v>8.6535316222805858E-2</v>
      </c>
      <c r="CE65" s="18">
        <f t="shared" si="22"/>
        <v>536773</v>
      </c>
      <c r="CF65" s="73">
        <f t="shared" ca="1" si="22"/>
        <v>556117</v>
      </c>
      <c r="CG65" s="18">
        <f t="shared" ca="1" si="22"/>
        <v>19344</v>
      </c>
      <c r="CH65" s="19">
        <f ca="1">IF(CG65=0,0,IF(CE65=0,1,CG65/CE65))</f>
        <v>3.6037580131638512E-2</v>
      </c>
      <c r="CI65" s="18">
        <f t="shared" si="23"/>
        <v>5510592</v>
      </c>
      <c r="CJ65" s="73">
        <f t="shared" ca="1" si="23"/>
        <v>5960347</v>
      </c>
      <c r="CK65" s="18">
        <f t="shared" ca="1" si="23"/>
        <v>449755</v>
      </c>
      <c r="CL65" s="19">
        <f ca="1">IF(CK65=0,0,IF(CI65=0,1,CK65/CI65))</f>
        <v>8.1616457905067191E-2</v>
      </c>
      <c r="CM65" s="18">
        <f t="shared" si="24"/>
        <v>509811</v>
      </c>
      <c r="CN65" s="73">
        <f t="shared" ca="1" si="24"/>
        <v>517791</v>
      </c>
      <c r="CO65" s="18">
        <f t="shared" ca="1" si="24"/>
        <v>7980</v>
      </c>
      <c r="CP65" s="19">
        <f ca="1">IF(CO65=0,0,IF(CM65=0,1,CO65/CM65))</f>
        <v>1.5652859589141858E-2</v>
      </c>
      <c r="CQ65" s="18">
        <f t="shared" si="25"/>
        <v>6020403</v>
      </c>
      <c r="CR65" s="73">
        <f t="shared" ca="1" si="25"/>
        <v>6478138</v>
      </c>
      <c r="CS65" s="18">
        <f t="shared" ca="1" si="25"/>
        <v>457735</v>
      </c>
      <c r="CT65" s="19">
        <f ca="1">IF(CS65=0,0,IF(CQ65=0,1,CS65/CQ65))</f>
        <v>7.6030624527959334E-2</v>
      </c>
    </row>
    <row r="66" spans="1:98">
      <c r="A66" s="78"/>
      <c r="B66" s="26" t="s">
        <v>8</v>
      </c>
      <c r="C66" s="73">
        <f t="shared" si="2"/>
        <v>6481</v>
      </c>
      <c r="D66" s="73">
        <f t="shared" ca="1" si="2"/>
        <v>160</v>
      </c>
      <c r="E66" s="73">
        <f t="shared" ca="1" si="2"/>
        <v>-6321</v>
      </c>
      <c r="F66" s="19">
        <f ca="1">IF(E66=0,0,IF(C66=0,1,E66/C66))</f>
        <v>-0.97531245178213244</v>
      </c>
      <c r="G66" s="73">
        <f t="shared" si="3"/>
        <v>6481</v>
      </c>
      <c r="H66" s="73">
        <f t="shared" ca="1" si="3"/>
        <v>160</v>
      </c>
      <c r="I66" s="73">
        <f t="shared" ca="1" si="3"/>
        <v>-6321</v>
      </c>
      <c r="J66" s="19">
        <f ca="1">IF(I66=0,0,IF(G66=0,1,I66/G66))</f>
        <v>-0.97531245178213244</v>
      </c>
      <c r="K66" s="73">
        <f t="shared" si="4"/>
        <v>6184</v>
      </c>
      <c r="L66" s="73">
        <f t="shared" ca="1" si="4"/>
        <v>125</v>
      </c>
      <c r="M66" s="73">
        <f t="shared" ca="1" si="4"/>
        <v>-6059</v>
      </c>
      <c r="N66" s="19">
        <f ca="1">IF(M66=0,0,IF(K66=0,1,M66/K66))</f>
        <v>-0.97978654592496761</v>
      </c>
      <c r="O66" s="73">
        <f t="shared" si="5"/>
        <v>12665</v>
      </c>
      <c r="P66" s="73">
        <f t="shared" ca="1" si="5"/>
        <v>285</v>
      </c>
      <c r="Q66" s="73">
        <f t="shared" ca="1" si="5"/>
        <v>-12380</v>
      </c>
      <c r="R66" s="19">
        <f ca="1">IF(Q66=0,0,IF(O66=0,1,Q66/O66))</f>
        <v>-0.97749703908409002</v>
      </c>
      <c r="S66" s="73">
        <f t="shared" si="6"/>
        <v>3657</v>
      </c>
      <c r="T66" s="73">
        <f t="shared" ca="1" si="6"/>
        <v>217</v>
      </c>
      <c r="U66" s="73">
        <f t="shared" ca="1" si="6"/>
        <v>-3440</v>
      </c>
      <c r="V66" s="19">
        <f ca="1">IF(U66=0,0,IF(S66=0,1,U66/S66))</f>
        <v>-0.94066174459939844</v>
      </c>
      <c r="W66" s="73">
        <f t="shared" si="7"/>
        <v>16322</v>
      </c>
      <c r="X66" s="73">
        <f t="shared" ca="1" si="7"/>
        <v>502</v>
      </c>
      <c r="Y66" s="73">
        <f t="shared" ca="1" si="7"/>
        <v>-15820</v>
      </c>
      <c r="Z66" s="19">
        <f ca="1">IF(Y66=0,0,IF(W66=0,1,Y66/W66))</f>
        <v>-0.96924396520034306</v>
      </c>
      <c r="AA66" s="73">
        <f t="shared" si="8"/>
        <v>132</v>
      </c>
      <c r="AB66" s="73">
        <f t="shared" ca="1" si="8"/>
        <v>231</v>
      </c>
      <c r="AC66" s="73">
        <f t="shared" ca="1" si="8"/>
        <v>99</v>
      </c>
      <c r="AD66" s="19">
        <f ca="1">IF(AC66=0,0,IF(AA66=0,1,AC66/AA66))</f>
        <v>0.75</v>
      </c>
      <c r="AE66" s="73">
        <f t="shared" si="9"/>
        <v>16454</v>
      </c>
      <c r="AF66" s="73">
        <f t="shared" ca="1" si="9"/>
        <v>733</v>
      </c>
      <c r="AG66" s="73">
        <f t="shared" ca="1" si="9"/>
        <v>-15721</v>
      </c>
      <c r="AH66" s="19">
        <f ca="1">IF(AG66=0,0,IF(AE66=0,1,AG66/AE66))</f>
        <v>-0.95545156193022973</v>
      </c>
      <c r="AI66" s="73">
        <f t="shared" si="10"/>
        <v>191</v>
      </c>
      <c r="AJ66" s="73">
        <f t="shared" ca="1" si="10"/>
        <v>369</v>
      </c>
      <c r="AK66" s="73">
        <f t="shared" ca="1" si="10"/>
        <v>178</v>
      </c>
      <c r="AL66" s="19">
        <f ca="1">IF(AK66=0,0,IF(AI66=0,1,AK66/AI66))</f>
        <v>0.93193717277486909</v>
      </c>
      <c r="AM66" s="73">
        <f t="shared" si="11"/>
        <v>16645</v>
      </c>
      <c r="AN66" s="73">
        <f t="shared" ca="1" si="11"/>
        <v>1102</v>
      </c>
      <c r="AO66" s="73">
        <f t="shared" ca="1" si="11"/>
        <v>-15543</v>
      </c>
      <c r="AP66" s="19">
        <f ca="1">IF(AO66=0,0,IF(AM66=0,1,AO66/AM66))</f>
        <v>-0.93379393211174522</v>
      </c>
      <c r="AQ66" s="73">
        <f t="shared" si="12"/>
        <v>250</v>
      </c>
      <c r="AR66" s="73">
        <f t="shared" ca="1" si="12"/>
        <v>495</v>
      </c>
      <c r="AS66" s="73">
        <f t="shared" ca="1" si="12"/>
        <v>245</v>
      </c>
      <c r="AT66" s="19">
        <f ca="1">IF(AS66=0,0,IF(AQ66=0,1,AS66/AQ66))</f>
        <v>0.98</v>
      </c>
      <c r="AU66" s="73">
        <f t="shared" si="13"/>
        <v>16895</v>
      </c>
      <c r="AV66" s="73">
        <f t="shared" ca="1" si="13"/>
        <v>1597</v>
      </c>
      <c r="AW66" s="73">
        <f t="shared" ca="1" si="13"/>
        <v>-15298</v>
      </c>
      <c r="AX66" s="19">
        <f ca="1">IF(AW66=0,0,IF(AU66=0,1,AW66/AU66))</f>
        <v>-0.90547499260136133</v>
      </c>
      <c r="AY66" s="73">
        <f t="shared" si="14"/>
        <v>247</v>
      </c>
      <c r="AZ66" s="73">
        <f t="shared" ca="1" si="14"/>
        <v>582</v>
      </c>
      <c r="BA66" s="73">
        <f t="shared" ca="1" si="14"/>
        <v>335</v>
      </c>
      <c r="BB66" s="19">
        <f ca="1">IF(BA66=0,0,IF(AY66=0,1,BA66/AY66))</f>
        <v>1.3562753036437247</v>
      </c>
      <c r="BC66" s="73">
        <f t="shared" si="15"/>
        <v>17142</v>
      </c>
      <c r="BD66" s="73">
        <f t="shared" ca="1" si="15"/>
        <v>2179</v>
      </c>
      <c r="BE66" s="73">
        <f t="shared" ca="1" si="15"/>
        <v>-14963</v>
      </c>
      <c r="BF66" s="19">
        <f ca="1">IF(BE66=0,0,IF(BC66=0,1,BE66/BC66))</f>
        <v>-0.87288531093221333</v>
      </c>
      <c r="BG66" s="73">
        <f t="shared" si="16"/>
        <v>361</v>
      </c>
      <c r="BH66" s="73">
        <f t="shared" ca="1" si="16"/>
        <v>2215</v>
      </c>
      <c r="BI66" s="73">
        <f t="shared" ca="1" si="16"/>
        <v>1854</v>
      </c>
      <c r="BJ66" s="19">
        <f ca="1">IF(BI66=0,0,IF(BG66=0,1,BI66/BG66))</f>
        <v>5.1357340720221609</v>
      </c>
      <c r="BK66" s="73">
        <f t="shared" si="17"/>
        <v>17503</v>
      </c>
      <c r="BL66" s="73">
        <f t="shared" ca="1" si="17"/>
        <v>4394</v>
      </c>
      <c r="BM66" s="73">
        <f t="shared" ca="1" si="17"/>
        <v>-13109</v>
      </c>
      <c r="BN66" s="19">
        <f ca="1">IF(BM66=0,0,IF(BK66=0,1,BM66/BK66))</f>
        <v>-0.74895732160201112</v>
      </c>
      <c r="BO66" s="73">
        <f t="shared" si="18"/>
        <v>282</v>
      </c>
      <c r="BP66" s="73">
        <f t="shared" ca="1" si="18"/>
        <v>2093</v>
      </c>
      <c r="BQ66" s="73">
        <f t="shared" ca="1" si="18"/>
        <v>1811</v>
      </c>
      <c r="BR66" s="19">
        <f ca="1">IF(BQ66=0,0,IF(BO66=0,1,BQ66/BO66))</f>
        <v>6.4219858156028371</v>
      </c>
      <c r="BS66" s="73">
        <f t="shared" si="19"/>
        <v>17785</v>
      </c>
      <c r="BT66" s="73">
        <f t="shared" ca="1" si="19"/>
        <v>6487</v>
      </c>
      <c r="BU66" s="73">
        <f t="shared" ca="1" si="19"/>
        <v>-11298</v>
      </c>
      <c r="BV66" s="19">
        <f ca="1">IF(BU66=0,0,IF(BS66=0,1,BU66/BS66))</f>
        <v>-0.63525442788867026</v>
      </c>
      <c r="BW66" s="73">
        <f t="shared" si="20"/>
        <v>302</v>
      </c>
      <c r="BX66" s="73">
        <f t="shared" ca="1" si="20"/>
        <v>1125</v>
      </c>
      <c r="BY66" s="73">
        <f t="shared" ca="1" si="20"/>
        <v>823</v>
      </c>
      <c r="BZ66" s="19">
        <f ca="1">IF(BY66=0,0,IF(BW66=0,1,BY66/BW66))</f>
        <v>2.7251655629139071</v>
      </c>
      <c r="CA66" s="73">
        <f t="shared" si="21"/>
        <v>18087</v>
      </c>
      <c r="CB66" s="73">
        <f t="shared" ca="1" si="21"/>
        <v>7612</v>
      </c>
      <c r="CC66" s="73">
        <f t="shared" ca="1" si="21"/>
        <v>-10475</v>
      </c>
      <c r="CD66" s="19">
        <f ca="1">IF(CC66=0,0,IF(CA66=0,1,CC66/CA66))</f>
        <v>-0.57914524243932108</v>
      </c>
      <c r="CE66" s="73">
        <f t="shared" si="22"/>
        <v>181</v>
      </c>
      <c r="CF66" s="73">
        <f t="shared" ca="1" si="22"/>
        <v>826</v>
      </c>
      <c r="CG66" s="73">
        <f t="shared" ca="1" si="22"/>
        <v>645</v>
      </c>
      <c r="CH66" s="19">
        <f ca="1">IF(CG66=0,0,IF(CE66=0,1,CG66/CE66))</f>
        <v>3.5635359116022101</v>
      </c>
      <c r="CI66" s="73">
        <f t="shared" si="23"/>
        <v>18268</v>
      </c>
      <c r="CJ66" s="73">
        <f t="shared" ca="1" si="23"/>
        <v>8438</v>
      </c>
      <c r="CK66" s="73">
        <f t="shared" ca="1" si="23"/>
        <v>-9830</v>
      </c>
      <c r="CL66" s="19">
        <f ca="1">IF(CK66=0,0,IF(CI66=0,1,CK66/CI66))</f>
        <v>-0.53809940880227725</v>
      </c>
      <c r="CM66" s="73">
        <f t="shared" si="24"/>
        <v>158</v>
      </c>
      <c r="CN66" s="73">
        <f t="shared" ca="1" si="24"/>
        <v>866</v>
      </c>
      <c r="CO66" s="73">
        <f t="shared" ca="1" si="24"/>
        <v>708</v>
      </c>
      <c r="CP66" s="19">
        <f ca="1">IF(CO66=0,0,IF(CM66=0,1,CO66/CM66))</f>
        <v>4.481012658227848</v>
      </c>
      <c r="CQ66" s="73">
        <f t="shared" si="25"/>
        <v>18426</v>
      </c>
      <c r="CR66" s="73">
        <f t="shared" ca="1" si="25"/>
        <v>9304</v>
      </c>
      <c r="CS66" s="73">
        <f t="shared" ca="1" si="25"/>
        <v>-9122</v>
      </c>
      <c r="CT66" s="19">
        <f ca="1">IF(CS66=0,0,IF(CQ66=0,1,CS66/CQ66))</f>
        <v>-0.49506132638662759</v>
      </c>
    </row>
    <row r="67" spans="1:98" s="7" customFormat="1">
      <c r="B67" s="27" t="s">
        <v>20</v>
      </c>
      <c r="C67" s="12">
        <f>SUM(C64:C66)</f>
        <v>2353109</v>
      </c>
      <c r="D67" s="86">
        <f ca="1">SUM(D64:D66)</f>
        <v>899101</v>
      </c>
      <c r="E67" s="12">
        <f ca="1">SUM(E64:E66)</f>
        <v>-1454008</v>
      </c>
      <c r="F67" s="13">
        <f ca="1">IF(E67=0,0,IF(C67=0,1,E67/C67))</f>
        <v>-0.61790932761720774</v>
      </c>
      <c r="G67" s="12">
        <f>SUM(G64:G66)</f>
        <v>2353109</v>
      </c>
      <c r="H67" s="86">
        <f ca="1">SUM(H64:H66)</f>
        <v>899101</v>
      </c>
      <c r="I67" s="12">
        <f ca="1">SUM(I64:I66)</f>
        <v>-1454008</v>
      </c>
      <c r="J67" s="13">
        <f ca="1">IF(I67=0,0,IF(G67=0,1,I67/G67))</f>
        <v>-0.61790932761720774</v>
      </c>
      <c r="K67" s="12">
        <f>SUM(K64:K66)</f>
        <v>2313789</v>
      </c>
      <c r="L67" s="86">
        <f ca="1">SUM(L64:L66)</f>
        <v>860659</v>
      </c>
      <c r="M67" s="12">
        <f ca="1">SUM(M64:M66)</f>
        <v>-1453130</v>
      </c>
      <c r="N67" s="13">
        <f ca="1">IF(M67=0,0,IF(K67=0,1,M67/K67))</f>
        <v>-0.62803047296015324</v>
      </c>
      <c r="O67" s="12">
        <f>SUM(O64:O66)</f>
        <v>4666898</v>
      </c>
      <c r="P67" s="85">
        <f ca="1">SUM(P64:P66)</f>
        <v>1759760</v>
      </c>
      <c r="Q67" s="12">
        <f ca="1">SUM(Q64:Q66)</f>
        <v>-2907138</v>
      </c>
      <c r="R67" s="13">
        <f ca="1">IF(Q67=0,0,IF(O67=0,1,Q67/O67))</f>
        <v>-0.62292726346279692</v>
      </c>
      <c r="S67" s="12">
        <f>SUM(S64:S66)</f>
        <v>1669556</v>
      </c>
      <c r="T67" s="85">
        <f ca="1">SUM(T64:T66)</f>
        <v>1075260</v>
      </c>
      <c r="U67" s="12">
        <f ca="1">SUM(U64:U66)</f>
        <v>-594296</v>
      </c>
      <c r="V67" s="13">
        <f ca="1">IF(U67=0,0,IF(S67=0,1,U67/S67))</f>
        <v>-0.35596050686529834</v>
      </c>
      <c r="W67" s="12">
        <f>SUM(W64:W66)</f>
        <v>6336454</v>
      </c>
      <c r="X67" s="85">
        <f ca="1">SUM(X64:X66)</f>
        <v>2835020</v>
      </c>
      <c r="Y67" s="12">
        <f ca="1">SUM(Y64:Y66)</f>
        <v>-3501434</v>
      </c>
      <c r="Z67" s="13">
        <f ca="1">IF(Y67=0,0,IF(W67=0,1,Y67/W67))</f>
        <v>-0.55258572065701095</v>
      </c>
      <c r="AA67" s="12">
        <f>SUM(AA64:AA66)</f>
        <v>572130</v>
      </c>
      <c r="AB67" s="85">
        <f ca="1">SUM(AB64:AB66)</f>
        <v>1002677</v>
      </c>
      <c r="AC67" s="12">
        <f ca="1">SUM(AC64:AC66)</f>
        <v>430547</v>
      </c>
      <c r="AD67" s="13">
        <f ca="1">IF(AC67=0,0,IF(AA67=0,1,AC67/AA67))</f>
        <v>0.75253351511020228</v>
      </c>
      <c r="AE67" s="12">
        <f>SUM(AE64:AE66)</f>
        <v>6908584</v>
      </c>
      <c r="AF67" s="85">
        <f ca="1">SUM(AF64:AF66)</f>
        <v>3837697</v>
      </c>
      <c r="AG67" s="12">
        <f ca="1">SUM(AG64:AG66)</f>
        <v>-3070887</v>
      </c>
      <c r="AH67" s="13">
        <f ca="1">IF(AG67=0,0,IF(AE67=0,1,AG67/AE67))</f>
        <v>-0.4445030993326563</v>
      </c>
      <c r="AI67" s="12">
        <f>SUM(AI64:AI66)</f>
        <v>681555</v>
      </c>
      <c r="AJ67" s="85">
        <f ca="1">SUM(AJ64:AJ66)</f>
        <v>1036093</v>
      </c>
      <c r="AK67" s="12">
        <f ca="1">SUM(AK64:AK66)</f>
        <v>354538</v>
      </c>
      <c r="AL67" s="13">
        <f ca="1">IF(AK67=0,0,IF(AI67=0,1,AK67/AI67))</f>
        <v>0.52018985995260836</v>
      </c>
      <c r="AM67" s="12">
        <f>SUM(AM64:AM66)</f>
        <v>7590139</v>
      </c>
      <c r="AN67" s="85">
        <f ca="1">SUM(AN64:AN66)</f>
        <v>4873790</v>
      </c>
      <c r="AO67" s="12">
        <f ca="1">SUM(AO64:AO66)</f>
        <v>-2716349</v>
      </c>
      <c r="AP67" s="13">
        <f ca="1">IF(AO67=0,0,IF(AM67=0,1,AO67/AM67))</f>
        <v>-0.35787868970515557</v>
      </c>
      <c r="AQ67" s="12">
        <f>SUM(AQ64:AQ66)</f>
        <v>934637</v>
      </c>
      <c r="AR67" s="85">
        <f ca="1">SUM(AR64:AR66)</f>
        <v>1115418</v>
      </c>
      <c r="AS67" s="12">
        <f ca="1">SUM(AS64:AS66)</f>
        <v>180781</v>
      </c>
      <c r="AT67" s="13">
        <f ca="1">IF(AS67=0,0,IF(AQ67=0,1,AS67/AQ67))</f>
        <v>0.19342375703080447</v>
      </c>
      <c r="AU67" s="12">
        <f>SUM(AU64:AU66)</f>
        <v>8524776</v>
      </c>
      <c r="AV67" s="85">
        <f ca="1">SUM(AV64:AV66)</f>
        <v>5989208</v>
      </c>
      <c r="AW67" s="12">
        <f ca="1">SUM(AW64:AW66)</f>
        <v>-2535568</v>
      </c>
      <c r="AX67" s="13">
        <f ca="1">IF(AW67=0,0,IF(AU67=0,1,AW67/AU67))</f>
        <v>-0.29743514668303306</v>
      </c>
      <c r="AY67" s="12">
        <f>SUM(AY64:AY66)</f>
        <v>996461</v>
      </c>
      <c r="AZ67" s="85">
        <f ca="1">SUM(AZ64:AZ66)</f>
        <v>1118144</v>
      </c>
      <c r="BA67" s="12">
        <f ca="1">SUM(BA64:BA66)</f>
        <v>121683</v>
      </c>
      <c r="BB67" s="13">
        <f ca="1">IF(BA67=0,0,IF(AY67=0,1,BA67/AY67))</f>
        <v>0.12211516557095561</v>
      </c>
      <c r="BC67" s="12">
        <f>SUM(BC64:BC66)</f>
        <v>9521237</v>
      </c>
      <c r="BD67" s="85">
        <f ca="1">SUM(BD64:BD66)</f>
        <v>7107352</v>
      </c>
      <c r="BE67" s="12">
        <f ca="1">SUM(BE64:BE66)</f>
        <v>-2413885</v>
      </c>
      <c r="BF67" s="13">
        <f ca="1">IF(BE67=0,0,IF(BC67=0,1,BE67/BC67))</f>
        <v>-0.25352640628523376</v>
      </c>
      <c r="BG67" s="12">
        <f>SUM(BG64:BG66)</f>
        <v>1025132</v>
      </c>
      <c r="BH67" s="85">
        <f ca="1">SUM(BH64:BH66)</f>
        <v>1286225</v>
      </c>
      <c r="BI67" s="12">
        <f ca="1">SUM(BI64:BI66)</f>
        <v>261093</v>
      </c>
      <c r="BJ67" s="13">
        <f ca="1">IF(BI67=0,0,IF(BG67=0,1,BI67/BG67))</f>
        <v>0.25469207867864824</v>
      </c>
      <c r="BK67" s="12">
        <f>SUM(BK64:BK66)</f>
        <v>10546369</v>
      </c>
      <c r="BL67" s="85">
        <f ca="1">SUM(BL64:BL66)</f>
        <v>8393577</v>
      </c>
      <c r="BM67" s="12">
        <f ca="1">SUM(BM64:BM66)</f>
        <v>-2152792</v>
      </c>
      <c r="BN67" s="13">
        <f ca="1">IF(BM67=0,0,IF(BK67=0,1,BM67/BK67))</f>
        <v>-0.20412636804192988</v>
      </c>
      <c r="BO67" s="12">
        <f>SUM(BO64:BO66)</f>
        <v>1033907</v>
      </c>
      <c r="BP67" s="85">
        <f ca="1">SUM(BP64:BP66)</f>
        <v>1254657</v>
      </c>
      <c r="BQ67" s="12">
        <f ca="1">SUM(BQ64:BQ66)</f>
        <v>220750</v>
      </c>
      <c r="BR67" s="13">
        <f ca="1">IF(BQ67=0,0,IF(BO67=0,1,BQ67/BO67))</f>
        <v>0.21351049949366818</v>
      </c>
      <c r="BS67" s="12">
        <f>SUM(BS64:BS66)</f>
        <v>11580276</v>
      </c>
      <c r="BT67" s="85">
        <f ca="1">SUM(BT64:BT66)</f>
        <v>9648234</v>
      </c>
      <c r="BU67" s="12">
        <f ca="1">SUM(BU64:BU66)</f>
        <v>-1932042</v>
      </c>
      <c r="BV67" s="13">
        <f ca="1">IF(BU67=0,0,IF(BS67=0,1,BU67/BS67))</f>
        <v>-0.16683902870708781</v>
      </c>
      <c r="BW67" s="12">
        <f>SUM(BW64:BW66)</f>
        <v>1045078</v>
      </c>
      <c r="BX67" s="85">
        <f ca="1">SUM(BX64:BX66)</f>
        <v>1263130</v>
      </c>
      <c r="BY67" s="12">
        <f ca="1">SUM(BY64:BY66)</f>
        <v>218052</v>
      </c>
      <c r="BZ67" s="13">
        <f ca="1">IF(BY67=0,0,IF(BW67=0,1,BY67/BW67))</f>
        <v>0.20864662733307945</v>
      </c>
      <c r="CA67" s="12">
        <f>SUM(CA64:CA66)</f>
        <v>12625354</v>
      </c>
      <c r="CB67" s="85">
        <f ca="1">SUM(CB64:CB66)</f>
        <v>10911364</v>
      </c>
      <c r="CC67" s="12">
        <f ca="1">SUM(CC64:CC66)</f>
        <v>-1713990</v>
      </c>
      <c r="CD67" s="13">
        <f ca="1">IF(CC67=0,0,IF(CA67=0,1,CC67/CA67))</f>
        <v>-0.1357577775640984</v>
      </c>
      <c r="CE67" s="12">
        <f>SUM(CE64:CE66)</f>
        <v>952813</v>
      </c>
      <c r="CF67" s="86">
        <f ca="1">SUM(CF64:CF66)</f>
        <v>1338430</v>
      </c>
      <c r="CG67" s="12">
        <f ca="1">SUM(CG64:CG66)</f>
        <v>385617</v>
      </c>
      <c r="CH67" s="13">
        <f ca="1">IF(CG67=0,0,IF(CE67=0,1,CG67/CE67))</f>
        <v>0.4047142513798615</v>
      </c>
      <c r="CI67" s="12">
        <f>SUM(CI64:CI66)</f>
        <v>13578167</v>
      </c>
      <c r="CJ67" s="86">
        <f ca="1">SUM(CJ64:CJ66)</f>
        <v>12249794</v>
      </c>
      <c r="CK67" s="12">
        <f ca="1">SUM(CK64:CK66)</f>
        <v>-1328373</v>
      </c>
      <c r="CL67" s="13">
        <f ca="1">IF(CK67=0,0,IF(CI67=0,1,CK67/CI67))</f>
        <v>-9.7831540884715879E-2</v>
      </c>
      <c r="CM67" s="12">
        <f>SUM(CM64:CM66)</f>
        <v>921360</v>
      </c>
      <c r="CN67" s="86">
        <f ca="1">SUM(CN64:CN66)</f>
        <v>1419326</v>
      </c>
      <c r="CO67" s="12">
        <f ca="1">SUM(CO64:CO66)</f>
        <v>497966</v>
      </c>
      <c r="CP67" s="13">
        <f ca="1">IF(CO67=0,0,IF(CM67=0,1,CO67/CM67))</f>
        <v>0.54046843796127464</v>
      </c>
      <c r="CQ67" s="12">
        <f>SUM(CQ64:CQ66)</f>
        <v>14499527</v>
      </c>
      <c r="CR67" s="86">
        <f ca="1">SUM(CR64:CR66)</f>
        <v>13669120</v>
      </c>
      <c r="CS67" s="12">
        <f ca="1">SUM(CS64:CS66)</f>
        <v>-830407</v>
      </c>
      <c r="CT67" s="13">
        <f ca="1">IF(CS67=0,0,IF(CQ67=0,1,CS67/CQ67))</f>
        <v>-5.7271316505703947E-2</v>
      </c>
    </row>
    <row r="72" spans="1:98">
      <c r="CQ72" s="2"/>
    </row>
    <row r="123" spans="103:103">
      <c r="CY123" s="7"/>
    </row>
    <row r="124" spans="103:103">
      <c r="CY124" s="7"/>
    </row>
  </sheetData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>
    <tabColor indexed="10"/>
  </sheetPr>
  <dimension ref="A1:S78"/>
  <sheetViews>
    <sheetView zoomScale="90" zoomScaleNormal="90" workbookViewId="0">
      <pane xSplit="2" ySplit="9" topLeftCell="C10" activePane="bottomRight" state="frozen"/>
      <selection activeCell="CM4" sqref="A1:XFD1048576"/>
      <selection pane="topRight" activeCell="CM4" sqref="A1:XFD1048576"/>
      <selection pane="bottomLeft" activeCell="CM4" sqref="A1:XFD1048576"/>
      <selection pane="bottomRight" activeCell="S10" sqref="S10"/>
    </sheetView>
  </sheetViews>
  <sheetFormatPr defaultColWidth="6.38671875" defaultRowHeight="15.1" customHeight="1"/>
  <cols>
    <col min="1" max="1" width="7.609375" style="29" customWidth="1"/>
    <col min="2" max="2" width="38.5546875" style="29" customWidth="1"/>
    <col min="3" max="3" width="0.88671875" style="29" customWidth="1"/>
    <col min="4" max="4" width="9.609375" style="33" customWidth="1"/>
    <col min="5" max="19" width="9.609375" style="29" customWidth="1"/>
    <col min="20" max="16384" width="6.38671875" style="29"/>
  </cols>
  <sheetData>
    <row r="1" spans="1:19" ht="15.1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2" spans="1:19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</row>
    <row r="3" spans="1:19" ht="15.1" customHeight="1">
      <c r="A3" s="6" t="s">
        <v>0</v>
      </c>
      <c r="B3" s="49"/>
    </row>
    <row r="4" spans="1:19" ht="15.1" customHeight="1">
      <c r="A4" s="6"/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</row>
    <row r="5" spans="1:19" ht="15.1" customHeight="1">
      <c r="A5" s="48"/>
      <c r="B5" s="48"/>
      <c r="D5" s="34"/>
    </row>
    <row r="6" spans="1:19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</row>
    <row r="7" spans="1:19" ht="15.1" customHeight="1">
      <c r="B7" s="61"/>
      <c r="D7" s="60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</row>
    <row r="8" spans="1:19" ht="15.1" customHeight="1">
      <c r="B8" s="36" t="s">
        <v>64</v>
      </c>
      <c r="D8" s="52" t="s">
        <v>63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</row>
    <row r="9" spans="1:19" ht="15.1" customHeight="1">
      <c r="A9" s="35"/>
      <c r="B9" s="36" t="s">
        <v>65</v>
      </c>
      <c r="C9" s="29" t="s">
        <v>33</v>
      </c>
      <c r="D9" s="46">
        <v>2006</v>
      </c>
      <c r="E9" s="46">
        <v>2007</v>
      </c>
      <c r="F9" s="46">
        <v>2008</v>
      </c>
      <c r="G9" s="46">
        <v>2009</v>
      </c>
      <c r="H9" s="46">
        <v>2010</v>
      </c>
      <c r="I9" s="46">
        <v>2011</v>
      </c>
      <c r="J9" s="46">
        <v>2012</v>
      </c>
      <c r="K9" s="46">
        <v>2013</v>
      </c>
      <c r="L9" s="46">
        <v>2014</v>
      </c>
      <c r="M9" s="46">
        <v>2015</v>
      </c>
      <c r="N9" s="46">
        <v>2016</v>
      </c>
      <c r="O9" s="46">
        <v>2017</v>
      </c>
      <c r="P9" s="46">
        <v>2018</v>
      </c>
      <c r="Q9" s="46">
        <v>2019</v>
      </c>
      <c r="R9" s="46">
        <v>2020</v>
      </c>
      <c r="S9" s="46" t="s">
        <v>83</v>
      </c>
    </row>
    <row r="10" spans="1:19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</row>
    <row r="11" spans="1:19" ht="15.1" customHeight="1">
      <c r="B11" s="63" t="s">
        <v>5</v>
      </c>
      <c r="D11" s="33">
        <f>+'2006'!$AD11</f>
        <v>6113114</v>
      </c>
      <c r="E11" s="33">
        <f>+'2007'!$AD11</f>
        <v>5649619</v>
      </c>
      <c r="F11" s="33">
        <f>+'2008'!$AD11</f>
        <v>4447793</v>
      </c>
      <c r="G11" s="33">
        <f>+'2009'!$AD11</f>
        <v>4187568</v>
      </c>
      <c r="H11" s="33">
        <f>+'2010'!$AD11</f>
        <v>4536678</v>
      </c>
      <c r="I11" s="33">
        <f>+'2011'!$AD11</f>
        <v>4625799</v>
      </c>
      <c r="J11" s="33">
        <f>+'2012'!$AD11</f>
        <v>4800491</v>
      </c>
      <c r="K11" s="33">
        <f>+'2013'!$AD11</f>
        <v>4895539</v>
      </c>
      <c r="L11" s="33">
        <f>+'2014'!$AD11</f>
        <v>4691983</v>
      </c>
      <c r="M11" s="33">
        <f>+'2015'!$AD11</f>
        <v>4466494</v>
      </c>
      <c r="N11" s="33">
        <f>+'2016'!$AD11</f>
        <v>4203114</v>
      </c>
      <c r="O11" s="33">
        <f>+'2017'!$AD11</f>
        <v>4327377</v>
      </c>
      <c r="P11" s="33">
        <f>+'2018'!$AD11</f>
        <v>4645011</v>
      </c>
      <c r="Q11" s="33">
        <f>+'2019'!$AD11</f>
        <v>4423950</v>
      </c>
      <c r="R11" s="33">
        <f>+'2020'!$AD11</f>
        <v>1856008</v>
      </c>
      <c r="S11" s="33">
        <f ca="1">+'2020-2021'!CR9</f>
        <v>1813664</v>
      </c>
    </row>
    <row r="12" spans="1:19" ht="15.1" customHeight="1">
      <c r="B12" s="63" t="s">
        <v>10</v>
      </c>
      <c r="D12" s="33">
        <f>+'2006'!$AD12</f>
        <v>3686528</v>
      </c>
      <c r="E12" s="33">
        <f>+'2007'!$AD12</f>
        <v>3424048</v>
      </c>
      <c r="F12" s="33">
        <f>+'2008'!$AD12</f>
        <v>3339644</v>
      </c>
      <c r="G12" s="33">
        <f>+'2009'!$AD12</f>
        <v>3130384</v>
      </c>
      <c r="H12" s="33">
        <f>+'2010'!$AD12</f>
        <v>3310247</v>
      </c>
      <c r="I12" s="33">
        <f>+'2011'!$AD12</f>
        <v>3664756</v>
      </c>
      <c r="J12" s="33">
        <f>+'2012'!$AD12</f>
        <v>3774216</v>
      </c>
      <c r="K12" s="33">
        <f>+'2013'!$AD12</f>
        <v>3861547</v>
      </c>
      <c r="L12" s="33">
        <f>+'2014'!$AD12</f>
        <v>3762632</v>
      </c>
      <c r="M12" s="33">
        <f>+'2015'!$AD12</f>
        <v>3182379</v>
      </c>
      <c r="N12" s="33">
        <f>+'2016'!$AD12</f>
        <v>2986955</v>
      </c>
      <c r="O12" s="33">
        <f>+'2017'!$AD12</f>
        <v>2975965</v>
      </c>
      <c r="P12" s="33">
        <f>+'2018'!$AD12</f>
        <v>3036666</v>
      </c>
      <c r="Q12" s="33">
        <f>+'2019'!$AD12</f>
        <v>2944860</v>
      </c>
      <c r="R12" s="33">
        <f>+'2020'!$AD12</f>
        <v>564256</v>
      </c>
      <c r="S12" s="33">
        <f ca="1">+'2020-2021'!CR14</f>
        <v>363024</v>
      </c>
    </row>
    <row r="13" spans="1:19" ht="15.1" customHeight="1">
      <c r="B13" s="63" t="s">
        <v>11</v>
      </c>
      <c r="D13" s="33">
        <f>+'2006'!$AD13</f>
        <v>5269959</v>
      </c>
      <c r="E13" s="33">
        <f>+'2007'!$AD13</f>
        <v>4732981</v>
      </c>
      <c r="F13" s="33">
        <f>+'2008'!$AD13</f>
        <v>4616730</v>
      </c>
      <c r="G13" s="33">
        <f>+'2009'!$AD13</f>
        <v>3891479</v>
      </c>
      <c r="H13" s="33">
        <f>+'2010'!$AD13</f>
        <v>3504517</v>
      </c>
      <c r="I13" s="33">
        <f>+'2011'!$AD13</f>
        <v>3696635</v>
      </c>
      <c r="J13" s="33">
        <f>+'2012'!$AD13</f>
        <v>3890340</v>
      </c>
      <c r="K13" s="33">
        <f>+'2013'!$AD13</f>
        <v>3906587</v>
      </c>
      <c r="L13" s="33">
        <f>+'2014'!$AD13</f>
        <v>3834421</v>
      </c>
      <c r="M13" s="33">
        <f>+'2015'!$AD13</f>
        <v>4107345</v>
      </c>
      <c r="N13" s="33">
        <f>+'2016'!$AD13</f>
        <v>4311179</v>
      </c>
      <c r="O13" s="33">
        <f>+'2017'!$AD13</f>
        <v>4187071</v>
      </c>
      <c r="P13" s="33">
        <f>+'2018'!$AD13</f>
        <v>3820748</v>
      </c>
      <c r="Q13" s="33">
        <f>+'2019'!$AD13</f>
        <v>4177293</v>
      </c>
      <c r="R13" s="33">
        <f>+'2020'!$AD13</f>
        <v>1354451</v>
      </c>
      <c r="S13" s="33">
        <f ca="1">+'2020-2021'!CR19</f>
        <v>1046270</v>
      </c>
    </row>
    <row r="14" spans="1:19" ht="15.1" customHeight="1">
      <c r="B14" s="63" t="s">
        <v>13</v>
      </c>
      <c r="D14" s="33">
        <f>+'2006'!$AD14</f>
        <v>414364</v>
      </c>
      <c r="E14" s="33">
        <f>+'2007'!$AD14</f>
        <v>464793</v>
      </c>
      <c r="F14" s="33">
        <f>+'2008'!$AD14</f>
        <v>477577</v>
      </c>
      <c r="G14" s="33">
        <f>+'2009'!$AD14</f>
        <v>483674</v>
      </c>
      <c r="H14" s="33">
        <f>+'2010'!$AD14</f>
        <v>554291</v>
      </c>
      <c r="I14" s="33">
        <f>+'2011'!$AD14</f>
        <v>639233</v>
      </c>
      <c r="J14" s="33">
        <f>+'2012'!$AD14</f>
        <v>713704</v>
      </c>
      <c r="K14" s="33">
        <f>+'2013'!$AD14</f>
        <v>764391</v>
      </c>
      <c r="L14" s="33">
        <f>+'2014'!$AD14</f>
        <v>704164</v>
      </c>
      <c r="M14" s="33">
        <f>+'2015'!$AD14</f>
        <v>556847</v>
      </c>
      <c r="N14" s="33">
        <f>+'2016'!$AD14</f>
        <v>547525</v>
      </c>
      <c r="O14" s="33">
        <f>+'2017'!$AD14</f>
        <v>594515</v>
      </c>
      <c r="P14" s="33">
        <f>+'2018'!$AD14</f>
        <v>593616</v>
      </c>
      <c r="Q14" s="33">
        <f>+'2019'!$AD14</f>
        <v>591772</v>
      </c>
      <c r="R14" s="33">
        <f>+'2020'!$AD14</f>
        <v>151292</v>
      </c>
      <c r="S14" s="33">
        <f ca="1">+'2020-2021'!CR24</f>
        <v>109980</v>
      </c>
    </row>
    <row r="15" spans="1:19" ht="15.1" customHeight="1">
      <c r="B15" s="63" t="s">
        <v>14</v>
      </c>
      <c r="D15" s="33">
        <f>+'2006'!$AD15</f>
        <v>5543719</v>
      </c>
      <c r="E15" s="33">
        <f>+'2007'!$AD15</f>
        <v>5293772</v>
      </c>
      <c r="F15" s="33">
        <f>+'2008'!$AD15</f>
        <v>5035811</v>
      </c>
      <c r="G15" s="33">
        <f>+'2009'!$AD15</f>
        <v>4762781</v>
      </c>
      <c r="H15" s="33">
        <f>+'2010'!$AD15</f>
        <v>4768254</v>
      </c>
      <c r="I15" s="33">
        <f>+'2011'!$AD15</f>
        <v>4772064</v>
      </c>
      <c r="J15" s="33">
        <f>+'2012'!$AD15</f>
        <v>4747023</v>
      </c>
      <c r="K15" s="33">
        <f>+'2013'!$AD15</f>
        <v>4653634</v>
      </c>
      <c r="L15" s="33">
        <f>+'2014'!$AD15</f>
        <v>4340338</v>
      </c>
      <c r="M15" s="33">
        <f>+'2015'!$AD15</f>
        <v>4155935</v>
      </c>
      <c r="N15" s="33">
        <f>+'2016'!$AD15</f>
        <v>4097484</v>
      </c>
      <c r="O15" s="33">
        <f>+'2017'!$AD15</f>
        <v>4116994</v>
      </c>
      <c r="P15" s="33">
        <f>+'2018'!$AD15</f>
        <v>4112579</v>
      </c>
      <c r="Q15" s="33">
        <f>+'2019'!$AD15</f>
        <v>4021927</v>
      </c>
      <c r="R15" s="33">
        <f>+'2020'!$AD15</f>
        <v>876229</v>
      </c>
      <c r="S15" s="33">
        <f ca="1">+'2020-2021'!CR29</f>
        <v>682366</v>
      </c>
    </row>
    <row r="16" spans="1:19" ht="15.1" customHeight="1">
      <c r="B16" s="63" t="s">
        <v>74</v>
      </c>
      <c r="D16" s="33">
        <f>+'2006'!$AD16</f>
        <v>1731325</v>
      </c>
      <c r="E16" s="33">
        <f>+'2007'!$AD16</f>
        <v>1752030</v>
      </c>
      <c r="F16" s="33">
        <f>+'2008'!$AD16</f>
        <v>1746298</v>
      </c>
      <c r="G16" s="33">
        <f>+'2009'!$AD16</f>
        <v>1534785</v>
      </c>
      <c r="H16" s="33">
        <f>+'2010'!$AD16</f>
        <v>1682705</v>
      </c>
      <c r="I16" s="33">
        <f>+'2011'!$AD16</f>
        <v>1856329</v>
      </c>
      <c r="J16" s="33">
        <f>+'2012'!$AD16</f>
        <v>1928702</v>
      </c>
      <c r="K16" s="33">
        <f>+'2013'!$AD16</f>
        <v>1963716</v>
      </c>
      <c r="L16" s="33">
        <f>+'2014'!$AD16</f>
        <v>1842417</v>
      </c>
      <c r="M16" s="33">
        <f>+'2015'!$AD16</f>
        <v>1439328</v>
      </c>
      <c r="N16" s="33">
        <f>+'2016'!$AD16</f>
        <v>1297538</v>
      </c>
      <c r="O16" s="33">
        <f>+'2017'!$AD16</f>
        <v>1278238</v>
      </c>
      <c r="P16" s="33">
        <f>+'2018'!$AD16</f>
        <v>1309924</v>
      </c>
      <c r="Q16" s="33">
        <f>+'2019'!$AD16</f>
        <v>1217958</v>
      </c>
      <c r="R16" s="33">
        <f>+'2020'!$AD16</f>
        <v>255681</v>
      </c>
      <c r="S16" s="33">
        <f ca="1">+'2020-2021'!CR34</f>
        <v>111387</v>
      </c>
    </row>
    <row r="17" spans="1:19" ht="15.1" customHeight="1">
      <c r="B17" s="63" t="s">
        <v>16</v>
      </c>
      <c r="D17" s="33">
        <f>+'2006'!$AD17</f>
        <v>2432589</v>
      </c>
      <c r="E17" s="33">
        <f>+'2007'!$AD17</f>
        <v>2476513</v>
      </c>
      <c r="F17" s="33">
        <f>+'2008'!$AD17</f>
        <v>2468507</v>
      </c>
      <c r="G17" s="33">
        <f>+'2009'!$AD17</f>
        <v>1743363</v>
      </c>
      <c r="H17" s="33">
        <f>+'2010'!$AD17</f>
        <v>2194423</v>
      </c>
      <c r="I17" s="33">
        <f>+'2011'!$AD17</f>
        <v>2296704</v>
      </c>
      <c r="J17" s="33">
        <f>+'2012'!$AD17</f>
        <v>2199454</v>
      </c>
      <c r="K17" s="33">
        <f>+'2013'!$AD17</f>
        <v>2153991</v>
      </c>
      <c r="L17" s="33">
        <f>+'2014'!$AD17</f>
        <v>2254166</v>
      </c>
      <c r="M17" s="33">
        <f>+'2015'!$AD17</f>
        <v>2202158</v>
      </c>
      <c r="N17" s="33">
        <f>+'2016'!$AD17</f>
        <v>2212833</v>
      </c>
      <c r="O17" s="33">
        <f>+'2017'!$AD17</f>
        <v>2309597</v>
      </c>
      <c r="P17" s="33">
        <f>+'2018'!$AD17</f>
        <v>2302539</v>
      </c>
      <c r="Q17" s="33">
        <f>+'2019'!$AD17</f>
        <v>2349169</v>
      </c>
      <c r="R17" s="33">
        <f>+'2020'!$AD17</f>
        <v>1697256</v>
      </c>
      <c r="S17" s="33">
        <f ca="1">+'2020-2021'!CR39</f>
        <v>1755682</v>
      </c>
    </row>
    <row r="18" spans="1:19" ht="15.1" customHeight="1">
      <c r="B18" s="63" t="s">
        <v>17</v>
      </c>
      <c r="D18" s="33">
        <f>+'2006'!$AD18</f>
        <v>1620709</v>
      </c>
      <c r="E18" s="33">
        <f>+'2007'!$AD18</f>
        <v>1708234</v>
      </c>
      <c r="F18" s="33">
        <f>+'2008'!$AD18</f>
        <v>1666416</v>
      </c>
      <c r="G18" s="33">
        <f>+'2009'!$AD18</f>
        <v>1640511</v>
      </c>
      <c r="H18" s="33">
        <f>+'2010'!$AD18</f>
        <v>1717938</v>
      </c>
      <c r="I18" s="33">
        <f>+'2011'!$AD18</f>
        <v>1713526</v>
      </c>
      <c r="J18" s="33">
        <f>+'2012'!$AD18</f>
        <v>1754828</v>
      </c>
      <c r="K18" s="33">
        <f>+'2013'!$AD18</f>
        <v>1749272</v>
      </c>
      <c r="L18" s="33">
        <f>+'2014'!$AD18</f>
        <v>1696888</v>
      </c>
      <c r="M18" s="33">
        <f>+'2015'!$AD18</f>
        <v>1614794</v>
      </c>
      <c r="N18" s="33">
        <f>+'2016'!$AD18</f>
        <v>1605192</v>
      </c>
      <c r="O18" s="33">
        <f>+'2017'!$AD18</f>
        <v>1602414</v>
      </c>
      <c r="P18" s="33">
        <f>+'2018'!$AD18</f>
        <v>1580041</v>
      </c>
      <c r="Q18" s="33">
        <f>+'2019'!$AD18</f>
        <v>1663274</v>
      </c>
      <c r="R18" s="33">
        <f>+'2020'!$AD18</f>
        <v>705362</v>
      </c>
      <c r="S18" s="33">
        <f ca="1">+'2020-2021'!CR44</f>
        <v>688364</v>
      </c>
    </row>
    <row r="19" spans="1:19" ht="15.1" customHeight="1">
      <c r="B19" s="63" t="s">
        <v>12</v>
      </c>
      <c r="D19" s="33">
        <f>+'2006'!$AD19</f>
        <v>3124068</v>
      </c>
      <c r="E19" s="33">
        <f>+'2007'!$AD19</f>
        <v>3080352</v>
      </c>
      <c r="F19" s="33">
        <f>+'2008'!$AD19</f>
        <v>2875114</v>
      </c>
      <c r="G19" s="33">
        <f>+'2009'!$AD19</f>
        <v>2612951</v>
      </c>
      <c r="H19" s="33">
        <f>+'2010'!$AD19</f>
        <v>2715081</v>
      </c>
      <c r="I19" s="33">
        <f>+'2011'!$AD19</f>
        <v>3091934</v>
      </c>
      <c r="J19" s="33">
        <f>+'2012'!$AD19</f>
        <v>3178793</v>
      </c>
      <c r="K19" s="33">
        <f>+'2013'!$AD19</f>
        <v>2902182</v>
      </c>
      <c r="L19" s="33">
        <f>+'2014'!$AD19</f>
        <v>2742473</v>
      </c>
      <c r="M19" s="33">
        <f>+'2015'!$AD19</f>
        <v>2462193</v>
      </c>
      <c r="N19" s="33">
        <f>+'2016'!$AD19</f>
        <v>2416322</v>
      </c>
      <c r="O19" s="33">
        <f>+'2017'!$AD19</f>
        <v>2505198</v>
      </c>
      <c r="P19" s="33">
        <f>+'2018'!$AD19</f>
        <v>2601489</v>
      </c>
      <c r="Q19" s="33">
        <f>+'2019'!$AD19</f>
        <v>2639335</v>
      </c>
      <c r="R19" s="33">
        <f>+'2020'!$AD19</f>
        <v>479849</v>
      </c>
      <c r="S19" s="33">
        <f ca="1">+'2020-2021'!CR49</f>
        <v>278707</v>
      </c>
    </row>
    <row r="20" spans="1:19" ht="15.1" customHeight="1">
      <c r="B20" s="63" t="s">
        <v>15</v>
      </c>
      <c r="D20" s="33">
        <f>+'2006'!$AD20</f>
        <v>3314279</v>
      </c>
      <c r="E20" s="33">
        <f>+'2007'!$AD20</f>
        <v>3217840</v>
      </c>
      <c r="F20" s="33">
        <f>+'2008'!$AD20</f>
        <v>3100696</v>
      </c>
      <c r="G20" s="33">
        <f>+'2009'!$AD20</f>
        <v>2838609</v>
      </c>
      <c r="H20" s="33">
        <f>+'2010'!$AD20</f>
        <v>3052081</v>
      </c>
      <c r="I20" s="33">
        <f>+'2011'!$AD20</f>
        <v>3461279</v>
      </c>
      <c r="J20" s="33">
        <f>+'2012'!$AD20</f>
        <v>3634749</v>
      </c>
      <c r="K20" s="33">
        <f>+'2013'!$AD20</f>
        <v>3394578</v>
      </c>
      <c r="L20" s="33">
        <f>+'2014'!$AD20</f>
        <v>3083014</v>
      </c>
      <c r="M20" s="33">
        <f>+'2015'!$AD20</f>
        <v>2571339</v>
      </c>
      <c r="N20" s="33">
        <f>+'2016'!$AD20</f>
        <v>2461206</v>
      </c>
      <c r="O20" s="33">
        <f>+'2017'!$AD20</f>
        <v>2463467</v>
      </c>
      <c r="P20" s="33">
        <f>+'2018'!$AD20</f>
        <v>2572724</v>
      </c>
      <c r="Q20" s="33">
        <f>+'2019'!$AD20</f>
        <v>2494218</v>
      </c>
      <c r="R20" s="33">
        <f>+'2020'!$AD20</f>
        <v>412625</v>
      </c>
      <c r="S20" s="33">
        <f ca="1">+'2020-2021'!CR54</f>
        <v>264348</v>
      </c>
    </row>
    <row r="21" spans="1:19" ht="15.1" customHeight="1">
      <c r="B21" s="63" t="s">
        <v>18</v>
      </c>
      <c r="D21" s="33">
        <f>+'2006'!$AD21</f>
        <v>197238</v>
      </c>
      <c r="E21" s="33">
        <f>+'2007'!$AD21</f>
        <v>260173</v>
      </c>
      <c r="F21" s="33">
        <f>+'2008'!$AD21</f>
        <v>297464</v>
      </c>
      <c r="G21" s="33">
        <f>+'2009'!$AD21</f>
        <v>319962</v>
      </c>
      <c r="H21" s="33">
        <f>+'2010'!$AD21</f>
        <v>375025</v>
      </c>
      <c r="I21" s="33">
        <f>+'2011'!$AD21</f>
        <v>476285</v>
      </c>
      <c r="J21" s="33">
        <f>+'2012'!$AD21</f>
        <v>583505</v>
      </c>
      <c r="K21" s="33">
        <f>+'2013'!$AD21</f>
        <v>750987</v>
      </c>
      <c r="L21" s="33">
        <f>+'2014'!$AD21</f>
        <v>706690</v>
      </c>
      <c r="M21" s="33">
        <f>+'2015'!$AD21</f>
        <v>554985</v>
      </c>
      <c r="N21" s="33">
        <f>+'2016'!$AD21</f>
        <v>512752</v>
      </c>
      <c r="O21" s="33">
        <f>+'2017'!$AD21</f>
        <v>519358</v>
      </c>
      <c r="P21" s="33">
        <f>+'2018'!$AD21</f>
        <v>538767</v>
      </c>
      <c r="Q21" s="33">
        <f>+'2019'!$AD21</f>
        <v>440264</v>
      </c>
      <c r="R21" s="33">
        <f>+'2020'!$AD21</f>
        <v>107689</v>
      </c>
      <c r="S21" s="33">
        <f ca="1">+'2020-2021'!CR59</f>
        <v>67886</v>
      </c>
    </row>
    <row r="22" spans="1:19" ht="15.1" customHeight="1">
      <c r="B22" s="63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</row>
    <row r="23" spans="1:19" ht="15.1" customHeight="1">
      <c r="B23" s="63" t="s">
        <v>68</v>
      </c>
      <c r="D23" s="89">
        <f t="shared" ref="D23:I23" si="0">SUM(D10:D21)</f>
        <v>33447892</v>
      </c>
      <c r="E23" s="89">
        <f t="shared" si="0"/>
        <v>32060355</v>
      </c>
      <c r="F23" s="89">
        <f t="shared" si="0"/>
        <v>30072050</v>
      </c>
      <c r="G23" s="89">
        <f t="shared" si="0"/>
        <v>27146067</v>
      </c>
      <c r="H23" s="89">
        <f t="shared" si="0"/>
        <v>28411240</v>
      </c>
      <c r="I23" s="89">
        <f t="shared" si="0"/>
        <v>30294544</v>
      </c>
      <c r="J23" s="89">
        <f t="shared" ref="J23:S23" si="1">SUM(J10:J21)</f>
        <v>31205805</v>
      </c>
      <c r="K23" s="89">
        <f t="shared" si="1"/>
        <v>30996424</v>
      </c>
      <c r="L23" s="89">
        <f t="shared" si="1"/>
        <v>29659186</v>
      </c>
      <c r="M23" s="89">
        <f t="shared" si="1"/>
        <v>27313797</v>
      </c>
      <c r="N23" s="89">
        <f t="shared" si="1"/>
        <v>26652100</v>
      </c>
      <c r="O23" s="89">
        <f t="shared" ref="O23" si="2">SUM(O10:O21)</f>
        <v>26880194</v>
      </c>
      <c r="P23" s="89">
        <f t="shared" si="1"/>
        <v>27114104</v>
      </c>
      <c r="Q23" s="89">
        <f t="shared" ref="Q23:R23" si="3">SUM(Q10:Q21)</f>
        <v>26964020</v>
      </c>
      <c r="R23" s="89">
        <f t="shared" si="3"/>
        <v>8460698</v>
      </c>
      <c r="S23" s="89">
        <f t="shared" ca="1" si="1"/>
        <v>7181678</v>
      </c>
    </row>
    <row r="26" spans="1:19" ht="15.1" customHeight="1">
      <c r="B26" s="36" t="s">
        <v>66</v>
      </c>
      <c r="D26" s="52" t="s">
        <v>63</v>
      </c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</row>
    <row r="27" spans="1:19" ht="15.1" customHeight="1">
      <c r="A27" s="35"/>
      <c r="B27" s="36" t="s">
        <v>65</v>
      </c>
      <c r="C27" s="29" t="s">
        <v>33</v>
      </c>
      <c r="D27" s="46">
        <v>2006</v>
      </c>
      <c r="E27" s="46">
        <v>2007</v>
      </c>
      <c r="F27" s="46">
        <v>2008</v>
      </c>
      <c r="G27" s="46">
        <v>2009</v>
      </c>
      <c r="H27" s="46">
        <v>2010</v>
      </c>
      <c r="I27" s="46">
        <f t="shared" ref="I27:N27" si="4">+I9</f>
        <v>2011</v>
      </c>
      <c r="J27" s="46">
        <f t="shared" si="4"/>
        <v>2012</v>
      </c>
      <c r="K27" s="46">
        <f t="shared" si="4"/>
        <v>2013</v>
      </c>
      <c r="L27" s="46">
        <f t="shared" si="4"/>
        <v>2014</v>
      </c>
      <c r="M27" s="46">
        <f t="shared" si="4"/>
        <v>2015</v>
      </c>
      <c r="N27" s="46">
        <f t="shared" si="4"/>
        <v>2016</v>
      </c>
      <c r="O27" s="46">
        <f t="shared" ref="O27:P27" si="5">+O9</f>
        <v>2017</v>
      </c>
      <c r="P27" s="46">
        <f t="shared" si="5"/>
        <v>2018</v>
      </c>
      <c r="Q27" s="46">
        <f t="shared" ref="Q27:R27" si="6">+Q9</f>
        <v>2019</v>
      </c>
      <c r="R27" s="46">
        <f t="shared" si="6"/>
        <v>2020</v>
      </c>
      <c r="S27" s="46" t="str">
        <f t="shared" ref="S27" si="7">+S9</f>
        <v>2020 (YTD)</v>
      </c>
    </row>
    <row r="28" spans="1:19" s="55" customFormat="1" ht="15.1" customHeight="1">
      <c r="A28" s="39"/>
      <c r="B28" s="40"/>
      <c r="C28" s="41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</row>
    <row r="29" spans="1:19" ht="15.1" customHeight="1">
      <c r="B29" s="63" t="s">
        <v>5</v>
      </c>
      <c r="D29" s="33">
        <f>+'2006'!$AD24</f>
        <v>3498127</v>
      </c>
      <c r="E29" s="33">
        <f>+'2007'!$AD24</f>
        <v>3398745</v>
      </c>
      <c r="F29" s="33">
        <f>+'2008'!$AD24</f>
        <v>2885047</v>
      </c>
      <c r="G29" s="33">
        <f>+'2009'!$AD24</f>
        <v>2294441</v>
      </c>
      <c r="H29" s="33">
        <f>+'2010'!$AD24</f>
        <v>2683047</v>
      </c>
      <c r="I29" s="33">
        <f>+'2011'!$AD24</f>
        <v>2614988</v>
      </c>
      <c r="J29" s="33">
        <f>+'2012'!$AD24</f>
        <v>2506660</v>
      </c>
      <c r="K29" s="33">
        <f>+'2013'!$AD24</f>
        <v>2351069</v>
      </c>
      <c r="L29" s="33">
        <f>+'2014'!$AD24</f>
        <v>2470199</v>
      </c>
      <c r="M29" s="33">
        <f>+'2015'!$AD24</f>
        <v>2462705</v>
      </c>
      <c r="N29" s="33">
        <f>+'2016'!$AD24</f>
        <v>2546977</v>
      </c>
      <c r="O29" s="33">
        <f>+'2017'!$AD24</f>
        <v>2547653</v>
      </c>
      <c r="P29" s="33">
        <f>+'2018'!$AD24</f>
        <v>2593503</v>
      </c>
      <c r="Q29" s="33">
        <f>+'2019'!$AD24</f>
        <v>2551517</v>
      </c>
      <c r="R29" s="33">
        <f>+'2020'!$AD24</f>
        <v>2254294</v>
      </c>
      <c r="S29" s="33">
        <f ca="1">+'2020-2021'!CR10</f>
        <v>2303720</v>
      </c>
    </row>
    <row r="30" spans="1:19" ht="15.1" customHeight="1">
      <c r="B30" s="63" t="s">
        <v>10</v>
      </c>
      <c r="D30" s="33">
        <f>+'2006'!$AD25</f>
        <v>1636520</v>
      </c>
      <c r="E30" s="33">
        <f>+'2007'!$AD25</f>
        <v>1613997</v>
      </c>
      <c r="F30" s="33">
        <f>+'2008'!$AD25</f>
        <v>1574428</v>
      </c>
      <c r="G30" s="33">
        <f>+'2009'!$AD25</f>
        <v>1344182</v>
      </c>
      <c r="H30" s="33">
        <f>+'2010'!$AD25</f>
        <v>1429965</v>
      </c>
      <c r="I30" s="33">
        <f>+'2011'!$AD25</f>
        <v>1448957</v>
      </c>
      <c r="J30" s="33">
        <f>+'2012'!$AD25</f>
        <v>1477021</v>
      </c>
      <c r="K30" s="33">
        <f>+'2013'!$AD25</f>
        <v>1536951</v>
      </c>
      <c r="L30" s="33">
        <f>+'2014'!$AD25</f>
        <v>1586161</v>
      </c>
      <c r="M30" s="33">
        <f>+'2015'!$AD25</f>
        <v>1603410</v>
      </c>
      <c r="N30" s="33">
        <f>+'2016'!$AD25</f>
        <v>1680238</v>
      </c>
      <c r="O30" s="33">
        <f>+'2017'!$AD25</f>
        <v>1648520</v>
      </c>
      <c r="P30" s="33">
        <f>+'2018'!$AD25</f>
        <v>1654306</v>
      </c>
      <c r="Q30" s="33">
        <f>+'2019'!$AD25</f>
        <v>1596580</v>
      </c>
      <c r="R30" s="33">
        <f>+'2020'!$AD25</f>
        <v>1440245</v>
      </c>
      <c r="S30" s="33">
        <f ca="1">+'2020-2021'!CR15</f>
        <v>1658391</v>
      </c>
    </row>
    <row r="31" spans="1:19" ht="15.1" customHeight="1">
      <c r="B31" s="63" t="s">
        <v>11</v>
      </c>
      <c r="D31" s="33">
        <f>+'2006'!$AD26</f>
        <v>127433</v>
      </c>
      <c r="E31" s="33">
        <f>+'2007'!$AD26</f>
        <v>111082</v>
      </c>
      <c r="F31" s="33">
        <f>+'2008'!$AD26</f>
        <v>90241</v>
      </c>
      <c r="G31" s="33">
        <f>+'2009'!$AD26</f>
        <v>57503</v>
      </c>
      <c r="H31" s="33">
        <f>+'2010'!$AD26</f>
        <v>56457</v>
      </c>
      <c r="I31" s="33">
        <f>+'2011'!$AD26</f>
        <v>43590</v>
      </c>
      <c r="J31" s="33">
        <f>+'2012'!$AD26</f>
        <v>35821</v>
      </c>
      <c r="K31" s="33">
        <f>+'2013'!$AD26</f>
        <v>30097</v>
      </c>
      <c r="L31" s="33">
        <f>+'2014'!$AD26</f>
        <v>30441</v>
      </c>
      <c r="M31" s="33">
        <f>+'2015'!$AD26</f>
        <v>29298</v>
      </c>
      <c r="N31" s="33">
        <f>+'2016'!$AD26</f>
        <v>34377</v>
      </c>
      <c r="O31" s="33">
        <f>+'2017'!$AD26</f>
        <v>39320</v>
      </c>
      <c r="P31" s="33">
        <f>+'2018'!$AD26</f>
        <v>20211</v>
      </c>
      <c r="Q31" s="33">
        <f>+'2019'!$AD26</f>
        <v>11146</v>
      </c>
      <c r="R31" s="33">
        <f>+'2020'!$AD26</f>
        <v>12264</v>
      </c>
      <c r="S31" s="33">
        <f ca="1">+'2020-2021'!CR20</f>
        <v>20902</v>
      </c>
    </row>
    <row r="32" spans="1:19" ht="15.1" customHeight="1">
      <c r="B32" s="63" t="s">
        <v>13</v>
      </c>
      <c r="D32" s="33">
        <f>+'2006'!$AD27</f>
        <v>95922</v>
      </c>
      <c r="E32" s="33">
        <f>+'2007'!$AD27</f>
        <v>87233</v>
      </c>
      <c r="F32" s="33">
        <f>+'2008'!$AD27</f>
        <v>76178</v>
      </c>
      <c r="G32" s="33">
        <f>+'2009'!$AD27</f>
        <v>71504</v>
      </c>
      <c r="H32" s="33">
        <f>+'2010'!$AD27</f>
        <v>69723</v>
      </c>
      <c r="I32" s="33">
        <f>+'2011'!$AD27</f>
        <v>72279</v>
      </c>
      <c r="J32" s="33">
        <f>+'2012'!$AD27</f>
        <v>70562</v>
      </c>
      <c r="K32" s="33">
        <f>+'2013'!$AD27</f>
        <v>72150</v>
      </c>
      <c r="L32" s="33">
        <f>+'2014'!$AD27</f>
        <v>76076</v>
      </c>
      <c r="M32" s="33">
        <f>+'2015'!$AD27</f>
        <v>75787</v>
      </c>
      <c r="N32" s="33">
        <f>+'2016'!$AD27</f>
        <v>76181</v>
      </c>
      <c r="O32" s="33">
        <f>+'2017'!$AD27</f>
        <v>85161</v>
      </c>
      <c r="P32" s="33">
        <f>+'2018'!$AD27</f>
        <v>80584</v>
      </c>
      <c r="Q32" s="33">
        <f>+'2019'!$AD27</f>
        <v>74529</v>
      </c>
      <c r="R32" s="33">
        <f>+'2020'!$AD27</f>
        <v>69218</v>
      </c>
      <c r="S32" s="33">
        <f ca="1">+'2020-2021'!CR25</f>
        <v>73415</v>
      </c>
    </row>
    <row r="33" spans="1:19" ht="15.1" customHeight="1">
      <c r="B33" s="63" t="s">
        <v>14</v>
      </c>
      <c r="D33" s="33">
        <f>+'2006'!$AD28</f>
        <v>1301350</v>
      </c>
      <c r="E33" s="33">
        <f>+'2007'!$AD28</f>
        <v>1310197</v>
      </c>
      <c r="F33" s="33">
        <f>+'2008'!$AD28</f>
        <v>1283829</v>
      </c>
      <c r="G33" s="33">
        <f>+'2009'!$AD28</f>
        <v>1117312</v>
      </c>
      <c r="H33" s="33">
        <f>+'2010'!$AD28</f>
        <v>1221197</v>
      </c>
      <c r="I33" s="33">
        <f>+'2011'!$AD28</f>
        <v>1253058</v>
      </c>
      <c r="J33" s="33">
        <f>+'2012'!$AD28</f>
        <v>1265351</v>
      </c>
      <c r="K33" s="33">
        <f>+'2013'!$AD28</f>
        <v>1244738</v>
      </c>
      <c r="L33" s="33">
        <f>+'2014'!$AD28</f>
        <v>1250405</v>
      </c>
      <c r="M33" s="33">
        <f>+'2015'!$AD28</f>
        <v>1228876</v>
      </c>
      <c r="N33" s="33">
        <f>+'2016'!$AD28</f>
        <v>1212268</v>
      </c>
      <c r="O33" s="33">
        <f>+'2017'!$AD28</f>
        <v>1163962</v>
      </c>
      <c r="P33" s="33">
        <f>+'2018'!$AD28</f>
        <v>1136686</v>
      </c>
      <c r="Q33" s="33">
        <f>+'2019'!$AD28</f>
        <v>1073541</v>
      </c>
      <c r="R33" s="33">
        <f>+'2020'!$AD28</f>
        <v>1018388</v>
      </c>
      <c r="S33" s="33">
        <f ca="1">+'2020-2021'!CR30</f>
        <v>1111136</v>
      </c>
    </row>
    <row r="34" spans="1:19" ht="15.1" customHeight="1">
      <c r="B34" s="63" t="s">
        <v>74</v>
      </c>
      <c r="D34" s="33">
        <f>+'2006'!$AD29</f>
        <v>122804</v>
      </c>
      <c r="E34" s="33">
        <f>+'2007'!$AD29</f>
        <v>111335</v>
      </c>
      <c r="F34" s="33">
        <f>+'2008'!$AD29</f>
        <v>115435</v>
      </c>
      <c r="G34" s="33">
        <f>+'2009'!$AD29</f>
        <v>96377</v>
      </c>
      <c r="H34" s="33">
        <f>+'2010'!$AD29</f>
        <v>99551</v>
      </c>
      <c r="I34" s="33">
        <f>+'2011'!$AD29</f>
        <v>95900</v>
      </c>
      <c r="J34" s="33">
        <f>+'2012'!$AD29</f>
        <v>96545</v>
      </c>
      <c r="K34" s="33">
        <f>+'2013'!$AD29</f>
        <v>95548</v>
      </c>
      <c r="L34" s="33">
        <f>+'2014'!$AD29</f>
        <v>95844</v>
      </c>
      <c r="M34" s="33">
        <f>+'2015'!$AD29</f>
        <v>88471</v>
      </c>
      <c r="N34" s="33">
        <f>+'2016'!$AD29</f>
        <v>89160</v>
      </c>
      <c r="O34" s="33">
        <f>+'2017'!$AD29</f>
        <v>90645</v>
      </c>
      <c r="P34" s="33">
        <f>+'2018'!$AD29</f>
        <v>91988</v>
      </c>
      <c r="Q34" s="33">
        <f>+'2019'!$AD29</f>
        <v>88909</v>
      </c>
      <c r="R34" s="33">
        <f>+'2020'!$AD29</f>
        <v>79475</v>
      </c>
      <c r="S34" s="33">
        <f ca="1">+'2020-2021'!CR35</f>
        <v>77764</v>
      </c>
    </row>
    <row r="35" spans="1:19" ht="15.1" customHeight="1">
      <c r="B35" s="63" t="s">
        <v>16</v>
      </c>
      <c r="D35" s="33">
        <f>+'2006'!$AD30</f>
        <v>111015</v>
      </c>
      <c r="E35" s="33">
        <f>+'2007'!$AD30</f>
        <v>109386</v>
      </c>
      <c r="F35" s="33">
        <f>+'2008'!$AD30</f>
        <v>99295</v>
      </c>
      <c r="G35" s="33">
        <f>+'2009'!$AD30</f>
        <v>62030</v>
      </c>
      <c r="H35" s="33">
        <f>+'2010'!$AD30</f>
        <v>74271</v>
      </c>
      <c r="I35" s="33">
        <f>+'2011'!$AD30</f>
        <v>79492</v>
      </c>
      <c r="J35" s="33">
        <f>+'2012'!$AD30</f>
        <v>79207</v>
      </c>
      <c r="K35" s="33">
        <f>+'2013'!$AD30</f>
        <v>76513</v>
      </c>
      <c r="L35" s="33">
        <f>+'2014'!$AD30</f>
        <v>65991</v>
      </c>
      <c r="M35" s="33">
        <f>+'2015'!$AD30</f>
        <v>65791</v>
      </c>
      <c r="N35" s="33">
        <f>+'2016'!$AD30</f>
        <v>67829</v>
      </c>
      <c r="O35" s="33">
        <f>+'2017'!$AD30</f>
        <v>71153</v>
      </c>
      <c r="P35" s="33">
        <f>+'2018'!$AD30</f>
        <v>75348</v>
      </c>
      <c r="Q35" s="33">
        <f>+'2019'!$AD30</f>
        <v>69072</v>
      </c>
      <c r="R35" s="33">
        <f>+'2020'!$AD30</f>
        <v>57935</v>
      </c>
      <c r="S35" s="33">
        <f ca="1">+'2020-2021'!CR40</f>
        <v>59746</v>
      </c>
    </row>
    <row r="36" spans="1:19" ht="15.1" customHeight="1">
      <c r="B36" s="63" t="s">
        <v>17</v>
      </c>
      <c r="D36" s="33">
        <f>+'2006'!$AD31</f>
        <v>433119</v>
      </c>
      <c r="E36" s="33">
        <f>+'2007'!$AD31</f>
        <v>413432</v>
      </c>
      <c r="F36" s="33">
        <f>+'2008'!$AD31</f>
        <v>395809</v>
      </c>
      <c r="G36" s="33">
        <f>+'2009'!$AD31</f>
        <v>348763</v>
      </c>
      <c r="H36" s="33">
        <f>+'2010'!$AD31</f>
        <v>359934</v>
      </c>
      <c r="I36" s="33">
        <f>+'2011'!$AD31</f>
        <v>351639</v>
      </c>
      <c r="J36" s="33">
        <f>+'2012'!$AD31</f>
        <v>355298</v>
      </c>
      <c r="K36" s="33">
        <f>+'2013'!$AD31</f>
        <v>369759</v>
      </c>
      <c r="L36" s="33">
        <f>+'2014'!$AD31</f>
        <v>383094</v>
      </c>
      <c r="M36" s="33">
        <f>+'2015'!$AD31</f>
        <v>399931</v>
      </c>
      <c r="N36" s="33">
        <f>+'2016'!$AD31</f>
        <v>398072</v>
      </c>
      <c r="O36" s="33">
        <f>+'2017'!$AD31</f>
        <v>393980</v>
      </c>
      <c r="P36" s="33">
        <f>+'2018'!$AD31</f>
        <v>389096</v>
      </c>
      <c r="Q36" s="33">
        <f>+'2019'!$AD31</f>
        <v>382678</v>
      </c>
      <c r="R36" s="33">
        <f>+'2020'!$AD31</f>
        <v>360424</v>
      </c>
      <c r="S36" s="33">
        <f ca="1">+'2020-2021'!CR45</f>
        <v>392566</v>
      </c>
    </row>
    <row r="37" spans="1:19" ht="15.1" customHeight="1">
      <c r="B37" s="63" t="s">
        <v>12</v>
      </c>
      <c r="D37" s="33">
        <f>+'2006'!$AD32</f>
        <v>941520</v>
      </c>
      <c r="E37" s="33">
        <f>+'2007'!$AD32</f>
        <v>893586</v>
      </c>
      <c r="F37" s="33">
        <f>+'2008'!$AD32</f>
        <v>789894</v>
      </c>
      <c r="G37" s="33">
        <f>+'2009'!$AD32</f>
        <v>674912</v>
      </c>
      <c r="H37" s="33">
        <f>+'2010'!$AD32</f>
        <v>679666</v>
      </c>
      <c r="I37" s="33">
        <f>+'2011'!$AD32</f>
        <v>699278</v>
      </c>
      <c r="J37" s="33">
        <f>+'2012'!$AD32</f>
        <v>689178</v>
      </c>
      <c r="K37" s="33">
        <f>+'2013'!$AD32</f>
        <v>680688</v>
      </c>
      <c r="L37" s="33">
        <f>+'2014'!$AD32</f>
        <v>720588</v>
      </c>
      <c r="M37" s="33">
        <f>+'2015'!$AD32</f>
        <v>723744</v>
      </c>
      <c r="N37" s="33">
        <f>+'2016'!$AD32</f>
        <v>753742</v>
      </c>
      <c r="O37" s="33">
        <f>+'2017'!$AD32</f>
        <v>789904</v>
      </c>
      <c r="P37" s="33">
        <f>+'2018'!$AD32</f>
        <v>780952</v>
      </c>
      <c r="Q37" s="33">
        <f>+'2019'!$AD32</f>
        <v>789404</v>
      </c>
      <c r="R37" s="33">
        <f>+'2020'!$AD32</f>
        <v>728160</v>
      </c>
      <c r="S37" s="33">
        <f ca="1">+'2020-2021'!CR50</f>
        <v>780498</v>
      </c>
    </row>
    <row r="38" spans="1:19" ht="15.1" customHeight="1">
      <c r="B38" s="63" t="s">
        <v>15</v>
      </c>
      <c r="D38" s="33">
        <f>+'2006'!$AD33</f>
        <v>121</v>
      </c>
      <c r="E38" s="33">
        <f>+'2007'!$AD33</f>
        <v>143</v>
      </c>
      <c r="F38" s="33">
        <f>+'2008'!$AD33</f>
        <v>174</v>
      </c>
      <c r="G38" s="33">
        <f>+'2009'!$AD33</f>
        <v>76</v>
      </c>
      <c r="H38" s="33">
        <f>+'2010'!$AD33</f>
        <v>122</v>
      </c>
      <c r="I38" s="33">
        <f>+'2011'!$AD33</f>
        <v>130</v>
      </c>
      <c r="J38" s="33">
        <f>+'2012'!$AD33</f>
        <v>133</v>
      </c>
      <c r="K38" s="33">
        <f>+'2013'!$AD33</f>
        <v>124</v>
      </c>
      <c r="L38" s="33">
        <f>+'2014'!$AD33</f>
        <v>186</v>
      </c>
      <c r="M38" s="33">
        <f>+'2015'!$AD33</f>
        <v>439</v>
      </c>
      <c r="N38" s="33">
        <f>+'2016'!$AD33</f>
        <v>21</v>
      </c>
      <c r="O38" s="33">
        <f>+'2017'!$AD33</f>
        <v>0</v>
      </c>
      <c r="P38" s="33">
        <f>+'2018'!$AD33</f>
        <v>0</v>
      </c>
      <c r="Q38" s="33">
        <f>+'2019'!$AD33</f>
        <v>0</v>
      </c>
      <c r="R38" s="33">
        <f>+'2020'!$AD33</f>
        <v>0</v>
      </c>
      <c r="S38" s="33">
        <f ca="1">+'2020-2021'!CR55</f>
        <v>0</v>
      </c>
    </row>
    <row r="39" spans="1:19" ht="15.1" customHeight="1">
      <c r="B39" s="63" t="s">
        <v>18</v>
      </c>
      <c r="D39" s="33">
        <f>+'2006'!$AD34</f>
        <v>0</v>
      </c>
      <c r="E39" s="33">
        <f>+'2007'!$AD34</f>
        <v>0</v>
      </c>
      <c r="F39" s="33">
        <f>+'2008'!$AD34</f>
        <v>0</v>
      </c>
      <c r="G39" s="33">
        <f>+'2009'!$AD34</f>
        <v>0</v>
      </c>
      <c r="H39" s="33">
        <f>+'2010'!$AD34</f>
        <v>0</v>
      </c>
      <c r="I39" s="33">
        <f>+'2011'!$AD34</f>
        <v>0</v>
      </c>
      <c r="J39" s="33">
        <f>+'2012'!$AD34</f>
        <v>0</v>
      </c>
      <c r="K39" s="33">
        <f>+'2013'!$AD34</f>
        <v>0</v>
      </c>
      <c r="L39" s="33">
        <f>+'2014'!$AD34</f>
        <v>0</v>
      </c>
      <c r="M39" s="33">
        <f>+'2015'!$AD34</f>
        <v>0</v>
      </c>
      <c r="N39" s="33">
        <f>+'2016'!$AD34</f>
        <v>0</v>
      </c>
      <c r="O39" s="33">
        <f>+'2017'!$AD34</f>
        <v>0</v>
      </c>
      <c r="P39" s="33">
        <f>+'2018'!$AD34</f>
        <v>0</v>
      </c>
      <c r="Q39" s="33">
        <f>+'2019'!$AD34</f>
        <v>0</v>
      </c>
      <c r="R39" s="33">
        <f>+'2020'!$AD34</f>
        <v>0</v>
      </c>
      <c r="S39" s="33">
        <f ca="1">+'2020-2021'!CR60</f>
        <v>0</v>
      </c>
    </row>
    <row r="40" spans="1:19" ht="15.1" customHeight="1">
      <c r="B40" s="63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</row>
    <row r="41" spans="1:19" ht="15.1" customHeight="1">
      <c r="B41" s="63" t="s">
        <v>69</v>
      </c>
      <c r="D41" s="89">
        <f>SUM(D29:D40)</f>
        <v>8267931</v>
      </c>
      <c r="E41" s="89">
        <f t="shared" ref="E41:P41" si="8">SUM(E29:E40)</f>
        <v>8049136</v>
      </c>
      <c r="F41" s="89">
        <f t="shared" si="8"/>
        <v>7310330</v>
      </c>
      <c r="G41" s="89">
        <f t="shared" si="8"/>
        <v>6067100</v>
      </c>
      <c r="H41" s="89">
        <f t="shared" si="8"/>
        <v>6673933</v>
      </c>
      <c r="I41" s="89">
        <f t="shared" si="8"/>
        <v>6659311</v>
      </c>
      <c r="J41" s="89">
        <f t="shared" si="8"/>
        <v>6575776</v>
      </c>
      <c r="K41" s="89">
        <f t="shared" si="8"/>
        <v>6457637</v>
      </c>
      <c r="L41" s="89">
        <f t="shared" si="8"/>
        <v>6678985</v>
      </c>
      <c r="M41" s="89">
        <f t="shared" si="8"/>
        <v>6678452</v>
      </c>
      <c r="N41" s="89">
        <f t="shared" si="8"/>
        <v>6858865</v>
      </c>
      <c r="O41" s="89">
        <f t="shared" ref="O41" si="9">SUM(O29:O40)</f>
        <v>6830298</v>
      </c>
      <c r="P41" s="89">
        <f t="shared" si="8"/>
        <v>6822674</v>
      </c>
      <c r="Q41" s="89">
        <f t="shared" ref="Q41:R41" si="10">SUM(Q29:Q40)</f>
        <v>6637376</v>
      </c>
      <c r="R41" s="89">
        <f t="shared" si="10"/>
        <v>6020403</v>
      </c>
      <c r="S41" s="89">
        <f ca="1">SUM(S29:S40)</f>
        <v>6478138</v>
      </c>
    </row>
    <row r="44" spans="1:19" ht="15.1" customHeight="1">
      <c r="B44" s="36" t="s">
        <v>8</v>
      </c>
      <c r="D44" s="52" t="s">
        <v>63</v>
      </c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</row>
    <row r="45" spans="1:19" ht="15.1" customHeight="1">
      <c r="A45" s="35"/>
      <c r="B45" s="36" t="s">
        <v>65</v>
      </c>
      <c r="C45" s="29" t="s">
        <v>33</v>
      </c>
      <c r="D45" s="46">
        <v>2006</v>
      </c>
      <c r="E45" s="46">
        <v>2007</v>
      </c>
      <c r="F45" s="46">
        <v>2008</v>
      </c>
      <c r="G45" s="46">
        <v>2009</v>
      </c>
      <c r="H45" s="46">
        <v>2010</v>
      </c>
      <c r="I45" s="46">
        <f t="shared" ref="I45:N45" si="11">+I27</f>
        <v>2011</v>
      </c>
      <c r="J45" s="46">
        <f t="shared" si="11"/>
        <v>2012</v>
      </c>
      <c r="K45" s="46">
        <f t="shared" si="11"/>
        <v>2013</v>
      </c>
      <c r="L45" s="46">
        <f t="shared" si="11"/>
        <v>2014</v>
      </c>
      <c r="M45" s="46">
        <f t="shared" si="11"/>
        <v>2015</v>
      </c>
      <c r="N45" s="46">
        <f t="shared" si="11"/>
        <v>2016</v>
      </c>
      <c r="O45" s="46">
        <f t="shared" ref="O45:P45" si="12">+O27</f>
        <v>2017</v>
      </c>
      <c r="P45" s="46">
        <f t="shared" si="12"/>
        <v>2018</v>
      </c>
      <c r="Q45" s="46">
        <f t="shared" ref="Q45:R45" si="13">+Q27</f>
        <v>2019</v>
      </c>
      <c r="R45" s="46">
        <f t="shared" si="13"/>
        <v>2020</v>
      </c>
      <c r="S45" s="46" t="str">
        <f t="shared" ref="S45" si="14">+S27</f>
        <v>2020 (YTD)</v>
      </c>
    </row>
    <row r="46" spans="1:19" s="55" customFormat="1" ht="15.1" customHeight="1">
      <c r="A46" s="39"/>
      <c r="B46" s="40"/>
      <c r="C46" s="41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</row>
    <row r="47" spans="1:19" ht="15.1" customHeight="1">
      <c r="B47" s="63" t="s">
        <v>5</v>
      </c>
      <c r="D47" s="33">
        <f>+'2006'!$AD37</f>
        <v>68991</v>
      </c>
      <c r="E47" s="33">
        <f>+'2007'!$AD37</f>
        <v>34071</v>
      </c>
      <c r="F47" s="33">
        <f>+'2008'!$AD37</f>
        <v>16465</v>
      </c>
      <c r="G47" s="33">
        <f>+'2009'!$AD37</f>
        <v>12611</v>
      </c>
      <c r="H47" s="33">
        <f>+'2010'!$AD37</f>
        <v>12641</v>
      </c>
      <c r="I47" s="33">
        <f>+'2011'!$AD37</f>
        <v>12129</v>
      </c>
      <c r="J47" s="33">
        <f>+'2012'!$AD37</f>
        <v>3151</v>
      </c>
      <c r="K47" s="33">
        <f>+'2013'!$AD37</f>
        <v>0</v>
      </c>
      <c r="L47" s="33">
        <f>+'2014'!$AD37</f>
        <v>0</v>
      </c>
      <c r="M47" s="33">
        <f>+'2015'!$AD37</f>
        <v>0</v>
      </c>
      <c r="N47" s="33">
        <f>+'2016'!$AD37</f>
        <v>0</v>
      </c>
      <c r="O47" s="33">
        <f>+'2017'!$AD37</f>
        <v>0</v>
      </c>
      <c r="P47" s="33">
        <f>+'2018'!$AD37</f>
        <v>0</v>
      </c>
      <c r="Q47" s="33">
        <f>+'2019'!$AD37</f>
        <v>0</v>
      </c>
      <c r="R47" s="33">
        <f>+'2020'!$AD37</f>
        <v>0</v>
      </c>
      <c r="S47" s="33">
        <f ca="1">+'2020-2021'!CR11</f>
        <v>0</v>
      </c>
    </row>
    <row r="48" spans="1:19" ht="15.1" customHeight="1">
      <c r="B48" s="63" t="s">
        <v>10</v>
      </c>
      <c r="D48" s="33">
        <f>+'2006'!$AD38</f>
        <v>8703</v>
      </c>
      <c r="E48" s="33">
        <f>+'2007'!$AD38</f>
        <v>8655</v>
      </c>
      <c r="F48" s="33">
        <f>+'2008'!$AD38</f>
        <v>7882</v>
      </c>
      <c r="G48" s="33">
        <f>+'2009'!$AD38</f>
        <v>6307</v>
      </c>
      <c r="H48" s="33">
        <f>+'2010'!$AD38</f>
        <v>6815</v>
      </c>
      <c r="I48" s="33">
        <f>+'2011'!$AD38</f>
        <v>6366</v>
      </c>
      <c r="J48" s="33">
        <f>+'2012'!$AD38</f>
        <v>7127</v>
      </c>
      <c r="K48" s="33">
        <f>+'2013'!$AD38</f>
        <v>6710</v>
      </c>
      <c r="L48" s="33">
        <f>+'2014'!$AD38</f>
        <v>6871</v>
      </c>
      <c r="M48" s="33">
        <f>+'2015'!$AD38</f>
        <v>6179</v>
      </c>
      <c r="N48" s="33">
        <f>+'2016'!$AD38</f>
        <v>5385</v>
      </c>
      <c r="O48" s="33">
        <f>+'2017'!$AD38</f>
        <v>5042</v>
      </c>
      <c r="P48" s="33">
        <f>+'2018'!$AD38</f>
        <v>5292</v>
      </c>
      <c r="Q48" s="33">
        <f>+'2019'!$AD38</f>
        <v>5002</v>
      </c>
      <c r="R48" s="33">
        <f>+'2020'!$AD38</f>
        <v>1041</v>
      </c>
      <c r="S48" s="33">
        <f ca="1">+'2020-2021'!CR16</f>
        <v>620</v>
      </c>
    </row>
    <row r="49" spans="1:19" ht="15.1" customHeight="1">
      <c r="B49" s="63" t="s">
        <v>11</v>
      </c>
      <c r="D49" s="33">
        <f>+'2006'!$AD39</f>
        <v>59772</v>
      </c>
      <c r="E49" s="33">
        <f>+'2007'!$AD39</f>
        <v>54362</v>
      </c>
      <c r="F49" s="33">
        <f>+'2008'!$AD39</f>
        <v>55751</v>
      </c>
      <c r="G49" s="33">
        <f>+'2009'!$AD39</f>
        <v>53128</v>
      </c>
      <c r="H49" s="33">
        <f>+'2010'!$AD39</f>
        <v>50708</v>
      </c>
      <c r="I49" s="33">
        <f>+'2011'!$AD39</f>
        <v>49544</v>
      </c>
      <c r="J49" s="33">
        <f>+'2012'!$AD39</f>
        <v>48678</v>
      </c>
      <c r="K49" s="33">
        <f>+'2013'!$AD39</f>
        <v>43510</v>
      </c>
      <c r="L49" s="33">
        <f>+'2014'!$AD39</f>
        <v>42531</v>
      </c>
      <c r="M49" s="33">
        <f>+'2015'!$AD39</f>
        <v>44483</v>
      </c>
      <c r="N49" s="33">
        <f>+'2016'!$AD39</f>
        <v>44502</v>
      </c>
      <c r="O49" s="33">
        <f>+'2017'!$AD39</f>
        <v>41563</v>
      </c>
      <c r="P49" s="33">
        <f>+'2018'!$AD39</f>
        <v>30754</v>
      </c>
      <c r="Q49" s="33">
        <f>+'2019'!$AD39</f>
        <v>31478</v>
      </c>
      <c r="R49" s="33">
        <f>+'2020'!$AD39</f>
        <v>6462</v>
      </c>
      <c r="S49" s="33">
        <f ca="1">+'2020-2021'!CR21</f>
        <v>637</v>
      </c>
    </row>
    <row r="50" spans="1:19" ht="15.1" customHeight="1">
      <c r="B50" s="63" t="s">
        <v>13</v>
      </c>
      <c r="D50" s="33">
        <f>+'2006'!$AD40</f>
        <v>518</v>
      </c>
      <c r="E50" s="33">
        <f>+'2007'!$AD40</f>
        <v>570</v>
      </c>
      <c r="F50" s="33">
        <f>+'2008'!$AD40</f>
        <v>484</v>
      </c>
      <c r="G50" s="33">
        <f>+'2009'!$AD40</f>
        <v>408</v>
      </c>
      <c r="H50" s="33">
        <f>+'2010'!$AD40</f>
        <v>364</v>
      </c>
      <c r="I50" s="33">
        <f>+'2011'!$AD40</f>
        <v>265</v>
      </c>
      <c r="J50" s="33">
        <f>+'2012'!$AD40</f>
        <v>198</v>
      </c>
      <c r="K50" s="33">
        <f>+'2013'!$AD40</f>
        <v>262</v>
      </c>
      <c r="L50" s="33">
        <f>+'2014'!$AD40</f>
        <v>363</v>
      </c>
      <c r="M50" s="33">
        <f>+'2015'!$AD40</f>
        <v>271</v>
      </c>
      <c r="N50" s="33">
        <f>+'2016'!$AD40</f>
        <v>265</v>
      </c>
      <c r="O50" s="33">
        <f>+'2017'!$AD40</f>
        <v>267</v>
      </c>
      <c r="P50" s="33">
        <f>+'2018'!$AD40</f>
        <v>348</v>
      </c>
      <c r="Q50" s="33">
        <f>+'2019'!$AD40</f>
        <v>257</v>
      </c>
      <c r="R50" s="33">
        <f>+'2020'!$AD40</f>
        <v>47</v>
      </c>
      <c r="S50" s="33">
        <f ca="1">+'2020-2021'!CR26</f>
        <v>7</v>
      </c>
    </row>
    <row r="51" spans="1:19" ht="15.1" customHeight="1">
      <c r="B51" s="63" t="s">
        <v>14</v>
      </c>
      <c r="D51" s="33">
        <f>+'2006'!$AD41</f>
        <v>31040</v>
      </c>
      <c r="E51" s="33">
        <f>+'2007'!$AD41</f>
        <v>31912</v>
      </c>
      <c r="F51" s="33">
        <f>+'2008'!$AD41</f>
        <v>32178</v>
      </c>
      <c r="G51" s="33">
        <f>+'2009'!$AD41</f>
        <v>28142</v>
      </c>
      <c r="H51" s="33">
        <f>+'2010'!$AD41</f>
        <v>28274</v>
      </c>
      <c r="I51" s="33">
        <f>+'2011'!$AD41</f>
        <v>31876</v>
      </c>
      <c r="J51" s="33">
        <f>+'2012'!$AD41</f>
        <v>30244</v>
      </c>
      <c r="K51" s="33">
        <f>+'2013'!$AD41</f>
        <v>29514</v>
      </c>
      <c r="L51" s="33">
        <f>+'2014'!$AD41</f>
        <v>27240</v>
      </c>
      <c r="M51" s="33">
        <f>+'2015'!$AD41</f>
        <v>25436</v>
      </c>
      <c r="N51" s="33">
        <f>+'2016'!$AD41</f>
        <v>24158</v>
      </c>
      <c r="O51" s="33">
        <f>+'2017'!$AD41</f>
        <v>23572</v>
      </c>
      <c r="P51" s="33">
        <f>+'2018'!$AD41</f>
        <v>21380</v>
      </c>
      <c r="Q51" s="33">
        <f>+'2019'!$AD41</f>
        <v>20700</v>
      </c>
      <c r="R51" s="33">
        <f>+'2020'!$AD41</f>
        <v>3840</v>
      </c>
      <c r="S51" s="33">
        <f ca="1">+'2020-2021'!CR31</f>
        <v>554</v>
      </c>
    </row>
    <row r="52" spans="1:19" ht="15.1" customHeight="1">
      <c r="B52" s="63" t="s">
        <v>74</v>
      </c>
      <c r="D52" s="33">
        <f>+'2006'!$AD42</f>
        <v>57210</v>
      </c>
      <c r="E52" s="33">
        <f>+'2007'!$AD42</f>
        <v>52460</v>
      </c>
      <c r="F52" s="33">
        <f>+'2008'!$AD42</f>
        <v>45002</v>
      </c>
      <c r="G52" s="33">
        <f>+'2009'!$AD42</f>
        <v>42623</v>
      </c>
      <c r="H52" s="33">
        <f>+'2010'!$AD42</f>
        <v>49063</v>
      </c>
      <c r="I52" s="33">
        <f>+'2011'!$AD42</f>
        <v>45839</v>
      </c>
      <c r="J52" s="33">
        <f>+'2012'!$AD42</f>
        <v>45202</v>
      </c>
      <c r="K52" s="33">
        <f>+'2013'!$AD42</f>
        <v>45194</v>
      </c>
      <c r="L52" s="33">
        <f>+'2014'!$AD42</f>
        <v>42580</v>
      </c>
      <c r="M52" s="33">
        <f>+'2015'!$AD42</f>
        <v>44236</v>
      </c>
      <c r="N52" s="33">
        <f>+'2016'!$AD42</f>
        <v>49063</v>
      </c>
      <c r="O52" s="33">
        <f>+'2017'!$AD42</f>
        <v>51925</v>
      </c>
      <c r="P52" s="33">
        <f>+'2018'!$AD42</f>
        <v>53108</v>
      </c>
      <c r="Q52" s="33">
        <f>+'2019'!$AD42</f>
        <v>46282</v>
      </c>
      <c r="R52" s="33">
        <f>+'2020'!$AD42</f>
        <v>5192</v>
      </c>
      <c r="S52" s="33">
        <f ca="1">+'2020-2021'!CR36</f>
        <v>6506</v>
      </c>
    </row>
    <row r="53" spans="1:19" ht="15.1" customHeight="1">
      <c r="B53" s="63" t="s">
        <v>16</v>
      </c>
      <c r="D53" s="33">
        <f>+'2006'!$AD43</f>
        <v>0</v>
      </c>
      <c r="E53" s="33">
        <f>+'2007'!$AD43</f>
        <v>0</v>
      </c>
      <c r="F53" s="33">
        <f>+'2008'!$AD43</f>
        <v>0</v>
      </c>
      <c r="G53" s="33">
        <f>+'2009'!$AD43</f>
        <v>0</v>
      </c>
      <c r="H53" s="33">
        <f>+'2010'!$AD43</f>
        <v>0</v>
      </c>
      <c r="I53" s="33">
        <f>+'2011'!$AD43</f>
        <v>0</v>
      </c>
      <c r="J53" s="33">
        <f>+'2012'!$AD43</f>
        <v>0</v>
      </c>
      <c r="K53" s="33">
        <f>+'2013'!$AD43</f>
        <v>0</v>
      </c>
      <c r="L53" s="33">
        <f>+'2014'!$AD43</f>
        <v>0</v>
      </c>
      <c r="M53" s="33">
        <f>+'2015'!$AD43</f>
        <v>0</v>
      </c>
      <c r="N53" s="33">
        <f>+'2016'!$AD43</f>
        <v>0</v>
      </c>
      <c r="O53" s="33">
        <f>+'2017'!$AD43</f>
        <v>0</v>
      </c>
      <c r="P53" s="33">
        <f>+'2018'!$AD43</f>
        <v>0</v>
      </c>
      <c r="Q53" s="33">
        <f>+'2019'!$AD43</f>
        <v>0</v>
      </c>
      <c r="R53" s="33">
        <f>+'2020'!$AD43</f>
        <v>0</v>
      </c>
      <c r="S53" s="33">
        <f ca="1">+'2020-2021'!CR41</f>
        <v>0</v>
      </c>
    </row>
    <row r="54" spans="1:19" ht="15.1" customHeight="1">
      <c r="B54" s="63" t="s">
        <v>17</v>
      </c>
      <c r="D54" s="33">
        <f>+'2006'!$AD44</f>
        <v>0</v>
      </c>
      <c r="E54" s="33">
        <f>+'2007'!$AD44</f>
        <v>0</v>
      </c>
      <c r="F54" s="33">
        <f>+'2008'!$AD44</f>
        <v>0</v>
      </c>
      <c r="G54" s="33">
        <f>+'2009'!$AD44</f>
        <v>0</v>
      </c>
      <c r="H54" s="33">
        <f>+'2010'!$AD44</f>
        <v>0</v>
      </c>
      <c r="I54" s="33">
        <f>+'2011'!$AD44</f>
        <v>0</v>
      </c>
      <c r="J54" s="33">
        <f>+'2012'!$AD44</f>
        <v>0</v>
      </c>
      <c r="K54" s="33">
        <f>+'2013'!$AD44</f>
        <v>0</v>
      </c>
      <c r="L54" s="33">
        <f>+'2014'!$AD44</f>
        <v>0</v>
      </c>
      <c r="M54" s="33">
        <f>+'2015'!$AD44</f>
        <v>0</v>
      </c>
      <c r="N54" s="33">
        <f>+'2016'!$AD44</f>
        <v>0</v>
      </c>
      <c r="O54" s="33">
        <f>+'2017'!$AD44</f>
        <v>0</v>
      </c>
      <c r="P54" s="33">
        <f>+'2018'!$AD44</f>
        <v>0</v>
      </c>
      <c r="Q54" s="33">
        <f>+'2019'!$AD44</f>
        <v>0</v>
      </c>
      <c r="R54" s="33">
        <f>+'2020'!$AD44</f>
        <v>0</v>
      </c>
      <c r="S54" s="33">
        <f ca="1">+'2020-2021'!CR46</f>
        <v>0</v>
      </c>
    </row>
    <row r="55" spans="1:19" ht="15.1" customHeight="1">
      <c r="B55" s="63" t="s">
        <v>12</v>
      </c>
      <c r="D55" s="33">
        <f>+'2006'!$AD45</f>
        <v>11718</v>
      </c>
      <c r="E55" s="33">
        <f>+'2007'!$AD45</f>
        <v>9718</v>
      </c>
      <c r="F55" s="33">
        <f>+'2008'!$AD45</f>
        <v>7524</v>
      </c>
      <c r="G55" s="33">
        <f>+'2009'!$AD45</f>
        <v>5276</v>
      </c>
      <c r="H55" s="33">
        <f>+'2010'!$AD45</f>
        <v>5102</v>
      </c>
      <c r="I55" s="33">
        <f>+'2011'!$AD45</f>
        <v>6892</v>
      </c>
      <c r="J55" s="33">
        <f>+'2012'!$AD45</f>
        <v>7926</v>
      </c>
      <c r="K55" s="33">
        <f>+'2013'!$AD45</f>
        <v>7658</v>
      </c>
      <c r="L55" s="33">
        <f>+'2014'!$AD45</f>
        <v>8332</v>
      </c>
      <c r="M55" s="33">
        <f>+'2015'!$AD45</f>
        <v>7916</v>
      </c>
      <c r="N55" s="33">
        <f>+'2016'!$AD45</f>
        <v>7416</v>
      </c>
      <c r="O55" s="33">
        <f>+'2017'!$AD45</f>
        <v>7090</v>
      </c>
      <c r="P55" s="33">
        <f>+'2018'!$AD45</f>
        <v>7276</v>
      </c>
      <c r="Q55" s="33">
        <f>+'2019'!$AD45</f>
        <v>6546</v>
      </c>
      <c r="R55" s="33">
        <f>+'2020'!$AD45</f>
        <v>800</v>
      </c>
      <c r="S55" s="33">
        <f ca="1">+'2020-2021'!CR51</f>
        <v>806</v>
      </c>
    </row>
    <row r="56" spans="1:19" ht="15.1" customHeight="1">
      <c r="B56" s="63" t="s">
        <v>15</v>
      </c>
      <c r="D56" s="33">
        <f>+'2006'!$AD46</f>
        <v>37634</v>
      </c>
      <c r="E56" s="33">
        <f>+'2007'!$AD46</f>
        <v>33328</v>
      </c>
      <c r="F56" s="33">
        <f>+'2008'!$AD46</f>
        <v>31292</v>
      </c>
      <c r="G56" s="33">
        <f>+'2009'!$AD46</f>
        <v>23682</v>
      </c>
      <c r="H56" s="33">
        <f>+'2010'!$AD46</f>
        <v>27450</v>
      </c>
      <c r="I56" s="33">
        <f>+'2011'!$AD46</f>
        <v>27578</v>
      </c>
      <c r="J56" s="33">
        <f>+'2012'!$AD46</f>
        <v>27892</v>
      </c>
      <c r="K56" s="33">
        <f>+'2013'!$AD46</f>
        <v>25302</v>
      </c>
      <c r="L56" s="33">
        <f>+'2014'!$AD46</f>
        <v>23968</v>
      </c>
      <c r="M56" s="33">
        <f>+'2015'!$AD46</f>
        <v>20827</v>
      </c>
      <c r="N56" s="33">
        <f>+'2016'!$AD46</f>
        <v>21388</v>
      </c>
      <c r="O56" s="33">
        <f>+'2017'!$AD46</f>
        <v>21176</v>
      </c>
      <c r="P56" s="33">
        <f>+'2018'!$AD46</f>
        <v>20664</v>
      </c>
      <c r="Q56" s="33">
        <f>+'2019'!$AD46</f>
        <v>20294</v>
      </c>
      <c r="R56" s="33">
        <f>+'2020'!$AD46</f>
        <v>1044</v>
      </c>
      <c r="S56" s="33">
        <f ca="1">+'2020-2021'!CR56</f>
        <v>174</v>
      </c>
    </row>
    <row r="57" spans="1:19" ht="15.1" customHeight="1">
      <c r="B57" s="63" t="s">
        <v>18</v>
      </c>
      <c r="D57" s="33">
        <f>+'2006'!$AD47</f>
        <v>0</v>
      </c>
      <c r="E57" s="33">
        <f>+'2007'!$AD47</f>
        <v>0</v>
      </c>
      <c r="F57" s="33">
        <f>+'2008'!$AD47</f>
        <v>0</v>
      </c>
      <c r="G57" s="33">
        <f>+'2009'!$AD47</f>
        <v>0</v>
      </c>
      <c r="H57" s="33">
        <f>+'2010'!$AD47</f>
        <v>0</v>
      </c>
      <c r="I57" s="33">
        <f>+'2011'!$AD47</f>
        <v>0</v>
      </c>
      <c r="J57" s="33">
        <f>+'2012'!$AD47</f>
        <v>0</v>
      </c>
      <c r="K57" s="33">
        <f>+'2013'!$AD47</f>
        <v>0</v>
      </c>
      <c r="L57" s="33">
        <f>+'2014'!$AD47</f>
        <v>0</v>
      </c>
      <c r="M57" s="33">
        <f>+'2015'!$AD47</f>
        <v>0</v>
      </c>
      <c r="N57" s="33">
        <f>+'2016'!$AD47</f>
        <v>0</v>
      </c>
      <c r="O57" s="33">
        <f>+'2017'!$AD47</f>
        <v>0</v>
      </c>
      <c r="P57" s="33">
        <f>+'2018'!$AD47</f>
        <v>0</v>
      </c>
      <c r="Q57" s="33">
        <f>+'2019'!$AD47</f>
        <v>0</v>
      </c>
      <c r="R57" s="33">
        <f>+'2020'!$AD47</f>
        <v>0</v>
      </c>
      <c r="S57" s="33">
        <f ca="1">+'2020-2021'!CR61</f>
        <v>0</v>
      </c>
    </row>
    <row r="58" spans="1:19" ht="15.1" customHeight="1">
      <c r="B58" s="63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</row>
    <row r="59" spans="1:19" ht="15.1" customHeight="1">
      <c r="B59" s="63" t="s">
        <v>70</v>
      </c>
      <c r="D59" s="89">
        <f>SUM(D47:D58)</f>
        <v>275586</v>
      </c>
      <c r="E59" s="89">
        <f t="shared" ref="E59:P59" si="15">SUM(E47:E58)</f>
        <v>225076</v>
      </c>
      <c r="F59" s="89">
        <f t="shared" si="15"/>
        <v>196578</v>
      </c>
      <c r="G59" s="89">
        <f t="shared" si="15"/>
        <v>172177</v>
      </c>
      <c r="H59" s="89">
        <f t="shared" si="15"/>
        <v>180417</v>
      </c>
      <c r="I59" s="89">
        <f t="shared" si="15"/>
        <v>180489</v>
      </c>
      <c r="J59" s="89">
        <f t="shared" si="15"/>
        <v>170418</v>
      </c>
      <c r="K59" s="89">
        <f t="shared" si="15"/>
        <v>158150</v>
      </c>
      <c r="L59" s="89">
        <f t="shared" si="15"/>
        <v>151885</v>
      </c>
      <c r="M59" s="89">
        <f t="shared" si="15"/>
        <v>149348</v>
      </c>
      <c r="N59" s="89">
        <f t="shared" si="15"/>
        <v>152177</v>
      </c>
      <c r="O59" s="89">
        <f t="shared" ref="O59" si="16">SUM(O47:O58)</f>
        <v>150635</v>
      </c>
      <c r="P59" s="89">
        <f t="shared" si="15"/>
        <v>138822</v>
      </c>
      <c r="Q59" s="89">
        <f t="shared" ref="Q59:R59" si="17">SUM(Q47:Q58)</f>
        <v>130559</v>
      </c>
      <c r="R59" s="89">
        <f t="shared" si="17"/>
        <v>18426</v>
      </c>
      <c r="S59" s="89">
        <f ca="1">SUM(S47:S58)</f>
        <v>9304</v>
      </c>
    </row>
    <row r="62" spans="1:19" ht="15.1" customHeight="1">
      <c r="B62" s="36" t="s">
        <v>62</v>
      </c>
      <c r="D62" s="52" t="s">
        <v>63</v>
      </c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</row>
    <row r="63" spans="1:19" ht="15.1" customHeight="1">
      <c r="A63" s="35"/>
      <c r="B63" s="36" t="s">
        <v>65</v>
      </c>
      <c r="C63" s="29" t="s">
        <v>33</v>
      </c>
      <c r="D63" s="46">
        <v>2006</v>
      </c>
      <c r="E63" s="46">
        <v>2007</v>
      </c>
      <c r="F63" s="46">
        <v>2008</v>
      </c>
      <c r="G63" s="46">
        <v>2009</v>
      </c>
      <c r="H63" s="46">
        <v>2010</v>
      </c>
      <c r="I63" s="46">
        <f t="shared" ref="I63:N63" si="18">+I45</f>
        <v>2011</v>
      </c>
      <c r="J63" s="46">
        <f t="shared" si="18"/>
        <v>2012</v>
      </c>
      <c r="K63" s="46">
        <f t="shared" si="18"/>
        <v>2013</v>
      </c>
      <c r="L63" s="46">
        <f t="shared" si="18"/>
        <v>2014</v>
      </c>
      <c r="M63" s="46">
        <f t="shared" si="18"/>
        <v>2015</v>
      </c>
      <c r="N63" s="46">
        <f t="shared" si="18"/>
        <v>2016</v>
      </c>
      <c r="O63" s="46">
        <f t="shared" ref="O63:P63" si="19">+O45</f>
        <v>2017</v>
      </c>
      <c r="P63" s="46">
        <f t="shared" si="19"/>
        <v>2018</v>
      </c>
      <c r="Q63" s="46">
        <f t="shared" ref="Q63:R63" si="20">+Q45</f>
        <v>2019</v>
      </c>
      <c r="R63" s="46">
        <f t="shared" si="20"/>
        <v>2020</v>
      </c>
      <c r="S63" s="46" t="str">
        <f t="shared" ref="S63" si="21">+S45</f>
        <v>2020 (YTD)</v>
      </c>
    </row>
    <row r="64" spans="1:19" s="55" customFormat="1" ht="15.1" customHeight="1">
      <c r="A64" s="39"/>
      <c r="B64" s="40"/>
      <c r="C64" s="41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</row>
    <row r="65" spans="2:19" ht="15.1" customHeight="1">
      <c r="B65" s="63" t="s">
        <v>5</v>
      </c>
      <c r="D65" s="33">
        <f t="shared" ref="D65:S65" si="22">SUMIF($B$11:$B$60,$B65,D$11:D$60)</f>
        <v>9680232</v>
      </c>
      <c r="E65" s="33">
        <f t="shared" si="22"/>
        <v>9082435</v>
      </c>
      <c r="F65" s="33">
        <f t="shared" si="22"/>
        <v>7349305</v>
      </c>
      <c r="G65" s="33">
        <f t="shared" si="22"/>
        <v>6494620</v>
      </c>
      <c r="H65" s="33">
        <f t="shared" si="22"/>
        <v>7232366</v>
      </c>
      <c r="I65" s="33">
        <f t="shared" si="22"/>
        <v>7252916</v>
      </c>
      <c r="J65" s="33">
        <f t="shared" si="22"/>
        <v>7310302</v>
      </c>
      <c r="K65" s="33">
        <f t="shared" si="22"/>
        <v>7246608</v>
      </c>
      <c r="L65" s="33">
        <f t="shared" si="22"/>
        <v>7162182</v>
      </c>
      <c r="M65" s="33">
        <f t="shared" si="22"/>
        <v>6929199</v>
      </c>
      <c r="N65" s="33">
        <f t="shared" si="22"/>
        <v>6750091</v>
      </c>
      <c r="O65" s="33">
        <f t="shared" si="22"/>
        <v>6875030</v>
      </c>
      <c r="P65" s="33">
        <f t="shared" si="22"/>
        <v>7238514</v>
      </c>
      <c r="Q65" s="33">
        <f t="shared" si="22"/>
        <v>6975467</v>
      </c>
      <c r="R65" s="33">
        <f t="shared" si="22"/>
        <v>4110302</v>
      </c>
      <c r="S65" s="33">
        <f t="shared" ca="1" si="22"/>
        <v>4117384</v>
      </c>
    </row>
    <row r="66" spans="2:19" ht="15.1" customHeight="1">
      <c r="B66" s="63" t="s">
        <v>10</v>
      </c>
      <c r="D66" s="33">
        <f t="shared" ref="D66:S75" si="23">SUMIF($B$11:$B$60,$B66,D$11:D$60)</f>
        <v>5331751</v>
      </c>
      <c r="E66" s="33">
        <f t="shared" si="23"/>
        <v>5046700</v>
      </c>
      <c r="F66" s="33">
        <f t="shared" si="23"/>
        <v>4921954</v>
      </c>
      <c r="G66" s="33">
        <f t="shared" si="23"/>
        <v>4480873</v>
      </c>
      <c r="H66" s="33">
        <f t="shared" si="23"/>
        <v>4747027</v>
      </c>
      <c r="I66" s="33">
        <f t="shared" si="23"/>
        <v>5120079</v>
      </c>
      <c r="J66" s="33">
        <f t="shared" si="23"/>
        <v>5258364</v>
      </c>
      <c r="K66" s="33">
        <f t="shared" si="23"/>
        <v>5405208</v>
      </c>
      <c r="L66" s="33">
        <f t="shared" si="23"/>
        <v>5355664</v>
      </c>
      <c r="M66" s="33">
        <f t="shared" si="23"/>
        <v>4791968</v>
      </c>
      <c r="N66" s="33">
        <f t="shared" si="23"/>
        <v>4672578</v>
      </c>
      <c r="O66" s="33">
        <f t="shared" si="23"/>
        <v>4629527</v>
      </c>
      <c r="P66" s="33">
        <f t="shared" si="23"/>
        <v>4696264</v>
      </c>
      <c r="Q66" s="33">
        <f t="shared" si="23"/>
        <v>4546442</v>
      </c>
      <c r="R66" s="33">
        <f t="shared" si="23"/>
        <v>2005542</v>
      </c>
      <c r="S66" s="33">
        <f t="shared" ca="1" si="23"/>
        <v>2022035</v>
      </c>
    </row>
    <row r="67" spans="2:19" ht="15.1" customHeight="1">
      <c r="B67" s="63" t="s">
        <v>11</v>
      </c>
      <c r="D67" s="33">
        <f t="shared" si="23"/>
        <v>5457164</v>
      </c>
      <c r="E67" s="33">
        <f t="shared" si="23"/>
        <v>4898425</v>
      </c>
      <c r="F67" s="33">
        <f t="shared" si="23"/>
        <v>4762722</v>
      </c>
      <c r="G67" s="33">
        <f t="shared" si="23"/>
        <v>4002110</v>
      </c>
      <c r="H67" s="33">
        <f t="shared" si="23"/>
        <v>3611682</v>
      </c>
      <c r="I67" s="33">
        <f t="shared" si="23"/>
        <v>3789769</v>
      </c>
      <c r="J67" s="33">
        <f t="shared" si="23"/>
        <v>3974839</v>
      </c>
      <c r="K67" s="33">
        <f t="shared" si="23"/>
        <v>3980194</v>
      </c>
      <c r="L67" s="33">
        <f t="shared" si="23"/>
        <v>3907393</v>
      </c>
      <c r="M67" s="33">
        <f t="shared" si="23"/>
        <v>4181126</v>
      </c>
      <c r="N67" s="33">
        <f t="shared" si="23"/>
        <v>4390058</v>
      </c>
      <c r="O67" s="33">
        <f t="shared" si="23"/>
        <v>4267954</v>
      </c>
      <c r="P67" s="33">
        <f t="shared" si="23"/>
        <v>3871713</v>
      </c>
      <c r="Q67" s="33">
        <f t="shared" si="23"/>
        <v>4219917</v>
      </c>
      <c r="R67" s="33">
        <f t="shared" si="23"/>
        <v>1373177</v>
      </c>
      <c r="S67" s="33">
        <f t="shared" ca="1" si="23"/>
        <v>1067809</v>
      </c>
    </row>
    <row r="68" spans="2:19" ht="15.1" customHeight="1">
      <c r="B68" s="63" t="s">
        <v>13</v>
      </c>
      <c r="D68" s="33">
        <f t="shared" si="23"/>
        <v>510804</v>
      </c>
      <c r="E68" s="33">
        <f t="shared" si="23"/>
        <v>552596</v>
      </c>
      <c r="F68" s="33">
        <f t="shared" si="23"/>
        <v>554239</v>
      </c>
      <c r="G68" s="33">
        <f t="shared" si="23"/>
        <v>555586</v>
      </c>
      <c r="H68" s="33">
        <f t="shared" si="23"/>
        <v>624378</v>
      </c>
      <c r="I68" s="33">
        <f t="shared" si="23"/>
        <v>711777</v>
      </c>
      <c r="J68" s="33">
        <f t="shared" si="23"/>
        <v>784464</v>
      </c>
      <c r="K68" s="33">
        <f t="shared" si="23"/>
        <v>836803</v>
      </c>
      <c r="L68" s="33">
        <f t="shared" si="23"/>
        <v>780603</v>
      </c>
      <c r="M68" s="33">
        <f t="shared" si="23"/>
        <v>632905</v>
      </c>
      <c r="N68" s="33">
        <f t="shared" si="23"/>
        <v>623971</v>
      </c>
      <c r="O68" s="33">
        <f t="shared" si="23"/>
        <v>679943</v>
      </c>
      <c r="P68" s="33">
        <f t="shared" si="23"/>
        <v>674548</v>
      </c>
      <c r="Q68" s="33">
        <f t="shared" si="23"/>
        <v>666558</v>
      </c>
      <c r="R68" s="33">
        <f t="shared" si="23"/>
        <v>220557</v>
      </c>
      <c r="S68" s="33">
        <f t="shared" ca="1" si="23"/>
        <v>183402</v>
      </c>
    </row>
    <row r="69" spans="2:19" ht="15.1" customHeight="1">
      <c r="B69" s="63" t="s">
        <v>14</v>
      </c>
      <c r="D69" s="33">
        <f t="shared" si="23"/>
        <v>6876109</v>
      </c>
      <c r="E69" s="33">
        <f t="shared" si="23"/>
        <v>6635881</v>
      </c>
      <c r="F69" s="33">
        <f t="shared" si="23"/>
        <v>6351818</v>
      </c>
      <c r="G69" s="33">
        <f t="shared" si="23"/>
        <v>5908235</v>
      </c>
      <c r="H69" s="33">
        <f t="shared" si="23"/>
        <v>6017725</v>
      </c>
      <c r="I69" s="33">
        <f t="shared" si="23"/>
        <v>6056998</v>
      </c>
      <c r="J69" s="33">
        <f t="shared" si="23"/>
        <v>6042618</v>
      </c>
      <c r="K69" s="33">
        <f t="shared" si="23"/>
        <v>5927886</v>
      </c>
      <c r="L69" s="33">
        <f t="shared" si="23"/>
        <v>5617983</v>
      </c>
      <c r="M69" s="33">
        <f t="shared" si="23"/>
        <v>5410247</v>
      </c>
      <c r="N69" s="33">
        <f t="shared" si="23"/>
        <v>5333910</v>
      </c>
      <c r="O69" s="33">
        <f t="shared" si="23"/>
        <v>5304528</v>
      </c>
      <c r="P69" s="33">
        <f t="shared" si="23"/>
        <v>5270645</v>
      </c>
      <c r="Q69" s="33">
        <f t="shared" si="23"/>
        <v>5116168</v>
      </c>
      <c r="R69" s="33">
        <f t="shared" si="23"/>
        <v>1898457</v>
      </c>
      <c r="S69" s="33">
        <f t="shared" ca="1" si="23"/>
        <v>1794056</v>
      </c>
    </row>
    <row r="70" spans="2:19" ht="15.1" customHeight="1">
      <c r="B70" s="63" t="s">
        <v>74</v>
      </c>
      <c r="D70" s="33">
        <f t="shared" si="23"/>
        <v>1911339</v>
      </c>
      <c r="E70" s="33">
        <f t="shared" si="23"/>
        <v>1915825</v>
      </c>
      <c r="F70" s="33">
        <f t="shared" si="23"/>
        <v>1906735</v>
      </c>
      <c r="G70" s="33">
        <f t="shared" si="23"/>
        <v>1673785</v>
      </c>
      <c r="H70" s="33">
        <f t="shared" si="23"/>
        <v>1831319</v>
      </c>
      <c r="I70" s="33">
        <f t="shared" si="23"/>
        <v>1998068</v>
      </c>
      <c r="J70" s="33">
        <f t="shared" si="23"/>
        <v>2070449</v>
      </c>
      <c r="K70" s="33">
        <f t="shared" si="23"/>
        <v>2104458</v>
      </c>
      <c r="L70" s="33">
        <f t="shared" si="23"/>
        <v>1980841</v>
      </c>
      <c r="M70" s="33">
        <f t="shared" si="23"/>
        <v>1572035</v>
      </c>
      <c r="N70" s="33">
        <f t="shared" si="23"/>
        <v>1435761</v>
      </c>
      <c r="O70" s="33">
        <f t="shared" si="23"/>
        <v>1420808</v>
      </c>
      <c r="P70" s="33">
        <f t="shared" si="23"/>
        <v>1455020</v>
      </c>
      <c r="Q70" s="33">
        <f t="shared" si="23"/>
        <v>1353149</v>
      </c>
      <c r="R70" s="33">
        <f t="shared" si="23"/>
        <v>340348</v>
      </c>
      <c r="S70" s="33">
        <f t="shared" ca="1" si="23"/>
        <v>195657</v>
      </c>
    </row>
    <row r="71" spans="2:19" ht="15.1" customHeight="1">
      <c r="B71" s="63" t="s">
        <v>16</v>
      </c>
      <c r="D71" s="33">
        <f t="shared" si="23"/>
        <v>2543604</v>
      </c>
      <c r="E71" s="33">
        <f t="shared" si="23"/>
        <v>2585899</v>
      </c>
      <c r="F71" s="33">
        <f t="shared" si="23"/>
        <v>2567802</v>
      </c>
      <c r="G71" s="33">
        <f t="shared" si="23"/>
        <v>1805393</v>
      </c>
      <c r="H71" s="33">
        <f t="shared" si="23"/>
        <v>2268694</v>
      </c>
      <c r="I71" s="33">
        <f t="shared" si="23"/>
        <v>2376196</v>
      </c>
      <c r="J71" s="33">
        <f t="shared" si="23"/>
        <v>2278661</v>
      </c>
      <c r="K71" s="33">
        <f t="shared" si="23"/>
        <v>2230504</v>
      </c>
      <c r="L71" s="33">
        <f t="shared" si="23"/>
        <v>2320157</v>
      </c>
      <c r="M71" s="33">
        <f t="shared" si="23"/>
        <v>2267949</v>
      </c>
      <c r="N71" s="33">
        <f t="shared" si="23"/>
        <v>2280662</v>
      </c>
      <c r="O71" s="33">
        <f t="shared" si="23"/>
        <v>2380750</v>
      </c>
      <c r="P71" s="33">
        <f t="shared" si="23"/>
        <v>2377887</v>
      </c>
      <c r="Q71" s="33">
        <f t="shared" si="23"/>
        <v>2418241</v>
      </c>
      <c r="R71" s="33">
        <f t="shared" si="23"/>
        <v>1755191</v>
      </c>
      <c r="S71" s="33">
        <f t="shared" ca="1" si="23"/>
        <v>1815428</v>
      </c>
    </row>
    <row r="72" spans="2:19" ht="15.1" customHeight="1">
      <c r="B72" s="63" t="s">
        <v>17</v>
      </c>
      <c r="D72" s="33">
        <f t="shared" si="23"/>
        <v>2053828</v>
      </c>
      <c r="E72" s="33">
        <f t="shared" si="23"/>
        <v>2121666</v>
      </c>
      <c r="F72" s="33">
        <f t="shared" si="23"/>
        <v>2062225</v>
      </c>
      <c r="G72" s="33">
        <f t="shared" si="23"/>
        <v>1989274</v>
      </c>
      <c r="H72" s="33">
        <f t="shared" si="23"/>
        <v>2077872</v>
      </c>
      <c r="I72" s="33">
        <f t="shared" si="23"/>
        <v>2065165</v>
      </c>
      <c r="J72" s="33">
        <f t="shared" si="23"/>
        <v>2110126</v>
      </c>
      <c r="K72" s="33">
        <f t="shared" si="23"/>
        <v>2119031</v>
      </c>
      <c r="L72" s="33">
        <f t="shared" si="23"/>
        <v>2079982</v>
      </c>
      <c r="M72" s="33">
        <f t="shared" si="23"/>
        <v>2014725</v>
      </c>
      <c r="N72" s="33">
        <f t="shared" si="23"/>
        <v>2003264</v>
      </c>
      <c r="O72" s="33">
        <f t="shared" si="23"/>
        <v>1996394</v>
      </c>
      <c r="P72" s="33">
        <f t="shared" si="23"/>
        <v>1969137</v>
      </c>
      <c r="Q72" s="33">
        <f t="shared" si="23"/>
        <v>2045952</v>
      </c>
      <c r="R72" s="33">
        <f t="shared" si="23"/>
        <v>1065786</v>
      </c>
      <c r="S72" s="33">
        <f t="shared" ca="1" si="23"/>
        <v>1080930</v>
      </c>
    </row>
    <row r="73" spans="2:19" ht="15.1" customHeight="1">
      <c r="B73" s="63" t="s">
        <v>12</v>
      </c>
      <c r="D73" s="33">
        <f t="shared" si="23"/>
        <v>4077306</v>
      </c>
      <c r="E73" s="33">
        <f t="shared" si="23"/>
        <v>3983656</v>
      </c>
      <c r="F73" s="33">
        <f t="shared" si="23"/>
        <v>3672532</v>
      </c>
      <c r="G73" s="33">
        <f t="shared" si="23"/>
        <v>3293139</v>
      </c>
      <c r="H73" s="33">
        <f t="shared" si="23"/>
        <v>3399849</v>
      </c>
      <c r="I73" s="33">
        <f t="shared" si="23"/>
        <v>3798104</v>
      </c>
      <c r="J73" s="33">
        <f t="shared" si="23"/>
        <v>3875897</v>
      </c>
      <c r="K73" s="33">
        <f t="shared" si="23"/>
        <v>3590528</v>
      </c>
      <c r="L73" s="33">
        <f t="shared" si="23"/>
        <v>3471393</v>
      </c>
      <c r="M73" s="33">
        <f t="shared" si="23"/>
        <v>3193853</v>
      </c>
      <c r="N73" s="33">
        <f t="shared" si="23"/>
        <v>3177480</v>
      </c>
      <c r="O73" s="33">
        <f t="shared" si="23"/>
        <v>3302192</v>
      </c>
      <c r="P73" s="33">
        <f t="shared" si="23"/>
        <v>3389717</v>
      </c>
      <c r="Q73" s="33">
        <f t="shared" si="23"/>
        <v>3435285</v>
      </c>
      <c r="R73" s="33">
        <f t="shared" si="23"/>
        <v>1208809</v>
      </c>
      <c r="S73" s="33">
        <f t="shared" ca="1" si="23"/>
        <v>1060011</v>
      </c>
    </row>
    <row r="74" spans="2:19" ht="15.1" customHeight="1">
      <c r="B74" s="63" t="s">
        <v>15</v>
      </c>
      <c r="D74" s="33">
        <f t="shared" si="23"/>
        <v>3352034</v>
      </c>
      <c r="E74" s="33">
        <f t="shared" si="23"/>
        <v>3251311</v>
      </c>
      <c r="F74" s="33">
        <f t="shared" si="23"/>
        <v>3132162</v>
      </c>
      <c r="G74" s="33">
        <f t="shared" si="23"/>
        <v>2862367</v>
      </c>
      <c r="H74" s="33">
        <f t="shared" si="23"/>
        <v>3079653</v>
      </c>
      <c r="I74" s="33">
        <f t="shared" si="23"/>
        <v>3488987</v>
      </c>
      <c r="J74" s="33">
        <f t="shared" si="23"/>
        <v>3662774</v>
      </c>
      <c r="K74" s="33">
        <f t="shared" si="23"/>
        <v>3420004</v>
      </c>
      <c r="L74" s="33">
        <f t="shared" si="23"/>
        <v>3107168</v>
      </c>
      <c r="M74" s="33">
        <f t="shared" si="23"/>
        <v>2592605</v>
      </c>
      <c r="N74" s="33">
        <f t="shared" si="23"/>
        <v>2482615</v>
      </c>
      <c r="O74" s="33">
        <f t="shared" si="23"/>
        <v>2484643</v>
      </c>
      <c r="P74" s="33">
        <f t="shared" si="23"/>
        <v>2593388</v>
      </c>
      <c r="Q74" s="33">
        <f t="shared" si="23"/>
        <v>2514512</v>
      </c>
      <c r="R74" s="33">
        <f t="shared" si="23"/>
        <v>413669</v>
      </c>
      <c r="S74" s="33">
        <f t="shared" ca="1" si="23"/>
        <v>264522</v>
      </c>
    </row>
    <row r="75" spans="2:19" ht="15.1" customHeight="1">
      <c r="B75" s="63" t="s">
        <v>18</v>
      </c>
      <c r="D75" s="33">
        <f t="shared" si="23"/>
        <v>197238</v>
      </c>
      <c r="E75" s="33">
        <f t="shared" si="23"/>
        <v>260173</v>
      </c>
      <c r="F75" s="33">
        <f t="shared" si="23"/>
        <v>297464</v>
      </c>
      <c r="G75" s="33">
        <f t="shared" si="23"/>
        <v>319962</v>
      </c>
      <c r="H75" s="33">
        <f t="shared" si="23"/>
        <v>375025</v>
      </c>
      <c r="I75" s="33">
        <f t="shared" si="23"/>
        <v>476285</v>
      </c>
      <c r="J75" s="33">
        <f t="shared" si="23"/>
        <v>583505</v>
      </c>
      <c r="K75" s="33">
        <f t="shared" si="23"/>
        <v>750987</v>
      </c>
      <c r="L75" s="33">
        <f t="shared" si="23"/>
        <v>706690</v>
      </c>
      <c r="M75" s="33">
        <f t="shared" si="23"/>
        <v>554985</v>
      </c>
      <c r="N75" s="33">
        <f t="shared" si="23"/>
        <v>512752</v>
      </c>
      <c r="O75" s="33">
        <f t="shared" si="23"/>
        <v>519358</v>
      </c>
      <c r="P75" s="33">
        <f t="shared" si="23"/>
        <v>538767</v>
      </c>
      <c r="Q75" s="33">
        <f t="shared" si="23"/>
        <v>440264</v>
      </c>
      <c r="R75" s="33">
        <f t="shared" si="23"/>
        <v>107689</v>
      </c>
      <c r="S75" s="33">
        <f t="shared" ca="1" si="23"/>
        <v>67886</v>
      </c>
    </row>
    <row r="76" spans="2:19" ht="15.1" customHeight="1">
      <c r="B76" s="63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</row>
    <row r="77" spans="2:19" ht="15.1" customHeight="1" thickBot="1">
      <c r="B77" s="63" t="s">
        <v>71</v>
      </c>
      <c r="D77" s="90">
        <f>SUM(D65:D76)</f>
        <v>41991409</v>
      </c>
      <c r="E77" s="90">
        <f t="shared" ref="E77:S77" si="24">SUM(E65:E76)</f>
        <v>40334567</v>
      </c>
      <c r="F77" s="90">
        <f t="shared" si="24"/>
        <v>37578958</v>
      </c>
      <c r="G77" s="90">
        <f t="shared" si="24"/>
        <v>33385344</v>
      </c>
      <c r="H77" s="90">
        <f t="shared" si="24"/>
        <v>35265590</v>
      </c>
      <c r="I77" s="90">
        <f t="shared" si="24"/>
        <v>37134344</v>
      </c>
      <c r="J77" s="90">
        <f t="shared" si="24"/>
        <v>37951999</v>
      </c>
      <c r="K77" s="90">
        <f t="shared" si="24"/>
        <v>37612211</v>
      </c>
      <c r="L77" s="90">
        <f t="shared" si="24"/>
        <v>36490056</v>
      </c>
      <c r="M77" s="90">
        <f t="shared" si="24"/>
        <v>34141597</v>
      </c>
      <c r="N77" s="90">
        <f t="shared" si="24"/>
        <v>33663142</v>
      </c>
      <c r="O77" s="90">
        <f t="shared" ref="O77" si="25">SUM(O65:O76)</f>
        <v>33861127</v>
      </c>
      <c r="P77" s="90">
        <f t="shared" si="24"/>
        <v>34075600</v>
      </c>
      <c r="Q77" s="90">
        <f t="shared" ref="Q77:R77" si="26">SUM(Q65:Q76)</f>
        <v>33731955</v>
      </c>
      <c r="R77" s="90">
        <f t="shared" si="26"/>
        <v>14499527</v>
      </c>
      <c r="S77" s="90">
        <f t="shared" ca="1" si="24"/>
        <v>13669120</v>
      </c>
    </row>
    <row r="78" spans="2:19" ht="15.1" customHeight="1" thickTop="1"/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>
    <tabColor indexed="10"/>
  </sheetPr>
  <dimension ref="A1:FL159"/>
  <sheetViews>
    <sheetView zoomScale="70" zoomScaleNormal="70" workbookViewId="0">
      <pane xSplit="2" ySplit="9" topLeftCell="C65" activePane="bottomRight" state="frozen"/>
      <selection activeCell="CM4" sqref="A1:XFD1048576"/>
      <selection pane="topRight" activeCell="CM4" sqref="A1:XFD1048576"/>
      <selection pane="bottomLeft" activeCell="CM4" sqref="A1:XFD1048576"/>
      <selection pane="bottomRight" activeCell="D86" sqref="D86"/>
    </sheetView>
  </sheetViews>
  <sheetFormatPr defaultColWidth="6.38671875" defaultRowHeight="15.1" customHeight="1"/>
  <cols>
    <col min="1" max="1" width="7.609375" style="29" customWidth="1"/>
    <col min="2" max="2" width="38.5546875" style="29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1" width="9.609375" style="29" customWidth="1"/>
    <col min="32" max="33" width="1.5546875" style="45" customWidth="1"/>
    <col min="34" max="34" width="9.609375" style="33" customWidth="1"/>
    <col min="35" max="46" width="9.609375" style="29" customWidth="1"/>
    <col min="47" max="48" width="1.5546875" style="45" customWidth="1"/>
    <col min="49" max="49" width="9.609375" style="33" customWidth="1"/>
    <col min="50" max="61" width="9.609375" style="29" customWidth="1"/>
    <col min="62" max="63" width="1.5546875" style="45" customWidth="1"/>
    <col min="64" max="64" width="9.609375" style="33" customWidth="1"/>
    <col min="65" max="76" width="9.609375" style="29" customWidth="1"/>
    <col min="77" max="78" width="1.5546875" style="45" customWidth="1"/>
    <col min="79" max="79" width="9.609375" style="33" customWidth="1"/>
    <col min="80" max="91" width="9.609375" style="29" customWidth="1"/>
    <col min="92" max="93" width="1.5546875" style="45" customWidth="1"/>
    <col min="94" max="94" width="9.609375" style="33" customWidth="1"/>
    <col min="95" max="106" width="9.609375" style="29" customWidth="1"/>
    <col min="107" max="108" width="1.5546875" style="45" customWidth="1"/>
    <col min="109" max="109" width="9.609375" style="33" customWidth="1"/>
    <col min="110" max="121" width="9.609375" style="29" customWidth="1"/>
    <col min="122" max="123" width="1.5546875" style="45" customWidth="1"/>
    <col min="124" max="124" width="9.609375" style="33" customWidth="1"/>
    <col min="125" max="136" width="9.609375" style="29" customWidth="1"/>
    <col min="137" max="138" width="1.5546875" style="45" customWidth="1"/>
    <col min="139" max="139" width="9.609375" style="33" customWidth="1"/>
    <col min="140" max="151" width="9.609375" style="29" customWidth="1"/>
    <col min="152" max="153" width="1.5546875" style="45" customWidth="1"/>
    <col min="154" max="154" width="9.609375" style="33" customWidth="1"/>
    <col min="155" max="166" width="9.609375" style="29" customWidth="1"/>
    <col min="167" max="168" width="1.5546875" style="45" customWidth="1"/>
    <col min="169" max="16384" width="6.38671875" style="29"/>
  </cols>
  <sheetData>
    <row r="1" spans="1:168" ht="15.1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</row>
    <row r="2" spans="1:168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2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2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2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2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2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2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2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2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2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2"/>
    </row>
    <row r="3" spans="1:168" ht="15.1" customHeight="1">
      <c r="A3" s="6" t="s">
        <v>0</v>
      </c>
      <c r="B3" s="49"/>
    </row>
    <row r="4" spans="1:168" ht="15.1" customHeight="1">
      <c r="A4" s="6"/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2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2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2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2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2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2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2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2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2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2"/>
    </row>
    <row r="5" spans="1:168" ht="15.1" customHeight="1">
      <c r="A5" s="48"/>
      <c r="B5" s="48"/>
      <c r="D5" s="34"/>
      <c r="S5" s="34"/>
      <c r="AH5" s="34"/>
      <c r="AW5" s="34"/>
      <c r="BL5" s="34"/>
      <c r="CA5" s="34"/>
      <c r="CP5" s="34"/>
      <c r="DE5" s="34"/>
      <c r="DT5" s="34"/>
      <c r="EI5" s="34"/>
      <c r="EX5" s="34"/>
    </row>
    <row r="6" spans="1:168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H6" s="30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W6" s="30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L6" s="30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CA6" s="30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P6" s="30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E6" s="30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T6" s="30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I6" s="30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X6" s="30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</row>
    <row r="7" spans="1:168" ht="15.1" customHeight="1">
      <c r="B7" s="61"/>
      <c r="D7" s="60" t="str">
        <f>+AMB!A4</f>
        <v>Ambassador Bridge</v>
      </c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S7" s="60" t="str">
        <f>+BWB!A4</f>
        <v>Blue Water Bridge</v>
      </c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H7" s="60" t="str">
        <f>+DWT!A4</f>
        <v>Detroit-Windsor Tunnel</v>
      </c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W7" s="60" t="str">
        <f>+OGB!A4</f>
        <v>Ogdensburg Bridge</v>
      </c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L7" s="60" t="str">
        <f>+PB!A4</f>
        <v>Peace Bridge</v>
      </c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CA7" s="60" t="s">
        <v>75</v>
      </c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P7" s="60" t="str">
        <f>+SIBC!A4</f>
        <v>Seaway International Bridge</v>
      </c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E7" s="60" t="str">
        <f>+TIBA!A4</f>
        <v>Thousand Islands Bridge</v>
      </c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T7" s="60" t="str">
        <f>+LQB!A4</f>
        <v>Lewiston-Queenston Bridge</v>
      </c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I7" s="60" t="str">
        <f>+RBW!A4</f>
        <v>Rainbow Bridge</v>
      </c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X7" s="60" t="str">
        <f>+WPB!A4</f>
        <v>Whirlpool Rapids Bridge</v>
      </c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</row>
    <row r="8" spans="1:168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60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H8" s="52" t="s">
        <v>60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W8" s="52" t="s">
        <v>60</v>
      </c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L8" s="52" t="s">
        <v>60</v>
      </c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CA8" s="52" t="s">
        <v>60</v>
      </c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P8" s="52" t="s">
        <v>60</v>
      </c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E8" s="52" t="s">
        <v>60</v>
      </c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T8" s="52" t="s">
        <v>60</v>
      </c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I8" s="52" t="s">
        <v>60</v>
      </c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X8" s="52" t="s">
        <v>60</v>
      </c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</row>
    <row r="9" spans="1:168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  <c r="AE9" s="38" t="s">
        <v>9</v>
      </c>
      <c r="AF9" s="45" t="s">
        <v>33</v>
      </c>
      <c r="AG9" s="45" t="s">
        <v>33</v>
      </c>
      <c r="AH9" s="37" t="s">
        <v>46</v>
      </c>
      <c r="AI9" s="37" t="s">
        <v>47</v>
      </c>
      <c r="AJ9" s="37" t="s">
        <v>48</v>
      </c>
      <c r="AK9" s="37" t="s">
        <v>49</v>
      </c>
      <c r="AL9" s="37" t="s">
        <v>50</v>
      </c>
      <c r="AM9" s="37" t="s">
        <v>51</v>
      </c>
      <c r="AN9" s="37" t="s">
        <v>52</v>
      </c>
      <c r="AO9" s="37" t="s">
        <v>53</v>
      </c>
      <c r="AP9" s="37" t="s">
        <v>54</v>
      </c>
      <c r="AQ9" s="37" t="s">
        <v>55</v>
      </c>
      <c r="AR9" s="37" t="s">
        <v>56</v>
      </c>
      <c r="AS9" s="37" t="s">
        <v>57</v>
      </c>
      <c r="AT9" s="38" t="s">
        <v>9</v>
      </c>
      <c r="AU9" s="45" t="s">
        <v>33</v>
      </c>
      <c r="AV9" s="45" t="s">
        <v>33</v>
      </c>
      <c r="AW9" s="37" t="s">
        <v>46</v>
      </c>
      <c r="AX9" s="37" t="s">
        <v>47</v>
      </c>
      <c r="AY9" s="37" t="s">
        <v>48</v>
      </c>
      <c r="AZ9" s="37" t="s">
        <v>49</v>
      </c>
      <c r="BA9" s="37" t="s">
        <v>50</v>
      </c>
      <c r="BB9" s="37" t="s">
        <v>51</v>
      </c>
      <c r="BC9" s="37" t="s">
        <v>52</v>
      </c>
      <c r="BD9" s="37" t="s">
        <v>53</v>
      </c>
      <c r="BE9" s="37" t="s">
        <v>54</v>
      </c>
      <c r="BF9" s="37" t="s">
        <v>55</v>
      </c>
      <c r="BG9" s="37" t="s">
        <v>56</v>
      </c>
      <c r="BH9" s="37" t="s">
        <v>57</v>
      </c>
      <c r="BI9" s="38" t="s">
        <v>9</v>
      </c>
      <c r="BJ9" s="45" t="s">
        <v>33</v>
      </c>
      <c r="BK9" s="45" t="s">
        <v>33</v>
      </c>
      <c r="BL9" s="37" t="s">
        <v>46</v>
      </c>
      <c r="BM9" s="37" t="s">
        <v>47</v>
      </c>
      <c r="BN9" s="37" t="s">
        <v>48</v>
      </c>
      <c r="BO9" s="37" t="s">
        <v>49</v>
      </c>
      <c r="BP9" s="37" t="s">
        <v>50</v>
      </c>
      <c r="BQ9" s="37" t="s">
        <v>51</v>
      </c>
      <c r="BR9" s="37" t="s">
        <v>52</v>
      </c>
      <c r="BS9" s="37" t="s">
        <v>53</v>
      </c>
      <c r="BT9" s="37" t="s">
        <v>54</v>
      </c>
      <c r="BU9" s="37" t="s">
        <v>55</v>
      </c>
      <c r="BV9" s="37" t="s">
        <v>56</v>
      </c>
      <c r="BW9" s="37" t="s">
        <v>57</v>
      </c>
      <c r="BX9" s="38" t="s">
        <v>9</v>
      </c>
      <c r="BY9" s="45" t="s">
        <v>33</v>
      </c>
      <c r="BZ9" s="45" t="s">
        <v>33</v>
      </c>
      <c r="CA9" s="37" t="s">
        <v>46</v>
      </c>
      <c r="CB9" s="37" t="s">
        <v>47</v>
      </c>
      <c r="CC9" s="37" t="s">
        <v>48</v>
      </c>
      <c r="CD9" s="37" t="s">
        <v>49</v>
      </c>
      <c r="CE9" s="37" t="s">
        <v>50</v>
      </c>
      <c r="CF9" s="37" t="s">
        <v>51</v>
      </c>
      <c r="CG9" s="37" t="s">
        <v>52</v>
      </c>
      <c r="CH9" s="37" t="s">
        <v>53</v>
      </c>
      <c r="CI9" s="37" t="s">
        <v>54</v>
      </c>
      <c r="CJ9" s="37" t="s">
        <v>55</v>
      </c>
      <c r="CK9" s="37" t="s">
        <v>56</v>
      </c>
      <c r="CL9" s="37" t="s">
        <v>57</v>
      </c>
      <c r="CM9" s="38" t="s">
        <v>9</v>
      </c>
      <c r="CN9" s="45" t="s">
        <v>33</v>
      </c>
      <c r="CO9" s="45" t="s">
        <v>33</v>
      </c>
      <c r="CP9" s="37" t="s">
        <v>46</v>
      </c>
      <c r="CQ9" s="37" t="s">
        <v>47</v>
      </c>
      <c r="CR9" s="37" t="s">
        <v>48</v>
      </c>
      <c r="CS9" s="37" t="s">
        <v>49</v>
      </c>
      <c r="CT9" s="37" t="s">
        <v>50</v>
      </c>
      <c r="CU9" s="37" t="s">
        <v>51</v>
      </c>
      <c r="CV9" s="37" t="s">
        <v>52</v>
      </c>
      <c r="CW9" s="37" t="s">
        <v>53</v>
      </c>
      <c r="CX9" s="37" t="s">
        <v>54</v>
      </c>
      <c r="CY9" s="37" t="s">
        <v>55</v>
      </c>
      <c r="CZ9" s="37" t="s">
        <v>56</v>
      </c>
      <c r="DA9" s="37" t="s">
        <v>57</v>
      </c>
      <c r="DB9" s="38" t="s">
        <v>9</v>
      </c>
      <c r="DC9" s="45" t="s">
        <v>33</v>
      </c>
      <c r="DD9" s="45" t="s">
        <v>33</v>
      </c>
      <c r="DE9" s="37" t="s">
        <v>46</v>
      </c>
      <c r="DF9" s="37" t="s">
        <v>47</v>
      </c>
      <c r="DG9" s="37" t="s">
        <v>48</v>
      </c>
      <c r="DH9" s="37" t="s">
        <v>49</v>
      </c>
      <c r="DI9" s="37" t="s">
        <v>50</v>
      </c>
      <c r="DJ9" s="37" t="s">
        <v>51</v>
      </c>
      <c r="DK9" s="37" t="s">
        <v>52</v>
      </c>
      <c r="DL9" s="37" t="s">
        <v>53</v>
      </c>
      <c r="DM9" s="37" t="s">
        <v>54</v>
      </c>
      <c r="DN9" s="37" t="s">
        <v>55</v>
      </c>
      <c r="DO9" s="37" t="s">
        <v>56</v>
      </c>
      <c r="DP9" s="37" t="s">
        <v>57</v>
      </c>
      <c r="DQ9" s="38" t="s">
        <v>9</v>
      </c>
      <c r="DR9" s="45" t="s">
        <v>33</v>
      </c>
      <c r="DS9" s="45" t="s">
        <v>33</v>
      </c>
      <c r="DT9" s="37" t="s">
        <v>46</v>
      </c>
      <c r="DU9" s="37" t="s">
        <v>47</v>
      </c>
      <c r="DV9" s="37" t="s">
        <v>48</v>
      </c>
      <c r="DW9" s="37" t="s">
        <v>49</v>
      </c>
      <c r="DX9" s="37" t="s">
        <v>50</v>
      </c>
      <c r="DY9" s="37" t="s">
        <v>51</v>
      </c>
      <c r="DZ9" s="37" t="s">
        <v>52</v>
      </c>
      <c r="EA9" s="37" t="s">
        <v>53</v>
      </c>
      <c r="EB9" s="37" t="s">
        <v>54</v>
      </c>
      <c r="EC9" s="37" t="s">
        <v>55</v>
      </c>
      <c r="ED9" s="37" t="s">
        <v>56</v>
      </c>
      <c r="EE9" s="37" t="s">
        <v>57</v>
      </c>
      <c r="EF9" s="38" t="s">
        <v>9</v>
      </c>
      <c r="EG9" s="45" t="s">
        <v>33</v>
      </c>
      <c r="EH9" s="45" t="s">
        <v>33</v>
      </c>
      <c r="EI9" s="37" t="s">
        <v>46</v>
      </c>
      <c r="EJ9" s="37" t="s">
        <v>47</v>
      </c>
      <c r="EK9" s="37" t="s">
        <v>48</v>
      </c>
      <c r="EL9" s="37" t="s">
        <v>49</v>
      </c>
      <c r="EM9" s="37" t="s">
        <v>50</v>
      </c>
      <c r="EN9" s="37" t="s">
        <v>51</v>
      </c>
      <c r="EO9" s="37" t="s">
        <v>52</v>
      </c>
      <c r="EP9" s="37" t="s">
        <v>53</v>
      </c>
      <c r="EQ9" s="37" t="s">
        <v>54</v>
      </c>
      <c r="ER9" s="37" t="s">
        <v>55</v>
      </c>
      <c r="ES9" s="37" t="s">
        <v>56</v>
      </c>
      <c r="ET9" s="37" t="s">
        <v>57</v>
      </c>
      <c r="EU9" s="38" t="s">
        <v>9</v>
      </c>
      <c r="EV9" s="45" t="s">
        <v>33</v>
      </c>
      <c r="EW9" s="45" t="s">
        <v>33</v>
      </c>
      <c r="EX9" s="37" t="s">
        <v>46</v>
      </c>
      <c r="EY9" s="37" t="s">
        <v>47</v>
      </c>
      <c r="EZ9" s="37" t="s">
        <v>48</v>
      </c>
      <c r="FA9" s="37" t="s">
        <v>49</v>
      </c>
      <c r="FB9" s="37" t="s">
        <v>50</v>
      </c>
      <c r="FC9" s="37" t="s">
        <v>51</v>
      </c>
      <c r="FD9" s="37" t="s">
        <v>52</v>
      </c>
      <c r="FE9" s="37" t="s">
        <v>53</v>
      </c>
      <c r="FF9" s="37" t="s">
        <v>54</v>
      </c>
      <c r="FG9" s="37" t="s">
        <v>55</v>
      </c>
      <c r="FH9" s="37" t="s">
        <v>56</v>
      </c>
      <c r="FI9" s="37" t="s">
        <v>57</v>
      </c>
      <c r="FJ9" s="38" t="s">
        <v>9</v>
      </c>
      <c r="FK9" s="45" t="s">
        <v>33</v>
      </c>
      <c r="FL9" s="45" t="s">
        <v>33</v>
      </c>
    </row>
    <row r="10" spans="1:168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1"/>
      <c r="AG10" s="41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1"/>
      <c r="AV10" s="41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1"/>
      <c r="BK10" s="41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1"/>
      <c r="BZ10" s="41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1"/>
      <c r="CO10" s="41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1"/>
      <c r="DD10" s="41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1"/>
      <c r="DS10" s="41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1"/>
      <c r="EH10" s="41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1"/>
      <c r="EW10" s="41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1"/>
      <c r="FL10" s="41"/>
    </row>
    <row r="11" spans="1:168" s="43" customFormat="1" ht="15.1" customHeight="1">
      <c r="A11" s="59">
        <v>2006</v>
      </c>
      <c r="B11" s="56" t="s">
        <v>6</v>
      </c>
      <c r="D11" s="44">
        <f>+AMB!$S11</f>
        <v>507870</v>
      </c>
      <c r="E11" s="44">
        <f>+AMB!$T11</f>
        <v>965586</v>
      </c>
      <c r="F11" s="44">
        <f>+AMB!$U11</f>
        <v>1507404</v>
      </c>
      <c r="G11" s="44">
        <f>+AMB!$V11</f>
        <v>2019740</v>
      </c>
      <c r="H11" s="44">
        <f>+AMB!$W11</f>
        <v>2546355</v>
      </c>
      <c r="I11" s="44">
        <f>+AMB!$X11</f>
        <v>3043717</v>
      </c>
      <c r="J11" s="44">
        <f>+AMB!$Y11</f>
        <v>3584639</v>
      </c>
      <c r="K11" s="44">
        <f>+AMB!$Z11</f>
        <v>4128619</v>
      </c>
      <c r="L11" s="44">
        <f>+AMB!$AA11</f>
        <v>4629452</v>
      </c>
      <c r="M11" s="44">
        <f>+AMB!$AB11</f>
        <v>5131925</v>
      </c>
      <c r="N11" s="44">
        <f>+AMB!$AC11</f>
        <v>5634398</v>
      </c>
      <c r="O11" s="44">
        <f>+AMB!$AD11</f>
        <v>6113114</v>
      </c>
      <c r="P11" s="44">
        <f>SUM(D11:O11)</f>
        <v>39812819</v>
      </c>
      <c r="Q11" s="53"/>
      <c r="R11" s="53"/>
      <c r="S11" s="44">
        <f>+BWB!$S11</f>
        <v>256702</v>
      </c>
      <c r="T11" s="44">
        <f>+BWB!$T11</f>
        <v>483040</v>
      </c>
      <c r="U11" s="44">
        <f>+BWB!$U11</f>
        <v>768652</v>
      </c>
      <c r="V11" s="44">
        <f>+BWB!$V11</f>
        <v>1060989</v>
      </c>
      <c r="W11" s="44">
        <f>+BWB!$W11</f>
        <v>1386219</v>
      </c>
      <c r="X11" s="44">
        <f>+BWB!$X11</f>
        <v>1725710</v>
      </c>
      <c r="Y11" s="44">
        <f>+BWB!$Y11</f>
        <v>2123360</v>
      </c>
      <c r="Z11" s="44">
        <f>+BWB!$Z11</f>
        <v>2504750</v>
      </c>
      <c r="AA11" s="44">
        <f>+BWB!$AA11</f>
        <v>2820842</v>
      </c>
      <c r="AB11" s="44">
        <f>+BWB!$AB11</f>
        <v>3119299</v>
      </c>
      <c r="AC11" s="44">
        <f>+BWB!$AC11</f>
        <v>3405436</v>
      </c>
      <c r="AD11" s="44">
        <f>+BWB!$AD11</f>
        <v>3686528</v>
      </c>
      <c r="AE11" s="44">
        <f>SUM(S11:AD11)</f>
        <v>23341527</v>
      </c>
      <c r="AF11" s="53"/>
      <c r="AG11" s="53"/>
      <c r="AH11" s="44">
        <f>+DWT!$S11</f>
        <v>469213</v>
      </c>
      <c r="AI11" s="44">
        <f>+DWT!$T11</f>
        <v>887218</v>
      </c>
      <c r="AJ11" s="44">
        <f>+DWT!$U11</f>
        <v>1379166</v>
      </c>
      <c r="AK11" s="44">
        <f>+DWT!$V11</f>
        <v>1849134</v>
      </c>
      <c r="AL11" s="44">
        <f>+DWT!$W11</f>
        <v>2327466</v>
      </c>
      <c r="AM11" s="44">
        <f>+DWT!$X11</f>
        <v>2781758</v>
      </c>
      <c r="AN11" s="44">
        <f>+DWT!$Y11</f>
        <v>3219801</v>
      </c>
      <c r="AO11" s="44">
        <f>+DWT!$Z11</f>
        <v>3640504</v>
      </c>
      <c r="AP11" s="44">
        <f>+DWT!$AA11</f>
        <v>4046583</v>
      </c>
      <c r="AQ11" s="44">
        <f>+DWT!$AB11</f>
        <v>4456076</v>
      </c>
      <c r="AR11" s="44">
        <f>+DWT!$AC11</f>
        <v>4859895</v>
      </c>
      <c r="AS11" s="44">
        <f>+DWT!$AD11</f>
        <v>5269959</v>
      </c>
      <c r="AT11" s="44">
        <f>SUM(AH11:AS11)</f>
        <v>35186773</v>
      </c>
      <c r="AU11" s="53"/>
      <c r="AV11" s="53"/>
      <c r="AW11" s="44">
        <f>+OGB!$S11</f>
        <v>25038</v>
      </c>
      <c r="AX11" s="44">
        <f>+OGB!$T11</f>
        <v>49352</v>
      </c>
      <c r="AY11" s="44">
        <f>+OGB!$U11</f>
        <v>79261</v>
      </c>
      <c r="AZ11" s="44">
        <f>+OGB!$V11</f>
        <v>110412</v>
      </c>
      <c r="BA11" s="44">
        <f>+OGB!$W11</f>
        <v>145682</v>
      </c>
      <c r="BB11" s="44">
        <f>+OGB!$X11</f>
        <v>183521</v>
      </c>
      <c r="BC11" s="44">
        <f>+OGB!$Y11</f>
        <v>229314</v>
      </c>
      <c r="BD11" s="44">
        <f>+OGB!$Z11</f>
        <v>274781</v>
      </c>
      <c r="BE11" s="44">
        <f>+OGB!$AA11</f>
        <v>312216</v>
      </c>
      <c r="BF11" s="44">
        <f>+OGB!$AB11</f>
        <v>347123</v>
      </c>
      <c r="BG11" s="44">
        <f>+OGB!$AC11</f>
        <v>383824</v>
      </c>
      <c r="BH11" s="44">
        <f>+OGB!$AD11</f>
        <v>414364</v>
      </c>
      <c r="BI11" s="44">
        <f>SUM(AW11:BH11)</f>
        <v>2554888</v>
      </c>
      <c r="BJ11" s="53"/>
      <c r="BK11" s="53"/>
      <c r="BL11" s="44">
        <f>+PB!$S11</f>
        <v>368663</v>
      </c>
      <c r="BM11" s="44">
        <f>+PB!$T11</f>
        <v>713334</v>
      </c>
      <c r="BN11" s="44">
        <f>+PB!$U11</f>
        <v>1150878</v>
      </c>
      <c r="BO11" s="44">
        <f>+PB!$V11</f>
        <v>1584780</v>
      </c>
      <c r="BP11" s="44">
        <f>+PB!$W11</f>
        <v>2060556</v>
      </c>
      <c r="BQ11" s="44">
        <f>+PB!$X11</f>
        <v>2565386</v>
      </c>
      <c r="BR11" s="44">
        <f>+PB!$Y11</f>
        <v>3228236</v>
      </c>
      <c r="BS11" s="44">
        <f>+PB!$Z11</f>
        <v>3880386</v>
      </c>
      <c r="BT11" s="44">
        <f>+PB!$AA11</f>
        <v>4352448</v>
      </c>
      <c r="BU11" s="44">
        <f>+PB!$AB11</f>
        <v>4766445</v>
      </c>
      <c r="BV11" s="44">
        <f>+PB!$AC11</f>
        <v>5158299</v>
      </c>
      <c r="BW11" s="44">
        <f>+PB!$AD11</f>
        <v>5543719</v>
      </c>
      <c r="BX11" s="44">
        <f>SUM(BL11:BW11)</f>
        <v>35373130</v>
      </c>
      <c r="BY11" s="53"/>
      <c r="BZ11" s="53"/>
      <c r="CA11" s="44">
        <f>+IBA!$S11</f>
        <v>123554</v>
      </c>
      <c r="CB11" s="44">
        <f>+IBA!$T11</f>
        <v>236583</v>
      </c>
      <c r="CC11" s="44">
        <f>+IBA!$U11</f>
        <v>372812</v>
      </c>
      <c r="CD11" s="44">
        <f>+IBA!$V11</f>
        <v>513589</v>
      </c>
      <c r="CE11" s="44">
        <f>+IBA!$W11</f>
        <v>658515</v>
      </c>
      <c r="CF11" s="44">
        <f>+IBA!$X11</f>
        <v>807845</v>
      </c>
      <c r="CG11" s="44">
        <f>+IBA!$Y11</f>
        <v>990334</v>
      </c>
      <c r="CH11" s="44">
        <f>+IBA!$Z11</f>
        <v>1165428</v>
      </c>
      <c r="CI11" s="44">
        <f>+IBA!$AA11</f>
        <v>1320237</v>
      </c>
      <c r="CJ11" s="44">
        <f>+IBA!$AB11</f>
        <v>1464698</v>
      </c>
      <c r="CK11" s="44">
        <f>+IBA!$AC11</f>
        <v>1595140</v>
      </c>
      <c r="CL11" s="44">
        <f>+IBA!$AD11</f>
        <v>1731325</v>
      </c>
      <c r="CM11" s="44">
        <f>SUM(CA11:CL11)</f>
        <v>10980060</v>
      </c>
      <c r="CN11" s="53"/>
      <c r="CO11" s="53"/>
      <c r="CP11" s="44">
        <f>+SIBC!$S11</f>
        <v>182429</v>
      </c>
      <c r="CQ11" s="44">
        <f>+SIBC!$T11</f>
        <v>352936</v>
      </c>
      <c r="CR11" s="44">
        <f>+SIBC!$U11</f>
        <v>556409</v>
      </c>
      <c r="CS11" s="44">
        <f>+SIBC!$V11</f>
        <v>753133</v>
      </c>
      <c r="CT11" s="44">
        <f>+SIBC!$W11</f>
        <v>966803</v>
      </c>
      <c r="CU11" s="44">
        <f>+SIBC!$X11</f>
        <v>1183637</v>
      </c>
      <c r="CV11" s="44">
        <f>+SIBC!$Y11</f>
        <v>1403583</v>
      </c>
      <c r="CW11" s="44">
        <f>+SIBC!$Z11</f>
        <v>1622978</v>
      </c>
      <c r="CX11" s="44">
        <f>+SIBC!$AA11</f>
        <v>1831124</v>
      </c>
      <c r="CY11" s="44">
        <f>+SIBC!$AB11</f>
        <v>2038525</v>
      </c>
      <c r="CZ11" s="44">
        <f>+SIBC!$AC11</f>
        <v>2235357</v>
      </c>
      <c r="DA11" s="44">
        <f>+SIBC!$AD11</f>
        <v>2432589</v>
      </c>
      <c r="DB11" s="44">
        <f>SUM(CP11:DA11)</f>
        <v>15559503</v>
      </c>
      <c r="DC11" s="53"/>
      <c r="DD11" s="53"/>
      <c r="DE11" s="44">
        <f>+TIBA!$S11</f>
        <v>80143</v>
      </c>
      <c r="DF11" s="44">
        <f>+TIBA!$T11</f>
        <v>154872</v>
      </c>
      <c r="DG11" s="44">
        <f>+TIBA!$U11</f>
        <v>259248</v>
      </c>
      <c r="DH11" s="44">
        <f>+TIBA!$V11</f>
        <v>376418</v>
      </c>
      <c r="DI11" s="44">
        <f>+TIBA!$W11</f>
        <v>515710</v>
      </c>
      <c r="DJ11" s="44">
        <f>+TIBA!$X11</f>
        <v>676890</v>
      </c>
      <c r="DK11" s="44">
        <f>+TIBA!$Y11</f>
        <v>910441</v>
      </c>
      <c r="DL11" s="44">
        <f>+TIBA!$Z11</f>
        <v>1140198</v>
      </c>
      <c r="DM11" s="44">
        <f>+TIBA!$AA11</f>
        <v>1295885</v>
      </c>
      <c r="DN11" s="44">
        <f>+TIBA!$AB11</f>
        <v>1422457</v>
      </c>
      <c r="DO11" s="44">
        <f>+TIBA!$AC11</f>
        <v>1525884</v>
      </c>
      <c r="DP11" s="44">
        <f>+TIBA!$AD11</f>
        <v>1620709</v>
      </c>
      <c r="DQ11" s="44">
        <f>SUM(DE11:DP11)</f>
        <v>9978855</v>
      </c>
      <c r="DR11" s="53"/>
      <c r="DS11" s="53"/>
      <c r="DT11" s="44">
        <f>+LQB!$S11</f>
        <v>192927</v>
      </c>
      <c r="DU11" s="44">
        <f>+LQB!$T11</f>
        <v>368863</v>
      </c>
      <c r="DV11" s="44">
        <f>+LQB!$U11</f>
        <v>601849</v>
      </c>
      <c r="DW11" s="44">
        <f>+LQB!$V11</f>
        <v>861562</v>
      </c>
      <c r="DX11" s="44">
        <f>+LQB!$W11</f>
        <v>1146341</v>
      </c>
      <c r="DY11" s="44">
        <f>+LQB!$X11</f>
        <v>1430668</v>
      </c>
      <c r="DZ11" s="44">
        <f>+LQB!$Y11</f>
        <v>1785732</v>
      </c>
      <c r="EA11" s="44">
        <f>+LQB!$Z11</f>
        <v>2142900</v>
      </c>
      <c r="EB11" s="44">
        <f>+LQB!$AA11</f>
        <v>2408358</v>
      </c>
      <c r="EC11" s="44">
        <f>+LQB!$AB11</f>
        <v>2648826</v>
      </c>
      <c r="ED11" s="44">
        <f>+LQB!$AC11</f>
        <v>2886267</v>
      </c>
      <c r="EE11" s="44">
        <f>+LQB!$AD11</f>
        <v>3124068</v>
      </c>
      <c r="EF11" s="44">
        <f>SUM(DT11:EE11)</f>
        <v>19598361</v>
      </c>
      <c r="EG11" s="53"/>
      <c r="EH11" s="53"/>
      <c r="EI11" s="44">
        <f>+RBW!$S11</f>
        <v>208257</v>
      </c>
      <c r="EJ11" s="44">
        <f>+RBW!$T11</f>
        <v>398016</v>
      </c>
      <c r="EK11" s="44">
        <f>+RBW!$U11</f>
        <v>634970</v>
      </c>
      <c r="EL11" s="44">
        <f>+RBW!$V11</f>
        <v>895924</v>
      </c>
      <c r="EM11" s="44">
        <f>+RBW!$W11</f>
        <v>1178254</v>
      </c>
      <c r="EN11" s="44">
        <f>+RBW!$X11</f>
        <v>1483130</v>
      </c>
      <c r="EO11" s="44">
        <f>+RBW!$Y11</f>
        <v>1882270</v>
      </c>
      <c r="EP11" s="44">
        <f>+RBW!$Z11</f>
        <v>2280387</v>
      </c>
      <c r="EQ11" s="44">
        <f>+RBW!$AA11</f>
        <v>2572763</v>
      </c>
      <c r="ER11" s="44">
        <f>+RBW!$AB11</f>
        <v>2838710</v>
      </c>
      <c r="ES11" s="44">
        <f>+RBW!$AC11</f>
        <v>3080761</v>
      </c>
      <c r="ET11" s="44">
        <f>+RBW!$AD11</f>
        <v>3314279</v>
      </c>
      <c r="EU11" s="44">
        <f>SUM(EI11:ET11)</f>
        <v>20767721</v>
      </c>
      <c r="EV11" s="53"/>
      <c r="EW11" s="53"/>
      <c r="EX11" s="44">
        <f>+WPB!$S11</f>
        <v>13128</v>
      </c>
      <c r="EY11" s="44">
        <f>+WPB!$T11</f>
        <v>25165</v>
      </c>
      <c r="EZ11" s="44">
        <f>+WPB!$U11</f>
        <v>39334</v>
      </c>
      <c r="FA11" s="44">
        <f>+WPB!$V11</f>
        <v>53766</v>
      </c>
      <c r="FB11" s="44">
        <f>+WPB!$W11</f>
        <v>69866</v>
      </c>
      <c r="FC11" s="44">
        <f>+WPB!$X11</f>
        <v>86421</v>
      </c>
      <c r="FD11" s="44">
        <f>+WPB!$Y11</f>
        <v>106194</v>
      </c>
      <c r="FE11" s="44">
        <f>+WPB!$Z11</f>
        <v>127580</v>
      </c>
      <c r="FF11" s="44">
        <f>+WPB!$AA11</f>
        <v>145142</v>
      </c>
      <c r="FG11" s="44">
        <f>+WPB!$AB11</f>
        <v>162894</v>
      </c>
      <c r="FH11" s="44">
        <f>+WPB!$AC11</f>
        <v>180151</v>
      </c>
      <c r="FI11" s="44">
        <f>+WPB!$AD11</f>
        <v>197238</v>
      </c>
      <c r="FJ11" s="44">
        <f>SUM(EX11:FI11)</f>
        <v>1206879</v>
      </c>
      <c r="FK11" s="53"/>
      <c r="FL11" s="53"/>
    </row>
    <row r="12" spans="1:168" s="43" customFormat="1" ht="15.1" customHeight="1">
      <c r="A12" s="59">
        <v>2006</v>
      </c>
      <c r="B12" s="56" t="s">
        <v>7</v>
      </c>
      <c r="D12" s="44">
        <f>+AMB!$S12</f>
        <v>276258</v>
      </c>
      <c r="E12" s="44">
        <f>+AMB!$T12</f>
        <v>556900</v>
      </c>
      <c r="F12" s="44">
        <f>+AMB!$U12</f>
        <v>876547</v>
      </c>
      <c r="G12" s="44">
        <f>+AMB!$V12</f>
        <v>1162633</v>
      </c>
      <c r="H12" s="44">
        <f>+AMB!$W12</f>
        <v>1481083</v>
      </c>
      <c r="I12" s="44">
        <f>+AMB!$X12</f>
        <v>1803196</v>
      </c>
      <c r="J12" s="44">
        <f>+AMB!$Y12</f>
        <v>2034964</v>
      </c>
      <c r="K12" s="44">
        <f>+AMB!$Z12</f>
        <v>2348378</v>
      </c>
      <c r="L12" s="44">
        <f>+AMB!$AA12</f>
        <v>2642225</v>
      </c>
      <c r="M12" s="44">
        <f>+AMB!$AB12</f>
        <v>2943601</v>
      </c>
      <c r="N12" s="44">
        <f>+AMB!$AC12</f>
        <v>3243259</v>
      </c>
      <c r="O12" s="44">
        <f>+AMB!$AD12</f>
        <v>3498127</v>
      </c>
      <c r="P12" s="44">
        <f>SUM(D12:O12)</f>
        <v>22867171</v>
      </c>
      <c r="Q12" s="54"/>
      <c r="R12" s="54"/>
      <c r="S12" s="44">
        <f>+BWB!$S12</f>
        <v>139489</v>
      </c>
      <c r="T12" s="44">
        <f>+BWB!$T12</f>
        <v>272469</v>
      </c>
      <c r="U12" s="44">
        <f>+BWB!$U12</f>
        <v>424028</v>
      </c>
      <c r="V12" s="44">
        <f>+BWB!$V12</f>
        <v>559098</v>
      </c>
      <c r="W12" s="44">
        <f>+BWB!$W12</f>
        <v>707281</v>
      </c>
      <c r="X12" s="44">
        <f>+BWB!$X12</f>
        <v>856201</v>
      </c>
      <c r="Y12" s="44">
        <f>+BWB!$Y12</f>
        <v>974336</v>
      </c>
      <c r="Z12" s="44">
        <f>+BWB!$Z12</f>
        <v>1117554</v>
      </c>
      <c r="AA12" s="44">
        <f>+BWB!$AA12</f>
        <v>1248507</v>
      </c>
      <c r="AB12" s="44">
        <f>+BWB!$AB12</f>
        <v>1387024</v>
      </c>
      <c r="AC12" s="44">
        <f>+BWB!$AC12</f>
        <v>1522063</v>
      </c>
      <c r="AD12" s="44">
        <f>+BWB!$AD12</f>
        <v>1636520</v>
      </c>
      <c r="AE12" s="44">
        <f>SUM(S12:AD12)</f>
        <v>10844570</v>
      </c>
      <c r="AF12" s="54"/>
      <c r="AG12" s="54"/>
      <c r="AH12" s="44">
        <f>+DWT!$S12</f>
        <v>10919</v>
      </c>
      <c r="AI12" s="44">
        <f>+DWT!$T12</f>
        <v>20807</v>
      </c>
      <c r="AJ12" s="44">
        <f>+DWT!$U12</f>
        <v>33006</v>
      </c>
      <c r="AK12" s="44">
        <f>+DWT!$V12</f>
        <v>43526</v>
      </c>
      <c r="AL12" s="44">
        <f>+DWT!$W12</f>
        <v>55588</v>
      </c>
      <c r="AM12" s="44">
        <f>+DWT!$X12</f>
        <v>68055</v>
      </c>
      <c r="AN12" s="44">
        <f>+DWT!$Y12</f>
        <v>76401</v>
      </c>
      <c r="AO12" s="44">
        <f>+DWT!$Z12</f>
        <v>87486</v>
      </c>
      <c r="AP12" s="44">
        <f>+DWT!$AA12</f>
        <v>98105</v>
      </c>
      <c r="AQ12" s="44">
        <f>+DWT!$AB12</f>
        <v>108994</v>
      </c>
      <c r="AR12" s="44">
        <f>+DWT!$AC12</f>
        <v>119019</v>
      </c>
      <c r="AS12" s="44">
        <f>+DWT!$AD12</f>
        <v>127433</v>
      </c>
      <c r="AT12" s="44">
        <f>SUM(AH12:AS12)</f>
        <v>849339</v>
      </c>
      <c r="AU12" s="54"/>
      <c r="AV12" s="54"/>
      <c r="AW12" s="44">
        <f>+OGB!$S12</f>
        <v>7845</v>
      </c>
      <c r="AX12" s="44">
        <f>+OGB!$T12</f>
        <v>15499</v>
      </c>
      <c r="AY12" s="44">
        <f>+OGB!$U12</f>
        <v>23601</v>
      </c>
      <c r="AZ12" s="44">
        <f>+OGB!$V12</f>
        <v>31215</v>
      </c>
      <c r="BA12" s="44">
        <f>+OGB!$W12</f>
        <v>39898</v>
      </c>
      <c r="BB12" s="44">
        <f>+OGB!$X12</f>
        <v>48146</v>
      </c>
      <c r="BC12" s="44">
        <f>+OGB!$Y12</f>
        <v>56113</v>
      </c>
      <c r="BD12" s="44">
        <f>+OGB!$Z12</f>
        <v>64845</v>
      </c>
      <c r="BE12" s="44">
        <f>+OGB!$AA12</f>
        <v>72842</v>
      </c>
      <c r="BF12" s="44">
        <f>+OGB!$AB12</f>
        <v>81279</v>
      </c>
      <c r="BG12" s="44">
        <f>+OGB!$AC12</f>
        <v>89083</v>
      </c>
      <c r="BH12" s="44">
        <f>+OGB!$AD12</f>
        <v>95922</v>
      </c>
      <c r="BI12" s="44">
        <f>SUM(AW12:BH12)</f>
        <v>626288</v>
      </c>
      <c r="BJ12" s="54"/>
      <c r="BK12" s="54"/>
      <c r="BL12" s="44">
        <f>+PB!$S12</f>
        <v>107437</v>
      </c>
      <c r="BM12" s="44">
        <f>+PB!$T12</f>
        <v>210882</v>
      </c>
      <c r="BN12" s="44">
        <f>+PB!$U12</f>
        <v>329685</v>
      </c>
      <c r="BO12" s="44">
        <f>+PB!$V12</f>
        <v>434425</v>
      </c>
      <c r="BP12" s="44">
        <f>+PB!$W12</f>
        <v>551190</v>
      </c>
      <c r="BQ12" s="44">
        <f>+PB!$X12</f>
        <v>665929</v>
      </c>
      <c r="BR12" s="44">
        <f>+PB!$Y12</f>
        <v>766264</v>
      </c>
      <c r="BS12" s="44">
        <f>+PB!$Z12</f>
        <v>882484</v>
      </c>
      <c r="BT12" s="44">
        <f>+PB!$AA12</f>
        <v>989187</v>
      </c>
      <c r="BU12" s="44">
        <f>+PB!$AB12</f>
        <v>1095884</v>
      </c>
      <c r="BV12" s="44">
        <f>+PB!$AC12</f>
        <v>1205279</v>
      </c>
      <c r="BW12" s="44">
        <f>+PB!$AD12</f>
        <v>1301350</v>
      </c>
      <c r="BX12" s="44">
        <f>SUM(BL12:BW12)</f>
        <v>8539996</v>
      </c>
      <c r="BY12" s="54"/>
      <c r="BZ12" s="54"/>
      <c r="CA12" s="44">
        <f>+IBA!$S12</f>
        <v>10021</v>
      </c>
      <c r="CB12" s="44">
        <f>+IBA!$T12</f>
        <v>19415</v>
      </c>
      <c r="CC12" s="44">
        <f>+IBA!$U12</f>
        <v>30182</v>
      </c>
      <c r="CD12" s="44">
        <f>+IBA!$V12</f>
        <v>40449</v>
      </c>
      <c r="CE12" s="44">
        <f>+IBA!$W12</f>
        <v>51730</v>
      </c>
      <c r="CF12" s="44">
        <f>+IBA!$X12</f>
        <v>62819</v>
      </c>
      <c r="CG12" s="44">
        <f>+IBA!$Y12</f>
        <v>72844</v>
      </c>
      <c r="CH12" s="44">
        <f>+IBA!$Z12</f>
        <v>84567</v>
      </c>
      <c r="CI12" s="44">
        <f>+IBA!$AA12</f>
        <v>95012</v>
      </c>
      <c r="CJ12" s="44">
        <f>+IBA!$AB12</f>
        <v>105687</v>
      </c>
      <c r="CK12" s="44">
        <f>+IBA!$AC12</f>
        <v>115137</v>
      </c>
      <c r="CL12" s="44">
        <f>+IBA!$AD12</f>
        <v>122804</v>
      </c>
      <c r="CM12" s="44">
        <f>SUM(CA12:CL12)</f>
        <v>810667</v>
      </c>
      <c r="CN12" s="54"/>
      <c r="CO12" s="54"/>
      <c r="CP12" s="44">
        <f>+SIBC!$S12</f>
        <v>7551</v>
      </c>
      <c r="CQ12" s="44">
        <f>+SIBC!$T12</f>
        <v>15608</v>
      </c>
      <c r="CR12" s="44">
        <f>+SIBC!$U12</f>
        <v>25194</v>
      </c>
      <c r="CS12" s="44">
        <f>+SIBC!$V12</f>
        <v>33744</v>
      </c>
      <c r="CT12" s="44">
        <f>+SIBC!$W12</f>
        <v>44498</v>
      </c>
      <c r="CU12" s="44">
        <f>+SIBC!$X12</f>
        <v>54736</v>
      </c>
      <c r="CV12" s="44">
        <f>+SIBC!$Y12</f>
        <v>64198</v>
      </c>
      <c r="CW12" s="44">
        <f>+SIBC!$Z12</f>
        <v>74618</v>
      </c>
      <c r="CX12" s="44">
        <f>+SIBC!$AA12</f>
        <v>84154</v>
      </c>
      <c r="CY12" s="44">
        <f>+SIBC!$AB12</f>
        <v>94293</v>
      </c>
      <c r="CZ12" s="44">
        <f>+SIBC!$AC12</f>
        <v>103440</v>
      </c>
      <c r="DA12" s="44">
        <f>+SIBC!$AD12</f>
        <v>111015</v>
      </c>
      <c r="DB12" s="44">
        <f>SUM(CP12:DA12)</f>
        <v>713049</v>
      </c>
      <c r="DC12" s="54"/>
      <c r="DD12" s="54"/>
      <c r="DE12" s="44">
        <f>+TIBA!$S12</f>
        <v>36092</v>
      </c>
      <c r="DF12" s="44">
        <f>+TIBA!$T12</f>
        <v>70394</v>
      </c>
      <c r="DG12" s="44">
        <f>+TIBA!$U12</f>
        <v>109507</v>
      </c>
      <c r="DH12" s="44">
        <f>+TIBA!$V12</f>
        <v>145516</v>
      </c>
      <c r="DI12" s="44">
        <f>+TIBA!$W12</f>
        <v>184712</v>
      </c>
      <c r="DJ12" s="44">
        <f>+TIBA!$X12</f>
        <v>222608</v>
      </c>
      <c r="DK12" s="44">
        <f>+TIBA!$Y12</f>
        <v>257280</v>
      </c>
      <c r="DL12" s="44">
        <f>+TIBA!$Z12</f>
        <v>295249</v>
      </c>
      <c r="DM12" s="44">
        <f>+TIBA!$AA12</f>
        <v>330343</v>
      </c>
      <c r="DN12" s="44">
        <f>+TIBA!$AB12</f>
        <v>368002</v>
      </c>
      <c r="DO12" s="44">
        <f>+TIBA!$AC12</f>
        <v>403761</v>
      </c>
      <c r="DP12" s="44">
        <f>+TIBA!$AD12</f>
        <v>433119</v>
      </c>
      <c r="DQ12" s="44">
        <f>SUM(DE12:DP12)</f>
        <v>2856583</v>
      </c>
      <c r="DR12" s="54"/>
      <c r="DS12" s="54"/>
      <c r="DT12" s="44">
        <f>+LQB!$S12</f>
        <v>74724</v>
      </c>
      <c r="DU12" s="44">
        <f>+LQB!$T12</f>
        <v>147210</v>
      </c>
      <c r="DV12" s="44">
        <f>+LQB!$U12</f>
        <v>232802</v>
      </c>
      <c r="DW12" s="44">
        <f>+LQB!$V12</f>
        <v>310512</v>
      </c>
      <c r="DX12" s="44">
        <f>+LQB!$W12</f>
        <v>395194</v>
      </c>
      <c r="DY12" s="44">
        <f>+LQB!$X12</f>
        <v>480046</v>
      </c>
      <c r="DZ12" s="44">
        <f>+LQB!$Y12</f>
        <v>552572</v>
      </c>
      <c r="EA12" s="44">
        <f>+LQB!$Z12</f>
        <v>635072</v>
      </c>
      <c r="EB12" s="44">
        <f>+LQB!$AA12</f>
        <v>713426</v>
      </c>
      <c r="EC12" s="44">
        <f>+LQB!$AB12</f>
        <v>794368</v>
      </c>
      <c r="ED12" s="44">
        <f>+LQB!$AC12</f>
        <v>872298</v>
      </c>
      <c r="EE12" s="44">
        <f>+LQB!$AD12</f>
        <v>941520</v>
      </c>
      <c r="EF12" s="44">
        <f>SUM(DT12:EE12)</f>
        <v>6149744</v>
      </c>
      <c r="EG12" s="54"/>
      <c r="EH12" s="54"/>
      <c r="EI12" s="44">
        <f>+RBW!$S12</f>
        <v>5</v>
      </c>
      <c r="EJ12" s="44">
        <f>+RBW!$T12</f>
        <v>11</v>
      </c>
      <c r="EK12" s="44">
        <f>+RBW!$U12</f>
        <v>24</v>
      </c>
      <c r="EL12" s="44">
        <f>+RBW!$V12</f>
        <v>34</v>
      </c>
      <c r="EM12" s="44">
        <f>+RBW!$W12</f>
        <v>43</v>
      </c>
      <c r="EN12" s="44">
        <f>+RBW!$X12</f>
        <v>53</v>
      </c>
      <c r="EO12" s="44">
        <f>+RBW!$Y12</f>
        <v>69</v>
      </c>
      <c r="EP12" s="44">
        <f>+RBW!$Z12</f>
        <v>86</v>
      </c>
      <c r="EQ12" s="44">
        <f>+RBW!$AA12</f>
        <v>94</v>
      </c>
      <c r="ER12" s="44">
        <f>+RBW!$AB12</f>
        <v>101</v>
      </c>
      <c r="ES12" s="44">
        <f>+RBW!$AC12</f>
        <v>109</v>
      </c>
      <c r="ET12" s="44">
        <f>+RBW!$AD12</f>
        <v>121</v>
      </c>
      <c r="EU12" s="44">
        <f>SUM(EI12:ET12)</f>
        <v>750</v>
      </c>
      <c r="EV12" s="54"/>
      <c r="EW12" s="54"/>
      <c r="EX12" s="44">
        <f>+WPB!$S12</f>
        <v>0</v>
      </c>
      <c r="EY12" s="44">
        <f>+WPB!$T12</f>
        <v>0</v>
      </c>
      <c r="EZ12" s="44">
        <f>+WPB!$U12</f>
        <v>0</v>
      </c>
      <c r="FA12" s="44">
        <f>+WPB!$V12</f>
        <v>0</v>
      </c>
      <c r="FB12" s="44">
        <f>+WPB!$W12</f>
        <v>0</v>
      </c>
      <c r="FC12" s="44">
        <f>+WPB!$X12</f>
        <v>0</v>
      </c>
      <c r="FD12" s="44">
        <f>+WPB!$Y12</f>
        <v>0</v>
      </c>
      <c r="FE12" s="44">
        <f>+WPB!$Z12</f>
        <v>0</v>
      </c>
      <c r="FF12" s="44">
        <f>+WPB!$AA12</f>
        <v>0</v>
      </c>
      <c r="FG12" s="44">
        <f>+WPB!$AB12</f>
        <v>0</v>
      </c>
      <c r="FH12" s="44">
        <f>+WPB!$AC12</f>
        <v>0</v>
      </c>
      <c r="FI12" s="44">
        <f>+WPB!$AD12</f>
        <v>0</v>
      </c>
      <c r="FJ12" s="44">
        <f>SUM(EX12:FI12)</f>
        <v>0</v>
      </c>
      <c r="FK12" s="54"/>
      <c r="FL12" s="54"/>
    </row>
    <row r="13" spans="1:168" s="43" customFormat="1" ht="15.1" customHeight="1">
      <c r="A13" s="59">
        <v>2006</v>
      </c>
      <c r="B13" s="56" t="s">
        <v>8</v>
      </c>
      <c r="D13" s="44">
        <f>+AMB!$S13</f>
        <v>4014</v>
      </c>
      <c r="E13" s="44">
        <f>+AMB!$T13</f>
        <v>8342</v>
      </c>
      <c r="F13" s="44">
        <f>+AMB!$U13</f>
        <v>13834</v>
      </c>
      <c r="G13" s="44">
        <f>+AMB!$V13</f>
        <v>19556</v>
      </c>
      <c r="H13" s="44">
        <f>+AMB!$W13</f>
        <v>25807</v>
      </c>
      <c r="I13" s="44">
        <f>+AMB!$X13</f>
        <v>33946</v>
      </c>
      <c r="J13" s="44">
        <f>+AMB!$Y13</f>
        <v>42616</v>
      </c>
      <c r="K13" s="44">
        <f>+AMB!$Z13</f>
        <v>51179</v>
      </c>
      <c r="L13" s="44">
        <f>+AMB!$AA13</f>
        <v>56860</v>
      </c>
      <c r="M13" s="44">
        <f>+AMB!$AB13</f>
        <v>61858</v>
      </c>
      <c r="N13" s="44">
        <f>+AMB!$AC13</f>
        <v>65554</v>
      </c>
      <c r="O13" s="44">
        <f>+AMB!$AD13</f>
        <v>68991</v>
      </c>
      <c r="P13" s="44">
        <f>SUM(D13:O13)</f>
        <v>452557</v>
      </c>
      <c r="Q13" s="54"/>
      <c r="R13" s="54"/>
      <c r="S13" s="44">
        <f>+BWB!$S13</f>
        <v>538</v>
      </c>
      <c r="T13" s="44">
        <f>+BWB!$T13</f>
        <v>1008</v>
      </c>
      <c r="U13" s="44">
        <f>+BWB!$U13</f>
        <v>1580</v>
      </c>
      <c r="V13" s="44">
        <f>+BWB!$V13</f>
        <v>2211</v>
      </c>
      <c r="W13" s="44">
        <f>+BWB!$W13</f>
        <v>3124</v>
      </c>
      <c r="X13" s="44">
        <f>+BWB!$X13</f>
        <v>3945</v>
      </c>
      <c r="Y13" s="44">
        <f>+BWB!$Y13</f>
        <v>4822</v>
      </c>
      <c r="Z13" s="44">
        <f>+BWB!$Z13</f>
        <v>5689</v>
      </c>
      <c r="AA13" s="44">
        <f>+BWB!$AA13</f>
        <v>6483</v>
      </c>
      <c r="AB13" s="44">
        <f>+BWB!$AB13</f>
        <v>7457</v>
      </c>
      <c r="AC13" s="44">
        <f>+BWB!$AC13</f>
        <v>8227</v>
      </c>
      <c r="AD13" s="44">
        <f>+BWB!$AD13</f>
        <v>8703</v>
      </c>
      <c r="AE13" s="44">
        <f>SUM(S13:AD13)</f>
        <v>53787</v>
      </c>
      <c r="AF13" s="54"/>
      <c r="AG13" s="54"/>
      <c r="AH13" s="44">
        <f>+DWT!$S13</f>
        <v>5292</v>
      </c>
      <c r="AI13" s="44">
        <f>+DWT!$T13</f>
        <v>9988</v>
      </c>
      <c r="AJ13" s="44">
        <f>+DWT!$U13</f>
        <v>15104</v>
      </c>
      <c r="AK13" s="44">
        <f>+DWT!$V13</f>
        <v>20090</v>
      </c>
      <c r="AL13" s="44">
        <f>+DWT!$W13</f>
        <v>25174</v>
      </c>
      <c r="AM13" s="44">
        <f>+DWT!$X13</f>
        <v>30146</v>
      </c>
      <c r="AN13" s="44">
        <f>+DWT!$Y13</f>
        <v>35872</v>
      </c>
      <c r="AO13" s="44">
        <f>+DWT!$Z13</f>
        <v>40858</v>
      </c>
      <c r="AP13" s="44">
        <f>+DWT!$AA13</f>
        <v>45652</v>
      </c>
      <c r="AQ13" s="44">
        <f>+DWT!$AB13</f>
        <v>50463</v>
      </c>
      <c r="AR13" s="44">
        <f>+DWT!$AC13</f>
        <v>55157</v>
      </c>
      <c r="AS13" s="44">
        <f>+DWT!$AD13</f>
        <v>59772</v>
      </c>
      <c r="AT13" s="44">
        <f>SUM(AH13:AS13)</f>
        <v>393568</v>
      </c>
      <c r="AU13" s="54"/>
      <c r="AV13" s="54"/>
      <c r="AW13" s="44">
        <f>+OGB!$S13</f>
        <v>34</v>
      </c>
      <c r="AX13" s="44">
        <f>+OGB!$T13</f>
        <v>83</v>
      </c>
      <c r="AY13" s="44">
        <f>+OGB!$U13</f>
        <v>102</v>
      </c>
      <c r="AZ13" s="44">
        <f>+OGB!$V13</f>
        <v>128</v>
      </c>
      <c r="BA13" s="44">
        <f>+OGB!$W13</f>
        <v>220</v>
      </c>
      <c r="BB13" s="44">
        <f>+OGB!$X13</f>
        <v>318</v>
      </c>
      <c r="BC13" s="44">
        <f>+OGB!$Y13</f>
        <v>350</v>
      </c>
      <c r="BD13" s="44">
        <f>+OGB!$Z13</f>
        <v>381</v>
      </c>
      <c r="BE13" s="44">
        <f>+OGB!$AA13</f>
        <v>423</v>
      </c>
      <c r="BF13" s="44">
        <f>+OGB!$AB13</f>
        <v>469</v>
      </c>
      <c r="BG13" s="44">
        <f>+OGB!$AC13</f>
        <v>500</v>
      </c>
      <c r="BH13" s="44">
        <f>+OGB!$AD13</f>
        <v>518</v>
      </c>
      <c r="BI13" s="44">
        <f>SUM(AW13:BH13)</f>
        <v>3526</v>
      </c>
      <c r="BJ13" s="54"/>
      <c r="BK13" s="54"/>
      <c r="BL13" s="44">
        <f>+PB!$S13</f>
        <v>2282</v>
      </c>
      <c r="BM13" s="44">
        <f>+PB!$T13</f>
        <v>4536</v>
      </c>
      <c r="BN13" s="44">
        <f>+PB!$U13</f>
        <v>7052</v>
      </c>
      <c r="BO13" s="44">
        <f>+PB!$V13</f>
        <v>9574</v>
      </c>
      <c r="BP13" s="44">
        <f>+PB!$W13</f>
        <v>12262</v>
      </c>
      <c r="BQ13" s="44">
        <f>+PB!$X13</f>
        <v>14840</v>
      </c>
      <c r="BR13" s="44">
        <f>+PB!$Y13</f>
        <v>17520</v>
      </c>
      <c r="BS13" s="44">
        <f>+PB!$Z13</f>
        <v>20420</v>
      </c>
      <c r="BT13" s="44">
        <f>+PB!$AA13</f>
        <v>23040</v>
      </c>
      <c r="BU13" s="44">
        <f>+PB!$AB13</f>
        <v>25848</v>
      </c>
      <c r="BV13" s="44">
        <f>+PB!$AC13</f>
        <v>28842</v>
      </c>
      <c r="BW13" s="44">
        <f>+PB!$AD13</f>
        <v>31040</v>
      </c>
      <c r="BX13" s="44">
        <f>SUM(BL13:BW13)</f>
        <v>197256</v>
      </c>
      <c r="BY13" s="54"/>
      <c r="BZ13" s="54"/>
      <c r="CA13" s="44">
        <f>+IBA!$S13</f>
        <v>1892</v>
      </c>
      <c r="CB13" s="44">
        <f>+IBA!$T13</f>
        <v>4715</v>
      </c>
      <c r="CC13" s="44">
        <f>+IBA!$U13</f>
        <v>7302</v>
      </c>
      <c r="CD13" s="44">
        <f>+IBA!$V13</f>
        <v>9128</v>
      </c>
      <c r="CE13" s="44">
        <f>+IBA!$W13</f>
        <v>14496</v>
      </c>
      <c r="CF13" s="44">
        <f>+IBA!$X13</f>
        <v>22765</v>
      </c>
      <c r="CG13" s="44">
        <f>+IBA!$Y13</f>
        <v>33076</v>
      </c>
      <c r="CH13" s="44">
        <f>+IBA!$Z13</f>
        <v>43295</v>
      </c>
      <c r="CI13" s="44">
        <f>+IBA!$AA13</f>
        <v>50804</v>
      </c>
      <c r="CJ13" s="44">
        <f>+IBA!$AB13</f>
        <v>54162</v>
      </c>
      <c r="CK13" s="44">
        <f>+IBA!$AC13</f>
        <v>55928</v>
      </c>
      <c r="CL13" s="44">
        <f>+IBA!$AD13</f>
        <v>57210</v>
      </c>
      <c r="CM13" s="44">
        <f>SUM(CA13:CL13)</f>
        <v>354773</v>
      </c>
      <c r="CN13" s="54"/>
      <c r="CO13" s="54"/>
      <c r="CP13" s="44">
        <f>+SIBC!$S13</f>
        <v>0</v>
      </c>
      <c r="CQ13" s="44">
        <f>+SIBC!$T13</f>
        <v>0</v>
      </c>
      <c r="CR13" s="44">
        <f>+SIBC!$U13</f>
        <v>0</v>
      </c>
      <c r="CS13" s="44">
        <f>+SIBC!$V13</f>
        <v>0</v>
      </c>
      <c r="CT13" s="44">
        <f>+SIBC!$W13</f>
        <v>0</v>
      </c>
      <c r="CU13" s="44">
        <f>+SIBC!$X13</f>
        <v>0</v>
      </c>
      <c r="CV13" s="44">
        <f>+SIBC!$Y13</f>
        <v>0</v>
      </c>
      <c r="CW13" s="44">
        <f>+SIBC!$Z13</f>
        <v>0</v>
      </c>
      <c r="CX13" s="44">
        <f>+SIBC!$AA13</f>
        <v>0</v>
      </c>
      <c r="CY13" s="44">
        <f>+SIBC!$AB13</f>
        <v>0</v>
      </c>
      <c r="CZ13" s="44">
        <f>+SIBC!$AC13</f>
        <v>0</v>
      </c>
      <c r="DA13" s="44">
        <f>+SIBC!$AD13</f>
        <v>0</v>
      </c>
      <c r="DB13" s="44">
        <f>SUM(CP13:DA13)</f>
        <v>0</v>
      </c>
      <c r="DC13" s="54"/>
      <c r="DD13" s="54"/>
      <c r="DE13" s="44">
        <f>+TIBA!$S13</f>
        <v>0</v>
      </c>
      <c r="DF13" s="44">
        <f>+TIBA!$T13</f>
        <v>0</v>
      </c>
      <c r="DG13" s="44">
        <f>+TIBA!$U13</f>
        <v>0</v>
      </c>
      <c r="DH13" s="44">
        <f>+TIBA!$V13</f>
        <v>0</v>
      </c>
      <c r="DI13" s="44">
        <f>+TIBA!$W13</f>
        <v>0</v>
      </c>
      <c r="DJ13" s="44">
        <f>+TIBA!$X13</f>
        <v>0</v>
      </c>
      <c r="DK13" s="44">
        <f>+TIBA!$Y13</f>
        <v>0</v>
      </c>
      <c r="DL13" s="44">
        <f>+TIBA!$Z13</f>
        <v>0</v>
      </c>
      <c r="DM13" s="44">
        <f>+TIBA!$AA13</f>
        <v>0</v>
      </c>
      <c r="DN13" s="44">
        <f>+TIBA!$AB13</f>
        <v>0</v>
      </c>
      <c r="DO13" s="44">
        <f>+TIBA!$AC13</f>
        <v>0</v>
      </c>
      <c r="DP13" s="44">
        <f>+TIBA!$AD13</f>
        <v>0</v>
      </c>
      <c r="DQ13" s="44">
        <f>SUM(DE13:DP13)</f>
        <v>0</v>
      </c>
      <c r="DR13" s="54"/>
      <c r="DS13" s="54"/>
      <c r="DT13" s="44">
        <f>+LQB!$S13</f>
        <v>366</v>
      </c>
      <c r="DU13" s="44">
        <f>+LQB!$T13</f>
        <v>772</v>
      </c>
      <c r="DV13" s="44">
        <f>+LQB!$U13</f>
        <v>1432</v>
      </c>
      <c r="DW13" s="44">
        <f>+LQB!$V13</f>
        <v>2728</v>
      </c>
      <c r="DX13" s="44">
        <f>+LQB!$W13</f>
        <v>4030</v>
      </c>
      <c r="DY13" s="44">
        <f>+LQB!$X13</f>
        <v>5076</v>
      </c>
      <c r="DZ13" s="44">
        <f>+LQB!$Y13</f>
        <v>6424</v>
      </c>
      <c r="EA13" s="44">
        <f>+LQB!$Z13</f>
        <v>7492</v>
      </c>
      <c r="EB13" s="44">
        <f>+LQB!$AA13</f>
        <v>8482</v>
      </c>
      <c r="EC13" s="44">
        <f>+LQB!$AB13</f>
        <v>9794</v>
      </c>
      <c r="ED13" s="44">
        <f>+LQB!$AC13</f>
        <v>10942</v>
      </c>
      <c r="EE13" s="44">
        <f>+LQB!$AD13</f>
        <v>11718</v>
      </c>
      <c r="EF13" s="44">
        <f>SUM(DT13:EE13)</f>
        <v>69256</v>
      </c>
      <c r="EG13" s="54"/>
      <c r="EH13" s="54"/>
      <c r="EI13" s="44">
        <f>+RBW!$S13</f>
        <v>964</v>
      </c>
      <c r="EJ13" s="44">
        <f>+RBW!$T13</f>
        <v>1940</v>
      </c>
      <c r="EK13" s="44">
        <f>+RBW!$U13</f>
        <v>3390</v>
      </c>
      <c r="EL13" s="44">
        <f>+RBW!$V13</f>
        <v>5602</v>
      </c>
      <c r="EM13" s="44">
        <f>+RBW!$W13</f>
        <v>9668</v>
      </c>
      <c r="EN13" s="44">
        <f>+RBW!$X13</f>
        <v>14416</v>
      </c>
      <c r="EO13" s="44">
        <f>+RBW!$Y13</f>
        <v>19618</v>
      </c>
      <c r="EP13" s="44">
        <f>+RBW!$Z13</f>
        <v>24904</v>
      </c>
      <c r="EQ13" s="44">
        <f>+RBW!$AA13</f>
        <v>29594</v>
      </c>
      <c r="ER13" s="44">
        <f>+RBW!$AB13</f>
        <v>33830</v>
      </c>
      <c r="ES13" s="44">
        <f>+RBW!$AC13</f>
        <v>36082</v>
      </c>
      <c r="ET13" s="44">
        <f>+RBW!$AD13</f>
        <v>37634</v>
      </c>
      <c r="EU13" s="44">
        <f>SUM(EI13:ET13)</f>
        <v>217642</v>
      </c>
      <c r="EV13" s="54"/>
      <c r="EW13" s="54"/>
      <c r="EX13" s="44">
        <f>+WPB!$S13</f>
        <v>0</v>
      </c>
      <c r="EY13" s="44">
        <f>+WPB!$T13</f>
        <v>0</v>
      </c>
      <c r="EZ13" s="44">
        <f>+WPB!$U13</f>
        <v>0</v>
      </c>
      <c r="FA13" s="44">
        <f>+WPB!$V13</f>
        <v>0</v>
      </c>
      <c r="FB13" s="44">
        <f>+WPB!$W13</f>
        <v>0</v>
      </c>
      <c r="FC13" s="44">
        <f>+WPB!$X13</f>
        <v>0</v>
      </c>
      <c r="FD13" s="44">
        <f>+WPB!$Y13</f>
        <v>0</v>
      </c>
      <c r="FE13" s="44">
        <f>+WPB!$Z13</f>
        <v>0</v>
      </c>
      <c r="FF13" s="44">
        <f>+WPB!$AA13</f>
        <v>0</v>
      </c>
      <c r="FG13" s="44">
        <f>+WPB!$AB13</f>
        <v>0</v>
      </c>
      <c r="FH13" s="44">
        <f>+WPB!$AC13</f>
        <v>0</v>
      </c>
      <c r="FI13" s="44">
        <f>+WPB!$AD13</f>
        <v>0</v>
      </c>
      <c r="FJ13" s="44">
        <f>SUM(EX13:FI13)</f>
        <v>0</v>
      </c>
      <c r="FK13" s="54"/>
      <c r="FL13" s="54"/>
    </row>
    <row r="14" spans="1:168" s="43" customFormat="1" ht="15.1" customHeight="1">
      <c r="A14" s="59">
        <v>2006</v>
      </c>
      <c r="B14" s="57" t="s">
        <v>9</v>
      </c>
      <c r="D14" s="44">
        <f t="shared" ref="D14:P14" si="0">SUM(D11:D13)</f>
        <v>788142</v>
      </c>
      <c r="E14" s="44">
        <f t="shared" si="0"/>
        <v>1530828</v>
      </c>
      <c r="F14" s="44">
        <f t="shared" si="0"/>
        <v>2397785</v>
      </c>
      <c r="G14" s="44">
        <f t="shared" si="0"/>
        <v>3201929</v>
      </c>
      <c r="H14" s="44">
        <f t="shared" si="0"/>
        <v>4053245</v>
      </c>
      <c r="I14" s="44">
        <f t="shared" si="0"/>
        <v>4880859</v>
      </c>
      <c r="J14" s="44">
        <f t="shared" si="0"/>
        <v>5662219</v>
      </c>
      <c r="K14" s="44">
        <f t="shared" si="0"/>
        <v>6528176</v>
      </c>
      <c r="L14" s="44">
        <f t="shared" si="0"/>
        <v>7328537</v>
      </c>
      <c r="M14" s="44">
        <f t="shared" si="0"/>
        <v>8137384</v>
      </c>
      <c r="N14" s="44">
        <f t="shared" si="0"/>
        <v>8943211</v>
      </c>
      <c r="O14" s="44">
        <f t="shared" si="0"/>
        <v>9680232</v>
      </c>
      <c r="P14" s="44">
        <f t="shared" si="0"/>
        <v>63132547</v>
      </c>
      <c r="Q14" s="54"/>
      <c r="R14" s="54"/>
      <c r="S14" s="44">
        <f t="shared" ref="S14:AE14" si="1">SUM(S11:S13)</f>
        <v>396729</v>
      </c>
      <c r="T14" s="44">
        <f t="shared" si="1"/>
        <v>756517</v>
      </c>
      <c r="U14" s="44">
        <f t="shared" si="1"/>
        <v>1194260</v>
      </c>
      <c r="V14" s="44">
        <f t="shared" si="1"/>
        <v>1622298</v>
      </c>
      <c r="W14" s="44">
        <f t="shared" si="1"/>
        <v>2096624</v>
      </c>
      <c r="X14" s="44">
        <f t="shared" si="1"/>
        <v>2585856</v>
      </c>
      <c r="Y14" s="44">
        <f t="shared" si="1"/>
        <v>3102518</v>
      </c>
      <c r="Z14" s="44">
        <f t="shared" si="1"/>
        <v>3627993</v>
      </c>
      <c r="AA14" s="44">
        <f t="shared" si="1"/>
        <v>4075832</v>
      </c>
      <c r="AB14" s="44">
        <f t="shared" si="1"/>
        <v>4513780</v>
      </c>
      <c r="AC14" s="44">
        <f t="shared" si="1"/>
        <v>4935726</v>
      </c>
      <c r="AD14" s="44">
        <f t="shared" si="1"/>
        <v>5331751</v>
      </c>
      <c r="AE14" s="44">
        <f t="shared" si="1"/>
        <v>34239884</v>
      </c>
      <c r="AF14" s="54"/>
      <c r="AG14" s="54"/>
      <c r="AH14" s="44">
        <f t="shared" ref="AH14:AT14" si="2">SUM(AH11:AH13)</f>
        <v>485424</v>
      </c>
      <c r="AI14" s="44">
        <f t="shared" si="2"/>
        <v>918013</v>
      </c>
      <c r="AJ14" s="44">
        <f t="shared" si="2"/>
        <v>1427276</v>
      </c>
      <c r="AK14" s="44">
        <f t="shared" si="2"/>
        <v>1912750</v>
      </c>
      <c r="AL14" s="44">
        <f t="shared" si="2"/>
        <v>2408228</v>
      </c>
      <c r="AM14" s="44">
        <f t="shared" si="2"/>
        <v>2879959</v>
      </c>
      <c r="AN14" s="44">
        <f t="shared" si="2"/>
        <v>3332074</v>
      </c>
      <c r="AO14" s="44">
        <f t="shared" si="2"/>
        <v>3768848</v>
      </c>
      <c r="AP14" s="44">
        <f t="shared" si="2"/>
        <v>4190340</v>
      </c>
      <c r="AQ14" s="44">
        <f t="shared" si="2"/>
        <v>4615533</v>
      </c>
      <c r="AR14" s="44">
        <f t="shared" si="2"/>
        <v>5034071</v>
      </c>
      <c r="AS14" s="44">
        <f t="shared" si="2"/>
        <v>5457164</v>
      </c>
      <c r="AT14" s="44">
        <f t="shared" si="2"/>
        <v>36429680</v>
      </c>
      <c r="AU14" s="54"/>
      <c r="AV14" s="54"/>
      <c r="AW14" s="44">
        <f t="shared" ref="AW14:BI14" si="3">SUM(AW11:AW13)</f>
        <v>32917</v>
      </c>
      <c r="AX14" s="44">
        <f t="shared" si="3"/>
        <v>64934</v>
      </c>
      <c r="AY14" s="44">
        <f t="shared" si="3"/>
        <v>102964</v>
      </c>
      <c r="AZ14" s="44">
        <f t="shared" si="3"/>
        <v>141755</v>
      </c>
      <c r="BA14" s="44">
        <f t="shared" si="3"/>
        <v>185800</v>
      </c>
      <c r="BB14" s="44">
        <f t="shared" si="3"/>
        <v>231985</v>
      </c>
      <c r="BC14" s="44">
        <f t="shared" si="3"/>
        <v>285777</v>
      </c>
      <c r="BD14" s="44">
        <f t="shared" si="3"/>
        <v>340007</v>
      </c>
      <c r="BE14" s="44">
        <f t="shared" si="3"/>
        <v>385481</v>
      </c>
      <c r="BF14" s="44">
        <f t="shared" si="3"/>
        <v>428871</v>
      </c>
      <c r="BG14" s="44">
        <f t="shared" si="3"/>
        <v>473407</v>
      </c>
      <c r="BH14" s="44">
        <f t="shared" si="3"/>
        <v>510804</v>
      </c>
      <c r="BI14" s="44">
        <f t="shared" si="3"/>
        <v>3184702</v>
      </c>
      <c r="BJ14" s="54"/>
      <c r="BK14" s="54"/>
      <c r="BL14" s="44">
        <f t="shared" ref="BL14:BX14" si="4">SUM(BL11:BL13)</f>
        <v>478382</v>
      </c>
      <c r="BM14" s="44">
        <f t="shared" si="4"/>
        <v>928752</v>
      </c>
      <c r="BN14" s="44">
        <f t="shared" si="4"/>
        <v>1487615</v>
      </c>
      <c r="BO14" s="44">
        <f t="shared" si="4"/>
        <v>2028779</v>
      </c>
      <c r="BP14" s="44">
        <f t="shared" si="4"/>
        <v>2624008</v>
      </c>
      <c r="BQ14" s="44">
        <f t="shared" si="4"/>
        <v>3246155</v>
      </c>
      <c r="BR14" s="44">
        <f t="shared" si="4"/>
        <v>4012020</v>
      </c>
      <c r="BS14" s="44">
        <f t="shared" si="4"/>
        <v>4783290</v>
      </c>
      <c r="BT14" s="44">
        <f t="shared" si="4"/>
        <v>5364675</v>
      </c>
      <c r="BU14" s="44">
        <f t="shared" si="4"/>
        <v>5888177</v>
      </c>
      <c r="BV14" s="44">
        <f t="shared" si="4"/>
        <v>6392420</v>
      </c>
      <c r="BW14" s="44">
        <f t="shared" si="4"/>
        <v>6876109</v>
      </c>
      <c r="BX14" s="44">
        <f t="shared" si="4"/>
        <v>44110382</v>
      </c>
      <c r="BY14" s="54"/>
      <c r="BZ14" s="54"/>
      <c r="CA14" s="44">
        <f t="shared" ref="CA14:CM14" si="5">SUM(CA11:CA13)</f>
        <v>135467</v>
      </c>
      <c r="CB14" s="44">
        <f t="shared" si="5"/>
        <v>260713</v>
      </c>
      <c r="CC14" s="44">
        <f t="shared" si="5"/>
        <v>410296</v>
      </c>
      <c r="CD14" s="44">
        <f t="shared" si="5"/>
        <v>563166</v>
      </c>
      <c r="CE14" s="44">
        <f t="shared" si="5"/>
        <v>724741</v>
      </c>
      <c r="CF14" s="44">
        <f t="shared" si="5"/>
        <v>893429</v>
      </c>
      <c r="CG14" s="44">
        <f t="shared" si="5"/>
        <v>1096254</v>
      </c>
      <c r="CH14" s="44">
        <f t="shared" si="5"/>
        <v>1293290</v>
      </c>
      <c r="CI14" s="44">
        <f t="shared" si="5"/>
        <v>1466053</v>
      </c>
      <c r="CJ14" s="44">
        <f t="shared" si="5"/>
        <v>1624547</v>
      </c>
      <c r="CK14" s="44">
        <f t="shared" si="5"/>
        <v>1766205</v>
      </c>
      <c r="CL14" s="44">
        <f t="shared" si="5"/>
        <v>1911339</v>
      </c>
      <c r="CM14" s="44">
        <f t="shared" si="5"/>
        <v>12145500</v>
      </c>
      <c r="CN14" s="54"/>
      <c r="CO14" s="54"/>
      <c r="CP14" s="44">
        <f t="shared" ref="CP14:DB14" si="6">SUM(CP11:CP13)</f>
        <v>189980</v>
      </c>
      <c r="CQ14" s="44">
        <f t="shared" si="6"/>
        <v>368544</v>
      </c>
      <c r="CR14" s="44">
        <f t="shared" si="6"/>
        <v>581603</v>
      </c>
      <c r="CS14" s="44">
        <f t="shared" si="6"/>
        <v>786877</v>
      </c>
      <c r="CT14" s="44">
        <f t="shared" si="6"/>
        <v>1011301</v>
      </c>
      <c r="CU14" s="44">
        <f t="shared" si="6"/>
        <v>1238373</v>
      </c>
      <c r="CV14" s="44">
        <f t="shared" si="6"/>
        <v>1467781</v>
      </c>
      <c r="CW14" s="44">
        <f t="shared" si="6"/>
        <v>1697596</v>
      </c>
      <c r="CX14" s="44">
        <f t="shared" si="6"/>
        <v>1915278</v>
      </c>
      <c r="CY14" s="44">
        <f t="shared" si="6"/>
        <v>2132818</v>
      </c>
      <c r="CZ14" s="44">
        <f t="shared" si="6"/>
        <v>2338797</v>
      </c>
      <c r="DA14" s="44">
        <f t="shared" si="6"/>
        <v>2543604</v>
      </c>
      <c r="DB14" s="44">
        <f t="shared" si="6"/>
        <v>16272552</v>
      </c>
      <c r="DC14" s="54"/>
      <c r="DD14" s="54"/>
      <c r="DE14" s="44">
        <f t="shared" ref="DE14:DQ14" si="7">SUM(DE11:DE13)</f>
        <v>116235</v>
      </c>
      <c r="DF14" s="44">
        <f t="shared" si="7"/>
        <v>225266</v>
      </c>
      <c r="DG14" s="44">
        <f t="shared" si="7"/>
        <v>368755</v>
      </c>
      <c r="DH14" s="44">
        <f t="shared" si="7"/>
        <v>521934</v>
      </c>
      <c r="DI14" s="44">
        <f t="shared" si="7"/>
        <v>700422</v>
      </c>
      <c r="DJ14" s="44">
        <f t="shared" si="7"/>
        <v>899498</v>
      </c>
      <c r="DK14" s="44">
        <f t="shared" si="7"/>
        <v>1167721</v>
      </c>
      <c r="DL14" s="44">
        <f t="shared" si="7"/>
        <v>1435447</v>
      </c>
      <c r="DM14" s="44">
        <f t="shared" si="7"/>
        <v>1626228</v>
      </c>
      <c r="DN14" s="44">
        <f t="shared" si="7"/>
        <v>1790459</v>
      </c>
      <c r="DO14" s="44">
        <f t="shared" si="7"/>
        <v>1929645</v>
      </c>
      <c r="DP14" s="44">
        <f t="shared" si="7"/>
        <v>2053828</v>
      </c>
      <c r="DQ14" s="44">
        <f t="shared" si="7"/>
        <v>12835438</v>
      </c>
      <c r="DR14" s="54"/>
      <c r="DS14" s="54"/>
      <c r="DT14" s="44">
        <f t="shared" ref="DT14:EF14" si="8">SUM(DT11:DT13)</f>
        <v>268017</v>
      </c>
      <c r="DU14" s="44">
        <f t="shared" si="8"/>
        <v>516845</v>
      </c>
      <c r="DV14" s="44">
        <f t="shared" si="8"/>
        <v>836083</v>
      </c>
      <c r="DW14" s="44">
        <f t="shared" si="8"/>
        <v>1174802</v>
      </c>
      <c r="DX14" s="44">
        <f t="shared" si="8"/>
        <v>1545565</v>
      </c>
      <c r="DY14" s="44">
        <f t="shared" si="8"/>
        <v>1915790</v>
      </c>
      <c r="DZ14" s="44">
        <f t="shared" si="8"/>
        <v>2344728</v>
      </c>
      <c r="EA14" s="44">
        <f t="shared" si="8"/>
        <v>2785464</v>
      </c>
      <c r="EB14" s="44">
        <f t="shared" si="8"/>
        <v>3130266</v>
      </c>
      <c r="EC14" s="44">
        <f t="shared" si="8"/>
        <v>3452988</v>
      </c>
      <c r="ED14" s="44">
        <f t="shared" si="8"/>
        <v>3769507</v>
      </c>
      <c r="EE14" s="44">
        <f t="shared" si="8"/>
        <v>4077306</v>
      </c>
      <c r="EF14" s="44">
        <f t="shared" si="8"/>
        <v>25817361</v>
      </c>
      <c r="EG14" s="54"/>
      <c r="EH14" s="54"/>
      <c r="EI14" s="44">
        <f t="shared" ref="EI14:EU14" si="9">SUM(EI11:EI13)</f>
        <v>209226</v>
      </c>
      <c r="EJ14" s="44">
        <f t="shared" si="9"/>
        <v>399967</v>
      </c>
      <c r="EK14" s="44">
        <f t="shared" si="9"/>
        <v>638384</v>
      </c>
      <c r="EL14" s="44">
        <f t="shared" si="9"/>
        <v>901560</v>
      </c>
      <c r="EM14" s="44">
        <f t="shared" si="9"/>
        <v>1187965</v>
      </c>
      <c r="EN14" s="44">
        <f t="shared" si="9"/>
        <v>1497599</v>
      </c>
      <c r="EO14" s="44">
        <f t="shared" si="9"/>
        <v>1901957</v>
      </c>
      <c r="EP14" s="44">
        <f t="shared" si="9"/>
        <v>2305377</v>
      </c>
      <c r="EQ14" s="44">
        <f t="shared" si="9"/>
        <v>2602451</v>
      </c>
      <c r="ER14" s="44">
        <f t="shared" si="9"/>
        <v>2872641</v>
      </c>
      <c r="ES14" s="44">
        <f t="shared" si="9"/>
        <v>3116952</v>
      </c>
      <c r="ET14" s="44">
        <f t="shared" si="9"/>
        <v>3352034</v>
      </c>
      <c r="EU14" s="44">
        <f t="shared" si="9"/>
        <v>20986113</v>
      </c>
      <c r="EV14" s="54"/>
      <c r="EW14" s="54"/>
      <c r="EX14" s="44">
        <f t="shared" ref="EX14:FJ14" si="10">SUM(EX11:EX13)</f>
        <v>13128</v>
      </c>
      <c r="EY14" s="44">
        <f t="shared" si="10"/>
        <v>25165</v>
      </c>
      <c r="EZ14" s="44">
        <f t="shared" si="10"/>
        <v>39334</v>
      </c>
      <c r="FA14" s="44">
        <f t="shared" si="10"/>
        <v>53766</v>
      </c>
      <c r="FB14" s="44">
        <f t="shared" si="10"/>
        <v>69866</v>
      </c>
      <c r="FC14" s="44">
        <f t="shared" si="10"/>
        <v>86421</v>
      </c>
      <c r="FD14" s="44">
        <f t="shared" si="10"/>
        <v>106194</v>
      </c>
      <c r="FE14" s="44">
        <f t="shared" si="10"/>
        <v>127580</v>
      </c>
      <c r="FF14" s="44">
        <f t="shared" si="10"/>
        <v>145142</v>
      </c>
      <c r="FG14" s="44">
        <f t="shared" si="10"/>
        <v>162894</v>
      </c>
      <c r="FH14" s="44">
        <f t="shared" si="10"/>
        <v>180151</v>
      </c>
      <c r="FI14" s="44">
        <f t="shared" si="10"/>
        <v>197238</v>
      </c>
      <c r="FJ14" s="44">
        <f t="shared" si="10"/>
        <v>1206879</v>
      </c>
      <c r="FK14" s="54"/>
      <c r="FL14" s="54"/>
    </row>
    <row r="15" spans="1:168" s="55" customFormat="1" ht="15.1" customHeight="1">
      <c r="A15" s="39"/>
      <c r="B15" s="40"/>
      <c r="C15" s="41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1"/>
      <c r="R15" s="41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1"/>
      <c r="AG15" s="41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1"/>
      <c r="AV15" s="41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1"/>
      <c r="BK15" s="41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1"/>
      <c r="BZ15" s="41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1"/>
      <c r="CO15" s="41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1"/>
      <c r="DD15" s="41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1"/>
      <c r="DS15" s="41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1"/>
      <c r="EH15" s="41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1"/>
      <c r="EW15" s="41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1"/>
      <c r="FL15" s="41"/>
    </row>
    <row r="16" spans="1:168" s="43" customFormat="1" ht="15.1" customHeight="1">
      <c r="A16" s="51">
        <v>2007</v>
      </c>
      <c r="B16" s="56" t="s">
        <v>6</v>
      </c>
      <c r="D16" s="44">
        <f>+AMB!$S16</f>
        <v>502473</v>
      </c>
      <c r="E16" s="44">
        <f>+AMB!$T16</f>
        <v>903839</v>
      </c>
      <c r="F16" s="44">
        <f>+AMB!$U16</f>
        <v>1401177</v>
      </c>
      <c r="G16" s="44">
        <f>+AMB!$V16</f>
        <v>1874191</v>
      </c>
      <c r="H16" s="44">
        <f>+AMB!$W16</f>
        <v>2363148</v>
      </c>
      <c r="I16" s="44">
        <f>+AMB!$X16</f>
        <v>2847730</v>
      </c>
      <c r="J16" s="44">
        <f>+AMB!$Y16</f>
        <v>3367463</v>
      </c>
      <c r="K16" s="44">
        <f>+AMB!$Z16</f>
        <v>3904358</v>
      </c>
      <c r="L16" s="44">
        <f>+AMB!$AA16</f>
        <v>4363922</v>
      </c>
      <c r="M16" s="44">
        <f>+AMB!$AB16</f>
        <v>4823581</v>
      </c>
      <c r="N16" s="44">
        <f>+AMB!$AC16</f>
        <v>5251483</v>
      </c>
      <c r="O16" s="44">
        <f>+AMB!$AD16</f>
        <v>5649619</v>
      </c>
      <c r="P16" s="44">
        <f>SUM(D16:O16)</f>
        <v>37252984</v>
      </c>
      <c r="Q16" s="53"/>
      <c r="R16" s="53"/>
      <c r="S16" s="44">
        <f>+BWB!$S16</f>
        <v>230203</v>
      </c>
      <c r="T16" s="44">
        <f>+BWB!$T16</f>
        <v>434166</v>
      </c>
      <c r="U16" s="44">
        <f>+BWB!$U16</f>
        <v>700391</v>
      </c>
      <c r="V16" s="44">
        <f>+BWB!$V16</f>
        <v>967883</v>
      </c>
      <c r="W16" s="44">
        <f>+BWB!$W16</f>
        <v>1265058</v>
      </c>
      <c r="X16" s="44">
        <f>+BWB!$X16</f>
        <v>1576404</v>
      </c>
      <c r="Y16" s="44">
        <f>+BWB!$Y16</f>
        <v>1937534</v>
      </c>
      <c r="Z16" s="44">
        <f>+BWB!$Z16</f>
        <v>2300445</v>
      </c>
      <c r="AA16" s="44">
        <f>+BWB!$AA16</f>
        <v>2589738</v>
      </c>
      <c r="AB16" s="44">
        <f>+BWB!$AB16</f>
        <v>2884293</v>
      </c>
      <c r="AC16" s="44">
        <f>+BWB!$AC16</f>
        <v>3168266</v>
      </c>
      <c r="AD16" s="44">
        <f>+BWB!$AD16</f>
        <v>3424048</v>
      </c>
      <c r="AE16" s="44">
        <f>SUM(S16:AD16)</f>
        <v>21478429</v>
      </c>
      <c r="AF16" s="53"/>
      <c r="AG16" s="53"/>
      <c r="AH16" s="44">
        <f>+DWT!$S16</f>
        <v>392208</v>
      </c>
      <c r="AI16" s="44">
        <f>+DWT!$T16</f>
        <v>739879</v>
      </c>
      <c r="AJ16" s="44">
        <f>+DWT!$U16</f>
        <v>1146254</v>
      </c>
      <c r="AK16" s="44">
        <f>+DWT!$V16</f>
        <v>1542304</v>
      </c>
      <c r="AL16" s="44">
        <f>+DWT!$W16</f>
        <v>1953157</v>
      </c>
      <c r="AM16" s="44">
        <f>+DWT!$X16</f>
        <v>2359267</v>
      </c>
      <c r="AN16" s="44">
        <f>+DWT!$Y16</f>
        <v>2766099</v>
      </c>
      <c r="AO16" s="44">
        <f>+DWT!$Z16</f>
        <v>3189404</v>
      </c>
      <c r="AP16" s="44">
        <f>+DWT!$AA16</f>
        <v>3582258</v>
      </c>
      <c r="AQ16" s="44">
        <f>+DWT!$AB16</f>
        <v>3991459</v>
      </c>
      <c r="AR16" s="44">
        <f>+DWT!$AC16</f>
        <v>4368292</v>
      </c>
      <c r="AS16" s="44">
        <f>+DWT!$AD16</f>
        <v>4732981</v>
      </c>
      <c r="AT16" s="44">
        <f>SUM(AH16:AS16)</f>
        <v>30763562</v>
      </c>
      <c r="AU16" s="53"/>
      <c r="AV16" s="53"/>
      <c r="AW16" s="44">
        <f>+OGB!$S16</f>
        <v>24465</v>
      </c>
      <c r="AX16" s="44">
        <f>+OGB!$T16</f>
        <v>48532</v>
      </c>
      <c r="AY16" s="44">
        <f>+OGB!$U16</f>
        <v>77217</v>
      </c>
      <c r="AZ16" s="44">
        <f>+OGB!$V16</f>
        <v>107876</v>
      </c>
      <c r="BA16" s="44">
        <f>+OGB!$W16</f>
        <v>143728</v>
      </c>
      <c r="BB16" s="44">
        <f>+OGB!$X16</f>
        <v>184701</v>
      </c>
      <c r="BC16" s="44">
        <f>+OGB!$Y16</f>
        <v>234571</v>
      </c>
      <c r="BD16" s="44">
        <f>+OGB!$Z16</f>
        <v>286571</v>
      </c>
      <c r="BE16" s="44">
        <f>+OGB!$AA16</f>
        <v>332322</v>
      </c>
      <c r="BF16" s="44">
        <f>+OGB!$AB16</f>
        <v>379020</v>
      </c>
      <c r="BG16" s="44">
        <f>+OGB!$AC16</f>
        <v>428639</v>
      </c>
      <c r="BH16" s="44">
        <f>+OGB!$AD16</f>
        <v>464793</v>
      </c>
      <c r="BI16" s="44">
        <f>SUM(AW16:BH16)</f>
        <v>2712435</v>
      </c>
      <c r="BJ16" s="53"/>
      <c r="BK16" s="53"/>
      <c r="BL16" s="44">
        <f>+PB!$S16</f>
        <v>331372</v>
      </c>
      <c r="BM16" s="44">
        <f>+PB!$T16</f>
        <v>626774</v>
      </c>
      <c r="BN16" s="44">
        <f>+PB!$U16</f>
        <v>1022413</v>
      </c>
      <c r="BO16" s="44">
        <f>+PB!$V16</f>
        <v>1397556</v>
      </c>
      <c r="BP16" s="44">
        <f>+PB!$W16</f>
        <v>1828289</v>
      </c>
      <c r="BQ16" s="44">
        <f>+PB!$X16</f>
        <v>2323535</v>
      </c>
      <c r="BR16" s="44">
        <f>+PB!$Y16</f>
        <v>2934729</v>
      </c>
      <c r="BS16" s="44">
        <f>+PB!$Z16</f>
        <v>3572647</v>
      </c>
      <c r="BT16" s="44">
        <f>+PB!$AA16</f>
        <v>4042627</v>
      </c>
      <c r="BU16" s="44">
        <f>+PB!$AB16</f>
        <v>4502452</v>
      </c>
      <c r="BV16" s="44">
        <f>+PB!$AC16</f>
        <v>4924630</v>
      </c>
      <c r="BW16" s="44">
        <f>+PB!$AD16</f>
        <v>5293772</v>
      </c>
      <c r="BX16" s="44">
        <f>SUM(BL16:BW16)</f>
        <v>32800796</v>
      </c>
      <c r="BY16" s="53"/>
      <c r="BZ16" s="53"/>
      <c r="CA16" s="44">
        <f>+IBA!$S16</f>
        <v>118036</v>
      </c>
      <c r="CB16" s="44">
        <f>+IBA!$T16</f>
        <v>229052</v>
      </c>
      <c r="CC16" s="44">
        <f>+IBA!$U16</f>
        <v>368625</v>
      </c>
      <c r="CD16" s="44">
        <f>+IBA!$V16</f>
        <v>500425</v>
      </c>
      <c r="CE16" s="44">
        <f>+IBA!$W16</f>
        <v>645869</v>
      </c>
      <c r="CF16" s="44">
        <f>+IBA!$X16</f>
        <v>801720</v>
      </c>
      <c r="CG16" s="44">
        <f>+IBA!$Y16</f>
        <v>980040</v>
      </c>
      <c r="CH16" s="44">
        <f>+IBA!$Z16</f>
        <v>1157115</v>
      </c>
      <c r="CI16" s="44">
        <f>+IBA!$AA16</f>
        <v>1314438</v>
      </c>
      <c r="CJ16" s="44">
        <f>+IBA!$AB16</f>
        <v>1468758</v>
      </c>
      <c r="CK16" s="44">
        <f>+IBA!$AC16</f>
        <v>1610412</v>
      </c>
      <c r="CL16" s="44">
        <f>+IBA!$AD16</f>
        <v>1752030</v>
      </c>
      <c r="CM16" s="44">
        <f>SUM(CA16:CL16)</f>
        <v>10946520</v>
      </c>
      <c r="CN16" s="53"/>
      <c r="CO16" s="53"/>
      <c r="CP16" s="44">
        <f>+SIBC!$S16</f>
        <v>189886</v>
      </c>
      <c r="CQ16" s="44">
        <f>+SIBC!$T16</f>
        <v>358782</v>
      </c>
      <c r="CR16" s="44">
        <f>+SIBC!$U16</f>
        <v>555582</v>
      </c>
      <c r="CS16" s="44">
        <f>+SIBC!$V16</f>
        <v>750129</v>
      </c>
      <c r="CT16" s="44">
        <f>+SIBC!$W16</f>
        <v>967468</v>
      </c>
      <c r="CU16" s="44">
        <f>+SIBC!$X16</f>
        <v>1187024</v>
      </c>
      <c r="CV16" s="44">
        <f>+SIBC!$Y16</f>
        <v>1419722</v>
      </c>
      <c r="CW16" s="44">
        <f>+SIBC!$Z16</f>
        <v>1651717</v>
      </c>
      <c r="CX16" s="44">
        <f>+SIBC!$AA16</f>
        <v>1867392</v>
      </c>
      <c r="CY16" s="44">
        <f>+SIBC!$AB16</f>
        <v>2090047</v>
      </c>
      <c r="CZ16" s="44">
        <f>+SIBC!$AC16</f>
        <v>2291858</v>
      </c>
      <c r="DA16" s="44">
        <f>+SIBC!$AD16</f>
        <v>2476513</v>
      </c>
      <c r="DB16" s="44">
        <f>SUM(CP16:DA16)</f>
        <v>15806120</v>
      </c>
      <c r="DC16" s="53"/>
      <c r="DD16" s="53"/>
      <c r="DE16" s="44">
        <f>+TIBA!$S16</f>
        <v>79667</v>
      </c>
      <c r="DF16" s="44">
        <f>+TIBA!$T16</f>
        <v>149113</v>
      </c>
      <c r="DG16" s="44">
        <f>+TIBA!$U16</f>
        <v>252249</v>
      </c>
      <c r="DH16" s="44">
        <f>+TIBA!$V16</f>
        <v>366057</v>
      </c>
      <c r="DI16" s="44">
        <f>+TIBA!$W16</f>
        <v>510477</v>
      </c>
      <c r="DJ16" s="44">
        <f>+TIBA!$X16</f>
        <v>679717</v>
      </c>
      <c r="DK16" s="44">
        <f>+TIBA!$Y16</f>
        <v>916462</v>
      </c>
      <c r="DL16" s="44">
        <f>+TIBA!$Z16</f>
        <v>1166883</v>
      </c>
      <c r="DM16" s="44">
        <f>+TIBA!$AA16</f>
        <v>1330177</v>
      </c>
      <c r="DN16" s="44">
        <f>+TIBA!$AB16</f>
        <v>1477046</v>
      </c>
      <c r="DO16" s="44">
        <f>+TIBA!$AC16</f>
        <v>1607421</v>
      </c>
      <c r="DP16" s="44">
        <f>+TIBA!$AD16</f>
        <v>1708234</v>
      </c>
      <c r="DQ16" s="44">
        <f>SUM(DE16:DP16)</f>
        <v>10243503</v>
      </c>
      <c r="DR16" s="53"/>
      <c r="DS16" s="53"/>
      <c r="DT16" s="44">
        <f>+LQB!$S16</f>
        <v>185181</v>
      </c>
      <c r="DU16" s="44">
        <f>+LQB!$T16</f>
        <v>343022</v>
      </c>
      <c r="DV16" s="44">
        <f>+LQB!$U16</f>
        <v>572001</v>
      </c>
      <c r="DW16" s="44">
        <f>+LQB!$V16</f>
        <v>806629</v>
      </c>
      <c r="DX16" s="44">
        <f>+LQB!$W16</f>
        <v>1080329</v>
      </c>
      <c r="DY16" s="44">
        <f>+LQB!$X16</f>
        <v>1362491</v>
      </c>
      <c r="DZ16" s="44">
        <f>+LQB!$Y16</f>
        <v>1698353</v>
      </c>
      <c r="EA16" s="44">
        <f>+LQB!$Z16</f>
        <v>2054774</v>
      </c>
      <c r="EB16" s="44">
        <f>+LQB!$AA16</f>
        <v>2334938</v>
      </c>
      <c r="EC16" s="44">
        <f>+LQB!$AB16</f>
        <v>2606386</v>
      </c>
      <c r="ED16" s="44">
        <f>+LQB!$AC16</f>
        <v>2859977</v>
      </c>
      <c r="EE16" s="44">
        <f>+LQB!$AD16</f>
        <v>3080352</v>
      </c>
      <c r="EF16" s="44">
        <f>SUM(DT16:EE16)</f>
        <v>18984433</v>
      </c>
      <c r="EG16" s="53"/>
      <c r="EH16" s="53"/>
      <c r="EI16" s="44">
        <f>+RBW!$S16</f>
        <v>185285</v>
      </c>
      <c r="EJ16" s="44">
        <f>+RBW!$T16</f>
        <v>347628</v>
      </c>
      <c r="EK16" s="44">
        <f>+RBW!$U16</f>
        <v>565353</v>
      </c>
      <c r="EL16" s="44">
        <f>+RBW!$V16</f>
        <v>796988</v>
      </c>
      <c r="EM16" s="44">
        <f>+RBW!$W16</f>
        <v>1065261</v>
      </c>
      <c r="EN16" s="44">
        <f>+RBW!$X16</f>
        <v>1368251</v>
      </c>
      <c r="EO16" s="44">
        <f>+RBW!$Y16</f>
        <v>1739598</v>
      </c>
      <c r="EP16" s="44">
        <f>+RBW!$Z16</f>
        <v>2126304</v>
      </c>
      <c r="EQ16" s="44">
        <f>+RBW!$AA16</f>
        <v>2424562</v>
      </c>
      <c r="ER16" s="44">
        <f>+RBW!$AB16</f>
        <v>2724130</v>
      </c>
      <c r="ES16" s="44">
        <f>+RBW!$AC16</f>
        <v>2996211</v>
      </c>
      <c r="ET16" s="44">
        <f>+RBW!$AD16</f>
        <v>3217840</v>
      </c>
      <c r="EU16" s="44">
        <f>SUM(EI16:ET16)</f>
        <v>19557411</v>
      </c>
      <c r="EV16" s="53"/>
      <c r="EW16" s="53"/>
      <c r="EX16" s="44">
        <f>+WPB!$S16</f>
        <v>17152</v>
      </c>
      <c r="EY16" s="44">
        <f>+WPB!$T16</f>
        <v>31217</v>
      </c>
      <c r="EZ16" s="44">
        <f>+WPB!$U16</f>
        <v>47627</v>
      </c>
      <c r="FA16" s="44">
        <f>+WPB!$V16</f>
        <v>64949</v>
      </c>
      <c r="FB16" s="44">
        <f>+WPB!$W16</f>
        <v>85725</v>
      </c>
      <c r="FC16" s="44">
        <f>+WPB!$X16</f>
        <v>107299</v>
      </c>
      <c r="FD16" s="44">
        <f>+WPB!$Y16</f>
        <v>132661</v>
      </c>
      <c r="FE16" s="44">
        <f>+WPB!$Z16</f>
        <v>162032</v>
      </c>
      <c r="FF16" s="44">
        <f>+WPB!$AA16</f>
        <v>186049</v>
      </c>
      <c r="FG16" s="44">
        <f>+WPB!$AB16</f>
        <v>212892</v>
      </c>
      <c r="FH16" s="44">
        <f>+WPB!$AC16</f>
        <v>238598</v>
      </c>
      <c r="FI16" s="44">
        <f>+WPB!$AD16</f>
        <v>260173</v>
      </c>
      <c r="FJ16" s="44">
        <f>SUM(EX16:FI16)</f>
        <v>1546374</v>
      </c>
      <c r="FK16" s="53"/>
      <c r="FL16" s="53"/>
    </row>
    <row r="17" spans="1:168" s="43" customFormat="1" ht="15.1" customHeight="1">
      <c r="A17" s="51">
        <v>2007</v>
      </c>
      <c r="B17" s="56" t="s">
        <v>7</v>
      </c>
      <c r="D17" s="44">
        <f>+AMB!$S17</f>
        <v>282652</v>
      </c>
      <c r="E17" s="44">
        <f>+AMB!$T17</f>
        <v>567178</v>
      </c>
      <c r="F17" s="44">
        <f>+AMB!$U17</f>
        <v>886740</v>
      </c>
      <c r="G17" s="44">
        <f>+AMB!$V17</f>
        <v>1176921</v>
      </c>
      <c r="H17" s="44">
        <f>+AMB!$W17</f>
        <v>1485877</v>
      </c>
      <c r="I17" s="44">
        <f>+AMB!$X17</f>
        <v>1774916</v>
      </c>
      <c r="J17" s="44">
        <f>+AMB!$Y17</f>
        <v>2008210</v>
      </c>
      <c r="K17" s="44">
        <f>+AMB!$Z17</f>
        <v>2306088</v>
      </c>
      <c r="L17" s="44">
        <f>+AMB!$AA17</f>
        <v>2584014</v>
      </c>
      <c r="M17" s="44">
        <f>+AMB!$AB17</f>
        <v>2889924</v>
      </c>
      <c r="N17" s="44">
        <f>+AMB!$AC17</f>
        <v>3177183</v>
      </c>
      <c r="O17" s="44">
        <f>+AMB!$AD17</f>
        <v>3398745</v>
      </c>
      <c r="P17" s="44">
        <f>SUM(D17:O17)</f>
        <v>22538448</v>
      </c>
      <c r="Q17" s="54"/>
      <c r="R17" s="54"/>
      <c r="S17" s="44">
        <f>+BWB!$S17</f>
        <v>128485</v>
      </c>
      <c r="T17" s="44">
        <f>+BWB!$T17</f>
        <v>247682</v>
      </c>
      <c r="U17" s="44">
        <f>+BWB!$U17</f>
        <v>384974</v>
      </c>
      <c r="V17" s="44">
        <f>+BWB!$V17</f>
        <v>517436</v>
      </c>
      <c r="W17" s="44">
        <f>+BWB!$W17</f>
        <v>666435</v>
      </c>
      <c r="X17" s="44">
        <f>+BWB!$X17</f>
        <v>808393</v>
      </c>
      <c r="Y17" s="44">
        <f>+BWB!$Y17</f>
        <v>933428</v>
      </c>
      <c r="Z17" s="44">
        <f>+BWB!$Z17</f>
        <v>1078008</v>
      </c>
      <c r="AA17" s="44">
        <f>+BWB!$AA17</f>
        <v>1210683</v>
      </c>
      <c r="AB17" s="44">
        <f>+BWB!$AB17</f>
        <v>1360771</v>
      </c>
      <c r="AC17" s="44">
        <f>+BWB!$AC17</f>
        <v>1502289</v>
      </c>
      <c r="AD17" s="44">
        <f>+BWB!$AD17</f>
        <v>1613997</v>
      </c>
      <c r="AE17" s="44">
        <f>SUM(S17:AD17)</f>
        <v>10452581</v>
      </c>
      <c r="AF17" s="54"/>
      <c r="AG17" s="54"/>
      <c r="AH17" s="44">
        <f>+DWT!$S17</f>
        <v>9096</v>
      </c>
      <c r="AI17" s="44">
        <f>+DWT!$T17</f>
        <v>18989</v>
      </c>
      <c r="AJ17" s="44">
        <f>+DWT!$U17</f>
        <v>31688</v>
      </c>
      <c r="AK17" s="44">
        <f>+DWT!$V17</f>
        <v>41474</v>
      </c>
      <c r="AL17" s="44">
        <f>+DWT!$W17</f>
        <v>51458</v>
      </c>
      <c r="AM17" s="44">
        <f>+DWT!$X17</f>
        <v>60139</v>
      </c>
      <c r="AN17" s="44">
        <f>+DWT!$Y17</f>
        <v>67313</v>
      </c>
      <c r="AO17" s="44">
        <f>+DWT!$Z17</f>
        <v>75992</v>
      </c>
      <c r="AP17" s="44">
        <f>+DWT!$AA17</f>
        <v>84119</v>
      </c>
      <c r="AQ17" s="44">
        <f>+DWT!$AB17</f>
        <v>93589</v>
      </c>
      <c r="AR17" s="44">
        <f>+DWT!$AC17</f>
        <v>102587</v>
      </c>
      <c r="AS17" s="44">
        <f>+DWT!$AD17</f>
        <v>111082</v>
      </c>
      <c r="AT17" s="44">
        <f>SUM(AH17:AS17)</f>
        <v>747526</v>
      </c>
      <c r="AU17" s="54"/>
      <c r="AV17" s="54"/>
      <c r="AW17" s="44">
        <f>+OGB!$S17</f>
        <v>7974</v>
      </c>
      <c r="AX17" s="44">
        <f>+OGB!$T17</f>
        <v>15055</v>
      </c>
      <c r="AY17" s="44">
        <f>+OGB!$U17</f>
        <v>22448</v>
      </c>
      <c r="AZ17" s="44">
        <f>+OGB!$V17</f>
        <v>29801</v>
      </c>
      <c r="BA17" s="44">
        <f>+OGB!$W17</f>
        <v>37423</v>
      </c>
      <c r="BB17" s="44">
        <f>+OGB!$X17</f>
        <v>44864</v>
      </c>
      <c r="BC17" s="44">
        <f>+OGB!$Y17</f>
        <v>52269</v>
      </c>
      <c r="BD17" s="44">
        <f>+OGB!$Z17</f>
        <v>60485</v>
      </c>
      <c r="BE17" s="44">
        <f>+OGB!$AA17</f>
        <v>67511</v>
      </c>
      <c r="BF17" s="44">
        <f>+OGB!$AB17</f>
        <v>75082</v>
      </c>
      <c r="BG17" s="44">
        <f>+OGB!$AC17</f>
        <v>81842</v>
      </c>
      <c r="BH17" s="44">
        <f>+OGB!$AD17</f>
        <v>87233</v>
      </c>
      <c r="BI17" s="44">
        <f>SUM(AW17:BH17)</f>
        <v>581987</v>
      </c>
      <c r="BJ17" s="54"/>
      <c r="BK17" s="54"/>
      <c r="BL17" s="44">
        <f>+PB!$S17</f>
        <v>109092</v>
      </c>
      <c r="BM17" s="44">
        <f>+PB!$T17</f>
        <v>211120</v>
      </c>
      <c r="BN17" s="44">
        <f>+PB!$U17</f>
        <v>327898</v>
      </c>
      <c r="BO17" s="44">
        <f>+PB!$V17</f>
        <v>437402</v>
      </c>
      <c r="BP17" s="44">
        <f>+PB!$W17</f>
        <v>555719</v>
      </c>
      <c r="BQ17" s="44">
        <f>+PB!$X17</f>
        <v>665716</v>
      </c>
      <c r="BR17" s="44">
        <f>+PB!$Y17</f>
        <v>771012</v>
      </c>
      <c r="BS17" s="44">
        <f>+PB!$Z17</f>
        <v>884479</v>
      </c>
      <c r="BT17" s="44">
        <f>+PB!$AA17</f>
        <v>988358</v>
      </c>
      <c r="BU17" s="44">
        <f>+PB!$AB17</f>
        <v>1108932</v>
      </c>
      <c r="BV17" s="44">
        <f>+PB!$AC17</f>
        <v>1218522</v>
      </c>
      <c r="BW17" s="44">
        <f>+PB!$AD17</f>
        <v>1310197</v>
      </c>
      <c r="BX17" s="44">
        <f>SUM(BL17:BW17)</f>
        <v>8588447</v>
      </c>
      <c r="BY17" s="54"/>
      <c r="BZ17" s="54"/>
      <c r="CA17" s="44">
        <f>+IBA!$S17</f>
        <v>9199</v>
      </c>
      <c r="CB17" s="44">
        <f>+IBA!$T17</f>
        <v>17977</v>
      </c>
      <c r="CC17" s="44">
        <f>+IBA!$U17</f>
        <v>27507</v>
      </c>
      <c r="CD17" s="44">
        <f>+IBA!$V17</f>
        <v>36606</v>
      </c>
      <c r="CE17" s="44">
        <f>+IBA!$W17</f>
        <v>46759</v>
      </c>
      <c r="CF17" s="44">
        <f>+IBA!$X17</f>
        <v>56275</v>
      </c>
      <c r="CG17" s="44">
        <f>+IBA!$Y17</f>
        <v>65469</v>
      </c>
      <c r="CH17" s="44">
        <f>+IBA!$Z17</f>
        <v>74778</v>
      </c>
      <c r="CI17" s="44">
        <f>+IBA!$AA17</f>
        <v>83873</v>
      </c>
      <c r="CJ17" s="44">
        <f>+IBA!$AB17</f>
        <v>94022</v>
      </c>
      <c r="CK17" s="44">
        <f>+IBA!$AC17</f>
        <v>103372</v>
      </c>
      <c r="CL17" s="44">
        <f>+IBA!$AD17</f>
        <v>111335</v>
      </c>
      <c r="CM17" s="44">
        <f>SUM(CA17:CL17)</f>
        <v>727172</v>
      </c>
      <c r="CN17" s="54"/>
      <c r="CO17" s="54"/>
      <c r="CP17" s="44">
        <f>+SIBC!$S17</f>
        <v>7858</v>
      </c>
      <c r="CQ17" s="44">
        <f>+SIBC!$T17</f>
        <v>14831</v>
      </c>
      <c r="CR17" s="44">
        <f>+SIBC!$U17</f>
        <v>22788</v>
      </c>
      <c r="CS17" s="44">
        <f>+SIBC!$V17</f>
        <v>31095</v>
      </c>
      <c r="CT17" s="44">
        <f>+SIBC!$W17</f>
        <v>41573</v>
      </c>
      <c r="CU17" s="44">
        <f>+SIBC!$X17</f>
        <v>52893</v>
      </c>
      <c r="CV17" s="44">
        <f>+SIBC!$Y17</f>
        <v>63720</v>
      </c>
      <c r="CW17" s="44">
        <f>+SIBC!$Z17</f>
        <v>74264</v>
      </c>
      <c r="CX17" s="44">
        <f>+SIBC!$AA17</f>
        <v>84062</v>
      </c>
      <c r="CY17" s="44">
        <f>+SIBC!$AB17</f>
        <v>93750</v>
      </c>
      <c r="CZ17" s="44">
        <f>+SIBC!$AC17</f>
        <v>102446</v>
      </c>
      <c r="DA17" s="44">
        <f>+SIBC!$AD17</f>
        <v>109386</v>
      </c>
      <c r="DB17" s="44">
        <f>SUM(CP17:DA17)</f>
        <v>698666</v>
      </c>
      <c r="DC17" s="54"/>
      <c r="DD17" s="54"/>
      <c r="DE17" s="44">
        <f>+TIBA!$S17</f>
        <v>33226</v>
      </c>
      <c r="DF17" s="44">
        <f>+TIBA!$T17</f>
        <v>63463</v>
      </c>
      <c r="DG17" s="44">
        <f>+TIBA!$U17</f>
        <v>99150</v>
      </c>
      <c r="DH17" s="44">
        <f>+TIBA!$V17</f>
        <v>134365</v>
      </c>
      <c r="DI17" s="44">
        <f>+TIBA!$W17</f>
        <v>171620</v>
      </c>
      <c r="DJ17" s="44">
        <f>+TIBA!$X17</f>
        <v>206229</v>
      </c>
      <c r="DK17" s="44">
        <f>+TIBA!$Y17</f>
        <v>240079</v>
      </c>
      <c r="DL17" s="44">
        <f>+TIBA!$Z17</f>
        <v>276652</v>
      </c>
      <c r="DM17" s="44">
        <f>+TIBA!$AA17</f>
        <v>311420</v>
      </c>
      <c r="DN17" s="44">
        <f>+TIBA!$AB17</f>
        <v>349649</v>
      </c>
      <c r="DO17" s="44">
        <f>+TIBA!$AC17</f>
        <v>384564</v>
      </c>
      <c r="DP17" s="44">
        <f>+TIBA!$AD17</f>
        <v>413432</v>
      </c>
      <c r="DQ17" s="44">
        <f>SUM(DE17:DP17)</f>
        <v>2683849</v>
      </c>
      <c r="DR17" s="54"/>
      <c r="DS17" s="54"/>
      <c r="DT17" s="44">
        <f>+LQB!$S17</f>
        <v>75246</v>
      </c>
      <c r="DU17" s="44">
        <f>+LQB!$T17</f>
        <v>144222</v>
      </c>
      <c r="DV17" s="44">
        <f>+LQB!$U17</f>
        <v>223942</v>
      </c>
      <c r="DW17" s="44">
        <f>+LQB!$V17</f>
        <v>299168</v>
      </c>
      <c r="DX17" s="44">
        <f>+LQB!$W17</f>
        <v>380584</v>
      </c>
      <c r="DY17" s="44">
        <f>+LQB!$X17</f>
        <v>457446</v>
      </c>
      <c r="DZ17" s="44">
        <f>+LQB!$Y17</f>
        <v>527870</v>
      </c>
      <c r="EA17" s="44">
        <f>+LQB!$Z17</f>
        <v>608240</v>
      </c>
      <c r="EB17" s="44">
        <f>+LQB!$AA17</f>
        <v>680204</v>
      </c>
      <c r="EC17" s="44">
        <f>+LQB!$AB17</f>
        <v>759030</v>
      </c>
      <c r="ED17" s="44">
        <f>+LQB!$AC17</f>
        <v>832408</v>
      </c>
      <c r="EE17" s="44">
        <f>+LQB!$AD17</f>
        <v>893586</v>
      </c>
      <c r="EF17" s="44">
        <f>SUM(DT17:EE17)</f>
        <v>5881946</v>
      </c>
      <c r="EG17" s="54"/>
      <c r="EH17" s="54"/>
      <c r="EI17" s="44">
        <f>+RBW!$S17</f>
        <v>4</v>
      </c>
      <c r="EJ17" s="44">
        <f>+RBW!$T17</f>
        <v>7</v>
      </c>
      <c r="EK17" s="44">
        <f>+RBW!$U17</f>
        <v>16</v>
      </c>
      <c r="EL17" s="44">
        <f>+RBW!$V17</f>
        <v>32</v>
      </c>
      <c r="EM17" s="44">
        <f>+RBW!$W17</f>
        <v>41</v>
      </c>
      <c r="EN17" s="44">
        <f>+RBW!$X17</f>
        <v>56</v>
      </c>
      <c r="EO17" s="44">
        <f>+RBW!$Y17</f>
        <v>65</v>
      </c>
      <c r="EP17" s="44">
        <f>+RBW!$Z17</f>
        <v>82</v>
      </c>
      <c r="EQ17" s="44">
        <f>+RBW!$AA17</f>
        <v>90</v>
      </c>
      <c r="ER17" s="44">
        <f>+RBW!$AB17</f>
        <v>98</v>
      </c>
      <c r="ES17" s="44">
        <f>+RBW!$AC17</f>
        <v>106</v>
      </c>
      <c r="ET17" s="44">
        <f>+RBW!$AD17</f>
        <v>143</v>
      </c>
      <c r="EU17" s="44">
        <f>SUM(EI17:ET17)</f>
        <v>740</v>
      </c>
      <c r="EV17" s="54"/>
      <c r="EW17" s="54"/>
      <c r="EX17" s="44">
        <f>+WPB!$S17</f>
        <v>0</v>
      </c>
      <c r="EY17" s="44">
        <f>+WPB!$T17</f>
        <v>0</v>
      </c>
      <c r="EZ17" s="44">
        <f>+WPB!$U17</f>
        <v>0</v>
      </c>
      <c r="FA17" s="44">
        <f>+WPB!$V17</f>
        <v>0</v>
      </c>
      <c r="FB17" s="44">
        <f>+WPB!$W17</f>
        <v>0</v>
      </c>
      <c r="FC17" s="44">
        <f>+WPB!$X17</f>
        <v>0</v>
      </c>
      <c r="FD17" s="44">
        <f>+WPB!$Y17</f>
        <v>0</v>
      </c>
      <c r="FE17" s="44">
        <f>+WPB!$Z17</f>
        <v>0</v>
      </c>
      <c r="FF17" s="44">
        <f>+WPB!$AA17</f>
        <v>0</v>
      </c>
      <c r="FG17" s="44">
        <f>+WPB!$AB17</f>
        <v>0</v>
      </c>
      <c r="FH17" s="44">
        <f>+WPB!$AC17</f>
        <v>0</v>
      </c>
      <c r="FI17" s="44">
        <f>+WPB!$AD17</f>
        <v>0</v>
      </c>
      <c r="FJ17" s="44">
        <f>SUM(EX17:FI17)</f>
        <v>0</v>
      </c>
      <c r="FK17" s="54"/>
      <c r="FL17" s="54"/>
    </row>
    <row r="18" spans="1:168" s="43" customFormat="1" ht="15.1" customHeight="1">
      <c r="A18" s="51">
        <v>2007</v>
      </c>
      <c r="B18" s="56" t="s">
        <v>8</v>
      </c>
      <c r="D18" s="44">
        <f>+AMB!$S18</f>
        <v>3785</v>
      </c>
      <c r="E18" s="44">
        <f>+AMB!$T18</f>
        <v>7642</v>
      </c>
      <c r="F18" s="44">
        <f>+AMB!$U18</f>
        <v>13439</v>
      </c>
      <c r="G18" s="44">
        <f>+AMB!$V18</f>
        <v>18907</v>
      </c>
      <c r="H18" s="44">
        <f>+AMB!$W18</f>
        <v>24080</v>
      </c>
      <c r="I18" s="44">
        <f>+AMB!$X18</f>
        <v>25527</v>
      </c>
      <c r="J18" s="44">
        <f>+AMB!$Y18</f>
        <v>27034</v>
      </c>
      <c r="K18" s="44">
        <f>+AMB!$Z18</f>
        <v>28223</v>
      </c>
      <c r="L18" s="44">
        <f>+AMB!$AA18</f>
        <v>29544</v>
      </c>
      <c r="M18" s="44">
        <f>+AMB!$AB18</f>
        <v>30965</v>
      </c>
      <c r="N18" s="44">
        <f>+AMB!$AC18</f>
        <v>32591</v>
      </c>
      <c r="O18" s="44">
        <f>+AMB!$AD18</f>
        <v>34071</v>
      </c>
      <c r="P18" s="44">
        <f>SUM(D18:O18)</f>
        <v>275808</v>
      </c>
      <c r="Q18" s="54"/>
      <c r="R18" s="54"/>
      <c r="S18" s="44">
        <f>+BWB!$S18</f>
        <v>573</v>
      </c>
      <c r="T18" s="44">
        <f>+BWB!$T18</f>
        <v>1026</v>
      </c>
      <c r="U18" s="44">
        <f>+BWB!$U18</f>
        <v>1655</v>
      </c>
      <c r="V18" s="44">
        <f>+BWB!$V18</f>
        <v>2510</v>
      </c>
      <c r="W18" s="44">
        <f>+BWB!$W18</f>
        <v>3376</v>
      </c>
      <c r="X18" s="44">
        <f>+BWB!$X18</f>
        <v>4209</v>
      </c>
      <c r="Y18" s="44">
        <f>+BWB!$Y18</f>
        <v>4962</v>
      </c>
      <c r="Z18" s="44">
        <f>+BWB!$Z18</f>
        <v>5699</v>
      </c>
      <c r="AA18" s="44">
        <f>+BWB!$AA18</f>
        <v>6503</v>
      </c>
      <c r="AB18" s="44">
        <f>+BWB!$AB18</f>
        <v>7461</v>
      </c>
      <c r="AC18" s="44">
        <f>+BWB!$AC18</f>
        <v>8173</v>
      </c>
      <c r="AD18" s="44">
        <f>+BWB!$AD18</f>
        <v>8655</v>
      </c>
      <c r="AE18" s="44">
        <f>SUM(S18:AD18)</f>
        <v>54802</v>
      </c>
      <c r="AF18" s="54"/>
      <c r="AG18" s="54"/>
      <c r="AH18" s="44">
        <f>+DWT!$S18</f>
        <v>5278</v>
      </c>
      <c r="AI18" s="44">
        <f>+DWT!$T18</f>
        <v>9338</v>
      </c>
      <c r="AJ18" s="44">
        <f>+DWT!$U18</f>
        <v>13843</v>
      </c>
      <c r="AK18" s="44">
        <f>+DWT!$V18</f>
        <v>18719</v>
      </c>
      <c r="AL18" s="44">
        <f>+DWT!$W18</f>
        <v>23490</v>
      </c>
      <c r="AM18" s="44">
        <f>+DWT!$X18</f>
        <v>28126</v>
      </c>
      <c r="AN18" s="44">
        <f>+DWT!$Y18</f>
        <v>32856</v>
      </c>
      <c r="AO18" s="44">
        <f>+DWT!$Z18</f>
        <v>37858</v>
      </c>
      <c r="AP18" s="44">
        <f>+DWT!$AA18</f>
        <v>42473</v>
      </c>
      <c r="AQ18" s="44">
        <f>+DWT!$AB18</f>
        <v>47055</v>
      </c>
      <c r="AR18" s="44">
        <f>+DWT!$AC18</f>
        <v>50199</v>
      </c>
      <c r="AS18" s="44">
        <f>+DWT!$AD18</f>
        <v>54362</v>
      </c>
      <c r="AT18" s="44">
        <f>SUM(AH18:AS18)</f>
        <v>363597</v>
      </c>
      <c r="AU18" s="54"/>
      <c r="AV18" s="54"/>
      <c r="AW18" s="44">
        <f>+OGB!$S18</f>
        <v>28</v>
      </c>
      <c r="AX18" s="44">
        <f>+OGB!$T18</f>
        <v>62</v>
      </c>
      <c r="AY18" s="44">
        <f>+OGB!$U18</f>
        <v>83</v>
      </c>
      <c r="AZ18" s="44">
        <f>+OGB!$V18</f>
        <v>111</v>
      </c>
      <c r="BA18" s="44">
        <f>+OGB!$W18</f>
        <v>208</v>
      </c>
      <c r="BB18" s="44">
        <f>+OGB!$X18</f>
        <v>290</v>
      </c>
      <c r="BC18" s="44">
        <f>+OGB!$Y18</f>
        <v>313</v>
      </c>
      <c r="BD18" s="44">
        <f>+OGB!$Z18</f>
        <v>369</v>
      </c>
      <c r="BE18" s="44">
        <f>+OGB!$AA18</f>
        <v>443</v>
      </c>
      <c r="BF18" s="44">
        <f>+OGB!$AB18</f>
        <v>492</v>
      </c>
      <c r="BG18" s="44">
        <f>+OGB!$AC18</f>
        <v>543</v>
      </c>
      <c r="BH18" s="44">
        <f>+OGB!$AD18</f>
        <v>570</v>
      </c>
      <c r="BI18" s="44">
        <f>SUM(AW18:BH18)</f>
        <v>3512</v>
      </c>
      <c r="BJ18" s="54"/>
      <c r="BK18" s="54"/>
      <c r="BL18" s="44">
        <f>+PB!$S18</f>
        <v>2330</v>
      </c>
      <c r="BM18" s="44">
        <f>+PB!$T18</f>
        <v>4778</v>
      </c>
      <c r="BN18" s="44">
        <f>+PB!$U18</f>
        <v>7284</v>
      </c>
      <c r="BO18" s="44">
        <f>+PB!$V18</f>
        <v>9640</v>
      </c>
      <c r="BP18" s="44">
        <f>+PB!$W18</f>
        <v>12230</v>
      </c>
      <c r="BQ18" s="44">
        <f>+PB!$X18</f>
        <v>14674</v>
      </c>
      <c r="BR18" s="44">
        <f>+PB!$Y18</f>
        <v>17230</v>
      </c>
      <c r="BS18" s="44">
        <f>+PB!$Z18</f>
        <v>20232</v>
      </c>
      <c r="BT18" s="44">
        <f>+PB!$AA18</f>
        <v>23054</v>
      </c>
      <c r="BU18" s="44">
        <f>+PB!$AB18</f>
        <v>26236</v>
      </c>
      <c r="BV18" s="44">
        <f>+PB!$AC18</f>
        <v>29324</v>
      </c>
      <c r="BW18" s="44">
        <f>+PB!$AD18</f>
        <v>31912</v>
      </c>
      <c r="BX18" s="44">
        <f>SUM(BL18:BW18)</f>
        <v>198924</v>
      </c>
      <c r="BY18" s="54"/>
      <c r="BZ18" s="54"/>
      <c r="CA18" s="44">
        <f>+IBA!$S18</f>
        <v>1538</v>
      </c>
      <c r="CB18" s="44">
        <f>+IBA!$T18</f>
        <v>3750</v>
      </c>
      <c r="CC18" s="44">
        <f>+IBA!$U18</f>
        <v>6159</v>
      </c>
      <c r="CD18" s="44">
        <f>+IBA!$V18</f>
        <v>7797</v>
      </c>
      <c r="CE18" s="44">
        <f>+IBA!$W18</f>
        <v>12541</v>
      </c>
      <c r="CF18" s="44">
        <f>+IBA!$X18</f>
        <v>19802</v>
      </c>
      <c r="CG18" s="44">
        <f>+IBA!$Y18</f>
        <v>29000</v>
      </c>
      <c r="CH18" s="44">
        <f>+IBA!$Z18</f>
        <v>39619</v>
      </c>
      <c r="CI18" s="44">
        <f>+IBA!$AA18</f>
        <v>46415</v>
      </c>
      <c r="CJ18" s="44">
        <f>+IBA!$AB18</f>
        <v>49749</v>
      </c>
      <c r="CK18" s="44">
        <f>+IBA!$AC18</f>
        <v>51381</v>
      </c>
      <c r="CL18" s="44">
        <f>+IBA!$AD18</f>
        <v>52460</v>
      </c>
      <c r="CM18" s="44">
        <f>SUM(CA18:CL18)</f>
        <v>320211</v>
      </c>
      <c r="CN18" s="54"/>
      <c r="CO18" s="54"/>
      <c r="CP18" s="44">
        <f>+SIBC!$S18</f>
        <v>0</v>
      </c>
      <c r="CQ18" s="44">
        <f>+SIBC!$T18</f>
        <v>0</v>
      </c>
      <c r="CR18" s="44">
        <f>+SIBC!$U18</f>
        <v>0</v>
      </c>
      <c r="CS18" s="44">
        <f>+SIBC!$V18</f>
        <v>0</v>
      </c>
      <c r="CT18" s="44">
        <f>+SIBC!$W18</f>
        <v>0</v>
      </c>
      <c r="CU18" s="44">
        <f>+SIBC!$X18</f>
        <v>0</v>
      </c>
      <c r="CV18" s="44">
        <f>+SIBC!$Y18</f>
        <v>0</v>
      </c>
      <c r="CW18" s="44">
        <f>+SIBC!$Z18</f>
        <v>0</v>
      </c>
      <c r="CX18" s="44">
        <f>+SIBC!$AA18</f>
        <v>0</v>
      </c>
      <c r="CY18" s="44">
        <f>+SIBC!$AB18</f>
        <v>0</v>
      </c>
      <c r="CZ18" s="44">
        <f>+SIBC!$AC18</f>
        <v>0</v>
      </c>
      <c r="DA18" s="44">
        <f>+SIBC!$AD18</f>
        <v>0</v>
      </c>
      <c r="DB18" s="44">
        <f>SUM(CP18:DA18)</f>
        <v>0</v>
      </c>
      <c r="DC18" s="54"/>
      <c r="DD18" s="54"/>
      <c r="DE18" s="44">
        <f>+TIBA!$S18</f>
        <v>0</v>
      </c>
      <c r="DF18" s="44">
        <f>+TIBA!$T18</f>
        <v>0</v>
      </c>
      <c r="DG18" s="44">
        <f>+TIBA!$U18</f>
        <v>0</v>
      </c>
      <c r="DH18" s="44">
        <f>+TIBA!$V18</f>
        <v>0</v>
      </c>
      <c r="DI18" s="44">
        <f>+TIBA!$W18</f>
        <v>0</v>
      </c>
      <c r="DJ18" s="44">
        <f>+TIBA!$X18</f>
        <v>0</v>
      </c>
      <c r="DK18" s="44">
        <f>+TIBA!$Y18</f>
        <v>0</v>
      </c>
      <c r="DL18" s="44">
        <f>+TIBA!$Z18</f>
        <v>0</v>
      </c>
      <c r="DM18" s="44">
        <f>+TIBA!$AA18</f>
        <v>0</v>
      </c>
      <c r="DN18" s="44">
        <f>+TIBA!$AB18</f>
        <v>0</v>
      </c>
      <c r="DO18" s="44">
        <f>+TIBA!$AC18</f>
        <v>0</v>
      </c>
      <c r="DP18" s="44">
        <f>+TIBA!$AD18</f>
        <v>0</v>
      </c>
      <c r="DQ18" s="44">
        <f>SUM(DE18:DP18)</f>
        <v>0</v>
      </c>
      <c r="DR18" s="54"/>
      <c r="DS18" s="54"/>
      <c r="DT18" s="44">
        <f>+LQB!$S18</f>
        <v>476</v>
      </c>
      <c r="DU18" s="44">
        <f>+LQB!$T18</f>
        <v>936</v>
      </c>
      <c r="DV18" s="44">
        <f>+LQB!$U18</f>
        <v>1650</v>
      </c>
      <c r="DW18" s="44">
        <f>+LQB!$V18</f>
        <v>2696</v>
      </c>
      <c r="DX18" s="44">
        <f>+LQB!$W18</f>
        <v>3932</v>
      </c>
      <c r="DY18" s="44">
        <f>+LQB!$X18</f>
        <v>4838</v>
      </c>
      <c r="DZ18" s="44">
        <f>+LQB!$Y18</f>
        <v>5802</v>
      </c>
      <c r="EA18" s="44">
        <f>+LQB!$Z18</f>
        <v>6750</v>
      </c>
      <c r="EB18" s="44">
        <f>+LQB!$AA18</f>
        <v>7484</v>
      </c>
      <c r="EC18" s="44">
        <f>+LQB!$AB18</f>
        <v>8248</v>
      </c>
      <c r="ED18" s="44">
        <f>+LQB!$AC18</f>
        <v>9028</v>
      </c>
      <c r="EE18" s="44">
        <f>+LQB!$AD18</f>
        <v>9718</v>
      </c>
      <c r="EF18" s="44">
        <f>SUM(DT18:EE18)</f>
        <v>61558</v>
      </c>
      <c r="EG18" s="54"/>
      <c r="EH18" s="54"/>
      <c r="EI18" s="44">
        <f>+RBW!$S18</f>
        <v>1058</v>
      </c>
      <c r="EJ18" s="44">
        <f>+RBW!$T18</f>
        <v>1864</v>
      </c>
      <c r="EK18" s="44">
        <f>+RBW!$U18</f>
        <v>3166</v>
      </c>
      <c r="EL18" s="44">
        <f>+RBW!$V18</f>
        <v>5276</v>
      </c>
      <c r="EM18" s="44">
        <f>+RBW!$W18</f>
        <v>8690</v>
      </c>
      <c r="EN18" s="44">
        <f>+RBW!$X18</f>
        <v>13054</v>
      </c>
      <c r="EO18" s="44">
        <f>+RBW!$Y18</f>
        <v>17304</v>
      </c>
      <c r="EP18" s="44">
        <f>+RBW!$Z18</f>
        <v>21814</v>
      </c>
      <c r="EQ18" s="44">
        <f>+RBW!$AA18</f>
        <v>25898</v>
      </c>
      <c r="ER18" s="44">
        <f>+RBW!$AB18</f>
        <v>29578</v>
      </c>
      <c r="ES18" s="44">
        <f>+RBW!$AC18</f>
        <v>31790</v>
      </c>
      <c r="ET18" s="44">
        <f>+RBW!$AD18</f>
        <v>33328</v>
      </c>
      <c r="EU18" s="44">
        <f>SUM(EI18:ET18)</f>
        <v>192820</v>
      </c>
      <c r="EV18" s="54"/>
      <c r="EW18" s="54"/>
      <c r="EX18" s="44">
        <f>+WPB!$S18</f>
        <v>0</v>
      </c>
      <c r="EY18" s="44">
        <f>+WPB!$T18</f>
        <v>0</v>
      </c>
      <c r="EZ18" s="44">
        <f>+WPB!$U18</f>
        <v>0</v>
      </c>
      <c r="FA18" s="44">
        <f>+WPB!$V18</f>
        <v>0</v>
      </c>
      <c r="FB18" s="44">
        <f>+WPB!$W18</f>
        <v>0</v>
      </c>
      <c r="FC18" s="44">
        <f>+WPB!$X18</f>
        <v>0</v>
      </c>
      <c r="FD18" s="44">
        <f>+WPB!$Y18</f>
        <v>0</v>
      </c>
      <c r="FE18" s="44">
        <f>+WPB!$Z18</f>
        <v>0</v>
      </c>
      <c r="FF18" s="44">
        <f>+WPB!$AA18</f>
        <v>0</v>
      </c>
      <c r="FG18" s="44">
        <f>+WPB!$AB18</f>
        <v>0</v>
      </c>
      <c r="FH18" s="44">
        <f>+WPB!$AC18</f>
        <v>0</v>
      </c>
      <c r="FI18" s="44">
        <f>+WPB!$AD18</f>
        <v>0</v>
      </c>
      <c r="FJ18" s="44">
        <f>SUM(EX18:FI18)</f>
        <v>0</v>
      </c>
      <c r="FK18" s="54"/>
      <c r="FL18" s="54"/>
    </row>
    <row r="19" spans="1:168" s="43" customFormat="1" ht="15.1" customHeight="1">
      <c r="A19" s="51">
        <v>2007</v>
      </c>
      <c r="B19" s="57" t="s">
        <v>9</v>
      </c>
      <c r="D19" s="44">
        <f t="shared" ref="D19:P19" si="11">SUM(D16:D18)</f>
        <v>788910</v>
      </c>
      <c r="E19" s="44">
        <f t="shared" si="11"/>
        <v>1478659</v>
      </c>
      <c r="F19" s="44">
        <f t="shared" si="11"/>
        <v>2301356</v>
      </c>
      <c r="G19" s="44">
        <f t="shared" si="11"/>
        <v>3070019</v>
      </c>
      <c r="H19" s="44">
        <f t="shared" si="11"/>
        <v>3873105</v>
      </c>
      <c r="I19" s="44">
        <f t="shared" si="11"/>
        <v>4648173</v>
      </c>
      <c r="J19" s="44">
        <f t="shared" si="11"/>
        <v>5402707</v>
      </c>
      <c r="K19" s="44">
        <f t="shared" si="11"/>
        <v>6238669</v>
      </c>
      <c r="L19" s="44">
        <f t="shared" si="11"/>
        <v>6977480</v>
      </c>
      <c r="M19" s="44">
        <f t="shared" si="11"/>
        <v>7744470</v>
      </c>
      <c r="N19" s="44">
        <f t="shared" si="11"/>
        <v>8461257</v>
      </c>
      <c r="O19" s="44">
        <f t="shared" si="11"/>
        <v>9082435</v>
      </c>
      <c r="P19" s="44">
        <f t="shared" si="11"/>
        <v>60067240</v>
      </c>
      <c r="Q19" s="54"/>
      <c r="R19" s="54"/>
      <c r="S19" s="44">
        <f t="shared" ref="S19:AE19" si="12">SUM(S16:S18)</f>
        <v>359261</v>
      </c>
      <c r="T19" s="44">
        <f t="shared" si="12"/>
        <v>682874</v>
      </c>
      <c r="U19" s="44">
        <f t="shared" si="12"/>
        <v>1087020</v>
      </c>
      <c r="V19" s="44">
        <f t="shared" si="12"/>
        <v>1487829</v>
      </c>
      <c r="W19" s="44">
        <f t="shared" si="12"/>
        <v>1934869</v>
      </c>
      <c r="X19" s="44">
        <f t="shared" si="12"/>
        <v>2389006</v>
      </c>
      <c r="Y19" s="44">
        <f t="shared" si="12"/>
        <v>2875924</v>
      </c>
      <c r="Z19" s="44">
        <f t="shared" si="12"/>
        <v>3384152</v>
      </c>
      <c r="AA19" s="44">
        <f t="shared" si="12"/>
        <v>3806924</v>
      </c>
      <c r="AB19" s="44">
        <f t="shared" si="12"/>
        <v>4252525</v>
      </c>
      <c r="AC19" s="44">
        <f t="shared" si="12"/>
        <v>4678728</v>
      </c>
      <c r="AD19" s="44">
        <f t="shared" si="12"/>
        <v>5046700</v>
      </c>
      <c r="AE19" s="44">
        <f t="shared" si="12"/>
        <v>31985812</v>
      </c>
      <c r="AF19" s="54"/>
      <c r="AG19" s="54"/>
      <c r="AH19" s="44">
        <f t="shared" ref="AH19:AT19" si="13">SUM(AH16:AH18)</f>
        <v>406582</v>
      </c>
      <c r="AI19" s="44">
        <f t="shared" si="13"/>
        <v>768206</v>
      </c>
      <c r="AJ19" s="44">
        <f t="shared" si="13"/>
        <v>1191785</v>
      </c>
      <c r="AK19" s="44">
        <f t="shared" si="13"/>
        <v>1602497</v>
      </c>
      <c r="AL19" s="44">
        <f t="shared" si="13"/>
        <v>2028105</v>
      </c>
      <c r="AM19" s="44">
        <f t="shared" si="13"/>
        <v>2447532</v>
      </c>
      <c r="AN19" s="44">
        <f t="shared" si="13"/>
        <v>2866268</v>
      </c>
      <c r="AO19" s="44">
        <f t="shared" si="13"/>
        <v>3303254</v>
      </c>
      <c r="AP19" s="44">
        <f t="shared" si="13"/>
        <v>3708850</v>
      </c>
      <c r="AQ19" s="44">
        <f t="shared" si="13"/>
        <v>4132103</v>
      </c>
      <c r="AR19" s="44">
        <f t="shared" si="13"/>
        <v>4521078</v>
      </c>
      <c r="AS19" s="44">
        <f t="shared" si="13"/>
        <v>4898425</v>
      </c>
      <c r="AT19" s="44">
        <f t="shared" si="13"/>
        <v>31874685</v>
      </c>
      <c r="AU19" s="54"/>
      <c r="AV19" s="54"/>
      <c r="AW19" s="44">
        <f t="shared" ref="AW19:BI19" si="14">SUM(AW16:AW18)</f>
        <v>32467</v>
      </c>
      <c r="AX19" s="44">
        <f t="shared" si="14"/>
        <v>63649</v>
      </c>
      <c r="AY19" s="44">
        <f t="shared" si="14"/>
        <v>99748</v>
      </c>
      <c r="AZ19" s="44">
        <f t="shared" si="14"/>
        <v>137788</v>
      </c>
      <c r="BA19" s="44">
        <f t="shared" si="14"/>
        <v>181359</v>
      </c>
      <c r="BB19" s="44">
        <f t="shared" si="14"/>
        <v>229855</v>
      </c>
      <c r="BC19" s="44">
        <f t="shared" si="14"/>
        <v>287153</v>
      </c>
      <c r="BD19" s="44">
        <f t="shared" si="14"/>
        <v>347425</v>
      </c>
      <c r="BE19" s="44">
        <f t="shared" si="14"/>
        <v>400276</v>
      </c>
      <c r="BF19" s="44">
        <f t="shared" si="14"/>
        <v>454594</v>
      </c>
      <c r="BG19" s="44">
        <f t="shared" si="14"/>
        <v>511024</v>
      </c>
      <c r="BH19" s="44">
        <f t="shared" si="14"/>
        <v>552596</v>
      </c>
      <c r="BI19" s="44">
        <f t="shared" si="14"/>
        <v>3297934</v>
      </c>
      <c r="BJ19" s="54"/>
      <c r="BK19" s="54"/>
      <c r="BL19" s="44">
        <f t="shared" ref="BL19:BX19" si="15">SUM(BL16:BL18)</f>
        <v>442794</v>
      </c>
      <c r="BM19" s="44">
        <f t="shared" si="15"/>
        <v>842672</v>
      </c>
      <c r="BN19" s="44">
        <f t="shared" si="15"/>
        <v>1357595</v>
      </c>
      <c r="BO19" s="44">
        <f t="shared" si="15"/>
        <v>1844598</v>
      </c>
      <c r="BP19" s="44">
        <f t="shared" si="15"/>
        <v>2396238</v>
      </c>
      <c r="BQ19" s="44">
        <f t="shared" si="15"/>
        <v>3003925</v>
      </c>
      <c r="BR19" s="44">
        <f t="shared" si="15"/>
        <v>3722971</v>
      </c>
      <c r="BS19" s="44">
        <f t="shared" si="15"/>
        <v>4477358</v>
      </c>
      <c r="BT19" s="44">
        <f t="shared" si="15"/>
        <v>5054039</v>
      </c>
      <c r="BU19" s="44">
        <f t="shared" si="15"/>
        <v>5637620</v>
      </c>
      <c r="BV19" s="44">
        <f t="shared" si="15"/>
        <v>6172476</v>
      </c>
      <c r="BW19" s="44">
        <f t="shared" si="15"/>
        <v>6635881</v>
      </c>
      <c r="BX19" s="44">
        <f t="shared" si="15"/>
        <v>41588167</v>
      </c>
      <c r="BY19" s="54"/>
      <c r="BZ19" s="54"/>
      <c r="CA19" s="44">
        <f t="shared" ref="CA19:CM19" si="16">SUM(CA16:CA18)</f>
        <v>128773</v>
      </c>
      <c r="CB19" s="44">
        <f t="shared" si="16"/>
        <v>250779</v>
      </c>
      <c r="CC19" s="44">
        <f t="shared" si="16"/>
        <v>402291</v>
      </c>
      <c r="CD19" s="44">
        <f t="shared" si="16"/>
        <v>544828</v>
      </c>
      <c r="CE19" s="44">
        <f t="shared" si="16"/>
        <v>705169</v>
      </c>
      <c r="CF19" s="44">
        <f t="shared" si="16"/>
        <v>877797</v>
      </c>
      <c r="CG19" s="44">
        <f t="shared" si="16"/>
        <v>1074509</v>
      </c>
      <c r="CH19" s="44">
        <f t="shared" si="16"/>
        <v>1271512</v>
      </c>
      <c r="CI19" s="44">
        <f t="shared" si="16"/>
        <v>1444726</v>
      </c>
      <c r="CJ19" s="44">
        <f t="shared" si="16"/>
        <v>1612529</v>
      </c>
      <c r="CK19" s="44">
        <f t="shared" si="16"/>
        <v>1765165</v>
      </c>
      <c r="CL19" s="44">
        <f t="shared" si="16"/>
        <v>1915825</v>
      </c>
      <c r="CM19" s="44">
        <f t="shared" si="16"/>
        <v>11993903</v>
      </c>
      <c r="CN19" s="54"/>
      <c r="CO19" s="54"/>
      <c r="CP19" s="44">
        <f t="shared" ref="CP19:DB19" si="17">SUM(CP16:CP18)</f>
        <v>197744</v>
      </c>
      <c r="CQ19" s="44">
        <f t="shared" si="17"/>
        <v>373613</v>
      </c>
      <c r="CR19" s="44">
        <f t="shared" si="17"/>
        <v>578370</v>
      </c>
      <c r="CS19" s="44">
        <f t="shared" si="17"/>
        <v>781224</v>
      </c>
      <c r="CT19" s="44">
        <f t="shared" si="17"/>
        <v>1009041</v>
      </c>
      <c r="CU19" s="44">
        <f t="shared" si="17"/>
        <v>1239917</v>
      </c>
      <c r="CV19" s="44">
        <f t="shared" si="17"/>
        <v>1483442</v>
      </c>
      <c r="CW19" s="44">
        <f t="shared" si="17"/>
        <v>1725981</v>
      </c>
      <c r="CX19" s="44">
        <f t="shared" si="17"/>
        <v>1951454</v>
      </c>
      <c r="CY19" s="44">
        <f t="shared" si="17"/>
        <v>2183797</v>
      </c>
      <c r="CZ19" s="44">
        <f t="shared" si="17"/>
        <v>2394304</v>
      </c>
      <c r="DA19" s="44">
        <f t="shared" si="17"/>
        <v>2585899</v>
      </c>
      <c r="DB19" s="44">
        <f t="shared" si="17"/>
        <v>16504786</v>
      </c>
      <c r="DC19" s="54"/>
      <c r="DD19" s="54"/>
      <c r="DE19" s="44">
        <f t="shared" ref="DE19:DQ19" si="18">SUM(DE16:DE18)</f>
        <v>112893</v>
      </c>
      <c r="DF19" s="44">
        <f t="shared" si="18"/>
        <v>212576</v>
      </c>
      <c r="DG19" s="44">
        <f t="shared" si="18"/>
        <v>351399</v>
      </c>
      <c r="DH19" s="44">
        <f t="shared" si="18"/>
        <v>500422</v>
      </c>
      <c r="DI19" s="44">
        <f t="shared" si="18"/>
        <v>682097</v>
      </c>
      <c r="DJ19" s="44">
        <f t="shared" si="18"/>
        <v>885946</v>
      </c>
      <c r="DK19" s="44">
        <f t="shared" si="18"/>
        <v>1156541</v>
      </c>
      <c r="DL19" s="44">
        <f t="shared" si="18"/>
        <v>1443535</v>
      </c>
      <c r="DM19" s="44">
        <f t="shared" si="18"/>
        <v>1641597</v>
      </c>
      <c r="DN19" s="44">
        <f t="shared" si="18"/>
        <v>1826695</v>
      </c>
      <c r="DO19" s="44">
        <f t="shared" si="18"/>
        <v>1991985</v>
      </c>
      <c r="DP19" s="44">
        <f t="shared" si="18"/>
        <v>2121666</v>
      </c>
      <c r="DQ19" s="44">
        <f t="shared" si="18"/>
        <v>12927352</v>
      </c>
      <c r="DR19" s="54"/>
      <c r="DS19" s="54"/>
      <c r="DT19" s="44">
        <f t="shared" ref="DT19:EF19" si="19">SUM(DT16:DT18)</f>
        <v>260903</v>
      </c>
      <c r="DU19" s="44">
        <f t="shared" si="19"/>
        <v>488180</v>
      </c>
      <c r="DV19" s="44">
        <f t="shared" si="19"/>
        <v>797593</v>
      </c>
      <c r="DW19" s="44">
        <f t="shared" si="19"/>
        <v>1108493</v>
      </c>
      <c r="DX19" s="44">
        <f t="shared" si="19"/>
        <v>1464845</v>
      </c>
      <c r="DY19" s="44">
        <f t="shared" si="19"/>
        <v>1824775</v>
      </c>
      <c r="DZ19" s="44">
        <f t="shared" si="19"/>
        <v>2232025</v>
      </c>
      <c r="EA19" s="44">
        <f t="shared" si="19"/>
        <v>2669764</v>
      </c>
      <c r="EB19" s="44">
        <f t="shared" si="19"/>
        <v>3022626</v>
      </c>
      <c r="EC19" s="44">
        <f t="shared" si="19"/>
        <v>3373664</v>
      </c>
      <c r="ED19" s="44">
        <f t="shared" si="19"/>
        <v>3701413</v>
      </c>
      <c r="EE19" s="44">
        <f t="shared" si="19"/>
        <v>3983656</v>
      </c>
      <c r="EF19" s="44">
        <f t="shared" si="19"/>
        <v>24927937</v>
      </c>
      <c r="EG19" s="54"/>
      <c r="EH19" s="54"/>
      <c r="EI19" s="44">
        <f t="shared" ref="EI19:EU19" si="20">SUM(EI16:EI18)</f>
        <v>186347</v>
      </c>
      <c r="EJ19" s="44">
        <f t="shared" si="20"/>
        <v>349499</v>
      </c>
      <c r="EK19" s="44">
        <f t="shared" si="20"/>
        <v>568535</v>
      </c>
      <c r="EL19" s="44">
        <f t="shared" si="20"/>
        <v>802296</v>
      </c>
      <c r="EM19" s="44">
        <f t="shared" si="20"/>
        <v>1073992</v>
      </c>
      <c r="EN19" s="44">
        <f t="shared" si="20"/>
        <v>1381361</v>
      </c>
      <c r="EO19" s="44">
        <f t="shared" si="20"/>
        <v>1756967</v>
      </c>
      <c r="EP19" s="44">
        <f t="shared" si="20"/>
        <v>2148200</v>
      </c>
      <c r="EQ19" s="44">
        <f t="shared" si="20"/>
        <v>2450550</v>
      </c>
      <c r="ER19" s="44">
        <f t="shared" si="20"/>
        <v>2753806</v>
      </c>
      <c r="ES19" s="44">
        <f t="shared" si="20"/>
        <v>3028107</v>
      </c>
      <c r="ET19" s="44">
        <f t="shared" si="20"/>
        <v>3251311</v>
      </c>
      <c r="EU19" s="44">
        <f t="shared" si="20"/>
        <v>19750971</v>
      </c>
      <c r="EV19" s="54"/>
      <c r="EW19" s="54"/>
      <c r="EX19" s="44">
        <f t="shared" ref="EX19:FJ19" si="21">SUM(EX16:EX18)</f>
        <v>17152</v>
      </c>
      <c r="EY19" s="44">
        <f t="shared" si="21"/>
        <v>31217</v>
      </c>
      <c r="EZ19" s="44">
        <f t="shared" si="21"/>
        <v>47627</v>
      </c>
      <c r="FA19" s="44">
        <f t="shared" si="21"/>
        <v>64949</v>
      </c>
      <c r="FB19" s="44">
        <f t="shared" si="21"/>
        <v>85725</v>
      </c>
      <c r="FC19" s="44">
        <f t="shared" si="21"/>
        <v>107299</v>
      </c>
      <c r="FD19" s="44">
        <f t="shared" si="21"/>
        <v>132661</v>
      </c>
      <c r="FE19" s="44">
        <f t="shared" si="21"/>
        <v>162032</v>
      </c>
      <c r="FF19" s="44">
        <f t="shared" si="21"/>
        <v>186049</v>
      </c>
      <c r="FG19" s="44">
        <f t="shared" si="21"/>
        <v>212892</v>
      </c>
      <c r="FH19" s="44">
        <f t="shared" si="21"/>
        <v>238598</v>
      </c>
      <c r="FI19" s="44">
        <f t="shared" si="21"/>
        <v>260173</v>
      </c>
      <c r="FJ19" s="44">
        <f t="shared" si="21"/>
        <v>1546374</v>
      </c>
      <c r="FK19" s="54"/>
      <c r="FL19" s="54"/>
    </row>
    <row r="20" spans="1:168" s="55" customFormat="1" ht="15.1" customHeight="1">
      <c r="A20" s="39"/>
      <c r="B20" s="40"/>
      <c r="C20" s="41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1"/>
      <c r="R20" s="41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1"/>
      <c r="AG20" s="41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1"/>
      <c r="AV20" s="41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1"/>
      <c r="BK20" s="41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1"/>
      <c r="BZ20" s="41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1"/>
      <c r="CO20" s="41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1"/>
      <c r="DD20" s="41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1"/>
      <c r="DS20" s="41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1"/>
      <c r="EH20" s="41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1"/>
      <c r="EW20" s="41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1"/>
      <c r="FL20" s="41"/>
    </row>
    <row r="21" spans="1:168" s="43" customFormat="1" ht="15.1" customHeight="1">
      <c r="A21" s="51">
        <v>2008</v>
      </c>
      <c r="B21" s="56" t="s">
        <v>6</v>
      </c>
      <c r="D21" s="44">
        <f>+AMB!$S21</f>
        <v>389814</v>
      </c>
      <c r="E21" s="44">
        <f>+AMB!$T21</f>
        <v>735960</v>
      </c>
      <c r="F21" s="44">
        <f>+AMB!$U21</f>
        <v>1112969</v>
      </c>
      <c r="G21" s="44">
        <f>+AMB!$V21</f>
        <v>1483600</v>
      </c>
      <c r="H21" s="44">
        <f>+AMB!$W21</f>
        <v>1871009</v>
      </c>
      <c r="I21" s="44">
        <f>+AMB!$X21</f>
        <v>2250076</v>
      </c>
      <c r="J21" s="44">
        <f>+AMB!$Y21</f>
        <v>2651437</v>
      </c>
      <c r="K21" s="44">
        <f>+AMB!$Z21</f>
        <v>3087265</v>
      </c>
      <c r="L21" s="44">
        <f>+AMB!$AA21</f>
        <v>3435067</v>
      </c>
      <c r="M21" s="44">
        <f>+AMB!$AB21</f>
        <v>3794663</v>
      </c>
      <c r="N21" s="44">
        <f>+AMB!$AC21</f>
        <v>4129468</v>
      </c>
      <c r="O21" s="44">
        <f>+AMB!$AD21</f>
        <v>4447793</v>
      </c>
      <c r="P21" s="44">
        <f>SUM(D21:O21)</f>
        <v>29389121</v>
      </c>
      <c r="Q21" s="53"/>
      <c r="R21" s="53"/>
      <c r="S21" s="44">
        <f>+BWB!$S21</f>
        <v>223608</v>
      </c>
      <c r="T21" s="44">
        <f>+BWB!$T21</f>
        <v>428224</v>
      </c>
      <c r="U21" s="44">
        <f>+BWB!$U21</f>
        <v>692145</v>
      </c>
      <c r="V21" s="44">
        <f>+BWB!$V21</f>
        <v>955231</v>
      </c>
      <c r="W21" s="44">
        <f>+BWB!$W21</f>
        <v>1261698</v>
      </c>
      <c r="X21" s="44">
        <f>+BWB!$X21</f>
        <v>1569698</v>
      </c>
      <c r="Y21" s="44">
        <f>+BWB!$Y21</f>
        <v>1925557</v>
      </c>
      <c r="Z21" s="44">
        <f>+BWB!$Z21</f>
        <v>2310886</v>
      </c>
      <c r="AA21" s="44">
        <f>+BWB!$AA21</f>
        <v>2591169</v>
      </c>
      <c r="AB21" s="44">
        <f>+BWB!$AB21</f>
        <v>2868591</v>
      </c>
      <c r="AC21" s="44">
        <f>+BWB!$AC21</f>
        <v>3114359</v>
      </c>
      <c r="AD21" s="44">
        <f>+BWB!$AD21</f>
        <v>3339644</v>
      </c>
      <c r="AE21" s="44">
        <f>SUM(S21:AD21)</f>
        <v>21280810</v>
      </c>
      <c r="AF21" s="53"/>
      <c r="AG21" s="53"/>
      <c r="AH21" s="44">
        <f>+DWT!$S21</f>
        <v>349366</v>
      </c>
      <c r="AI21" s="44">
        <f>+DWT!$T21</f>
        <v>700510</v>
      </c>
      <c r="AJ21" s="44">
        <f>+DWT!$U21</f>
        <v>1098004</v>
      </c>
      <c r="AK21" s="44">
        <f>+DWT!$V21</f>
        <v>1500939</v>
      </c>
      <c r="AL21" s="44">
        <f>+DWT!$W21</f>
        <v>1910221</v>
      </c>
      <c r="AM21" s="44">
        <f>+DWT!$X21</f>
        <v>2309444</v>
      </c>
      <c r="AN21" s="44">
        <f>+DWT!$Y21</f>
        <v>2711375</v>
      </c>
      <c r="AO21" s="44">
        <f>+DWT!$Z21</f>
        <v>3127310</v>
      </c>
      <c r="AP21" s="44">
        <f>+DWT!$AA21</f>
        <v>3506690</v>
      </c>
      <c r="AQ21" s="44">
        <f>+DWT!$AB21</f>
        <v>3901747</v>
      </c>
      <c r="AR21" s="44">
        <f>+DWT!$AC21</f>
        <v>4270746</v>
      </c>
      <c r="AS21" s="44">
        <f>+DWT!$AD21</f>
        <v>4616730</v>
      </c>
      <c r="AT21" s="44">
        <f>SUM(AH21:AS21)</f>
        <v>30003082</v>
      </c>
      <c r="AU21" s="53"/>
      <c r="AV21" s="53"/>
      <c r="AW21" s="44">
        <f>+OGB!$S21</f>
        <v>30092</v>
      </c>
      <c r="AX21" s="44">
        <f>+OGB!$T21</f>
        <v>59933</v>
      </c>
      <c r="AY21" s="44">
        <f>+OGB!$U21</f>
        <v>94099</v>
      </c>
      <c r="AZ21" s="44">
        <f>+OGB!$V21</f>
        <v>131512</v>
      </c>
      <c r="BA21" s="44">
        <f>+OGB!$W21</f>
        <v>176531</v>
      </c>
      <c r="BB21" s="44">
        <f>+OGB!$X21</f>
        <v>220110</v>
      </c>
      <c r="BC21" s="44">
        <f>+OGB!$Y21</f>
        <v>272321</v>
      </c>
      <c r="BD21" s="44">
        <f>+OGB!$Z21</f>
        <v>328654</v>
      </c>
      <c r="BE21" s="44">
        <f>+OGB!$AA21</f>
        <v>370915</v>
      </c>
      <c r="BF21" s="44">
        <f>+OGB!$AB21</f>
        <v>411495</v>
      </c>
      <c r="BG21" s="44">
        <f>+OGB!$AC21</f>
        <v>447484</v>
      </c>
      <c r="BH21" s="44">
        <f>+OGB!$AD21</f>
        <v>477577</v>
      </c>
      <c r="BI21" s="44">
        <f>SUM(AW21:BH21)</f>
        <v>3020723</v>
      </c>
      <c r="BJ21" s="53"/>
      <c r="BK21" s="53"/>
      <c r="BL21" s="44">
        <f>+PB!$S21</f>
        <v>325280</v>
      </c>
      <c r="BM21" s="44">
        <f>+PB!$T21</f>
        <v>643086</v>
      </c>
      <c r="BN21" s="44">
        <f>+PB!$U21</f>
        <v>1046393</v>
      </c>
      <c r="BO21" s="44">
        <f>+PB!$V21</f>
        <v>1408647</v>
      </c>
      <c r="BP21" s="44">
        <f>+PB!$W21</f>
        <v>1842252</v>
      </c>
      <c r="BQ21" s="44">
        <f>+PB!$X21</f>
        <v>2295679</v>
      </c>
      <c r="BR21" s="44">
        <f>+PB!$Y21</f>
        <v>2873685</v>
      </c>
      <c r="BS21" s="44">
        <f>+PB!$Z21</f>
        <v>3503202</v>
      </c>
      <c r="BT21" s="44">
        <f>+PB!$AA21</f>
        <v>3923075</v>
      </c>
      <c r="BU21" s="44">
        <f>+PB!$AB21</f>
        <v>4338472</v>
      </c>
      <c r="BV21" s="44">
        <f>+PB!$AC21</f>
        <v>4705491</v>
      </c>
      <c r="BW21" s="44">
        <f>+PB!$AD21</f>
        <v>5035811</v>
      </c>
      <c r="BX21" s="44">
        <f>SUM(BL21:BW21)</f>
        <v>31941073</v>
      </c>
      <c r="BY21" s="53"/>
      <c r="BZ21" s="53"/>
      <c r="CA21" s="44">
        <f>+IBA!$S21</f>
        <v>126810</v>
      </c>
      <c r="CB21" s="44">
        <f>+IBA!$T21</f>
        <v>250026</v>
      </c>
      <c r="CC21" s="44">
        <f>+IBA!$U21</f>
        <v>390841</v>
      </c>
      <c r="CD21" s="44">
        <f>+IBA!$V21</f>
        <v>529174</v>
      </c>
      <c r="CE21" s="44">
        <f>+IBA!$W21</f>
        <v>687159</v>
      </c>
      <c r="CF21" s="44">
        <f>+IBA!$X21</f>
        <v>846818</v>
      </c>
      <c r="CG21" s="44">
        <f>+IBA!$Y21</f>
        <v>1027006</v>
      </c>
      <c r="CH21" s="44">
        <f>+IBA!$Z21</f>
        <v>1213306</v>
      </c>
      <c r="CI21" s="44">
        <f>+IBA!$AA21</f>
        <v>1369844</v>
      </c>
      <c r="CJ21" s="44">
        <f>+IBA!$AB21</f>
        <v>1512653</v>
      </c>
      <c r="CK21" s="44">
        <f>+IBA!$AC21</f>
        <v>1630444</v>
      </c>
      <c r="CL21" s="44">
        <f>+IBA!$AD21</f>
        <v>1746298</v>
      </c>
      <c r="CM21" s="44">
        <f>SUM(CA21:CL21)</f>
        <v>11330379</v>
      </c>
      <c r="CN21" s="53"/>
      <c r="CO21" s="53"/>
      <c r="CP21" s="44">
        <f>+SIBC!$S21</f>
        <v>188607</v>
      </c>
      <c r="CQ21" s="44">
        <f>+SIBC!$T21</f>
        <v>362839</v>
      </c>
      <c r="CR21" s="44">
        <f>+SIBC!$U21</f>
        <v>551946</v>
      </c>
      <c r="CS21" s="44">
        <f>+SIBC!$V21</f>
        <v>754374</v>
      </c>
      <c r="CT21" s="44">
        <f>+SIBC!$W21</f>
        <v>978892</v>
      </c>
      <c r="CU21" s="44">
        <f>+SIBC!$X21</f>
        <v>1202466</v>
      </c>
      <c r="CV21" s="44">
        <f>+SIBC!$Y21</f>
        <v>1434411</v>
      </c>
      <c r="CW21" s="44">
        <f>+SIBC!$Z21</f>
        <v>1665250</v>
      </c>
      <c r="CX21" s="44">
        <f>+SIBC!$AA21</f>
        <v>1876709</v>
      </c>
      <c r="CY21" s="44">
        <f>+SIBC!$AB21</f>
        <v>2086605</v>
      </c>
      <c r="CZ21" s="44">
        <f>+SIBC!$AC21</f>
        <v>2281426</v>
      </c>
      <c r="DA21" s="44">
        <f>+SIBC!$AD21</f>
        <v>2468507</v>
      </c>
      <c r="DB21" s="44">
        <f>SUM(CP21:DA21)</f>
        <v>15852032</v>
      </c>
      <c r="DC21" s="53"/>
      <c r="DD21" s="53"/>
      <c r="DE21" s="44">
        <f>+TIBA!$S21</f>
        <v>85048</v>
      </c>
      <c r="DF21" s="44">
        <f>+TIBA!$T21</f>
        <v>168275</v>
      </c>
      <c r="DG21" s="44">
        <f>+TIBA!$U21</f>
        <v>283774</v>
      </c>
      <c r="DH21" s="44">
        <f>+TIBA!$V21</f>
        <v>402295</v>
      </c>
      <c r="DI21" s="44">
        <f>+TIBA!$W21</f>
        <v>551249</v>
      </c>
      <c r="DJ21" s="44">
        <f>+TIBA!$X21</f>
        <v>711266</v>
      </c>
      <c r="DK21" s="44">
        <f>+TIBA!$Y21</f>
        <v>937503</v>
      </c>
      <c r="DL21" s="44">
        <f>+TIBA!$Z21</f>
        <v>1193898</v>
      </c>
      <c r="DM21" s="44">
        <f>+TIBA!$AA21</f>
        <v>1338611</v>
      </c>
      <c r="DN21" s="44">
        <f>+TIBA!$AB21</f>
        <v>1472184</v>
      </c>
      <c r="DO21" s="44">
        <f>+TIBA!$AC21</f>
        <v>1578336</v>
      </c>
      <c r="DP21" s="44">
        <f>+TIBA!$AD21</f>
        <v>1666416</v>
      </c>
      <c r="DQ21" s="44">
        <f>SUM(DE21:DP21)</f>
        <v>10388855</v>
      </c>
      <c r="DR21" s="53"/>
      <c r="DS21" s="53"/>
      <c r="DT21" s="44">
        <f>+LQB!$S21</f>
        <v>186021</v>
      </c>
      <c r="DU21" s="44">
        <f>+LQB!$T21</f>
        <v>360168</v>
      </c>
      <c r="DV21" s="44">
        <f>+LQB!$U21</f>
        <v>589271</v>
      </c>
      <c r="DW21" s="44">
        <f>+LQB!$V21</f>
        <v>817251</v>
      </c>
      <c r="DX21" s="44">
        <f>+LQB!$W21</f>
        <v>1083051</v>
      </c>
      <c r="DY21" s="44">
        <f>+LQB!$X21</f>
        <v>1344897</v>
      </c>
      <c r="DZ21" s="44">
        <f>+LQB!$Y21</f>
        <v>1659460</v>
      </c>
      <c r="EA21" s="44">
        <f>+LQB!$Z21</f>
        <v>2003408</v>
      </c>
      <c r="EB21" s="44">
        <f>+LQB!$AA21</f>
        <v>2239610</v>
      </c>
      <c r="EC21" s="44">
        <f>+LQB!$AB21</f>
        <v>2472878</v>
      </c>
      <c r="ED21" s="44">
        <f>+LQB!$AC21</f>
        <v>2685167</v>
      </c>
      <c r="EE21" s="44">
        <f>+LQB!$AD21</f>
        <v>2875114</v>
      </c>
      <c r="EF21" s="44">
        <f>SUM(DT21:EE21)</f>
        <v>18316296</v>
      </c>
      <c r="EG21" s="53"/>
      <c r="EH21" s="53"/>
      <c r="EI21" s="44">
        <f>+RBW!$S21</f>
        <v>190054</v>
      </c>
      <c r="EJ21" s="44">
        <f>+RBW!$T21</f>
        <v>365504</v>
      </c>
      <c r="EK21" s="44">
        <f>+RBW!$U21</f>
        <v>584371</v>
      </c>
      <c r="EL21" s="44">
        <f>+RBW!$V21</f>
        <v>812094</v>
      </c>
      <c r="EM21" s="44">
        <f>+RBW!$W21</f>
        <v>1090237</v>
      </c>
      <c r="EN21" s="44">
        <f>+RBW!$X21</f>
        <v>1379384</v>
      </c>
      <c r="EO21" s="44">
        <f>+RBW!$Y21</f>
        <v>1743078</v>
      </c>
      <c r="EP21" s="44">
        <f>+RBW!$Z21</f>
        <v>2156028</v>
      </c>
      <c r="EQ21" s="44">
        <f>+RBW!$AA21</f>
        <v>2431067</v>
      </c>
      <c r="ER21" s="44">
        <f>+RBW!$AB21</f>
        <v>2689847</v>
      </c>
      <c r="ES21" s="44">
        <f>+RBW!$AC21</f>
        <v>2909444</v>
      </c>
      <c r="ET21" s="44">
        <f>+RBW!$AD21</f>
        <v>3100696</v>
      </c>
      <c r="EU21" s="44">
        <f>SUM(EI21:ET21)</f>
        <v>19451804</v>
      </c>
      <c r="EV21" s="53"/>
      <c r="EW21" s="53"/>
      <c r="EX21" s="44">
        <f>+WPB!$S21</f>
        <v>20274</v>
      </c>
      <c r="EY21" s="44">
        <f>+WPB!$T21</f>
        <v>39226</v>
      </c>
      <c r="EZ21" s="44">
        <f>+WPB!$U21</f>
        <v>59833</v>
      </c>
      <c r="FA21" s="44">
        <f>+WPB!$V21</f>
        <v>82131</v>
      </c>
      <c r="FB21" s="44">
        <f>+WPB!$W21</f>
        <v>107296</v>
      </c>
      <c r="FC21" s="44">
        <f>+WPB!$X21</f>
        <v>132770</v>
      </c>
      <c r="FD21" s="44">
        <f>+WPB!$Y21</f>
        <v>162346</v>
      </c>
      <c r="FE21" s="44">
        <f>+WPB!$Z21</f>
        <v>195671</v>
      </c>
      <c r="FF21" s="44">
        <f>+WPB!$AA21</f>
        <v>224186</v>
      </c>
      <c r="FG21" s="44">
        <f>+WPB!$AB21</f>
        <v>252676</v>
      </c>
      <c r="FH21" s="44">
        <f>+WPB!$AC21</f>
        <v>276309</v>
      </c>
      <c r="FI21" s="44">
        <f>+WPB!$AD21</f>
        <v>297464</v>
      </c>
      <c r="FJ21" s="44">
        <f>SUM(EX21:FI21)</f>
        <v>1850182</v>
      </c>
      <c r="FK21" s="53"/>
      <c r="FL21" s="53"/>
    </row>
    <row r="22" spans="1:168" s="43" customFormat="1" ht="15.1" customHeight="1">
      <c r="A22" s="51">
        <v>2008</v>
      </c>
      <c r="B22" s="56" t="s">
        <v>7</v>
      </c>
      <c r="D22" s="44">
        <f>+AMB!$S22</f>
        <v>257507</v>
      </c>
      <c r="E22" s="44">
        <f>+AMB!$T22</f>
        <v>518596</v>
      </c>
      <c r="F22" s="44">
        <f>+AMB!$U22</f>
        <v>767256</v>
      </c>
      <c r="G22" s="44">
        <f>+AMB!$V22</f>
        <v>1033047</v>
      </c>
      <c r="H22" s="44">
        <f>+AMB!$W22</f>
        <v>1292797</v>
      </c>
      <c r="I22" s="44">
        <f>+AMB!$X22</f>
        <v>1550073</v>
      </c>
      <c r="J22" s="44">
        <f>+AMB!$Y22</f>
        <v>1762910</v>
      </c>
      <c r="K22" s="44">
        <f>+AMB!$Z22</f>
        <v>1994918</v>
      </c>
      <c r="L22" s="44">
        <f>+AMB!$AA22</f>
        <v>2241786</v>
      </c>
      <c r="M22" s="44">
        <f>+AMB!$AB22</f>
        <v>2485905</v>
      </c>
      <c r="N22" s="44">
        <f>+AMB!$AC22</f>
        <v>2703109</v>
      </c>
      <c r="O22" s="44">
        <f>+AMB!$AD22</f>
        <v>2885047</v>
      </c>
      <c r="P22" s="44">
        <f>SUM(D22:O22)</f>
        <v>19492951</v>
      </c>
      <c r="Q22" s="54"/>
      <c r="R22" s="54"/>
      <c r="S22" s="44">
        <f>+BWB!$S22</f>
        <v>132664</v>
      </c>
      <c r="T22" s="44">
        <f>+BWB!$T22</f>
        <v>263876</v>
      </c>
      <c r="U22" s="44">
        <f>+BWB!$U22</f>
        <v>394418</v>
      </c>
      <c r="V22" s="44">
        <f>+BWB!$V22</f>
        <v>535029</v>
      </c>
      <c r="W22" s="44">
        <f>+BWB!$W22</f>
        <v>677152</v>
      </c>
      <c r="X22" s="44">
        <f>+BWB!$X22</f>
        <v>822050</v>
      </c>
      <c r="Y22" s="44">
        <f>+BWB!$Y22</f>
        <v>953282</v>
      </c>
      <c r="Z22" s="44">
        <f>+BWB!$Z22</f>
        <v>1087227</v>
      </c>
      <c r="AA22" s="44">
        <f>+BWB!$AA22</f>
        <v>1224072</v>
      </c>
      <c r="AB22" s="44">
        <f>+BWB!$AB22</f>
        <v>1362474</v>
      </c>
      <c r="AC22" s="44">
        <f>+BWB!$AC22</f>
        <v>1475979</v>
      </c>
      <c r="AD22" s="44">
        <f>+BWB!$AD22</f>
        <v>1574428</v>
      </c>
      <c r="AE22" s="44">
        <f>SUM(S22:AD22)</f>
        <v>10502651</v>
      </c>
      <c r="AF22" s="54"/>
      <c r="AG22" s="54"/>
      <c r="AH22" s="44">
        <f>+DWT!$S22</f>
        <v>9022</v>
      </c>
      <c r="AI22" s="44">
        <f>+DWT!$T22</f>
        <v>19717</v>
      </c>
      <c r="AJ22" s="44">
        <f>+DWT!$U22</f>
        <v>29105</v>
      </c>
      <c r="AK22" s="44">
        <f>+DWT!$V22</f>
        <v>37905</v>
      </c>
      <c r="AL22" s="44">
        <f>+DWT!$W22</f>
        <v>45652</v>
      </c>
      <c r="AM22" s="44">
        <f>+DWT!$X22</f>
        <v>52727</v>
      </c>
      <c r="AN22" s="44">
        <f>+DWT!$Y22</f>
        <v>58041</v>
      </c>
      <c r="AO22" s="44">
        <f>+DWT!$Z22</f>
        <v>63851</v>
      </c>
      <c r="AP22" s="44">
        <f>+DWT!$AA22</f>
        <v>70922</v>
      </c>
      <c r="AQ22" s="44">
        <f>+DWT!$AB22</f>
        <v>77654</v>
      </c>
      <c r="AR22" s="44">
        <f>+DWT!$AC22</f>
        <v>83643</v>
      </c>
      <c r="AS22" s="44">
        <f>+DWT!$AD22</f>
        <v>90241</v>
      </c>
      <c r="AT22" s="44">
        <f>SUM(AH22:AS22)</f>
        <v>638480</v>
      </c>
      <c r="AU22" s="54"/>
      <c r="AV22" s="54"/>
      <c r="AW22" s="44">
        <f>+OGB!$S22</f>
        <v>6474</v>
      </c>
      <c r="AX22" s="44">
        <f>+OGB!$T22</f>
        <v>12599</v>
      </c>
      <c r="AY22" s="44">
        <f>+OGB!$U22</f>
        <v>18844</v>
      </c>
      <c r="AZ22" s="44">
        <f>+OGB!$V22</f>
        <v>25475</v>
      </c>
      <c r="BA22" s="44">
        <f>+OGB!$W22</f>
        <v>32249</v>
      </c>
      <c r="BB22" s="44">
        <f>+OGB!$X22</f>
        <v>38853</v>
      </c>
      <c r="BC22" s="44">
        <f>+OGB!$Y22</f>
        <v>45850</v>
      </c>
      <c r="BD22" s="44">
        <f>+OGB!$Z22</f>
        <v>52291</v>
      </c>
      <c r="BE22" s="44">
        <f>+OGB!$AA22</f>
        <v>59073</v>
      </c>
      <c r="BF22" s="44">
        <f>+OGB!$AB22</f>
        <v>65698</v>
      </c>
      <c r="BG22" s="44">
        <f>+OGB!$AC22</f>
        <v>70595</v>
      </c>
      <c r="BH22" s="44">
        <f>+OGB!$AD22</f>
        <v>76178</v>
      </c>
      <c r="BI22" s="44">
        <f>SUM(AW22:BH22)</f>
        <v>504179</v>
      </c>
      <c r="BJ22" s="54"/>
      <c r="BK22" s="54"/>
      <c r="BL22" s="44">
        <f>+PB!$S22</f>
        <v>109940</v>
      </c>
      <c r="BM22" s="44">
        <f>+PB!$T22</f>
        <v>214122</v>
      </c>
      <c r="BN22" s="44">
        <f>+PB!$U22</f>
        <v>323598</v>
      </c>
      <c r="BO22" s="44">
        <f>+PB!$V22</f>
        <v>437003</v>
      </c>
      <c r="BP22" s="44">
        <f>+PB!$W22</f>
        <v>548522</v>
      </c>
      <c r="BQ22" s="44">
        <f>+PB!$X22</f>
        <v>661377</v>
      </c>
      <c r="BR22" s="44">
        <f>+PB!$Y22</f>
        <v>769411</v>
      </c>
      <c r="BS22" s="44">
        <f>+PB!$Z22</f>
        <v>875348</v>
      </c>
      <c r="BT22" s="44">
        <f>+PB!$AA22</f>
        <v>989131</v>
      </c>
      <c r="BU22" s="44">
        <f>+PB!$AB22</f>
        <v>1101905</v>
      </c>
      <c r="BV22" s="44">
        <f>+PB!$AC22</f>
        <v>1195073</v>
      </c>
      <c r="BW22" s="44">
        <f>+PB!$AD22</f>
        <v>1283829</v>
      </c>
      <c r="BX22" s="44">
        <f>SUM(BL22:BW22)</f>
        <v>8509259</v>
      </c>
      <c r="BY22" s="54"/>
      <c r="BZ22" s="54"/>
      <c r="CA22" s="44">
        <f>+IBA!$S22</f>
        <v>9329</v>
      </c>
      <c r="CB22" s="44">
        <f>+IBA!$T22</f>
        <v>18548</v>
      </c>
      <c r="CC22" s="44">
        <f>+IBA!$U22</f>
        <v>28421</v>
      </c>
      <c r="CD22" s="44">
        <f>+IBA!$V22</f>
        <v>39528</v>
      </c>
      <c r="CE22" s="44">
        <f>+IBA!$W22</f>
        <v>50412</v>
      </c>
      <c r="CF22" s="44">
        <f>+IBA!$X22</f>
        <v>60981</v>
      </c>
      <c r="CG22" s="44">
        <f>+IBA!$Y22</f>
        <v>71801</v>
      </c>
      <c r="CH22" s="44">
        <f>+IBA!$Z22</f>
        <v>81499</v>
      </c>
      <c r="CI22" s="44">
        <f>+IBA!$AA22</f>
        <v>91475</v>
      </c>
      <c r="CJ22" s="44">
        <f>+IBA!$AB22</f>
        <v>101278</v>
      </c>
      <c r="CK22" s="44">
        <f>+IBA!$AC22</f>
        <v>108468</v>
      </c>
      <c r="CL22" s="44">
        <f>+IBA!$AD22</f>
        <v>115435</v>
      </c>
      <c r="CM22" s="44">
        <f>SUM(CA22:CL22)</f>
        <v>777175</v>
      </c>
      <c r="CN22" s="54"/>
      <c r="CO22" s="54"/>
      <c r="CP22" s="44">
        <f>+SIBC!$S22</f>
        <v>7949</v>
      </c>
      <c r="CQ22" s="44">
        <f>+SIBC!$T22</f>
        <v>14775</v>
      </c>
      <c r="CR22" s="44">
        <f>+SIBC!$U22</f>
        <v>22229</v>
      </c>
      <c r="CS22" s="44">
        <f>+SIBC!$V22</f>
        <v>30371</v>
      </c>
      <c r="CT22" s="44">
        <f>+SIBC!$W22</f>
        <v>39730</v>
      </c>
      <c r="CU22" s="44">
        <f>+SIBC!$X22</f>
        <v>49270</v>
      </c>
      <c r="CV22" s="44">
        <f>+SIBC!$Y22</f>
        <v>58779</v>
      </c>
      <c r="CW22" s="44">
        <f>+SIBC!$Z22</f>
        <v>67650</v>
      </c>
      <c r="CX22" s="44">
        <f>+SIBC!$AA22</f>
        <v>77130</v>
      </c>
      <c r="CY22" s="44">
        <f>+SIBC!$AB22</f>
        <v>86185</v>
      </c>
      <c r="CZ22" s="44">
        <f>+SIBC!$AC22</f>
        <v>92847</v>
      </c>
      <c r="DA22" s="44">
        <f>+SIBC!$AD22</f>
        <v>99295</v>
      </c>
      <c r="DB22" s="44">
        <f>SUM(CP22:DA22)</f>
        <v>646210</v>
      </c>
      <c r="DC22" s="54"/>
      <c r="DD22" s="54"/>
      <c r="DE22" s="44">
        <f>+TIBA!$S22</f>
        <v>34593</v>
      </c>
      <c r="DF22" s="44">
        <f>+TIBA!$T22</f>
        <v>67434</v>
      </c>
      <c r="DG22" s="44">
        <f>+TIBA!$U22</f>
        <v>101203</v>
      </c>
      <c r="DH22" s="44">
        <f>+TIBA!$V22</f>
        <v>137229</v>
      </c>
      <c r="DI22" s="44">
        <f>+TIBA!$W22</f>
        <v>173258</v>
      </c>
      <c r="DJ22" s="44">
        <f>+TIBA!$X22</f>
        <v>207542</v>
      </c>
      <c r="DK22" s="44">
        <f>+TIBA!$Y22</f>
        <v>241636</v>
      </c>
      <c r="DL22" s="44">
        <f>+TIBA!$Z22</f>
        <v>274555</v>
      </c>
      <c r="DM22" s="44">
        <f>+TIBA!$AA22</f>
        <v>308480</v>
      </c>
      <c r="DN22" s="44">
        <f>+TIBA!$AB22</f>
        <v>341823</v>
      </c>
      <c r="DO22" s="44">
        <f>+TIBA!$AC22</f>
        <v>370243</v>
      </c>
      <c r="DP22" s="44">
        <f>+TIBA!$AD22</f>
        <v>395809</v>
      </c>
      <c r="DQ22" s="44">
        <f>SUM(DE22:DP22)</f>
        <v>2653805</v>
      </c>
      <c r="DR22" s="54"/>
      <c r="DS22" s="54"/>
      <c r="DT22" s="44">
        <f>+LQB!$S22</f>
        <v>68426</v>
      </c>
      <c r="DU22" s="44">
        <f>+LQB!$T22</f>
        <v>134552</v>
      </c>
      <c r="DV22" s="44">
        <f>+LQB!$U22</f>
        <v>202266</v>
      </c>
      <c r="DW22" s="44">
        <f>+LQB!$V22</f>
        <v>275456</v>
      </c>
      <c r="DX22" s="44">
        <f>+LQB!$W22</f>
        <v>348592</v>
      </c>
      <c r="DY22" s="44">
        <f>+LQB!$X22</f>
        <v>415490</v>
      </c>
      <c r="DZ22" s="44">
        <f>+LQB!$Y22</f>
        <v>481112</v>
      </c>
      <c r="EA22" s="44">
        <f>+LQB!$Z22</f>
        <v>545380</v>
      </c>
      <c r="EB22" s="44">
        <f>+LQB!$AA22</f>
        <v>610460</v>
      </c>
      <c r="EC22" s="44">
        <f>+LQB!$AB22</f>
        <v>677430</v>
      </c>
      <c r="ED22" s="44">
        <f>+LQB!$AC22</f>
        <v>734620</v>
      </c>
      <c r="EE22" s="44">
        <f>+LQB!$AD22</f>
        <v>789894</v>
      </c>
      <c r="EF22" s="44">
        <f>SUM(DT22:EE22)</f>
        <v>5283678</v>
      </c>
      <c r="EG22" s="54"/>
      <c r="EH22" s="54"/>
      <c r="EI22" s="44">
        <f>+RBW!$S22</f>
        <v>31</v>
      </c>
      <c r="EJ22" s="44">
        <f>+RBW!$T22</f>
        <v>45</v>
      </c>
      <c r="EK22" s="44">
        <f>+RBW!$U22</f>
        <v>61</v>
      </c>
      <c r="EL22" s="44">
        <f>+RBW!$V22</f>
        <v>71</v>
      </c>
      <c r="EM22" s="44">
        <f>+RBW!$W22</f>
        <v>88</v>
      </c>
      <c r="EN22" s="44">
        <f>+RBW!$X22</f>
        <v>105</v>
      </c>
      <c r="EO22" s="44">
        <f>+RBW!$Y22</f>
        <v>124</v>
      </c>
      <c r="EP22" s="44">
        <f>+RBW!$Z22</f>
        <v>143</v>
      </c>
      <c r="EQ22" s="44">
        <f>+RBW!$AA22</f>
        <v>151</v>
      </c>
      <c r="ER22" s="44">
        <f>+RBW!$AB22</f>
        <v>157</v>
      </c>
      <c r="ES22" s="44">
        <f>+RBW!$AC22</f>
        <v>164</v>
      </c>
      <c r="ET22" s="44">
        <f>+RBW!$AD22</f>
        <v>174</v>
      </c>
      <c r="EU22" s="44">
        <f>SUM(EI22:ET22)</f>
        <v>1314</v>
      </c>
      <c r="EV22" s="54"/>
      <c r="EW22" s="54"/>
      <c r="EX22" s="44">
        <f>+WPB!$S22</f>
        <v>0</v>
      </c>
      <c r="EY22" s="44">
        <f>+WPB!$T22</f>
        <v>0</v>
      </c>
      <c r="EZ22" s="44">
        <f>+WPB!$U22</f>
        <v>0</v>
      </c>
      <c r="FA22" s="44">
        <f>+WPB!$V22</f>
        <v>0</v>
      </c>
      <c r="FB22" s="44">
        <f>+WPB!$W22</f>
        <v>0</v>
      </c>
      <c r="FC22" s="44">
        <f>+WPB!$X22</f>
        <v>0</v>
      </c>
      <c r="FD22" s="44">
        <f>+WPB!$Y22</f>
        <v>0</v>
      </c>
      <c r="FE22" s="44">
        <f>+WPB!$Z22</f>
        <v>0</v>
      </c>
      <c r="FF22" s="44">
        <f>+WPB!$AA22</f>
        <v>0</v>
      </c>
      <c r="FG22" s="44">
        <f>+WPB!$AB22</f>
        <v>0</v>
      </c>
      <c r="FH22" s="44">
        <f>+WPB!$AC22</f>
        <v>0</v>
      </c>
      <c r="FI22" s="44">
        <f>+WPB!$AD22</f>
        <v>0</v>
      </c>
      <c r="FJ22" s="44">
        <f>SUM(EX22:FI22)</f>
        <v>0</v>
      </c>
      <c r="FK22" s="54"/>
      <c r="FL22" s="54"/>
    </row>
    <row r="23" spans="1:168" s="43" customFormat="1" ht="15.1" customHeight="1">
      <c r="A23" s="51">
        <v>2008</v>
      </c>
      <c r="B23" s="56" t="s">
        <v>8</v>
      </c>
      <c r="D23" s="44">
        <f>+AMB!$S23</f>
        <v>1599</v>
      </c>
      <c r="E23" s="44">
        <f>+AMB!$T23</f>
        <v>3393</v>
      </c>
      <c r="F23" s="44">
        <f>+AMB!$U23</f>
        <v>5130</v>
      </c>
      <c r="G23" s="44">
        <f>+AMB!$V23</f>
        <v>6316</v>
      </c>
      <c r="H23" s="44">
        <f>+AMB!$W23</f>
        <v>9448</v>
      </c>
      <c r="I23" s="44">
        <f>+AMB!$X23</f>
        <v>10658</v>
      </c>
      <c r="J23" s="44">
        <f>+AMB!$Y23</f>
        <v>11698</v>
      </c>
      <c r="K23" s="44">
        <f>+AMB!$Z23</f>
        <v>12715</v>
      </c>
      <c r="L23" s="44">
        <f>+AMB!$AA23</f>
        <v>13546</v>
      </c>
      <c r="M23" s="44">
        <f>+AMB!$AB23</f>
        <v>14658</v>
      </c>
      <c r="N23" s="44">
        <f>+AMB!$AC23</f>
        <v>15648</v>
      </c>
      <c r="O23" s="44">
        <f>+AMB!$AD23</f>
        <v>16465</v>
      </c>
      <c r="P23" s="44">
        <f>SUM(D23:O23)</f>
        <v>121274</v>
      </c>
      <c r="Q23" s="54"/>
      <c r="R23" s="54"/>
      <c r="S23" s="44">
        <f>+BWB!$S23</f>
        <v>426</v>
      </c>
      <c r="T23" s="44">
        <f>+BWB!$T23</f>
        <v>773</v>
      </c>
      <c r="U23" s="44">
        <f>+BWB!$U23</f>
        <v>1297</v>
      </c>
      <c r="V23" s="44">
        <f>+BWB!$V23</f>
        <v>1925</v>
      </c>
      <c r="W23" s="44">
        <f>+BWB!$W23</f>
        <v>2658</v>
      </c>
      <c r="X23" s="44">
        <f>+BWB!$X23</f>
        <v>3371</v>
      </c>
      <c r="Y23" s="44">
        <f>+BWB!$Y23</f>
        <v>4079</v>
      </c>
      <c r="Z23" s="44">
        <f>+BWB!$Z23</f>
        <v>4994</v>
      </c>
      <c r="AA23" s="44">
        <f>+BWB!$AA23</f>
        <v>5925</v>
      </c>
      <c r="AB23" s="44">
        <f>+BWB!$AB23</f>
        <v>6896</v>
      </c>
      <c r="AC23" s="44">
        <f>+BWB!$AC23</f>
        <v>7526</v>
      </c>
      <c r="AD23" s="44">
        <f>+BWB!$AD23</f>
        <v>7882</v>
      </c>
      <c r="AE23" s="44">
        <f>SUM(S23:AD23)</f>
        <v>47752</v>
      </c>
      <c r="AF23" s="54"/>
      <c r="AG23" s="54"/>
      <c r="AH23" s="44">
        <f>+DWT!$S23</f>
        <v>4831</v>
      </c>
      <c r="AI23" s="44">
        <f>+DWT!$T23</f>
        <v>8942</v>
      </c>
      <c r="AJ23" s="44">
        <f>+DWT!$U23</f>
        <v>13256</v>
      </c>
      <c r="AK23" s="44">
        <f>+DWT!$V23</f>
        <v>18023</v>
      </c>
      <c r="AL23" s="44">
        <f>+DWT!$W23</f>
        <v>22795</v>
      </c>
      <c r="AM23" s="44">
        <f>+DWT!$X23</f>
        <v>27407</v>
      </c>
      <c r="AN23" s="44">
        <f>+DWT!$Y23</f>
        <v>32137</v>
      </c>
      <c r="AO23" s="44">
        <f>+DWT!$Z23</f>
        <v>37294</v>
      </c>
      <c r="AP23" s="44">
        <f>+DWT!$AA23</f>
        <v>41854</v>
      </c>
      <c r="AQ23" s="44">
        <f>+DWT!$AB23</f>
        <v>46869</v>
      </c>
      <c r="AR23" s="44">
        <f>+DWT!$AC23</f>
        <v>51423</v>
      </c>
      <c r="AS23" s="44">
        <f>+DWT!$AD23</f>
        <v>55751</v>
      </c>
      <c r="AT23" s="44">
        <f>SUM(AH23:AS23)</f>
        <v>360582</v>
      </c>
      <c r="AU23" s="54"/>
      <c r="AV23" s="54"/>
      <c r="AW23" s="44">
        <f>+OGB!$S23</f>
        <v>18</v>
      </c>
      <c r="AX23" s="44">
        <f>+OGB!$T23</f>
        <v>49</v>
      </c>
      <c r="AY23" s="44">
        <f>+OGB!$U23</f>
        <v>63</v>
      </c>
      <c r="AZ23" s="44">
        <f>+OGB!$V23</f>
        <v>106</v>
      </c>
      <c r="BA23" s="44">
        <f>+OGB!$W23</f>
        <v>184</v>
      </c>
      <c r="BB23" s="44">
        <f>+OGB!$X23</f>
        <v>269</v>
      </c>
      <c r="BC23" s="44">
        <f>+OGB!$Y23</f>
        <v>304</v>
      </c>
      <c r="BD23" s="44">
        <f>+OGB!$Z23</f>
        <v>355</v>
      </c>
      <c r="BE23" s="44">
        <f>+OGB!$AA23</f>
        <v>389</v>
      </c>
      <c r="BF23" s="44">
        <f>+OGB!$AB23</f>
        <v>427</v>
      </c>
      <c r="BG23" s="44">
        <f>+OGB!$AC23</f>
        <v>459</v>
      </c>
      <c r="BH23" s="44">
        <f>+OGB!$AD23</f>
        <v>484</v>
      </c>
      <c r="BI23" s="44">
        <f>SUM(AW23:BH23)</f>
        <v>3107</v>
      </c>
      <c r="BJ23" s="54"/>
      <c r="BK23" s="54"/>
      <c r="BL23" s="44">
        <f>+PB!$S23</f>
        <v>2248</v>
      </c>
      <c r="BM23" s="44">
        <f>+PB!$T23</f>
        <v>4532</v>
      </c>
      <c r="BN23" s="44">
        <f>+PB!$U23</f>
        <v>6972</v>
      </c>
      <c r="BO23" s="44">
        <f>+PB!$V23</f>
        <v>9116</v>
      </c>
      <c r="BP23" s="44">
        <f>+PB!$W23</f>
        <v>11900</v>
      </c>
      <c r="BQ23" s="44">
        <f>+PB!$X23</f>
        <v>14816</v>
      </c>
      <c r="BR23" s="44">
        <f>+PB!$Y23</f>
        <v>17914</v>
      </c>
      <c r="BS23" s="44">
        <f>+PB!$Z23</f>
        <v>21226</v>
      </c>
      <c r="BT23" s="44">
        <f>+PB!$AA23</f>
        <v>24140</v>
      </c>
      <c r="BU23" s="44">
        <f>+PB!$AB23</f>
        <v>27066</v>
      </c>
      <c r="BV23" s="44">
        <f>+PB!$AC23</f>
        <v>29866</v>
      </c>
      <c r="BW23" s="44">
        <f>+PB!$AD23</f>
        <v>32178</v>
      </c>
      <c r="BX23" s="44">
        <f>SUM(BL23:BW23)</f>
        <v>201974</v>
      </c>
      <c r="BY23" s="54"/>
      <c r="BZ23" s="54"/>
      <c r="CA23" s="44">
        <f>+IBA!$S23</f>
        <v>1162</v>
      </c>
      <c r="CB23" s="44">
        <f>+IBA!$T23</f>
        <v>2882</v>
      </c>
      <c r="CC23" s="44">
        <f>+IBA!$U23</f>
        <v>4556</v>
      </c>
      <c r="CD23" s="44">
        <f>+IBA!$V23</f>
        <v>6013</v>
      </c>
      <c r="CE23" s="44">
        <f>+IBA!$W23</f>
        <v>10795</v>
      </c>
      <c r="CF23" s="44">
        <f>+IBA!$X23</f>
        <v>17431</v>
      </c>
      <c r="CG23" s="44">
        <f>+IBA!$Y23</f>
        <v>25162</v>
      </c>
      <c r="CH23" s="44">
        <f>+IBA!$Z23</f>
        <v>35065</v>
      </c>
      <c r="CI23" s="44">
        <f>+IBA!$AA23</f>
        <v>40460</v>
      </c>
      <c r="CJ23" s="44">
        <f>+IBA!$AB23</f>
        <v>43148</v>
      </c>
      <c r="CK23" s="44">
        <f>+IBA!$AC23</f>
        <v>44268</v>
      </c>
      <c r="CL23" s="44">
        <f>+IBA!$AD23</f>
        <v>45002</v>
      </c>
      <c r="CM23" s="44">
        <f>SUM(CA23:CL23)</f>
        <v>275944</v>
      </c>
      <c r="CN23" s="54"/>
      <c r="CO23" s="54"/>
      <c r="CP23" s="44">
        <f>+SIBC!$S23</f>
        <v>0</v>
      </c>
      <c r="CQ23" s="44">
        <f>+SIBC!$T23</f>
        <v>0</v>
      </c>
      <c r="CR23" s="44">
        <f>+SIBC!$U23</f>
        <v>0</v>
      </c>
      <c r="CS23" s="44">
        <f>+SIBC!$V23</f>
        <v>0</v>
      </c>
      <c r="CT23" s="44">
        <f>+SIBC!$W23</f>
        <v>0</v>
      </c>
      <c r="CU23" s="44">
        <f>+SIBC!$X23</f>
        <v>0</v>
      </c>
      <c r="CV23" s="44">
        <f>+SIBC!$Y23</f>
        <v>0</v>
      </c>
      <c r="CW23" s="44">
        <f>+SIBC!$Z23</f>
        <v>0</v>
      </c>
      <c r="CX23" s="44">
        <f>+SIBC!$AA23</f>
        <v>0</v>
      </c>
      <c r="CY23" s="44">
        <f>+SIBC!$AB23</f>
        <v>0</v>
      </c>
      <c r="CZ23" s="44">
        <f>+SIBC!$AC23</f>
        <v>0</v>
      </c>
      <c r="DA23" s="44">
        <f>+SIBC!$AD23</f>
        <v>0</v>
      </c>
      <c r="DB23" s="44">
        <f>SUM(CP23:DA23)</f>
        <v>0</v>
      </c>
      <c r="DC23" s="54"/>
      <c r="DD23" s="54"/>
      <c r="DE23" s="44">
        <f>+TIBA!$S23</f>
        <v>0</v>
      </c>
      <c r="DF23" s="44">
        <f>+TIBA!$T23</f>
        <v>0</v>
      </c>
      <c r="DG23" s="44">
        <f>+TIBA!$U23</f>
        <v>0</v>
      </c>
      <c r="DH23" s="44">
        <f>+TIBA!$V23</f>
        <v>0</v>
      </c>
      <c r="DI23" s="44">
        <f>+TIBA!$W23</f>
        <v>0</v>
      </c>
      <c r="DJ23" s="44">
        <f>+TIBA!$X23</f>
        <v>0</v>
      </c>
      <c r="DK23" s="44">
        <f>+TIBA!$Y23</f>
        <v>0</v>
      </c>
      <c r="DL23" s="44">
        <f>+TIBA!$Z23</f>
        <v>0</v>
      </c>
      <c r="DM23" s="44">
        <f>+TIBA!$AA23</f>
        <v>0</v>
      </c>
      <c r="DN23" s="44">
        <f>+TIBA!$AB23</f>
        <v>0</v>
      </c>
      <c r="DO23" s="44">
        <f>+TIBA!$AC23</f>
        <v>0</v>
      </c>
      <c r="DP23" s="44">
        <f>+TIBA!$AD23</f>
        <v>0</v>
      </c>
      <c r="DQ23" s="44">
        <f>SUM(DE23:DP23)</f>
        <v>0</v>
      </c>
      <c r="DR23" s="54"/>
      <c r="DS23" s="54"/>
      <c r="DT23" s="44">
        <f>+LQB!$S23</f>
        <v>380</v>
      </c>
      <c r="DU23" s="44">
        <f>+LQB!$T23</f>
        <v>788</v>
      </c>
      <c r="DV23" s="44">
        <f>+LQB!$U23</f>
        <v>1334</v>
      </c>
      <c r="DW23" s="44">
        <f>+LQB!$V23</f>
        <v>2112</v>
      </c>
      <c r="DX23" s="44">
        <f>+LQB!$W23</f>
        <v>2912</v>
      </c>
      <c r="DY23" s="44">
        <f>+LQB!$X23</f>
        <v>3488</v>
      </c>
      <c r="DZ23" s="44">
        <f>+LQB!$Y23</f>
        <v>4278</v>
      </c>
      <c r="EA23" s="44">
        <f>+LQB!$Z23</f>
        <v>5000</v>
      </c>
      <c r="EB23" s="44">
        <f>+LQB!$AA23</f>
        <v>5646</v>
      </c>
      <c r="EC23" s="44">
        <f>+LQB!$AB23</f>
        <v>6410</v>
      </c>
      <c r="ED23" s="44">
        <f>+LQB!$AC23</f>
        <v>7116</v>
      </c>
      <c r="EE23" s="44">
        <f>+LQB!$AD23</f>
        <v>7524</v>
      </c>
      <c r="EF23" s="44">
        <f>SUM(DT23:EE23)</f>
        <v>46988</v>
      </c>
      <c r="EG23" s="54"/>
      <c r="EH23" s="54"/>
      <c r="EI23" s="44">
        <f>+RBW!$S23</f>
        <v>882</v>
      </c>
      <c r="EJ23" s="44">
        <f>+RBW!$T23</f>
        <v>1720</v>
      </c>
      <c r="EK23" s="44">
        <f>+RBW!$U23</f>
        <v>2900</v>
      </c>
      <c r="EL23" s="44">
        <f>+RBW!$V23</f>
        <v>4872</v>
      </c>
      <c r="EM23" s="44">
        <f>+RBW!$W23</f>
        <v>8230</v>
      </c>
      <c r="EN23" s="44">
        <f>+RBW!$X23</f>
        <v>12144</v>
      </c>
      <c r="EO23" s="44">
        <f>+RBW!$Y23</f>
        <v>16318</v>
      </c>
      <c r="EP23" s="44">
        <f>+RBW!$Z23</f>
        <v>20840</v>
      </c>
      <c r="EQ23" s="44">
        <f>+RBW!$AA23</f>
        <v>24906</v>
      </c>
      <c r="ER23" s="44">
        <f>+RBW!$AB23</f>
        <v>28408</v>
      </c>
      <c r="ES23" s="44">
        <f>+RBW!$AC23</f>
        <v>29966</v>
      </c>
      <c r="ET23" s="44">
        <f>+RBW!$AD23</f>
        <v>31292</v>
      </c>
      <c r="EU23" s="44">
        <f>SUM(EI23:ET23)</f>
        <v>182478</v>
      </c>
      <c r="EV23" s="54"/>
      <c r="EW23" s="54"/>
      <c r="EX23" s="44">
        <f>+WPB!$S23</f>
        <v>0</v>
      </c>
      <c r="EY23" s="44">
        <f>+WPB!$T23</f>
        <v>0</v>
      </c>
      <c r="EZ23" s="44">
        <f>+WPB!$U23</f>
        <v>0</v>
      </c>
      <c r="FA23" s="44">
        <f>+WPB!$V23</f>
        <v>0</v>
      </c>
      <c r="FB23" s="44">
        <f>+WPB!$W23</f>
        <v>0</v>
      </c>
      <c r="FC23" s="44">
        <f>+WPB!$X23</f>
        <v>0</v>
      </c>
      <c r="FD23" s="44">
        <f>+WPB!$Y23</f>
        <v>0</v>
      </c>
      <c r="FE23" s="44">
        <f>+WPB!$Z23</f>
        <v>0</v>
      </c>
      <c r="FF23" s="44">
        <f>+WPB!$AA23</f>
        <v>0</v>
      </c>
      <c r="FG23" s="44">
        <f>+WPB!$AB23</f>
        <v>0</v>
      </c>
      <c r="FH23" s="44">
        <f>+WPB!$AC23</f>
        <v>0</v>
      </c>
      <c r="FI23" s="44">
        <f>+WPB!$AD23</f>
        <v>0</v>
      </c>
      <c r="FJ23" s="44">
        <f>SUM(EX23:FI23)</f>
        <v>0</v>
      </c>
      <c r="FK23" s="54"/>
      <c r="FL23" s="54"/>
    </row>
    <row r="24" spans="1:168" s="43" customFormat="1" ht="15.1" customHeight="1">
      <c r="A24" s="51">
        <v>2008</v>
      </c>
      <c r="B24" s="57" t="s">
        <v>9</v>
      </c>
      <c r="D24" s="44">
        <f t="shared" ref="D24:P24" si="22">SUM(D21:D23)</f>
        <v>648920</v>
      </c>
      <c r="E24" s="44">
        <f t="shared" si="22"/>
        <v>1257949</v>
      </c>
      <c r="F24" s="44">
        <f t="shared" si="22"/>
        <v>1885355</v>
      </c>
      <c r="G24" s="44">
        <f t="shared" si="22"/>
        <v>2522963</v>
      </c>
      <c r="H24" s="44">
        <f t="shared" si="22"/>
        <v>3173254</v>
      </c>
      <c r="I24" s="44">
        <f t="shared" si="22"/>
        <v>3810807</v>
      </c>
      <c r="J24" s="44">
        <f t="shared" si="22"/>
        <v>4426045</v>
      </c>
      <c r="K24" s="44">
        <f t="shared" si="22"/>
        <v>5094898</v>
      </c>
      <c r="L24" s="44">
        <f t="shared" si="22"/>
        <v>5690399</v>
      </c>
      <c r="M24" s="44">
        <f t="shared" si="22"/>
        <v>6295226</v>
      </c>
      <c r="N24" s="44">
        <f t="shared" si="22"/>
        <v>6848225</v>
      </c>
      <c r="O24" s="44">
        <f t="shared" si="22"/>
        <v>7349305</v>
      </c>
      <c r="P24" s="44">
        <f t="shared" si="22"/>
        <v>49003346</v>
      </c>
      <c r="Q24" s="54"/>
      <c r="R24" s="54"/>
      <c r="S24" s="44">
        <f t="shared" ref="S24:AE24" si="23">SUM(S21:S23)</f>
        <v>356698</v>
      </c>
      <c r="T24" s="44">
        <f t="shared" si="23"/>
        <v>692873</v>
      </c>
      <c r="U24" s="44">
        <f t="shared" si="23"/>
        <v>1087860</v>
      </c>
      <c r="V24" s="44">
        <f t="shared" si="23"/>
        <v>1492185</v>
      </c>
      <c r="W24" s="44">
        <f t="shared" si="23"/>
        <v>1941508</v>
      </c>
      <c r="X24" s="44">
        <f t="shared" si="23"/>
        <v>2395119</v>
      </c>
      <c r="Y24" s="44">
        <f t="shared" si="23"/>
        <v>2882918</v>
      </c>
      <c r="Z24" s="44">
        <f t="shared" si="23"/>
        <v>3403107</v>
      </c>
      <c r="AA24" s="44">
        <f t="shared" si="23"/>
        <v>3821166</v>
      </c>
      <c r="AB24" s="44">
        <f t="shared" si="23"/>
        <v>4237961</v>
      </c>
      <c r="AC24" s="44">
        <f t="shared" si="23"/>
        <v>4597864</v>
      </c>
      <c r="AD24" s="44">
        <f t="shared" si="23"/>
        <v>4921954</v>
      </c>
      <c r="AE24" s="44">
        <f t="shared" si="23"/>
        <v>31831213</v>
      </c>
      <c r="AF24" s="54"/>
      <c r="AG24" s="54"/>
      <c r="AH24" s="44">
        <f t="shared" ref="AH24:AT24" si="24">SUM(AH21:AH23)</f>
        <v>363219</v>
      </c>
      <c r="AI24" s="44">
        <f t="shared" si="24"/>
        <v>729169</v>
      </c>
      <c r="AJ24" s="44">
        <f t="shared" si="24"/>
        <v>1140365</v>
      </c>
      <c r="AK24" s="44">
        <f t="shared" si="24"/>
        <v>1556867</v>
      </c>
      <c r="AL24" s="44">
        <f t="shared" si="24"/>
        <v>1978668</v>
      </c>
      <c r="AM24" s="44">
        <f t="shared" si="24"/>
        <v>2389578</v>
      </c>
      <c r="AN24" s="44">
        <f t="shared" si="24"/>
        <v>2801553</v>
      </c>
      <c r="AO24" s="44">
        <f t="shared" si="24"/>
        <v>3228455</v>
      </c>
      <c r="AP24" s="44">
        <f t="shared" si="24"/>
        <v>3619466</v>
      </c>
      <c r="AQ24" s="44">
        <f t="shared" si="24"/>
        <v>4026270</v>
      </c>
      <c r="AR24" s="44">
        <f t="shared" si="24"/>
        <v>4405812</v>
      </c>
      <c r="AS24" s="44">
        <f t="shared" si="24"/>
        <v>4762722</v>
      </c>
      <c r="AT24" s="44">
        <f t="shared" si="24"/>
        <v>31002144</v>
      </c>
      <c r="AU24" s="54"/>
      <c r="AV24" s="54"/>
      <c r="AW24" s="44">
        <f t="shared" ref="AW24:BI24" si="25">SUM(AW21:AW23)</f>
        <v>36584</v>
      </c>
      <c r="AX24" s="44">
        <f t="shared" si="25"/>
        <v>72581</v>
      </c>
      <c r="AY24" s="44">
        <f t="shared" si="25"/>
        <v>113006</v>
      </c>
      <c r="AZ24" s="44">
        <f t="shared" si="25"/>
        <v>157093</v>
      </c>
      <c r="BA24" s="44">
        <f t="shared" si="25"/>
        <v>208964</v>
      </c>
      <c r="BB24" s="44">
        <f t="shared" si="25"/>
        <v>259232</v>
      </c>
      <c r="BC24" s="44">
        <f t="shared" si="25"/>
        <v>318475</v>
      </c>
      <c r="BD24" s="44">
        <f t="shared" si="25"/>
        <v>381300</v>
      </c>
      <c r="BE24" s="44">
        <f t="shared" si="25"/>
        <v>430377</v>
      </c>
      <c r="BF24" s="44">
        <f t="shared" si="25"/>
        <v>477620</v>
      </c>
      <c r="BG24" s="44">
        <f t="shared" si="25"/>
        <v>518538</v>
      </c>
      <c r="BH24" s="44">
        <f t="shared" si="25"/>
        <v>554239</v>
      </c>
      <c r="BI24" s="44">
        <f t="shared" si="25"/>
        <v>3528009</v>
      </c>
      <c r="BJ24" s="54"/>
      <c r="BK24" s="54"/>
      <c r="BL24" s="44">
        <f t="shared" ref="BL24:BX24" si="26">SUM(BL21:BL23)</f>
        <v>437468</v>
      </c>
      <c r="BM24" s="44">
        <f t="shared" si="26"/>
        <v>861740</v>
      </c>
      <c r="BN24" s="44">
        <f t="shared" si="26"/>
        <v>1376963</v>
      </c>
      <c r="BO24" s="44">
        <f t="shared" si="26"/>
        <v>1854766</v>
      </c>
      <c r="BP24" s="44">
        <f t="shared" si="26"/>
        <v>2402674</v>
      </c>
      <c r="BQ24" s="44">
        <f t="shared" si="26"/>
        <v>2971872</v>
      </c>
      <c r="BR24" s="44">
        <f t="shared" si="26"/>
        <v>3661010</v>
      </c>
      <c r="BS24" s="44">
        <f t="shared" si="26"/>
        <v>4399776</v>
      </c>
      <c r="BT24" s="44">
        <f t="shared" si="26"/>
        <v>4936346</v>
      </c>
      <c r="BU24" s="44">
        <f t="shared" si="26"/>
        <v>5467443</v>
      </c>
      <c r="BV24" s="44">
        <f t="shared" si="26"/>
        <v>5930430</v>
      </c>
      <c r="BW24" s="44">
        <f t="shared" si="26"/>
        <v>6351818</v>
      </c>
      <c r="BX24" s="44">
        <f t="shared" si="26"/>
        <v>40652306</v>
      </c>
      <c r="BY24" s="54"/>
      <c r="BZ24" s="54"/>
      <c r="CA24" s="44">
        <f t="shared" ref="CA24:CM24" si="27">SUM(CA21:CA23)</f>
        <v>137301</v>
      </c>
      <c r="CB24" s="44">
        <f t="shared" si="27"/>
        <v>271456</v>
      </c>
      <c r="CC24" s="44">
        <f t="shared" si="27"/>
        <v>423818</v>
      </c>
      <c r="CD24" s="44">
        <f t="shared" si="27"/>
        <v>574715</v>
      </c>
      <c r="CE24" s="44">
        <f t="shared" si="27"/>
        <v>748366</v>
      </c>
      <c r="CF24" s="44">
        <f t="shared" si="27"/>
        <v>925230</v>
      </c>
      <c r="CG24" s="44">
        <f t="shared" si="27"/>
        <v>1123969</v>
      </c>
      <c r="CH24" s="44">
        <f t="shared" si="27"/>
        <v>1329870</v>
      </c>
      <c r="CI24" s="44">
        <f t="shared" si="27"/>
        <v>1501779</v>
      </c>
      <c r="CJ24" s="44">
        <f t="shared" si="27"/>
        <v>1657079</v>
      </c>
      <c r="CK24" s="44">
        <f t="shared" si="27"/>
        <v>1783180</v>
      </c>
      <c r="CL24" s="44">
        <f t="shared" si="27"/>
        <v>1906735</v>
      </c>
      <c r="CM24" s="44">
        <f t="shared" si="27"/>
        <v>12383498</v>
      </c>
      <c r="CN24" s="54"/>
      <c r="CO24" s="54"/>
      <c r="CP24" s="44">
        <f t="shared" ref="CP24:DB24" si="28">SUM(CP21:CP23)</f>
        <v>196556</v>
      </c>
      <c r="CQ24" s="44">
        <f t="shared" si="28"/>
        <v>377614</v>
      </c>
      <c r="CR24" s="44">
        <f t="shared" si="28"/>
        <v>574175</v>
      </c>
      <c r="CS24" s="44">
        <f t="shared" si="28"/>
        <v>784745</v>
      </c>
      <c r="CT24" s="44">
        <f t="shared" si="28"/>
        <v>1018622</v>
      </c>
      <c r="CU24" s="44">
        <f t="shared" si="28"/>
        <v>1251736</v>
      </c>
      <c r="CV24" s="44">
        <f t="shared" si="28"/>
        <v>1493190</v>
      </c>
      <c r="CW24" s="44">
        <f t="shared" si="28"/>
        <v>1732900</v>
      </c>
      <c r="CX24" s="44">
        <f t="shared" si="28"/>
        <v>1953839</v>
      </c>
      <c r="CY24" s="44">
        <f t="shared" si="28"/>
        <v>2172790</v>
      </c>
      <c r="CZ24" s="44">
        <f t="shared" si="28"/>
        <v>2374273</v>
      </c>
      <c r="DA24" s="44">
        <f t="shared" si="28"/>
        <v>2567802</v>
      </c>
      <c r="DB24" s="44">
        <f t="shared" si="28"/>
        <v>16498242</v>
      </c>
      <c r="DC24" s="54"/>
      <c r="DD24" s="54"/>
      <c r="DE24" s="44">
        <f t="shared" ref="DE24:DQ24" si="29">SUM(DE21:DE23)</f>
        <v>119641</v>
      </c>
      <c r="DF24" s="44">
        <f t="shared" si="29"/>
        <v>235709</v>
      </c>
      <c r="DG24" s="44">
        <f t="shared" si="29"/>
        <v>384977</v>
      </c>
      <c r="DH24" s="44">
        <f t="shared" si="29"/>
        <v>539524</v>
      </c>
      <c r="DI24" s="44">
        <f t="shared" si="29"/>
        <v>724507</v>
      </c>
      <c r="DJ24" s="44">
        <f t="shared" si="29"/>
        <v>918808</v>
      </c>
      <c r="DK24" s="44">
        <f t="shared" si="29"/>
        <v>1179139</v>
      </c>
      <c r="DL24" s="44">
        <f t="shared" si="29"/>
        <v>1468453</v>
      </c>
      <c r="DM24" s="44">
        <f t="shared" si="29"/>
        <v>1647091</v>
      </c>
      <c r="DN24" s="44">
        <f t="shared" si="29"/>
        <v>1814007</v>
      </c>
      <c r="DO24" s="44">
        <f t="shared" si="29"/>
        <v>1948579</v>
      </c>
      <c r="DP24" s="44">
        <f t="shared" si="29"/>
        <v>2062225</v>
      </c>
      <c r="DQ24" s="44">
        <f t="shared" si="29"/>
        <v>13042660</v>
      </c>
      <c r="DR24" s="54"/>
      <c r="DS24" s="54"/>
      <c r="DT24" s="44">
        <f t="shared" ref="DT24:EF24" si="30">SUM(DT21:DT23)</f>
        <v>254827</v>
      </c>
      <c r="DU24" s="44">
        <f t="shared" si="30"/>
        <v>495508</v>
      </c>
      <c r="DV24" s="44">
        <f t="shared" si="30"/>
        <v>792871</v>
      </c>
      <c r="DW24" s="44">
        <f t="shared" si="30"/>
        <v>1094819</v>
      </c>
      <c r="DX24" s="44">
        <f t="shared" si="30"/>
        <v>1434555</v>
      </c>
      <c r="DY24" s="44">
        <f t="shared" si="30"/>
        <v>1763875</v>
      </c>
      <c r="DZ24" s="44">
        <f t="shared" si="30"/>
        <v>2144850</v>
      </c>
      <c r="EA24" s="44">
        <f t="shared" si="30"/>
        <v>2553788</v>
      </c>
      <c r="EB24" s="44">
        <f t="shared" si="30"/>
        <v>2855716</v>
      </c>
      <c r="EC24" s="44">
        <f t="shared" si="30"/>
        <v>3156718</v>
      </c>
      <c r="ED24" s="44">
        <f t="shared" si="30"/>
        <v>3426903</v>
      </c>
      <c r="EE24" s="44">
        <f t="shared" si="30"/>
        <v>3672532</v>
      </c>
      <c r="EF24" s="44">
        <f t="shared" si="30"/>
        <v>23646962</v>
      </c>
      <c r="EG24" s="54"/>
      <c r="EH24" s="54"/>
      <c r="EI24" s="44">
        <f t="shared" ref="EI24:EU24" si="31">SUM(EI21:EI23)</f>
        <v>190967</v>
      </c>
      <c r="EJ24" s="44">
        <f t="shared" si="31"/>
        <v>367269</v>
      </c>
      <c r="EK24" s="44">
        <f t="shared" si="31"/>
        <v>587332</v>
      </c>
      <c r="EL24" s="44">
        <f t="shared" si="31"/>
        <v>817037</v>
      </c>
      <c r="EM24" s="44">
        <f t="shared" si="31"/>
        <v>1098555</v>
      </c>
      <c r="EN24" s="44">
        <f t="shared" si="31"/>
        <v>1391633</v>
      </c>
      <c r="EO24" s="44">
        <f t="shared" si="31"/>
        <v>1759520</v>
      </c>
      <c r="EP24" s="44">
        <f t="shared" si="31"/>
        <v>2177011</v>
      </c>
      <c r="EQ24" s="44">
        <f t="shared" si="31"/>
        <v>2456124</v>
      </c>
      <c r="ER24" s="44">
        <f t="shared" si="31"/>
        <v>2718412</v>
      </c>
      <c r="ES24" s="44">
        <f t="shared" si="31"/>
        <v>2939574</v>
      </c>
      <c r="ET24" s="44">
        <f t="shared" si="31"/>
        <v>3132162</v>
      </c>
      <c r="EU24" s="44">
        <f t="shared" si="31"/>
        <v>19635596</v>
      </c>
      <c r="EV24" s="54"/>
      <c r="EW24" s="54"/>
      <c r="EX24" s="44">
        <f t="shared" ref="EX24:FJ24" si="32">SUM(EX21:EX23)</f>
        <v>20274</v>
      </c>
      <c r="EY24" s="44">
        <f t="shared" si="32"/>
        <v>39226</v>
      </c>
      <c r="EZ24" s="44">
        <f t="shared" si="32"/>
        <v>59833</v>
      </c>
      <c r="FA24" s="44">
        <f t="shared" si="32"/>
        <v>82131</v>
      </c>
      <c r="FB24" s="44">
        <f t="shared" si="32"/>
        <v>107296</v>
      </c>
      <c r="FC24" s="44">
        <f t="shared" si="32"/>
        <v>132770</v>
      </c>
      <c r="FD24" s="44">
        <f t="shared" si="32"/>
        <v>162346</v>
      </c>
      <c r="FE24" s="44">
        <f t="shared" si="32"/>
        <v>195671</v>
      </c>
      <c r="FF24" s="44">
        <f t="shared" si="32"/>
        <v>224186</v>
      </c>
      <c r="FG24" s="44">
        <f t="shared" si="32"/>
        <v>252676</v>
      </c>
      <c r="FH24" s="44">
        <f t="shared" si="32"/>
        <v>276309</v>
      </c>
      <c r="FI24" s="44">
        <f t="shared" si="32"/>
        <v>297464</v>
      </c>
      <c r="FJ24" s="44">
        <f t="shared" si="32"/>
        <v>1850182</v>
      </c>
      <c r="FK24" s="54"/>
      <c r="FL24" s="54"/>
    </row>
    <row r="25" spans="1:168" s="55" customFormat="1" ht="15.1" customHeight="1">
      <c r="A25" s="39"/>
      <c r="B25" s="40"/>
      <c r="C25" s="41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1"/>
      <c r="R25" s="41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1"/>
      <c r="AG25" s="41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1"/>
      <c r="AV25" s="41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1"/>
      <c r="BK25" s="41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1"/>
      <c r="BZ25" s="41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1"/>
      <c r="CO25" s="41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1"/>
      <c r="DD25" s="41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1"/>
      <c r="DS25" s="41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1"/>
      <c r="EH25" s="41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1"/>
      <c r="EW25" s="41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1"/>
      <c r="FL25" s="41"/>
    </row>
    <row r="26" spans="1:168" s="43" customFormat="1" ht="15.1" customHeight="1">
      <c r="A26" s="51">
        <v>2009</v>
      </c>
      <c r="B26" s="56" t="s">
        <v>6</v>
      </c>
      <c r="D26" s="44">
        <f>+AMB!$S26</f>
        <v>302612</v>
      </c>
      <c r="E26" s="44">
        <f>+AMB!$T26</f>
        <v>595881</v>
      </c>
      <c r="F26" s="44">
        <f>+AMB!$U26</f>
        <v>960471</v>
      </c>
      <c r="G26" s="44">
        <f>+AMB!$V26</f>
        <v>1310958</v>
      </c>
      <c r="H26" s="44">
        <f>+AMB!$W26</f>
        <v>1674814</v>
      </c>
      <c r="I26" s="44">
        <f>+AMB!$X26</f>
        <v>2006844</v>
      </c>
      <c r="J26" s="44">
        <f>+AMB!$Y26</f>
        <v>2377681</v>
      </c>
      <c r="K26" s="44">
        <f>+AMB!$Z26</f>
        <v>2775929</v>
      </c>
      <c r="L26" s="44">
        <f>+AMB!$AA26</f>
        <v>3137000</v>
      </c>
      <c r="M26" s="44">
        <f>+AMB!$AB26</f>
        <v>3504404</v>
      </c>
      <c r="N26" s="44">
        <f>+AMB!$AC26</f>
        <v>3843050</v>
      </c>
      <c r="O26" s="44">
        <f>+AMB!$AD26</f>
        <v>4187568</v>
      </c>
      <c r="P26" s="44">
        <f>SUM(D26:O26)</f>
        <v>26677212</v>
      </c>
      <c r="Q26" s="53"/>
      <c r="R26" s="53"/>
      <c r="S26" s="44">
        <f>+BWB!$S26</f>
        <v>194505</v>
      </c>
      <c r="T26" s="44">
        <f>+BWB!$T26</f>
        <v>381540</v>
      </c>
      <c r="U26" s="44">
        <f>+BWB!$U26</f>
        <v>614558</v>
      </c>
      <c r="V26" s="44">
        <f>+BWB!$V26</f>
        <v>853792</v>
      </c>
      <c r="W26" s="44">
        <f>+BWB!$W26</f>
        <v>1137723</v>
      </c>
      <c r="X26" s="44">
        <f>+BWB!$X26</f>
        <v>1406514</v>
      </c>
      <c r="Y26" s="44">
        <f>+BWB!$Y26</f>
        <v>1737919</v>
      </c>
      <c r="Z26" s="44">
        <f>+BWB!$Z26</f>
        <v>2084837</v>
      </c>
      <c r="AA26" s="44">
        <f>+BWB!$AA26</f>
        <v>2358194</v>
      </c>
      <c r="AB26" s="44">
        <f>+BWB!$AB26</f>
        <v>2630084</v>
      </c>
      <c r="AC26" s="44">
        <f>+BWB!$AC26</f>
        <v>2885429</v>
      </c>
      <c r="AD26" s="44">
        <f>+BWB!$AD26</f>
        <v>3130384</v>
      </c>
      <c r="AE26" s="44">
        <f>SUM(S26:AD26)</f>
        <v>19415479</v>
      </c>
      <c r="AF26" s="53"/>
      <c r="AG26" s="53"/>
      <c r="AH26" s="44">
        <f>+DWT!$S26</f>
        <v>339431</v>
      </c>
      <c r="AI26" s="44">
        <f>+DWT!$T26</f>
        <v>662841</v>
      </c>
      <c r="AJ26" s="44">
        <f>+DWT!$U26</f>
        <v>1021021</v>
      </c>
      <c r="AK26" s="44">
        <f>+DWT!$V26</f>
        <v>1373246</v>
      </c>
      <c r="AL26" s="44">
        <f>+DWT!$W26</f>
        <v>1728225</v>
      </c>
      <c r="AM26" s="44">
        <f>+DWT!$X26</f>
        <v>2035090</v>
      </c>
      <c r="AN26" s="44">
        <f>+DWT!$Y26</f>
        <v>2353333</v>
      </c>
      <c r="AO26" s="44">
        <f>+DWT!$Z26</f>
        <v>2676722</v>
      </c>
      <c r="AP26" s="44">
        <f>+DWT!$AA26</f>
        <v>2982980</v>
      </c>
      <c r="AQ26" s="44">
        <f>+DWT!$AB26</f>
        <v>3290629</v>
      </c>
      <c r="AR26" s="44">
        <f>+DWT!$AC26</f>
        <v>3589083</v>
      </c>
      <c r="AS26" s="44">
        <f>+DWT!$AD26</f>
        <v>3891479</v>
      </c>
      <c r="AT26" s="44">
        <f>SUM(AH26:AS26)</f>
        <v>25944080</v>
      </c>
      <c r="AU26" s="53"/>
      <c r="AV26" s="53"/>
      <c r="AW26" s="44">
        <f>+OGB!$S26</f>
        <v>25162</v>
      </c>
      <c r="AX26" s="44">
        <f>+OGB!$T26</f>
        <v>51474</v>
      </c>
      <c r="AY26" s="44">
        <f>+OGB!$U26</f>
        <v>81205</v>
      </c>
      <c r="AZ26" s="44">
        <f>+OGB!$V26</f>
        <v>113711</v>
      </c>
      <c r="BA26" s="44">
        <f>+OGB!$W26</f>
        <v>153613</v>
      </c>
      <c r="BB26" s="44">
        <f>+OGB!$X26</f>
        <v>211973</v>
      </c>
      <c r="BC26" s="44">
        <f>+OGB!$Y26</f>
        <v>271626</v>
      </c>
      <c r="BD26" s="44">
        <f>+OGB!$Z26</f>
        <v>322956</v>
      </c>
      <c r="BE26" s="44">
        <f>+OGB!$AA26</f>
        <v>365572</v>
      </c>
      <c r="BF26" s="44">
        <f>+OGB!$AB26</f>
        <v>407675</v>
      </c>
      <c r="BG26" s="44">
        <f>+OGB!$AC26</f>
        <v>448270</v>
      </c>
      <c r="BH26" s="44">
        <f>+OGB!$AD26</f>
        <v>483674</v>
      </c>
      <c r="BI26" s="44">
        <f>SUM(AW26:BH26)</f>
        <v>2936911</v>
      </c>
      <c r="BJ26" s="53"/>
      <c r="BK26" s="53"/>
      <c r="BL26" s="44">
        <f>+PB!$S26</f>
        <v>291967</v>
      </c>
      <c r="BM26" s="44">
        <f>+PB!$T26</f>
        <v>592702</v>
      </c>
      <c r="BN26" s="44">
        <f>+PB!$U26</f>
        <v>967649</v>
      </c>
      <c r="BO26" s="44">
        <f>+PB!$V26</f>
        <v>1325498</v>
      </c>
      <c r="BP26" s="44">
        <f>+PB!$W26</f>
        <v>1745868</v>
      </c>
      <c r="BQ26" s="44">
        <f>+PB!$X26</f>
        <v>2142255</v>
      </c>
      <c r="BR26" s="44">
        <f>+PB!$Y26</f>
        <v>2667543</v>
      </c>
      <c r="BS26" s="44">
        <f>+PB!$Z26</f>
        <v>3236949</v>
      </c>
      <c r="BT26" s="44">
        <f>+PB!$AA26</f>
        <v>3659910</v>
      </c>
      <c r="BU26" s="44">
        <f>+PB!$AB26</f>
        <v>4052478</v>
      </c>
      <c r="BV26" s="44">
        <f>+PB!$AC26</f>
        <v>4416623</v>
      </c>
      <c r="BW26" s="44">
        <f>+PB!$AD26</f>
        <v>4762781</v>
      </c>
      <c r="BX26" s="44">
        <f>SUM(BL26:BW26)</f>
        <v>29862223</v>
      </c>
      <c r="BY26" s="53"/>
      <c r="BZ26" s="53"/>
      <c r="CA26" s="44">
        <f>+IBA!$S26</f>
        <v>109126</v>
      </c>
      <c r="CB26" s="44">
        <f>+IBA!$T26</f>
        <v>213341</v>
      </c>
      <c r="CC26" s="44">
        <f>+IBA!$U26</f>
        <v>328283</v>
      </c>
      <c r="CD26" s="44">
        <f>+IBA!$V26</f>
        <v>443770</v>
      </c>
      <c r="CE26" s="44">
        <f>+IBA!$W26</f>
        <v>572379</v>
      </c>
      <c r="CF26" s="44">
        <f>+IBA!$X26</f>
        <v>696958</v>
      </c>
      <c r="CG26" s="44">
        <f>+IBA!$Y26</f>
        <v>849086</v>
      </c>
      <c r="CH26" s="44">
        <f>+IBA!$Z26</f>
        <v>1006955</v>
      </c>
      <c r="CI26" s="44">
        <f>+IBA!$AA26</f>
        <v>1147157</v>
      </c>
      <c r="CJ26" s="44">
        <f>+IBA!$AB26</f>
        <v>1284657</v>
      </c>
      <c r="CK26" s="44">
        <f>+IBA!$AC26</f>
        <v>1411522</v>
      </c>
      <c r="CL26" s="44">
        <f>+IBA!$AD26</f>
        <v>1534785</v>
      </c>
      <c r="CM26" s="44">
        <f>SUM(CA26:CL26)</f>
        <v>9598019</v>
      </c>
      <c r="CN26" s="53"/>
      <c r="CO26" s="53"/>
      <c r="CP26" s="44">
        <f>+SIBC!$S26</f>
        <v>181267</v>
      </c>
      <c r="CQ26" s="44">
        <f>+SIBC!$T26</f>
        <v>358376</v>
      </c>
      <c r="CR26" s="44">
        <f>+SIBC!$U26</f>
        <v>556688</v>
      </c>
      <c r="CS26" s="44">
        <f>+SIBC!$V26</f>
        <v>752144</v>
      </c>
      <c r="CT26" s="44">
        <f>+SIBC!$W26</f>
        <v>975066</v>
      </c>
      <c r="CU26" s="44">
        <f>+SIBC!$X26</f>
        <v>975066</v>
      </c>
      <c r="CV26" s="44">
        <f>+SIBC!$Y26</f>
        <v>975066</v>
      </c>
      <c r="CW26" s="44">
        <f>+SIBC!$Z26</f>
        <v>1106900</v>
      </c>
      <c r="CX26" s="44">
        <f>+SIBC!$AA26</f>
        <v>1249928</v>
      </c>
      <c r="CY26" s="44">
        <f>+SIBC!$AB26</f>
        <v>1414160</v>
      </c>
      <c r="CZ26" s="44">
        <f>+SIBC!$AC26</f>
        <v>1581135</v>
      </c>
      <c r="DA26" s="44">
        <f>+SIBC!$AD26</f>
        <v>1743363</v>
      </c>
      <c r="DB26" s="44">
        <f>SUM(CP26:DA26)</f>
        <v>11869159</v>
      </c>
      <c r="DC26" s="53"/>
      <c r="DD26" s="53"/>
      <c r="DE26" s="44">
        <f>+TIBA!$S26</f>
        <v>76659</v>
      </c>
      <c r="DF26" s="44">
        <f>+TIBA!$T26</f>
        <v>156289</v>
      </c>
      <c r="DG26" s="44">
        <f>+TIBA!$U26</f>
        <v>263712</v>
      </c>
      <c r="DH26" s="44">
        <f>+TIBA!$V26</f>
        <v>383440</v>
      </c>
      <c r="DI26" s="44">
        <f>+TIBA!$W26</f>
        <v>529824</v>
      </c>
      <c r="DJ26" s="44">
        <f>+TIBA!$X26</f>
        <v>678973</v>
      </c>
      <c r="DK26" s="44">
        <f>+TIBA!$Y26</f>
        <v>906026</v>
      </c>
      <c r="DL26" s="44">
        <f>+TIBA!$Z26</f>
        <v>1141038</v>
      </c>
      <c r="DM26" s="44">
        <f>+TIBA!$AA26</f>
        <v>1296489</v>
      </c>
      <c r="DN26" s="44">
        <f>+TIBA!$AB26</f>
        <v>1429962</v>
      </c>
      <c r="DO26" s="44">
        <f>+TIBA!$AC26</f>
        <v>1544571</v>
      </c>
      <c r="DP26" s="44">
        <f>+TIBA!$AD26</f>
        <v>1640511</v>
      </c>
      <c r="DQ26" s="44">
        <f>SUM(DE26:DP26)</f>
        <v>10047494</v>
      </c>
      <c r="DR26" s="53"/>
      <c r="DS26" s="53"/>
      <c r="DT26" s="44">
        <f>+LQB!$S26</f>
        <v>153291</v>
      </c>
      <c r="DU26" s="44">
        <f>+LQB!$T26</f>
        <v>306086</v>
      </c>
      <c r="DV26" s="44">
        <f>+LQB!$U26</f>
        <v>506733</v>
      </c>
      <c r="DW26" s="44">
        <f>+LQB!$V26</f>
        <v>709202</v>
      </c>
      <c r="DX26" s="44">
        <f>+LQB!$W26</f>
        <v>948363</v>
      </c>
      <c r="DY26" s="44">
        <f>+LQB!$X26</f>
        <v>1167458</v>
      </c>
      <c r="DZ26" s="44">
        <f>+LQB!$Y26</f>
        <v>1441568</v>
      </c>
      <c r="EA26" s="44">
        <f>+LQB!$Z26</f>
        <v>1735782</v>
      </c>
      <c r="EB26" s="44">
        <f>+LQB!$AA26</f>
        <v>1963695</v>
      </c>
      <c r="EC26" s="44">
        <f>+LQB!$AB26</f>
        <v>2186730</v>
      </c>
      <c r="ED26" s="44">
        <f>+LQB!$AC26</f>
        <v>2405514</v>
      </c>
      <c r="EE26" s="44">
        <f>+LQB!$AD26</f>
        <v>2612951</v>
      </c>
      <c r="EF26" s="44">
        <f>SUM(DT26:EE26)</f>
        <v>16137373</v>
      </c>
      <c r="EG26" s="53"/>
      <c r="EH26" s="53"/>
      <c r="EI26" s="44">
        <f>+RBW!$S26</f>
        <v>166484</v>
      </c>
      <c r="EJ26" s="44">
        <f>+RBW!$T26</f>
        <v>336860</v>
      </c>
      <c r="EK26" s="44">
        <f>+RBW!$U26</f>
        <v>535585</v>
      </c>
      <c r="EL26" s="44">
        <f>+RBW!$V26</f>
        <v>755981</v>
      </c>
      <c r="EM26" s="44">
        <f>+RBW!$W26</f>
        <v>1016933</v>
      </c>
      <c r="EN26" s="44">
        <f>+RBW!$X26</f>
        <v>1247682</v>
      </c>
      <c r="EO26" s="44">
        <f>+RBW!$Y26</f>
        <v>1564862</v>
      </c>
      <c r="EP26" s="44">
        <f>+RBW!$Z26</f>
        <v>1916673</v>
      </c>
      <c r="EQ26" s="44">
        <f>+RBW!$AA26</f>
        <v>2176484</v>
      </c>
      <c r="ER26" s="44">
        <f>+RBW!$AB26</f>
        <v>2415988</v>
      </c>
      <c r="ES26" s="44">
        <f>+RBW!$AC26</f>
        <v>2632651</v>
      </c>
      <c r="ET26" s="44">
        <f>+RBW!$AD26</f>
        <v>2838609</v>
      </c>
      <c r="EU26" s="44">
        <f>SUM(EI26:ET26)</f>
        <v>17604792</v>
      </c>
      <c r="EV26" s="53"/>
      <c r="EW26" s="53"/>
      <c r="EX26" s="44">
        <f>+WPB!$S26</f>
        <v>19709</v>
      </c>
      <c r="EY26" s="44">
        <f>+WPB!$T26</f>
        <v>39579</v>
      </c>
      <c r="EZ26" s="44">
        <f>+WPB!$U26</f>
        <v>61836</v>
      </c>
      <c r="FA26" s="44">
        <f>+WPB!$V26</f>
        <v>85923</v>
      </c>
      <c r="FB26" s="44">
        <f>+WPB!$W26</f>
        <v>113387</v>
      </c>
      <c r="FC26" s="44">
        <f>+WPB!$X26</f>
        <v>139462</v>
      </c>
      <c r="FD26" s="44">
        <f>+WPB!$Y26</f>
        <v>169805</v>
      </c>
      <c r="FE26" s="44">
        <f>+WPB!$Z26</f>
        <v>203038</v>
      </c>
      <c r="FF26" s="44">
        <f>+WPB!$AA26</f>
        <v>234086</v>
      </c>
      <c r="FG26" s="44">
        <f>+WPB!$AB26</f>
        <v>264440</v>
      </c>
      <c r="FH26" s="44">
        <f>+WPB!$AC26</f>
        <v>292835</v>
      </c>
      <c r="FI26" s="44">
        <f>+WPB!$AD26</f>
        <v>319962</v>
      </c>
      <c r="FJ26" s="44">
        <f>SUM(EX26:FI26)</f>
        <v>1944062</v>
      </c>
      <c r="FK26" s="53"/>
      <c r="FL26" s="53"/>
    </row>
    <row r="27" spans="1:168" s="43" customFormat="1" ht="15.1" customHeight="1">
      <c r="A27" s="51">
        <v>2009</v>
      </c>
      <c r="B27" s="56" t="s">
        <v>7</v>
      </c>
      <c r="D27" s="44">
        <f>+AMB!$S27</f>
        <v>157731</v>
      </c>
      <c r="E27" s="44">
        <f>+AMB!$T27</f>
        <v>337794</v>
      </c>
      <c r="F27" s="44">
        <f>+AMB!$U27</f>
        <v>533228</v>
      </c>
      <c r="G27" s="44">
        <f>+AMB!$V27</f>
        <v>720862</v>
      </c>
      <c r="H27" s="44">
        <f>+AMB!$W27</f>
        <v>894667</v>
      </c>
      <c r="I27" s="44">
        <f>+AMB!$X27</f>
        <v>1067869</v>
      </c>
      <c r="J27" s="44">
        <f>+AMB!$Y27</f>
        <v>1242299</v>
      </c>
      <c r="K27" s="44">
        <f>+AMB!$Z27</f>
        <v>1445937</v>
      </c>
      <c r="L27" s="44">
        <f>+AMB!$AA27</f>
        <v>1667214</v>
      </c>
      <c r="M27" s="44">
        <f>+AMB!$AB27</f>
        <v>1891767</v>
      </c>
      <c r="N27" s="44">
        <f>+AMB!$AC27</f>
        <v>2100636</v>
      </c>
      <c r="O27" s="44">
        <f>+AMB!$AD27</f>
        <v>2294441</v>
      </c>
      <c r="P27" s="44">
        <f>SUM(D27:O27)</f>
        <v>14354445</v>
      </c>
      <c r="Q27" s="54"/>
      <c r="R27" s="54"/>
      <c r="S27" s="44">
        <f>+BWB!$S27</f>
        <v>92677</v>
      </c>
      <c r="T27" s="44">
        <f>+BWB!$T27</f>
        <v>189678</v>
      </c>
      <c r="U27" s="44">
        <f>+BWB!$U27</f>
        <v>298418</v>
      </c>
      <c r="V27" s="44">
        <f>+BWB!$V27</f>
        <v>405802</v>
      </c>
      <c r="W27" s="44">
        <f>+BWB!$W27</f>
        <v>511559</v>
      </c>
      <c r="X27" s="44">
        <f>+BWB!$X27</f>
        <v>621624</v>
      </c>
      <c r="Y27" s="44">
        <f>+BWB!$Y27</f>
        <v>730781</v>
      </c>
      <c r="Z27" s="44">
        <f>+BWB!$Z27</f>
        <v>846576</v>
      </c>
      <c r="AA27" s="44">
        <f>+BWB!$AA27</f>
        <v>973982</v>
      </c>
      <c r="AB27" s="44">
        <f>+BWB!$AB27</f>
        <v>1105073</v>
      </c>
      <c r="AC27" s="44">
        <f>+BWB!$AC27</f>
        <v>1228495</v>
      </c>
      <c r="AD27" s="44">
        <f>+BWB!$AD27</f>
        <v>1344182</v>
      </c>
      <c r="AE27" s="44">
        <f>SUM(S27:AD27)</f>
        <v>8348847</v>
      </c>
      <c r="AF27" s="54"/>
      <c r="AG27" s="54"/>
      <c r="AH27" s="44">
        <f>+DWT!$S27</f>
        <v>4566</v>
      </c>
      <c r="AI27" s="44">
        <f>+DWT!$T27</f>
        <v>9325</v>
      </c>
      <c r="AJ27" s="44">
        <f>+DWT!$U27</f>
        <v>15482</v>
      </c>
      <c r="AK27" s="44">
        <f>+DWT!$V27</f>
        <v>20177</v>
      </c>
      <c r="AL27" s="44">
        <f>+DWT!$W27</f>
        <v>23711</v>
      </c>
      <c r="AM27" s="44">
        <f>+DWT!$X27</f>
        <v>27751</v>
      </c>
      <c r="AN27" s="44">
        <f>+DWT!$Y27</f>
        <v>31806</v>
      </c>
      <c r="AO27" s="44">
        <f>+DWT!$Z27</f>
        <v>36495</v>
      </c>
      <c r="AP27" s="44">
        <f>+DWT!$AA27</f>
        <v>42013</v>
      </c>
      <c r="AQ27" s="44">
        <f>+DWT!$AB27</f>
        <v>48093</v>
      </c>
      <c r="AR27" s="44">
        <f>+DWT!$AC27</f>
        <v>52934</v>
      </c>
      <c r="AS27" s="44">
        <f>+DWT!$AD27</f>
        <v>57503</v>
      </c>
      <c r="AT27" s="44">
        <f>SUM(AH27:AS27)</f>
        <v>369856</v>
      </c>
      <c r="AU27" s="54"/>
      <c r="AV27" s="54"/>
      <c r="AW27" s="44">
        <f>+OGB!$S27</f>
        <v>5556</v>
      </c>
      <c r="AX27" s="44">
        <f>+OGB!$T27</f>
        <v>10543</v>
      </c>
      <c r="AY27" s="44">
        <f>+OGB!$U27</f>
        <v>16272</v>
      </c>
      <c r="AZ27" s="44">
        <f>+OGB!$V27</f>
        <v>21818</v>
      </c>
      <c r="BA27" s="44">
        <f>+OGB!$W27</f>
        <v>27363</v>
      </c>
      <c r="BB27" s="44">
        <f>+OGB!$X27</f>
        <v>35182</v>
      </c>
      <c r="BC27" s="44">
        <f>+OGB!$Y27</f>
        <v>42496</v>
      </c>
      <c r="BD27" s="44">
        <f>+OGB!$Z27</f>
        <v>48521</v>
      </c>
      <c r="BE27" s="44">
        <f>+OGB!$AA27</f>
        <v>54423</v>
      </c>
      <c r="BF27" s="44">
        <f>+OGB!$AB27</f>
        <v>60489</v>
      </c>
      <c r="BG27" s="44">
        <f>+OGB!$AC27</f>
        <v>66155</v>
      </c>
      <c r="BH27" s="44">
        <f>+OGB!$AD27</f>
        <v>71504</v>
      </c>
      <c r="BI27" s="44">
        <f>SUM(AW27:BH27)</f>
        <v>460322</v>
      </c>
      <c r="BJ27" s="54"/>
      <c r="BK27" s="54"/>
      <c r="BL27" s="44">
        <f>+PB!$S27</f>
        <v>88200</v>
      </c>
      <c r="BM27" s="44">
        <f>+PB!$T27</f>
        <v>174518</v>
      </c>
      <c r="BN27" s="44">
        <f>+PB!$U27</f>
        <v>268141</v>
      </c>
      <c r="BO27" s="44">
        <f>+PB!$V27</f>
        <v>360859</v>
      </c>
      <c r="BP27" s="44">
        <f>+PB!$W27</f>
        <v>452354</v>
      </c>
      <c r="BQ27" s="44">
        <f>+PB!$X27</f>
        <v>545461</v>
      </c>
      <c r="BR27" s="44">
        <f>+PB!$Y27</f>
        <v>638416</v>
      </c>
      <c r="BS27" s="44">
        <f>+PB!$Z27</f>
        <v>730115</v>
      </c>
      <c r="BT27" s="44">
        <f>+PB!$AA27</f>
        <v>829374</v>
      </c>
      <c r="BU27" s="44">
        <f>+PB!$AB27</f>
        <v>931055</v>
      </c>
      <c r="BV27" s="44">
        <f>+PB!$AC27</f>
        <v>1024533</v>
      </c>
      <c r="BW27" s="44">
        <f>+PB!$AD27</f>
        <v>1117312</v>
      </c>
      <c r="BX27" s="44">
        <f>SUM(BL27:BW27)</f>
        <v>7160338</v>
      </c>
      <c r="BY27" s="54"/>
      <c r="BZ27" s="54"/>
      <c r="CA27" s="44">
        <f>+IBA!$S27</f>
        <v>7679</v>
      </c>
      <c r="CB27" s="44">
        <f>+IBA!$T27</f>
        <v>15516</v>
      </c>
      <c r="CC27" s="44">
        <f>+IBA!$U27</f>
        <v>24114</v>
      </c>
      <c r="CD27" s="44">
        <f>+IBA!$V27</f>
        <v>31469</v>
      </c>
      <c r="CE27" s="44">
        <f>+IBA!$W27</f>
        <v>39098</v>
      </c>
      <c r="CF27" s="44">
        <f>+IBA!$X27</f>
        <v>46816</v>
      </c>
      <c r="CG27" s="44">
        <f>+IBA!$Y27</f>
        <v>54464</v>
      </c>
      <c r="CH27" s="44">
        <f>+IBA!$Z27</f>
        <v>62606</v>
      </c>
      <c r="CI27" s="44">
        <f>+IBA!$AA27</f>
        <v>71315</v>
      </c>
      <c r="CJ27" s="44">
        <f>+IBA!$AB27</f>
        <v>79803</v>
      </c>
      <c r="CK27" s="44">
        <f>+IBA!$AC27</f>
        <v>88354</v>
      </c>
      <c r="CL27" s="44">
        <f>+IBA!$AD27</f>
        <v>96377</v>
      </c>
      <c r="CM27" s="44">
        <f>SUM(CA27:CL27)</f>
        <v>617611</v>
      </c>
      <c r="CN27" s="54"/>
      <c r="CO27" s="54"/>
      <c r="CP27" s="44">
        <f>+SIBC!$S27</f>
        <v>6400</v>
      </c>
      <c r="CQ27" s="44">
        <f>+SIBC!$T27</f>
        <v>12392</v>
      </c>
      <c r="CR27" s="44">
        <f>+SIBC!$U27</f>
        <v>18917</v>
      </c>
      <c r="CS27" s="44">
        <f>+SIBC!$V27</f>
        <v>25598</v>
      </c>
      <c r="CT27" s="44">
        <f>+SIBC!$W27</f>
        <v>32812</v>
      </c>
      <c r="CU27" s="44">
        <f>+SIBC!$X27</f>
        <v>32812</v>
      </c>
      <c r="CV27" s="44">
        <f>+SIBC!$Y27</f>
        <v>32812</v>
      </c>
      <c r="CW27" s="44">
        <f>+SIBC!$Z27</f>
        <v>38460</v>
      </c>
      <c r="CX27" s="44">
        <f>+SIBC!$AA27</f>
        <v>45054</v>
      </c>
      <c r="CY27" s="44">
        <f>+SIBC!$AB27</f>
        <v>51555</v>
      </c>
      <c r="CZ27" s="44">
        <f>+SIBC!$AC27</f>
        <v>56997</v>
      </c>
      <c r="DA27" s="44">
        <f>+SIBC!$AD27</f>
        <v>62030</v>
      </c>
      <c r="DB27" s="44">
        <f>SUM(CP27:DA27)</f>
        <v>415839</v>
      </c>
      <c r="DC27" s="54"/>
      <c r="DD27" s="54"/>
      <c r="DE27" s="44">
        <f>+TIBA!$S27</f>
        <v>27121</v>
      </c>
      <c r="DF27" s="44">
        <f>+TIBA!$T27</f>
        <v>53253</v>
      </c>
      <c r="DG27" s="44">
        <f>+TIBA!$U27</f>
        <v>82558</v>
      </c>
      <c r="DH27" s="44">
        <f>+TIBA!$V27</f>
        <v>111626</v>
      </c>
      <c r="DI27" s="44">
        <f>+TIBA!$W27</f>
        <v>140651</v>
      </c>
      <c r="DJ27" s="44">
        <f>+TIBA!$X27</f>
        <v>171117</v>
      </c>
      <c r="DK27" s="44">
        <f>+TIBA!$Y27</f>
        <v>200747</v>
      </c>
      <c r="DL27" s="44">
        <f>+TIBA!$Z27</f>
        <v>230038</v>
      </c>
      <c r="DM27" s="44">
        <f>+TIBA!$AA27</f>
        <v>260733</v>
      </c>
      <c r="DN27" s="44">
        <f>+TIBA!$AB27</f>
        <v>292659</v>
      </c>
      <c r="DO27" s="44">
        <f>+TIBA!$AC27</f>
        <v>322392</v>
      </c>
      <c r="DP27" s="44">
        <f>+TIBA!$AD27</f>
        <v>348763</v>
      </c>
      <c r="DQ27" s="44">
        <f>SUM(DE27:DP27)</f>
        <v>2241658</v>
      </c>
      <c r="DR27" s="54"/>
      <c r="DS27" s="54"/>
      <c r="DT27" s="44">
        <f>+LQB!$S27</f>
        <v>52876</v>
      </c>
      <c r="DU27" s="44">
        <f>+LQB!$T27</f>
        <v>104152</v>
      </c>
      <c r="DV27" s="44">
        <f>+LQB!$U27</f>
        <v>159936</v>
      </c>
      <c r="DW27" s="44">
        <f>+LQB!$V27</f>
        <v>216460</v>
      </c>
      <c r="DX27" s="44">
        <f>+LQB!$W27</f>
        <v>272118</v>
      </c>
      <c r="DY27" s="44">
        <f>+LQB!$X27</f>
        <v>329150</v>
      </c>
      <c r="DZ27" s="44">
        <f>+LQB!$Y27</f>
        <v>386472</v>
      </c>
      <c r="EA27" s="44">
        <f>+LQB!$Z27</f>
        <v>444262</v>
      </c>
      <c r="EB27" s="44">
        <f>+LQB!$AA27</f>
        <v>504006</v>
      </c>
      <c r="EC27" s="44">
        <f>+LQB!$AB27</f>
        <v>564934</v>
      </c>
      <c r="ED27" s="44">
        <f>+LQB!$AC27</f>
        <v>620408</v>
      </c>
      <c r="EE27" s="44">
        <f>+LQB!$AD27</f>
        <v>674912</v>
      </c>
      <c r="EF27" s="44">
        <f>SUM(DT27:EE27)</f>
        <v>4329686</v>
      </c>
      <c r="EG27" s="54"/>
      <c r="EH27" s="54"/>
      <c r="EI27" s="44">
        <f>+RBW!$S27</f>
        <v>3</v>
      </c>
      <c r="EJ27" s="44">
        <f>+RBW!$T27</f>
        <v>4</v>
      </c>
      <c r="EK27" s="44">
        <f>+RBW!$U27</f>
        <v>15</v>
      </c>
      <c r="EL27" s="44">
        <f>+RBW!$V27</f>
        <v>24</v>
      </c>
      <c r="EM27" s="44">
        <f>+RBW!$W27</f>
        <v>34</v>
      </c>
      <c r="EN27" s="44">
        <f>+RBW!$X27</f>
        <v>37</v>
      </c>
      <c r="EO27" s="44">
        <f>+RBW!$Y27</f>
        <v>46</v>
      </c>
      <c r="EP27" s="44">
        <f>+RBW!$Z27</f>
        <v>54</v>
      </c>
      <c r="EQ27" s="44">
        <f>+RBW!$AA27</f>
        <v>59</v>
      </c>
      <c r="ER27" s="44">
        <f>+RBW!$AB27</f>
        <v>62</v>
      </c>
      <c r="ES27" s="44">
        <f>+RBW!$AC27</f>
        <v>68</v>
      </c>
      <c r="ET27" s="44">
        <f>+RBW!$AD27</f>
        <v>76</v>
      </c>
      <c r="EU27" s="44">
        <f>SUM(EI27:ET27)</f>
        <v>482</v>
      </c>
      <c r="EV27" s="54"/>
      <c r="EW27" s="54"/>
      <c r="EX27" s="44">
        <f>+WPB!$S27</f>
        <v>0</v>
      </c>
      <c r="EY27" s="44">
        <f>+WPB!$T27</f>
        <v>0</v>
      </c>
      <c r="EZ27" s="44">
        <f>+WPB!$U27</f>
        <v>0</v>
      </c>
      <c r="FA27" s="44">
        <f>+WPB!$V27</f>
        <v>0</v>
      </c>
      <c r="FB27" s="44">
        <f>+WPB!$W27</f>
        <v>0</v>
      </c>
      <c r="FC27" s="44">
        <f>+WPB!$X27</f>
        <v>0</v>
      </c>
      <c r="FD27" s="44">
        <f>+WPB!$Y27</f>
        <v>0</v>
      </c>
      <c r="FE27" s="44">
        <f>+WPB!$Z27</f>
        <v>0</v>
      </c>
      <c r="FF27" s="44">
        <f>+WPB!$AA27</f>
        <v>0</v>
      </c>
      <c r="FG27" s="44">
        <f>+WPB!$AB27</f>
        <v>0</v>
      </c>
      <c r="FH27" s="44">
        <f>+WPB!$AC27</f>
        <v>0</v>
      </c>
      <c r="FI27" s="44">
        <f>+WPB!$AD27</f>
        <v>0</v>
      </c>
      <c r="FJ27" s="44">
        <f>SUM(EX27:FI27)</f>
        <v>0</v>
      </c>
      <c r="FK27" s="54"/>
      <c r="FL27" s="54"/>
    </row>
    <row r="28" spans="1:168" s="43" customFormat="1" ht="15.1" customHeight="1">
      <c r="A28" s="51">
        <v>2009</v>
      </c>
      <c r="B28" s="56" t="s">
        <v>8</v>
      </c>
      <c r="D28" s="44">
        <f>+AMB!$S28</f>
        <v>855</v>
      </c>
      <c r="E28" s="44">
        <f>+AMB!$T28</f>
        <v>1811</v>
      </c>
      <c r="F28" s="44">
        <f>+AMB!$U28</f>
        <v>3074</v>
      </c>
      <c r="G28" s="44">
        <f>+AMB!$V28</f>
        <v>4297</v>
      </c>
      <c r="H28" s="44">
        <f>+AMB!$W28</f>
        <v>5483</v>
      </c>
      <c r="I28" s="44">
        <f>+AMB!$X28</f>
        <v>6427</v>
      </c>
      <c r="J28" s="44">
        <f>+AMB!$Y28</f>
        <v>7395</v>
      </c>
      <c r="K28" s="44">
        <f>+AMB!$Z28</f>
        <v>8510</v>
      </c>
      <c r="L28" s="44">
        <f>+AMB!$AA28</f>
        <v>9505</v>
      </c>
      <c r="M28" s="44">
        <f>+AMB!$AB28</f>
        <v>10533</v>
      </c>
      <c r="N28" s="44">
        <f>+AMB!$AC28</f>
        <v>11611</v>
      </c>
      <c r="O28" s="44">
        <f>+AMB!$AD28</f>
        <v>12611</v>
      </c>
      <c r="P28" s="44">
        <f>SUM(D28:O28)</f>
        <v>82112</v>
      </c>
      <c r="Q28" s="54"/>
      <c r="R28" s="54"/>
      <c r="S28" s="44">
        <f>+BWB!$S28</f>
        <v>364</v>
      </c>
      <c r="T28" s="44">
        <f>+BWB!$T28</f>
        <v>751</v>
      </c>
      <c r="U28" s="44">
        <f>+BWB!$U28</f>
        <v>1151</v>
      </c>
      <c r="V28" s="44">
        <f>+BWB!$V28</f>
        <v>1674</v>
      </c>
      <c r="W28" s="44">
        <f>+BWB!$W28</f>
        <v>2349</v>
      </c>
      <c r="X28" s="44">
        <f>+BWB!$X28</f>
        <v>2942</v>
      </c>
      <c r="Y28" s="44">
        <f>+BWB!$Y28</f>
        <v>3499</v>
      </c>
      <c r="Z28" s="44">
        <f>+BWB!$Z28</f>
        <v>4102</v>
      </c>
      <c r="AA28" s="44">
        <f>+BWB!$AA28</f>
        <v>4662</v>
      </c>
      <c r="AB28" s="44">
        <f>+BWB!$AB28</f>
        <v>5351</v>
      </c>
      <c r="AC28" s="44">
        <f>+BWB!$AC28</f>
        <v>5926</v>
      </c>
      <c r="AD28" s="44">
        <f>+BWB!$AD28</f>
        <v>6307</v>
      </c>
      <c r="AE28" s="44">
        <f>SUM(S28:AD28)</f>
        <v>39078</v>
      </c>
      <c r="AF28" s="54"/>
      <c r="AG28" s="54"/>
      <c r="AH28" s="44">
        <f>+DWT!$S28</f>
        <v>4812</v>
      </c>
      <c r="AI28" s="44">
        <f>+DWT!$T28</f>
        <v>9001</v>
      </c>
      <c r="AJ28" s="44">
        <f>+DWT!$U28</f>
        <v>13362</v>
      </c>
      <c r="AK28" s="44">
        <f>+DWT!$V28</f>
        <v>18523</v>
      </c>
      <c r="AL28" s="44">
        <f>+DWT!$W28</f>
        <v>23219</v>
      </c>
      <c r="AM28" s="44">
        <f>+DWT!$X28</f>
        <v>27491</v>
      </c>
      <c r="AN28" s="44">
        <f>+DWT!$Y28</f>
        <v>32007</v>
      </c>
      <c r="AO28" s="44">
        <f>+DWT!$Z28</f>
        <v>36336</v>
      </c>
      <c r="AP28" s="44">
        <f>+DWT!$AA28</f>
        <v>40556</v>
      </c>
      <c r="AQ28" s="44">
        <f>+DWT!$AB28</f>
        <v>44978</v>
      </c>
      <c r="AR28" s="44">
        <f>+DWT!$AC28</f>
        <v>49144</v>
      </c>
      <c r="AS28" s="44">
        <f>+DWT!$AD28</f>
        <v>53128</v>
      </c>
      <c r="AT28" s="44">
        <f>SUM(AH28:AS28)</f>
        <v>352557</v>
      </c>
      <c r="AU28" s="54"/>
      <c r="AV28" s="54"/>
      <c r="AW28" s="44">
        <f>+OGB!$S28</f>
        <v>19</v>
      </c>
      <c r="AX28" s="44">
        <f>+OGB!$T28</f>
        <v>32</v>
      </c>
      <c r="AY28" s="44">
        <f>+OGB!$U28</f>
        <v>51</v>
      </c>
      <c r="AZ28" s="44">
        <f>+OGB!$V28</f>
        <v>81</v>
      </c>
      <c r="BA28" s="44">
        <f>+OGB!$W28</f>
        <v>161</v>
      </c>
      <c r="BB28" s="44">
        <f>+OGB!$X28</f>
        <v>250</v>
      </c>
      <c r="BC28" s="44">
        <f>+OGB!$Y28</f>
        <v>288</v>
      </c>
      <c r="BD28" s="44">
        <f>+OGB!$Z28</f>
        <v>310</v>
      </c>
      <c r="BE28" s="44">
        <f>+OGB!$AA28</f>
        <v>336</v>
      </c>
      <c r="BF28" s="44">
        <f>+OGB!$AB28</f>
        <v>356</v>
      </c>
      <c r="BG28" s="44">
        <f>+OGB!$AC28</f>
        <v>392</v>
      </c>
      <c r="BH28" s="44">
        <f>+OGB!$AD28</f>
        <v>408</v>
      </c>
      <c r="BI28" s="44">
        <f>SUM(AW28:BH28)</f>
        <v>2684</v>
      </c>
      <c r="BJ28" s="54"/>
      <c r="BK28" s="54"/>
      <c r="BL28" s="44">
        <f>+PB!$S28</f>
        <v>2396</v>
      </c>
      <c r="BM28" s="44">
        <f>+PB!$T28</f>
        <v>4562</v>
      </c>
      <c r="BN28" s="44">
        <f>+PB!$U28</f>
        <v>6930</v>
      </c>
      <c r="BO28" s="44">
        <f>+PB!$V28</f>
        <v>9194</v>
      </c>
      <c r="BP28" s="44">
        <f>+PB!$W28</f>
        <v>11666</v>
      </c>
      <c r="BQ28" s="44">
        <f>+PB!$X28</f>
        <v>13528</v>
      </c>
      <c r="BR28" s="44">
        <f>+PB!$Y28</f>
        <v>15954</v>
      </c>
      <c r="BS28" s="44">
        <f>+PB!$Z28</f>
        <v>18608</v>
      </c>
      <c r="BT28" s="44">
        <f>+PB!$AA28</f>
        <v>21112</v>
      </c>
      <c r="BU28" s="44">
        <f>+PB!$AB28</f>
        <v>23482</v>
      </c>
      <c r="BV28" s="44">
        <f>+PB!$AC28</f>
        <v>26080</v>
      </c>
      <c r="BW28" s="44">
        <f>+PB!$AD28</f>
        <v>28142</v>
      </c>
      <c r="BX28" s="44">
        <f>SUM(BL28:BW28)</f>
        <v>181654</v>
      </c>
      <c r="BY28" s="54"/>
      <c r="BZ28" s="54"/>
      <c r="CA28" s="44">
        <f>+IBA!$S28</f>
        <v>1142</v>
      </c>
      <c r="CB28" s="44">
        <f>+IBA!$T28</f>
        <v>2432</v>
      </c>
      <c r="CC28" s="44">
        <f>+IBA!$U28</f>
        <v>3821</v>
      </c>
      <c r="CD28" s="44">
        <f>+IBA!$V28</f>
        <v>4856</v>
      </c>
      <c r="CE28" s="44">
        <f>+IBA!$W28</f>
        <v>9021</v>
      </c>
      <c r="CF28" s="44">
        <f>+IBA!$X28</f>
        <v>15001</v>
      </c>
      <c r="CG28" s="44">
        <f>+IBA!$Y28</f>
        <v>22733</v>
      </c>
      <c r="CH28" s="44">
        <f>+IBA!$Z28</f>
        <v>31833</v>
      </c>
      <c r="CI28" s="44">
        <f>+IBA!$AA28</f>
        <v>37772</v>
      </c>
      <c r="CJ28" s="44">
        <f>+IBA!$AB28</f>
        <v>40611</v>
      </c>
      <c r="CK28" s="44">
        <f>+IBA!$AC28</f>
        <v>41776</v>
      </c>
      <c r="CL28" s="44">
        <f>+IBA!$AD28</f>
        <v>42623</v>
      </c>
      <c r="CM28" s="44">
        <f>SUM(CA28:CL28)</f>
        <v>253621</v>
      </c>
      <c r="CN28" s="54"/>
      <c r="CO28" s="54"/>
      <c r="CP28" s="44">
        <f>+SIBC!$S28</f>
        <v>0</v>
      </c>
      <c r="CQ28" s="44">
        <f>+SIBC!$T28</f>
        <v>0</v>
      </c>
      <c r="CR28" s="44">
        <f>+SIBC!$U28</f>
        <v>0</v>
      </c>
      <c r="CS28" s="44">
        <f>+SIBC!$V28</f>
        <v>0</v>
      </c>
      <c r="CT28" s="44">
        <f>+SIBC!$W28</f>
        <v>0</v>
      </c>
      <c r="CU28" s="44">
        <f>+SIBC!$X28</f>
        <v>0</v>
      </c>
      <c r="CV28" s="44">
        <f>+SIBC!$Y28</f>
        <v>0</v>
      </c>
      <c r="CW28" s="44">
        <f>+SIBC!$Z28</f>
        <v>0</v>
      </c>
      <c r="CX28" s="44">
        <f>+SIBC!$AA28</f>
        <v>0</v>
      </c>
      <c r="CY28" s="44">
        <f>+SIBC!$AB28</f>
        <v>0</v>
      </c>
      <c r="CZ28" s="44">
        <f>+SIBC!$AC28</f>
        <v>0</v>
      </c>
      <c r="DA28" s="44">
        <f>+SIBC!$AD28</f>
        <v>0</v>
      </c>
      <c r="DB28" s="44">
        <f>SUM(CP28:DA28)</f>
        <v>0</v>
      </c>
      <c r="DC28" s="54"/>
      <c r="DD28" s="54"/>
      <c r="DE28" s="44">
        <f>+TIBA!$S28</f>
        <v>0</v>
      </c>
      <c r="DF28" s="44">
        <f>+TIBA!$T28</f>
        <v>0</v>
      </c>
      <c r="DG28" s="44">
        <f>+TIBA!$U28</f>
        <v>0</v>
      </c>
      <c r="DH28" s="44">
        <f>+TIBA!$V28</f>
        <v>0</v>
      </c>
      <c r="DI28" s="44">
        <f>+TIBA!$W28</f>
        <v>0</v>
      </c>
      <c r="DJ28" s="44">
        <f>+TIBA!$X28</f>
        <v>0</v>
      </c>
      <c r="DK28" s="44">
        <f>+TIBA!$Y28</f>
        <v>0</v>
      </c>
      <c r="DL28" s="44">
        <f>+TIBA!$Z28</f>
        <v>0</v>
      </c>
      <c r="DM28" s="44">
        <f>+TIBA!$AA28</f>
        <v>0</v>
      </c>
      <c r="DN28" s="44">
        <f>+TIBA!$AB28</f>
        <v>0</v>
      </c>
      <c r="DO28" s="44">
        <f>+TIBA!$AC28</f>
        <v>0</v>
      </c>
      <c r="DP28" s="44">
        <f>+TIBA!$AD28</f>
        <v>0</v>
      </c>
      <c r="DQ28" s="44">
        <f>SUM(DE28:DP28)</f>
        <v>0</v>
      </c>
      <c r="DR28" s="54"/>
      <c r="DS28" s="54"/>
      <c r="DT28" s="44">
        <f>+LQB!$S28</f>
        <v>334</v>
      </c>
      <c r="DU28" s="44">
        <f>+LQB!$T28</f>
        <v>698</v>
      </c>
      <c r="DV28" s="44">
        <f>+LQB!$U28</f>
        <v>1116</v>
      </c>
      <c r="DW28" s="44">
        <f>+LQB!$V28</f>
        <v>1698</v>
      </c>
      <c r="DX28" s="44">
        <f>+LQB!$W28</f>
        <v>2358</v>
      </c>
      <c r="DY28" s="44">
        <f>+LQB!$X28</f>
        <v>2740</v>
      </c>
      <c r="DZ28" s="44">
        <f>+LQB!$Y28</f>
        <v>3198</v>
      </c>
      <c r="EA28" s="44">
        <f>+LQB!$Z28</f>
        <v>3626</v>
      </c>
      <c r="EB28" s="44">
        <f>+LQB!$AA28</f>
        <v>4040</v>
      </c>
      <c r="EC28" s="44">
        <f>+LQB!$AB28</f>
        <v>4466</v>
      </c>
      <c r="ED28" s="44">
        <f>+LQB!$AC28</f>
        <v>4956</v>
      </c>
      <c r="EE28" s="44">
        <f>+LQB!$AD28</f>
        <v>5276</v>
      </c>
      <c r="EF28" s="44">
        <f>SUM(DT28:EE28)</f>
        <v>34506</v>
      </c>
      <c r="EG28" s="54"/>
      <c r="EH28" s="54"/>
      <c r="EI28" s="44">
        <f>+RBW!$S28</f>
        <v>818</v>
      </c>
      <c r="EJ28" s="44">
        <f>+RBW!$T28</f>
        <v>1512</v>
      </c>
      <c r="EK28" s="44">
        <f>+RBW!$U28</f>
        <v>2508</v>
      </c>
      <c r="EL28" s="44">
        <f>+RBW!$V28</f>
        <v>4172</v>
      </c>
      <c r="EM28" s="44">
        <f>+RBW!$W28</f>
        <v>7030</v>
      </c>
      <c r="EN28" s="44">
        <f>+RBW!$X28</f>
        <v>9916</v>
      </c>
      <c r="EO28" s="44">
        <f>+RBW!$Y28</f>
        <v>13442</v>
      </c>
      <c r="EP28" s="44">
        <f>+RBW!$Z28</f>
        <v>14914</v>
      </c>
      <c r="EQ28" s="44">
        <f>+RBW!$AA28</f>
        <v>18542</v>
      </c>
      <c r="ER28" s="44">
        <f>+RBW!$AB28</f>
        <v>21300</v>
      </c>
      <c r="ES28" s="44">
        <f>+RBW!$AC28</f>
        <v>22642</v>
      </c>
      <c r="ET28" s="44">
        <f>+RBW!$AD28</f>
        <v>23682</v>
      </c>
      <c r="EU28" s="44">
        <f>SUM(EI28:ET28)</f>
        <v>140478</v>
      </c>
      <c r="EV28" s="54"/>
      <c r="EW28" s="54"/>
      <c r="EX28" s="44">
        <f>+WPB!$S28</f>
        <v>0</v>
      </c>
      <c r="EY28" s="44">
        <f>+WPB!$T28</f>
        <v>0</v>
      </c>
      <c r="EZ28" s="44">
        <f>+WPB!$U28</f>
        <v>0</v>
      </c>
      <c r="FA28" s="44">
        <f>+WPB!$V28</f>
        <v>0</v>
      </c>
      <c r="FB28" s="44">
        <f>+WPB!$W28</f>
        <v>0</v>
      </c>
      <c r="FC28" s="44">
        <f>+WPB!$X28</f>
        <v>0</v>
      </c>
      <c r="FD28" s="44">
        <f>+WPB!$Y28</f>
        <v>0</v>
      </c>
      <c r="FE28" s="44">
        <f>+WPB!$Z28</f>
        <v>0</v>
      </c>
      <c r="FF28" s="44">
        <f>+WPB!$AA28</f>
        <v>0</v>
      </c>
      <c r="FG28" s="44">
        <f>+WPB!$AB28</f>
        <v>0</v>
      </c>
      <c r="FH28" s="44">
        <f>+WPB!$AC28</f>
        <v>0</v>
      </c>
      <c r="FI28" s="44">
        <f>+WPB!$AD28</f>
        <v>0</v>
      </c>
      <c r="FJ28" s="44">
        <f>SUM(EX28:FI28)</f>
        <v>0</v>
      </c>
      <c r="FK28" s="54"/>
      <c r="FL28" s="54"/>
    </row>
    <row r="29" spans="1:168" s="43" customFormat="1" ht="15.1" customHeight="1">
      <c r="A29" s="51">
        <v>2009</v>
      </c>
      <c r="B29" s="57" t="s">
        <v>9</v>
      </c>
      <c r="D29" s="44">
        <f t="shared" ref="D29:P29" si="33">SUM(D26:D28)</f>
        <v>461198</v>
      </c>
      <c r="E29" s="44">
        <f t="shared" si="33"/>
        <v>935486</v>
      </c>
      <c r="F29" s="44">
        <f t="shared" si="33"/>
        <v>1496773</v>
      </c>
      <c r="G29" s="44">
        <f t="shared" si="33"/>
        <v>2036117</v>
      </c>
      <c r="H29" s="44">
        <f t="shared" si="33"/>
        <v>2574964</v>
      </c>
      <c r="I29" s="44">
        <f t="shared" si="33"/>
        <v>3081140</v>
      </c>
      <c r="J29" s="44">
        <f t="shared" si="33"/>
        <v>3627375</v>
      </c>
      <c r="K29" s="44">
        <f t="shared" si="33"/>
        <v>4230376</v>
      </c>
      <c r="L29" s="44">
        <f t="shared" si="33"/>
        <v>4813719</v>
      </c>
      <c r="M29" s="44">
        <f t="shared" si="33"/>
        <v>5406704</v>
      </c>
      <c r="N29" s="44">
        <f t="shared" si="33"/>
        <v>5955297</v>
      </c>
      <c r="O29" s="44">
        <f t="shared" si="33"/>
        <v>6494620</v>
      </c>
      <c r="P29" s="44">
        <f t="shared" si="33"/>
        <v>41113769</v>
      </c>
      <c r="Q29" s="54"/>
      <c r="R29" s="54"/>
      <c r="S29" s="44">
        <f t="shared" ref="S29:AE29" si="34">SUM(S26:S28)</f>
        <v>287546</v>
      </c>
      <c r="T29" s="44">
        <f t="shared" si="34"/>
        <v>571969</v>
      </c>
      <c r="U29" s="44">
        <f t="shared" si="34"/>
        <v>914127</v>
      </c>
      <c r="V29" s="44">
        <f t="shared" si="34"/>
        <v>1261268</v>
      </c>
      <c r="W29" s="44">
        <f t="shared" si="34"/>
        <v>1651631</v>
      </c>
      <c r="X29" s="44">
        <f t="shared" si="34"/>
        <v>2031080</v>
      </c>
      <c r="Y29" s="44">
        <f t="shared" si="34"/>
        <v>2472199</v>
      </c>
      <c r="Z29" s="44">
        <f t="shared" si="34"/>
        <v>2935515</v>
      </c>
      <c r="AA29" s="44">
        <f t="shared" si="34"/>
        <v>3336838</v>
      </c>
      <c r="AB29" s="44">
        <f t="shared" si="34"/>
        <v>3740508</v>
      </c>
      <c r="AC29" s="44">
        <f t="shared" si="34"/>
        <v>4119850</v>
      </c>
      <c r="AD29" s="44">
        <f t="shared" si="34"/>
        <v>4480873</v>
      </c>
      <c r="AE29" s="44">
        <f t="shared" si="34"/>
        <v>27803404</v>
      </c>
      <c r="AF29" s="54"/>
      <c r="AG29" s="54"/>
      <c r="AH29" s="44">
        <f t="shared" ref="AH29:AT29" si="35">SUM(AH26:AH28)</f>
        <v>348809</v>
      </c>
      <c r="AI29" s="44">
        <f t="shared" si="35"/>
        <v>681167</v>
      </c>
      <c r="AJ29" s="44">
        <f t="shared" si="35"/>
        <v>1049865</v>
      </c>
      <c r="AK29" s="44">
        <f t="shared" si="35"/>
        <v>1411946</v>
      </c>
      <c r="AL29" s="44">
        <f t="shared" si="35"/>
        <v>1775155</v>
      </c>
      <c r="AM29" s="44">
        <f t="shared" si="35"/>
        <v>2090332</v>
      </c>
      <c r="AN29" s="44">
        <f t="shared" si="35"/>
        <v>2417146</v>
      </c>
      <c r="AO29" s="44">
        <f t="shared" si="35"/>
        <v>2749553</v>
      </c>
      <c r="AP29" s="44">
        <f t="shared" si="35"/>
        <v>3065549</v>
      </c>
      <c r="AQ29" s="44">
        <f t="shared" si="35"/>
        <v>3383700</v>
      </c>
      <c r="AR29" s="44">
        <f t="shared" si="35"/>
        <v>3691161</v>
      </c>
      <c r="AS29" s="44">
        <f t="shared" si="35"/>
        <v>4002110</v>
      </c>
      <c r="AT29" s="44">
        <f t="shared" si="35"/>
        <v>26666493</v>
      </c>
      <c r="AU29" s="54"/>
      <c r="AV29" s="54"/>
      <c r="AW29" s="44">
        <f t="shared" ref="AW29:BI29" si="36">SUM(AW26:AW28)</f>
        <v>30737</v>
      </c>
      <c r="AX29" s="44">
        <f t="shared" si="36"/>
        <v>62049</v>
      </c>
      <c r="AY29" s="44">
        <f t="shared" si="36"/>
        <v>97528</v>
      </c>
      <c r="AZ29" s="44">
        <f t="shared" si="36"/>
        <v>135610</v>
      </c>
      <c r="BA29" s="44">
        <f t="shared" si="36"/>
        <v>181137</v>
      </c>
      <c r="BB29" s="44">
        <f t="shared" si="36"/>
        <v>247405</v>
      </c>
      <c r="BC29" s="44">
        <f t="shared" si="36"/>
        <v>314410</v>
      </c>
      <c r="BD29" s="44">
        <f t="shared" si="36"/>
        <v>371787</v>
      </c>
      <c r="BE29" s="44">
        <f t="shared" si="36"/>
        <v>420331</v>
      </c>
      <c r="BF29" s="44">
        <f t="shared" si="36"/>
        <v>468520</v>
      </c>
      <c r="BG29" s="44">
        <f t="shared" si="36"/>
        <v>514817</v>
      </c>
      <c r="BH29" s="44">
        <f t="shared" si="36"/>
        <v>555586</v>
      </c>
      <c r="BI29" s="44">
        <f t="shared" si="36"/>
        <v>3399917</v>
      </c>
      <c r="BJ29" s="54"/>
      <c r="BK29" s="54"/>
      <c r="BL29" s="44">
        <f t="shared" ref="BL29:BX29" si="37">SUM(BL26:BL28)</f>
        <v>382563</v>
      </c>
      <c r="BM29" s="44">
        <f t="shared" si="37"/>
        <v>771782</v>
      </c>
      <c r="BN29" s="44">
        <f t="shared" si="37"/>
        <v>1242720</v>
      </c>
      <c r="BO29" s="44">
        <f t="shared" si="37"/>
        <v>1695551</v>
      </c>
      <c r="BP29" s="44">
        <f t="shared" si="37"/>
        <v>2209888</v>
      </c>
      <c r="BQ29" s="44">
        <f t="shared" si="37"/>
        <v>2701244</v>
      </c>
      <c r="BR29" s="44">
        <f t="shared" si="37"/>
        <v>3321913</v>
      </c>
      <c r="BS29" s="44">
        <f t="shared" si="37"/>
        <v>3985672</v>
      </c>
      <c r="BT29" s="44">
        <f t="shared" si="37"/>
        <v>4510396</v>
      </c>
      <c r="BU29" s="44">
        <f t="shared" si="37"/>
        <v>5007015</v>
      </c>
      <c r="BV29" s="44">
        <f t="shared" si="37"/>
        <v>5467236</v>
      </c>
      <c r="BW29" s="44">
        <f t="shared" si="37"/>
        <v>5908235</v>
      </c>
      <c r="BX29" s="44">
        <f t="shared" si="37"/>
        <v>37204215</v>
      </c>
      <c r="BY29" s="54"/>
      <c r="BZ29" s="54"/>
      <c r="CA29" s="44">
        <f t="shared" ref="CA29:CM29" si="38">SUM(CA26:CA28)</f>
        <v>117947</v>
      </c>
      <c r="CB29" s="44">
        <f t="shared" si="38"/>
        <v>231289</v>
      </c>
      <c r="CC29" s="44">
        <f t="shared" si="38"/>
        <v>356218</v>
      </c>
      <c r="CD29" s="44">
        <f t="shared" si="38"/>
        <v>480095</v>
      </c>
      <c r="CE29" s="44">
        <f t="shared" si="38"/>
        <v>620498</v>
      </c>
      <c r="CF29" s="44">
        <f t="shared" si="38"/>
        <v>758775</v>
      </c>
      <c r="CG29" s="44">
        <f t="shared" si="38"/>
        <v>926283</v>
      </c>
      <c r="CH29" s="44">
        <f t="shared" si="38"/>
        <v>1101394</v>
      </c>
      <c r="CI29" s="44">
        <f t="shared" si="38"/>
        <v>1256244</v>
      </c>
      <c r="CJ29" s="44">
        <f t="shared" si="38"/>
        <v>1405071</v>
      </c>
      <c r="CK29" s="44">
        <f t="shared" si="38"/>
        <v>1541652</v>
      </c>
      <c r="CL29" s="44">
        <f t="shared" si="38"/>
        <v>1673785</v>
      </c>
      <c r="CM29" s="44">
        <f t="shared" si="38"/>
        <v>10469251</v>
      </c>
      <c r="CN29" s="54"/>
      <c r="CO29" s="54"/>
      <c r="CP29" s="44">
        <f t="shared" ref="CP29:DB29" si="39">SUM(CP26:CP28)</f>
        <v>187667</v>
      </c>
      <c r="CQ29" s="44">
        <f t="shared" si="39"/>
        <v>370768</v>
      </c>
      <c r="CR29" s="44">
        <f t="shared" si="39"/>
        <v>575605</v>
      </c>
      <c r="CS29" s="44">
        <f t="shared" si="39"/>
        <v>777742</v>
      </c>
      <c r="CT29" s="44">
        <f t="shared" si="39"/>
        <v>1007878</v>
      </c>
      <c r="CU29" s="44">
        <f t="shared" si="39"/>
        <v>1007878</v>
      </c>
      <c r="CV29" s="44">
        <f t="shared" si="39"/>
        <v>1007878</v>
      </c>
      <c r="CW29" s="44">
        <f t="shared" si="39"/>
        <v>1145360</v>
      </c>
      <c r="CX29" s="44">
        <f t="shared" si="39"/>
        <v>1294982</v>
      </c>
      <c r="CY29" s="44">
        <f t="shared" si="39"/>
        <v>1465715</v>
      </c>
      <c r="CZ29" s="44">
        <f t="shared" si="39"/>
        <v>1638132</v>
      </c>
      <c r="DA29" s="44">
        <f t="shared" si="39"/>
        <v>1805393</v>
      </c>
      <c r="DB29" s="44">
        <f t="shared" si="39"/>
        <v>12284998</v>
      </c>
      <c r="DC29" s="54"/>
      <c r="DD29" s="54"/>
      <c r="DE29" s="44">
        <f t="shared" ref="DE29:DQ29" si="40">SUM(DE26:DE28)</f>
        <v>103780</v>
      </c>
      <c r="DF29" s="44">
        <f t="shared" si="40"/>
        <v>209542</v>
      </c>
      <c r="DG29" s="44">
        <f t="shared" si="40"/>
        <v>346270</v>
      </c>
      <c r="DH29" s="44">
        <f t="shared" si="40"/>
        <v>495066</v>
      </c>
      <c r="DI29" s="44">
        <f t="shared" si="40"/>
        <v>670475</v>
      </c>
      <c r="DJ29" s="44">
        <f t="shared" si="40"/>
        <v>850090</v>
      </c>
      <c r="DK29" s="44">
        <f t="shared" si="40"/>
        <v>1106773</v>
      </c>
      <c r="DL29" s="44">
        <f t="shared" si="40"/>
        <v>1371076</v>
      </c>
      <c r="DM29" s="44">
        <f t="shared" si="40"/>
        <v>1557222</v>
      </c>
      <c r="DN29" s="44">
        <f t="shared" si="40"/>
        <v>1722621</v>
      </c>
      <c r="DO29" s="44">
        <f t="shared" si="40"/>
        <v>1866963</v>
      </c>
      <c r="DP29" s="44">
        <f t="shared" si="40"/>
        <v>1989274</v>
      </c>
      <c r="DQ29" s="44">
        <f t="shared" si="40"/>
        <v>12289152</v>
      </c>
      <c r="DR29" s="54"/>
      <c r="DS29" s="54"/>
      <c r="DT29" s="44">
        <f t="shared" ref="DT29:EF29" si="41">SUM(DT26:DT28)</f>
        <v>206501</v>
      </c>
      <c r="DU29" s="44">
        <f t="shared" si="41"/>
        <v>410936</v>
      </c>
      <c r="DV29" s="44">
        <f t="shared" si="41"/>
        <v>667785</v>
      </c>
      <c r="DW29" s="44">
        <f t="shared" si="41"/>
        <v>927360</v>
      </c>
      <c r="DX29" s="44">
        <f t="shared" si="41"/>
        <v>1222839</v>
      </c>
      <c r="DY29" s="44">
        <f t="shared" si="41"/>
        <v>1499348</v>
      </c>
      <c r="DZ29" s="44">
        <f t="shared" si="41"/>
        <v>1831238</v>
      </c>
      <c r="EA29" s="44">
        <f t="shared" si="41"/>
        <v>2183670</v>
      </c>
      <c r="EB29" s="44">
        <f t="shared" si="41"/>
        <v>2471741</v>
      </c>
      <c r="EC29" s="44">
        <f t="shared" si="41"/>
        <v>2756130</v>
      </c>
      <c r="ED29" s="44">
        <f t="shared" si="41"/>
        <v>3030878</v>
      </c>
      <c r="EE29" s="44">
        <f t="shared" si="41"/>
        <v>3293139</v>
      </c>
      <c r="EF29" s="44">
        <f t="shared" si="41"/>
        <v>20501565</v>
      </c>
      <c r="EG29" s="54"/>
      <c r="EH29" s="54"/>
      <c r="EI29" s="44">
        <f t="shared" ref="EI29:EU29" si="42">SUM(EI26:EI28)</f>
        <v>167305</v>
      </c>
      <c r="EJ29" s="44">
        <f t="shared" si="42"/>
        <v>338376</v>
      </c>
      <c r="EK29" s="44">
        <f t="shared" si="42"/>
        <v>538108</v>
      </c>
      <c r="EL29" s="44">
        <f t="shared" si="42"/>
        <v>760177</v>
      </c>
      <c r="EM29" s="44">
        <f t="shared" si="42"/>
        <v>1023997</v>
      </c>
      <c r="EN29" s="44">
        <f t="shared" si="42"/>
        <v>1257635</v>
      </c>
      <c r="EO29" s="44">
        <f t="shared" si="42"/>
        <v>1578350</v>
      </c>
      <c r="EP29" s="44">
        <f t="shared" si="42"/>
        <v>1931641</v>
      </c>
      <c r="EQ29" s="44">
        <f t="shared" si="42"/>
        <v>2195085</v>
      </c>
      <c r="ER29" s="44">
        <f t="shared" si="42"/>
        <v>2437350</v>
      </c>
      <c r="ES29" s="44">
        <f t="shared" si="42"/>
        <v>2655361</v>
      </c>
      <c r="ET29" s="44">
        <f t="shared" si="42"/>
        <v>2862367</v>
      </c>
      <c r="EU29" s="44">
        <f t="shared" si="42"/>
        <v>17745752</v>
      </c>
      <c r="EV29" s="54"/>
      <c r="EW29" s="54"/>
      <c r="EX29" s="44">
        <f t="shared" ref="EX29:FJ29" si="43">SUM(EX26:EX28)</f>
        <v>19709</v>
      </c>
      <c r="EY29" s="44">
        <f t="shared" si="43"/>
        <v>39579</v>
      </c>
      <c r="EZ29" s="44">
        <f t="shared" si="43"/>
        <v>61836</v>
      </c>
      <c r="FA29" s="44">
        <f t="shared" si="43"/>
        <v>85923</v>
      </c>
      <c r="FB29" s="44">
        <f t="shared" si="43"/>
        <v>113387</v>
      </c>
      <c r="FC29" s="44">
        <f t="shared" si="43"/>
        <v>139462</v>
      </c>
      <c r="FD29" s="44">
        <f t="shared" si="43"/>
        <v>169805</v>
      </c>
      <c r="FE29" s="44">
        <f t="shared" si="43"/>
        <v>203038</v>
      </c>
      <c r="FF29" s="44">
        <f t="shared" si="43"/>
        <v>234086</v>
      </c>
      <c r="FG29" s="44">
        <f t="shared" si="43"/>
        <v>264440</v>
      </c>
      <c r="FH29" s="44">
        <f t="shared" si="43"/>
        <v>292835</v>
      </c>
      <c r="FI29" s="44">
        <f t="shared" si="43"/>
        <v>319962</v>
      </c>
      <c r="FJ29" s="44">
        <f t="shared" si="43"/>
        <v>1944062</v>
      </c>
      <c r="FK29" s="54"/>
      <c r="FL29" s="54"/>
    </row>
    <row r="30" spans="1:168" s="55" customFormat="1" ht="15.1" customHeight="1">
      <c r="A30" s="39"/>
      <c r="B30" s="40"/>
      <c r="C30" s="41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1"/>
      <c r="R30" s="41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1"/>
      <c r="AG30" s="41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1"/>
      <c r="AV30" s="41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1"/>
      <c r="BK30" s="41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1"/>
      <c r="BZ30" s="41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1"/>
      <c r="CO30" s="41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1"/>
      <c r="DD30" s="41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1"/>
      <c r="DS30" s="41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1"/>
      <c r="EH30" s="41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1"/>
      <c r="EW30" s="41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1"/>
      <c r="FL30" s="41"/>
    </row>
    <row r="31" spans="1:168" s="43" customFormat="1" ht="15.1" customHeight="1">
      <c r="A31" s="51">
        <v>2010</v>
      </c>
      <c r="B31" s="56" t="s">
        <v>6</v>
      </c>
      <c r="D31" s="44">
        <f>+AMB!$S31</f>
        <v>327701</v>
      </c>
      <c r="E31" s="44">
        <f>+AMB!$T31</f>
        <v>631561</v>
      </c>
      <c r="F31" s="44">
        <f>+AMB!$U31</f>
        <v>1010552</v>
      </c>
      <c r="G31" s="44">
        <f>+AMB!$V31</f>
        <v>1394031</v>
      </c>
      <c r="H31" s="44">
        <f>+AMB!$W31</f>
        <v>1789830</v>
      </c>
      <c r="I31" s="44">
        <f>+AMB!$X31</f>
        <v>2176781</v>
      </c>
      <c r="J31" s="44">
        <f>+AMB!$Y31</f>
        <v>2597665</v>
      </c>
      <c r="K31" s="44">
        <f>+AMB!$Z31</f>
        <v>3026400</v>
      </c>
      <c r="L31" s="44">
        <f>+AMB!$AA31</f>
        <v>3409263</v>
      </c>
      <c r="M31" s="44">
        <f>+AMB!$AB31</f>
        <v>3805721</v>
      </c>
      <c r="N31" s="44">
        <f>+AMB!$AC31</f>
        <v>4172789</v>
      </c>
      <c r="O31" s="44">
        <f>+AMB!$AD31</f>
        <v>4536678</v>
      </c>
      <c r="P31" s="44">
        <f>SUM(D31:O31)</f>
        <v>28878972</v>
      </c>
      <c r="Q31" s="53"/>
      <c r="R31" s="53"/>
      <c r="S31" s="44">
        <f>+BWB!$S31</f>
        <v>205603</v>
      </c>
      <c r="T31" s="44">
        <f>+BWB!$T31</f>
        <v>394402</v>
      </c>
      <c r="U31" s="44">
        <f>+BWB!$U31</f>
        <v>645648</v>
      </c>
      <c r="V31" s="44">
        <f>+BWB!$V31</f>
        <v>907154</v>
      </c>
      <c r="W31" s="44">
        <f>+BWB!$W31</f>
        <v>1191937</v>
      </c>
      <c r="X31" s="44">
        <f>+BWB!$X31</f>
        <v>1481331</v>
      </c>
      <c r="Y31" s="44">
        <f>+BWB!$Y31</f>
        <v>1832879</v>
      </c>
      <c r="Z31" s="44">
        <f>+BWB!$Z31</f>
        <v>2192117</v>
      </c>
      <c r="AA31" s="44">
        <f>+BWB!$AA31</f>
        <v>2481667</v>
      </c>
      <c r="AB31" s="44">
        <f>+BWB!$AB31</f>
        <v>2774316</v>
      </c>
      <c r="AC31" s="44">
        <f>+BWB!$AC31</f>
        <v>3058903</v>
      </c>
      <c r="AD31" s="44">
        <f>+BWB!$AD31</f>
        <v>3310247</v>
      </c>
      <c r="AE31" s="44">
        <f>SUM(S31:AD31)</f>
        <v>20476204</v>
      </c>
      <c r="AF31" s="53"/>
      <c r="AG31" s="53"/>
      <c r="AH31" s="44">
        <f>+DWT!$S31</f>
        <v>290557</v>
      </c>
      <c r="AI31" s="44">
        <f>+DWT!$T31</f>
        <v>550622</v>
      </c>
      <c r="AJ31" s="44">
        <f>+DWT!$U31</f>
        <v>858673</v>
      </c>
      <c r="AK31" s="44">
        <f>+DWT!$V31</f>
        <v>1141380</v>
      </c>
      <c r="AL31" s="44">
        <f>+DWT!$W31</f>
        <v>1412645</v>
      </c>
      <c r="AM31" s="44">
        <f>+DWT!$X31</f>
        <v>1685733</v>
      </c>
      <c r="AN31" s="44">
        <f>+DWT!$Y31</f>
        <v>1985621</v>
      </c>
      <c r="AO31" s="44">
        <f>+DWT!$Z31</f>
        <v>2295894</v>
      </c>
      <c r="AP31" s="44">
        <f>+DWT!$AA31</f>
        <v>2594814</v>
      </c>
      <c r="AQ31" s="44">
        <f>+DWT!$AB31</f>
        <v>2901541</v>
      </c>
      <c r="AR31" s="44">
        <f>+DWT!$AC31</f>
        <v>3197667</v>
      </c>
      <c r="AS31" s="44">
        <f>+DWT!$AD31</f>
        <v>3504517</v>
      </c>
      <c r="AT31" s="44">
        <f>SUM(AH31:AS31)</f>
        <v>22419664</v>
      </c>
      <c r="AU31" s="53"/>
      <c r="AV31" s="53"/>
      <c r="AW31" s="44">
        <f>+OGB!$S31</f>
        <v>29723</v>
      </c>
      <c r="AX31" s="44">
        <f>+OGB!$T31</f>
        <v>59020</v>
      </c>
      <c r="AY31" s="44">
        <f>+OGB!$U31</f>
        <v>97527</v>
      </c>
      <c r="AZ31" s="44">
        <f>+OGB!$V31</f>
        <v>139222</v>
      </c>
      <c r="BA31" s="44">
        <f>+OGB!$W31</f>
        <v>187085</v>
      </c>
      <c r="BB31" s="44">
        <f>+OGB!$X31</f>
        <v>235474</v>
      </c>
      <c r="BC31" s="44">
        <f>+OGB!$Y31</f>
        <v>299549</v>
      </c>
      <c r="BD31" s="44">
        <f>+OGB!$Z31</f>
        <v>361364</v>
      </c>
      <c r="BE31" s="44">
        <f>+OGB!$AA31</f>
        <v>411275</v>
      </c>
      <c r="BF31" s="44">
        <f>+OGB!$AB31</f>
        <v>462031</v>
      </c>
      <c r="BG31" s="44">
        <f>+OGB!$AC31</f>
        <v>508602</v>
      </c>
      <c r="BH31" s="44">
        <f>+OGB!$AD31</f>
        <v>554291</v>
      </c>
      <c r="BI31" s="44">
        <f>SUM(AW31:BH31)</f>
        <v>3345163</v>
      </c>
      <c r="BJ31" s="53"/>
      <c r="BK31" s="53"/>
      <c r="BL31" s="44">
        <f>+PB!$S31</f>
        <v>293457</v>
      </c>
      <c r="BM31" s="44">
        <f>+PB!$T31</f>
        <v>569158</v>
      </c>
      <c r="BN31" s="44">
        <f>+PB!$U31</f>
        <v>943381</v>
      </c>
      <c r="BO31" s="44">
        <f>+PB!$V31</f>
        <v>1307117</v>
      </c>
      <c r="BP31" s="44">
        <f>+PB!$W31</f>
        <v>1705424</v>
      </c>
      <c r="BQ31" s="44">
        <f>+PB!$X31</f>
        <v>2113566</v>
      </c>
      <c r="BR31" s="44">
        <f>+PB!$Y31</f>
        <v>2656785</v>
      </c>
      <c r="BS31" s="44">
        <f>+PB!$Z31</f>
        <v>3221641</v>
      </c>
      <c r="BT31" s="44">
        <f>+PB!$AA31</f>
        <v>3633915</v>
      </c>
      <c r="BU31" s="44">
        <f>+PB!$AB31</f>
        <v>4041146</v>
      </c>
      <c r="BV31" s="44">
        <f>+PB!$AC31</f>
        <v>4411418</v>
      </c>
      <c r="BW31" s="44">
        <f>+PB!$AD31</f>
        <v>4768254</v>
      </c>
      <c r="BX31" s="44">
        <f>SUM(BL31:BW31)</f>
        <v>29665262</v>
      </c>
      <c r="BY31" s="53"/>
      <c r="BZ31" s="53"/>
      <c r="CA31" s="44">
        <f>+IBA!$S31</f>
        <v>114697</v>
      </c>
      <c r="CB31" s="44">
        <f>+IBA!$T31</f>
        <v>223271</v>
      </c>
      <c r="CC31" s="44">
        <f>+IBA!$U31</f>
        <v>349831</v>
      </c>
      <c r="CD31" s="44">
        <f>+IBA!$V31</f>
        <v>479800</v>
      </c>
      <c r="CE31" s="44">
        <f>+IBA!$W31</f>
        <v>617845</v>
      </c>
      <c r="CF31" s="44">
        <f>+IBA!$X31</f>
        <v>761752</v>
      </c>
      <c r="CG31" s="44">
        <f>+IBA!$Y31</f>
        <v>928632</v>
      </c>
      <c r="CH31" s="44">
        <f>+IBA!$Z31</f>
        <v>1094741</v>
      </c>
      <c r="CI31" s="44">
        <f>+IBA!$AA31</f>
        <v>1245603</v>
      </c>
      <c r="CJ31" s="44">
        <f>+IBA!$AB31</f>
        <v>1396596</v>
      </c>
      <c r="CK31" s="44">
        <f>+IBA!$AC31</f>
        <v>1536239</v>
      </c>
      <c r="CL31" s="44">
        <f>+IBA!$AD31</f>
        <v>1682705</v>
      </c>
      <c r="CM31" s="44">
        <f>SUM(CA31:CL31)</f>
        <v>10431712</v>
      </c>
      <c r="CN31" s="53"/>
      <c r="CO31" s="53"/>
      <c r="CP31" s="44">
        <f>+SIBC!$S31</f>
        <v>159500</v>
      </c>
      <c r="CQ31" s="44">
        <f>+SIBC!$T31</f>
        <v>311295</v>
      </c>
      <c r="CR31" s="44">
        <f>+SIBC!$U31</f>
        <v>489589</v>
      </c>
      <c r="CS31" s="44">
        <f>+SIBC!$V31</f>
        <v>662585</v>
      </c>
      <c r="CT31" s="44">
        <f>+SIBC!$W31</f>
        <v>854306</v>
      </c>
      <c r="CU31" s="44">
        <f>+SIBC!$X31</f>
        <v>1045662</v>
      </c>
      <c r="CV31" s="44">
        <f>+SIBC!$Y31</f>
        <v>1245206</v>
      </c>
      <c r="CW31" s="44">
        <f>+SIBC!$Z31</f>
        <v>1439295</v>
      </c>
      <c r="CX31" s="44">
        <f>+SIBC!$AA31</f>
        <v>1623480</v>
      </c>
      <c r="CY31" s="44">
        <f>+SIBC!$AB31</f>
        <v>1822116</v>
      </c>
      <c r="CZ31" s="44">
        <f>+SIBC!$AC31</f>
        <v>2010752</v>
      </c>
      <c r="DA31" s="44">
        <f>+SIBC!$AD31</f>
        <v>2194423</v>
      </c>
      <c r="DB31" s="44">
        <f>SUM(CP31:DA31)</f>
        <v>13858209</v>
      </c>
      <c r="DC31" s="53"/>
      <c r="DD31" s="53"/>
      <c r="DE31" s="44">
        <f>+TIBA!$S31</f>
        <v>81566</v>
      </c>
      <c r="DF31" s="44">
        <f>+TIBA!$T31</f>
        <v>161320</v>
      </c>
      <c r="DG31" s="44">
        <f>+TIBA!$U31</f>
        <v>276238</v>
      </c>
      <c r="DH31" s="44">
        <f>+TIBA!$V31</f>
        <v>404821</v>
      </c>
      <c r="DI31" s="44">
        <f>+TIBA!$W31</f>
        <v>554426</v>
      </c>
      <c r="DJ31" s="44">
        <f>+TIBA!$X31</f>
        <v>714379</v>
      </c>
      <c r="DK31" s="44">
        <f>+TIBA!$Y31</f>
        <v>956870</v>
      </c>
      <c r="DL31" s="44">
        <f>+TIBA!$Z31</f>
        <v>1197496</v>
      </c>
      <c r="DM31" s="44">
        <f>+TIBA!$AA31</f>
        <v>1357599</v>
      </c>
      <c r="DN31" s="44">
        <f>+TIBA!$AB31</f>
        <v>1497103</v>
      </c>
      <c r="DO31" s="44">
        <f>+TIBA!$AC31</f>
        <v>1617898</v>
      </c>
      <c r="DP31" s="44">
        <f>+TIBA!$AD31</f>
        <v>1717938</v>
      </c>
      <c r="DQ31" s="44">
        <f>SUM(DE31:DP31)</f>
        <v>10537654</v>
      </c>
      <c r="DR31" s="53"/>
      <c r="DS31" s="53"/>
      <c r="DT31" s="44">
        <f>+LQB!$S31</f>
        <v>161021</v>
      </c>
      <c r="DU31" s="44">
        <f>+LQB!$T31</f>
        <v>309622</v>
      </c>
      <c r="DV31" s="44">
        <f>+LQB!$U31</f>
        <v>517116</v>
      </c>
      <c r="DW31" s="44">
        <f>+LQB!$V31</f>
        <v>728684</v>
      </c>
      <c r="DX31" s="44">
        <f>+LQB!$W31</f>
        <v>962688</v>
      </c>
      <c r="DY31" s="44">
        <f>+LQB!$X31</f>
        <v>1190602</v>
      </c>
      <c r="DZ31" s="44">
        <f>+LQB!$Y31</f>
        <v>1480667</v>
      </c>
      <c r="EA31" s="44">
        <f>+LQB!$Z31</f>
        <v>1786707</v>
      </c>
      <c r="EB31" s="44">
        <f>+LQB!$AA31</f>
        <v>2025670</v>
      </c>
      <c r="EC31" s="44">
        <f>+LQB!$AB31</f>
        <v>2257086</v>
      </c>
      <c r="ED31" s="44">
        <f>+LQB!$AC31</f>
        <v>2494655</v>
      </c>
      <c r="EE31" s="44">
        <f>+LQB!$AD31</f>
        <v>2715081</v>
      </c>
      <c r="EF31" s="44">
        <f>SUM(DT31:EE31)</f>
        <v>16629599</v>
      </c>
      <c r="EG31" s="53"/>
      <c r="EH31" s="53"/>
      <c r="EI31" s="44">
        <f>+RBW!$S31</f>
        <v>165185</v>
      </c>
      <c r="EJ31" s="44">
        <f>+RBW!$T31</f>
        <v>321798</v>
      </c>
      <c r="EK31" s="44">
        <f>+RBW!$U31</f>
        <v>532388</v>
      </c>
      <c r="EL31" s="44">
        <f>+RBW!$V31</f>
        <v>765118</v>
      </c>
      <c r="EM31" s="44">
        <f>+RBW!$W31</f>
        <v>1022501</v>
      </c>
      <c r="EN31" s="44">
        <f>+RBW!$X31</f>
        <v>1286170</v>
      </c>
      <c r="EO31" s="44">
        <f>+RBW!$Y31</f>
        <v>1648413</v>
      </c>
      <c r="EP31" s="44">
        <f>+RBW!$Z31</f>
        <v>2019249</v>
      </c>
      <c r="EQ31" s="44">
        <f>+RBW!$AA31</f>
        <v>2295486</v>
      </c>
      <c r="ER31" s="44">
        <f>+RBW!$AB31</f>
        <v>2566651</v>
      </c>
      <c r="ES31" s="44">
        <f>+RBW!$AC31</f>
        <v>2809120</v>
      </c>
      <c r="ET31" s="44">
        <f>+RBW!$AD31</f>
        <v>3052081</v>
      </c>
      <c r="EU31" s="44">
        <f>SUM(EI31:ET31)</f>
        <v>18484160</v>
      </c>
      <c r="EV31" s="53"/>
      <c r="EW31" s="53"/>
      <c r="EX31" s="44">
        <f>+WPB!$S31</f>
        <v>22918</v>
      </c>
      <c r="EY31" s="44">
        <f>+WPB!$T31</f>
        <v>44935</v>
      </c>
      <c r="EZ31" s="44">
        <f>+WPB!$U31</f>
        <v>71800</v>
      </c>
      <c r="FA31" s="44">
        <f>+WPB!$V31</f>
        <v>101196</v>
      </c>
      <c r="FB31" s="44">
        <f>+WPB!$W31</f>
        <v>133240</v>
      </c>
      <c r="FC31" s="44">
        <f>+WPB!$X31</f>
        <v>163956</v>
      </c>
      <c r="FD31" s="44">
        <f>+WPB!$Y31</f>
        <v>202805</v>
      </c>
      <c r="FE31" s="44">
        <f>+WPB!$Z31</f>
        <v>242244</v>
      </c>
      <c r="FF31" s="44">
        <f>+WPB!$AA31</f>
        <v>276045</v>
      </c>
      <c r="FG31" s="44">
        <f>+WPB!$AB31</f>
        <v>309800</v>
      </c>
      <c r="FH31" s="44">
        <f>+WPB!$AC31</f>
        <v>342439</v>
      </c>
      <c r="FI31" s="44">
        <f>+WPB!$AD31</f>
        <v>375025</v>
      </c>
      <c r="FJ31" s="44">
        <f>SUM(EX31:FI31)</f>
        <v>2286403</v>
      </c>
      <c r="FK31" s="53"/>
      <c r="FL31" s="53"/>
    </row>
    <row r="32" spans="1:168" s="43" customFormat="1" ht="15.1" customHeight="1">
      <c r="A32" s="51">
        <v>2010</v>
      </c>
      <c r="B32" s="56" t="s">
        <v>7</v>
      </c>
      <c r="D32" s="44">
        <f>+AMB!$S32</f>
        <v>193790</v>
      </c>
      <c r="E32" s="44">
        <f>+AMB!$T32</f>
        <v>404177</v>
      </c>
      <c r="F32" s="44">
        <f>+AMB!$U32</f>
        <v>650411</v>
      </c>
      <c r="G32" s="44">
        <f>+AMB!$V32</f>
        <v>875894</v>
      </c>
      <c r="H32" s="44">
        <f>+AMB!$W32</f>
        <v>1104969</v>
      </c>
      <c r="I32" s="44">
        <f>+AMB!$X32</f>
        <v>1348179</v>
      </c>
      <c r="J32" s="44">
        <f>+AMB!$Y32</f>
        <v>1548311</v>
      </c>
      <c r="K32" s="44">
        <f>+AMB!$Z32</f>
        <v>1788401</v>
      </c>
      <c r="L32" s="44">
        <f>+AMB!$AA32</f>
        <v>2024264</v>
      </c>
      <c r="M32" s="44">
        <f>+AMB!$AB32</f>
        <v>2258520</v>
      </c>
      <c r="N32" s="44">
        <f>+AMB!$AC32</f>
        <v>2475070</v>
      </c>
      <c r="O32" s="44">
        <f>+AMB!$AD32</f>
        <v>2683047</v>
      </c>
      <c r="P32" s="44">
        <f>SUM(D32:O32)</f>
        <v>17355033</v>
      </c>
      <c r="Q32" s="54"/>
      <c r="R32" s="54"/>
      <c r="S32" s="44">
        <f>+BWB!$S32</f>
        <v>111425</v>
      </c>
      <c r="T32" s="44">
        <f>+BWB!$T32</f>
        <v>222158</v>
      </c>
      <c r="U32" s="44">
        <f>+BWB!$U32</f>
        <v>352416</v>
      </c>
      <c r="V32" s="44">
        <f>+BWB!$V32</f>
        <v>477224</v>
      </c>
      <c r="W32" s="44">
        <f>+BWB!$W32</f>
        <v>603474</v>
      </c>
      <c r="X32" s="44">
        <f>+BWB!$X32</f>
        <v>737809</v>
      </c>
      <c r="Y32" s="44">
        <f>+BWB!$Y32</f>
        <v>851242</v>
      </c>
      <c r="Z32" s="44">
        <f>+BWB!$Z32</f>
        <v>972897</v>
      </c>
      <c r="AA32" s="44">
        <f>+BWB!$AA32</f>
        <v>1096158</v>
      </c>
      <c r="AB32" s="44">
        <f>+BWB!$AB32</f>
        <v>1219636</v>
      </c>
      <c r="AC32" s="44">
        <f>+BWB!$AC32</f>
        <v>1339357</v>
      </c>
      <c r="AD32" s="44">
        <f>+BWB!$AD32</f>
        <v>1429965</v>
      </c>
      <c r="AE32" s="44">
        <f>SUM(S32:AD32)</f>
        <v>9413761</v>
      </c>
      <c r="AF32" s="54"/>
      <c r="AG32" s="54"/>
      <c r="AH32" s="44">
        <f>+DWT!$S32</f>
        <v>3924</v>
      </c>
      <c r="AI32" s="44">
        <f>+DWT!$T32</f>
        <v>8530</v>
      </c>
      <c r="AJ32" s="44">
        <f>+DWT!$U32</f>
        <v>15249</v>
      </c>
      <c r="AK32" s="44">
        <f>+DWT!$V32</f>
        <v>19745</v>
      </c>
      <c r="AL32" s="44">
        <f>+DWT!$W32</f>
        <v>23923</v>
      </c>
      <c r="AM32" s="44">
        <f>+DWT!$X32</f>
        <v>29273</v>
      </c>
      <c r="AN32" s="44">
        <f>+DWT!$Y32</f>
        <v>33055</v>
      </c>
      <c r="AO32" s="44">
        <f>+DWT!$Z32</f>
        <v>38238</v>
      </c>
      <c r="AP32" s="44">
        <f>+DWT!$AA32</f>
        <v>43306</v>
      </c>
      <c r="AQ32" s="44">
        <f>+DWT!$AB32</f>
        <v>48061</v>
      </c>
      <c r="AR32" s="44">
        <f>+DWT!$AC32</f>
        <v>51871</v>
      </c>
      <c r="AS32" s="44">
        <f>+DWT!$AD32</f>
        <v>56457</v>
      </c>
      <c r="AT32" s="44">
        <f>SUM(AH32:AS32)</f>
        <v>371632</v>
      </c>
      <c r="AU32" s="54"/>
      <c r="AV32" s="54"/>
      <c r="AW32" s="44">
        <f>+OGB!$S32</f>
        <v>5481</v>
      </c>
      <c r="AX32" s="44">
        <f>+OGB!$T32</f>
        <v>10659</v>
      </c>
      <c r="AY32" s="44">
        <f>+OGB!$U32</f>
        <v>16452</v>
      </c>
      <c r="AZ32" s="44">
        <f>+OGB!$V32</f>
        <v>22353</v>
      </c>
      <c r="BA32" s="44">
        <f>+OGB!$W32</f>
        <v>28091</v>
      </c>
      <c r="BB32" s="44">
        <f>+OGB!$X32</f>
        <v>34049</v>
      </c>
      <c r="BC32" s="44">
        <f>+OGB!$Y32</f>
        <v>40068</v>
      </c>
      <c r="BD32" s="44">
        <f>+OGB!$Z32</f>
        <v>46109</v>
      </c>
      <c r="BE32" s="44">
        <f>+OGB!$AA32</f>
        <v>52116</v>
      </c>
      <c r="BF32" s="44">
        <f>+OGB!$AB32</f>
        <v>57855</v>
      </c>
      <c r="BG32" s="44">
        <f>+OGB!$AC32</f>
        <v>63880</v>
      </c>
      <c r="BH32" s="44">
        <f>+OGB!$AD32</f>
        <v>69723</v>
      </c>
      <c r="BI32" s="44">
        <f>SUM(AW32:BH32)</f>
        <v>446836</v>
      </c>
      <c r="BJ32" s="54"/>
      <c r="BK32" s="54"/>
      <c r="BL32" s="44">
        <f>+PB!$S32</f>
        <v>94196</v>
      </c>
      <c r="BM32" s="44">
        <f>+PB!$T32</f>
        <v>183974</v>
      </c>
      <c r="BN32" s="44">
        <f>+PB!$U32</f>
        <v>293625</v>
      </c>
      <c r="BO32" s="44">
        <f>+PB!$V32</f>
        <v>398858</v>
      </c>
      <c r="BP32" s="44">
        <f>+PB!$W32</f>
        <v>501907</v>
      </c>
      <c r="BQ32" s="44">
        <f>+PB!$X32</f>
        <v>612212</v>
      </c>
      <c r="BR32" s="44">
        <f>+PB!$Y32</f>
        <v>711875</v>
      </c>
      <c r="BS32" s="44">
        <f>+PB!$Z32</f>
        <v>817579</v>
      </c>
      <c r="BT32" s="44">
        <f>+PB!$AA32</f>
        <v>924032</v>
      </c>
      <c r="BU32" s="44">
        <f>+PB!$AB32</f>
        <v>1027975</v>
      </c>
      <c r="BV32" s="44">
        <f>+PB!$AC32</f>
        <v>1130652</v>
      </c>
      <c r="BW32" s="44">
        <f>+PB!$AD32</f>
        <v>1221197</v>
      </c>
      <c r="BX32" s="44">
        <f>SUM(BL32:BW32)</f>
        <v>7918082</v>
      </c>
      <c r="BY32" s="54"/>
      <c r="BZ32" s="54"/>
      <c r="CA32" s="44">
        <f>+IBA!$S32</f>
        <v>8341</v>
      </c>
      <c r="CB32" s="44">
        <f>+IBA!$T32</f>
        <v>16867</v>
      </c>
      <c r="CC32" s="44">
        <f>+IBA!$U32</f>
        <v>26487</v>
      </c>
      <c r="CD32" s="44">
        <f>+IBA!$V32</f>
        <v>35118</v>
      </c>
      <c r="CE32" s="44">
        <f>+IBA!$W32</f>
        <v>43942</v>
      </c>
      <c r="CF32" s="44">
        <f>+IBA!$X32</f>
        <v>52400</v>
      </c>
      <c r="CG32" s="44">
        <f>+IBA!$Y32</f>
        <v>60635</v>
      </c>
      <c r="CH32" s="44">
        <f>+IBA!$Z32</f>
        <v>68498</v>
      </c>
      <c r="CI32" s="44">
        <f>+IBA!$AA32</f>
        <v>76658</v>
      </c>
      <c r="CJ32" s="44">
        <f>+IBA!$AB32</f>
        <v>84857</v>
      </c>
      <c r="CK32" s="44">
        <f>+IBA!$AC32</f>
        <v>92303</v>
      </c>
      <c r="CL32" s="44">
        <f>+IBA!$AD32</f>
        <v>99551</v>
      </c>
      <c r="CM32" s="44">
        <f>SUM(CA32:CL32)</f>
        <v>665657</v>
      </c>
      <c r="CN32" s="54"/>
      <c r="CO32" s="54"/>
      <c r="CP32" s="44">
        <f>+SIBC!$S32</f>
        <v>5160</v>
      </c>
      <c r="CQ32" s="44">
        <f>+SIBC!$T32</f>
        <v>10199</v>
      </c>
      <c r="CR32" s="44">
        <f>+SIBC!$U32</f>
        <v>15896</v>
      </c>
      <c r="CS32" s="44">
        <f>+SIBC!$V32</f>
        <v>21549</v>
      </c>
      <c r="CT32" s="44">
        <f>+SIBC!$W32</f>
        <v>28159</v>
      </c>
      <c r="CU32" s="44">
        <f>+SIBC!$X32</f>
        <v>35558</v>
      </c>
      <c r="CV32" s="44">
        <f>+SIBC!$Y32</f>
        <v>42501</v>
      </c>
      <c r="CW32" s="44">
        <f>+SIBC!$Z32</f>
        <v>49395</v>
      </c>
      <c r="CX32" s="44">
        <f>+SIBC!$AA32</f>
        <v>56719</v>
      </c>
      <c r="CY32" s="44">
        <f>+SIBC!$AB32</f>
        <v>63245</v>
      </c>
      <c r="CZ32" s="44">
        <f>+SIBC!$AC32</f>
        <v>69028</v>
      </c>
      <c r="DA32" s="44">
        <f>+SIBC!$AD32</f>
        <v>74271</v>
      </c>
      <c r="DB32" s="44">
        <f>SUM(CP32:DA32)</f>
        <v>471680</v>
      </c>
      <c r="DC32" s="54"/>
      <c r="DD32" s="54"/>
      <c r="DE32" s="44">
        <f>+TIBA!$S32</f>
        <v>27974</v>
      </c>
      <c r="DF32" s="44">
        <f>+TIBA!$T32</f>
        <v>55454</v>
      </c>
      <c r="DG32" s="44">
        <f>+TIBA!$U32</f>
        <v>88416</v>
      </c>
      <c r="DH32" s="44">
        <f>+TIBA!$V32</f>
        <v>120203</v>
      </c>
      <c r="DI32" s="44">
        <f>+TIBA!$W32</f>
        <v>151616</v>
      </c>
      <c r="DJ32" s="44">
        <f>+TIBA!$X32</f>
        <v>184675</v>
      </c>
      <c r="DK32" s="44">
        <f>+TIBA!$Y32</f>
        <v>213482</v>
      </c>
      <c r="DL32" s="44">
        <f>+TIBA!$Z32</f>
        <v>243544</v>
      </c>
      <c r="DM32" s="44">
        <f>+TIBA!$AA32</f>
        <v>274477</v>
      </c>
      <c r="DN32" s="44">
        <f>+TIBA!$AB32</f>
        <v>304522</v>
      </c>
      <c r="DO32" s="44">
        <f>+TIBA!$AC32</f>
        <v>333599</v>
      </c>
      <c r="DP32" s="44">
        <f>+TIBA!$AD32</f>
        <v>359934</v>
      </c>
      <c r="DQ32" s="44">
        <f>SUM(DE32:DP32)</f>
        <v>2357896</v>
      </c>
      <c r="DR32" s="54"/>
      <c r="DS32" s="54"/>
      <c r="DT32" s="44">
        <f>+LQB!$S32</f>
        <v>52352</v>
      </c>
      <c r="DU32" s="44">
        <f>+LQB!$T32</f>
        <v>103512</v>
      </c>
      <c r="DV32" s="44">
        <f>+LQB!$U32</f>
        <v>164308</v>
      </c>
      <c r="DW32" s="44">
        <f>+LQB!$V32</f>
        <v>223298</v>
      </c>
      <c r="DX32" s="44">
        <f>+LQB!$W32</f>
        <v>281934</v>
      </c>
      <c r="DY32" s="44">
        <f>+LQB!$X32</f>
        <v>342468</v>
      </c>
      <c r="DZ32" s="44">
        <f>+LQB!$Y32</f>
        <v>397880</v>
      </c>
      <c r="EA32" s="44">
        <f>+LQB!$Z32</f>
        <v>454422</v>
      </c>
      <c r="EB32" s="44">
        <f>+LQB!$AA32</f>
        <v>512054</v>
      </c>
      <c r="EC32" s="44">
        <f>+LQB!$AB32</f>
        <v>569096</v>
      </c>
      <c r="ED32" s="44">
        <f>+LQB!$AC32</f>
        <v>626360</v>
      </c>
      <c r="EE32" s="44">
        <f>+LQB!$AD32</f>
        <v>679666</v>
      </c>
      <c r="EF32" s="44">
        <f>SUM(DT32:EE32)</f>
        <v>4407350</v>
      </c>
      <c r="EG32" s="54"/>
      <c r="EH32" s="54"/>
      <c r="EI32" s="44">
        <f>+RBW!$S32</f>
        <v>7</v>
      </c>
      <c r="EJ32" s="44">
        <f>+RBW!$T32</f>
        <v>11</v>
      </c>
      <c r="EK32" s="44">
        <f>+RBW!$U32</f>
        <v>24</v>
      </c>
      <c r="EL32" s="44">
        <f>+RBW!$V32</f>
        <v>28</v>
      </c>
      <c r="EM32" s="44">
        <f>+RBW!$W32</f>
        <v>40</v>
      </c>
      <c r="EN32" s="44">
        <f>+RBW!$X32</f>
        <v>51</v>
      </c>
      <c r="EO32" s="44">
        <f>+RBW!$Y32</f>
        <v>59</v>
      </c>
      <c r="EP32" s="44">
        <f>+RBW!$Z32</f>
        <v>76</v>
      </c>
      <c r="EQ32" s="44">
        <f>+RBW!$AA32</f>
        <v>88</v>
      </c>
      <c r="ER32" s="44">
        <f>+RBW!$AB32</f>
        <v>95</v>
      </c>
      <c r="ES32" s="44">
        <f>+RBW!$AC32</f>
        <v>109</v>
      </c>
      <c r="ET32" s="44">
        <f>+RBW!$AD32</f>
        <v>122</v>
      </c>
      <c r="EU32" s="44">
        <f>SUM(EI32:ET32)</f>
        <v>710</v>
      </c>
      <c r="EV32" s="54"/>
      <c r="EW32" s="54"/>
      <c r="EX32" s="44">
        <f>+WPB!$S32</f>
        <v>0</v>
      </c>
      <c r="EY32" s="44">
        <f>+WPB!$T32</f>
        <v>0</v>
      </c>
      <c r="EZ32" s="44">
        <f>+WPB!$U32</f>
        <v>0</v>
      </c>
      <c r="FA32" s="44">
        <f>+WPB!$V32</f>
        <v>0</v>
      </c>
      <c r="FB32" s="44">
        <f>+WPB!$W32</f>
        <v>0</v>
      </c>
      <c r="FC32" s="44">
        <f>+WPB!$X32</f>
        <v>0</v>
      </c>
      <c r="FD32" s="44">
        <f>+WPB!$Y32</f>
        <v>0</v>
      </c>
      <c r="FE32" s="44">
        <f>+WPB!$Z32</f>
        <v>0</v>
      </c>
      <c r="FF32" s="44">
        <f>+WPB!$AA32</f>
        <v>0</v>
      </c>
      <c r="FG32" s="44">
        <f>+WPB!$AB32</f>
        <v>0</v>
      </c>
      <c r="FH32" s="44">
        <f>+WPB!$AC32</f>
        <v>0</v>
      </c>
      <c r="FI32" s="44">
        <f>+WPB!$AD32</f>
        <v>0</v>
      </c>
      <c r="FJ32" s="44">
        <f>SUM(EX32:FI32)</f>
        <v>0</v>
      </c>
      <c r="FK32" s="54"/>
      <c r="FL32" s="54"/>
    </row>
    <row r="33" spans="1:168" s="43" customFormat="1" ht="15.1" customHeight="1">
      <c r="A33" s="51">
        <v>2010</v>
      </c>
      <c r="B33" s="56" t="s">
        <v>8</v>
      </c>
      <c r="D33" s="44">
        <f>+AMB!$S33</f>
        <v>986</v>
      </c>
      <c r="E33" s="44">
        <f>+AMB!$T33</f>
        <v>1928</v>
      </c>
      <c r="F33" s="44">
        <f>+AMB!$U33</f>
        <v>3002</v>
      </c>
      <c r="G33" s="44">
        <f>+AMB!$V33</f>
        <v>4249</v>
      </c>
      <c r="H33" s="44">
        <f>+AMB!$W33</f>
        <v>5526</v>
      </c>
      <c r="I33" s="44">
        <f>+AMB!$X33</f>
        <v>6632</v>
      </c>
      <c r="J33" s="44">
        <f>+AMB!$Y33</f>
        <v>7816</v>
      </c>
      <c r="K33" s="44">
        <f>+AMB!$Z33</f>
        <v>8921</v>
      </c>
      <c r="L33" s="44">
        <f>+AMB!$AA33</f>
        <v>9770</v>
      </c>
      <c r="M33" s="44">
        <f>+AMB!$AB33</f>
        <v>10752</v>
      </c>
      <c r="N33" s="44">
        <f>+AMB!$AC33</f>
        <v>11723</v>
      </c>
      <c r="O33" s="44">
        <f>+AMB!$AD33</f>
        <v>12641</v>
      </c>
      <c r="P33" s="44">
        <f>SUM(D33:O33)</f>
        <v>83946</v>
      </c>
      <c r="Q33" s="54"/>
      <c r="R33" s="54"/>
      <c r="S33" s="44">
        <f>+BWB!$S33</f>
        <v>425</v>
      </c>
      <c r="T33" s="44">
        <f>+BWB!$T33</f>
        <v>802</v>
      </c>
      <c r="U33" s="44">
        <f>+BWB!$U33</f>
        <v>1197</v>
      </c>
      <c r="V33" s="44">
        <f>+BWB!$V33</f>
        <v>1687</v>
      </c>
      <c r="W33" s="44">
        <f>+BWB!$W33</f>
        <v>2369</v>
      </c>
      <c r="X33" s="44">
        <f>+BWB!$X33</f>
        <v>3108</v>
      </c>
      <c r="Y33" s="44">
        <f>+BWB!$Y33</f>
        <v>3812</v>
      </c>
      <c r="Z33" s="44">
        <f>+BWB!$Z33</f>
        <v>4368</v>
      </c>
      <c r="AA33" s="44">
        <f>+BWB!$AA33</f>
        <v>5020</v>
      </c>
      <c r="AB33" s="44">
        <f>+BWB!$AB33</f>
        <v>5714</v>
      </c>
      <c r="AC33" s="44">
        <f>+BWB!$AC33</f>
        <v>6436</v>
      </c>
      <c r="AD33" s="44">
        <f>+BWB!$AD33</f>
        <v>6815</v>
      </c>
      <c r="AE33" s="44">
        <f>SUM(S33:AD33)</f>
        <v>41753</v>
      </c>
      <c r="AF33" s="54"/>
      <c r="AG33" s="54"/>
      <c r="AH33" s="44">
        <f>+DWT!$S33</f>
        <v>4549</v>
      </c>
      <c r="AI33" s="44">
        <f>+DWT!$T33</f>
        <v>8287</v>
      </c>
      <c r="AJ33" s="44">
        <f>+DWT!$U33</f>
        <v>12555</v>
      </c>
      <c r="AK33" s="44">
        <f>+DWT!$V33</f>
        <v>16405</v>
      </c>
      <c r="AL33" s="44">
        <f>+DWT!$W33</f>
        <v>20586</v>
      </c>
      <c r="AM33" s="44">
        <f>+DWT!$X33</f>
        <v>24582</v>
      </c>
      <c r="AN33" s="44">
        <f>+DWT!$Y33</f>
        <v>29176</v>
      </c>
      <c r="AO33" s="44">
        <f>+DWT!$Z33</f>
        <v>33593</v>
      </c>
      <c r="AP33" s="44">
        <f>+DWT!$AA33</f>
        <v>37885</v>
      </c>
      <c r="AQ33" s="44">
        <f>+DWT!$AB33</f>
        <v>42414</v>
      </c>
      <c r="AR33" s="44">
        <f>+DWT!$AC33</f>
        <v>46613</v>
      </c>
      <c r="AS33" s="44">
        <f>+DWT!$AD33</f>
        <v>50708</v>
      </c>
      <c r="AT33" s="44">
        <f>SUM(AH33:AS33)</f>
        <v>327353</v>
      </c>
      <c r="AU33" s="54"/>
      <c r="AV33" s="54"/>
      <c r="AW33" s="44">
        <f>+OGB!$S33</f>
        <v>25</v>
      </c>
      <c r="AX33" s="44">
        <f>+OGB!$T33</f>
        <v>54</v>
      </c>
      <c r="AY33" s="44">
        <f>+OGB!$U33</f>
        <v>71</v>
      </c>
      <c r="AZ33" s="44">
        <f>+OGB!$V33</f>
        <v>98</v>
      </c>
      <c r="BA33" s="44">
        <f>+OGB!$W33</f>
        <v>156</v>
      </c>
      <c r="BB33" s="44">
        <f>+OGB!$X33</f>
        <v>222</v>
      </c>
      <c r="BC33" s="44">
        <f>+OGB!$Y33</f>
        <v>237</v>
      </c>
      <c r="BD33" s="44">
        <f>+OGB!$Z33</f>
        <v>255</v>
      </c>
      <c r="BE33" s="44">
        <f>+OGB!$AA33</f>
        <v>275</v>
      </c>
      <c r="BF33" s="44">
        <f>+OGB!$AB33</f>
        <v>315</v>
      </c>
      <c r="BG33" s="44">
        <f>+OGB!$AC33</f>
        <v>338</v>
      </c>
      <c r="BH33" s="44">
        <f>+OGB!$AD33</f>
        <v>364</v>
      </c>
      <c r="BI33" s="44">
        <f>SUM(AW33:BH33)</f>
        <v>2410</v>
      </c>
      <c r="BJ33" s="54"/>
      <c r="BK33" s="54"/>
      <c r="BL33" s="44">
        <f>+PB!$S33</f>
        <v>2140</v>
      </c>
      <c r="BM33" s="44">
        <f>+PB!$T33</f>
        <v>4080</v>
      </c>
      <c r="BN33" s="44">
        <f>+PB!$U33</f>
        <v>6086</v>
      </c>
      <c r="BO33" s="44">
        <f>+PB!$V33</f>
        <v>8166</v>
      </c>
      <c r="BP33" s="44">
        <f>+PB!$W33</f>
        <v>10620</v>
      </c>
      <c r="BQ33" s="44">
        <f>+PB!$X33</f>
        <v>12720</v>
      </c>
      <c r="BR33" s="44">
        <f>+PB!$Y33</f>
        <v>15384</v>
      </c>
      <c r="BS33" s="44">
        <f>+PB!$Z33</f>
        <v>18222</v>
      </c>
      <c r="BT33" s="44">
        <f>+PB!$AA33</f>
        <v>20798</v>
      </c>
      <c r="BU33" s="44">
        <f>+PB!$AB33</f>
        <v>23428</v>
      </c>
      <c r="BV33" s="44">
        <f>+PB!$AC33</f>
        <v>25992</v>
      </c>
      <c r="BW33" s="44">
        <f>+PB!$AD33</f>
        <v>28274</v>
      </c>
      <c r="BX33" s="44">
        <f>SUM(BL33:BW33)</f>
        <v>175910</v>
      </c>
      <c r="BY33" s="54"/>
      <c r="BZ33" s="54"/>
      <c r="CA33" s="44">
        <f>+IBA!$S33</f>
        <v>1128</v>
      </c>
      <c r="CB33" s="44">
        <f>+IBA!$T33</f>
        <v>2421</v>
      </c>
      <c r="CC33" s="44">
        <f>+IBA!$U33</f>
        <v>3697</v>
      </c>
      <c r="CD33" s="44">
        <f>+IBA!$V33</f>
        <v>5467</v>
      </c>
      <c r="CE33" s="44">
        <f>+IBA!$W33</f>
        <v>9860</v>
      </c>
      <c r="CF33" s="44">
        <f>+IBA!$X33</f>
        <v>16491</v>
      </c>
      <c r="CG33" s="44">
        <f>+IBA!$Y33</f>
        <v>25834</v>
      </c>
      <c r="CH33" s="44">
        <f>+IBA!$Z33</f>
        <v>35043</v>
      </c>
      <c r="CI33" s="44">
        <f>+IBA!$AA33</f>
        <v>41210</v>
      </c>
      <c r="CJ33" s="44">
        <f>+IBA!$AB33</f>
        <v>44243</v>
      </c>
      <c r="CK33" s="44">
        <f>+IBA!$AC33</f>
        <v>45502</v>
      </c>
      <c r="CL33" s="44">
        <f>+IBA!$AD33</f>
        <v>46268</v>
      </c>
      <c r="CM33" s="44">
        <f>SUM(CA33:CL33)</f>
        <v>277164</v>
      </c>
      <c r="CN33" s="54"/>
      <c r="CO33" s="54"/>
      <c r="CP33" s="44">
        <f>+SIBC!$S33</f>
        <v>0</v>
      </c>
      <c r="CQ33" s="44">
        <f>+SIBC!$T33</f>
        <v>0</v>
      </c>
      <c r="CR33" s="44">
        <f>+SIBC!$U33</f>
        <v>0</v>
      </c>
      <c r="CS33" s="44">
        <f>+SIBC!$V33</f>
        <v>0</v>
      </c>
      <c r="CT33" s="44">
        <f>+SIBC!$W33</f>
        <v>0</v>
      </c>
      <c r="CU33" s="44">
        <f>+SIBC!$X33</f>
        <v>0</v>
      </c>
      <c r="CV33" s="44">
        <f>+SIBC!$Y33</f>
        <v>0</v>
      </c>
      <c r="CW33" s="44">
        <f>+SIBC!$Z33</f>
        <v>0</v>
      </c>
      <c r="CX33" s="44">
        <f>+SIBC!$AA33</f>
        <v>0</v>
      </c>
      <c r="CY33" s="44">
        <f>+SIBC!$AB33</f>
        <v>0</v>
      </c>
      <c r="CZ33" s="44">
        <f>+SIBC!$AC33</f>
        <v>0</v>
      </c>
      <c r="DA33" s="44">
        <f>+SIBC!$AD33</f>
        <v>0</v>
      </c>
      <c r="DB33" s="44">
        <f>SUM(CP33:DA33)</f>
        <v>0</v>
      </c>
      <c r="DC33" s="54"/>
      <c r="DD33" s="54"/>
      <c r="DE33" s="44">
        <f>+TIBA!$S33</f>
        <v>0</v>
      </c>
      <c r="DF33" s="44">
        <f>+TIBA!$T33</f>
        <v>0</v>
      </c>
      <c r="DG33" s="44">
        <f>+TIBA!$U33</f>
        <v>0</v>
      </c>
      <c r="DH33" s="44">
        <f>+TIBA!$V33</f>
        <v>0</v>
      </c>
      <c r="DI33" s="44">
        <f>+TIBA!$W33</f>
        <v>0</v>
      </c>
      <c r="DJ33" s="44">
        <f>+TIBA!$X33</f>
        <v>0</v>
      </c>
      <c r="DK33" s="44">
        <f>+TIBA!$Y33</f>
        <v>0</v>
      </c>
      <c r="DL33" s="44">
        <f>+TIBA!$Z33</f>
        <v>0</v>
      </c>
      <c r="DM33" s="44">
        <f>+TIBA!$AA33</f>
        <v>0</v>
      </c>
      <c r="DN33" s="44">
        <f>+TIBA!$AB33</f>
        <v>0</v>
      </c>
      <c r="DO33" s="44">
        <f>+TIBA!$AC33</f>
        <v>0</v>
      </c>
      <c r="DP33" s="44">
        <f>+TIBA!$AD33</f>
        <v>0</v>
      </c>
      <c r="DQ33" s="44">
        <f>SUM(DE33:DP33)</f>
        <v>0</v>
      </c>
      <c r="DR33" s="54"/>
      <c r="DS33" s="54"/>
      <c r="DT33" s="44">
        <f>+LQB!$S33</f>
        <v>212</v>
      </c>
      <c r="DU33" s="44">
        <f>+LQB!$T33</f>
        <v>390</v>
      </c>
      <c r="DV33" s="44">
        <f>+LQB!$U33</f>
        <v>706</v>
      </c>
      <c r="DW33" s="44">
        <f>+LQB!$V33</f>
        <v>1188</v>
      </c>
      <c r="DX33" s="44">
        <f>+LQB!$W33</f>
        <v>1700</v>
      </c>
      <c r="DY33" s="44">
        <f>+LQB!$X33</f>
        <v>2190</v>
      </c>
      <c r="DZ33" s="44">
        <f>+LQB!$Y33</f>
        <v>2704</v>
      </c>
      <c r="EA33" s="44">
        <f>+LQB!$Z33</f>
        <v>3296</v>
      </c>
      <c r="EB33" s="44">
        <f>+LQB!$AA33</f>
        <v>3768</v>
      </c>
      <c r="EC33" s="44">
        <f>+LQB!$AB33</f>
        <v>4246</v>
      </c>
      <c r="ED33" s="44">
        <f>+LQB!$AC33</f>
        <v>4726</v>
      </c>
      <c r="EE33" s="44">
        <f>+LQB!$AD33</f>
        <v>5102</v>
      </c>
      <c r="EF33" s="44">
        <f>SUM(DT33:EE33)</f>
        <v>30228</v>
      </c>
      <c r="EG33" s="54"/>
      <c r="EH33" s="54"/>
      <c r="EI33" s="44">
        <f>+RBW!$S33</f>
        <v>638</v>
      </c>
      <c r="EJ33" s="44">
        <f>+RBW!$T33</f>
        <v>1174</v>
      </c>
      <c r="EK33" s="44">
        <f>+RBW!$U33</f>
        <v>2154</v>
      </c>
      <c r="EL33" s="44">
        <f>+RBW!$V33</f>
        <v>3884</v>
      </c>
      <c r="EM33" s="44">
        <f>+RBW!$W33</f>
        <v>7068</v>
      </c>
      <c r="EN33" s="44">
        <f>+RBW!$X33</f>
        <v>10452</v>
      </c>
      <c r="EO33" s="44">
        <f>+RBW!$Y33</f>
        <v>14210</v>
      </c>
      <c r="EP33" s="44">
        <f>+RBW!$Z33</f>
        <v>18044</v>
      </c>
      <c r="EQ33" s="44">
        <f>+RBW!$AA33</f>
        <v>21740</v>
      </c>
      <c r="ER33" s="44">
        <f>+RBW!$AB33</f>
        <v>24758</v>
      </c>
      <c r="ES33" s="44">
        <f>+RBW!$AC33</f>
        <v>26374</v>
      </c>
      <c r="ET33" s="44">
        <f>+RBW!$AD33</f>
        <v>27450</v>
      </c>
      <c r="EU33" s="44">
        <f>SUM(EI33:ET33)</f>
        <v>157946</v>
      </c>
      <c r="EV33" s="54"/>
      <c r="EW33" s="54"/>
      <c r="EX33" s="44">
        <f>+WPB!$S33</f>
        <v>0</v>
      </c>
      <c r="EY33" s="44">
        <f>+WPB!$T33</f>
        <v>0</v>
      </c>
      <c r="EZ33" s="44">
        <f>+WPB!$U33</f>
        <v>0</v>
      </c>
      <c r="FA33" s="44">
        <f>+WPB!$V33</f>
        <v>0</v>
      </c>
      <c r="FB33" s="44">
        <f>+WPB!$W33</f>
        <v>0</v>
      </c>
      <c r="FC33" s="44">
        <f>+WPB!$X33</f>
        <v>0</v>
      </c>
      <c r="FD33" s="44">
        <f>+WPB!$Y33</f>
        <v>0</v>
      </c>
      <c r="FE33" s="44">
        <f>+WPB!$Z33</f>
        <v>0</v>
      </c>
      <c r="FF33" s="44">
        <f>+WPB!$AA33</f>
        <v>0</v>
      </c>
      <c r="FG33" s="44">
        <f>+WPB!$AB33</f>
        <v>0</v>
      </c>
      <c r="FH33" s="44">
        <f>+WPB!$AC33</f>
        <v>0</v>
      </c>
      <c r="FI33" s="44">
        <f>+WPB!$AD33</f>
        <v>0</v>
      </c>
      <c r="FJ33" s="44">
        <f>SUM(EX33:FI33)</f>
        <v>0</v>
      </c>
      <c r="FK33" s="54"/>
      <c r="FL33" s="54"/>
    </row>
    <row r="34" spans="1:168" s="43" customFormat="1" ht="15.1" customHeight="1">
      <c r="A34" s="51">
        <v>2010</v>
      </c>
      <c r="B34" s="57" t="s">
        <v>9</v>
      </c>
      <c r="D34" s="44">
        <f t="shared" ref="D34:P34" si="44">SUM(D31:D33)</f>
        <v>522477</v>
      </c>
      <c r="E34" s="44">
        <f t="shared" si="44"/>
        <v>1037666</v>
      </c>
      <c r="F34" s="44">
        <f t="shared" si="44"/>
        <v>1663965</v>
      </c>
      <c r="G34" s="44">
        <f t="shared" si="44"/>
        <v>2274174</v>
      </c>
      <c r="H34" s="44">
        <f t="shared" si="44"/>
        <v>2900325</v>
      </c>
      <c r="I34" s="44">
        <f t="shared" si="44"/>
        <v>3531592</v>
      </c>
      <c r="J34" s="44">
        <f t="shared" si="44"/>
        <v>4153792</v>
      </c>
      <c r="K34" s="44">
        <f t="shared" si="44"/>
        <v>4823722</v>
      </c>
      <c r="L34" s="44">
        <f t="shared" si="44"/>
        <v>5443297</v>
      </c>
      <c r="M34" s="44">
        <f t="shared" si="44"/>
        <v>6074993</v>
      </c>
      <c r="N34" s="44">
        <f t="shared" si="44"/>
        <v>6659582</v>
      </c>
      <c r="O34" s="44">
        <f t="shared" si="44"/>
        <v>7232366</v>
      </c>
      <c r="P34" s="44">
        <f t="shared" si="44"/>
        <v>46317951</v>
      </c>
      <c r="Q34" s="54"/>
      <c r="R34" s="54"/>
      <c r="S34" s="44">
        <f t="shared" ref="S34:AE34" si="45">SUM(S31:S33)</f>
        <v>317453</v>
      </c>
      <c r="T34" s="44">
        <f t="shared" si="45"/>
        <v>617362</v>
      </c>
      <c r="U34" s="44">
        <f t="shared" si="45"/>
        <v>999261</v>
      </c>
      <c r="V34" s="44">
        <f t="shared" si="45"/>
        <v>1386065</v>
      </c>
      <c r="W34" s="44">
        <f t="shared" si="45"/>
        <v>1797780</v>
      </c>
      <c r="X34" s="44">
        <f t="shared" si="45"/>
        <v>2222248</v>
      </c>
      <c r="Y34" s="44">
        <f t="shared" si="45"/>
        <v>2687933</v>
      </c>
      <c r="Z34" s="44">
        <f t="shared" si="45"/>
        <v>3169382</v>
      </c>
      <c r="AA34" s="44">
        <f t="shared" si="45"/>
        <v>3582845</v>
      </c>
      <c r="AB34" s="44">
        <f t="shared" si="45"/>
        <v>3999666</v>
      </c>
      <c r="AC34" s="44">
        <f t="shared" si="45"/>
        <v>4404696</v>
      </c>
      <c r="AD34" s="44">
        <f t="shared" si="45"/>
        <v>4747027</v>
      </c>
      <c r="AE34" s="44">
        <f t="shared" si="45"/>
        <v>29931718</v>
      </c>
      <c r="AF34" s="54"/>
      <c r="AG34" s="54"/>
      <c r="AH34" s="44">
        <f t="shared" ref="AH34:AT34" si="46">SUM(AH31:AH33)</f>
        <v>299030</v>
      </c>
      <c r="AI34" s="44">
        <f t="shared" si="46"/>
        <v>567439</v>
      </c>
      <c r="AJ34" s="44">
        <f t="shared" si="46"/>
        <v>886477</v>
      </c>
      <c r="AK34" s="44">
        <f t="shared" si="46"/>
        <v>1177530</v>
      </c>
      <c r="AL34" s="44">
        <f t="shared" si="46"/>
        <v>1457154</v>
      </c>
      <c r="AM34" s="44">
        <f t="shared" si="46"/>
        <v>1739588</v>
      </c>
      <c r="AN34" s="44">
        <f t="shared" si="46"/>
        <v>2047852</v>
      </c>
      <c r="AO34" s="44">
        <f t="shared" si="46"/>
        <v>2367725</v>
      </c>
      <c r="AP34" s="44">
        <f t="shared" si="46"/>
        <v>2676005</v>
      </c>
      <c r="AQ34" s="44">
        <f t="shared" si="46"/>
        <v>2992016</v>
      </c>
      <c r="AR34" s="44">
        <f t="shared" si="46"/>
        <v>3296151</v>
      </c>
      <c r="AS34" s="44">
        <f t="shared" si="46"/>
        <v>3611682</v>
      </c>
      <c r="AT34" s="44">
        <f t="shared" si="46"/>
        <v>23118649</v>
      </c>
      <c r="AU34" s="54"/>
      <c r="AV34" s="54"/>
      <c r="AW34" s="44">
        <f t="shared" ref="AW34:BI34" si="47">SUM(AW31:AW33)</f>
        <v>35229</v>
      </c>
      <c r="AX34" s="44">
        <f t="shared" si="47"/>
        <v>69733</v>
      </c>
      <c r="AY34" s="44">
        <f t="shared" si="47"/>
        <v>114050</v>
      </c>
      <c r="AZ34" s="44">
        <f t="shared" si="47"/>
        <v>161673</v>
      </c>
      <c r="BA34" s="44">
        <f t="shared" si="47"/>
        <v>215332</v>
      </c>
      <c r="BB34" s="44">
        <f t="shared" si="47"/>
        <v>269745</v>
      </c>
      <c r="BC34" s="44">
        <f t="shared" si="47"/>
        <v>339854</v>
      </c>
      <c r="BD34" s="44">
        <f t="shared" si="47"/>
        <v>407728</v>
      </c>
      <c r="BE34" s="44">
        <f t="shared" si="47"/>
        <v>463666</v>
      </c>
      <c r="BF34" s="44">
        <f t="shared" si="47"/>
        <v>520201</v>
      </c>
      <c r="BG34" s="44">
        <f t="shared" si="47"/>
        <v>572820</v>
      </c>
      <c r="BH34" s="44">
        <f t="shared" si="47"/>
        <v>624378</v>
      </c>
      <c r="BI34" s="44">
        <f t="shared" si="47"/>
        <v>3794409</v>
      </c>
      <c r="BJ34" s="54"/>
      <c r="BK34" s="54"/>
      <c r="BL34" s="44">
        <f t="shared" ref="BL34:BX34" si="48">SUM(BL31:BL33)</f>
        <v>389793</v>
      </c>
      <c r="BM34" s="44">
        <f t="shared" si="48"/>
        <v>757212</v>
      </c>
      <c r="BN34" s="44">
        <f t="shared" si="48"/>
        <v>1243092</v>
      </c>
      <c r="BO34" s="44">
        <f t="shared" si="48"/>
        <v>1714141</v>
      </c>
      <c r="BP34" s="44">
        <f t="shared" si="48"/>
        <v>2217951</v>
      </c>
      <c r="BQ34" s="44">
        <f t="shared" si="48"/>
        <v>2738498</v>
      </c>
      <c r="BR34" s="44">
        <f t="shared" si="48"/>
        <v>3384044</v>
      </c>
      <c r="BS34" s="44">
        <f t="shared" si="48"/>
        <v>4057442</v>
      </c>
      <c r="BT34" s="44">
        <f t="shared" si="48"/>
        <v>4578745</v>
      </c>
      <c r="BU34" s="44">
        <f t="shared" si="48"/>
        <v>5092549</v>
      </c>
      <c r="BV34" s="44">
        <f t="shared" si="48"/>
        <v>5568062</v>
      </c>
      <c r="BW34" s="44">
        <f t="shared" si="48"/>
        <v>6017725</v>
      </c>
      <c r="BX34" s="44">
        <f t="shared" si="48"/>
        <v>37759254</v>
      </c>
      <c r="BY34" s="54"/>
      <c r="BZ34" s="54"/>
      <c r="CA34" s="44">
        <f t="shared" ref="CA34:CM34" si="49">SUM(CA31:CA33)</f>
        <v>124166</v>
      </c>
      <c r="CB34" s="44">
        <f t="shared" si="49"/>
        <v>242559</v>
      </c>
      <c r="CC34" s="44">
        <f t="shared" si="49"/>
        <v>380015</v>
      </c>
      <c r="CD34" s="44">
        <f t="shared" si="49"/>
        <v>520385</v>
      </c>
      <c r="CE34" s="44">
        <f t="shared" si="49"/>
        <v>671647</v>
      </c>
      <c r="CF34" s="44">
        <f t="shared" si="49"/>
        <v>830643</v>
      </c>
      <c r="CG34" s="44">
        <f t="shared" si="49"/>
        <v>1015101</v>
      </c>
      <c r="CH34" s="44">
        <f t="shared" si="49"/>
        <v>1198282</v>
      </c>
      <c r="CI34" s="44">
        <f t="shared" si="49"/>
        <v>1363471</v>
      </c>
      <c r="CJ34" s="44">
        <f t="shared" si="49"/>
        <v>1525696</v>
      </c>
      <c r="CK34" s="44">
        <f t="shared" si="49"/>
        <v>1674044</v>
      </c>
      <c r="CL34" s="44">
        <f t="shared" si="49"/>
        <v>1828524</v>
      </c>
      <c r="CM34" s="44">
        <f t="shared" si="49"/>
        <v>11374533</v>
      </c>
      <c r="CN34" s="54"/>
      <c r="CO34" s="54"/>
      <c r="CP34" s="44">
        <f t="shared" ref="CP34:DB34" si="50">SUM(CP31:CP33)</f>
        <v>164660</v>
      </c>
      <c r="CQ34" s="44">
        <f t="shared" si="50"/>
        <v>321494</v>
      </c>
      <c r="CR34" s="44">
        <f t="shared" si="50"/>
        <v>505485</v>
      </c>
      <c r="CS34" s="44">
        <f t="shared" si="50"/>
        <v>684134</v>
      </c>
      <c r="CT34" s="44">
        <f t="shared" si="50"/>
        <v>882465</v>
      </c>
      <c r="CU34" s="44">
        <f t="shared" si="50"/>
        <v>1081220</v>
      </c>
      <c r="CV34" s="44">
        <f t="shared" si="50"/>
        <v>1287707</v>
      </c>
      <c r="CW34" s="44">
        <f t="shared" si="50"/>
        <v>1488690</v>
      </c>
      <c r="CX34" s="44">
        <f t="shared" si="50"/>
        <v>1680199</v>
      </c>
      <c r="CY34" s="44">
        <f t="shared" si="50"/>
        <v>1885361</v>
      </c>
      <c r="CZ34" s="44">
        <f t="shared" si="50"/>
        <v>2079780</v>
      </c>
      <c r="DA34" s="44">
        <f t="shared" si="50"/>
        <v>2268694</v>
      </c>
      <c r="DB34" s="44">
        <f t="shared" si="50"/>
        <v>14329889</v>
      </c>
      <c r="DC34" s="54"/>
      <c r="DD34" s="54"/>
      <c r="DE34" s="44">
        <f t="shared" ref="DE34:DQ34" si="51">SUM(DE31:DE33)</f>
        <v>109540</v>
      </c>
      <c r="DF34" s="44">
        <f t="shared" si="51"/>
        <v>216774</v>
      </c>
      <c r="DG34" s="44">
        <f t="shared" si="51"/>
        <v>364654</v>
      </c>
      <c r="DH34" s="44">
        <f t="shared" si="51"/>
        <v>525024</v>
      </c>
      <c r="DI34" s="44">
        <f t="shared" si="51"/>
        <v>706042</v>
      </c>
      <c r="DJ34" s="44">
        <f t="shared" si="51"/>
        <v>899054</v>
      </c>
      <c r="DK34" s="44">
        <f t="shared" si="51"/>
        <v>1170352</v>
      </c>
      <c r="DL34" s="44">
        <f t="shared" si="51"/>
        <v>1441040</v>
      </c>
      <c r="DM34" s="44">
        <f t="shared" si="51"/>
        <v>1632076</v>
      </c>
      <c r="DN34" s="44">
        <f t="shared" si="51"/>
        <v>1801625</v>
      </c>
      <c r="DO34" s="44">
        <f t="shared" si="51"/>
        <v>1951497</v>
      </c>
      <c r="DP34" s="44">
        <f t="shared" si="51"/>
        <v>2077872</v>
      </c>
      <c r="DQ34" s="44">
        <f t="shared" si="51"/>
        <v>12895550</v>
      </c>
      <c r="DR34" s="54"/>
      <c r="DS34" s="54"/>
      <c r="DT34" s="44">
        <f t="shared" ref="DT34:EF34" si="52">SUM(DT31:DT33)</f>
        <v>213585</v>
      </c>
      <c r="DU34" s="44">
        <f t="shared" si="52"/>
        <v>413524</v>
      </c>
      <c r="DV34" s="44">
        <f t="shared" si="52"/>
        <v>682130</v>
      </c>
      <c r="DW34" s="44">
        <f t="shared" si="52"/>
        <v>953170</v>
      </c>
      <c r="DX34" s="44">
        <f t="shared" si="52"/>
        <v>1246322</v>
      </c>
      <c r="DY34" s="44">
        <f t="shared" si="52"/>
        <v>1535260</v>
      </c>
      <c r="DZ34" s="44">
        <f t="shared" si="52"/>
        <v>1881251</v>
      </c>
      <c r="EA34" s="44">
        <f t="shared" si="52"/>
        <v>2244425</v>
      </c>
      <c r="EB34" s="44">
        <f t="shared" si="52"/>
        <v>2541492</v>
      </c>
      <c r="EC34" s="44">
        <f t="shared" si="52"/>
        <v>2830428</v>
      </c>
      <c r="ED34" s="44">
        <f t="shared" si="52"/>
        <v>3125741</v>
      </c>
      <c r="EE34" s="44">
        <f t="shared" si="52"/>
        <v>3399849</v>
      </c>
      <c r="EF34" s="44">
        <f t="shared" si="52"/>
        <v>21067177</v>
      </c>
      <c r="EG34" s="54"/>
      <c r="EH34" s="54"/>
      <c r="EI34" s="44">
        <f t="shared" ref="EI34:EU34" si="53">SUM(EI31:EI33)</f>
        <v>165830</v>
      </c>
      <c r="EJ34" s="44">
        <f t="shared" si="53"/>
        <v>322983</v>
      </c>
      <c r="EK34" s="44">
        <f t="shared" si="53"/>
        <v>534566</v>
      </c>
      <c r="EL34" s="44">
        <f t="shared" si="53"/>
        <v>769030</v>
      </c>
      <c r="EM34" s="44">
        <f t="shared" si="53"/>
        <v>1029609</v>
      </c>
      <c r="EN34" s="44">
        <f t="shared" si="53"/>
        <v>1296673</v>
      </c>
      <c r="EO34" s="44">
        <f t="shared" si="53"/>
        <v>1662682</v>
      </c>
      <c r="EP34" s="44">
        <f t="shared" si="53"/>
        <v>2037369</v>
      </c>
      <c r="EQ34" s="44">
        <f t="shared" si="53"/>
        <v>2317314</v>
      </c>
      <c r="ER34" s="44">
        <f t="shared" si="53"/>
        <v>2591504</v>
      </c>
      <c r="ES34" s="44">
        <f t="shared" si="53"/>
        <v>2835603</v>
      </c>
      <c r="ET34" s="44">
        <f t="shared" si="53"/>
        <v>3079653</v>
      </c>
      <c r="EU34" s="44">
        <f t="shared" si="53"/>
        <v>18642816</v>
      </c>
      <c r="EV34" s="54"/>
      <c r="EW34" s="54"/>
      <c r="EX34" s="44">
        <f t="shared" ref="EX34:FJ34" si="54">SUM(EX31:EX33)</f>
        <v>22918</v>
      </c>
      <c r="EY34" s="44">
        <f t="shared" si="54"/>
        <v>44935</v>
      </c>
      <c r="EZ34" s="44">
        <f t="shared" si="54"/>
        <v>71800</v>
      </c>
      <c r="FA34" s="44">
        <f t="shared" si="54"/>
        <v>101196</v>
      </c>
      <c r="FB34" s="44">
        <f t="shared" si="54"/>
        <v>133240</v>
      </c>
      <c r="FC34" s="44">
        <f t="shared" si="54"/>
        <v>163956</v>
      </c>
      <c r="FD34" s="44">
        <f t="shared" si="54"/>
        <v>202805</v>
      </c>
      <c r="FE34" s="44">
        <f t="shared" si="54"/>
        <v>242244</v>
      </c>
      <c r="FF34" s="44">
        <f t="shared" si="54"/>
        <v>276045</v>
      </c>
      <c r="FG34" s="44">
        <f t="shared" si="54"/>
        <v>309800</v>
      </c>
      <c r="FH34" s="44">
        <f t="shared" si="54"/>
        <v>342439</v>
      </c>
      <c r="FI34" s="44">
        <f t="shared" si="54"/>
        <v>375025</v>
      </c>
      <c r="FJ34" s="44">
        <f t="shared" si="54"/>
        <v>2286403</v>
      </c>
      <c r="FK34" s="54"/>
      <c r="FL34" s="54"/>
    </row>
    <row r="35" spans="1:168" s="55" customFormat="1" ht="15.1" customHeight="1">
      <c r="A35" s="39"/>
      <c r="B35" s="40"/>
      <c r="C35" s="41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1"/>
      <c r="R35" s="41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1"/>
      <c r="AG35" s="41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1"/>
      <c r="AV35" s="41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1"/>
      <c r="BK35" s="41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1"/>
      <c r="BZ35" s="41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1"/>
      <c r="CO35" s="41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1"/>
      <c r="DD35" s="41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1"/>
      <c r="DS35" s="41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1"/>
      <c r="EH35" s="41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1"/>
      <c r="EW35" s="41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1"/>
      <c r="FL35" s="41"/>
    </row>
    <row r="36" spans="1:168" s="43" customFormat="1" ht="15.1" customHeight="1">
      <c r="A36" s="51">
        <v>2011</v>
      </c>
      <c r="B36" s="56" t="s">
        <v>6</v>
      </c>
      <c r="D36" s="44">
        <f>+AMB!$S36</f>
        <v>339385</v>
      </c>
      <c r="E36" s="44">
        <f>+AMB!$T36</f>
        <v>657721</v>
      </c>
      <c r="F36" s="44">
        <f>+AMB!$U36</f>
        <v>1059819</v>
      </c>
      <c r="G36" s="44">
        <f>+AMB!$V36</f>
        <v>1451997</v>
      </c>
      <c r="H36" s="44">
        <f>+AMB!$W36</f>
        <v>1852330</v>
      </c>
      <c r="I36" s="44">
        <f>+AMB!$X36</f>
        <v>2246337</v>
      </c>
      <c r="J36" s="44">
        <f>+AMB!$Y36</f>
        <v>2669743</v>
      </c>
      <c r="K36" s="44">
        <f>+AMB!$Z36</f>
        <v>3093992</v>
      </c>
      <c r="L36" s="44">
        <f>+AMB!$AA36</f>
        <v>3470324</v>
      </c>
      <c r="M36" s="44">
        <f>+AMB!$AB36</f>
        <v>3870991</v>
      </c>
      <c r="N36" s="44">
        <f>+AMB!$AC36</f>
        <v>4244989</v>
      </c>
      <c r="O36" s="44">
        <f>+AMB!$AD36</f>
        <v>4625799</v>
      </c>
      <c r="P36" s="44">
        <f>SUM(D36:O36)</f>
        <v>29583427</v>
      </c>
      <c r="Q36" s="53"/>
      <c r="R36" s="53"/>
      <c r="S36" s="44">
        <f>+BWB!$S36</f>
        <v>224153</v>
      </c>
      <c r="T36" s="44">
        <f>+BWB!$T36</f>
        <v>433564</v>
      </c>
      <c r="U36" s="44">
        <f>+BWB!$U36</f>
        <v>703877</v>
      </c>
      <c r="V36" s="44">
        <f>+BWB!$V36</f>
        <v>1000249</v>
      </c>
      <c r="W36" s="44">
        <f>+BWB!$W36</f>
        <v>1320648</v>
      </c>
      <c r="X36" s="44">
        <f>+BWB!$X36</f>
        <v>1649352</v>
      </c>
      <c r="Y36" s="44">
        <f>+BWB!$Y36</f>
        <v>2042536</v>
      </c>
      <c r="Z36" s="44">
        <f>+BWB!$Z36</f>
        <v>2441709</v>
      </c>
      <c r="AA36" s="44">
        <f>+BWB!$AA36</f>
        <v>2763682</v>
      </c>
      <c r="AB36" s="44">
        <f>+BWB!$AB36</f>
        <v>3077170</v>
      </c>
      <c r="AC36" s="44">
        <f>+BWB!$AC36</f>
        <v>3367283</v>
      </c>
      <c r="AD36" s="44">
        <f>+BWB!$AD36</f>
        <v>3664756</v>
      </c>
      <c r="AE36" s="44">
        <f>SUM(S36:AD36)</f>
        <v>22688979</v>
      </c>
      <c r="AF36" s="53"/>
      <c r="AG36" s="53"/>
      <c r="AH36" s="44">
        <f>+DWT!$S36</f>
        <v>281330</v>
      </c>
      <c r="AI36" s="44">
        <f>+DWT!$T36</f>
        <v>533740</v>
      </c>
      <c r="AJ36" s="44">
        <f>+DWT!$U36</f>
        <v>841152</v>
      </c>
      <c r="AK36" s="44">
        <f>+DWT!$V36</f>
        <v>1147665</v>
      </c>
      <c r="AL36" s="44">
        <f>+DWT!$W36</f>
        <v>1456446</v>
      </c>
      <c r="AM36" s="44">
        <f>+DWT!$X36</f>
        <v>1764687</v>
      </c>
      <c r="AN36" s="44">
        <f>+DWT!$Y36</f>
        <v>2084762</v>
      </c>
      <c r="AO36" s="44">
        <f>+DWT!$Z36</f>
        <v>2425775</v>
      </c>
      <c r="AP36" s="44">
        <f>+DWT!$AA36</f>
        <v>2737077</v>
      </c>
      <c r="AQ36" s="44">
        <f>+DWT!$AB36</f>
        <v>3061786</v>
      </c>
      <c r="AR36" s="44">
        <f>+DWT!$AC36</f>
        <v>3374193</v>
      </c>
      <c r="AS36" s="44">
        <f>+DWT!$AD36</f>
        <v>3696635</v>
      </c>
      <c r="AT36" s="44">
        <f>SUM(AH36:AS36)</f>
        <v>23405248</v>
      </c>
      <c r="AU36" s="53"/>
      <c r="AV36" s="53"/>
      <c r="AW36" s="44">
        <f>+OGB!$S36</f>
        <v>36153</v>
      </c>
      <c r="AX36" s="44">
        <f>+OGB!$T36</f>
        <v>71279</v>
      </c>
      <c r="AY36" s="44">
        <f>+OGB!$U36</f>
        <v>114555</v>
      </c>
      <c r="AZ36" s="44">
        <f>+OGB!$V36</f>
        <v>165043</v>
      </c>
      <c r="BA36" s="44">
        <f>+OGB!$W36</f>
        <v>219911</v>
      </c>
      <c r="BB36" s="44">
        <f>+OGB!$X36</f>
        <v>277648</v>
      </c>
      <c r="BC36" s="44">
        <f>+OGB!$Y36</f>
        <v>350143</v>
      </c>
      <c r="BD36" s="44">
        <f>+OGB!$Z36</f>
        <v>421672</v>
      </c>
      <c r="BE36" s="44">
        <f>+OGB!$AA36</f>
        <v>480073</v>
      </c>
      <c r="BF36" s="44">
        <f>+OGB!$AB36</f>
        <v>535153</v>
      </c>
      <c r="BG36" s="44">
        <f>+OGB!$AC36</f>
        <v>586492</v>
      </c>
      <c r="BH36" s="44">
        <f>+OGB!$AD36</f>
        <v>639233</v>
      </c>
      <c r="BI36" s="44">
        <f>SUM(AW36:BH36)</f>
        <v>3897355</v>
      </c>
      <c r="BJ36" s="53"/>
      <c r="BK36" s="53"/>
      <c r="BL36" s="44">
        <f>+PB!$S36</f>
        <v>300023</v>
      </c>
      <c r="BM36" s="44">
        <f>+PB!$T36</f>
        <v>585009</v>
      </c>
      <c r="BN36" s="44">
        <f>+PB!$U36</f>
        <v>939732</v>
      </c>
      <c r="BO36" s="44">
        <f>+PB!$V36</f>
        <v>1307047</v>
      </c>
      <c r="BP36" s="44">
        <f>+PB!$W36</f>
        <v>1703551</v>
      </c>
      <c r="BQ36" s="44">
        <f>+PB!$X36</f>
        <v>2125456</v>
      </c>
      <c r="BR36" s="44">
        <f>+PB!$Y36</f>
        <v>2678859</v>
      </c>
      <c r="BS36" s="44">
        <f>+PB!$Z36</f>
        <v>3227468</v>
      </c>
      <c r="BT36" s="44">
        <f>+PB!$AA36</f>
        <v>3646187</v>
      </c>
      <c r="BU36" s="44">
        <f>+PB!$AB36</f>
        <v>4039313</v>
      </c>
      <c r="BV36" s="44">
        <f>+PB!$AC36</f>
        <v>4403365</v>
      </c>
      <c r="BW36" s="44">
        <f>+PB!$AD36</f>
        <v>4772064</v>
      </c>
      <c r="BX36" s="44">
        <f>SUM(BL36:BW36)</f>
        <v>29728074</v>
      </c>
      <c r="BY36" s="53"/>
      <c r="BZ36" s="53"/>
      <c r="CA36" s="44">
        <f>+IBA!$S36</f>
        <v>133940</v>
      </c>
      <c r="CB36" s="44">
        <f>+IBA!$T36</f>
        <v>258350</v>
      </c>
      <c r="CC36" s="44">
        <f>+IBA!$U36</f>
        <v>400954</v>
      </c>
      <c r="CD36" s="44">
        <f>+IBA!$V36</f>
        <v>551187</v>
      </c>
      <c r="CE36" s="44">
        <f>+IBA!$W36</f>
        <v>708578</v>
      </c>
      <c r="CF36" s="44">
        <f>+IBA!$X36</f>
        <v>869369</v>
      </c>
      <c r="CG36" s="44">
        <f>+IBA!$Y36</f>
        <v>1046231</v>
      </c>
      <c r="CH36" s="44">
        <f>+IBA!$Z36</f>
        <v>1227709</v>
      </c>
      <c r="CI36" s="44">
        <f>+IBA!$AA36</f>
        <v>1391096</v>
      </c>
      <c r="CJ36" s="44">
        <f>+IBA!$AB36</f>
        <v>1551474</v>
      </c>
      <c r="CK36" s="44">
        <f>+IBA!$AC36</f>
        <v>1699888</v>
      </c>
      <c r="CL36" s="44">
        <f>+IBA!$AD36</f>
        <v>1856329</v>
      </c>
      <c r="CM36" s="44">
        <f>SUM(CA36:CL36)</f>
        <v>11695105</v>
      </c>
      <c r="CN36" s="53"/>
      <c r="CO36" s="53"/>
      <c r="CP36" s="44">
        <f>+SIBC!$S36</f>
        <v>176625</v>
      </c>
      <c r="CQ36" s="44">
        <f>+SIBC!$T36</f>
        <v>337235</v>
      </c>
      <c r="CR36" s="44">
        <f>+SIBC!$U36</f>
        <v>523637</v>
      </c>
      <c r="CS36" s="44">
        <f>+SIBC!$V36</f>
        <v>716092</v>
      </c>
      <c r="CT36" s="44">
        <f>+SIBC!$W36</f>
        <v>920958</v>
      </c>
      <c r="CU36" s="44">
        <f>+SIBC!$X36</f>
        <v>1125247</v>
      </c>
      <c r="CV36" s="44">
        <f>+SIBC!$Y36</f>
        <v>1326557</v>
      </c>
      <c r="CW36" s="44">
        <f>+SIBC!$Z36</f>
        <v>1534511</v>
      </c>
      <c r="CX36" s="44">
        <f>+SIBC!$AA36</f>
        <v>1735089</v>
      </c>
      <c r="CY36" s="44">
        <f>+SIBC!$AB36</f>
        <v>1930076</v>
      </c>
      <c r="CZ36" s="44">
        <f>+SIBC!$AC36</f>
        <v>2115237</v>
      </c>
      <c r="DA36" s="44">
        <f>+SIBC!$AD36</f>
        <v>2296704</v>
      </c>
      <c r="DB36" s="44">
        <f>SUM(CP36:DA36)</f>
        <v>14737968</v>
      </c>
      <c r="DC36" s="53"/>
      <c r="DD36" s="53"/>
      <c r="DE36" s="44">
        <f>+TIBA!$S36</f>
        <v>79803</v>
      </c>
      <c r="DF36" s="44">
        <f>+TIBA!$T36</f>
        <v>158080</v>
      </c>
      <c r="DG36" s="44">
        <f>+TIBA!$U36</f>
        <v>267187</v>
      </c>
      <c r="DH36" s="44">
        <f>+TIBA!$V36</f>
        <v>396466</v>
      </c>
      <c r="DI36" s="44">
        <f>+TIBA!$W36</f>
        <v>543471</v>
      </c>
      <c r="DJ36" s="44">
        <f>+TIBA!$X36</f>
        <v>704685</v>
      </c>
      <c r="DK36" s="44">
        <f>+TIBA!$Y36</f>
        <v>948923</v>
      </c>
      <c r="DL36" s="44">
        <f>+TIBA!$Z36</f>
        <v>1187074</v>
      </c>
      <c r="DM36" s="44">
        <f>+TIBA!$AA36</f>
        <v>1347495</v>
      </c>
      <c r="DN36" s="44">
        <f>+TIBA!$AB36</f>
        <v>1485603</v>
      </c>
      <c r="DO36" s="44">
        <f>+TIBA!$AC36</f>
        <v>1608107</v>
      </c>
      <c r="DP36" s="44">
        <f>+TIBA!$AD36</f>
        <v>1713526</v>
      </c>
      <c r="DQ36" s="44">
        <f>SUM(DE36:DP36)</f>
        <v>10440420</v>
      </c>
      <c r="DR36" s="53"/>
      <c r="DS36" s="53"/>
      <c r="DT36" s="44">
        <f>+LQB!$S36</f>
        <v>174190</v>
      </c>
      <c r="DU36" s="44">
        <f>+LQB!$T36</f>
        <v>342535</v>
      </c>
      <c r="DV36" s="44">
        <f>+LQB!$U36</f>
        <v>569591</v>
      </c>
      <c r="DW36" s="44">
        <f>+LQB!$V36</f>
        <v>819149</v>
      </c>
      <c r="DX36" s="44">
        <f>+LQB!$W36</f>
        <v>1094263</v>
      </c>
      <c r="DY36" s="44">
        <f>+LQB!$X36</f>
        <v>1366219</v>
      </c>
      <c r="DZ36" s="44">
        <f>+LQB!$Y36</f>
        <v>1692415</v>
      </c>
      <c r="EA36" s="44">
        <f>+LQB!$Z36</f>
        <v>2022943</v>
      </c>
      <c r="EB36" s="44">
        <f>+LQB!$AA36</f>
        <v>2302385</v>
      </c>
      <c r="EC36" s="44">
        <f>+LQB!$AB36</f>
        <v>2573981</v>
      </c>
      <c r="ED36" s="44">
        <f>+LQB!$AC36</f>
        <v>2832210</v>
      </c>
      <c r="EE36" s="44">
        <f>+LQB!$AD36</f>
        <v>3091934</v>
      </c>
      <c r="EF36" s="44">
        <f>SUM(DT36:EE36)</f>
        <v>18881815</v>
      </c>
      <c r="EG36" s="53"/>
      <c r="EH36" s="53"/>
      <c r="EI36" s="44">
        <f>+RBW!$S36</f>
        <v>193078</v>
      </c>
      <c r="EJ36" s="44">
        <f>+RBW!$T36</f>
        <v>379815</v>
      </c>
      <c r="EK36" s="44">
        <f>+RBW!$U36</f>
        <v>613428</v>
      </c>
      <c r="EL36" s="44">
        <f>+RBW!$V36</f>
        <v>885967</v>
      </c>
      <c r="EM36" s="44">
        <f>+RBW!$W36</f>
        <v>1185065</v>
      </c>
      <c r="EN36" s="44">
        <f>+RBW!$X36</f>
        <v>1503695</v>
      </c>
      <c r="EO36" s="44">
        <f>+RBW!$Y36</f>
        <v>1908774</v>
      </c>
      <c r="EP36" s="44">
        <f>+RBW!$Z36</f>
        <v>2316389</v>
      </c>
      <c r="EQ36" s="44">
        <f>+RBW!$AA36</f>
        <v>2628480</v>
      </c>
      <c r="ER36" s="44">
        <f>+RBW!$AB36</f>
        <v>2920761</v>
      </c>
      <c r="ES36" s="44">
        <f>+RBW!$AC36</f>
        <v>3188135</v>
      </c>
      <c r="ET36" s="44">
        <f>+RBW!$AD36</f>
        <v>3461279</v>
      </c>
      <c r="EU36" s="44">
        <f>SUM(EI36:ET36)</f>
        <v>21184866</v>
      </c>
      <c r="EV36" s="53"/>
      <c r="EW36" s="53"/>
      <c r="EX36" s="44">
        <f>+WPB!$S36</f>
        <v>27084</v>
      </c>
      <c r="EY36" s="44">
        <f>+WPB!$T36</f>
        <v>52732</v>
      </c>
      <c r="EZ36" s="44">
        <f>+WPB!$U36</f>
        <v>84472</v>
      </c>
      <c r="FA36" s="44">
        <f>+WPB!$V36</f>
        <v>120870</v>
      </c>
      <c r="FB36" s="44">
        <f>+WPB!$W36</f>
        <v>161639</v>
      </c>
      <c r="FC36" s="44">
        <f>+WPB!$X36</f>
        <v>203201</v>
      </c>
      <c r="FD36" s="44">
        <f>+WPB!$Y36</f>
        <v>252868</v>
      </c>
      <c r="FE36" s="44">
        <f>+WPB!$Z36</f>
        <v>303445</v>
      </c>
      <c r="FF36" s="44">
        <f>+WPB!$AA36</f>
        <v>349816</v>
      </c>
      <c r="FG36" s="44">
        <f>+WPB!$AB36</f>
        <v>393346</v>
      </c>
      <c r="FH36" s="44">
        <f>+WPB!$AC36</f>
        <v>433961</v>
      </c>
      <c r="FI36" s="44">
        <f>+WPB!$AD36</f>
        <v>476285</v>
      </c>
      <c r="FJ36" s="44">
        <f>SUM(EX36:FI36)</f>
        <v>2859719</v>
      </c>
      <c r="FK36" s="53"/>
      <c r="FL36" s="53"/>
    </row>
    <row r="37" spans="1:168" s="43" customFormat="1" ht="15.1" customHeight="1">
      <c r="A37" s="51">
        <v>2011</v>
      </c>
      <c r="B37" s="56" t="s">
        <v>7</v>
      </c>
      <c r="D37" s="44">
        <f>+AMB!$S37</f>
        <v>219037</v>
      </c>
      <c r="E37" s="44">
        <f>+AMB!$T37</f>
        <v>419894</v>
      </c>
      <c r="F37" s="44">
        <f>+AMB!$U37</f>
        <v>662659</v>
      </c>
      <c r="G37" s="44">
        <f>+AMB!$V37</f>
        <v>868385</v>
      </c>
      <c r="H37" s="44">
        <f>+AMB!$W37</f>
        <v>1084854</v>
      </c>
      <c r="I37" s="44">
        <f>+AMB!$X37</f>
        <v>1312532</v>
      </c>
      <c r="J37" s="44">
        <f>+AMB!$Y37</f>
        <v>1497640</v>
      </c>
      <c r="K37" s="44">
        <f>+AMB!$Z37</f>
        <v>1733489</v>
      </c>
      <c r="L37" s="44">
        <f>+AMB!$AA37</f>
        <v>1960208</v>
      </c>
      <c r="M37" s="44">
        <f>+AMB!$AB37</f>
        <v>2185000</v>
      </c>
      <c r="N37" s="44">
        <f>+AMB!$AC37</f>
        <v>2412449</v>
      </c>
      <c r="O37" s="44">
        <f>+AMB!$AD37</f>
        <v>2614988</v>
      </c>
      <c r="P37" s="44">
        <f>SUM(D37:O37)</f>
        <v>16971135</v>
      </c>
      <c r="Q37" s="54"/>
      <c r="R37" s="54"/>
      <c r="S37" s="44">
        <f>+BWB!$S37</f>
        <v>111695</v>
      </c>
      <c r="T37" s="44">
        <f>+BWB!$T37</f>
        <v>218125</v>
      </c>
      <c r="U37" s="44">
        <f>+BWB!$U37</f>
        <v>349049</v>
      </c>
      <c r="V37" s="44">
        <f>+BWB!$V37</f>
        <v>470349</v>
      </c>
      <c r="W37" s="44">
        <f>+BWB!$W37</f>
        <v>596748</v>
      </c>
      <c r="X37" s="44">
        <f>+BWB!$X37</f>
        <v>726848</v>
      </c>
      <c r="Y37" s="44">
        <f>+BWB!$Y37</f>
        <v>840164</v>
      </c>
      <c r="Z37" s="44">
        <f>+BWB!$Z37</f>
        <v>971821</v>
      </c>
      <c r="AA37" s="44">
        <f>+BWB!$AA37</f>
        <v>1094240</v>
      </c>
      <c r="AB37" s="44">
        <f>+BWB!$AB37</f>
        <v>1219363</v>
      </c>
      <c r="AC37" s="44">
        <f>+BWB!$AC37</f>
        <v>1340320</v>
      </c>
      <c r="AD37" s="44">
        <f>+BWB!$AD37</f>
        <v>1448957</v>
      </c>
      <c r="AE37" s="44">
        <f>SUM(S37:AD37)</f>
        <v>9387679</v>
      </c>
      <c r="AF37" s="54"/>
      <c r="AG37" s="54"/>
      <c r="AH37" s="44">
        <f>+DWT!$S37</f>
        <v>4232</v>
      </c>
      <c r="AI37" s="44">
        <f>+DWT!$T37</f>
        <v>9157</v>
      </c>
      <c r="AJ37" s="44">
        <f>+DWT!$U37</f>
        <v>14292</v>
      </c>
      <c r="AK37" s="44">
        <f>+DWT!$V37</f>
        <v>17917</v>
      </c>
      <c r="AL37" s="44">
        <f>+DWT!$W37</f>
        <v>21194</v>
      </c>
      <c r="AM37" s="44">
        <f>+DWT!$X37</f>
        <v>24542</v>
      </c>
      <c r="AN37" s="44">
        <f>+DWT!$Y37</f>
        <v>27409</v>
      </c>
      <c r="AO37" s="44">
        <f>+DWT!$Z37</f>
        <v>31031</v>
      </c>
      <c r="AP37" s="44">
        <f>+DWT!$AA37</f>
        <v>34413</v>
      </c>
      <c r="AQ37" s="44">
        <f>+DWT!$AB37</f>
        <v>37846</v>
      </c>
      <c r="AR37" s="44">
        <f>+DWT!$AC37</f>
        <v>40914</v>
      </c>
      <c r="AS37" s="44">
        <f>+DWT!$AD37</f>
        <v>43590</v>
      </c>
      <c r="AT37" s="44">
        <f>SUM(AH37:AS37)</f>
        <v>306537</v>
      </c>
      <c r="AU37" s="54"/>
      <c r="AV37" s="54"/>
      <c r="AW37" s="44">
        <f>+OGB!$S37</f>
        <v>6141</v>
      </c>
      <c r="AX37" s="44">
        <f>+OGB!$T37</f>
        <v>11742</v>
      </c>
      <c r="AY37" s="44">
        <f>+OGB!$U37</f>
        <v>17975</v>
      </c>
      <c r="AZ37" s="44">
        <f>+OGB!$V37</f>
        <v>24042</v>
      </c>
      <c r="BA37" s="44">
        <f>+OGB!$W37</f>
        <v>30005</v>
      </c>
      <c r="BB37" s="44">
        <f>+OGB!$X37</f>
        <v>36303</v>
      </c>
      <c r="BC37" s="44">
        <f>+OGB!$Y37</f>
        <v>42304</v>
      </c>
      <c r="BD37" s="44">
        <f>+OGB!$Z37</f>
        <v>48756</v>
      </c>
      <c r="BE37" s="44">
        <f>+OGB!$AA37</f>
        <v>54877</v>
      </c>
      <c r="BF37" s="44">
        <f>+OGB!$AB37</f>
        <v>60978</v>
      </c>
      <c r="BG37" s="44">
        <f>+OGB!$AC37</f>
        <v>66822</v>
      </c>
      <c r="BH37" s="44">
        <f>+OGB!$AD37</f>
        <v>72279</v>
      </c>
      <c r="BI37" s="44">
        <f>SUM(AW37:BH37)</f>
        <v>472224</v>
      </c>
      <c r="BJ37" s="54"/>
      <c r="BK37" s="54"/>
      <c r="BL37" s="44">
        <f>+PB!$S37</f>
        <v>96938</v>
      </c>
      <c r="BM37" s="44">
        <f>+PB!$T37</f>
        <v>192091</v>
      </c>
      <c r="BN37" s="44">
        <f>+PB!$U37</f>
        <v>306117</v>
      </c>
      <c r="BO37" s="44">
        <f>+PB!$V37</f>
        <v>409057</v>
      </c>
      <c r="BP37" s="44">
        <f>+PB!$W37</f>
        <v>516204</v>
      </c>
      <c r="BQ37" s="44">
        <f>+PB!$X37</f>
        <v>628174</v>
      </c>
      <c r="BR37" s="44">
        <f>+PB!$Y37</f>
        <v>725786</v>
      </c>
      <c r="BS37" s="44">
        <f>+PB!$Z37</f>
        <v>837025</v>
      </c>
      <c r="BT37" s="44">
        <f>+PB!$AA37</f>
        <v>945047</v>
      </c>
      <c r="BU37" s="44">
        <f>+PB!$AB37</f>
        <v>1052247</v>
      </c>
      <c r="BV37" s="44">
        <f>+PB!$AC37</f>
        <v>1158068</v>
      </c>
      <c r="BW37" s="44">
        <f>+PB!$AD37</f>
        <v>1253058</v>
      </c>
      <c r="BX37" s="44">
        <f>SUM(BL37:BW37)</f>
        <v>8119812</v>
      </c>
      <c r="BY37" s="54"/>
      <c r="BZ37" s="54"/>
      <c r="CA37" s="44">
        <f>+IBA!$S37</f>
        <v>7521</v>
      </c>
      <c r="CB37" s="44">
        <f>+IBA!$T37</f>
        <v>15231</v>
      </c>
      <c r="CC37" s="44">
        <f>+IBA!$U37</f>
        <v>24742</v>
      </c>
      <c r="CD37" s="44">
        <f>+IBA!$V37</f>
        <v>33034</v>
      </c>
      <c r="CE37" s="44">
        <f>+IBA!$W37</f>
        <v>41177</v>
      </c>
      <c r="CF37" s="44">
        <f>+IBA!$X37</f>
        <v>49104</v>
      </c>
      <c r="CG37" s="44">
        <f>+IBA!$Y37</f>
        <v>56538</v>
      </c>
      <c r="CH37" s="44">
        <f>+IBA!$Z37</f>
        <v>64343</v>
      </c>
      <c r="CI37" s="44">
        <f>+IBA!$AA37</f>
        <v>72502</v>
      </c>
      <c r="CJ37" s="44">
        <f>+IBA!$AB37</f>
        <v>80780</v>
      </c>
      <c r="CK37" s="44">
        <f>+IBA!$AC37</f>
        <v>88674</v>
      </c>
      <c r="CL37" s="44">
        <f>+IBA!$AD37</f>
        <v>95900</v>
      </c>
      <c r="CM37" s="44">
        <f>SUM(CA37:CL37)</f>
        <v>629546</v>
      </c>
      <c r="CN37" s="54"/>
      <c r="CO37" s="54"/>
      <c r="CP37" s="44">
        <f>+SIBC!$S37</f>
        <v>5207</v>
      </c>
      <c r="CQ37" s="44">
        <f>+SIBC!$T37</f>
        <v>10266</v>
      </c>
      <c r="CR37" s="44">
        <f>+SIBC!$U37</f>
        <v>15720</v>
      </c>
      <c r="CS37" s="44">
        <f>+SIBC!$V37</f>
        <v>21005</v>
      </c>
      <c r="CT37" s="44">
        <f>+SIBC!$W37</f>
        <v>28255</v>
      </c>
      <c r="CU37" s="44">
        <f>+SIBC!$X37</f>
        <v>36071</v>
      </c>
      <c r="CV37" s="44">
        <f>+SIBC!$Y37</f>
        <v>43674</v>
      </c>
      <c r="CW37" s="44">
        <f>+SIBC!$Z37</f>
        <v>52369</v>
      </c>
      <c r="CX37" s="44">
        <f>+SIBC!$AA37</f>
        <v>60796</v>
      </c>
      <c r="CY37" s="44">
        <f>+SIBC!$AB37</f>
        <v>67964</v>
      </c>
      <c r="CZ37" s="44">
        <f>+SIBC!$AC37</f>
        <v>74212</v>
      </c>
      <c r="DA37" s="44">
        <f>+SIBC!$AD37</f>
        <v>79492</v>
      </c>
      <c r="DB37" s="44">
        <f>SUM(CP37:DA37)</f>
        <v>495031</v>
      </c>
      <c r="DC37" s="54"/>
      <c r="DD37" s="54"/>
      <c r="DE37" s="44">
        <f>+TIBA!$S37</f>
        <v>27777</v>
      </c>
      <c r="DF37" s="44">
        <f>+TIBA!$T37</f>
        <v>54619</v>
      </c>
      <c r="DG37" s="44">
        <f>+TIBA!$U37</f>
        <v>86919</v>
      </c>
      <c r="DH37" s="44">
        <f>+TIBA!$V37</f>
        <v>116821</v>
      </c>
      <c r="DI37" s="44">
        <f>+TIBA!$W37</f>
        <v>147982</v>
      </c>
      <c r="DJ37" s="44">
        <f>+TIBA!$X37</f>
        <v>178985</v>
      </c>
      <c r="DK37" s="44">
        <f>+TIBA!$Y37</f>
        <v>206833</v>
      </c>
      <c r="DL37" s="44">
        <f>+TIBA!$Z37</f>
        <v>237096</v>
      </c>
      <c r="DM37" s="44">
        <f>+TIBA!$AA37</f>
        <v>267087</v>
      </c>
      <c r="DN37" s="44">
        <f>+TIBA!$AB37</f>
        <v>296967</v>
      </c>
      <c r="DO37" s="44">
        <f>+TIBA!$AC37</f>
        <v>326148</v>
      </c>
      <c r="DP37" s="44">
        <f>+TIBA!$AD37</f>
        <v>351639</v>
      </c>
      <c r="DQ37" s="44">
        <f>SUM(DE37:DP37)</f>
        <v>2298873</v>
      </c>
      <c r="DR37" s="54"/>
      <c r="DS37" s="54"/>
      <c r="DT37" s="44">
        <f>+LQB!$S37</f>
        <v>53102</v>
      </c>
      <c r="DU37" s="44">
        <f>+LQB!$T37</f>
        <v>104642</v>
      </c>
      <c r="DV37" s="44">
        <f>+LQB!$U37</f>
        <v>167460</v>
      </c>
      <c r="DW37" s="44">
        <f>+LQB!$V37</f>
        <v>225554</v>
      </c>
      <c r="DX37" s="44">
        <f>+LQB!$W37</f>
        <v>286758</v>
      </c>
      <c r="DY37" s="44">
        <f>+LQB!$X37</f>
        <v>349874</v>
      </c>
      <c r="DZ37" s="44">
        <f>+LQB!$Y37</f>
        <v>405816</v>
      </c>
      <c r="EA37" s="44">
        <f>+LQB!$Z37</f>
        <v>467222</v>
      </c>
      <c r="EB37" s="44">
        <f>+LQB!$AA37</f>
        <v>527850</v>
      </c>
      <c r="EC37" s="44">
        <f>+LQB!$AB37</f>
        <v>586378</v>
      </c>
      <c r="ED37" s="44">
        <f>+LQB!$AC37</f>
        <v>645484</v>
      </c>
      <c r="EE37" s="44">
        <f>+LQB!$AD37</f>
        <v>699278</v>
      </c>
      <c r="EF37" s="44">
        <f>SUM(DT37:EE37)</f>
        <v>4519418</v>
      </c>
      <c r="EG37" s="54"/>
      <c r="EH37" s="54"/>
      <c r="EI37" s="44">
        <f>+RBW!$S37</f>
        <v>7</v>
      </c>
      <c r="EJ37" s="44">
        <f>+RBW!$T37</f>
        <v>11</v>
      </c>
      <c r="EK37" s="44">
        <f>+RBW!$U37</f>
        <v>20</v>
      </c>
      <c r="EL37" s="44">
        <f>+RBW!$V37</f>
        <v>29</v>
      </c>
      <c r="EM37" s="44">
        <f>+RBW!$W37</f>
        <v>42</v>
      </c>
      <c r="EN37" s="44">
        <f>+RBW!$X37</f>
        <v>55</v>
      </c>
      <c r="EO37" s="44">
        <f>+RBW!$Y37</f>
        <v>67</v>
      </c>
      <c r="EP37" s="44">
        <f>+RBW!$Z37</f>
        <v>77</v>
      </c>
      <c r="EQ37" s="44">
        <f>+RBW!$AA37</f>
        <v>93</v>
      </c>
      <c r="ER37" s="44">
        <f>+RBW!$AB37</f>
        <v>104</v>
      </c>
      <c r="ES37" s="44">
        <f>+RBW!$AC37</f>
        <v>117</v>
      </c>
      <c r="ET37" s="44">
        <f>+RBW!$AD37</f>
        <v>130</v>
      </c>
      <c r="EU37" s="44">
        <f>SUM(EI37:ET37)</f>
        <v>752</v>
      </c>
      <c r="EV37" s="54"/>
      <c r="EW37" s="54"/>
      <c r="EX37" s="44">
        <f>+WPB!$S37</f>
        <v>0</v>
      </c>
      <c r="EY37" s="44">
        <f>+WPB!$T37</f>
        <v>0</v>
      </c>
      <c r="EZ37" s="44">
        <f>+WPB!$U37</f>
        <v>0</v>
      </c>
      <c r="FA37" s="44">
        <f>+WPB!$V37</f>
        <v>0</v>
      </c>
      <c r="FB37" s="44">
        <f>+WPB!$W37</f>
        <v>0</v>
      </c>
      <c r="FC37" s="44">
        <f>+WPB!$X37</f>
        <v>0</v>
      </c>
      <c r="FD37" s="44">
        <f>+WPB!$Y37</f>
        <v>0</v>
      </c>
      <c r="FE37" s="44">
        <f>+WPB!$Z37</f>
        <v>0</v>
      </c>
      <c r="FF37" s="44">
        <f>+WPB!$AA37</f>
        <v>0</v>
      </c>
      <c r="FG37" s="44">
        <f>+WPB!$AB37</f>
        <v>0</v>
      </c>
      <c r="FH37" s="44">
        <f>+WPB!$AC37</f>
        <v>0</v>
      </c>
      <c r="FI37" s="44">
        <f>+WPB!$AD37</f>
        <v>0</v>
      </c>
      <c r="FJ37" s="44">
        <f>SUM(EX37:FI37)</f>
        <v>0</v>
      </c>
      <c r="FK37" s="54"/>
      <c r="FL37" s="54"/>
    </row>
    <row r="38" spans="1:168" s="43" customFormat="1" ht="15.1" customHeight="1">
      <c r="A38" s="51">
        <v>2011</v>
      </c>
      <c r="B38" s="56" t="s">
        <v>8</v>
      </c>
      <c r="D38" s="44">
        <f>+AMB!$S38</f>
        <v>916</v>
      </c>
      <c r="E38" s="44">
        <f>+AMB!$T38</f>
        <v>1834</v>
      </c>
      <c r="F38" s="44">
        <f>+AMB!$U38</f>
        <v>3006</v>
      </c>
      <c r="G38" s="44">
        <f>+AMB!$V38</f>
        <v>3948</v>
      </c>
      <c r="H38" s="44">
        <f>+AMB!$W38</f>
        <v>5073</v>
      </c>
      <c r="I38" s="44">
        <f>+AMB!$X38</f>
        <v>6106</v>
      </c>
      <c r="J38" s="44">
        <f>+AMB!$Y38</f>
        <v>7058</v>
      </c>
      <c r="K38" s="44">
        <f>+AMB!$Z38</f>
        <v>8154</v>
      </c>
      <c r="L38" s="44">
        <f>+AMB!$AA38</f>
        <v>9148</v>
      </c>
      <c r="M38" s="44">
        <f>+AMB!$AB38</f>
        <v>10192</v>
      </c>
      <c r="N38" s="44">
        <f>+AMB!$AC38</f>
        <v>11180</v>
      </c>
      <c r="O38" s="44">
        <f>+AMB!$AD38</f>
        <v>12129</v>
      </c>
      <c r="P38" s="44">
        <f>SUM(D38:O38)</f>
        <v>78744</v>
      </c>
      <c r="Q38" s="54"/>
      <c r="R38" s="54"/>
      <c r="S38" s="44">
        <f>+BWB!$S38</f>
        <v>345</v>
      </c>
      <c r="T38" s="44">
        <f>+BWB!$T38</f>
        <v>668</v>
      </c>
      <c r="U38" s="44">
        <f>+BWB!$U38</f>
        <v>1152</v>
      </c>
      <c r="V38" s="44">
        <f>+BWB!$V38</f>
        <v>1632</v>
      </c>
      <c r="W38" s="44">
        <f>+BWB!$W38</f>
        <v>2320</v>
      </c>
      <c r="X38" s="44">
        <f>+BWB!$X38</f>
        <v>3046</v>
      </c>
      <c r="Y38" s="44">
        <f>+BWB!$Y38</f>
        <v>3621</v>
      </c>
      <c r="Z38" s="44">
        <f>+BWB!$Z38</f>
        <v>4248</v>
      </c>
      <c r="AA38" s="44">
        <f>+BWB!$AA38</f>
        <v>4812</v>
      </c>
      <c r="AB38" s="44">
        <f>+BWB!$AB38</f>
        <v>5422</v>
      </c>
      <c r="AC38" s="44">
        <f>+BWB!$AC38</f>
        <v>5990</v>
      </c>
      <c r="AD38" s="44">
        <f>+BWB!$AD38</f>
        <v>6366</v>
      </c>
      <c r="AE38" s="44">
        <f>SUM(S38:AD38)</f>
        <v>39622</v>
      </c>
      <c r="AF38" s="54"/>
      <c r="AG38" s="54"/>
      <c r="AH38" s="44">
        <f>+DWT!$S38</f>
        <v>4462</v>
      </c>
      <c r="AI38" s="44">
        <f>+DWT!$T38</f>
        <v>8196</v>
      </c>
      <c r="AJ38" s="44">
        <f>+DWT!$U38</f>
        <v>12426</v>
      </c>
      <c r="AK38" s="44">
        <f>+DWT!$V38</f>
        <v>16493</v>
      </c>
      <c r="AL38" s="44">
        <f>+DWT!$W38</f>
        <v>20731</v>
      </c>
      <c r="AM38" s="44">
        <f>+DWT!$X38</f>
        <v>24827</v>
      </c>
      <c r="AN38" s="44">
        <f>+DWT!$Y38</f>
        <v>29167</v>
      </c>
      <c r="AO38" s="44">
        <f>+DWT!$Z38</f>
        <v>33417</v>
      </c>
      <c r="AP38" s="44">
        <f>+DWT!$AA38</f>
        <v>37477</v>
      </c>
      <c r="AQ38" s="44">
        <f>+DWT!$AB38</f>
        <v>41749</v>
      </c>
      <c r="AR38" s="44">
        <f>+DWT!$AC38</f>
        <v>45731</v>
      </c>
      <c r="AS38" s="44">
        <f>+DWT!$AD38</f>
        <v>49544</v>
      </c>
      <c r="AT38" s="44">
        <f>SUM(AH38:AS38)</f>
        <v>324220</v>
      </c>
      <c r="AU38" s="54"/>
      <c r="AV38" s="54"/>
      <c r="AW38" s="44">
        <f>+OGB!$S38</f>
        <v>37</v>
      </c>
      <c r="AX38" s="44">
        <f>+OGB!$T38</f>
        <v>66</v>
      </c>
      <c r="AY38" s="44">
        <f>+OGB!$U38</f>
        <v>81</v>
      </c>
      <c r="AZ38" s="44">
        <f>+OGB!$V38</f>
        <v>81</v>
      </c>
      <c r="BA38" s="44">
        <f>+OGB!$W38</f>
        <v>81</v>
      </c>
      <c r="BB38" s="44">
        <f>+OGB!$X38</f>
        <v>81</v>
      </c>
      <c r="BC38" s="44">
        <f>+OGB!$Y38</f>
        <v>81</v>
      </c>
      <c r="BD38" s="44">
        <f>+OGB!$Z38</f>
        <v>81</v>
      </c>
      <c r="BE38" s="44">
        <f>+OGB!$AA38</f>
        <v>81</v>
      </c>
      <c r="BF38" s="44">
        <f>+OGB!$AB38</f>
        <v>81</v>
      </c>
      <c r="BG38" s="44">
        <f>+OGB!$AC38</f>
        <v>81</v>
      </c>
      <c r="BH38" s="44">
        <f>+OGB!$AD38</f>
        <v>109</v>
      </c>
      <c r="BI38" s="44">
        <f>SUM(AW38:BH38)</f>
        <v>941</v>
      </c>
      <c r="BJ38" s="54"/>
      <c r="BK38" s="54"/>
      <c r="BL38" s="44">
        <f>+PB!$S38</f>
        <v>2260</v>
      </c>
      <c r="BM38" s="44">
        <f>+PB!$T38</f>
        <v>4494</v>
      </c>
      <c r="BN38" s="44">
        <f>+PB!$U38</f>
        <v>6828</v>
      </c>
      <c r="BO38" s="44">
        <f>+PB!$V38</f>
        <v>9150</v>
      </c>
      <c r="BP38" s="44">
        <f>+PB!$W38</f>
        <v>11814</v>
      </c>
      <c r="BQ38" s="44">
        <f>+PB!$X38</f>
        <v>14164</v>
      </c>
      <c r="BR38" s="44">
        <f>+PB!$Y38</f>
        <v>17032</v>
      </c>
      <c r="BS38" s="44">
        <f>+PB!$Z38</f>
        <v>20088</v>
      </c>
      <c r="BT38" s="44">
        <f>+PB!$AA38</f>
        <v>23184</v>
      </c>
      <c r="BU38" s="44">
        <f>+PB!$AB38</f>
        <v>26210</v>
      </c>
      <c r="BV38" s="44">
        <f>+PB!$AC38</f>
        <v>29198</v>
      </c>
      <c r="BW38" s="44">
        <f>+PB!$AD38</f>
        <v>31876</v>
      </c>
      <c r="BX38" s="44">
        <f>SUM(BL38:BW38)</f>
        <v>196298</v>
      </c>
      <c r="BY38" s="54"/>
      <c r="BZ38" s="54"/>
      <c r="CA38" s="44">
        <f>+IBA!$S38</f>
        <v>1104</v>
      </c>
      <c r="CB38" s="44">
        <f>+IBA!$T38</f>
        <v>2526</v>
      </c>
      <c r="CC38" s="44">
        <f>+IBA!$U38</f>
        <v>3954</v>
      </c>
      <c r="CD38" s="44">
        <f>+IBA!$V38</f>
        <v>5418</v>
      </c>
      <c r="CE38" s="44">
        <f>+IBA!$W38</f>
        <v>9575</v>
      </c>
      <c r="CF38" s="44">
        <f>+IBA!$X38</f>
        <v>16131</v>
      </c>
      <c r="CG38" s="44">
        <f>+IBA!$Y38</f>
        <v>25469</v>
      </c>
      <c r="CH38" s="44">
        <f>+IBA!$Z38</f>
        <v>34550</v>
      </c>
      <c r="CI38" s="44">
        <f>+IBA!$AA38</f>
        <v>40756</v>
      </c>
      <c r="CJ38" s="44">
        <f>+IBA!$AB38</f>
        <v>43714</v>
      </c>
      <c r="CK38" s="44">
        <f>+IBA!$AC38</f>
        <v>44983</v>
      </c>
      <c r="CL38" s="44">
        <f>+IBA!$AD38</f>
        <v>45839</v>
      </c>
      <c r="CM38" s="44">
        <f>SUM(CA38:CL38)</f>
        <v>274019</v>
      </c>
      <c r="CN38" s="54"/>
      <c r="CO38" s="54"/>
      <c r="CP38" s="44">
        <f>+SIBC!$S38</f>
        <v>0</v>
      </c>
      <c r="CQ38" s="44">
        <f>+SIBC!$T38</f>
        <v>0</v>
      </c>
      <c r="CR38" s="44">
        <f>+SIBC!$U38</f>
        <v>0</v>
      </c>
      <c r="CS38" s="44">
        <f>+SIBC!$V38</f>
        <v>0</v>
      </c>
      <c r="CT38" s="44">
        <f>+SIBC!$W38</f>
        <v>0</v>
      </c>
      <c r="CU38" s="44">
        <f>+SIBC!$X38</f>
        <v>0</v>
      </c>
      <c r="CV38" s="44">
        <f>+SIBC!$Y38</f>
        <v>0</v>
      </c>
      <c r="CW38" s="44">
        <f>+SIBC!$Z38</f>
        <v>0</v>
      </c>
      <c r="CX38" s="44">
        <f>+SIBC!$AA38</f>
        <v>0</v>
      </c>
      <c r="CY38" s="44">
        <f>+SIBC!$AB38</f>
        <v>0</v>
      </c>
      <c r="CZ38" s="44">
        <f>+SIBC!$AC38</f>
        <v>0</v>
      </c>
      <c r="DA38" s="44">
        <f>+SIBC!$AD38</f>
        <v>0</v>
      </c>
      <c r="DB38" s="44">
        <f>SUM(CP38:DA38)</f>
        <v>0</v>
      </c>
      <c r="DC38" s="54"/>
      <c r="DD38" s="54"/>
      <c r="DE38" s="44">
        <f>+TIBA!$S38</f>
        <v>0</v>
      </c>
      <c r="DF38" s="44">
        <f>+TIBA!$T38</f>
        <v>0</v>
      </c>
      <c r="DG38" s="44">
        <f>+TIBA!$U38</f>
        <v>0</v>
      </c>
      <c r="DH38" s="44">
        <f>+TIBA!$V38</f>
        <v>0</v>
      </c>
      <c r="DI38" s="44">
        <f>+TIBA!$W38</f>
        <v>0</v>
      </c>
      <c r="DJ38" s="44">
        <f>+TIBA!$X38</f>
        <v>0</v>
      </c>
      <c r="DK38" s="44">
        <f>+TIBA!$Y38</f>
        <v>0</v>
      </c>
      <c r="DL38" s="44">
        <f>+TIBA!$Z38</f>
        <v>0</v>
      </c>
      <c r="DM38" s="44">
        <f>+TIBA!$AA38</f>
        <v>0</v>
      </c>
      <c r="DN38" s="44">
        <f>+TIBA!$AB38</f>
        <v>0</v>
      </c>
      <c r="DO38" s="44">
        <f>+TIBA!$AC38</f>
        <v>0</v>
      </c>
      <c r="DP38" s="44">
        <f>+TIBA!$AD38</f>
        <v>0</v>
      </c>
      <c r="DQ38" s="44">
        <f>SUM(DE38:DP38)</f>
        <v>0</v>
      </c>
      <c r="DR38" s="54"/>
      <c r="DS38" s="54"/>
      <c r="DT38" s="44">
        <f>+LQB!$S38</f>
        <v>228</v>
      </c>
      <c r="DU38" s="44">
        <f>+LQB!$T38</f>
        <v>446</v>
      </c>
      <c r="DV38" s="44">
        <f>+LQB!$U38</f>
        <v>752</v>
      </c>
      <c r="DW38" s="44">
        <f>+LQB!$V38</f>
        <v>1196</v>
      </c>
      <c r="DX38" s="44">
        <f>+LQB!$W38</f>
        <v>1996</v>
      </c>
      <c r="DY38" s="44">
        <f>+LQB!$X38</f>
        <v>2554</v>
      </c>
      <c r="DZ38" s="44">
        <f>+LQB!$Y38</f>
        <v>3438</v>
      </c>
      <c r="EA38" s="44">
        <f>+LQB!$Z38</f>
        <v>4230</v>
      </c>
      <c r="EB38" s="44">
        <f>+LQB!$AA38</f>
        <v>4956</v>
      </c>
      <c r="EC38" s="44">
        <f>+LQB!$AB38</f>
        <v>5720</v>
      </c>
      <c r="ED38" s="44">
        <f>+LQB!$AC38</f>
        <v>6382</v>
      </c>
      <c r="EE38" s="44">
        <f>+LQB!$AD38</f>
        <v>6892</v>
      </c>
      <c r="EF38" s="44">
        <f>SUM(DT38:EE38)</f>
        <v>38790</v>
      </c>
      <c r="EG38" s="54"/>
      <c r="EH38" s="54"/>
      <c r="EI38" s="44">
        <f>+RBW!$S38</f>
        <v>748</v>
      </c>
      <c r="EJ38" s="44">
        <f>+RBW!$T38</f>
        <v>1460</v>
      </c>
      <c r="EK38" s="44">
        <f>+RBW!$U38</f>
        <v>2498</v>
      </c>
      <c r="EL38" s="44">
        <f>+RBW!$V38</f>
        <v>4274</v>
      </c>
      <c r="EM38" s="44">
        <f>+RBW!$W38</f>
        <v>7468</v>
      </c>
      <c r="EN38" s="44">
        <f>+RBW!$X38</f>
        <v>11170</v>
      </c>
      <c r="EO38" s="44">
        <f>+RBW!$Y38</f>
        <v>14884</v>
      </c>
      <c r="EP38" s="44">
        <f>+RBW!$Z38</f>
        <v>18464</v>
      </c>
      <c r="EQ38" s="44">
        <f>+RBW!$AA38</f>
        <v>22168</v>
      </c>
      <c r="ER38" s="44">
        <f>+RBW!$AB38</f>
        <v>25138</v>
      </c>
      <c r="ES38" s="44">
        <f>+RBW!$AC38</f>
        <v>26488</v>
      </c>
      <c r="ET38" s="44">
        <f>+RBW!$AD38</f>
        <v>27578</v>
      </c>
      <c r="EU38" s="44">
        <f>SUM(EI38:ET38)</f>
        <v>162338</v>
      </c>
      <c r="EV38" s="54"/>
      <c r="EW38" s="54"/>
      <c r="EX38" s="44">
        <f>+WPB!$S38</f>
        <v>0</v>
      </c>
      <c r="EY38" s="44">
        <f>+WPB!$T38</f>
        <v>0</v>
      </c>
      <c r="EZ38" s="44">
        <f>+WPB!$U38</f>
        <v>0</v>
      </c>
      <c r="FA38" s="44">
        <f>+WPB!$V38</f>
        <v>0</v>
      </c>
      <c r="FB38" s="44">
        <f>+WPB!$W38</f>
        <v>0</v>
      </c>
      <c r="FC38" s="44">
        <f>+WPB!$X38</f>
        <v>0</v>
      </c>
      <c r="FD38" s="44">
        <f>+WPB!$Y38</f>
        <v>0</v>
      </c>
      <c r="FE38" s="44">
        <f>+WPB!$Z38</f>
        <v>0</v>
      </c>
      <c r="FF38" s="44">
        <f>+WPB!$AA38</f>
        <v>0</v>
      </c>
      <c r="FG38" s="44">
        <f>+WPB!$AB38</f>
        <v>0</v>
      </c>
      <c r="FH38" s="44">
        <f>+WPB!$AC38</f>
        <v>0</v>
      </c>
      <c r="FI38" s="44">
        <f>+WPB!$AD38</f>
        <v>0</v>
      </c>
      <c r="FJ38" s="44">
        <f>SUM(EX38:FI38)</f>
        <v>0</v>
      </c>
      <c r="FK38" s="54"/>
      <c r="FL38" s="54"/>
    </row>
    <row r="39" spans="1:168" s="43" customFormat="1" ht="15.1" customHeight="1">
      <c r="A39" s="51">
        <v>2011</v>
      </c>
      <c r="B39" s="57" t="s">
        <v>9</v>
      </c>
      <c r="D39" s="44">
        <f t="shared" ref="D39:P39" si="55">SUM(D36:D38)</f>
        <v>559338</v>
      </c>
      <c r="E39" s="44">
        <f t="shared" si="55"/>
        <v>1079449</v>
      </c>
      <c r="F39" s="44">
        <f t="shared" si="55"/>
        <v>1725484</v>
      </c>
      <c r="G39" s="44">
        <f t="shared" si="55"/>
        <v>2324330</v>
      </c>
      <c r="H39" s="44">
        <f t="shared" si="55"/>
        <v>2942257</v>
      </c>
      <c r="I39" s="44">
        <f t="shared" si="55"/>
        <v>3564975</v>
      </c>
      <c r="J39" s="44">
        <f t="shared" si="55"/>
        <v>4174441</v>
      </c>
      <c r="K39" s="44">
        <f t="shared" si="55"/>
        <v>4835635</v>
      </c>
      <c r="L39" s="44">
        <f t="shared" si="55"/>
        <v>5439680</v>
      </c>
      <c r="M39" s="44">
        <f t="shared" si="55"/>
        <v>6066183</v>
      </c>
      <c r="N39" s="44">
        <f t="shared" si="55"/>
        <v>6668618</v>
      </c>
      <c r="O39" s="44">
        <f t="shared" si="55"/>
        <v>7252916</v>
      </c>
      <c r="P39" s="44">
        <f t="shared" si="55"/>
        <v>46633306</v>
      </c>
      <c r="Q39" s="54"/>
      <c r="R39" s="54"/>
      <c r="S39" s="44">
        <f t="shared" ref="S39:AE39" si="56">SUM(S36:S38)</f>
        <v>336193</v>
      </c>
      <c r="T39" s="44">
        <f t="shared" si="56"/>
        <v>652357</v>
      </c>
      <c r="U39" s="44">
        <f t="shared" si="56"/>
        <v>1054078</v>
      </c>
      <c r="V39" s="44">
        <f t="shared" si="56"/>
        <v>1472230</v>
      </c>
      <c r="W39" s="44">
        <f t="shared" si="56"/>
        <v>1919716</v>
      </c>
      <c r="X39" s="44">
        <f t="shared" si="56"/>
        <v>2379246</v>
      </c>
      <c r="Y39" s="44">
        <f t="shared" si="56"/>
        <v>2886321</v>
      </c>
      <c r="Z39" s="44">
        <f t="shared" si="56"/>
        <v>3417778</v>
      </c>
      <c r="AA39" s="44">
        <f t="shared" si="56"/>
        <v>3862734</v>
      </c>
      <c r="AB39" s="44">
        <f t="shared" si="56"/>
        <v>4301955</v>
      </c>
      <c r="AC39" s="44">
        <f t="shared" si="56"/>
        <v>4713593</v>
      </c>
      <c r="AD39" s="44">
        <f t="shared" si="56"/>
        <v>5120079</v>
      </c>
      <c r="AE39" s="44">
        <f t="shared" si="56"/>
        <v>32116280</v>
      </c>
      <c r="AF39" s="54"/>
      <c r="AG39" s="54"/>
      <c r="AH39" s="44">
        <f t="shared" ref="AH39:AT39" si="57">SUM(AH36:AH38)</f>
        <v>290024</v>
      </c>
      <c r="AI39" s="44">
        <f t="shared" si="57"/>
        <v>551093</v>
      </c>
      <c r="AJ39" s="44">
        <f t="shared" si="57"/>
        <v>867870</v>
      </c>
      <c r="AK39" s="44">
        <f t="shared" si="57"/>
        <v>1182075</v>
      </c>
      <c r="AL39" s="44">
        <f t="shared" si="57"/>
        <v>1498371</v>
      </c>
      <c r="AM39" s="44">
        <f t="shared" si="57"/>
        <v>1814056</v>
      </c>
      <c r="AN39" s="44">
        <f t="shared" si="57"/>
        <v>2141338</v>
      </c>
      <c r="AO39" s="44">
        <f t="shared" si="57"/>
        <v>2490223</v>
      </c>
      <c r="AP39" s="44">
        <f t="shared" si="57"/>
        <v>2808967</v>
      </c>
      <c r="AQ39" s="44">
        <f t="shared" si="57"/>
        <v>3141381</v>
      </c>
      <c r="AR39" s="44">
        <f t="shared" si="57"/>
        <v>3460838</v>
      </c>
      <c r="AS39" s="44">
        <f t="shared" si="57"/>
        <v>3789769</v>
      </c>
      <c r="AT39" s="44">
        <f t="shared" si="57"/>
        <v>24036005</v>
      </c>
      <c r="AU39" s="54"/>
      <c r="AV39" s="54"/>
      <c r="AW39" s="44">
        <f t="shared" ref="AW39:BI39" si="58">SUM(AW36:AW38)</f>
        <v>42331</v>
      </c>
      <c r="AX39" s="44">
        <f t="shared" si="58"/>
        <v>83087</v>
      </c>
      <c r="AY39" s="44">
        <f t="shared" si="58"/>
        <v>132611</v>
      </c>
      <c r="AZ39" s="44">
        <f t="shared" si="58"/>
        <v>189166</v>
      </c>
      <c r="BA39" s="44">
        <f t="shared" si="58"/>
        <v>249997</v>
      </c>
      <c r="BB39" s="44">
        <f t="shared" si="58"/>
        <v>314032</v>
      </c>
      <c r="BC39" s="44">
        <f t="shared" si="58"/>
        <v>392528</v>
      </c>
      <c r="BD39" s="44">
        <f t="shared" si="58"/>
        <v>470509</v>
      </c>
      <c r="BE39" s="44">
        <f t="shared" si="58"/>
        <v>535031</v>
      </c>
      <c r="BF39" s="44">
        <f t="shared" si="58"/>
        <v>596212</v>
      </c>
      <c r="BG39" s="44">
        <f t="shared" si="58"/>
        <v>653395</v>
      </c>
      <c r="BH39" s="44">
        <f t="shared" si="58"/>
        <v>711621</v>
      </c>
      <c r="BI39" s="44">
        <f t="shared" si="58"/>
        <v>4370520</v>
      </c>
      <c r="BJ39" s="54"/>
      <c r="BK39" s="54"/>
      <c r="BL39" s="44">
        <f t="shared" ref="BL39:BX39" si="59">SUM(BL36:BL38)</f>
        <v>399221</v>
      </c>
      <c r="BM39" s="44">
        <f t="shared" si="59"/>
        <v>781594</v>
      </c>
      <c r="BN39" s="44">
        <f t="shared" si="59"/>
        <v>1252677</v>
      </c>
      <c r="BO39" s="44">
        <f t="shared" si="59"/>
        <v>1725254</v>
      </c>
      <c r="BP39" s="44">
        <f t="shared" si="59"/>
        <v>2231569</v>
      </c>
      <c r="BQ39" s="44">
        <f t="shared" si="59"/>
        <v>2767794</v>
      </c>
      <c r="BR39" s="44">
        <f t="shared" si="59"/>
        <v>3421677</v>
      </c>
      <c r="BS39" s="44">
        <f t="shared" si="59"/>
        <v>4084581</v>
      </c>
      <c r="BT39" s="44">
        <f t="shared" si="59"/>
        <v>4614418</v>
      </c>
      <c r="BU39" s="44">
        <f t="shared" si="59"/>
        <v>5117770</v>
      </c>
      <c r="BV39" s="44">
        <f t="shared" si="59"/>
        <v>5590631</v>
      </c>
      <c r="BW39" s="44">
        <f t="shared" si="59"/>
        <v>6056998</v>
      </c>
      <c r="BX39" s="44">
        <f t="shared" si="59"/>
        <v>38044184</v>
      </c>
      <c r="BY39" s="54"/>
      <c r="BZ39" s="54"/>
      <c r="CA39" s="44">
        <f t="shared" ref="CA39:CM39" si="60">SUM(CA36:CA38)</f>
        <v>142565</v>
      </c>
      <c r="CB39" s="44">
        <f t="shared" si="60"/>
        <v>276107</v>
      </c>
      <c r="CC39" s="44">
        <f t="shared" si="60"/>
        <v>429650</v>
      </c>
      <c r="CD39" s="44">
        <f t="shared" si="60"/>
        <v>589639</v>
      </c>
      <c r="CE39" s="44">
        <f t="shared" si="60"/>
        <v>759330</v>
      </c>
      <c r="CF39" s="44">
        <f t="shared" si="60"/>
        <v>934604</v>
      </c>
      <c r="CG39" s="44">
        <f t="shared" si="60"/>
        <v>1128238</v>
      </c>
      <c r="CH39" s="44">
        <f t="shared" si="60"/>
        <v>1326602</v>
      </c>
      <c r="CI39" s="44">
        <f t="shared" si="60"/>
        <v>1504354</v>
      </c>
      <c r="CJ39" s="44">
        <f t="shared" si="60"/>
        <v>1675968</v>
      </c>
      <c r="CK39" s="44">
        <f t="shared" si="60"/>
        <v>1833545</v>
      </c>
      <c r="CL39" s="44">
        <f t="shared" si="60"/>
        <v>1998068</v>
      </c>
      <c r="CM39" s="44">
        <f t="shared" si="60"/>
        <v>12598670</v>
      </c>
      <c r="CN39" s="54"/>
      <c r="CO39" s="54"/>
      <c r="CP39" s="44">
        <f t="shared" ref="CP39:DB39" si="61">SUM(CP36:CP38)</f>
        <v>181832</v>
      </c>
      <c r="CQ39" s="44">
        <f t="shared" si="61"/>
        <v>347501</v>
      </c>
      <c r="CR39" s="44">
        <f t="shared" si="61"/>
        <v>539357</v>
      </c>
      <c r="CS39" s="44">
        <f t="shared" si="61"/>
        <v>737097</v>
      </c>
      <c r="CT39" s="44">
        <f t="shared" si="61"/>
        <v>949213</v>
      </c>
      <c r="CU39" s="44">
        <f t="shared" si="61"/>
        <v>1161318</v>
      </c>
      <c r="CV39" s="44">
        <f t="shared" si="61"/>
        <v>1370231</v>
      </c>
      <c r="CW39" s="44">
        <f t="shared" si="61"/>
        <v>1586880</v>
      </c>
      <c r="CX39" s="44">
        <f t="shared" si="61"/>
        <v>1795885</v>
      </c>
      <c r="CY39" s="44">
        <f t="shared" si="61"/>
        <v>1998040</v>
      </c>
      <c r="CZ39" s="44">
        <f t="shared" si="61"/>
        <v>2189449</v>
      </c>
      <c r="DA39" s="44">
        <f t="shared" si="61"/>
        <v>2376196</v>
      </c>
      <c r="DB39" s="44">
        <f t="shared" si="61"/>
        <v>15232999</v>
      </c>
      <c r="DC39" s="54"/>
      <c r="DD39" s="54"/>
      <c r="DE39" s="44">
        <f t="shared" ref="DE39:DQ39" si="62">SUM(DE36:DE38)</f>
        <v>107580</v>
      </c>
      <c r="DF39" s="44">
        <f t="shared" si="62"/>
        <v>212699</v>
      </c>
      <c r="DG39" s="44">
        <f t="shared" si="62"/>
        <v>354106</v>
      </c>
      <c r="DH39" s="44">
        <f t="shared" si="62"/>
        <v>513287</v>
      </c>
      <c r="DI39" s="44">
        <f t="shared" si="62"/>
        <v>691453</v>
      </c>
      <c r="DJ39" s="44">
        <f t="shared" si="62"/>
        <v>883670</v>
      </c>
      <c r="DK39" s="44">
        <f t="shared" si="62"/>
        <v>1155756</v>
      </c>
      <c r="DL39" s="44">
        <f t="shared" si="62"/>
        <v>1424170</v>
      </c>
      <c r="DM39" s="44">
        <f t="shared" si="62"/>
        <v>1614582</v>
      </c>
      <c r="DN39" s="44">
        <f t="shared" si="62"/>
        <v>1782570</v>
      </c>
      <c r="DO39" s="44">
        <f t="shared" si="62"/>
        <v>1934255</v>
      </c>
      <c r="DP39" s="44">
        <f t="shared" si="62"/>
        <v>2065165</v>
      </c>
      <c r="DQ39" s="44">
        <f t="shared" si="62"/>
        <v>12739293</v>
      </c>
      <c r="DR39" s="54"/>
      <c r="DS39" s="54"/>
      <c r="DT39" s="44">
        <f t="shared" ref="DT39:EF39" si="63">SUM(DT36:DT38)</f>
        <v>227520</v>
      </c>
      <c r="DU39" s="44">
        <f t="shared" si="63"/>
        <v>447623</v>
      </c>
      <c r="DV39" s="44">
        <f t="shared" si="63"/>
        <v>737803</v>
      </c>
      <c r="DW39" s="44">
        <f t="shared" si="63"/>
        <v>1045899</v>
      </c>
      <c r="DX39" s="44">
        <f t="shared" si="63"/>
        <v>1383017</v>
      </c>
      <c r="DY39" s="44">
        <f t="shared" si="63"/>
        <v>1718647</v>
      </c>
      <c r="DZ39" s="44">
        <f t="shared" si="63"/>
        <v>2101669</v>
      </c>
      <c r="EA39" s="44">
        <f t="shared" si="63"/>
        <v>2494395</v>
      </c>
      <c r="EB39" s="44">
        <f t="shared" si="63"/>
        <v>2835191</v>
      </c>
      <c r="EC39" s="44">
        <f t="shared" si="63"/>
        <v>3166079</v>
      </c>
      <c r="ED39" s="44">
        <f t="shared" si="63"/>
        <v>3484076</v>
      </c>
      <c r="EE39" s="44">
        <f t="shared" si="63"/>
        <v>3798104</v>
      </c>
      <c r="EF39" s="44">
        <f t="shared" si="63"/>
        <v>23440023</v>
      </c>
      <c r="EG39" s="54"/>
      <c r="EH39" s="54"/>
      <c r="EI39" s="44">
        <f t="shared" ref="EI39:EU39" si="64">SUM(EI36:EI38)</f>
        <v>193833</v>
      </c>
      <c r="EJ39" s="44">
        <f t="shared" si="64"/>
        <v>381286</v>
      </c>
      <c r="EK39" s="44">
        <f t="shared" si="64"/>
        <v>615946</v>
      </c>
      <c r="EL39" s="44">
        <f t="shared" si="64"/>
        <v>890270</v>
      </c>
      <c r="EM39" s="44">
        <f t="shared" si="64"/>
        <v>1192575</v>
      </c>
      <c r="EN39" s="44">
        <f t="shared" si="64"/>
        <v>1514920</v>
      </c>
      <c r="EO39" s="44">
        <f t="shared" si="64"/>
        <v>1923725</v>
      </c>
      <c r="EP39" s="44">
        <f t="shared" si="64"/>
        <v>2334930</v>
      </c>
      <c r="EQ39" s="44">
        <f t="shared" si="64"/>
        <v>2650741</v>
      </c>
      <c r="ER39" s="44">
        <f t="shared" si="64"/>
        <v>2946003</v>
      </c>
      <c r="ES39" s="44">
        <f t="shared" si="64"/>
        <v>3214740</v>
      </c>
      <c r="ET39" s="44">
        <f t="shared" si="64"/>
        <v>3488987</v>
      </c>
      <c r="EU39" s="44">
        <f t="shared" si="64"/>
        <v>21347956</v>
      </c>
      <c r="EV39" s="54"/>
      <c r="EW39" s="54"/>
      <c r="EX39" s="44">
        <f t="shared" ref="EX39:FJ39" si="65">SUM(EX36:EX38)</f>
        <v>27084</v>
      </c>
      <c r="EY39" s="44">
        <f t="shared" si="65"/>
        <v>52732</v>
      </c>
      <c r="EZ39" s="44">
        <f t="shared" si="65"/>
        <v>84472</v>
      </c>
      <c r="FA39" s="44">
        <f t="shared" si="65"/>
        <v>120870</v>
      </c>
      <c r="FB39" s="44">
        <f t="shared" si="65"/>
        <v>161639</v>
      </c>
      <c r="FC39" s="44">
        <f t="shared" si="65"/>
        <v>203201</v>
      </c>
      <c r="FD39" s="44">
        <f t="shared" si="65"/>
        <v>252868</v>
      </c>
      <c r="FE39" s="44">
        <f t="shared" si="65"/>
        <v>303445</v>
      </c>
      <c r="FF39" s="44">
        <f t="shared" si="65"/>
        <v>349816</v>
      </c>
      <c r="FG39" s="44">
        <f t="shared" si="65"/>
        <v>393346</v>
      </c>
      <c r="FH39" s="44">
        <f t="shared" si="65"/>
        <v>433961</v>
      </c>
      <c r="FI39" s="44">
        <f t="shared" si="65"/>
        <v>476285</v>
      </c>
      <c r="FJ39" s="44">
        <f t="shared" si="65"/>
        <v>2859719</v>
      </c>
      <c r="FK39" s="54"/>
      <c r="FL39" s="54"/>
    </row>
    <row r="40" spans="1:168" s="55" customFormat="1" ht="15.1" customHeight="1">
      <c r="A40" s="39"/>
      <c r="B40" s="40"/>
      <c r="C40" s="41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1"/>
      <c r="R40" s="41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1"/>
      <c r="AG40" s="41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1"/>
      <c r="AV40" s="41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1"/>
      <c r="BK40" s="41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1"/>
      <c r="BZ40" s="41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1"/>
      <c r="CO40" s="41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1"/>
      <c r="DD40" s="41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1"/>
      <c r="DS40" s="41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1"/>
      <c r="EH40" s="41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1"/>
      <c r="EW40" s="41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1"/>
      <c r="FL40" s="41"/>
    </row>
    <row r="41" spans="1:168" s="43" customFormat="1" ht="15.1" customHeight="1">
      <c r="A41" s="51">
        <v>2012</v>
      </c>
      <c r="B41" s="56" t="s">
        <v>6</v>
      </c>
      <c r="D41" s="44">
        <f>+AMB!$S41</f>
        <v>351181</v>
      </c>
      <c r="E41" s="44">
        <f>+AMB!$T41</f>
        <v>696000</v>
      </c>
      <c r="F41" s="44">
        <f>+AMB!$U41</f>
        <v>1099883</v>
      </c>
      <c r="G41" s="44">
        <f>+AMB!$V41</f>
        <v>1488958</v>
      </c>
      <c r="H41" s="44">
        <f>+AMB!$W41</f>
        <v>1908190</v>
      </c>
      <c r="I41" s="44">
        <f>+AMB!$X41</f>
        <v>2323272</v>
      </c>
      <c r="J41" s="44">
        <f>+AMB!$Y41</f>
        <v>2745160</v>
      </c>
      <c r="K41" s="44">
        <f>+AMB!$Z41</f>
        <v>3196731</v>
      </c>
      <c r="L41" s="44">
        <f>+AMB!$AA41</f>
        <v>3596230</v>
      </c>
      <c r="M41" s="44">
        <f>+AMB!$AB41</f>
        <v>4014745</v>
      </c>
      <c r="N41" s="44">
        <f>+AMB!$AC41</f>
        <v>4412649</v>
      </c>
      <c r="O41" s="44">
        <f>+AMB!$AD41</f>
        <v>4800491</v>
      </c>
      <c r="P41" s="44">
        <f>SUM(D41:O41)</f>
        <v>30633490</v>
      </c>
      <c r="Q41" s="53"/>
      <c r="R41" s="53"/>
      <c r="S41" s="44">
        <f>+BWB!$S41</f>
        <v>233413</v>
      </c>
      <c r="T41" s="44">
        <f>+BWB!$T41</f>
        <v>465689</v>
      </c>
      <c r="U41" s="44">
        <f>+BWB!$U41</f>
        <v>756032</v>
      </c>
      <c r="V41" s="44">
        <f>+BWB!$V41</f>
        <v>1049775</v>
      </c>
      <c r="W41" s="44">
        <f>+BWB!$W41</f>
        <v>1356961</v>
      </c>
      <c r="X41" s="44">
        <f>+BWB!$X41</f>
        <v>1691160</v>
      </c>
      <c r="Y41" s="44">
        <f>+BWB!$Y41</f>
        <v>2081460</v>
      </c>
      <c r="Z41" s="44">
        <f>+BWB!$Z41</f>
        <v>2506972</v>
      </c>
      <c r="AA41" s="44">
        <f>+BWB!$AA41</f>
        <v>2835595</v>
      </c>
      <c r="AB41" s="44">
        <f>+BWB!$AB41</f>
        <v>3151592</v>
      </c>
      <c r="AC41" s="44">
        <f>+BWB!$AC41</f>
        <v>3464563</v>
      </c>
      <c r="AD41" s="44">
        <f>+BWB!$AD41</f>
        <v>3774216</v>
      </c>
      <c r="AE41" s="44">
        <f>SUM(S41:AD41)</f>
        <v>23367428</v>
      </c>
      <c r="AF41" s="53"/>
      <c r="AG41" s="53"/>
      <c r="AH41" s="44">
        <f>+DWT!$S41</f>
        <v>300126</v>
      </c>
      <c r="AI41" s="44">
        <f>+DWT!$T41</f>
        <v>596085</v>
      </c>
      <c r="AJ41" s="44">
        <f>+DWT!$U41</f>
        <v>916496</v>
      </c>
      <c r="AK41" s="44">
        <f>+DWT!$V41</f>
        <v>1236980</v>
      </c>
      <c r="AL41" s="44">
        <f>+DWT!$W41</f>
        <v>1564714</v>
      </c>
      <c r="AM41" s="44">
        <f>+DWT!$X41</f>
        <v>1896282</v>
      </c>
      <c r="AN41" s="44">
        <f>+DWT!$Y41</f>
        <v>2227694</v>
      </c>
      <c r="AO41" s="44">
        <f>+DWT!$Z41</f>
        <v>2586452</v>
      </c>
      <c r="AP41" s="44">
        <f>+DWT!$AA41</f>
        <v>2913919</v>
      </c>
      <c r="AQ41" s="44">
        <f>+DWT!$AB41</f>
        <v>3246455</v>
      </c>
      <c r="AR41" s="44">
        <f>+DWT!$AC41</f>
        <v>3568587</v>
      </c>
      <c r="AS41" s="44">
        <f>+DWT!$AD41</f>
        <v>3890340</v>
      </c>
      <c r="AT41" s="44">
        <f>SUM(AH41:AS41)</f>
        <v>24944130</v>
      </c>
      <c r="AU41" s="53"/>
      <c r="AV41" s="53"/>
      <c r="AW41" s="44">
        <f>+OGB!$S41</f>
        <v>36841</v>
      </c>
      <c r="AX41" s="44">
        <f>+OGB!$T41</f>
        <v>78100</v>
      </c>
      <c r="AY41" s="44">
        <f>+OGB!$U41</f>
        <v>129795</v>
      </c>
      <c r="AZ41" s="44">
        <f>+OGB!$V41</f>
        <v>182661</v>
      </c>
      <c r="BA41" s="44">
        <f>+OGB!$W41</f>
        <v>243426</v>
      </c>
      <c r="BB41" s="44">
        <f>+OGB!$X41</f>
        <v>308343</v>
      </c>
      <c r="BC41" s="44">
        <f>+OGB!$Y41</f>
        <v>382599</v>
      </c>
      <c r="BD41" s="44">
        <f>+OGB!$Z41</f>
        <v>464355</v>
      </c>
      <c r="BE41" s="44">
        <f>+OGB!$AA41</f>
        <v>530627</v>
      </c>
      <c r="BF41" s="44">
        <f>+OGB!$AB41</f>
        <v>591722</v>
      </c>
      <c r="BG41" s="44">
        <f>+OGB!$AC41</f>
        <v>654613</v>
      </c>
      <c r="BH41" s="44">
        <f>+OGB!$AD41</f>
        <v>713704</v>
      </c>
      <c r="BI41" s="44">
        <f>SUM(AW41:BH41)</f>
        <v>4316786</v>
      </c>
      <c r="BJ41" s="53"/>
      <c r="BK41" s="53"/>
      <c r="BL41" s="44">
        <f>+PB!$S41</f>
        <v>298145</v>
      </c>
      <c r="BM41" s="44">
        <f>+PB!$T41</f>
        <v>604984</v>
      </c>
      <c r="BN41" s="44">
        <f>+PB!$U41</f>
        <v>985709</v>
      </c>
      <c r="BO41" s="44">
        <f>+PB!$V41</f>
        <v>1347645</v>
      </c>
      <c r="BP41" s="44">
        <f>+PB!$W41</f>
        <v>1738544</v>
      </c>
      <c r="BQ41" s="44">
        <f>+PB!$X41</f>
        <v>2169241</v>
      </c>
      <c r="BR41" s="44">
        <f>+PB!$Y41</f>
        <v>2700815</v>
      </c>
      <c r="BS41" s="44">
        <f>+PB!$Z41</f>
        <v>3259343</v>
      </c>
      <c r="BT41" s="44">
        <f>+PB!$AA41</f>
        <v>3663616</v>
      </c>
      <c r="BU41" s="44">
        <f>+PB!$AB41</f>
        <v>4043881</v>
      </c>
      <c r="BV41" s="44">
        <f>+PB!$AC41</f>
        <v>4395401</v>
      </c>
      <c r="BW41" s="44">
        <f>+PB!$AD41</f>
        <v>4747023</v>
      </c>
      <c r="BX41" s="44">
        <f>SUM(BL41:BW41)</f>
        <v>29954347</v>
      </c>
      <c r="BY41" s="53"/>
      <c r="BZ41" s="53"/>
      <c r="CA41" s="44">
        <f>+IBA!$S41</f>
        <v>135758</v>
      </c>
      <c r="CB41" s="44">
        <f>+IBA!$T41</f>
        <v>271927</v>
      </c>
      <c r="CC41" s="44">
        <f>+IBA!$U41</f>
        <v>426334</v>
      </c>
      <c r="CD41" s="44">
        <f>+IBA!$V41</f>
        <v>581888</v>
      </c>
      <c r="CE41" s="44">
        <f>+IBA!$W41</f>
        <v>744345</v>
      </c>
      <c r="CF41" s="44">
        <f>+IBA!$X41</f>
        <v>908863</v>
      </c>
      <c r="CG41" s="44">
        <f>+IBA!$Y41</f>
        <v>1092144</v>
      </c>
      <c r="CH41" s="44">
        <f>+IBA!$Z41</f>
        <v>1275563</v>
      </c>
      <c r="CI41" s="44">
        <f>+IBA!$AA41</f>
        <v>1445408</v>
      </c>
      <c r="CJ41" s="44">
        <f>+IBA!$AB41</f>
        <v>1611798</v>
      </c>
      <c r="CK41" s="44">
        <f>+IBA!$AC41</f>
        <v>1766867</v>
      </c>
      <c r="CL41" s="44">
        <f>+IBA!$AD41</f>
        <v>1928702</v>
      </c>
      <c r="CM41" s="44">
        <f>SUM(CA41:CL41)</f>
        <v>12189597</v>
      </c>
      <c r="CN41" s="53"/>
      <c r="CO41" s="53"/>
      <c r="CP41" s="44">
        <f>+SIBC!$S41</f>
        <v>163824</v>
      </c>
      <c r="CQ41" s="44">
        <f>+SIBC!$T41</f>
        <v>327282</v>
      </c>
      <c r="CR41" s="44">
        <f>+SIBC!$U41</f>
        <v>498151</v>
      </c>
      <c r="CS41" s="44">
        <f>+SIBC!$V41</f>
        <v>678410</v>
      </c>
      <c r="CT41" s="44">
        <f>+SIBC!$W41</f>
        <v>871170</v>
      </c>
      <c r="CU41" s="44">
        <f>+SIBC!$X41</f>
        <v>1066389</v>
      </c>
      <c r="CV41" s="44">
        <f>+SIBC!$Y41</f>
        <v>1260132</v>
      </c>
      <c r="CW41" s="44">
        <f>+SIBC!$Z41</f>
        <v>1464763</v>
      </c>
      <c r="CX41" s="44">
        <f>+SIBC!$AA41</f>
        <v>1653321</v>
      </c>
      <c r="CY41" s="44">
        <f>+SIBC!$AB41</f>
        <v>1846543</v>
      </c>
      <c r="CZ41" s="44">
        <f>+SIBC!$AC41</f>
        <v>2035214</v>
      </c>
      <c r="DA41" s="44">
        <f>+SIBC!$AD41</f>
        <v>2199454</v>
      </c>
      <c r="DB41" s="44">
        <f>SUM(CP41:DA41)</f>
        <v>14064653</v>
      </c>
      <c r="DC41" s="53"/>
      <c r="DD41" s="53"/>
      <c r="DE41" s="44">
        <f>+TIBA!$S41</f>
        <v>83414</v>
      </c>
      <c r="DF41" s="44">
        <f>+TIBA!$T41</f>
        <v>169270</v>
      </c>
      <c r="DG41" s="44">
        <f>+TIBA!$U41</f>
        <v>290153</v>
      </c>
      <c r="DH41" s="44">
        <f>+TIBA!$V41</f>
        <v>421169</v>
      </c>
      <c r="DI41" s="44">
        <f>+TIBA!$W41</f>
        <v>570612</v>
      </c>
      <c r="DJ41" s="44">
        <f>+TIBA!$X41</f>
        <v>740883</v>
      </c>
      <c r="DK41" s="44">
        <f>+TIBA!$Y41</f>
        <v>976010</v>
      </c>
      <c r="DL41" s="44">
        <f>+TIBA!$Z41</f>
        <v>1229875</v>
      </c>
      <c r="DM41" s="44">
        <f>+TIBA!$AA41</f>
        <v>1387396</v>
      </c>
      <c r="DN41" s="44">
        <f>+TIBA!$AB41</f>
        <v>1523041</v>
      </c>
      <c r="DO41" s="44">
        <f>+TIBA!$AC41</f>
        <v>1648876</v>
      </c>
      <c r="DP41" s="44">
        <f>+TIBA!$AD41</f>
        <v>1754828</v>
      </c>
      <c r="DQ41" s="44">
        <f>SUM(DE41:DP41)</f>
        <v>10795527</v>
      </c>
      <c r="DR41" s="53"/>
      <c r="DS41" s="53"/>
      <c r="DT41" s="44">
        <f>+LQB!$S41</f>
        <v>202929</v>
      </c>
      <c r="DU41" s="44">
        <f>+LQB!$T41</f>
        <v>402264</v>
      </c>
      <c r="DV41" s="44">
        <f>+LQB!$U41</f>
        <v>656183</v>
      </c>
      <c r="DW41" s="44">
        <f>+LQB!$V41</f>
        <v>914624</v>
      </c>
      <c r="DX41" s="44">
        <f>+LQB!$W41</f>
        <v>1191866</v>
      </c>
      <c r="DY41" s="44">
        <f>+LQB!$X41</f>
        <v>1468948</v>
      </c>
      <c r="DZ41" s="44">
        <f>+LQB!$Y41</f>
        <v>1797505</v>
      </c>
      <c r="EA41" s="44">
        <f>+LQB!$Z41</f>
        <v>2148035</v>
      </c>
      <c r="EB41" s="44">
        <f>+LQB!$AA41</f>
        <v>2430009</v>
      </c>
      <c r="EC41" s="44">
        <f>+LQB!$AB41</f>
        <v>2682895</v>
      </c>
      <c r="ED41" s="44">
        <f>+LQB!$AC41</f>
        <v>2931281</v>
      </c>
      <c r="EE41" s="44">
        <f>+LQB!$AD41</f>
        <v>3178793</v>
      </c>
      <c r="EF41" s="44">
        <f>SUM(DT41:EE41)</f>
        <v>20005332</v>
      </c>
      <c r="EG41" s="53"/>
      <c r="EH41" s="53"/>
      <c r="EI41" s="44">
        <f>+RBW!$S41</f>
        <v>215914</v>
      </c>
      <c r="EJ41" s="44">
        <f>+RBW!$T41</f>
        <v>437626</v>
      </c>
      <c r="EK41" s="44">
        <f>+RBW!$U41</f>
        <v>712561</v>
      </c>
      <c r="EL41" s="44">
        <f>+RBW!$V41</f>
        <v>1000439</v>
      </c>
      <c r="EM41" s="44">
        <f>+RBW!$W41</f>
        <v>1305306</v>
      </c>
      <c r="EN41" s="44">
        <f>+RBW!$X41</f>
        <v>1629404</v>
      </c>
      <c r="EO41" s="44">
        <f>+RBW!$Y41</f>
        <v>2026406</v>
      </c>
      <c r="EP41" s="44">
        <f>+RBW!$Z41</f>
        <v>2466616</v>
      </c>
      <c r="EQ41" s="44">
        <f>+RBW!$AA41</f>
        <v>2793786</v>
      </c>
      <c r="ER41" s="44">
        <f>+RBW!$AB41</f>
        <v>3089910</v>
      </c>
      <c r="ES41" s="44">
        <f>+RBW!$AC41</f>
        <v>3365367</v>
      </c>
      <c r="ET41" s="44">
        <f>+RBW!$AD41</f>
        <v>3634749</v>
      </c>
      <c r="EU41" s="44">
        <f>SUM(EI41:ET41)</f>
        <v>22678084</v>
      </c>
      <c r="EV41" s="53"/>
      <c r="EW41" s="53"/>
      <c r="EX41" s="44">
        <f>+WPB!$S41</f>
        <v>34382</v>
      </c>
      <c r="EY41" s="44">
        <f>+WPB!$T41</f>
        <v>69695</v>
      </c>
      <c r="EZ41" s="44">
        <f>+WPB!$U41</f>
        <v>111318</v>
      </c>
      <c r="FA41" s="44">
        <f>+WPB!$V41</f>
        <v>155753</v>
      </c>
      <c r="FB41" s="44">
        <f>+WPB!$W41</f>
        <v>203946</v>
      </c>
      <c r="FC41" s="44">
        <f>+WPB!$X41</f>
        <v>254363</v>
      </c>
      <c r="FD41" s="44">
        <f>+WPB!$Y41</f>
        <v>313616</v>
      </c>
      <c r="FE41" s="44">
        <f>+WPB!$Z41</f>
        <v>375301</v>
      </c>
      <c r="FF41" s="44">
        <f>+WPB!$AA41</f>
        <v>427627</v>
      </c>
      <c r="FG41" s="44">
        <f>+WPB!$AB41</f>
        <v>480269</v>
      </c>
      <c r="FH41" s="44">
        <f>+WPB!$AC41</f>
        <v>530915</v>
      </c>
      <c r="FI41" s="44">
        <f>+WPB!$AD41</f>
        <v>583505</v>
      </c>
      <c r="FJ41" s="44">
        <f>SUM(EX41:FI41)</f>
        <v>3540690</v>
      </c>
      <c r="FK41" s="53"/>
      <c r="FL41" s="53"/>
    </row>
    <row r="42" spans="1:168" s="43" customFormat="1" ht="15.1" customHeight="1">
      <c r="A42" s="51">
        <v>2012</v>
      </c>
      <c r="B42" s="56" t="s">
        <v>7</v>
      </c>
      <c r="D42" s="44">
        <f>+AMB!$S42</f>
        <v>222494</v>
      </c>
      <c r="E42" s="44">
        <f>+AMB!$T42</f>
        <v>447482</v>
      </c>
      <c r="F42" s="44">
        <f>+AMB!$U42</f>
        <v>692161</v>
      </c>
      <c r="G42" s="44">
        <f>+AMB!$V42</f>
        <v>923290</v>
      </c>
      <c r="H42" s="44">
        <f>+AMB!$W42</f>
        <v>1140750</v>
      </c>
      <c r="I42" s="44">
        <f>+AMB!$X42</f>
        <v>1351825</v>
      </c>
      <c r="J42" s="44">
        <f>+AMB!$Y42</f>
        <v>1524700</v>
      </c>
      <c r="K42" s="44">
        <f>+AMB!$Z42</f>
        <v>1739458</v>
      </c>
      <c r="L42" s="44">
        <f>+AMB!$AA42</f>
        <v>1933617</v>
      </c>
      <c r="M42" s="44">
        <f>+AMB!$AB42</f>
        <v>2145733</v>
      </c>
      <c r="N42" s="44">
        <f>+AMB!$AC42</f>
        <v>2347095</v>
      </c>
      <c r="O42" s="44">
        <f>+AMB!$AD42</f>
        <v>2506660</v>
      </c>
      <c r="P42" s="44">
        <f>SUM(D42:O42)</f>
        <v>16975265</v>
      </c>
      <c r="Q42" s="54"/>
      <c r="R42" s="54"/>
      <c r="S42" s="44">
        <f>+BWB!$S42</f>
        <v>113358</v>
      </c>
      <c r="T42" s="44">
        <f>+BWB!$T42</f>
        <v>228027</v>
      </c>
      <c r="U42" s="44">
        <f>+BWB!$U42</f>
        <v>354674</v>
      </c>
      <c r="V42" s="44">
        <f>+BWB!$V42</f>
        <v>478617</v>
      </c>
      <c r="W42" s="44">
        <f>+BWB!$W42</f>
        <v>611057</v>
      </c>
      <c r="X42" s="44">
        <f>+BWB!$X42</f>
        <v>739923</v>
      </c>
      <c r="Y42" s="44">
        <f>+BWB!$Y42</f>
        <v>858514</v>
      </c>
      <c r="Z42" s="44">
        <f>+BWB!$Z42</f>
        <v>990927</v>
      </c>
      <c r="AA42" s="44">
        <f>+BWB!$AA42</f>
        <v>1111595</v>
      </c>
      <c r="AB42" s="44">
        <f>+BWB!$AB42</f>
        <v>1244014</v>
      </c>
      <c r="AC42" s="44">
        <f>+BWB!$AC42</f>
        <v>1371681</v>
      </c>
      <c r="AD42" s="44">
        <f>+BWB!$AD42</f>
        <v>1477021</v>
      </c>
      <c r="AE42" s="44">
        <f>SUM(S42:AD42)</f>
        <v>9579408</v>
      </c>
      <c r="AF42" s="54"/>
      <c r="AG42" s="54"/>
      <c r="AH42" s="44">
        <f>+DWT!$S42</f>
        <v>2811</v>
      </c>
      <c r="AI42" s="44">
        <f>+DWT!$T42</f>
        <v>5561</v>
      </c>
      <c r="AJ42" s="44">
        <f>+DWT!$U42</f>
        <v>9336</v>
      </c>
      <c r="AK42" s="44">
        <f>+DWT!$V42</f>
        <v>12577</v>
      </c>
      <c r="AL42" s="44">
        <f>+DWT!$W42</f>
        <v>15962</v>
      </c>
      <c r="AM42" s="44">
        <f>+DWT!$X42</f>
        <v>19306</v>
      </c>
      <c r="AN42" s="44">
        <f>+DWT!$Y42</f>
        <v>21931</v>
      </c>
      <c r="AO42" s="44">
        <f>+DWT!$Z42</f>
        <v>25251</v>
      </c>
      <c r="AP42" s="44">
        <f>+DWT!$AA42</f>
        <v>27954</v>
      </c>
      <c r="AQ42" s="44">
        <f>+DWT!$AB42</f>
        <v>30946</v>
      </c>
      <c r="AR42" s="44">
        <f>+DWT!$AC42</f>
        <v>33633</v>
      </c>
      <c r="AS42" s="44">
        <f>+DWT!$AD42</f>
        <v>35821</v>
      </c>
      <c r="AT42" s="44">
        <f>SUM(AH42:AS42)</f>
        <v>241089</v>
      </c>
      <c r="AU42" s="54"/>
      <c r="AV42" s="54"/>
      <c r="AW42" s="44">
        <f>+OGB!$S42</f>
        <v>5566</v>
      </c>
      <c r="AX42" s="44">
        <f>+OGB!$T42</f>
        <v>10841</v>
      </c>
      <c r="AY42" s="44">
        <f>+OGB!$U42</f>
        <v>16402</v>
      </c>
      <c r="AZ42" s="44">
        <f>+OGB!$V42</f>
        <v>22397</v>
      </c>
      <c r="BA42" s="44">
        <f>+OGB!$W42</f>
        <v>28224</v>
      </c>
      <c r="BB42" s="44">
        <f>+OGB!$X42</f>
        <v>34114</v>
      </c>
      <c r="BC42" s="44">
        <f>+OGB!$Y42</f>
        <v>40302</v>
      </c>
      <c r="BD42" s="44">
        <f>+OGB!$Z42</f>
        <v>46950</v>
      </c>
      <c r="BE42" s="44">
        <f>+OGB!$AA42</f>
        <v>52957</v>
      </c>
      <c r="BF42" s="44">
        <f>+OGB!$AB42</f>
        <v>59157</v>
      </c>
      <c r="BG42" s="44">
        <f>+OGB!$AC42</f>
        <v>65110</v>
      </c>
      <c r="BH42" s="44">
        <f>+OGB!$AD42</f>
        <v>70562</v>
      </c>
      <c r="BI42" s="44">
        <f>SUM(AW42:BH42)</f>
        <v>452582</v>
      </c>
      <c r="BJ42" s="54"/>
      <c r="BK42" s="54"/>
      <c r="BL42" s="44">
        <f>+PB!$S42</f>
        <v>103727</v>
      </c>
      <c r="BM42" s="44">
        <f>+PB!$T42</f>
        <v>205479</v>
      </c>
      <c r="BN42" s="44">
        <f>+PB!$U42</f>
        <v>315027</v>
      </c>
      <c r="BO42" s="44">
        <f>+PB!$V42</f>
        <v>421894</v>
      </c>
      <c r="BP42" s="44">
        <f>+PB!$W42</f>
        <v>535730</v>
      </c>
      <c r="BQ42" s="44">
        <f>+PB!$X42</f>
        <v>644725</v>
      </c>
      <c r="BR42" s="44">
        <f>+PB!$Y42</f>
        <v>748151</v>
      </c>
      <c r="BS42" s="44">
        <f>+PB!$Z42</f>
        <v>858943</v>
      </c>
      <c r="BT42" s="44">
        <f>+PB!$AA42</f>
        <v>960951</v>
      </c>
      <c r="BU42" s="44">
        <f>+PB!$AB42</f>
        <v>1070942</v>
      </c>
      <c r="BV42" s="44">
        <f>+PB!$AC42</f>
        <v>1176724</v>
      </c>
      <c r="BW42" s="44">
        <f>+PB!$AD42</f>
        <v>1265351</v>
      </c>
      <c r="BX42" s="44">
        <f>SUM(BL42:BW42)</f>
        <v>8307644</v>
      </c>
      <c r="BY42" s="54"/>
      <c r="BZ42" s="54"/>
      <c r="CA42" s="44">
        <f>+IBA!$S42</f>
        <v>7606</v>
      </c>
      <c r="CB42" s="44">
        <f>+IBA!$T42</f>
        <v>15438</v>
      </c>
      <c r="CC42" s="44">
        <f>+IBA!$U42</f>
        <v>23956</v>
      </c>
      <c r="CD42" s="44">
        <f>+IBA!$V42</f>
        <v>32320</v>
      </c>
      <c r="CE42" s="44">
        <f>+IBA!$W42</f>
        <v>41242</v>
      </c>
      <c r="CF42" s="44">
        <f>+IBA!$X42</f>
        <v>49681</v>
      </c>
      <c r="CG42" s="44">
        <f>+IBA!$Y42</f>
        <v>57655</v>
      </c>
      <c r="CH42" s="44">
        <f>+IBA!$Z42</f>
        <v>65593</v>
      </c>
      <c r="CI42" s="44">
        <f>+IBA!$AA42</f>
        <v>73378</v>
      </c>
      <c r="CJ42" s="44">
        <f>+IBA!$AB42</f>
        <v>82185</v>
      </c>
      <c r="CK42" s="44">
        <f>+IBA!$AC42</f>
        <v>89810</v>
      </c>
      <c r="CL42" s="44">
        <f>+IBA!$AD42</f>
        <v>96545</v>
      </c>
      <c r="CM42" s="44">
        <f>SUM(CA42:CL42)</f>
        <v>635409</v>
      </c>
      <c r="CN42" s="54"/>
      <c r="CO42" s="54"/>
      <c r="CP42" s="44">
        <f>+SIBC!$S42</f>
        <v>5467</v>
      </c>
      <c r="CQ42" s="44">
        <f>+SIBC!$T42</f>
        <v>10722</v>
      </c>
      <c r="CR42" s="44">
        <f>+SIBC!$U42</f>
        <v>16344</v>
      </c>
      <c r="CS42" s="44">
        <f>+SIBC!$V42</f>
        <v>22225</v>
      </c>
      <c r="CT42" s="44">
        <f>+SIBC!$W42</f>
        <v>29506</v>
      </c>
      <c r="CU42" s="44">
        <f>+SIBC!$X42</f>
        <v>37314</v>
      </c>
      <c r="CV42" s="44">
        <f>+SIBC!$Y42</f>
        <v>45344</v>
      </c>
      <c r="CW42" s="44">
        <f>+SIBC!$Z42</f>
        <v>53514</v>
      </c>
      <c r="CX42" s="44">
        <f>+SIBC!$AA42</f>
        <v>60856</v>
      </c>
      <c r="CY42" s="44">
        <f>+SIBC!$AB42</f>
        <v>68209</v>
      </c>
      <c r="CZ42" s="44">
        <f>+SIBC!$AC42</f>
        <v>74293</v>
      </c>
      <c r="DA42" s="44">
        <f>+SIBC!$AD42</f>
        <v>79207</v>
      </c>
      <c r="DB42" s="44">
        <f>SUM(CP42:DA42)</f>
        <v>503001</v>
      </c>
      <c r="DC42" s="54"/>
      <c r="DD42" s="54"/>
      <c r="DE42" s="44">
        <f>+TIBA!$S42</f>
        <v>27804</v>
      </c>
      <c r="DF42" s="44">
        <f>+TIBA!$T42</f>
        <v>56886</v>
      </c>
      <c r="DG42" s="44">
        <f>+TIBA!$U42</f>
        <v>88690</v>
      </c>
      <c r="DH42" s="44">
        <f>+TIBA!$V42</f>
        <v>119537</v>
      </c>
      <c r="DI42" s="44">
        <f>+TIBA!$W42</f>
        <v>152086</v>
      </c>
      <c r="DJ42" s="44">
        <f>+TIBA!$X42</f>
        <v>181949</v>
      </c>
      <c r="DK42" s="44">
        <f>+TIBA!$Y42</f>
        <v>211135</v>
      </c>
      <c r="DL42" s="44">
        <f>+TIBA!$Z42</f>
        <v>241057</v>
      </c>
      <c r="DM42" s="44">
        <f>+TIBA!$AA42</f>
        <v>270198</v>
      </c>
      <c r="DN42" s="44">
        <f>+TIBA!$AB42</f>
        <v>301015</v>
      </c>
      <c r="DO42" s="44">
        <f>+TIBA!$AC42</f>
        <v>330696</v>
      </c>
      <c r="DP42" s="44">
        <f>+TIBA!$AD42</f>
        <v>355298</v>
      </c>
      <c r="DQ42" s="44">
        <f>SUM(DE42:DP42)</f>
        <v>2336351</v>
      </c>
      <c r="DR42" s="54"/>
      <c r="DS42" s="54"/>
      <c r="DT42" s="44">
        <f>+LQB!$S42</f>
        <v>54946</v>
      </c>
      <c r="DU42" s="44">
        <f>+LQB!$T42</f>
        <v>110414</v>
      </c>
      <c r="DV42" s="44">
        <f>+LQB!$U42</f>
        <v>171112</v>
      </c>
      <c r="DW42" s="44">
        <f>+LQB!$V42</f>
        <v>227862</v>
      </c>
      <c r="DX42" s="44">
        <f>+LQB!$W42</f>
        <v>290048</v>
      </c>
      <c r="DY42" s="44">
        <f>+LQB!$X42</f>
        <v>350882</v>
      </c>
      <c r="DZ42" s="44">
        <f>+LQB!$Y42</f>
        <v>407554</v>
      </c>
      <c r="EA42" s="44">
        <f>+LQB!$Z42</f>
        <v>467638</v>
      </c>
      <c r="EB42" s="44">
        <f>+LQB!$AA42</f>
        <v>522722</v>
      </c>
      <c r="EC42" s="44">
        <f>+LQB!$AB42</f>
        <v>581764</v>
      </c>
      <c r="ED42" s="44">
        <f>+LQB!$AC42</f>
        <v>640256</v>
      </c>
      <c r="EE42" s="44">
        <f>+LQB!$AD42</f>
        <v>689178</v>
      </c>
      <c r="EF42" s="44">
        <f>SUM(DT42:EE42)</f>
        <v>4514376</v>
      </c>
      <c r="EG42" s="54"/>
      <c r="EH42" s="54"/>
      <c r="EI42" s="44">
        <f>+RBW!$S42</f>
        <v>10</v>
      </c>
      <c r="EJ42" s="44">
        <f>+RBW!$T42</f>
        <v>21</v>
      </c>
      <c r="EK42" s="44">
        <f>+RBW!$U42</f>
        <v>30</v>
      </c>
      <c r="EL42" s="44">
        <f>+RBW!$V42</f>
        <v>37</v>
      </c>
      <c r="EM42" s="44">
        <f>+RBW!$W42</f>
        <v>45</v>
      </c>
      <c r="EN42" s="44">
        <f>+RBW!$X42</f>
        <v>49</v>
      </c>
      <c r="EO42" s="44">
        <f>+RBW!$Y42</f>
        <v>70</v>
      </c>
      <c r="EP42" s="44">
        <f>+RBW!$Z42</f>
        <v>92</v>
      </c>
      <c r="EQ42" s="44">
        <f>+RBW!$AA42</f>
        <v>98</v>
      </c>
      <c r="ER42" s="44">
        <f>+RBW!$AB42</f>
        <v>110</v>
      </c>
      <c r="ES42" s="44">
        <f>+RBW!$AC42</f>
        <v>121</v>
      </c>
      <c r="ET42" s="44">
        <f>+RBW!$AD42</f>
        <v>133</v>
      </c>
      <c r="EU42" s="44">
        <f>SUM(EI42:ET42)</f>
        <v>816</v>
      </c>
      <c r="EV42" s="54"/>
      <c r="EW42" s="54"/>
      <c r="EX42" s="44">
        <f>+WPB!$S42</f>
        <v>0</v>
      </c>
      <c r="EY42" s="44">
        <f>+WPB!$T42</f>
        <v>0</v>
      </c>
      <c r="EZ42" s="44">
        <f>+WPB!$U42</f>
        <v>0</v>
      </c>
      <c r="FA42" s="44">
        <f>+WPB!$V42</f>
        <v>0</v>
      </c>
      <c r="FB42" s="44">
        <f>+WPB!$W42</f>
        <v>0</v>
      </c>
      <c r="FC42" s="44">
        <f>+WPB!$X42</f>
        <v>0</v>
      </c>
      <c r="FD42" s="44">
        <f>+WPB!$Y42</f>
        <v>0</v>
      </c>
      <c r="FE42" s="44">
        <f>+WPB!$Z42</f>
        <v>0</v>
      </c>
      <c r="FF42" s="44">
        <f>+WPB!$AA42</f>
        <v>0</v>
      </c>
      <c r="FG42" s="44">
        <f>+WPB!$AB42</f>
        <v>0</v>
      </c>
      <c r="FH42" s="44">
        <f>+WPB!$AC42</f>
        <v>0</v>
      </c>
      <c r="FI42" s="44">
        <f>+WPB!$AD42</f>
        <v>0</v>
      </c>
      <c r="FJ42" s="44">
        <f>SUM(EX42:FI42)</f>
        <v>0</v>
      </c>
      <c r="FK42" s="54"/>
      <c r="FL42" s="54"/>
    </row>
    <row r="43" spans="1:168" s="43" customFormat="1" ht="15.1" customHeight="1">
      <c r="A43" s="51">
        <v>2012</v>
      </c>
      <c r="B43" s="56" t="s">
        <v>8</v>
      </c>
      <c r="D43" s="44">
        <f>+AMB!$S43</f>
        <v>1002</v>
      </c>
      <c r="E43" s="44">
        <f>+AMB!$T43</f>
        <v>2033</v>
      </c>
      <c r="F43" s="44">
        <f>+AMB!$U43</f>
        <v>3151</v>
      </c>
      <c r="G43" s="44">
        <f>+AMB!$V43</f>
        <v>3151</v>
      </c>
      <c r="H43" s="44">
        <f>+AMB!$W43</f>
        <v>3151</v>
      </c>
      <c r="I43" s="44">
        <f>+AMB!$X43</f>
        <v>3151</v>
      </c>
      <c r="J43" s="44">
        <f>+AMB!$Y43</f>
        <v>3151</v>
      </c>
      <c r="K43" s="44">
        <f>+AMB!$Z43</f>
        <v>3151</v>
      </c>
      <c r="L43" s="44">
        <f>+AMB!$AA43</f>
        <v>3151</v>
      </c>
      <c r="M43" s="44">
        <f>+AMB!$AB43</f>
        <v>3151</v>
      </c>
      <c r="N43" s="44">
        <f>+AMB!$AC43</f>
        <v>3151</v>
      </c>
      <c r="O43" s="44">
        <f>+AMB!$AD43</f>
        <v>3151</v>
      </c>
      <c r="P43" s="44">
        <f>SUM(D43:O43)</f>
        <v>34545</v>
      </c>
      <c r="Q43" s="54"/>
      <c r="R43" s="54"/>
      <c r="S43" s="44">
        <f>+BWB!$S43</f>
        <v>297</v>
      </c>
      <c r="T43" s="44">
        <f>+BWB!$T43</f>
        <v>651</v>
      </c>
      <c r="U43" s="44">
        <f>+BWB!$U43</f>
        <v>1107</v>
      </c>
      <c r="V43" s="44">
        <f>+BWB!$V43</f>
        <v>1648</v>
      </c>
      <c r="W43" s="44">
        <f>+BWB!$W43</f>
        <v>2501</v>
      </c>
      <c r="X43" s="44">
        <f>+BWB!$X43</f>
        <v>3361</v>
      </c>
      <c r="Y43" s="44">
        <f>+BWB!$Y43</f>
        <v>4199</v>
      </c>
      <c r="Z43" s="44">
        <f>+BWB!$Z43</f>
        <v>4881</v>
      </c>
      <c r="AA43" s="44">
        <f>+BWB!$AA43</f>
        <v>5467</v>
      </c>
      <c r="AB43" s="44">
        <f>+BWB!$AB43</f>
        <v>6078</v>
      </c>
      <c r="AC43" s="44">
        <f>+BWB!$AC43</f>
        <v>6772</v>
      </c>
      <c r="AD43" s="44">
        <f>+BWB!$AD43</f>
        <v>7127</v>
      </c>
      <c r="AE43" s="44">
        <f>SUM(S43:AD43)</f>
        <v>44089</v>
      </c>
      <c r="AF43" s="54"/>
      <c r="AG43" s="54"/>
      <c r="AH43" s="44">
        <f>+DWT!$S43</f>
        <v>4406</v>
      </c>
      <c r="AI43" s="44">
        <f>+DWT!$T43</f>
        <v>8344</v>
      </c>
      <c r="AJ43" s="44">
        <f>+DWT!$U43</f>
        <v>12287</v>
      </c>
      <c r="AK43" s="44">
        <f>+DWT!$V43</f>
        <v>16382</v>
      </c>
      <c r="AL43" s="44">
        <f>+DWT!$W43</f>
        <v>20478</v>
      </c>
      <c r="AM43" s="44">
        <f>+DWT!$X43</f>
        <v>24635</v>
      </c>
      <c r="AN43" s="44">
        <f>+DWT!$Y43</f>
        <v>28877</v>
      </c>
      <c r="AO43" s="44">
        <f>+DWT!$Z43</f>
        <v>33414</v>
      </c>
      <c r="AP43" s="44">
        <f>+DWT!$AA43</f>
        <v>37250</v>
      </c>
      <c r="AQ43" s="44">
        <f>+DWT!$AB43</f>
        <v>41295</v>
      </c>
      <c r="AR43" s="44">
        <f>+DWT!$AC43</f>
        <v>45004</v>
      </c>
      <c r="AS43" s="44">
        <f>+DWT!$AD43</f>
        <v>48678</v>
      </c>
      <c r="AT43" s="44">
        <f>SUM(AH43:AS43)</f>
        <v>321050</v>
      </c>
      <c r="AU43" s="54"/>
      <c r="AV43" s="54"/>
      <c r="AW43" s="44">
        <f>+OGB!$S43</f>
        <v>27</v>
      </c>
      <c r="AX43" s="44">
        <f>+OGB!$T43</f>
        <v>60</v>
      </c>
      <c r="AY43" s="44">
        <f>+OGB!$U43</f>
        <v>77</v>
      </c>
      <c r="AZ43" s="44">
        <f>+OGB!$V43</f>
        <v>77</v>
      </c>
      <c r="BA43" s="44">
        <f>+OGB!$W43</f>
        <v>113</v>
      </c>
      <c r="BB43" s="44">
        <f>+OGB!$X43</f>
        <v>177</v>
      </c>
      <c r="BC43" s="44">
        <f>+OGB!$Y43</f>
        <v>198</v>
      </c>
      <c r="BD43" s="44">
        <f>+OGB!$Z43</f>
        <v>198</v>
      </c>
      <c r="BE43" s="44">
        <f>+OGB!$AA43</f>
        <v>198</v>
      </c>
      <c r="BF43" s="44">
        <f>+OGB!$AB43</f>
        <v>198</v>
      </c>
      <c r="BG43" s="44">
        <f>+OGB!$AC43</f>
        <v>198</v>
      </c>
      <c r="BH43" s="44">
        <f>+OGB!$AD43</f>
        <v>198</v>
      </c>
      <c r="BI43" s="44">
        <f>SUM(AW43:BH43)</f>
        <v>1719</v>
      </c>
      <c r="BJ43" s="54"/>
      <c r="BK43" s="54"/>
      <c r="BL43" s="44">
        <f>+PB!$S43</f>
        <v>2398</v>
      </c>
      <c r="BM43" s="44">
        <f>+PB!$T43</f>
        <v>4872</v>
      </c>
      <c r="BN43" s="44">
        <f>+PB!$U43</f>
        <v>7284</v>
      </c>
      <c r="BO43" s="44">
        <f>+PB!$V43</f>
        <v>9658</v>
      </c>
      <c r="BP43" s="44">
        <f>+PB!$W43</f>
        <v>12212</v>
      </c>
      <c r="BQ43" s="44">
        <f>+PB!$X43</f>
        <v>14522</v>
      </c>
      <c r="BR43" s="44">
        <f>+PB!$Y43</f>
        <v>17086</v>
      </c>
      <c r="BS43" s="44">
        <f>+PB!$Z43</f>
        <v>20030</v>
      </c>
      <c r="BT43" s="44">
        <f>+PB!$AA43</f>
        <v>22786</v>
      </c>
      <c r="BU43" s="44">
        <f>+PB!$AB43</f>
        <v>25500</v>
      </c>
      <c r="BV43" s="44">
        <f>+PB!$AC43</f>
        <v>27790</v>
      </c>
      <c r="BW43" s="44">
        <f>+PB!$AD43</f>
        <v>30244</v>
      </c>
      <c r="BX43" s="44">
        <f>SUM(BL43:BW43)</f>
        <v>194382</v>
      </c>
      <c r="BY43" s="54"/>
      <c r="BZ43" s="54"/>
      <c r="CA43" s="44">
        <f>+IBA!$S43</f>
        <v>1119</v>
      </c>
      <c r="CB43" s="44">
        <f>+IBA!$T43</f>
        <v>2584</v>
      </c>
      <c r="CC43" s="44">
        <f>+IBA!$U43</f>
        <v>3876</v>
      </c>
      <c r="CD43" s="44">
        <f>+IBA!$V43</f>
        <v>5483</v>
      </c>
      <c r="CE43" s="44">
        <f>+IBA!$W43</f>
        <v>9861</v>
      </c>
      <c r="CF43" s="44">
        <f>+IBA!$X43</f>
        <v>16944</v>
      </c>
      <c r="CG43" s="44">
        <f>+IBA!$Y43</f>
        <v>25305</v>
      </c>
      <c r="CH43" s="44">
        <f>+IBA!$Z43</f>
        <v>34652</v>
      </c>
      <c r="CI43" s="44">
        <f>+IBA!$AA43</f>
        <v>40216</v>
      </c>
      <c r="CJ43" s="44">
        <f>+IBA!$AB43</f>
        <v>42958</v>
      </c>
      <c r="CK43" s="44">
        <f>+IBA!$AC43</f>
        <v>44230</v>
      </c>
      <c r="CL43" s="44">
        <f>+IBA!$AD43</f>
        <v>45202</v>
      </c>
      <c r="CM43" s="44">
        <f>SUM(CA43:CL43)</f>
        <v>272430</v>
      </c>
      <c r="CN43" s="54"/>
      <c r="CO43" s="54"/>
      <c r="CP43" s="44">
        <f>+SIBC!$S43</f>
        <v>0</v>
      </c>
      <c r="CQ43" s="44">
        <f>+SIBC!$T43</f>
        <v>0</v>
      </c>
      <c r="CR43" s="44">
        <f>+SIBC!$U43</f>
        <v>0</v>
      </c>
      <c r="CS43" s="44">
        <f>+SIBC!$V43</f>
        <v>0</v>
      </c>
      <c r="CT43" s="44">
        <f>+SIBC!$W43</f>
        <v>0</v>
      </c>
      <c r="CU43" s="44">
        <f>+SIBC!$X43</f>
        <v>0</v>
      </c>
      <c r="CV43" s="44">
        <f>+SIBC!$Y43</f>
        <v>0</v>
      </c>
      <c r="CW43" s="44">
        <f>+SIBC!$Z43</f>
        <v>0</v>
      </c>
      <c r="CX43" s="44">
        <f>+SIBC!$AA43</f>
        <v>0</v>
      </c>
      <c r="CY43" s="44">
        <f>+SIBC!$AB43</f>
        <v>0</v>
      </c>
      <c r="CZ43" s="44">
        <f>+SIBC!$AC43</f>
        <v>0</v>
      </c>
      <c r="DA43" s="44">
        <f>+SIBC!$AD43</f>
        <v>0</v>
      </c>
      <c r="DB43" s="44">
        <f>SUM(CP43:DA43)</f>
        <v>0</v>
      </c>
      <c r="DC43" s="54"/>
      <c r="DD43" s="54"/>
      <c r="DE43" s="44">
        <f>+TIBA!$S43</f>
        <v>0</v>
      </c>
      <c r="DF43" s="44">
        <f>+TIBA!$T43</f>
        <v>0</v>
      </c>
      <c r="DG43" s="44">
        <f>+TIBA!$U43</f>
        <v>0</v>
      </c>
      <c r="DH43" s="44">
        <f>+TIBA!$V43</f>
        <v>0</v>
      </c>
      <c r="DI43" s="44">
        <f>+TIBA!$W43</f>
        <v>0</v>
      </c>
      <c r="DJ43" s="44">
        <f>+TIBA!$X43</f>
        <v>0</v>
      </c>
      <c r="DK43" s="44">
        <f>+TIBA!$Y43</f>
        <v>0</v>
      </c>
      <c r="DL43" s="44">
        <f>+TIBA!$Z43</f>
        <v>0</v>
      </c>
      <c r="DM43" s="44">
        <f>+TIBA!$AA43</f>
        <v>0</v>
      </c>
      <c r="DN43" s="44">
        <f>+TIBA!$AB43</f>
        <v>0</v>
      </c>
      <c r="DO43" s="44">
        <f>+TIBA!$AC43</f>
        <v>0</v>
      </c>
      <c r="DP43" s="44">
        <f>+TIBA!$AD43</f>
        <v>0</v>
      </c>
      <c r="DQ43" s="44">
        <f>SUM(DE43:DP43)</f>
        <v>0</v>
      </c>
      <c r="DR43" s="54"/>
      <c r="DS43" s="54"/>
      <c r="DT43" s="44">
        <f>+LQB!$S43</f>
        <v>340</v>
      </c>
      <c r="DU43" s="44">
        <f>+LQB!$T43</f>
        <v>772</v>
      </c>
      <c r="DV43" s="44">
        <f>+LQB!$U43</f>
        <v>1296</v>
      </c>
      <c r="DW43" s="44">
        <f>+LQB!$V43</f>
        <v>1952</v>
      </c>
      <c r="DX43" s="44">
        <f>+LQB!$W43</f>
        <v>2824</v>
      </c>
      <c r="DY43" s="44">
        <f>+LQB!$X43</f>
        <v>3528</v>
      </c>
      <c r="DZ43" s="44">
        <f>+LQB!$Y43</f>
        <v>4396</v>
      </c>
      <c r="EA43" s="44">
        <f>+LQB!$Z43</f>
        <v>5228</v>
      </c>
      <c r="EB43" s="44">
        <f>+LQB!$AA43</f>
        <v>6068</v>
      </c>
      <c r="EC43" s="44">
        <f>+LQB!$AB43</f>
        <v>6890</v>
      </c>
      <c r="ED43" s="44">
        <f>+LQB!$AC43</f>
        <v>7484</v>
      </c>
      <c r="EE43" s="44">
        <f>+LQB!$AD43</f>
        <v>7926</v>
      </c>
      <c r="EF43" s="44">
        <f>SUM(DT43:EE43)</f>
        <v>48704</v>
      </c>
      <c r="EG43" s="54"/>
      <c r="EH43" s="54"/>
      <c r="EI43" s="44">
        <f>+RBW!$S43</f>
        <v>792</v>
      </c>
      <c r="EJ43" s="44">
        <f>+RBW!$T43</f>
        <v>1544</v>
      </c>
      <c r="EK43" s="44">
        <f>+RBW!$U43</f>
        <v>2600</v>
      </c>
      <c r="EL43" s="44">
        <f>+RBW!$V43</f>
        <v>4442</v>
      </c>
      <c r="EM43" s="44">
        <f>+RBW!$W43</f>
        <v>7580</v>
      </c>
      <c r="EN43" s="44">
        <f>+RBW!$X43</f>
        <v>11170</v>
      </c>
      <c r="EO43" s="44">
        <f>+RBW!$Y43</f>
        <v>14992</v>
      </c>
      <c r="EP43" s="44">
        <f>+RBW!$Z43</f>
        <v>18716</v>
      </c>
      <c r="EQ43" s="44">
        <f>+RBW!$AA43</f>
        <v>22390</v>
      </c>
      <c r="ER43" s="44">
        <f>+RBW!$AB43</f>
        <v>25528</v>
      </c>
      <c r="ES43" s="44">
        <f>+RBW!$AC43</f>
        <v>26778</v>
      </c>
      <c r="ET43" s="44">
        <f>+RBW!$AD43</f>
        <v>27892</v>
      </c>
      <c r="EU43" s="44">
        <f>SUM(EI43:ET43)</f>
        <v>164424</v>
      </c>
      <c r="EV43" s="54"/>
      <c r="EW43" s="54"/>
      <c r="EX43" s="44">
        <f>+WPB!$S43</f>
        <v>0</v>
      </c>
      <c r="EY43" s="44">
        <f>+WPB!$T43</f>
        <v>0</v>
      </c>
      <c r="EZ43" s="44">
        <f>+WPB!$U43</f>
        <v>0</v>
      </c>
      <c r="FA43" s="44">
        <f>+WPB!$V43</f>
        <v>0</v>
      </c>
      <c r="FB43" s="44">
        <f>+WPB!$W43</f>
        <v>0</v>
      </c>
      <c r="FC43" s="44">
        <f>+WPB!$X43</f>
        <v>0</v>
      </c>
      <c r="FD43" s="44">
        <f>+WPB!$Y43</f>
        <v>0</v>
      </c>
      <c r="FE43" s="44">
        <f>+WPB!$Z43</f>
        <v>0</v>
      </c>
      <c r="FF43" s="44">
        <f>+WPB!$AA43</f>
        <v>0</v>
      </c>
      <c r="FG43" s="44">
        <f>+WPB!$AB43</f>
        <v>0</v>
      </c>
      <c r="FH43" s="44">
        <f>+WPB!$AC43</f>
        <v>0</v>
      </c>
      <c r="FI43" s="44">
        <f>+WPB!$AD43</f>
        <v>0</v>
      </c>
      <c r="FJ43" s="44">
        <f>SUM(EX43:FI43)</f>
        <v>0</v>
      </c>
      <c r="FK43" s="54"/>
      <c r="FL43" s="54"/>
    </row>
    <row r="44" spans="1:168" s="43" customFormat="1" ht="15.1" customHeight="1">
      <c r="A44" s="51">
        <v>2012</v>
      </c>
      <c r="B44" s="57" t="s">
        <v>9</v>
      </c>
      <c r="D44" s="44">
        <f t="shared" ref="D44:P44" si="66">SUM(D41:D43)</f>
        <v>574677</v>
      </c>
      <c r="E44" s="44">
        <f t="shared" si="66"/>
        <v>1145515</v>
      </c>
      <c r="F44" s="44">
        <f t="shared" si="66"/>
        <v>1795195</v>
      </c>
      <c r="G44" s="44">
        <f t="shared" si="66"/>
        <v>2415399</v>
      </c>
      <c r="H44" s="44">
        <f t="shared" si="66"/>
        <v>3052091</v>
      </c>
      <c r="I44" s="44">
        <f t="shared" si="66"/>
        <v>3678248</v>
      </c>
      <c r="J44" s="44">
        <f t="shared" si="66"/>
        <v>4273011</v>
      </c>
      <c r="K44" s="44">
        <f t="shared" si="66"/>
        <v>4939340</v>
      </c>
      <c r="L44" s="44">
        <f t="shared" si="66"/>
        <v>5532998</v>
      </c>
      <c r="M44" s="44">
        <f t="shared" si="66"/>
        <v>6163629</v>
      </c>
      <c r="N44" s="44">
        <f t="shared" si="66"/>
        <v>6762895</v>
      </c>
      <c r="O44" s="44">
        <f t="shared" si="66"/>
        <v>7310302</v>
      </c>
      <c r="P44" s="44">
        <f t="shared" si="66"/>
        <v>47643300</v>
      </c>
      <c r="Q44" s="54"/>
      <c r="R44" s="54"/>
      <c r="S44" s="44">
        <f t="shared" ref="S44:AE44" si="67">SUM(S41:S43)</f>
        <v>347068</v>
      </c>
      <c r="T44" s="44">
        <f t="shared" si="67"/>
        <v>694367</v>
      </c>
      <c r="U44" s="44">
        <f t="shared" si="67"/>
        <v>1111813</v>
      </c>
      <c r="V44" s="44">
        <f t="shared" si="67"/>
        <v>1530040</v>
      </c>
      <c r="W44" s="44">
        <f t="shared" si="67"/>
        <v>1970519</v>
      </c>
      <c r="X44" s="44">
        <f t="shared" si="67"/>
        <v>2434444</v>
      </c>
      <c r="Y44" s="44">
        <f t="shared" si="67"/>
        <v>2944173</v>
      </c>
      <c r="Z44" s="44">
        <f t="shared" si="67"/>
        <v>3502780</v>
      </c>
      <c r="AA44" s="44">
        <f t="shared" si="67"/>
        <v>3952657</v>
      </c>
      <c r="AB44" s="44">
        <f t="shared" si="67"/>
        <v>4401684</v>
      </c>
      <c r="AC44" s="44">
        <f t="shared" si="67"/>
        <v>4843016</v>
      </c>
      <c r="AD44" s="44">
        <f t="shared" si="67"/>
        <v>5258364</v>
      </c>
      <c r="AE44" s="44">
        <f t="shared" si="67"/>
        <v>32990925</v>
      </c>
      <c r="AF44" s="54"/>
      <c r="AG44" s="54"/>
      <c r="AH44" s="44">
        <f t="shared" ref="AH44:AT44" si="68">SUM(AH41:AH43)</f>
        <v>307343</v>
      </c>
      <c r="AI44" s="44">
        <f t="shared" si="68"/>
        <v>609990</v>
      </c>
      <c r="AJ44" s="44">
        <f t="shared" si="68"/>
        <v>938119</v>
      </c>
      <c r="AK44" s="44">
        <f t="shared" si="68"/>
        <v>1265939</v>
      </c>
      <c r="AL44" s="44">
        <f t="shared" si="68"/>
        <v>1601154</v>
      </c>
      <c r="AM44" s="44">
        <f t="shared" si="68"/>
        <v>1940223</v>
      </c>
      <c r="AN44" s="44">
        <f t="shared" si="68"/>
        <v>2278502</v>
      </c>
      <c r="AO44" s="44">
        <f t="shared" si="68"/>
        <v>2645117</v>
      </c>
      <c r="AP44" s="44">
        <f t="shared" si="68"/>
        <v>2979123</v>
      </c>
      <c r="AQ44" s="44">
        <f t="shared" si="68"/>
        <v>3318696</v>
      </c>
      <c r="AR44" s="44">
        <f t="shared" si="68"/>
        <v>3647224</v>
      </c>
      <c r="AS44" s="44">
        <f t="shared" si="68"/>
        <v>3974839</v>
      </c>
      <c r="AT44" s="44">
        <f t="shared" si="68"/>
        <v>25506269</v>
      </c>
      <c r="AU44" s="54"/>
      <c r="AV44" s="54"/>
      <c r="AW44" s="44">
        <f t="shared" ref="AW44:BI44" si="69">SUM(AW41:AW43)</f>
        <v>42434</v>
      </c>
      <c r="AX44" s="44">
        <f t="shared" si="69"/>
        <v>89001</v>
      </c>
      <c r="AY44" s="44">
        <f t="shared" si="69"/>
        <v>146274</v>
      </c>
      <c r="AZ44" s="44">
        <f t="shared" si="69"/>
        <v>205135</v>
      </c>
      <c r="BA44" s="44">
        <f t="shared" si="69"/>
        <v>271763</v>
      </c>
      <c r="BB44" s="44">
        <f t="shared" si="69"/>
        <v>342634</v>
      </c>
      <c r="BC44" s="44">
        <f t="shared" si="69"/>
        <v>423099</v>
      </c>
      <c r="BD44" s="44">
        <f t="shared" si="69"/>
        <v>511503</v>
      </c>
      <c r="BE44" s="44">
        <f t="shared" si="69"/>
        <v>583782</v>
      </c>
      <c r="BF44" s="44">
        <f t="shared" si="69"/>
        <v>651077</v>
      </c>
      <c r="BG44" s="44">
        <f t="shared" si="69"/>
        <v>719921</v>
      </c>
      <c r="BH44" s="44">
        <f t="shared" si="69"/>
        <v>784464</v>
      </c>
      <c r="BI44" s="44">
        <f t="shared" si="69"/>
        <v>4771087</v>
      </c>
      <c r="BJ44" s="54"/>
      <c r="BK44" s="54"/>
      <c r="BL44" s="44">
        <f t="shared" ref="BL44:BX44" si="70">SUM(BL41:BL43)</f>
        <v>404270</v>
      </c>
      <c r="BM44" s="44">
        <f t="shared" si="70"/>
        <v>815335</v>
      </c>
      <c r="BN44" s="44">
        <f t="shared" si="70"/>
        <v>1308020</v>
      </c>
      <c r="BO44" s="44">
        <f t="shared" si="70"/>
        <v>1779197</v>
      </c>
      <c r="BP44" s="44">
        <f t="shared" si="70"/>
        <v>2286486</v>
      </c>
      <c r="BQ44" s="44">
        <f t="shared" si="70"/>
        <v>2828488</v>
      </c>
      <c r="BR44" s="44">
        <f t="shared" si="70"/>
        <v>3466052</v>
      </c>
      <c r="BS44" s="44">
        <f t="shared" si="70"/>
        <v>4138316</v>
      </c>
      <c r="BT44" s="44">
        <f t="shared" si="70"/>
        <v>4647353</v>
      </c>
      <c r="BU44" s="44">
        <f t="shared" si="70"/>
        <v>5140323</v>
      </c>
      <c r="BV44" s="44">
        <f t="shared" si="70"/>
        <v>5599915</v>
      </c>
      <c r="BW44" s="44">
        <f t="shared" si="70"/>
        <v>6042618</v>
      </c>
      <c r="BX44" s="44">
        <f t="shared" si="70"/>
        <v>38456373</v>
      </c>
      <c r="BY44" s="54"/>
      <c r="BZ44" s="54"/>
      <c r="CA44" s="44">
        <f t="shared" ref="CA44:CM44" si="71">SUM(CA41:CA43)</f>
        <v>144483</v>
      </c>
      <c r="CB44" s="44">
        <f t="shared" si="71"/>
        <v>289949</v>
      </c>
      <c r="CC44" s="44">
        <f t="shared" si="71"/>
        <v>454166</v>
      </c>
      <c r="CD44" s="44">
        <f t="shared" si="71"/>
        <v>619691</v>
      </c>
      <c r="CE44" s="44">
        <f t="shared" si="71"/>
        <v>795448</v>
      </c>
      <c r="CF44" s="44">
        <f t="shared" si="71"/>
        <v>975488</v>
      </c>
      <c r="CG44" s="44">
        <f t="shared" si="71"/>
        <v>1175104</v>
      </c>
      <c r="CH44" s="44">
        <f t="shared" si="71"/>
        <v>1375808</v>
      </c>
      <c r="CI44" s="44">
        <f t="shared" si="71"/>
        <v>1559002</v>
      </c>
      <c r="CJ44" s="44">
        <f t="shared" si="71"/>
        <v>1736941</v>
      </c>
      <c r="CK44" s="44">
        <f t="shared" si="71"/>
        <v>1900907</v>
      </c>
      <c r="CL44" s="44">
        <f t="shared" si="71"/>
        <v>2070449</v>
      </c>
      <c r="CM44" s="44">
        <f t="shared" si="71"/>
        <v>13097436</v>
      </c>
      <c r="CN44" s="54"/>
      <c r="CO44" s="54"/>
      <c r="CP44" s="44">
        <f t="shared" ref="CP44:DB44" si="72">SUM(CP41:CP43)</f>
        <v>169291</v>
      </c>
      <c r="CQ44" s="44">
        <f t="shared" si="72"/>
        <v>338004</v>
      </c>
      <c r="CR44" s="44">
        <f t="shared" si="72"/>
        <v>514495</v>
      </c>
      <c r="CS44" s="44">
        <f t="shared" si="72"/>
        <v>700635</v>
      </c>
      <c r="CT44" s="44">
        <f t="shared" si="72"/>
        <v>900676</v>
      </c>
      <c r="CU44" s="44">
        <f t="shared" si="72"/>
        <v>1103703</v>
      </c>
      <c r="CV44" s="44">
        <f t="shared" si="72"/>
        <v>1305476</v>
      </c>
      <c r="CW44" s="44">
        <f t="shared" si="72"/>
        <v>1518277</v>
      </c>
      <c r="CX44" s="44">
        <f t="shared" si="72"/>
        <v>1714177</v>
      </c>
      <c r="CY44" s="44">
        <f t="shared" si="72"/>
        <v>1914752</v>
      </c>
      <c r="CZ44" s="44">
        <f t="shared" si="72"/>
        <v>2109507</v>
      </c>
      <c r="DA44" s="44">
        <f t="shared" si="72"/>
        <v>2278661</v>
      </c>
      <c r="DB44" s="44">
        <f t="shared" si="72"/>
        <v>14567654</v>
      </c>
      <c r="DC44" s="54"/>
      <c r="DD44" s="54"/>
      <c r="DE44" s="44">
        <f t="shared" ref="DE44:DQ44" si="73">SUM(DE41:DE43)</f>
        <v>111218</v>
      </c>
      <c r="DF44" s="44">
        <f t="shared" si="73"/>
        <v>226156</v>
      </c>
      <c r="DG44" s="44">
        <f t="shared" si="73"/>
        <v>378843</v>
      </c>
      <c r="DH44" s="44">
        <f t="shared" si="73"/>
        <v>540706</v>
      </c>
      <c r="DI44" s="44">
        <f t="shared" si="73"/>
        <v>722698</v>
      </c>
      <c r="DJ44" s="44">
        <f t="shared" si="73"/>
        <v>922832</v>
      </c>
      <c r="DK44" s="44">
        <f t="shared" si="73"/>
        <v>1187145</v>
      </c>
      <c r="DL44" s="44">
        <f t="shared" si="73"/>
        <v>1470932</v>
      </c>
      <c r="DM44" s="44">
        <f t="shared" si="73"/>
        <v>1657594</v>
      </c>
      <c r="DN44" s="44">
        <f t="shared" si="73"/>
        <v>1824056</v>
      </c>
      <c r="DO44" s="44">
        <f t="shared" si="73"/>
        <v>1979572</v>
      </c>
      <c r="DP44" s="44">
        <f t="shared" si="73"/>
        <v>2110126</v>
      </c>
      <c r="DQ44" s="44">
        <f t="shared" si="73"/>
        <v>13131878</v>
      </c>
      <c r="DR44" s="54"/>
      <c r="DS44" s="54"/>
      <c r="DT44" s="44">
        <f t="shared" ref="DT44:EF44" si="74">SUM(DT41:DT43)</f>
        <v>258215</v>
      </c>
      <c r="DU44" s="44">
        <f t="shared" si="74"/>
        <v>513450</v>
      </c>
      <c r="DV44" s="44">
        <f t="shared" si="74"/>
        <v>828591</v>
      </c>
      <c r="DW44" s="44">
        <f t="shared" si="74"/>
        <v>1144438</v>
      </c>
      <c r="DX44" s="44">
        <f t="shared" si="74"/>
        <v>1484738</v>
      </c>
      <c r="DY44" s="44">
        <f t="shared" si="74"/>
        <v>1823358</v>
      </c>
      <c r="DZ44" s="44">
        <f t="shared" si="74"/>
        <v>2209455</v>
      </c>
      <c r="EA44" s="44">
        <f t="shared" si="74"/>
        <v>2620901</v>
      </c>
      <c r="EB44" s="44">
        <f t="shared" si="74"/>
        <v>2958799</v>
      </c>
      <c r="EC44" s="44">
        <f t="shared" si="74"/>
        <v>3271549</v>
      </c>
      <c r="ED44" s="44">
        <f t="shared" si="74"/>
        <v>3579021</v>
      </c>
      <c r="EE44" s="44">
        <f t="shared" si="74"/>
        <v>3875897</v>
      </c>
      <c r="EF44" s="44">
        <f t="shared" si="74"/>
        <v>24568412</v>
      </c>
      <c r="EG44" s="54"/>
      <c r="EH44" s="54"/>
      <c r="EI44" s="44">
        <f t="shared" ref="EI44:EU44" si="75">SUM(EI41:EI43)</f>
        <v>216716</v>
      </c>
      <c r="EJ44" s="44">
        <f t="shared" si="75"/>
        <v>439191</v>
      </c>
      <c r="EK44" s="44">
        <f t="shared" si="75"/>
        <v>715191</v>
      </c>
      <c r="EL44" s="44">
        <f t="shared" si="75"/>
        <v>1004918</v>
      </c>
      <c r="EM44" s="44">
        <f t="shared" si="75"/>
        <v>1312931</v>
      </c>
      <c r="EN44" s="44">
        <f t="shared" si="75"/>
        <v>1640623</v>
      </c>
      <c r="EO44" s="44">
        <f t="shared" si="75"/>
        <v>2041468</v>
      </c>
      <c r="EP44" s="44">
        <f t="shared" si="75"/>
        <v>2485424</v>
      </c>
      <c r="EQ44" s="44">
        <f t="shared" si="75"/>
        <v>2816274</v>
      </c>
      <c r="ER44" s="44">
        <f t="shared" si="75"/>
        <v>3115548</v>
      </c>
      <c r="ES44" s="44">
        <f t="shared" si="75"/>
        <v>3392266</v>
      </c>
      <c r="ET44" s="44">
        <f t="shared" si="75"/>
        <v>3662774</v>
      </c>
      <c r="EU44" s="44">
        <f t="shared" si="75"/>
        <v>22843324</v>
      </c>
      <c r="EV44" s="54"/>
      <c r="EW44" s="54"/>
      <c r="EX44" s="44">
        <f t="shared" ref="EX44:FJ44" si="76">SUM(EX41:EX43)</f>
        <v>34382</v>
      </c>
      <c r="EY44" s="44">
        <f t="shared" si="76"/>
        <v>69695</v>
      </c>
      <c r="EZ44" s="44">
        <f t="shared" si="76"/>
        <v>111318</v>
      </c>
      <c r="FA44" s="44">
        <f t="shared" si="76"/>
        <v>155753</v>
      </c>
      <c r="FB44" s="44">
        <f t="shared" si="76"/>
        <v>203946</v>
      </c>
      <c r="FC44" s="44">
        <f t="shared" si="76"/>
        <v>254363</v>
      </c>
      <c r="FD44" s="44">
        <f t="shared" si="76"/>
        <v>313616</v>
      </c>
      <c r="FE44" s="44">
        <f t="shared" si="76"/>
        <v>375301</v>
      </c>
      <c r="FF44" s="44">
        <f t="shared" si="76"/>
        <v>427627</v>
      </c>
      <c r="FG44" s="44">
        <f t="shared" si="76"/>
        <v>480269</v>
      </c>
      <c r="FH44" s="44">
        <f t="shared" si="76"/>
        <v>530915</v>
      </c>
      <c r="FI44" s="44">
        <f t="shared" si="76"/>
        <v>583505</v>
      </c>
      <c r="FJ44" s="44">
        <f t="shared" si="76"/>
        <v>3540690</v>
      </c>
      <c r="FK44" s="54"/>
      <c r="FL44" s="54"/>
    </row>
    <row r="45" spans="1:168" s="55" customFormat="1" ht="15.1" customHeight="1">
      <c r="A45" s="39"/>
      <c r="B45" s="40"/>
      <c r="C45" s="41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1"/>
      <c r="R45" s="41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1"/>
      <c r="AG45" s="41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1"/>
      <c r="AV45" s="41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1"/>
      <c r="BK45" s="41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1"/>
      <c r="BZ45" s="41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1"/>
      <c r="CO45" s="41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1"/>
      <c r="DD45" s="41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1"/>
      <c r="DS45" s="41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1"/>
      <c r="EH45" s="41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1"/>
      <c r="EW45" s="41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1"/>
      <c r="FL45" s="41"/>
    </row>
    <row r="46" spans="1:168" s="43" customFormat="1" ht="15.1" customHeight="1">
      <c r="A46" s="51">
        <v>2013</v>
      </c>
      <c r="B46" s="56" t="s">
        <v>6</v>
      </c>
      <c r="D46" s="44">
        <f>+AMB!$S46</f>
        <v>375332</v>
      </c>
      <c r="E46" s="44">
        <f>+AMB!$T46</f>
        <v>723784</v>
      </c>
      <c r="F46" s="44">
        <f>+AMB!$U46</f>
        <v>1147255</v>
      </c>
      <c r="G46" s="44">
        <f>+AMB!$V46</f>
        <v>1550021</v>
      </c>
      <c r="H46" s="44">
        <f>+AMB!$W46</f>
        <v>1972798</v>
      </c>
      <c r="I46" s="44">
        <f>+AMB!$X46</f>
        <v>2389943</v>
      </c>
      <c r="J46" s="44">
        <f>+AMB!$Y46</f>
        <v>2826915</v>
      </c>
      <c r="K46" s="44">
        <f>+AMB!$Z46</f>
        <v>3296611</v>
      </c>
      <c r="L46" s="44">
        <f>+AMB!$AA46</f>
        <v>3696535</v>
      </c>
      <c r="M46" s="44">
        <f>+AMB!$AB46</f>
        <v>4119387</v>
      </c>
      <c r="N46" s="44">
        <f>+AMB!$AC46</f>
        <v>4506503</v>
      </c>
      <c r="O46" s="44">
        <f>+AMB!$AD46</f>
        <v>4895539</v>
      </c>
      <c r="P46" s="44">
        <f>SUM(D46:O46)</f>
        <v>31500623</v>
      </c>
      <c r="Q46" s="53"/>
      <c r="R46" s="53"/>
      <c r="S46" s="44">
        <f>+BWB!$S46</f>
        <v>244896</v>
      </c>
      <c r="T46" s="44">
        <f>+BWB!$T46</f>
        <v>469349</v>
      </c>
      <c r="U46" s="44">
        <f>+BWB!$U46</f>
        <v>767488</v>
      </c>
      <c r="V46" s="44">
        <f>+BWB!$V46</f>
        <v>1053418</v>
      </c>
      <c r="W46" s="44">
        <f>+BWB!$W46</f>
        <v>1386136</v>
      </c>
      <c r="X46" s="44">
        <f>+BWB!$X46</f>
        <v>1732875</v>
      </c>
      <c r="Y46" s="44">
        <f>+BWB!$Y46</f>
        <v>2132660</v>
      </c>
      <c r="Z46" s="44">
        <f>+BWB!$Z46</f>
        <v>2575285</v>
      </c>
      <c r="AA46" s="44">
        <f>+BWB!$AA46</f>
        <v>2907376</v>
      </c>
      <c r="AB46" s="44">
        <f>+BWB!$AB46</f>
        <v>3236280</v>
      </c>
      <c r="AC46" s="44">
        <f>+BWB!$AC46</f>
        <v>3545220</v>
      </c>
      <c r="AD46" s="44">
        <f>+BWB!$AD46</f>
        <v>3861547</v>
      </c>
      <c r="AE46" s="44">
        <f>SUM(S46:AD46)</f>
        <v>23912530</v>
      </c>
      <c r="AF46" s="53"/>
      <c r="AG46" s="53"/>
      <c r="AH46" s="44">
        <f>+DWT!$S46</f>
        <v>311437</v>
      </c>
      <c r="AI46" s="44">
        <f>+DWT!$T46</f>
        <v>589816</v>
      </c>
      <c r="AJ46" s="44">
        <f>+DWT!$U46</f>
        <v>915293</v>
      </c>
      <c r="AK46" s="44">
        <f>+DWT!$V46</f>
        <v>1237282</v>
      </c>
      <c r="AL46" s="44">
        <f>+DWT!$W46</f>
        <v>1575162</v>
      </c>
      <c r="AM46" s="44">
        <f>+DWT!$X46</f>
        <v>1898875</v>
      </c>
      <c r="AN46" s="44">
        <f>+DWT!$Y46</f>
        <v>2232030</v>
      </c>
      <c r="AO46" s="44">
        <f>+DWT!$Z46</f>
        <v>2587015</v>
      </c>
      <c r="AP46" s="44">
        <f>+DWT!$AA46</f>
        <v>2912015</v>
      </c>
      <c r="AQ46" s="44">
        <f>+DWT!$AB46</f>
        <v>3256573</v>
      </c>
      <c r="AR46" s="44">
        <f>+DWT!$AC46</f>
        <v>3581798</v>
      </c>
      <c r="AS46" s="44">
        <f>+DWT!$AD46</f>
        <v>3906587</v>
      </c>
      <c r="AT46" s="44">
        <f>SUM(AH46:AS46)</f>
        <v>25003883</v>
      </c>
      <c r="AU46" s="53"/>
      <c r="AV46" s="53"/>
      <c r="AW46" s="44">
        <f>+OGB!$S46</f>
        <v>47312</v>
      </c>
      <c r="AX46" s="44">
        <f>+OGB!$T46</f>
        <v>92792</v>
      </c>
      <c r="AY46" s="44">
        <f>+OGB!$U46</f>
        <v>151279</v>
      </c>
      <c r="AZ46" s="44">
        <f>+OGB!$V46</f>
        <v>212441</v>
      </c>
      <c r="BA46" s="44">
        <f>+OGB!$W46</f>
        <v>279875</v>
      </c>
      <c r="BB46" s="44">
        <f>+OGB!$X46</f>
        <v>349262</v>
      </c>
      <c r="BC46" s="44">
        <f>+OGB!$Y46</f>
        <v>426262</v>
      </c>
      <c r="BD46" s="44">
        <f>+OGB!$Z46</f>
        <v>511661</v>
      </c>
      <c r="BE46" s="44">
        <f>+OGB!$AA46</f>
        <v>578764</v>
      </c>
      <c r="BF46" s="44">
        <f>+OGB!$AB46</f>
        <v>643494</v>
      </c>
      <c r="BG46" s="44">
        <f>+OGB!$AC46</f>
        <v>705634</v>
      </c>
      <c r="BH46" s="44">
        <f>+OGB!$AD46</f>
        <v>764391</v>
      </c>
      <c r="BI46" s="44">
        <f>SUM(AW46:BH46)</f>
        <v>4763167</v>
      </c>
      <c r="BJ46" s="53"/>
      <c r="BK46" s="53"/>
      <c r="BL46" s="44">
        <f>+PB!$S46</f>
        <v>295667</v>
      </c>
      <c r="BM46" s="44">
        <f>+PB!$T46</f>
        <v>584702</v>
      </c>
      <c r="BN46" s="44">
        <f>+PB!$U46</f>
        <v>965201</v>
      </c>
      <c r="BO46" s="44">
        <f>+PB!$V46</f>
        <v>1316891</v>
      </c>
      <c r="BP46" s="44">
        <f>+PB!$W46</f>
        <v>1713963</v>
      </c>
      <c r="BQ46" s="44">
        <f>+PB!$X46</f>
        <v>2136083</v>
      </c>
      <c r="BR46" s="44">
        <f>+PB!$Y46</f>
        <v>2652768</v>
      </c>
      <c r="BS46" s="44">
        <f>+PB!$Z46</f>
        <v>3195839</v>
      </c>
      <c r="BT46" s="44">
        <f>+PB!$AA46</f>
        <v>3589536</v>
      </c>
      <c r="BU46" s="44">
        <f>+PB!$AB46</f>
        <v>3969884</v>
      </c>
      <c r="BV46" s="44">
        <f>+PB!$AC46</f>
        <v>4319044</v>
      </c>
      <c r="BW46" s="44">
        <f>+PB!$AD46</f>
        <v>4653634</v>
      </c>
      <c r="BX46" s="44">
        <f>SUM(BL46:BW46)</f>
        <v>29393212</v>
      </c>
      <c r="BY46" s="53"/>
      <c r="BZ46" s="53"/>
      <c r="CA46" s="44">
        <f>+IBA!$S46</f>
        <v>140060</v>
      </c>
      <c r="CB46" s="44">
        <f>+IBA!$T46</f>
        <v>276821</v>
      </c>
      <c r="CC46" s="44">
        <f>+IBA!$U46</f>
        <v>436205</v>
      </c>
      <c r="CD46" s="44">
        <f>+IBA!$V46</f>
        <v>585809</v>
      </c>
      <c r="CE46" s="44">
        <f>+IBA!$W46</f>
        <v>750922</v>
      </c>
      <c r="CF46" s="44">
        <f>+IBA!$X46</f>
        <v>920282</v>
      </c>
      <c r="CG46" s="44">
        <f>+IBA!$Y46</f>
        <v>1110604</v>
      </c>
      <c r="CH46" s="44">
        <f>+IBA!$Z46</f>
        <v>1305502</v>
      </c>
      <c r="CI46" s="44">
        <f>+IBA!$AA46</f>
        <v>1479278</v>
      </c>
      <c r="CJ46" s="44">
        <f>+IBA!$AB46</f>
        <v>1649277</v>
      </c>
      <c r="CK46" s="44">
        <f>+IBA!$AC46</f>
        <v>1802834</v>
      </c>
      <c r="CL46" s="44">
        <f>+IBA!$AD46</f>
        <v>1963716</v>
      </c>
      <c r="CM46" s="44">
        <f>SUM(CA46:CL46)</f>
        <v>12421310</v>
      </c>
      <c r="CN46" s="53"/>
      <c r="CO46" s="53"/>
      <c r="CP46" s="44">
        <f>+SIBC!$S46</f>
        <v>170771</v>
      </c>
      <c r="CQ46" s="44">
        <f>+SIBC!$T46</f>
        <v>330542</v>
      </c>
      <c r="CR46" s="44">
        <f>+SIBC!$U46</f>
        <v>506535</v>
      </c>
      <c r="CS46" s="44">
        <f>+SIBC!$V46</f>
        <v>672251</v>
      </c>
      <c r="CT46" s="44">
        <f>+SIBC!$W46</f>
        <v>861105</v>
      </c>
      <c r="CU46" s="44">
        <f>+SIBC!$X46</f>
        <v>1039975</v>
      </c>
      <c r="CV46" s="44">
        <f>+SIBC!$Y46</f>
        <v>1240583</v>
      </c>
      <c r="CW46" s="44">
        <f>+SIBC!$Z46</f>
        <v>1435725</v>
      </c>
      <c r="CX46" s="44">
        <f>+SIBC!$AA46</f>
        <v>1623942</v>
      </c>
      <c r="CY46" s="44">
        <f>+SIBC!$AB46</f>
        <v>1814582</v>
      </c>
      <c r="CZ46" s="44">
        <f>+SIBC!$AC46</f>
        <v>1990084</v>
      </c>
      <c r="DA46" s="44">
        <f>+SIBC!$AD46</f>
        <v>2153991</v>
      </c>
      <c r="DB46" s="44">
        <f>SUM(CP46:DA46)</f>
        <v>13840086</v>
      </c>
      <c r="DC46" s="53"/>
      <c r="DD46" s="53"/>
      <c r="DE46" s="44">
        <f>+TIBA!$S46</f>
        <v>84204</v>
      </c>
      <c r="DF46" s="44">
        <f>+TIBA!$T46</f>
        <v>165996</v>
      </c>
      <c r="DG46" s="44">
        <f>+TIBA!$U46</f>
        <v>290449</v>
      </c>
      <c r="DH46" s="44">
        <f>+TIBA!$V46</f>
        <v>413300</v>
      </c>
      <c r="DI46" s="44">
        <f>+TIBA!$W46</f>
        <v>566793</v>
      </c>
      <c r="DJ46" s="44">
        <f>+TIBA!$X46</f>
        <v>736737</v>
      </c>
      <c r="DK46" s="44">
        <f>+TIBA!$Y46</f>
        <v>967786</v>
      </c>
      <c r="DL46" s="44">
        <f>+TIBA!$Z46</f>
        <v>1228305</v>
      </c>
      <c r="DM46" s="44">
        <f>+TIBA!$AA46</f>
        <v>1380266</v>
      </c>
      <c r="DN46" s="44">
        <f>+TIBA!$AB46</f>
        <v>1522481</v>
      </c>
      <c r="DO46" s="44">
        <f>+TIBA!$AC46</f>
        <v>1645455</v>
      </c>
      <c r="DP46" s="44">
        <f>+TIBA!$AD46</f>
        <v>1749272</v>
      </c>
      <c r="DQ46" s="44">
        <f>SUM(DE46:DP46)</f>
        <v>10751044</v>
      </c>
      <c r="DR46" s="53"/>
      <c r="DS46" s="53"/>
      <c r="DT46" s="44">
        <f>+LQB!$S46</f>
        <v>196473</v>
      </c>
      <c r="DU46" s="44">
        <f>+LQB!$T46</f>
        <v>381399</v>
      </c>
      <c r="DV46" s="44">
        <f>+LQB!$U46</f>
        <v>629277</v>
      </c>
      <c r="DW46" s="44">
        <f>+LQB!$V46</f>
        <v>856409</v>
      </c>
      <c r="DX46" s="44">
        <f>+LQB!$W46</f>
        <v>1108505</v>
      </c>
      <c r="DY46" s="44">
        <f>+LQB!$X46</f>
        <v>1360479</v>
      </c>
      <c r="DZ46" s="44">
        <f>+LQB!$Y46</f>
        <v>1656342</v>
      </c>
      <c r="EA46" s="44">
        <f>+LQB!$Z46</f>
        <v>1971274</v>
      </c>
      <c r="EB46" s="44">
        <f>+LQB!$AA46</f>
        <v>2206991</v>
      </c>
      <c r="EC46" s="44">
        <f>+LQB!$AB46</f>
        <v>2443654</v>
      </c>
      <c r="ED46" s="44">
        <f>+LQB!$AC46</f>
        <v>2676345</v>
      </c>
      <c r="EE46" s="44">
        <f>+LQB!$AD46</f>
        <v>2902182</v>
      </c>
      <c r="EF46" s="44">
        <f>SUM(DT46:EE46)</f>
        <v>18389330</v>
      </c>
      <c r="EG46" s="53"/>
      <c r="EH46" s="53"/>
      <c r="EI46" s="44">
        <f>+RBW!$S46</f>
        <v>222908</v>
      </c>
      <c r="EJ46" s="44">
        <f>+RBW!$T46</f>
        <v>432898</v>
      </c>
      <c r="EK46" s="44">
        <f>+RBW!$U46</f>
        <v>703484</v>
      </c>
      <c r="EL46" s="44">
        <f>+RBW!$V46</f>
        <v>960003</v>
      </c>
      <c r="EM46" s="44">
        <f>+RBW!$W46</f>
        <v>1254878</v>
      </c>
      <c r="EN46" s="44">
        <f>+RBW!$X46</f>
        <v>1568795</v>
      </c>
      <c r="EO46" s="44">
        <f>+RBW!$Y46</f>
        <v>1937091</v>
      </c>
      <c r="EP46" s="44">
        <f>+RBW!$Z46</f>
        <v>2336606</v>
      </c>
      <c r="EQ46" s="44">
        <f>+RBW!$AA46</f>
        <v>2623459</v>
      </c>
      <c r="ER46" s="44">
        <f>+RBW!$AB46</f>
        <v>2900758</v>
      </c>
      <c r="ES46" s="44">
        <f>+RBW!$AC46</f>
        <v>3155837</v>
      </c>
      <c r="ET46" s="44">
        <f>+RBW!$AD46</f>
        <v>3394578</v>
      </c>
      <c r="EU46" s="44">
        <f>SUM(EI46:ET46)</f>
        <v>21491295</v>
      </c>
      <c r="EV46" s="53"/>
      <c r="EW46" s="53"/>
      <c r="EX46" s="44">
        <f>+WPB!$S46</f>
        <v>45686</v>
      </c>
      <c r="EY46" s="44">
        <f>+WPB!$T46</f>
        <v>88634</v>
      </c>
      <c r="EZ46" s="44">
        <f>+WPB!$U46</f>
        <v>143979</v>
      </c>
      <c r="FA46" s="44">
        <f>+WPB!$V46</f>
        <v>200447</v>
      </c>
      <c r="FB46" s="44">
        <f>+WPB!$W46</f>
        <v>265923</v>
      </c>
      <c r="FC46" s="44">
        <f>+WPB!$X46</f>
        <v>333142</v>
      </c>
      <c r="FD46" s="44">
        <f>+WPB!$Y46</f>
        <v>408275</v>
      </c>
      <c r="FE46" s="44">
        <f>+WPB!$Z46</f>
        <v>490865</v>
      </c>
      <c r="FF46" s="44">
        <f>+WPB!$AA46</f>
        <v>558818</v>
      </c>
      <c r="FG46" s="44">
        <f>+WPB!$AB46</f>
        <v>625172</v>
      </c>
      <c r="FH46" s="44">
        <f>+WPB!$AC46</f>
        <v>687193</v>
      </c>
      <c r="FI46" s="44">
        <f>+WPB!$AD46</f>
        <v>750987</v>
      </c>
      <c r="FJ46" s="44">
        <f>SUM(EX46:FI46)</f>
        <v>4599121</v>
      </c>
      <c r="FK46" s="53"/>
      <c r="FL46" s="53"/>
    </row>
    <row r="47" spans="1:168" s="43" customFormat="1" ht="15.1" customHeight="1">
      <c r="A47" s="51">
        <v>2013</v>
      </c>
      <c r="B47" s="56" t="s">
        <v>7</v>
      </c>
      <c r="D47" s="44">
        <f>+AMB!$S47</f>
        <v>185163</v>
      </c>
      <c r="E47" s="44">
        <f>+AMB!$T47</f>
        <v>372259</v>
      </c>
      <c r="F47" s="44">
        <f>+AMB!$U47</f>
        <v>568095</v>
      </c>
      <c r="G47" s="44">
        <f>+AMB!$V47</f>
        <v>774374</v>
      </c>
      <c r="H47" s="44">
        <f>+AMB!$W47</f>
        <v>984338</v>
      </c>
      <c r="I47" s="44">
        <f>+AMB!$X47</f>
        <v>1187007</v>
      </c>
      <c r="J47" s="44">
        <f>+AMB!$Y47</f>
        <v>1362265</v>
      </c>
      <c r="K47" s="44">
        <f>+AMB!$Z47</f>
        <v>1565075</v>
      </c>
      <c r="L47" s="44">
        <f>+AMB!$AA47</f>
        <v>1766634</v>
      </c>
      <c r="M47" s="44">
        <f>+AMB!$AB47</f>
        <v>1980390</v>
      </c>
      <c r="N47" s="44">
        <f>+AMB!$AC47</f>
        <v>2181992</v>
      </c>
      <c r="O47" s="44">
        <f>+AMB!$AD47</f>
        <v>2351069</v>
      </c>
      <c r="P47" s="44">
        <f>SUM(D47:O47)</f>
        <v>15278661</v>
      </c>
      <c r="Q47" s="54"/>
      <c r="R47" s="54"/>
      <c r="S47" s="44">
        <f>+BWB!$S47</f>
        <v>124995</v>
      </c>
      <c r="T47" s="44">
        <f>+BWB!$T47</f>
        <v>237956</v>
      </c>
      <c r="U47" s="44">
        <f>+BWB!$U47</f>
        <v>362257</v>
      </c>
      <c r="V47" s="44">
        <f>+BWB!$V47</f>
        <v>493640</v>
      </c>
      <c r="W47" s="44">
        <f>+BWB!$W47</f>
        <v>631647</v>
      </c>
      <c r="X47" s="44">
        <f>+BWB!$X47</f>
        <v>764946</v>
      </c>
      <c r="Y47" s="44">
        <f>+BWB!$Y47</f>
        <v>890128</v>
      </c>
      <c r="Z47" s="44">
        <f>+BWB!$Z47</f>
        <v>1023604</v>
      </c>
      <c r="AA47" s="44">
        <f>+BWB!$AA47</f>
        <v>1153480</v>
      </c>
      <c r="AB47" s="44">
        <f>+BWB!$AB47</f>
        <v>1296077</v>
      </c>
      <c r="AC47" s="44">
        <f>+BWB!$AC47</f>
        <v>1426479</v>
      </c>
      <c r="AD47" s="44">
        <f>+BWB!$AD47</f>
        <v>1536951</v>
      </c>
      <c r="AE47" s="44">
        <f>SUM(S47:AD47)</f>
        <v>9942160</v>
      </c>
      <c r="AF47" s="54"/>
      <c r="AG47" s="54"/>
      <c r="AH47" s="44">
        <f>+DWT!$S47</f>
        <v>2400</v>
      </c>
      <c r="AI47" s="44">
        <f>+DWT!$T47</f>
        <v>4790</v>
      </c>
      <c r="AJ47" s="44">
        <f>+DWT!$U47</f>
        <v>6907</v>
      </c>
      <c r="AK47" s="44">
        <f>+DWT!$V47</f>
        <v>9608</v>
      </c>
      <c r="AL47" s="44">
        <f>+DWT!$W47</f>
        <v>12523</v>
      </c>
      <c r="AM47" s="44">
        <f>+DWT!$X47</f>
        <v>15133</v>
      </c>
      <c r="AN47" s="44">
        <f>+DWT!$Y47</f>
        <v>17677</v>
      </c>
      <c r="AO47" s="44">
        <f>+DWT!$Z47</f>
        <v>20366</v>
      </c>
      <c r="AP47" s="44">
        <f>+DWT!$AA47</f>
        <v>22834</v>
      </c>
      <c r="AQ47" s="44">
        <f>+DWT!$AB47</f>
        <v>25580</v>
      </c>
      <c r="AR47" s="44">
        <f>+DWT!$AC47</f>
        <v>28000</v>
      </c>
      <c r="AS47" s="44">
        <f>+DWT!$AD47</f>
        <v>30097</v>
      </c>
      <c r="AT47" s="44">
        <f>SUM(AH47:AS47)</f>
        <v>195915</v>
      </c>
      <c r="AU47" s="54"/>
      <c r="AV47" s="54"/>
      <c r="AW47" s="44">
        <f>+OGB!$S47</f>
        <v>6430</v>
      </c>
      <c r="AX47" s="44">
        <f>+OGB!$T47</f>
        <v>12241</v>
      </c>
      <c r="AY47" s="44">
        <f>+OGB!$U47</f>
        <v>17998</v>
      </c>
      <c r="AZ47" s="44">
        <f>+OGB!$V47</f>
        <v>23864</v>
      </c>
      <c r="BA47" s="44">
        <f>+OGB!$W47</f>
        <v>30178</v>
      </c>
      <c r="BB47" s="44">
        <f>+OGB!$X47</f>
        <v>35886</v>
      </c>
      <c r="BC47" s="44">
        <f>+OGB!$Y47</f>
        <v>41993</v>
      </c>
      <c r="BD47" s="44">
        <f>+OGB!$Z47</f>
        <v>48171</v>
      </c>
      <c r="BE47" s="44">
        <f>+OGB!$AA47</f>
        <v>54160</v>
      </c>
      <c r="BF47" s="44">
        <f>+OGB!$AB47</f>
        <v>60611</v>
      </c>
      <c r="BG47" s="44">
        <f>+OGB!$AC47</f>
        <v>66505</v>
      </c>
      <c r="BH47" s="44">
        <f>+OGB!$AD47</f>
        <v>72150</v>
      </c>
      <c r="BI47" s="44">
        <f>SUM(AW47:BH47)</f>
        <v>470187</v>
      </c>
      <c r="BJ47" s="54"/>
      <c r="BK47" s="54"/>
      <c r="BL47" s="44">
        <f>+PB!$S47</f>
        <v>105017</v>
      </c>
      <c r="BM47" s="44">
        <f>+PB!$T47</f>
        <v>200992</v>
      </c>
      <c r="BN47" s="44">
        <f>+PB!$U47</f>
        <v>301330</v>
      </c>
      <c r="BO47" s="44">
        <f>+PB!$V47</f>
        <v>409485</v>
      </c>
      <c r="BP47" s="44">
        <f>+PB!$W47</f>
        <v>521268</v>
      </c>
      <c r="BQ47" s="44">
        <f>+PB!$X47</f>
        <v>625104</v>
      </c>
      <c r="BR47" s="44">
        <f>+PB!$Y47</f>
        <v>729614</v>
      </c>
      <c r="BS47" s="44">
        <f>+PB!$Z47</f>
        <v>836254</v>
      </c>
      <c r="BT47" s="44">
        <f>+PB!$AA47</f>
        <v>940232</v>
      </c>
      <c r="BU47" s="44">
        <f>+PB!$AB47</f>
        <v>1052874</v>
      </c>
      <c r="BV47" s="44">
        <f>+PB!$AC47</f>
        <v>1153333</v>
      </c>
      <c r="BW47" s="44">
        <f>+PB!$AD47</f>
        <v>1244738</v>
      </c>
      <c r="BX47" s="44">
        <f>SUM(BL47:BW47)</f>
        <v>8120241</v>
      </c>
      <c r="BY47" s="54"/>
      <c r="BZ47" s="54"/>
      <c r="CA47" s="44">
        <f>+IBA!$S47</f>
        <v>8235</v>
      </c>
      <c r="CB47" s="44">
        <f>+IBA!$T47</f>
        <v>15958</v>
      </c>
      <c r="CC47" s="44">
        <f>+IBA!$U47</f>
        <v>24452</v>
      </c>
      <c r="CD47" s="44">
        <f>+IBA!$V47</f>
        <v>33084</v>
      </c>
      <c r="CE47" s="44">
        <f>+IBA!$W47</f>
        <v>41602</v>
      </c>
      <c r="CF47" s="44">
        <f>+IBA!$X47</f>
        <v>49638</v>
      </c>
      <c r="CG47" s="44">
        <f>+IBA!$Y47</f>
        <v>57739</v>
      </c>
      <c r="CH47" s="44">
        <f>+IBA!$Z47</f>
        <v>66027</v>
      </c>
      <c r="CI47" s="44">
        <f>+IBA!$AA47</f>
        <v>73727</v>
      </c>
      <c r="CJ47" s="44">
        <f>+IBA!$AB47</f>
        <v>82095</v>
      </c>
      <c r="CK47" s="44">
        <f>+IBA!$AC47</f>
        <v>89196</v>
      </c>
      <c r="CL47" s="44">
        <f>+IBA!$AD47</f>
        <v>95548</v>
      </c>
      <c r="CM47" s="44">
        <f>SUM(CA47:CL47)</f>
        <v>637301</v>
      </c>
      <c r="CN47" s="54"/>
      <c r="CO47" s="54"/>
      <c r="CP47" s="44">
        <f>+SIBC!$S47</f>
        <v>5504</v>
      </c>
      <c r="CQ47" s="44">
        <f>+SIBC!$T47</f>
        <v>10735</v>
      </c>
      <c r="CR47" s="44">
        <f>+SIBC!$U47</f>
        <v>15882</v>
      </c>
      <c r="CS47" s="44">
        <f>+SIBC!$V47</f>
        <v>21557</v>
      </c>
      <c r="CT47" s="44">
        <f>+SIBC!$W47</f>
        <v>28717</v>
      </c>
      <c r="CU47" s="44">
        <f>+SIBC!$X47</f>
        <v>35794</v>
      </c>
      <c r="CV47" s="44">
        <f>+SIBC!$Y47</f>
        <v>44139</v>
      </c>
      <c r="CW47" s="44">
        <f>+SIBC!$Z47</f>
        <v>51946</v>
      </c>
      <c r="CX47" s="44">
        <f>+SIBC!$AA47</f>
        <v>59358</v>
      </c>
      <c r="CY47" s="44">
        <f>+SIBC!$AB47</f>
        <v>66092</v>
      </c>
      <c r="CZ47" s="44">
        <f>+SIBC!$AC47</f>
        <v>71689</v>
      </c>
      <c r="DA47" s="44">
        <f>+SIBC!$AD47</f>
        <v>76513</v>
      </c>
      <c r="DB47" s="44">
        <f>SUM(CP47:DA47)</f>
        <v>487926</v>
      </c>
      <c r="DC47" s="54"/>
      <c r="DD47" s="54"/>
      <c r="DE47" s="44">
        <f>+TIBA!$S47</f>
        <v>30658</v>
      </c>
      <c r="DF47" s="44">
        <f>+TIBA!$T47</f>
        <v>58976</v>
      </c>
      <c r="DG47" s="44">
        <f>+TIBA!$U47</f>
        <v>90267</v>
      </c>
      <c r="DH47" s="44">
        <f>+TIBA!$V47</f>
        <v>122754</v>
      </c>
      <c r="DI47" s="44">
        <f>+TIBA!$W47</f>
        <v>155583</v>
      </c>
      <c r="DJ47" s="44">
        <f>+TIBA!$X47</f>
        <v>186183</v>
      </c>
      <c r="DK47" s="44">
        <f>+TIBA!$Y47</f>
        <v>217465</v>
      </c>
      <c r="DL47" s="44">
        <f>+TIBA!$Z47</f>
        <v>249065</v>
      </c>
      <c r="DM47" s="44">
        <f>+TIBA!$AA47</f>
        <v>279691</v>
      </c>
      <c r="DN47" s="44">
        <f>+TIBA!$AB47</f>
        <v>313643</v>
      </c>
      <c r="DO47" s="44">
        <f>+TIBA!$AC47</f>
        <v>343602</v>
      </c>
      <c r="DP47" s="44">
        <f>+TIBA!$AD47</f>
        <v>369759</v>
      </c>
      <c r="DQ47" s="44">
        <f>SUM(DE47:DP47)</f>
        <v>2417646</v>
      </c>
      <c r="DR47" s="54"/>
      <c r="DS47" s="54"/>
      <c r="DT47" s="44">
        <f>+LQB!$S47</f>
        <v>53676</v>
      </c>
      <c r="DU47" s="44">
        <f>+LQB!$T47</f>
        <v>102796</v>
      </c>
      <c r="DV47" s="44">
        <f>+LQB!$U47</f>
        <v>158588</v>
      </c>
      <c r="DW47" s="44">
        <f>+LQB!$V47</f>
        <v>216784</v>
      </c>
      <c r="DX47" s="44">
        <f>+LQB!$W47</f>
        <v>277242</v>
      </c>
      <c r="DY47" s="44">
        <f>+LQB!$X47</f>
        <v>333280</v>
      </c>
      <c r="DZ47" s="44">
        <f>+LQB!$Y47</f>
        <v>390096</v>
      </c>
      <c r="EA47" s="44">
        <f>+LQB!$Z47</f>
        <v>449370</v>
      </c>
      <c r="EB47" s="44">
        <f>+LQB!$AA47</f>
        <v>507196</v>
      </c>
      <c r="EC47" s="44">
        <f>+LQB!$AB47</f>
        <v>570826</v>
      </c>
      <c r="ED47" s="44">
        <f>+LQB!$AC47</f>
        <v>628756</v>
      </c>
      <c r="EE47" s="44">
        <f>+LQB!$AD47</f>
        <v>680688</v>
      </c>
      <c r="EF47" s="44">
        <f>SUM(DT47:EE47)</f>
        <v>4369298</v>
      </c>
      <c r="EG47" s="54"/>
      <c r="EH47" s="54"/>
      <c r="EI47" s="44">
        <f>+RBW!$S47</f>
        <v>4</v>
      </c>
      <c r="EJ47" s="44">
        <f>+RBW!$T47</f>
        <v>9</v>
      </c>
      <c r="EK47" s="44">
        <f>+RBW!$U47</f>
        <v>14</v>
      </c>
      <c r="EL47" s="44">
        <f>+RBW!$V47</f>
        <v>23</v>
      </c>
      <c r="EM47" s="44">
        <f>+RBW!$W47</f>
        <v>38</v>
      </c>
      <c r="EN47" s="44">
        <f>+RBW!$X47</f>
        <v>58</v>
      </c>
      <c r="EO47" s="44">
        <f>+RBW!$Y47</f>
        <v>86</v>
      </c>
      <c r="EP47" s="44">
        <f>+RBW!$Z47</f>
        <v>105</v>
      </c>
      <c r="EQ47" s="44">
        <f>+RBW!$AA47</f>
        <v>111</v>
      </c>
      <c r="ER47" s="44">
        <f>+RBW!$AB47</f>
        <v>114</v>
      </c>
      <c r="ES47" s="44">
        <f>+RBW!$AC47</f>
        <v>120</v>
      </c>
      <c r="ET47" s="44">
        <f>+RBW!$AD47</f>
        <v>124</v>
      </c>
      <c r="EU47" s="44">
        <f>SUM(EI47:ET47)</f>
        <v>806</v>
      </c>
      <c r="EV47" s="54"/>
      <c r="EW47" s="54"/>
      <c r="EX47" s="44">
        <f>+WPB!$S47</f>
        <v>0</v>
      </c>
      <c r="EY47" s="44">
        <f>+WPB!$T47</f>
        <v>0</v>
      </c>
      <c r="EZ47" s="44">
        <f>+WPB!$U47</f>
        <v>0</v>
      </c>
      <c r="FA47" s="44">
        <f>+WPB!$V47</f>
        <v>0</v>
      </c>
      <c r="FB47" s="44">
        <f>+WPB!$W47</f>
        <v>0</v>
      </c>
      <c r="FC47" s="44">
        <f>+WPB!$X47</f>
        <v>0</v>
      </c>
      <c r="FD47" s="44">
        <f>+WPB!$Y47</f>
        <v>0</v>
      </c>
      <c r="FE47" s="44">
        <f>+WPB!$Z47</f>
        <v>0</v>
      </c>
      <c r="FF47" s="44">
        <f>+WPB!$AA47</f>
        <v>0</v>
      </c>
      <c r="FG47" s="44">
        <f>+WPB!$AB47</f>
        <v>0</v>
      </c>
      <c r="FH47" s="44">
        <f>+WPB!$AC47</f>
        <v>0</v>
      </c>
      <c r="FI47" s="44">
        <f>+WPB!$AD47</f>
        <v>0</v>
      </c>
      <c r="FJ47" s="44">
        <f>SUM(EX47:FI47)</f>
        <v>0</v>
      </c>
      <c r="FK47" s="54"/>
      <c r="FL47" s="54"/>
    </row>
    <row r="48" spans="1:168" s="43" customFormat="1" ht="15.1" customHeight="1">
      <c r="A48" s="51">
        <v>2013</v>
      </c>
      <c r="B48" s="56" t="s">
        <v>8</v>
      </c>
      <c r="D48" s="44">
        <f>+AMB!$S48</f>
        <v>0</v>
      </c>
      <c r="E48" s="44">
        <f>+AMB!$T48</f>
        <v>0</v>
      </c>
      <c r="F48" s="44">
        <f>+AMB!$U48</f>
        <v>0</v>
      </c>
      <c r="G48" s="44">
        <f>+AMB!$V48</f>
        <v>0</v>
      </c>
      <c r="H48" s="44">
        <f>+AMB!$W48</f>
        <v>0</v>
      </c>
      <c r="I48" s="44">
        <f>+AMB!$X48</f>
        <v>0</v>
      </c>
      <c r="J48" s="44">
        <f>+AMB!$Y48</f>
        <v>0</v>
      </c>
      <c r="K48" s="44">
        <f>+AMB!$Z48</f>
        <v>0</v>
      </c>
      <c r="L48" s="44">
        <f>+AMB!$AA48</f>
        <v>0</v>
      </c>
      <c r="M48" s="44">
        <f>+AMB!$AB48</f>
        <v>0</v>
      </c>
      <c r="N48" s="44">
        <f>+AMB!$AC48</f>
        <v>0</v>
      </c>
      <c r="O48" s="44">
        <f>+AMB!$AD48</f>
        <v>0</v>
      </c>
      <c r="P48" s="44">
        <f>SUM(D48:O48)</f>
        <v>0</v>
      </c>
      <c r="Q48" s="54"/>
      <c r="R48" s="54"/>
      <c r="S48" s="44">
        <f>+BWB!$S48</f>
        <v>344</v>
      </c>
      <c r="T48" s="44">
        <f>+BWB!$T48</f>
        <v>696</v>
      </c>
      <c r="U48" s="44">
        <f>+BWB!$U48</f>
        <v>1107</v>
      </c>
      <c r="V48" s="44">
        <f>+BWB!$V48</f>
        <v>1645</v>
      </c>
      <c r="W48" s="44">
        <f>+BWB!$W48</f>
        <v>2430</v>
      </c>
      <c r="X48" s="44">
        <f>+BWB!$X48</f>
        <v>3255</v>
      </c>
      <c r="Y48" s="44">
        <f>+BWB!$Y48</f>
        <v>3794</v>
      </c>
      <c r="Z48" s="44">
        <f>+BWB!$Z48</f>
        <v>4469</v>
      </c>
      <c r="AA48" s="44">
        <f>+BWB!$AA48</f>
        <v>5163</v>
      </c>
      <c r="AB48" s="44">
        <f>+BWB!$AB48</f>
        <v>5774</v>
      </c>
      <c r="AC48" s="44">
        <f>+BWB!$AC48</f>
        <v>6350</v>
      </c>
      <c r="AD48" s="44">
        <f>+BWB!$AD48</f>
        <v>6710</v>
      </c>
      <c r="AE48" s="44">
        <f>SUM(S48:AD48)</f>
        <v>41737</v>
      </c>
      <c r="AF48" s="54"/>
      <c r="AG48" s="54"/>
      <c r="AH48" s="44">
        <f>+DWT!$S48</f>
        <v>4132</v>
      </c>
      <c r="AI48" s="44">
        <f>+DWT!$T48</f>
        <v>7609</v>
      </c>
      <c r="AJ48" s="44">
        <f>+DWT!$U48</f>
        <v>11242</v>
      </c>
      <c r="AK48" s="44">
        <f>+DWT!$V48</f>
        <v>14846</v>
      </c>
      <c r="AL48" s="44">
        <f>+DWT!$W48</f>
        <v>17547</v>
      </c>
      <c r="AM48" s="44">
        <f>+DWT!$X48</f>
        <v>20483</v>
      </c>
      <c r="AN48" s="44">
        <f>+DWT!$Y48</f>
        <v>24306</v>
      </c>
      <c r="AO48" s="44">
        <f>+DWT!$Z48</f>
        <v>28807</v>
      </c>
      <c r="AP48" s="44">
        <f>+DWT!$AA48</f>
        <v>32598</v>
      </c>
      <c r="AQ48" s="44">
        <f>+DWT!$AB48</f>
        <v>36390</v>
      </c>
      <c r="AR48" s="44">
        <f>+DWT!$AC48</f>
        <v>40025</v>
      </c>
      <c r="AS48" s="44">
        <f>+DWT!$AD48</f>
        <v>43510</v>
      </c>
      <c r="AT48" s="44">
        <f>SUM(AH48:AS48)</f>
        <v>281495</v>
      </c>
      <c r="AU48" s="54"/>
      <c r="AV48" s="54"/>
      <c r="AW48" s="44">
        <f>+OGB!$S48</f>
        <v>22</v>
      </c>
      <c r="AX48" s="44">
        <f>+OGB!$T48</f>
        <v>55</v>
      </c>
      <c r="AY48" s="44">
        <f>+OGB!$U48</f>
        <v>60</v>
      </c>
      <c r="AZ48" s="44">
        <f>+OGB!$V48</f>
        <v>83</v>
      </c>
      <c r="BA48" s="44">
        <f>+OGB!$W48</f>
        <v>106</v>
      </c>
      <c r="BB48" s="44">
        <f>+OGB!$X48</f>
        <v>153</v>
      </c>
      <c r="BC48" s="44">
        <f>+OGB!$Y48</f>
        <v>163</v>
      </c>
      <c r="BD48" s="44">
        <f>+OGB!$Z48</f>
        <v>188</v>
      </c>
      <c r="BE48" s="44">
        <f>+OGB!$AA48</f>
        <v>196</v>
      </c>
      <c r="BF48" s="44">
        <f>+OGB!$AB48</f>
        <v>224</v>
      </c>
      <c r="BG48" s="44">
        <f>+OGB!$AC48</f>
        <v>238</v>
      </c>
      <c r="BH48" s="44">
        <f>+OGB!$AD48</f>
        <v>262</v>
      </c>
      <c r="BI48" s="44">
        <f>SUM(AW48:BH48)</f>
        <v>1750</v>
      </c>
      <c r="BJ48" s="54"/>
      <c r="BK48" s="54"/>
      <c r="BL48" s="44">
        <f>+PB!$S48</f>
        <v>2220</v>
      </c>
      <c r="BM48" s="44">
        <f>+PB!$T48</f>
        <v>4424</v>
      </c>
      <c r="BN48" s="44">
        <f>+PB!$U48</f>
        <v>6756</v>
      </c>
      <c r="BO48" s="44">
        <f>+PB!$V48</f>
        <v>9128</v>
      </c>
      <c r="BP48" s="44">
        <f>+PB!$W48</f>
        <v>11594</v>
      </c>
      <c r="BQ48" s="44">
        <f>+PB!$X48</f>
        <v>13884</v>
      </c>
      <c r="BR48" s="44">
        <f>+PB!$Y48</f>
        <v>16550</v>
      </c>
      <c r="BS48" s="44">
        <f>+PB!$Z48</f>
        <v>19366</v>
      </c>
      <c r="BT48" s="44">
        <f>+PB!$AA48</f>
        <v>22206</v>
      </c>
      <c r="BU48" s="44">
        <f>+PB!$AB48</f>
        <v>24876</v>
      </c>
      <c r="BV48" s="44">
        <f>+PB!$AC48</f>
        <v>27296</v>
      </c>
      <c r="BW48" s="44">
        <f>+PB!$AD48</f>
        <v>29514</v>
      </c>
      <c r="BX48" s="44">
        <f>SUM(BL48:BW48)</f>
        <v>187814</v>
      </c>
      <c r="BY48" s="54"/>
      <c r="BZ48" s="54"/>
      <c r="CA48" s="44">
        <f>+IBA!$S48</f>
        <v>1178</v>
      </c>
      <c r="CB48" s="44">
        <f>+IBA!$T48</f>
        <v>2618</v>
      </c>
      <c r="CC48" s="44">
        <f>+IBA!$U48</f>
        <v>4114</v>
      </c>
      <c r="CD48" s="44">
        <f>+IBA!$V48</f>
        <v>5379</v>
      </c>
      <c r="CE48" s="44">
        <f>+IBA!$W48</f>
        <v>9560</v>
      </c>
      <c r="CF48" s="44">
        <f>+IBA!$X48</f>
        <v>16410</v>
      </c>
      <c r="CG48" s="44">
        <f>+IBA!$Y48</f>
        <v>24737</v>
      </c>
      <c r="CH48" s="44">
        <f>+IBA!$Z48</f>
        <v>34551</v>
      </c>
      <c r="CI48" s="44">
        <f>+IBA!$AA48</f>
        <v>40153</v>
      </c>
      <c r="CJ48" s="44">
        <f>+IBA!$AB48</f>
        <v>43085</v>
      </c>
      <c r="CK48" s="44">
        <f>+IBA!$AC48</f>
        <v>44303</v>
      </c>
      <c r="CL48" s="44">
        <f>+IBA!$AD48</f>
        <v>45194</v>
      </c>
      <c r="CM48" s="44">
        <f>SUM(CA48:CL48)</f>
        <v>271282</v>
      </c>
      <c r="CN48" s="54"/>
      <c r="CO48" s="54"/>
      <c r="CP48" s="44">
        <f>+SIBC!$S48</f>
        <v>0</v>
      </c>
      <c r="CQ48" s="44">
        <f>+SIBC!$T48</f>
        <v>0</v>
      </c>
      <c r="CR48" s="44">
        <f>+SIBC!$U48</f>
        <v>0</v>
      </c>
      <c r="CS48" s="44">
        <f>+SIBC!$V48</f>
        <v>0</v>
      </c>
      <c r="CT48" s="44">
        <f>+SIBC!$W48</f>
        <v>0</v>
      </c>
      <c r="CU48" s="44">
        <f>+SIBC!$X48</f>
        <v>0</v>
      </c>
      <c r="CV48" s="44">
        <f>+SIBC!$Y48</f>
        <v>0</v>
      </c>
      <c r="CW48" s="44">
        <f>+SIBC!$Z48</f>
        <v>0</v>
      </c>
      <c r="CX48" s="44">
        <f>+SIBC!$AA48</f>
        <v>0</v>
      </c>
      <c r="CY48" s="44">
        <f>+SIBC!$AB48</f>
        <v>0</v>
      </c>
      <c r="CZ48" s="44">
        <f>+SIBC!$AC48</f>
        <v>0</v>
      </c>
      <c r="DA48" s="44">
        <f>+SIBC!$AD48</f>
        <v>0</v>
      </c>
      <c r="DB48" s="44">
        <f>SUM(CP48:DA48)</f>
        <v>0</v>
      </c>
      <c r="DC48" s="54"/>
      <c r="DD48" s="54"/>
      <c r="DE48" s="44">
        <f>+TIBA!$S48</f>
        <v>0</v>
      </c>
      <c r="DF48" s="44">
        <f>+TIBA!$T48</f>
        <v>0</v>
      </c>
      <c r="DG48" s="44">
        <f>+TIBA!$U48</f>
        <v>0</v>
      </c>
      <c r="DH48" s="44">
        <f>+TIBA!$V48</f>
        <v>0</v>
      </c>
      <c r="DI48" s="44">
        <f>+TIBA!$W48</f>
        <v>0</v>
      </c>
      <c r="DJ48" s="44">
        <f>+TIBA!$X48</f>
        <v>0</v>
      </c>
      <c r="DK48" s="44">
        <f>+TIBA!$Y48</f>
        <v>0</v>
      </c>
      <c r="DL48" s="44">
        <f>+TIBA!$Z48</f>
        <v>0</v>
      </c>
      <c r="DM48" s="44">
        <f>+TIBA!$AA48</f>
        <v>0</v>
      </c>
      <c r="DN48" s="44">
        <f>+TIBA!$AB48</f>
        <v>0</v>
      </c>
      <c r="DO48" s="44">
        <f>+TIBA!$AC48</f>
        <v>0</v>
      </c>
      <c r="DP48" s="44">
        <f>+TIBA!$AD48</f>
        <v>0</v>
      </c>
      <c r="DQ48" s="44">
        <f>SUM(DE48:DP48)</f>
        <v>0</v>
      </c>
      <c r="DR48" s="54"/>
      <c r="DS48" s="54"/>
      <c r="DT48" s="44">
        <f>+LQB!$S48</f>
        <v>372</v>
      </c>
      <c r="DU48" s="44">
        <f>+LQB!$T48</f>
        <v>662</v>
      </c>
      <c r="DV48" s="44">
        <f>+LQB!$U48</f>
        <v>1122</v>
      </c>
      <c r="DW48" s="44">
        <f>+LQB!$V48</f>
        <v>1624</v>
      </c>
      <c r="DX48" s="44">
        <f>+LQB!$W48</f>
        <v>2362</v>
      </c>
      <c r="DY48" s="44">
        <f>+LQB!$X48</f>
        <v>2930</v>
      </c>
      <c r="DZ48" s="44">
        <f>+LQB!$Y48</f>
        <v>3842</v>
      </c>
      <c r="EA48" s="44">
        <f>+LQB!$Z48</f>
        <v>4896</v>
      </c>
      <c r="EB48" s="44">
        <f>+LQB!$AA48</f>
        <v>5664</v>
      </c>
      <c r="EC48" s="44">
        <f>+LQB!$AB48</f>
        <v>6436</v>
      </c>
      <c r="ED48" s="44">
        <f>+LQB!$AC48</f>
        <v>7108</v>
      </c>
      <c r="EE48" s="44">
        <f>+LQB!$AD48</f>
        <v>7658</v>
      </c>
      <c r="EF48" s="44">
        <f>SUM(DT48:EE48)</f>
        <v>44676</v>
      </c>
      <c r="EG48" s="54"/>
      <c r="EH48" s="54"/>
      <c r="EI48" s="44">
        <f>+RBW!$S48</f>
        <v>830</v>
      </c>
      <c r="EJ48" s="44">
        <f>+RBW!$T48</f>
        <v>1528</v>
      </c>
      <c r="EK48" s="44">
        <f>+RBW!$U48</f>
        <v>2648</v>
      </c>
      <c r="EL48" s="44">
        <f>+RBW!$V48</f>
        <v>4446</v>
      </c>
      <c r="EM48" s="44">
        <f>+RBW!$W48</f>
        <v>7338</v>
      </c>
      <c r="EN48" s="44">
        <f>+RBW!$X48</f>
        <v>10678</v>
      </c>
      <c r="EO48" s="44">
        <f>+RBW!$Y48</f>
        <v>13888</v>
      </c>
      <c r="EP48" s="44">
        <f>+RBW!$Z48</f>
        <v>17122</v>
      </c>
      <c r="EQ48" s="44">
        <f>+RBW!$AA48</f>
        <v>20534</v>
      </c>
      <c r="ER48" s="44">
        <f>+RBW!$AB48</f>
        <v>23264</v>
      </c>
      <c r="ES48" s="44">
        <f>+RBW!$AC48</f>
        <v>24364</v>
      </c>
      <c r="ET48" s="44">
        <f>+RBW!$AD48</f>
        <v>25302</v>
      </c>
      <c r="EU48" s="44">
        <f>SUM(EI48:ET48)</f>
        <v>151942</v>
      </c>
      <c r="EV48" s="54"/>
      <c r="EW48" s="54"/>
      <c r="EX48" s="44">
        <f>+WPB!$S48</f>
        <v>0</v>
      </c>
      <c r="EY48" s="44">
        <f>+WPB!$T48</f>
        <v>0</v>
      </c>
      <c r="EZ48" s="44">
        <f>+WPB!$U48</f>
        <v>0</v>
      </c>
      <c r="FA48" s="44">
        <f>+WPB!$V48</f>
        <v>0</v>
      </c>
      <c r="FB48" s="44">
        <f>+WPB!$W48</f>
        <v>0</v>
      </c>
      <c r="FC48" s="44">
        <f>+WPB!$X48</f>
        <v>0</v>
      </c>
      <c r="FD48" s="44">
        <f>+WPB!$Y48</f>
        <v>0</v>
      </c>
      <c r="FE48" s="44">
        <f>+WPB!$Z48</f>
        <v>0</v>
      </c>
      <c r="FF48" s="44">
        <f>+WPB!$AA48</f>
        <v>0</v>
      </c>
      <c r="FG48" s="44">
        <f>+WPB!$AB48</f>
        <v>0</v>
      </c>
      <c r="FH48" s="44">
        <f>+WPB!$AC48</f>
        <v>0</v>
      </c>
      <c r="FI48" s="44">
        <f>+WPB!$AD48</f>
        <v>0</v>
      </c>
      <c r="FJ48" s="44">
        <f>SUM(EX48:FI48)</f>
        <v>0</v>
      </c>
      <c r="FK48" s="54"/>
      <c r="FL48" s="54"/>
    </row>
    <row r="49" spans="1:168" s="43" customFormat="1" ht="15.1" customHeight="1">
      <c r="A49" s="51">
        <v>2013</v>
      </c>
      <c r="B49" s="57" t="s">
        <v>9</v>
      </c>
      <c r="D49" s="44">
        <f t="shared" ref="D49:P49" si="77">SUM(D46:D48)</f>
        <v>560495</v>
      </c>
      <c r="E49" s="44">
        <f t="shared" si="77"/>
        <v>1096043</v>
      </c>
      <c r="F49" s="44">
        <f t="shared" si="77"/>
        <v>1715350</v>
      </c>
      <c r="G49" s="44">
        <f t="shared" si="77"/>
        <v>2324395</v>
      </c>
      <c r="H49" s="44">
        <f t="shared" si="77"/>
        <v>2957136</v>
      </c>
      <c r="I49" s="44">
        <f t="shared" si="77"/>
        <v>3576950</v>
      </c>
      <c r="J49" s="44">
        <f t="shared" si="77"/>
        <v>4189180</v>
      </c>
      <c r="K49" s="44">
        <f t="shared" si="77"/>
        <v>4861686</v>
      </c>
      <c r="L49" s="44">
        <f t="shared" si="77"/>
        <v>5463169</v>
      </c>
      <c r="M49" s="44">
        <f t="shared" si="77"/>
        <v>6099777</v>
      </c>
      <c r="N49" s="44">
        <f t="shared" si="77"/>
        <v>6688495</v>
      </c>
      <c r="O49" s="44">
        <f t="shared" si="77"/>
        <v>7246608</v>
      </c>
      <c r="P49" s="44">
        <f t="shared" si="77"/>
        <v>46779284</v>
      </c>
      <c r="Q49" s="54"/>
      <c r="R49" s="54"/>
      <c r="S49" s="44">
        <f t="shared" ref="S49:AE49" si="78">SUM(S46:S48)</f>
        <v>370235</v>
      </c>
      <c r="T49" s="44">
        <f t="shared" si="78"/>
        <v>708001</v>
      </c>
      <c r="U49" s="44">
        <f t="shared" si="78"/>
        <v>1130852</v>
      </c>
      <c r="V49" s="44">
        <f t="shared" si="78"/>
        <v>1548703</v>
      </c>
      <c r="W49" s="44">
        <f t="shared" si="78"/>
        <v>2020213</v>
      </c>
      <c r="X49" s="44">
        <f t="shared" si="78"/>
        <v>2501076</v>
      </c>
      <c r="Y49" s="44">
        <f t="shared" si="78"/>
        <v>3026582</v>
      </c>
      <c r="Z49" s="44">
        <f t="shared" si="78"/>
        <v>3603358</v>
      </c>
      <c r="AA49" s="44">
        <f t="shared" si="78"/>
        <v>4066019</v>
      </c>
      <c r="AB49" s="44">
        <f t="shared" si="78"/>
        <v>4538131</v>
      </c>
      <c r="AC49" s="44">
        <f t="shared" si="78"/>
        <v>4978049</v>
      </c>
      <c r="AD49" s="44">
        <f t="shared" si="78"/>
        <v>5405208</v>
      </c>
      <c r="AE49" s="44">
        <f t="shared" si="78"/>
        <v>33896427</v>
      </c>
      <c r="AF49" s="54"/>
      <c r="AG49" s="54"/>
      <c r="AH49" s="44">
        <f t="shared" ref="AH49:AT49" si="79">SUM(AH46:AH48)</f>
        <v>317969</v>
      </c>
      <c r="AI49" s="44">
        <f t="shared" si="79"/>
        <v>602215</v>
      </c>
      <c r="AJ49" s="44">
        <f t="shared" si="79"/>
        <v>933442</v>
      </c>
      <c r="AK49" s="44">
        <f t="shared" si="79"/>
        <v>1261736</v>
      </c>
      <c r="AL49" s="44">
        <f t="shared" si="79"/>
        <v>1605232</v>
      </c>
      <c r="AM49" s="44">
        <f t="shared" si="79"/>
        <v>1934491</v>
      </c>
      <c r="AN49" s="44">
        <f t="shared" si="79"/>
        <v>2274013</v>
      </c>
      <c r="AO49" s="44">
        <f t="shared" si="79"/>
        <v>2636188</v>
      </c>
      <c r="AP49" s="44">
        <f t="shared" si="79"/>
        <v>2967447</v>
      </c>
      <c r="AQ49" s="44">
        <f t="shared" si="79"/>
        <v>3318543</v>
      </c>
      <c r="AR49" s="44">
        <f t="shared" si="79"/>
        <v>3649823</v>
      </c>
      <c r="AS49" s="44">
        <f t="shared" si="79"/>
        <v>3980194</v>
      </c>
      <c r="AT49" s="44">
        <f t="shared" si="79"/>
        <v>25481293</v>
      </c>
      <c r="AU49" s="54"/>
      <c r="AV49" s="54"/>
      <c r="AW49" s="44">
        <f t="shared" ref="AW49:BI49" si="80">SUM(AW46:AW48)</f>
        <v>53764</v>
      </c>
      <c r="AX49" s="44">
        <f t="shared" si="80"/>
        <v>105088</v>
      </c>
      <c r="AY49" s="44">
        <f t="shared" si="80"/>
        <v>169337</v>
      </c>
      <c r="AZ49" s="44">
        <f t="shared" si="80"/>
        <v>236388</v>
      </c>
      <c r="BA49" s="44">
        <f t="shared" si="80"/>
        <v>310159</v>
      </c>
      <c r="BB49" s="44">
        <f t="shared" si="80"/>
        <v>385301</v>
      </c>
      <c r="BC49" s="44">
        <f t="shared" si="80"/>
        <v>468418</v>
      </c>
      <c r="BD49" s="44">
        <f t="shared" si="80"/>
        <v>560020</v>
      </c>
      <c r="BE49" s="44">
        <f t="shared" si="80"/>
        <v>633120</v>
      </c>
      <c r="BF49" s="44">
        <f t="shared" si="80"/>
        <v>704329</v>
      </c>
      <c r="BG49" s="44">
        <f t="shared" si="80"/>
        <v>772377</v>
      </c>
      <c r="BH49" s="44">
        <f t="shared" si="80"/>
        <v>836803</v>
      </c>
      <c r="BI49" s="44">
        <f t="shared" si="80"/>
        <v>5235104</v>
      </c>
      <c r="BJ49" s="54"/>
      <c r="BK49" s="54"/>
      <c r="BL49" s="44">
        <f t="shared" ref="BL49:BX49" si="81">SUM(BL46:BL48)</f>
        <v>402904</v>
      </c>
      <c r="BM49" s="44">
        <f t="shared" si="81"/>
        <v>790118</v>
      </c>
      <c r="BN49" s="44">
        <f t="shared" si="81"/>
        <v>1273287</v>
      </c>
      <c r="BO49" s="44">
        <f t="shared" si="81"/>
        <v>1735504</v>
      </c>
      <c r="BP49" s="44">
        <f t="shared" si="81"/>
        <v>2246825</v>
      </c>
      <c r="BQ49" s="44">
        <f t="shared" si="81"/>
        <v>2775071</v>
      </c>
      <c r="BR49" s="44">
        <f t="shared" si="81"/>
        <v>3398932</v>
      </c>
      <c r="BS49" s="44">
        <f t="shared" si="81"/>
        <v>4051459</v>
      </c>
      <c r="BT49" s="44">
        <f t="shared" si="81"/>
        <v>4551974</v>
      </c>
      <c r="BU49" s="44">
        <f t="shared" si="81"/>
        <v>5047634</v>
      </c>
      <c r="BV49" s="44">
        <f t="shared" si="81"/>
        <v>5499673</v>
      </c>
      <c r="BW49" s="44">
        <f t="shared" si="81"/>
        <v>5927886</v>
      </c>
      <c r="BX49" s="44">
        <f t="shared" si="81"/>
        <v>37701267</v>
      </c>
      <c r="BY49" s="54"/>
      <c r="BZ49" s="54"/>
      <c r="CA49" s="44">
        <f t="shared" ref="CA49:CM49" si="82">SUM(CA46:CA48)</f>
        <v>149473</v>
      </c>
      <c r="CB49" s="44">
        <f t="shared" si="82"/>
        <v>295397</v>
      </c>
      <c r="CC49" s="44">
        <f t="shared" si="82"/>
        <v>464771</v>
      </c>
      <c r="CD49" s="44">
        <f t="shared" si="82"/>
        <v>624272</v>
      </c>
      <c r="CE49" s="44">
        <f t="shared" si="82"/>
        <v>802084</v>
      </c>
      <c r="CF49" s="44">
        <f t="shared" si="82"/>
        <v>986330</v>
      </c>
      <c r="CG49" s="44">
        <f t="shared" si="82"/>
        <v>1193080</v>
      </c>
      <c r="CH49" s="44">
        <f t="shared" si="82"/>
        <v>1406080</v>
      </c>
      <c r="CI49" s="44">
        <f t="shared" si="82"/>
        <v>1593158</v>
      </c>
      <c r="CJ49" s="44">
        <f t="shared" si="82"/>
        <v>1774457</v>
      </c>
      <c r="CK49" s="44">
        <f t="shared" si="82"/>
        <v>1936333</v>
      </c>
      <c r="CL49" s="44">
        <f t="shared" si="82"/>
        <v>2104458</v>
      </c>
      <c r="CM49" s="44">
        <f t="shared" si="82"/>
        <v>13329893</v>
      </c>
      <c r="CN49" s="54"/>
      <c r="CO49" s="54"/>
      <c r="CP49" s="44">
        <f t="shared" ref="CP49:DB49" si="83">SUM(CP46:CP48)</f>
        <v>176275</v>
      </c>
      <c r="CQ49" s="44">
        <f t="shared" si="83"/>
        <v>341277</v>
      </c>
      <c r="CR49" s="44">
        <f t="shared" si="83"/>
        <v>522417</v>
      </c>
      <c r="CS49" s="44">
        <f t="shared" si="83"/>
        <v>693808</v>
      </c>
      <c r="CT49" s="44">
        <f t="shared" si="83"/>
        <v>889822</v>
      </c>
      <c r="CU49" s="44">
        <f t="shared" si="83"/>
        <v>1075769</v>
      </c>
      <c r="CV49" s="44">
        <f t="shared" si="83"/>
        <v>1284722</v>
      </c>
      <c r="CW49" s="44">
        <f t="shared" si="83"/>
        <v>1487671</v>
      </c>
      <c r="CX49" s="44">
        <f t="shared" si="83"/>
        <v>1683300</v>
      </c>
      <c r="CY49" s="44">
        <f t="shared" si="83"/>
        <v>1880674</v>
      </c>
      <c r="CZ49" s="44">
        <f t="shared" si="83"/>
        <v>2061773</v>
      </c>
      <c r="DA49" s="44">
        <f t="shared" si="83"/>
        <v>2230504</v>
      </c>
      <c r="DB49" s="44">
        <f t="shared" si="83"/>
        <v>14328012</v>
      </c>
      <c r="DC49" s="54"/>
      <c r="DD49" s="54"/>
      <c r="DE49" s="44">
        <f t="shared" ref="DE49:DQ49" si="84">SUM(DE46:DE48)</f>
        <v>114862</v>
      </c>
      <c r="DF49" s="44">
        <f t="shared" si="84"/>
        <v>224972</v>
      </c>
      <c r="DG49" s="44">
        <f t="shared" si="84"/>
        <v>380716</v>
      </c>
      <c r="DH49" s="44">
        <f t="shared" si="84"/>
        <v>536054</v>
      </c>
      <c r="DI49" s="44">
        <f t="shared" si="84"/>
        <v>722376</v>
      </c>
      <c r="DJ49" s="44">
        <f t="shared" si="84"/>
        <v>922920</v>
      </c>
      <c r="DK49" s="44">
        <f t="shared" si="84"/>
        <v>1185251</v>
      </c>
      <c r="DL49" s="44">
        <f t="shared" si="84"/>
        <v>1477370</v>
      </c>
      <c r="DM49" s="44">
        <f t="shared" si="84"/>
        <v>1659957</v>
      </c>
      <c r="DN49" s="44">
        <f t="shared" si="84"/>
        <v>1836124</v>
      </c>
      <c r="DO49" s="44">
        <f t="shared" si="84"/>
        <v>1989057</v>
      </c>
      <c r="DP49" s="44">
        <f t="shared" si="84"/>
        <v>2119031</v>
      </c>
      <c r="DQ49" s="44">
        <f t="shared" si="84"/>
        <v>13168690</v>
      </c>
      <c r="DR49" s="54"/>
      <c r="DS49" s="54"/>
      <c r="DT49" s="44">
        <f t="shared" ref="DT49:EF49" si="85">SUM(DT46:DT48)</f>
        <v>250521</v>
      </c>
      <c r="DU49" s="44">
        <f t="shared" si="85"/>
        <v>484857</v>
      </c>
      <c r="DV49" s="44">
        <f t="shared" si="85"/>
        <v>788987</v>
      </c>
      <c r="DW49" s="44">
        <f t="shared" si="85"/>
        <v>1074817</v>
      </c>
      <c r="DX49" s="44">
        <f t="shared" si="85"/>
        <v>1388109</v>
      </c>
      <c r="DY49" s="44">
        <f t="shared" si="85"/>
        <v>1696689</v>
      </c>
      <c r="DZ49" s="44">
        <f t="shared" si="85"/>
        <v>2050280</v>
      </c>
      <c r="EA49" s="44">
        <f t="shared" si="85"/>
        <v>2425540</v>
      </c>
      <c r="EB49" s="44">
        <f t="shared" si="85"/>
        <v>2719851</v>
      </c>
      <c r="EC49" s="44">
        <f t="shared" si="85"/>
        <v>3020916</v>
      </c>
      <c r="ED49" s="44">
        <f t="shared" si="85"/>
        <v>3312209</v>
      </c>
      <c r="EE49" s="44">
        <f t="shared" si="85"/>
        <v>3590528</v>
      </c>
      <c r="EF49" s="44">
        <f t="shared" si="85"/>
        <v>22803304</v>
      </c>
      <c r="EG49" s="54"/>
      <c r="EH49" s="54"/>
      <c r="EI49" s="44">
        <f t="shared" ref="EI49:EU49" si="86">SUM(EI46:EI48)</f>
        <v>223742</v>
      </c>
      <c r="EJ49" s="44">
        <f t="shared" si="86"/>
        <v>434435</v>
      </c>
      <c r="EK49" s="44">
        <f t="shared" si="86"/>
        <v>706146</v>
      </c>
      <c r="EL49" s="44">
        <f t="shared" si="86"/>
        <v>964472</v>
      </c>
      <c r="EM49" s="44">
        <f t="shared" si="86"/>
        <v>1262254</v>
      </c>
      <c r="EN49" s="44">
        <f t="shared" si="86"/>
        <v>1579531</v>
      </c>
      <c r="EO49" s="44">
        <f t="shared" si="86"/>
        <v>1951065</v>
      </c>
      <c r="EP49" s="44">
        <f t="shared" si="86"/>
        <v>2353833</v>
      </c>
      <c r="EQ49" s="44">
        <f t="shared" si="86"/>
        <v>2644104</v>
      </c>
      <c r="ER49" s="44">
        <f t="shared" si="86"/>
        <v>2924136</v>
      </c>
      <c r="ES49" s="44">
        <f t="shared" si="86"/>
        <v>3180321</v>
      </c>
      <c r="ET49" s="44">
        <f t="shared" si="86"/>
        <v>3420004</v>
      </c>
      <c r="EU49" s="44">
        <f t="shared" si="86"/>
        <v>21644043</v>
      </c>
      <c r="EV49" s="54"/>
      <c r="EW49" s="54"/>
      <c r="EX49" s="44">
        <f t="shared" ref="EX49:FJ49" si="87">SUM(EX46:EX48)</f>
        <v>45686</v>
      </c>
      <c r="EY49" s="44">
        <f t="shared" si="87"/>
        <v>88634</v>
      </c>
      <c r="EZ49" s="44">
        <f t="shared" si="87"/>
        <v>143979</v>
      </c>
      <c r="FA49" s="44">
        <f t="shared" si="87"/>
        <v>200447</v>
      </c>
      <c r="FB49" s="44">
        <f t="shared" si="87"/>
        <v>265923</v>
      </c>
      <c r="FC49" s="44">
        <f t="shared" si="87"/>
        <v>333142</v>
      </c>
      <c r="FD49" s="44">
        <f t="shared" si="87"/>
        <v>408275</v>
      </c>
      <c r="FE49" s="44">
        <f t="shared" si="87"/>
        <v>490865</v>
      </c>
      <c r="FF49" s="44">
        <f t="shared" si="87"/>
        <v>558818</v>
      </c>
      <c r="FG49" s="44">
        <f t="shared" si="87"/>
        <v>625172</v>
      </c>
      <c r="FH49" s="44">
        <f t="shared" si="87"/>
        <v>687193</v>
      </c>
      <c r="FI49" s="44">
        <f t="shared" si="87"/>
        <v>750987</v>
      </c>
      <c r="FJ49" s="44">
        <f t="shared" si="87"/>
        <v>4599121</v>
      </c>
      <c r="FK49" s="54"/>
      <c r="FL49" s="54"/>
    </row>
    <row r="50" spans="1:168" s="55" customFormat="1" ht="15.1" customHeight="1">
      <c r="A50" s="39"/>
      <c r="B50" s="40"/>
      <c r="C50" s="41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1"/>
      <c r="R50" s="41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1"/>
      <c r="AG50" s="41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1"/>
      <c r="AV50" s="41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1"/>
      <c r="BK50" s="41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1"/>
      <c r="BZ50" s="41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1"/>
      <c r="CO50" s="41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1"/>
      <c r="DD50" s="41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1"/>
      <c r="DS50" s="41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1"/>
      <c r="EH50" s="41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1"/>
      <c r="EW50" s="41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1"/>
      <c r="FL50" s="41"/>
    </row>
    <row r="51" spans="1:168" s="43" customFormat="1" ht="15.1" customHeight="1">
      <c r="A51" s="51">
        <v>2014</v>
      </c>
      <c r="B51" s="56" t="s">
        <v>6</v>
      </c>
      <c r="D51" s="44">
        <f>+AMB!$S51</f>
        <v>349785</v>
      </c>
      <c r="E51" s="44">
        <f>+AMB!$T51</f>
        <v>678265</v>
      </c>
      <c r="F51" s="44">
        <f>+AMB!$U51</f>
        <v>1079471</v>
      </c>
      <c r="G51" s="44">
        <f>+AMB!$V51</f>
        <v>1462877</v>
      </c>
      <c r="H51" s="44">
        <f>+AMB!$W51</f>
        <v>1864343</v>
      </c>
      <c r="I51" s="44">
        <f>+AMB!$X51</f>
        <v>2266589</v>
      </c>
      <c r="J51" s="44">
        <f>+AMB!$Y51</f>
        <v>2687495</v>
      </c>
      <c r="K51" s="44">
        <f>+AMB!$Z51</f>
        <v>3137788</v>
      </c>
      <c r="L51" s="44">
        <f>+AMB!$AA51</f>
        <v>3519935</v>
      </c>
      <c r="M51" s="44">
        <f>+AMB!$AB51</f>
        <v>3934861</v>
      </c>
      <c r="N51" s="44">
        <f>+AMB!$AC51</f>
        <v>4308398</v>
      </c>
      <c r="O51" s="44">
        <f>+AMB!$AD51</f>
        <v>4691983</v>
      </c>
      <c r="P51" s="44">
        <f>SUM(D51:O51)</f>
        <v>29981790</v>
      </c>
      <c r="Q51" s="53"/>
      <c r="R51" s="53"/>
      <c r="S51" s="44">
        <f>+BWB!$S51</f>
        <v>237434</v>
      </c>
      <c r="T51" s="44">
        <f>+BWB!$T51</f>
        <v>454143</v>
      </c>
      <c r="U51" s="44">
        <f>+BWB!$U51</f>
        <v>728803</v>
      </c>
      <c r="V51" s="44">
        <f>+BWB!$V51</f>
        <v>1024074</v>
      </c>
      <c r="W51" s="44">
        <f>+BWB!$W51</f>
        <v>1358725</v>
      </c>
      <c r="X51" s="44">
        <f>+BWB!$X51</f>
        <v>1707510</v>
      </c>
      <c r="Y51" s="44">
        <f>+BWB!$Y51</f>
        <v>2105973</v>
      </c>
      <c r="Z51" s="44">
        <f>+BWB!$Z51</f>
        <v>2535022</v>
      </c>
      <c r="AA51" s="44">
        <f>+BWB!$AA51</f>
        <v>2853403</v>
      </c>
      <c r="AB51" s="44">
        <f>+BWB!$AB51</f>
        <v>3176262</v>
      </c>
      <c r="AC51" s="44">
        <f>+BWB!$AC51</f>
        <v>3465437</v>
      </c>
      <c r="AD51" s="44">
        <f>+BWB!$AD51</f>
        <v>3762632</v>
      </c>
      <c r="AE51" s="44">
        <f>SUM(S51:AD51)</f>
        <v>23409418</v>
      </c>
      <c r="AF51" s="53"/>
      <c r="AG51" s="53"/>
      <c r="AH51" s="44">
        <f>+DWT!$S51</f>
        <v>286184</v>
      </c>
      <c r="AI51" s="44">
        <f>+DWT!$T51</f>
        <v>556782</v>
      </c>
      <c r="AJ51" s="44">
        <f>+DWT!$U51</f>
        <v>877177</v>
      </c>
      <c r="AK51" s="44">
        <f>+DWT!$V51</f>
        <v>1199709</v>
      </c>
      <c r="AL51" s="44">
        <f>+DWT!$W51</f>
        <v>1529261</v>
      </c>
      <c r="AM51" s="44">
        <f>+DWT!$X51</f>
        <v>1852397</v>
      </c>
      <c r="AN51" s="44">
        <f>+DWT!$Y51</f>
        <v>2186089</v>
      </c>
      <c r="AO51" s="44">
        <f>+DWT!$Z51</f>
        <v>2530941</v>
      </c>
      <c r="AP51" s="44">
        <f>+DWT!$AA51</f>
        <v>2852840</v>
      </c>
      <c r="AQ51" s="44">
        <f>+DWT!$AB51</f>
        <v>3190362</v>
      </c>
      <c r="AR51" s="44">
        <f>+DWT!$AC51</f>
        <v>3506630</v>
      </c>
      <c r="AS51" s="44">
        <f>+DWT!$AD51</f>
        <v>3834421</v>
      </c>
      <c r="AT51" s="44">
        <f>SUM(AH51:AS51)</f>
        <v>24402793</v>
      </c>
      <c r="AU51" s="53"/>
      <c r="AV51" s="53"/>
      <c r="AW51" s="44">
        <f>+OGB!$S51</f>
        <v>44950</v>
      </c>
      <c r="AX51" s="44">
        <f>+OGB!$T51</f>
        <v>85555</v>
      </c>
      <c r="AY51" s="44">
        <f>+OGB!$U51</f>
        <v>137843</v>
      </c>
      <c r="AZ51" s="44">
        <f>+OGB!$V51</f>
        <v>191661</v>
      </c>
      <c r="BA51" s="44">
        <f>+OGB!$W51</f>
        <v>255819</v>
      </c>
      <c r="BB51" s="44">
        <f>+OGB!$X51</f>
        <v>320902</v>
      </c>
      <c r="BC51" s="44">
        <f>+OGB!$Y51</f>
        <v>395141</v>
      </c>
      <c r="BD51" s="44">
        <f>+OGB!$Z51</f>
        <v>474661</v>
      </c>
      <c r="BE51" s="44">
        <f>+OGB!$AA51</f>
        <v>534279</v>
      </c>
      <c r="BF51" s="44">
        <f>+OGB!$AB51</f>
        <v>593425</v>
      </c>
      <c r="BG51" s="44">
        <f>+OGB!$AC51</f>
        <v>648757</v>
      </c>
      <c r="BH51" s="44">
        <f>+OGB!$AD51</f>
        <v>704164</v>
      </c>
      <c r="BI51" s="44">
        <f>SUM(AW51:BH51)</f>
        <v>4387157</v>
      </c>
      <c r="BJ51" s="53"/>
      <c r="BK51" s="53"/>
      <c r="BL51" s="44">
        <f>+PB!$S51</f>
        <v>267431</v>
      </c>
      <c r="BM51" s="44">
        <f>+PB!$T51</f>
        <v>534551</v>
      </c>
      <c r="BN51" s="44">
        <f>+PB!$U51</f>
        <v>870657</v>
      </c>
      <c r="BO51" s="44">
        <f>+PB!$V51</f>
        <v>1203164</v>
      </c>
      <c r="BP51" s="44">
        <f>+PB!$W51</f>
        <v>1577230</v>
      </c>
      <c r="BQ51" s="44">
        <f>+PB!$X51</f>
        <v>1979560</v>
      </c>
      <c r="BR51" s="44">
        <f>+PB!$Y51</f>
        <v>2464233</v>
      </c>
      <c r="BS51" s="44">
        <f>+PB!$Z51</f>
        <v>2992271</v>
      </c>
      <c r="BT51" s="44">
        <f>+PB!$AA51</f>
        <v>3357936</v>
      </c>
      <c r="BU51" s="44">
        <f>+PB!$AB51</f>
        <v>3727876</v>
      </c>
      <c r="BV51" s="44">
        <f>+PB!$AC51</f>
        <v>4021570</v>
      </c>
      <c r="BW51" s="44">
        <f>+PB!$AD51</f>
        <v>4340338</v>
      </c>
      <c r="BX51" s="44">
        <f>SUM(BL51:BW51)</f>
        <v>27336817</v>
      </c>
      <c r="BY51" s="53"/>
      <c r="BZ51" s="53"/>
      <c r="CA51" s="44">
        <f>+IBA!$S51</f>
        <v>137190</v>
      </c>
      <c r="CB51" s="44">
        <f>+IBA!$T51</f>
        <v>265574</v>
      </c>
      <c r="CC51" s="44">
        <f>+IBA!$U51</f>
        <v>412540</v>
      </c>
      <c r="CD51" s="44">
        <f>+IBA!$V51</f>
        <v>556549</v>
      </c>
      <c r="CE51" s="44">
        <f>+IBA!$W51</f>
        <v>716644</v>
      </c>
      <c r="CF51" s="44">
        <f>+IBA!$X51</f>
        <v>883027</v>
      </c>
      <c r="CG51" s="44">
        <f>+IBA!$Y51</f>
        <v>1068430</v>
      </c>
      <c r="CH51" s="44">
        <f>+IBA!$Z51</f>
        <v>1255656</v>
      </c>
      <c r="CI51" s="44">
        <f>+IBA!$AA51</f>
        <v>1417295</v>
      </c>
      <c r="CJ51" s="44">
        <f>+IBA!$AB51</f>
        <v>1570570</v>
      </c>
      <c r="CK51" s="44">
        <f>+IBA!$AC51</f>
        <v>1702231</v>
      </c>
      <c r="CL51" s="44">
        <f>+IBA!$AD51</f>
        <v>1842417</v>
      </c>
      <c r="CM51" s="44">
        <f>SUM(CA51:CL51)</f>
        <v>11828123</v>
      </c>
      <c r="CN51" s="53"/>
      <c r="CO51" s="53"/>
      <c r="CP51" s="44">
        <f>+SIBC!$S51</f>
        <v>158816</v>
      </c>
      <c r="CQ51" s="44">
        <f>+SIBC!$T51</f>
        <v>308460</v>
      </c>
      <c r="CR51" s="44">
        <f>+SIBC!$U51</f>
        <v>486216</v>
      </c>
      <c r="CS51" s="44">
        <f>+SIBC!$V51</f>
        <v>666336</v>
      </c>
      <c r="CT51" s="44">
        <f>+SIBC!$W51</f>
        <v>865225</v>
      </c>
      <c r="CU51" s="44">
        <f>+SIBC!$X51</f>
        <v>1070180</v>
      </c>
      <c r="CV51" s="44">
        <f>+SIBC!$Y51</f>
        <v>1284319</v>
      </c>
      <c r="CW51" s="44">
        <f>+SIBC!$Z51</f>
        <v>1492984</v>
      </c>
      <c r="CX51" s="44">
        <f>+SIBC!$AA51</f>
        <v>1692566</v>
      </c>
      <c r="CY51" s="44">
        <f>+SIBC!$AB51</f>
        <v>1888845</v>
      </c>
      <c r="CZ51" s="44">
        <f>+SIBC!$AC51</f>
        <v>2071702</v>
      </c>
      <c r="DA51" s="44">
        <f>+SIBC!$AD51</f>
        <v>2254166</v>
      </c>
      <c r="DB51" s="44">
        <f>SUM(CP51:DA51)</f>
        <v>14239815</v>
      </c>
      <c r="DC51" s="53"/>
      <c r="DD51" s="53"/>
      <c r="DE51" s="44">
        <f>+TIBA!$S51</f>
        <v>78326</v>
      </c>
      <c r="DF51" s="44">
        <f>+TIBA!$T51</f>
        <v>154197</v>
      </c>
      <c r="DG51" s="44">
        <f>+TIBA!$U51</f>
        <v>261727</v>
      </c>
      <c r="DH51" s="44">
        <f>+TIBA!$V51</f>
        <v>387875</v>
      </c>
      <c r="DI51" s="44">
        <f>+TIBA!$W51</f>
        <v>539251</v>
      </c>
      <c r="DJ51" s="44">
        <f>+TIBA!$X51</f>
        <v>705491</v>
      </c>
      <c r="DK51" s="44">
        <f>+TIBA!$Y51</f>
        <v>935519</v>
      </c>
      <c r="DL51" s="44">
        <f>+TIBA!$Z51</f>
        <v>1192912</v>
      </c>
      <c r="DM51" s="44">
        <f>+TIBA!$AA51</f>
        <v>1339114</v>
      </c>
      <c r="DN51" s="44">
        <f>+TIBA!$AB51</f>
        <v>1479533</v>
      </c>
      <c r="DO51" s="44">
        <f>+TIBA!$AC51</f>
        <v>1596049</v>
      </c>
      <c r="DP51" s="44">
        <f>+TIBA!$AD51</f>
        <v>1696888</v>
      </c>
      <c r="DQ51" s="44">
        <f>SUM(DE51:DP51)</f>
        <v>10366882</v>
      </c>
      <c r="DR51" s="53"/>
      <c r="DS51" s="53"/>
      <c r="DT51" s="44">
        <f>+LQB!$S51</f>
        <v>165717</v>
      </c>
      <c r="DU51" s="44">
        <f>+LQB!$T51</f>
        <v>324173</v>
      </c>
      <c r="DV51" s="44">
        <f>+LQB!$U51</f>
        <v>534833</v>
      </c>
      <c r="DW51" s="44">
        <f>+LQB!$V51</f>
        <v>758388</v>
      </c>
      <c r="DX51" s="44">
        <f>+LQB!$W51</f>
        <v>1007254</v>
      </c>
      <c r="DY51" s="44">
        <f>+LQB!$X51</f>
        <v>1256346</v>
      </c>
      <c r="DZ51" s="44">
        <f>+LQB!$Y51</f>
        <v>1542603</v>
      </c>
      <c r="EA51" s="44">
        <f>+LQB!$Z51</f>
        <v>1859314</v>
      </c>
      <c r="EB51" s="44">
        <f>+LQB!$AA51</f>
        <v>2095089</v>
      </c>
      <c r="EC51" s="44">
        <f>+LQB!$AB51</f>
        <v>2329629</v>
      </c>
      <c r="ED51" s="44">
        <f>+LQB!$AC51</f>
        <v>2532655</v>
      </c>
      <c r="EE51" s="44">
        <f>+LQB!$AD51</f>
        <v>2742473</v>
      </c>
      <c r="EF51" s="44">
        <f>SUM(DT51:EE51)</f>
        <v>17148474</v>
      </c>
      <c r="EG51" s="53"/>
      <c r="EH51" s="53"/>
      <c r="EI51" s="44">
        <f>+RBW!$S51</f>
        <v>182762</v>
      </c>
      <c r="EJ51" s="44">
        <f>+RBW!$T51</f>
        <v>368491</v>
      </c>
      <c r="EK51" s="44">
        <f>+RBW!$U51</f>
        <v>598129</v>
      </c>
      <c r="EL51" s="44">
        <f>+RBW!$V51</f>
        <v>847347</v>
      </c>
      <c r="EM51" s="44">
        <f>+RBW!$W51</f>
        <v>1125447</v>
      </c>
      <c r="EN51" s="44">
        <f>+RBW!$X51</f>
        <v>1415186</v>
      </c>
      <c r="EO51" s="44">
        <f>+RBW!$Y51</f>
        <v>1758990</v>
      </c>
      <c r="EP51" s="44">
        <f>+RBW!$Z51</f>
        <v>2131446</v>
      </c>
      <c r="EQ51" s="44">
        <f>+RBW!$AA51</f>
        <v>2408264</v>
      </c>
      <c r="ER51" s="44">
        <f>+RBW!$AB51</f>
        <v>2668686</v>
      </c>
      <c r="ES51" s="44">
        <f>+RBW!$AC51</f>
        <v>2871866</v>
      </c>
      <c r="ET51" s="44">
        <f>+RBW!$AD51</f>
        <v>3083014</v>
      </c>
      <c r="EU51" s="44">
        <f>SUM(EI51:ET51)</f>
        <v>19459628</v>
      </c>
      <c r="EV51" s="53"/>
      <c r="EW51" s="53"/>
      <c r="EX51" s="44">
        <f>+WPB!$S51</f>
        <v>49327</v>
      </c>
      <c r="EY51" s="44">
        <f>+WPB!$T51</f>
        <v>96067</v>
      </c>
      <c r="EZ51" s="44">
        <f>+WPB!$U51</f>
        <v>150990</v>
      </c>
      <c r="FA51" s="44">
        <f>+WPB!$V51</f>
        <v>213416</v>
      </c>
      <c r="FB51" s="44">
        <f>+WPB!$W51</f>
        <v>280660</v>
      </c>
      <c r="FC51" s="44">
        <f>+WPB!$X51</f>
        <v>352587</v>
      </c>
      <c r="FD51" s="44">
        <f>+WPB!$Y51</f>
        <v>430948</v>
      </c>
      <c r="FE51" s="44">
        <f>+WPB!$Z51</f>
        <v>515259</v>
      </c>
      <c r="FF51" s="44">
        <f>+WPB!$AA51</f>
        <v>548583</v>
      </c>
      <c r="FG51" s="44">
        <f>+WPB!$AB51</f>
        <v>600877</v>
      </c>
      <c r="FH51" s="44">
        <f>+WPB!$AC51</f>
        <v>651835</v>
      </c>
      <c r="FI51" s="44">
        <f>+WPB!$AD51</f>
        <v>706690</v>
      </c>
      <c r="FJ51" s="44">
        <f>SUM(EX51:FI51)</f>
        <v>4597239</v>
      </c>
      <c r="FK51" s="53"/>
      <c r="FL51" s="53"/>
    </row>
    <row r="52" spans="1:168" s="43" customFormat="1" ht="15.1" customHeight="1">
      <c r="A52" s="51">
        <v>2014</v>
      </c>
      <c r="B52" s="56" t="s">
        <v>7</v>
      </c>
      <c r="D52" s="44">
        <f>+AMB!$S52</f>
        <v>191499</v>
      </c>
      <c r="E52" s="44">
        <f>+AMB!$T52</f>
        <v>379483</v>
      </c>
      <c r="F52" s="44">
        <f>+AMB!$U52</f>
        <v>583996</v>
      </c>
      <c r="G52" s="44">
        <f>+AMB!$V52</f>
        <v>794118</v>
      </c>
      <c r="H52" s="44">
        <f>+AMB!$W52</f>
        <v>1013116</v>
      </c>
      <c r="I52" s="44">
        <f>+AMB!$X52</f>
        <v>1229380</v>
      </c>
      <c r="J52" s="44">
        <f>+AMB!$Y52</f>
        <v>1430216</v>
      </c>
      <c r="K52" s="44">
        <f>+AMB!$Z52</f>
        <v>1629928</v>
      </c>
      <c r="L52" s="44">
        <f>+AMB!$AA52</f>
        <v>1846491</v>
      </c>
      <c r="M52" s="44">
        <f>+AMB!$AB52</f>
        <v>2070479</v>
      </c>
      <c r="N52" s="44">
        <f>+AMB!$AC52</f>
        <v>2278642</v>
      </c>
      <c r="O52" s="44">
        <f>+AMB!$AD52</f>
        <v>2470199</v>
      </c>
      <c r="P52" s="44">
        <f>SUM(D52:O52)</f>
        <v>15917547</v>
      </c>
      <c r="Q52" s="54"/>
      <c r="R52" s="54"/>
      <c r="S52" s="44">
        <f>+BWB!$S52</f>
        <v>117958</v>
      </c>
      <c r="T52" s="44">
        <f>+BWB!$T52</f>
        <v>233861</v>
      </c>
      <c r="U52" s="44">
        <f>+BWB!$U52</f>
        <v>363523</v>
      </c>
      <c r="V52" s="44">
        <f>+BWB!$V52</f>
        <v>495959</v>
      </c>
      <c r="W52" s="44">
        <f>+BWB!$W52</f>
        <v>634069</v>
      </c>
      <c r="X52" s="44">
        <f>+BWB!$X52</f>
        <v>771930</v>
      </c>
      <c r="Y52" s="44">
        <f>+BWB!$Y52</f>
        <v>905739</v>
      </c>
      <c r="Z52" s="44">
        <f>+BWB!$Z52</f>
        <v>1038036</v>
      </c>
      <c r="AA52" s="44">
        <f>+BWB!$AA52</f>
        <v>1180340</v>
      </c>
      <c r="AB52" s="44">
        <f>+BWB!$AB52</f>
        <v>1328895</v>
      </c>
      <c r="AC52" s="44">
        <f>+BWB!$AC52</f>
        <v>1460888</v>
      </c>
      <c r="AD52" s="44">
        <f>+BWB!$AD52</f>
        <v>1586161</v>
      </c>
      <c r="AE52" s="44">
        <f>SUM(S52:AD52)</f>
        <v>10117359</v>
      </c>
      <c r="AF52" s="54"/>
      <c r="AG52" s="54"/>
      <c r="AH52" s="44">
        <f>+DWT!$S52</f>
        <v>2312</v>
      </c>
      <c r="AI52" s="44">
        <f>+DWT!$T52</f>
        <v>4747</v>
      </c>
      <c r="AJ52" s="44">
        <f>+DWT!$U52</f>
        <v>7710</v>
      </c>
      <c r="AK52" s="44">
        <f>+DWT!$V52</f>
        <v>10545</v>
      </c>
      <c r="AL52" s="44">
        <f>+DWT!$W52</f>
        <v>13479</v>
      </c>
      <c r="AM52" s="44">
        <f>+DWT!$X52</f>
        <v>16172</v>
      </c>
      <c r="AN52" s="44">
        <f>+DWT!$Y52</f>
        <v>18368</v>
      </c>
      <c r="AO52" s="44">
        <f>+DWT!$Z52</f>
        <v>20263</v>
      </c>
      <c r="AP52" s="44">
        <f>+DWT!$AA52</f>
        <v>22472</v>
      </c>
      <c r="AQ52" s="44">
        <f>+DWT!$AB52</f>
        <v>24881</v>
      </c>
      <c r="AR52" s="44">
        <f>+DWT!$AC52</f>
        <v>28412</v>
      </c>
      <c r="AS52" s="44">
        <f>+DWT!$AD52</f>
        <v>30441</v>
      </c>
      <c r="AT52" s="44">
        <f>SUM(AH52:AS52)</f>
        <v>199802</v>
      </c>
      <c r="AU52" s="54"/>
      <c r="AV52" s="54"/>
      <c r="AW52" s="44">
        <f>+OGB!$S52</f>
        <v>6444</v>
      </c>
      <c r="AX52" s="44">
        <f>+OGB!$T52</f>
        <v>12409</v>
      </c>
      <c r="AY52" s="44">
        <f>+OGB!$U52</f>
        <v>18460</v>
      </c>
      <c r="AZ52" s="44">
        <f>+OGB!$V52</f>
        <v>24966</v>
      </c>
      <c r="BA52" s="44">
        <f>+OGB!$W52</f>
        <v>31534</v>
      </c>
      <c r="BB52" s="44">
        <f>+OGB!$X52</f>
        <v>38162</v>
      </c>
      <c r="BC52" s="44">
        <f>+OGB!$Y52</f>
        <v>44937</v>
      </c>
      <c r="BD52" s="44">
        <f>+OGB!$Z52</f>
        <v>51429</v>
      </c>
      <c r="BE52" s="44">
        <f>+OGB!$AA52</f>
        <v>58040</v>
      </c>
      <c r="BF52" s="44">
        <f>+OGB!$AB52</f>
        <v>64700</v>
      </c>
      <c r="BG52" s="44">
        <f>+OGB!$AC52</f>
        <v>70240</v>
      </c>
      <c r="BH52" s="44">
        <f>+OGB!$AD52</f>
        <v>76076</v>
      </c>
      <c r="BI52" s="44">
        <f>SUM(AW52:BH52)</f>
        <v>497397</v>
      </c>
      <c r="BJ52" s="54"/>
      <c r="BK52" s="54"/>
      <c r="BL52" s="44">
        <f>+PB!$S52</f>
        <v>101216</v>
      </c>
      <c r="BM52" s="44">
        <f>+PB!$T52</f>
        <v>197623</v>
      </c>
      <c r="BN52" s="44">
        <f>+PB!$U52</f>
        <v>302359</v>
      </c>
      <c r="BO52" s="44">
        <f>+PB!$V52</f>
        <v>410841</v>
      </c>
      <c r="BP52" s="44">
        <f>+PB!$W52</f>
        <v>521612</v>
      </c>
      <c r="BQ52" s="44">
        <f>+PB!$X52</f>
        <v>630439</v>
      </c>
      <c r="BR52" s="44">
        <f>+PB!$Y52</f>
        <v>739148</v>
      </c>
      <c r="BS52" s="44">
        <f>+PB!$Z52</f>
        <v>842420</v>
      </c>
      <c r="BT52" s="44">
        <f>+PB!$AA52</f>
        <v>953954</v>
      </c>
      <c r="BU52" s="44">
        <f>+PB!$AB52</f>
        <v>1066570</v>
      </c>
      <c r="BV52" s="44">
        <f>+PB!$AC52</f>
        <v>1151258</v>
      </c>
      <c r="BW52" s="44">
        <f>+PB!$AD52</f>
        <v>1250405</v>
      </c>
      <c r="BX52" s="44">
        <f>SUM(BL52:BW52)</f>
        <v>8167845</v>
      </c>
      <c r="BY52" s="54"/>
      <c r="BZ52" s="54"/>
      <c r="CA52" s="44">
        <f>+IBA!$S52</f>
        <v>8169</v>
      </c>
      <c r="CB52" s="44">
        <f>+IBA!$T52</f>
        <v>17485</v>
      </c>
      <c r="CC52" s="44">
        <f>+IBA!$U52</f>
        <v>27423</v>
      </c>
      <c r="CD52" s="44">
        <f>+IBA!$V52</f>
        <v>35569</v>
      </c>
      <c r="CE52" s="44">
        <f>+IBA!$W52</f>
        <v>43574</v>
      </c>
      <c r="CF52" s="44">
        <f>+IBA!$X52</f>
        <v>51242</v>
      </c>
      <c r="CG52" s="44">
        <f>+IBA!$Y52</f>
        <v>59255</v>
      </c>
      <c r="CH52" s="44">
        <f>+IBA!$Z52</f>
        <v>66698</v>
      </c>
      <c r="CI52" s="44">
        <f>+IBA!$AA52</f>
        <v>74548</v>
      </c>
      <c r="CJ52" s="44">
        <f>+IBA!$AB52</f>
        <v>82471</v>
      </c>
      <c r="CK52" s="44">
        <f>+IBA!$AC52</f>
        <v>89147</v>
      </c>
      <c r="CL52" s="44">
        <f>+IBA!$AD52</f>
        <v>95844</v>
      </c>
      <c r="CM52" s="44">
        <f>SUM(CA52:CL52)</f>
        <v>651425</v>
      </c>
      <c r="CN52" s="54"/>
      <c r="CO52" s="54"/>
      <c r="CP52" s="44">
        <f>+SIBC!$S52</f>
        <v>4984</v>
      </c>
      <c r="CQ52" s="44">
        <f>+SIBC!$T52</f>
        <v>9470</v>
      </c>
      <c r="CR52" s="44">
        <f>+SIBC!$U52</f>
        <v>13882</v>
      </c>
      <c r="CS52" s="44">
        <f>+SIBC!$V52</f>
        <v>19296</v>
      </c>
      <c r="CT52" s="44">
        <f>+SIBC!$W52</f>
        <v>25070</v>
      </c>
      <c r="CU52" s="44">
        <f>+SIBC!$X52</f>
        <v>31292</v>
      </c>
      <c r="CV52" s="44">
        <f>+SIBC!$Y52</f>
        <v>37741</v>
      </c>
      <c r="CW52" s="44">
        <f>+SIBC!$Z52</f>
        <v>44124</v>
      </c>
      <c r="CX52" s="44">
        <f>+SIBC!$AA52</f>
        <v>50671</v>
      </c>
      <c r="CY52" s="44">
        <f>+SIBC!$AB52</f>
        <v>56819</v>
      </c>
      <c r="CZ52" s="44">
        <f>+SIBC!$AC52</f>
        <v>61551</v>
      </c>
      <c r="DA52" s="44">
        <f>+SIBC!$AD52</f>
        <v>65991</v>
      </c>
      <c r="DB52" s="44">
        <f>SUM(CP52:DA52)</f>
        <v>420891</v>
      </c>
      <c r="DC52" s="54"/>
      <c r="DD52" s="54"/>
      <c r="DE52" s="44">
        <f>+TIBA!$S52</f>
        <v>28840</v>
      </c>
      <c r="DF52" s="44">
        <f>+TIBA!$T52</f>
        <v>57603</v>
      </c>
      <c r="DG52" s="44">
        <f>+TIBA!$U52</f>
        <v>90875</v>
      </c>
      <c r="DH52" s="44">
        <f>+TIBA!$V52</f>
        <v>125136</v>
      </c>
      <c r="DI52" s="44">
        <f>+TIBA!$W52</f>
        <v>159328</v>
      </c>
      <c r="DJ52" s="44">
        <f>+TIBA!$X52</f>
        <v>191364</v>
      </c>
      <c r="DK52" s="44">
        <f>+TIBA!$Y52</f>
        <v>224174</v>
      </c>
      <c r="DL52" s="44">
        <f>+TIBA!$Z52</f>
        <v>254696</v>
      </c>
      <c r="DM52" s="44">
        <f>+TIBA!$AA52</f>
        <v>287885</v>
      </c>
      <c r="DN52" s="44">
        <f>+TIBA!$AB52</f>
        <v>322680</v>
      </c>
      <c r="DO52" s="44">
        <f>+TIBA!$AC52</f>
        <v>354453</v>
      </c>
      <c r="DP52" s="44">
        <f>+TIBA!$AD52</f>
        <v>383094</v>
      </c>
      <c r="DQ52" s="44">
        <f>SUM(DE52:DP52)</f>
        <v>2480128</v>
      </c>
      <c r="DR52" s="54"/>
      <c r="DS52" s="54"/>
      <c r="DT52" s="44">
        <f>+LQB!$S52</f>
        <v>55648</v>
      </c>
      <c r="DU52" s="44">
        <f>+LQB!$T52</f>
        <v>108312</v>
      </c>
      <c r="DV52" s="44">
        <f>+LQB!$U52</f>
        <v>166746</v>
      </c>
      <c r="DW52" s="44">
        <f>+LQB!$V52</f>
        <v>227652</v>
      </c>
      <c r="DX52" s="44">
        <f>+LQB!$W52</f>
        <v>291852</v>
      </c>
      <c r="DY52" s="44">
        <f>+LQB!$X52</f>
        <v>352934</v>
      </c>
      <c r="DZ52" s="44">
        <f>+LQB!$Y52</f>
        <v>415062</v>
      </c>
      <c r="EA52" s="44">
        <f>+LQB!$Z52</f>
        <v>474934</v>
      </c>
      <c r="EB52" s="44">
        <f>+LQB!$AA52</f>
        <v>537026</v>
      </c>
      <c r="EC52" s="44">
        <f>+LQB!$AB52</f>
        <v>603104</v>
      </c>
      <c r="ED52" s="44">
        <f>+LQB!$AC52</f>
        <v>662908</v>
      </c>
      <c r="EE52" s="44">
        <f>+LQB!$AD52</f>
        <v>720588</v>
      </c>
      <c r="EF52" s="44">
        <f>SUM(DT52:EE52)</f>
        <v>4616766</v>
      </c>
      <c r="EG52" s="54"/>
      <c r="EH52" s="54"/>
      <c r="EI52" s="44">
        <f>+RBW!$S52</f>
        <v>2</v>
      </c>
      <c r="EJ52" s="44">
        <f>+RBW!$T52</f>
        <v>7</v>
      </c>
      <c r="EK52" s="44">
        <f>+RBW!$U52</f>
        <v>14</v>
      </c>
      <c r="EL52" s="44">
        <f>+RBW!$V52</f>
        <v>31</v>
      </c>
      <c r="EM52" s="44">
        <f>+RBW!$W52</f>
        <v>38</v>
      </c>
      <c r="EN52" s="44">
        <f>+RBW!$X52</f>
        <v>46</v>
      </c>
      <c r="EO52" s="44">
        <f>+RBW!$Y52</f>
        <v>54</v>
      </c>
      <c r="EP52" s="44">
        <f>+RBW!$Z52</f>
        <v>85</v>
      </c>
      <c r="EQ52" s="44">
        <f>+RBW!$AA52</f>
        <v>124</v>
      </c>
      <c r="ER52" s="44">
        <f>+RBW!$AB52</f>
        <v>157</v>
      </c>
      <c r="ES52" s="44">
        <f>+RBW!$AC52</f>
        <v>174</v>
      </c>
      <c r="ET52" s="44">
        <f>+RBW!$AD52</f>
        <v>186</v>
      </c>
      <c r="EU52" s="44">
        <f>SUM(EI52:ET52)</f>
        <v>918</v>
      </c>
      <c r="EV52" s="54"/>
      <c r="EW52" s="54"/>
      <c r="EX52" s="44">
        <f>+WPB!$S52</f>
        <v>0</v>
      </c>
      <c r="EY52" s="44">
        <f>+WPB!$T52</f>
        <v>0</v>
      </c>
      <c r="EZ52" s="44">
        <f>+WPB!$U52</f>
        <v>0</v>
      </c>
      <c r="FA52" s="44">
        <f>+WPB!$V52</f>
        <v>0</v>
      </c>
      <c r="FB52" s="44">
        <f>+WPB!$W52</f>
        <v>0</v>
      </c>
      <c r="FC52" s="44">
        <f>+WPB!$X52</f>
        <v>0</v>
      </c>
      <c r="FD52" s="44">
        <f>+WPB!$Y52</f>
        <v>0</v>
      </c>
      <c r="FE52" s="44">
        <f>+WPB!$Z52</f>
        <v>0</v>
      </c>
      <c r="FF52" s="44">
        <f>+WPB!$AA52</f>
        <v>0</v>
      </c>
      <c r="FG52" s="44">
        <f>+WPB!$AB52</f>
        <v>0</v>
      </c>
      <c r="FH52" s="44">
        <f>+WPB!$AC52</f>
        <v>0</v>
      </c>
      <c r="FI52" s="44">
        <f>+WPB!$AD52</f>
        <v>0</v>
      </c>
      <c r="FJ52" s="44">
        <f>SUM(EX52:FI52)</f>
        <v>0</v>
      </c>
      <c r="FK52" s="54"/>
      <c r="FL52" s="54"/>
    </row>
    <row r="53" spans="1:168" s="43" customFormat="1" ht="15.1" customHeight="1">
      <c r="A53" s="51">
        <v>2014</v>
      </c>
      <c r="B53" s="56" t="s">
        <v>8</v>
      </c>
      <c r="D53" s="44">
        <f>+AMB!$S53</f>
        <v>0</v>
      </c>
      <c r="E53" s="44">
        <f>+AMB!$T53</f>
        <v>0</v>
      </c>
      <c r="F53" s="44">
        <f>+AMB!$U53</f>
        <v>0</v>
      </c>
      <c r="G53" s="44">
        <f>+AMB!$V53</f>
        <v>0</v>
      </c>
      <c r="H53" s="44">
        <f>+AMB!$W53</f>
        <v>0</v>
      </c>
      <c r="I53" s="44">
        <f>+AMB!$X53</f>
        <v>0</v>
      </c>
      <c r="J53" s="44">
        <f>+AMB!$Y53</f>
        <v>0</v>
      </c>
      <c r="K53" s="44">
        <f>+AMB!$Z53</f>
        <v>0</v>
      </c>
      <c r="L53" s="44">
        <f>+AMB!$AA53</f>
        <v>0</v>
      </c>
      <c r="M53" s="44">
        <f>+AMB!$AB53</f>
        <v>0</v>
      </c>
      <c r="N53" s="44">
        <f>+AMB!$AC53</f>
        <v>0</v>
      </c>
      <c r="O53" s="44">
        <f>+AMB!$AD53</f>
        <v>0</v>
      </c>
      <c r="P53" s="44">
        <f>SUM(D53:O53)</f>
        <v>0</v>
      </c>
      <c r="Q53" s="54"/>
      <c r="R53" s="54"/>
      <c r="S53" s="44">
        <f>+BWB!$S53</f>
        <v>364</v>
      </c>
      <c r="T53" s="44">
        <f>+BWB!$T53</f>
        <v>664</v>
      </c>
      <c r="U53" s="44">
        <f>+BWB!$U53</f>
        <v>1067</v>
      </c>
      <c r="V53" s="44">
        <f>+BWB!$V53</f>
        <v>1525</v>
      </c>
      <c r="W53" s="44">
        <f>+BWB!$W53</f>
        <v>2162</v>
      </c>
      <c r="X53" s="44">
        <f>+BWB!$X53</f>
        <v>2826</v>
      </c>
      <c r="Y53" s="44">
        <f>+BWB!$Y53</f>
        <v>3567</v>
      </c>
      <c r="Z53" s="44">
        <f>+BWB!$Z53</f>
        <v>4408</v>
      </c>
      <c r="AA53" s="44">
        <f>+BWB!$AA53</f>
        <v>5145</v>
      </c>
      <c r="AB53" s="44">
        <f>+BWB!$AB53</f>
        <v>5855</v>
      </c>
      <c r="AC53" s="44">
        <f>+BWB!$AC53</f>
        <v>6518</v>
      </c>
      <c r="AD53" s="44">
        <f>+BWB!$AD53</f>
        <v>6871</v>
      </c>
      <c r="AE53" s="44">
        <f>SUM(S53:AD53)</f>
        <v>40972</v>
      </c>
      <c r="AF53" s="54"/>
      <c r="AG53" s="54"/>
      <c r="AH53" s="44">
        <f>+DWT!$S53</f>
        <v>3909</v>
      </c>
      <c r="AI53" s="44">
        <f>+DWT!$T53</f>
        <v>6930</v>
      </c>
      <c r="AJ53" s="44">
        <f>+DWT!$U53</f>
        <v>10586</v>
      </c>
      <c r="AK53" s="44">
        <f>+DWT!$V53</f>
        <v>14017</v>
      </c>
      <c r="AL53" s="44">
        <f>+DWT!$W53</f>
        <v>17800</v>
      </c>
      <c r="AM53" s="44">
        <f>+DWT!$X53</f>
        <v>21701</v>
      </c>
      <c r="AN53" s="44">
        <f>+DWT!$Y53</f>
        <v>25537</v>
      </c>
      <c r="AO53" s="44">
        <f>+DWT!$Z53</f>
        <v>29719</v>
      </c>
      <c r="AP53" s="44">
        <f>+DWT!$AA53</f>
        <v>33440</v>
      </c>
      <c r="AQ53" s="44">
        <f>+DWT!$AB53</f>
        <v>37189</v>
      </c>
      <c r="AR53" s="44">
        <f>+DWT!$AC53</f>
        <v>39252</v>
      </c>
      <c r="AS53" s="44">
        <f>+DWT!$AD53</f>
        <v>42531</v>
      </c>
      <c r="AT53" s="44">
        <f>SUM(AH53:AS53)</f>
        <v>282611</v>
      </c>
      <c r="AU53" s="54"/>
      <c r="AV53" s="54"/>
      <c r="AW53" s="44">
        <f>+OGB!$S53</f>
        <v>24</v>
      </c>
      <c r="AX53" s="44">
        <f>+OGB!$T53</f>
        <v>56</v>
      </c>
      <c r="AY53" s="44">
        <f>+OGB!$U53</f>
        <v>66</v>
      </c>
      <c r="AZ53" s="44">
        <f>+OGB!$V53</f>
        <v>81</v>
      </c>
      <c r="BA53" s="44">
        <f>+OGB!$W53</f>
        <v>127</v>
      </c>
      <c r="BB53" s="44">
        <f>+OGB!$X53</f>
        <v>182</v>
      </c>
      <c r="BC53" s="44">
        <f>+OGB!$Y53</f>
        <v>221</v>
      </c>
      <c r="BD53" s="44">
        <f>+OGB!$Z53</f>
        <v>249</v>
      </c>
      <c r="BE53" s="44">
        <f>+OGB!$AA53</f>
        <v>254</v>
      </c>
      <c r="BF53" s="44">
        <f>+OGB!$AB53</f>
        <v>286</v>
      </c>
      <c r="BG53" s="44">
        <f>+OGB!$AC53</f>
        <v>337</v>
      </c>
      <c r="BH53" s="44">
        <f>+OGB!$AD53</f>
        <v>363</v>
      </c>
      <c r="BI53" s="44">
        <f>SUM(AW53:BH53)</f>
        <v>2246</v>
      </c>
      <c r="BJ53" s="54"/>
      <c r="BK53" s="54"/>
      <c r="BL53" s="44">
        <f>+PB!$S53</f>
        <v>2086</v>
      </c>
      <c r="BM53" s="44">
        <f>+PB!$T53</f>
        <v>4138</v>
      </c>
      <c r="BN53" s="44">
        <f>+PB!$U53</f>
        <v>6252</v>
      </c>
      <c r="BO53" s="44">
        <f>+PB!$V53</f>
        <v>8384</v>
      </c>
      <c r="BP53" s="44">
        <f>+PB!$W53</f>
        <v>10836</v>
      </c>
      <c r="BQ53" s="44">
        <f>+PB!$X53</f>
        <v>12902</v>
      </c>
      <c r="BR53" s="44">
        <f>+PB!$Y53</f>
        <v>15436</v>
      </c>
      <c r="BS53" s="44">
        <f>+PB!$Z53</f>
        <v>18144</v>
      </c>
      <c r="BT53" s="44">
        <f>+PB!$AA53</f>
        <v>20478</v>
      </c>
      <c r="BU53" s="44">
        <f>+PB!$AB53</f>
        <v>23014</v>
      </c>
      <c r="BV53" s="44">
        <f>+PB!$AC53</f>
        <v>25186</v>
      </c>
      <c r="BW53" s="44">
        <f>+PB!$AD53</f>
        <v>27240</v>
      </c>
      <c r="BX53" s="44">
        <f>SUM(BL53:BW53)</f>
        <v>174096</v>
      </c>
      <c r="BY53" s="54"/>
      <c r="BZ53" s="54"/>
      <c r="CA53" s="44">
        <f>+IBA!$S53</f>
        <v>998</v>
      </c>
      <c r="CB53" s="44">
        <f>+IBA!$T53</f>
        <v>2191</v>
      </c>
      <c r="CC53" s="44">
        <f>+IBA!$U53</f>
        <v>3372</v>
      </c>
      <c r="CD53" s="44">
        <f>+IBA!$V53</f>
        <v>4430</v>
      </c>
      <c r="CE53" s="44">
        <f>+IBA!$W53</f>
        <v>8067</v>
      </c>
      <c r="CF53" s="44">
        <f>+IBA!$X53</f>
        <v>14691</v>
      </c>
      <c r="CG53" s="44">
        <f>+IBA!$Y53</f>
        <v>22993</v>
      </c>
      <c r="CH53" s="44">
        <f>+IBA!$Z53</f>
        <v>32692</v>
      </c>
      <c r="CI53" s="44">
        <f>+IBA!$AA53</f>
        <v>38134</v>
      </c>
      <c r="CJ53" s="44">
        <f>+IBA!$AB53</f>
        <v>40890</v>
      </c>
      <c r="CK53" s="44">
        <f>+IBA!$AC53</f>
        <v>41915</v>
      </c>
      <c r="CL53" s="44">
        <f>+IBA!$AD53</f>
        <v>42580</v>
      </c>
      <c r="CM53" s="44">
        <f>SUM(CA53:CL53)</f>
        <v>252953</v>
      </c>
      <c r="CN53" s="54"/>
      <c r="CO53" s="54"/>
      <c r="CP53" s="44">
        <f>+SIBC!$S53</f>
        <v>0</v>
      </c>
      <c r="CQ53" s="44">
        <f>+SIBC!$T53</f>
        <v>0</v>
      </c>
      <c r="CR53" s="44">
        <f>+SIBC!$U53</f>
        <v>0</v>
      </c>
      <c r="CS53" s="44">
        <f>+SIBC!$V53</f>
        <v>0</v>
      </c>
      <c r="CT53" s="44">
        <f>+SIBC!$W53</f>
        <v>0</v>
      </c>
      <c r="CU53" s="44">
        <f>+SIBC!$X53</f>
        <v>0</v>
      </c>
      <c r="CV53" s="44">
        <f>+SIBC!$Y53</f>
        <v>0</v>
      </c>
      <c r="CW53" s="44">
        <f>+SIBC!$Z53</f>
        <v>0</v>
      </c>
      <c r="CX53" s="44">
        <f>+SIBC!$AA53</f>
        <v>0</v>
      </c>
      <c r="CY53" s="44">
        <f>+SIBC!$AB53</f>
        <v>0</v>
      </c>
      <c r="CZ53" s="44">
        <f>+SIBC!$AC53</f>
        <v>0</v>
      </c>
      <c r="DA53" s="44">
        <f>+SIBC!$AD53</f>
        <v>0</v>
      </c>
      <c r="DB53" s="44">
        <f>SUM(CP53:DA53)</f>
        <v>0</v>
      </c>
      <c r="DC53" s="54"/>
      <c r="DD53" s="54"/>
      <c r="DE53" s="44">
        <f>+TIBA!$S53</f>
        <v>0</v>
      </c>
      <c r="DF53" s="44">
        <f>+TIBA!$T53</f>
        <v>0</v>
      </c>
      <c r="DG53" s="44">
        <f>+TIBA!$U53</f>
        <v>0</v>
      </c>
      <c r="DH53" s="44">
        <f>+TIBA!$V53</f>
        <v>0</v>
      </c>
      <c r="DI53" s="44">
        <f>+TIBA!$W53</f>
        <v>0</v>
      </c>
      <c r="DJ53" s="44">
        <f>+TIBA!$X53</f>
        <v>0</v>
      </c>
      <c r="DK53" s="44">
        <f>+TIBA!$Y53</f>
        <v>0</v>
      </c>
      <c r="DL53" s="44">
        <f>+TIBA!$Z53</f>
        <v>0</v>
      </c>
      <c r="DM53" s="44">
        <f>+TIBA!$AA53</f>
        <v>0</v>
      </c>
      <c r="DN53" s="44">
        <f>+TIBA!$AB53</f>
        <v>0</v>
      </c>
      <c r="DO53" s="44">
        <f>+TIBA!$AC53</f>
        <v>0</v>
      </c>
      <c r="DP53" s="44">
        <f>+TIBA!$AD53</f>
        <v>0</v>
      </c>
      <c r="DQ53" s="44">
        <f>SUM(DE53:DP53)</f>
        <v>0</v>
      </c>
      <c r="DR53" s="54"/>
      <c r="DS53" s="54"/>
      <c r="DT53" s="44">
        <f>+LQB!$S53</f>
        <v>314</v>
      </c>
      <c r="DU53" s="44">
        <f>+LQB!$T53</f>
        <v>658</v>
      </c>
      <c r="DV53" s="44">
        <f>+LQB!$U53</f>
        <v>1044</v>
      </c>
      <c r="DW53" s="44">
        <f>+LQB!$V53</f>
        <v>1816</v>
      </c>
      <c r="DX53" s="44">
        <f>+LQB!$W53</f>
        <v>2668</v>
      </c>
      <c r="DY53" s="44">
        <f>+LQB!$X53</f>
        <v>3310</v>
      </c>
      <c r="DZ53" s="44">
        <f>+LQB!$Y53</f>
        <v>4362</v>
      </c>
      <c r="EA53" s="44">
        <f>+LQB!$Z53</f>
        <v>5532</v>
      </c>
      <c r="EB53" s="44">
        <f>+LQB!$AA53</f>
        <v>6394</v>
      </c>
      <c r="EC53" s="44">
        <f>+LQB!$AB53</f>
        <v>7224</v>
      </c>
      <c r="ED53" s="44">
        <f>+LQB!$AC53</f>
        <v>7842</v>
      </c>
      <c r="EE53" s="44">
        <f>+LQB!$AD53</f>
        <v>8332</v>
      </c>
      <c r="EF53" s="44">
        <f>SUM(DT53:EE53)</f>
        <v>49496</v>
      </c>
      <c r="EG53" s="54"/>
      <c r="EH53" s="54"/>
      <c r="EI53" s="44">
        <f>+RBW!$S53</f>
        <v>602</v>
      </c>
      <c r="EJ53" s="44">
        <f>+RBW!$T53</f>
        <v>1190</v>
      </c>
      <c r="EK53" s="44">
        <f>+RBW!$U53</f>
        <v>2026</v>
      </c>
      <c r="EL53" s="44">
        <f>+RBW!$V53</f>
        <v>3610</v>
      </c>
      <c r="EM53" s="44">
        <f>+RBW!$W53</f>
        <v>6532</v>
      </c>
      <c r="EN53" s="44">
        <f>+RBW!$X53</f>
        <v>9902</v>
      </c>
      <c r="EO53" s="44">
        <f>+RBW!$Y53</f>
        <v>13314</v>
      </c>
      <c r="EP53" s="44">
        <f>+RBW!$Z53</f>
        <v>17760</v>
      </c>
      <c r="EQ53" s="44">
        <f>+RBW!$AA53</f>
        <v>20558</v>
      </c>
      <c r="ER53" s="44">
        <f>+RBW!$AB53</f>
        <v>22736</v>
      </c>
      <c r="ES53" s="44">
        <f>+RBW!$AC53</f>
        <v>23344</v>
      </c>
      <c r="ET53" s="44">
        <f>+RBW!$AD53</f>
        <v>23968</v>
      </c>
      <c r="EU53" s="44">
        <f>SUM(EI53:ET53)</f>
        <v>145542</v>
      </c>
      <c r="EV53" s="54"/>
      <c r="EW53" s="54"/>
      <c r="EX53" s="44">
        <f>+WPB!$S53</f>
        <v>0</v>
      </c>
      <c r="EY53" s="44">
        <f>+WPB!$T53</f>
        <v>0</v>
      </c>
      <c r="EZ53" s="44">
        <f>+WPB!$U53</f>
        <v>0</v>
      </c>
      <c r="FA53" s="44">
        <f>+WPB!$V53</f>
        <v>0</v>
      </c>
      <c r="FB53" s="44">
        <f>+WPB!$W53</f>
        <v>0</v>
      </c>
      <c r="FC53" s="44">
        <f>+WPB!$X53</f>
        <v>0</v>
      </c>
      <c r="FD53" s="44">
        <f>+WPB!$Y53</f>
        <v>0</v>
      </c>
      <c r="FE53" s="44">
        <f>+WPB!$Z53</f>
        <v>0</v>
      </c>
      <c r="FF53" s="44">
        <f>+WPB!$AA53</f>
        <v>0</v>
      </c>
      <c r="FG53" s="44">
        <f>+WPB!$AB53</f>
        <v>0</v>
      </c>
      <c r="FH53" s="44">
        <f>+WPB!$AC53</f>
        <v>0</v>
      </c>
      <c r="FI53" s="44">
        <f>+WPB!$AD53</f>
        <v>0</v>
      </c>
      <c r="FJ53" s="44">
        <f>SUM(EX53:FI53)</f>
        <v>0</v>
      </c>
      <c r="FK53" s="54"/>
      <c r="FL53" s="54"/>
    </row>
    <row r="54" spans="1:168" s="43" customFormat="1" ht="15.1" customHeight="1">
      <c r="A54" s="51">
        <v>2014</v>
      </c>
      <c r="B54" s="57" t="s">
        <v>9</v>
      </c>
      <c r="D54" s="44">
        <f t="shared" ref="D54:P54" si="88">SUM(D51:D53)</f>
        <v>541284</v>
      </c>
      <c r="E54" s="44">
        <f t="shared" si="88"/>
        <v>1057748</v>
      </c>
      <c r="F54" s="44">
        <f t="shared" si="88"/>
        <v>1663467</v>
      </c>
      <c r="G54" s="44">
        <f t="shared" si="88"/>
        <v>2256995</v>
      </c>
      <c r="H54" s="44">
        <f t="shared" si="88"/>
        <v>2877459</v>
      </c>
      <c r="I54" s="44">
        <f t="shared" si="88"/>
        <v>3495969</v>
      </c>
      <c r="J54" s="44">
        <f t="shared" si="88"/>
        <v>4117711</v>
      </c>
      <c r="K54" s="44">
        <f t="shared" si="88"/>
        <v>4767716</v>
      </c>
      <c r="L54" s="44">
        <f t="shared" si="88"/>
        <v>5366426</v>
      </c>
      <c r="M54" s="44">
        <f t="shared" si="88"/>
        <v>6005340</v>
      </c>
      <c r="N54" s="44">
        <f t="shared" si="88"/>
        <v>6587040</v>
      </c>
      <c r="O54" s="44">
        <f t="shared" si="88"/>
        <v>7162182</v>
      </c>
      <c r="P54" s="44">
        <f t="shared" si="88"/>
        <v>45899337</v>
      </c>
      <c r="Q54" s="54"/>
      <c r="R54" s="54"/>
      <c r="S54" s="44">
        <f t="shared" ref="S54:AE54" si="89">SUM(S51:S53)</f>
        <v>355756</v>
      </c>
      <c r="T54" s="44">
        <f t="shared" si="89"/>
        <v>688668</v>
      </c>
      <c r="U54" s="44">
        <f t="shared" si="89"/>
        <v>1093393</v>
      </c>
      <c r="V54" s="44">
        <f t="shared" si="89"/>
        <v>1521558</v>
      </c>
      <c r="W54" s="44">
        <f t="shared" si="89"/>
        <v>1994956</v>
      </c>
      <c r="X54" s="44">
        <f t="shared" si="89"/>
        <v>2482266</v>
      </c>
      <c r="Y54" s="44">
        <f t="shared" si="89"/>
        <v>3015279</v>
      </c>
      <c r="Z54" s="44">
        <f t="shared" si="89"/>
        <v>3577466</v>
      </c>
      <c r="AA54" s="44">
        <f t="shared" si="89"/>
        <v>4038888</v>
      </c>
      <c r="AB54" s="44">
        <f t="shared" si="89"/>
        <v>4511012</v>
      </c>
      <c r="AC54" s="44">
        <f t="shared" si="89"/>
        <v>4932843</v>
      </c>
      <c r="AD54" s="44">
        <f t="shared" si="89"/>
        <v>5355664</v>
      </c>
      <c r="AE54" s="44">
        <f t="shared" si="89"/>
        <v>33567749</v>
      </c>
      <c r="AF54" s="54"/>
      <c r="AG54" s="54"/>
      <c r="AH54" s="44">
        <f t="shared" ref="AH54:AT54" si="90">SUM(AH51:AH53)</f>
        <v>292405</v>
      </c>
      <c r="AI54" s="44">
        <f t="shared" si="90"/>
        <v>568459</v>
      </c>
      <c r="AJ54" s="44">
        <f t="shared" si="90"/>
        <v>895473</v>
      </c>
      <c r="AK54" s="44">
        <f t="shared" si="90"/>
        <v>1224271</v>
      </c>
      <c r="AL54" s="44">
        <f t="shared" si="90"/>
        <v>1560540</v>
      </c>
      <c r="AM54" s="44">
        <f t="shared" si="90"/>
        <v>1890270</v>
      </c>
      <c r="AN54" s="44">
        <f t="shared" si="90"/>
        <v>2229994</v>
      </c>
      <c r="AO54" s="44">
        <f t="shared" si="90"/>
        <v>2580923</v>
      </c>
      <c r="AP54" s="44">
        <f t="shared" si="90"/>
        <v>2908752</v>
      </c>
      <c r="AQ54" s="44">
        <f t="shared" si="90"/>
        <v>3252432</v>
      </c>
      <c r="AR54" s="44">
        <f t="shared" si="90"/>
        <v>3574294</v>
      </c>
      <c r="AS54" s="44">
        <f t="shared" si="90"/>
        <v>3907393</v>
      </c>
      <c r="AT54" s="44">
        <f t="shared" si="90"/>
        <v>24885206</v>
      </c>
      <c r="AU54" s="54"/>
      <c r="AV54" s="54"/>
      <c r="AW54" s="44">
        <f t="shared" ref="AW54:BI54" si="91">SUM(AW51:AW53)</f>
        <v>51418</v>
      </c>
      <c r="AX54" s="44">
        <f t="shared" si="91"/>
        <v>98020</v>
      </c>
      <c r="AY54" s="44">
        <f t="shared" si="91"/>
        <v>156369</v>
      </c>
      <c r="AZ54" s="44">
        <f t="shared" si="91"/>
        <v>216708</v>
      </c>
      <c r="BA54" s="44">
        <f t="shared" si="91"/>
        <v>287480</v>
      </c>
      <c r="BB54" s="44">
        <f t="shared" si="91"/>
        <v>359246</v>
      </c>
      <c r="BC54" s="44">
        <f t="shared" si="91"/>
        <v>440299</v>
      </c>
      <c r="BD54" s="44">
        <f t="shared" si="91"/>
        <v>526339</v>
      </c>
      <c r="BE54" s="44">
        <f t="shared" si="91"/>
        <v>592573</v>
      </c>
      <c r="BF54" s="44">
        <f t="shared" si="91"/>
        <v>658411</v>
      </c>
      <c r="BG54" s="44">
        <f t="shared" si="91"/>
        <v>719334</v>
      </c>
      <c r="BH54" s="44">
        <f t="shared" si="91"/>
        <v>780603</v>
      </c>
      <c r="BI54" s="44">
        <f t="shared" si="91"/>
        <v>4886800</v>
      </c>
      <c r="BJ54" s="54"/>
      <c r="BK54" s="54"/>
      <c r="BL54" s="44">
        <f t="shared" ref="BL54:BX54" si="92">SUM(BL51:BL53)</f>
        <v>370733</v>
      </c>
      <c r="BM54" s="44">
        <f t="shared" si="92"/>
        <v>736312</v>
      </c>
      <c r="BN54" s="44">
        <f t="shared" si="92"/>
        <v>1179268</v>
      </c>
      <c r="BO54" s="44">
        <f t="shared" si="92"/>
        <v>1622389</v>
      </c>
      <c r="BP54" s="44">
        <f t="shared" si="92"/>
        <v>2109678</v>
      </c>
      <c r="BQ54" s="44">
        <f t="shared" si="92"/>
        <v>2622901</v>
      </c>
      <c r="BR54" s="44">
        <f t="shared" si="92"/>
        <v>3218817</v>
      </c>
      <c r="BS54" s="44">
        <f t="shared" si="92"/>
        <v>3852835</v>
      </c>
      <c r="BT54" s="44">
        <f t="shared" si="92"/>
        <v>4332368</v>
      </c>
      <c r="BU54" s="44">
        <f t="shared" si="92"/>
        <v>4817460</v>
      </c>
      <c r="BV54" s="44">
        <f t="shared" si="92"/>
        <v>5198014</v>
      </c>
      <c r="BW54" s="44">
        <f t="shared" si="92"/>
        <v>5617983</v>
      </c>
      <c r="BX54" s="44">
        <f t="shared" si="92"/>
        <v>35678758</v>
      </c>
      <c r="BY54" s="54"/>
      <c r="BZ54" s="54"/>
      <c r="CA54" s="44">
        <f t="shared" ref="CA54:CM54" si="93">SUM(CA51:CA53)</f>
        <v>146357</v>
      </c>
      <c r="CB54" s="44">
        <f t="shared" si="93"/>
        <v>285250</v>
      </c>
      <c r="CC54" s="44">
        <f t="shared" si="93"/>
        <v>443335</v>
      </c>
      <c r="CD54" s="44">
        <f t="shared" si="93"/>
        <v>596548</v>
      </c>
      <c r="CE54" s="44">
        <f t="shared" si="93"/>
        <v>768285</v>
      </c>
      <c r="CF54" s="44">
        <f t="shared" si="93"/>
        <v>948960</v>
      </c>
      <c r="CG54" s="44">
        <f t="shared" si="93"/>
        <v>1150678</v>
      </c>
      <c r="CH54" s="44">
        <f t="shared" si="93"/>
        <v>1355046</v>
      </c>
      <c r="CI54" s="44">
        <f t="shared" si="93"/>
        <v>1529977</v>
      </c>
      <c r="CJ54" s="44">
        <f t="shared" si="93"/>
        <v>1693931</v>
      </c>
      <c r="CK54" s="44">
        <f t="shared" si="93"/>
        <v>1833293</v>
      </c>
      <c r="CL54" s="44">
        <f t="shared" si="93"/>
        <v>1980841</v>
      </c>
      <c r="CM54" s="44">
        <f t="shared" si="93"/>
        <v>12732501</v>
      </c>
      <c r="CN54" s="54"/>
      <c r="CO54" s="54"/>
      <c r="CP54" s="44">
        <f t="shared" ref="CP54:DB54" si="94">SUM(CP51:CP53)</f>
        <v>163800</v>
      </c>
      <c r="CQ54" s="44">
        <f t="shared" si="94"/>
        <v>317930</v>
      </c>
      <c r="CR54" s="44">
        <f t="shared" si="94"/>
        <v>500098</v>
      </c>
      <c r="CS54" s="44">
        <f t="shared" si="94"/>
        <v>685632</v>
      </c>
      <c r="CT54" s="44">
        <f t="shared" si="94"/>
        <v>890295</v>
      </c>
      <c r="CU54" s="44">
        <f t="shared" si="94"/>
        <v>1101472</v>
      </c>
      <c r="CV54" s="44">
        <f t="shared" si="94"/>
        <v>1322060</v>
      </c>
      <c r="CW54" s="44">
        <f t="shared" si="94"/>
        <v>1537108</v>
      </c>
      <c r="CX54" s="44">
        <f t="shared" si="94"/>
        <v>1743237</v>
      </c>
      <c r="CY54" s="44">
        <f t="shared" si="94"/>
        <v>1945664</v>
      </c>
      <c r="CZ54" s="44">
        <f t="shared" si="94"/>
        <v>2133253</v>
      </c>
      <c r="DA54" s="44">
        <f t="shared" si="94"/>
        <v>2320157</v>
      </c>
      <c r="DB54" s="44">
        <f t="shared" si="94"/>
        <v>14660706</v>
      </c>
      <c r="DC54" s="54"/>
      <c r="DD54" s="54"/>
      <c r="DE54" s="44">
        <f t="shared" ref="DE54:DQ54" si="95">SUM(DE51:DE53)</f>
        <v>107166</v>
      </c>
      <c r="DF54" s="44">
        <f t="shared" si="95"/>
        <v>211800</v>
      </c>
      <c r="DG54" s="44">
        <f t="shared" si="95"/>
        <v>352602</v>
      </c>
      <c r="DH54" s="44">
        <f t="shared" si="95"/>
        <v>513011</v>
      </c>
      <c r="DI54" s="44">
        <f t="shared" si="95"/>
        <v>698579</v>
      </c>
      <c r="DJ54" s="44">
        <f t="shared" si="95"/>
        <v>896855</v>
      </c>
      <c r="DK54" s="44">
        <f t="shared" si="95"/>
        <v>1159693</v>
      </c>
      <c r="DL54" s="44">
        <f t="shared" si="95"/>
        <v>1447608</v>
      </c>
      <c r="DM54" s="44">
        <f t="shared" si="95"/>
        <v>1626999</v>
      </c>
      <c r="DN54" s="44">
        <f t="shared" si="95"/>
        <v>1802213</v>
      </c>
      <c r="DO54" s="44">
        <f t="shared" si="95"/>
        <v>1950502</v>
      </c>
      <c r="DP54" s="44">
        <f t="shared" si="95"/>
        <v>2079982</v>
      </c>
      <c r="DQ54" s="44">
        <f t="shared" si="95"/>
        <v>12847010</v>
      </c>
      <c r="DR54" s="54"/>
      <c r="DS54" s="54"/>
      <c r="DT54" s="44">
        <f t="shared" ref="DT54:EF54" si="96">SUM(DT51:DT53)</f>
        <v>221679</v>
      </c>
      <c r="DU54" s="44">
        <f t="shared" si="96"/>
        <v>433143</v>
      </c>
      <c r="DV54" s="44">
        <f t="shared" si="96"/>
        <v>702623</v>
      </c>
      <c r="DW54" s="44">
        <f t="shared" si="96"/>
        <v>987856</v>
      </c>
      <c r="DX54" s="44">
        <f t="shared" si="96"/>
        <v>1301774</v>
      </c>
      <c r="DY54" s="44">
        <f t="shared" si="96"/>
        <v>1612590</v>
      </c>
      <c r="DZ54" s="44">
        <f t="shared" si="96"/>
        <v>1962027</v>
      </c>
      <c r="EA54" s="44">
        <f t="shared" si="96"/>
        <v>2339780</v>
      </c>
      <c r="EB54" s="44">
        <f t="shared" si="96"/>
        <v>2638509</v>
      </c>
      <c r="EC54" s="44">
        <f t="shared" si="96"/>
        <v>2939957</v>
      </c>
      <c r="ED54" s="44">
        <f t="shared" si="96"/>
        <v>3203405</v>
      </c>
      <c r="EE54" s="44">
        <f t="shared" si="96"/>
        <v>3471393</v>
      </c>
      <c r="EF54" s="44">
        <f t="shared" si="96"/>
        <v>21814736</v>
      </c>
      <c r="EG54" s="54"/>
      <c r="EH54" s="54"/>
      <c r="EI54" s="44">
        <f t="shared" ref="EI54:EU54" si="97">SUM(EI51:EI53)</f>
        <v>183366</v>
      </c>
      <c r="EJ54" s="44">
        <f t="shared" si="97"/>
        <v>369688</v>
      </c>
      <c r="EK54" s="44">
        <f t="shared" si="97"/>
        <v>600169</v>
      </c>
      <c r="EL54" s="44">
        <f t="shared" si="97"/>
        <v>850988</v>
      </c>
      <c r="EM54" s="44">
        <f t="shared" si="97"/>
        <v>1132017</v>
      </c>
      <c r="EN54" s="44">
        <f t="shared" si="97"/>
        <v>1425134</v>
      </c>
      <c r="EO54" s="44">
        <f t="shared" si="97"/>
        <v>1772358</v>
      </c>
      <c r="EP54" s="44">
        <f t="shared" si="97"/>
        <v>2149291</v>
      </c>
      <c r="EQ54" s="44">
        <f t="shared" si="97"/>
        <v>2428946</v>
      </c>
      <c r="ER54" s="44">
        <f t="shared" si="97"/>
        <v>2691579</v>
      </c>
      <c r="ES54" s="44">
        <f t="shared" si="97"/>
        <v>2895384</v>
      </c>
      <c r="ET54" s="44">
        <f t="shared" si="97"/>
        <v>3107168</v>
      </c>
      <c r="EU54" s="44">
        <f t="shared" si="97"/>
        <v>19606088</v>
      </c>
      <c r="EV54" s="54"/>
      <c r="EW54" s="54"/>
      <c r="EX54" s="44">
        <f t="shared" ref="EX54:FJ54" si="98">SUM(EX51:EX53)</f>
        <v>49327</v>
      </c>
      <c r="EY54" s="44">
        <f t="shared" si="98"/>
        <v>96067</v>
      </c>
      <c r="EZ54" s="44">
        <f t="shared" si="98"/>
        <v>150990</v>
      </c>
      <c r="FA54" s="44">
        <f t="shared" si="98"/>
        <v>213416</v>
      </c>
      <c r="FB54" s="44">
        <f t="shared" si="98"/>
        <v>280660</v>
      </c>
      <c r="FC54" s="44">
        <f t="shared" si="98"/>
        <v>352587</v>
      </c>
      <c r="FD54" s="44">
        <f t="shared" si="98"/>
        <v>430948</v>
      </c>
      <c r="FE54" s="44">
        <f t="shared" si="98"/>
        <v>515259</v>
      </c>
      <c r="FF54" s="44">
        <f t="shared" si="98"/>
        <v>548583</v>
      </c>
      <c r="FG54" s="44">
        <f t="shared" si="98"/>
        <v>600877</v>
      </c>
      <c r="FH54" s="44">
        <f t="shared" si="98"/>
        <v>651835</v>
      </c>
      <c r="FI54" s="44">
        <f t="shared" si="98"/>
        <v>706690</v>
      </c>
      <c r="FJ54" s="44">
        <f t="shared" si="98"/>
        <v>4597239</v>
      </c>
      <c r="FK54" s="54"/>
      <c r="FL54" s="54"/>
    </row>
    <row r="55" spans="1:168" s="55" customFormat="1" ht="15.1" customHeight="1">
      <c r="A55" s="39"/>
      <c r="B55" s="40"/>
      <c r="C55" s="41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1"/>
      <c r="R55" s="41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1"/>
      <c r="AG55" s="41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1"/>
      <c r="AV55" s="41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1"/>
      <c r="BK55" s="41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1"/>
      <c r="BZ55" s="41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1"/>
      <c r="CO55" s="41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1"/>
      <c r="DD55" s="41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1"/>
      <c r="DS55" s="41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1"/>
      <c r="EH55" s="41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1"/>
      <c r="EW55" s="41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1"/>
      <c r="FL55" s="41"/>
    </row>
    <row r="56" spans="1:168" s="43" customFormat="1" ht="15.1" customHeight="1">
      <c r="A56" s="51">
        <v>2015</v>
      </c>
      <c r="B56" s="56" t="s">
        <v>6</v>
      </c>
      <c r="D56" s="44">
        <f>+AMB!$S56</f>
        <v>355167</v>
      </c>
      <c r="E56" s="44">
        <f>+AMB!$T56</f>
        <v>673376</v>
      </c>
      <c r="F56" s="44">
        <f>+AMB!$U56</f>
        <v>1067322</v>
      </c>
      <c r="G56" s="44">
        <f>+AMB!$V56</f>
        <v>1446999</v>
      </c>
      <c r="H56" s="44">
        <f>+AMB!$W56</f>
        <v>1831432</v>
      </c>
      <c r="I56" s="44">
        <f>+AMB!$X56</f>
        <v>2213095</v>
      </c>
      <c r="J56" s="44">
        <f>+AMB!$Y56</f>
        <v>2630464</v>
      </c>
      <c r="K56" s="44">
        <f>+AMB!$Z56</f>
        <v>3043867</v>
      </c>
      <c r="L56" s="44">
        <f>+AMB!$AA56</f>
        <v>3413455</v>
      </c>
      <c r="M56" s="44">
        <f>+AMB!$AB56</f>
        <v>3788902</v>
      </c>
      <c r="N56" s="44">
        <f>+AMB!$AC56</f>
        <v>4128332</v>
      </c>
      <c r="O56" s="44">
        <f>+AMB!$AD56</f>
        <v>4466494</v>
      </c>
      <c r="P56" s="44">
        <f>SUM(D56:O56)</f>
        <v>29058905</v>
      </c>
      <c r="Q56" s="53"/>
      <c r="R56" s="53"/>
      <c r="S56" s="44">
        <f>+BWB!$S56</f>
        <v>224233</v>
      </c>
      <c r="T56" s="44">
        <f>+BWB!$T56</f>
        <v>406640</v>
      </c>
      <c r="U56" s="44">
        <f>+BWB!$U56</f>
        <v>650026</v>
      </c>
      <c r="V56" s="44">
        <f>+BWB!$V56</f>
        <v>888747</v>
      </c>
      <c r="W56" s="44">
        <f>+BWB!$W56</f>
        <v>1178498</v>
      </c>
      <c r="X56" s="44">
        <f>+BWB!$X56</f>
        <v>1473651</v>
      </c>
      <c r="Y56" s="44">
        <f>+BWB!$Y56</f>
        <v>1816827</v>
      </c>
      <c r="Z56" s="44">
        <f>+BWB!$Z56</f>
        <v>2164108</v>
      </c>
      <c r="AA56" s="44">
        <f>+BWB!$AA56</f>
        <v>2436660</v>
      </c>
      <c r="AB56" s="44">
        <f>+BWB!$AB56</f>
        <v>2698846</v>
      </c>
      <c r="AC56" s="44">
        <f>+BWB!$AC56</f>
        <v>2940650</v>
      </c>
      <c r="AD56" s="44">
        <f>+BWB!$AD56</f>
        <v>3182379</v>
      </c>
      <c r="AE56" s="44">
        <f>SUM(S56:AD56)</f>
        <v>20061265</v>
      </c>
      <c r="AF56" s="53"/>
      <c r="AG56" s="53"/>
      <c r="AH56" s="44">
        <f>+DWT!$S56</f>
        <v>298064</v>
      </c>
      <c r="AI56" s="44">
        <f>+DWT!$T56</f>
        <v>567772</v>
      </c>
      <c r="AJ56" s="44">
        <f>+DWT!$U56</f>
        <v>894482</v>
      </c>
      <c r="AK56" s="44">
        <f>+DWT!$V56</f>
        <v>1226159</v>
      </c>
      <c r="AL56" s="44">
        <f>+DWT!$W56</f>
        <v>1585994</v>
      </c>
      <c r="AM56" s="44">
        <f>+DWT!$X56</f>
        <v>1944650</v>
      </c>
      <c r="AN56" s="44">
        <f>+DWT!$Y56</f>
        <v>2315294</v>
      </c>
      <c r="AO56" s="44">
        <f>+DWT!$Z56</f>
        <v>2689269</v>
      </c>
      <c r="AP56" s="44">
        <f>+DWT!$AA56</f>
        <v>3047540</v>
      </c>
      <c r="AQ56" s="44">
        <f>+DWT!$AB56</f>
        <v>3416007</v>
      </c>
      <c r="AR56" s="44">
        <f>+DWT!$AC56</f>
        <v>3757977</v>
      </c>
      <c r="AS56" s="44">
        <f>+DWT!$AD56</f>
        <v>4107345</v>
      </c>
      <c r="AT56" s="44">
        <f>SUM(AH56:AS56)</f>
        <v>25850553</v>
      </c>
      <c r="AU56" s="53"/>
      <c r="AV56" s="53"/>
      <c r="AW56" s="44">
        <f>+OGB!$S56</f>
        <v>38140</v>
      </c>
      <c r="AX56" s="44">
        <f>+OGB!$T56</f>
        <v>70777</v>
      </c>
      <c r="AY56" s="44">
        <f>+OGB!$U56</f>
        <v>112037</v>
      </c>
      <c r="AZ56" s="44">
        <f>+OGB!$V56</f>
        <v>155907</v>
      </c>
      <c r="BA56" s="44">
        <f>+OGB!$W56</f>
        <v>211002</v>
      </c>
      <c r="BB56" s="44">
        <f>+OGB!$X56</f>
        <v>265896</v>
      </c>
      <c r="BC56" s="44">
        <f>+OGB!$Y56</f>
        <v>315862</v>
      </c>
      <c r="BD56" s="44">
        <f>+OGB!$Z56</f>
        <v>374367</v>
      </c>
      <c r="BE56" s="44">
        <f>+OGB!$AA56</f>
        <v>422392</v>
      </c>
      <c r="BF56" s="44">
        <f>+OGB!$AB56</f>
        <v>469289</v>
      </c>
      <c r="BG56" s="44">
        <f>+OGB!$AC56</f>
        <v>512946</v>
      </c>
      <c r="BH56" s="44">
        <f>+OGB!$AD56</f>
        <v>556847</v>
      </c>
      <c r="BI56" s="44">
        <f>SUM(AW56:BH56)</f>
        <v>3505462</v>
      </c>
      <c r="BJ56" s="53"/>
      <c r="BK56" s="53"/>
      <c r="BL56" s="44">
        <f>+PB!$S56</f>
        <v>258071</v>
      </c>
      <c r="BM56" s="44">
        <f>+PB!$T56</f>
        <v>492262</v>
      </c>
      <c r="BN56" s="44">
        <f>+PB!$U56</f>
        <v>810624</v>
      </c>
      <c r="BO56" s="44">
        <f>+PB!$V56</f>
        <v>1121820</v>
      </c>
      <c r="BP56" s="44">
        <f>+PB!$W56</f>
        <v>1478793</v>
      </c>
      <c r="BQ56" s="44">
        <f>+PB!$X56</f>
        <v>1854359</v>
      </c>
      <c r="BR56" s="44">
        <f>+PB!$Y56</f>
        <v>2343052</v>
      </c>
      <c r="BS56" s="44">
        <f>+PB!$Z56</f>
        <v>2839780</v>
      </c>
      <c r="BT56" s="44">
        <f>+PB!$AA56</f>
        <v>3211051</v>
      </c>
      <c r="BU56" s="44">
        <f>+PB!$AB56</f>
        <v>3559908</v>
      </c>
      <c r="BV56" s="44">
        <f>+PB!$AC56</f>
        <v>3858033</v>
      </c>
      <c r="BW56" s="44">
        <f>+PB!$AD56</f>
        <v>4155935</v>
      </c>
      <c r="BX56" s="44">
        <f>SUM(BL56:BW56)</f>
        <v>25983688</v>
      </c>
      <c r="BY56" s="53"/>
      <c r="BZ56" s="53"/>
      <c r="CA56" s="44">
        <f>+IBA!$S56</f>
        <v>113526</v>
      </c>
      <c r="CB56" s="44">
        <f>+IBA!$T56</f>
        <v>214581</v>
      </c>
      <c r="CC56" s="44">
        <f>+IBA!$U56</f>
        <v>326704</v>
      </c>
      <c r="CD56" s="44">
        <f>+IBA!$V56</f>
        <v>440194</v>
      </c>
      <c r="CE56" s="44">
        <f>+IBA!$W56</f>
        <v>570052</v>
      </c>
      <c r="CF56" s="44">
        <f>+IBA!$X56</f>
        <v>703640</v>
      </c>
      <c r="CG56" s="44">
        <f>+IBA!$Y56</f>
        <v>855137</v>
      </c>
      <c r="CH56" s="44">
        <f>+IBA!$Z56</f>
        <v>995256</v>
      </c>
      <c r="CI56" s="44">
        <f>+IBA!$AA56</f>
        <v>1118922</v>
      </c>
      <c r="CJ56" s="44">
        <f>+IBA!$AB56</f>
        <v>1233427</v>
      </c>
      <c r="CK56" s="44">
        <f>+IBA!$AC56</f>
        <v>1332290</v>
      </c>
      <c r="CL56" s="44">
        <f>+IBA!$AD56</f>
        <v>1439328</v>
      </c>
      <c r="CM56" s="44">
        <f>SUM(CA56:CL56)</f>
        <v>9343057</v>
      </c>
      <c r="CN56" s="53"/>
      <c r="CO56" s="53"/>
      <c r="CP56" s="44">
        <f>+SIBC!$S56</f>
        <v>168775</v>
      </c>
      <c r="CQ56" s="44">
        <f>+SIBC!$T56</f>
        <v>317638</v>
      </c>
      <c r="CR56" s="44">
        <f>+SIBC!$U56</f>
        <v>494300</v>
      </c>
      <c r="CS56" s="44">
        <f>+SIBC!$V56</f>
        <v>675486</v>
      </c>
      <c r="CT56" s="44">
        <f>+SIBC!$W56</f>
        <v>870245</v>
      </c>
      <c r="CU56" s="44">
        <f>+SIBC!$X56</f>
        <v>1066537</v>
      </c>
      <c r="CV56" s="44">
        <f>+SIBC!$Y56</f>
        <v>1271184</v>
      </c>
      <c r="CW56" s="44">
        <f>+SIBC!$Z56</f>
        <v>1468759</v>
      </c>
      <c r="CX56" s="44">
        <f>+SIBC!$AA56</f>
        <v>1655201</v>
      </c>
      <c r="CY56" s="44">
        <f>+SIBC!$AB56</f>
        <v>1846201</v>
      </c>
      <c r="CZ56" s="44">
        <f>+SIBC!$AC56</f>
        <v>2026094</v>
      </c>
      <c r="DA56" s="44">
        <f>+SIBC!$AD56</f>
        <v>2202158</v>
      </c>
      <c r="DB56" s="44">
        <f>SUM(CP56:DA56)</f>
        <v>14062578</v>
      </c>
      <c r="DC56" s="53"/>
      <c r="DD56" s="53"/>
      <c r="DE56" s="44">
        <f>+TIBA!$S56</f>
        <v>78571</v>
      </c>
      <c r="DF56" s="44">
        <f>+TIBA!$T56</f>
        <v>148795</v>
      </c>
      <c r="DG56" s="44">
        <f>+TIBA!$U56</f>
        <v>252288</v>
      </c>
      <c r="DH56" s="44">
        <f>+TIBA!$V56</f>
        <v>376161</v>
      </c>
      <c r="DI56" s="44">
        <f>+TIBA!$W56</f>
        <v>527502</v>
      </c>
      <c r="DJ56" s="44">
        <f>+TIBA!$X56</f>
        <v>690170</v>
      </c>
      <c r="DK56" s="44">
        <f>+TIBA!$Y56</f>
        <v>917868</v>
      </c>
      <c r="DL56" s="44">
        <f>+TIBA!$Z56</f>
        <v>1140715</v>
      </c>
      <c r="DM56" s="44">
        <f>+TIBA!$AA56</f>
        <v>1288516</v>
      </c>
      <c r="DN56" s="44">
        <f>+TIBA!$AB56</f>
        <v>1416937</v>
      </c>
      <c r="DO56" s="44">
        <f>+TIBA!$AC56</f>
        <v>1521168</v>
      </c>
      <c r="DP56" s="44">
        <f>+TIBA!$AD56</f>
        <v>1614794</v>
      </c>
      <c r="DQ56" s="44">
        <f>SUM(DE56:DP56)</f>
        <v>9973485</v>
      </c>
      <c r="DR56" s="53"/>
      <c r="DS56" s="53"/>
      <c r="DT56" s="44">
        <f>+LQB!$S56</f>
        <v>154893</v>
      </c>
      <c r="DU56" s="44">
        <f>+LQB!$T56</f>
        <v>288430</v>
      </c>
      <c r="DV56" s="44">
        <f>+LQB!$U56</f>
        <v>473095</v>
      </c>
      <c r="DW56" s="44">
        <f>+LQB!$V56</f>
        <v>664646</v>
      </c>
      <c r="DX56" s="44">
        <f>+LQB!$W56</f>
        <v>892447</v>
      </c>
      <c r="DY56" s="44">
        <f>+LQB!$X56</f>
        <v>1117436</v>
      </c>
      <c r="DZ56" s="44">
        <f>+LQB!$Y56</f>
        <v>1392858</v>
      </c>
      <c r="EA56" s="44">
        <f>+LQB!$Z56</f>
        <v>1675688</v>
      </c>
      <c r="EB56" s="44">
        <f>+LQB!$AA56</f>
        <v>1891004</v>
      </c>
      <c r="EC56" s="44">
        <f>+LQB!$AB56</f>
        <v>2093299</v>
      </c>
      <c r="ED56" s="44">
        <f>+LQB!$AC56</f>
        <v>2279914</v>
      </c>
      <c r="EE56" s="44">
        <f>+LQB!$AD56</f>
        <v>2462193</v>
      </c>
      <c r="EF56" s="44">
        <f>SUM(DT56:EE56)</f>
        <v>15385903</v>
      </c>
      <c r="EG56" s="53"/>
      <c r="EH56" s="53"/>
      <c r="EI56" s="44">
        <f>+RBW!$S56</f>
        <v>158355</v>
      </c>
      <c r="EJ56" s="44">
        <f>+RBW!$T56</f>
        <v>300194</v>
      </c>
      <c r="EK56" s="44">
        <f>+RBW!$U56</f>
        <v>486753</v>
      </c>
      <c r="EL56" s="44">
        <f>+RBW!$V56</f>
        <v>688118</v>
      </c>
      <c r="EM56" s="44">
        <f>+RBW!$W56</f>
        <v>925996</v>
      </c>
      <c r="EN56" s="44">
        <f>+RBW!$X56</f>
        <v>1178024</v>
      </c>
      <c r="EO56" s="44">
        <f>+RBW!$Y56</f>
        <v>1487493</v>
      </c>
      <c r="EP56" s="44">
        <f>+RBW!$Z56</f>
        <v>1798854</v>
      </c>
      <c r="EQ56" s="44">
        <f>+RBW!$AA56</f>
        <v>2023906</v>
      </c>
      <c r="ER56" s="44">
        <f>+RBW!$AB56</f>
        <v>2231155</v>
      </c>
      <c r="ES56" s="44">
        <f>+RBW!$AC56</f>
        <v>2402038</v>
      </c>
      <c r="ET56" s="44">
        <f>+RBW!$AD56</f>
        <v>2571339</v>
      </c>
      <c r="EU56" s="44">
        <f>SUM(EI56:ET56)</f>
        <v>16252225</v>
      </c>
      <c r="EV56" s="53"/>
      <c r="EW56" s="53"/>
      <c r="EX56" s="44">
        <f>+WPB!$S56</f>
        <v>40223</v>
      </c>
      <c r="EY56" s="44">
        <f>+WPB!$T56</f>
        <v>73674</v>
      </c>
      <c r="EZ56" s="44">
        <f>+WPB!$U56</f>
        <v>115914</v>
      </c>
      <c r="FA56" s="44">
        <f>+WPB!$V56</f>
        <v>161161</v>
      </c>
      <c r="FB56" s="44">
        <f>+WPB!$W56</f>
        <v>213973</v>
      </c>
      <c r="FC56" s="44">
        <f>+WPB!$X56</f>
        <v>267287</v>
      </c>
      <c r="FD56" s="44">
        <f>+WPB!$Y56</f>
        <v>326508</v>
      </c>
      <c r="FE56" s="44">
        <f>+WPB!$Z56</f>
        <v>382111</v>
      </c>
      <c r="FF56" s="44">
        <f>+WPB!$AA56</f>
        <v>428749</v>
      </c>
      <c r="FG56" s="44">
        <f>+WPB!$AB56</f>
        <v>472258</v>
      </c>
      <c r="FH56" s="44">
        <f>+WPB!$AC56</f>
        <v>513094</v>
      </c>
      <c r="FI56" s="44">
        <f>+WPB!$AD56</f>
        <v>554985</v>
      </c>
      <c r="FJ56" s="44">
        <f>SUM(EX56:FI56)</f>
        <v>3549937</v>
      </c>
      <c r="FK56" s="53"/>
      <c r="FL56" s="53"/>
    </row>
    <row r="57" spans="1:168" s="43" customFormat="1" ht="15.1" customHeight="1">
      <c r="A57" s="51">
        <v>2015</v>
      </c>
      <c r="B57" s="56" t="s">
        <v>7</v>
      </c>
      <c r="D57" s="44">
        <f>+AMB!$S57</f>
        <v>202515</v>
      </c>
      <c r="E57" s="44">
        <f>+AMB!$T57</f>
        <v>386785</v>
      </c>
      <c r="F57" s="44">
        <f>+AMB!$U57</f>
        <v>591778</v>
      </c>
      <c r="G57" s="44">
        <f>+AMB!$V57</f>
        <v>788871</v>
      </c>
      <c r="H57" s="44">
        <f>+AMB!$W57</f>
        <v>988239</v>
      </c>
      <c r="I57" s="44">
        <f>+AMB!$X57</f>
        <v>1200853</v>
      </c>
      <c r="J57" s="44">
        <f>+AMB!$Y57</f>
        <v>1397724</v>
      </c>
      <c r="K57" s="44">
        <f>+AMB!$Z57</f>
        <v>1613143</v>
      </c>
      <c r="L57" s="44">
        <f>+AMB!$AA57</f>
        <v>1831738</v>
      </c>
      <c r="M57" s="44">
        <f>+AMB!$AB57</f>
        <v>2057639</v>
      </c>
      <c r="N57" s="44">
        <f>+AMB!$AC57</f>
        <v>2271579</v>
      </c>
      <c r="O57" s="44">
        <f>+AMB!$AD57</f>
        <v>2462705</v>
      </c>
      <c r="P57" s="44">
        <f>SUM(D57:O57)</f>
        <v>15793569</v>
      </c>
      <c r="Q57" s="54"/>
      <c r="R57" s="54"/>
      <c r="S57" s="44">
        <f>+BWB!$S57</f>
        <v>121344</v>
      </c>
      <c r="T57" s="44">
        <f>+BWB!$T57</f>
        <v>239424</v>
      </c>
      <c r="U57" s="44">
        <f>+BWB!$U57</f>
        <v>378801</v>
      </c>
      <c r="V57" s="44">
        <f>+BWB!$V57</f>
        <v>513293</v>
      </c>
      <c r="W57" s="44">
        <f>+BWB!$W57</f>
        <v>648633</v>
      </c>
      <c r="X57" s="44">
        <f>+BWB!$X57</f>
        <v>789012</v>
      </c>
      <c r="Y57" s="44">
        <f>+BWB!$Y57</f>
        <v>917685</v>
      </c>
      <c r="Z57" s="44">
        <f>+BWB!$Z57</f>
        <v>1054975</v>
      </c>
      <c r="AA57" s="44">
        <f>+BWB!$AA57</f>
        <v>1194061</v>
      </c>
      <c r="AB57" s="44">
        <f>+BWB!$AB57</f>
        <v>1340276</v>
      </c>
      <c r="AC57" s="44">
        <f>+BWB!$AC57</f>
        <v>1477724</v>
      </c>
      <c r="AD57" s="44">
        <f>+BWB!$AD57</f>
        <v>1603410</v>
      </c>
      <c r="AE57" s="44">
        <f>SUM(S57:AD57)</f>
        <v>10278638</v>
      </c>
      <c r="AF57" s="54"/>
      <c r="AG57" s="54"/>
      <c r="AH57" s="44">
        <f>+DWT!$S57</f>
        <v>2294</v>
      </c>
      <c r="AI57" s="44">
        <f>+DWT!$T57</f>
        <v>4199</v>
      </c>
      <c r="AJ57" s="44">
        <f>+DWT!$U57</f>
        <v>6194</v>
      </c>
      <c r="AK57" s="44">
        <f>+DWT!$V57</f>
        <v>8445</v>
      </c>
      <c r="AL57" s="44">
        <f>+DWT!$W57</f>
        <v>10605</v>
      </c>
      <c r="AM57" s="44">
        <f>+DWT!$X57</f>
        <v>13237</v>
      </c>
      <c r="AN57" s="44">
        <f>+DWT!$Y57</f>
        <v>15449</v>
      </c>
      <c r="AO57" s="44">
        <f>+DWT!$Z57</f>
        <v>18250</v>
      </c>
      <c r="AP57" s="44">
        <f>+DWT!$AA57</f>
        <v>21063</v>
      </c>
      <c r="AQ57" s="44">
        <f>+DWT!$AB57</f>
        <v>24317</v>
      </c>
      <c r="AR57" s="44">
        <f>+DWT!$AC57</f>
        <v>27201</v>
      </c>
      <c r="AS57" s="44">
        <f>+DWT!$AD57</f>
        <v>29298</v>
      </c>
      <c r="AT57" s="44">
        <f>SUM(AH57:AS57)</f>
        <v>180552</v>
      </c>
      <c r="AU57" s="54"/>
      <c r="AV57" s="54"/>
      <c r="AW57" s="44">
        <f>+OGB!$S57</f>
        <v>6104</v>
      </c>
      <c r="AX57" s="44">
        <f>+OGB!$T57</f>
        <v>12146</v>
      </c>
      <c r="AY57" s="44">
        <f>+OGB!$U57</f>
        <v>18470</v>
      </c>
      <c r="AZ57" s="44">
        <f>+OGB!$V57</f>
        <v>24606</v>
      </c>
      <c r="BA57" s="44">
        <f>+OGB!$W57</f>
        <v>30861</v>
      </c>
      <c r="BB57" s="44">
        <f>+OGB!$X57</f>
        <v>37725</v>
      </c>
      <c r="BC57" s="44">
        <f>+OGB!$Y57</f>
        <v>43230</v>
      </c>
      <c r="BD57" s="44">
        <f>+OGB!$Z57</f>
        <v>50028</v>
      </c>
      <c r="BE57" s="44">
        <f>+OGB!$AA57</f>
        <v>56903</v>
      </c>
      <c r="BF57" s="44">
        <f>+OGB!$AB57</f>
        <v>63637</v>
      </c>
      <c r="BG57" s="44">
        <f>+OGB!$AC57</f>
        <v>69893</v>
      </c>
      <c r="BH57" s="44">
        <f>+OGB!$AD57</f>
        <v>75787</v>
      </c>
      <c r="BI57" s="44">
        <f>SUM(AW57:BH57)</f>
        <v>489390</v>
      </c>
      <c r="BJ57" s="54"/>
      <c r="BK57" s="54"/>
      <c r="BL57" s="44">
        <f>+PB!$S57</f>
        <v>97922</v>
      </c>
      <c r="BM57" s="44">
        <f>+PB!$T57</f>
        <v>191100</v>
      </c>
      <c r="BN57" s="44">
        <f>+PB!$U57</f>
        <v>300428</v>
      </c>
      <c r="BO57" s="44">
        <f>+PB!$V57</f>
        <v>405631</v>
      </c>
      <c r="BP57" s="44">
        <f>+PB!$W57</f>
        <v>508616</v>
      </c>
      <c r="BQ57" s="44">
        <f>+PB!$X57</f>
        <v>616529</v>
      </c>
      <c r="BR57" s="44">
        <f>+PB!$Y57</f>
        <v>718614</v>
      </c>
      <c r="BS57" s="44">
        <f>+PB!$Z57</f>
        <v>818412</v>
      </c>
      <c r="BT57" s="44">
        <f>+PB!$AA57</f>
        <v>922435</v>
      </c>
      <c r="BU57" s="44">
        <f>+PB!$AB57</f>
        <v>1029976</v>
      </c>
      <c r="BV57" s="44">
        <f>+PB!$AC57</f>
        <v>1132034</v>
      </c>
      <c r="BW57" s="44">
        <f>+PB!$AD57</f>
        <v>1228876</v>
      </c>
      <c r="BX57" s="44">
        <f>SUM(BL57:BW57)</f>
        <v>7970573</v>
      </c>
      <c r="BY57" s="54"/>
      <c r="BZ57" s="54"/>
      <c r="CA57" s="44">
        <f>+IBA!$S57</f>
        <v>7219</v>
      </c>
      <c r="CB57" s="44">
        <f>+IBA!$T57</f>
        <v>14450</v>
      </c>
      <c r="CC57" s="44">
        <f>+IBA!$U57</f>
        <v>22812</v>
      </c>
      <c r="CD57" s="44">
        <f>+IBA!$V57</f>
        <v>30921</v>
      </c>
      <c r="CE57" s="44">
        <f>+IBA!$W57</f>
        <v>38206</v>
      </c>
      <c r="CF57" s="44">
        <f>+IBA!$X57</f>
        <v>46069</v>
      </c>
      <c r="CG57" s="44">
        <f>+IBA!$Y57</f>
        <v>53547</v>
      </c>
      <c r="CH57" s="44">
        <f>+IBA!$Z57</f>
        <v>60942</v>
      </c>
      <c r="CI57" s="44">
        <f>+IBA!$AA57</f>
        <v>68439</v>
      </c>
      <c r="CJ57" s="44">
        <f>+IBA!$AB57</f>
        <v>75712</v>
      </c>
      <c r="CK57" s="44">
        <f>+IBA!$AC57</f>
        <v>82284</v>
      </c>
      <c r="CL57" s="44">
        <f>+IBA!$AD57</f>
        <v>88471</v>
      </c>
      <c r="CM57" s="44">
        <f>SUM(CA57:CL57)</f>
        <v>589072</v>
      </c>
      <c r="CN57" s="54"/>
      <c r="CO57" s="54"/>
      <c r="CP57" s="44">
        <f>+SIBC!$S57</f>
        <v>4351</v>
      </c>
      <c r="CQ57" s="44">
        <f>+SIBC!$T57</f>
        <v>8563</v>
      </c>
      <c r="CR57" s="44">
        <f>+SIBC!$U57</f>
        <v>13013</v>
      </c>
      <c r="CS57" s="44">
        <f>+SIBC!$V57</f>
        <v>17534</v>
      </c>
      <c r="CT57" s="44">
        <f>+SIBC!$W57</f>
        <v>23514</v>
      </c>
      <c r="CU57" s="44">
        <f>+SIBC!$X57</f>
        <v>29865</v>
      </c>
      <c r="CV57" s="44">
        <f>+SIBC!$Y57</f>
        <v>36136</v>
      </c>
      <c r="CW57" s="44">
        <f>+SIBC!$Z57</f>
        <v>42505</v>
      </c>
      <c r="CX57" s="44">
        <f>+SIBC!$AA57</f>
        <v>48980</v>
      </c>
      <c r="CY57" s="44">
        <f>+SIBC!$AB57</f>
        <v>55102</v>
      </c>
      <c r="CZ57" s="44">
        <f>+SIBC!$AC57</f>
        <v>60579</v>
      </c>
      <c r="DA57" s="44">
        <f>+SIBC!$AD57</f>
        <v>65791</v>
      </c>
      <c r="DB57" s="44">
        <f>SUM(CP57:DA57)</f>
        <v>405933</v>
      </c>
      <c r="DC57" s="54"/>
      <c r="DD57" s="54"/>
      <c r="DE57" s="44">
        <f>+TIBA!$S57</f>
        <v>30959</v>
      </c>
      <c r="DF57" s="44">
        <f>+TIBA!$T57</f>
        <v>60651</v>
      </c>
      <c r="DG57" s="44">
        <f>+TIBA!$U57</f>
        <v>95175</v>
      </c>
      <c r="DH57" s="44">
        <f>+TIBA!$V57</f>
        <v>132972</v>
      </c>
      <c r="DI57" s="44">
        <f>+TIBA!$W57</f>
        <v>169208</v>
      </c>
      <c r="DJ57" s="44">
        <f>+TIBA!$X57</f>
        <v>203972</v>
      </c>
      <c r="DK57" s="44">
        <f>+TIBA!$Y57</f>
        <v>236263</v>
      </c>
      <c r="DL57" s="44">
        <f>+TIBA!$Z57</f>
        <v>266785</v>
      </c>
      <c r="DM57" s="44">
        <f>+TIBA!$AA57</f>
        <v>301159</v>
      </c>
      <c r="DN57" s="44">
        <f>+TIBA!$AB57</f>
        <v>336239</v>
      </c>
      <c r="DO57" s="44">
        <f>+TIBA!$AC57</f>
        <v>369468</v>
      </c>
      <c r="DP57" s="44">
        <f>+TIBA!$AD57</f>
        <v>399931</v>
      </c>
      <c r="DQ57" s="44">
        <f>SUM(DE57:DP57)</f>
        <v>2602782</v>
      </c>
      <c r="DR57" s="54"/>
      <c r="DS57" s="54"/>
      <c r="DT57" s="44">
        <f>+LQB!$S57</f>
        <v>55740</v>
      </c>
      <c r="DU57" s="44">
        <f>+LQB!$T57</f>
        <v>107458</v>
      </c>
      <c r="DV57" s="44">
        <f>+LQB!$U57</f>
        <v>169568</v>
      </c>
      <c r="DW57" s="44">
        <f>+LQB!$V57</f>
        <v>232354</v>
      </c>
      <c r="DX57" s="44">
        <f>+LQB!$W57</f>
        <v>296002</v>
      </c>
      <c r="DY57" s="44">
        <f>+LQB!$X57</f>
        <v>359286</v>
      </c>
      <c r="DZ57" s="44">
        <f>+LQB!$Y57</f>
        <v>420778</v>
      </c>
      <c r="EA57" s="44">
        <f>+LQB!$Z57</f>
        <v>481758</v>
      </c>
      <c r="EB57" s="44">
        <f>+LQB!$AA57</f>
        <v>544154</v>
      </c>
      <c r="EC57" s="44">
        <f>+LQB!$AB57</f>
        <v>607092</v>
      </c>
      <c r="ED57" s="44">
        <f>+LQB!$AC57</f>
        <v>665884</v>
      </c>
      <c r="EE57" s="44">
        <f>+LQB!$AD57</f>
        <v>723744</v>
      </c>
      <c r="EF57" s="44">
        <f>SUM(DT57:EE57)</f>
        <v>4663818</v>
      </c>
      <c r="EG57" s="54"/>
      <c r="EH57" s="54"/>
      <c r="EI57" s="44">
        <f>+RBW!$S57</f>
        <v>10</v>
      </c>
      <c r="EJ57" s="44">
        <f>+RBW!$T57</f>
        <v>17</v>
      </c>
      <c r="EK57" s="44">
        <f>+RBW!$U57</f>
        <v>27</v>
      </c>
      <c r="EL57" s="44">
        <f>+RBW!$V57</f>
        <v>54</v>
      </c>
      <c r="EM57" s="44">
        <f>+RBW!$W57</f>
        <v>85</v>
      </c>
      <c r="EN57" s="44">
        <f>+RBW!$X57</f>
        <v>218</v>
      </c>
      <c r="EO57" s="44">
        <f>+RBW!$Y57</f>
        <v>325</v>
      </c>
      <c r="EP57" s="44">
        <f>+RBW!$Z57</f>
        <v>374</v>
      </c>
      <c r="EQ57" s="44">
        <f>+RBW!$AA57</f>
        <v>405</v>
      </c>
      <c r="ER57" s="44">
        <f>+RBW!$AB57</f>
        <v>425</v>
      </c>
      <c r="ES57" s="44">
        <f>+RBW!$AC57</f>
        <v>430</v>
      </c>
      <c r="ET57" s="44">
        <f>+RBW!$AD57</f>
        <v>439</v>
      </c>
      <c r="EU57" s="44">
        <f>SUM(EI57:ET57)</f>
        <v>2809</v>
      </c>
      <c r="EV57" s="54"/>
      <c r="EW57" s="54"/>
      <c r="EX57" s="44">
        <f>+WPB!$S57</f>
        <v>0</v>
      </c>
      <c r="EY57" s="44">
        <f>+WPB!$T57</f>
        <v>0</v>
      </c>
      <c r="EZ57" s="44">
        <f>+WPB!$U57</f>
        <v>0</v>
      </c>
      <c r="FA57" s="44">
        <f>+WPB!$V57</f>
        <v>0</v>
      </c>
      <c r="FB57" s="44">
        <f>+WPB!$W57</f>
        <v>0</v>
      </c>
      <c r="FC57" s="44">
        <f>+WPB!$X57</f>
        <v>0</v>
      </c>
      <c r="FD57" s="44">
        <f>+WPB!$Y57</f>
        <v>0</v>
      </c>
      <c r="FE57" s="44">
        <f>+WPB!$Z57</f>
        <v>0</v>
      </c>
      <c r="FF57" s="44">
        <f>+WPB!$AA57</f>
        <v>0</v>
      </c>
      <c r="FG57" s="44">
        <f>+WPB!$AB57</f>
        <v>0</v>
      </c>
      <c r="FH57" s="44">
        <f>+WPB!$AC57</f>
        <v>0</v>
      </c>
      <c r="FI57" s="44">
        <f>+WPB!$AD57</f>
        <v>0</v>
      </c>
      <c r="FJ57" s="44">
        <f>SUM(EX57:FI57)</f>
        <v>0</v>
      </c>
      <c r="FK57" s="54"/>
      <c r="FL57" s="54"/>
    </row>
    <row r="58" spans="1:168" s="43" customFormat="1" ht="15.1" customHeight="1">
      <c r="A58" s="51">
        <v>2015</v>
      </c>
      <c r="B58" s="56" t="s">
        <v>8</v>
      </c>
      <c r="D58" s="44">
        <f>+AMB!$S58</f>
        <v>0</v>
      </c>
      <c r="E58" s="44">
        <f>+AMB!$T58</f>
        <v>0</v>
      </c>
      <c r="F58" s="44">
        <f>+AMB!$U58</f>
        <v>0</v>
      </c>
      <c r="G58" s="44">
        <f>+AMB!$V58</f>
        <v>0</v>
      </c>
      <c r="H58" s="44">
        <f>+AMB!$W58</f>
        <v>0</v>
      </c>
      <c r="I58" s="44">
        <f>+AMB!$X58</f>
        <v>0</v>
      </c>
      <c r="J58" s="44">
        <f>+AMB!$Y58</f>
        <v>0</v>
      </c>
      <c r="K58" s="44">
        <f>+AMB!$Z58</f>
        <v>0</v>
      </c>
      <c r="L58" s="44">
        <f>+AMB!$AA58</f>
        <v>0</v>
      </c>
      <c r="M58" s="44">
        <f>+AMB!$AB58</f>
        <v>0</v>
      </c>
      <c r="N58" s="44">
        <f>+AMB!$AC58</f>
        <v>0</v>
      </c>
      <c r="O58" s="44">
        <f>+AMB!$AD58</f>
        <v>0</v>
      </c>
      <c r="P58" s="44">
        <f>SUM(D58:O58)</f>
        <v>0</v>
      </c>
      <c r="Q58" s="54"/>
      <c r="R58" s="54"/>
      <c r="S58" s="44">
        <f>+BWB!$S58</f>
        <v>462</v>
      </c>
      <c r="T58" s="44">
        <f>+BWB!$T58</f>
        <v>790</v>
      </c>
      <c r="U58" s="44">
        <f>+BWB!$U58</f>
        <v>1277</v>
      </c>
      <c r="V58" s="44">
        <f>+BWB!$V58</f>
        <v>1830</v>
      </c>
      <c r="W58" s="44">
        <f>+BWB!$W58</f>
        <v>2449</v>
      </c>
      <c r="X58" s="44">
        <f>+BWB!$X58</f>
        <v>3113</v>
      </c>
      <c r="Y58" s="44">
        <f>+BWB!$Y58</f>
        <v>3735</v>
      </c>
      <c r="Z58" s="44">
        <f>+BWB!$Z58</f>
        <v>4312</v>
      </c>
      <c r="AA58" s="44">
        <f>+BWB!$AA58</f>
        <v>4897</v>
      </c>
      <c r="AB58" s="44">
        <f>+BWB!$AB58</f>
        <v>5477</v>
      </c>
      <c r="AC58" s="44">
        <f>+BWB!$AC58</f>
        <v>5918</v>
      </c>
      <c r="AD58" s="44">
        <f>+BWB!$AD58</f>
        <v>6179</v>
      </c>
      <c r="AE58" s="44">
        <f>SUM(S58:AD58)</f>
        <v>40439</v>
      </c>
      <c r="AF58" s="54"/>
      <c r="AG58" s="54"/>
      <c r="AH58" s="44">
        <f>+DWT!$S58</f>
        <v>3773</v>
      </c>
      <c r="AI58" s="44">
        <f>+DWT!$T58</f>
        <v>6767</v>
      </c>
      <c r="AJ58" s="44">
        <f>+DWT!$U58</f>
        <v>10246</v>
      </c>
      <c r="AK58" s="44">
        <f>+DWT!$V58</f>
        <v>13708</v>
      </c>
      <c r="AL58" s="44">
        <f>+DWT!$W58</f>
        <v>17556</v>
      </c>
      <c r="AM58" s="44">
        <f>+DWT!$X58</f>
        <v>21280</v>
      </c>
      <c r="AN58" s="44">
        <f>+DWT!$Y58</f>
        <v>25500</v>
      </c>
      <c r="AO58" s="44">
        <f>+DWT!$Z58</f>
        <v>29692</v>
      </c>
      <c r="AP58" s="44">
        <f>+DWT!$AA58</f>
        <v>33681</v>
      </c>
      <c r="AQ58" s="44">
        <f>+DWT!$AB58</f>
        <v>37569</v>
      </c>
      <c r="AR58" s="44">
        <f>+DWT!$AC58</f>
        <v>41048</v>
      </c>
      <c r="AS58" s="44">
        <f>+DWT!$AD58</f>
        <v>44483</v>
      </c>
      <c r="AT58" s="44">
        <f>SUM(AH58:AS58)</f>
        <v>285303</v>
      </c>
      <c r="AU58" s="54"/>
      <c r="AV58" s="54"/>
      <c r="AW58" s="44">
        <f>+OGB!$S58</f>
        <v>26</v>
      </c>
      <c r="AX58" s="44">
        <f>+OGB!$T58</f>
        <v>42</v>
      </c>
      <c r="AY58" s="44">
        <f>+OGB!$U58</f>
        <v>58</v>
      </c>
      <c r="AZ58" s="44">
        <f>+OGB!$V58</f>
        <v>85</v>
      </c>
      <c r="BA58" s="44">
        <f>+OGB!$W58</f>
        <v>116</v>
      </c>
      <c r="BB58" s="44">
        <f>+OGB!$X58</f>
        <v>159</v>
      </c>
      <c r="BC58" s="44">
        <f>+OGB!$Y58</f>
        <v>169</v>
      </c>
      <c r="BD58" s="44">
        <f>+OGB!$Z58</f>
        <v>192</v>
      </c>
      <c r="BE58" s="44">
        <f>+OGB!$AA58</f>
        <v>200</v>
      </c>
      <c r="BF58" s="44">
        <f>+OGB!$AB58</f>
        <v>228</v>
      </c>
      <c r="BG58" s="44">
        <f>+OGB!$AC58</f>
        <v>256</v>
      </c>
      <c r="BH58" s="44">
        <f>+OGB!$AD58</f>
        <v>271</v>
      </c>
      <c r="BI58" s="44">
        <f>SUM(AW58:BH58)</f>
        <v>1802</v>
      </c>
      <c r="BJ58" s="54"/>
      <c r="BK58" s="54"/>
      <c r="BL58" s="44">
        <f>+PB!$S58</f>
        <v>1976</v>
      </c>
      <c r="BM58" s="44">
        <f>+PB!$T58</f>
        <v>3860</v>
      </c>
      <c r="BN58" s="44">
        <f>+PB!$U58</f>
        <v>5730</v>
      </c>
      <c r="BO58" s="44">
        <f>+PB!$V58</f>
        <v>7558</v>
      </c>
      <c r="BP58" s="44">
        <f>+PB!$W58</f>
        <v>9734</v>
      </c>
      <c r="BQ58" s="44">
        <f>+PB!$X58</f>
        <v>11780</v>
      </c>
      <c r="BR58" s="44">
        <f>+PB!$Y58</f>
        <v>14278</v>
      </c>
      <c r="BS58" s="44">
        <f>+PB!$Z58</f>
        <v>16830</v>
      </c>
      <c r="BT58" s="44">
        <f>+PB!$AA58</f>
        <v>19176</v>
      </c>
      <c r="BU58" s="44">
        <f>+PB!$AB58</f>
        <v>21550</v>
      </c>
      <c r="BV58" s="44">
        <f>+PB!$AC58</f>
        <v>23490</v>
      </c>
      <c r="BW58" s="44">
        <f>+PB!$AD58</f>
        <v>25436</v>
      </c>
      <c r="BX58" s="44">
        <f>SUM(BL58:BW58)</f>
        <v>161398</v>
      </c>
      <c r="BY58" s="54"/>
      <c r="BZ58" s="54"/>
      <c r="CA58" s="44">
        <f>+IBA!$S58</f>
        <v>1062</v>
      </c>
      <c r="CB58" s="44">
        <f>+IBA!$T58</f>
        <v>2094</v>
      </c>
      <c r="CC58" s="44">
        <f>+IBA!$U58</f>
        <v>3319</v>
      </c>
      <c r="CD58" s="44">
        <f>+IBA!$V58</f>
        <v>4353</v>
      </c>
      <c r="CE58" s="44">
        <f>+IBA!$W58</f>
        <v>8351</v>
      </c>
      <c r="CF58" s="44">
        <f>+IBA!$X58</f>
        <v>14670</v>
      </c>
      <c r="CG58" s="44">
        <f>+IBA!$Y58</f>
        <v>23478</v>
      </c>
      <c r="CH58" s="44">
        <f>+IBA!$Z58</f>
        <v>32702</v>
      </c>
      <c r="CI58" s="44">
        <f>+IBA!$AA58</f>
        <v>39364</v>
      </c>
      <c r="CJ58" s="44">
        <f>+IBA!$AB58</f>
        <v>42619</v>
      </c>
      <c r="CK58" s="44">
        <f>+IBA!$AC58</f>
        <v>43684</v>
      </c>
      <c r="CL58" s="44">
        <f>+IBA!$AD58</f>
        <v>44236</v>
      </c>
      <c r="CM58" s="44">
        <f>SUM(CA58:CL58)</f>
        <v>259932</v>
      </c>
      <c r="CN58" s="54"/>
      <c r="CO58" s="54"/>
      <c r="CP58" s="44">
        <f>+SIBC!$S58</f>
        <v>0</v>
      </c>
      <c r="CQ58" s="44">
        <f>+SIBC!$T58</f>
        <v>0</v>
      </c>
      <c r="CR58" s="44">
        <f>+SIBC!$U58</f>
        <v>0</v>
      </c>
      <c r="CS58" s="44">
        <f>+SIBC!$V58</f>
        <v>0</v>
      </c>
      <c r="CT58" s="44">
        <f>+SIBC!$W58</f>
        <v>0</v>
      </c>
      <c r="CU58" s="44">
        <f>+SIBC!$X58</f>
        <v>0</v>
      </c>
      <c r="CV58" s="44">
        <f>+SIBC!$Y58</f>
        <v>0</v>
      </c>
      <c r="CW58" s="44">
        <f>+SIBC!$Z58</f>
        <v>0</v>
      </c>
      <c r="CX58" s="44">
        <f>+SIBC!$AA58</f>
        <v>0</v>
      </c>
      <c r="CY58" s="44">
        <f>+SIBC!$AB58</f>
        <v>0</v>
      </c>
      <c r="CZ58" s="44">
        <f>+SIBC!$AC58</f>
        <v>0</v>
      </c>
      <c r="DA58" s="44">
        <f>+SIBC!$AD58</f>
        <v>0</v>
      </c>
      <c r="DB58" s="44">
        <f>SUM(CP58:DA58)</f>
        <v>0</v>
      </c>
      <c r="DC58" s="54"/>
      <c r="DD58" s="54"/>
      <c r="DE58" s="44">
        <f>+TIBA!$S58</f>
        <v>0</v>
      </c>
      <c r="DF58" s="44">
        <f>+TIBA!$T58</f>
        <v>0</v>
      </c>
      <c r="DG58" s="44">
        <f>+TIBA!$U58</f>
        <v>0</v>
      </c>
      <c r="DH58" s="44">
        <f>+TIBA!$V58</f>
        <v>0</v>
      </c>
      <c r="DI58" s="44">
        <f>+TIBA!$W58</f>
        <v>0</v>
      </c>
      <c r="DJ58" s="44">
        <f>+TIBA!$X58</f>
        <v>0</v>
      </c>
      <c r="DK58" s="44">
        <f>+TIBA!$Y58</f>
        <v>0</v>
      </c>
      <c r="DL58" s="44">
        <f>+TIBA!$Z58</f>
        <v>0</v>
      </c>
      <c r="DM58" s="44">
        <f>+TIBA!$AA58</f>
        <v>0</v>
      </c>
      <c r="DN58" s="44">
        <f>+TIBA!$AB58</f>
        <v>0</v>
      </c>
      <c r="DO58" s="44">
        <f>+TIBA!$AC58</f>
        <v>0</v>
      </c>
      <c r="DP58" s="44">
        <f>+TIBA!$AD58</f>
        <v>0</v>
      </c>
      <c r="DQ58" s="44">
        <f>SUM(DE58:DP58)</f>
        <v>0</v>
      </c>
      <c r="DR58" s="54"/>
      <c r="DS58" s="54"/>
      <c r="DT58" s="44">
        <f>+LQB!$S58</f>
        <v>300</v>
      </c>
      <c r="DU58" s="44">
        <f>+LQB!$T58</f>
        <v>602</v>
      </c>
      <c r="DV58" s="44">
        <f>+LQB!$U58</f>
        <v>1114</v>
      </c>
      <c r="DW58" s="44">
        <f>+LQB!$V58</f>
        <v>1772</v>
      </c>
      <c r="DX58" s="44">
        <f>+LQB!$W58</f>
        <v>2736</v>
      </c>
      <c r="DY58" s="44">
        <f>+LQB!$X58</f>
        <v>3486</v>
      </c>
      <c r="DZ58" s="44">
        <f>+LQB!$Y58</f>
        <v>4482</v>
      </c>
      <c r="EA58" s="44">
        <f>+LQB!$Z58</f>
        <v>5298</v>
      </c>
      <c r="EB58" s="44">
        <f>+LQB!$AA58</f>
        <v>6096</v>
      </c>
      <c r="EC58" s="44">
        <f>+LQB!$AB58</f>
        <v>6864</v>
      </c>
      <c r="ED58" s="44">
        <f>+LQB!$AC58</f>
        <v>7492</v>
      </c>
      <c r="EE58" s="44">
        <f>+LQB!$AD58</f>
        <v>7916</v>
      </c>
      <c r="EF58" s="44">
        <f>SUM(DT58:EE58)</f>
        <v>48158</v>
      </c>
      <c r="EG58" s="54"/>
      <c r="EH58" s="54"/>
      <c r="EI58" s="44">
        <f>+RBW!$S58</f>
        <v>430</v>
      </c>
      <c r="EJ58" s="44">
        <f>+RBW!$T58</f>
        <v>776</v>
      </c>
      <c r="EK58" s="44">
        <f>+RBW!$U58</f>
        <v>1396</v>
      </c>
      <c r="EL58" s="44">
        <f>+RBW!$V58</f>
        <v>2580</v>
      </c>
      <c r="EM58" s="44">
        <f>+RBW!$W58</f>
        <v>5012</v>
      </c>
      <c r="EN58" s="44">
        <f>+RBW!$X58</f>
        <v>7954</v>
      </c>
      <c r="EO58" s="44">
        <f>+RBW!$Y58</f>
        <v>10904</v>
      </c>
      <c r="EP58" s="44">
        <f>+RBW!$Z58</f>
        <v>13953</v>
      </c>
      <c r="EQ58" s="44">
        <f>+RBW!$AA58</f>
        <v>16919</v>
      </c>
      <c r="ER58" s="44">
        <f>+RBW!$AB58</f>
        <v>19407</v>
      </c>
      <c r="ES58" s="44">
        <f>+RBW!$AC58</f>
        <v>20203</v>
      </c>
      <c r="ET58" s="44">
        <f>+RBW!$AD58</f>
        <v>20827</v>
      </c>
      <c r="EU58" s="44">
        <f>SUM(EI58:ET58)</f>
        <v>120361</v>
      </c>
      <c r="EV58" s="54"/>
      <c r="EW58" s="54"/>
      <c r="EX58" s="44">
        <f>+WPB!$S58</f>
        <v>0</v>
      </c>
      <c r="EY58" s="44">
        <f>+WPB!$T58</f>
        <v>0</v>
      </c>
      <c r="EZ58" s="44">
        <f>+WPB!$U58</f>
        <v>0</v>
      </c>
      <c r="FA58" s="44">
        <f>+WPB!$V58</f>
        <v>0</v>
      </c>
      <c r="FB58" s="44">
        <f>+WPB!$W58</f>
        <v>0</v>
      </c>
      <c r="FC58" s="44">
        <f>+WPB!$X58</f>
        <v>0</v>
      </c>
      <c r="FD58" s="44">
        <f>+WPB!$Y58</f>
        <v>0</v>
      </c>
      <c r="FE58" s="44">
        <f>+WPB!$Z58</f>
        <v>0</v>
      </c>
      <c r="FF58" s="44">
        <f>+WPB!$AA58</f>
        <v>0</v>
      </c>
      <c r="FG58" s="44">
        <f>+WPB!$AB58</f>
        <v>0</v>
      </c>
      <c r="FH58" s="44">
        <f>+WPB!$AC58</f>
        <v>0</v>
      </c>
      <c r="FI58" s="44">
        <f>+WPB!$AD58</f>
        <v>0</v>
      </c>
      <c r="FJ58" s="44">
        <f>SUM(EX58:FI58)</f>
        <v>0</v>
      </c>
      <c r="FK58" s="54"/>
      <c r="FL58" s="54"/>
    </row>
    <row r="59" spans="1:168" s="43" customFormat="1" ht="15.1" customHeight="1">
      <c r="A59" s="51">
        <v>2015</v>
      </c>
      <c r="B59" s="57" t="s">
        <v>9</v>
      </c>
      <c r="D59" s="44">
        <f t="shared" ref="D59:P59" si="99">SUM(D56:D58)</f>
        <v>557682</v>
      </c>
      <c r="E59" s="44">
        <f t="shared" si="99"/>
        <v>1060161</v>
      </c>
      <c r="F59" s="44">
        <f t="shared" si="99"/>
        <v>1659100</v>
      </c>
      <c r="G59" s="44">
        <f t="shared" si="99"/>
        <v>2235870</v>
      </c>
      <c r="H59" s="44">
        <f t="shared" si="99"/>
        <v>2819671</v>
      </c>
      <c r="I59" s="44">
        <f t="shared" si="99"/>
        <v>3413948</v>
      </c>
      <c r="J59" s="44">
        <f t="shared" si="99"/>
        <v>4028188</v>
      </c>
      <c r="K59" s="44">
        <f t="shared" si="99"/>
        <v>4657010</v>
      </c>
      <c r="L59" s="44">
        <f t="shared" si="99"/>
        <v>5245193</v>
      </c>
      <c r="M59" s="44">
        <f t="shared" si="99"/>
        <v>5846541</v>
      </c>
      <c r="N59" s="44">
        <f t="shared" si="99"/>
        <v>6399911</v>
      </c>
      <c r="O59" s="44">
        <f t="shared" si="99"/>
        <v>6929199</v>
      </c>
      <c r="P59" s="44">
        <f t="shared" si="99"/>
        <v>44852474</v>
      </c>
      <c r="Q59" s="54"/>
      <c r="R59" s="54"/>
      <c r="S59" s="44">
        <f t="shared" ref="S59:AE59" si="100">SUM(S56:S58)</f>
        <v>346039</v>
      </c>
      <c r="T59" s="44">
        <f t="shared" si="100"/>
        <v>646854</v>
      </c>
      <c r="U59" s="44">
        <f t="shared" si="100"/>
        <v>1030104</v>
      </c>
      <c r="V59" s="44">
        <f t="shared" si="100"/>
        <v>1403870</v>
      </c>
      <c r="W59" s="44">
        <f t="shared" si="100"/>
        <v>1829580</v>
      </c>
      <c r="X59" s="44">
        <f t="shared" si="100"/>
        <v>2265776</v>
      </c>
      <c r="Y59" s="44">
        <f t="shared" si="100"/>
        <v>2738247</v>
      </c>
      <c r="Z59" s="44">
        <f t="shared" si="100"/>
        <v>3223395</v>
      </c>
      <c r="AA59" s="44">
        <f t="shared" si="100"/>
        <v>3635618</v>
      </c>
      <c r="AB59" s="44">
        <f t="shared" si="100"/>
        <v>4044599</v>
      </c>
      <c r="AC59" s="44">
        <f t="shared" si="100"/>
        <v>4424292</v>
      </c>
      <c r="AD59" s="44">
        <f t="shared" si="100"/>
        <v>4791968</v>
      </c>
      <c r="AE59" s="44">
        <f t="shared" si="100"/>
        <v>30380342</v>
      </c>
      <c r="AF59" s="54"/>
      <c r="AG59" s="54"/>
      <c r="AH59" s="44">
        <f t="shared" ref="AH59:AT59" si="101">SUM(AH56:AH58)</f>
        <v>304131</v>
      </c>
      <c r="AI59" s="44">
        <f t="shared" si="101"/>
        <v>578738</v>
      </c>
      <c r="AJ59" s="44">
        <f t="shared" si="101"/>
        <v>910922</v>
      </c>
      <c r="AK59" s="44">
        <f t="shared" si="101"/>
        <v>1248312</v>
      </c>
      <c r="AL59" s="44">
        <f t="shared" si="101"/>
        <v>1614155</v>
      </c>
      <c r="AM59" s="44">
        <f t="shared" si="101"/>
        <v>1979167</v>
      </c>
      <c r="AN59" s="44">
        <f t="shared" si="101"/>
        <v>2356243</v>
      </c>
      <c r="AO59" s="44">
        <f t="shared" si="101"/>
        <v>2737211</v>
      </c>
      <c r="AP59" s="44">
        <f t="shared" si="101"/>
        <v>3102284</v>
      </c>
      <c r="AQ59" s="44">
        <f t="shared" si="101"/>
        <v>3477893</v>
      </c>
      <c r="AR59" s="44">
        <f t="shared" si="101"/>
        <v>3826226</v>
      </c>
      <c r="AS59" s="44">
        <f t="shared" si="101"/>
        <v>4181126</v>
      </c>
      <c r="AT59" s="44">
        <f t="shared" si="101"/>
        <v>26316408</v>
      </c>
      <c r="AU59" s="54"/>
      <c r="AV59" s="54"/>
      <c r="AW59" s="44">
        <f t="shared" ref="AW59:BI59" si="102">SUM(AW56:AW58)</f>
        <v>44270</v>
      </c>
      <c r="AX59" s="44">
        <f t="shared" si="102"/>
        <v>82965</v>
      </c>
      <c r="AY59" s="44">
        <f t="shared" si="102"/>
        <v>130565</v>
      </c>
      <c r="AZ59" s="44">
        <f t="shared" si="102"/>
        <v>180598</v>
      </c>
      <c r="BA59" s="44">
        <f t="shared" si="102"/>
        <v>241979</v>
      </c>
      <c r="BB59" s="44">
        <f t="shared" si="102"/>
        <v>303780</v>
      </c>
      <c r="BC59" s="44">
        <f t="shared" si="102"/>
        <v>359261</v>
      </c>
      <c r="BD59" s="44">
        <f t="shared" si="102"/>
        <v>424587</v>
      </c>
      <c r="BE59" s="44">
        <f t="shared" si="102"/>
        <v>479495</v>
      </c>
      <c r="BF59" s="44">
        <f t="shared" si="102"/>
        <v>533154</v>
      </c>
      <c r="BG59" s="44">
        <f t="shared" si="102"/>
        <v>583095</v>
      </c>
      <c r="BH59" s="44">
        <f t="shared" si="102"/>
        <v>632905</v>
      </c>
      <c r="BI59" s="44">
        <f t="shared" si="102"/>
        <v>3996654</v>
      </c>
      <c r="BJ59" s="54"/>
      <c r="BK59" s="54"/>
      <c r="BL59" s="44">
        <f t="shared" ref="BL59:BX59" si="103">SUM(BL56:BL58)</f>
        <v>357969</v>
      </c>
      <c r="BM59" s="44">
        <f t="shared" si="103"/>
        <v>687222</v>
      </c>
      <c r="BN59" s="44">
        <f t="shared" si="103"/>
        <v>1116782</v>
      </c>
      <c r="BO59" s="44">
        <f t="shared" si="103"/>
        <v>1535009</v>
      </c>
      <c r="BP59" s="44">
        <f t="shared" si="103"/>
        <v>1997143</v>
      </c>
      <c r="BQ59" s="44">
        <f t="shared" si="103"/>
        <v>2482668</v>
      </c>
      <c r="BR59" s="44">
        <f t="shared" si="103"/>
        <v>3075944</v>
      </c>
      <c r="BS59" s="44">
        <f t="shared" si="103"/>
        <v>3675022</v>
      </c>
      <c r="BT59" s="44">
        <f t="shared" si="103"/>
        <v>4152662</v>
      </c>
      <c r="BU59" s="44">
        <f t="shared" si="103"/>
        <v>4611434</v>
      </c>
      <c r="BV59" s="44">
        <f t="shared" si="103"/>
        <v>5013557</v>
      </c>
      <c r="BW59" s="44">
        <f t="shared" si="103"/>
        <v>5410247</v>
      </c>
      <c r="BX59" s="44">
        <f t="shared" si="103"/>
        <v>34115659</v>
      </c>
      <c r="BY59" s="54"/>
      <c r="BZ59" s="54"/>
      <c r="CA59" s="44">
        <f t="shared" ref="CA59:CM59" si="104">SUM(CA56:CA58)</f>
        <v>121807</v>
      </c>
      <c r="CB59" s="44">
        <f t="shared" si="104"/>
        <v>231125</v>
      </c>
      <c r="CC59" s="44">
        <f t="shared" si="104"/>
        <v>352835</v>
      </c>
      <c r="CD59" s="44">
        <f t="shared" si="104"/>
        <v>475468</v>
      </c>
      <c r="CE59" s="44">
        <f t="shared" si="104"/>
        <v>616609</v>
      </c>
      <c r="CF59" s="44">
        <f t="shared" si="104"/>
        <v>764379</v>
      </c>
      <c r="CG59" s="44">
        <f t="shared" si="104"/>
        <v>932162</v>
      </c>
      <c r="CH59" s="44">
        <f t="shared" si="104"/>
        <v>1088900</v>
      </c>
      <c r="CI59" s="44">
        <f t="shared" si="104"/>
        <v>1226725</v>
      </c>
      <c r="CJ59" s="44">
        <f t="shared" si="104"/>
        <v>1351758</v>
      </c>
      <c r="CK59" s="44">
        <f t="shared" si="104"/>
        <v>1458258</v>
      </c>
      <c r="CL59" s="44">
        <f t="shared" si="104"/>
        <v>1572035</v>
      </c>
      <c r="CM59" s="44">
        <f t="shared" si="104"/>
        <v>10192061</v>
      </c>
      <c r="CN59" s="54"/>
      <c r="CO59" s="54"/>
      <c r="CP59" s="44">
        <f t="shared" ref="CP59:DB59" si="105">SUM(CP56:CP58)</f>
        <v>173126</v>
      </c>
      <c r="CQ59" s="44">
        <f t="shared" si="105"/>
        <v>326201</v>
      </c>
      <c r="CR59" s="44">
        <f t="shared" si="105"/>
        <v>507313</v>
      </c>
      <c r="CS59" s="44">
        <f t="shared" si="105"/>
        <v>693020</v>
      </c>
      <c r="CT59" s="44">
        <f t="shared" si="105"/>
        <v>893759</v>
      </c>
      <c r="CU59" s="44">
        <f t="shared" si="105"/>
        <v>1096402</v>
      </c>
      <c r="CV59" s="44">
        <f t="shared" si="105"/>
        <v>1307320</v>
      </c>
      <c r="CW59" s="44">
        <f t="shared" si="105"/>
        <v>1511264</v>
      </c>
      <c r="CX59" s="44">
        <f t="shared" si="105"/>
        <v>1704181</v>
      </c>
      <c r="CY59" s="44">
        <f t="shared" si="105"/>
        <v>1901303</v>
      </c>
      <c r="CZ59" s="44">
        <f t="shared" si="105"/>
        <v>2086673</v>
      </c>
      <c r="DA59" s="44">
        <f t="shared" si="105"/>
        <v>2267949</v>
      </c>
      <c r="DB59" s="44">
        <f t="shared" si="105"/>
        <v>14468511</v>
      </c>
      <c r="DC59" s="54"/>
      <c r="DD59" s="54"/>
      <c r="DE59" s="44">
        <f t="shared" ref="DE59:DQ59" si="106">SUM(DE56:DE58)</f>
        <v>109530</v>
      </c>
      <c r="DF59" s="44">
        <f t="shared" si="106"/>
        <v>209446</v>
      </c>
      <c r="DG59" s="44">
        <f t="shared" si="106"/>
        <v>347463</v>
      </c>
      <c r="DH59" s="44">
        <f t="shared" si="106"/>
        <v>509133</v>
      </c>
      <c r="DI59" s="44">
        <f t="shared" si="106"/>
        <v>696710</v>
      </c>
      <c r="DJ59" s="44">
        <f t="shared" si="106"/>
        <v>894142</v>
      </c>
      <c r="DK59" s="44">
        <f t="shared" si="106"/>
        <v>1154131</v>
      </c>
      <c r="DL59" s="44">
        <f t="shared" si="106"/>
        <v>1407500</v>
      </c>
      <c r="DM59" s="44">
        <f t="shared" si="106"/>
        <v>1589675</v>
      </c>
      <c r="DN59" s="44">
        <f t="shared" si="106"/>
        <v>1753176</v>
      </c>
      <c r="DO59" s="44">
        <f t="shared" si="106"/>
        <v>1890636</v>
      </c>
      <c r="DP59" s="44">
        <f t="shared" si="106"/>
        <v>2014725</v>
      </c>
      <c r="DQ59" s="44">
        <f t="shared" si="106"/>
        <v>12576267</v>
      </c>
      <c r="DR59" s="54"/>
      <c r="DS59" s="54"/>
      <c r="DT59" s="44">
        <f t="shared" ref="DT59:EF59" si="107">SUM(DT56:DT58)</f>
        <v>210933</v>
      </c>
      <c r="DU59" s="44">
        <f t="shared" si="107"/>
        <v>396490</v>
      </c>
      <c r="DV59" s="44">
        <f t="shared" si="107"/>
        <v>643777</v>
      </c>
      <c r="DW59" s="44">
        <f t="shared" si="107"/>
        <v>898772</v>
      </c>
      <c r="DX59" s="44">
        <f t="shared" si="107"/>
        <v>1191185</v>
      </c>
      <c r="DY59" s="44">
        <f t="shared" si="107"/>
        <v>1480208</v>
      </c>
      <c r="DZ59" s="44">
        <f t="shared" si="107"/>
        <v>1818118</v>
      </c>
      <c r="EA59" s="44">
        <f t="shared" si="107"/>
        <v>2162744</v>
      </c>
      <c r="EB59" s="44">
        <f t="shared" si="107"/>
        <v>2441254</v>
      </c>
      <c r="EC59" s="44">
        <f t="shared" si="107"/>
        <v>2707255</v>
      </c>
      <c r="ED59" s="44">
        <f t="shared" si="107"/>
        <v>2953290</v>
      </c>
      <c r="EE59" s="44">
        <f t="shared" si="107"/>
        <v>3193853</v>
      </c>
      <c r="EF59" s="44">
        <f t="shared" si="107"/>
        <v>20097879</v>
      </c>
      <c r="EG59" s="54"/>
      <c r="EH59" s="54"/>
      <c r="EI59" s="44">
        <f t="shared" ref="EI59:EU59" si="108">SUM(EI56:EI58)</f>
        <v>158795</v>
      </c>
      <c r="EJ59" s="44">
        <f t="shared" si="108"/>
        <v>300987</v>
      </c>
      <c r="EK59" s="44">
        <f t="shared" si="108"/>
        <v>488176</v>
      </c>
      <c r="EL59" s="44">
        <f t="shared" si="108"/>
        <v>690752</v>
      </c>
      <c r="EM59" s="44">
        <f t="shared" si="108"/>
        <v>931093</v>
      </c>
      <c r="EN59" s="44">
        <f t="shared" si="108"/>
        <v>1186196</v>
      </c>
      <c r="EO59" s="44">
        <f t="shared" si="108"/>
        <v>1498722</v>
      </c>
      <c r="EP59" s="44">
        <f t="shared" si="108"/>
        <v>1813181</v>
      </c>
      <c r="EQ59" s="44">
        <f t="shared" si="108"/>
        <v>2041230</v>
      </c>
      <c r="ER59" s="44">
        <f t="shared" si="108"/>
        <v>2250987</v>
      </c>
      <c r="ES59" s="44">
        <f t="shared" si="108"/>
        <v>2422671</v>
      </c>
      <c r="ET59" s="44">
        <f t="shared" si="108"/>
        <v>2592605</v>
      </c>
      <c r="EU59" s="44">
        <f t="shared" si="108"/>
        <v>16375395</v>
      </c>
      <c r="EV59" s="54"/>
      <c r="EW59" s="54"/>
      <c r="EX59" s="44">
        <f t="shared" ref="EX59:FJ59" si="109">SUM(EX56:EX58)</f>
        <v>40223</v>
      </c>
      <c r="EY59" s="44">
        <f t="shared" si="109"/>
        <v>73674</v>
      </c>
      <c r="EZ59" s="44">
        <f t="shared" si="109"/>
        <v>115914</v>
      </c>
      <c r="FA59" s="44">
        <f t="shared" si="109"/>
        <v>161161</v>
      </c>
      <c r="FB59" s="44">
        <f t="shared" si="109"/>
        <v>213973</v>
      </c>
      <c r="FC59" s="44">
        <f t="shared" si="109"/>
        <v>267287</v>
      </c>
      <c r="FD59" s="44">
        <f t="shared" si="109"/>
        <v>326508</v>
      </c>
      <c r="FE59" s="44">
        <f t="shared" si="109"/>
        <v>382111</v>
      </c>
      <c r="FF59" s="44">
        <f t="shared" si="109"/>
        <v>428749</v>
      </c>
      <c r="FG59" s="44">
        <f t="shared" si="109"/>
        <v>472258</v>
      </c>
      <c r="FH59" s="44">
        <f t="shared" si="109"/>
        <v>513094</v>
      </c>
      <c r="FI59" s="44">
        <f t="shared" si="109"/>
        <v>554985</v>
      </c>
      <c r="FJ59" s="44">
        <f t="shared" si="109"/>
        <v>3549937</v>
      </c>
      <c r="FK59" s="54"/>
      <c r="FL59" s="54"/>
    </row>
    <row r="60" spans="1:168" s="55" customFormat="1" ht="15.1" customHeight="1">
      <c r="A60" s="39"/>
      <c r="B60" s="40"/>
      <c r="C60" s="41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1"/>
      <c r="R60" s="41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1"/>
      <c r="AG60" s="41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1"/>
      <c r="AV60" s="41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1"/>
      <c r="BK60" s="41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1"/>
      <c r="BZ60" s="41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1"/>
      <c r="CO60" s="41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1"/>
      <c r="DD60" s="41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1"/>
      <c r="DS60" s="41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1"/>
      <c r="EH60" s="41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1"/>
      <c r="EW60" s="41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1"/>
      <c r="FL60" s="41"/>
    </row>
    <row r="61" spans="1:168" s="43" customFormat="1" ht="15.1" customHeight="1">
      <c r="A61" s="51">
        <v>2016</v>
      </c>
      <c r="B61" s="56" t="s">
        <v>6</v>
      </c>
      <c r="D61" s="44">
        <f>+AMB!$S61</f>
        <v>323675</v>
      </c>
      <c r="E61" s="44">
        <f>+AMB!$T61</f>
        <v>634435</v>
      </c>
      <c r="F61" s="44">
        <f>+AMB!$U61</f>
        <v>984467</v>
      </c>
      <c r="G61" s="44">
        <f>+AMB!$V61</f>
        <v>1333728</v>
      </c>
      <c r="H61" s="44">
        <f>+AMB!$W61</f>
        <v>1699675</v>
      </c>
      <c r="I61" s="44">
        <f>+AMB!$X61</f>
        <v>2062833</v>
      </c>
      <c r="J61" s="44">
        <f>+AMB!$Y61</f>
        <v>2445164</v>
      </c>
      <c r="K61" s="44">
        <f>+AMB!$Z61</f>
        <v>2842355</v>
      </c>
      <c r="L61" s="44">
        <f>+AMB!$AA61</f>
        <v>3189525</v>
      </c>
      <c r="M61" s="44">
        <f>+AMB!$AB61</f>
        <v>3549412</v>
      </c>
      <c r="N61" s="44">
        <f>+AMB!$AC61</f>
        <v>3880628</v>
      </c>
      <c r="O61" s="44">
        <f>+AMB!$AD61</f>
        <v>4203114</v>
      </c>
      <c r="P61" s="44">
        <f>SUM(D61:O61)</f>
        <v>27149011</v>
      </c>
      <c r="Q61" s="53"/>
      <c r="R61" s="53"/>
      <c r="S61" s="44">
        <f>+BWB!$S61</f>
        <v>191852</v>
      </c>
      <c r="T61" s="44">
        <f>+BWB!$T61</f>
        <v>357926</v>
      </c>
      <c r="U61" s="44">
        <f>+BWB!$U61</f>
        <v>574310</v>
      </c>
      <c r="V61" s="44">
        <f>+BWB!$V61</f>
        <v>795567</v>
      </c>
      <c r="W61" s="44">
        <f>+BWB!$W61</f>
        <v>1059045</v>
      </c>
      <c r="X61" s="44">
        <f>+BWB!$X61</f>
        <v>1336333</v>
      </c>
      <c r="Y61" s="44">
        <f>+BWB!$Y61</f>
        <v>1674502</v>
      </c>
      <c r="Z61" s="44">
        <f>+BWB!$Z61</f>
        <v>1998307</v>
      </c>
      <c r="AA61" s="44">
        <f>+BWB!$AA61</f>
        <v>2270596</v>
      </c>
      <c r="AB61" s="44">
        <f>+BWB!$AB61</f>
        <v>2535659</v>
      </c>
      <c r="AC61" s="44">
        <f>+BWB!$AC61</f>
        <v>2768714</v>
      </c>
      <c r="AD61" s="44">
        <f>+BWB!$AD61</f>
        <v>2986955</v>
      </c>
      <c r="AE61" s="44">
        <f>SUM(S61:AD61)</f>
        <v>18549766</v>
      </c>
      <c r="AF61" s="53"/>
      <c r="AG61" s="53"/>
      <c r="AH61" s="44">
        <f>+DWT!$S61</f>
        <v>338503</v>
      </c>
      <c r="AI61" s="44">
        <f>+DWT!$T61</f>
        <v>664691</v>
      </c>
      <c r="AJ61" s="44">
        <f>+DWT!$U61</f>
        <v>1024750</v>
      </c>
      <c r="AK61" s="44">
        <f>+DWT!$V61</f>
        <v>1378607</v>
      </c>
      <c r="AL61" s="44">
        <f>+DWT!$W61</f>
        <v>1741418</v>
      </c>
      <c r="AM61" s="44">
        <f>+DWT!$X61</f>
        <v>2111147</v>
      </c>
      <c r="AN61" s="44">
        <f>+DWT!$Y61</f>
        <v>2477733</v>
      </c>
      <c r="AO61" s="44">
        <f>+DWT!$Z61</f>
        <v>2856907</v>
      </c>
      <c r="AP61" s="44">
        <f>+DWT!$AA61</f>
        <v>3225918</v>
      </c>
      <c r="AQ61" s="44">
        <f>+DWT!$AB61</f>
        <v>3606686</v>
      </c>
      <c r="AR61" s="44">
        <f>+DWT!$AC61</f>
        <v>3961966</v>
      </c>
      <c r="AS61" s="44">
        <f>+DWT!$AD61</f>
        <v>4311179</v>
      </c>
      <c r="AT61" s="44">
        <f>SUM(AH61:AS61)</f>
        <v>27699505</v>
      </c>
      <c r="AU61" s="53"/>
      <c r="AV61" s="53"/>
      <c r="AW61" s="44">
        <f>+OGB!$S61</f>
        <v>38327</v>
      </c>
      <c r="AX61" s="44">
        <f>+OGB!$T61</f>
        <v>67213</v>
      </c>
      <c r="AY61" s="44">
        <f>+OGB!$U61</f>
        <v>103351</v>
      </c>
      <c r="AZ61" s="44">
        <f>+OGB!$V61</f>
        <v>144497</v>
      </c>
      <c r="BA61" s="44">
        <f>+OGB!$W61</f>
        <v>191744</v>
      </c>
      <c r="BB61" s="44">
        <f>+OGB!$X61</f>
        <v>241296</v>
      </c>
      <c r="BC61" s="44">
        <f>+OGB!$Y61</f>
        <v>300472</v>
      </c>
      <c r="BD61" s="44">
        <f>+OGB!$Z61</f>
        <v>358272</v>
      </c>
      <c r="BE61" s="44">
        <f>+OGB!$AA61</f>
        <v>408838</v>
      </c>
      <c r="BF61" s="44">
        <f>+OGB!$AB61</f>
        <v>457831</v>
      </c>
      <c r="BG61" s="44">
        <f>+OGB!$AC61</f>
        <v>501808</v>
      </c>
      <c r="BH61" s="44">
        <f>+OGB!$AD61</f>
        <v>547525</v>
      </c>
      <c r="BI61" s="44">
        <f>SUM(AW61:BH61)</f>
        <v>3361174</v>
      </c>
      <c r="BJ61" s="53"/>
      <c r="BK61" s="53"/>
      <c r="BL61" s="44">
        <f>+PB!$S61</f>
        <v>253355</v>
      </c>
      <c r="BM61" s="44">
        <f>+PB!$T61</f>
        <v>488229</v>
      </c>
      <c r="BN61" s="44">
        <f>+PB!$U61</f>
        <v>799239</v>
      </c>
      <c r="BO61" s="44">
        <f>+PB!$V61</f>
        <v>1088619</v>
      </c>
      <c r="BP61" s="44">
        <f>+PB!$W61</f>
        <v>1439052</v>
      </c>
      <c r="BQ61" s="44">
        <f>+PB!$X61</f>
        <v>1816146</v>
      </c>
      <c r="BR61" s="44">
        <f>+PB!$Y61</f>
        <v>2305344</v>
      </c>
      <c r="BS61" s="44">
        <f>+PB!$Z61</f>
        <v>2792810</v>
      </c>
      <c r="BT61" s="44">
        <f>+PB!$AA61</f>
        <v>3163142</v>
      </c>
      <c r="BU61" s="44">
        <f>+PB!$AB61</f>
        <v>3515036</v>
      </c>
      <c r="BV61" s="44">
        <f>+PB!$AC61</f>
        <v>3808146</v>
      </c>
      <c r="BW61" s="44">
        <f>+PB!$AD61</f>
        <v>4097484</v>
      </c>
      <c r="BX61" s="44">
        <f>SUM(BL61:BW61)</f>
        <v>25566602</v>
      </c>
      <c r="BY61" s="53"/>
      <c r="BZ61" s="53"/>
      <c r="CA61" s="44">
        <f>+IBA!$S61</f>
        <v>89247</v>
      </c>
      <c r="CB61" s="44">
        <f>+IBA!$T61</f>
        <v>169696</v>
      </c>
      <c r="CC61" s="44">
        <f>+IBA!$U61</f>
        <v>267381</v>
      </c>
      <c r="CD61" s="44">
        <f>+IBA!$V61</f>
        <v>365538</v>
      </c>
      <c r="CE61" s="44">
        <f>+IBA!$W61</f>
        <v>476812</v>
      </c>
      <c r="CF61" s="44">
        <f>+IBA!$X61</f>
        <v>596592</v>
      </c>
      <c r="CG61" s="44">
        <f>+IBA!$Y61</f>
        <v>735978</v>
      </c>
      <c r="CH61" s="44">
        <f>+IBA!$Z61</f>
        <v>872548</v>
      </c>
      <c r="CI61" s="44">
        <f>+IBA!$AA61</f>
        <v>995558</v>
      </c>
      <c r="CJ61" s="44">
        <f>+IBA!$AB61</f>
        <v>1108783</v>
      </c>
      <c r="CK61" s="44">
        <f>+IBA!$AC61</f>
        <v>1203108</v>
      </c>
      <c r="CL61" s="44">
        <f>+IBA!$AD61</f>
        <v>1297538</v>
      </c>
      <c r="CM61" s="44">
        <f>SUM(CA61:CL61)</f>
        <v>8178779</v>
      </c>
      <c r="CN61" s="53"/>
      <c r="CO61" s="53"/>
      <c r="CP61" s="44">
        <f>+SIBC!$S61</f>
        <v>168360</v>
      </c>
      <c r="CQ61" s="44">
        <f>+SIBC!$T61</f>
        <v>319863</v>
      </c>
      <c r="CR61" s="44">
        <f>+SIBC!$U61</f>
        <v>497190</v>
      </c>
      <c r="CS61" s="44">
        <f>+SIBC!$V61</f>
        <v>679863</v>
      </c>
      <c r="CT61" s="44">
        <f>+SIBC!$W61</f>
        <v>875794</v>
      </c>
      <c r="CU61" s="44">
        <f>+SIBC!$X61</f>
        <v>1072638</v>
      </c>
      <c r="CV61" s="44">
        <f>+SIBC!$Y61</f>
        <v>1270861</v>
      </c>
      <c r="CW61" s="44">
        <f>+SIBC!$Z61</f>
        <v>1468399</v>
      </c>
      <c r="CX61" s="44">
        <f>+SIBC!$AA61</f>
        <v>1660368</v>
      </c>
      <c r="CY61" s="44">
        <f>+SIBC!$AB61</f>
        <v>1851671</v>
      </c>
      <c r="CZ61" s="44">
        <f>+SIBC!$AC61</f>
        <v>2031955</v>
      </c>
      <c r="DA61" s="44">
        <f>+SIBC!$AD61</f>
        <v>2212833</v>
      </c>
      <c r="DB61" s="44">
        <f>SUM(CP61:DA61)</f>
        <v>14109795</v>
      </c>
      <c r="DC61" s="53"/>
      <c r="DD61" s="53"/>
      <c r="DE61" s="44">
        <f>+TIBA!$S61</f>
        <v>76902</v>
      </c>
      <c r="DF61" s="44">
        <f>+TIBA!$T61</f>
        <v>146781</v>
      </c>
      <c r="DG61" s="44">
        <f>+TIBA!$U61</f>
        <v>246988</v>
      </c>
      <c r="DH61" s="44">
        <f>+TIBA!$V61</f>
        <v>360108</v>
      </c>
      <c r="DI61" s="44">
        <f>+TIBA!$W61</f>
        <v>500411</v>
      </c>
      <c r="DJ61" s="44">
        <f>+TIBA!$X61</f>
        <v>657284</v>
      </c>
      <c r="DK61" s="44">
        <f>+TIBA!$Y61</f>
        <v>888402</v>
      </c>
      <c r="DL61" s="44">
        <f>+TIBA!$Z61</f>
        <v>1108361</v>
      </c>
      <c r="DM61" s="44">
        <f>+TIBA!$AA61</f>
        <v>1266147</v>
      </c>
      <c r="DN61" s="44">
        <f>+TIBA!$AB61</f>
        <v>1402488</v>
      </c>
      <c r="DO61" s="44">
        <f>+TIBA!$AC61</f>
        <v>1511007</v>
      </c>
      <c r="DP61" s="44">
        <f>+TIBA!$AD61</f>
        <v>1605192</v>
      </c>
      <c r="DQ61" s="44">
        <f>SUM(DE61:DP61)</f>
        <v>9770071</v>
      </c>
      <c r="DR61" s="53"/>
      <c r="DS61" s="53"/>
      <c r="DT61" s="44">
        <f>+LQB!$S61</f>
        <v>147822</v>
      </c>
      <c r="DU61" s="44">
        <f>+LQB!$T61</f>
        <v>277253</v>
      </c>
      <c r="DV61" s="44">
        <f>+LQB!$U61</f>
        <v>451607</v>
      </c>
      <c r="DW61" s="44">
        <f>+LQB!$V61</f>
        <v>625838</v>
      </c>
      <c r="DX61" s="44">
        <f>+LQB!$W61</f>
        <v>837847</v>
      </c>
      <c r="DY61" s="44">
        <f>+LQB!$X61</f>
        <v>1053062</v>
      </c>
      <c r="DZ61" s="44">
        <f>+LQB!$Y61</f>
        <v>1334166</v>
      </c>
      <c r="EA61" s="44">
        <f>+LQB!$Z61</f>
        <v>1608167</v>
      </c>
      <c r="EB61" s="44">
        <f>+LQB!$AA61</f>
        <v>1823979</v>
      </c>
      <c r="EC61" s="44">
        <f>+LQB!$AB61</f>
        <v>2037620</v>
      </c>
      <c r="ED61" s="44">
        <f>+LQB!$AC61</f>
        <v>2229362</v>
      </c>
      <c r="EE61" s="44">
        <f>+LQB!$AD61</f>
        <v>2416322</v>
      </c>
      <c r="EF61" s="44">
        <f>SUM(DT61:EE61)</f>
        <v>14843045</v>
      </c>
      <c r="EG61" s="53"/>
      <c r="EH61" s="53"/>
      <c r="EI61" s="44">
        <f>+RBW!$S61</f>
        <v>150927</v>
      </c>
      <c r="EJ61" s="44">
        <f>+RBW!$T61</f>
        <v>282076</v>
      </c>
      <c r="EK61" s="44">
        <f>+RBW!$U61</f>
        <v>452304</v>
      </c>
      <c r="EL61" s="44">
        <f>+RBW!$V61</f>
        <v>632283</v>
      </c>
      <c r="EM61" s="44">
        <f>+RBW!$W61</f>
        <v>846400</v>
      </c>
      <c r="EN61" s="44">
        <f>+RBW!$X61</f>
        <v>1081859</v>
      </c>
      <c r="EO61" s="44">
        <f>+RBW!$Y61</f>
        <v>1387095</v>
      </c>
      <c r="EP61" s="44">
        <f>+RBW!$Z61</f>
        <v>1684356</v>
      </c>
      <c r="EQ61" s="44">
        <f>+RBW!$AA61</f>
        <v>1912891</v>
      </c>
      <c r="ER61" s="44">
        <f>+RBW!$AB61</f>
        <v>2121776</v>
      </c>
      <c r="ES61" s="44">
        <f>+RBW!$AC61</f>
        <v>2293212</v>
      </c>
      <c r="ET61" s="44">
        <f>+RBW!$AD61</f>
        <v>2461206</v>
      </c>
      <c r="EU61" s="44">
        <f>SUM(EI61:ET61)</f>
        <v>15306385</v>
      </c>
      <c r="EV61" s="53"/>
      <c r="EW61" s="53"/>
      <c r="EX61" s="44">
        <f>+WPB!$S61</f>
        <v>33972</v>
      </c>
      <c r="EY61" s="44">
        <f>+WPB!$T61</f>
        <v>62904</v>
      </c>
      <c r="EZ61" s="44">
        <f>+WPB!$U61</f>
        <v>97499</v>
      </c>
      <c r="FA61" s="44">
        <f>+WPB!$V61</f>
        <v>136217</v>
      </c>
      <c r="FB61" s="44">
        <f>+WPB!$W61</f>
        <v>179711</v>
      </c>
      <c r="FC61" s="44">
        <f>+WPB!$X61</f>
        <v>226292</v>
      </c>
      <c r="FD61" s="44">
        <f>+WPB!$Y61</f>
        <v>281851</v>
      </c>
      <c r="FE61" s="44">
        <f>+WPB!$Z61</f>
        <v>337027</v>
      </c>
      <c r="FF61" s="44">
        <f>+WPB!$AA61</f>
        <v>384562</v>
      </c>
      <c r="FG61" s="44">
        <f>+WPB!$AB61</f>
        <v>429671</v>
      </c>
      <c r="FH61" s="44">
        <f>+WPB!$AC61</f>
        <v>471102</v>
      </c>
      <c r="FI61" s="44">
        <f>+WPB!$AD61</f>
        <v>512752</v>
      </c>
      <c r="FJ61" s="44">
        <f>SUM(EX61:FI61)</f>
        <v>3153560</v>
      </c>
      <c r="FK61" s="53"/>
      <c r="FL61" s="53"/>
    </row>
    <row r="62" spans="1:168" s="43" customFormat="1" ht="15.1" customHeight="1">
      <c r="A62" s="51">
        <v>2016</v>
      </c>
      <c r="B62" s="56" t="s">
        <v>7</v>
      </c>
      <c r="D62" s="44">
        <f>+AMB!$S62</f>
        <v>204600</v>
      </c>
      <c r="E62" s="44">
        <f>+AMB!$T62</f>
        <v>413195</v>
      </c>
      <c r="F62" s="44">
        <f>+AMB!$U62</f>
        <v>634403</v>
      </c>
      <c r="G62" s="44">
        <f>+AMB!$V62</f>
        <v>846456</v>
      </c>
      <c r="H62" s="44">
        <f>+AMB!$W62</f>
        <v>1062443</v>
      </c>
      <c r="I62" s="44">
        <f>+AMB!$X62</f>
        <v>1290438</v>
      </c>
      <c r="J62" s="44">
        <f>+AMB!$Y62</f>
        <v>1479956</v>
      </c>
      <c r="K62" s="44">
        <f>+AMB!$Z62</f>
        <v>1705679</v>
      </c>
      <c r="L62" s="44">
        <f>+AMB!$AA62</f>
        <v>1923484</v>
      </c>
      <c r="M62" s="44">
        <f>+AMB!$AB62</f>
        <v>2142184</v>
      </c>
      <c r="N62" s="44">
        <f>+AMB!$AC62</f>
        <v>2357046</v>
      </c>
      <c r="O62" s="44">
        <f>+AMB!$AD62</f>
        <v>2546977</v>
      </c>
      <c r="P62" s="44">
        <f>SUM(D62:O62)</f>
        <v>16606861</v>
      </c>
      <c r="Q62" s="54"/>
      <c r="R62" s="54"/>
      <c r="S62" s="44">
        <f>+BWB!$S62</f>
        <v>126932</v>
      </c>
      <c r="T62" s="44">
        <f>+BWB!$T62</f>
        <v>257595</v>
      </c>
      <c r="U62" s="44">
        <f>+BWB!$U62</f>
        <v>401403</v>
      </c>
      <c r="V62" s="44">
        <f>+BWB!$V62</f>
        <v>544597</v>
      </c>
      <c r="W62" s="44">
        <f>+BWB!$W62</f>
        <v>687910</v>
      </c>
      <c r="X62" s="44">
        <f>+BWB!$X62</f>
        <v>841938</v>
      </c>
      <c r="Y62" s="44">
        <f>+BWB!$Y62</f>
        <v>974171</v>
      </c>
      <c r="Z62" s="44">
        <f>+BWB!$Z62</f>
        <v>1120850</v>
      </c>
      <c r="AA62" s="44">
        <f>+BWB!$AA62</f>
        <v>1265324</v>
      </c>
      <c r="AB62" s="44">
        <f>+BWB!$AB62</f>
        <v>1412476</v>
      </c>
      <c r="AC62" s="44">
        <f>+BWB!$AC62</f>
        <v>1555967</v>
      </c>
      <c r="AD62" s="44">
        <f>+BWB!$AD62</f>
        <v>1680238</v>
      </c>
      <c r="AE62" s="44">
        <f>SUM(S62:AD62)</f>
        <v>10869401</v>
      </c>
      <c r="AF62" s="54"/>
      <c r="AG62" s="54"/>
      <c r="AH62" s="44">
        <f>+DWT!$S62</f>
        <v>1960</v>
      </c>
      <c r="AI62" s="44">
        <f>+DWT!$T62</f>
        <v>4305</v>
      </c>
      <c r="AJ62" s="44">
        <f>+DWT!$U62</f>
        <v>6614</v>
      </c>
      <c r="AK62" s="44">
        <f>+DWT!$V62</f>
        <v>9376</v>
      </c>
      <c r="AL62" s="44">
        <f>+DWT!$W62</f>
        <v>12367</v>
      </c>
      <c r="AM62" s="44">
        <f>+DWT!$X62</f>
        <v>15782</v>
      </c>
      <c r="AN62" s="44">
        <f>+DWT!$Y62</f>
        <v>18225</v>
      </c>
      <c r="AO62" s="44">
        <f>+DWT!$Z62</f>
        <v>20935</v>
      </c>
      <c r="AP62" s="44">
        <f>+DWT!$AA62</f>
        <v>24149</v>
      </c>
      <c r="AQ62" s="44">
        <f>+DWT!$AB62</f>
        <v>27727</v>
      </c>
      <c r="AR62" s="44">
        <f>+DWT!$AC62</f>
        <v>31126</v>
      </c>
      <c r="AS62" s="44">
        <f>+DWT!$AD62</f>
        <v>34377</v>
      </c>
      <c r="AT62" s="44">
        <f>SUM(AH62:AS62)</f>
        <v>206943</v>
      </c>
      <c r="AU62" s="54"/>
      <c r="AV62" s="54"/>
      <c r="AW62" s="44">
        <f>+OGB!$S62</f>
        <v>5676</v>
      </c>
      <c r="AX62" s="44">
        <f>+OGB!$T62</f>
        <v>11937</v>
      </c>
      <c r="AY62" s="44">
        <f>+OGB!$U62</f>
        <v>18458</v>
      </c>
      <c r="AZ62" s="44">
        <f>+OGB!$V62</f>
        <v>24932</v>
      </c>
      <c r="BA62" s="44">
        <f>+OGB!$W62</f>
        <v>31945</v>
      </c>
      <c r="BB62" s="44">
        <f>+OGB!$X62</f>
        <v>38881</v>
      </c>
      <c r="BC62" s="44">
        <f>+OGB!$Y62</f>
        <v>44415</v>
      </c>
      <c r="BD62" s="44">
        <f>+OGB!$Z62</f>
        <v>50966</v>
      </c>
      <c r="BE62" s="44">
        <f>+OGB!$AA62</f>
        <v>57637</v>
      </c>
      <c r="BF62" s="44">
        <f>+OGB!$AB62</f>
        <v>64150</v>
      </c>
      <c r="BG62" s="44">
        <f>+OGB!$AC62</f>
        <v>70393</v>
      </c>
      <c r="BH62" s="44">
        <f>+OGB!$AD62</f>
        <v>76181</v>
      </c>
      <c r="BI62" s="44">
        <f>SUM(AW62:BH62)</f>
        <v>495571</v>
      </c>
      <c r="BJ62" s="54"/>
      <c r="BK62" s="54"/>
      <c r="BL62" s="44">
        <f>+PB!$S62</f>
        <v>96953</v>
      </c>
      <c r="BM62" s="44">
        <f>+PB!$T62</f>
        <v>196684</v>
      </c>
      <c r="BN62" s="44">
        <f>+PB!$U62</f>
        <v>306373</v>
      </c>
      <c r="BO62" s="44">
        <f>+PB!$V62</f>
        <v>409733</v>
      </c>
      <c r="BP62" s="44">
        <f>+PB!$W62</f>
        <v>513361</v>
      </c>
      <c r="BQ62" s="44">
        <f>+PB!$X62</f>
        <v>619598</v>
      </c>
      <c r="BR62" s="44">
        <f>+PB!$Y62</f>
        <v>714598</v>
      </c>
      <c r="BS62" s="44">
        <f>+PB!$Z62</f>
        <v>821152</v>
      </c>
      <c r="BT62" s="44">
        <f>+PB!$AA62</f>
        <v>922991</v>
      </c>
      <c r="BU62" s="44">
        <f>+PB!$AB62</f>
        <v>1022961</v>
      </c>
      <c r="BV62" s="44">
        <f>+PB!$AC62</f>
        <v>1123207</v>
      </c>
      <c r="BW62" s="44">
        <f>+PB!$AD62</f>
        <v>1212268</v>
      </c>
      <c r="BX62" s="44">
        <f>SUM(BL62:BW62)</f>
        <v>7959879</v>
      </c>
      <c r="BY62" s="54"/>
      <c r="BZ62" s="54"/>
      <c r="CA62" s="44">
        <f>+IBA!$S62</f>
        <v>7291</v>
      </c>
      <c r="CB62" s="44">
        <f>+IBA!$T62</f>
        <v>14616</v>
      </c>
      <c r="CC62" s="44">
        <f>+IBA!$U62</f>
        <v>22894</v>
      </c>
      <c r="CD62" s="44">
        <f>+IBA!$V62</f>
        <v>30339</v>
      </c>
      <c r="CE62" s="44">
        <f>+IBA!$W62</f>
        <v>38099</v>
      </c>
      <c r="CF62" s="44">
        <f>+IBA!$X62</f>
        <v>45602</v>
      </c>
      <c r="CG62" s="44">
        <f>+IBA!$Y62</f>
        <v>52665</v>
      </c>
      <c r="CH62" s="44">
        <f>+IBA!$Z62</f>
        <v>60268</v>
      </c>
      <c r="CI62" s="44">
        <f>+IBA!$AA62</f>
        <v>67221</v>
      </c>
      <c r="CJ62" s="44">
        <f>+IBA!$AB62</f>
        <v>74833</v>
      </c>
      <c r="CK62" s="44">
        <f>+IBA!$AC62</f>
        <v>82877</v>
      </c>
      <c r="CL62" s="44">
        <f>+IBA!$AD62</f>
        <v>89160</v>
      </c>
      <c r="CM62" s="44">
        <f>SUM(CA62:CL62)</f>
        <v>585865</v>
      </c>
      <c r="CN62" s="54"/>
      <c r="CO62" s="54"/>
      <c r="CP62" s="44">
        <f>+SIBC!$S62</f>
        <v>4488</v>
      </c>
      <c r="CQ62" s="44">
        <f>+SIBC!$T62</f>
        <v>8934</v>
      </c>
      <c r="CR62" s="44">
        <f>+SIBC!$U62</f>
        <v>13802</v>
      </c>
      <c r="CS62" s="44">
        <f>+SIBC!$V62</f>
        <v>18617</v>
      </c>
      <c r="CT62" s="44">
        <f>+SIBC!$W62</f>
        <v>24728</v>
      </c>
      <c r="CU62" s="44">
        <f>+SIBC!$X62</f>
        <v>31454</v>
      </c>
      <c r="CV62" s="44">
        <f>+SIBC!$Y62</f>
        <v>37390</v>
      </c>
      <c r="CW62" s="44">
        <f>+SIBC!$Z62</f>
        <v>43380</v>
      </c>
      <c r="CX62" s="44">
        <f>+SIBC!$AA62</f>
        <v>49856</v>
      </c>
      <c r="CY62" s="44">
        <f>+SIBC!$AB62</f>
        <v>56966</v>
      </c>
      <c r="CZ62" s="44">
        <f>+SIBC!$AC62</f>
        <v>62844</v>
      </c>
      <c r="DA62" s="44">
        <f>+SIBC!$AD62</f>
        <v>67829</v>
      </c>
      <c r="DB62" s="44">
        <f>SUM(CP62:DA62)</f>
        <v>420288</v>
      </c>
      <c r="DC62" s="54"/>
      <c r="DD62" s="54"/>
      <c r="DE62" s="44">
        <f>+TIBA!$S62</f>
        <v>31663</v>
      </c>
      <c r="DF62" s="44">
        <f>+TIBA!$T62</f>
        <v>63667</v>
      </c>
      <c r="DG62" s="44">
        <f>+TIBA!$U62</f>
        <v>99876</v>
      </c>
      <c r="DH62" s="44">
        <f>+TIBA!$V62</f>
        <v>134187</v>
      </c>
      <c r="DI62" s="44">
        <f>+TIBA!$W62</f>
        <v>168963</v>
      </c>
      <c r="DJ62" s="44">
        <f>+TIBA!$X62</f>
        <v>203839</v>
      </c>
      <c r="DK62" s="44">
        <f>+TIBA!$Y62</f>
        <v>234953</v>
      </c>
      <c r="DL62" s="44">
        <f>+TIBA!$Z62</f>
        <v>268752</v>
      </c>
      <c r="DM62" s="44">
        <f>+TIBA!$AA62</f>
        <v>302155</v>
      </c>
      <c r="DN62" s="44">
        <f>+TIBA!$AB62</f>
        <v>336087</v>
      </c>
      <c r="DO62" s="44">
        <f>+TIBA!$AC62</f>
        <v>369945</v>
      </c>
      <c r="DP62" s="44">
        <f>+TIBA!$AD62</f>
        <v>398072</v>
      </c>
      <c r="DQ62" s="44">
        <f>SUM(DE62:DP62)</f>
        <v>2612159</v>
      </c>
      <c r="DR62" s="54"/>
      <c r="DS62" s="54"/>
      <c r="DT62" s="44">
        <f>+LQB!$S62</f>
        <v>55812</v>
      </c>
      <c r="DU62" s="44">
        <f>+LQB!$T62</f>
        <v>113122</v>
      </c>
      <c r="DV62" s="44">
        <f>+LQB!$U62</f>
        <v>176968</v>
      </c>
      <c r="DW62" s="44">
        <f>+LQB!$V62</f>
        <v>239826</v>
      </c>
      <c r="DX62" s="44">
        <f>+LQB!$W62</f>
        <v>302776</v>
      </c>
      <c r="DY62" s="44">
        <f>+LQB!$X62</f>
        <v>370890</v>
      </c>
      <c r="DZ62" s="44">
        <f>+LQB!$Y62</f>
        <v>432124</v>
      </c>
      <c r="EA62" s="44">
        <f>+LQB!$Z62</f>
        <v>499616</v>
      </c>
      <c r="EB62" s="44">
        <f>+LQB!$AA62</f>
        <v>564442</v>
      </c>
      <c r="EC62" s="44">
        <f>+LQB!$AB62</f>
        <v>628062</v>
      </c>
      <c r="ED62" s="44">
        <f>+LQB!$AC62</f>
        <v>693378</v>
      </c>
      <c r="EE62" s="44">
        <f>+LQB!$AD62</f>
        <v>753742</v>
      </c>
      <c r="EF62" s="44">
        <f>SUM(DT62:EE62)</f>
        <v>4830758</v>
      </c>
      <c r="EG62" s="54"/>
      <c r="EH62" s="54"/>
      <c r="EI62" s="44">
        <f>+RBW!$S62</f>
        <v>10</v>
      </c>
      <c r="EJ62" s="44">
        <f>+RBW!$T62</f>
        <v>21</v>
      </c>
      <c r="EK62" s="44">
        <f>+RBW!$U62</f>
        <v>21</v>
      </c>
      <c r="EL62" s="44">
        <f>+RBW!$V62</f>
        <v>21</v>
      </c>
      <c r="EM62" s="44">
        <f>+RBW!$W62</f>
        <v>21</v>
      </c>
      <c r="EN62" s="44">
        <f>+RBW!$X62</f>
        <v>21</v>
      </c>
      <c r="EO62" s="44">
        <f>+RBW!$Y62</f>
        <v>21</v>
      </c>
      <c r="EP62" s="44">
        <f>+RBW!$Z62</f>
        <v>21</v>
      </c>
      <c r="EQ62" s="44">
        <f>+RBW!$AA62</f>
        <v>21</v>
      </c>
      <c r="ER62" s="44">
        <f>+RBW!$AB62</f>
        <v>21</v>
      </c>
      <c r="ES62" s="44">
        <f>+RBW!$AC62</f>
        <v>21</v>
      </c>
      <c r="ET62" s="44">
        <f>+RBW!$AD62</f>
        <v>21</v>
      </c>
      <c r="EU62" s="44">
        <f>SUM(EI62:ET62)</f>
        <v>241</v>
      </c>
      <c r="EV62" s="54"/>
      <c r="EW62" s="54"/>
      <c r="EX62" s="44">
        <f>+WPB!$S62</f>
        <v>0</v>
      </c>
      <c r="EY62" s="44">
        <f>+WPB!$T62</f>
        <v>0</v>
      </c>
      <c r="EZ62" s="44">
        <f>+WPB!$U62</f>
        <v>0</v>
      </c>
      <c r="FA62" s="44">
        <f>+WPB!$V62</f>
        <v>0</v>
      </c>
      <c r="FB62" s="44">
        <f>+WPB!$W62</f>
        <v>0</v>
      </c>
      <c r="FC62" s="44">
        <f>+WPB!$X62</f>
        <v>0</v>
      </c>
      <c r="FD62" s="44">
        <f>+WPB!$Y62</f>
        <v>0</v>
      </c>
      <c r="FE62" s="44">
        <f>+WPB!$Z62</f>
        <v>0</v>
      </c>
      <c r="FF62" s="44">
        <f>+WPB!$AA62</f>
        <v>0</v>
      </c>
      <c r="FG62" s="44">
        <f>+WPB!$AB62</f>
        <v>0</v>
      </c>
      <c r="FH62" s="44">
        <f>+WPB!$AC62</f>
        <v>0</v>
      </c>
      <c r="FI62" s="44">
        <f>+WPB!$AD62</f>
        <v>0</v>
      </c>
      <c r="FJ62" s="44">
        <f>SUM(EX62:FI62)</f>
        <v>0</v>
      </c>
      <c r="FK62" s="54"/>
      <c r="FL62" s="54"/>
    </row>
    <row r="63" spans="1:168" s="43" customFormat="1" ht="15.1" customHeight="1">
      <c r="A63" s="51">
        <v>2016</v>
      </c>
      <c r="B63" s="56" t="s">
        <v>8</v>
      </c>
      <c r="D63" s="44">
        <f>+AMB!$S63</f>
        <v>0</v>
      </c>
      <c r="E63" s="44">
        <f>+AMB!$T63</f>
        <v>0</v>
      </c>
      <c r="F63" s="44">
        <f>+AMB!$U63</f>
        <v>0</v>
      </c>
      <c r="G63" s="44">
        <f>+AMB!$V63</f>
        <v>0</v>
      </c>
      <c r="H63" s="44">
        <f>+AMB!$W63</f>
        <v>0</v>
      </c>
      <c r="I63" s="44">
        <f>+AMB!$X63</f>
        <v>0</v>
      </c>
      <c r="J63" s="44">
        <f>+AMB!$Y63</f>
        <v>0</v>
      </c>
      <c r="K63" s="44">
        <f>+AMB!$Z63</f>
        <v>0</v>
      </c>
      <c r="L63" s="44">
        <f>+AMB!$AA63</f>
        <v>0</v>
      </c>
      <c r="M63" s="44">
        <f>+AMB!$AB63</f>
        <v>0</v>
      </c>
      <c r="N63" s="44">
        <f>+AMB!$AC63</f>
        <v>0</v>
      </c>
      <c r="O63" s="44">
        <f>+AMB!$AD63</f>
        <v>0</v>
      </c>
      <c r="P63" s="44">
        <f>SUM(D63:O63)</f>
        <v>0</v>
      </c>
      <c r="Q63" s="54"/>
      <c r="R63" s="54"/>
      <c r="S63" s="44">
        <f>+BWB!$S63</f>
        <v>297</v>
      </c>
      <c r="T63" s="44">
        <f>+BWB!$T63</f>
        <v>569</v>
      </c>
      <c r="U63" s="44">
        <f>+BWB!$U63</f>
        <v>851</v>
      </c>
      <c r="V63" s="44">
        <f>+BWB!$V63</f>
        <v>1336</v>
      </c>
      <c r="W63" s="44">
        <f>+BWB!$W63</f>
        <v>1940</v>
      </c>
      <c r="X63" s="44">
        <f>+BWB!$X63</f>
        <v>2502</v>
      </c>
      <c r="Y63" s="44">
        <f>+BWB!$Y63</f>
        <v>3082</v>
      </c>
      <c r="Z63" s="44">
        <f>+BWB!$Z63</f>
        <v>3551</v>
      </c>
      <c r="AA63" s="44">
        <f>+BWB!$AA63</f>
        <v>4069</v>
      </c>
      <c r="AB63" s="44">
        <f>+BWB!$AB63</f>
        <v>4642</v>
      </c>
      <c r="AC63" s="44">
        <f>+BWB!$AC63</f>
        <v>5142</v>
      </c>
      <c r="AD63" s="44">
        <f>+BWB!$AD63</f>
        <v>5385</v>
      </c>
      <c r="AE63" s="44">
        <f>SUM(S63:AD63)</f>
        <v>33366</v>
      </c>
      <c r="AF63" s="54"/>
      <c r="AG63" s="54"/>
      <c r="AH63" s="44">
        <f>+DWT!$S63</f>
        <v>3869</v>
      </c>
      <c r="AI63" s="44">
        <f>+DWT!$T63</f>
        <v>7083</v>
      </c>
      <c r="AJ63" s="44">
        <f>+DWT!$U63</f>
        <v>10452</v>
      </c>
      <c r="AK63" s="44">
        <f>+DWT!$V63</f>
        <v>13901</v>
      </c>
      <c r="AL63" s="44">
        <f>+DWT!$W63</f>
        <v>17505</v>
      </c>
      <c r="AM63" s="44">
        <f>+DWT!$X63</f>
        <v>21638</v>
      </c>
      <c r="AN63" s="44">
        <f>+DWT!$Y63</f>
        <v>25613</v>
      </c>
      <c r="AO63" s="44">
        <f>+DWT!$Z63</f>
        <v>29753</v>
      </c>
      <c r="AP63" s="44">
        <f>+DWT!$AA63</f>
        <v>33484</v>
      </c>
      <c r="AQ63" s="44">
        <f>+DWT!$AB63</f>
        <v>37374</v>
      </c>
      <c r="AR63" s="44">
        <f>+DWT!$AC63</f>
        <v>40892</v>
      </c>
      <c r="AS63" s="44">
        <f>+DWT!$AD63</f>
        <v>44502</v>
      </c>
      <c r="AT63" s="44">
        <f>SUM(AH63:AS63)</f>
        <v>286066</v>
      </c>
      <c r="AU63" s="54"/>
      <c r="AV63" s="54"/>
      <c r="AW63" s="44">
        <f>+OGB!$S63</f>
        <v>12</v>
      </c>
      <c r="AX63" s="44">
        <f>+OGB!$T63</f>
        <v>38</v>
      </c>
      <c r="AY63" s="44">
        <f>+OGB!$U63</f>
        <v>47</v>
      </c>
      <c r="AZ63" s="44">
        <f>+OGB!$V63</f>
        <v>61</v>
      </c>
      <c r="BA63" s="44">
        <f>+OGB!$W63</f>
        <v>88</v>
      </c>
      <c r="BB63" s="44">
        <f>+OGB!$X63</f>
        <v>122</v>
      </c>
      <c r="BC63" s="44">
        <f>+OGB!$Y63</f>
        <v>140</v>
      </c>
      <c r="BD63" s="44">
        <f>+OGB!$Z63</f>
        <v>168</v>
      </c>
      <c r="BE63" s="44">
        <f>+OGB!$AA63</f>
        <v>187</v>
      </c>
      <c r="BF63" s="44">
        <f>+OGB!$AB63</f>
        <v>207</v>
      </c>
      <c r="BG63" s="44">
        <f>+OGB!$AC63</f>
        <v>245</v>
      </c>
      <c r="BH63" s="44">
        <f>+OGB!$AD63</f>
        <v>265</v>
      </c>
      <c r="BI63" s="44">
        <f>SUM(AW63:BH63)</f>
        <v>1580</v>
      </c>
      <c r="BJ63" s="54"/>
      <c r="BK63" s="54"/>
      <c r="BL63" s="44">
        <f>+PB!$S63</f>
        <v>1930</v>
      </c>
      <c r="BM63" s="44">
        <f>+PB!$T63</f>
        <v>3646</v>
      </c>
      <c r="BN63" s="44">
        <f>+PB!$U63</f>
        <v>5396</v>
      </c>
      <c r="BO63" s="44">
        <f>+PB!$V63</f>
        <v>7058</v>
      </c>
      <c r="BP63" s="44">
        <f>+PB!$W63</f>
        <v>9086</v>
      </c>
      <c r="BQ63" s="44">
        <f>+PB!$X63</f>
        <v>11124</v>
      </c>
      <c r="BR63" s="44">
        <f>+PB!$Y63</f>
        <v>13526</v>
      </c>
      <c r="BS63" s="44">
        <f>+PB!$Z63</f>
        <v>15976</v>
      </c>
      <c r="BT63" s="44">
        <f>+PB!$AA63</f>
        <v>18224</v>
      </c>
      <c r="BU63" s="44">
        <f>+PB!$AB63</f>
        <v>20532</v>
      </c>
      <c r="BV63" s="44">
        <f>+PB!$AC63</f>
        <v>22406</v>
      </c>
      <c r="BW63" s="44">
        <f>+PB!$AD63</f>
        <v>24158</v>
      </c>
      <c r="BX63" s="44">
        <f>SUM(BL63:BW63)</f>
        <v>153062</v>
      </c>
      <c r="BY63" s="54"/>
      <c r="BZ63" s="54"/>
      <c r="CA63" s="44">
        <f>+IBA!$S63</f>
        <v>1141</v>
      </c>
      <c r="CB63" s="44">
        <f>+IBA!$T63</f>
        <v>2650</v>
      </c>
      <c r="CC63" s="44">
        <f>+IBA!$U63</f>
        <v>3885</v>
      </c>
      <c r="CD63" s="44">
        <f>+IBA!$V63</f>
        <v>5731</v>
      </c>
      <c r="CE63" s="44">
        <f>+IBA!$W63</f>
        <v>10447</v>
      </c>
      <c r="CF63" s="44">
        <f>+IBA!$X63</f>
        <v>17578</v>
      </c>
      <c r="CG63" s="44">
        <f>+IBA!$Y63</f>
        <v>27190</v>
      </c>
      <c r="CH63" s="44">
        <f>+IBA!$Z63</f>
        <v>35506</v>
      </c>
      <c r="CI63" s="44">
        <f>+IBA!$AA63</f>
        <v>42442</v>
      </c>
      <c r="CJ63" s="44">
        <f>+IBA!$AB63</f>
        <v>45842</v>
      </c>
      <c r="CK63" s="44">
        <f>+IBA!$AC63</f>
        <v>47508</v>
      </c>
      <c r="CL63" s="44">
        <f>+IBA!$AD63</f>
        <v>49063</v>
      </c>
      <c r="CM63" s="44">
        <f>SUM(CA63:CL63)</f>
        <v>288983</v>
      </c>
      <c r="CN63" s="54"/>
      <c r="CO63" s="54"/>
      <c r="CP63" s="44">
        <f>+SIBC!$S63</f>
        <v>0</v>
      </c>
      <c r="CQ63" s="44">
        <f>+SIBC!$T63</f>
        <v>0</v>
      </c>
      <c r="CR63" s="44">
        <f>+SIBC!$U63</f>
        <v>0</v>
      </c>
      <c r="CS63" s="44">
        <f>+SIBC!$V63</f>
        <v>0</v>
      </c>
      <c r="CT63" s="44">
        <f>+SIBC!$W63</f>
        <v>0</v>
      </c>
      <c r="CU63" s="44">
        <f>+SIBC!$X63</f>
        <v>0</v>
      </c>
      <c r="CV63" s="44">
        <f>+SIBC!$Y63</f>
        <v>0</v>
      </c>
      <c r="CW63" s="44">
        <f>+SIBC!$Z63</f>
        <v>0</v>
      </c>
      <c r="CX63" s="44">
        <f>+SIBC!$AA63</f>
        <v>0</v>
      </c>
      <c r="CY63" s="44">
        <f>+SIBC!$AB63</f>
        <v>0</v>
      </c>
      <c r="CZ63" s="44">
        <f>+SIBC!$AC63</f>
        <v>0</v>
      </c>
      <c r="DA63" s="44">
        <f>+SIBC!$AD63</f>
        <v>0</v>
      </c>
      <c r="DB63" s="44">
        <f>SUM(CP63:DA63)</f>
        <v>0</v>
      </c>
      <c r="DC63" s="54"/>
      <c r="DD63" s="54"/>
      <c r="DE63" s="44">
        <f>+TIBA!$S63</f>
        <v>0</v>
      </c>
      <c r="DF63" s="44">
        <f>+TIBA!$T63</f>
        <v>0</v>
      </c>
      <c r="DG63" s="44">
        <f>+TIBA!$U63</f>
        <v>0</v>
      </c>
      <c r="DH63" s="44">
        <f>+TIBA!$V63</f>
        <v>0</v>
      </c>
      <c r="DI63" s="44">
        <f>+TIBA!$W63</f>
        <v>0</v>
      </c>
      <c r="DJ63" s="44">
        <f>+TIBA!$X63</f>
        <v>0</v>
      </c>
      <c r="DK63" s="44">
        <f>+TIBA!$Y63</f>
        <v>0</v>
      </c>
      <c r="DL63" s="44">
        <f>+TIBA!$Z63</f>
        <v>0</v>
      </c>
      <c r="DM63" s="44">
        <f>+TIBA!$AA63</f>
        <v>0</v>
      </c>
      <c r="DN63" s="44">
        <f>+TIBA!$AB63</f>
        <v>0</v>
      </c>
      <c r="DO63" s="44">
        <f>+TIBA!$AC63</f>
        <v>0</v>
      </c>
      <c r="DP63" s="44">
        <f>+TIBA!$AD63</f>
        <v>0</v>
      </c>
      <c r="DQ63" s="44">
        <f>SUM(DE63:DP63)</f>
        <v>0</v>
      </c>
      <c r="DR63" s="54"/>
      <c r="DS63" s="54"/>
      <c r="DT63" s="44">
        <f>+LQB!$S63</f>
        <v>284</v>
      </c>
      <c r="DU63" s="44">
        <f>+LQB!$T63</f>
        <v>576</v>
      </c>
      <c r="DV63" s="44">
        <f>+LQB!$U63</f>
        <v>1056</v>
      </c>
      <c r="DW63" s="44">
        <f>+LQB!$V63</f>
        <v>1622</v>
      </c>
      <c r="DX63" s="44">
        <f>+LQB!$W63</f>
        <v>2432</v>
      </c>
      <c r="DY63" s="44">
        <f>+LQB!$X63</f>
        <v>3120</v>
      </c>
      <c r="DZ63" s="44">
        <f>+LQB!$Y63</f>
        <v>4078</v>
      </c>
      <c r="EA63" s="44">
        <f>+LQB!$Z63</f>
        <v>4914</v>
      </c>
      <c r="EB63" s="44">
        <f>+LQB!$AA63</f>
        <v>5678</v>
      </c>
      <c r="EC63" s="44">
        <f>+LQB!$AB63</f>
        <v>6430</v>
      </c>
      <c r="ED63" s="44">
        <f>+LQB!$AC63</f>
        <v>6978</v>
      </c>
      <c r="EE63" s="44">
        <f>+LQB!$AD63</f>
        <v>7416</v>
      </c>
      <c r="EF63" s="44">
        <f>SUM(DT63:EE63)</f>
        <v>44584</v>
      </c>
      <c r="EG63" s="54"/>
      <c r="EH63" s="54"/>
      <c r="EI63" s="44">
        <f>+RBW!$S63</f>
        <v>384</v>
      </c>
      <c r="EJ63" s="44">
        <f>+RBW!$T63</f>
        <v>804</v>
      </c>
      <c r="EK63" s="44">
        <f>+RBW!$U63</f>
        <v>1402</v>
      </c>
      <c r="EL63" s="44">
        <f>+RBW!$V63</f>
        <v>2640</v>
      </c>
      <c r="EM63" s="44">
        <f>+RBW!$W63</f>
        <v>5146</v>
      </c>
      <c r="EN63" s="44">
        <f>+RBW!$X63</f>
        <v>8228</v>
      </c>
      <c r="EO63" s="44">
        <f>+RBW!$Y63</f>
        <v>11356</v>
      </c>
      <c r="EP63" s="44">
        <f>+RBW!$Z63</f>
        <v>14324</v>
      </c>
      <c r="EQ63" s="44">
        <f>+RBW!$AA63</f>
        <v>17300</v>
      </c>
      <c r="ER63" s="44">
        <f>+RBW!$AB63</f>
        <v>19858</v>
      </c>
      <c r="ES63" s="44">
        <f>+RBW!$AC63</f>
        <v>20654</v>
      </c>
      <c r="ET63" s="44">
        <f>+RBW!$AD63</f>
        <v>21388</v>
      </c>
      <c r="EU63" s="44">
        <f>SUM(EI63:ET63)</f>
        <v>123484</v>
      </c>
      <c r="EV63" s="54"/>
      <c r="EW63" s="54"/>
      <c r="EX63" s="44">
        <f>+WPB!$S63</f>
        <v>0</v>
      </c>
      <c r="EY63" s="44">
        <f>+WPB!$T63</f>
        <v>0</v>
      </c>
      <c r="EZ63" s="44">
        <f>+WPB!$U63</f>
        <v>0</v>
      </c>
      <c r="FA63" s="44">
        <f>+WPB!$V63</f>
        <v>0</v>
      </c>
      <c r="FB63" s="44">
        <f>+WPB!$W63</f>
        <v>0</v>
      </c>
      <c r="FC63" s="44">
        <f>+WPB!$X63</f>
        <v>0</v>
      </c>
      <c r="FD63" s="44">
        <f>+WPB!$Y63</f>
        <v>0</v>
      </c>
      <c r="FE63" s="44">
        <f>+WPB!$Z63</f>
        <v>0</v>
      </c>
      <c r="FF63" s="44">
        <f>+WPB!$AA63</f>
        <v>0</v>
      </c>
      <c r="FG63" s="44">
        <f>+WPB!$AB63</f>
        <v>0</v>
      </c>
      <c r="FH63" s="44">
        <f>+WPB!$AC63</f>
        <v>0</v>
      </c>
      <c r="FI63" s="44">
        <f>+WPB!$AD63</f>
        <v>0</v>
      </c>
      <c r="FJ63" s="44">
        <f>SUM(EX63:FI63)</f>
        <v>0</v>
      </c>
      <c r="FK63" s="54"/>
      <c r="FL63" s="54"/>
    </row>
    <row r="64" spans="1:168" s="43" customFormat="1" ht="15.1" customHeight="1">
      <c r="A64" s="51">
        <v>2016</v>
      </c>
      <c r="B64" s="57" t="s">
        <v>9</v>
      </c>
      <c r="D64" s="44">
        <f t="shared" ref="D64:P64" si="110">SUM(D61:D63)</f>
        <v>528275</v>
      </c>
      <c r="E64" s="44">
        <f t="shared" si="110"/>
        <v>1047630</v>
      </c>
      <c r="F64" s="44">
        <f t="shared" si="110"/>
        <v>1618870</v>
      </c>
      <c r="G64" s="44">
        <f t="shared" si="110"/>
        <v>2180184</v>
      </c>
      <c r="H64" s="44">
        <f t="shared" si="110"/>
        <v>2762118</v>
      </c>
      <c r="I64" s="44">
        <f t="shared" si="110"/>
        <v>3353271</v>
      </c>
      <c r="J64" s="44">
        <f t="shared" si="110"/>
        <v>3925120</v>
      </c>
      <c r="K64" s="44">
        <f t="shared" si="110"/>
        <v>4548034</v>
      </c>
      <c r="L64" s="44">
        <f t="shared" si="110"/>
        <v>5113009</v>
      </c>
      <c r="M64" s="44">
        <f t="shared" si="110"/>
        <v>5691596</v>
      </c>
      <c r="N64" s="44">
        <f t="shared" si="110"/>
        <v>6237674</v>
      </c>
      <c r="O64" s="44">
        <f t="shared" si="110"/>
        <v>6750091</v>
      </c>
      <c r="P64" s="44">
        <f t="shared" si="110"/>
        <v>43755872</v>
      </c>
      <c r="Q64" s="54"/>
      <c r="R64" s="54"/>
      <c r="S64" s="44">
        <f t="shared" ref="S64:AE64" si="111">SUM(S61:S63)</f>
        <v>319081</v>
      </c>
      <c r="T64" s="44">
        <f t="shared" si="111"/>
        <v>616090</v>
      </c>
      <c r="U64" s="44">
        <f t="shared" si="111"/>
        <v>976564</v>
      </c>
      <c r="V64" s="44">
        <f t="shared" si="111"/>
        <v>1341500</v>
      </c>
      <c r="W64" s="44">
        <f t="shared" si="111"/>
        <v>1748895</v>
      </c>
      <c r="X64" s="44">
        <f t="shared" si="111"/>
        <v>2180773</v>
      </c>
      <c r="Y64" s="44">
        <f t="shared" si="111"/>
        <v>2651755</v>
      </c>
      <c r="Z64" s="44">
        <f t="shared" si="111"/>
        <v>3122708</v>
      </c>
      <c r="AA64" s="44">
        <f t="shared" si="111"/>
        <v>3539989</v>
      </c>
      <c r="AB64" s="44">
        <f t="shared" si="111"/>
        <v>3952777</v>
      </c>
      <c r="AC64" s="44">
        <f t="shared" si="111"/>
        <v>4329823</v>
      </c>
      <c r="AD64" s="44">
        <f t="shared" si="111"/>
        <v>4672578</v>
      </c>
      <c r="AE64" s="44">
        <f t="shared" si="111"/>
        <v>29452533</v>
      </c>
      <c r="AF64" s="54"/>
      <c r="AG64" s="54"/>
      <c r="AH64" s="44">
        <f t="shared" ref="AH64:AT64" si="112">SUM(AH61:AH63)</f>
        <v>344332</v>
      </c>
      <c r="AI64" s="44">
        <f t="shared" si="112"/>
        <v>676079</v>
      </c>
      <c r="AJ64" s="44">
        <f t="shared" si="112"/>
        <v>1041816</v>
      </c>
      <c r="AK64" s="44">
        <f t="shared" si="112"/>
        <v>1401884</v>
      </c>
      <c r="AL64" s="44">
        <f t="shared" si="112"/>
        <v>1771290</v>
      </c>
      <c r="AM64" s="44">
        <f t="shared" si="112"/>
        <v>2148567</v>
      </c>
      <c r="AN64" s="44">
        <f t="shared" si="112"/>
        <v>2521571</v>
      </c>
      <c r="AO64" s="44">
        <f t="shared" si="112"/>
        <v>2907595</v>
      </c>
      <c r="AP64" s="44">
        <f t="shared" si="112"/>
        <v>3283551</v>
      </c>
      <c r="AQ64" s="44">
        <f t="shared" si="112"/>
        <v>3671787</v>
      </c>
      <c r="AR64" s="44">
        <f t="shared" si="112"/>
        <v>4033984</v>
      </c>
      <c r="AS64" s="44">
        <f t="shared" si="112"/>
        <v>4390058</v>
      </c>
      <c r="AT64" s="44">
        <f t="shared" si="112"/>
        <v>28192514</v>
      </c>
      <c r="AU64" s="54"/>
      <c r="AV64" s="54"/>
      <c r="AW64" s="44">
        <f t="shared" ref="AW64:BI64" si="113">SUM(AW61:AW63)</f>
        <v>44015</v>
      </c>
      <c r="AX64" s="44">
        <f t="shared" si="113"/>
        <v>79188</v>
      </c>
      <c r="AY64" s="44">
        <f t="shared" si="113"/>
        <v>121856</v>
      </c>
      <c r="AZ64" s="44">
        <f t="shared" si="113"/>
        <v>169490</v>
      </c>
      <c r="BA64" s="44">
        <f t="shared" si="113"/>
        <v>223777</v>
      </c>
      <c r="BB64" s="44">
        <f t="shared" si="113"/>
        <v>280299</v>
      </c>
      <c r="BC64" s="44">
        <f t="shared" si="113"/>
        <v>345027</v>
      </c>
      <c r="BD64" s="44">
        <f t="shared" si="113"/>
        <v>409406</v>
      </c>
      <c r="BE64" s="44">
        <f t="shared" si="113"/>
        <v>466662</v>
      </c>
      <c r="BF64" s="44">
        <f t="shared" si="113"/>
        <v>522188</v>
      </c>
      <c r="BG64" s="44">
        <f t="shared" si="113"/>
        <v>572446</v>
      </c>
      <c r="BH64" s="44">
        <f t="shared" si="113"/>
        <v>623971</v>
      </c>
      <c r="BI64" s="44">
        <f t="shared" si="113"/>
        <v>3858325</v>
      </c>
      <c r="BJ64" s="54"/>
      <c r="BK64" s="54"/>
      <c r="BL64" s="44">
        <f t="shared" ref="BL64:BX64" si="114">SUM(BL61:BL63)</f>
        <v>352238</v>
      </c>
      <c r="BM64" s="44">
        <f t="shared" si="114"/>
        <v>688559</v>
      </c>
      <c r="BN64" s="44">
        <f t="shared" si="114"/>
        <v>1111008</v>
      </c>
      <c r="BO64" s="44">
        <f t="shared" si="114"/>
        <v>1505410</v>
      </c>
      <c r="BP64" s="44">
        <f t="shared" si="114"/>
        <v>1961499</v>
      </c>
      <c r="BQ64" s="44">
        <f t="shared" si="114"/>
        <v>2446868</v>
      </c>
      <c r="BR64" s="44">
        <f t="shared" si="114"/>
        <v>3033468</v>
      </c>
      <c r="BS64" s="44">
        <f t="shared" si="114"/>
        <v>3629938</v>
      </c>
      <c r="BT64" s="44">
        <f t="shared" si="114"/>
        <v>4104357</v>
      </c>
      <c r="BU64" s="44">
        <f t="shared" si="114"/>
        <v>4558529</v>
      </c>
      <c r="BV64" s="44">
        <f t="shared" si="114"/>
        <v>4953759</v>
      </c>
      <c r="BW64" s="44">
        <f t="shared" si="114"/>
        <v>5333910</v>
      </c>
      <c r="BX64" s="44">
        <f t="shared" si="114"/>
        <v>33679543</v>
      </c>
      <c r="BY64" s="54"/>
      <c r="BZ64" s="54"/>
      <c r="CA64" s="44">
        <f t="shared" ref="CA64:CM64" si="115">SUM(CA61:CA63)</f>
        <v>97679</v>
      </c>
      <c r="CB64" s="44">
        <f t="shared" si="115"/>
        <v>186962</v>
      </c>
      <c r="CC64" s="44">
        <f t="shared" si="115"/>
        <v>294160</v>
      </c>
      <c r="CD64" s="44">
        <f t="shared" si="115"/>
        <v>401608</v>
      </c>
      <c r="CE64" s="44">
        <f t="shared" si="115"/>
        <v>525358</v>
      </c>
      <c r="CF64" s="44">
        <f t="shared" si="115"/>
        <v>659772</v>
      </c>
      <c r="CG64" s="44">
        <f t="shared" si="115"/>
        <v>815833</v>
      </c>
      <c r="CH64" s="44">
        <f t="shared" si="115"/>
        <v>968322</v>
      </c>
      <c r="CI64" s="44">
        <f t="shared" si="115"/>
        <v>1105221</v>
      </c>
      <c r="CJ64" s="44">
        <f t="shared" si="115"/>
        <v>1229458</v>
      </c>
      <c r="CK64" s="44">
        <f t="shared" si="115"/>
        <v>1333493</v>
      </c>
      <c r="CL64" s="44">
        <f t="shared" si="115"/>
        <v>1435761</v>
      </c>
      <c r="CM64" s="44">
        <f t="shared" si="115"/>
        <v>9053627</v>
      </c>
      <c r="CN64" s="54"/>
      <c r="CO64" s="54"/>
      <c r="CP64" s="44">
        <f t="shared" ref="CP64:DB64" si="116">SUM(CP61:CP63)</f>
        <v>172848</v>
      </c>
      <c r="CQ64" s="44">
        <f t="shared" si="116"/>
        <v>328797</v>
      </c>
      <c r="CR64" s="44">
        <f t="shared" si="116"/>
        <v>510992</v>
      </c>
      <c r="CS64" s="44">
        <f t="shared" si="116"/>
        <v>698480</v>
      </c>
      <c r="CT64" s="44">
        <f t="shared" si="116"/>
        <v>900522</v>
      </c>
      <c r="CU64" s="44">
        <f t="shared" si="116"/>
        <v>1104092</v>
      </c>
      <c r="CV64" s="44">
        <f t="shared" si="116"/>
        <v>1308251</v>
      </c>
      <c r="CW64" s="44">
        <f t="shared" si="116"/>
        <v>1511779</v>
      </c>
      <c r="CX64" s="44">
        <f t="shared" si="116"/>
        <v>1710224</v>
      </c>
      <c r="CY64" s="44">
        <f t="shared" si="116"/>
        <v>1908637</v>
      </c>
      <c r="CZ64" s="44">
        <f t="shared" si="116"/>
        <v>2094799</v>
      </c>
      <c r="DA64" s="44">
        <f t="shared" si="116"/>
        <v>2280662</v>
      </c>
      <c r="DB64" s="44">
        <f t="shared" si="116"/>
        <v>14530083</v>
      </c>
      <c r="DC64" s="54"/>
      <c r="DD64" s="54"/>
      <c r="DE64" s="44">
        <f t="shared" ref="DE64:DQ64" si="117">SUM(DE61:DE63)</f>
        <v>108565</v>
      </c>
      <c r="DF64" s="44">
        <f t="shared" si="117"/>
        <v>210448</v>
      </c>
      <c r="DG64" s="44">
        <f t="shared" si="117"/>
        <v>346864</v>
      </c>
      <c r="DH64" s="44">
        <f t="shared" si="117"/>
        <v>494295</v>
      </c>
      <c r="DI64" s="44">
        <f t="shared" si="117"/>
        <v>669374</v>
      </c>
      <c r="DJ64" s="44">
        <f t="shared" si="117"/>
        <v>861123</v>
      </c>
      <c r="DK64" s="44">
        <f t="shared" si="117"/>
        <v>1123355</v>
      </c>
      <c r="DL64" s="44">
        <f t="shared" si="117"/>
        <v>1377113</v>
      </c>
      <c r="DM64" s="44">
        <f t="shared" si="117"/>
        <v>1568302</v>
      </c>
      <c r="DN64" s="44">
        <f t="shared" si="117"/>
        <v>1738575</v>
      </c>
      <c r="DO64" s="44">
        <f t="shared" si="117"/>
        <v>1880952</v>
      </c>
      <c r="DP64" s="44">
        <f t="shared" si="117"/>
        <v>2003264</v>
      </c>
      <c r="DQ64" s="44">
        <f t="shared" si="117"/>
        <v>12382230</v>
      </c>
      <c r="DR64" s="54"/>
      <c r="DS64" s="54"/>
      <c r="DT64" s="44">
        <f t="shared" ref="DT64:EF64" si="118">SUM(DT61:DT63)</f>
        <v>203918</v>
      </c>
      <c r="DU64" s="44">
        <f t="shared" si="118"/>
        <v>390951</v>
      </c>
      <c r="DV64" s="44">
        <f t="shared" si="118"/>
        <v>629631</v>
      </c>
      <c r="DW64" s="44">
        <f t="shared" si="118"/>
        <v>867286</v>
      </c>
      <c r="DX64" s="44">
        <f t="shared" si="118"/>
        <v>1143055</v>
      </c>
      <c r="DY64" s="44">
        <f t="shared" si="118"/>
        <v>1427072</v>
      </c>
      <c r="DZ64" s="44">
        <f t="shared" si="118"/>
        <v>1770368</v>
      </c>
      <c r="EA64" s="44">
        <f t="shared" si="118"/>
        <v>2112697</v>
      </c>
      <c r="EB64" s="44">
        <f t="shared" si="118"/>
        <v>2394099</v>
      </c>
      <c r="EC64" s="44">
        <f t="shared" si="118"/>
        <v>2672112</v>
      </c>
      <c r="ED64" s="44">
        <f t="shared" si="118"/>
        <v>2929718</v>
      </c>
      <c r="EE64" s="44">
        <f t="shared" si="118"/>
        <v>3177480</v>
      </c>
      <c r="EF64" s="44">
        <f t="shared" si="118"/>
        <v>19718387</v>
      </c>
      <c r="EG64" s="54"/>
      <c r="EH64" s="54"/>
      <c r="EI64" s="44">
        <f t="shared" ref="EI64:EU64" si="119">SUM(EI61:EI63)</f>
        <v>151321</v>
      </c>
      <c r="EJ64" s="44">
        <f t="shared" si="119"/>
        <v>282901</v>
      </c>
      <c r="EK64" s="44">
        <f t="shared" si="119"/>
        <v>453727</v>
      </c>
      <c r="EL64" s="44">
        <f t="shared" si="119"/>
        <v>634944</v>
      </c>
      <c r="EM64" s="44">
        <f t="shared" si="119"/>
        <v>851567</v>
      </c>
      <c r="EN64" s="44">
        <f t="shared" si="119"/>
        <v>1090108</v>
      </c>
      <c r="EO64" s="44">
        <f t="shared" si="119"/>
        <v>1398472</v>
      </c>
      <c r="EP64" s="44">
        <f t="shared" si="119"/>
        <v>1698701</v>
      </c>
      <c r="EQ64" s="44">
        <f t="shared" si="119"/>
        <v>1930212</v>
      </c>
      <c r="ER64" s="44">
        <f t="shared" si="119"/>
        <v>2141655</v>
      </c>
      <c r="ES64" s="44">
        <f t="shared" si="119"/>
        <v>2313887</v>
      </c>
      <c r="ET64" s="44">
        <f t="shared" si="119"/>
        <v>2482615</v>
      </c>
      <c r="EU64" s="44">
        <f t="shared" si="119"/>
        <v>15430110</v>
      </c>
      <c r="EV64" s="54"/>
      <c r="EW64" s="54"/>
      <c r="EX64" s="44">
        <f t="shared" ref="EX64:FJ64" si="120">SUM(EX61:EX63)</f>
        <v>33972</v>
      </c>
      <c r="EY64" s="44">
        <f t="shared" si="120"/>
        <v>62904</v>
      </c>
      <c r="EZ64" s="44">
        <f t="shared" si="120"/>
        <v>97499</v>
      </c>
      <c r="FA64" s="44">
        <f t="shared" si="120"/>
        <v>136217</v>
      </c>
      <c r="FB64" s="44">
        <f t="shared" si="120"/>
        <v>179711</v>
      </c>
      <c r="FC64" s="44">
        <f t="shared" si="120"/>
        <v>226292</v>
      </c>
      <c r="FD64" s="44">
        <f t="shared" si="120"/>
        <v>281851</v>
      </c>
      <c r="FE64" s="44">
        <f t="shared" si="120"/>
        <v>337027</v>
      </c>
      <c r="FF64" s="44">
        <f t="shared" si="120"/>
        <v>384562</v>
      </c>
      <c r="FG64" s="44">
        <f t="shared" si="120"/>
        <v>429671</v>
      </c>
      <c r="FH64" s="44">
        <f t="shared" si="120"/>
        <v>471102</v>
      </c>
      <c r="FI64" s="44">
        <f t="shared" si="120"/>
        <v>512752</v>
      </c>
      <c r="FJ64" s="44">
        <f t="shared" si="120"/>
        <v>3153560</v>
      </c>
      <c r="FK64" s="54"/>
      <c r="FL64" s="54"/>
    </row>
    <row r="65" spans="1:168" s="55" customFormat="1" ht="15.1" customHeight="1">
      <c r="A65" s="39"/>
      <c r="B65" s="40"/>
      <c r="C65" s="41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1"/>
      <c r="R65" s="41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1"/>
      <c r="AG65" s="41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1"/>
      <c r="AV65" s="41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1"/>
      <c r="BK65" s="41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1"/>
      <c r="BZ65" s="41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1"/>
      <c r="CO65" s="41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1"/>
      <c r="DD65" s="41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1"/>
      <c r="DS65" s="41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1"/>
      <c r="EH65" s="41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1"/>
      <c r="EW65" s="41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1"/>
      <c r="FL65" s="41"/>
    </row>
    <row r="66" spans="1:168" s="43" customFormat="1" ht="15.1" customHeight="1">
      <c r="A66" s="51">
        <v>2017</v>
      </c>
      <c r="B66" s="56" t="s">
        <v>6</v>
      </c>
      <c r="D66" s="44">
        <f>+AMB!$S66</f>
        <v>323221</v>
      </c>
      <c r="E66" s="44">
        <f>+AMB!$T66</f>
        <v>613699</v>
      </c>
      <c r="F66" s="44">
        <f>+AMB!$U66</f>
        <v>953790</v>
      </c>
      <c r="G66" s="44">
        <f>+AMB!$V66</f>
        <v>1288371</v>
      </c>
      <c r="H66" s="44">
        <f>+AMB!$W66</f>
        <v>1640643</v>
      </c>
      <c r="I66" s="44">
        <f>+AMB!$X66</f>
        <v>2002697</v>
      </c>
      <c r="J66" s="44">
        <f>+AMB!$Y66</f>
        <v>2384177</v>
      </c>
      <c r="K66" s="44">
        <f>+AMB!$Z66</f>
        <v>2781198</v>
      </c>
      <c r="L66" s="44">
        <f>+AMB!$AA66</f>
        <v>3139878</v>
      </c>
      <c r="M66" s="44">
        <f>+AMB!$AB66</f>
        <v>3598201</v>
      </c>
      <c r="N66" s="44">
        <f>+AMB!$AC66</f>
        <v>3976757</v>
      </c>
      <c r="O66" s="44">
        <f>+AMB!$AD66</f>
        <v>4327377</v>
      </c>
      <c r="P66" s="44">
        <f>SUM(D66:O66)</f>
        <v>27030009</v>
      </c>
      <c r="Q66" s="53"/>
      <c r="R66" s="53"/>
      <c r="S66" s="44">
        <f>+BWB!$S66</f>
        <v>186313</v>
      </c>
      <c r="T66" s="44">
        <f>+BWB!$T66</f>
        <v>356505</v>
      </c>
      <c r="U66" s="44">
        <f>+BWB!$U66</f>
        <v>562061</v>
      </c>
      <c r="V66" s="44">
        <f>+BWB!$V66</f>
        <v>788972</v>
      </c>
      <c r="W66" s="44">
        <f>+BWB!$W66</f>
        <v>1033098</v>
      </c>
      <c r="X66" s="44">
        <f>+BWB!$X66</f>
        <v>1298222</v>
      </c>
      <c r="Y66" s="44">
        <f>+BWB!$Y66</f>
        <v>1628726</v>
      </c>
      <c r="Z66" s="44">
        <f>+BWB!$Z66</f>
        <v>1968022</v>
      </c>
      <c r="AA66" s="44">
        <f>+BWB!$AA66</f>
        <v>2240159</v>
      </c>
      <c r="AB66" s="44">
        <f>+BWB!$AB66</f>
        <v>2503175</v>
      </c>
      <c r="AC66" s="44">
        <f>+BWB!$AC66</f>
        <v>2745588</v>
      </c>
      <c r="AD66" s="44">
        <f>+BWB!$AD66</f>
        <v>2975965</v>
      </c>
      <c r="AE66" s="44">
        <f>SUM(S66:AD66)</f>
        <v>18286806</v>
      </c>
      <c r="AF66" s="53"/>
      <c r="AG66" s="53"/>
      <c r="AH66" s="44">
        <f>+DWT!$S66</f>
        <v>350436</v>
      </c>
      <c r="AI66" s="44">
        <f>+DWT!$T66</f>
        <v>678986</v>
      </c>
      <c r="AJ66" s="44">
        <f>+DWT!$U66</f>
        <v>1053240</v>
      </c>
      <c r="AK66" s="44">
        <f>+DWT!$V66</f>
        <v>1417050</v>
      </c>
      <c r="AL66" s="44">
        <f>+DWT!$W66</f>
        <v>1796403</v>
      </c>
      <c r="AM66" s="44">
        <f>+DWT!$X66</f>
        <v>2166955</v>
      </c>
      <c r="AN66" s="44">
        <f>+DWT!$Y66</f>
        <v>2544245</v>
      </c>
      <c r="AO66" s="44">
        <f>+DWT!$Z66</f>
        <v>2937447</v>
      </c>
      <c r="AP66" s="44">
        <f>+DWT!$AA66</f>
        <v>3306849</v>
      </c>
      <c r="AQ66" s="44">
        <f>+DWT!$AB66</f>
        <v>3565006</v>
      </c>
      <c r="AR66" s="44">
        <f>+DWT!$AC66</f>
        <v>3873088</v>
      </c>
      <c r="AS66" s="44">
        <f>+DWT!$AD66</f>
        <v>4187071</v>
      </c>
      <c r="AT66" s="44">
        <f>SUM(AH66:AS66)</f>
        <v>27876776</v>
      </c>
      <c r="AU66" s="53"/>
      <c r="AV66" s="53"/>
      <c r="AW66" s="44">
        <f>+OGB!$S66</f>
        <v>38721</v>
      </c>
      <c r="AX66" s="44">
        <f>+OGB!$T66</f>
        <v>75331</v>
      </c>
      <c r="AY66" s="44">
        <f>+OGB!$U66</f>
        <v>115396</v>
      </c>
      <c r="AZ66" s="44">
        <f>+OGB!$V66</f>
        <v>161275</v>
      </c>
      <c r="BA66" s="44">
        <f>+OGB!$W66</f>
        <v>209795</v>
      </c>
      <c r="BB66" s="44">
        <f>+OGB!$X66</f>
        <v>261423</v>
      </c>
      <c r="BC66" s="44">
        <f>+OGB!$Y66</f>
        <v>318500</v>
      </c>
      <c r="BD66" s="44">
        <f>+OGB!$Z66</f>
        <v>383303</v>
      </c>
      <c r="BE66" s="44">
        <f>+OGB!$AA66</f>
        <v>437228</v>
      </c>
      <c r="BF66" s="44">
        <f>+OGB!$AB66</f>
        <v>491832</v>
      </c>
      <c r="BG66" s="44">
        <f>+OGB!$AC66</f>
        <v>542770</v>
      </c>
      <c r="BH66" s="44">
        <f>+OGB!$AD66</f>
        <v>594515</v>
      </c>
      <c r="BI66" s="44">
        <f>SUM(AW66:BH66)</f>
        <v>3630089</v>
      </c>
      <c r="BJ66" s="53"/>
      <c r="BK66" s="53"/>
      <c r="BL66" s="44">
        <f>+PB!$S66</f>
        <v>252975</v>
      </c>
      <c r="BM66" s="44">
        <f>+PB!$T66</f>
        <v>493376</v>
      </c>
      <c r="BN66" s="44">
        <f>+PB!$U66</f>
        <v>781473</v>
      </c>
      <c r="BO66" s="44">
        <f>+PB!$V66</f>
        <v>1091601</v>
      </c>
      <c r="BP66" s="44">
        <f>+PB!$W66</f>
        <v>1418313</v>
      </c>
      <c r="BQ66" s="44">
        <f>+PB!$X66</f>
        <v>1791326</v>
      </c>
      <c r="BR66" s="44">
        <f>+PB!$Y66</f>
        <v>2281243</v>
      </c>
      <c r="BS66" s="44">
        <f>+PB!$Z66</f>
        <v>2773403</v>
      </c>
      <c r="BT66" s="44">
        <f>+PB!$AA66</f>
        <v>3150874</v>
      </c>
      <c r="BU66" s="44">
        <f>+PB!$AB66</f>
        <v>3505846</v>
      </c>
      <c r="BV66" s="44">
        <f>+PB!$AC66</f>
        <v>3806031</v>
      </c>
      <c r="BW66" s="44">
        <f>+PB!$AD66</f>
        <v>4116994</v>
      </c>
      <c r="BX66" s="44">
        <f>SUM(BL66:BW66)</f>
        <v>25463455</v>
      </c>
      <c r="BY66" s="53"/>
      <c r="BZ66" s="53"/>
      <c r="CA66" s="44">
        <f>+IBA!$S66</f>
        <v>84279</v>
      </c>
      <c r="CB66" s="44">
        <f>+IBA!$T66</f>
        <v>162801</v>
      </c>
      <c r="CC66" s="44">
        <f>+IBA!$U66</f>
        <v>253871</v>
      </c>
      <c r="CD66" s="44">
        <f>+IBA!$V66</f>
        <v>349765</v>
      </c>
      <c r="CE66" s="44">
        <f>+IBA!$W66</f>
        <v>459714</v>
      </c>
      <c r="CF66" s="44">
        <f>+IBA!$X66</f>
        <v>571196</v>
      </c>
      <c r="CG66" s="44">
        <f>+IBA!$Y66</f>
        <v>703141</v>
      </c>
      <c r="CH66" s="44">
        <f>+IBA!$Z66</f>
        <v>836614</v>
      </c>
      <c r="CI66" s="44">
        <f>+IBA!$AA66</f>
        <v>959834</v>
      </c>
      <c r="CJ66" s="44">
        <f>+IBA!$AB66</f>
        <v>1075324</v>
      </c>
      <c r="CK66" s="44">
        <f>+IBA!$AC66</f>
        <v>1174036</v>
      </c>
      <c r="CL66" s="44">
        <f>+IBA!$AD66</f>
        <v>1278238</v>
      </c>
      <c r="CM66" s="44">
        <f>SUM(CA66:CL66)</f>
        <v>7908813</v>
      </c>
      <c r="CN66" s="53"/>
      <c r="CO66" s="53"/>
      <c r="CP66" s="44">
        <f>+SIBC!$S66</f>
        <v>175192</v>
      </c>
      <c r="CQ66" s="44">
        <f>+SIBC!$T66</f>
        <v>337907</v>
      </c>
      <c r="CR66" s="44">
        <f>+SIBC!$U66</f>
        <v>519819</v>
      </c>
      <c r="CS66" s="44">
        <f>+SIBC!$V66</f>
        <v>707011</v>
      </c>
      <c r="CT66" s="44">
        <f>+SIBC!$W66</f>
        <v>911693</v>
      </c>
      <c r="CU66" s="44">
        <f>+SIBC!$X66</f>
        <v>1116011</v>
      </c>
      <c r="CV66" s="44">
        <f>+SIBC!$Y66</f>
        <v>1322843</v>
      </c>
      <c r="CW66" s="44">
        <f>+SIBC!$Z66</f>
        <v>1529610</v>
      </c>
      <c r="CX66" s="44">
        <f>+SIBC!$AA66</f>
        <v>1730201</v>
      </c>
      <c r="CY66" s="44">
        <f>+SIBC!$AB66</f>
        <v>1932888</v>
      </c>
      <c r="CZ66" s="44">
        <f>+SIBC!$AC66</f>
        <v>2123559</v>
      </c>
      <c r="DA66" s="44">
        <f>+SIBC!$AD66</f>
        <v>2309597</v>
      </c>
      <c r="DB66" s="44">
        <f>SUM(CP66:DA66)</f>
        <v>14716331</v>
      </c>
      <c r="DC66" s="53"/>
      <c r="DD66" s="53"/>
      <c r="DE66" s="44">
        <f>+TIBA!$S66</f>
        <v>81880</v>
      </c>
      <c r="DF66" s="44">
        <f>+TIBA!$T66</f>
        <v>158561</v>
      </c>
      <c r="DG66" s="44">
        <f>+TIBA!$U66</f>
        <v>254948</v>
      </c>
      <c r="DH66" s="44">
        <f>+TIBA!$V66</f>
        <v>377304</v>
      </c>
      <c r="DI66" s="44">
        <f>+TIBA!$W66</f>
        <v>512338</v>
      </c>
      <c r="DJ66" s="44">
        <f>+TIBA!$X66</f>
        <v>669901</v>
      </c>
      <c r="DK66" s="44">
        <f>+TIBA!$Y66</f>
        <v>891985</v>
      </c>
      <c r="DL66" s="44">
        <f>+TIBA!$Z66</f>
        <v>1112584</v>
      </c>
      <c r="DM66" s="44">
        <f>+TIBA!$AA66</f>
        <v>1265813</v>
      </c>
      <c r="DN66" s="44">
        <f>+TIBA!$AB66</f>
        <v>1399645</v>
      </c>
      <c r="DO66" s="44">
        <f>+TIBA!$AC66</f>
        <v>1507587</v>
      </c>
      <c r="DP66" s="44">
        <f>+TIBA!$AD66</f>
        <v>1602414</v>
      </c>
      <c r="DQ66" s="44">
        <f>SUM(DE66:DP66)</f>
        <v>9834960</v>
      </c>
      <c r="DR66" s="53"/>
      <c r="DS66" s="53"/>
      <c r="DT66" s="44">
        <f>+LQB!$S66</f>
        <v>155191</v>
      </c>
      <c r="DU66" s="44">
        <f>+LQB!$T66</f>
        <v>299872</v>
      </c>
      <c r="DV66" s="44">
        <f>+LQB!$U66</f>
        <v>469815</v>
      </c>
      <c r="DW66" s="44">
        <f>+LQB!$V66</f>
        <v>665495</v>
      </c>
      <c r="DX66" s="44">
        <f>+LQB!$W66</f>
        <v>872492</v>
      </c>
      <c r="DY66" s="44">
        <f>+LQB!$X66</f>
        <v>1092002</v>
      </c>
      <c r="DZ66" s="44">
        <f>+LQB!$Y66</f>
        <v>1366099</v>
      </c>
      <c r="EA66" s="44">
        <f>+LQB!$Z66</f>
        <v>1658387</v>
      </c>
      <c r="EB66" s="44">
        <f>+LQB!$AA66</f>
        <v>1882118</v>
      </c>
      <c r="EC66" s="44">
        <f>+LQB!$AB66</f>
        <v>2101508</v>
      </c>
      <c r="ED66" s="44">
        <f>+LQB!$AC66</f>
        <v>2303718</v>
      </c>
      <c r="EE66" s="44">
        <f>+LQB!$AD66</f>
        <v>2505198</v>
      </c>
      <c r="EF66" s="44">
        <f>SUM(DT66:EE66)</f>
        <v>15371895</v>
      </c>
      <c r="EG66" s="53"/>
      <c r="EH66" s="53"/>
      <c r="EI66" s="44">
        <f>+RBW!$S66</f>
        <v>146069</v>
      </c>
      <c r="EJ66" s="44">
        <f>+RBW!$T66</f>
        <v>285375</v>
      </c>
      <c r="EK66" s="44">
        <f>+RBW!$U66</f>
        <v>440693</v>
      </c>
      <c r="EL66" s="44">
        <f>+RBW!$V66</f>
        <v>636548</v>
      </c>
      <c r="EM66" s="44">
        <f>+RBW!$W66</f>
        <v>836670</v>
      </c>
      <c r="EN66" s="44">
        <f>+RBW!$X66</f>
        <v>1062714</v>
      </c>
      <c r="EO66" s="44">
        <f>+RBW!$Y66</f>
        <v>1354817</v>
      </c>
      <c r="EP66" s="44">
        <f>+RBW!$Z66</f>
        <v>1659606</v>
      </c>
      <c r="EQ66" s="44">
        <f>+RBW!$AA66</f>
        <v>1890493</v>
      </c>
      <c r="ER66" s="44">
        <f>+RBW!$AB66</f>
        <v>2105562</v>
      </c>
      <c r="ES66" s="44">
        <f>+RBW!$AC66</f>
        <v>2282575</v>
      </c>
      <c r="ET66" s="44">
        <f>+RBW!$AD66</f>
        <v>2463467</v>
      </c>
      <c r="EU66" s="44">
        <f>SUM(EI66:ET66)</f>
        <v>15164589</v>
      </c>
      <c r="EV66" s="53"/>
      <c r="EW66" s="53"/>
      <c r="EX66" s="44">
        <f>+WPB!$S66</f>
        <v>35939</v>
      </c>
      <c r="EY66" s="44">
        <f>+WPB!$T66</f>
        <v>69108</v>
      </c>
      <c r="EZ66" s="44">
        <f>+WPB!$U66</f>
        <v>105342</v>
      </c>
      <c r="FA66" s="44">
        <f>+WPB!$V66</f>
        <v>145521</v>
      </c>
      <c r="FB66" s="44">
        <f>+WPB!$W66</f>
        <v>187262</v>
      </c>
      <c r="FC66" s="44">
        <f>+WPB!$X66</f>
        <v>232342</v>
      </c>
      <c r="FD66" s="44">
        <f>+WPB!$Y66</f>
        <v>283499</v>
      </c>
      <c r="FE66" s="44">
        <f>+WPB!$Z66</f>
        <v>338463</v>
      </c>
      <c r="FF66" s="44">
        <f>+WPB!$AA66</f>
        <v>387450</v>
      </c>
      <c r="FG66" s="44">
        <f>+WPB!$AB66</f>
        <v>432569</v>
      </c>
      <c r="FH66" s="44">
        <f>+WPB!$AC66</f>
        <v>475096</v>
      </c>
      <c r="FI66" s="44">
        <f>+WPB!$AD66</f>
        <v>519358</v>
      </c>
      <c r="FJ66" s="44">
        <f>SUM(EX66:FI66)</f>
        <v>3211949</v>
      </c>
      <c r="FK66" s="53"/>
      <c r="FL66" s="53"/>
    </row>
    <row r="67" spans="1:168" s="43" customFormat="1" ht="15.1" customHeight="1">
      <c r="A67" s="51">
        <v>2017</v>
      </c>
      <c r="B67" s="56" t="s">
        <v>7</v>
      </c>
      <c r="D67" s="44">
        <f>+AMB!$S67</f>
        <v>210743</v>
      </c>
      <c r="E67" s="44">
        <f>+AMB!$T67</f>
        <v>414056</v>
      </c>
      <c r="F67" s="44">
        <f>+AMB!$U67</f>
        <v>648354</v>
      </c>
      <c r="G67" s="44">
        <f>+AMB!$V67</f>
        <v>854124</v>
      </c>
      <c r="H67" s="44">
        <f>+AMB!$W67</f>
        <v>1082512</v>
      </c>
      <c r="I67" s="44">
        <f>+AMB!$X67</f>
        <v>1310902</v>
      </c>
      <c r="J67" s="44">
        <f>+AMB!$Y67</f>
        <v>1495716</v>
      </c>
      <c r="K67" s="44">
        <f>+AMB!$Z67</f>
        <v>1720974</v>
      </c>
      <c r="L67" s="44">
        <f>+AMB!$AA67</f>
        <v>1931492</v>
      </c>
      <c r="M67" s="44">
        <f>+AMB!$AB67</f>
        <v>2137793</v>
      </c>
      <c r="N67" s="44">
        <f>+AMB!$AC67</f>
        <v>2360733</v>
      </c>
      <c r="O67" s="44">
        <f>+AMB!$AD67</f>
        <v>2547653</v>
      </c>
      <c r="P67" s="44">
        <f>SUM(D67:O67)</f>
        <v>16715052</v>
      </c>
      <c r="Q67" s="54"/>
      <c r="R67" s="54"/>
      <c r="S67" s="44">
        <f>+BWB!$S67</f>
        <v>131198</v>
      </c>
      <c r="T67" s="44">
        <f>+BWB!$T67</f>
        <v>260888</v>
      </c>
      <c r="U67" s="44">
        <f>+BWB!$U67</f>
        <v>409306</v>
      </c>
      <c r="V67" s="44">
        <f>+BWB!$V67</f>
        <v>543324</v>
      </c>
      <c r="W67" s="44">
        <f>+BWB!$W67</f>
        <v>692520</v>
      </c>
      <c r="X67" s="44">
        <f>+BWB!$X67</f>
        <v>838889</v>
      </c>
      <c r="Y67" s="44">
        <f>+BWB!$Y67</f>
        <v>965495</v>
      </c>
      <c r="Z67" s="44">
        <f>+BWB!$Z67</f>
        <v>1112368</v>
      </c>
      <c r="AA67" s="44">
        <f>+BWB!$AA67</f>
        <v>1248779</v>
      </c>
      <c r="AB67" s="44">
        <f>+BWB!$AB67</f>
        <v>1392226</v>
      </c>
      <c r="AC67" s="44">
        <f>+BWB!$AC67</f>
        <v>1533024</v>
      </c>
      <c r="AD67" s="44">
        <f>+BWB!$AD67</f>
        <v>1648520</v>
      </c>
      <c r="AE67" s="44">
        <f>SUM(S67:AD67)</f>
        <v>10776537</v>
      </c>
      <c r="AF67" s="54"/>
      <c r="AG67" s="54"/>
      <c r="AH67" s="44">
        <f>+DWT!$S67</f>
        <v>3475</v>
      </c>
      <c r="AI67" s="44">
        <f>+DWT!$T67</f>
        <v>6920</v>
      </c>
      <c r="AJ67" s="44">
        <f>+DWT!$U67</f>
        <v>10873</v>
      </c>
      <c r="AK67" s="44">
        <f>+DWT!$V67</f>
        <v>14082</v>
      </c>
      <c r="AL67" s="44">
        <f>+DWT!$W67</f>
        <v>17712</v>
      </c>
      <c r="AM67" s="44">
        <f>+DWT!$X67</f>
        <v>22030</v>
      </c>
      <c r="AN67" s="44">
        <f>+DWT!$Y67</f>
        <v>24786</v>
      </c>
      <c r="AO67" s="44">
        <f>+DWT!$Z67</f>
        <v>28568</v>
      </c>
      <c r="AP67" s="44">
        <f>+DWT!$AA67</f>
        <v>31762</v>
      </c>
      <c r="AQ67" s="44">
        <f>+DWT!$AB67</f>
        <v>33442</v>
      </c>
      <c r="AR67" s="44">
        <f>+DWT!$AC67</f>
        <v>36483</v>
      </c>
      <c r="AS67" s="44">
        <f>+DWT!$AD67</f>
        <v>39320</v>
      </c>
      <c r="AT67" s="44">
        <f>SUM(AH67:AS67)</f>
        <v>269453</v>
      </c>
      <c r="AU67" s="54"/>
      <c r="AV67" s="54"/>
      <c r="AW67" s="44">
        <f>+OGB!$S67</f>
        <v>6827</v>
      </c>
      <c r="AX67" s="44">
        <f>+OGB!$T67</f>
        <v>13535</v>
      </c>
      <c r="AY67" s="44">
        <f>+OGB!$U67</f>
        <v>20863</v>
      </c>
      <c r="AZ67" s="44">
        <f>+OGB!$V67</f>
        <v>27967</v>
      </c>
      <c r="BA67" s="44">
        <f>+OGB!$W67</f>
        <v>36149</v>
      </c>
      <c r="BB67" s="44">
        <f>+OGB!$X67</f>
        <v>44258</v>
      </c>
      <c r="BC67" s="44">
        <f>+OGB!$Y67</f>
        <v>51858</v>
      </c>
      <c r="BD67" s="44">
        <f>+OGB!$Z67</f>
        <v>59142</v>
      </c>
      <c r="BE67" s="44">
        <f>+OGB!$AA67</f>
        <v>65728</v>
      </c>
      <c r="BF67" s="44">
        <f>+OGB!$AB67</f>
        <v>72635</v>
      </c>
      <c r="BG67" s="44">
        <f>+OGB!$AC67</f>
        <v>79462</v>
      </c>
      <c r="BH67" s="44">
        <f>+OGB!$AD67</f>
        <v>85161</v>
      </c>
      <c r="BI67" s="44">
        <f>SUM(AW67:BH67)</f>
        <v>563585</v>
      </c>
      <c r="BJ67" s="54"/>
      <c r="BK67" s="54"/>
      <c r="BL67" s="44">
        <f>+PB!$S67</f>
        <v>95293</v>
      </c>
      <c r="BM67" s="44">
        <f>+PB!$T67</f>
        <v>184758</v>
      </c>
      <c r="BN67" s="44">
        <f>+PB!$U67</f>
        <v>288395</v>
      </c>
      <c r="BO67" s="44">
        <f>+PB!$V67</f>
        <v>382359</v>
      </c>
      <c r="BP67" s="44">
        <f>+PB!$W67</f>
        <v>486925</v>
      </c>
      <c r="BQ67" s="44">
        <f>+PB!$X67</f>
        <v>590503</v>
      </c>
      <c r="BR67" s="44">
        <f>+PB!$Y67</f>
        <v>681971</v>
      </c>
      <c r="BS67" s="44">
        <f>+PB!$Z67</f>
        <v>786345</v>
      </c>
      <c r="BT67" s="44">
        <f>+PB!$AA67</f>
        <v>882292</v>
      </c>
      <c r="BU67" s="44">
        <f>+PB!$AB67</f>
        <v>984127</v>
      </c>
      <c r="BV67" s="44">
        <f>+PB!$AC67</f>
        <v>1081440</v>
      </c>
      <c r="BW67" s="44">
        <f>+PB!$AD67</f>
        <v>1163962</v>
      </c>
      <c r="BX67" s="44">
        <f>SUM(BL67:BW67)</f>
        <v>7608370</v>
      </c>
      <c r="BY67" s="54"/>
      <c r="BZ67" s="54"/>
      <c r="CA67" s="44">
        <f>+IBA!$S67</f>
        <v>7597</v>
      </c>
      <c r="CB67" s="44">
        <f>+IBA!$T67</f>
        <v>15230</v>
      </c>
      <c r="CC67" s="44">
        <f>+IBA!$U67</f>
        <v>24164</v>
      </c>
      <c r="CD67" s="44">
        <f>+IBA!$V67</f>
        <v>31795</v>
      </c>
      <c r="CE67" s="44">
        <f>+IBA!$W67</f>
        <v>39611</v>
      </c>
      <c r="CF67" s="44">
        <f>+IBA!$X67</f>
        <v>47300</v>
      </c>
      <c r="CG67" s="44">
        <f>+IBA!$Y67</f>
        <v>54393</v>
      </c>
      <c r="CH67" s="44">
        <f>+IBA!$Z67</f>
        <v>62094</v>
      </c>
      <c r="CI67" s="44">
        <f>+IBA!$AA67</f>
        <v>69203</v>
      </c>
      <c r="CJ67" s="44">
        <f>+IBA!$AB67</f>
        <v>77175</v>
      </c>
      <c r="CK67" s="44">
        <f>+IBA!$AC67</f>
        <v>84410</v>
      </c>
      <c r="CL67" s="44">
        <f>+IBA!$AD67</f>
        <v>90645</v>
      </c>
      <c r="CM67" s="44">
        <f>SUM(CA67:CL67)</f>
        <v>603617</v>
      </c>
      <c r="CN67" s="54"/>
      <c r="CO67" s="54"/>
      <c r="CP67" s="44">
        <f>+SIBC!$S67</f>
        <v>4964</v>
      </c>
      <c r="CQ67" s="44">
        <f>+SIBC!$T67</f>
        <v>9780</v>
      </c>
      <c r="CR67" s="44">
        <f>+SIBC!$U67</f>
        <v>14888</v>
      </c>
      <c r="CS67" s="44">
        <f>+SIBC!$V67</f>
        <v>20192</v>
      </c>
      <c r="CT67" s="44">
        <f>+SIBC!$W67</f>
        <v>26591</v>
      </c>
      <c r="CU67" s="44">
        <f>+SIBC!$X67</f>
        <v>33520</v>
      </c>
      <c r="CV67" s="44">
        <f>+SIBC!$Y67</f>
        <v>40012</v>
      </c>
      <c r="CW67" s="44">
        <f>+SIBC!$Z67</f>
        <v>46595</v>
      </c>
      <c r="CX67" s="44">
        <f>+SIBC!$AA67</f>
        <v>53724</v>
      </c>
      <c r="CY67" s="44">
        <f>+SIBC!$AB67</f>
        <v>60642</v>
      </c>
      <c r="CZ67" s="44">
        <f>+SIBC!$AC67</f>
        <v>66507</v>
      </c>
      <c r="DA67" s="44">
        <f>+SIBC!$AD67</f>
        <v>71153</v>
      </c>
      <c r="DB67" s="44">
        <f>SUM(CP67:DA67)</f>
        <v>448568</v>
      </c>
      <c r="DC67" s="54"/>
      <c r="DD67" s="54"/>
      <c r="DE67" s="44">
        <f>+TIBA!$S67</f>
        <v>31755</v>
      </c>
      <c r="DF67" s="44">
        <f>+TIBA!$T67</f>
        <v>62572</v>
      </c>
      <c r="DG67" s="44">
        <f>+TIBA!$U67</f>
        <v>97689</v>
      </c>
      <c r="DH67" s="44">
        <f>+TIBA!$V67</f>
        <v>131072</v>
      </c>
      <c r="DI67" s="44">
        <f>+TIBA!$W67</f>
        <v>166698</v>
      </c>
      <c r="DJ67" s="44">
        <f>+TIBA!$X67</f>
        <v>200575</v>
      </c>
      <c r="DK67" s="44">
        <f>+TIBA!$Y67</f>
        <v>232865</v>
      </c>
      <c r="DL67" s="44">
        <f>+TIBA!$Z67</f>
        <v>267129</v>
      </c>
      <c r="DM67" s="44">
        <f>+TIBA!$AA67</f>
        <v>299290</v>
      </c>
      <c r="DN67" s="44">
        <f>+TIBA!$AB67</f>
        <v>333894</v>
      </c>
      <c r="DO67" s="44">
        <f>+TIBA!$AC67</f>
        <v>366619</v>
      </c>
      <c r="DP67" s="44">
        <f>+TIBA!$AD67</f>
        <v>393980</v>
      </c>
      <c r="DQ67" s="44">
        <f>SUM(DE67:DP67)</f>
        <v>2584138</v>
      </c>
      <c r="DR67" s="54"/>
      <c r="DS67" s="54"/>
      <c r="DT67" s="44">
        <f>+LQB!$S67</f>
        <v>62612</v>
      </c>
      <c r="DU67" s="44">
        <f>+LQB!$T67</f>
        <v>123824</v>
      </c>
      <c r="DV67" s="44">
        <f>+LQB!$U67</f>
        <v>196192</v>
      </c>
      <c r="DW67" s="44">
        <f>+LQB!$V67</f>
        <v>261838</v>
      </c>
      <c r="DX67" s="44">
        <f>+LQB!$W67</f>
        <v>333944</v>
      </c>
      <c r="DY67" s="44">
        <f>+LQB!$X67</f>
        <v>405032</v>
      </c>
      <c r="DZ67" s="44">
        <f>+LQB!$Y67</f>
        <v>467420</v>
      </c>
      <c r="EA67" s="44">
        <f>+LQB!$Z67</f>
        <v>536168</v>
      </c>
      <c r="EB67" s="44">
        <f>+LQB!$AA67</f>
        <v>600574</v>
      </c>
      <c r="EC67" s="44">
        <f>+LQB!$AB67</f>
        <v>667072</v>
      </c>
      <c r="ED67" s="44">
        <f>+LQB!$AC67</f>
        <v>732000</v>
      </c>
      <c r="EE67" s="44">
        <f>+LQB!$AD67</f>
        <v>789904</v>
      </c>
      <c r="EF67" s="44">
        <f>SUM(DT67:EE67)</f>
        <v>5176580</v>
      </c>
      <c r="EG67" s="54"/>
      <c r="EH67" s="54"/>
      <c r="EI67" s="44">
        <f>+RBW!$S67</f>
        <v>0</v>
      </c>
      <c r="EJ67" s="44">
        <f>+RBW!$T67</f>
        <v>0</v>
      </c>
      <c r="EK67" s="44">
        <f>+RBW!$U67</f>
        <v>0</v>
      </c>
      <c r="EL67" s="44">
        <f>+RBW!$V67</f>
        <v>0</v>
      </c>
      <c r="EM67" s="44">
        <f>+RBW!$W67</f>
        <v>0</v>
      </c>
      <c r="EN67" s="44">
        <f>+RBW!$X67</f>
        <v>0</v>
      </c>
      <c r="EO67" s="44">
        <f>+RBW!$Y67</f>
        <v>0</v>
      </c>
      <c r="EP67" s="44">
        <f>+RBW!$Z67</f>
        <v>0</v>
      </c>
      <c r="EQ67" s="44">
        <f>+RBW!$AA67</f>
        <v>0</v>
      </c>
      <c r="ER67" s="44">
        <f>+RBW!$AB67</f>
        <v>0</v>
      </c>
      <c r="ES67" s="44">
        <f>+RBW!$AC67</f>
        <v>0</v>
      </c>
      <c r="ET67" s="44">
        <f>+RBW!$AD67</f>
        <v>0</v>
      </c>
      <c r="EU67" s="44">
        <f>SUM(EI67:ET67)</f>
        <v>0</v>
      </c>
      <c r="EV67" s="54"/>
      <c r="EW67" s="54"/>
      <c r="EX67" s="44">
        <f>+WPB!$S67</f>
        <v>0</v>
      </c>
      <c r="EY67" s="44">
        <f>+WPB!$T67</f>
        <v>0</v>
      </c>
      <c r="EZ67" s="44">
        <f>+WPB!$U67</f>
        <v>0</v>
      </c>
      <c r="FA67" s="44">
        <f>+WPB!$V67</f>
        <v>0</v>
      </c>
      <c r="FB67" s="44">
        <f>+WPB!$W67</f>
        <v>0</v>
      </c>
      <c r="FC67" s="44">
        <f>+WPB!$X67</f>
        <v>0</v>
      </c>
      <c r="FD67" s="44">
        <f>+WPB!$Y67</f>
        <v>0</v>
      </c>
      <c r="FE67" s="44">
        <f>+WPB!$Z67</f>
        <v>0</v>
      </c>
      <c r="FF67" s="44">
        <f>+WPB!$AA67</f>
        <v>0</v>
      </c>
      <c r="FG67" s="44">
        <f>+WPB!$AB67</f>
        <v>0</v>
      </c>
      <c r="FH67" s="44">
        <f>+WPB!$AC67</f>
        <v>0</v>
      </c>
      <c r="FI67" s="44">
        <f>+WPB!$AD67</f>
        <v>0</v>
      </c>
      <c r="FJ67" s="44">
        <f>SUM(EX67:FI67)</f>
        <v>0</v>
      </c>
      <c r="FK67" s="54"/>
      <c r="FL67" s="54"/>
    </row>
    <row r="68" spans="1:168" s="43" customFormat="1" ht="15.1" customHeight="1">
      <c r="A68" s="51">
        <v>2017</v>
      </c>
      <c r="B68" s="56" t="s">
        <v>8</v>
      </c>
      <c r="D68" s="44">
        <f>+AMB!$S68</f>
        <v>0</v>
      </c>
      <c r="E68" s="44">
        <f>+AMB!$T68</f>
        <v>0</v>
      </c>
      <c r="F68" s="44">
        <f>+AMB!$U68</f>
        <v>0</v>
      </c>
      <c r="G68" s="44">
        <f>+AMB!$V68</f>
        <v>0</v>
      </c>
      <c r="H68" s="44">
        <f>+AMB!$W68</f>
        <v>0</v>
      </c>
      <c r="I68" s="44">
        <f>+AMB!$X68</f>
        <v>0</v>
      </c>
      <c r="J68" s="44">
        <f>+AMB!$Y68</f>
        <v>0</v>
      </c>
      <c r="K68" s="44">
        <f>+AMB!$Z68</f>
        <v>0</v>
      </c>
      <c r="L68" s="44">
        <f>+AMB!$AA68</f>
        <v>0</v>
      </c>
      <c r="M68" s="44">
        <f>+AMB!$AB68</f>
        <v>0</v>
      </c>
      <c r="N68" s="44">
        <f>+AMB!$AC68</f>
        <v>0</v>
      </c>
      <c r="O68" s="44">
        <f>+AMB!$AD68</f>
        <v>0</v>
      </c>
      <c r="P68" s="44">
        <f>SUM(D68:O68)</f>
        <v>0</v>
      </c>
      <c r="Q68" s="54"/>
      <c r="R68" s="54"/>
      <c r="S68" s="44">
        <f>+BWB!$S68</f>
        <v>273</v>
      </c>
      <c r="T68" s="44">
        <f>+BWB!$T68</f>
        <v>561</v>
      </c>
      <c r="U68" s="44">
        <f>+BWB!$U68</f>
        <v>922</v>
      </c>
      <c r="V68" s="44">
        <f>+BWB!$V68</f>
        <v>1341</v>
      </c>
      <c r="W68" s="44">
        <f>+BWB!$W68</f>
        <v>1816</v>
      </c>
      <c r="X68" s="44">
        <f>+BWB!$X68</f>
        <v>2359</v>
      </c>
      <c r="Y68" s="44">
        <f>+BWB!$Y68</f>
        <v>2874</v>
      </c>
      <c r="Z68" s="44">
        <f>+BWB!$Z68</f>
        <v>3371</v>
      </c>
      <c r="AA68" s="44">
        <f>+BWB!$AA68</f>
        <v>3831</v>
      </c>
      <c r="AB68" s="44">
        <f>+BWB!$AB68</f>
        <v>4357</v>
      </c>
      <c r="AC68" s="44">
        <f>+BWB!$AC68</f>
        <v>4786</v>
      </c>
      <c r="AD68" s="44">
        <f>+BWB!$AD68</f>
        <v>5042</v>
      </c>
      <c r="AE68" s="44">
        <f>SUM(S68:AD68)</f>
        <v>31533</v>
      </c>
      <c r="AF68" s="54"/>
      <c r="AG68" s="54"/>
      <c r="AH68" s="44">
        <f>+DWT!$S68</f>
        <v>3882</v>
      </c>
      <c r="AI68" s="44">
        <f>+DWT!$T68</f>
        <v>6871</v>
      </c>
      <c r="AJ68" s="44">
        <f>+DWT!$U68</f>
        <v>10265</v>
      </c>
      <c r="AK68" s="44">
        <f>+DWT!$V68</f>
        <v>13811</v>
      </c>
      <c r="AL68" s="44">
        <f>+DWT!$W68</f>
        <v>17310</v>
      </c>
      <c r="AM68" s="44">
        <f>+DWT!$X68</f>
        <v>21066</v>
      </c>
      <c r="AN68" s="44">
        <f>+DWT!$Y68</f>
        <v>25308</v>
      </c>
      <c r="AO68" s="44">
        <f>+DWT!$Z68</f>
        <v>29227</v>
      </c>
      <c r="AP68" s="44">
        <f>+DWT!$AA68</f>
        <v>32978</v>
      </c>
      <c r="AQ68" s="44">
        <f>+DWT!$AB68</f>
        <v>35516</v>
      </c>
      <c r="AR68" s="44">
        <f>+DWT!$AC68</f>
        <v>38626</v>
      </c>
      <c r="AS68" s="44">
        <f>+DWT!$AD68</f>
        <v>41563</v>
      </c>
      <c r="AT68" s="44">
        <f>SUM(AH68:AS68)</f>
        <v>276423</v>
      </c>
      <c r="AU68" s="54"/>
      <c r="AV68" s="54"/>
      <c r="AW68" s="44">
        <f>+OGB!$S68</f>
        <v>21</v>
      </c>
      <c r="AX68" s="44">
        <f>+OGB!$T68</f>
        <v>33</v>
      </c>
      <c r="AY68" s="44">
        <f>+OGB!$U68</f>
        <v>39</v>
      </c>
      <c r="AZ68" s="44">
        <f>+OGB!$V68</f>
        <v>57</v>
      </c>
      <c r="BA68" s="44">
        <f>+OGB!$W68</f>
        <v>90</v>
      </c>
      <c r="BB68" s="44">
        <f>+OGB!$X68</f>
        <v>136</v>
      </c>
      <c r="BC68" s="44">
        <f>+OGB!$Y68</f>
        <v>153</v>
      </c>
      <c r="BD68" s="44">
        <f>+OGB!$Z68</f>
        <v>186</v>
      </c>
      <c r="BE68" s="44">
        <f>+OGB!$AA68</f>
        <v>199</v>
      </c>
      <c r="BF68" s="44">
        <f>+OGB!$AB68</f>
        <v>227</v>
      </c>
      <c r="BG68" s="44">
        <f>+OGB!$AC68</f>
        <v>250</v>
      </c>
      <c r="BH68" s="44">
        <f>+OGB!$AD68</f>
        <v>267</v>
      </c>
      <c r="BI68" s="44">
        <f>SUM(AW68:BH68)</f>
        <v>1658</v>
      </c>
      <c r="BJ68" s="54"/>
      <c r="BK68" s="54"/>
      <c r="BL68" s="44">
        <f>+PB!$S68</f>
        <v>1604</v>
      </c>
      <c r="BM68" s="44">
        <f>+PB!$T68</f>
        <v>3126</v>
      </c>
      <c r="BN68" s="44">
        <f>+PB!$U68</f>
        <v>4682</v>
      </c>
      <c r="BO68" s="44">
        <f>+PB!$V68</f>
        <v>6368</v>
      </c>
      <c r="BP68" s="44">
        <f>+PB!$W68</f>
        <v>8250</v>
      </c>
      <c r="BQ68" s="44">
        <f>+PB!$X68</f>
        <v>10462</v>
      </c>
      <c r="BR68" s="44">
        <f>+PB!$Y68</f>
        <v>12790</v>
      </c>
      <c r="BS68" s="44">
        <f>+PB!$Z68</f>
        <v>15264</v>
      </c>
      <c r="BT68" s="44">
        <f>+PB!$AA68</f>
        <v>17484</v>
      </c>
      <c r="BU68" s="44">
        <f>+PB!$AB68</f>
        <v>19858</v>
      </c>
      <c r="BV68" s="44">
        <f>+PB!$AC68</f>
        <v>21610</v>
      </c>
      <c r="BW68" s="44">
        <f>+PB!$AD68</f>
        <v>23572</v>
      </c>
      <c r="BX68" s="44">
        <f>SUM(BL68:BW68)</f>
        <v>145070</v>
      </c>
      <c r="BY68" s="54"/>
      <c r="BZ68" s="54"/>
      <c r="CA68" s="44">
        <f>+IBA!$S68</f>
        <v>1756</v>
      </c>
      <c r="CB68" s="44">
        <f>+IBA!$T68</f>
        <v>3786</v>
      </c>
      <c r="CC68" s="44">
        <f>+IBA!$U68</f>
        <v>5727</v>
      </c>
      <c r="CD68" s="44">
        <f>+IBA!$V68</f>
        <v>7367</v>
      </c>
      <c r="CE68" s="44">
        <f>+IBA!$W68</f>
        <v>11970</v>
      </c>
      <c r="CF68" s="44">
        <f>+IBA!$X68</f>
        <v>19465</v>
      </c>
      <c r="CG68" s="44">
        <f>+IBA!$Y68</f>
        <v>28779</v>
      </c>
      <c r="CH68" s="44">
        <f>+IBA!$Z68</f>
        <v>38389</v>
      </c>
      <c r="CI68" s="44">
        <f>+IBA!$AA68</f>
        <v>45400</v>
      </c>
      <c r="CJ68" s="44">
        <f>+IBA!$AB68</f>
        <v>48845</v>
      </c>
      <c r="CK68" s="44">
        <f>+IBA!$AC68</f>
        <v>50365</v>
      </c>
      <c r="CL68" s="44">
        <f>+IBA!$AD68</f>
        <v>51925</v>
      </c>
      <c r="CM68" s="44">
        <f>SUM(CA68:CL68)</f>
        <v>313774</v>
      </c>
      <c r="CN68" s="54"/>
      <c r="CO68" s="54"/>
      <c r="CP68" s="44">
        <f>+SIBC!$S68</f>
        <v>0</v>
      </c>
      <c r="CQ68" s="44">
        <f>+SIBC!$T68</f>
        <v>0</v>
      </c>
      <c r="CR68" s="44">
        <f>+SIBC!$U68</f>
        <v>0</v>
      </c>
      <c r="CS68" s="44">
        <f>+SIBC!$V68</f>
        <v>0</v>
      </c>
      <c r="CT68" s="44">
        <f>+SIBC!$W68</f>
        <v>0</v>
      </c>
      <c r="CU68" s="44">
        <f>+SIBC!$X68</f>
        <v>0</v>
      </c>
      <c r="CV68" s="44">
        <f>+SIBC!$Y68</f>
        <v>0</v>
      </c>
      <c r="CW68" s="44">
        <f>+SIBC!$Z68</f>
        <v>0</v>
      </c>
      <c r="CX68" s="44">
        <f>+SIBC!$AA68</f>
        <v>0</v>
      </c>
      <c r="CY68" s="44">
        <f>+SIBC!$AB68</f>
        <v>0</v>
      </c>
      <c r="CZ68" s="44">
        <f>+SIBC!$AC68</f>
        <v>0</v>
      </c>
      <c r="DA68" s="44">
        <f>+SIBC!$AD68</f>
        <v>0</v>
      </c>
      <c r="DB68" s="44">
        <f>SUM(CP68:DA68)</f>
        <v>0</v>
      </c>
      <c r="DC68" s="54"/>
      <c r="DD68" s="54"/>
      <c r="DE68" s="44">
        <f>+TIBA!$S68</f>
        <v>0</v>
      </c>
      <c r="DF68" s="44">
        <f>+TIBA!$T68</f>
        <v>0</v>
      </c>
      <c r="DG68" s="44">
        <f>+TIBA!$U68</f>
        <v>0</v>
      </c>
      <c r="DH68" s="44">
        <f>+TIBA!$V68</f>
        <v>0</v>
      </c>
      <c r="DI68" s="44">
        <f>+TIBA!$W68</f>
        <v>0</v>
      </c>
      <c r="DJ68" s="44">
        <f>+TIBA!$X68</f>
        <v>0</v>
      </c>
      <c r="DK68" s="44">
        <f>+TIBA!$Y68</f>
        <v>0</v>
      </c>
      <c r="DL68" s="44">
        <f>+TIBA!$Z68</f>
        <v>0</v>
      </c>
      <c r="DM68" s="44">
        <f>+TIBA!$AA68</f>
        <v>0</v>
      </c>
      <c r="DN68" s="44">
        <f>+TIBA!$AB68</f>
        <v>0</v>
      </c>
      <c r="DO68" s="44">
        <f>+TIBA!$AC68</f>
        <v>0</v>
      </c>
      <c r="DP68" s="44">
        <f>+TIBA!$AD68</f>
        <v>0</v>
      </c>
      <c r="DQ68" s="44">
        <f>SUM(DE68:DP68)</f>
        <v>0</v>
      </c>
      <c r="DR68" s="54"/>
      <c r="DS68" s="54"/>
      <c r="DT68" s="44">
        <f>+LQB!$S68</f>
        <v>294</v>
      </c>
      <c r="DU68" s="44">
        <f>+LQB!$T68</f>
        <v>616</v>
      </c>
      <c r="DV68" s="44">
        <f>+LQB!$U68</f>
        <v>1038</v>
      </c>
      <c r="DW68" s="44">
        <f>+LQB!$V68</f>
        <v>1644</v>
      </c>
      <c r="DX68" s="44">
        <f>+LQB!$W68</f>
        <v>2472</v>
      </c>
      <c r="DY68" s="44">
        <f>+LQB!$X68</f>
        <v>3114</v>
      </c>
      <c r="DZ68" s="44">
        <f>+LQB!$Y68</f>
        <v>3970</v>
      </c>
      <c r="EA68" s="44">
        <f>+LQB!$Z68</f>
        <v>4700</v>
      </c>
      <c r="EB68" s="44">
        <f>+LQB!$AA68</f>
        <v>5440</v>
      </c>
      <c r="EC68" s="44">
        <f>+LQB!$AB68</f>
        <v>6130</v>
      </c>
      <c r="ED68" s="44">
        <f>+LQB!$AC68</f>
        <v>6638</v>
      </c>
      <c r="EE68" s="44">
        <f>+LQB!$AD68</f>
        <v>7090</v>
      </c>
      <c r="EF68" s="44">
        <f>SUM(DT68:EE68)</f>
        <v>43146</v>
      </c>
      <c r="EG68" s="54"/>
      <c r="EH68" s="54"/>
      <c r="EI68" s="44">
        <f>+RBW!$S68</f>
        <v>396</v>
      </c>
      <c r="EJ68" s="44">
        <f>+RBW!$T68</f>
        <v>870</v>
      </c>
      <c r="EK68" s="44">
        <f>+RBW!$U68</f>
        <v>1524</v>
      </c>
      <c r="EL68" s="44">
        <f>+RBW!$V68</f>
        <v>2918</v>
      </c>
      <c r="EM68" s="44">
        <f>+RBW!$W68</f>
        <v>5318</v>
      </c>
      <c r="EN68" s="44">
        <f>+RBW!$X68</f>
        <v>8286</v>
      </c>
      <c r="EO68" s="44">
        <f>+RBW!$Y68</f>
        <v>11254</v>
      </c>
      <c r="EP68" s="44">
        <f>+RBW!$Z68</f>
        <v>14044</v>
      </c>
      <c r="EQ68" s="44">
        <f>+RBW!$AA68</f>
        <v>16946</v>
      </c>
      <c r="ER68" s="44">
        <f>+RBW!$AB68</f>
        <v>19600</v>
      </c>
      <c r="ES68" s="44">
        <f>+RBW!$AC68</f>
        <v>20440</v>
      </c>
      <c r="ET68" s="44">
        <f>+RBW!$AD68</f>
        <v>21176</v>
      </c>
      <c r="EU68" s="44">
        <f>SUM(EI68:ET68)</f>
        <v>122772</v>
      </c>
      <c r="EV68" s="54"/>
      <c r="EW68" s="54"/>
      <c r="EX68" s="44">
        <f>+WPB!$S68</f>
        <v>0</v>
      </c>
      <c r="EY68" s="44">
        <f>+WPB!$T68</f>
        <v>0</v>
      </c>
      <c r="EZ68" s="44">
        <f>+WPB!$U68</f>
        <v>0</v>
      </c>
      <c r="FA68" s="44">
        <f>+WPB!$V68</f>
        <v>0</v>
      </c>
      <c r="FB68" s="44">
        <f>+WPB!$W68</f>
        <v>0</v>
      </c>
      <c r="FC68" s="44">
        <f>+WPB!$X68</f>
        <v>0</v>
      </c>
      <c r="FD68" s="44">
        <f>+WPB!$Y68</f>
        <v>0</v>
      </c>
      <c r="FE68" s="44">
        <f>+WPB!$Z68</f>
        <v>0</v>
      </c>
      <c r="FF68" s="44">
        <f>+WPB!$AA68</f>
        <v>0</v>
      </c>
      <c r="FG68" s="44">
        <f>+WPB!$AB68</f>
        <v>0</v>
      </c>
      <c r="FH68" s="44">
        <f>+WPB!$AC68</f>
        <v>0</v>
      </c>
      <c r="FI68" s="44">
        <f>+WPB!$AD68</f>
        <v>0</v>
      </c>
      <c r="FJ68" s="44">
        <f>SUM(EX68:FI68)</f>
        <v>0</v>
      </c>
      <c r="FK68" s="54"/>
      <c r="FL68" s="54"/>
    </row>
    <row r="69" spans="1:168" s="43" customFormat="1" ht="15.1" customHeight="1">
      <c r="A69" s="51">
        <v>2017</v>
      </c>
      <c r="B69" s="57" t="s">
        <v>9</v>
      </c>
      <c r="D69" s="44">
        <f t="shared" ref="D69:P69" si="121">SUM(D66:D68)</f>
        <v>533964</v>
      </c>
      <c r="E69" s="44">
        <f t="shared" si="121"/>
        <v>1027755</v>
      </c>
      <c r="F69" s="44">
        <f t="shared" si="121"/>
        <v>1602144</v>
      </c>
      <c r="G69" s="44">
        <f t="shared" si="121"/>
        <v>2142495</v>
      </c>
      <c r="H69" s="44">
        <f t="shared" si="121"/>
        <v>2723155</v>
      </c>
      <c r="I69" s="44">
        <f t="shared" si="121"/>
        <v>3313599</v>
      </c>
      <c r="J69" s="44">
        <f t="shared" si="121"/>
        <v>3879893</v>
      </c>
      <c r="K69" s="44">
        <f t="shared" si="121"/>
        <v>4502172</v>
      </c>
      <c r="L69" s="44">
        <f t="shared" si="121"/>
        <v>5071370</v>
      </c>
      <c r="M69" s="44">
        <f t="shared" si="121"/>
        <v>5735994</v>
      </c>
      <c r="N69" s="44">
        <f t="shared" si="121"/>
        <v>6337490</v>
      </c>
      <c r="O69" s="44">
        <f t="shared" si="121"/>
        <v>6875030</v>
      </c>
      <c r="P69" s="44">
        <f t="shared" si="121"/>
        <v>43745061</v>
      </c>
      <c r="Q69" s="54"/>
      <c r="R69" s="54"/>
      <c r="S69" s="44">
        <f t="shared" ref="S69:AE69" si="122">SUM(S66:S68)</f>
        <v>317784</v>
      </c>
      <c r="T69" s="44">
        <f t="shared" si="122"/>
        <v>617954</v>
      </c>
      <c r="U69" s="44">
        <f t="shared" si="122"/>
        <v>972289</v>
      </c>
      <c r="V69" s="44">
        <f t="shared" si="122"/>
        <v>1333637</v>
      </c>
      <c r="W69" s="44">
        <f t="shared" si="122"/>
        <v>1727434</v>
      </c>
      <c r="X69" s="44">
        <f t="shared" si="122"/>
        <v>2139470</v>
      </c>
      <c r="Y69" s="44">
        <f t="shared" si="122"/>
        <v>2597095</v>
      </c>
      <c r="Z69" s="44">
        <f t="shared" si="122"/>
        <v>3083761</v>
      </c>
      <c r="AA69" s="44">
        <f t="shared" si="122"/>
        <v>3492769</v>
      </c>
      <c r="AB69" s="44">
        <f t="shared" si="122"/>
        <v>3899758</v>
      </c>
      <c r="AC69" s="44">
        <f t="shared" si="122"/>
        <v>4283398</v>
      </c>
      <c r="AD69" s="44">
        <f t="shared" si="122"/>
        <v>4629527</v>
      </c>
      <c r="AE69" s="44">
        <f t="shared" si="122"/>
        <v>29094876</v>
      </c>
      <c r="AF69" s="54"/>
      <c r="AG69" s="54"/>
      <c r="AH69" s="44">
        <f t="shared" ref="AH69:AT69" si="123">SUM(AH66:AH68)</f>
        <v>357793</v>
      </c>
      <c r="AI69" s="44">
        <f t="shared" si="123"/>
        <v>692777</v>
      </c>
      <c r="AJ69" s="44">
        <f t="shared" si="123"/>
        <v>1074378</v>
      </c>
      <c r="AK69" s="44">
        <f t="shared" si="123"/>
        <v>1444943</v>
      </c>
      <c r="AL69" s="44">
        <f t="shared" si="123"/>
        <v>1831425</v>
      </c>
      <c r="AM69" s="44">
        <f t="shared" si="123"/>
        <v>2210051</v>
      </c>
      <c r="AN69" s="44">
        <f t="shared" si="123"/>
        <v>2594339</v>
      </c>
      <c r="AO69" s="44">
        <f t="shared" si="123"/>
        <v>2995242</v>
      </c>
      <c r="AP69" s="44">
        <f t="shared" si="123"/>
        <v>3371589</v>
      </c>
      <c r="AQ69" s="44">
        <f t="shared" si="123"/>
        <v>3633964</v>
      </c>
      <c r="AR69" s="44">
        <f t="shared" si="123"/>
        <v>3948197</v>
      </c>
      <c r="AS69" s="44">
        <f t="shared" si="123"/>
        <v>4267954</v>
      </c>
      <c r="AT69" s="44">
        <f t="shared" si="123"/>
        <v>28422652</v>
      </c>
      <c r="AU69" s="54"/>
      <c r="AV69" s="54"/>
      <c r="AW69" s="44">
        <f t="shared" ref="AW69:BI69" si="124">SUM(AW66:AW68)</f>
        <v>45569</v>
      </c>
      <c r="AX69" s="44">
        <f t="shared" si="124"/>
        <v>88899</v>
      </c>
      <c r="AY69" s="44">
        <f t="shared" si="124"/>
        <v>136298</v>
      </c>
      <c r="AZ69" s="44">
        <f t="shared" si="124"/>
        <v>189299</v>
      </c>
      <c r="BA69" s="44">
        <f t="shared" si="124"/>
        <v>246034</v>
      </c>
      <c r="BB69" s="44">
        <f t="shared" si="124"/>
        <v>305817</v>
      </c>
      <c r="BC69" s="44">
        <f t="shared" si="124"/>
        <v>370511</v>
      </c>
      <c r="BD69" s="44">
        <f t="shared" si="124"/>
        <v>442631</v>
      </c>
      <c r="BE69" s="44">
        <f t="shared" si="124"/>
        <v>503155</v>
      </c>
      <c r="BF69" s="44">
        <f t="shared" si="124"/>
        <v>564694</v>
      </c>
      <c r="BG69" s="44">
        <f t="shared" si="124"/>
        <v>622482</v>
      </c>
      <c r="BH69" s="44">
        <f t="shared" si="124"/>
        <v>679943</v>
      </c>
      <c r="BI69" s="44">
        <f t="shared" si="124"/>
        <v>4195332</v>
      </c>
      <c r="BJ69" s="54"/>
      <c r="BK69" s="54"/>
      <c r="BL69" s="44">
        <f t="shared" ref="BL69:BX69" si="125">SUM(BL66:BL68)</f>
        <v>349872</v>
      </c>
      <c r="BM69" s="44">
        <f t="shared" si="125"/>
        <v>681260</v>
      </c>
      <c r="BN69" s="44">
        <f t="shared" si="125"/>
        <v>1074550</v>
      </c>
      <c r="BO69" s="44">
        <f t="shared" si="125"/>
        <v>1480328</v>
      </c>
      <c r="BP69" s="44">
        <f t="shared" si="125"/>
        <v>1913488</v>
      </c>
      <c r="BQ69" s="44">
        <f t="shared" si="125"/>
        <v>2392291</v>
      </c>
      <c r="BR69" s="44">
        <f t="shared" si="125"/>
        <v>2976004</v>
      </c>
      <c r="BS69" s="44">
        <f t="shared" si="125"/>
        <v>3575012</v>
      </c>
      <c r="BT69" s="44">
        <f t="shared" si="125"/>
        <v>4050650</v>
      </c>
      <c r="BU69" s="44">
        <f t="shared" si="125"/>
        <v>4509831</v>
      </c>
      <c r="BV69" s="44">
        <f t="shared" si="125"/>
        <v>4909081</v>
      </c>
      <c r="BW69" s="44">
        <f t="shared" si="125"/>
        <v>5304528</v>
      </c>
      <c r="BX69" s="44">
        <f t="shared" si="125"/>
        <v>33216895</v>
      </c>
      <c r="BY69" s="54"/>
      <c r="BZ69" s="54"/>
      <c r="CA69" s="44">
        <f t="shared" ref="CA69:CM69" si="126">SUM(CA66:CA68)</f>
        <v>93632</v>
      </c>
      <c r="CB69" s="44">
        <f t="shared" si="126"/>
        <v>181817</v>
      </c>
      <c r="CC69" s="44">
        <f t="shared" si="126"/>
        <v>283762</v>
      </c>
      <c r="CD69" s="44">
        <f t="shared" si="126"/>
        <v>388927</v>
      </c>
      <c r="CE69" s="44">
        <f t="shared" si="126"/>
        <v>511295</v>
      </c>
      <c r="CF69" s="44">
        <f t="shared" si="126"/>
        <v>637961</v>
      </c>
      <c r="CG69" s="44">
        <f t="shared" si="126"/>
        <v>786313</v>
      </c>
      <c r="CH69" s="44">
        <f t="shared" si="126"/>
        <v>937097</v>
      </c>
      <c r="CI69" s="44">
        <f t="shared" si="126"/>
        <v>1074437</v>
      </c>
      <c r="CJ69" s="44">
        <f t="shared" si="126"/>
        <v>1201344</v>
      </c>
      <c r="CK69" s="44">
        <f t="shared" si="126"/>
        <v>1308811</v>
      </c>
      <c r="CL69" s="44">
        <f t="shared" si="126"/>
        <v>1420808</v>
      </c>
      <c r="CM69" s="44">
        <f t="shared" si="126"/>
        <v>8826204</v>
      </c>
      <c r="CN69" s="54"/>
      <c r="CO69" s="54"/>
      <c r="CP69" s="44">
        <f t="shared" ref="CP69:DB69" si="127">SUM(CP66:CP68)</f>
        <v>180156</v>
      </c>
      <c r="CQ69" s="44">
        <f t="shared" si="127"/>
        <v>347687</v>
      </c>
      <c r="CR69" s="44">
        <f t="shared" si="127"/>
        <v>534707</v>
      </c>
      <c r="CS69" s="44">
        <f t="shared" si="127"/>
        <v>727203</v>
      </c>
      <c r="CT69" s="44">
        <f t="shared" si="127"/>
        <v>938284</v>
      </c>
      <c r="CU69" s="44">
        <f t="shared" si="127"/>
        <v>1149531</v>
      </c>
      <c r="CV69" s="44">
        <f t="shared" si="127"/>
        <v>1362855</v>
      </c>
      <c r="CW69" s="44">
        <f t="shared" si="127"/>
        <v>1576205</v>
      </c>
      <c r="CX69" s="44">
        <f t="shared" si="127"/>
        <v>1783925</v>
      </c>
      <c r="CY69" s="44">
        <f t="shared" si="127"/>
        <v>1993530</v>
      </c>
      <c r="CZ69" s="44">
        <f t="shared" si="127"/>
        <v>2190066</v>
      </c>
      <c r="DA69" s="44">
        <f t="shared" si="127"/>
        <v>2380750</v>
      </c>
      <c r="DB69" s="44">
        <f t="shared" si="127"/>
        <v>15164899</v>
      </c>
      <c r="DC69" s="54"/>
      <c r="DD69" s="54"/>
      <c r="DE69" s="44">
        <f t="shared" ref="DE69:DQ69" si="128">SUM(DE66:DE68)</f>
        <v>113635</v>
      </c>
      <c r="DF69" s="44">
        <f t="shared" si="128"/>
        <v>221133</v>
      </c>
      <c r="DG69" s="44">
        <f t="shared" si="128"/>
        <v>352637</v>
      </c>
      <c r="DH69" s="44">
        <f t="shared" si="128"/>
        <v>508376</v>
      </c>
      <c r="DI69" s="44">
        <f t="shared" si="128"/>
        <v>679036</v>
      </c>
      <c r="DJ69" s="44">
        <f t="shared" si="128"/>
        <v>870476</v>
      </c>
      <c r="DK69" s="44">
        <f t="shared" si="128"/>
        <v>1124850</v>
      </c>
      <c r="DL69" s="44">
        <f t="shared" si="128"/>
        <v>1379713</v>
      </c>
      <c r="DM69" s="44">
        <f t="shared" si="128"/>
        <v>1565103</v>
      </c>
      <c r="DN69" s="44">
        <f t="shared" si="128"/>
        <v>1733539</v>
      </c>
      <c r="DO69" s="44">
        <f t="shared" si="128"/>
        <v>1874206</v>
      </c>
      <c r="DP69" s="44">
        <f t="shared" si="128"/>
        <v>1996394</v>
      </c>
      <c r="DQ69" s="44">
        <f t="shared" si="128"/>
        <v>12419098</v>
      </c>
      <c r="DR69" s="54"/>
      <c r="DS69" s="54"/>
      <c r="DT69" s="44">
        <f t="shared" ref="DT69:EF69" si="129">SUM(DT66:DT68)</f>
        <v>218097</v>
      </c>
      <c r="DU69" s="44">
        <f t="shared" si="129"/>
        <v>424312</v>
      </c>
      <c r="DV69" s="44">
        <f t="shared" si="129"/>
        <v>667045</v>
      </c>
      <c r="DW69" s="44">
        <f t="shared" si="129"/>
        <v>928977</v>
      </c>
      <c r="DX69" s="44">
        <f t="shared" si="129"/>
        <v>1208908</v>
      </c>
      <c r="DY69" s="44">
        <f t="shared" si="129"/>
        <v>1500148</v>
      </c>
      <c r="DZ69" s="44">
        <f t="shared" si="129"/>
        <v>1837489</v>
      </c>
      <c r="EA69" s="44">
        <f t="shared" si="129"/>
        <v>2199255</v>
      </c>
      <c r="EB69" s="44">
        <f t="shared" si="129"/>
        <v>2488132</v>
      </c>
      <c r="EC69" s="44">
        <f t="shared" si="129"/>
        <v>2774710</v>
      </c>
      <c r="ED69" s="44">
        <f t="shared" si="129"/>
        <v>3042356</v>
      </c>
      <c r="EE69" s="44">
        <f t="shared" si="129"/>
        <v>3302192</v>
      </c>
      <c r="EF69" s="44">
        <f t="shared" si="129"/>
        <v>20591621</v>
      </c>
      <c r="EG69" s="54"/>
      <c r="EH69" s="54"/>
      <c r="EI69" s="44">
        <f t="shared" ref="EI69:EU69" si="130">SUM(EI66:EI68)</f>
        <v>146465</v>
      </c>
      <c r="EJ69" s="44">
        <f t="shared" si="130"/>
        <v>286245</v>
      </c>
      <c r="EK69" s="44">
        <f t="shared" si="130"/>
        <v>442217</v>
      </c>
      <c r="EL69" s="44">
        <f t="shared" si="130"/>
        <v>639466</v>
      </c>
      <c r="EM69" s="44">
        <f t="shared" si="130"/>
        <v>841988</v>
      </c>
      <c r="EN69" s="44">
        <f t="shared" si="130"/>
        <v>1071000</v>
      </c>
      <c r="EO69" s="44">
        <f t="shared" si="130"/>
        <v>1366071</v>
      </c>
      <c r="EP69" s="44">
        <f t="shared" si="130"/>
        <v>1673650</v>
      </c>
      <c r="EQ69" s="44">
        <f t="shared" si="130"/>
        <v>1907439</v>
      </c>
      <c r="ER69" s="44">
        <f t="shared" si="130"/>
        <v>2125162</v>
      </c>
      <c r="ES69" s="44">
        <f t="shared" si="130"/>
        <v>2303015</v>
      </c>
      <c r="ET69" s="44">
        <f t="shared" si="130"/>
        <v>2484643</v>
      </c>
      <c r="EU69" s="44">
        <f t="shared" si="130"/>
        <v>15287361</v>
      </c>
      <c r="EV69" s="54"/>
      <c r="EW69" s="54"/>
      <c r="EX69" s="44">
        <f t="shared" ref="EX69:FJ69" si="131">SUM(EX66:EX68)</f>
        <v>35939</v>
      </c>
      <c r="EY69" s="44">
        <f t="shared" si="131"/>
        <v>69108</v>
      </c>
      <c r="EZ69" s="44">
        <f t="shared" si="131"/>
        <v>105342</v>
      </c>
      <c r="FA69" s="44">
        <f t="shared" si="131"/>
        <v>145521</v>
      </c>
      <c r="FB69" s="44">
        <f t="shared" si="131"/>
        <v>187262</v>
      </c>
      <c r="FC69" s="44">
        <f t="shared" si="131"/>
        <v>232342</v>
      </c>
      <c r="FD69" s="44">
        <f t="shared" si="131"/>
        <v>283499</v>
      </c>
      <c r="FE69" s="44">
        <f t="shared" si="131"/>
        <v>338463</v>
      </c>
      <c r="FF69" s="44">
        <f t="shared" si="131"/>
        <v>387450</v>
      </c>
      <c r="FG69" s="44">
        <f t="shared" si="131"/>
        <v>432569</v>
      </c>
      <c r="FH69" s="44">
        <f t="shared" si="131"/>
        <v>475096</v>
      </c>
      <c r="FI69" s="44">
        <f t="shared" si="131"/>
        <v>519358</v>
      </c>
      <c r="FJ69" s="44">
        <f t="shared" si="131"/>
        <v>3211949</v>
      </c>
      <c r="FK69" s="54"/>
      <c r="FL69" s="54"/>
    </row>
    <row r="70" spans="1:168" s="55" customFormat="1" ht="15.1" customHeight="1">
      <c r="A70" s="39"/>
      <c r="B70" s="40"/>
      <c r="C70" s="41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1"/>
      <c r="R70" s="41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1"/>
      <c r="AG70" s="41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1"/>
      <c r="AV70" s="41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1"/>
      <c r="BK70" s="41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1"/>
      <c r="BZ70" s="41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1"/>
      <c r="CO70" s="41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1"/>
      <c r="DD70" s="41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1"/>
      <c r="DS70" s="41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1"/>
      <c r="EH70" s="41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1"/>
      <c r="EW70" s="41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1"/>
      <c r="FL70" s="41"/>
    </row>
    <row r="71" spans="1:168" s="43" customFormat="1" ht="15.1" customHeight="1">
      <c r="A71" s="51">
        <v>2018</v>
      </c>
      <c r="B71" s="56" t="s">
        <v>6</v>
      </c>
      <c r="D71" s="44">
        <f>+AMB!$S71</f>
        <v>361158</v>
      </c>
      <c r="E71" s="44">
        <f>+AMB!$T71</f>
        <v>676508</v>
      </c>
      <c r="F71" s="44">
        <f>+AMB!$U71</f>
        <v>1063816</v>
      </c>
      <c r="G71" s="44">
        <f>+AMB!$V71</f>
        <v>1439422</v>
      </c>
      <c r="H71" s="44">
        <f>+AMB!$W71</f>
        <v>1838971</v>
      </c>
      <c r="I71" s="44">
        <f>+AMB!$X71</f>
        <v>2248139</v>
      </c>
      <c r="J71" s="44">
        <f>+AMB!$Y71</f>
        <v>2686678</v>
      </c>
      <c r="K71" s="44">
        <f>+AMB!$Z71</f>
        <v>3135941</v>
      </c>
      <c r="L71" s="44">
        <f>+AMB!$AA71</f>
        <v>3518873</v>
      </c>
      <c r="M71" s="44">
        <f>+AMB!$AB71</f>
        <v>3926046</v>
      </c>
      <c r="N71" s="44">
        <f>+AMB!$AC71</f>
        <v>4284598</v>
      </c>
      <c r="O71" s="44">
        <f>+AMB!$AD71</f>
        <v>4645011</v>
      </c>
      <c r="P71" s="44">
        <f>SUM(D71:O71)</f>
        <v>29825161</v>
      </c>
      <c r="Q71" s="53"/>
      <c r="R71" s="53"/>
      <c r="S71" s="44">
        <f>+BWB!$S71</f>
        <v>182857</v>
      </c>
      <c r="T71" s="44">
        <f>+BWB!$T71</f>
        <v>355407</v>
      </c>
      <c r="U71" s="44">
        <f>+BWB!$U71</f>
        <v>590476</v>
      </c>
      <c r="V71" s="44">
        <f>+BWB!$V71</f>
        <v>818511</v>
      </c>
      <c r="W71" s="44">
        <f>+BWB!$W71</f>
        <v>1084851</v>
      </c>
      <c r="X71" s="44">
        <f>+BWB!$X71</f>
        <v>1375053</v>
      </c>
      <c r="Y71" s="44">
        <f>+BWB!$Y71</f>
        <v>1700913</v>
      </c>
      <c r="Z71" s="44">
        <f>+BWB!$Z71</f>
        <v>2047775</v>
      </c>
      <c r="AA71" s="44">
        <f>+BWB!$AA71</f>
        <v>2316567</v>
      </c>
      <c r="AB71" s="44">
        <f>+BWB!$AB71</f>
        <v>2575133</v>
      </c>
      <c r="AC71" s="44">
        <f>+BWB!$AC71</f>
        <v>2805610</v>
      </c>
      <c r="AD71" s="44">
        <f>+BWB!$AD71</f>
        <v>3036666</v>
      </c>
      <c r="AE71" s="44">
        <f>SUM(S71:AD71)</f>
        <v>18889819</v>
      </c>
      <c r="AF71" s="53"/>
      <c r="AG71" s="53"/>
      <c r="AH71" s="44">
        <f>+DWT!$S71</f>
        <v>306022</v>
      </c>
      <c r="AI71" s="44">
        <f>+DWT!$T71</f>
        <v>585085</v>
      </c>
      <c r="AJ71" s="44">
        <f>+DWT!$U71</f>
        <v>923727</v>
      </c>
      <c r="AK71" s="44">
        <f>+DWT!$V71</f>
        <v>1223512</v>
      </c>
      <c r="AL71" s="44">
        <f>+DWT!$W71</f>
        <v>1529481</v>
      </c>
      <c r="AM71" s="44">
        <f>+DWT!$X71</f>
        <v>1856485</v>
      </c>
      <c r="AN71" s="44">
        <f>+DWT!$Y71</f>
        <v>2181762</v>
      </c>
      <c r="AO71" s="44">
        <f>+DWT!$Z71</f>
        <v>2520395</v>
      </c>
      <c r="AP71" s="44">
        <f>+DWT!$AA71</f>
        <v>2841473</v>
      </c>
      <c r="AQ71" s="44">
        <f>+DWT!$AB71</f>
        <v>3176567</v>
      </c>
      <c r="AR71" s="44">
        <f>+DWT!$AC71</f>
        <v>3496813</v>
      </c>
      <c r="AS71" s="44">
        <f>+DWT!$AD71</f>
        <v>3820748</v>
      </c>
      <c r="AT71" s="44">
        <f>SUM(AH71:AS71)</f>
        <v>24462070</v>
      </c>
      <c r="AU71" s="53"/>
      <c r="AV71" s="53"/>
      <c r="AW71" s="44">
        <f>+OGB!$S71</f>
        <v>39567</v>
      </c>
      <c r="AX71" s="44">
        <f>+OGB!$T71</f>
        <v>79147</v>
      </c>
      <c r="AY71" s="44">
        <f>+OGB!$U71</f>
        <v>126744</v>
      </c>
      <c r="AZ71" s="44">
        <f>+OGB!$V71</f>
        <v>171861</v>
      </c>
      <c r="BA71" s="44">
        <f>+OGB!$W71</f>
        <v>225440</v>
      </c>
      <c r="BB71" s="44">
        <f>+OGB!$X71</f>
        <v>280358</v>
      </c>
      <c r="BC71" s="44">
        <f>+OGB!$Y71</f>
        <v>337400</v>
      </c>
      <c r="BD71" s="44">
        <f>+OGB!$Z71</f>
        <v>398681</v>
      </c>
      <c r="BE71" s="44">
        <f>+OGB!$AA71</f>
        <v>448817</v>
      </c>
      <c r="BF71" s="44">
        <f>+OGB!$AB71</f>
        <v>499178</v>
      </c>
      <c r="BG71" s="44">
        <f>+OGB!$AC71</f>
        <v>544061</v>
      </c>
      <c r="BH71" s="44">
        <f>+OGB!$AD71</f>
        <v>593616</v>
      </c>
      <c r="BI71" s="44">
        <f>SUM(AW71:BH71)</f>
        <v>3744870</v>
      </c>
      <c r="BJ71" s="53"/>
      <c r="BK71" s="53"/>
      <c r="BL71" s="44">
        <f>+PB!$S71</f>
        <v>257135</v>
      </c>
      <c r="BM71" s="44">
        <f>+PB!$T71</f>
        <v>501071</v>
      </c>
      <c r="BN71" s="44">
        <f>+PB!$U71</f>
        <v>830804</v>
      </c>
      <c r="BO71" s="44">
        <f>+PB!$V71</f>
        <v>1123337</v>
      </c>
      <c r="BP71" s="44">
        <f>+PB!$W71</f>
        <v>1468877</v>
      </c>
      <c r="BQ71" s="44">
        <f>+PB!$X71</f>
        <v>1859175</v>
      </c>
      <c r="BR71" s="44">
        <f>+PB!$Y71</f>
        <v>2344804</v>
      </c>
      <c r="BS71" s="44">
        <f>+PB!$Z71</f>
        <v>2842440</v>
      </c>
      <c r="BT71" s="44">
        <f>+PB!$AA71</f>
        <v>3198025</v>
      </c>
      <c r="BU71" s="44">
        <f>+PB!$AB71</f>
        <v>3529213</v>
      </c>
      <c r="BV71" s="44">
        <f>+PB!$AC71</f>
        <v>3814871</v>
      </c>
      <c r="BW71" s="44">
        <f>+PB!$AD71</f>
        <v>4112579</v>
      </c>
      <c r="BX71" s="44">
        <f>SUM(BL71:BW71)</f>
        <v>25882331</v>
      </c>
      <c r="BY71" s="53"/>
      <c r="BZ71" s="53"/>
      <c r="CA71" s="44">
        <f>+IBA!$S71</f>
        <v>90113</v>
      </c>
      <c r="CB71" s="44">
        <f>+IBA!$T71</f>
        <v>177367</v>
      </c>
      <c r="CC71" s="44">
        <f>+IBA!$U71</f>
        <v>282145</v>
      </c>
      <c r="CD71" s="44">
        <f>+IBA!$V71</f>
        <v>378857</v>
      </c>
      <c r="CE71" s="44">
        <f>+IBA!$W71</f>
        <v>495829</v>
      </c>
      <c r="CF71" s="44">
        <f>+IBA!$X71</f>
        <v>619065</v>
      </c>
      <c r="CG71" s="44">
        <f>+IBA!$Y71</f>
        <v>751597</v>
      </c>
      <c r="CH71" s="44">
        <f>+IBA!$Z71</f>
        <v>890226</v>
      </c>
      <c r="CI71" s="44">
        <f>+IBA!$AA71</f>
        <v>1007090</v>
      </c>
      <c r="CJ71" s="44">
        <f>+IBA!$AB71</f>
        <v>1117614</v>
      </c>
      <c r="CK71" s="44">
        <f>+IBA!$AC71</f>
        <v>1211744</v>
      </c>
      <c r="CL71" s="44">
        <f>+IBA!$AD71</f>
        <v>1309924</v>
      </c>
      <c r="CM71" s="44">
        <f>SUM(CA71:CL71)</f>
        <v>8331571</v>
      </c>
      <c r="CN71" s="53"/>
      <c r="CO71" s="53"/>
      <c r="CP71" s="44">
        <f>+SIBC!$S71</f>
        <v>172368</v>
      </c>
      <c r="CQ71" s="44">
        <f>+SIBC!$T71</f>
        <v>322157</v>
      </c>
      <c r="CR71" s="44">
        <f>+SIBC!$U71</f>
        <v>509685</v>
      </c>
      <c r="CS71" s="44">
        <f>+SIBC!$V71</f>
        <v>697842</v>
      </c>
      <c r="CT71" s="44">
        <f>+SIBC!$W71</f>
        <v>908209</v>
      </c>
      <c r="CU71" s="44">
        <f>+SIBC!$X71</f>
        <v>1116828</v>
      </c>
      <c r="CV71" s="44">
        <f>+SIBC!$Y71</f>
        <v>1324757</v>
      </c>
      <c r="CW71" s="44">
        <f>+SIBC!$Z71</f>
        <v>1532429</v>
      </c>
      <c r="CX71" s="44">
        <f>+SIBC!$AA71</f>
        <v>1730186</v>
      </c>
      <c r="CY71" s="44">
        <f>+SIBC!$AB71</f>
        <v>1930395</v>
      </c>
      <c r="CZ71" s="44">
        <f>+SIBC!$AC71</f>
        <v>2115074</v>
      </c>
      <c r="DA71" s="44">
        <f>+SIBC!$AD71</f>
        <v>2302539</v>
      </c>
      <c r="DB71" s="44">
        <f>SUM(CP71:DA71)</f>
        <v>14662469</v>
      </c>
      <c r="DC71" s="53"/>
      <c r="DD71" s="53"/>
      <c r="DE71" s="44">
        <f>+TIBA!$S71</f>
        <v>75297</v>
      </c>
      <c r="DF71" s="44">
        <f>+TIBA!$T71</f>
        <v>149742</v>
      </c>
      <c r="DG71" s="44">
        <f>+TIBA!$U71</f>
        <v>255388</v>
      </c>
      <c r="DH71" s="44">
        <f>+TIBA!$V71</f>
        <v>367526</v>
      </c>
      <c r="DI71" s="44">
        <f>+TIBA!$W71</f>
        <v>508023</v>
      </c>
      <c r="DJ71" s="44">
        <f>+TIBA!$X71</f>
        <v>670352</v>
      </c>
      <c r="DK71" s="44">
        <f>+TIBA!$Y71</f>
        <v>885615</v>
      </c>
      <c r="DL71" s="44">
        <f>+TIBA!$Z71</f>
        <v>1106102</v>
      </c>
      <c r="DM71" s="44">
        <f>+TIBA!$AA71</f>
        <v>1252008</v>
      </c>
      <c r="DN71" s="44">
        <f>+TIBA!$AB71</f>
        <v>1381346</v>
      </c>
      <c r="DO71" s="44">
        <f>+TIBA!$AC71</f>
        <v>1484682</v>
      </c>
      <c r="DP71" s="44">
        <f>+TIBA!$AD71</f>
        <v>1580041</v>
      </c>
      <c r="DQ71" s="44">
        <f>SUM(DE71:DP71)</f>
        <v>9716122</v>
      </c>
      <c r="DR71" s="53"/>
      <c r="DS71" s="53"/>
      <c r="DT71" s="44">
        <f>+LQB!$S71</f>
        <v>155199</v>
      </c>
      <c r="DU71" s="44">
        <f>+LQB!$T71</f>
        <v>306280</v>
      </c>
      <c r="DV71" s="44">
        <f>+LQB!$U71</f>
        <v>507120</v>
      </c>
      <c r="DW71" s="44">
        <f>+LQB!$V71</f>
        <v>696866</v>
      </c>
      <c r="DX71" s="44">
        <f>+LQB!$W71</f>
        <v>925441</v>
      </c>
      <c r="DY71" s="44">
        <f>+LQB!$X71</f>
        <v>1164249</v>
      </c>
      <c r="DZ71" s="44">
        <f>+LQB!$Y71</f>
        <v>1443276</v>
      </c>
      <c r="EA71" s="44">
        <f>+LQB!$Z71</f>
        <v>1742621</v>
      </c>
      <c r="EB71" s="44">
        <f>+LQB!$AA71</f>
        <v>1964674</v>
      </c>
      <c r="EC71" s="44">
        <f>+LQB!$AB71</f>
        <v>2187609</v>
      </c>
      <c r="ED71" s="44">
        <f>+LQB!$AC71</f>
        <v>2392839</v>
      </c>
      <c r="EE71" s="44">
        <f>+LQB!$AD71</f>
        <v>2601489</v>
      </c>
      <c r="EF71" s="44">
        <f>SUM(DT71:EE71)</f>
        <v>16087663</v>
      </c>
      <c r="EG71" s="53"/>
      <c r="EH71" s="53"/>
      <c r="EI71" s="44">
        <f>+RBW!$S71</f>
        <v>151775</v>
      </c>
      <c r="EJ71" s="44">
        <f>+RBW!$T71</f>
        <v>298037</v>
      </c>
      <c r="EK71" s="44">
        <f>+RBW!$U71</f>
        <v>486752</v>
      </c>
      <c r="EL71" s="44">
        <f>+RBW!$V71</f>
        <v>677697</v>
      </c>
      <c r="EM71" s="44">
        <f>+RBW!$W71</f>
        <v>911772</v>
      </c>
      <c r="EN71" s="44">
        <f>+RBW!$X71</f>
        <v>1164999</v>
      </c>
      <c r="EO71" s="44">
        <f>+RBW!$Y71</f>
        <v>1468109</v>
      </c>
      <c r="EP71" s="44">
        <f>+RBW!$Z71</f>
        <v>1780590</v>
      </c>
      <c r="EQ71" s="44">
        <f>+RBW!$AA71</f>
        <v>2010885</v>
      </c>
      <c r="ER71" s="44">
        <f>+RBW!$AB71</f>
        <v>2223911</v>
      </c>
      <c r="ES71" s="44">
        <f>+RBW!$AC71</f>
        <v>2393620</v>
      </c>
      <c r="ET71" s="44">
        <f>+RBW!$AD71</f>
        <v>2572724</v>
      </c>
      <c r="EU71" s="44">
        <f>SUM(EI71:ET71)</f>
        <v>16140871</v>
      </c>
      <c r="EV71" s="53"/>
      <c r="EW71" s="53"/>
      <c r="EX71" s="44">
        <f>+WPB!$S71</f>
        <v>35724</v>
      </c>
      <c r="EY71" s="44">
        <f>+WPB!$T71</f>
        <v>68979</v>
      </c>
      <c r="EZ71" s="44">
        <f>+WPB!$U71</f>
        <v>109736</v>
      </c>
      <c r="FA71" s="44">
        <f>+WPB!$V71</f>
        <v>151068</v>
      </c>
      <c r="FB71" s="44">
        <f>+WPB!$W71</f>
        <v>200712</v>
      </c>
      <c r="FC71" s="44">
        <f>+WPB!$X71</f>
        <v>251381</v>
      </c>
      <c r="FD71" s="44">
        <f>+WPB!$Y71</f>
        <v>305342</v>
      </c>
      <c r="FE71" s="44">
        <f>+WPB!$Z71</f>
        <v>363058</v>
      </c>
      <c r="FF71" s="44">
        <f>+WPB!$AA71</f>
        <v>410799</v>
      </c>
      <c r="FG71" s="44">
        <f>+WPB!$AB71</f>
        <v>457254</v>
      </c>
      <c r="FH71" s="44">
        <f>+WPB!$AC71</f>
        <v>496865</v>
      </c>
      <c r="FI71" s="44">
        <f>+WPB!$AD71</f>
        <v>538767</v>
      </c>
      <c r="FJ71" s="44">
        <f>SUM(EX71:FI71)</f>
        <v>3389685</v>
      </c>
      <c r="FK71" s="53"/>
      <c r="FL71" s="53"/>
    </row>
    <row r="72" spans="1:168" s="43" customFormat="1" ht="15.1" customHeight="1">
      <c r="A72" s="51">
        <v>2018</v>
      </c>
      <c r="B72" s="56" t="s">
        <v>7</v>
      </c>
      <c r="D72" s="44">
        <f>+AMB!$S72</f>
        <v>217005</v>
      </c>
      <c r="E72" s="44">
        <f>+AMB!$T72</f>
        <v>425618</v>
      </c>
      <c r="F72" s="44">
        <f>+AMB!$U72</f>
        <v>652308</v>
      </c>
      <c r="G72" s="44">
        <f>+AMB!$V72</f>
        <v>877093</v>
      </c>
      <c r="H72" s="44">
        <f>+AMB!$W72</f>
        <v>1106436</v>
      </c>
      <c r="I72" s="44">
        <f>+AMB!$X72</f>
        <v>1330709</v>
      </c>
      <c r="J72" s="44">
        <f>+AMB!$Y72</f>
        <v>1529193</v>
      </c>
      <c r="K72" s="44">
        <f>+AMB!$Z72</f>
        <v>1755115</v>
      </c>
      <c r="L72" s="44">
        <f>+AMB!$AA72</f>
        <v>1967272</v>
      </c>
      <c r="M72" s="44">
        <f>+AMB!$AB72</f>
        <v>2196646</v>
      </c>
      <c r="N72" s="44">
        <f>+AMB!$AC72</f>
        <v>2411994</v>
      </c>
      <c r="O72" s="44">
        <f>+AMB!$AD72</f>
        <v>2593503</v>
      </c>
      <c r="P72" s="44">
        <f>SUM(D72:O72)</f>
        <v>17062892</v>
      </c>
      <c r="Q72" s="54"/>
      <c r="R72" s="54"/>
      <c r="S72" s="44">
        <f>+BWB!$S72</f>
        <v>118114</v>
      </c>
      <c r="T72" s="44">
        <f>+BWB!$T72</f>
        <v>237873</v>
      </c>
      <c r="U72" s="44">
        <f>+BWB!$U72</f>
        <v>380060</v>
      </c>
      <c r="V72" s="44">
        <f>+BWB!$V72</f>
        <v>519100</v>
      </c>
      <c r="W72" s="44">
        <f>+BWB!$W72</f>
        <v>667748</v>
      </c>
      <c r="X72" s="44">
        <f>+BWB!$X72</f>
        <v>812932</v>
      </c>
      <c r="Y72" s="44">
        <f>+BWB!$Y72</f>
        <v>947897</v>
      </c>
      <c r="Z72" s="44">
        <f>+BWB!$Z72</f>
        <v>1094796</v>
      </c>
      <c r="AA72" s="44">
        <f>+BWB!$AA72</f>
        <v>1235662</v>
      </c>
      <c r="AB72" s="44">
        <f>+BWB!$AB72</f>
        <v>1390776</v>
      </c>
      <c r="AC72" s="44">
        <f>+BWB!$AC72</f>
        <v>1533316</v>
      </c>
      <c r="AD72" s="44">
        <f>+BWB!$AD72</f>
        <v>1654306</v>
      </c>
      <c r="AE72" s="44">
        <f>SUM(S72:AD72)</f>
        <v>10592580</v>
      </c>
      <c r="AF72" s="54"/>
      <c r="AG72" s="54"/>
      <c r="AH72" s="44">
        <f>+DWT!$S72</f>
        <v>2940</v>
      </c>
      <c r="AI72" s="44">
        <f>+DWT!$T72</f>
        <v>6530</v>
      </c>
      <c r="AJ72" s="44">
        <f>+DWT!$U72</f>
        <v>9547</v>
      </c>
      <c r="AK72" s="44">
        <f>+DWT!$V72</f>
        <v>12138</v>
      </c>
      <c r="AL72" s="44">
        <f>+DWT!$W72</f>
        <v>14166</v>
      </c>
      <c r="AM72" s="44">
        <f>+DWT!$X72</f>
        <v>15006</v>
      </c>
      <c r="AN72" s="44">
        <f>+DWT!$Y72</f>
        <v>15796</v>
      </c>
      <c r="AO72" s="44">
        <f>+DWT!$Z72</f>
        <v>16690</v>
      </c>
      <c r="AP72" s="44">
        <f>+DWT!$AA72</f>
        <v>17502</v>
      </c>
      <c r="AQ72" s="44">
        <f>+DWT!$AB72</f>
        <v>18481</v>
      </c>
      <c r="AR72" s="44">
        <f>+DWT!$AC72</f>
        <v>19480</v>
      </c>
      <c r="AS72" s="44">
        <f>+DWT!$AD72</f>
        <v>20211</v>
      </c>
      <c r="AT72" s="44">
        <f>SUM(AH72:AS72)</f>
        <v>168487</v>
      </c>
      <c r="AU72" s="54"/>
      <c r="AV72" s="54"/>
      <c r="AW72" s="44">
        <f>+OGB!$S72</f>
        <v>6404</v>
      </c>
      <c r="AX72" s="44">
        <f>+OGB!$T72</f>
        <v>12084</v>
      </c>
      <c r="AY72" s="44">
        <f>+OGB!$U72</f>
        <v>18809</v>
      </c>
      <c r="AZ72" s="44">
        <f>+OGB!$V72</f>
        <v>25770</v>
      </c>
      <c r="BA72" s="44">
        <f>+OGB!$W72</f>
        <v>33310</v>
      </c>
      <c r="BB72" s="44">
        <f>+OGB!$X72</f>
        <v>40537</v>
      </c>
      <c r="BC72" s="44">
        <f>+OGB!$Y72</f>
        <v>47821</v>
      </c>
      <c r="BD72" s="44">
        <f>+OGB!$Z72</f>
        <v>55058</v>
      </c>
      <c r="BE72" s="44">
        <f>+OGB!$AA72</f>
        <v>61603</v>
      </c>
      <c r="BF72" s="44">
        <f>+OGB!$AB72</f>
        <v>68759</v>
      </c>
      <c r="BG72" s="44">
        <f>+OGB!$AC72</f>
        <v>74909</v>
      </c>
      <c r="BH72" s="44">
        <f>+OGB!$AD72</f>
        <v>80584</v>
      </c>
      <c r="BI72" s="44">
        <f>SUM(AW72:BH72)</f>
        <v>525648</v>
      </c>
      <c r="BJ72" s="54"/>
      <c r="BK72" s="54"/>
      <c r="BL72" s="44">
        <f>+PB!$S72</f>
        <v>94311</v>
      </c>
      <c r="BM72" s="44">
        <f>+PB!$T72</f>
        <v>184263</v>
      </c>
      <c r="BN72" s="44">
        <f>+PB!$U72</f>
        <v>285366</v>
      </c>
      <c r="BO72" s="44">
        <f>+PB!$V72</f>
        <v>384719</v>
      </c>
      <c r="BP72" s="44">
        <f>+PB!$W72</f>
        <v>487543</v>
      </c>
      <c r="BQ72" s="44">
        <f>+PB!$X72</f>
        <v>584616</v>
      </c>
      <c r="BR72" s="44">
        <f>+PB!$Y72</f>
        <v>677310</v>
      </c>
      <c r="BS72" s="44">
        <f>+PB!$Z72</f>
        <v>773620</v>
      </c>
      <c r="BT72" s="44">
        <f>+PB!$AA72</f>
        <v>862793</v>
      </c>
      <c r="BU72" s="44">
        <f>+PB!$AB72</f>
        <v>963504</v>
      </c>
      <c r="BV72" s="44">
        <f>+PB!$AC72</f>
        <v>1056267</v>
      </c>
      <c r="BW72" s="44">
        <f>+PB!$AD72</f>
        <v>1136686</v>
      </c>
      <c r="BX72" s="44">
        <f>SUM(BL72:BW72)</f>
        <v>7490998</v>
      </c>
      <c r="BY72" s="54"/>
      <c r="BZ72" s="54"/>
      <c r="CA72" s="44">
        <f>+IBA!$S72</f>
        <v>7737</v>
      </c>
      <c r="CB72" s="44">
        <f>+IBA!$T72</f>
        <v>16043</v>
      </c>
      <c r="CC72" s="44">
        <f>+IBA!$U72</f>
        <v>24421</v>
      </c>
      <c r="CD72" s="44">
        <f>+IBA!$V72</f>
        <v>32184</v>
      </c>
      <c r="CE72" s="44">
        <f>+IBA!$W72</f>
        <v>40289</v>
      </c>
      <c r="CF72" s="44">
        <f>+IBA!$X72</f>
        <v>47195</v>
      </c>
      <c r="CG72" s="44">
        <f>+IBA!$Y72</f>
        <v>54485</v>
      </c>
      <c r="CH72" s="44">
        <f>+IBA!$Z72</f>
        <v>62173</v>
      </c>
      <c r="CI72" s="44">
        <f>+IBA!$AA72</f>
        <v>69582</v>
      </c>
      <c r="CJ72" s="44">
        <f>+IBA!$AB72</f>
        <v>77882</v>
      </c>
      <c r="CK72" s="44">
        <f>+IBA!$AC72</f>
        <v>85553</v>
      </c>
      <c r="CL72" s="44">
        <f>+IBA!$AD72</f>
        <v>91988</v>
      </c>
      <c r="CM72" s="44">
        <f>SUM(CA72:CL72)</f>
        <v>609532</v>
      </c>
      <c r="CN72" s="54"/>
      <c r="CO72" s="54"/>
      <c r="CP72" s="44">
        <f>+SIBC!$S72</f>
        <v>4798</v>
      </c>
      <c r="CQ72" s="44">
        <f>+SIBC!$T72</f>
        <v>8930</v>
      </c>
      <c r="CR72" s="44">
        <f>+SIBC!$U72</f>
        <v>13933</v>
      </c>
      <c r="CS72" s="44">
        <f>+SIBC!$V72</f>
        <v>19264</v>
      </c>
      <c r="CT72" s="44">
        <f>+SIBC!$W72</f>
        <v>26637</v>
      </c>
      <c r="CU72" s="44">
        <f>+SIBC!$X72</f>
        <v>34306</v>
      </c>
      <c r="CV72" s="44">
        <f>+SIBC!$Y72</f>
        <v>41921</v>
      </c>
      <c r="CW72" s="44">
        <f>+SIBC!$Z72</f>
        <v>49934</v>
      </c>
      <c r="CX72" s="44">
        <f>+SIBC!$AA72</f>
        <v>57435</v>
      </c>
      <c r="CY72" s="44">
        <f>+SIBC!$AB72</f>
        <v>64886</v>
      </c>
      <c r="CZ72" s="44">
        <f>+SIBC!$AC72</f>
        <v>70757</v>
      </c>
      <c r="DA72" s="44">
        <f>+SIBC!$AD72</f>
        <v>75348</v>
      </c>
      <c r="DB72" s="44">
        <f>SUM(CP72:DA72)</f>
        <v>468149</v>
      </c>
      <c r="DC72" s="54"/>
      <c r="DD72" s="54"/>
      <c r="DE72" s="44">
        <f>+TIBA!$S72</f>
        <v>30914</v>
      </c>
      <c r="DF72" s="44">
        <f>+TIBA!$T72</f>
        <v>61544</v>
      </c>
      <c r="DG72" s="44">
        <f>+TIBA!$U72</f>
        <v>95972</v>
      </c>
      <c r="DH72" s="44">
        <f>+TIBA!$V72</f>
        <v>130447</v>
      </c>
      <c r="DI72" s="44">
        <f>+TIBA!$W72</f>
        <v>166805</v>
      </c>
      <c r="DJ72" s="44">
        <f>+TIBA!$X72</f>
        <v>199969</v>
      </c>
      <c r="DK72" s="44">
        <f>+TIBA!$Y72</f>
        <v>232597</v>
      </c>
      <c r="DL72" s="44">
        <f>+TIBA!$Z72</f>
        <v>265534</v>
      </c>
      <c r="DM72" s="44">
        <f>+TIBA!$AA72</f>
        <v>297011</v>
      </c>
      <c r="DN72" s="44">
        <f>+TIBA!$AB72</f>
        <v>331758</v>
      </c>
      <c r="DO72" s="44">
        <f>+TIBA!$AC72</f>
        <v>362576</v>
      </c>
      <c r="DP72" s="44">
        <f>+TIBA!$AD72</f>
        <v>389096</v>
      </c>
      <c r="DQ72" s="44">
        <f>SUM(DE72:DP72)</f>
        <v>2564223</v>
      </c>
      <c r="DR72" s="54"/>
      <c r="DS72" s="54"/>
      <c r="DT72" s="44">
        <f>+LQB!$S72</f>
        <v>60924</v>
      </c>
      <c r="DU72" s="44">
        <f>+LQB!$T72</f>
        <v>119696</v>
      </c>
      <c r="DV72" s="44">
        <f>+LQB!$U72</f>
        <v>186830</v>
      </c>
      <c r="DW72" s="44">
        <f>+LQB!$V72</f>
        <v>250924</v>
      </c>
      <c r="DX72" s="44">
        <f>+LQB!$W72</f>
        <v>320538</v>
      </c>
      <c r="DY72" s="44">
        <f>+LQB!$X72</f>
        <v>387530</v>
      </c>
      <c r="DZ72" s="44">
        <f>+LQB!$Y72</f>
        <v>450780</v>
      </c>
      <c r="EA72" s="44">
        <f>+LQB!$Z72</f>
        <v>520596</v>
      </c>
      <c r="EB72" s="44">
        <f>+LQB!$AA72</f>
        <v>584044</v>
      </c>
      <c r="EC72" s="44">
        <f>+LQB!$AB72</f>
        <v>655592</v>
      </c>
      <c r="ED72" s="44">
        <f>+LQB!$AC72</f>
        <v>722614</v>
      </c>
      <c r="EE72" s="44">
        <f>+LQB!$AD72</f>
        <v>780952</v>
      </c>
      <c r="EF72" s="44">
        <f>SUM(DT72:EE72)</f>
        <v>5041020</v>
      </c>
      <c r="EG72" s="54"/>
      <c r="EH72" s="54"/>
      <c r="EI72" s="44">
        <f>+RBW!$S72</f>
        <v>0</v>
      </c>
      <c r="EJ72" s="44">
        <f>+RBW!$T72</f>
        <v>0</v>
      </c>
      <c r="EK72" s="44">
        <f>+RBW!$U72</f>
        <v>0</v>
      </c>
      <c r="EL72" s="44">
        <f>+RBW!$V72</f>
        <v>0</v>
      </c>
      <c r="EM72" s="44">
        <f>+RBW!$W72</f>
        <v>0</v>
      </c>
      <c r="EN72" s="44">
        <f>+RBW!$X72</f>
        <v>0</v>
      </c>
      <c r="EO72" s="44">
        <f>+RBW!$Y72</f>
        <v>0</v>
      </c>
      <c r="EP72" s="44">
        <f>+RBW!$Z72</f>
        <v>0</v>
      </c>
      <c r="EQ72" s="44">
        <f>+RBW!$AA72</f>
        <v>0</v>
      </c>
      <c r="ER72" s="44">
        <f>+RBW!$AB72</f>
        <v>0</v>
      </c>
      <c r="ES72" s="44">
        <f>+RBW!$AC72</f>
        <v>0</v>
      </c>
      <c r="ET72" s="44">
        <f>+RBW!$AD72</f>
        <v>0</v>
      </c>
      <c r="EU72" s="44">
        <f>SUM(EI72:ET72)</f>
        <v>0</v>
      </c>
      <c r="EV72" s="54"/>
      <c r="EW72" s="54"/>
      <c r="EX72" s="44">
        <f>+WPB!$S72</f>
        <v>0</v>
      </c>
      <c r="EY72" s="44">
        <f>+WPB!$T72</f>
        <v>0</v>
      </c>
      <c r="EZ72" s="44">
        <f>+WPB!$U72</f>
        <v>0</v>
      </c>
      <c r="FA72" s="44">
        <f>+WPB!$V72</f>
        <v>0</v>
      </c>
      <c r="FB72" s="44">
        <f>+WPB!$W72</f>
        <v>0</v>
      </c>
      <c r="FC72" s="44">
        <f>+WPB!$X72</f>
        <v>0</v>
      </c>
      <c r="FD72" s="44">
        <f>+WPB!$Y72</f>
        <v>0</v>
      </c>
      <c r="FE72" s="44">
        <f>+WPB!$Z72</f>
        <v>0</v>
      </c>
      <c r="FF72" s="44">
        <f>+WPB!$AA72</f>
        <v>0</v>
      </c>
      <c r="FG72" s="44">
        <f>+WPB!$AB72</f>
        <v>0</v>
      </c>
      <c r="FH72" s="44">
        <f>+WPB!$AC72</f>
        <v>0</v>
      </c>
      <c r="FI72" s="44">
        <f>+WPB!$AD72</f>
        <v>0</v>
      </c>
      <c r="FJ72" s="44">
        <f>SUM(EX72:FI72)</f>
        <v>0</v>
      </c>
      <c r="FK72" s="54"/>
      <c r="FL72" s="54"/>
    </row>
    <row r="73" spans="1:168" s="43" customFormat="1" ht="15.1" customHeight="1">
      <c r="A73" s="51">
        <v>2018</v>
      </c>
      <c r="B73" s="56" t="s">
        <v>8</v>
      </c>
      <c r="D73" s="44">
        <f>+AMB!$S73</f>
        <v>0</v>
      </c>
      <c r="E73" s="44">
        <f>+AMB!$T73</f>
        <v>0</v>
      </c>
      <c r="F73" s="44">
        <f>+AMB!$U73</f>
        <v>0</v>
      </c>
      <c r="G73" s="44">
        <f>+AMB!$V73</f>
        <v>0</v>
      </c>
      <c r="H73" s="44">
        <f>+AMB!$W73</f>
        <v>0</v>
      </c>
      <c r="I73" s="44">
        <f>+AMB!$X73</f>
        <v>0</v>
      </c>
      <c r="J73" s="44">
        <f>+AMB!$Y73</f>
        <v>0</v>
      </c>
      <c r="K73" s="44">
        <f>+AMB!$Z73</f>
        <v>0</v>
      </c>
      <c r="L73" s="44">
        <f>+AMB!$AA73</f>
        <v>0</v>
      </c>
      <c r="M73" s="44">
        <f>+AMB!$AB73</f>
        <v>0</v>
      </c>
      <c r="N73" s="44">
        <f>+AMB!$AC73</f>
        <v>0</v>
      </c>
      <c r="O73" s="44">
        <f>+AMB!$AD73</f>
        <v>0</v>
      </c>
      <c r="P73" s="44">
        <f>SUM(D73:O73)</f>
        <v>0</v>
      </c>
      <c r="Q73" s="54"/>
      <c r="R73" s="54"/>
      <c r="S73" s="44">
        <f>+BWB!$S73</f>
        <v>357</v>
      </c>
      <c r="T73" s="44">
        <f>+BWB!$T73</f>
        <v>660</v>
      </c>
      <c r="U73" s="44">
        <f>+BWB!$U73</f>
        <v>1053</v>
      </c>
      <c r="V73" s="44">
        <f>+BWB!$V73</f>
        <v>1474</v>
      </c>
      <c r="W73" s="44">
        <f>+BWB!$W73</f>
        <v>1945</v>
      </c>
      <c r="X73" s="44">
        <f>+BWB!$X73</f>
        <v>2468</v>
      </c>
      <c r="Y73" s="44">
        <f>+BWB!$Y73</f>
        <v>2945</v>
      </c>
      <c r="Z73" s="44">
        <f>+BWB!$Z73</f>
        <v>3512</v>
      </c>
      <c r="AA73" s="44">
        <f>+BWB!$AA73</f>
        <v>4035</v>
      </c>
      <c r="AB73" s="44">
        <f>+BWB!$AB73</f>
        <v>4583</v>
      </c>
      <c r="AC73" s="44">
        <f>+BWB!$AC73</f>
        <v>5061</v>
      </c>
      <c r="AD73" s="44">
        <f>+BWB!$AD73</f>
        <v>5292</v>
      </c>
      <c r="AE73" s="44">
        <f>SUM(S73:AD73)</f>
        <v>33385</v>
      </c>
      <c r="AF73" s="54"/>
      <c r="AG73" s="54"/>
      <c r="AH73" s="44">
        <f>+DWT!$S73</f>
        <v>3308</v>
      </c>
      <c r="AI73" s="44">
        <f>+DWT!$T73</f>
        <v>5892</v>
      </c>
      <c r="AJ73" s="44">
        <f>+DWT!$U73</f>
        <v>8805</v>
      </c>
      <c r="AK73" s="44">
        <f>+DWT!$V73</f>
        <v>11361</v>
      </c>
      <c r="AL73" s="44">
        <f>+DWT!$W73</f>
        <v>14105</v>
      </c>
      <c r="AM73" s="44">
        <f>+DWT!$X73</f>
        <v>16636</v>
      </c>
      <c r="AN73" s="44">
        <f>+DWT!$Y73</f>
        <v>19058</v>
      </c>
      <c r="AO73" s="44">
        <f>+DWT!$Z73</f>
        <v>21538</v>
      </c>
      <c r="AP73" s="44">
        <f>+DWT!$AA73</f>
        <v>23878</v>
      </c>
      <c r="AQ73" s="44">
        <f>+DWT!$AB73</f>
        <v>26306</v>
      </c>
      <c r="AR73" s="44">
        <f>+DWT!$AC73</f>
        <v>28609</v>
      </c>
      <c r="AS73" s="44">
        <f>+DWT!$AD73</f>
        <v>30754</v>
      </c>
      <c r="AT73" s="44">
        <f>SUM(AH73:AS73)</f>
        <v>210250</v>
      </c>
      <c r="AU73" s="54"/>
      <c r="AV73" s="54"/>
      <c r="AW73" s="44">
        <f>+OGB!$S73</f>
        <v>26</v>
      </c>
      <c r="AX73" s="44">
        <f>+OGB!$T73</f>
        <v>43</v>
      </c>
      <c r="AY73" s="44">
        <f>+OGB!$U73</f>
        <v>53</v>
      </c>
      <c r="AZ73" s="44">
        <f>+OGB!$V73</f>
        <v>81</v>
      </c>
      <c r="BA73" s="44">
        <f>+OGB!$W73</f>
        <v>115</v>
      </c>
      <c r="BB73" s="44">
        <f>+OGB!$X73</f>
        <v>183</v>
      </c>
      <c r="BC73" s="44">
        <f>+OGB!$Y73</f>
        <v>199</v>
      </c>
      <c r="BD73" s="44">
        <f>+OGB!$Z73</f>
        <v>223</v>
      </c>
      <c r="BE73" s="44">
        <f>+OGB!$AA73</f>
        <v>247</v>
      </c>
      <c r="BF73" s="44">
        <f>+OGB!$AB73</f>
        <v>291</v>
      </c>
      <c r="BG73" s="44">
        <f>+OGB!$AC73</f>
        <v>330</v>
      </c>
      <c r="BH73" s="44">
        <f>+OGB!$AD73</f>
        <v>348</v>
      </c>
      <c r="BI73" s="44">
        <f>SUM(AW73:BH73)</f>
        <v>2139</v>
      </c>
      <c r="BJ73" s="54"/>
      <c r="BK73" s="54"/>
      <c r="BL73" s="44">
        <f>+PB!$S73</f>
        <v>1690</v>
      </c>
      <c r="BM73" s="44">
        <f>+PB!$T73</f>
        <v>3366</v>
      </c>
      <c r="BN73" s="44">
        <f>+PB!$U73</f>
        <v>5018</v>
      </c>
      <c r="BO73" s="44">
        <f>+PB!$V73</f>
        <v>6618</v>
      </c>
      <c r="BP73" s="44">
        <f>+PB!$W73</f>
        <v>8244</v>
      </c>
      <c r="BQ73" s="44">
        <f>+PB!$X73</f>
        <v>10150</v>
      </c>
      <c r="BR73" s="44">
        <f>+PB!$Y73</f>
        <v>12276</v>
      </c>
      <c r="BS73" s="44">
        <f>+PB!$Z73</f>
        <v>14424</v>
      </c>
      <c r="BT73" s="44">
        <f>+PB!$AA73</f>
        <v>16354</v>
      </c>
      <c r="BU73" s="44">
        <f>+PB!$AB73</f>
        <v>18160</v>
      </c>
      <c r="BV73" s="44">
        <f>+PB!$AC73</f>
        <v>19894</v>
      </c>
      <c r="BW73" s="44">
        <f>+PB!$AD73</f>
        <v>21380</v>
      </c>
      <c r="BX73" s="44">
        <f>SUM(BL73:BW73)</f>
        <v>137574</v>
      </c>
      <c r="BY73" s="54"/>
      <c r="BZ73" s="54"/>
      <c r="CA73" s="44">
        <f>+IBA!$S73</f>
        <v>1756</v>
      </c>
      <c r="CB73" s="44">
        <f>+IBA!$T73</f>
        <v>4041</v>
      </c>
      <c r="CC73" s="44">
        <f>+IBA!$U73</f>
        <v>6252</v>
      </c>
      <c r="CD73" s="44">
        <f>+IBA!$V73</f>
        <v>8001</v>
      </c>
      <c r="CE73" s="44">
        <f>+IBA!$W73</f>
        <v>12639</v>
      </c>
      <c r="CF73" s="44">
        <f>+IBA!$X73</f>
        <v>20499</v>
      </c>
      <c r="CG73" s="44">
        <f>+IBA!$Y73</f>
        <v>29417</v>
      </c>
      <c r="CH73" s="44">
        <f>+IBA!$Z73</f>
        <v>39354</v>
      </c>
      <c r="CI73" s="44">
        <f>+IBA!$AA73</f>
        <v>46839</v>
      </c>
      <c r="CJ73" s="44">
        <f>+IBA!$AB73</f>
        <v>49989</v>
      </c>
      <c r="CK73" s="44">
        <f>+IBA!$AC73</f>
        <v>51916</v>
      </c>
      <c r="CL73" s="44">
        <f>+IBA!$AD73</f>
        <v>53108</v>
      </c>
      <c r="CM73" s="44">
        <f>SUM(CA73:CL73)</f>
        <v>323811</v>
      </c>
      <c r="CN73" s="54"/>
      <c r="CO73" s="54"/>
      <c r="CP73" s="44">
        <f>+SIBC!$S73</f>
        <v>0</v>
      </c>
      <c r="CQ73" s="44">
        <f>+SIBC!$T73</f>
        <v>0</v>
      </c>
      <c r="CR73" s="44">
        <f>+SIBC!$U73</f>
        <v>0</v>
      </c>
      <c r="CS73" s="44">
        <f>+SIBC!$V73</f>
        <v>0</v>
      </c>
      <c r="CT73" s="44">
        <f>+SIBC!$W73</f>
        <v>0</v>
      </c>
      <c r="CU73" s="44">
        <f>+SIBC!$X73</f>
        <v>0</v>
      </c>
      <c r="CV73" s="44">
        <f>+SIBC!$Y73</f>
        <v>0</v>
      </c>
      <c r="CW73" s="44">
        <f>+SIBC!$Z73</f>
        <v>0</v>
      </c>
      <c r="CX73" s="44">
        <f>+SIBC!$AA73</f>
        <v>0</v>
      </c>
      <c r="CY73" s="44">
        <f>+SIBC!$AB73</f>
        <v>0</v>
      </c>
      <c r="CZ73" s="44">
        <f>+SIBC!$AC73</f>
        <v>0</v>
      </c>
      <c r="DA73" s="44">
        <f>+SIBC!$AD73</f>
        <v>0</v>
      </c>
      <c r="DB73" s="44">
        <f>SUM(CP73:DA73)</f>
        <v>0</v>
      </c>
      <c r="DC73" s="54"/>
      <c r="DD73" s="54"/>
      <c r="DE73" s="44">
        <f>+TIBA!$S73</f>
        <v>0</v>
      </c>
      <c r="DF73" s="44">
        <f>+TIBA!$T73</f>
        <v>0</v>
      </c>
      <c r="DG73" s="44">
        <f>+TIBA!$U73</f>
        <v>0</v>
      </c>
      <c r="DH73" s="44">
        <f>+TIBA!$V73</f>
        <v>0</v>
      </c>
      <c r="DI73" s="44">
        <f>+TIBA!$W73</f>
        <v>0</v>
      </c>
      <c r="DJ73" s="44">
        <f>+TIBA!$X73</f>
        <v>0</v>
      </c>
      <c r="DK73" s="44">
        <f>+TIBA!$Y73</f>
        <v>0</v>
      </c>
      <c r="DL73" s="44">
        <f>+TIBA!$Z73</f>
        <v>0</v>
      </c>
      <c r="DM73" s="44">
        <f>+TIBA!$AA73</f>
        <v>0</v>
      </c>
      <c r="DN73" s="44">
        <f>+TIBA!$AB73</f>
        <v>0</v>
      </c>
      <c r="DO73" s="44">
        <f>+TIBA!$AC73</f>
        <v>0</v>
      </c>
      <c r="DP73" s="44">
        <f>+TIBA!$AD73</f>
        <v>0</v>
      </c>
      <c r="DQ73" s="44">
        <f>SUM(DE73:DP73)</f>
        <v>0</v>
      </c>
      <c r="DR73" s="54"/>
      <c r="DS73" s="54"/>
      <c r="DT73" s="44">
        <f>+LQB!$S73</f>
        <v>306</v>
      </c>
      <c r="DU73" s="44">
        <f>+LQB!$T73</f>
        <v>652</v>
      </c>
      <c r="DV73" s="44">
        <f>+LQB!$U73</f>
        <v>1082</v>
      </c>
      <c r="DW73" s="44">
        <f>+LQB!$V73</f>
        <v>1676</v>
      </c>
      <c r="DX73" s="44">
        <f>+LQB!$W73</f>
        <v>2300</v>
      </c>
      <c r="DY73" s="44">
        <f>+LQB!$X73</f>
        <v>2872</v>
      </c>
      <c r="DZ73" s="44">
        <f>+LQB!$Y73</f>
        <v>3902</v>
      </c>
      <c r="EA73" s="44">
        <f>+LQB!$Z73</f>
        <v>4884</v>
      </c>
      <c r="EB73" s="44">
        <f>+LQB!$AA73</f>
        <v>5632</v>
      </c>
      <c r="EC73" s="44">
        <f>+LQB!$AB73</f>
        <v>6382</v>
      </c>
      <c r="ED73" s="44">
        <f>+LQB!$AC73</f>
        <v>6882</v>
      </c>
      <c r="EE73" s="44">
        <f>+LQB!$AD73</f>
        <v>7276</v>
      </c>
      <c r="EF73" s="44">
        <f>SUM(DT73:EE73)</f>
        <v>43846</v>
      </c>
      <c r="EG73" s="54"/>
      <c r="EH73" s="54"/>
      <c r="EI73" s="44">
        <f>+RBW!$S73</f>
        <v>420</v>
      </c>
      <c r="EJ73" s="44">
        <f>+RBW!$T73</f>
        <v>814</v>
      </c>
      <c r="EK73" s="44">
        <f>+RBW!$U73</f>
        <v>1488</v>
      </c>
      <c r="EL73" s="44">
        <f>+RBW!$V73</f>
        <v>2784</v>
      </c>
      <c r="EM73" s="44">
        <f>+RBW!$W73</f>
        <v>5122</v>
      </c>
      <c r="EN73" s="44">
        <f>+RBW!$X73</f>
        <v>8036</v>
      </c>
      <c r="EO73" s="44">
        <f>+RBW!$Y73</f>
        <v>11056</v>
      </c>
      <c r="EP73" s="44">
        <f>+RBW!$Z73</f>
        <v>13974</v>
      </c>
      <c r="EQ73" s="44">
        <f>+RBW!$AA73</f>
        <v>16656</v>
      </c>
      <c r="ER73" s="44">
        <f>+RBW!$AB73</f>
        <v>19162</v>
      </c>
      <c r="ES73" s="44">
        <f>+RBW!$AC73</f>
        <v>20040</v>
      </c>
      <c r="ET73" s="44">
        <f>+RBW!$AD73</f>
        <v>20664</v>
      </c>
      <c r="EU73" s="44">
        <f>SUM(EI73:ET73)</f>
        <v>120216</v>
      </c>
      <c r="EV73" s="54"/>
      <c r="EW73" s="54"/>
      <c r="EX73" s="44">
        <f>+WPB!$S73</f>
        <v>0</v>
      </c>
      <c r="EY73" s="44">
        <f>+WPB!$T73</f>
        <v>0</v>
      </c>
      <c r="EZ73" s="44">
        <f>+WPB!$U73</f>
        <v>0</v>
      </c>
      <c r="FA73" s="44">
        <f>+WPB!$V73</f>
        <v>0</v>
      </c>
      <c r="FB73" s="44">
        <f>+WPB!$W73</f>
        <v>0</v>
      </c>
      <c r="FC73" s="44">
        <f>+WPB!$X73</f>
        <v>0</v>
      </c>
      <c r="FD73" s="44">
        <f>+WPB!$Y73</f>
        <v>0</v>
      </c>
      <c r="FE73" s="44">
        <f>+WPB!$Z73</f>
        <v>0</v>
      </c>
      <c r="FF73" s="44">
        <f>+WPB!$AA73</f>
        <v>0</v>
      </c>
      <c r="FG73" s="44">
        <f>+WPB!$AB73</f>
        <v>0</v>
      </c>
      <c r="FH73" s="44">
        <f>+WPB!$AC73</f>
        <v>0</v>
      </c>
      <c r="FI73" s="44">
        <f>+WPB!$AD73</f>
        <v>0</v>
      </c>
      <c r="FJ73" s="44">
        <f>SUM(EX73:FI73)</f>
        <v>0</v>
      </c>
      <c r="FK73" s="54"/>
      <c r="FL73" s="54"/>
    </row>
    <row r="74" spans="1:168" s="43" customFormat="1" ht="15.1" customHeight="1">
      <c r="A74" s="51">
        <v>2018</v>
      </c>
      <c r="B74" s="57" t="s">
        <v>9</v>
      </c>
      <c r="D74" s="44">
        <f t="shared" ref="D74:P74" si="132">SUM(D71:D73)</f>
        <v>578163</v>
      </c>
      <c r="E74" s="44">
        <f t="shared" si="132"/>
        <v>1102126</v>
      </c>
      <c r="F74" s="44">
        <f t="shared" si="132"/>
        <v>1716124</v>
      </c>
      <c r="G74" s="44">
        <f t="shared" si="132"/>
        <v>2316515</v>
      </c>
      <c r="H74" s="44">
        <f t="shared" si="132"/>
        <v>2945407</v>
      </c>
      <c r="I74" s="44">
        <f t="shared" si="132"/>
        <v>3578848</v>
      </c>
      <c r="J74" s="44">
        <f t="shared" si="132"/>
        <v>4215871</v>
      </c>
      <c r="K74" s="44">
        <f t="shared" si="132"/>
        <v>4891056</v>
      </c>
      <c r="L74" s="44">
        <f t="shared" si="132"/>
        <v>5486145</v>
      </c>
      <c r="M74" s="44">
        <f t="shared" si="132"/>
        <v>6122692</v>
      </c>
      <c r="N74" s="44">
        <f t="shared" si="132"/>
        <v>6696592</v>
      </c>
      <c r="O74" s="44">
        <f t="shared" si="132"/>
        <v>7238514</v>
      </c>
      <c r="P74" s="44">
        <f t="shared" si="132"/>
        <v>46888053</v>
      </c>
      <c r="Q74" s="54"/>
      <c r="R74" s="54"/>
      <c r="S74" s="44">
        <f t="shared" ref="S74:AE74" si="133">SUM(S71:S73)</f>
        <v>301328</v>
      </c>
      <c r="T74" s="44">
        <f t="shared" si="133"/>
        <v>593940</v>
      </c>
      <c r="U74" s="44">
        <f t="shared" si="133"/>
        <v>971589</v>
      </c>
      <c r="V74" s="44">
        <f t="shared" si="133"/>
        <v>1339085</v>
      </c>
      <c r="W74" s="44">
        <f t="shared" si="133"/>
        <v>1754544</v>
      </c>
      <c r="X74" s="44">
        <f t="shared" si="133"/>
        <v>2190453</v>
      </c>
      <c r="Y74" s="44">
        <f t="shared" si="133"/>
        <v>2651755</v>
      </c>
      <c r="Z74" s="44">
        <f t="shared" si="133"/>
        <v>3146083</v>
      </c>
      <c r="AA74" s="44">
        <f t="shared" si="133"/>
        <v>3556264</v>
      </c>
      <c r="AB74" s="44">
        <f t="shared" si="133"/>
        <v>3970492</v>
      </c>
      <c r="AC74" s="44">
        <f t="shared" si="133"/>
        <v>4343987</v>
      </c>
      <c r="AD74" s="44">
        <f t="shared" si="133"/>
        <v>4696264</v>
      </c>
      <c r="AE74" s="44">
        <f t="shared" si="133"/>
        <v>29515784</v>
      </c>
      <c r="AF74" s="54"/>
      <c r="AG74" s="54"/>
      <c r="AH74" s="44">
        <f t="shared" ref="AH74:AT74" si="134">SUM(AH71:AH73)</f>
        <v>312270</v>
      </c>
      <c r="AI74" s="44">
        <f t="shared" si="134"/>
        <v>597507</v>
      </c>
      <c r="AJ74" s="44">
        <f t="shared" si="134"/>
        <v>942079</v>
      </c>
      <c r="AK74" s="44">
        <f t="shared" si="134"/>
        <v>1247011</v>
      </c>
      <c r="AL74" s="44">
        <f t="shared" si="134"/>
        <v>1557752</v>
      </c>
      <c r="AM74" s="44">
        <f t="shared" si="134"/>
        <v>1888127</v>
      </c>
      <c r="AN74" s="44">
        <f t="shared" si="134"/>
        <v>2216616</v>
      </c>
      <c r="AO74" s="44">
        <f t="shared" si="134"/>
        <v>2558623</v>
      </c>
      <c r="AP74" s="44">
        <f t="shared" si="134"/>
        <v>2882853</v>
      </c>
      <c r="AQ74" s="44">
        <f t="shared" si="134"/>
        <v>3221354</v>
      </c>
      <c r="AR74" s="44">
        <f t="shared" si="134"/>
        <v>3544902</v>
      </c>
      <c r="AS74" s="44">
        <f t="shared" si="134"/>
        <v>3871713</v>
      </c>
      <c r="AT74" s="44">
        <f t="shared" si="134"/>
        <v>24840807</v>
      </c>
      <c r="AU74" s="54"/>
      <c r="AV74" s="54"/>
      <c r="AW74" s="44">
        <f t="shared" ref="AW74:BI74" si="135">SUM(AW71:AW73)</f>
        <v>45997</v>
      </c>
      <c r="AX74" s="44">
        <f t="shared" si="135"/>
        <v>91274</v>
      </c>
      <c r="AY74" s="44">
        <f t="shared" si="135"/>
        <v>145606</v>
      </c>
      <c r="AZ74" s="44">
        <f t="shared" si="135"/>
        <v>197712</v>
      </c>
      <c r="BA74" s="44">
        <f t="shared" si="135"/>
        <v>258865</v>
      </c>
      <c r="BB74" s="44">
        <f t="shared" si="135"/>
        <v>321078</v>
      </c>
      <c r="BC74" s="44">
        <f t="shared" si="135"/>
        <v>385420</v>
      </c>
      <c r="BD74" s="44">
        <f t="shared" si="135"/>
        <v>453962</v>
      </c>
      <c r="BE74" s="44">
        <f t="shared" si="135"/>
        <v>510667</v>
      </c>
      <c r="BF74" s="44">
        <f t="shared" si="135"/>
        <v>568228</v>
      </c>
      <c r="BG74" s="44">
        <f t="shared" si="135"/>
        <v>619300</v>
      </c>
      <c r="BH74" s="44">
        <f t="shared" si="135"/>
        <v>674548</v>
      </c>
      <c r="BI74" s="44">
        <f t="shared" si="135"/>
        <v>4272657</v>
      </c>
      <c r="BJ74" s="54"/>
      <c r="BK74" s="54"/>
      <c r="BL74" s="44">
        <f t="shared" ref="BL74:BX74" si="136">SUM(BL71:BL73)</f>
        <v>353136</v>
      </c>
      <c r="BM74" s="44">
        <f t="shared" si="136"/>
        <v>688700</v>
      </c>
      <c r="BN74" s="44">
        <f t="shared" si="136"/>
        <v>1121188</v>
      </c>
      <c r="BO74" s="44">
        <f t="shared" si="136"/>
        <v>1514674</v>
      </c>
      <c r="BP74" s="44">
        <f t="shared" si="136"/>
        <v>1964664</v>
      </c>
      <c r="BQ74" s="44">
        <f t="shared" si="136"/>
        <v>2453941</v>
      </c>
      <c r="BR74" s="44">
        <f t="shared" si="136"/>
        <v>3034390</v>
      </c>
      <c r="BS74" s="44">
        <f t="shared" si="136"/>
        <v>3630484</v>
      </c>
      <c r="BT74" s="44">
        <f t="shared" si="136"/>
        <v>4077172</v>
      </c>
      <c r="BU74" s="44">
        <f t="shared" si="136"/>
        <v>4510877</v>
      </c>
      <c r="BV74" s="44">
        <f t="shared" si="136"/>
        <v>4891032</v>
      </c>
      <c r="BW74" s="44">
        <f t="shared" si="136"/>
        <v>5270645</v>
      </c>
      <c r="BX74" s="44">
        <f t="shared" si="136"/>
        <v>33510903</v>
      </c>
      <c r="BY74" s="54"/>
      <c r="BZ74" s="54"/>
      <c r="CA74" s="44">
        <f t="shared" ref="CA74:CM74" si="137">SUM(CA71:CA73)</f>
        <v>99606</v>
      </c>
      <c r="CB74" s="44">
        <f t="shared" si="137"/>
        <v>197451</v>
      </c>
      <c r="CC74" s="44">
        <f t="shared" si="137"/>
        <v>312818</v>
      </c>
      <c r="CD74" s="44">
        <f t="shared" si="137"/>
        <v>419042</v>
      </c>
      <c r="CE74" s="44">
        <f t="shared" si="137"/>
        <v>548757</v>
      </c>
      <c r="CF74" s="44">
        <f t="shared" si="137"/>
        <v>686759</v>
      </c>
      <c r="CG74" s="44">
        <f t="shared" si="137"/>
        <v>835499</v>
      </c>
      <c r="CH74" s="44">
        <f t="shared" si="137"/>
        <v>991753</v>
      </c>
      <c r="CI74" s="44">
        <f t="shared" si="137"/>
        <v>1123511</v>
      </c>
      <c r="CJ74" s="44">
        <f t="shared" si="137"/>
        <v>1245485</v>
      </c>
      <c r="CK74" s="44">
        <f t="shared" si="137"/>
        <v>1349213</v>
      </c>
      <c r="CL74" s="44">
        <f t="shared" si="137"/>
        <v>1455020</v>
      </c>
      <c r="CM74" s="44">
        <f t="shared" si="137"/>
        <v>9264914</v>
      </c>
      <c r="CN74" s="54"/>
      <c r="CO74" s="54"/>
      <c r="CP74" s="44">
        <f t="shared" ref="CP74:DB74" si="138">SUM(CP71:CP73)</f>
        <v>177166</v>
      </c>
      <c r="CQ74" s="44">
        <f t="shared" si="138"/>
        <v>331087</v>
      </c>
      <c r="CR74" s="44">
        <f t="shared" si="138"/>
        <v>523618</v>
      </c>
      <c r="CS74" s="44">
        <f t="shared" si="138"/>
        <v>717106</v>
      </c>
      <c r="CT74" s="44">
        <f t="shared" si="138"/>
        <v>934846</v>
      </c>
      <c r="CU74" s="44">
        <f t="shared" si="138"/>
        <v>1151134</v>
      </c>
      <c r="CV74" s="44">
        <f t="shared" si="138"/>
        <v>1366678</v>
      </c>
      <c r="CW74" s="44">
        <f t="shared" si="138"/>
        <v>1582363</v>
      </c>
      <c r="CX74" s="44">
        <f t="shared" si="138"/>
        <v>1787621</v>
      </c>
      <c r="CY74" s="44">
        <f t="shared" si="138"/>
        <v>1995281</v>
      </c>
      <c r="CZ74" s="44">
        <f t="shared" si="138"/>
        <v>2185831</v>
      </c>
      <c r="DA74" s="44">
        <f t="shared" si="138"/>
        <v>2377887</v>
      </c>
      <c r="DB74" s="44">
        <f t="shared" si="138"/>
        <v>15130618</v>
      </c>
      <c r="DC74" s="54"/>
      <c r="DD74" s="54"/>
      <c r="DE74" s="44">
        <f t="shared" ref="DE74:DQ74" si="139">SUM(DE71:DE73)</f>
        <v>106211</v>
      </c>
      <c r="DF74" s="44">
        <f t="shared" si="139"/>
        <v>211286</v>
      </c>
      <c r="DG74" s="44">
        <f t="shared" si="139"/>
        <v>351360</v>
      </c>
      <c r="DH74" s="44">
        <f t="shared" si="139"/>
        <v>497973</v>
      </c>
      <c r="DI74" s="44">
        <f t="shared" si="139"/>
        <v>674828</v>
      </c>
      <c r="DJ74" s="44">
        <f t="shared" si="139"/>
        <v>870321</v>
      </c>
      <c r="DK74" s="44">
        <f t="shared" si="139"/>
        <v>1118212</v>
      </c>
      <c r="DL74" s="44">
        <f t="shared" si="139"/>
        <v>1371636</v>
      </c>
      <c r="DM74" s="44">
        <f t="shared" si="139"/>
        <v>1549019</v>
      </c>
      <c r="DN74" s="44">
        <f t="shared" si="139"/>
        <v>1713104</v>
      </c>
      <c r="DO74" s="44">
        <f t="shared" si="139"/>
        <v>1847258</v>
      </c>
      <c r="DP74" s="44">
        <f t="shared" si="139"/>
        <v>1969137</v>
      </c>
      <c r="DQ74" s="44">
        <f t="shared" si="139"/>
        <v>12280345</v>
      </c>
      <c r="DR74" s="54"/>
      <c r="DS74" s="54"/>
      <c r="DT74" s="44">
        <f t="shared" ref="DT74:EF74" si="140">SUM(DT71:DT73)</f>
        <v>216429</v>
      </c>
      <c r="DU74" s="44">
        <f t="shared" si="140"/>
        <v>426628</v>
      </c>
      <c r="DV74" s="44">
        <f t="shared" si="140"/>
        <v>695032</v>
      </c>
      <c r="DW74" s="44">
        <f t="shared" si="140"/>
        <v>949466</v>
      </c>
      <c r="DX74" s="44">
        <f t="shared" si="140"/>
        <v>1248279</v>
      </c>
      <c r="DY74" s="44">
        <f t="shared" si="140"/>
        <v>1554651</v>
      </c>
      <c r="DZ74" s="44">
        <f t="shared" si="140"/>
        <v>1897958</v>
      </c>
      <c r="EA74" s="44">
        <f t="shared" si="140"/>
        <v>2268101</v>
      </c>
      <c r="EB74" s="44">
        <f t="shared" si="140"/>
        <v>2554350</v>
      </c>
      <c r="EC74" s="44">
        <f t="shared" si="140"/>
        <v>2849583</v>
      </c>
      <c r="ED74" s="44">
        <f t="shared" si="140"/>
        <v>3122335</v>
      </c>
      <c r="EE74" s="44">
        <f t="shared" si="140"/>
        <v>3389717</v>
      </c>
      <c r="EF74" s="44">
        <f t="shared" si="140"/>
        <v>21172529</v>
      </c>
      <c r="EG74" s="54"/>
      <c r="EH74" s="54"/>
      <c r="EI74" s="44">
        <f t="shared" ref="EI74:EU74" si="141">SUM(EI71:EI73)</f>
        <v>152195</v>
      </c>
      <c r="EJ74" s="44">
        <f t="shared" si="141"/>
        <v>298851</v>
      </c>
      <c r="EK74" s="44">
        <f t="shared" si="141"/>
        <v>488240</v>
      </c>
      <c r="EL74" s="44">
        <f t="shared" si="141"/>
        <v>680481</v>
      </c>
      <c r="EM74" s="44">
        <f t="shared" si="141"/>
        <v>916894</v>
      </c>
      <c r="EN74" s="44">
        <f t="shared" si="141"/>
        <v>1173035</v>
      </c>
      <c r="EO74" s="44">
        <f t="shared" si="141"/>
        <v>1479165</v>
      </c>
      <c r="EP74" s="44">
        <f t="shared" si="141"/>
        <v>1794564</v>
      </c>
      <c r="EQ74" s="44">
        <f t="shared" si="141"/>
        <v>2027541</v>
      </c>
      <c r="ER74" s="44">
        <f t="shared" si="141"/>
        <v>2243073</v>
      </c>
      <c r="ES74" s="44">
        <f t="shared" si="141"/>
        <v>2413660</v>
      </c>
      <c r="ET74" s="44">
        <f t="shared" si="141"/>
        <v>2593388</v>
      </c>
      <c r="EU74" s="44">
        <f t="shared" si="141"/>
        <v>16261087</v>
      </c>
      <c r="EV74" s="54"/>
      <c r="EW74" s="54"/>
      <c r="EX74" s="44">
        <f t="shared" ref="EX74:FJ74" si="142">SUM(EX71:EX73)</f>
        <v>35724</v>
      </c>
      <c r="EY74" s="44">
        <f t="shared" si="142"/>
        <v>68979</v>
      </c>
      <c r="EZ74" s="44">
        <f t="shared" si="142"/>
        <v>109736</v>
      </c>
      <c r="FA74" s="44">
        <f t="shared" si="142"/>
        <v>151068</v>
      </c>
      <c r="FB74" s="44">
        <f t="shared" si="142"/>
        <v>200712</v>
      </c>
      <c r="FC74" s="44">
        <f t="shared" si="142"/>
        <v>251381</v>
      </c>
      <c r="FD74" s="44">
        <f t="shared" si="142"/>
        <v>305342</v>
      </c>
      <c r="FE74" s="44">
        <f t="shared" si="142"/>
        <v>363058</v>
      </c>
      <c r="FF74" s="44">
        <f t="shared" si="142"/>
        <v>410799</v>
      </c>
      <c r="FG74" s="44">
        <f t="shared" si="142"/>
        <v>457254</v>
      </c>
      <c r="FH74" s="44">
        <f t="shared" si="142"/>
        <v>496865</v>
      </c>
      <c r="FI74" s="44">
        <f t="shared" si="142"/>
        <v>538767</v>
      </c>
      <c r="FJ74" s="44">
        <f t="shared" si="142"/>
        <v>3389685</v>
      </c>
      <c r="FK74" s="54"/>
      <c r="FL74" s="54"/>
    </row>
    <row r="75" spans="1:168" s="55" customFormat="1" ht="15.1" customHeight="1">
      <c r="A75" s="39"/>
      <c r="B75" s="40"/>
      <c r="C75" s="41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1"/>
      <c r="R75" s="41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1"/>
      <c r="AG75" s="41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1"/>
      <c r="AV75" s="41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1"/>
      <c r="BK75" s="41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1"/>
      <c r="BZ75" s="41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1"/>
      <c r="CO75" s="41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1"/>
      <c r="DD75" s="41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1"/>
      <c r="DS75" s="41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1"/>
      <c r="EH75" s="41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1"/>
      <c r="EW75" s="41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1"/>
      <c r="FL75" s="41"/>
    </row>
    <row r="76" spans="1:168" s="43" customFormat="1" ht="15.1" customHeight="1">
      <c r="A76" s="51">
        <v>2019</v>
      </c>
      <c r="B76" s="56" t="s">
        <v>6</v>
      </c>
      <c r="D76" s="44">
        <f>+AMB!$S76</f>
        <v>331946</v>
      </c>
      <c r="E76" s="44">
        <f>+AMB!$T76</f>
        <v>637529</v>
      </c>
      <c r="F76" s="44">
        <f>+AMB!$U76</f>
        <v>1013905</v>
      </c>
      <c r="G76" s="44">
        <f>+AMB!$V76</f>
        <v>1374477</v>
      </c>
      <c r="H76" s="44">
        <f>+AMB!$W76</f>
        <v>1745721</v>
      </c>
      <c r="I76" s="44">
        <f>+AMB!$X76</f>
        <v>2126361</v>
      </c>
      <c r="J76" s="44">
        <f>+AMB!$Y76</f>
        <v>2549835</v>
      </c>
      <c r="K76" s="44">
        <f>+AMB!$Z76</f>
        <v>2970363</v>
      </c>
      <c r="L76" s="44">
        <f>+AMB!$AA76</f>
        <v>3333769</v>
      </c>
      <c r="M76" s="44">
        <f>+AMB!$AB76</f>
        <v>3728403</v>
      </c>
      <c r="N76" s="44">
        <f>+AMB!$AC76</f>
        <v>4077657</v>
      </c>
      <c r="O76" s="44">
        <f>+AMB!$AD76</f>
        <v>4423950</v>
      </c>
      <c r="P76" s="44">
        <f>SUM(D76:O76)</f>
        <v>28313916</v>
      </c>
      <c r="Q76" s="53"/>
      <c r="R76" s="53"/>
      <c r="S76" s="44">
        <f>+BWB!$S76</f>
        <v>171625</v>
      </c>
      <c r="T76" s="44">
        <f>+BWB!$T76</f>
        <v>332980</v>
      </c>
      <c r="U76" s="44">
        <f>+BWB!$U76</f>
        <v>550898</v>
      </c>
      <c r="V76" s="44">
        <f>+BWB!$V76</f>
        <v>775071</v>
      </c>
      <c r="W76" s="44">
        <f>+BWB!$W76</f>
        <v>1028463</v>
      </c>
      <c r="X76" s="44">
        <f>+BWB!$X76</f>
        <v>1310690</v>
      </c>
      <c r="Y76" s="44">
        <f>+BWB!$Y76</f>
        <v>1642109</v>
      </c>
      <c r="Z76" s="44">
        <f>+BWB!$Z76</f>
        <v>1983339</v>
      </c>
      <c r="AA76" s="44">
        <f>+BWB!$AA76</f>
        <v>2238313</v>
      </c>
      <c r="AB76" s="44">
        <f>+BWB!$AB76</f>
        <v>2489917</v>
      </c>
      <c r="AC76" s="44">
        <f>+BWB!$AC76</f>
        <v>2714616</v>
      </c>
      <c r="AD76" s="44">
        <f>+BWB!$AD76</f>
        <v>2944860</v>
      </c>
      <c r="AE76" s="44">
        <f>SUM(S76:AD76)</f>
        <v>18182881</v>
      </c>
      <c r="AF76" s="53"/>
      <c r="AG76" s="53"/>
      <c r="AH76" s="44">
        <f>+DWT!$S76</f>
        <v>305531</v>
      </c>
      <c r="AI76" s="44">
        <f>+DWT!$T76</f>
        <v>607450</v>
      </c>
      <c r="AJ76" s="44">
        <f>+DWT!$U76</f>
        <v>960032</v>
      </c>
      <c r="AK76" s="44">
        <f>+DWT!$V76</f>
        <v>1307770</v>
      </c>
      <c r="AL76" s="44">
        <f>+DWT!$W76</f>
        <v>1670785</v>
      </c>
      <c r="AM76" s="44">
        <f>+DWT!$X76</f>
        <v>2024049</v>
      </c>
      <c r="AN76" s="44">
        <f>+DWT!$Y76</f>
        <v>2376098</v>
      </c>
      <c r="AO76" s="44">
        <f>+DWT!$Z76</f>
        <v>2762282</v>
      </c>
      <c r="AP76" s="44">
        <f>+DWT!$AA76</f>
        <v>3117447</v>
      </c>
      <c r="AQ76" s="44">
        <f>+DWT!$AB76</f>
        <v>3480790</v>
      </c>
      <c r="AR76" s="44">
        <f>+DWT!$AC76</f>
        <v>3821987</v>
      </c>
      <c r="AS76" s="44">
        <f>+DWT!$AD76</f>
        <v>4177293</v>
      </c>
      <c r="AT76" s="44">
        <f>SUM(AH76:AS76)</f>
        <v>26611514</v>
      </c>
      <c r="AU76" s="53"/>
      <c r="AV76" s="53"/>
      <c r="AW76" s="44">
        <f>+OGB!$S76</f>
        <v>35667</v>
      </c>
      <c r="AX76" s="44">
        <f>+OGB!$T76</f>
        <v>71531</v>
      </c>
      <c r="AY76" s="44">
        <f>+OGB!$U76</f>
        <v>116054</v>
      </c>
      <c r="AZ76" s="44">
        <f>+OGB!$V76</f>
        <v>161761</v>
      </c>
      <c r="BA76" s="44">
        <f>+OGB!$W76</f>
        <v>212777</v>
      </c>
      <c r="BB76" s="44">
        <f>+OGB!$X76</f>
        <v>266562</v>
      </c>
      <c r="BC76" s="44">
        <f>+OGB!$Y76</f>
        <v>327068</v>
      </c>
      <c r="BD76" s="44">
        <f>+OGB!$Z76</f>
        <v>392888</v>
      </c>
      <c r="BE76" s="44">
        <f>+OGB!$AA76</f>
        <v>444208</v>
      </c>
      <c r="BF76" s="44">
        <f>+OGB!$AB76</f>
        <v>497685</v>
      </c>
      <c r="BG76" s="44">
        <f>+OGB!$AC76</f>
        <v>544030</v>
      </c>
      <c r="BH76" s="44">
        <f>+OGB!$AD76</f>
        <v>591772</v>
      </c>
      <c r="BI76" s="44">
        <f>SUM(AW76:BH76)</f>
        <v>3662003</v>
      </c>
      <c r="BJ76" s="53"/>
      <c r="BK76" s="53"/>
      <c r="BL76" s="44">
        <f>+PB!$S76</f>
        <v>223762</v>
      </c>
      <c r="BM76" s="44">
        <f>+PB!$T76</f>
        <v>451022</v>
      </c>
      <c r="BN76" s="44">
        <f>+PB!$U76</f>
        <v>756848</v>
      </c>
      <c r="BO76" s="44">
        <f>+PB!$V76</f>
        <v>1054607</v>
      </c>
      <c r="BP76" s="44">
        <f>+PB!$W76</f>
        <v>1390341</v>
      </c>
      <c r="BQ76" s="44">
        <f>+PB!$X76</f>
        <v>1771870</v>
      </c>
      <c r="BR76" s="44">
        <f>+PB!$Y76</f>
        <v>2241202</v>
      </c>
      <c r="BS76" s="44">
        <f>+PB!$Z76</f>
        <v>2745343</v>
      </c>
      <c r="BT76" s="44">
        <f>+PB!$AA76</f>
        <v>3099837</v>
      </c>
      <c r="BU76" s="44">
        <f>+PB!$AB76</f>
        <v>3439325</v>
      </c>
      <c r="BV76" s="44">
        <f>+PB!$AC76</f>
        <v>3731976</v>
      </c>
      <c r="BW76" s="44">
        <f>+PB!$AD76</f>
        <v>4021927</v>
      </c>
      <c r="BX76" s="44">
        <f>SUM(BL76:BW76)</f>
        <v>24928060</v>
      </c>
      <c r="BY76" s="53"/>
      <c r="BZ76" s="53"/>
      <c r="CA76" s="44">
        <f>+IBA!$S76</f>
        <v>79270</v>
      </c>
      <c r="CB76" s="44">
        <f>+IBA!$T76</f>
        <v>149988</v>
      </c>
      <c r="CC76" s="44">
        <f>+IBA!$U76</f>
        <v>243502</v>
      </c>
      <c r="CD76" s="44">
        <f>+IBA!$V76</f>
        <v>336451</v>
      </c>
      <c r="CE76" s="44">
        <f>+IBA!$W76</f>
        <v>442092</v>
      </c>
      <c r="CF76" s="44">
        <f>+IBA!$X76</f>
        <v>554789</v>
      </c>
      <c r="CG76" s="44">
        <f>+IBA!$Y76</f>
        <v>687461</v>
      </c>
      <c r="CH76" s="44">
        <f>+IBA!$Z76</f>
        <v>821887</v>
      </c>
      <c r="CI76" s="44">
        <f>+IBA!$AA76</f>
        <v>930906</v>
      </c>
      <c r="CJ76" s="44">
        <f>+IBA!$AB76</f>
        <v>1035438</v>
      </c>
      <c r="CK76" s="44">
        <f>+IBA!$AC76</f>
        <v>1124874</v>
      </c>
      <c r="CL76" s="44">
        <f>+IBA!$AD76</f>
        <v>1217958</v>
      </c>
      <c r="CM76" s="44">
        <f>SUM(CA76:CL76)</f>
        <v>7624616</v>
      </c>
      <c r="CN76" s="53"/>
      <c r="CO76" s="53"/>
      <c r="CP76" s="44">
        <f>+SIBC!$S76</f>
        <v>169444</v>
      </c>
      <c r="CQ76" s="44">
        <f>+SIBC!$T76</f>
        <v>327300</v>
      </c>
      <c r="CR76" s="44">
        <f>+SIBC!$U76</f>
        <v>515175</v>
      </c>
      <c r="CS76" s="44">
        <f>+SIBC!$V76</f>
        <v>704326</v>
      </c>
      <c r="CT76" s="44">
        <f>+SIBC!$W76</f>
        <v>914513</v>
      </c>
      <c r="CU76" s="44">
        <f>+SIBC!$X76</f>
        <v>1122730</v>
      </c>
      <c r="CV76" s="44">
        <f>+SIBC!$Y76</f>
        <v>1340152</v>
      </c>
      <c r="CW76" s="44">
        <f>+SIBC!$Z76</f>
        <v>1554616</v>
      </c>
      <c r="CX76" s="44">
        <f>+SIBC!$AA76</f>
        <v>1758082</v>
      </c>
      <c r="CY76" s="44">
        <f>+SIBC!$AB76</f>
        <v>1968579</v>
      </c>
      <c r="CZ76" s="44">
        <f>+SIBC!$AC76</f>
        <v>2159382</v>
      </c>
      <c r="DA76" s="44">
        <f>+SIBC!$AD76</f>
        <v>2349169</v>
      </c>
      <c r="DB76" s="44">
        <f>SUM(CP76:DA76)</f>
        <v>14883468</v>
      </c>
      <c r="DC76" s="53"/>
      <c r="DD76" s="53"/>
      <c r="DE76" s="44">
        <f>+TIBA!$S76</f>
        <v>72514</v>
      </c>
      <c r="DF76" s="44">
        <f>+TIBA!$T76</f>
        <v>142841</v>
      </c>
      <c r="DG76" s="44">
        <f>+TIBA!$U76</f>
        <v>243070</v>
      </c>
      <c r="DH76" s="44">
        <f>+TIBA!$V76</f>
        <v>360173</v>
      </c>
      <c r="DI76" s="44">
        <f>+TIBA!$W76</f>
        <v>495534</v>
      </c>
      <c r="DJ76" s="44">
        <f>+TIBA!$X76</f>
        <v>664245</v>
      </c>
      <c r="DK76" s="44">
        <f>+TIBA!$Y76</f>
        <v>890956</v>
      </c>
      <c r="DL76" s="44">
        <f>+TIBA!$Z76</f>
        <v>1150995</v>
      </c>
      <c r="DM76" s="44">
        <f>+TIBA!$AA76</f>
        <v>1313035</v>
      </c>
      <c r="DN76" s="44">
        <f>+TIBA!$AB76</f>
        <v>1454962</v>
      </c>
      <c r="DO76" s="44">
        <f>+TIBA!$AC76</f>
        <v>1564696</v>
      </c>
      <c r="DP76" s="44">
        <f>+TIBA!$AD76</f>
        <v>1663274</v>
      </c>
      <c r="DQ76" s="44">
        <f>SUM(DE76:DP76)</f>
        <v>10016295</v>
      </c>
      <c r="DR76" s="53"/>
      <c r="DS76" s="53"/>
      <c r="DT76" s="44">
        <f>+LQB!$S76</f>
        <v>148105</v>
      </c>
      <c r="DU76" s="44">
        <f>+LQB!$T76</f>
        <v>294721</v>
      </c>
      <c r="DV76" s="44">
        <f>+LQB!$U76</f>
        <v>491188</v>
      </c>
      <c r="DW76" s="44">
        <f>+LQB!$V76</f>
        <v>707311</v>
      </c>
      <c r="DX76" s="44">
        <f>+LQB!$W76</f>
        <v>937228</v>
      </c>
      <c r="DY76" s="44">
        <f>+LQB!$X76</f>
        <v>1183809</v>
      </c>
      <c r="DZ76" s="44">
        <f>+LQB!$Y76</f>
        <v>1471349</v>
      </c>
      <c r="EA76" s="44">
        <f>+LQB!$Z76</f>
        <v>1782445</v>
      </c>
      <c r="EB76" s="44">
        <f>+LQB!$AA76</f>
        <v>2004906</v>
      </c>
      <c r="EC76" s="44">
        <f>+LQB!$AB76</f>
        <v>2224440</v>
      </c>
      <c r="ED76" s="44">
        <f>+LQB!$AC76</f>
        <v>2432735</v>
      </c>
      <c r="EE76" s="44">
        <f>+LQB!$AD76</f>
        <v>2639335</v>
      </c>
      <c r="EF76" s="44">
        <f>SUM(DT76:EE76)</f>
        <v>16317572</v>
      </c>
      <c r="EG76" s="53"/>
      <c r="EH76" s="53"/>
      <c r="EI76" s="44">
        <f>+RBW!$S76</f>
        <v>130121</v>
      </c>
      <c r="EJ76" s="44">
        <f>+RBW!$T76</f>
        <v>265113</v>
      </c>
      <c r="EK76" s="44">
        <f>+RBW!$U76</f>
        <v>442920</v>
      </c>
      <c r="EL76" s="44">
        <f>+RBW!$V76</f>
        <v>659496</v>
      </c>
      <c r="EM76" s="44">
        <f>+RBW!$W76</f>
        <v>879947</v>
      </c>
      <c r="EN76" s="44">
        <f>+RBW!$X76</f>
        <v>1119199</v>
      </c>
      <c r="EO76" s="44">
        <f>+RBW!$Y76</f>
        <v>1409684</v>
      </c>
      <c r="EP76" s="44">
        <f>+RBW!$Z76</f>
        <v>1714825</v>
      </c>
      <c r="EQ76" s="44">
        <f>+RBW!$AA76</f>
        <v>1936493</v>
      </c>
      <c r="ER76" s="44">
        <f>+RBW!$AB76</f>
        <v>2144606</v>
      </c>
      <c r="ES76" s="44">
        <f>+RBW!$AC76</f>
        <v>2318962</v>
      </c>
      <c r="ET76" s="44">
        <f>+RBW!$AD76</f>
        <v>2494218</v>
      </c>
      <c r="EU76" s="44">
        <f>SUM(EI76:ET76)</f>
        <v>15515584</v>
      </c>
      <c r="EV76" s="53"/>
      <c r="EW76" s="53"/>
      <c r="EX76" s="44">
        <f>+WPB!$S76</f>
        <v>30773</v>
      </c>
      <c r="EY76" s="44">
        <f>+WPB!$T76</f>
        <v>59810</v>
      </c>
      <c r="EZ76" s="44">
        <f>+WPB!$U76</f>
        <v>96858</v>
      </c>
      <c r="FA76" s="44">
        <f>+WPB!$V76</f>
        <v>96870</v>
      </c>
      <c r="FB76" s="44">
        <f>+WPB!$W76</f>
        <v>129814</v>
      </c>
      <c r="FC76" s="44">
        <f>+WPB!$X76</f>
        <v>172034</v>
      </c>
      <c r="FD76" s="44">
        <f>+WPB!$Y76</f>
        <v>223891</v>
      </c>
      <c r="FE76" s="44">
        <f>+WPB!$Z76</f>
        <v>279706</v>
      </c>
      <c r="FF76" s="44">
        <f>+WPB!$AA76</f>
        <v>322214</v>
      </c>
      <c r="FG76" s="44">
        <f>+WPB!$AB76</f>
        <v>363346</v>
      </c>
      <c r="FH76" s="44">
        <f>+WPB!$AC76</f>
        <v>400880</v>
      </c>
      <c r="FI76" s="44">
        <f>+WPB!$AD76</f>
        <v>440264</v>
      </c>
      <c r="FJ76" s="44">
        <f>SUM(EX76:FI76)</f>
        <v>2616460</v>
      </c>
      <c r="FK76" s="53"/>
      <c r="FL76" s="53"/>
    </row>
    <row r="77" spans="1:168" s="43" customFormat="1" ht="15.1" customHeight="1">
      <c r="A77" s="51">
        <v>2019</v>
      </c>
      <c r="B77" s="56" t="s">
        <v>7</v>
      </c>
      <c r="D77" s="44">
        <f>+AMB!$S77</f>
        <v>208624</v>
      </c>
      <c r="E77" s="44">
        <f>+AMB!$T77</f>
        <v>405168</v>
      </c>
      <c r="F77" s="44">
        <f>+AMB!$U77</f>
        <v>631248</v>
      </c>
      <c r="G77" s="44">
        <f>+AMB!$V77</f>
        <v>842965</v>
      </c>
      <c r="H77" s="44">
        <f>+AMB!$W77</f>
        <v>1074946</v>
      </c>
      <c r="I77" s="44">
        <f>+AMB!$X77</f>
        <v>1297619</v>
      </c>
      <c r="J77" s="44">
        <f>+AMB!$Y77</f>
        <v>1495150</v>
      </c>
      <c r="K77" s="44">
        <f>+AMB!$Z77</f>
        <v>1715097</v>
      </c>
      <c r="L77" s="44">
        <f>+AMB!$AA77</f>
        <v>1929685</v>
      </c>
      <c r="M77" s="44">
        <f>+AMB!$AB77</f>
        <v>2152723</v>
      </c>
      <c r="N77" s="44">
        <f>+AMB!$AC77</f>
        <v>2365509</v>
      </c>
      <c r="O77" s="44">
        <f>+AMB!$AD77</f>
        <v>2551517</v>
      </c>
      <c r="P77" s="44">
        <f>SUM(D77:O77)</f>
        <v>16670251</v>
      </c>
      <c r="Q77" s="54"/>
      <c r="R77" s="54"/>
      <c r="S77" s="44">
        <f>+BWB!$S77</f>
        <v>129776</v>
      </c>
      <c r="T77" s="44">
        <f>+BWB!$T77</f>
        <v>247549</v>
      </c>
      <c r="U77" s="44">
        <f>+BWB!$U77</f>
        <v>384173</v>
      </c>
      <c r="V77" s="44">
        <f>+BWB!$V77</f>
        <v>520345</v>
      </c>
      <c r="W77" s="44">
        <f>+BWB!$W77</f>
        <v>664177</v>
      </c>
      <c r="X77" s="44">
        <f>+BWB!$X77</f>
        <v>802206</v>
      </c>
      <c r="Y77" s="44">
        <f>+BWB!$Y77</f>
        <v>935115</v>
      </c>
      <c r="Z77" s="44">
        <f>+BWB!$Z77</f>
        <v>1073519</v>
      </c>
      <c r="AA77" s="44">
        <f>+BWB!$AA77</f>
        <v>1206447</v>
      </c>
      <c r="AB77" s="44">
        <f>+BWB!$AB77</f>
        <v>1345918</v>
      </c>
      <c r="AC77" s="44">
        <f>+BWB!$AC77</f>
        <v>1479523</v>
      </c>
      <c r="AD77" s="44">
        <f>+BWB!$AD77</f>
        <v>1596580</v>
      </c>
      <c r="AE77" s="44">
        <f>SUM(S77:AD77)</f>
        <v>10385328</v>
      </c>
      <c r="AF77" s="54"/>
      <c r="AG77" s="54"/>
      <c r="AH77" s="44">
        <f>+DWT!$S77</f>
        <v>818</v>
      </c>
      <c r="AI77" s="44">
        <f>+DWT!$T77</f>
        <v>1652</v>
      </c>
      <c r="AJ77" s="44">
        <f>+DWT!$U77</f>
        <v>2547</v>
      </c>
      <c r="AK77" s="44">
        <f>+DWT!$V77</f>
        <v>3527</v>
      </c>
      <c r="AL77" s="44">
        <f>+DWT!$W77</f>
        <v>4584</v>
      </c>
      <c r="AM77" s="44">
        <f>+DWT!$X77</f>
        <v>5553</v>
      </c>
      <c r="AN77" s="44">
        <f>+DWT!$Y77</f>
        <v>6517</v>
      </c>
      <c r="AO77" s="44">
        <f>+DWT!$Z77</f>
        <v>7526</v>
      </c>
      <c r="AP77" s="44">
        <f>+DWT!$AA77</f>
        <v>8454</v>
      </c>
      <c r="AQ77" s="44">
        <f>+DWT!$AB77</f>
        <v>9473</v>
      </c>
      <c r="AR77" s="44">
        <f>+DWT!$AC77</f>
        <v>10389</v>
      </c>
      <c r="AS77" s="44">
        <f>+DWT!$AD77</f>
        <v>11146</v>
      </c>
      <c r="AT77" s="44">
        <f>SUM(AH77:AS77)</f>
        <v>72186</v>
      </c>
      <c r="AU77" s="54"/>
      <c r="AV77" s="54"/>
      <c r="AW77" s="44">
        <f>+OGB!$S77</f>
        <v>6226</v>
      </c>
      <c r="AX77" s="44">
        <f>+OGB!$T77</f>
        <v>11878</v>
      </c>
      <c r="AY77" s="44">
        <f>+OGB!$U77</f>
        <v>16107</v>
      </c>
      <c r="AZ77" s="44">
        <f>+OGB!$V77</f>
        <v>22993</v>
      </c>
      <c r="BA77" s="44">
        <f>+OGB!$W77</f>
        <v>29875</v>
      </c>
      <c r="BB77" s="44">
        <f>+OGB!$X77</f>
        <v>36242</v>
      </c>
      <c r="BC77" s="44">
        <f>+OGB!$Y77</f>
        <v>42813</v>
      </c>
      <c r="BD77" s="44">
        <f>+OGB!$Z77</f>
        <v>49453</v>
      </c>
      <c r="BE77" s="44">
        <f>+OGB!$AA77</f>
        <v>56022</v>
      </c>
      <c r="BF77" s="44">
        <f>+OGB!$AB77</f>
        <v>62771</v>
      </c>
      <c r="BG77" s="44">
        <f>+OGB!$AC77</f>
        <v>69071</v>
      </c>
      <c r="BH77" s="44">
        <f>+OGB!$AD77</f>
        <v>74529</v>
      </c>
      <c r="BI77" s="44">
        <f>SUM(AW77:BH77)</f>
        <v>477980</v>
      </c>
      <c r="BJ77" s="54"/>
      <c r="BK77" s="54"/>
      <c r="BL77" s="44">
        <f>+PB!$S77</f>
        <v>85577</v>
      </c>
      <c r="BM77" s="44">
        <f>+PB!$T77</f>
        <v>169533</v>
      </c>
      <c r="BN77" s="44">
        <f>+PB!$U77</f>
        <v>262177</v>
      </c>
      <c r="BO77" s="44">
        <f>+PB!$V77</f>
        <v>353564</v>
      </c>
      <c r="BP77" s="44">
        <f>+PB!$W77</f>
        <v>449022</v>
      </c>
      <c r="BQ77" s="44">
        <f>+PB!$X77</f>
        <v>538065</v>
      </c>
      <c r="BR77" s="44">
        <f>+PB!$Y77</f>
        <v>629048</v>
      </c>
      <c r="BS77" s="44">
        <f>+PB!$Z77</f>
        <v>721385</v>
      </c>
      <c r="BT77" s="44">
        <f>+PB!$AA77</f>
        <v>812994</v>
      </c>
      <c r="BU77" s="44">
        <f>+PB!$AB77</f>
        <v>909790</v>
      </c>
      <c r="BV77" s="44">
        <f>+PB!$AC77</f>
        <v>994786</v>
      </c>
      <c r="BW77" s="44">
        <f>+PB!$AD77</f>
        <v>1073541</v>
      </c>
      <c r="BX77" s="44">
        <f>SUM(BL77:BW77)</f>
        <v>6999482</v>
      </c>
      <c r="BY77" s="54"/>
      <c r="BZ77" s="54"/>
      <c r="CA77" s="44">
        <f>+IBA!$S77</f>
        <v>7472</v>
      </c>
      <c r="CB77" s="44">
        <f>+IBA!$T77</f>
        <v>14248</v>
      </c>
      <c r="CC77" s="44">
        <f>+IBA!$U77</f>
        <v>22291</v>
      </c>
      <c r="CD77" s="44">
        <f>+IBA!$V77</f>
        <v>29610</v>
      </c>
      <c r="CE77" s="44">
        <f>+IBA!$W77</f>
        <v>37520</v>
      </c>
      <c r="CF77" s="44">
        <f>+IBA!$X77</f>
        <v>44710</v>
      </c>
      <c r="CG77" s="44">
        <f>+IBA!$Y77</f>
        <v>51966</v>
      </c>
      <c r="CH77" s="44">
        <f>+IBA!$Z77</f>
        <v>59479</v>
      </c>
      <c r="CI77" s="44">
        <f>+IBA!$AA77</f>
        <v>67176</v>
      </c>
      <c r="CJ77" s="44">
        <f>+IBA!$AB77</f>
        <v>75223</v>
      </c>
      <c r="CK77" s="44">
        <f>+IBA!$AC77</f>
        <v>82201</v>
      </c>
      <c r="CL77" s="44">
        <f>+IBA!$AD77</f>
        <v>88909</v>
      </c>
      <c r="CM77" s="44">
        <f>SUM(CA77:CL77)</f>
        <v>580805</v>
      </c>
      <c r="CN77" s="54"/>
      <c r="CO77" s="54"/>
      <c r="CP77" s="44">
        <f>+SIBC!$S77</f>
        <v>4714</v>
      </c>
      <c r="CQ77" s="44">
        <f>+SIBC!$T77</f>
        <v>9407</v>
      </c>
      <c r="CR77" s="44">
        <f>+SIBC!$U77</f>
        <v>14100</v>
      </c>
      <c r="CS77" s="44">
        <f>+SIBC!$V77</f>
        <v>19083</v>
      </c>
      <c r="CT77" s="44">
        <f>+SIBC!$W77</f>
        <v>25752</v>
      </c>
      <c r="CU77" s="44">
        <f>+SIBC!$X77</f>
        <v>32511</v>
      </c>
      <c r="CV77" s="44">
        <f>+SIBC!$Y77</f>
        <v>39460</v>
      </c>
      <c r="CW77" s="44">
        <f>+SIBC!$Z77</f>
        <v>45913</v>
      </c>
      <c r="CX77" s="44">
        <f>+SIBC!$AA77</f>
        <v>52594</v>
      </c>
      <c r="CY77" s="44">
        <f>+SIBC!$AB77</f>
        <v>59208</v>
      </c>
      <c r="CZ77" s="44">
        <f>+SIBC!$AC77</f>
        <v>64334</v>
      </c>
      <c r="DA77" s="44">
        <f>+SIBC!$AD77</f>
        <v>69072</v>
      </c>
      <c r="DB77" s="44">
        <f>SUM(CP77:DA77)</f>
        <v>436148</v>
      </c>
      <c r="DC77" s="54"/>
      <c r="DD77" s="54"/>
      <c r="DE77" s="44">
        <f>+TIBA!$S77</f>
        <v>28784</v>
      </c>
      <c r="DF77" s="44">
        <f>+TIBA!$T77</f>
        <v>56633</v>
      </c>
      <c r="DG77" s="44">
        <f>+TIBA!$U77</f>
        <v>88897</v>
      </c>
      <c r="DH77" s="44">
        <f>+TIBA!$V77</f>
        <v>121577</v>
      </c>
      <c r="DI77" s="44">
        <f>+TIBA!$W77</f>
        <v>155305</v>
      </c>
      <c r="DJ77" s="44">
        <f>+TIBA!$X77</f>
        <v>187341</v>
      </c>
      <c r="DK77" s="44">
        <f>+TIBA!$Y77</f>
        <v>222166</v>
      </c>
      <c r="DL77" s="44">
        <f>+TIBA!$Z77</f>
        <v>255056</v>
      </c>
      <c r="DM77" s="44">
        <f>+TIBA!$AA77</f>
        <v>287624</v>
      </c>
      <c r="DN77" s="44">
        <f>+TIBA!$AB77</f>
        <v>323692</v>
      </c>
      <c r="DO77" s="44">
        <f>+TIBA!$AC77</f>
        <v>354918</v>
      </c>
      <c r="DP77" s="44">
        <f>+TIBA!$AD77</f>
        <v>382678</v>
      </c>
      <c r="DQ77" s="44">
        <f>SUM(DE77:DP77)</f>
        <v>2464671</v>
      </c>
      <c r="DR77" s="54"/>
      <c r="DS77" s="54"/>
      <c r="DT77" s="44">
        <f>+LQB!$S77</f>
        <v>63740</v>
      </c>
      <c r="DU77" s="44">
        <f>+LQB!$T77</f>
        <v>124302</v>
      </c>
      <c r="DV77" s="44">
        <f>+LQB!$U77</f>
        <v>191968</v>
      </c>
      <c r="DW77" s="44">
        <f>+LQB!$V77</f>
        <v>259382</v>
      </c>
      <c r="DX77" s="44">
        <f>+LQB!$W77</f>
        <v>330354</v>
      </c>
      <c r="DY77" s="44">
        <f>+LQB!$X77</f>
        <v>395008</v>
      </c>
      <c r="DZ77" s="44">
        <f>+LQB!$Y77</f>
        <v>463130</v>
      </c>
      <c r="EA77" s="44">
        <f>+LQB!$Z77</f>
        <v>532858</v>
      </c>
      <c r="EB77" s="44">
        <f>+LQB!$AA77</f>
        <v>597146</v>
      </c>
      <c r="EC77" s="44">
        <f>+LQB!$AB77</f>
        <v>666516</v>
      </c>
      <c r="ED77" s="44">
        <f>+LQB!$AC77</f>
        <v>730780</v>
      </c>
      <c r="EE77" s="44">
        <f>+LQB!$AD77</f>
        <v>789404</v>
      </c>
      <c r="EF77" s="44">
        <f>SUM(DT77:EE77)</f>
        <v>5144588</v>
      </c>
      <c r="EG77" s="54"/>
      <c r="EH77" s="54"/>
      <c r="EI77" s="44">
        <f>+RBW!$S77</f>
        <v>0</v>
      </c>
      <c r="EJ77" s="44">
        <f>+RBW!$T77</f>
        <v>0</v>
      </c>
      <c r="EK77" s="44">
        <f>+RBW!$U77</f>
        <v>0</v>
      </c>
      <c r="EL77" s="44">
        <f>+RBW!$V77</f>
        <v>0</v>
      </c>
      <c r="EM77" s="44">
        <f>+RBW!$W77</f>
        <v>0</v>
      </c>
      <c r="EN77" s="44">
        <f>+RBW!$X77</f>
        <v>0</v>
      </c>
      <c r="EO77" s="44">
        <f>+RBW!$Y77</f>
        <v>0</v>
      </c>
      <c r="EP77" s="44">
        <f>+RBW!$Z77</f>
        <v>0</v>
      </c>
      <c r="EQ77" s="44">
        <f>+RBW!$AA77</f>
        <v>0</v>
      </c>
      <c r="ER77" s="44">
        <f>+RBW!$AB77</f>
        <v>0</v>
      </c>
      <c r="ES77" s="44">
        <f>+RBW!$AC77</f>
        <v>0</v>
      </c>
      <c r="ET77" s="44">
        <f>+RBW!$AD77</f>
        <v>0</v>
      </c>
      <c r="EU77" s="44">
        <f>SUM(EI77:ET77)</f>
        <v>0</v>
      </c>
      <c r="EV77" s="54"/>
      <c r="EW77" s="54"/>
      <c r="EX77" s="44">
        <f>+WPB!$S77</f>
        <v>0</v>
      </c>
      <c r="EY77" s="44">
        <f>+WPB!$T77</f>
        <v>0</v>
      </c>
      <c r="EZ77" s="44">
        <f>+WPB!$U77</f>
        <v>0</v>
      </c>
      <c r="FA77" s="44">
        <f>+WPB!$V77</f>
        <v>0</v>
      </c>
      <c r="FB77" s="44">
        <f>+WPB!$W77</f>
        <v>0</v>
      </c>
      <c r="FC77" s="44">
        <f>+WPB!$X77</f>
        <v>0</v>
      </c>
      <c r="FD77" s="44">
        <f>+WPB!$Y77</f>
        <v>0</v>
      </c>
      <c r="FE77" s="44">
        <f>+WPB!$Z77</f>
        <v>0</v>
      </c>
      <c r="FF77" s="44">
        <f>+WPB!$AA77</f>
        <v>0</v>
      </c>
      <c r="FG77" s="44">
        <f>+WPB!$AB77</f>
        <v>0</v>
      </c>
      <c r="FH77" s="44">
        <f>+WPB!$AC77</f>
        <v>0</v>
      </c>
      <c r="FI77" s="44">
        <f>+WPB!$AD77</f>
        <v>0</v>
      </c>
      <c r="FJ77" s="44">
        <f>SUM(EX77:FI77)</f>
        <v>0</v>
      </c>
      <c r="FK77" s="54"/>
      <c r="FL77" s="54"/>
    </row>
    <row r="78" spans="1:168" s="43" customFormat="1" ht="15.1" customHeight="1">
      <c r="A78" s="51">
        <v>2019</v>
      </c>
      <c r="B78" s="56" t="s">
        <v>8</v>
      </c>
      <c r="D78" s="44">
        <f>+AMB!$S78</f>
        <v>0</v>
      </c>
      <c r="E78" s="44">
        <f>+AMB!$T78</f>
        <v>0</v>
      </c>
      <c r="F78" s="44">
        <f>+AMB!$U78</f>
        <v>0</v>
      </c>
      <c r="G78" s="44">
        <f>+AMB!$V78</f>
        <v>0</v>
      </c>
      <c r="H78" s="44">
        <f>+AMB!$W78</f>
        <v>0</v>
      </c>
      <c r="I78" s="44">
        <f>+AMB!$X78</f>
        <v>0</v>
      </c>
      <c r="J78" s="44">
        <f>+AMB!$Y78</f>
        <v>0</v>
      </c>
      <c r="K78" s="44">
        <f>+AMB!$Z78</f>
        <v>0</v>
      </c>
      <c r="L78" s="44">
        <f>+AMB!$AA78</f>
        <v>0</v>
      </c>
      <c r="M78" s="44">
        <f>+AMB!$AB78</f>
        <v>0</v>
      </c>
      <c r="N78" s="44">
        <f>+AMB!$AC78</f>
        <v>0</v>
      </c>
      <c r="O78" s="44">
        <f>+AMB!$AD78</f>
        <v>0</v>
      </c>
      <c r="P78" s="44">
        <f>SUM(D78:O78)</f>
        <v>0</v>
      </c>
      <c r="Q78" s="54"/>
      <c r="R78" s="54"/>
      <c r="S78" s="44">
        <f>+BWB!$S78</f>
        <v>260</v>
      </c>
      <c r="T78" s="44">
        <f>+BWB!$T78</f>
        <v>536</v>
      </c>
      <c r="U78" s="44">
        <f>+BWB!$U78</f>
        <v>939</v>
      </c>
      <c r="V78" s="44">
        <f>+BWB!$V78</f>
        <v>1363</v>
      </c>
      <c r="W78" s="44">
        <f>+BWB!$W78</f>
        <v>1862</v>
      </c>
      <c r="X78" s="44">
        <f>+BWB!$X78</f>
        <v>2379</v>
      </c>
      <c r="Y78" s="44">
        <f>+BWB!$Y78</f>
        <v>2822</v>
      </c>
      <c r="Z78" s="44">
        <f>+BWB!$Z78</f>
        <v>3298</v>
      </c>
      <c r="AA78" s="44">
        <f>+BWB!$AA78</f>
        <v>3780</v>
      </c>
      <c r="AB78" s="44">
        <f>+BWB!$AB78</f>
        <v>4331</v>
      </c>
      <c r="AC78" s="44">
        <f>+BWB!$AC78</f>
        <v>4734</v>
      </c>
      <c r="AD78" s="44">
        <f>+BWB!$AD78</f>
        <v>5002</v>
      </c>
      <c r="AE78" s="44">
        <f>SUM(S78:AD78)</f>
        <v>31306</v>
      </c>
      <c r="AF78" s="54"/>
      <c r="AG78" s="54"/>
      <c r="AH78" s="44">
        <f>+DWT!$S78</f>
        <v>2541</v>
      </c>
      <c r="AI78" s="44">
        <f>+DWT!$T78</f>
        <v>4981</v>
      </c>
      <c r="AJ78" s="44">
        <f>+DWT!$U78</f>
        <v>7572</v>
      </c>
      <c r="AK78" s="44">
        <f>+DWT!$V78</f>
        <v>10128</v>
      </c>
      <c r="AL78" s="44">
        <f>+DWT!$W78</f>
        <v>12766</v>
      </c>
      <c r="AM78" s="44">
        <f>+DWT!$X78</f>
        <v>15357</v>
      </c>
      <c r="AN78" s="44">
        <f>+DWT!$Y78</f>
        <v>18005</v>
      </c>
      <c r="AO78" s="44">
        <f>+DWT!$Z78</f>
        <v>20861</v>
      </c>
      <c r="AP78" s="44">
        <f>+DWT!$AA78</f>
        <v>23605</v>
      </c>
      <c r="AQ78" s="44">
        <f>+DWT!$AB78</f>
        <v>26395</v>
      </c>
      <c r="AR78" s="44">
        <f>+DWT!$AC78</f>
        <v>28980</v>
      </c>
      <c r="AS78" s="44">
        <f>+DWT!$AD78</f>
        <v>31478</v>
      </c>
      <c r="AT78" s="44">
        <f>SUM(AH78:AS78)</f>
        <v>202669</v>
      </c>
      <c r="AU78" s="54"/>
      <c r="AV78" s="54"/>
      <c r="AW78" s="44">
        <f>+OGB!$S78</f>
        <v>8</v>
      </c>
      <c r="AX78" s="44">
        <f>+OGB!$T78</f>
        <v>18</v>
      </c>
      <c r="AY78" s="44">
        <f>+OGB!$U78</f>
        <v>24</v>
      </c>
      <c r="AZ78" s="44">
        <f>+OGB!$V78</f>
        <v>43</v>
      </c>
      <c r="BA78" s="44">
        <f>+OGB!$W78</f>
        <v>72</v>
      </c>
      <c r="BB78" s="44">
        <f>+OGB!$X78</f>
        <v>139</v>
      </c>
      <c r="BC78" s="44">
        <f>+OGB!$Y78</f>
        <v>155</v>
      </c>
      <c r="BD78" s="44">
        <f>+OGB!$Z78</f>
        <v>178</v>
      </c>
      <c r="BE78" s="44">
        <f>+OGB!$AA78</f>
        <v>191</v>
      </c>
      <c r="BF78" s="44">
        <f>+OGB!$AB78</f>
        <v>220</v>
      </c>
      <c r="BG78" s="44">
        <f>+OGB!$AC78</f>
        <v>241</v>
      </c>
      <c r="BH78" s="44">
        <f>+OGB!$AD78</f>
        <v>257</v>
      </c>
      <c r="BI78" s="44">
        <f>SUM(AW78:BH78)</f>
        <v>1546</v>
      </c>
      <c r="BJ78" s="54"/>
      <c r="BK78" s="54"/>
      <c r="BL78" s="44">
        <f>+PB!$S78</f>
        <v>1222</v>
      </c>
      <c r="BM78" s="44">
        <f>+PB!$T78</f>
        <v>2442</v>
      </c>
      <c r="BN78" s="44">
        <f>+PB!$U78</f>
        <v>3888</v>
      </c>
      <c r="BO78" s="44">
        <f>+PB!$V78</f>
        <v>5206</v>
      </c>
      <c r="BP78" s="44">
        <f>+PB!$W78</f>
        <v>6710</v>
      </c>
      <c r="BQ78" s="44">
        <f>+PB!$X78</f>
        <v>8362</v>
      </c>
      <c r="BR78" s="44">
        <f>+PB!$Y78</f>
        <v>10220</v>
      </c>
      <c r="BS78" s="44">
        <f>+PB!$Z78</f>
        <v>12320</v>
      </c>
      <c r="BT78" s="44">
        <f>+PB!$AA78</f>
        <v>14272</v>
      </c>
      <c r="BU78" s="44">
        <f>+PB!$AB78</f>
        <v>16472</v>
      </c>
      <c r="BV78" s="44">
        <f>+PB!$AC78</f>
        <v>18578</v>
      </c>
      <c r="BW78" s="44">
        <f>+PB!$AD78</f>
        <v>20700</v>
      </c>
      <c r="BX78" s="44">
        <f>SUM(BL78:BW78)</f>
        <v>120392</v>
      </c>
      <c r="BY78" s="54"/>
      <c r="BZ78" s="54"/>
      <c r="CA78" s="44">
        <f>+IBA!$S78</f>
        <v>1593</v>
      </c>
      <c r="CB78" s="44">
        <f>+IBA!$T78</f>
        <v>3809</v>
      </c>
      <c r="CC78" s="44">
        <f>+IBA!$U78</f>
        <v>5985</v>
      </c>
      <c r="CD78" s="44">
        <f>+IBA!$V78</f>
        <v>7819</v>
      </c>
      <c r="CE78" s="44">
        <f>+IBA!$W78</f>
        <v>12012</v>
      </c>
      <c r="CF78" s="44">
        <f>+IBA!$X78</f>
        <v>19073</v>
      </c>
      <c r="CG78" s="44">
        <f>+IBA!$Y78</f>
        <v>27158</v>
      </c>
      <c r="CH78" s="44">
        <f>+IBA!$Z78</f>
        <v>36580</v>
      </c>
      <c r="CI78" s="44">
        <f>+IBA!$AA78</f>
        <v>42492</v>
      </c>
      <c r="CJ78" s="44">
        <f>+IBA!$AB78</f>
        <v>44861</v>
      </c>
      <c r="CK78" s="44">
        <f>+IBA!$AC78</f>
        <v>45683</v>
      </c>
      <c r="CL78" s="44">
        <f>+IBA!$AD78</f>
        <v>46282</v>
      </c>
      <c r="CM78" s="44">
        <f>SUM(CA78:CL78)</f>
        <v>293347</v>
      </c>
      <c r="CN78" s="54"/>
      <c r="CO78" s="54"/>
      <c r="CP78" s="44">
        <f>+SIBC!$S78</f>
        <v>0</v>
      </c>
      <c r="CQ78" s="44">
        <f>+SIBC!$T78</f>
        <v>0</v>
      </c>
      <c r="CR78" s="44">
        <f>+SIBC!$U78</f>
        <v>0</v>
      </c>
      <c r="CS78" s="44">
        <f>+SIBC!$V78</f>
        <v>0</v>
      </c>
      <c r="CT78" s="44">
        <f>+SIBC!$W78</f>
        <v>0</v>
      </c>
      <c r="CU78" s="44">
        <f>+SIBC!$X78</f>
        <v>0</v>
      </c>
      <c r="CV78" s="44">
        <f>+SIBC!$Y78</f>
        <v>0</v>
      </c>
      <c r="CW78" s="44">
        <f>+SIBC!$Z78</f>
        <v>0</v>
      </c>
      <c r="CX78" s="44">
        <f>+SIBC!$AA78</f>
        <v>0</v>
      </c>
      <c r="CY78" s="44">
        <f>+SIBC!$AB78</f>
        <v>0</v>
      </c>
      <c r="CZ78" s="44">
        <f>+SIBC!$AC78</f>
        <v>0</v>
      </c>
      <c r="DA78" s="44">
        <f>+SIBC!$AD78</f>
        <v>0</v>
      </c>
      <c r="DB78" s="44">
        <f>SUM(CP78:DA78)</f>
        <v>0</v>
      </c>
      <c r="DC78" s="54"/>
      <c r="DD78" s="54"/>
      <c r="DE78" s="44">
        <f>+TIBA!$S78</f>
        <v>0</v>
      </c>
      <c r="DF78" s="44">
        <f>+TIBA!$T78</f>
        <v>0</v>
      </c>
      <c r="DG78" s="44">
        <f>+TIBA!$U78</f>
        <v>0</v>
      </c>
      <c r="DH78" s="44">
        <f>+TIBA!$V78</f>
        <v>0</v>
      </c>
      <c r="DI78" s="44">
        <f>+TIBA!$W78</f>
        <v>0</v>
      </c>
      <c r="DJ78" s="44">
        <f>+TIBA!$X78</f>
        <v>0</v>
      </c>
      <c r="DK78" s="44">
        <f>+TIBA!$Y78</f>
        <v>0</v>
      </c>
      <c r="DL78" s="44">
        <f>+TIBA!$Z78</f>
        <v>0</v>
      </c>
      <c r="DM78" s="44">
        <f>+TIBA!$AA78</f>
        <v>0</v>
      </c>
      <c r="DN78" s="44">
        <f>+TIBA!$AB78</f>
        <v>0</v>
      </c>
      <c r="DO78" s="44">
        <f>+TIBA!$AC78</f>
        <v>0</v>
      </c>
      <c r="DP78" s="44">
        <f>+TIBA!$AD78</f>
        <v>0</v>
      </c>
      <c r="DQ78" s="44">
        <f>SUM(DE78:DP78)</f>
        <v>0</v>
      </c>
      <c r="DR78" s="54"/>
      <c r="DS78" s="54"/>
      <c r="DT78" s="44">
        <f>+LQB!$S78</f>
        <v>258</v>
      </c>
      <c r="DU78" s="44">
        <f>+LQB!$T78</f>
        <v>552</v>
      </c>
      <c r="DV78" s="44">
        <f>+LQB!$U78</f>
        <v>992</v>
      </c>
      <c r="DW78" s="44">
        <f>+LQB!$V78</f>
        <v>1534</v>
      </c>
      <c r="DX78" s="44">
        <f>+LQB!$W78</f>
        <v>2102</v>
      </c>
      <c r="DY78" s="44">
        <f>+LQB!$X78</f>
        <v>2694</v>
      </c>
      <c r="DZ78" s="44">
        <f>+LQB!$Y78</f>
        <v>3560</v>
      </c>
      <c r="EA78" s="44">
        <f>+LQB!$Z78</f>
        <v>4360</v>
      </c>
      <c r="EB78" s="44">
        <f>+LQB!$AA78</f>
        <v>4972</v>
      </c>
      <c r="EC78" s="44">
        <f>+LQB!$AB78</f>
        <v>5648</v>
      </c>
      <c r="ED78" s="44">
        <f>+LQB!$AC78</f>
        <v>6132</v>
      </c>
      <c r="EE78" s="44">
        <f>+LQB!$AD78</f>
        <v>6546</v>
      </c>
      <c r="EF78" s="44">
        <f>SUM(DT78:EE78)</f>
        <v>39350</v>
      </c>
      <c r="EG78" s="54"/>
      <c r="EH78" s="54"/>
      <c r="EI78" s="44">
        <f>+RBW!$S78</f>
        <v>374</v>
      </c>
      <c r="EJ78" s="44">
        <f>+RBW!$T78</f>
        <v>826</v>
      </c>
      <c r="EK78" s="44">
        <f>+RBW!$U78</f>
        <v>1448</v>
      </c>
      <c r="EL78" s="44">
        <f>+RBW!$V78</f>
        <v>2808</v>
      </c>
      <c r="EM78" s="44">
        <f>+RBW!$W78</f>
        <v>5288</v>
      </c>
      <c r="EN78" s="44">
        <f>+RBW!$X78</f>
        <v>8164</v>
      </c>
      <c r="EO78" s="44">
        <f>+RBW!$Y78</f>
        <v>11002</v>
      </c>
      <c r="EP78" s="44">
        <f>+RBW!$Z78</f>
        <v>13730</v>
      </c>
      <c r="EQ78" s="44">
        <f>+RBW!$AA78</f>
        <v>16456</v>
      </c>
      <c r="ER78" s="44">
        <f>+RBW!$AB78</f>
        <v>18844</v>
      </c>
      <c r="ES78" s="44">
        <f>+RBW!$AC78</f>
        <v>19672</v>
      </c>
      <c r="ET78" s="44">
        <f>+RBW!$AD78</f>
        <v>20294</v>
      </c>
      <c r="EU78" s="44">
        <f>SUM(EI78:ET78)</f>
        <v>118906</v>
      </c>
      <c r="EV78" s="54"/>
      <c r="EW78" s="54"/>
      <c r="EX78" s="44">
        <f>+WPB!$S78</f>
        <v>0</v>
      </c>
      <c r="EY78" s="44">
        <f>+WPB!$T78</f>
        <v>0</v>
      </c>
      <c r="EZ78" s="44">
        <f>+WPB!$U78</f>
        <v>0</v>
      </c>
      <c r="FA78" s="44">
        <f>+WPB!$V78</f>
        <v>0</v>
      </c>
      <c r="FB78" s="44">
        <f>+WPB!$W78</f>
        <v>0</v>
      </c>
      <c r="FC78" s="44">
        <f>+WPB!$X78</f>
        <v>0</v>
      </c>
      <c r="FD78" s="44">
        <f>+WPB!$Y78</f>
        <v>0</v>
      </c>
      <c r="FE78" s="44">
        <f>+WPB!$Z78</f>
        <v>0</v>
      </c>
      <c r="FF78" s="44">
        <f>+WPB!$AA78</f>
        <v>0</v>
      </c>
      <c r="FG78" s="44">
        <f>+WPB!$AB78</f>
        <v>0</v>
      </c>
      <c r="FH78" s="44">
        <f>+WPB!$AC78</f>
        <v>0</v>
      </c>
      <c r="FI78" s="44">
        <f>+WPB!$AD78</f>
        <v>0</v>
      </c>
      <c r="FJ78" s="44">
        <f>SUM(EX78:FI78)</f>
        <v>0</v>
      </c>
      <c r="FK78" s="54"/>
      <c r="FL78" s="54"/>
    </row>
    <row r="79" spans="1:168" s="43" customFormat="1" ht="15.1" customHeight="1">
      <c r="A79" s="51">
        <v>2019</v>
      </c>
      <c r="B79" s="57" t="s">
        <v>9</v>
      </c>
      <c r="D79" s="44">
        <f t="shared" ref="D79:P79" si="143">SUM(D76:D78)</f>
        <v>540570</v>
      </c>
      <c r="E79" s="44">
        <f t="shared" si="143"/>
        <v>1042697</v>
      </c>
      <c r="F79" s="44">
        <f t="shared" si="143"/>
        <v>1645153</v>
      </c>
      <c r="G79" s="44">
        <f t="shared" si="143"/>
        <v>2217442</v>
      </c>
      <c r="H79" s="44">
        <f t="shared" si="143"/>
        <v>2820667</v>
      </c>
      <c r="I79" s="44">
        <f t="shared" si="143"/>
        <v>3423980</v>
      </c>
      <c r="J79" s="44">
        <f t="shared" si="143"/>
        <v>4044985</v>
      </c>
      <c r="K79" s="44">
        <f t="shared" si="143"/>
        <v>4685460</v>
      </c>
      <c r="L79" s="44">
        <f t="shared" si="143"/>
        <v>5263454</v>
      </c>
      <c r="M79" s="44">
        <f t="shared" si="143"/>
        <v>5881126</v>
      </c>
      <c r="N79" s="44">
        <f t="shared" si="143"/>
        <v>6443166</v>
      </c>
      <c r="O79" s="44">
        <f t="shared" si="143"/>
        <v>6975467</v>
      </c>
      <c r="P79" s="44">
        <f t="shared" si="143"/>
        <v>44984167</v>
      </c>
      <c r="Q79" s="54"/>
      <c r="R79" s="54"/>
      <c r="S79" s="44">
        <f t="shared" ref="S79:AE79" si="144">SUM(S76:S78)</f>
        <v>301661</v>
      </c>
      <c r="T79" s="44">
        <f t="shared" si="144"/>
        <v>581065</v>
      </c>
      <c r="U79" s="44">
        <f t="shared" si="144"/>
        <v>936010</v>
      </c>
      <c r="V79" s="44">
        <f t="shared" si="144"/>
        <v>1296779</v>
      </c>
      <c r="W79" s="44">
        <f t="shared" si="144"/>
        <v>1694502</v>
      </c>
      <c r="X79" s="44">
        <f t="shared" si="144"/>
        <v>2115275</v>
      </c>
      <c r="Y79" s="44">
        <f t="shared" si="144"/>
        <v>2580046</v>
      </c>
      <c r="Z79" s="44">
        <f t="shared" si="144"/>
        <v>3060156</v>
      </c>
      <c r="AA79" s="44">
        <f t="shared" si="144"/>
        <v>3448540</v>
      </c>
      <c r="AB79" s="44">
        <f t="shared" si="144"/>
        <v>3840166</v>
      </c>
      <c r="AC79" s="44">
        <f t="shared" si="144"/>
        <v>4198873</v>
      </c>
      <c r="AD79" s="44">
        <f t="shared" si="144"/>
        <v>4546442</v>
      </c>
      <c r="AE79" s="44">
        <f t="shared" si="144"/>
        <v>28599515</v>
      </c>
      <c r="AF79" s="54"/>
      <c r="AG79" s="54"/>
      <c r="AH79" s="44">
        <f t="shared" ref="AH79:AT79" si="145">SUM(AH76:AH78)</f>
        <v>308890</v>
      </c>
      <c r="AI79" s="44">
        <f t="shared" si="145"/>
        <v>614083</v>
      </c>
      <c r="AJ79" s="44">
        <f t="shared" si="145"/>
        <v>970151</v>
      </c>
      <c r="AK79" s="44">
        <f t="shared" si="145"/>
        <v>1321425</v>
      </c>
      <c r="AL79" s="44">
        <f t="shared" si="145"/>
        <v>1688135</v>
      </c>
      <c r="AM79" s="44">
        <f t="shared" si="145"/>
        <v>2044959</v>
      </c>
      <c r="AN79" s="44">
        <f t="shared" si="145"/>
        <v>2400620</v>
      </c>
      <c r="AO79" s="44">
        <f t="shared" si="145"/>
        <v>2790669</v>
      </c>
      <c r="AP79" s="44">
        <f t="shared" si="145"/>
        <v>3149506</v>
      </c>
      <c r="AQ79" s="44">
        <f t="shared" si="145"/>
        <v>3516658</v>
      </c>
      <c r="AR79" s="44">
        <f t="shared" si="145"/>
        <v>3861356</v>
      </c>
      <c r="AS79" s="44">
        <f t="shared" si="145"/>
        <v>4219917</v>
      </c>
      <c r="AT79" s="44">
        <f t="shared" si="145"/>
        <v>26886369</v>
      </c>
      <c r="AU79" s="54"/>
      <c r="AV79" s="54"/>
      <c r="AW79" s="44">
        <f t="shared" ref="AW79:BI79" si="146">SUM(AW76:AW78)</f>
        <v>41901</v>
      </c>
      <c r="AX79" s="44">
        <f t="shared" si="146"/>
        <v>83427</v>
      </c>
      <c r="AY79" s="44">
        <f t="shared" si="146"/>
        <v>132185</v>
      </c>
      <c r="AZ79" s="44">
        <f t="shared" si="146"/>
        <v>184797</v>
      </c>
      <c r="BA79" s="44">
        <f t="shared" si="146"/>
        <v>242724</v>
      </c>
      <c r="BB79" s="44">
        <f t="shared" si="146"/>
        <v>302943</v>
      </c>
      <c r="BC79" s="44">
        <f t="shared" si="146"/>
        <v>370036</v>
      </c>
      <c r="BD79" s="44">
        <f t="shared" si="146"/>
        <v>442519</v>
      </c>
      <c r="BE79" s="44">
        <f t="shared" si="146"/>
        <v>500421</v>
      </c>
      <c r="BF79" s="44">
        <f t="shared" si="146"/>
        <v>560676</v>
      </c>
      <c r="BG79" s="44">
        <f t="shared" si="146"/>
        <v>613342</v>
      </c>
      <c r="BH79" s="44">
        <f t="shared" si="146"/>
        <v>666558</v>
      </c>
      <c r="BI79" s="44">
        <f t="shared" si="146"/>
        <v>4141529</v>
      </c>
      <c r="BJ79" s="54"/>
      <c r="BK79" s="54"/>
      <c r="BL79" s="44">
        <f t="shared" ref="BL79:BX79" si="147">SUM(BL76:BL78)</f>
        <v>310561</v>
      </c>
      <c r="BM79" s="44">
        <f t="shared" si="147"/>
        <v>622997</v>
      </c>
      <c r="BN79" s="44">
        <f t="shared" si="147"/>
        <v>1022913</v>
      </c>
      <c r="BO79" s="44">
        <f t="shared" si="147"/>
        <v>1413377</v>
      </c>
      <c r="BP79" s="44">
        <f t="shared" si="147"/>
        <v>1846073</v>
      </c>
      <c r="BQ79" s="44">
        <f t="shared" si="147"/>
        <v>2318297</v>
      </c>
      <c r="BR79" s="44">
        <f t="shared" si="147"/>
        <v>2880470</v>
      </c>
      <c r="BS79" s="44">
        <f t="shared" si="147"/>
        <v>3479048</v>
      </c>
      <c r="BT79" s="44">
        <f t="shared" si="147"/>
        <v>3927103</v>
      </c>
      <c r="BU79" s="44">
        <f t="shared" si="147"/>
        <v>4365587</v>
      </c>
      <c r="BV79" s="44">
        <f t="shared" si="147"/>
        <v>4745340</v>
      </c>
      <c r="BW79" s="44">
        <f t="shared" si="147"/>
        <v>5116168</v>
      </c>
      <c r="BX79" s="44">
        <f t="shared" si="147"/>
        <v>32047934</v>
      </c>
      <c r="BY79" s="54"/>
      <c r="BZ79" s="54"/>
      <c r="CA79" s="44">
        <f t="shared" ref="CA79:CM79" si="148">SUM(CA76:CA78)</f>
        <v>88335</v>
      </c>
      <c r="CB79" s="44">
        <f t="shared" si="148"/>
        <v>168045</v>
      </c>
      <c r="CC79" s="44">
        <f t="shared" si="148"/>
        <v>271778</v>
      </c>
      <c r="CD79" s="44">
        <f t="shared" si="148"/>
        <v>373880</v>
      </c>
      <c r="CE79" s="44">
        <f t="shared" si="148"/>
        <v>491624</v>
      </c>
      <c r="CF79" s="44">
        <f t="shared" si="148"/>
        <v>618572</v>
      </c>
      <c r="CG79" s="44">
        <f t="shared" si="148"/>
        <v>766585</v>
      </c>
      <c r="CH79" s="44">
        <f t="shared" si="148"/>
        <v>917946</v>
      </c>
      <c r="CI79" s="44">
        <f t="shared" si="148"/>
        <v>1040574</v>
      </c>
      <c r="CJ79" s="44">
        <f t="shared" si="148"/>
        <v>1155522</v>
      </c>
      <c r="CK79" s="44">
        <f t="shared" si="148"/>
        <v>1252758</v>
      </c>
      <c r="CL79" s="44">
        <f t="shared" si="148"/>
        <v>1353149</v>
      </c>
      <c r="CM79" s="44">
        <f t="shared" si="148"/>
        <v>8498768</v>
      </c>
      <c r="CN79" s="54"/>
      <c r="CO79" s="54"/>
      <c r="CP79" s="44">
        <f t="shared" ref="CP79:DB79" si="149">SUM(CP76:CP78)</f>
        <v>174158</v>
      </c>
      <c r="CQ79" s="44">
        <f t="shared" si="149"/>
        <v>336707</v>
      </c>
      <c r="CR79" s="44">
        <f t="shared" si="149"/>
        <v>529275</v>
      </c>
      <c r="CS79" s="44">
        <f t="shared" si="149"/>
        <v>723409</v>
      </c>
      <c r="CT79" s="44">
        <f t="shared" si="149"/>
        <v>940265</v>
      </c>
      <c r="CU79" s="44">
        <f t="shared" si="149"/>
        <v>1155241</v>
      </c>
      <c r="CV79" s="44">
        <f t="shared" si="149"/>
        <v>1379612</v>
      </c>
      <c r="CW79" s="44">
        <f t="shared" si="149"/>
        <v>1600529</v>
      </c>
      <c r="CX79" s="44">
        <f t="shared" si="149"/>
        <v>1810676</v>
      </c>
      <c r="CY79" s="44">
        <f t="shared" si="149"/>
        <v>2027787</v>
      </c>
      <c r="CZ79" s="44">
        <f t="shared" si="149"/>
        <v>2223716</v>
      </c>
      <c r="DA79" s="44">
        <f t="shared" si="149"/>
        <v>2418241</v>
      </c>
      <c r="DB79" s="44">
        <f t="shared" si="149"/>
        <v>15319616</v>
      </c>
      <c r="DC79" s="54"/>
      <c r="DD79" s="54"/>
      <c r="DE79" s="44">
        <f t="shared" ref="DE79:DQ79" si="150">SUM(DE76:DE78)</f>
        <v>101298</v>
      </c>
      <c r="DF79" s="44">
        <f t="shared" si="150"/>
        <v>199474</v>
      </c>
      <c r="DG79" s="44">
        <f t="shared" si="150"/>
        <v>331967</v>
      </c>
      <c r="DH79" s="44">
        <f t="shared" si="150"/>
        <v>481750</v>
      </c>
      <c r="DI79" s="44">
        <f t="shared" si="150"/>
        <v>650839</v>
      </c>
      <c r="DJ79" s="44">
        <f t="shared" si="150"/>
        <v>851586</v>
      </c>
      <c r="DK79" s="44">
        <f t="shared" si="150"/>
        <v>1113122</v>
      </c>
      <c r="DL79" s="44">
        <f t="shared" si="150"/>
        <v>1406051</v>
      </c>
      <c r="DM79" s="44">
        <f t="shared" si="150"/>
        <v>1600659</v>
      </c>
      <c r="DN79" s="44">
        <f t="shared" si="150"/>
        <v>1778654</v>
      </c>
      <c r="DO79" s="44">
        <f t="shared" si="150"/>
        <v>1919614</v>
      </c>
      <c r="DP79" s="44">
        <f t="shared" si="150"/>
        <v>2045952</v>
      </c>
      <c r="DQ79" s="44">
        <f t="shared" si="150"/>
        <v>12480966</v>
      </c>
      <c r="DR79" s="54"/>
      <c r="DS79" s="54"/>
      <c r="DT79" s="44">
        <f t="shared" ref="DT79:EF79" si="151">SUM(DT76:DT78)</f>
        <v>212103</v>
      </c>
      <c r="DU79" s="44">
        <f t="shared" si="151"/>
        <v>419575</v>
      </c>
      <c r="DV79" s="44">
        <f t="shared" si="151"/>
        <v>684148</v>
      </c>
      <c r="DW79" s="44">
        <f t="shared" si="151"/>
        <v>968227</v>
      </c>
      <c r="DX79" s="44">
        <f t="shared" si="151"/>
        <v>1269684</v>
      </c>
      <c r="DY79" s="44">
        <f t="shared" si="151"/>
        <v>1581511</v>
      </c>
      <c r="DZ79" s="44">
        <f t="shared" si="151"/>
        <v>1938039</v>
      </c>
      <c r="EA79" s="44">
        <f t="shared" si="151"/>
        <v>2319663</v>
      </c>
      <c r="EB79" s="44">
        <f t="shared" si="151"/>
        <v>2607024</v>
      </c>
      <c r="EC79" s="44">
        <f t="shared" si="151"/>
        <v>2896604</v>
      </c>
      <c r="ED79" s="44">
        <f t="shared" si="151"/>
        <v>3169647</v>
      </c>
      <c r="EE79" s="44">
        <f t="shared" si="151"/>
        <v>3435285</v>
      </c>
      <c r="EF79" s="44">
        <f t="shared" si="151"/>
        <v>21501510</v>
      </c>
      <c r="EG79" s="54"/>
      <c r="EH79" s="54"/>
      <c r="EI79" s="44">
        <f t="shared" ref="EI79:EU79" si="152">SUM(EI76:EI78)</f>
        <v>130495</v>
      </c>
      <c r="EJ79" s="44">
        <f t="shared" si="152"/>
        <v>265939</v>
      </c>
      <c r="EK79" s="44">
        <f t="shared" si="152"/>
        <v>444368</v>
      </c>
      <c r="EL79" s="44">
        <f t="shared" si="152"/>
        <v>662304</v>
      </c>
      <c r="EM79" s="44">
        <f t="shared" si="152"/>
        <v>885235</v>
      </c>
      <c r="EN79" s="44">
        <f t="shared" si="152"/>
        <v>1127363</v>
      </c>
      <c r="EO79" s="44">
        <f t="shared" si="152"/>
        <v>1420686</v>
      </c>
      <c r="EP79" s="44">
        <f t="shared" si="152"/>
        <v>1728555</v>
      </c>
      <c r="EQ79" s="44">
        <f t="shared" si="152"/>
        <v>1952949</v>
      </c>
      <c r="ER79" s="44">
        <f t="shared" si="152"/>
        <v>2163450</v>
      </c>
      <c r="ES79" s="44">
        <f t="shared" si="152"/>
        <v>2338634</v>
      </c>
      <c r="ET79" s="44">
        <f t="shared" si="152"/>
        <v>2514512</v>
      </c>
      <c r="EU79" s="44">
        <f t="shared" si="152"/>
        <v>15634490</v>
      </c>
      <c r="EV79" s="54"/>
      <c r="EW79" s="54"/>
      <c r="EX79" s="44">
        <f t="shared" ref="EX79:FJ79" si="153">SUM(EX76:EX78)</f>
        <v>30773</v>
      </c>
      <c r="EY79" s="44">
        <f t="shared" si="153"/>
        <v>59810</v>
      </c>
      <c r="EZ79" s="44">
        <f t="shared" si="153"/>
        <v>96858</v>
      </c>
      <c r="FA79" s="44">
        <f t="shared" si="153"/>
        <v>96870</v>
      </c>
      <c r="FB79" s="44">
        <f t="shared" si="153"/>
        <v>129814</v>
      </c>
      <c r="FC79" s="44">
        <f t="shared" si="153"/>
        <v>172034</v>
      </c>
      <c r="FD79" s="44">
        <f t="shared" si="153"/>
        <v>223891</v>
      </c>
      <c r="FE79" s="44">
        <f t="shared" si="153"/>
        <v>279706</v>
      </c>
      <c r="FF79" s="44">
        <f t="shared" si="153"/>
        <v>322214</v>
      </c>
      <c r="FG79" s="44">
        <f t="shared" si="153"/>
        <v>363346</v>
      </c>
      <c r="FH79" s="44">
        <f t="shared" si="153"/>
        <v>400880</v>
      </c>
      <c r="FI79" s="44">
        <f t="shared" si="153"/>
        <v>440264</v>
      </c>
      <c r="FJ79" s="44">
        <f t="shared" si="153"/>
        <v>2616460</v>
      </c>
      <c r="FK79" s="54"/>
      <c r="FL79" s="54"/>
    </row>
    <row r="80" spans="1:168" s="55" customFormat="1" ht="15.1" customHeight="1">
      <c r="A80" s="39"/>
      <c r="B80" s="40"/>
      <c r="C80" s="41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1"/>
      <c r="R80" s="41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1"/>
      <c r="AG80" s="41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1"/>
      <c r="AV80" s="41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1"/>
      <c r="BK80" s="41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1"/>
      <c r="BZ80" s="41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1"/>
      <c r="CO80" s="41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1"/>
      <c r="DD80" s="41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1"/>
      <c r="DS80" s="41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1"/>
      <c r="EH80" s="41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1"/>
      <c r="EW80" s="41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1"/>
      <c r="FL80" s="41"/>
    </row>
    <row r="81" spans="1:168" s="43" customFormat="1" ht="15.1" customHeight="1">
      <c r="A81" s="51">
        <v>2020</v>
      </c>
      <c r="B81" s="56" t="s">
        <v>6</v>
      </c>
      <c r="D81" s="44">
        <f>+AMB!$S81</f>
        <v>340676</v>
      </c>
      <c r="E81" s="44">
        <f>+AMB!$T81</f>
        <v>678221</v>
      </c>
      <c r="F81" s="44">
        <f>+AMB!$U81</f>
        <v>910838</v>
      </c>
      <c r="G81" s="44">
        <f>+AMB!$V81</f>
        <v>962898</v>
      </c>
      <c r="H81" s="44">
        <f>+AMB!$W81</f>
        <v>1030453</v>
      </c>
      <c r="I81" s="44">
        <f>+AMB!$X81</f>
        <v>1142603</v>
      </c>
      <c r="J81" s="44">
        <f>+AMB!$Y81</f>
        <v>1262525</v>
      </c>
      <c r="K81" s="44">
        <f>+AMB!$Z81</f>
        <v>1381469</v>
      </c>
      <c r="L81" s="44">
        <f>+AMB!$AA81</f>
        <v>1501324</v>
      </c>
      <c r="M81" s="44">
        <f>+AMB!$AB81</f>
        <v>1630277</v>
      </c>
      <c r="N81" s="44">
        <f>+AMB!$AC81</f>
        <v>1745869</v>
      </c>
      <c r="O81" s="44">
        <f>+AMB!$AD81</f>
        <v>1856008</v>
      </c>
      <c r="P81" s="44">
        <f>SUM(D81:O81)</f>
        <v>14443161</v>
      </c>
      <c r="Q81" s="53"/>
      <c r="R81" s="53"/>
      <c r="S81" s="44">
        <f>+BWB!$S81</f>
        <v>176098</v>
      </c>
      <c r="T81" s="44">
        <f>+BWB!$T81</f>
        <v>347382</v>
      </c>
      <c r="U81" s="44">
        <f>+BWB!$U81</f>
        <v>452261</v>
      </c>
      <c r="V81" s="44">
        <f>+BWB!$V81</f>
        <v>459023</v>
      </c>
      <c r="W81" s="44">
        <f>+BWB!$W81</f>
        <v>467478</v>
      </c>
      <c r="X81" s="44">
        <f>+BWB!$X81</f>
        <v>480046</v>
      </c>
      <c r="Y81" s="44">
        <f>+BWB!$Y81</f>
        <v>493864</v>
      </c>
      <c r="Z81" s="44">
        <f>+BWB!$Z81</f>
        <v>508870</v>
      </c>
      <c r="AA81" s="44">
        <f>+BWB!$AA81</f>
        <v>523230</v>
      </c>
      <c r="AB81" s="44">
        <f>+BWB!$AB81</f>
        <v>538023</v>
      </c>
      <c r="AC81" s="44">
        <f>+BWB!$AC81</f>
        <v>551023</v>
      </c>
      <c r="AD81" s="44">
        <f>+BWB!$AD81</f>
        <v>564256</v>
      </c>
      <c r="AE81" s="44">
        <f>SUM(S81:AD81)</f>
        <v>5561554</v>
      </c>
      <c r="AF81" s="53"/>
      <c r="AG81" s="53"/>
      <c r="AH81" s="44">
        <f>+DWT!$S81</f>
        <v>331282</v>
      </c>
      <c r="AI81" s="44">
        <f>+DWT!$T81</f>
        <v>651929</v>
      </c>
      <c r="AJ81" s="44">
        <f>+DWT!$U81</f>
        <v>841565</v>
      </c>
      <c r="AK81" s="44">
        <f>+DWT!$V81</f>
        <v>878294</v>
      </c>
      <c r="AL81" s="44">
        <f>+DWT!$W81</f>
        <v>919720</v>
      </c>
      <c r="AM81" s="44">
        <f>+DWT!$X81</f>
        <v>972952</v>
      </c>
      <c r="AN81" s="44">
        <f>+DWT!$Y81</f>
        <v>1033324</v>
      </c>
      <c r="AO81" s="44">
        <f>+DWT!$Z81</f>
        <v>1096061</v>
      </c>
      <c r="AP81" s="44">
        <f>+DWT!$AA81</f>
        <v>1163109</v>
      </c>
      <c r="AQ81" s="44">
        <f>+DWT!$AB81</f>
        <v>1232053</v>
      </c>
      <c r="AR81" s="44">
        <f>+DWT!$AC81</f>
        <v>1293461</v>
      </c>
      <c r="AS81" s="44">
        <f>+DWT!$AD81</f>
        <v>1354451</v>
      </c>
      <c r="AT81" s="44">
        <f>SUM(AH81:AS81)</f>
        <v>11768201</v>
      </c>
      <c r="AU81" s="53"/>
      <c r="AV81" s="53"/>
      <c r="AW81" s="44">
        <f>+OGB!$S81</f>
        <v>37297</v>
      </c>
      <c r="AX81" s="44">
        <f>+OGB!$T81</f>
        <v>77095</v>
      </c>
      <c r="AY81" s="44">
        <f>+OGB!$U81</f>
        <v>101949</v>
      </c>
      <c r="AZ81" s="44">
        <f>+OGB!$V81</f>
        <v>105500</v>
      </c>
      <c r="BA81" s="44">
        <f>+OGB!$W81</f>
        <v>110507</v>
      </c>
      <c r="BB81" s="44">
        <f>+OGB!$X81</f>
        <v>115011</v>
      </c>
      <c r="BC81" s="44">
        <f>+OGB!$Y81</f>
        <v>120304</v>
      </c>
      <c r="BD81" s="44">
        <f>+OGB!$Z81</f>
        <v>126321</v>
      </c>
      <c r="BE81" s="44">
        <f>+OGB!$AA81</f>
        <v>133666</v>
      </c>
      <c r="BF81" s="44">
        <f>+OGB!$AB81</f>
        <v>140446</v>
      </c>
      <c r="BG81" s="44">
        <f>+OGB!$AC81</f>
        <v>146128</v>
      </c>
      <c r="BH81" s="44">
        <f>+OGB!$AD81</f>
        <v>151292</v>
      </c>
      <c r="BI81" s="44">
        <f>SUM(AW81:BH81)</f>
        <v>1365516</v>
      </c>
      <c r="BJ81" s="53"/>
      <c r="BK81" s="53"/>
      <c r="BL81" s="44">
        <f>+PB!$S81</f>
        <v>248604</v>
      </c>
      <c r="BM81" s="44">
        <f>+PB!$T81</f>
        <v>494370</v>
      </c>
      <c r="BN81" s="44">
        <f>+PB!$U81</f>
        <v>651280</v>
      </c>
      <c r="BO81" s="44">
        <f>+PB!$V81</f>
        <v>666325</v>
      </c>
      <c r="BP81" s="44">
        <f>+PB!$W81</f>
        <v>684122</v>
      </c>
      <c r="BQ81" s="44">
        <f>+PB!$X81</f>
        <v>708078</v>
      </c>
      <c r="BR81" s="44">
        <f>+PB!$Y81</f>
        <v>734240</v>
      </c>
      <c r="BS81" s="44">
        <f>+PB!$Z81</f>
        <v>762948</v>
      </c>
      <c r="BT81" s="44">
        <f>+PB!$AA81</f>
        <v>792223</v>
      </c>
      <c r="BU81" s="44">
        <f>+PB!$AB81</f>
        <v>822453</v>
      </c>
      <c r="BV81" s="44">
        <f>+PB!$AC81</f>
        <v>849482</v>
      </c>
      <c r="BW81" s="44">
        <f>+PB!$AD81</f>
        <v>876229</v>
      </c>
      <c r="BX81" s="44">
        <f>SUM(BL81:BW81)</f>
        <v>8290354</v>
      </c>
      <c r="BY81" s="53"/>
      <c r="BZ81" s="53"/>
      <c r="CA81" s="44">
        <f>+IBA!$S81</f>
        <v>83661</v>
      </c>
      <c r="CB81" s="44">
        <f>+IBA!$T81</f>
        <v>163947</v>
      </c>
      <c r="CC81" s="44">
        <f>+IBA!$U81</f>
        <v>207430</v>
      </c>
      <c r="CD81" s="44">
        <f>+IBA!$V81</f>
        <v>210888</v>
      </c>
      <c r="CE81" s="44">
        <f>+IBA!$W81</f>
        <v>214835</v>
      </c>
      <c r="CF81" s="44">
        <f>+IBA!$X81</f>
        <v>220063</v>
      </c>
      <c r="CG81" s="44">
        <f>+IBA!$Y81</f>
        <v>225693</v>
      </c>
      <c r="CH81" s="44">
        <f>+IBA!$Z81</f>
        <v>232010</v>
      </c>
      <c r="CI81" s="44">
        <f>+IBA!$AA81</f>
        <v>238553</v>
      </c>
      <c r="CJ81" s="44">
        <f>+IBA!$AB81</f>
        <v>245368</v>
      </c>
      <c r="CK81" s="44">
        <f>+IBA!$AC81</f>
        <v>250711</v>
      </c>
      <c r="CL81" s="44">
        <f>+IBA!$AD81</f>
        <v>255681</v>
      </c>
      <c r="CM81" s="44">
        <f>SUM(CA81:CL81)</f>
        <v>2548840</v>
      </c>
      <c r="CN81" s="53"/>
      <c r="CO81" s="53"/>
      <c r="CP81" s="44">
        <f>+SIBC!$S81</f>
        <v>185627</v>
      </c>
      <c r="CQ81" s="44">
        <f>+SIBC!$T81</f>
        <v>361437</v>
      </c>
      <c r="CR81" s="44">
        <f>+SIBC!$U81</f>
        <v>499496</v>
      </c>
      <c r="CS81" s="44">
        <f>+SIBC!$V81</f>
        <v>582433</v>
      </c>
      <c r="CT81" s="44">
        <f>+SIBC!$W81</f>
        <v>694635</v>
      </c>
      <c r="CU81" s="44">
        <f>+SIBC!$X81</f>
        <v>826118</v>
      </c>
      <c r="CV81" s="44">
        <f>+SIBC!$Y81</f>
        <v>969037</v>
      </c>
      <c r="CW81" s="44">
        <f>+SIBC!$Z81</f>
        <v>1114659</v>
      </c>
      <c r="CX81" s="44">
        <f>+SIBC!$AA81</f>
        <v>1262990</v>
      </c>
      <c r="CY81" s="44">
        <f>+SIBC!$AB81</f>
        <v>1416572</v>
      </c>
      <c r="CZ81" s="44">
        <f>+SIBC!$AC81</f>
        <v>1554856</v>
      </c>
      <c r="DA81" s="44">
        <f>+SIBC!$AD81</f>
        <v>1697256</v>
      </c>
      <c r="DB81" s="44">
        <f>SUM(CP81:DA81)</f>
        <v>11165116</v>
      </c>
      <c r="DC81" s="53"/>
      <c r="DD81" s="53"/>
      <c r="DE81" s="44">
        <f>+TIBA!$S81</f>
        <v>80920</v>
      </c>
      <c r="DF81" s="44">
        <f>+TIBA!$T81</f>
        <v>160711</v>
      </c>
      <c r="DG81" s="44">
        <f>+TIBA!$U81</f>
        <v>245226</v>
      </c>
      <c r="DH81" s="44">
        <f>+TIBA!$V81</f>
        <v>273433</v>
      </c>
      <c r="DI81" s="44">
        <f>+TIBA!$W81</f>
        <v>316390</v>
      </c>
      <c r="DJ81" s="44">
        <f>+TIBA!$X81</f>
        <v>376198</v>
      </c>
      <c r="DK81" s="44">
        <f>+TIBA!$Y81</f>
        <v>454709</v>
      </c>
      <c r="DL81" s="44">
        <f>+TIBA!$Z81</f>
        <v>533873</v>
      </c>
      <c r="DM81" s="44">
        <f>+TIBA!$AA81</f>
        <v>595579</v>
      </c>
      <c r="DN81" s="44">
        <f>+TIBA!$AB81</f>
        <v>641982</v>
      </c>
      <c r="DO81" s="44">
        <f>+TIBA!$AC81</f>
        <v>674649</v>
      </c>
      <c r="DP81" s="44">
        <f>+TIBA!$AD81</f>
        <v>705362</v>
      </c>
      <c r="DQ81" s="44">
        <f>SUM(DE81:DP81)</f>
        <v>5059032</v>
      </c>
      <c r="DR81" s="53"/>
      <c r="DS81" s="53"/>
      <c r="DT81" s="44">
        <f>+LQB!$S81</f>
        <v>159795</v>
      </c>
      <c r="DU81" s="44">
        <f>+LQB!$T81</f>
        <v>323372</v>
      </c>
      <c r="DV81" s="44">
        <f>+LQB!$U81</f>
        <v>409673</v>
      </c>
      <c r="DW81" s="44">
        <f>+LQB!$V81</f>
        <v>413715</v>
      </c>
      <c r="DX81" s="44">
        <f>+LQB!$W81</f>
        <v>419784</v>
      </c>
      <c r="DY81" s="44">
        <f>+LQB!$X81</f>
        <v>429281</v>
      </c>
      <c r="DZ81" s="44">
        <f>+LQB!$Y81</f>
        <v>438528</v>
      </c>
      <c r="EA81" s="44">
        <f>+LQB!$Z81</f>
        <v>450223</v>
      </c>
      <c r="EB81" s="44">
        <f>+LQB!$AA81</f>
        <v>459892</v>
      </c>
      <c r="EC81" s="44">
        <f>+LQB!$AB81</f>
        <v>467817</v>
      </c>
      <c r="ED81" s="44">
        <f>+LQB!$AC81</f>
        <v>473765</v>
      </c>
      <c r="EE81" s="44">
        <f>+LQB!$AD81</f>
        <v>479849</v>
      </c>
      <c r="EF81" s="44">
        <f>SUM(DT81:EE81)</f>
        <v>4925694</v>
      </c>
      <c r="EG81" s="53"/>
      <c r="EH81" s="53"/>
      <c r="EI81" s="44">
        <f>+RBW!$S81</f>
        <v>141411</v>
      </c>
      <c r="EJ81" s="44">
        <f>+RBW!$T81</f>
        <v>284740</v>
      </c>
      <c r="EK81" s="44">
        <f>+RBW!$U81</f>
        <v>354461</v>
      </c>
      <c r="EL81" s="44">
        <f>+RBW!$V81</f>
        <v>357688</v>
      </c>
      <c r="EM81" s="44">
        <f>+RBW!$W81</f>
        <v>362227</v>
      </c>
      <c r="EN81" s="44">
        <f>+RBW!$X81</f>
        <v>368731</v>
      </c>
      <c r="EO81" s="44">
        <f>+RBW!$Y81</f>
        <v>375765</v>
      </c>
      <c r="EP81" s="44">
        <f>+RBW!$Z81</f>
        <v>382690</v>
      </c>
      <c r="EQ81" s="44">
        <f>+RBW!$AA81</f>
        <v>389853</v>
      </c>
      <c r="ER81" s="44">
        <f>+RBW!$AB81</f>
        <v>397138</v>
      </c>
      <c r="ES81" s="44">
        <f>+RBW!$AC81</f>
        <v>404798</v>
      </c>
      <c r="ET81" s="44">
        <f>+RBW!$AD81</f>
        <v>412625</v>
      </c>
      <c r="EU81" s="44">
        <f>SUM(EI81:ET81)</f>
        <v>4232127</v>
      </c>
      <c r="EV81" s="53"/>
      <c r="EW81" s="53"/>
      <c r="EX81" s="44">
        <f>+WPB!$S81</f>
        <v>32689</v>
      </c>
      <c r="EY81" s="44">
        <f>+WPB!$T81</f>
        <v>64404</v>
      </c>
      <c r="EZ81" s="44">
        <f>+WPB!$U81</f>
        <v>81921</v>
      </c>
      <c r="FA81" s="44">
        <f>+WPB!$V81</f>
        <v>83770</v>
      </c>
      <c r="FB81" s="44">
        <f>+WPB!$W81</f>
        <v>85865</v>
      </c>
      <c r="FC81" s="44">
        <f>+WPB!$X81</f>
        <v>88439</v>
      </c>
      <c r="FD81" s="44">
        <f>+WPB!$Y81</f>
        <v>91319</v>
      </c>
      <c r="FE81" s="44">
        <f>+WPB!$Z81</f>
        <v>94345</v>
      </c>
      <c r="FF81" s="44">
        <f>+WPB!$AA81</f>
        <v>97775</v>
      </c>
      <c r="FG81" s="44">
        <f>+WPB!$AB81</f>
        <v>101319</v>
      </c>
      <c r="FH81" s="44">
        <f>+WPB!$AC81</f>
        <v>104565</v>
      </c>
      <c r="FI81" s="44">
        <f>+WPB!$AD81</f>
        <v>107689</v>
      </c>
      <c r="FJ81" s="44">
        <f>SUM(EX81:FI81)</f>
        <v>1034100</v>
      </c>
      <c r="FK81" s="53"/>
      <c r="FL81" s="53"/>
    </row>
    <row r="82" spans="1:168" s="43" customFormat="1" ht="15.1" customHeight="1">
      <c r="A82" s="51">
        <v>2020</v>
      </c>
      <c r="B82" s="56" t="s">
        <v>7</v>
      </c>
      <c r="D82" s="44">
        <f>+AMB!$S82</f>
        <v>203470</v>
      </c>
      <c r="E82" s="44">
        <f>+AMB!$T82</f>
        <v>409797</v>
      </c>
      <c r="F82" s="44">
        <f>+AMB!$U82</f>
        <v>602817</v>
      </c>
      <c r="G82" s="44">
        <f>+AMB!$V82</f>
        <v>706321</v>
      </c>
      <c r="H82" s="44">
        <f>+AMB!$W82</f>
        <v>830762</v>
      </c>
      <c r="I82" s="44">
        <f>+AMB!$X82</f>
        <v>1032738</v>
      </c>
      <c r="J82" s="44">
        <f>+AMB!$Y82</f>
        <v>1234014</v>
      </c>
      <c r="K82" s="44">
        <f>+AMB!$Z82</f>
        <v>1445424</v>
      </c>
      <c r="L82" s="44">
        <f>+AMB!$AA82</f>
        <v>1656932</v>
      </c>
      <c r="M82" s="44">
        <f>+AMB!$AB82</f>
        <v>1869839</v>
      </c>
      <c r="N82" s="44">
        <f>+AMB!$AC82</f>
        <v>2069108</v>
      </c>
      <c r="O82" s="44">
        <f>+AMB!$AD82</f>
        <v>2254294</v>
      </c>
      <c r="P82" s="44">
        <f>SUM(D82:O82)</f>
        <v>14315516</v>
      </c>
      <c r="Q82" s="54"/>
      <c r="R82" s="54"/>
      <c r="S82" s="44">
        <f>+BWB!$S82</f>
        <v>122578</v>
      </c>
      <c r="T82" s="44">
        <f>+BWB!$T82</f>
        <v>241995</v>
      </c>
      <c r="U82" s="44">
        <f>+BWB!$U82</f>
        <v>363504</v>
      </c>
      <c r="V82" s="44">
        <f>+BWB!$V82</f>
        <v>438453</v>
      </c>
      <c r="W82" s="44">
        <f>+BWB!$W82</f>
        <v>521985</v>
      </c>
      <c r="X82" s="44">
        <f>+BWB!$X82</f>
        <v>642603</v>
      </c>
      <c r="Y82" s="44">
        <f>+BWB!$Y82</f>
        <v>768966</v>
      </c>
      <c r="Z82" s="44">
        <f>+BWB!$Z82</f>
        <v>899676</v>
      </c>
      <c r="AA82" s="44">
        <f>+BWB!$AA82</f>
        <v>1038372</v>
      </c>
      <c r="AB82" s="44">
        <f>+BWB!$AB82</f>
        <v>1180087</v>
      </c>
      <c r="AC82" s="44">
        <f>+BWB!$AC82</f>
        <v>1314309</v>
      </c>
      <c r="AD82" s="44">
        <f>+BWB!$AD82</f>
        <v>1440245</v>
      </c>
      <c r="AE82" s="44">
        <f>SUM(S82:AD82)</f>
        <v>8972773</v>
      </c>
      <c r="AF82" s="54"/>
      <c r="AG82" s="54"/>
      <c r="AH82" s="44">
        <f>+DWT!$S82</f>
        <v>833</v>
      </c>
      <c r="AI82" s="44">
        <f>+DWT!$T82</f>
        <v>1639</v>
      </c>
      <c r="AJ82" s="44">
        <f>+DWT!$U82</f>
        <v>2462</v>
      </c>
      <c r="AK82" s="44">
        <f>+DWT!$V82</f>
        <v>2903</v>
      </c>
      <c r="AL82" s="44">
        <f>+DWT!$W82</f>
        <v>3413</v>
      </c>
      <c r="AM82" s="44">
        <f>+DWT!$X82</f>
        <v>3986</v>
      </c>
      <c r="AN82" s="44">
        <f>+DWT!$Y82</f>
        <v>4670</v>
      </c>
      <c r="AO82" s="44">
        <f>+DWT!$Z82</f>
        <v>5564</v>
      </c>
      <c r="AP82" s="44">
        <f>+DWT!$AA82</f>
        <v>7418</v>
      </c>
      <c r="AQ82" s="44">
        <f>+DWT!$AB82</f>
        <v>9013</v>
      </c>
      <c r="AR82" s="44">
        <f>+DWT!$AC82</f>
        <v>10526</v>
      </c>
      <c r="AS82" s="44">
        <f>+DWT!$AD82</f>
        <v>12264</v>
      </c>
      <c r="AT82" s="44">
        <f>SUM(AH82:AS82)</f>
        <v>64691</v>
      </c>
      <c r="AU82" s="54"/>
      <c r="AV82" s="54"/>
      <c r="AW82" s="44">
        <f>+OGB!$S82</f>
        <v>6011</v>
      </c>
      <c r="AX82" s="44">
        <f>+OGB!$T82</f>
        <v>11801</v>
      </c>
      <c r="AY82" s="44">
        <f>+OGB!$U82</f>
        <v>18102</v>
      </c>
      <c r="AZ82" s="44">
        <f>+OGB!$V82</f>
        <v>23020</v>
      </c>
      <c r="BA82" s="44">
        <f>+OGB!$W82</f>
        <v>27734</v>
      </c>
      <c r="BB82" s="44">
        <f>+OGB!$X82</f>
        <v>33266</v>
      </c>
      <c r="BC82" s="44">
        <f>+OGB!$Y82</f>
        <v>38719</v>
      </c>
      <c r="BD82" s="44">
        <f>+OGB!$Z82</f>
        <v>44095</v>
      </c>
      <c r="BE82" s="44">
        <f>+OGB!$AA82</f>
        <v>50352</v>
      </c>
      <c r="BF82" s="44">
        <f>+OGB!$AB82</f>
        <v>56830</v>
      </c>
      <c r="BG82" s="44">
        <f>+OGB!$AC82</f>
        <v>62990</v>
      </c>
      <c r="BH82" s="44">
        <f>+OGB!$AD82</f>
        <v>69218</v>
      </c>
      <c r="BI82" s="44">
        <f>SUM(AW82:BH82)</f>
        <v>442138</v>
      </c>
      <c r="BJ82" s="54"/>
      <c r="BK82" s="54"/>
      <c r="BL82" s="44">
        <f>+PB!$S82</f>
        <v>89486</v>
      </c>
      <c r="BM82" s="44">
        <f>+PB!$T82</f>
        <v>176004</v>
      </c>
      <c r="BN82" s="44">
        <f>+PB!$U82</f>
        <v>264186</v>
      </c>
      <c r="BO82" s="44">
        <f>+PB!$V82</f>
        <v>332938</v>
      </c>
      <c r="BP82" s="44">
        <f>+PB!$W82</f>
        <v>403453</v>
      </c>
      <c r="BQ82" s="44">
        <f>+PB!$X82</f>
        <v>487402</v>
      </c>
      <c r="BR82" s="44">
        <f>+PB!$Y82</f>
        <v>573403</v>
      </c>
      <c r="BS82" s="44">
        <f>+PB!$Z82</f>
        <v>660151</v>
      </c>
      <c r="BT82" s="44">
        <f>+PB!$AA82</f>
        <v>751468</v>
      </c>
      <c r="BU82" s="44">
        <f>+PB!$AB82</f>
        <v>845027</v>
      </c>
      <c r="BV82" s="44">
        <f>+PB!$AC82</f>
        <v>933337</v>
      </c>
      <c r="BW82" s="44">
        <f>+PB!$AD82</f>
        <v>1018388</v>
      </c>
      <c r="BX82" s="44">
        <f>SUM(BL82:BW82)</f>
        <v>6535243</v>
      </c>
      <c r="BY82" s="54"/>
      <c r="BZ82" s="54"/>
      <c r="CA82" s="44">
        <f>+IBA!$S82</f>
        <v>7928</v>
      </c>
      <c r="CB82" s="44">
        <f>+IBA!$T82</f>
        <v>15480</v>
      </c>
      <c r="CC82" s="44">
        <f>+IBA!$U82</f>
        <v>23525</v>
      </c>
      <c r="CD82" s="44">
        <f>+IBA!$V82</f>
        <v>29294</v>
      </c>
      <c r="CE82" s="44">
        <f>+IBA!$W82</f>
        <v>34789</v>
      </c>
      <c r="CF82" s="44">
        <f>+IBA!$X82</f>
        <v>40588</v>
      </c>
      <c r="CG82" s="44">
        <f>+IBA!$Y82</f>
        <v>46866</v>
      </c>
      <c r="CH82" s="44">
        <f>+IBA!$Z82</f>
        <v>53378</v>
      </c>
      <c r="CI82" s="44">
        <f>+IBA!$AA82</f>
        <v>60124</v>
      </c>
      <c r="CJ82" s="44">
        <f>+IBA!$AB82</f>
        <v>66763</v>
      </c>
      <c r="CK82" s="44">
        <f>+IBA!$AC82</f>
        <v>73102</v>
      </c>
      <c r="CL82" s="44">
        <f>+IBA!$AD82</f>
        <v>79475</v>
      </c>
      <c r="CM82" s="44">
        <f>SUM(CA82:CL82)</f>
        <v>531312</v>
      </c>
      <c r="CN82" s="54"/>
      <c r="CO82" s="54"/>
      <c r="CP82" s="44">
        <f>+SIBC!$S82</f>
        <v>4714</v>
      </c>
      <c r="CQ82" s="44">
        <f>+SIBC!$T82</f>
        <v>8979</v>
      </c>
      <c r="CR82" s="44">
        <f>+SIBC!$U82</f>
        <v>12977</v>
      </c>
      <c r="CS82" s="44">
        <f>+SIBC!$V82</f>
        <v>16612</v>
      </c>
      <c r="CT82" s="44">
        <f>+SIBC!$W82</f>
        <v>21443</v>
      </c>
      <c r="CU82" s="44">
        <f>+SIBC!$X82</f>
        <v>26661</v>
      </c>
      <c r="CV82" s="44">
        <f>+SIBC!$Y82</f>
        <v>31529</v>
      </c>
      <c r="CW82" s="44">
        <f>+SIBC!$Z82</f>
        <v>36615</v>
      </c>
      <c r="CX82" s="44">
        <f>+SIBC!$AA82</f>
        <v>42060</v>
      </c>
      <c r="CY82" s="44">
        <f>+SIBC!$AB82</f>
        <v>47536</v>
      </c>
      <c r="CZ82" s="44">
        <f>+SIBC!$AC82</f>
        <v>52717</v>
      </c>
      <c r="DA82" s="44">
        <f>+SIBC!$AD82</f>
        <v>57935</v>
      </c>
      <c r="DB82" s="44">
        <f>SUM(CP82:DA82)</f>
        <v>359778</v>
      </c>
      <c r="DC82" s="54"/>
      <c r="DD82" s="54"/>
      <c r="DE82" s="44">
        <f>+TIBA!$S82</f>
        <v>31574</v>
      </c>
      <c r="DF82" s="44">
        <f>+TIBA!$T82</f>
        <v>61104</v>
      </c>
      <c r="DG82" s="44">
        <f>+TIBA!$U82</f>
        <v>94875</v>
      </c>
      <c r="DH82" s="44">
        <f>+TIBA!$V82</f>
        <v>119926</v>
      </c>
      <c r="DI82" s="44">
        <f>+TIBA!$W82</f>
        <v>145319</v>
      </c>
      <c r="DJ82" s="44">
        <f>+TIBA!$X82</f>
        <v>174323</v>
      </c>
      <c r="DK82" s="44">
        <f>+TIBA!$Y82</f>
        <v>203848</v>
      </c>
      <c r="DL82" s="44">
        <f>+TIBA!$Z82</f>
        <v>234478</v>
      </c>
      <c r="DM82" s="44">
        <f>+TIBA!$AA82</f>
        <v>266231</v>
      </c>
      <c r="DN82" s="44">
        <f>+TIBA!$AB82</f>
        <v>299250</v>
      </c>
      <c r="DO82" s="44">
        <f>+TIBA!$AC82</f>
        <v>331055</v>
      </c>
      <c r="DP82" s="44">
        <f>+TIBA!$AD82</f>
        <v>360424</v>
      </c>
      <c r="DQ82" s="44">
        <f>SUM(DE82:DP82)</f>
        <v>2322407</v>
      </c>
      <c r="DR82" s="54"/>
      <c r="DS82" s="54"/>
      <c r="DT82" s="44">
        <f>+LQB!$S82</f>
        <v>61974</v>
      </c>
      <c r="DU82" s="44">
        <f>+LQB!$T82</f>
        <v>119826</v>
      </c>
      <c r="DV82" s="44">
        <f>+LQB!$U82</f>
        <v>181584</v>
      </c>
      <c r="DW82" s="44">
        <f>+LQB!$V82</f>
        <v>228696</v>
      </c>
      <c r="DX82" s="44">
        <f>+LQB!$W82</f>
        <v>278580</v>
      </c>
      <c r="DY82" s="44">
        <f>+LQB!$X82</f>
        <v>338794</v>
      </c>
      <c r="DZ82" s="44">
        <f>+LQB!$Y82</f>
        <v>402772</v>
      </c>
      <c r="EA82" s="44">
        <f>+LQB!$Z82</f>
        <v>466016</v>
      </c>
      <c r="EB82" s="44">
        <f>+LQB!$AA82</f>
        <v>531340</v>
      </c>
      <c r="EC82" s="44">
        <f>+LQB!$AB82</f>
        <v>599474</v>
      </c>
      <c r="ED82" s="44">
        <f>+LQB!$AC82</f>
        <v>663448</v>
      </c>
      <c r="EE82" s="44">
        <f>+LQB!$AD82</f>
        <v>728160</v>
      </c>
      <c r="EF82" s="44">
        <f>SUM(DT82:EE82)</f>
        <v>4600664</v>
      </c>
      <c r="EG82" s="54"/>
      <c r="EH82" s="54"/>
      <c r="EI82" s="44">
        <f>+RBW!$S82</f>
        <v>0</v>
      </c>
      <c r="EJ82" s="44">
        <f>+RBW!$T82</f>
        <v>0</v>
      </c>
      <c r="EK82" s="44">
        <f>+RBW!$U82</f>
        <v>0</v>
      </c>
      <c r="EL82" s="44">
        <f>+RBW!$V82</f>
        <v>0</v>
      </c>
      <c r="EM82" s="44">
        <f>+RBW!$W82</f>
        <v>0</v>
      </c>
      <c r="EN82" s="44">
        <f>+RBW!$X82</f>
        <v>0</v>
      </c>
      <c r="EO82" s="44">
        <f>+RBW!$Y82</f>
        <v>0</v>
      </c>
      <c r="EP82" s="44">
        <f>+RBW!$Z82</f>
        <v>0</v>
      </c>
      <c r="EQ82" s="44">
        <f>+RBW!$AA82</f>
        <v>0</v>
      </c>
      <c r="ER82" s="44">
        <f>+RBW!$AB82</f>
        <v>0</v>
      </c>
      <c r="ES82" s="44">
        <f>+RBW!$AC82</f>
        <v>0</v>
      </c>
      <c r="ET82" s="44">
        <f>+RBW!$AD82</f>
        <v>0</v>
      </c>
      <c r="EU82" s="44">
        <f>SUM(EI82:ET82)</f>
        <v>0</v>
      </c>
      <c r="EV82" s="54"/>
      <c r="EW82" s="54"/>
      <c r="EX82" s="44">
        <f>+WPB!$S82</f>
        <v>0</v>
      </c>
      <c r="EY82" s="44">
        <f>+WPB!$T82</f>
        <v>0</v>
      </c>
      <c r="EZ82" s="44">
        <f>+WPB!$U82</f>
        <v>0</v>
      </c>
      <c r="FA82" s="44">
        <f>+WPB!$V82</f>
        <v>0</v>
      </c>
      <c r="FB82" s="44">
        <f>+WPB!$W82</f>
        <v>0</v>
      </c>
      <c r="FC82" s="44">
        <f>+WPB!$X82</f>
        <v>0</v>
      </c>
      <c r="FD82" s="44">
        <f>+WPB!$Y82</f>
        <v>0</v>
      </c>
      <c r="FE82" s="44">
        <f>+WPB!$Z82</f>
        <v>0</v>
      </c>
      <c r="FF82" s="44">
        <f>+WPB!$AA82</f>
        <v>0</v>
      </c>
      <c r="FG82" s="44">
        <f>+WPB!$AB82</f>
        <v>0</v>
      </c>
      <c r="FH82" s="44">
        <f>+WPB!$AC82</f>
        <v>0</v>
      </c>
      <c r="FI82" s="44">
        <f>+WPB!$AD82</f>
        <v>0</v>
      </c>
      <c r="FJ82" s="44">
        <f>SUM(EX82:FI82)</f>
        <v>0</v>
      </c>
      <c r="FK82" s="54"/>
      <c r="FL82" s="54"/>
    </row>
    <row r="83" spans="1:168" s="43" customFormat="1" ht="15.1" customHeight="1">
      <c r="A83" s="51">
        <v>2020</v>
      </c>
      <c r="B83" s="56" t="s">
        <v>8</v>
      </c>
      <c r="D83" s="44">
        <f>+AMB!$S83</f>
        <v>0</v>
      </c>
      <c r="E83" s="44">
        <f>+AMB!$T83</f>
        <v>0</v>
      </c>
      <c r="F83" s="44">
        <f>+AMB!$U83</f>
        <v>0</v>
      </c>
      <c r="G83" s="44">
        <f>+AMB!$V83</f>
        <v>0</v>
      </c>
      <c r="H83" s="44">
        <f>+AMB!$W83</f>
        <v>0</v>
      </c>
      <c r="I83" s="44">
        <f>+AMB!$X83</f>
        <v>0</v>
      </c>
      <c r="J83" s="44">
        <f>+AMB!$Y83</f>
        <v>0</v>
      </c>
      <c r="K83" s="44">
        <f>+AMB!$Z83</f>
        <v>0</v>
      </c>
      <c r="L83" s="44">
        <f>+AMB!$AA83</f>
        <v>0</v>
      </c>
      <c r="M83" s="44">
        <f>+AMB!$AB83</f>
        <v>0</v>
      </c>
      <c r="N83" s="44">
        <f>+AMB!$AC83</f>
        <v>0</v>
      </c>
      <c r="O83" s="44">
        <f>+AMB!$AD83</f>
        <v>0</v>
      </c>
      <c r="P83" s="44">
        <f>SUM(D83:O83)</f>
        <v>0</v>
      </c>
      <c r="Q83" s="54"/>
      <c r="R83" s="54"/>
      <c r="S83" s="44">
        <f>+BWB!$S83</f>
        <v>194</v>
      </c>
      <c r="T83" s="44">
        <f>+BWB!$T83</f>
        <v>404</v>
      </c>
      <c r="U83" s="44">
        <f>+BWB!$U83</f>
        <v>506</v>
      </c>
      <c r="V83" s="44">
        <f>+BWB!$V83</f>
        <v>557</v>
      </c>
      <c r="W83" s="44">
        <f>+BWB!$W83</f>
        <v>644</v>
      </c>
      <c r="X83" s="44">
        <f>+BWB!$X83</f>
        <v>700</v>
      </c>
      <c r="Y83" s="44">
        <f>+BWB!$Y83</f>
        <v>745</v>
      </c>
      <c r="Z83" s="44">
        <f>+BWB!$Z83</f>
        <v>808</v>
      </c>
      <c r="AA83" s="44">
        <f>+BWB!$AA83</f>
        <v>865</v>
      </c>
      <c r="AB83" s="44">
        <f>+BWB!$AB83</f>
        <v>967</v>
      </c>
      <c r="AC83" s="44">
        <f>+BWB!$AC83</f>
        <v>1006</v>
      </c>
      <c r="AD83" s="44">
        <f>+BWB!$AD83</f>
        <v>1041</v>
      </c>
      <c r="AE83" s="44">
        <f>SUM(S83:AD83)</f>
        <v>8437</v>
      </c>
      <c r="AF83" s="54"/>
      <c r="AG83" s="54"/>
      <c r="AH83" s="44">
        <f>+DWT!$S83</f>
        <v>2525</v>
      </c>
      <c r="AI83" s="44">
        <f>+DWT!$T83</f>
        <v>4953</v>
      </c>
      <c r="AJ83" s="44">
        <f>+DWT!$U83</f>
        <v>6436</v>
      </c>
      <c r="AK83" s="44">
        <f>+DWT!$V83</f>
        <v>6436</v>
      </c>
      <c r="AL83" s="44">
        <f>+DWT!$W83</f>
        <v>6436</v>
      </c>
      <c r="AM83" s="44">
        <f>+DWT!$X83</f>
        <v>6436</v>
      </c>
      <c r="AN83" s="44">
        <f>+DWT!$Y83</f>
        <v>6436</v>
      </c>
      <c r="AO83" s="44">
        <f>+DWT!$Z83</f>
        <v>6439</v>
      </c>
      <c r="AP83" s="44">
        <f>+DWT!$AA83</f>
        <v>6440</v>
      </c>
      <c r="AQ83" s="44">
        <f>+DWT!$AB83</f>
        <v>6445</v>
      </c>
      <c r="AR83" s="44">
        <f>+DWT!$AC83</f>
        <v>6453</v>
      </c>
      <c r="AS83" s="44">
        <f>+DWT!$AD83</f>
        <v>6462</v>
      </c>
      <c r="AT83" s="44">
        <f>SUM(AH83:AS83)</f>
        <v>71897</v>
      </c>
      <c r="AU83" s="54"/>
      <c r="AV83" s="54"/>
      <c r="AW83" s="44">
        <f>+OGB!$S83</f>
        <v>24</v>
      </c>
      <c r="AX83" s="44">
        <f>+OGB!$T83</f>
        <v>40</v>
      </c>
      <c r="AY83" s="44">
        <f>+OGB!$U83</f>
        <v>43</v>
      </c>
      <c r="AZ83" s="44">
        <f>+OGB!$V83</f>
        <v>44</v>
      </c>
      <c r="BA83" s="44">
        <f>+OGB!$W83</f>
        <v>44</v>
      </c>
      <c r="BB83" s="44">
        <f>+OGB!$X83</f>
        <v>44</v>
      </c>
      <c r="BC83" s="44">
        <f>+OGB!$Y83</f>
        <v>44</v>
      </c>
      <c r="BD83" s="44">
        <f>+OGB!$Z83</f>
        <v>44</v>
      </c>
      <c r="BE83" s="44">
        <f>+OGB!$AA83</f>
        <v>45</v>
      </c>
      <c r="BF83" s="44">
        <f>+OGB!$AB83</f>
        <v>45</v>
      </c>
      <c r="BG83" s="44">
        <f>+OGB!$AC83</f>
        <v>46</v>
      </c>
      <c r="BH83" s="44">
        <f>+OGB!$AD83</f>
        <v>47</v>
      </c>
      <c r="BI83" s="44">
        <f>SUM(AW83:BH83)</f>
        <v>510</v>
      </c>
      <c r="BJ83" s="54"/>
      <c r="BK83" s="54"/>
      <c r="BL83" s="44">
        <f>+PB!$S83</f>
        <v>1842</v>
      </c>
      <c r="BM83" s="44">
        <f>+PB!$T83</f>
        <v>3140</v>
      </c>
      <c r="BN83" s="44">
        <f>+PB!$U83</f>
        <v>3816</v>
      </c>
      <c r="BO83" s="44">
        <f>+PB!$V83</f>
        <v>3820</v>
      </c>
      <c r="BP83" s="44">
        <f>+PB!$W83</f>
        <v>3821</v>
      </c>
      <c r="BQ83" s="44">
        <f>+PB!$X83</f>
        <v>3823</v>
      </c>
      <c r="BR83" s="44">
        <f>+PB!$Y83</f>
        <v>3829</v>
      </c>
      <c r="BS83" s="44">
        <f>+PB!$Z83</f>
        <v>3831</v>
      </c>
      <c r="BT83" s="44">
        <f>+PB!$AA83</f>
        <v>3834</v>
      </c>
      <c r="BU83" s="44">
        <f>+PB!$AB83</f>
        <v>3837</v>
      </c>
      <c r="BV83" s="44">
        <f>+PB!$AC83</f>
        <v>3839</v>
      </c>
      <c r="BW83" s="44">
        <f>+PB!$AD83</f>
        <v>3840</v>
      </c>
      <c r="BX83" s="44">
        <f>SUM(BL83:BW83)</f>
        <v>43272</v>
      </c>
      <c r="BY83" s="54"/>
      <c r="BZ83" s="54"/>
      <c r="CA83" s="44">
        <f>+IBA!$S83</f>
        <v>1220</v>
      </c>
      <c r="CB83" s="44">
        <f>+IBA!$T83</f>
        <v>2724</v>
      </c>
      <c r="CC83" s="44">
        <f>+IBA!$U83</f>
        <v>3861</v>
      </c>
      <c r="CD83" s="44">
        <f>+IBA!$V83</f>
        <v>3933</v>
      </c>
      <c r="CE83" s="44">
        <f>+IBA!$W83</f>
        <v>4010</v>
      </c>
      <c r="CF83" s="44">
        <f>+IBA!$X83</f>
        <v>4190</v>
      </c>
      <c r="CG83" s="44">
        <f>+IBA!$Y83</f>
        <v>4352</v>
      </c>
      <c r="CH83" s="44">
        <f>+IBA!$Z83</f>
        <v>4559</v>
      </c>
      <c r="CI83" s="44">
        <f>+IBA!$AA83</f>
        <v>4771</v>
      </c>
      <c r="CJ83" s="44">
        <f>+IBA!$AB83</f>
        <v>4955</v>
      </c>
      <c r="CK83" s="44">
        <f>+IBA!$AC83</f>
        <v>5082</v>
      </c>
      <c r="CL83" s="44">
        <f>+IBA!$AD83</f>
        <v>5192</v>
      </c>
      <c r="CM83" s="44">
        <f>SUM(CA83:CL83)</f>
        <v>48849</v>
      </c>
      <c r="CN83" s="54"/>
      <c r="CO83" s="54"/>
      <c r="CP83" s="44">
        <f>+SIBC!$S83</f>
        <v>0</v>
      </c>
      <c r="CQ83" s="44">
        <f>+SIBC!$T83</f>
        <v>0</v>
      </c>
      <c r="CR83" s="44">
        <f>+SIBC!$U83</f>
        <v>0</v>
      </c>
      <c r="CS83" s="44">
        <f>+SIBC!$V83</f>
        <v>0</v>
      </c>
      <c r="CT83" s="44">
        <f>+SIBC!$W83</f>
        <v>0</v>
      </c>
      <c r="CU83" s="44">
        <f>+SIBC!$X83</f>
        <v>0</v>
      </c>
      <c r="CV83" s="44">
        <f>+SIBC!$Y83</f>
        <v>0</v>
      </c>
      <c r="CW83" s="44">
        <f>+SIBC!$Z83</f>
        <v>0</v>
      </c>
      <c r="CX83" s="44">
        <f>+SIBC!$AA83</f>
        <v>0</v>
      </c>
      <c r="CY83" s="44">
        <f>+SIBC!$AB83</f>
        <v>0</v>
      </c>
      <c r="CZ83" s="44">
        <f>+SIBC!$AC83</f>
        <v>0</v>
      </c>
      <c r="DA83" s="44">
        <f>+SIBC!$AD83</f>
        <v>0</v>
      </c>
      <c r="DB83" s="44">
        <f>SUM(CP83:DA83)</f>
        <v>0</v>
      </c>
      <c r="DC83" s="54"/>
      <c r="DD83" s="54"/>
      <c r="DE83" s="44">
        <f>+TIBA!$S83</f>
        <v>0</v>
      </c>
      <c r="DF83" s="44">
        <f>+TIBA!$T83</f>
        <v>0</v>
      </c>
      <c r="DG83" s="44">
        <f>+TIBA!$U83</f>
        <v>0</v>
      </c>
      <c r="DH83" s="44">
        <f>+TIBA!$V83</f>
        <v>0</v>
      </c>
      <c r="DI83" s="44">
        <f>+TIBA!$W83</f>
        <v>0</v>
      </c>
      <c r="DJ83" s="44">
        <f>+TIBA!$X83</f>
        <v>0</v>
      </c>
      <c r="DK83" s="44">
        <f>+TIBA!$Y83</f>
        <v>0</v>
      </c>
      <c r="DL83" s="44">
        <f>+TIBA!$Z83</f>
        <v>0</v>
      </c>
      <c r="DM83" s="44">
        <f>+TIBA!$AA83</f>
        <v>0</v>
      </c>
      <c r="DN83" s="44">
        <f>+TIBA!$AB83</f>
        <v>0</v>
      </c>
      <c r="DO83" s="44">
        <f>+TIBA!$AC83</f>
        <v>0</v>
      </c>
      <c r="DP83" s="44">
        <f>+TIBA!$AD83</f>
        <v>0</v>
      </c>
      <c r="DQ83" s="44">
        <f>SUM(DE83:DP83)</f>
        <v>0</v>
      </c>
      <c r="DR83" s="54"/>
      <c r="DS83" s="54"/>
      <c r="DT83" s="44">
        <f>+LQB!$S83</f>
        <v>242</v>
      </c>
      <c r="DU83" s="44">
        <f>+LQB!$T83</f>
        <v>532</v>
      </c>
      <c r="DV83" s="44">
        <f>+LQB!$U83</f>
        <v>634</v>
      </c>
      <c r="DW83" s="44">
        <f>+LQB!$V83</f>
        <v>638</v>
      </c>
      <c r="DX83" s="44">
        <f>+LQB!$W83</f>
        <v>664</v>
      </c>
      <c r="DY83" s="44">
        <f>+LQB!$X83</f>
        <v>674</v>
      </c>
      <c r="DZ83" s="44">
        <f>+LQB!$Y83</f>
        <v>704</v>
      </c>
      <c r="EA83" s="44">
        <f>+LQB!$Z83</f>
        <v>780</v>
      </c>
      <c r="EB83" s="44">
        <f>+LQB!$AA83</f>
        <v>788</v>
      </c>
      <c r="EC83" s="44">
        <f>+LQB!$AB83</f>
        <v>794</v>
      </c>
      <c r="ED83" s="44">
        <f>+LQB!$AC83</f>
        <v>798</v>
      </c>
      <c r="EE83" s="44">
        <f>+LQB!$AD83</f>
        <v>800</v>
      </c>
      <c r="EF83" s="44">
        <f>SUM(DT83:EE83)</f>
        <v>8048</v>
      </c>
      <c r="EG83" s="54"/>
      <c r="EH83" s="54"/>
      <c r="EI83" s="44">
        <f>+RBW!$S83</f>
        <v>434</v>
      </c>
      <c r="EJ83" s="44">
        <f>+RBW!$T83</f>
        <v>872</v>
      </c>
      <c r="EK83" s="44">
        <f>+RBW!$U83</f>
        <v>1026</v>
      </c>
      <c r="EL83" s="44">
        <f>+RBW!$V83</f>
        <v>1026</v>
      </c>
      <c r="EM83" s="44">
        <f>+RBW!$W83</f>
        <v>1026</v>
      </c>
      <c r="EN83" s="44">
        <f>+RBW!$X83</f>
        <v>1028</v>
      </c>
      <c r="EO83" s="44">
        <f>+RBW!$Y83</f>
        <v>1032</v>
      </c>
      <c r="EP83" s="44">
        <f>+RBW!$Z83</f>
        <v>1042</v>
      </c>
      <c r="EQ83" s="44">
        <f>+RBW!$AA83</f>
        <v>1042</v>
      </c>
      <c r="ER83" s="44">
        <f>+RBW!$AB83</f>
        <v>1044</v>
      </c>
      <c r="ES83" s="44">
        <f>+RBW!$AC83</f>
        <v>1044</v>
      </c>
      <c r="ET83" s="44">
        <f>+RBW!$AD83</f>
        <v>1044</v>
      </c>
      <c r="EU83" s="44">
        <f>SUM(EI83:ET83)</f>
        <v>11660</v>
      </c>
      <c r="EV83" s="54"/>
      <c r="EW83" s="54"/>
      <c r="EX83" s="44">
        <f>+WPB!$S83</f>
        <v>0</v>
      </c>
      <c r="EY83" s="44">
        <f>+WPB!$T83</f>
        <v>0</v>
      </c>
      <c r="EZ83" s="44">
        <f>+WPB!$U83</f>
        <v>0</v>
      </c>
      <c r="FA83" s="44">
        <f>+WPB!$V83</f>
        <v>0</v>
      </c>
      <c r="FB83" s="44">
        <f>+WPB!$W83</f>
        <v>0</v>
      </c>
      <c r="FC83" s="44">
        <f>+WPB!$X83</f>
        <v>0</v>
      </c>
      <c r="FD83" s="44">
        <f>+WPB!$Y83</f>
        <v>0</v>
      </c>
      <c r="FE83" s="44">
        <f>+WPB!$Z83</f>
        <v>0</v>
      </c>
      <c r="FF83" s="44">
        <f>+WPB!$AA83</f>
        <v>0</v>
      </c>
      <c r="FG83" s="44">
        <f>+WPB!$AB83</f>
        <v>0</v>
      </c>
      <c r="FH83" s="44">
        <f>+WPB!$AC83</f>
        <v>0</v>
      </c>
      <c r="FI83" s="44">
        <f>+WPB!$AD83</f>
        <v>0</v>
      </c>
      <c r="FJ83" s="44">
        <f>SUM(EX83:FI83)</f>
        <v>0</v>
      </c>
      <c r="FK83" s="54"/>
      <c r="FL83" s="54"/>
    </row>
    <row r="84" spans="1:168" s="43" customFormat="1" ht="15.1" customHeight="1">
      <c r="A84" s="51">
        <v>2020</v>
      </c>
      <c r="B84" s="57" t="s">
        <v>9</v>
      </c>
      <c r="D84" s="44">
        <f t="shared" ref="D84:P84" si="154">SUM(D81:D83)</f>
        <v>544146</v>
      </c>
      <c r="E84" s="44">
        <f t="shared" si="154"/>
        <v>1088018</v>
      </c>
      <c r="F84" s="44">
        <f t="shared" si="154"/>
        <v>1513655</v>
      </c>
      <c r="G84" s="44">
        <f t="shared" si="154"/>
        <v>1669219</v>
      </c>
      <c r="H84" s="44">
        <f t="shared" si="154"/>
        <v>1861215</v>
      </c>
      <c r="I84" s="44">
        <f t="shared" si="154"/>
        <v>2175341</v>
      </c>
      <c r="J84" s="44">
        <f t="shared" si="154"/>
        <v>2496539</v>
      </c>
      <c r="K84" s="44">
        <f t="shared" si="154"/>
        <v>2826893</v>
      </c>
      <c r="L84" s="44">
        <f t="shared" si="154"/>
        <v>3158256</v>
      </c>
      <c r="M84" s="44">
        <f t="shared" si="154"/>
        <v>3500116</v>
      </c>
      <c r="N84" s="44">
        <f t="shared" si="154"/>
        <v>3814977</v>
      </c>
      <c r="O84" s="44">
        <f t="shared" si="154"/>
        <v>4110302</v>
      </c>
      <c r="P84" s="44">
        <f t="shared" si="154"/>
        <v>28758677</v>
      </c>
      <c r="Q84" s="54"/>
      <c r="R84" s="54"/>
      <c r="S84" s="44">
        <f t="shared" ref="S84:AE84" si="155">SUM(S81:S83)</f>
        <v>298870</v>
      </c>
      <c r="T84" s="44">
        <f t="shared" si="155"/>
        <v>589781</v>
      </c>
      <c r="U84" s="44">
        <f t="shared" si="155"/>
        <v>816271</v>
      </c>
      <c r="V84" s="44">
        <f t="shared" si="155"/>
        <v>898033</v>
      </c>
      <c r="W84" s="44">
        <f t="shared" si="155"/>
        <v>990107</v>
      </c>
      <c r="X84" s="44">
        <f t="shared" si="155"/>
        <v>1123349</v>
      </c>
      <c r="Y84" s="44">
        <f t="shared" si="155"/>
        <v>1263575</v>
      </c>
      <c r="Z84" s="44">
        <f t="shared" si="155"/>
        <v>1409354</v>
      </c>
      <c r="AA84" s="44">
        <f t="shared" si="155"/>
        <v>1562467</v>
      </c>
      <c r="AB84" s="44">
        <f t="shared" si="155"/>
        <v>1719077</v>
      </c>
      <c r="AC84" s="44">
        <f t="shared" si="155"/>
        <v>1866338</v>
      </c>
      <c r="AD84" s="44">
        <f t="shared" si="155"/>
        <v>2005542</v>
      </c>
      <c r="AE84" s="44">
        <f t="shared" si="155"/>
        <v>14542764</v>
      </c>
      <c r="AF84" s="54"/>
      <c r="AG84" s="54"/>
      <c r="AH84" s="44">
        <f t="shared" ref="AH84:AT84" si="156">SUM(AH81:AH83)</f>
        <v>334640</v>
      </c>
      <c r="AI84" s="44">
        <f t="shared" si="156"/>
        <v>658521</v>
      </c>
      <c r="AJ84" s="44">
        <f t="shared" si="156"/>
        <v>850463</v>
      </c>
      <c r="AK84" s="44">
        <f t="shared" si="156"/>
        <v>887633</v>
      </c>
      <c r="AL84" s="44">
        <f t="shared" si="156"/>
        <v>929569</v>
      </c>
      <c r="AM84" s="44">
        <f t="shared" si="156"/>
        <v>983374</v>
      </c>
      <c r="AN84" s="44">
        <f t="shared" si="156"/>
        <v>1044430</v>
      </c>
      <c r="AO84" s="44">
        <f t="shared" si="156"/>
        <v>1108064</v>
      </c>
      <c r="AP84" s="44">
        <f t="shared" si="156"/>
        <v>1176967</v>
      </c>
      <c r="AQ84" s="44">
        <f t="shared" si="156"/>
        <v>1247511</v>
      </c>
      <c r="AR84" s="44">
        <f t="shared" si="156"/>
        <v>1310440</v>
      </c>
      <c r="AS84" s="44">
        <f t="shared" si="156"/>
        <v>1373177</v>
      </c>
      <c r="AT84" s="44">
        <f t="shared" si="156"/>
        <v>11904789</v>
      </c>
      <c r="AU84" s="54"/>
      <c r="AV84" s="54"/>
      <c r="AW84" s="44">
        <f t="shared" ref="AW84:BI84" si="157">SUM(AW81:AW83)</f>
        <v>43332</v>
      </c>
      <c r="AX84" s="44">
        <f t="shared" si="157"/>
        <v>88936</v>
      </c>
      <c r="AY84" s="44">
        <f t="shared" si="157"/>
        <v>120094</v>
      </c>
      <c r="AZ84" s="44">
        <f t="shared" si="157"/>
        <v>128564</v>
      </c>
      <c r="BA84" s="44">
        <f t="shared" si="157"/>
        <v>138285</v>
      </c>
      <c r="BB84" s="44">
        <f t="shared" si="157"/>
        <v>148321</v>
      </c>
      <c r="BC84" s="44">
        <f t="shared" si="157"/>
        <v>159067</v>
      </c>
      <c r="BD84" s="44">
        <f t="shared" si="157"/>
        <v>170460</v>
      </c>
      <c r="BE84" s="44">
        <f t="shared" si="157"/>
        <v>184063</v>
      </c>
      <c r="BF84" s="44">
        <f t="shared" si="157"/>
        <v>197321</v>
      </c>
      <c r="BG84" s="44">
        <f t="shared" si="157"/>
        <v>209164</v>
      </c>
      <c r="BH84" s="44">
        <f t="shared" si="157"/>
        <v>220557</v>
      </c>
      <c r="BI84" s="44">
        <f t="shared" si="157"/>
        <v>1808164</v>
      </c>
      <c r="BJ84" s="54"/>
      <c r="BK84" s="54"/>
      <c r="BL84" s="44">
        <f t="shared" ref="BL84:BX84" si="158">SUM(BL81:BL83)</f>
        <v>339932</v>
      </c>
      <c r="BM84" s="44">
        <f t="shared" si="158"/>
        <v>673514</v>
      </c>
      <c r="BN84" s="44">
        <f t="shared" si="158"/>
        <v>919282</v>
      </c>
      <c r="BO84" s="44">
        <f t="shared" si="158"/>
        <v>1003083</v>
      </c>
      <c r="BP84" s="44">
        <f t="shared" si="158"/>
        <v>1091396</v>
      </c>
      <c r="BQ84" s="44">
        <f t="shared" si="158"/>
        <v>1199303</v>
      </c>
      <c r="BR84" s="44">
        <f t="shared" si="158"/>
        <v>1311472</v>
      </c>
      <c r="BS84" s="44">
        <f t="shared" si="158"/>
        <v>1426930</v>
      </c>
      <c r="BT84" s="44">
        <f t="shared" si="158"/>
        <v>1547525</v>
      </c>
      <c r="BU84" s="44">
        <f t="shared" si="158"/>
        <v>1671317</v>
      </c>
      <c r="BV84" s="44">
        <f t="shared" si="158"/>
        <v>1786658</v>
      </c>
      <c r="BW84" s="44">
        <f t="shared" si="158"/>
        <v>1898457</v>
      </c>
      <c r="BX84" s="44">
        <f t="shared" si="158"/>
        <v>14868869</v>
      </c>
      <c r="BY84" s="54"/>
      <c r="BZ84" s="54"/>
      <c r="CA84" s="44">
        <f t="shared" ref="CA84:CM84" si="159">SUM(CA81:CA83)</f>
        <v>92809</v>
      </c>
      <c r="CB84" s="44">
        <f t="shared" si="159"/>
        <v>182151</v>
      </c>
      <c r="CC84" s="44">
        <f t="shared" si="159"/>
        <v>234816</v>
      </c>
      <c r="CD84" s="44">
        <f t="shared" si="159"/>
        <v>244115</v>
      </c>
      <c r="CE84" s="44">
        <f t="shared" si="159"/>
        <v>253634</v>
      </c>
      <c r="CF84" s="44">
        <f t="shared" si="159"/>
        <v>264841</v>
      </c>
      <c r="CG84" s="44">
        <f t="shared" si="159"/>
        <v>276911</v>
      </c>
      <c r="CH84" s="44">
        <f t="shared" si="159"/>
        <v>289947</v>
      </c>
      <c r="CI84" s="44">
        <f t="shared" si="159"/>
        <v>303448</v>
      </c>
      <c r="CJ84" s="44">
        <f t="shared" si="159"/>
        <v>317086</v>
      </c>
      <c r="CK84" s="44">
        <f t="shared" si="159"/>
        <v>328895</v>
      </c>
      <c r="CL84" s="44">
        <f t="shared" si="159"/>
        <v>340348</v>
      </c>
      <c r="CM84" s="44">
        <f t="shared" si="159"/>
        <v>3129001</v>
      </c>
      <c r="CN84" s="54"/>
      <c r="CO84" s="54"/>
      <c r="CP84" s="44">
        <f t="shared" ref="CP84:DB84" si="160">SUM(CP81:CP83)</f>
        <v>190341</v>
      </c>
      <c r="CQ84" s="44">
        <f t="shared" si="160"/>
        <v>370416</v>
      </c>
      <c r="CR84" s="44">
        <f t="shared" si="160"/>
        <v>512473</v>
      </c>
      <c r="CS84" s="44">
        <f t="shared" si="160"/>
        <v>599045</v>
      </c>
      <c r="CT84" s="44">
        <f t="shared" si="160"/>
        <v>716078</v>
      </c>
      <c r="CU84" s="44">
        <f t="shared" si="160"/>
        <v>852779</v>
      </c>
      <c r="CV84" s="44">
        <f t="shared" si="160"/>
        <v>1000566</v>
      </c>
      <c r="CW84" s="44">
        <f t="shared" si="160"/>
        <v>1151274</v>
      </c>
      <c r="CX84" s="44">
        <f t="shared" si="160"/>
        <v>1305050</v>
      </c>
      <c r="CY84" s="44">
        <f t="shared" si="160"/>
        <v>1464108</v>
      </c>
      <c r="CZ84" s="44">
        <f t="shared" si="160"/>
        <v>1607573</v>
      </c>
      <c r="DA84" s="44">
        <f t="shared" si="160"/>
        <v>1755191</v>
      </c>
      <c r="DB84" s="44">
        <f t="shared" si="160"/>
        <v>11524894</v>
      </c>
      <c r="DC84" s="54"/>
      <c r="DD84" s="54"/>
      <c r="DE84" s="44">
        <f t="shared" ref="DE84:DQ84" si="161">SUM(DE81:DE83)</f>
        <v>112494</v>
      </c>
      <c r="DF84" s="44">
        <f t="shared" si="161"/>
        <v>221815</v>
      </c>
      <c r="DG84" s="44">
        <f t="shared" si="161"/>
        <v>340101</v>
      </c>
      <c r="DH84" s="44">
        <f t="shared" si="161"/>
        <v>393359</v>
      </c>
      <c r="DI84" s="44">
        <f t="shared" si="161"/>
        <v>461709</v>
      </c>
      <c r="DJ84" s="44">
        <f t="shared" si="161"/>
        <v>550521</v>
      </c>
      <c r="DK84" s="44">
        <f t="shared" si="161"/>
        <v>658557</v>
      </c>
      <c r="DL84" s="44">
        <f t="shared" si="161"/>
        <v>768351</v>
      </c>
      <c r="DM84" s="44">
        <f t="shared" si="161"/>
        <v>861810</v>
      </c>
      <c r="DN84" s="44">
        <f t="shared" si="161"/>
        <v>941232</v>
      </c>
      <c r="DO84" s="44">
        <f t="shared" si="161"/>
        <v>1005704</v>
      </c>
      <c r="DP84" s="44">
        <f t="shared" si="161"/>
        <v>1065786</v>
      </c>
      <c r="DQ84" s="44">
        <f t="shared" si="161"/>
        <v>7381439</v>
      </c>
      <c r="DR84" s="54"/>
      <c r="DS84" s="54"/>
      <c r="DT84" s="44">
        <f t="shared" ref="DT84:EF84" si="162">SUM(DT81:DT83)</f>
        <v>222011</v>
      </c>
      <c r="DU84" s="44">
        <f t="shared" si="162"/>
        <v>443730</v>
      </c>
      <c r="DV84" s="44">
        <f t="shared" si="162"/>
        <v>591891</v>
      </c>
      <c r="DW84" s="44">
        <f t="shared" si="162"/>
        <v>643049</v>
      </c>
      <c r="DX84" s="44">
        <f t="shared" si="162"/>
        <v>699028</v>
      </c>
      <c r="DY84" s="44">
        <f t="shared" si="162"/>
        <v>768749</v>
      </c>
      <c r="DZ84" s="44">
        <f t="shared" si="162"/>
        <v>842004</v>
      </c>
      <c r="EA84" s="44">
        <f t="shared" si="162"/>
        <v>917019</v>
      </c>
      <c r="EB84" s="44">
        <f t="shared" si="162"/>
        <v>992020</v>
      </c>
      <c r="EC84" s="44">
        <f t="shared" si="162"/>
        <v>1068085</v>
      </c>
      <c r="ED84" s="44">
        <f t="shared" si="162"/>
        <v>1138011</v>
      </c>
      <c r="EE84" s="44">
        <f t="shared" si="162"/>
        <v>1208809</v>
      </c>
      <c r="EF84" s="44">
        <f t="shared" si="162"/>
        <v>9534406</v>
      </c>
      <c r="EG84" s="54"/>
      <c r="EH84" s="54"/>
      <c r="EI84" s="44">
        <f t="shared" ref="EI84:EU84" si="163">SUM(EI81:EI83)</f>
        <v>141845</v>
      </c>
      <c r="EJ84" s="44">
        <f t="shared" si="163"/>
        <v>285612</v>
      </c>
      <c r="EK84" s="44">
        <f t="shared" si="163"/>
        <v>355487</v>
      </c>
      <c r="EL84" s="44">
        <f t="shared" si="163"/>
        <v>358714</v>
      </c>
      <c r="EM84" s="44">
        <f t="shared" si="163"/>
        <v>363253</v>
      </c>
      <c r="EN84" s="44">
        <f t="shared" si="163"/>
        <v>369759</v>
      </c>
      <c r="EO84" s="44">
        <f t="shared" si="163"/>
        <v>376797</v>
      </c>
      <c r="EP84" s="44">
        <f t="shared" si="163"/>
        <v>383732</v>
      </c>
      <c r="EQ84" s="44">
        <f t="shared" si="163"/>
        <v>390895</v>
      </c>
      <c r="ER84" s="44">
        <f t="shared" si="163"/>
        <v>398182</v>
      </c>
      <c r="ES84" s="44">
        <f t="shared" si="163"/>
        <v>405842</v>
      </c>
      <c r="ET84" s="44">
        <f t="shared" si="163"/>
        <v>413669</v>
      </c>
      <c r="EU84" s="44">
        <f t="shared" si="163"/>
        <v>4243787</v>
      </c>
      <c r="EV84" s="54"/>
      <c r="EW84" s="54"/>
      <c r="EX84" s="44">
        <f t="shared" ref="EX84:FJ84" si="164">SUM(EX81:EX83)</f>
        <v>32689</v>
      </c>
      <c r="EY84" s="44">
        <f t="shared" si="164"/>
        <v>64404</v>
      </c>
      <c r="EZ84" s="44">
        <f t="shared" si="164"/>
        <v>81921</v>
      </c>
      <c r="FA84" s="44">
        <f t="shared" si="164"/>
        <v>83770</v>
      </c>
      <c r="FB84" s="44">
        <f t="shared" si="164"/>
        <v>85865</v>
      </c>
      <c r="FC84" s="44">
        <f t="shared" si="164"/>
        <v>88439</v>
      </c>
      <c r="FD84" s="44">
        <f t="shared" si="164"/>
        <v>91319</v>
      </c>
      <c r="FE84" s="44">
        <f t="shared" si="164"/>
        <v>94345</v>
      </c>
      <c r="FF84" s="44">
        <f t="shared" si="164"/>
        <v>97775</v>
      </c>
      <c r="FG84" s="44">
        <f t="shared" si="164"/>
        <v>101319</v>
      </c>
      <c r="FH84" s="44">
        <f t="shared" si="164"/>
        <v>104565</v>
      </c>
      <c r="FI84" s="44">
        <f t="shared" si="164"/>
        <v>107689</v>
      </c>
      <c r="FJ84" s="44">
        <f t="shared" si="164"/>
        <v>1034100</v>
      </c>
      <c r="FK84" s="54"/>
      <c r="FL84" s="54"/>
    </row>
    <row r="85" spans="1:168" s="55" customFormat="1" ht="15.1" customHeight="1">
      <c r="A85" s="39"/>
      <c r="B85" s="40"/>
      <c r="C85" s="41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1"/>
      <c r="R85" s="41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1"/>
      <c r="AG85" s="41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1"/>
      <c r="AV85" s="41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1"/>
      <c r="BK85" s="41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1"/>
      <c r="BZ85" s="41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1"/>
      <c r="CO85" s="41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1"/>
      <c r="DD85" s="41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1"/>
      <c r="DS85" s="41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1"/>
      <c r="EH85" s="41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1"/>
      <c r="EW85" s="41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1"/>
      <c r="FL85" s="41"/>
    </row>
    <row r="86" spans="1:168" s="43" customFormat="1" ht="15.1" customHeight="1">
      <c r="A86" s="51">
        <v>2021</v>
      </c>
      <c r="B86" s="56" t="s">
        <v>6</v>
      </c>
      <c r="D86" s="44">
        <f>+AMB!$S86</f>
        <v>118365</v>
      </c>
      <c r="E86" s="44">
        <f>+AMB!$T86</f>
        <v>229894</v>
      </c>
      <c r="F86" s="44">
        <f>+AMB!$U86</f>
        <v>368178</v>
      </c>
      <c r="G86" s="44">
        <f>+AMB!$V86</f>
        <v>504059</v>
      </c>
      <c r="H86" s="44">
        <f>+AMB!$W86</f>
        <v>638573</v>
      </c>
      <c r="I86" s="44">
        <f>+AMB!$X86</f>
        <v>784533</v>
      </c>
      <c r="J86" s="44">
        <f>+AMB!$Y86</f>
        <v>928897</v>
      </c>
      <c r="K86" s="44">
        <f>+AMB!$Z86</f>
        <v>1092300</v>
      </c>
      <c r="L86" s="44">
        <f>+AMB!$AA86</f>
        <v>1262902</v>
      </c>
      <c r="M86" s="44">
        <f>+AMB!$AB86</f>
        <v>1431144</v>
      </c>
      <c r="N86" s="44">
        <f>+AMB!$AC86</f>
        <v>1616826</v>
      </c>
      <c r="O86" s="44">
        <f>+AMB!$AD86</f>
        <v>1813664</v>
      </c>
      <c r="P86" s="44">
        <f>SUM(D86:O86)</f>
        <v>10789335</v>
      </c>
      <c r="Q86" s="53"/>
      <c r="R86" s="53"/>
      <c r="S86" s="44">
        <f>+BWB!$S86</f>
        <v>11836</v>
      </c>
      <c r="T86" s="44">
        <f>+BWB!$T86</f>
        <v>22253</v>
      </c>
      <c r="U86" s="44">
        <f>+BWB!$U86</f>
        <v>34863</v>
      </c>
      <c r="V86" s="44">
        <f>+BWB!$V86</f>
        <v>50668</v>
      </c>
      <c r="W86" s="44">
        <f>+BWB!$W86</f>
        <v>67680</v>
      </c>
      <c r="X86" s="44">
        <f>+BWB!$X86</f>
        <v>85674</v>
      </c>
      <c r="Y86" s="44">
        <f>+BWB!$Y86</f>
        <v>109699</v>
      </c>
      <c r="Z86" s="44">
        <f>+BWB!$Z86</f>
        <v>151439</v>
      </c>
      <c r="AA86" s="44">
        <f>+BWB!$AA86</f>
        <v>193134</v>
      </c>
      <c r="AB86" s="44">
        <f>+BWB!$AB86</f>
        <v>236008</v>
      </c>
      <c r="AC86" s="44">
        <f>+BWB!$AC86</f>
        <v>289775</v>
      </c>
      <c r="AD86" s="44">
        <f>+BWB!$AD86</f>
        <v>363024</v>
      </c>
      <c r="AE86" s="44">
        <f>SUM(S86:AD86)</f>
        <v>1616053</v>
      </c>
      <c r="AF86" s="53"/>
      <c r="AG86" s="53"/>
      <c r="AH86" s="44">
        <f>+DWT!$S86</f>
        <v>60140</v>
      </c>
      <c r="AI86" s="44">
        <f>+DWT!$T86</f>
        <v>118919</v>
      </c>
      <c r="AJ86" s="44">
        <f>+DWT!$U86</f>
        <v>193058</v>
      </c>
      <c r="AK86" s="44">
        <f>+DWT!$V86</f>
        <v>262845</v>
      </c>
      <c r="AL86" s="44">
        <f>+DWT!$W86</f>
        <v>333605</v>
      </c>
      <c r="AM86" s="44">
        <f>+DWT!$X86</f>
        <v>411398</v>
      </c>
      <c r="AN86" s="44">
        <f>+DWT!$Y86</f>
        <v>488948</v>
      </c>
      <c r="AO86" s="44">
        <f>+DWT!$Z86</f>
        <v>584308</v>
      </c>
      <c r="AP86" s="44">
        <f>+DWT!$AA86</f>
        <v>683614</v>
      </c>
      <c r="AQ86" s="44">
        <f>+DWT!$AB86</f>
        <v>790707</v>
      </c>
      <c r="AR86" s="44">
        <f>+DWT!$AC86</f>
        <v>907561</v>
      </c>
      <c r="AS86" s="44">
        <f>+DWT!$AD86</f>
        <v>1046270</v>
      </c>
      <c r="AT86" s="44">
        <f>SUM(AH86:AS86)</f>
        <v>5881373</v>
      </c>
      <c r="AU86" s="53"/>
      <c r="AV86" s="53"/>
      <c r="AW86" s="44">
        <f>+OGB!$S86</f>
        <v>5129</v>
      </c>
      <c r="AX86" s="44">
        <f>+OGB!$T86</f>
        <v>10000</v>
      </c>
      <c r="AY86" s="44">
        <f>+OGB!$U86</f>
        <v>18570</v>
      </c>
      <c r="AZ86" s="44">
        <f>+OGB!$V86</f>
        <v>30616</v>
      </c>
      <c r="BA86" s="44">
        <f>+OGB!$W86</f>
        <v>38117</v>
      </c>
      <c r="BB86" s="44">
        <f>+OGB!$X86</f>
        <v>44389</v>
      </c>
      <c r="BC86" s="44">
        <f>+OGB!$Y86</f>
        <v>51152</v>
      </c>
      <c r="BD86" s="44">
        <f>+OGB!$Z86</f>
        <v>60866</v>
      </c>
      <c r="BE86" s="44">
        <f>+OGB!$AA86</f>
        <v>69522</v>
      </c>
      <c r="BF86" s="44">
        <f>+OGB!$AB86</f>
        <v>79020</v>
      </c>
      <c r="BG86" s="44">
        <f>+OGB!$AC86</f>
        <v>92157</v>
      </c>
      <c r="BH86" s="44">
        <f>+OGB!$AD86</f>
        <v>109980</v>
      </c>
      <c r="BI86" s="44">
        <f>SUM(AW86:BH86)</f>
        <v>609518</v>
      </c>
      <c r="BJ86" s="53"/>
      <c r="BK86" s="53"/>
      <c r="BL86" s="44">
        <f>+PB!$S86</f>
        <v>26210</v>
      </c>
      <c r="BM86" s="44">
        <f>+PB!$T86</f>
        <v>50848</v>
      </c>
      <c r="BN86" s="44">
        <f>+PB!$U86</f>
        <v>83010</v>
      </c>
      <c r="BO86" s="44">
        <f>+PB!$V86</f>
        <v>118461</v>
      </c>
      <c r="BP86" s="44">
        <f>+PB!$W86</f>
        <v>161395</v>
      </c>
      <c r="BQ86" s="44">
        <f>+PB!$X86</f>
        <v>204762</v>
      </c>
      <c r="BR86" s="44">
        <f>+PB!$Y86</f>
        <v>250779</v>
      </c>
      <c r="BS86" s="44">
        <f>+PB!$Z86</f>
        <v>327583</v>
      </c>
      <c r="BT86" s="44">
        <f>+PB!$AA86</f>
        <v>405591</v>
      </c>
      <c r="BU86" s="44">
        <f>+PB!$AB86</f>
        <v>480727</v>
      </c>
      <c r="BV86" s="44">
        <f>+PB!$AC86</f>
        <v>573176</v>
      </c>
      <c r="BW86" s="44">
        <f>+PB!$AD86</f>
        <v>682366</v>
      </c>
      <c r="BX86" s="44">
        <f>SUM(BL86:BW86)</f>
        <v>3364908</v>
      </c>
      <c r="BY86" s="53"/>
      <c r="BZ86" s="53"/>
      <c r="CA86" s="44">
        <f>+IBA!$S86</f>
        <v>5155</v>
      </c>
      <c r="CB86" s="44">
        <f>+IBA!$T86</f>
        <v>10148</v>
      </c>
      <c r="CC86" s="44">
        <f>+IBA!$U86</f>
        <v>16028</v>
      </c>
      <c r="CD86" s="44">
        <f>+IBA!$V86</f>
        <v>21648</v>
      </c>
      <c r="CE86" s="44">
        <f>+IBA!$W86</f>
        <v>27288</v>
      </c>
      <c r="CF86" s="44">
        <f>+IBA!$X86</f>
        <v>33558</v>
      </c>
      <c r="CG86" s="44">
        <f>+IBA!$Y86</f>
        <v>40804</v>
      </c>
      <c r="CH86" s="44">
        <f>+IBA!$Z86</f>
        <v>53922</v>
      </c>
      <c r="CI86" s="44">
        <f>+IBA!$AA86</f>
        <v>67976</v>
      </c>
      <c r="CJ86" s="44">
        <f>+IBA!$AB86</f>
        <v>80325</v>
      </c>
      <c r="CK86" s="44">
        <f>+IBA!$AC86</f>
        <v>92710</v>
      </c>
      <c r="CL86" s="44">
        <f>+IBA!$AD86</f>
        <v>111387</v>
      </c>
      <c r="CM86" s="44">
        <f>SUM(CA86:CL86)</f>
        <v>560949</v>
      </c>
      <c r="CN86" s="53"/>
      <c r="CO86" s="53"/>
      <c r="CP86" s="44">
        <f>+SIBC!$S86</f>
        <v>114325</v>
      </c>
      <c r="CQ86" s="44">
        <f>+SIBC!$T86</f>
        <v>228504</v>
      </c>
      <c r="CR86" s="44">
        <f>+SIBC!$U86</f>
        <v>376196</v>
      </c>
      <c r="CS86" s="44">
        <f>+SIBC!$V86</f>
        <v>509555</v>
      </c>
      <c r="CT86" s="44">
        <f>+SIBC!$W86</f>
        <v>652299</v>
      </c>
      <c r="CU86" s="44">
        <f>+SIBC!$X86</f>
        <v>806410</v>
      </c>
      <c r="CV86" s="44">
        <f>+SIBC!$Y86</f>
        <v>966220</v>
      </c>
      <c r="CW86" s="44">
        <f>+SIBC!$Z86</f>
        <v>1127628</v>
      </c>
      <c r="CX86" s="44">
        <f>+SIBC!$AA86</f>
        <v>1282342</v>
      </c>
      <c r="CY86" s="44">
        <f>+SIBC!$AB86</f>
        <v>1441782</v>
      </c>
      <c r="CZ86" s="44">
        <f>+SIBC!$AC86</f>
        <v>1597608</v>
      </c>
      <c r="DA86" s="44">
        <f>+SIBC!$AD86</f>
        <v>1755682</v>
      </c>
      <c r="DB86" s="44">
        <f>SUM(CP86:DA86)</f>
        <v>10858551</v>
      </c>
      <c r="DC86" s="53"/>
      <c r="DD86" s="53"/>
      <c r="DE86" s="44">
        <f>+TIBA!$S86</f>
        <v>30087</v>
      </c>
      <c r="DF86" s="44">
        <f>+TIBA!$T86</f>
        <v>56119</v>
      </c>
      <c r="DG86" s="44">
        <f>+TIBA!$U86</f>
        <v>89091</v>
      </c>
      <c r="DH86" s="44">
        <f>+TIBA!$V86</f>
        <v>127137</v>
      </c>
      <c r="DI86" s="44">
        <f>+TIBA!$W86</f>
        <v>181187</v>
      </c>
      <c r="DJ86" s="44">
        <f>+TIBA!$X86</f>
        <v>248692</v>
      </c>
      <c r="DK86" s="44">
        <f>+TIBA!$Y86</f>
        <v>339358</v>
      </c>
      <c r="DL86" s="44">
        <f>+TIBA!$Z86</f>
        <v>439253</v>
      </c>
      <c r="DM86" s="44">
        <f>+TIBA!$AA86</f>
        <v>514927</v>
      </c>
      <c r="DN86" s="44">
        <f>+TIBA!$AB86</f>
        <v>574011</v>
      </c>
      <c r="DO86" s="44">
        <f>+TIBA!$AC86</f>
        <v>630925</v>
      </c>
      <c r="DP86" s="44">
        <f>+TIBA!$AD86</f>
        <v>688364</v>
      </c>
      <c r="DQ86" s="44">
        <f>SUM(DE86:DP86)</f>
        <v>3919151</v>
      </c>
      <c r="DR86" s="53"/>
      <c r="DS86" s="53"/>
      <c r="DT86" s="44">
        <f>+LQB!$S86</f>
        <v>7283</v>
      </c>
      <c r="DU86" s="44">
        <f>+LQB!$T86</f>
        <v>12865</v>
      </c>
      <c r="DV86" s="44">
        <f>+LQB!$U86</f>
        <v>20212</v>
      </c>
      <c r="DW86" s="44">
        <f>+LQB!$V86</f>
        <v>29262</v>
      </c>
      <c r="DX86" s="44">
        <f>+LQB!$W86</f>
        <v>41905</v>
      </c>
      <c r="DY86" s="44">
        <f>+LQB!$X86</f>
        <v>54641</v>
      </c>
      <c r="DZ86" s="44">
        <f>+LQB!$Y86</f>
        <v>70694</v>
      </c>
      <c r="EA86" s="44">
        <f>+LQB!$Z86</f>
        <v>102695</v>
      </c>
      <c r="EB86" s="44">
        <f>+LQB!$AA86</f>
        <v>134021</v>
      </c>
      <c r="EC86" s="44">
        <f>+LQB!$AB86</f>
        <v>165470</v>
      </c>
      <c r="ED86" s="44">
        <f>+LQB!$AC86</f>
        <v>213786</v>
      </c>
      <c r="EE86" s="44">
        <f>+LQB!$AD86</f>
        <v>278707</v>
      </c>
      <c r="EF86" s="44">
        <f>SUM(DT86:EE86)</f>
        <v>1131541</v>
      </c>
      <c r="EG86" s="53"/>
      <c r="EH86" s="53"/>
      <c r="EI86" s="44">
        <f>+RBW!$S86</f>
        <v>7163</v>
      </c>
      <c r="EJ86" s="44">
        <f>+RBW!$T86</f>
        <v>14743</v>
      </c>
      <c r="EK86" s="44">
        <f>+RBW!$U86</f>
        <v>24112</v>
      </c>
      <c r="EL86" s="44">
        <f>+RBW!$V86</f>
        <v>35274</v>
      </c>
      <c r="EM86" s="44">
        <f>+RBW!$W86</f>
        <v>48891</v>
      </c>
      <c r="EN86" s="44">
        <f>+RBW!$X86</f>
        <v>63015</v>
      </c>
      <c r="EO86" s="44">
        <f>+RBW!$Y86</f>
        <v>79389</v>
      </c>
      <c r="EP86" s="44">
        <f>+RBW!$Z86</f>
        <v>111671</v>
      </c>
      <c r="EQ86" s="44">
        <f>+RBW!$AA86</f>
        <v>143051</v>
      </c>
      <c r="ER86" s="44">
        <f>+RBW!$AB86</f>
        <v>174661</v>
      </c>
      <c r="ES86" s="44">
        <f>+RBW!$AC86</f>
        <v>211991</v>
      </c>
      <c r="ET86" s="44">
        <f>+RBW!$AD86</f>
        <v>264348</v>
      </c>
      <c r="EU86" s="44">
        <f>SUM(EI86:ET86)</f>
        <v>1178309</v>
      </c>
      <c r="EV86" s="53"/>
      <c r="EW86" s="53"/>
      <c r="EX86" s="44">
        <f>+WPB!$S86</f>
        <v>2767</v>
      </c>
      <c r="EY86" s="44">
        <f>+WPB!$T86</f>
        <v>5566</v>
      </c>
      <c r="EZ86" s="44">
        <f>+WPB!$U86</f>
        <v>8893</v>
      </c>
      <c r="FA86" s="44">
        <f>+WPB!$V86</f>
        <v>12242</v>
      </c>
      <c r="FB86" s="44">
        <f>+WPB!$W86</f>
        <v>15914</v>
      </c>
      <c r="FC86" s="44">
        <f>+WPB!$X86</f>
        <v>19874</v>
      </c>
      <c r="FD86" s="44">
        <f>+WPB!$Y86</f>
        <v>23912</v>
      </c>
      <c r="FE86" s="44">
        <f>+WPB!$Z86</f>
        <v>30621</v>
      </c>
      <c r="FF86" s="44">
        <f>+WPB!$AA86</f>
        <v>38066</v>
      </c>
      <c r="FG86" s="44">
        <f>+WPB!$AB86</f>
        <v>45667</v>
      </c>
      <c r="FH86" s="44">
        <f>+WPB!$AC86</f>
        <v>54494</v>
      </c>
      <c r="FI86" s="44">
        <f>+WPB!$AD86</f>
        <v>67886</v>
      </c>
      <c r="FJ86" s="44">
        <f>SUM(EX86:FI86)</f>
        <v>325902</v>
      </c>
      <c r="FK86" s="53"/>
      <c r="FL86" s="53"/>
    </row>
    <row r="87" spans="1:168" s="43" customFormat="1" ht="15.1" customHeight="1">
      <c r="A87" s="51">
        <v>2021</v>
      </c>
      <c r="B87" s="56" t="s">
        <v>7</v>
      </c>
      <c r="D87" s="44">
        <f>+AMB!$S87</f>
        <v>191602</v>
      </c>
      <c r="E87" s="44">
        <f>+AMB!$T87</f>
        <v>371525</v>
      </c>
      <c r="F87" s="44">
        <f>+AMB!$U87</f>
        <v>589541</v>
      </c>
      <c r="G87" s="44">
        <f>+AMB!$V87</f>
        <v>773673</v>
      </c>
      <c r="H87" s="44">
        <f>+AMB!$W87</f>
        <v>956001</v>
      </c>
      <c r="I87" s="44">
        <f>+AMB!$X87</f>
        <v>1153231</v>
      </c>
      <c r="J87" s="44">
        <f>+AMB!$Y87</f>
        <v>1338300</v>
      </c>
      <c r="K87" s="44">
        <f>+AMB!$Z87</f>
        <v>1534435</v>
      </c>
      <c r="L87" s="44">
        <f>+AMB!$AA87</f>
        <v>1720755</v>
      </c>
      <c r="M87" s="44">
        <f>+AMB!$AB87</f>
        <v>1917014</v>
      </c>
      <c r="N87" s="44">
        <f>+AMB!$AC87</f>
        <v>2118828</v>
      </c>
      <c r="O87" s="44">
        <f>+AMB!$AD87</f>
        <v>2303720</v>
      </c>
      <c r="P87" s="44">
        <f>SUM(D87:O87)</f>
        <v>14968625</v>
      </c>
      <c r="Q87" s="54"/>
      <c r="R87" s="54"/>
      <c r="S87" s="44">
        <f>+BWB!$S87</f>
        <v>123666</v>
      </c>
      <c r="T87" s="44">
        <f>+BWB!$T87</f>
        <v>243733</v>
      </c>
      <c r="U87" s="44">
        <f>+BWB!$U87</f>
        <v>396010</v>
      </c>
      <c r="V87" s="44">
        <f>+BWB!$V87</f>
        <v>531944</v>
      </c>
      <c r="W87" s="44">
        <f>+BWB!$W87</f>
        <v>670605</v>
      </c>
      <c r="X87" s="44">
        <f>+BWB!$X87</f>
        <v>818607</v>
      </c>
      <c r="Y87" s="44">
        <f>+BWB!$Y87</f>
        <v>952565</v>
      </c>
      <c r="Z87" s="44">
        <f>+BWB!$Z87</f>
        <v>1094500</v>
      </c>
      <c r="AA87" s="44">
        <f>+BWB!$AA87</f>
        <v>1233802</v>
      </c>
      <c r="AB87" s="44">
        <f>+BWB!$AB87</f>
        <v>1379610</v>
      </c>
      <c r="AC87" s="44">
        <f>+BWB!$AC87</f>
        <v>1523353</v>
      </c>
      <c r="AD87" s="44">
        <f>+BWB!$AD87</f>
        <v>1658391</v>
      </c>
      <c r="AE87" s="44">
        <f>SUM(S87:AD87)</f>
        <v>10626786</v>
      </c>
      <c r="AF87" s="54"/>
      <c r="AG87" s="54"/>
      <c r="AH87" s="44">
        <f>+DWT!$S87</f>
        <v>2185</v>
      </c>
      <c r="AI87" s="44">
        <f>+DWT!$T87</f>
        <v>3710</v>
      </c>
      <c r="AJ87" s="44">
        <f>+DWT!$U87</f>
        <v>5975</v>
      </c>
      <c r="AK87" s="44">
        <f>+DWT!$V87</f>
        <v>7231</v>
      </c>
      <c r="AL87" s="44">
        <f>+DWT!$W87</f>
        <v>8415</v>
      </c>
      <c r="AM87" s="44">
        <f>+DWT!$X87</f>
        <v>9815</v>
      </c>
      <c r="AN87" s="44">
        <f>+DWT!$Y87</f>
        <v>11318</v>
      </c>
      <c r="AO87" s="44">
        <f>+DWT!$Z87</f>
        <v>12988</v>
      </c>
      <c r="AP87" s="44">
        <f>+DWT!$AA87</f>
        <v>14384</v>
      </c>
      <c r="AQ87" s="44">
        <f>+DWT!$AB87</f>
        <v>16633</v>
      </c>
      <c r="AR87" s="44">
        <f>+DWT!$AC87</f>
        <v>18785</v>
      </c>
      <c r="AS87" s="44">
        <f>+DWT!$AD87</f>
        <v>20902</v>
      </c>
      <c r="AT87" s="44">
        <f>SUM(AH87:AS87)</f>
        <v>132341</v>
      </c>
      <c r="AU87" s="54"/>
      <c r="AV87" s="54"/>
      <c r="AW87" s="44">
        <f>+OGB!$S87</f>
        <v>6022</v>
      </c>
      <c r="AX87" s="44">
        <f>+OGB!$T87</f>
        <v>11940</v>
      </c>
      <c r="AY87" s="44">
        <f>+OGB!$U87</f>
        <v>19461</v>
      </c>
      <c r="AZ87" s="44">
        <f>+OGB!$V87</f>
        <v>26501</v>
      </c>
      <c r="BA87" s="44">
        <f>+OGB!$W87</f>
        <v>32825</v>
      </c>
      <c r="BB87" s="44">
        <f>+OGB!$X87</f>
        <v>38958</v>
      </c>
      <c r="BC87" s="44">
        <f>+OGB!$Y87</f>
        <v>44470</v>
      </c>
      <c r="BD87" s="44">
        <f>+OGB!$Z87</f>
        <v>50164</v>
      </c>
      <c r="BE87" s="44">
        <f>+OGB!$AA87</f>
        <v>55831</v>
      </c>
      <c r="BF87" s="44">
        <f>+OGB!$AB87</f>
        <v>61226</v>
      </c>
      <c r="BG87" s="44">
        <f>+OGB!$AC87</f>
        <v>67491</v>
      </c>
      <c r="BH87" s="44">
        <f>+OGB!$AD87</f>
        <v>73415</v>
      </c>
      <c r="BI87" s="44">
        <f>SUM(AW87:BH87)</f>
        <v>488304</v>
      </c>
      <c r="BJ87" s="54"/>
      <c r="BK87" s="54"/>
      <c r="BL87" s="44">
        <f>+PB!$S87</f>
        <v>84625</v>
      </c>
      <c r="BM87" s="44">
        <f>+PB!$T87</f>
        <v>167979</v>
      </c>
      <c r="BN87" s="44">
        <f>+PB!$U87</f>
        <v>270217</v>
      </c>
      <c r="BO87" s="44">
        <f>+PB!$V87</f>
        <v>363023</v>
      </c>
      <c r="BP87" s="44">
        <f>+PB!$W87</f>
        <v>455274</v>
      </c>
      <c r="BQ87" s="44">
        <f>+PB!$X87</f>
        <v>551725</v>
      </c>
      <c r="BR87" s="44">
        <f>+PB!$Y87</f>
        <v>642741</v>
      </c>
      <c r="BS87" s="44">
        <f>+PB!$Z87</f>
        <v>738712</v>
      </c>
      <c r="BT87" s="44">
        <f>+PB!$AA87</f>
        <v>835639</v>
      </c>
      <c r="BU87" s="44">
        <f>+PB!$AB87</f>
        <v>932003</v>
      </c>
      <c r="BV87" s="44">
        <f>+PB!$AC87</f>
        <v>1024438</v>
      </c>
      <c r="BW87" s="44">
        <f>+PB!$AD87</f>
        <v>1111136</v>
      </c>
      <c r="BX87" s="44">
        <f>SUM(BL87:BW87)</f>
        <v>7177512</v>
      </c>
      <c r="BY87" s="54"/>
      <c r="BZ87" s="54"/>
      <c r="CA87" s="44">
        <f>+IBA!$S87</f>
        <v>6617</v>
      </c>
      <c r="CB87" s="44">
        <f>+IBA!$T87</f>
        <v>12895</v>
      </c>
      <c r="CC87" s="44">
        <f>+IBA!$U87</f>
        <v>20815</v>
      </c>
      <c r="CD87" s="44">
        <f>+IBA!$V87</f>
        <v>28123</v>
      </c>
      <c r="CE87" s="44">
        <f>+IBA!$W87</f>
        <v>34566</v>
      </c>
      <c r="CF87" s="44">
        <f>+IBA!$X87</f>
        <v>41169</v>
      </c>
      <c r="CG87" s="44">
        <f>+IBA!$Y87</f>
        <v>47373</v>
      </c>
      <c r="CH87" s="44">
        <f>+IBA!$Z87</f>
        <v>53669</v>
      </c>
      <c r="CI87" s="44">
        <f>+IBA!$AA87</f>
        <v>59901</v>
      </c>
      <c r="CJ87" s="44">
        <f>+IBA!$AB87</f>
        <v>66182</v>
      </c>
      <c r="CK87" s="44">
        <f>+IBA!$AC87</f>
        <v>72109</v>
      </c>
      <c r="CL87" s="44">
        <f>+IBA!$AD87</f>
        <v>77764</v>
      </c>
      <c r="CM87" s="44">
        <f>SUM(CA87:CL87)</f>
        <v>521183</v>
      </c>
      <c r="CN87" s="54"/>
      <c r="CO87" s="54"/>
      <c r="CP87" s="44">
        <f>+SIBC!$S87</f>
        <v>3942</v>
      </c>
      <c r="CQ87" s="44">
        <f>+SIBC!$T87</f>
        <v>7736</v>
      </c>
      <c r="CR87" s="44">
        <f>+SIBC!$U87</f>
        <v>12519</v>
      </c>
      <c r="CS87" s="44">
        <f>+SIBC!$V87</f>
        <v>17088</v>
      </c>
      <c r="CT87" s="44">
        <f>+SIBC!$W87</f>
        <v>22029</v>
      </c>
      <c r="CU87" s="44">
        <f>+SIBC!$X87</f>
        <v>27490</v>
      </c>
      <c r="CV87" s="44">
        <f>+SIBC!$Y87</f>
        <v>32602</v>
      </c>
      <c r="CW87" s="44">
        <f>+SIBC!$Z87</f>
        <v>38136</v>
      </c>
      <c r="CX87" s="44">
        <f>+SIBC!$AA87</f>
        <v>43858</v>
      </c>
      <c r="CY87" s="44">
        <f>+SIBC!$AB87</f>
        <v>49653</v>
      </c>
      <c r="CZ87" s="44">
        <f>+SIBC!$AC87</f>
        <v>55241</v>
      </c>
      <c r="DA87" s="44">
        <f>+SIBC!$AD87</f>
        <v>59746</v>
      </c>
      <c r="DB87" s="44">
        <f>SUM(CP87:DA87)</f>
        <v>370040</v>
      </c>
      <c r="DC87" s="54"/>
      <c r="DD87" s="54"/>
      <c r="DE87" s="44">
        <f>+TIBA!$S87</f>
        <v>30884</v>
      </c>
      <c r="DF87" s="44">
        <f>+TIBA!$T87</f>
        <v>59848</v>
      </c>
      <c r="DG87" s="44">
        <f>+TIBA!$U87</f>
        <v>95583</v>
      </c>
      <c r="DH87" s="44">
        <f>+TIBA!$V87</f>
        <v>129544</v>
      </c>
      <c r="DI87" s="44">
        <f>+TIBA!$W87</f>
        <v>163695</v>
      </c>
      <c r="DJ87" s="44">
        <f>+TIBA!$X87</f>
        <v>198182</v>
      </c>
      <c r="DK87" s="44">
        <f>+TIBA!$Y87</f>
        <v>230444</v>
      </c>
      <c r="DL87" s="44">
        <f>+TIBA!$Z87</f>
        <v>264113</v>
      </c>
      <c r="DM87" s="44">
        <f>+TIBA!$AA87</f>
        <v>297673</v>
      </c>
      <c r="DN87" s="44">
        <f>+TIBA!$AB87</f>
        <v>330837</v>
      </c>
      <c r="DO87" s="44">
        <f>+TIBA!$AC87</f>
        <v>363032</v>
      </c>
      <c r="DP87" s="44">
        <f>+TIBA!$AD87</f>
        <v>392566</v>
      </c>
      <c r="DQ87" s="44">
        <f>SUM(DE87:DP87)</f>
        <v>2556401</v>
      </c>
      <c r="DR87" s="54"/>
      <c r="DS87" s="54"/>
      <c r="DT87" s="44">
        <f>+LQB!$S87</f>
        <v>60938</v>
      </c>
      <c r="DU87" s="44">
        <f>+LQB!$T87</f>
        <v>120250</v>
      </c>
      <c r="DV87" s="44">
        <f>+LQB!$U87</f>
        <v>192186</v>
      </c>
      <c r="DW87" s="44">
        <f>+LQB!$V87</f>
        <v>258070</v>
      </c>
      <c r="DX87" s="44">
        <f>+LQB!$W87</f>
        <v>322424</v>
      </c>
      <c r="DY87" s="44">
        <f>+LQB!$X87</f>
        <v>391488</v>
      </c>
      <c r="DZ87" s="44">
        <f>+LQB!$Y87</f>
        <v>455508</v>
      </c>
      <c r="EA87" s="44">
        <f>+LQB!$Z87</f>
        <v>520180</v>
      </c>
      <c r="EB87" s="44">
        <f>+LQB!$AA87</f>
        <v>584758</v>
      </c>
      <c r="EC87" s="44">
        <f>+LQB!$AB87</f>
        <v>651072</v>
      </c>
      <c r="ED87" s="44">
        <f>+LQB!$AC87</f>
        <v>717070</v>
      </c>
      <c r="EE87" s="44">
        <f>+LQB!$AD87</f>
        <v>780498</v>
      </c>
      <c r="EF87" s="44">
        <f>SUM(DT87:EE87)</f>
        <v>5054442</v>
      </c>
      <c r="EG87" s="54"/>
      <c r="EH87" s="54"/>
      <c r="EI87" s="44">
        <f>+RBW!$S87</f>
        <v>0</v>
      </c>
      <c r="EJ87" s="44">
        <f>+RBW!$T87</f>
        <v>0</v>
      </c>
      <c r="EK87" s="44">
        <f>+RBW!$U87</f>
        <v>0</v>
      </c>
      <c r="EL87" s="44">
        <f>+RBW!$V87</f>
        <v>0</v>
      </c>
      <c r="EM87" s="44">
        <f>+RBW!$W87</f>
        <v>0</v>
      </c>
      <c r="EN87" s="44">
        <f>+RBW!$X87</f>
        <v>0</v>
      </c>
      <c r="EO87" s="44">
        <f>+RBW!$Y87</f>
        <v>0</v>
      </c>
      <c r="EP87" s="44">
        <f>+RBW!$Z87</f>
        <v>0</v>
      </c>
      <c r="EQ87" s="44">
        <f>+RBW!$AA87</f>
        <v>0</v>
      </c>
      <c r="ER87" s="44">
        <f>+RBW!$AB87</f>
        <v>0</v>
      </c>
      <c r="ES87" s="44">
        <f>+RBW!$AC87</f>
        <v>0</v>
      </c>
      <c r="ET87" s="44">
        <f>+RBW!$AD87</f>
        <v>0</v>
      </c>
      <c r="EU87" s="44">
        <f>SUM(EI87:ET87)</f>
        <v>0</v>
      </c>
      <c r="EV87" s="54"/>
      <c r="EW87" s="54"/>
      <c r="EX87" s="44">
        <f>+WPB!$S87</f>
        <v>0</v>
      </c>
      <c r="EY87" s="44">
        <f>+WPB!$T87</f>
        <v>0</v>
      </c>
      <c r="EZ87" s="44">
        <f>+WPB!$U87</f>
        <v>0</v>
      </c>
      <c r="FA87" s="44">
        <f>+WPB!$V87</f>
        <v>0</v>
      </c>
      <c r="FB87" s="44">
        <f>+WPB!$W87</f>
        <v>0</v>
      </c>
      <c r="FC87" s="44">
        <f>+WPB!$X87</f>
        <v>0</v>
      </c>
      <c r="FD87" s="44">
        <f>+WPB!$Y87</f>
        <v>0</v>
      </c>
      <c r="FE87" s="44">
        <f>+WPB!$Z87</f>
        <v>0</v>
      </c>
      <c r="FF87" s="44">
        <f>+WPB!$AA87</f>
        <v>0</v>
      </c>
      <c r="FG87" s="44">
        <f>+WPB!$AB87</f>
        <v>0</v>
      </c>
      <c r="FH87" s="44">
        <f>+WPB!$AC87</f>
        <v>0</v>
      </c>
      <c r="FI87" s="44">
        <f>+WPB!$AD87</f>
        <v>0</v>
      </c>
      <c r="FJ87" s="44">
        <f>SUM(EX87:FI87)</f>
        <v>0</v>
      </c>
      <c r="FK87" s="54"/>
      <c r="FL87" s="54"/>
    </row>
    <row r="88" spans="1:168" s="43" customFormat="1" ht="15.1" customHeight="1">
      <c r="A88" s="51">
        <v>2021</v>
      </c>
      <c r="B88" s="56" t="s">
        <v>8</v>
      </c>
      <c r="D88" s="44">
        <f>+AMB!$S88</f>
        <v>0</v>
      </c>
      <c r="E88" s="44">
        <f>+AMB!$T88</f>
        <v>0</v>
      </c>
      <c r="F88" s="44">
        <f>+AMB!$U88</f>
        <v>0</v>
      </c>
      <c r="G88" s="44">
        <f>+AMB!$V88</f>
        <v>0</v>
      </c>
      <c r="H88" s="44">
        <f>+AMB!$W88</f>
        <v>0</v>
      </c>
      <c r="I88" s="44">
        <f>+AMB!$X88</f>
        <v>0</v>
      </c>
      <c r="J88" s="44">
        <f>+AMB!$Y88</f>
        <v>0</v>
      </c>
      <c r="K88" s="44">
        <f>+AMB!$Z88</f>
        <v>0</v>
      </c>
      <c r="L88" s="44">
        <f>+AMB!$AA88</f>
        <v>0</v>
      </c>
      <c r="M88" s="44">
        <f>+AMB!$AB88</f>
        <v>0</v>
      </c>
      <c r="N88" s="44">
        <f>+AMB!$AC88</f>
        <v>0</v>
      </c>
      <c r="O88" s="44">
        <f>+AMB!$AD88</f>
        <v>0</v>
      </c>
      <c r="P88" s="44">
        <f>SUM(D88:O88)</f>
        <v>0</v>
      </c>
      <c r="Q88" s="54"/>
      <c r="R88" s="54"/>
      <c r="S88" s="44">
        <f>+BWB!$S88</f>
        <v>20</v>
      </c>
      <c r="T88" s="44">
        <f>+BWB!$T88</f>
        <v>35</v>
      </c>
      <c r="U88" s="44">
        <f>+BWB!$U88</f>
        <v>58</v>
      </c>
      <c r="V88" s="44">
        <f>+BWB!$V88</f>
        <v>83</v>
      </c>
      <c r="W88" s="44">
        <f>+BWB!$W88</f>
        <v>131</v>
      </c>
      <c r="X88" s="44">
        <f>+BWB!$X88</f>
        <v>243</v>
      </c>
      <c r="Y88" s="44">
        <f>+BWB!$Y88</f>
        <v>304</v>
      </c>
      <c r="Z88" s="44">
        <f>+BWB!$Z88</f>
        <v>353</v>
      </c>
      <c r="AA88" s="44">
        <f>+BWB!$AA88</f>
        <v>395</v>
      </c>
      <c r="AB88" s="44">
        <f>+BWB!$AB88</f>
        <v>463</v>
      </c>
      <c r="AC88" s="44">
        <f>+BWB!$AC88</f>
        <v>549</v>
      </c>
      <c r="AD88" s="44">
        <f>+BWB!$AD88</f>
        <v>620</v>
      </c>
      <c r="AE88" s="44">
        <f>SUM(S88:AD88)</f>
        <v>3254</v>
      </c>
      <c r="AF88" s="54"/>
      <c r="AG88" s="54"/>
      <c r="AH88" s="44">
        <f>+DWT!$S88</f>
        <v>12</v>
      </c>
      <c r="AI88" s="44">
        <f>+DWT!$T88</f>
        <v>21</v>
      </c>
      <c r="AJ88" s="44">
        <f>+DWT!$U88</f>
        <v>48</v>
      </c>
      <c r="AK88" s="44">
        <f>+DWT!$V88</f>
        <v>82</v>
      </c>
      <c r="AL88" s="44">
        <f>+DWT!$W88</f>
        <v>121</v>
      </c>
      <c r="AM88" s="44">
        <f>+DWT!$X88</f>
        <v>163</v>
      </c>
      <c r="AN88" s="44">
        <f>+DWT!$Y88</f>
        <v>196</v>
      </c>
      <c r="AO88" s="44">
        <f>+DWT!$Z88</f>
        <v>274</v>
      </c>
      <c r="AP88" s="44">
        <f>+DWT!$AA88</f>
        <v>339</v>
      </c>
      <c r="AQ88" s="44">
        <f>+DWT!$AB88</f>
        <v>420</v>
      </c>
      <c r="AR88" s="44">
        <f>+DWT!$AC88</f>
        <v>536</v>
      </c>
      <c r="AS88" s="44">
        <f>+DWT!$AD88</f>
        <v>637</v>
      </c>
      <c r="AT88" s="44">
        <f>SUM(AH88:AS88)</f>
        <v>2849</v>
      </c>
      <c r="AU88" s="54"/>
      <c r="AV88" s="54"/>
      <c r="AW88" s="44">
        <f>+OGB!$S88</f>
        <v>0</v>
      </c>
      <c r="AX88" s="44">
        <f>+OGB!$T88</f>
        <v>0</v>
      </c>
      <c r="AY88" s="44">
        <f>+OGB!$U88</f>
        <v>0</v>
      </c>
      <c r="AZ88" s="44">
        <f>+OGB!$V88</f>
        <v>1</v>
      </c>
      <c r="BA88" s="44">
        <f>+OGB!$W88</f>
        <v>1</v>
      </c>
      <c r="BB88" s="44">
        <f>+OGB!$X88</f>
        <v>1</v>
      </c>
      <c r="BC88" s="44">
        <f>+OGB!$Y88</f>
        <v>1</v>
      </c>
      <c r="BD88" s="44">
        <f>+OGB!$Z88</f>
        <v>1</v>
      </c>
      <c r="BE88" s="44">
        <f>+OGB!$AA88</f>
        <v>1</v>
      </c>
      <c r="BF88" s="44">
        <f>+OGB!$AB88</f>
        <v>2</v>
      </c>
      <c r="BG88" s="44">
        <f>+OGB!$AC88</f>
        <v>7</v>
      </c>
      <c r="BH88" s="44">
        <f>+OGB!$AD88</f>
        <v>7</v>
      </c>
      <c r="BI88" s="44">
        <f>SUM(AW88:BH88)</f>
        <v>22</v>
      </c>
      <c r="BJ88" s="54"/>
      <c r="BK88" s="54"/>
      <c r="BL88" s="44">
        <f>+PB!$S88</f>
        <v>8</v>
      </c>
      <c r="BM88" s="44">
        <f>+PB!$T88</f>
        <v>14</v>
      </c>
      <c r="BN88" s="44">
        <f>+PB!$U88</f>
        <v>21</v>
      </c>
      <c r="BO88" s="44">
        <f>+PB!$V88</f>
        <v>33</v>
      </c>
      <c r="BP88" s="44">
        <f>+PB!$W88</f>
        <v>64</v>
      </c>
      <c r="BQ88" s="44">
        <f>+PB!$X88</f>
        <v>81</v>
      </c>
      <c r="BR88" s="44">
        <f>+PB!$Y88</f>
        <v>98</v>
      </c>
      <c r="BS88" s="44">
        <f>+PB!$Z88</f>
        <v>115</v>
      </c>
      <c r="BT88" s="44">
        <f>+PB!$AA88</f>
        <v>128</v>
      </c>
      <c r="BU88" s="44">
        <f>+PB!$AB88</f>
        <v>156</v>
      </c>
      <c r="BV88" s="44">
        <f>+PB!$AC88</f>
        <v>272</v>
      </c>
      <c r="BW88" s="44">
        <f>+PB!$AD88</f>
        <v>554</v>
      </c>
      <c r="BX88" s="44">
        <f>SUM(BL88:BW88)</f>
        <v>1544</v>
      </c>
      <c r="BY88" s="54"/>
      <c r="BZ88" s="54"/>
      <c r="CA88" s="44">
        <f>+IBA!$S88</f>
        <v>114</v>
      </c>
      <c r="CB88" s="44">
        <f>+IBA!$T88</f>
        <v>205</v>
      </c>
      <c r="CC88" s="44">
        <f>+IBA!$U88</f>
        <v>353</v>
      </c>
      <c r="CD88" s="44">
        <f>+IBA!$V88</f>
        <v>504</v>
      </c>
      <c r="CE88" s="44">
        <f>+IBA!$W88</f>
        <v>743</v>
      </c>
      <c r="CF88" s="44">
        <f>+IBA!$X88</f>
        <v>1011</v>
      </c>
      <c r="CG88" s="44">
        <f>+IBA!$Y88</f>
        <v>1286</v>
      </c>
      <c r="CH88" s="44">
        <f>+IBA!$Z88</f>
        <v>3021</v>
      </c>
      <c r="CI88" s="44">
        <f>+IBA!$AA88</f>
        <v>4882</v>
      </c>
      <c r="CJ88" s="44">
        <f>+IBA!$AB88</f>
        <v>5715</v>
      </c>
      <c r="CK88" s="44">
        <f>+IBA!$AC88</f>
        <v>6164</v>
      </c>
      <c r="CL88" s="44">
        <f>+IBA!$AD88</f>
        <v>6506</v>
      </c>
      <c r="CM88" s="44">
        <f>SUM(CA88:CL88)</f>
        <v>30504</v>
      </c>
      <c r="CN88" s="54"/>
      <c r="CO88" s="54"/>
      <c r="CP88" s="44">
        <f>+SIBC!$S88</f>
        <v>0</v>
      </c>
      <c r="CQ88" s="44">
        <f>+SIBC!$T88</f>
        <v>0</v>
      </c>
      <c r="CR88" s="44">
        <f>+SIBC!$U88</f>
        <v>0</v>
      </c>
      <c r="CS88" s="44">
        <f>+SIBC!$V88</f>
        <v>0</v>
      </c>
      <c r="CT88" s="44">
        <f>+SIBC!$W88</f>
        <v>0</v>
      </c>
      <c r="CU88" s="44">
        <f>+SIBC!$X88</f>
        <v>0</v>
      </c>
      <c r="CV88" s="44">
        <f>+SIBC!$Y88</f>
        <v>0</v>
      </c>
      <c r="CW88" s="44">
        <f>+SIBC!$Z88</f>
        <v>0</v>
      </c>
      <c r="CX88" s="44">
        <f>+SIBC!$AA88</f>
        <v>0</v>
      </c>
      <c r="CY88" s="44">
        <f>+SIBC!$AB88</f>
        <v>0</v>
      </c>
      <c r="CZ88" s="44">
        <f>+SIBC!$AC88</f>
        <v>0</v>
      </c>
      <c r="DA88" s="44">
        <f>+SIBC!$AD88</f>
        <v>0</v>
      </c>
      <c r="DB88" s="44">
        <f>SUM(CP88:DA88)</f>
        <v>0</v>
      </c>
      <c r="DC88" s="54"/>
      <c r="DD88" s="54"/>
      <c r="DE88" s="44">
        <f>+TIBA!$S88</f>
        <v>0</v>
      </c>
      <c r="DF88" s="44">
        <f>+TIBA!$T88</f>
        <v>0</v>
      </c>
      <c r="DG88" s="44">
        <f>+TIBA!$U88</f>
        <v>0</v>
      </c>
      <c r="DH88" s="44">
        <f>+TIBA!$V88</f>
        <v>0</v>
      </c>
      <c r="DI88" s="44">
        <f>+TIBA!$W88</f>
        <v>0</v>
      </c>
      <c r="DJ88" s="44">
        <f>+TIBA!$X88</f>
        <v>0</v>
      </c>
      <c r="DK88" s="44">
        <f>+TIBA!$Y88</f>
        <v>0</v>
      </c>
      <c r="DL88" s="44">
        <f>+TIBA!$Z88</f>
        <v>0</v>
      </c>
      <c r="DM88" s="44">
        <f>+TIBA!$AA88</f>
        <v>0</v>
      </c>
      <c r="DN88" s="44">
        <f>+TIBA!$AB88</f>
        <v>0</v>
      </c>
      <c r="DO88" s="44">
        <f>+TIBA!$AC88</f>
        <v>0</v>
      </c>
      <c r="DP88" s="44">
        <f>+TIBA!$AD88</f>
        <v>0</v>
      </c>
      <c r="DQ88" s="44">
        <f>SUM(DE88:DP88)</f>
        <v>0</v>
      </c>
      <c r="DR88" s="54"/>
      <c r="DS88" s="54"/>
      <c r="DT88" s="44">
        <f>+LQB!$S88</f>
        <v>4</v>
      </c>
      <c r="DU88" s="44">
        <f>+LQB!$T88</f>
        <v>8</v>
      </c>
      <c r="DV88" s="44">
        <f>+LQB!$U88</f>
        <v>10</v>
      </c>
      <c r="DW88" s="44">
        <f>+LQB!$V88</f>
        <v>14</v>
      </c>
      <c r="DX88" s="44">
        <f>+LQB!$W88</f>
        <v>18</v>
      </c>
      <c r="DY88" s="44">
        <f>+LQB!$X88</f>
        <v>56</v>
      </c>
      <c r="DZ88" s="44">
        <f>+LQB!$Y88</f>
        <v>242</v>
      </c>
      <c r="EA88" s="44">
        <f>+LQB!$Z88</f>
        <v>550</v>
      </c>
      <c r="EB88" s="44">
        <f>+LQB!$AA88</f>
        <v>636</v>
      </c>
      <c r="EC88" s="44">
        <f>+LQB!$AB88</f>
        <v>720</v>
      </c>
      <c r="ED88" s="44">
        <f>+LQB!$AC88</f>
        <v>762</v>
      </c>
      <c r="EE88" s="44">
        <f>+LQB!$AD88</f>
        <v>806</v>
      </c>
      <c r="EF88" s="44">
        <f>SUM(DT88:EE88)</f>
        <v>3826</v>
      </c>
      <c r="EG88" s="54"/>
      <c r="EH88" s="54"/>
      <c r="EI88" s="44">
        <f>+RBW!$S88</f>
        <v>2</v>
      </c>
      <c r="EJ88" s="44">
        <f>+RBW!$T88</f>
        <v>2</v>
      </c>
      <c r="EK88" s="44">
        <f>+RBW!$U88</f>
        <v>12</v>
      </c>
      <c r="EL88" s="44">
        <f>+RBW!$V88</f>
        <v>16</v>
      </c>
      <c r="EM88" s="44">
        <f>+RBW!$W88</f>
        <v>24</v>
      </c>
      <c r="EN88" s="44">
        <f>+RBW!$X88</f>
        <v>42</v>
      </c>
      <c r="EO88" s="44">
        <f>+RBW!$Y88</f>
        <v>52</v>
      </c>
      <c r="EP88" s="44">
        <f>+RBW!$Z88</f>
        <v>80</v>
      </c>
      <c r="EQ88" s="44">
        <f>+RBW!$AA88</f>
        <v>106</v>
      </c>
      <c r="ER88" s="44">
        <f>+RBW!$AB88</f>
        <v>136</v>
      </c>
      <c r="ES88" s="44">
        <f>+RBW!$AC88</f>
        <v>148</v>
      </c>
      <c r="ET88" s="44">
        <f>+RBW!$AD88</f>
        <v>174</v>
      </c>
      <c r="EU88" s="44">
        <f>SUM(EI88:ET88)</f>
        <v>794</v>
      </c>
      <c r="EV88" s="54"/>
      <c r="EW88" s="54"/>
      <c r="EX88" s="44">
        <f>+WPB!$S88</f>
        <v>0</v>
      </c>
      <c r="EY88" s="44">
        <f>+WPB!$T88</f>
        <v>0</v>
      </c>
      <c r="EZ88" s="44">
        <f>+WPB!$U88</f>
        <v>0</v>
      </c>
      <c r="FA88" s="44">
        <f>+WPB!$V88</f>
        <v>0</v>
      </c>
      <c r="FB88" s="44">
        <f>+WPB!$W88</f>
        <v>0</v>
      </c>
      <c r="FC88" s="44">
        <f>+WPB!$X88</f>
        <v>0</v>
      </c>
      <c r="FD88" s="44">
        <f>+WPB!$Y88</f>
        <v>0</v>
      </c>
      <c r="FE88" s="44">
        <f>+WPB!$Z88</f>
        <v>0</v>
      </c>
      <c r="FF88" s="44">
        <f>+WPB!$AA88</f>
        <v>0</v>
      </c>
      <c r="FG88" s="44">
        <f>+WPB!$AB88</f>
        <v>0</v>
      </c>
      <c r="FH88" s="44">
        <f>+WPB!$AC88</f>
        <v>0</v>
      </c>
      <c r="FI88" s="44">
        <f>+WPB!$AD88</f>
        <v>0</v>
      </c>
      <c r="FJ88" s="44">
        <f>SUM(EX88:FI88)</f>
        <v>0</v>
      </c>
      <c r="FK88" s="54"/>
      <c r="FL88" s="54"/>
    </row>
    <row r="89" spans="1:168" s="43" customFormat="1" ht="15.1" customHeight="1">
      <c r="A89" s="51">
        <v>2021</v>
      </c>
      <c r="B89" s="57" t="s">
        <v>9</v>
      </c>
      <c r="D89" s="44">
        <f t="shared" ref="D89:P89" si="165">SUM(D86:D88)</f>
        <v>309967</v>
      </c>
      <c r="E89" s="44">
        <f t="shared" si="165"/>
        <v>601419</v>
      </c>
      <c r="F89" s="44">
        <f t="shared" si="165"/>
        <v>957719</v>
      </c>
      <c r="G89" s="44">
        <f t="shared" si="165"/>
        <v>1277732</v>
      </c>
      <c r="H89" s="44">
        <f t="shared" si="165"/>
        <v>1594574</v>
      </c>
      <c r="I89" s="44">
        <f t="shared" si="165"/>
        <v>1937764</v>
      </c>
      <c r="J89" s="44">
        <f t="shared" si="165"/>
        <v>2267197</v>
      </c>
      <c r="K89" s="44">
        <f t="shared" si="165"/>
        <v>2626735</v>
      </c>
      <c r="L89" s="44">
        <f t="shared" si="165"/>
        <v>2983657</v>
      </c>
      <c r="M89" s="44">
        <f t="shared" si="165"/>
        <v>3348158</v>
      </c>
      <c r="N89" s="44">
        <f t="shared" si="165"/>
        <v>3735654</v>
      </c>
      <c r="O89" s="44">
        <f t="shared" si="165"/>
        <v>4117384</v>
      </c>
      <c r="P89" s="44">
        <f t="shared" si="165"/>
        <v>25757960</v>
      </c>
      <c r="Q89" s="54"/>
      <c r="R89" s="54"/>
      <c r="S89" s="44">
        <f t="shared" ref="S89:AE89" si="166">SUM(S86:S88)</f>
        <v>135522</v>
      </c>
      <c r="T89" s="44">
        <f t="shared" si="166"/>
        <v>266021</v>
      </c>
      <c r="U89" s="44">
        <f t="shared" si="166"/>
        <v>430931</v>
      </c>
      <c r="V89" s="44">
        <f t="shared" si="166"/>
        <v>582695</v>
      </c>
      <c r="W89" s="44">
        <f t="shared" si="166"/>
        <v>738416</v>
      </c>
      <c r="X89" s="44">
        <f t="shared" si="166"/>
        <v>904524</v>
      </c>
      <c r="Y89" s="44">
        <f t="shared" si="166"/>
        <v>1062568</v>
      </c>
      <c r="Z89" s="44">
        <f t="shared" si="166"/>
        <v>1246292</v>
      </c>
      <c r="AA89" s="44">
        <f t="shared" si="166"/>
        <v>1427331</v>
      </c>
      <c r="AB89" s="44">
        <f t="shared" si="166"/>
        <v>1616081</v>
      </c>
      <c r="AC89" s="44">
        <f t="shared" si="166"/>
        <v>1813677</v>
      </c>
      <c r="AD89" s="44">
        <f t="shared" si="166"/>
        <v>2022035</v>
      </c>
      <c r="AE89" s="44">
        <f t="shared" si="166"/>
        <v>12246093</v>
      </c>
      <c r="AF89" s="54"/>
      <c r="AG89" s="54"/>
      <c r="AH89" s="44">
        <f t="shared" ref="AH89:AT89" si="167">SUM(AH86:AH88)</f>
        <v>62337</v>
      </c>
      <c r="AI89" s="44">
        <f t="shared" si="167"/>
        <v>122650</v>
      </c>
      <c r="AJ89" s="44">
        <f t="shared" si="167"/>
        <v>199081</v>
      </c>
      <c r="AK89" s="44">
        <f t="shared" si="167"/>
        <v>270158</v>
      </c>
      <c r="AL89" s="44">
        <f t="shared" si="167"/>
        <v>342141</v>
      </c>
      <c r="AM89" s="44">
        <f t="shared" si="167"/>
        <v>421376</v>
      </c>
      <c r="AN89" s="44">
        <f t="shared" si="167"/>
        <v>500462</v>
      </c>
      <c r="AO89" s="44">
        <f t="shared" si="167"/>
        <v>597570</v>
      </c>
      <c r="AP89" s="44">
        <f t="shared" si="167"/>
        <v>698337</v>
      </c>
      <c r="AQ89" s="44">
        <f t="shared" si="167"/>
        <v>807760</v>
      </c>
      <c r="AR89" s="44">
        <f t="shared" si="167"/>
        <v>926882</v>
      </c>
      <c r="AS89" s="44">
        <f t="shared" si="167"/>
        <v>1067809</v>
      </c>
      <c r="AT89" s="44">
        <f t="shared" si="167"/>
        <v>6016563</v>
      </c>
      <c r="AU89" s="54"/>
      <c r="AV89" s="54"/>
      <c r="AW89" s="44">
        <f t="shared" ref="AW89:BI89" si="168">SUM(AW86:AW88)</f>
        <v>11151</v>
      </c>
      <c r="AX89" s="44">
        <f t="shared" si="168"/>
        <v>21940</v>
      </c>
      <c r="AY89" s="44">
        <f t="shared" si="168"/>
        <v>38031</v>
      </c>
      <c r="AZ89" s="44">
        <f t="shared" si="168"/>
        <v>57118</v>
      </c>
      <c r="BA89" s="44">
        <f t="shared" si="168"/>
        <v>70943</v>
      </c>
      <c r="BB89" s="44">
        <f t="shared" si="168"/>
        <v>83348</v>
      </c>
      <c r="BC89" s="44">
        <f t="shared" si="168"/>
        <v>95623</v>
      </c>
      <c r="BD89" s="44">
        <f t="shared" si="168"/>
        <v>111031</v>
      </c>
      <c r="BE89" s="44">
        <f t="shared" si="168"/>
        <v>125354</v>
      </c>
      <c r="BF89" s="44">
        <f t="shared" si="168"/>
        <v>140248</v>
      </c>
      <c r="BG89" s="44">
        <f t="shared" si="168"/>
        <v>159655</v>
      </c>
      <c r="BH89" s="44">
        <f t="shared" si="168"/>
        <v>183402</v>
      </c>
      <c r="BI89" s="44">
        <f t="shared" si="168"/>
        <v>1097844</v>
      </c>
      <c r="BJ89" s="54"/>
      <c r="BK89" s="54"/>
      <c r="BL89" s="44">
        <f t="shared" ref="BL89:BX89" si="169">SUM(BL86:BL88)</f>
        <v>110843</v>
      </c>
      <c r="BM89" s="44">
        <f t="shared" si="169"/>
        <v>218841</v>
      </c>
      <c r="BN89" s="44">
        <f t="shared" si="169"/>
        <v>353248</v>
      </c>
      <c r="BO89" s="44">
        <f t="shared" si="169"/>
        <v>481517</v>
      </c>
      <c r="BP89" s="44">
        <f t="shared" si="169"/>
        <v>616733</v>
      </c>
      <c r="BQ89" s="44">
        <f t="shared" si="169"/>
        <v>756568</v>
      </c>
      <c r="BR89" s="44">
        <f t="shared" si="169"/>
        <v>893618</v>
      </c>
      <c r="BS89" s="44">
        <f t="shared" si="169"/>
        <v>1066410</v>
      </c>
      <c r="BT89" s="44">
        <f t="shared" si="169"/>
        <v>1241358</v>
      </c>
      <c r="BU89" s="44">
        <f t="shared" si="169"/>
        <v>1412886</v>
      </c>
      <c r="BV89" s="44">
        <f t="shared" si="169"/>
        <v>1597886</v>
      </c>
      <c r="BW89" s="44">
        <f t="shared" si="169"/>
        <v>1794056</v>
      </c>
      <c r="BX89" s="44">
        <f t="shared" si="169"/>
        <v>10543964</v>
      </c>
      <c r="BY89" s="54"/>
      <c r="BZ89" s="54"/>
      <c r="CA89" s="44">
        <f t="shared" ref="CA89:CM89" si="170">SUM(CA86:CA88)</f>
        <v>11886</v>
      </c>
      <c r="CB89" s="44">
        <f t="shared" si="170"/>
        <v>23248</v>
      </c>
      <c r="CC89" s="44">
        <f t="shared" si="170"/>
        <v>37196</v>
      </c>
      <c r="CD89" s="44">
        <f t="shared" si="170"/>
        <v>50275</v>
      </c>
      <c r="CE89" s="44">
        <f t="shared" si="170"/>
        <v>62597</v>
      </c>
      <c r="CF89" s="44">
        <f t="shared" si="170"/>
        <v>75738</v>
      </c>
      <c r="CG89" s="44">
        <f t="shared" si="170"/>
        <v>89463</v>
      </c>
      <c r="CH89" s="44">
        <f t="shared" si="170"/>
        <v>110612</v>
      </c>
      <c r="CI89" s="44">
        <f t="shared" si="170"/>
        <v>132759</v>
      </c>
      <c r="CJ89" s="44">
        <f t="shared" si="170"/>
        <v>152222</v>
      </c>
      <c r="CK89" s="44">
        <f t="shared" si="170"/>
        <v>170983</v>
      </c>
      <c r="CL89" s="44">
        <f t="shared" si="170"/>
        <v>195657</v>
      </c>
      <c r="CM89" s="44">
        <f t="shared" si="170"/>
        <v>1112636</v>
      </c>
      <c r="CN89" s="54"/>
      <c r="CO89" s="54"/>
      <c r="CP89" s="44">
        <f t="shared" ref="CP89:DB89" si="171">SUM(CP86:CP88)</f>
        <v>118267</v>
      </c>
      <c r="CQ89" s="44">
        <f t="shared" si="171"/>
        <v>236240</v>
      </c>
      <c r="CR89" s="44">
        <f t="shared" si="171"/>
        <v>388715</v>
      </c>
      <c r="CS89" s="44">
        <f t="shared" si="171"/>
        <v>526643</v>
      </c>
      <c r="CT89" s="44">
        <f t="shared" si="171"/>
        <v>674328</v>
      </c>
      <c r="CU89" s="44">
        <f t="shared" si="171"/>
        <v>833900</v>
      </c>
      <c r="CV89" s="44">
        <f t="shared" si="171"/>
        <v>998822</v>
      </c>
      <c r="CW89" s="44">
        <f t="shared" si="171"/>
        <v>1165764</v>
      </c>
      <c r="CX89" s="44">
        <f t="shared" si="171"/>
        <v>1326200</v>
      </c>
      <c r="CY89" s="44">
        <f t="shared" si="171"/>
        <v>1491435</v>
      </c>
      <c r="CZ89" s="44">
        <f t="shared" si="171"/>
        <v>1652849</v>
      </c>
      <c r="DA89" s="44">
        <f t="shared" si="171"/>
        <v>1815428</v>
      </c>
      <c r="DB89" s="44">
        <f t="shared" si="171"/>
        <v>11228591</v>
      </c>
      <c r="DC89" s="54"/>
      <c r="DD89" s="54"/>
      <c r="DE89" s="44">
        <f t="shared" ref="DE89:DQ89" si="172">SUM(DE86:DE88)</f>
        <v>60971</v>
      </c>
      <c r="DF89" s="44">
        <f t="shared" si="172"/>
        <v>115967</v>
      </c>
      <c r="DG89" s="44">
        <f t="shared" si="172"/>
        <v>184674</v>
      </c>
      <c r="DH89" s="44">
        <f t="shared" si="172"/>
        <v>256681</v>
      </c>
      <c r="DI89" s="44">
        <f t="shared" si="172"/>
        <v>344882</v>
      </c>
      <c r="DJ89" s="44">
        <f t="shared" si="172"/>
        <v>446874</v>
      </c>
      <c r="DK89" s="44">
        <f t="shared" si="172"/>
        <v>569802</v>
      </c>
      <c r="DL89" s="44">
        <f t="shared" si="172"/>
        <v>703366</v>
      </c>
      <c r="DM89" s="44">
        <f t="shared" si="172"/>
        <v>812600</v>
      </c>
      <c r="DN89" s="44">
        <f t="shared" si="172"/>
        <v>904848</v>
      </c>
      <c r="DO89" s="44">
        <f t="shared" si="172"/>
        <v>993957</v>
      </c>
      <c r="DP89" s="44">
        <f t="shared" si="172"/>
        <v>1080930</v>
      </c>
      <c r="DQ89" s="44">
        <f t="shared" si="172"/>
        <v>6475552</v>
      </c>
      <c r="DR89" s="54"/>
      <c r="DS89" s="54"/>
      <c r="DT89" s="44">
        <f t="shared" ref="DT89:EF89" si="173">SUM(DT86:DT88)</f>
        <v>68225</v>
      </c>
      <c r="DU89" s="44">
        <f t="shared" si="173"/>
        <v>133123</v>
      </c>
      <c r="DV89" s="44">
        <f t="shared" si="173"/>
        <v>212408</v>
      </c>
      <c r="DW89" s="44">
        <f t="shared" si="173"/>
        <v>287346</v>
      </c>
      <c r="DX89" s="44">
        <f t="shared" si="173"/>
        <v>364347</v>
      </c>
      <c r="DY89" s="44">
        <f t="shared" si="173"/>
        <v>446185</v>
      </c>
      <c r="DZ89" s="44">
        <f t="shared" si="173"/>
        <v>526444</v>
      </c>
      <c r="EA89" s="44">
        <f t="shared" si="173"/>
        <v>623425</v>
      </c>
      <c r="EB89" s="44">
        <f t="shared" si="173"/>
        <v>719415</v>
      </c>
      <c r="EC89" s="44">
        <f t="shared" si="173"/>
        <v>817262</v>
      </c>
      <c r="ED89" s="44">
        <f t="shared" si="173"/>
        <v>931618</v>
      </c>
      <c r="EE89" s="44">
        <f t="shared" si="173"/>
        <v>1060011</v>
      </c>
      <c r="EF89" s="44">
        <f t="shared" si="173"/>
        <v>6189809</v>
      </c>
      <c r="EG89" s="54"/>
      <c r="EH89" s="54"/>
      <c r="EI89" s="44">
        <f t="shared" ref="EI89:EU89" si="174">SUM(EI86:EI88)</f>
        <v>7165</v>
      </c>
      <c r="EJ89" s="44">
        <f t="shared" si="174"/>
        <v>14745</v>
      </c>
      <c r="EK89" s="44">
        <f t="shared" si="174"/>
        <v>24124</v>
      </c>
      <c r="EL89" s="44">
        <f t="shared" si="174"/>
        <v>35290</v>
      </c>
      <c r="EM89" s="44">
        <f t="shared" si="174"/>
        <v>48915</v>
      </c>
      <c r="EN89" s="44">
        <f t="shared" si="174"/>
        <v>63057</v>
      </c>
      <c r="EO89" s="44">
        <f t="shared" si="174"/>
        <v>79441</v>
      </c>
      <c r="EP89" s="44">
        <f t="shared" si="174"/>
        <v>111751</v>
      </c>
      <c r="EQ89" s="44">
        <f t="shared" si="174"/>
        <v>143157</v>
      </c>
      <c r="ER89" s="44">
        <f t="shared" si="174"/>
        <v>174797</v>
      </c>
      <c r="ES89" s="44">
        <f t="shared" si="174"/>
        <v>212139</v>
      </c>
      <c r="ET89" s="44">
        <f t="shared" si="174"/>
        <v>264522</v>
      </c>
      <c r="EU89" s="44">
        <f t="shared" si="174"/>
        <v>1179103</v>
      </c>
      <c r="EV89" s="54"/>
      <c r="EW89" s="54"/>
      <c r="EX89" s="44">
        <f t="shared" ref="EX89:FJ89" si="175">SUM(EX86:EX88)</f>
        <v>2767</v>
      </c>
      <c r="EY89" s="44">
        <f t="shared" si="175"/>
        <v>5566</v>
      </c>
      <c r="EZ89" s="44">
        <f t="shared" si="175"/>
        <v>8893</v>
      </c>
      <c r="FA89" s="44">
        <f t="shared" si="175"/>
        <v>12242</v>
      </c>
      <c r="FB89" s="44">
        <f t="shared" si="175"/>
        <v>15914</v>
      </c>
      <c r="FC89" s="44">
        <f t="shared" si="175"/>
        <v>19874</v>
      </c>
      <c r="FD89" s="44">
        <f t="shared" si="175"/>
        <v>23912</v>
      </c>
      <c r="FE89" s="44">
        <f t="shared" si="175"/>
        <v>30621</v>
      </c>
      <c r="FF89" s="44">
        <f t="shared" si="175"/>
        <v>38066</v>
      </c>
      <c r="FG89" s="44">
        <f t="shared" si="175"/>
        <v>45667</v>
      </c>
      <c r="FH89" s="44">
        <f t="shared" si="175"/>
        <v>54494</v>
      </c>
      <c r="FI89" s="44">
        <f t="shared" si="175"/>
        <v>67886</v>
      </c>
      <c r="FJ89" s="44">
        <f t="shared" si="175"/>
        <v>325902</v>
      </c>
      <c r="FK89" s="54"/>
      <c r="FL89" s="54"/>
    </row>
    <row r="90" spans="1:168" s="55" customFormat="1" ht="15.1" customHeight="1">
      <c r="A90" s="39"/>
      <c r="B90" s="40"/>
      <c r="C90" s="41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1"/>
      <c r="R90" s="41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1"/>
      <c r="AG90" s="41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1"/>
      <c r="AV90" s="41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1"/>
      <c r="BK90" s="41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1"/>
      <c r="BZ90" s="41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1"/>
      <c r="CO90" s="41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1"/>
      <c r="DD90" s="41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1"/>
      <c r="DS90" s="41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1"/>
      <c r="EH90" s="41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1"/>
      <c r="EW90" s="41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1"/>
      <c r="FL90" s="41"/>
    </row>
    <row r="91" spans="1:168" ht="15.1" customHeight="1">
      <c r="Q91" s="42"/>
      <c r="R91" s="42"/>
      <c r="AF91" s="42"/>
      <c r="AG91" s="42"/>
      <c r="AU91" s="42"/>
      <c r="AV91" s="42"/>
      <c r="BJ91" s="42"/>
      <c r="BK91" s="42"/>
      <c r="BY91" s="42"/>
      <c r="BZ91" s="42"/>
      <c r="CN91" s="42"/>
      <c r="CO91" s="42"/>
      <c r="DC91" s="42"/>
      <c r="DD91" s="42"/>
      <c r="DR91" s="42"/>
      <c r="DS91" s="42"/>
      <c r="EG91" s="42"/>
      <c r="EH91" s="42"/>
      <c r="EV91" s="42"/>
      <c r="EW91" s="42"/>
      <c r="FK91" s="42"/>
      <c r="FL91" s="42"/>
    </row>
    <row r="92" spans="1:168" ht="15.1" customHeight="1">
      <c r="Q92" s="42"/>
      <c r="R92" s="42"/>
      <c r="AF92" s="42"/>
      <c r="AG92" s="42"/>
      <c r="AU92" s="42"/>
      <c r="AV92" s="42"/>
      <c r="BJ92" s="42"/>
      <c r="BK92" s="42"/>
      <c r="BY92" s="42"/>
      <c r="BZ92" s="42"/>
      <c r="CN92" s="42"/>
      <c r="CO92" s="42"/>
      <c r="DC92" s="42"/>
      <c r="DD92" s="42"/>
      <c r="DR92" s="42"/>
      <c r="DS92" s="42"/>
      <c r="EG92" s="42"/>
      <c r="EH92" s="42"/>
      <c r="EV92" s="42"/>
      <c r="EW92" s="42"/>
      <c r="FK92" s="42"/>
      <c r="FL92" s="42"/>
    </row>
    <row r="93" spans="1:168" s="43" customFormat="1" ht="15.1" customHeight="1">
      <c r="A93" s="51">
        <v>2006</v>
      </c>
      <c r="B93" s="56" t="s">
        <v>6</v>
      </c>
      <c r="D93" s="44">
        <f t="shared" ref="D93:P108" si="176">SUMIFS(D$11:D$90,$A$11:$A$90,$A93,$B$11:$B$90,$B93)</f>
        <v>507870</v>
      </c>
      <c r="E93" s="44">
        <f t="shared" si="176"/>
        <v>965586</v>
      </c>
      <c r="F93" s="44">
        <f t="shared" si="176"/>
        <v>1507404</v>
      </c>
      <c r="G93" s="44">
        <f t="shared" si="176"/>
        <v>2019740</v>
      </c>
      <c r="H93" s="44">
        <f t="shared" si="176"/>
        <v>2546355</v>
      </c>
      <c r="I93" s="44">
        <f t="shared" si="176"/>
        <v>3043717</v>
      </c>
      <c r="J93" s="44">
        <f t="shared" si="176"/>
        <v>3584639</v>
      </c>
      <c r="K93" s="44">
        <f t="shared" si="176"/>
        <v>4128619</v>
      </c>
      <c r="L93" s="44">
        <f t="shared" si="176"/>
        <v>4629452</v>
      </c>
      <c r="M93" s="44">
        <f t="shared" si="176"/>
        <v>5131925</v>
      </c>
      <c r="N93" s="44">
        <f t="shared" si="176"/>
        <v>5634398</v>
      </c>
      <c r="O93" s="44">
        <f t="shared" si="176"/>
        <v>6113114</v>
      </c>
      <c r="P93" s="44">
        <f t="shared" si="176"/>
        <v>39812819</v>
      </c>
      <c r="Q93" s="42"/>
      <c r="R93" s="42"/>
      <c r="S93" s="44">
        <f t="shared" ref="S93:AE108" si="177">SUMIFS(S$11:S$90,$A$11:$A$90,$A93,$B$11:$B$90,$B93)</f>
        <v>256702</v>
      </c>
      <c r="T93" s="44">
        <f t="shared" si="177"/>
        <v>483040</v>
      </c>
      <c r="U93" s="44">
        <f t="shared" si="177"/>
        <v>768652</v>
      </c>
      <c r="V93" s="44">
        <f t="shared" si="177"/>
        <v>1060989</v>
      </c>
      <c r="W93" s="44">
        <f t="shared" si="177"/>
        <v>1386219</v>
      </c>
      <c r="X93" s="44">
        <f t="shared" si="177"/>
        <v>1725710</v>
      </c>
      <c r="Y93" s="44">
        <f t="shared" si="177"/>
        <v>2123360</v>
      </c>
      <c r="Z93" s="44">
        <f t="shared" si="177"/>
        <v>2504750</v>
      </c>
      <c r="AA93" s="44">
        <f t="shared" si="177"/>
        <v>2820842</v>
      </c>
      <c r="AB93" s="44">
        <f t="shared" si="177"/>
        <v>3119299</v>
      </c>
      <c r="AC93" s="44">
        <f t="shared" si="177"/>
        <v>3405436</v>
      </c>
      <c r="AD93" s="44">
        <f t="shared" si="177"/>
        <v>3686528</v>
      </c>
      <c r="AE93" s="44">
        <f t="shared" si="177"/>
        <v>23341527</v>
      </c>
      <c r="AF93" s="42"/>
      <c r="AG93" s="42"/>
      <c r="AH93" s="44">
        <f t="shared" ref="AH93:AT108" si="178">SUMIFS(AH$11:AH$65,$A$11:$A$65,$A93,$B$11:$B$65,$B93)</f>
        <v>469213</v>
      </c>
      <c r="AI93" s="44">
        <f t="shared" si="178"/>
        <v>887218</v>
      </c>
      <c r="AJ93" s="44">
        <f t="shared" si="178"/>
        <v>1379166</v>
      </c>
      <c r="AK93" s="44">
        <f t="shared" si="178"/>
        <v>1849134</v>
      </c>
      <c r="AL93" s="44">
        <f t="shared" si="178"/>
        <v>2327466</v>
      </c>
      <c r="AM93" s="44">
        <f t="shared" si="178"/>
        <v>2781758</v>
      </c>
      <c r="AN93" s="44">
        <f t="shared" si="178"/>
        <v>3219801</v>
      </c>
      <c r="AO93" s="44">
        <f t="shared" si="178"/>
        <v>3640504</v>
      </c>
      <c r="AP93" s="44">
        <f t="shared" si="178"/>
        <v>4046583</v>
      </c>
      <c r="AQ93" s="44">
        <f t="shared" si="178"/>
        <v>4456076</v>
      </c>
      <c r="AR93" s="44">
        <f t="shared" si="178"/>
        <v>4859895</v>
      </c>
      <c r="AS93" s="44">
        <f t="shared" si="178"/>
        <v>5269959</v>
      </c>
      <c r="AT93" s="44">
        <f t="shared" si="178"/>
        <v>35186773</v>
      </c>
      <c r="AU93" s="42"/>
      <c r="AV93" s="42"/>
      <c r="AW93" s="44">
        <f t="shared" ref="AW93:BI108" si="179">SUMIFS(AW$11:AW$65,$A$11:$A$65,$A93,$B$11:$B$65,$B93)</f>
        <v>25038</v>
      </c>
      <c r="AX93" s="44">
        <f t="shared" si="179"/>
        <v>49352</v>
      </c>
      <c r="AY93" s="44">
        <f t="shared" si="179"/>
        <v>79261</v>
      </c>
      <c r="AZ93" s="44">
        <f t="shared" si="179"/>
        <v>110412</v>
      </c>
      <c r="BA93" s="44">
        <f t="shared" si="179"/>
        <v>145682</v>
      </c>
      <c r="BB93" s="44">
        <f t="shared" si="179"/>
        <v>183521</v>
      </c>
      <c r="BC93" s="44">
        <f t="shared" si="179"/>
        <v>229314</v>
      </c>
      <c r="BD93" s="44">
        <f t="shared" si="179"/>
        <v>274781</v>
      </c>
      <c r="BE93" s="44">
        <f t="shared" si="179"/>
        <v>312216</v>
      </c>
      <c r="BF93" s="44">
        <f t="shared" si="179"/>
        <v>347123</v>
      </c>
      <c r="BG93" s="44">
        <f t="shared" si="179"/>
        <v>383824</v>
      </c>
      <c r="BH93" s="44">
        <f t="shared" si="179"/>
        <v>414364</v>
      </c>
      <c r="BI93" s="44">
        <f t="shared" si="179"/>
        <v>2554888</v>
      </c>
      <c r="BJ93" s="42"/>
      <c r="BK93" s="42"/>
      <c r="BL93" s="44">
        <f t="shared" ref="BL93:BX108" si="180">SUMIFS(BL$11:BL$65,$A$11:$A$65,$A93,$B$11:$B$65,$B93)</f>
        <v>368663</v>
      </c>
      <c r="BM93" s="44">
        <f t="shared" si="180"/>
        <v>713334</v>
      </c>
      <c r="BN93" s="44">
        <f t="shared" si="180"/>
        <v>1150878</v>
      </c>
      <c r="BO93" s="44">
        <f t="shared" si="180"/>
        <v>1584780</v>
      </c>
      <c r="BP93" s="44">
        <f t="shared" si="180"/>
        <v>2060556</v>
      </c>
      <c r="BQ93" s="44">
        <f t="shared" si="180"/>
        <v>2565386</v>
      </c>
      <c r="BR93" s="44">
        <f t="shared" si="180"/>
        <v>3228236</v>
      </c>
      <c r="BS93" s="44">
        <f t="shared" si="180"/>
        <v>3880386</v>
      </c>
      <c r="BT93" s="44">
        <f t="shared" si="180"/>
        <v>4352448</v>
      </c>
      <c r="BU93" s="44">
        <f t="shared" si="180"/>
        <v>4766445</v>
      </c>
      <c r="BV93" s="44">
        <f t="shared" si="180"/>
        <v>5158299</v>
      </c>
      <c r="BW93" s="44">
        <f t="shared" si="180"/>
        <v>5543719</v>
      </c>
      <c r="BX93" s="44">
        <f t="shared" si="180"/>
        <v>35373130</v>
      </c>
      <c r="BY93" s="42"/>
      <c r="BZ93" s="42"/>
      <c r="CA93" s="44">
        <f t="shared" ref="CA93:CM108" si="181">SUMIFS(CA$11:CA$65,$A$11:$A$65,$A93,$B$11:$B$65,$B93)</f>
        <v>123554</v>
      </c>
      <c r="CB93" s="44">
        <f t="shared" si="181"/>
        <v>236583</v>
      </c>
      <c r="CC93" s="44">
        <f t="shared" si="181"/>
        <v>372812</v>
      </c>
      <c r="CD93" s="44">
        <f t="shared" si="181"/>
        <v>513589</v>
      </c>
      <c r="CE93" s="44">
        <f t="shared" si="181"/>
        <v>658515</v>
      </c>
      <c r="CF93" s="44">
        <f t="shared" si="181"/>
        <v>807845</v>
      </c>
      <c r="CG93" s="44">
        <f t="shared" si="181"/>
        <v>990334</v>
      </c>
      <c r="CH93" s="44">
        <f t="shared" si="181"/>
        <v>1165428</v>
      </c>
      <c r="CI93" s="44">
        <f t="shared" si="181"/>
        <v>1320237</v>
      </c>
      <c r="CJ93" s="44">
        <f t="shared" si="181"/>
        <v>1464698</v>
      </c>
      <c r="CK93" s="44">
        <f t="shared" si="181"/>
        <v>1595140</v>
      </c>
      <c r="CL93" s="44">
        <f t="shared" si="181"/>
        <v>1731325</v>
      </c>
      <c r="CM93" s="44">
        <f t="shared" si="181"/>
        <v>10980060</v>
      </c>
      <c r="CN93" s="42"/>
      <c r="CO93" s="42"/>
      <c r="CP93" s="44">
        <f t="shared" ref="CP93:DB108" si="182">SUMIFS(CP$11:CP$65,$A$11:$A$65,$A93,$B$11:$B$65,$B93)</f>
        <v>182429</v>
      </c>
      <c r="CQ93" s="44">
        <f t="shared" si="182"/>
        <v>352936</v>
      </c>
      <c r="CR93" s="44">
        <f t="shared" si="182"/>
        <v>556409</v>
      </c>
      <c r="CS93" s="44">
        <f t="shared" si="182"/>
        <v>753133</v>
      </c>
      <c r="CT93" s="44">
        <f t="shared" si="182"/>
        <v>966803</v>
      </c>
      <c r="CU93" s="44">
        <f t="shared" si="182"/>
        <v>1183637</v>
      </c>
      <c r="CV93" s="44">
        <f t="shared" si="182"/>
        <v>1403583</v>
      </c>
      <c r="CW93" s="44">
        <f t="shared" si="182"/>
        <v>1622978</v>
      </c>
      <c r="CX93" s="44">
        <f t="shared" si="182"/>
        <v>1831124</v>
      </c>
      <c r="CY93" s="44">
        <f t="shared" si="182"/>
        <v>2038525</v>
      </c>
      <c r="CZ93" s="44">
        <f t="shared" si="182"/>
        <v>2235357</v>
      </c>
      <c r="DA93" s="44">
        <f t="shared" si="182"/>
        <v>2432589</v>
      </c>
      <c r="DB93" s="44">
        <f t="shared" si="182"/>
        <v>15559503</v>
      </c>
      <c r="DC93" s="42"/>
      <c r="DD93" s="42"/>
      <c r="DE93" s="44">
        <f t="shared" ref="DE93:DQ108" si="183">SUMIFS(DE$11:DE$65,$A$11:$A$65,$A93,$B$11:$B$65,$B93)</f>
        <v>80143</v>
      </c>
      <c r="DF93" s="44">
        <f t="shared" si="183"/>
        <v>154872</v>
      </c>
      <c r="DG93" s="44">
        <f t="shared" si="183"/>
        <v>259248</v>
      </c>
      <c r="DH93" s="44">
        <f t="shared" si="183"/>
        <v>376418</v>
      </c>
      <c r="DI93" s="44">
        <f t="shared" si="183"/>
        <v>515710</v>
      </c>
      <c r="DJ93" s="44">
        <f t="shared" si="183"/>
        <v>676890</v>
      </c>
      <c r="DK93" s="44">
        <f t="shared" si="183"/>
        <v>910441</v>
      </c>
      <c r="DL93" s="44">
        <f t="shared" si="183"/>
        <v>1140198</v>
      </c>
      <c r="DM93" s="44">
        <f t="shared" si="183"/>
        <v>1295885</v>
      </c>
      <c r="DN93" s="44">
        <f t="shared" si="183"/>
        <v>1422457</v>
      </c>
      <c r="DO93" s="44">
        <f t="shared" si="183"/>
        <v>1525884</v>
      </c>
      <c r="DP93" s="44">
        <f t="shared" si="183"/>
        <v>1620709</v>
      </c>
      <c r="DQ93" s="44">
        <f t="shared" si="183"/>
        <v>9978855</v>
      </c>
      <c r="DR93" s="42"/>
      <c r="DS93" s="42"/>
      <c r="DT93" s="44">
        <f t="shared" ref="DT93:EF108" si="184">SUMIFS(DT$11:DT$65,$A$11:$A$65,$A93,$B$11:$B$65,$B93)</f>
        <v>192927</v>
      </c>
      <c r="DU93" s="44">
        <f t="shared" si="184"/>
        <v>368863</v>
      </c>
      <c r="DV93" s="44">
        <f t="shared" si="184"/>
        <v>601849</v>
      </c>
      <c r="DW93" s="44">
        <f t="shared" si="184"/>
        <v>861562</v>
      </c>
      <c r="DX93" s="44">
        <f t="shared" si="184"/>
        <v>1146341</v>
      </c>
      <c r="DY93" s="44">
        <f t="shared" si="184"/>
        <v>1430668</v>
      </c>
      <c r="DZ93" s="44">
        <f t="shared" si="184"/>
        <v>1785732</v>
      </c>
      <c r="EA93" s="44">
        <f t="shared" si="184"/>
        <v>2142900</v>
      </c>
      <c r="EB93" s="44">
        <f t="shared" si="184"/>
        <v>2408358</v>
      </c>
      <c r="EC93" s="44">
        <f t="shared" si="184"/>
        <v>2648826</v>
      </c>
      <c r="ED93" s="44">
        <f t="shared" si="184"/>
        <v>2886267</v>
      </c>
      <c r="EE93" s="44">
        <f t="shared" si="184"/>
        <v>3124068</v>
      </c>
      <c r="EF93" s="44">
        <f t="shared" si="184"/>
        <v>19598361</v>
      </c>
      <c r="EG93" s="42"/>
      <c r="EH93" s="42"/>
      <c r="EI93" s="44">
        <f t="shared" ref="EI93:EU108" si="185">SUMIFS(EI$11:EI$65,$A$11:$A$65,$A93,$B$11:$B$65,$B93)</f>
        <v>208257</v>
      </c>
      <c r="EJ93" s="44">
        <f t="shared" si="185"/>
        <v>398016</v>
      </c>
      <c r="EK93" s="44">
        <f t="shared" si="185"/>
        <v>634970</v>
      </c>
      <c r="EL93" s="44">
        <f t="shared" si="185"/>
        <v>895924</v>
      </c>
      <c r="EM93" s="44">
        <f t="shared" si="185"/>
        <v>1178254</v>
      </c>
      <c r="EN93" s="44">
        <f t="shared" si="185"/>
        <v>1483130</v>
      </c>
      <c r="EO93" s="44">
        <f t="shared" si="185"/>
        <v>1882270</v>
      </c>
      <c r="EP93" s="44">
        <f t="shared" si="185"/>
        <v>2280387</v>
      </c>
      <c r="EQ93" s="44">
        <f t="shared" si="185"/>
        <v>2572763</v>
      </c>
      <c r="ER93" s="44">
        <f t="shared" si="185"/>
        <v>2838710</v>
      </c>
      <c r="ES93" s="44">
        <f t="shared" si="185"/>
        <v>3080761</v>
      </c>
      <c r="ET93" s="44">
        <f t="shared" si="185"/>
        <v>3314279</v>
      </c>
      <c r="EU93" s="44">
        <f t="shared" si="185"/>
        <v>20767721</v>
      </c>
      <c r="EV93" s="42"/>
      <c r="EW93" s="42"/>
      <c r="EX93" s="44">
        <f t="shared" ref="EX93:FJ108" si="186">SUMIFS(EX$11:EX$65,$A$11:$A$65,$A93,$B$11:$B$65,$B93)</f>
        <v>13128</v>
      </c>
      <c r="EY93" s="44">
        <f t="shared" si="186"/>
        <v>25165</v>
      </c>
      <c r="EZ93" s="44">
        <f t="shared" si="186"/>
        <v>39334</v>
      </c>
      <c r="FA93" s="44">
        <f t="shared" si="186"/>
        <v>53766</v>
      </c>
      <c r="FB93" s="44">
        <f t="shared" si="186"/>
        <v>69866</v>
      </c>
      <c r="FC93" s="44">
        <f t="shared" si="186"/>
        <v>86421</v>
      </c>
      <c r="FD93" s="44">
        <f t="shared" si="186"/>
        <v>106194</v>
      </c>
      <c r="FE93" s="44">
        <f t="shared" si="186"/>
        <v>127580</v>
      </c>
      <c r="FF93" s="44">
        <f t="shared" si="186"/>
        <v>145142</v>
      </c>
      <c r="FG93" s="44">
        <f t="shared" si="186"/>
        <v>162894</v>
      </c>
      <c r="FH93" s="44">
        <f t="shared" si="186"/>
        <v>180151</v>
      </c>
      <c r="FI93" s="44">
        <f t="shared" si="186"/>
        <v>197238</v>
      </c>
      <c r="FJ93" s="44">
        <f t="shared" si="186"/>
        <v>1206879</v>
      </c>
      <c r="FK93" s="42"/>
      <c r="FL93" s="42"/>
    </row>
    <row r="94" spans="1:168" s="43" customFormat="1" ht="15.1" customHeight="1">
      <c r="A94" s="51">
        <v>2007</v>
      </c>
      <c r="B94" s="56" t="s">
        <v>6</v>
      </c>
      <c r="D94" s="44">
        <f t="shared" si="176"/>
        <v>502473</v>
      </c>
      <c r="E94" s="44">
        <f t="shared" si="176"/>
        <v>903839</v>
      </c>
      <c r="F94" s="44">
        <f t="shared" si="176"/>
        <v>1401177</v>
      </c>
      <c r="G94" s="44">
        <f t="shared" si="176"/>
        <v>1874191</v>
      </c>
      <c r="H94" s="44">
        <f t="shared" si="176"/>
        <v>2363148</v>
      </c>
      <c r="I94" s="44">
        <f t="shared" si="176"/>
        <v>2847730</v>
      </c>
      <c r="J94" s="44">
        <f t="shared" si="176"/>
        <v>3367463</v>
      </c>
      <c r="K94" s="44">
        <f t="shared" si="176"/>
        <v>3904358</v>
      </c>
      <c r="L94" s="44">
        <f t="shared" si="176"/>
        <v>4363922</v>
      </c>
      <c r="M94" s="44">
        <f t="shared" si="176"/>
        <v>4823581</v>
      </c>
      <c r="N94" s="44">
        <f t="shared" si="176"/>
        <v>5251483</v>
      </c>
      <c r="O94" s="44">
        <f t="shared" si="176"/>
        <v>5649619</v>
      </c>
      <c r="P94" s="44">
        <f t="shared" si="176"/>
        <v>37252984</v>
      </c>
      <c r="Q94" s="42"/>
      <c r="R94" s="42"/>
      <c r="S94" s="44">
        <f t="shared" si="177"/>
        <v>230203</v>
      </c>
      <c r="T94" s="44">
        <f t="shared" si="177"/>
        <v>434166</v>
      </c>
      <c r="U94" s="44">
        <f t="shared" si="177"/>
        <v>700391</v>
      </c>
      <c r="V94" s="44">
        <f t="shared" si="177"/>
        <v>967883</v>
      </c>
      <c r="W94" s="44">
        <f t="shared" si="177"/>
        <v>1265058</v>
      </c>
      <c r="X94" s="44">
        <f t="shared" si="177"/>
        <v>1576404</v>
      </c>
      <c r="Y94" s="44">
        <f t="shared" si="177"/>
        <v>1937534</v>
      </c>
      <c r="Z94" s="44">
        <f t="shared" si="177"/>
        <v>2300445</v>
      </c>
      <c r="AA94" s="44">
        <f t="shared" si="177"/>
        <v>2589738</v>
      </c>
      <c r="AB94" s="44">
        <f t="shared" si="177"/>
        <v>2884293</v>
      </c>
      <c r="AC94" s="44">
        <f t="shared" si="177"/>
        <v>3168266</v>
      </c>
      <c r="AD94" s="44">
        <f t="shared" si="177"/>
        <v>3424048</v>
      </c>
      <c r="AE94" s="44">
        <f t="shared" si="177"/>
        <v>21478429</v>
      </c>
      <c r="AF94" s="42"/>
      <c r="AG94" s="42"/>
      <c r="AH94" s="44">
        <f t="shared" si="178"/>
        <v>392208</v>
      </c>
      <c r="AI94" s="44">
        <f t="shared" si="178"/>
        <v>739879</v>
      </c>
      <c r="AJ94" s="44">
        <f t="shared" si="178"/>
        <v>1146254</v>
      </c>
      <c r="AK94" s="44">
        <f t="shared" si="178"/>
        <v>1542304</v>
      </c>
      <c r="AL94" s="44">
        <f t="shared" si="178"/>
        <v>1953157</v>
      </c>
      <c r="AM94" s="44">
        <f t="shared" si="178"/>
        <v>2359267</v>
      </c>
      <c r="AN94" s="44">
        <f t="shared" si="178"/>
        <v>2766099</v>
      </c>
      <c r="AO94" s="44">
        <f t="shared" si="178"/>
        <v>3189404</v>
      </c>
      <c r="AP94" s="44">
        <f t="shared" si="178"/>
        <v>3582258</v>
      </c>
      <c r="AQ94" s="44">
        <f t="shared" si="178"/>
        <v>3991459</v>
      </c>
      <c r="AR94" s="44">
        <f t="shared" si="178"/>
        <v>4368292</v>
      </c>
      <c r="AS94" s="44">
        <f t="shared" si="178"/>
        <v>4732981</v>
      </c>
      <c r="AT94" s="44">
        <f t="shared" si="178"/>
        <v>30763562</v>
      </c>
      <c r="AU94" s="42"/>
      <c r="AV94" s="42"/>
      <c r="AW94" s="44">
        <f t="shared" si="179"/>
        <v>24465</v>
      </c>
      <c r="AX94" s="44">
        <f t="shared" si="179"/>
        <v>48532</v>
      </c>
      <c r="AY94" s="44">
        <f t="shared" si="179"/>
        <v>77217</v>
      </c>
      <c r="AZ94" s="44">
        <f t="shared" si="179"/>
        <v>107876</v>
      </c>
      <c r="BA94" s="44">
        <f t="shared" si="179"/>
        <v>143728</v>
      </c>
      <c r="BB94" s="44">
        <f t="shared" si="179"/>
        <v>184701</v>
      </c>
      <c r="BC94" s="44">
        <f t="shared" si="179"/>
        <v>234571</v>
      </c>
      <c r="BD94" s="44">
        <f t="shared" si="179"/>
        <v>286571</v>
      </c>
      <c r="BE94" s="44">
        <f t="shared" si="179"/>
        <v>332322</v>
      </c>
      <c r="BF94" s="44">
        <f t="shared" si="179"/>
        <v>379020</v>
      </c>
      <c r="BG94" s="44">
        <f t="shared" si="179"/>
        <v>428639</v>
      </c>
      <c r="BH94" s="44">
        <f t="shared" si="179"/>
        <v>464793</v>
      </c>
      <c r="BI94" s="44">
        <f t="shared" si="179"/>
        <v>2712435</v>
      </c>
      <c r="BJ94" s="42"/>
      <c r="BK94" s="42"/>
      <c r="BL94" s="44">
        <f t="shared" si="180"/>
        <v>331372</v>
      </c>
      <c r="BM94" s="44">
        <f t="shared" si="180"/>
        <v>626774</v>
      </c>
      <c r="BN94" s="44">
        <f t="shared" si="180"/>
        <v>1022413</v>
      </c>
      <c r="BO94" s="44">
        <f t="shared" si="180"/>
        <v>1397556</v>
      </c>
      <c r="BP94" s="44">
        <f t="shared" si="180"/>
        <v>1828289</v>
      </c>
      <c r="BQ94" s="44">
        <f t="shared" si="180"/>
        <v>2323535</v>
      </c>
      <c r="BR94" s="44">
        <f t="shared" si="180"/>
        <v>2934729</v>
      </c>
      <c r="BS94" s="44">
        <f t="shared" si="180"/>
        <v>3572647</v>
      </c>
      <c r="BT94" s="44">
        <f t="shared" si="180"/>
        <v>4042627</v>
      </c>
      <c r="BU94" s="44">
        <f t="shared" si="180"/>
        <v>4502452</v>
      </c>
      <c r="BV94" s="44">
        <f t="shared" si="180"/>
        <v>4924630</v>
      </c>
      <c r="BW94" s="44">
        <f t="shared" si="180"/>
        <v>5293772</v>
      </c>
      <c r="BX94" s="44">
        <f t="shared" si="180"/>
        <v>32800796</v>
      </c>
      <c r="BY94" s="42"/>
      <c r="BZ94" s="42"/>
      <c r="CA94" s="44">
        <f t="shared" si="181"/>
        <v>118036</v>
      </c>
      <c r="CB94" s="44">
        <f t="shared" si="181"/>
        <v>229052</v>
      </c>
      <c r="CC94" s="44">
        <f t="shared" si="181"/>
        <v>368625</v>
      </c>
      <c r="CD94" s="44">
        <f t="shared" si="181"/>
        <v>500425</v>
      </c>
      <c r="CE94" s="44">
        <f t="shared" si="181"/>
        <v>645869</v>
      </c>
      <c r="CF94" s="44">
        <f t="shared" si="181"/>
        <v>801720</v>
      </c>
      <c r="CG94" s="44">
        <f t="shared" si="181"/>
        <v>980040</v>
      </c>
      <c r="CH94" s="44">
        <f t="shared" si="181"/>
        <v>1157115</v>
      </c>
      <c r="CI94" s="44">
        <f t="shared" si="181"/>
        <v>1314438</v>
      </c>
      <c r="CJ94" s="44">
        <f t="shared" si="181"/>
        <v>1468758</v>
      </c>
      <c r="CK94" s="44">
        <f t="shared" si="181"/>
        <v>1610412</v>
      </c>
      <c r="CL94" s="44">
        <f t="shared" si="181"/>
        <v>1752030</v>
      </c>
      <c r="CM94" s="44">
        <f t="shared" si="181"/>
        <v>10946520</v>
      </c>
      <c r="CN94" s="42"/>
      <c r="CO94" s="42"/>
      <c r="CP94" s="44">
        <f t="shared" si="182"/>
        <v>189886</v>
      </c>
      <c r="CQ94" s="44">
        <f t="shared" si="182"/>
        <v>358782</v>
      </c>
      <c r="CR94" s="44">
        <f t="shared" si="182"/>
        <v>555582</v>
      </c>
      <c r="CS94" s="44">
        <f t="shared" si="182"/>
        <v>750129</v>
      </c>
      <c r="CT94" s="44">
        <f t="shared" si="182"/>
        <v>967468</v>
      </c>
      <c r="CU94" s="44">
        <f t="shared" si="182"/>
        <v>1187024</v>
      </c>
      <c r="CV94" s="44">
        <f t="shared" si="182"/>
        <v>1419722</v>
      </c>
      <c r="CW94" s="44">
        <f t="shared" si="182"/>
        <v>1651717</v>
      </c>
      <c r="CX94" s="44">
        <f t="shared" si="182"/>
        <v>1867392</v>
      </c>
      <c r="CY94" s="44">
        <f t="shared" si="182"/>
        <v>2090047</v>
      </c>
      <c r="CZ94" s="44">
        <f t="shared" si="182"/>
        <v>2291858</v>
      </c>
      <c r="DA94" s="44">
        <f t="shared" si="182"/>
        <v>2476513</v>
      </c>
      <c r="DB94" s="44">
        <f t="shared" si="182"/>
        <v>15806120</v>
      </c>
      <c r="DC94" s="42"/>
      <c r="DD94" s="42"/>
      <c r="DE94" s="44">
        <f t="shared" si="183"/>
        <v>79667</v>
      </c>
      <c r="DF94" s="44">
        <f t="shared" si="183"/>
        <v>149113</v>
      </c>
      <c r="DG94" s="44">
        <f t="shared" si="183"/>
        <v>252249</v>
      </c>
      <c r="DH94" s="44">
        <f t="shared" si="183"/>
        <v>366057</v>
      </c>
      <c r="DI94" s="44">
        <f t="shared" si="183"/>
        <v>510477</v>
      </c>
      <c r="DJ94" s="44">
        <f t="shared" si="183"/>
        <v>679717</v>
      </c>
      <c r="DK94" s="44">
        <f t="shared" si="183"/>
        <v>916462</v>
      </c>
      <c r="DL94" s="44">
        <f t="shared" si="183"/>
        <v>1166883</v>
      </c>
      <c r="DM94" s="44">
        <f t="shared" si="183"/>
        <v>1330177</v>
      </c>
      <c r="DN94" s="44">
        <f t="shared" si="183"/>
        <v>1477046</v>
      </c>
      <c r="DO94" s="44">
        <f t="shared" si="183"/>
        <v>1607421</v>
      </c>
      <c r="DP94" s="44">
        <f t="shared" si="183"/>
        <v>1708234</v>
      </c>
      <c r="DQ94" s="44">
        <f t="shared" si="183"/>
        <v>10243503</v>
      </c>
      <c r="DR94" s="42"/>
      <c r="DS94" s="42"/>
      <c r="DT94" s="44">
        <f t="shared" si="184"/>
        <v>185181</v>
      </c>
      <c r="DU94" s="44">
        <f t="shared" si="184"/>
        <v>343022</v>
      </c>
      <c r="DV94" s="44">
        <f t="shared" si="184"/>
        <v>572001</v>
      </c>
      <c r="DW94" s="44">
        <f t="shared" si="184"/>
        <v>806629</v>
      </c>
      <c r="DX94" s="44">
        <f t="shared" si="184"/>
        <v>1080329</v>
      </c>
      <c r="DY94" s="44">
        <f t="shared" si="184"/>
        <v>1362491</v>
      </c>
      <c r="DZ94" s="44">
        <f t="shared" si="184"/>
        <v>1698353</v>
      </c>
      <c r="EA94" s="44">
        <f t="shared" si="184"/>
        <v>2054774</v>
      </c>
      <c r="EB94" s="44">
        <f t="shared" si="184"/>
        <v>2334938</v>
      </c>
      <c r="EC94" s="44">
        <f t="shared" si="184"/>
        <v>2606386</v>
      </c>
      <c r="ED94" s="44">
        <f t="shared" si="184"/>
        <v>2859977</v>
      </c>
      <c r="EE94" s="44">
        <f t="shared" si="184"/>
        <v>3080352</v>
      </c>
      <c r="EF94" s="44">
        <f t="shared" si="184"/>
        <v>18984433</v>
      </c>
      <c r="EG94" s="42"/>
      <c r="EH94" s="42"/>
      <c r="EI94" s="44">
        <f t="shared" si="185"/>
        <v>185285</v>
      </c>
      <c r="EJ94" s="44">
        <f t="shared" si="185"/>
        <v>347628</v>
      </c>
      <c r="EK94" s="44">
        <f t="shared" si="185"/>
        <v>565353</v>
      </c>
      <c r="EL94" s="44">
        <f t="shared" si="185"/>
        <v>796988</v>
      </c>
      <c r="EM94" s="44">
        <f t="shared" si="185"/>
        <v>1065261</v>
      </c>
      <c r="EN94" s="44">
        <f t="shared" si="185"/>
        <v>1368251</v>
      </c>
      <c r="EO94" s="44">
        <f t="shared" si="185"/>
        <v>1739598</v>
      </c>
      <c r="EP94" s="44">
        <f t="shared" si="185"/>
        <v>2126304</v>
      </c>
      <c r="EQ94" s="44">
        <f t="shared" si="185"/>
        <v>2424562</v>
      </c>
      <c r="ER94" s="44">
        <f t="shared" si="185"/>
        <v>2724130</v>
      </c>
      <c r="ES94" s="44">
        <f t="shared" si="185"/>
        <v>2996211</v>
      </c>
      <c r="ET94" s="44">
        <f t="shared" si="185"/>
        <v>3217840</v>
      </c>
      <c r="EU94" s="44">
        <f t="shared" si="185"/>
        <v>19557411</v>
      </c>
      <c r="EV94" s="42"/>
      <c r="EW94" s="42"/>
      <c r="EX94" s="44">
        <f t="shared" si="186"/>
        <v>17152</v>
      </c>
      <c r="EY94" s="44">
        <f t="shared" si="186"/>
        <v>31217</v>
      </c>
      <c r="EZ94" s="44">
        <f t="shared" si="186"/>
        <v>47627</v>
      </c>
      <c r="FA94" s="44">
        <f t="shared" si="186"/>
        <v>64949</v>
      </c>
      <c r="FB94" s="44">
        <f t="shared" si="186"/>
        <v>85725</v>
      </c>
      <c r="FC94" s="44">
        <f t="shared" si="186"/>
        <v>107299</v>
      </c>
      <c r="FD94" s="44">
        <f t="shared" si="186"/>
        <v>132661</v>
      </c>
      <c r="FE94" s="44">
        <f t="shared" si="186"/>
        <v>162032</v>
      </c>
      <c r="FF94" s="44">
        <f t="shared" si="186"/>
        <v>186049</v>
      </c>
      <c r="FG94" s="44">
        <f t="shared" si="186"/>
        <v>212892</v>
      </c>
      <c r="FH94" s="44">
        <f t="shared" si="186"/>
        <v>238598</v>
      </c>
      <c r="FI94" s="44">
        <f t="shared" si="186"/>
        <v>260173</v>
      </c>
      <c r="FJ94" s="44">
        <f t="shared" si="186"/>
        <v>1546374</v>
      </c>
      <c r="FK94" s="42"/>
      <c r="FL94" s="42"/>
    </row>
    <row r="95" spans="1:168" s="43" customFormat="1" ht="15.1" customHeight="1">
      <c r="A95" s="51">
        <v>2008</v>
      </c>
      <c r="B95" s="56" t="s">
        <v>6</v>
      </c>
      <c r="D95" s="44">
        <f t="shared" si="176"/>
        <v>389814</v>
      </c>
      <c r="E95" s="44">
        <f t="shared" si="176"/>
        <v>735960</v>
      </c>
      <c r="F95" s="44">
        <f t="shared" si="176"/>
        <v>1112969</v>
      </c>
      <c r="G95" s="44">
        <f t="shared" si="176"/>
        <v>1483600</v>
      </c>
      <c r="H95" s="44">
        <f t="shared" si="176"/>
        <v>1871009</v>
      </c>
      <c r="I95" s="44">
        <f t="shared" si="176"/>
        <v>2250076</v>
      </c>
      <c r="J95" s="44">
        <f t="shared" si="176"/>
        <v>2651437</v>
      </c>
      <c r="K95" s="44">
        <f t="shared" si="176"/>
        <v>3087265</v>
      </c>
      <c r="L95" s="44">
        <f t="shared" si="176"/>
        <v>3435067</v>
      </c>
      <c r="M95" s="44">
        <f t="shared" si="176"/>
        <v>3794663</v>
      </c>
      <c r="N95" s="44">
        <f t="shared" si="176"/>
        <v>4129468</v>
      </c>
      <c r="O95" s="44">
        <f t="shared" si="176"/>
        <v>4447793</v>
      </c>
      <c r="P95" s="44">
        <f t="shared" si="176"/>
        <v>29389121</v>
      </c>
      <c r="Q95" s="42"/>
      <c r="R95" s="42"/>
      <c r="S95" s="44">
        <f t="shared" si="177"/>
        <v>223608</v>
      </c>
      <c r="T95" s="44">
        <f t="shared" si="177"/>
        <v>428224</v>
      </c>
      <c r="U95" s="44">
        <f t="shared" si="177"/>
        <v>692145</v>
      </c>
      <c r="V95" s="44">
        <f t="shared" si="177"/>
        <v>955231</v>
      </c>
      <c r="W95" s="44">
        <f t="shared" si="177"/>
        <v>1261698</v>
      </c>
      <c r="X95" s="44">
        <f t="shared" si="177"/>
        <v>1569698</v>
      </c>
      <c r="Y95" s="44">
        <f t="shared" si="177"/>
        <v>1925557</v>
      </c>
      <c r="Z95" s="44">
        <f t="shared" si="177"/>
        <v>2310886</v>
      </c>
      <c r="AA95" s="44">
        <f t="shared" si="177"/>
        <v>2591169</v>
      </c>
      <c r="AB95" s="44">
        <f t="shared" si="177"/>
        <v>2868591</v>
      </c>
      <c r="AC95" s="44">
        <f t="shared" si="177"/>
        <v>3114359</v>
      </c>
      <c r="AD95" s="44">
        <f t="shared" si="177"/>
        <v>3339644</v>
      </c>
      <c r="AE95" s="44">
        <f t="shared" si="177"/>
        <v>21280810</v>
      </c>
      <c r="AF95" s="42"/>
      <c r="AG95" s="42"/>
      <c r="AH95" s="44">
        <f t="shared" si="178"/>
        <v>349366</v>
      </c>
      <c r="AI95" s="44">
        <f t="shared" si="178"/>
        <v>700510</v>
      </c>
      <c r="AJ95" s="44">
        <f t="shared" si="178"/>
        <v>1098004</v>
      </c>
      <c r="AK95" s="44">
        <f t="shared" si="178"/>
        <v>1500939</v>
      </c>
      <c r="AL95" s="44">
        <f t="shared" si="178"/>
        <v>1910221</v>
      </c>
      <c r="AM95" s="44">
        <f t="shared" si="178"/>
        <v>2309444</v>
      </c>
      <c r="AN95" s="44">
        <f t="shared" si="178"/>
        <v>2711375</v>
      </c>
      <c r="AO95" s="44">
        <f t="shared" si="178"/>
        <v>3127310</v>
      </c>
      <c r="AP95" s="44">
        <f t="shared" si="178"/>
        <v>3506690</v>
      </c>
      <c r="AQ95" s="44">
        <f t="shared" si="178"/>
        <v>3901747</v>
      </c>
      <c r="AR95" s="44">
        <f t="shared" si="178"/>
        <v>4270746</v>
      </c>
      <c r="AS95" s="44">
        <f t="shared" si="178"/>
        <v>4616730</v>
      </c>
      <c r="AT95" s="44">
        <f t="shared" si="178"/>
        <v>30003082</v>
      </c>
      <c r="AU95" s="42"/>
      <c r="AV95" s="42"/>
      <c r="AW95" s="44">
        <f t="shared" si="179"/>
        <v>30092</v>
      </c>
      <c r="AX95" s="44">
        <f t="shared" si="179"/>
        <v>59933</v>
      </c>
      <c r="AY95" s="44">
        <f t="shared" si="179"/>
        <v>94099</v>
      </c>
      <c r="AZ95" s="44">
        <f t="shared" si="179"/>
        <v>131512</v>
      </c>
      <c r="BA95" s="44">
        <f t="shared" si="179"/>
        <v>176531</v>
      </c>
      <c r="BB95" s="44">
        <f t="shared" si="179"/>
        <v>220110</v>
      </c>
      <c r="BC95" s="44">
        <f t="shared" si="179"/>
        <v>272321</v>
      </c>
      <c r="BD95" s="44">
        <f t="shared" si="179"/>
        <v>328654</v>
      </c>
      <c r="BE95" s="44">
        <f t="shared" si="179"/>
        <v>370915</v>
      </c>
      <c r="BF95" s="44">
        <f t="shared" si="179"/>
        <v>411495</v>
      </c>
      <c r="BG95" s="44">
        <f t="shared" si="179"/>
        <v>447484</v>
      </c>
      <c r="BH95" s="44">
        <f t="shared" si="179"/>
        <v>477577</v>
      </c>
      <c r="BI95" s="44">
        <f t="shared" si="179"/>
        <v>3020723</v>
      </c>
      <c r="BJ95" s="42"/>
      <c r="BK95" s="42"/>
      <c r="BL95" s="44">
        <f t="shared" si="180"/>
        <v>325280</v>
      </c>
      <c r="BM95" s="44">
        <f t="shared" si="180"/>
        <v>643086</v>
      </c>
      <c r="BN95" s="44">
        <f t="shared" si="180"/>
        <v>1046393</v>
      </c>
      <c r="BO95" s="44">
        <f t="shared" si="180"/>
        <v>1408647</v>
      </c>
      <c r="BP95" s="44">
        <f t="shared" si="180"/>
        <v>1842252</v>
      </c>
      <c r="BQ95" s="44">
        <f t="shared" si="180"/>
        <v>2295679</v>
      </c>
      <c r="BR95" s="44">
        <f t="shared" si="180"/>
        <v>2873685</v>
      </c>
      <c r="BS95" s="44">
        <f t="shared" si="180"/>
        <v>3503202</v>
      </c>
      <c r="BT95" s="44">
        <f t="shared" si="180"/>
        <v>3923075</v>
      </c>
      <c r="BU95" s="44">
        <f t="shared" si="180"/>
        <v>4338472</v>
      </c>
      <c r="BV95" s="44">
        <f t="shared" si="180"/>
        <v>4705491</v>
      </c>
      <c r="BW95" s="44">
        <f t="shared" si="180"/>
        <v>5035811</v>
      </c>
      <c r="BX95" s="44">
        <f t="shared" si="180"/>
        <v>31941073</v>
      </c>
      <c r="BY95" s="42"/>
      <c r="BZ95" s="42"/>
      <c r="CA95" s="44">
        <f t="shared" si="181"/>
        <v>126810</v>
      </c>
      <c r="CB95" s="44">
        <f t="shared" si="181"/>
        <v>250026</v>
      </c>
      <c r="CC95" s="44">
        <f t="shared" si="181"/>
        <v>390841</v>
      </c>
      <c r="CD95" s="44">
        <f t="shared" si="181"/>
        <v>529174</v>
      </c>
      <c r="CE95" s="44">
        <f t="shared" si="181"/>
        <v>687159</v>
      </c>
      <c r="CF95" s="44">
        <f t="shared" si="181"/>
        <v>846818</v>
      </c>
      <c r="CG95" s="44">
        <f t="shared" si="181"/>
        <v>1027006</v>
      </c>
      <c r="CH95" s="44">
        <f t="shared" si="181"/>
        <v>1213306</v>
      </c>
      <c r="CI95" s="44">
        <f t="shared" si="181"/>
        <v>1369844</v>
      </c>
      <c r="CJ95" s="44">
        <f t="shared" si="181"/>
        <v>1512653</v>
      </c>
      <c r="CK95" s="44">
        <f t="shared" si="181"/>
        <v>1630444</v>
      </c>
      <c r="CL95" s="44">
        <f t="shared" si="181"/>
        <v>1746298</v>
      </c>
      <c r="CM95" s="44">
        <f t="shared" si="181"/>
        <v>11330379</v>
      </c>
      <c r="CN95" s="42"/>
      <c r="CO95" s="42"/>
      <c r="CP95" s="44">
        <f t="shared" si="182"/>
        <v>188607</v>
      </c>
      <c r="CQ95" s="44">
        <f t="shared" si="182"/>
        <v>362839</v>
      </c>
      <c r="CR95" s="44">
        <f t="shared" si="182"/>
        <v>551946</v>
      </c>
      <c r="CS95" s="44">
        <f t="shared" si="182"/>
        <v>754374</v>
      </c>
      <c r="CT95" s="44">
        <f t="shared" si="182"/>
        <v>978892</v>
      </c>
      <c r="CU95" s="44">
        <f t="shared" si="182"/>
        <v>1202466</v>
      </c>
      <c r="CV95" s="44">
        <f t="shared" si="182"/>
        <v>1434411</v>
      </c>
      <c r="CW95" s="44">
        <f t="shared" si="182"/>
        <v>1665250</v>
      </c>
      <c r="CX95" s="44">
        <f t="shared" si="182"/>
        <v>1876709</v>
      </c>
      <c r="CY95" s="44">
        <f t="shared" si="182"/>
        <v>2086605</v>
      </c>
      <c r="CZ95" s="44">
        <f t="shared" si="182"/>
        <v>2281426</v>
      </c>
      <c r="DA95" s="44">
        <f t="shared" si="182"/>
        <v>2468507</v>
      </c>
      <c r="DB95" s="44">
        <f t="shared" si="182"/>
        <v>15852032</v>
      </c>
      <c r="DC95" s="42"/>
      <c r="DD95" s="42"/>
      <c r="DE95" s="44">
        <f t="shared" si="183"/>
        <v>85048</v>
      </c>
      <c r="DF95" s="44">
        <f t="shared" si="183"/>
        <v>168275</v>
      </c>
      <c r="DG95" s="44">
        <f t="shared" si="183"/>
        <v>283774</v>
      </c>
      <c r="DH95" s="44">
        <f t="shared" si="183"/>
        <v>402295</v>
      </c>
      <c r="DI95" s="44">
        <f t="shared" si="183"/>
        <v>551249</v>
      </c>
      <c r="DJ95" s="44">
        <f t="shared" si="183"/>
        <v>711266</v>
      </c>
      <c r="DK95" s="44">
        <f t="shared" si="183"/>
        <v>937503</v>
      </c>
      <c r="DL95" s="44">
        <f t="shared" si="183"/>
        <v>1193898</v>
      </c>
      <c r="DM95" s="44">
        <f t="shared" si="183"/>
        <v>1338611</v>
      </c>
      <c r="DN95" s="44">
        <f t="shared" si="183"/>
        <v>1472184</v>
      </c>
      <c r="DO95" s="44">
        <f t="shared" si="183"/>
        <v>1578336</v>
      </c>
      <c r="DP95" s="44">
        <f t="shared" si="183"/>
        <v>1666416</v>
      </c>
      <c r="DQ95" s="44">
        <f t="shared" si="183"/>
        <v>10388855</v>
      </c>
      <c r="DR95" s="42"/>
      <c r="DS95" s="42"/>
      <c r="DT95" s="44">
        <f t="shared" si="184"/>
        <v>186021</v>
      </c>
      <c r="DU95" s="44">
        <f t="shared" si="184"/>
        <v>360168</v>
      </c>
      <c r="DV95" s="44">
        <f t="shared" si="184"/>
        <v>589271</v>
      </c>
      <c r="DW95" s="44">
        <f t="shared" si="184"/>
        <v>817251</v>
      </c>
      <c r="DX95" s="44">
        <f t="shared" si="184"/>
        <v>1083051</v>
      </c>
      <c r="DY95" s="44">
        <f t="shared" si="184"/>
        <v>1344897</v>
      </c>
      <c r="DZ95" s="44">
        <f t="shared" si="184"/>
        <v>1659460</v>
      </c>
      <c r="EA95" s="44">
        <f t="shared" si="184"/>
        <v>2003408</v>
      </c>
      <c r="EB95" s="44">
        <f t="shared" si="184"/>
        <v>2239610</v>
      </c>
      <c r="EC95" s="44">
        <f t="shared" si="184"/>
        <v>2472878</v>
      </c>
      <c r="ED95" s="44">
        <f t="shared" si="184"/>
        <v>2685167</v>
      </c>
      <c r="EE95" s="44">
        <f t="shared" si="184"/>
        <v>2875114</v>
      </c>
      <c r="EF95" s="44">
        <f t="shared" si="184"/>
        <v>18316296</v>
      </c>
      <c r="EG95" s="42"/>
      <c r="EH95" s="42"/>
      <c r="EI95" s="44">
        <f t="shared" si="185"/>
        <v>190054</v>
      </c>
      <c r="EJ95" s="44">
        <f t="shared" si="185"/>
        <v>365504</v>
      </c>
      <c r="EK95" s="44">
        <f t="shared" si="185"/>
        <v>584371</v>
      </c>
      <c r="EL95" s="44">
        <f t="shared" si="185"/>
        <v>812094</v>
      </c>
      <c r="EM95" s="44">
        <f t="shared" si="185"/>
        <v>1090237</v>
      </c>
      <c r="EN95" s="44">
        <f t="shared" si="185"/>
        <v>1379384</v>
      </c>
      <c r="EO95" s="44">
        <f t="shared" si="185"/>
        <v>1743078</v>
      </c>
      <c r="EP95" s="44">
        <f t="shared" si="185"/>
        <v>2156028</v>
      </c>
      <c r="EQ95" s="44">
        <f t="shared" si="185"/>
        <v>2431067</v>
      </c>
      <c r="ER95" s="44">
        <f t="shared" si="185"/>
        <v>2689847</v>
      </c>
      <c r="ES95" s="44">
        <f t="shared" si="185"/>
        <v>2909444</v>
      </c>
      <c r="ET95" s="44">
        <f t="shared" si="185"/>
        <v>3100696</v>
      </c>
      <c r="EU95" s="44">
        <f t="shared" si="185"/>
        <v>19451804</v>
      </c>
      <c r="EV95" s="42"/>
      <c r="EW95" s="42"/>
      <c r="EX95" s="44">
        <f t="shared" si="186"/>
        <v>20274</v>
      </c>
      <c r="EY95" s="44">
        <f t="shared" si="186"/>
        <v>39226</v>
      </c>
      <c r="EZ95" s="44">
        <f t="shared" si="186"/>
        <v>59833</v>
      </c>
      <c r="FA95" s="44">
        <f t="shared" si="186"/>
        <v>82131</v>
      </c>
      <c r="FB95" s="44">
        <f t="shared" si="186"/>
        <v>107296</v>
      </c>
      <c r="FC95" s="44">
        <f t="shared" si="186"/>
        <v>132770</v>
      </c>
      <c r="FD95" s="44">
        <f t="shared" si="186"/>
        <v>162346</v>
      </c>
      <c r="FE95" s="44">
        <f t="shared" si="186"/>
        <v>195671</v>
      </c>
      <c r="FF95" s="44">
        <f t="shared" si="186"/>
        <v>224186</v>
      </c>
      <c r="FG95" s="44">
        <f t="shared" si="186"/>
        <v>252676</v>
      </c>
      <c r="FH95" s="44">
        <f t="shared" si="186"/>
        <v>276309</v>
      </c>
      <c r="FI95" s="44">
        <f t="shared" si="186"/>
        <v>297464</v>
      </c>
      <c r="FJ95" s="44">
        <f t="shared" si="186"/>
        <v>1850182</v>
      </c>
      <c r="FK95" s="42"/>
      <c r="FL95" s="42"/>
    </row>
    <row r="96" spans="1:168" s="43" customFormat="1" ht="15.1" customHeight="1">
      <c r="A96" s="51">
        <v>2009</v>
      </c>
      <c r="B96" s="56" t="s">
        <v>6</v>
      </c>
      <c r="D96" s="44">
        <f t="shared" si="176"/>
        <v>302612</v>
      </c>
      <c r="E96" s="44">
        <f t="shared" si="176"/>
        <v>595881</v>
      </c>
      <c r="F96" s="44">
        <f t="shared" si="176"/>
        <v>960471</v>
      </c>
      <c r="G96" s="44">
        <f t="shared" si="176"/>
        <v>1310958</v>
      </c>
      <c r="H96" s="44">
        <f t="shared" si="176"/>
        <v>1674814</v>
      </c>
      <c r="I96" s="44">
        <f t="shared" si="176"/>
        <v>2006844</v>
      </c>
      <c r="J96" s="44">
        <f t="shared" si="176"/>
        <v>2377681</v>
      </c>
      <c r="K96" s="44">
        <f t="shared" si="176"/>
        <v>2775929</v>
      </c>
      <c r="L96" s="44">
        <f t="shared" si="176"/>
        <v>3137000</v>
      </c>
      <c r="M96" s="44">
        <f t="shared" si="176"/>
        <v>3504404</v>
      </c>
      <c r="N96" s="44">
        <f t="shared" si="176"/>
        <v>3843050</v>
      </c>
      <c r="O96" s="44">
        <f t="shared" si="176"/>
        <v>4187568</v>
      </c>
      <c r="P96" s="44">
        <f t="shared" si="176"/>
        <v>26677212</v>
      </c>
      <c r="Q96" s="42"/>
      <c r="R96" s="42"/>
      <c r="S96" s="44">
        <f t="shared" si="177"/>
        <v>194505</v>
      </c>
      <c r="T96" s="44">
        <f t="shared" si="177"/>
        <v>381540</v>
      </c>
      <c r="U96" s="44">
        <f t="shared" si="177"/>
        <v>614558</v>
      </c>
      <c r="V96" s="44">
        <f t="shared" si="177"/>
        <v>853792</v>
      </c>
      <c r="W96" s="44">
        <f t="shared" si="177"/>
        <v>1137723</v>
      </c>
      <c r="X96" s="44">
        <f t="shared" si="177"/>
        <v>1406514</v>
      </c>
      <c r="Y96" s="44">
        <f t="shared" si="177"/>
        <v>1737919</v>
      </c>
      <c r="Z96" s="44">
        <f t="shared" si="177"/>
        <v>2084837</v>
      </c>
      <c r="AA96" s="44">
        <f t="shared" si="177"/>
        <v>2358194</v>
      </c>
      <c r="AB96" s="44">
        <f t="shared" si="177"/>
        <v>2630084</v>
      </c>
      <c r="AC96" s="44">
        <f t="shared" si="177"/>
        <v>2885429</v>
      </c>
      <c r="AD96" s="44">
        <f t="shared" si="177"/>
        <v>3130384</v>
      </c>
      <c r="AE96" s="44">
        <f t="shared" si="177"/>
        <v>19415479</v>
      </c>
      <c r="AF96" s="42"/>
      <c r="AG96" s="42"/>
      <c r="AH96" s="44">
        <f t="shared" si="178"/>
        <v>339431</v>
      </c>
      <c r="AI96" s="44">
        <f t="shared" si="178"/>
        <v>662841</v>
      </c>
      <c r="AJ96" s="44">
        <f t="shared" si="178"/>
        <v>1021021</v>
      </c>
      <c r="AK96" s="44">
        <f t="shared" si="178"/>
        <v>1373246</v>
      </c>
      <c r="AL96" s="44">
        <f t="shared" si="178"/>
        <v>1728225</v>
      </c>
      <c r="AM96" s="44">
        <f t="shared" si="178"/>
        <v>2035090</v>
      </c>
      <c r="AN96" s="44">
        <f t="shared" si="178"/>
        <v>2353333</v>
      </c>
      <c r="AO96" s="44">
        <f t="shared" si="178"/>
        <v>2676722</v>
      </c>
      <c r="AP96" s="44">
        <f t="shared" si="178"/>
        <v>2982980</v>
      </c>
      <c r="AQ96" s="44">
        <f t="shared" si="178"/>
        <v>3290629</v>
      </c>
      <c r="AR96" s="44">
        <f t="shared" si="178"/>
        <v>3589083</v>
      </c>
      <c r="AS96" s="44">
        <f t="shared" si="178"/>
        <v>3891479</v>
      </c>
      <c r="AT96" s="44">
        <f t="shared" si="178"/>
        <v>25944080</v>
      </c>
      <c r="AU96" s="42"/>
      <c r="AV96" s="42"/>
      <c r="AW96" s="44">
        <f t="shared" si="179"/>
        <v>25162</v>
      </c>
      <c r="AX96" s="44">
        <f t="shared" si="179"/>
        <v>51474</v>
      </c>
      <c r="AY96" s="44">
        <f t="shared" si="179"/>
        <v>81205</v>
      </c>
      <c r="AZ96" s="44">
        <f t="shared" si="179"/>
        <v>113711</v>
      </c>
      <c r="BA96" s="44">
        <f t="shared" si="179"/>
        <v>153613</v>
      </c>
      <c r="BB96" s="44">
        <f t="shared" si="179"/>
        <v>211973</v>
      </c>
      <c r="BC96" s="44">
        <f t="shared" si="179"/>
        <v>271626</v>
      </c>
      <c r="BD96" s="44">
        <f t="shared" si="179"/>
        <v>322956</v>
      </c>
      <c r="BE96" s="44">
        <f t="shared" si="179"/>
        <v>365572</v>
      </c>
      <c r="BF96" s="44">
        <f t="shared" si="179"/>
        <v>407675</v>
      </c>
      <c r="BG96" s="44">
        <f t="shared" si="179"/>
        <v>448270</v>
      </c>
      <c r="BH96" s="44">
        <f t="shared" si="179"/>
        <v>483674</v>
      </c>
      <c r="BI96" s="44">
        <f t="shared" si="179"/>
        <v>2936911</v>
      </c>
      <c r="BJ96" s="42"/>
      <c r="BK96" s="42"/>
      <c r="BL96" s="44">
        <f t="shared" si="180"/>
        <v>291967</v>
      </c>
      <c r="BM96" s="44">
        <f t="shared" si="180"/>
        <v>592702</v>
      </c>
      <c r="BN96" s="44">
        <f t="shared" si="180"/>
        <v>967649</v>
      </c>
      <c r="BO96" s="44">
        <f t="shared" si="180"/>
        <v>1325498</v>
      </c>
      <c r="BP96" s="44">
        <f t="shared" si="180"/>
        <v>1745868</v>
      </c>
      <c r="BQ96" s="44">
        <f t="shared" si="180"/>
        <v>2142255</v>
      </c>
      <c r="BR96" s="44">
        <f t="shared" si="180"/>
        <v>2667543</v>
      </c>
      <c r="BS96" s="44">
        <f t="shared" si="180"/>
        <v>3236949</v>
      </c>
      <c r="BT96" s="44">
        <f t="shared" si="180"/>
        <v>3659910</v>
      </c>
      <c r="BU96" s="44">
        <f t="shared" si="180"/>
        <v>4052478</v>
      </c>
      <c r="BV96" s="44">
        <f t="shared" si="180"/>
        <v>4416623</v>
      </c>
      <c r="BW96" s="44">
        <f t="shared" si="180"/>
        <v>4762781</v>
      </c>
      <c r="BX96" s="44">
        <f t="shared" si="180"/>
        <v>29862223</v>
      </c>
      <c r="BY96" s="42"/>
      <c r="BZ96" s="42"/>
      <c r="CA96" s="44">
        <f t="shared" si="181"/>
        <v>109126</v>
      </c>
      <c r="CB96" s="44">
        <f t="shared" si="181"/>
        <v>213341</v>
      </c>
      <c r="CC96" s="44">
        <f t="shared" si="181"/>
        <v>328283</v>
      </c>
      <c r="CD96" s="44">
        <f t="shared" si="181"/>
        <v>443770</v>
      </c>
      <c r="CE96" s="44">
        <f t="shared" si="181"/>
        <v>572379</v>
      </c>
      <c r="CF96" s="44">
        <f t="shared" si="181"/>
        <v>696958</v>
      </c>
      <c r="CG96" s="44">
        <f t="shared" si="181"/>
        <v>849086</v>
      </c>
      <c r="CH96" s="44">
        <f t="shared" si="181"/>
        <v>1006955</v>
      </c>
      <c r="CI96" s="44">
        <f t="shared" si="181"/>
        <v>1147157</v>
      </c>
      <c r="CJ96" s="44">
        <f t="shared" si="181"/>
        <v>1284657</v>
      </c>
      <c r="CK96" s="44">
        <f t="shared" si="181"/>
        <v>1411522</v>
      </c>
      <c r="CL96" s="44">
        <f t="shared" si="181"/>
        <v>1534785</v>
      </c>
      <c r="CM96" s="44">
        <f t="shared" si="181"/>
        <v>9598019</v>
      </c>
      <c r="CN96" s="42"/>
      <c r="CO96" s="42"/>
      <c r="CP96" s="44">
        <f t="shared" si="182"/>
        <v>181267</v>
      </c>
      <c r="CQ96" s="44">
        <f t="shared" si="182"/>
        <v>358376</v>
      </c>
      <c r="CR96" s="44">
        <f t="shared" si="182"/>
        <v>556688</v>
      </c>
      <c r="CS96" s="44">
        <f t="shared" si="182"/>
        <v>752144</v>
      </c>
      <c r="CT96" s="44">
        <f t="shared" si="182"/>
        <v>975066</v>
      </c>
      <c r="CU96" s="44">
        <f t="shared" si="182"/>
        <v>975066</v>
      </c>
      <c r="CV96" s="44">
        <f t="shared" si="182"/>
        <v>975066</v>
      </c>
      <c r="CW96" s="44">
        <f t="shared" si="182"/>
        <v>1106900</v>
      </c>
      <c r="CX96" s="44">
        <f t="shared" si="182"/>
        <v>1249928</v>
      </c>
      <c r="CY96" s="44">
        <f t="shared" si="182"/>
        <v>1414160</v>
      </c>
      <c r="CZ96" s="44">
        <f t="shared" si="182"/>
        <v>1581135</v>
      </c>
      <c r="DA96" s="44">
        <f t="shared" si="182"/>
        <v>1743363</v>
      </c>
      <c r="DB96" s="44">
        <f t="shared" si="182"/>
        <v>11869159</v>
      </c>
      <c r="DC96" s="42"/>
      <c r="DD96" s="42"/>
      <c r="DE96" s="44">
        <f t="shared" si="183"/>
        <v>76659</v>
      </c>
      <c r="DF96" s="44">
        <f t="shared" si="183"/>
        <v>156289</v>
      </c>
      <c r="DG96" s="44">
        <f t="shared" si="183"/>
        <v>263712</v>
      </c>
      <c r="DH96" s="44">
        <f t="shared" si="183"/>
        <v>383440</v>
      </c>
      <c r="DI96" s="44">
        <f t="shared" si="183"/>
        <v>529824</v>
      </c>
      <c r="DJ96" s="44">
        <f t="shared" si="183"/>
        <v>678973</v>
      </c>
      <c r="DK96" s="44">
        <f t="shared" si="183"/>
        <v>906026</v>
      </c>
      <c r="DL96" s="44">
        <f t="shared" si="183"/>
        <v>1141038</v>
      </c>
      <c r="DM96" s="44">
        <f t="shared" si="183"/>
        <v>1296489</v>
      </c>
      <c r="DN96" s="44">
        <f t="shared" si="183"/>
        <v>1429962</v>
      </c>
      <c r="DO96" s="44">
        <f t="shared" si="183"/>
        <v>1544571</v>
      </c>
      <c r="DP96" s="44">
        <f t="shared" si="183"/>
        <v>1640511</v>
      </c>
      <c r="DQ96" s="44">
        <f t="shared" si="183"/>
        <v>10047494</v>
      </c>
      <c r="DR96" s="42"/>
      <c r="DS96" s="42"/>
      <c r="DT96" s="44">
        <f t="shared" si="184"/>
        <v>153291</v>
      </c>
      <c r="DU96" s="44">
        <f t="shared" si="184"/>
        <v>306086</v>
      </c>
      <c r="DV96" s="44">
        <f t="shared" si="184"/>
        <v>506733</v>
      </c>
      <c r="DW96" s="44">
        <f t="shared" si="184"/>
        <v>709202</v>
      </c>
      <c r="DX96" s="44">
        <f t="shared" si="184"/>
        <v>948363</v>
      </c>
      <c r="DY96" s="44">
        <f t="shared" si="184"/>
        <v>1167458</v>
      </c>
      <c r="DZ96" s="44">
        <f t="shared" si="184"/>
        <v>1441568</v>
      </c>
      <c r="EA96" s="44">
        <f t="shared" si="184"/>
        <v>1735782</v>
      </c>
      <c r="EB96" s="44">
        <f t="shared" si="184"/>
        <v>1963695</v>
      </c>
      <c r="EC96" s="44">
        <f t="shared" si="184"/>
        <v>2186730</v>
      </c>
      <c r="ED96" s="44">
        <f t="shared" si="184"/>
        <v>2405514</v>
      </c>
      <c r="EE96" s="44">
        <f t="shared" si="184"/>
        <v>2612951</v>
      </c>
      <c r="EF96" s="44">
        <f t="shared" si="184"/>
        <v>16137373</v>
      </c>
      <c r="EG96" s="42"/>
      <c r="EH96" s="42"/>
      <c r="EI96" s="44">
        <f t="shared" si="185"/>
        <v>166484</v>
      </c>
      <c r="EJ96" s="44">
        <f t="shared" si="185"/>
        <v>336860</v>
      </c>
      <c r="EK96" s="44">
        <f t="shared" si="185"/>
        <v>535585</v>
      </c>
      <c r="EL96" s="44">
        <f t="shared" si="185"/>
        <v>755981</v>
      </c>
      <c r="EM96" s="44">
        <f t="shared" si="185"/>
        <v>1016933</v>
      </c>
      <c r="EN96" s="44">
        <f t="shared" si="185"/>
        <v>1247682</v>
      </c>
      <c r="EO96" s="44">
        <f t="shared" si="185"/>
        <v>1564862</v>
      </c>
      <c r="EP96" s="44">
        <f t="shared" si="185"/>
        <v>1916673</v>
      </c>
      <c r="EQ96" s="44">
        <f t="shared" si="185"/>
        <v>2176484</v>
      </c>
      <c r="ER96" s="44">
        <f t="shared" si="185"/>
        <v>2415988</v>
      </c>
      <c r="ES96" s="44">
        <f t="shared" si="185"/>
        <v>2632651</v>
      </c>
      <c r="ET96" s="44">
        <f t="shared" si="185"/>
        <v>2838609</v>
      </c>
      <c r="EU96" s="44">
        <f t="shared" si="185"/>
        <v>17604792</v>
      </c>
      <c r="EV96" s="42"/>
      <c r="EW96" s="42"/>
      <c r="EX96" s="44">
        <f t="shared" si="186"/>
        <v>19709</v>
      </c>
      <c r="EY96" s="44">
        <f t="shared" si="186"/>
        <v>39579</v>
      </c>
      <c r="EZ96" s="44">
        <f t="shared" si="186"/>
        <v>61836</v>
      </c>
      <c r="FA96" s="44">
        <f t="shared" si="186"/>
        <v>85923</v>
      </c>
      <c r="FB96" s="44">
        <f t="shared" si="186"/>
        <v>113387</v>
      </c>
      <c r="FC96" s="44">
        <f t="shared" si="186"/>
        <v>139462</v>
      </c>
      <c r="FD96" s="44">
        <f t="shared" si="186"/>
        <v>169805</v>
      </c>
      <c r="FE96" s="44">
        <f t="shared" si="186"/>
        <v>203038</v>
      </c>
      <c r="FF96" s="44">
        <f t="shared" si="186"/>
        <v>234086</v>
      </c>
      <c r="FG96" s="44">
        <f t="shared" si="186"/>
        <v>264440</v>
      </c>
      <c r="FH96" s="44">
        <f t="shared" si="186"/>
        <v>292835</v>
      </c>
      <c r="FI96" s="44">
        <f t="shared" si="186"/>
        <v>319962</v>
      </c>
      <c r="FJ96" s="44">
        <f t="shared" si="186"/>
        <v>1944062</v>
      </c>
      <c r="FK96" s="42"/>
      <c r="FL96" s="42"/>
    </row>
    <row r="97" spans="1:168" s="43" customFormat="1" ht="15.1" customHeight="1">
      <c r="A97" s="51">
        <v>2010</v>
      </c>
      <c r="B97" s="56" t="s">
        <v>6</v>
      </c>
      <c r="D97" s="44">
        <f t="shared" si="176"/>
        <v>327701</v>
      </c>
      <c r="E97" s="44">
        <f t="shared" si="176"/>
        <v>631561</v>
      </c>
      <c r="F97" s="44">
        <f t="shared" si="176"/>
        <v>1010552</v>
      </c>
      <c r="G97" s="44">
        <f t="shared" si="176"/>
        <v>1394031</v>
      </c>
      <c r="H97" s="44">
        <f t="shared" si="176"/>
        <v>1789830</v>
      </c>
      <c r="I97" s="44">
        <f t="shared" si="176"/>
        <v>2176781</v>
      </c>
      <c r="J97" s="44">
        <f t="shared" si="176"/>
        <v>2597665</v>
      </c>
      <c r="K97" s="44">
        <f t="shared" si="176"/>
        <v>3026400</v>
      </c>
      <c r="L97" s="44">
        <f t="shared" si="176"/>
        <v>3409263</v>
      </c>
      <c r="M97" s="44">
        <f t="shared" si="176"/>
        <v>3805721</v>
      </c>
      <c r="N97" s="44">
        <f t="shared" si="176"/>
        <v>4172789</v>
      </c>
      <c r="O97" s="44">
        <f t="shared" si="176"/>
        <v>4536678</v>
      </c>
      <c r="P97" s="44">
        <f t="shared" si="176"/>
        <v>28878972</v>
      </c>
      <c r="Q97" s="42"/>
      <c r="R97" s="42"/>
      <c r="S97" s="44">
        <f t="shared" si="177"/>
        <v>205603</v>
      </c>
      <c r="T97" s="44">
        <f t="shared" si="177"/>
        <v>394402</v>
      </c>
      <c r="U97" s="44">
        <f t="shared" si="177"/>
        <v>645648</v>
      </c>
      <c r="V97" s="44">
        <f t="shared" si="177"/>
        <v>907154</v>
      </c>
      <c r="W97" s="44">
        <f t="shared" si="177"/>
        <v>1191937</v>
      </c>
      <c r="X97" s="44">
        <f t="shared" si="177"/>
        <v>1481331</v>
      </c>
      <c r="Y97" s="44">
        <f t="shared" si="177"/>
        <v>1832879</v>
      </c>
      <c r="Z97" s="44">
        <f t="shared" si="177"/>
        <v>2192117</v>
      </c>
      <c r="AA97" s="44">
        <f t="shared" si="177"/>
        <v>2481667</v>
      </c>
      <c r="AB97" s="44">
        <f t="shared" si="177"/>
        <v>2774316</v>
      </c>
      <c r="AC97" s="44">
        <f t="shared" si="177"/>
        <v>3058903</v>
      </c>
      <c r="AD97" s="44">
        <f t="shared" si="177"/>
        <v>3310247</v>
      </c>
      <c r="AE97" s="44">
        <f t="shared" si="177"/>
        <v>20476204</v>
      </c>
      <c r="AF97" s="42"/>
      <c r="AG97" s="42"/>
      <c r="AH97" s="44">
        <f t="shared" si="178"/>
        <v>290557</v>
      </c>
      <c r="AI97" s="44">
        <f t="shared" si="178"/>
        <v>550622</v>
      </c>
      <c r="AJ97" s="44">
        <f t="shared" si="178"/>
        <v>858673</v>
      </c>
      <c r="AK97" s="44">
        <f t="shared" si="178"/>
        <v>1141380</v>
      </c>
      <c r="AL97" s="44">
        <f t="shared" si="178"/>
        <v>1412645</v>
      </c>
      <c r="AM97" s="44">
        <f t="shared" si="178"/>
        <v>1685733</v>
      </c>
      <c r="AN97" s="44">
        <f t="shared" si="178"/>
        <v>1985621</v>
      </c>
      <c r="AO97" s="44">
        <f t="shared" si="178"/>
        <v>2295894</v>
      </c>
      <c r="AP97" s="44">
        <f t="shared" si="178"/>
        <v>2594814</v>
      </c>
      <c r="AQ97" s="44">
        <f t="shared" si="178"/>
        <v>2901541</v>
      </c>
      <c r="AR97" s="44">
        <f t="shared" si="178"/>
        <v>3197667</v>
      </c>
      <c r="AS97" s="44">
        <f t="shared" si="178"/>
        <v>3504517</v>
      </c>
      <c r="AT97" s="44">
        <f t="shared" si="178"/>
        <v>22419664</v>
      </c>
      <c r="AU97" s="42"/>
      <c r="AV97" s="42"/>
      <c r="AW97" s="44">
        <f t="shared" si="179"/>
        <v>29723</v>
      </c>
      <c r="AX97" s="44">
        <f t="shared" si="179"/>
        <v>59020</v>
      </c>
      <c r="AY97" s="44">
        <f t="shared" si="179"/>
        <v>97527</v>
      </c>
      <c r="AZ97" s="44">
        <f t="shared" si="179"/>
        <v>139222</v>
      </c>
      <c r="BA97" s="44">
        <f t="shared" si="179"/>
        <v>187085</v>
      </c>
      <c r="BB97" s="44">
        <f t="shared" si="179"/>
        <v>235474</v>
      </c>
      <c r="BC97" s="44">
        <f t="shared" si="179"/>
        <v>299549</v>
      </c>
      <c r="BD97" s="44">
        <f t="shared" si="179"/>
        <v>361364</v>
      </c>
      <c r="BE97" s="44">
        <f t="shared" si="179"/>
        <v>411275</v>
      </c>
      <c r="BF97" s="44">
        <f t="shared" si="179"/>
        <v>462031</v>
      </c>
      <c r="BG97" s="44">
        <f t="shared" si="179"/>
        <v>508602</v>
      </c>
      <c r="BH97" s="44">
        <f t="shared" si="179"/>
        <v>554291</v>
      </c>
      <c r="BI97" s="44">
        <f t="shared" si="179"/>
        <v>3345163</v>
      </c>
      <c r="BJ97" s="42"/>
      <c r="BK97" s="42"/>
      <c r="BL97" s="44">
        <f t="shared" si="180"/>
        <v>293457</v>
      </c>
      <c r="BM97" s="44">
        <f t="shared" si="180"/>
        <v>569158</v>
      </c>
      <c r="BN97" s="44">
        <f t="shared" si="180"/>
        <v>943381</v>
      </c>
      <c r="BO97" s="44">
        <f t="shared" si="180"/>
        <v>1307117</v>
      </c>
      <c r="BP97" s="44">
        <f t="shared" si="180"/>
        <v>1705424</v>
      </c>
      <c r="BQ97" s="44">
        <f t="shared" si="180"/>
        <v>2113566</v>
      </c>
      <c r="BR97" s="44">
        <f t="shared" si="180"/>
        <v>2656785</v>
      </c>
      <c r="BS97" s="44">
        <f t="shared" si="180"/>
        <v>3221641</v>
      </c>
      <c r="BT97" s="44">
        <f t="shared" si="180"/>
        <v>3633915</v>
      </c>
      <c r="BU97" s="44">
        <f t="shared" si="180"/>
        <v>4041146</v>
      </c>
      <c r="BV97" s="44">
        <f t="shared" si="180"/>
        <v>4411418</v>
      </c>
      <c r="BW97" s="44">
        <f t="shared" si="180"/>
        <v>4768254</v>
      </c>
      <c r="BX97" s="44">
        <f t="shared" si="180"/>
        <v>29665262</v>
      </c>
      <c r="BY97" s="42"/>
      <c r="BZ97" s="42"/>
      <c r="CA97" s="44">
        <f t="shared" si="181"/>
        <v>114697</v>
      </c>
      <c r="CB97" s="44">
        <f t="shared" si="181"/>
        <v>223271</v>
      </c>
      <c r="CC97" s="44">
        <f t="shared" si="181"/>
        <v>349831</v>
      </c>
      <c r="CD97" s="44">
        <f t="shared" si="181"/>
        <v>479800</v>
      </c>
      <c r="CE97" s="44">
        <f t="shared" si="181"/>
        <v>617845</v>
      </c>
      <c r="CF97" s="44">
        <f t="shared" si="181"/>
        <v>761752</v>
      </c>
      <c r="CG97" s="44">
        <f t="shared" si="181"/>
        <v>928632</v>
      </c>
      <c r="CH97" s="44">
        <f t="shared" si="181"/>
        <v>1094741</v>
      </c>
      <c r="CI97" s="44">
        <f t="shared" si="181"/>
        <v>1245603</v>
      </c>
      <c r="CJ97" s="44">
        <f t="shared" si="181"/>
        <v>1396596</v>
      </c>
      <c r="CK97" s="44">
        <f t="shared" si="181"/>
        <v>1536239</v>
      </c>
      <c r="CL97" s="44">
        <f t="shared" si="181"/>
        <v>1682705</v>
      </c>
      <c r="CM97" s="44">
        <f t="shared" si="181"/>
        <v>10431712</v>
      </c>
      <c r="CN97" s="42"/>
      <c r="CO97" s="42"/>
      <c r="CP97" s="44">
        <f t="shared" si="182"/>
        <v>159500</v>
      </c>
      <c r="CQ97" s="44">
        <f t="shared" si="182"/>
        <v>311295</v>
      </c>
      <c r="CR97" s="44">
        <f t="shared" si="182"/>
        <v>489589</v>
      </c>
      <c r="CS97" s="44">
        <f t="shared" si="182"/>
        <v>662585</v>
      </c>
      <c r="CT97" s="44">
        <f t="shared" si="182"/>
        <v>854306</v>
      </c>
      <c r="CU97" s="44">
        <f t="shared" si="182"/>
        <v>1045662</v>
      </c>
      <c r="CV97" s="44">
        <f t="shared" si="182"/>
        <v>1245206</v>
      </c>
      <c r="CW97" s="44">
        <f t="shared" si="182"/>
        <v>1439295</v>
      </c>
      <c r="CX97" s="44">
        <f t="shared" si="182"/>
        <v>1623480</v>
      </c>
      <c r="CY97" s="44">
        <f t="shared" si="182"/>
        <v>1822116</v>
      </c>
      <c r="CZ97" s="44">
        <f t="shared" si="182"/>
        <v>2010752</v>
      </c>
      <c r="DA97" s="44">
        <f t="shared" si="182"/>
        <v>2194423</v>
      </c>
      <c r="DB97" s="44">
        <f t="shared" si="182"/>
        <v>13858209</v>
      </c>
      <c r="DC97" s="42"/>
      <c r="DD97" s="42"/>
      <c r="DE97" s="44">
        <f t="shared" si="183"/>
        <v>81566</v>
      </c>
      <c r="DF97" s="44">
        <f t="shared" si="183"/>
        <v>161320</v>
      </c>
      <c r="DG97" s="44">
        <f t="shared" si="183"/>
        <v>276238</v>
      </c>
      <c r="DH97" s="44">
        <f t="shared" si="183"/>
        <v>404821</v>
      </c>
      <c r="DI97" s="44">
        <f t="shared" si="183"/>
        <v>554426</v>
      </c>
      <c r="DJ97" s="44">
        <f t="shared" si="183"/>
        <v>714379</v>
      </c>
      <c r="DK97" s="44">
        <f t="shared" si="183"/>
        <v>956870</v>
      </c>
      <c r="DL97" s="44">
        <f t="shared" si="183"/>
        <v>1197496</v>
      </c>
      <c r="DM97" s="44">
        <f t="shared" si="183"/>
        <v>1357599</v>
      </c>
      <c r="DN97" s="44">
        <f t="shared" si="183"/>
        <v>1497103</v>
      </c>
      <c r="DO97" s="44">
        <f t="shared" si="183"/>
        <v>1617898</v>
      </c>
      <c r="DP97" s="44">
        <f t="shared" si="183"/>
        <v>1717938</v>
      </c>
      <c r="DQ97" s="44">
        <f t="shared" si="183"/>
        <v>10537654</v>
      </c>
      <c r="DR97" s="42"/>
      <c r="DS97" s="42"/>
      <c r="DT97" s="44">
        <f t="shared" si="184"/>
        <v>161021</v>
      </c>
      <c r="DU97" s="44">
        <f t="shared" si="184"/>
        <v>309622</v>
      </c>
      <c r="DV97" s="44">
        <f t="shared" si="184"/>
        <v>517116</v>
      </c>
      <c r="DW97" s="44">
        <f t="shared" si="184"/>
        <v>728684</v>
      </c>
      <c r="DX97" s="44">
        <f t="shared" si="184"/>
        <v>962688</v>
      </c>
      <c r="DY97" s="44">
        <f t="shared" si="184"/>
        <v>1190602</v>
      </c>
      <c r="DZ97" s="44">
        <f t="shared" si="184"/>
        <v>1480667</v>
      </c>
      <c r="EA97" s="44">
        <f t="shared" si="184"/>
        <v>1786707</v>
      </c>
      <c r="EB97" s="44">
        <f t="shared" si="184"/>
        <v>2025670</v>
      </c>
      <c r="EC97" s="44">
        <f t="shared" si="184"/>
        <v>2257086</v>
      </c>
      <c r="ED97" s="44">
        <f t="shared" si="184"/>
        <v>2494655</v>
      </c>
      <c r="EE97" s="44">
        <f t="shared" si="184"/>
        <v>2715081</v>
      </c>
      <c r="EF97" s="44">
        <f t="shared" si="184"/>
        <v>16629599</v>
      </c>
      <c r="EG97" s="42"/>
      <c r="EH97" s="42"/>
      <c r="EI97" s="44">
        <f t="shared" si="185"/>
        <v>165185</v>
      </c>
      <c r="EJ97" s="44">
        <f t="shared" si="185"/>
        <v>321798</v>
      </c>
      <c r="EK97" s="44">
        <f t="shared" si="185"/>
        <v>532388</v>
      </c>
      <c r="EL97" s="44">
        <f t="shared" si="185"/>
        <v>765118</v>
      </c>
      <c r="EM97" s="44">
        <f t="shared" si="185"/>
        <v>1022501</v>
      </c>
      <c r="EN97" s="44">
        <f t="shared" si="185"/>
        <v>1286170</v>
      </c>
      <c r="EO97" s="44">
        <f t="shared" si="185"/>
        <v>1648413</v>
      </c>
      <c r="EP97" s="44">
        <f t="shared" si="185"/>
        <v>2019249</v>
      </c>
      <c r="EQ97" s="44">
        <f t="shared" si="185"/>
        <v>2295486</v>
      </c>
      <c r="ER97" s="44">
        <f t="shared" si="185"/>
        <v>2566651</v>
      </c>
      <c r="ES97" s="44">
        <f t="shared" si="185"/>
        <v>2809120</v>
      </c>
      <c r="ET97" s="44">
        <f t="shared" si="185"/>
        <v>3052081</v>
      </c>
      <c r="EU97" s="44">
        <f t="shared" si="185"/>
        <v>18484160</v>
      </c>
      <c r="EV97" s="42"/>
      <c r="EW97" s="42"/>
      <c r="EX97" s="44">
        <f t="shared" si="186"/>
        <v>22918</v>
      </c>
      <c r="EY97" s="44">
        <f t="shared" si="186"/>
        <v>44935</v>
      </c>
      <c r="EZ97" s="44">
        <f t="shared" si="186"/>
        <v>71800</v>
      </c>
      <c r="FA97" s="44">
        <f t="shared" si="186"/>
        <v>101196</v>
      </c>
      <c r="FB97" s="44">
        <f t="shared" si="186"/>
        <v>133240</v>
      </c>
      <c r="FC97" s="44">
        <f t="shared" si="186"/>
        <v>163956</v>
      </c>
      <c r="FD97" s="44">
        <f t="shared" si="186"/>
        <v>202805</v>
      </c>
      <c r="FE97" s="44">
        <f t="shared" si="186"/>
        <v>242244</v>
      </c>
      <c r="FF97" s="44">
        <f t="shared" si="186"/>
        <v>276045</v>
      </c>
      <c r="FG97" s="44">
        <f t="shared" si="186"/>
        <v>309800</v>
      </c>
      <c r="FH97" s="44">
        <f t="shared" si="186"/>
        <v>342439</v>
      </c>
      <c r="FI97" s="44">
        <f t="shared" si="186"/>
        <v>375025</v>
      </c>
      <c r="FJ97" s="44">
        <f t="shared" si="186"/>
        <v>2286403</v>
      </c>
      <c r="FK97" s="42"/>
      <c r="FL97" s="42"/>
    </row>
    <row r="98" spans="1:168" s="43" customFormat="1" ht="15.1" customHeight="1">
      <c r="A98" s="51">
        <v>2011</v>
      </c>
      <c r="B98" s="56" t="s">
        <v>6</v>
      </c>
      <c r="D98" s="44">
        <f t="shared" si="176"/>
        <v>339385</v>
      </c>
      <c r="E98" s="44">
        <f t="shared" si="176"/>
        <v>657721</v>
      </c>
      <c r="F98" s="44">
        <f t="shared" si="176"/>
        <v>1059819</v>
      </c>
      <c r="G98" s="44">
        <f t="shared" si="176"/>
        <v>1451997</v>
      </c>
      <c r="H98" s="44">
        <f t="shared" si="176"/>
        <v>1852330</v>
      </c>
      <c r="I98" s="44">
        <f t="shared" si="176"/>
        <v>2246337</v>
      </c>
      <c r="J98" s="44">
        <f t="shared" si="176"/>
        <v>2669743</v>
      </c>
      <c r="K98" s="44">
        <f t="shared" si="176"/>
        <v>3093992</v>
      </c>
      <c r="L98" s="44">
        <f t="shared" si="176"/>
        <v>3470324</v>
      </c>
      <c r="M98" s="44">
        <f t="shared" si="176"/>
        <v>3870991</v>
      </c>
      <c r="N98" s="44">
        <f t="shared" si="176"/>
        <v>4244989</v>
      </c>
      <c r="O98" s="44">
        <f t="shared" si="176"/>
        <v>4625799</v>
      </c>
      <c r="P98" s="44">
        <f t="shared" si="176"/>
        <v>29583427</v>
      </c>
      <c r="Q98" s="42"/>
      <c r="R98" s="42"/>
      <c r="S98" s="44">
        <f t="shared" si="177"/>
        <v>224153</v>
      </c>
      <c r="T98" s="44">
        <f t="shared" si="177"/>
        <v>433564</v>
      </c>
      <c r="U98" s="44">
        <f t="shared" si="177"/>
        <v>703877</v>
      </c>
      <c r="V98" s="44">
        <f t="shared" si="177"/>
        <v>1000249</v>
      </c>
      <c r="W98" s="44">
        <f t="shared" si="177"/>
        <v>1320648</v>
      </c>
      <c r="X98" s="44">
        <f t="shared" si="177"/>
        <v>1649352</v>
      </c>
      <c r="Y98" s="44">
        <f t="shared" si="177"/>
        <v>2042536</v>
      </c>
      <c r="Z98" s="44">
        <f t="shared" si="177"/>
        <v>2441709</v>
      </c>
      <c r="AA98" s="44">
        <f t="shared" si="177"/>
        <v>2763682</v>
      </c>
      <c r="AB98" s="44">
        <f t="shared" si="177"/>
        <v>3077170</v>
      </c>
      <c r="AC98" s="44">
        <f t="shared" si="177"/>
        <v>3367283</v>
      </c>
      <c r="AD98" s="44">
        <f t="shared" si="177"/>
        <v>3664756</v>
      </c>
      <c r="AE98" s="44">
        <f t="shared" si="177"/>
        <v>22688979</v>
      </c>
      <c r="AF98" s="42"/>
      <c r="AG98" s="42"/>
      <c r="AH98" s="44">
        <f t="shared" si="178"/>
        <v>281330</v>
      </c>
      <c r="AI98" s="44">
        <f t="shared" si="178"/>
        <v>533740</v>
      </c>
      <c r="AJ98" s="44">
        <f t="shared" si="178"/>
        <v>841152</v>
      </c>
      <c r="AK98" s="44">
        <f t="shared" si="178"/>
        <v>1147665</v>
      </c>
      <c r="AL98" s="44">
        <f t="shared" si="178"/>
        <v>1456446</v>
      </c>
      <c r="AM98" s="44">
        <f t="shared" si="178"/>
        <v>1764687</v>
      </c>
      <c r="AN98" s="44">
        <f t="shared" si="178"/>
        <v>2084762</v>
      </c>
      <c r="AO98" s="44">
        <f t="shared" si="178"/>
        <v>2425775</v>
      </c>
      <c r="AP98" s="44">
        <f t="shared" si="178"/>
        <v>2737077</v>
      </c>
      <c r="AQ98" s="44">
        <f t="shared" si="178"/>
        <v>3061786</v>
      </c>
      <c r="AR98" s="44">
        <f t="shared" si="178"/>
        <v>3374193</v>
      </c>
      <c r="AS98" s="44">
        <f t="shared" si="178"/>
        <v>3696635</v>
      </c>
      <c r="AT98" s="44">
        <f t="shared" si="178"/>
        <v>23405248</v>
      </c>
      <c r="AU98" s="42"/>
      <c r="AV98" s="42"/>
      <c r="AW98" s="44">
        <f t="shared" si="179"/>
        <v>36153</v>
      </c>
      <c r="AX98" s="44">
        <f t="shared" si="179"/>
        <v>71279</v>
      </c>
      <c r="AY98" s="44">
        <f t="shared" si="179"/>
        <v>114555</v>
      </c>
      <c r="AZ98" s="44">
        <f t="shared" si="179"/>
        <v>165043</v>
      </c>
      <c r="BA98" s="44">
        <f t="shared" si="179"/>
        <v>219911</v>
      </c>
      <c r="BB98" s="44">
        <f t="shared" si="179"/>
        <v>277648</v>
      </c>
      <c r="BC98" s="44">
        <f t="shared" si="179"/>
        <v>350143</v>
      </c>
      <c r="BD98" s="44">
        <f t="shared" si="179"/>
        <v>421672</v>
      </c>
      <c r="BE98" s="44">
        <f t="shared" si="179"/>
        <v>480073</v>
      </c>
      <c r="BF98" s="44">
        <f t="shared" si="179"/>
        <v>535153</v>
      </c>
      <c r="BG98" s="44">
        <f t="shared" si="179"/>
        <v>586492</v>
      </c>
      <c r="BH98" s="44">
        <f t="shared" si="179"/>
        <v>639233</v>
      </c>
      <c r="BI98" s="44">
        <f t="shared" si="179"/>
        <v>3897355</v>
      </c>
      <c r="BJ98" s="42"/>
      <c r="BK98" s="42"/>
      <c r="BL98" s="44">
        <f t="shared" si="180"/>
        <v>300023</v>
      </c>
      <c r="BM98" s="44">
        <f t="shared" si="180"/>
        <v>585009</v>
      </c>
      <c r="BN98" s="44">
        <f t="shared" si="180"/>
        <v>939732</v>
      </c>
      <c r="BO98" s="44">
        <f t="shared" si="180"/>
        <v>1307047</v>
      </c>
      <c r="BP98" s="44">
        <f t="shared" si="180"/>
        <v>1703551</v>
      </c>
      <c r="BQ98" s="44">
        <f t="shared" si="180"/>
        <v>2125456</v>
      </c>
      <c r="BR98" s="44">
        <f t="shared" si="180"/>
        <v>2678859</v>
      </c>
      <c r="BS98" s="44">
        <f t="shared" si="180"/>
        <v>3227468</v>
      </c>
      <c r="BT98" s="44">
        <f t="shared" si="180"/>
        <v>3646187</v>
      </c>
      <c r="BU98" s="44">
        <f t="shared" si="180"/>
        <v>4039313</v>
      </c>
      <c r="BV98" s="44">
        <f t="shared" si="180"/>
        <v>4403365</v>
      </c>
      <c r="BW98" s="44">
        <f t="shared" si="180"/>
        <v>4772064</v>
      </c>
      <c r="BX98" s="44">
        <f t="shared" si="180"/>
        <v>29728074</v>
      </c>
      <c r="BY98" s="42"/>
      <c r="BZ98" s="42"/>
      <c r="CA98" s="44">
        <f t="shared" si="181"/>
        <v>133940</v>
      </c>
      <c r="CB98" s="44">
        <f t="shared" si="181"/>
        <v>258350</v>
      </c>
      <c r="CC98" s="44">
        <f t="shared" si="181"/>
        <v>400954</v>
      </c>
      <c r="CD98" s="44">
        <f t="shared" si="181"/>
        <v>551187</v>
      </c>
      <c r="CE98" s="44">
        <f t="shared" si="181"/>
        <v>708578</v>
      </c>
      <c r="CF98" s="44">
        <f t="shared" si="181"/>
        <v>869369</v>
      </c>
      <c r="CG98" s="44">
        <f t="shared" si="181"/>
        <v>1046231</v>
      </c>
      <c r="CH98" s="44">
        <f t="shared" si="181"/>
        <v>1227709</v>
      </c>
      <c r="CI98" s="44">
        <f t="shared" si="181"/>
        <v>1391096</v>
      </c>
      <c r="CJ98" s="44">
        <f t="shared" si="181"/>
        <v>1551474</v>
      </c>
      <c r="CK98" s="44">
        <f t="shared" si="181"/>
        <v>1699888</v>
      </c>
      <c r="CL98" s="44">
        <f t="shared" si="181"/>
        <v>1856329</v>
      </c>
      <c r="CM98" s="44">
        <f t="shared" si="181"/>
        <v>11695105</v>
      </c>
      <c r="CN98" s="42"/>
      <c r="CO98" s="42"/>
      <c r="CP98" s="44">
        <f t="shared" si="182"/>
        <v>176625</v>
      </c>
      <c r="CQ98" s="44">
        <f t="shared" si="182"/>
        <v>337235</v>
      </c>
      <c r="CR98" s="44">
        <f t="shared" si="182"/>
        <v>523637</v>
      </c>
      <c r="CS98" s="44">
        <f t="shared" si="182"/>
        <v>716092</v>
      </c>
      <c r="CT98" s="44">
        <f t="shared" si="182"/>
        <v>920958</v>
      </c>
      <c r="CU98" s="44">
        <f t="shared" si="182"/>
        <v>1125247</v>
      </c>
      <c r="CV98" s="44">
        <f t="shared" si="182"/>
        <v>1326557</v>
      </c>
      <c r="CW98" s="44">
        <f t="shared" si="182"/>
        <v>1534511</v>
      </c>
      <c r="CX98" s="44">
        <f t="shared" si="182"/>
        <v>1735089</v>
      </c>
      <c r="CY98" s="44">
        <f t="shared" si="182"/>
        <v>1930076</v>
      </c>
      <c r="CZ98" s="44">
        <f t="shared" si="182"/>
        <v>2115237</v>
      </c>
      <c r="DA98" s="44">
        <f t="shared" si="182"/>
        <v>2296704</v>
      </c>
      <c r="DB98" s="44">
        <f t="shared" si="182"/>
        <v>14737968</v>
      </c>
      <c r="DC98" s="42"/>
      <c r="DD98" s="42"/>
      <c r="DE98" s="44">
        <f t="shared" si="183"/>
        <v>79803</v>
      </c>
      <c r="DF98" s="44">
        <f t="shared" si="183"/>
        <v>158080</v>
      </c>
      <c r="DG98" s="44">
        <f t="shared" si="183"/>
        <v>267187</v>
      </c>
      <c r="DH98" s="44">
        <f t="shared" si="183"/>
        <v>396466</v>
      </c>
      <c r="DI98" s="44">
        <f t="shared" si="183"/>
        <v>543471</v>
      </c>
      <c r="DJ98" s="44">
        <f t="shared" si="183"/>
        <v>704685</v>
      </c>
      <c r="DK98" s="44">
        <f t="shared" si="183"/>
        <v>948923</v>
      </c>
      <c r="DL98" s="44">
        <f t="shared" si="183"/>
        <v>1187074</v>
      </c>
      <c r="DM98" s="44">
        <f t="shared" si="183"/>
        <v>1347495</v>
      </c>
      <c r="DN98" s="44">
        <f t="shared" si="183"/>
        <v>1485603</v>
      </c>
      <c r="DO98" s="44">
        <f t="shared" si="183"/>
        <v>1608107</v>
      </c>
      <c r="DP98" s="44">
        <f t="shared" si="183"/>
        <v>1713526</v>
      </c>
      <c r="DQ98" s="44">
        <f t="shared" si="183"/>
        <v>10440420</v>
      </c>
      <c r="DR98" s="42"/>
      <c r="DS98" s="42"/>
      <c r="DT98" s="44">
        <f t="shared" si="184"/>
        <v>174190</v>
      </c>
      <c r="DU98" s="44">
        <f t="shared" si="184"/>
        <v>342535</v>
      </c>
      <c r="DV98" s="44">
        <f t="shared" si="184"/>
        <v>569591</v>
      </c>
      <c r="DW98" s="44">
        <f t="shared" si="184"/>
        <v>819149</v>
      </c>
      <c r="DX98" s="44">
        <f t="shared" si="184"/>
        <v>1094263</v>
      </c>
      <c r="DY98" s="44">
        <f t="shared" si="184"/>
        <v>1366219</v>
      </c>
      <c r="DZ98" s="44">
        <f t="shared" si="184"/>
        <v>1692415</v>
      </c>
      <c r="EA98" s="44">
        <f t="shared" si="184"/>
        <v>2022943</v>
      </c>
      <c r="EB98" s="44">
        <f t="shared" si="184"/>
        <v>2302385</v>
      </c>
      <c r="EC98" s="44">
        <f t="shared" si="184"/>
        <v>2573981</v>
      </c>
      <c r="ED98" s="44">
        <f t="shared" si="184"/>
        <v>2832210</v>
      </c>
      <c r="EE98" s="44">
        <f t="shared" si="184"/>
        <v>3091934</v>
      </c>
      <c r="EF98" s="44">
        <f t="shared" si="184"/>
        <v>18881815</v>
      </c>
      <c r="EG98" s="42"/>
      <c r="EH98" s="42"/>
      <c r="EI98" s="44">
        <f t="shared" si="185"/>
        <v>193078</v>
      </c>
      <c r="EJ98" s="44">
        <f t="shared" si="185"/>
        <v>379815</v>
      </c>
      <c r="EK98" s="44">
        <f t="shared" si="185"/>
        <v>613428</v>
      </c>
      <c r="EL98" s="44">
        <f t="shared" si="185"/>
        <v>885967</v>
      </c>
      <c r="EM98" s="44">
        <f t="shared" si="185"/>
        <v>1185065</v>
      </c>
      <c r="EN98" s="44">
        <f t="shared" si="185"/>
        <v>1503695</v>
      </c>
      <c r="EO98" s="44">
        <f t="shared" si="185"/>
        <v>1908774</v>
      </c>
      <c r="EP98" s="44">
        <f t="shared" si="185"/>
        <v>2316389</v>
      </c>
      <c r="EQ98" s="44">
        <f t="shared" si="185"/>
        <v>2628480</v>
      </c>
      <c r="ER98" s="44">
        <f t="shared" si="185"/>
        <v>2920761</v>
      </c>
      <c r="ES98" s="44">
        <f t="shared" si="185"/>
        <v>3188135</v>
      </c>
      <c r="ET98" s="44">
        <f t="shared" si="185"/>
        <v>3461279</v>
      </c>
      <c r="EU98" s="44">
        <f t="shared" si="185"/>
        <v>21184866</v>
      </c>
      <c r="EV98" s="42"/>
      <c r="EW98" s="42"/>
      <c r="EX98" s="44">
        <f t="shared" si="186"/>
        <v>27084</v>
      </c>
      <c r="EY98" s="44">
        <f t="shared" si="186"/>
        <v>52732</v>
      </c>
      <c r="EZ98" s="44">
        <f t="shared" si="186"/>
        <v>84472</v>
      </c>
      <c r="FA98" s="44">
        <f t="shared" si="186"/>
        <v>120870</v>
      </c>
      <c r="FB98" s="44">
        <f t="shared" si="186"/>
        <v>161639</v>
      </c>
      <c r="FC98" s="44">
        <f t="shared" si="186"/>
        <v>203201</v>
      </c>
      <c r="FD98" s="44">
        <f t="shared" si="186"/>
        <v>252868</v>
      </c>
      <c r="FE98" s="44">
        <f t="shared" si="186"/>
        <v>303445</v>
      </c>
      <c r="FF98" s="44">
        <f t="shared" si="186"/>
        <v>349816</v>
      </c>
      <c r="FG98" s="44">
        <f t="shared" si="186"/>
        <v>393346</v>
      </c>
      <c r="FH98" s="44">
        <f t="shared" si="186"/>
        <v>433961</v>
      </c>
      <c r="FI98" s="44">
        <f t="shared" si="186"/>
        <v>476285</v>
      </c>
      <c r="FJ98" s="44">
        <f t="shared" si="186"/>
        <v>2859719</v>
      </c>
      <c r="FK98" s="42"/>
      <c r="FL98" s="42"/>
    </row>
    <row r="99" spans="1:168" s="43" customFormat="1" ht="15.1" customHeight="1">
      <c r="A99" s="51">
        <v>2012</v>
      </c>
      <c r="B99" s="56" t="s">
        <v>6</v>
      </c>
      <c r="D99" s="44">
        <f t="shared" si="176"/>
        <v>351181</v>
      </c>
      <c r="E99" s="44">
        <f t="shared" si="176"/>
        <v>696000</v>
      </c>
      <c r="F99" s="44">
        <f t="shared" si="176"/>
        <v>1099883</v>
      </c>
      <c r="G99" s="44">
        <f t="shared" si="176"/>
        <v>1488958</v>
      </c>
      <c r="H99" s="44">
        <f t="shared" si="176"/>
        <v>1908190</v>
      </c>
      <c r="I99" s="44">
        <f t="shared" si="176"/>
        <v>2323272</v>
      </c>
      <c r="J99" s="44">
        <f t="shared" si="176"/>
        <v>2745160</v>
      </c>
      <c r="K99" s="44">
        <f t="shared" si="176"/>
        <v>3196731</v>
      </c>
      <c r="L99" s="44">
        <f t="shared" si="176"/>
        <v>3596230</v>
      </c>
      <c r="M99" s="44">
        <f t="shared" si="176"/>
        <v>4014745</v>
      </c>
      <c r="N99" s="44">
        <f t="shared" si="176"/>
        <v>4412649</v>
      </c>
      <c r="O99" s="44">
        <f t="shared" si="176"/>
        <v>4800491</v>
      </c>
      <c r="P99" s="44">
        <f t="shared" si="176"/>
        <v>30633490</v>
      </c>
      <c r="Q99" s="42"/>
      <c r="R99" s="42"/>
      <c r="S99" s="44">
        <f t="shared" si="177"/>
        <v>233413</v>
      </c>
      <c r="T99" s="44">
        <f t="shared" si="177"/>
        <v>465689</v>
      </c>
      <c r="U99" s="44">
        <f t="shared" si="177"/>
        <v>756032</v>
      </c>
      <c r="V99" s="44">
        <f t="shared" si="177"/>
        <v>1049775</v>
      </c>
      <c r="W99" s="44">
        <f t="shared" si="177"/>
        <v>1356961</v>
      </c>
      <c r="X99" s="44">
        <f t="shared" si="177"/>
        <v>1691160</v>
      </c>
      <c r="Y99" s="44">
        <f t="shared" si="177"/>
        <v>2081460</v>
      </c>
      <c r="Z99" s="44">
        <f t="shared" si="177"/>
        <v>2506972</v>
      </c>
      <c r="AA99" s="44">
        <f t="shared" si="177"/>
        <v>2835595</v>
      </c>
      <c r="AB99" s="44">
        <f t="shared" si="177"/>
        <v>3151592</v>
      </c>
      <c r="AC99" s="44">
        <f t="shared" si="177"/>
        <v>3464563</v>
      </c>
      <c r="AD99" s="44">
        <f t="shared" si="177"/>
        <v>3774216</v>
      </c>
      <c r="AE99" s="44">
        <f t="shared" si="177"/>
        <v>23367428</v>
      </c>
      <c r="AF99" s="42"/>
      <c r="AG99" s="42"/>
      <c r="AH99" s="44">
        <f t="shared" si="178"/>
        <v>300126</v>
      </c>
      <c r="AI99" s="44">
        <f t="shared" si="178"/>
        <v>596085</v>
      </c>
      <c r="AJ99" s="44">
        <f t="shared" si="178"/>
        <v>916496</v>
      </c>
      <c r="AK99" s="44">
        <f t="shared" si="178"/>
        <v>1236980</v>
      </c>
      <c r="AL99" s="44">
        <f t="shared" si="178"/>
        <v>1564714</v>
      </c>
      <c r="AM99" s="44">
        <f t="shared" si="178"/>
        <v>1896282</v>
      </c>
      <c r="AN99" s="44">
        <f t="shared" si="178"/>
        <v>2227694</v>
      </c>
      <c r="AO99" s="44">
        <f t="shared" si="178"/>
        <v>2586452</v>
      </c>
      <c r="AP99" s="44">
        <f t="shared" si="178"/>
        <v>2913919</v>
      </c>
      <c r="AQ99" s="44">
        <f t="shared" si="178"/>
        <v>3246455</v>
      </c>
      <c r="AR99" s="44">
        <f t="shared" si="178"/>
        <v>3568587</v>
      </c>
      <c r="AS99" s="44">
        <f t="shared" si="178"/>
        <v>3890340</v>
      </c>
      <c r="AT99" s="44">
        <f t="shared" si="178"/>
        <v>24944130</v>
      </c>
      <c r="AU99" s="42"/>
      <c r="AV99" s="42"/>
      <c r="AW99" s="44">
        <f t="shared" si="179"/>
        <v>36841</v>
      </c>
      <c r="AX99" s="44">
        <f t="shared" si="179"/>
        <v>78100</v>
      </c>
      <c r="AY99" s="44">
        <f t="shared" si="179"/>
        <v>129795</v>
      </c>
      <c r="AZ99" s="44">
        <f t="shared" si="179"/>
        <v>182661</v>
      </c>
      <c r="BA99" s="44">
        <f t="shared" si="179"/>
        <v>243426</v>
      </c>
      <c r="BB99" s="44">
        <f t="shared" si="179"/>
        <v>308343</v>
      </c>
      <c r="BC99" s="44">
        <f t="shared" si="179"/>
        <v>382599</v>
      </c>
      <c r="BD99" s="44">
        <f t="shared" si="179"/>
        <v>464355</v>
      </c>
      <c r="BE99" s="44">
        <f t="shared" si="179"/>
        <v>530627</v>
      </c>
      <c r="BF99" s="44">
        <f t="shared" si="179"/>
        <v>591722</v>
      </c>
      <c r="BG99" s="44">
        <f t="shared" si="179"/>
        <v>654613</v>
      </c>
      <c r="BH99" s="44">
        <f t="shared" si="179"/>
        <v>713704</v>
      </c>
      <c r="BI99" s="44">
        <f t="shared" si="179"/>
        <v>4316786</v>
      </c>
      <c r="BJ99" s="42"/>
      <c r="BK99" s="42"/>
      <c r="BL99" s="44">
        <f t="shared" si="180"/>
        <v>298145</v>
      </c>
      <c r="BM99" s="44">
        <f t="shared" si="180"/>
        <v>604984</v>
      </c>
      <c r="BN99" s="44">
        <f t="shared" si="180"/>
        <v>985709</v>
      </c>
      <c r="BO99" s="44">
        <f t="shared" si="180"/>
        <v>1347645</v>
      </c>
      <c r="BP99" s="44">
        <f t="shared" si="180"/>
        <v>1738544</v>
      </c>
      <c r="BQ99" s="44">
        <f t="shared" si="180"/>
        <v>2169241</v>
      </c>
      <c r="BR99" s="44">
        <f t="shared" si="180"/>
        <v>2700815</v>
      </c>
      <c r="BS99" s="44">
        <f t="shared" si="180"/>
        <v>3259343</v>
      </c>
      <c r="BT99" s="44">
        <f t="shared" si="180"/>
        <v>3663616</v>
      </c>
      <c r="BU99" s="44">
        <f t="shared" si="180"/>
        <v>4043881</v>
      </c>
      <c r="BV99" s="44">
        <f t="shared" si="180"/>
        <v>4395401</v>
      </c>
      <c r="BW99" s="44">
        <f t="shared" si="180"/>
        <v>4747023</v>
      </c>
      <c r="BX99" s="44">
        <f t="shared" si="180"/>
        <v>29954347</v>
      </c>
      <c r="BY99" s="42"/>
      <c r="BZ99" s="42"/>
      <c r="CA99" s="44">
        <f t="shared" si="181"/>
        <v>135758</v>
      </c>
      <c r="CB99" s="44">
        <f t="shared" si="181"/>
        <v>271927</v>
      </c>
      <c r="CC99" s="44">
        <f t="shared" si="181"/>
        <v>426334</v>
      </c>
      <c r="CD99" s="44">
        <f t="shared" si="181"/>
        <v>581888</v>
      </c>
      <c r="CE99" s="44">
        <f t="shared" si="181"/>
        <v>744345</v>
      </c>
      <c r="CF99" s="44">
        <f t="shared" si="181"/>
        <v>908863</v>
      </c>
      <c r="CG99" s="44">
        <f t="shared" si="181"/>
        <v>1092144</v>
      </c>
      <c r="CH99" s="44">
        <f t="shared" si="181"/>
        <v>1275563</v>
      </c>
      <c r="CI99" s="44">
        <f t="shared" si="181"/>
        <v>1445408</v>
      </c>
      <c r="CJ99" s="44">
        <f t="shared" si="181"/>
        <v>1611798</v>
      </c>
      <c r="CK99" s="44">
        <f t="shared" si="181"/>
        <v>1766867</v>
      </c>
      <c r="CL99" s="44">
        <f t="shared" si="181"/>
        <v>1928702</v>
      </c>
      <c r="CM99" s="44">
        <f t="shared" si="181"/>
        <v>12189597</v>
      </c>
      <c r="CN99" s="42"/>
      <c r="CO99" s="42"/>
      <c r="CP99" s="44">
        <f t="shared" si="182"/>
        <v>163824</v>
      </c>
      <c r="CQ99" s="44">
        <f t="shared" si="182"/>
        <v>327282</v>
      </c>
      <c r="CR99" s="44">
        <f t="shared" si="182"/>
        <v>498151</v>
      </c>
      <c r="CS99" s="44">
        <f t="shared" si="182"/>
        <v>678410</v>
      </c>
      <c r="CT99" s="44">
        <f t="shared" si="182"/>
        <v>871170</v>
      </c>
      <c r="CU99" s="44">
        <f t="shared" si="182"/>
        <v>1066389</v>
      </c>
      <c r="CV99" s="44">
        <f t="shared" si="182"/>
        <v>1260132</v>
      </c>
      <c r="CW99" s="44">
        <f t="shared" si="182"/>
        <v>1464763</v>
      </c>
      <c r="CX99" s="44">
        <f t="shared" si="182"/>
        <v>1653321</v>
      </c>
      <c r="CY99" s="44">
        <f t="shared" si="182"/>
        <v>1846543</v>
      </c>
      <c r="CZ99" s="44">
        <f t="shared" si="182"/>
        <v>2035214</v>
      </c>
      <c r="DA99" s="44">
        <f t="shared" si="182"/>
        <v>2199454</v>
      </c>
      <c r="DB99" s="44">
        <f t="shared" si="182"/>
        <v>14064653</v>
      </c>
      <c r="DC99" s="42"/>
      <c r="DD99" s="42"/>
      <c r="DE99" s="44">
        <f t="shared" si="183"/>
        <v>83414</v>
      </c>
      <c r="DF99" s="44">
        <f t="shared" si="183"/>
        <v>169270</v>
      </c>
      <c r="DG99" s="44">
        <f t="shared" si="183"/>
        <v>290153</v>
      </c>
      <c r="DH99" s="44">
        <f t="shared" si="183"/>
        <v>421169</v>
      </c>
      <c r="DI99" s="44">
        <f t="shared" si="183"/>
        <v>570612</v>
      </c>
      <c r="DJ99" s="44">
        <f t="shared" si="183"/>
        <v>740883</v>
      </c>
      <c r="DK99" s="44">
        <f t="shared" si="183"/>
        <v>976010</v>
      </c>
      <c r="DL99" s="44">
        <f t="shared" si="183"/>
        <v>1229875</v>
      </c>
      <c r="DM99" s="44">
        <f t="shared" si="183"/>
        <v>1387396</v>
      </c>
      <c r="DN99" s="44">
        <f t="shared" si="183"/>
        <v>1523041</v>
      </c>
      <c r="DO99" s="44">
        <f t="shared" si="183"/>
        <v>1648876</v>
      </c>
      <c r="DP99" s="44">
        <f t="shared" si="183"/>
        <v>1754828</v>
      </c>
      <c r="DQ99" s="44">
        <f t="shared" si="183"/>
        <v>10795527</v>
      </c>
      <c r="DR99" s="42"/>
      <c r="DS99" s="42"/>
      <c r="DT99" s="44">
        <f t="shared" si="184"/>
        <v>202929</v>
      </c>
      <c r="DU99" s="44">
        <f t="shared" si="184"/>
        <v>402264</v>
      </c>
      <c r="DV99" s="44">
        <f t="shared" si="184"/>
        <v>656183</v>
      </c>
      <c r="DW99" s="44">
        <f t="shared" si="184"/>
        <v>914624</v>
      </c>
      <c r="DX99" s="44">
        <f t="shared" si="184"/>
        <v>1191866</v>
      </c>
      <c r="DY99" s="44">
        <f t="shared" si="184"/>
        <v>1468948</v>
      </c>
      <c r="DZ99" s="44">
        <f t="shared" si="184"/>
        <v>1797505</v>
      </c>
      <c r="EA99" s="44">
        <f t="shared" si="184"/>
        <v>2148035</v>
      </c>
      <c r="EB99" s="44">
        <f t="shared" si="184"/>
        <v>2430009</v>
      </c>
      <c r="EC99" s="44">
        <f t="shared" si="184"/>
        <v>2682895</v>
      </c>
      <c r="ED99" s="44">
        <f t="shared" si="184"/>
        <v>2931281</v>
      </c>
      <c r="EE99" s="44">
        <f t="shared" si="184"/>
        <v>3178793</v>
      </c>
      <c r="EF99" s="44">
        <f t="shared" si="184"/>
        <v>20005332</v>
      </c>
      <c r="EG99" s="42"/>
      <c r="EH99" s="42"/>
      <c r="EI99" s="44">
        <f t="shared" si="185"/>
        <v>215914</v>
      </c>
      <c r="EJ99" s="44">
        <f t="shared" si="185"/>
        <v>437626</v>
      </c>
      <c r="EK99" s="44">
        <f t="shared" si="185"/>
        <v>712561</v>
      </c>
      <c r="EL99" s="44">
        <f t="shared" si="185"/>
        <v>1000439</v>
      </c>
      <c r="EM99" s="44">
        <f t="shared" si="185"/>
        <v>1305306</v>
      </c>
      <c r="EN99" s="44">
        <f t="shared" si="185"/>
        <v>1629404</v>
      </c>
      <c r="EO99" s="44">
        <f t="shared" si="185"/>
        <v>2026406</v>
      </c>
      <c r="EP99" s="44">
        <f t="shared" si="185"/>
        <v>2466616</v>
      </c>
      <c r="EQ99" s="44">
        <f t="shared" si="185"/>
        <v>2793786</v>
      </c>
      <c r="ER99" s="44">
        <f t="shared" si="185"/>
        <v>3089910</v>
      </c>
      <c r="ES99" s="44">
        <f t="shared" si="185"/>
        <v>3365367</v>
      </c>
      <c r="ET99" s="44">
        <f t="shared" si="185"/>
        <v>3634749</v>
      </c>
      <c r="EU99" s="44">
        <f t="shared" si="185"/>
        <v>22678084</v>
      </c>
      <c r="EV99" s="42"/>
      <c r="EW99" s="42"/>
      <c r="EX99" s="44">
        <f t="shared" si="186"/>
        <v>34382</v>
      </c>
      <c r="EY99" s="44">
        <f t="shared" si="186"/>
        <v>69695</v>
      </c>
      <c r="EZ99" s="44">
        <f t="shared" si="186"/>
        <v>111318</v>
      </c>
      <c r="FA99" s="44">
        <f t="shared" si="186"/>
        <v>155753</v>
      </c>
      <c r="FB99" s="44">
        <f t="shared" si="186"/>
        <v>203946</v>
      </c>
      <c r="FC99" s="44">
        <f t="shared" si="186"/>
        <v>254363</v>
      </c>
      <c r="FD99" s="44">
        <f t="shared" si="186"/>
        <v>313616</v>
      </c>
      <c r="FE99" s="44">
        <f t="shared" si="186"/>
        <v>375301</v>
      </c>
      <c r="FF99" s="44">
        <f t="shared" si="186"/>
        <v>427627</v>
      </c>
      <c r="FG99" s="44">
        <f t="shared" si="186"/>
        <v>480269</v>
      </c>
      <c r="FH99" s="44">
        <f t="shared" si="186"/>
        <v>530915</v>
      </c>
      <c r="FI99" s="44">
        <f t="shared" si="186"/>
        <v>583505</v>
      </c>
      <c r="FJ99" s="44">
        <f t="shared" si="186"/>
        <v>3540690</v>
      </c>
      <c r="FK99" s="42"/>
      <c r="FL99" s="42"/>
    </row>
    <row r="100" spans="1:168" s="43" customFormat="1" ht="15.1" customHeight="1">
      <c r="A100" s="51">
        <v>2013</v>
      </c>
      <c r="B100" s="56" t="s">
        <v>6</v>
      </c>
      <c r="D100" s="44">
        <f t="shared" si="176"/>
        <v>375332</v>
      </c>
      <c r="E100" s="44">
        <f t="shared" si="176"/>
        <v>723784</v>
      </c>
      <c r="F100" s="44">
        <f t="shared" si="176"/>
        <v>1147255</v>
      </c>
      <c r="G100" s="44">
        <f t="shared" si="176"/>
        <v>1550021</v>
      </c>
      <c r="H100" s="44">
        <f t="shared" si="176"/>
        <v>1972798</v>
      </c>
      <c r="I100" s="44">
        <f t="shared" si="176"/>
        <v>2389943</v>
      </c>
      <c r="J100" s="44">
        <f t="shared" si="176"/>
        <v>2826915</v>
      </c>
      <c r="K100" s="44">
        <f t="shared" si="176"/>
        <v>3296611</v>
      </c>
      <c r="L100" s="44">
        <f t="shared" si="176"/>
        <v>3696535</v>
      </c>
      <c r="M100" s="44">
        <f t="shared" si="176"/>
        <v>4119387</v>
      </c>
      <c r="N100" s="44">
        <f t="shared" si="176"/>
        <v>4506503</v>
      </c>
      <c r="O100" s="44">
        <f t="shared" si="176"/>
        <v>4895539</v>
      </c>
      <c r="P100" s="44">
        <f t="shared" si="176"/>
        <v>31500623</v>
      </c>
      <c r="Q100" s="42"/>
      <c r="R100" s="42"/>
      <c r="S100" s="44">
        <f t="shared" si="177"/>
        <v>244896</v>
      </c>
      <c r="T100" s="44">
        <f t="shared" si="177"/>
        <v>469349</v>
      </c>
      <c r="U100" s="44">
        <f t="shared" si="177"/>
        <v>767488</v>
      </c>
      <c r="V100" s="44">
        <f t="shared" si="177"/>
        <v>1053418</v>
      </c>
      <c r="W100" s="44">
        <f t="shared" si="177"/>
        <v>1386136</v>
      </c>
      <c r="X100" s="44">
        <f t="shared" si="177"/>
        <v>1732875</v>
      </c>
      <c r="Y100" s="44">
        <f t="shared" si="177"/>
        <v>2132660</v>
      </c>
      <c r="Z100" s="44">
        <f t="shared" si="177"/>
        <v>2575285</v>
      </c>
      <c r="AA100" s="44">
        <f t="shared" si="177"/>
        <v>2907376</v>
      </c>
      <c r="AB100" s="44">
        <f t="shared" si="177"/>
        <v>3236280</v>
      </c>
      <c r="AC100" s="44">
        <f t="shared" si="177"/>
        <v>3545220</v>
      </c>
      <c r="AD100" s="44">
        <f t="shared" si="177"/>
        <v>3861547</v>
      </c>
      <c r="AE100" s="44">
        <f t="shared" si="177"/>
        <v>23912530</v>
      </c>
      <c r="AF100" s="42"/>
      <c r="AG100" s="42"/>
      <c r="AH100" s="44">
        <f t="shared" si="178"/>
        <v>311437</v>
      </c>
      <c r="AI100" s="44">
        <f t="shared" si="178"/>
        <v>589816</v>
      </c>
      <c r="AJ100" s="44">
        <f t="shared" si="178"/>
        <v>915293</v>
      </c>
      <c r="AK100" s="44">
        <f t="shared" si="178"/>
        <v>1237282</v>
      </c>
      <c r="AL100" s="44">
        <f t="shared" si="178"/>
        <v>1575162</v>
      </c>
      <c r="AM100" s="44">
        <f t="shared" si="178"/>
        <v>1898875</v>
      </c>
      <c r="AN100" s="44">
        <f t="shared" si="178"/>
        <v>2232030</v>
      </c>
      <c r="AO100" s="44">
        <f t="shared" si="178"/>
        <v>2587015</v>
      </c>
      <c r="AP100" s="44">
        <f t="shared" si="178"/>
        <v>2912015</v>
      </c>
      <c r="AQ100" s="44">
        <f t="shared" si="178"/>
        <v>3256573</v>
      </c>
      <c r="AR100" s="44">
        <f t="shared" si="178"/>
        <v>3581798</v>
      </c>
      <c r="AS100" s="44">
        <f t="shared" si="178"/>
        <v>3906587</v>
      </c>
      <c r="AT100" s="44">
        <f t="shared" si="178"/>
        <v>25003883</v>
      </c>
      <c r="AU100" s="42"/>
      <c r="AV100" s="42"/>
      <c r="AW100" s="44">
        <f t="shared" si="179"/>
        <v>47312</v>
      </c>
      <c r="AX100" s="44">
        <f t="shared" si="179"/>
        <v>92792</v>
      </c>
      <c r="AY100" s="44">
        <f t="shared" si="179"/>
        <v>151279</v>
      </c>
      <c r="AZ100" s="44">
        <f t="shared" si="179"/>
        <v>212441</v>
      </c>
      <c r="BA100" s="44">
        <f t="shared" si="179"/>
        <v>279875</v>
      </c>
      <c r="BB100" s="44">
        <f t="shared" si="179"/>
        <v>349262</v>
      </c>
      <c r="BC100" s="44">
        <f t="shared" si="179"/>
        <v>426262</v>
      </c>
      <c r="BD100" s="44">
        <f t="shared" si="179"/>
        <v>511661</v>
      </c>
      <c r="BE100" s="44">
        <f t="shared" si="179"/>
        <v>578764</v>
      </c>
      <c r="BF100" s="44">
        <f t="shared" si="179"/>
        <v>643494</v>
      </c>
      <c r="BG100" s="44">
        <f t="shared" si="179"/>
        <v>705634</v>
      </c>
      <c r="BH100" s="44">
        <f t="shared" si="179"/>
        <v>764391</v>
      </c>
      <c r="BI100" s="44">
        <f t="shared" si="179"/>
        <v>4763167</v>
      </c>
      <c r="BJ100" s="42"/>
      <c r="BK100" s="42"/>
      <c r="BL100" s="44">
        <f t="shared" si="180"/>
        <v>295667</v>
      </c>
      <c r="BM100" s="44">
        <f t="shared" si="180"/>
        <v>584702</v>
      </c>
      <c r="BN100" s="44">
        <f t="shared" si="180"/>
        <v>965201</v>
      </c>
      <c r="BO100" s="44">
        <f t="shared" si="180"/>
        <v>1316891</v>
      </c>
      <c r="BP100" s="44">
        <f t="shared" si="180"/>
        <v>1713963</v>
      </c>
      <c r="BQ100" s="44">
        <f t="shared" si="180"/>
        <v>2136083</v>
      </c>
      <c r="BR100" s="44">
        <f t="shared" si="180"/>
        <v>2652768</v>
      </c>
      <c r="BS100" s="44">
        <f t="shared" si="180"/>
        <v>3195839</v>
      </c>
      <c r="BT100" s="44">
        <f t="shared" si="180"/>
        <v>3589536</v>
      </c>
      <c r="BU100" s="44">
        <f t="shared" si="180"/>
        <v>3969884</v>
      </c>
      <c r="BV100" s="44">
        <f t="shared" si="180"/>
        <v>4319044</v>
      </c>
      <c r="BW100" s="44">
        <f t="shared" si="180"/>
        <v>4653634</v>
      </c>
      <c r="BX100" s="44">
        <f t="shared" si="180"/>
        <v>29393212</v>
      </c>
      <c r="BY100" s="42"/>
      <c r="BZ100" s="42"/>
      <c r="CA100" s="44">
        <f t="shared" si="181"/>
        <v>140060</v>
      </c>
      <c r="CB100" s="44">
        <f t="shared" si="181"/>
        <v>276821</v>
      </c>
      <c r="CC100" s="44">
        <f t="shared" si="181"/>
        <v>436205</v>
      </c>
      <c r="CD100" s="44">
        <f t="shared" si="181"/>
        <v>585809</v>
      </c>
      <c r="CE100" s="44">
        <f t="shared" si="181"/>
        <v>750922</v>
      </c>
      <c r="CF100" s="44">
        <f t="shared" si="181"/>
        <v>920282</v>
      </c>
      <c r="CG100" s="44">
        <f t="shared" si="181"/>
        <v>1110604</v>
      </c>
      <c r="CH100" s="44">
        <f t="shared" si="181"/>
        <v>1305502</v>
      </c>
      <c r="CI100" s="44">
        <f t="shared" si="181"/>
        <v>1479278</v>
      </c>
      <c r="CJ100" s="44">
        <f t="shared" si="181"/>
        <v>1649277</v>
      </c>
      <c r="CK100" s="44">
        <f t="shared" si="181"/>
        <v>1802834</v>
      </c>
      <c r="CL100" s="44">
        <f t="shared" si="181"/>
        <v>1963716</v>
      </c>
      <c r="CM100" s="44">
        <f t="shared" si="181"/>
        <v>12421310</v>
      </c>
      <c r="CN100" s="42"/>
      <c r="CO100" s="42"/>
      <c r="CP100" s="44">
        <f t="shared" si="182"/>
        <v>170771</v>
      </c>
      <c r="CQ100" s="44">
        <f t="shared" si="182"/>
        <v>330542</v>
      </c>
      <c r="CR100" s="44">
        <f t="shared" si="182"/>
        <v>506535</v>
      </c>
      <c r="CS100" s="44">
        <f t="shared" si="182"/>
        <v>672251</v>
      </c>
      <c r="CT100" s="44">
        <f t="shared" si="182"/>
        <v>861105</v>
      </c>
      <c r="CU100" s="44">
        <f t="shared" si="182"/>
        <v>1039975</v>
      </c>
      <c r="CV100" s="44">
        <f t="shared" si="182"/>
        <v>1240583</v>
      </c>
      <c r="CW100" s="44">
        <f t="shared" si="182"/>
        <v>1435725</v>
      </c>
      <c r="CX100" s="44">
        <f t="shared" si="182"/>
        <v>1623942</v>
      </c>
      <c r="CY100" s="44">
        <f t="shared" si="182"/>
        <v>1814582</v>
      </c>
      <c r="CZ100" s="44">
        <f t="shared" si="182"/>
        <v>1990084</v>
      </c>
      <c r="DA100" s="44">
        <f t="shared" si="182"/>
        <v>2153991</v>
      </c>
      <c r="DB100" s="44">
        <f t="shared" si="182"/>
        <v>13840086</v>
      </c>
      <c r="DC100" s="42"/>
      <c r="DD100" s="42"/>
      <c r="DE100" s="44">
        <f t="shared" si="183"/>
        <v>84204</v>
      </c>
      <c r="DF100" s="44">
        <f t="shared" si="183"/>
        <v>165996</v>
      </c>
      <c r="DG100" s="44">
        <f t="shared" si="183"/>
        <v>290449</v>
      </c>
      <c r="DH100" s="44">
        <f t="shared" si="183"/>
        <v>413300</v>
      </c>
      <c r="DI100" s="44">
        <f t="shared" si="183"/>
        <v>566793</v>
      </c>
      <c r="DJ100" s="44">
        <f t="shared" si="183"/>
        <v>736737</v>
      </c>
      <c r="DK100" s="44">
        <f t="shared" si="183"/>
        <v>967786</v>
      </c>
      <c r="DL100" s="44">
        <f t="shared" si="183"/>
        <v>1228305</v>
      </c>
      <c r="DM100" s="44">
        <f t="shared" si="183"/>
        <v>1380266</v>
      </c>
      <c r="DN100" s="44">
        <f t="shared" si="183"/>
        <v>1522481</v>
      </c>
      <c r="DO100" s="44">
        <f t="shared" si="183"/>
        <v>1645455</v>
      </c>
      <c r="DP100" s="44">
        <f t="shared" si="183"/>
        <v>1749272</v>
      </c>
      <c r="DQ100" s="44">
        <f t="shared" si="183"/>
        <v>10751044</v>
      </c>
      <c r="DR100" s="42"/>
      <c r="DS100" s="42"/>
      <c r="DT100" s="44">
        <f t="shared" si="184"/>
        <v>196473</v>
      </c>
      <c r="DU100" s="44">
        <f t="shared" si="184"/>
        <v>381399</v>
      </c>
      <c r="DV100" s="44">
        <f t="shared" si="184"/>
        <v>629277</v>
      </c>
      <c r="DW100" s="44">
        <f t="shared" si="184"/>
        <v>856409</v>
      </c>
      <c r="DX100" s="44">
        <f t="shared" si="184"/>
        <v>1108505</v>
      </c>
      <c r="DY100" s="44">
        <f t="shared" si="184"/>
        <v>1360479</v>
      </c>
      <c r="DZ100" s="44">
        <f t="shared" si="184"/>
        <v>1656342</v>
      </c>
      <c r="EA100" s="44">
        <f t="shared" si="184"/>
        <v>1971274</v>
      </c>
      <c r="EB100" s="44">
        <f t="shared" si="184"/>
        <v>2206991</v>
      </c>
      <c r="EC100" s="44">
        <f t="shared" si="184"/>
        <v>2443654</v>
      </c>
      <c r="ED100" s="44">
        <f t="shared" si="184"/>
        <v>2676345</v>
      </c>
      <c r="EE100" s="44">
        <f t="shared" si="184"/>
        <v>2902182</v>
      </c>
      <c r="EF100" s="44">
        <f t="shared" si="184"/>
        <v>18389330</v>
      </c>
      <c r="EG100" s="42"/>
      <c r="EH100" s="42"/>
      <c r="EI100" s="44">
        <f t="shared" si="185"/>
        <v>222908</v>
      </c>
      <c r="EJ100" s="44">
        <f t="shared" si="185"/>
        <v>432898</v>
      </c>
      <c r="EK100" s="44">
        <f t="shared" si="185"/>
        <v>703484</v>
      </c>
      <c r="EL100" s="44">
        <f t="shared" si="185"/>
        <v>960003</v>
      </c>
      <c r="EM100" s="44">
        <f t="shared" si="185"/>
        <v>1254878</v>
      </c>
      <c r="EN100" s="44">
        <f t="shared" si="185"/>
        <v>1568795</v>
      </c>
      <c r="EO100" s="44">
        <f t="shared" si="185"/>
        <v>1937091</v>
      </c>
      <c r="EP100" s="44">
        <f t="shared" si="185"/>
        <v>2336606</v>
      </c>
      <c r="EQ100" s="44">
        <f t="shared" si="185"/>
        <v>2623459</v>
      </c>
      <c r="ER100" s="44">
        <f t="shared" si="185"/>
        <v>2900758</v>
      </c>
      <c r="ES100" s="44">
        <f t="shared" si="185"/>
        <v>3155837</v>
      </c>
      <c r="ET100" s="44">
        <f t="shared" si="185"/>
        <v>3394578</v>
      </c>
      <c r="EU100" s="44">
        <f t="shared" si="185"/>
        <v>21491295</v>
      </c>
      <c r="EV100" s="42"/>
      <c r="EW100" s="42"/>
      <c r="EX100" s="44">
        <f t="shared" si="186"/>
        <v>45686</v>
      </c>
      <c r="EY100" s="44">
        <f t="shared" si="186"/>
        <v>88634</v>
      </c>
      <c r="EZ100" s="44">
        <f t="shared" si="186"/>
        <v>143979</v>
      </c>
      <c r="FA100" s="44">
        <f t="shared" si="186"/>
        <v>200447</v>
      </c>
      <c r="FB100" s="44">
        <f t="shared" si="186"/>
        <v>265923</v>
      </c>
      <c r="FC100" s="44">
        <f t="shared" si="186"/>
        <v>333142</v>
      </c>
      <c r="FD100" s="44">
        <f t="shared" si="186"/>
        <v>408275</v>
      </c>
      <c r="FE100" s="44">
        <f t="shared" si="186"/>
        <v>490865</v>
      </c>
      <c r="FF100" s="44">
        <f t="shared" si="186"/>
        <v>558818</v>
      </c>
      <c r="FG100" s="44">
        <f t="shared" si="186"/>
        <v>625172</v>
      </c>
      <c r="FH100" s="44">
        <f t="shared" si="186"/>
        <v>687193</v>
      </c>
      <c r="FI100" s="44">
        <f t="shared" si="186"/>
        <v>750987</v>
      </c>
      <c r="FJ100" s="44">
        <f t="shared" si="186"/>
        <v>4599121</v>
      </c>
      <c r="FK100" s="42"/>
      <c r="FL100" s="42"/>
    </row>
    <row r="101" spans="1:168" s="43" customFormat="1" ht="15.1" customHeight="1">
      <c r="A101" s="51">
        <v>2014</v>
      </c>
      <c r="B101" s="56" t="s">
        <v>6</v>
      </c>
      <c r="D101" s="44">
        <f t="shared" si="176"/>
        <v>349785</v>
      </c>
      <c r="E101" s="44">
        <f t="shared" si="176"/>
        <v>678265</v>
      </c>
      <c r="F101" s="44">
        <f t="shared" si="176"/>
        <v>1079471</v>
      </c>
      <c r="G101" s="44">
        <f t="shared" si="176"/>
        <v>1462877</v>
      </c>
      <c r="H101" s="44">
        <f t="shared" si="176"/>
        <v>1864343</v>
      </c>
      <c r="I101" s="44">
        <f t="shared" si="176"/>
        <v>2266589</v>
      </c>
      <c r="J101" s="44">
        <f t="shared" si="176"/>
        <v>2687495</v>
      </c>
      <c r="K101" s="44">
        <f t="shared" si="176"/>
        <v>3137788</v>
      </c>
      <c r="L101" s="44">
        <f t="shared" si="176"/>
        <v>3519935</v>
      </c>
      <c r="M101" s="44">
        <f t="shared" si="176"/>
        <v>3934861</v>
      </c>
      <c r="N101" s="44">
        <f t="shared" si="176"/>
        <v>4308398</v>
      </c>
      <c r="O101" s="44">
        <f t="shared" si="176"/>
        <v>4691983</v>
      </c>
      <c r="P101" s="44">
        <f t="shared" si="176"/>
        <v>29981790</v>
      </c>
      <c r="Q101" s="42"/>
      <c r="R101" s="42"/>
      <c r="S101" s="44">
        <f t="shared" si="177"/>
        <v>237434</v>
      </c>
      <c r="T101" s="44">
        <f t="shared" si="177"/>
        <v>454143</v>
      </c>
      <c r="U101" s="44">
        <f t="shared" si="177"/>
        <v>728803</v>
      </c>
      <c r="V101" s="44">
        <f t="shared" si="177"/>
        <v>1024074</v>
      </c>
      <c r="W101" s="44">
        <f t="shared" si="177"/>
        <v>1358725</v>
      </c>
      <c r="X101" s="44">
        <f t="shared" si="177"/>
        <v>1707510</v>
      </c>
      <c r="Y101" s="44">
        <f t="shared" si="177"/>
        <v>2105973</v>
      </c>
      <c r="Z101" s="44">
        <f t="shared" si="177"/>
        <v>2535022</v>
      </c>
      <c r="AA101" s="44">
        <f t="shared" si="177"/>
        <v>2853403</v>
      </c>
      <c r="AB101" s="44">
        <f t="shared" si="177"/>
        <v>3176262</v>
      </c>
      <c r="AC101" s="44">
        <f t="shared" si="177"/>
        <v>3465437</v>
      </c>
      <c r="AD101" s="44">
        <f t="shared" si="177"/>
        <v>3762632</v>
      </c>
      <c r="AE101" s="44">
        <f t="shared" si="177"/>
        <v>23409418</v>
      </c>
      <c r="AF101" s="42"/>
      <c r="AG101" s="42"/>
      <c r="AH101" s="44">
        <f t="shared" si="178"/>
        <v>286184</v>
      </c>
      <c r="AI101" s="44">
        <f t="shared" si="178"/>
        <v>556782</v>
      </c>
      <c r="AJ101" s="44">
        <f t="shared" si="178"/>
        <v>877177</v>
      </c>
      <c r="AK101" s="44">
        <f t="shared" si="178"/>
        <v>1199709</v>
      </c>
      <c r="AL101" s="44">
        <f t="shared" si="178"/>
        <v>1529261</v>
      </c>
      <c r="AM101" s="44">
        <f t="shared" si="178"/>
        <v>1852397</v>
      </c>
      <c r="AN101" s="44">
        <f t="shared" si="178"/>
        <v>2186089</v>
      </c>
      <c r="AO101" s="44">
        <f t="shared" si="178"/>
        <v>2530941</v>
      </c>
      <c r="AP101" s="44">
        <f t="shared" si="178"/>
        <v>2852840</v>
      </c>
      <c r="AQ101" s="44">
        <f t="shared" si="178"/>
        <v>3190362</v>
      </c>
      <c r="AR101" s="44">
        <f t="shared" si="178"/>
        <v>3506630</v>
      </c>
      <c r="AS101" s="44">
        <f t="shared" si="178"/>
        <v>3834421</v>
      </c>
      <c r="AT101" s="44">
        <f t="shared" si="178"/>
        <v>24402793</v>
      </c>
      <c r="AU101" s="42"/>
      <c r="AV101" s="42"/>
      <c r="AW101" s="44">
        <f t="shared" si="179"/>
        <v>44950</v>
      </c>
      <c r="AX101" s="44">
        <f t="shared" si="179"/>
        <v>85555</v>
      </c>
      <c r="AY101" s="44">
        <f t="shared" si="179"/>
        <v>137843</v>
      </c>
      <c r="AZ101" s="44">
        <f t="shared" si="179"/>
        <v>191661</v>
      </c>
      <c r="BA101" s="44">
        <f t="shared" si="179"/>
        <v>255819</v>
      </c>
      <c r="BB101" s="44">
        <f t="shared" si="179"/>
        <v>320902</v>
      </c>
      <c r="BC101" s="44">
        <f t="shared" si="179"/>
        <v>395141</v>
      </c>
      <c r="BD101" s="44">
        <f t="shared" si="179"/>
        <v>474661</v>
      </c>
      <c r="BE101" s="44">
        <f t="shared" si="179"/>
        <v>534279</v>
      </c>
      <c r="BF101" s="44">
        <f t="shared" si="179"/>
        <v>593425</v>
      </c>
      <c r="BG101" s="44">
        <f t="shared" si="179"/>
        <v>648757</v>
      </c>
      <c r="BH101" s="44">
        <f t="shared" si="179"/>
        <v>704164</v>
      </c>
      <c r="BI101" s="44">
        <f t="shared" si="179"/>
        <v>4387157</v>
      </c>
      <c r="BJ101" s="42"/>
      <c r="BK101" s="42"/>
      <c r="BL101" s="44">
        <f t="shared" si="180"/>
        <v>267431</v>
      </c>
      <c r="BM101" s="44">
        <f t="shared" si="180"/>
        <v>534551</v>
      </c>
      <c r="BN101" s="44">
        <f t="shared" si="180"/>
        <v>870657</v>
      </c>
      <c r="BO101" s="44">
        <f t="shared" si="180"/>
        <v>1203164</v>
      </c>
      <c r="BP101" s="44">
        <f t="shared" si="180"/>
        <v>1577230</v>
      </c>
      <c r="BQ101" s="44">
        <f t="shared" si="180"/>
        <v>1979560</v>
      </c>
      <c r="BR101" s="44">
        <f t="shared" si="180"/>
        <v>2464233</v>
      </c>
      <c r="BS101" s="44">
        <f t="shared" si="180"/>
        <v>2992271</v>
      </c>
      <c r="BT101" s="44">
        <f t="shared" si="180"/>
        <v>3357936</v>
      </c>
      <c r="BU101" s="44">
        <f t="shared" si="180"/>
        <v>3727876</v>
      </c>
      <c r="BV101" s="44">
        <f t="shared" si="180"/>
        <v>4021570</v>
      </c>
      <c r="BW101" s="44">
        <f t="shared" si="180"/>
        <v>4340338</v>
      </c>
      <c r="BX101" s="44">
        <f t="shared" si="180"/>
        <v>27336817</v>
      </c>
      <c r="BY101" s="42"/>
      <c r="BZ101" s="42"/>
      <c r="CA101" s="44">
        <f t="shared" si="181"/>
        <v>137190</v>
      </c>
      <c r="CB101" s="44">
        <f t="shared" si="181"/>
        <v>265574</v>
      </c>
      <c r="CC101" s="44">
        <f t="shared" si="181"/>
        <v>412540</v>
      </c>
      <c r="CD101" s="44">
        <f t="shared" si="181"/>
        <v>556549</v>
      </c>
      <c r="CE101" s="44">
        <f t="shared" si="181"/>
        <v>716644</v>
      </c>
      <c r="CF101" s="44">
        <f t="shared" si="181"/>
        <v>883027</v>
      </c>
      <c r="CG101" s="44">
        <f t="shared" si="181"/>
        <v>1068430</v>
      </c>
      <c r="CH101" s="44">
        <f t="shared" si="181"/>
        <v>1255656</v>
      </c>
      <c r="CI101" s="44">
        <f t="shared" si="181"/>
        <v>1417295</v>
      </c>
      <c r="CJ101" s="44">
        <f t="shared" si="181"/>
        <v>1570570</v>
      </c>
      <c r="CK101" s="44">
        <f t="shared" si="181"/>
        <v>1702231</v>
      </c>
      <c r="CL101" s="44">
        <f t="shared" si="181"/>
        <v>1842417</v>
      </c>
      <c r="CM101" s="44">
        <f t="shared" si="181"/>
        <v>11828123</v>
      </c>
      <c r="CN101" s="42"/>
      <c r="CO101" s="42"/>
      <c r="CP101" s="44">
        <f t="shared" si="182"/>
        <v>158816</v>
      </c>
      <c r="CQ101" s="44">
        <f t="shared" si="182"/>
        <v>308460</v>
      </c>
      <c r="CR101" s="44">
        <f t="shared" si="182"/>
        <v>486216</v>
      </c>
      <c r="CS101" s="44">
        <f t="shared" si="182"/>
        <v>666336</v>
      </c>
      <c r="CT101" s="44">
        <f t="shared" si="182"/>
        <v>865225</v>
      </c>
      <c r="CU101" s="44">
        <f t="shared" si="182"/>
        <v>1070180</v>
      </c>
      <c r="CV101" s="44">
        <f t="shared" si="182"/>
        <v>1284319</v>
      </c>
      <c r="CW101" s="44">
        <f t="shared" si="182"/>
        <v>1492984</v>
      </c>
      <c r="CX101" s="44">
        <f t="shared" si="182"/>
        <v>1692566</v>
      </c>
      <c r="CY101" s="44">
        <f t="shared" si="182"/>
        <v>1888845</v>
      </c>
      <c r="CZ101" s="44">
        <f t="shared" si="182"/>
        <v>2071702</v>
      </c>
      <c r="DA101" s="44">
        <f t="shared" si="182"/>
        <v>2254166</v>
      </c>
      <c r="DB101" s="44">
        <f t="shared" si="182"/>
        <v>14239815</v>
      </c>
      <c r="DC101" s="42"/>
      <c r="DD101" s="42"/>
      <c r="DE101" s="44">
        <f t="shared" si="183"/>
        <v>78326</v>
      </c>
      <c r="DF101" s="44">
        <f t="shared" si="183"/>
        <v>154197</v>
      </c>
      <c r="DG101" s="44">
        <f t="shared" si="183"/>
        <v>261727</v>
      </c>
      <c r="DH101" s="44">
        <f t="shared" si="183"/>
        <v>387875</v>
      </c>
      <c r="DI101" s="44">
        <f t="shared" si="183"/>
        <v>539251</v>
      </c>
      <c r="DJ101" s="44">
        <f t="shared" si="183"/>
        <v>705491</v>
      </c>
      <c r="DK101" s="44">
        <f t="shared" si="183"/>
        <v>935519</v>
      </c>
      <c r="DL101" s="44">
        <f t="shared" si="183"/>
        <v>1192912</v>
      </c>
      <c r="DM101" s="44">
        <f t="shared" si="183"/>
        <v>1339114</v>
      </c>
      <c r="DN101" s="44">
        <f t="shared" si="183"/>
        <v>1479533</v>
      </c>
      <c r="DO101" s="44">
        <f t="shared" si="183"/>
        <v>1596049</v>
      </c>
      <c r="DP101" s="44">
        <f t="shared" si="183"/>
        <v>1696888</v>
      </c>
      <c r="DQ101" s="44">
        <f t="shared" si="183"/>
        <v>10366882</v>
      </c>
      <c r="DR101" s="42"/>
      <c r="DS101" s="42"/>
      <c r="DT101" s="44">
        <f t="shared" si="184"/>
        <v>165717</v>
      </c>
      <c r="DU101" s="44">
        <f t="shared" si="184"/>
        <v>324173</v>
      </c>
      <c r="DV101" s="44">
        <f t="shared" si="184"/>
        <v>534833</v>
      </c>
      <c r="DW101" s="44">
        <f t="shared" si="184"/>
        <v>758388</v>
      </c>
      <c r="DX101" s="44">
        <f t="shared" si="184"/>
        <v>1007254</v>
      </c>
      <c r="DY101" s="44">
        <f t="shared" si="184"/>
        <v>1256346</v>
      </c>
      <c r="DZ101" s="44">
        <f t="shared" si="184"/>
        <v>1542603</v>
      </c>
      <c r="EA101" s="44">
        <f t="shared" si="184"/>
        <v>1859314</v>
      </c>
      <c r="EB101" s="44">
        <f t="shared" si="184"/>
        <v>2095089</v>
      </c>
      <c r="EC101" s="44">
        <f t="shared" si="184"/>
        <v>2329629</v>
      </c>
      <c r="ED101" s="44">
        <f t="shared" si="184"/>
        <v>2532655</v>
      </c>
      <c r="EE101" s="44">
        <f t="shared" si="184"/>
        <v>2742473</v>
      </c>
      <c r="EF101" s="44">
        <f t="shared" si="184"/>
        <v>17148474</v>
      </c>
      <c r="EG101" s="42"/>
      <c r="EH101" s="42"/>
      <c r="EI101" s="44">
        <f t="shared" si="185"/>
        <v>182762</v>
      </c>
      <c r="EJ101" s="44">
        <f t="shared" si="185"/>
        <v>368491</v>
      </c>
      <c r="EK101" s="44">
        <f t="shared" si="185"/>
        <v>598129</v>
      </c>
      <c r="EL101" s="44">
        <f t="shared" si="185"/>
        <v>847347</v>
      </c>
      <c r="EM101" s="44">
        <f t="shared" si="185"/>
        <v>1125447</v>
      </c>
      <c r="EN101" s="44">
        <f t="shared" si="185"/>
        <v>1415186</v>
      </c>
      <c r="EO101" s="44">
        <f t="shared" si="185"/>
        <v>1758990</v>
      </c>
      <c r="EP101" s="44">
        <f t="shared" si="185"/>
        <v>2131446</v>
      </c>
      <c r="EQ101" s="44">
        <f t="shared" si="185"/>
        <v>2408264</v>
      </c>
      <c r="ER101" s="44">
        <f t="shared" si="185"/>
        <v>2668686</v>
      </c>
      <c r="ES101" s="44">
        <f t="shared" si="185"/>
        <v>2871866</v>
      </c>
      <c r="ET101" s="44">
        <f t="shared" si="185"/>
        <v>3083014</v>
      </c>
      <c r="EU101" s="44">
        <f t="shared" si="185"/>
        <v>19459628</v>
      </c>
      <c r="EV101" s="42"/>
      <c r="EW101" s="42"/>
      <c r="EX101" s="44">
        <f t="shared" si="186"/>
        <v>49327</v>
      </c>
      <c r="EY101" s="44">
        <f t="shared" si="186"/>
        <v>96067</v>
      </c>
      <c r="EZ101" s="44">
        <f t="shared" si="186"/>
        <v>150990</v>
      </c>
      <c r="FA101" s="44">
        <f t="shared" si="186"/>
        <v>213416</v>
      </c>
      <c r="FB101" s="44">
        <f t="shared" si="186"/>
        <v>280660</v>
      </c>
      <c r="FC101" s="44">
        <f t="shared" si="186"/>
        <v>352587</v>
      </c>
      <c r="FD101" s="44">
        <f t="shared" si="186"/>
        <v>430948</v>
      </c>
      <c r="FE101" s="44">
        <f t="shared" si="186"/>
        <v>515259</v>
      </c>
      <c r="FF101" s="44">
        <f t="shared" si="186"/>
        <v>548583</v>
      </c>
      <c r="FG101" s="44">
        <f t="shared" si="186"/>
        <v>600877</v>
      </c>
      <c r="FH101" s="44">
        <f t="shared" si="186"/>
        <v>651835</v>
      </c>
      <c r="FI101" s="44">
        <f t="shared" si="186"/>
        <v>706690</v>
      </c>
      <c r="FJ101" s="44">
        <f t="shared" si="186"/>
        <v>4597239</v>
      </c>
      <c r="FK101" s="42"/>
      <c r="FL101" s="42"/>
    </row>
    <row r="102" spans="1:168" s="43" customFormat="1" ht="15.1" customHeight="1">
      <c r="A102" s="51">
        <v>2015</v>
      </c>
      <c r="B102" s="56" t="s">
        <v>6</v>
      </c>
      <c r="D102" s="44">
        <f t="shared" si="176"/>
        <v>355167</v>
      </c>
      <c r="E102" s="44">
        <f t="shared" si="176"/>
        <v>673376</v>
      </c>
      <c r="F102" s="44">
        <f t="shared" si="176"/>
        <v>1067322</v>
      </c>
      <c r="G102" s="44">
        <f t="shared" si="176"/>
        <v>1446999</v>
      </c>
      <c r="H102" s="44">
        <f t="shared" si="176"/>
        <v>1831432</v>
      </c>
      <c r="I102" s="44">
        <f t="shared" si="176"/>
        <v>2213095</v>
      </c>
      <c r="J102" s="44">
        <f t="shared" si="176"/>
        <v>2630464</v>
      </c>
      <c r="K102" s="44">
        <f t="shared" si="176"/>
        <v>3043867</v>
      </c>
      <c r="L102" s="44">
        <f t="shared" si="176"/>
        <v>3413455</v>
      </c>
      <c r="M102" s="44">
        <f t="shared" si="176"/>
        <v>3788902</v>
      </c>
      <c r="N102" s="44">
        <f t="shared" si="176"/>
        <v>4128332</v>
      </c>
      <c r="O102" s="44">
        <f t="shared" si="176"/>
        <v>4466494</v>
      </c>
      <c r="P102" s="44">
        <f t="shared" si="176"/>
        <v>29058905</v>
      </c>
      <c r="Q102" s="42"/>
      <c r="R102" s="42"/>
      <c r="S102" s="44">
        <f t="shared" si="177"/>
        <v>224233</v>
      </c>
      <c r="T102" s="44">
        <f t="shared" si="177"/>
        <v>406640</v>
      </c>
      <c r="U102" s="44">
        <f t="shared" si="177"/>
        <v>650026</v>
      </c>
      <c r="V102" s="44">
        <f t="shared" si="177"/>
        <v>888747</v>
      </c>
      <c r="W102" s="44">
        <f t="shared" si="177"/>
        <v>1178498</v>
      </c>
      <c r="X102" s="44">
        <f t="shared" si="177"/>
        <v>1473651</v>
      </c>
      <c r="Y102" s="44">
        <f t="shared" si="177"/>
        <v>1816827</v>
      </c>
      <c r="Z102" s="44">
        <f t="shared" si="177"/>
        <v>2164108</v>
      </c>
      <c r="AA102" s="44">
        <f t="shared" si="177"/>
        <v>2436660</v>
      </c>
      <c r="AB102" s="44">
        <f t="shared" si="177"/>
        <v>2698846</v>
      </c>
      <c r="AC102" s="44">
        <f t="shared" si="177"/>
        <v>2940650</v>
      </c>
      <c r="AD102" s="44">
        <f t="shared" si="177"/>
        <v>3182379</v>
      </c>
      <c r="AE102" s="44">
        <f t="shared" si="177"/>
        <v>20061265</v>
      </c>
      <c r="AF102" s="42"/>
      <c r="AG102" s="42"/>
      <c r="AH102" s="44">
        <f t="shared" si="178"/>
        <v>298064</v>
      </c>
      <c r="AI102" s="44">
        <f t="shared" si="178"/>
        <v>567772</v>
      </c>
      <c r="AJ102" s="44">
        <f t="shared" si="178"/>
        <v>894482</v>
      </c>
      <c r="AK102" s="44">
        <f t="shared" si="178"/>
        <v>1226159</v>
      </c>
      <c r="AL102" s="44">
        <f t="shared" si="178"/>
        <v>1585994</v>
      </c>
      <c r="AM102" s="44">
        <f t="shared" si="178"/>
        <v>1944650</v>
      </c>
      <c r="AN102" s="44">
        <f t="shared" si="178"/>
        <v>2315294</v>
      </c>
      <c r="AO102" s="44">
        <f t="shared" si="178"/>
        <v>2689269</v>
      </c>
      <c r="AP102" s="44">
        <f t="shared" si="178"/>
        <v>3047540</v>
      </c>
      <c r="AQ102" s="44">
        <f t="shared" si="178"/>
        <v>3416007</v>
      </c>
      <c r="AR102" s="44">
        <f t="shared" si="178"/>
        <v>3757977</v>
      </c>
      <c r="AS102" s="44">
        <f t="shared" si="178"/>
        <v>4107345</v>
      </c>
      <c r="AT102" s="44">
        <f t="shared" si="178"/>
        <v>25850553</v>
      </c>
      <c r="AU102" s="42"/>
      <c r="AV102" s="42"/>
      <c r="AW102" s="44">
        <f t="shared" si="179"/>
        <v>38140</v>
      </c>
      <c r="AX102" s="44">
        <f t="shared" si="179"/>
        <v>70777</v>
      </c>
      <c r="AY102" s="44">
        <f t="shared" si="179"/>
        <v>112037</v>
      </c>
      <c r="AZ102" s="44">
        <f t="shared" si="179"/>
        <v>155907</v>
      </c>
      <c r="BA102" s="44">
        <f t="shared" si="179"/>
        <v>211002</v>
      </c>
      <c r="BB102" s="44">
        <f t="shared" si="179"/>
        <v>265896</v>
      </c>
      <c r="BC102" s="44">
        <f t="shared" si="179"/>
        <v>315862</v>
      </c>
      <c r="BD102" s="44">
        <f t="shared" si="179"/>
        <v>374367</v>
      </c>
      <c r="BE102" s="44">
        <f t="shared" si="179"/>
        <v>422392</v>
      </c>
      <c r="BF102" s="44">
        <f t="shared" si="179"/>
        <v>469289</v>
      </c>
      <c r="BG102" s="44">
        <f t="shared" si="179"/>
        <v>512946</v>
      </c>
      <c r="BH102" s="44">
        <f t="shared" si="179"/>
        <v>556847</v>
      </c>
      <c r="BI102" s="44">
        <f t="shared" si="179"/>
        <v>3505462</v>
      </c>
      <c r="BJ102" s="42"/>
      <c r="BK102" s="42"/>
      <c r="BL102" s="44">
        <f t="shared" si="180"/>
        <v>258071</v>
      </c>
      <c r="BM102" s="44">
        <f t="shared" si="180"/>
        <v>492262</v>
      </c>
      <c r="BN102" s="44">
        <f t="shared" si="180"/>
        <v>810624</v>
      </c>
      <c r="BO102" s="44">
        <f t="shared" si="180"/>
        <v>1121820</v>
      </c>
      <c r="BP102" s="44">
        <f t="shared" si="180"/>
        <v>1478793</v>
      </c>
      <c r="BQ102" s="44">
        <f t="shared" si="180"/>
        <v>1854359</v>
      </c>
      <c r="BR102" s="44">
        <f t="shared" si="180"/>
        <v>2343052</v>
      </c>
      <c r="BS102" s="44">
        <f t="shared" si="180"/>
        <v>2839780</v>
      </c>
      <c r="BT102" s="44">
        <f t="shared" si="180"/>
        <v>3211051</v>
      </c>
      <c r="BU102" s="44">
        <f t="shared" si="180"/>
        <v>3559908</v>
      </c>
      <c r="BV102" s="44">
        <f t="shared" si="180"/>
        <v>3858033</v>
      </c>
      <c r="BW102" s="44">
        <f t="shared" si="180"/>
        <v>4155935</v>
      </c>
      <c r="BX102" s="44">
        <f t="shared" si="180"/>
        <v>25983688</v>
      </c>
      <c r="BY102" s="42"/>
      <c r="BZ102" s="42"/>
      <c r="CA102" s="44">
        <f t="shared" si="181"/>
        <v>113526</v>
      </c>
      <c r="CB102" s="44">
        <f t="shared" si="181"/>
        <v>214581</v>
      </c>
      <c r="CC102" s="44">
        <f t="shared" si="181"/>
        <v>326704</v>
      </c>
      <c r="CD102" s="44">
        <f t="shared" si="181"/>
        <v>440194</v>
      </c>
      <c r="CE102" s="44">
        <f t="shared" si="181"/>
        <v>570052</v>
      </c>
      <c r="CF102" s="44">
        <f t="shared" si="181"/>
        <v>703640</v>
      </c>
      <c r="CG102" s="44">
        <f t="shared" si="181"/>
        <v>855137</v>
      </c>
      <c r="CH102" s="44">
        <f t="shared" si="181"/>
        <v>995256</v>
      </c>
      <c r="CI102" s="44">
        <f t="shared" si="181"/>
        <v>1118922</v>
      </c>
      <c r="CJ102" s="44">
        <f t="shared" si="181"/>
        <v>1233427</v>
      </c>
      <c r="CK102" s="44">
        <f t="shared" si="181"/>
        <v>1332290</v>
      </c>
      <c r="CL102" s="44">
        <f t="shared" si="181"/>
        <v>1439328</v>
      </c>
      <c r="CM102" s="44">
        <f t="shared" si="181"/>
        <v>9343057</v>
      </c>
      <c r="CN102" s="42"/>
      <c r="CO102" s="42"/>
      <c r="CP102" s="44">
        <f t="shared" si="182"/>
        <v>168775</v>
      </c>
      <c r="CQ102" s="44">
        <f t="shared" si="182"/>
        <v>317638</v>
      </c>
      <c r="CR102" s="44">
        <f t="shared" si="182"/>
        <v>494300</v>
      </c>
      <c r="CS102" s="44">
        <f t="shared" si="182"/>
        <v>675486</v>
      </c>
      <c r="CT102" s="44">
        <f t="shared" si="182"/>
        <v>870245</v>
      </c>
      <c r="CU102" s="44">
        <f t="shared" si="182"/>
        <v>1066537</v>
      </c>
      <c r="CV102" s="44">
        <f t="shared" si="182"/>
        <v>1271184</v>
      </c>
      <c r="CW102" s="44">
        <f t="shared" si="182"/>
        <v>1468759</v>
      </c>
      <c r="CX102" s="44">
        <f t="shared" si="182"/>
        <v>1655201</v>
      </c>
      <c r="CY102" s="44">
        <f t="shared" si="182"/>
        <v>1846201</v>
      </c>
      <c r="CZ102" s="44">
        <f t="shared" si="182"/>
        <v>2026094</v>
      </c>
      <c r="DA102" s="44">
        <f t="shared" si="182"/>
        <v>2202158</v>
      </c>
      <c r="DB102" s="44">
        <f t="shared" si="182"/>
        <v>14062578</v>
      </c>
      <c r="DC102" s="42"/>
      <c r="DD102" s="42"/>
      <c r="DE102" s="44">
        <f t="shared" si="183"/>
        <v>78571</v>
      </c>
      <c r="DF102" s="44">
        <f t="shared" si="183"/>
        <v>148795</v>
      </c>
      <c r="DG102" s="44">
        <f t="shared" si="183"/>
        <v>252288</v>
      </c>
      <c r="DH102" s="44">
        <f t="shared" si="183"/>
        <v>376161</v>
      </c>
      <c r="DI102" s="44">
        <f t="shared" si="183"/>
        <v>527502</v>
      </c>
      <c r="DJ102" s="44">
        <f t="shared" si="183"/>
        <v>690170</v>
      </c>
      <c r="DK102" s="44">
        <f t="shared" si="183"/>
        <v>917868</v>
      </c>
      <c r="DL102" s="44">
        <f t="shared" si="183"/>
        <v>1140715</v>
      </c>
      <c r="DM102" s="44">
        <f t="shared" si="183"/>
        <v>1288516</v>
      </c>
      <c r="DN102" s="44">
        <f t="shared" si="183"/>
        <v>1416937</v>
      </c>
      <c r="DO102" s="44">
        <f t="shared" si="183"/>
        <v>1521168</v>
      </c>
      <c r="DP102" s="44">
        <f t="shared" si="183"/>
        <v>1614794</v>
      </c>
      <c r="DQ102" s="44">
        <f t="shared" si="183"/>
        <v>9973485</v>
      </c>
      <c r="DR102" s="42"/>
      <c r="DS102" s="42"/>
      <c r="DT102" s="44">
        <f t="shared" si="184"/>
        <v>154893</v>
      </c>
      <c r="DU102" s="44">
        <f t="shared" si="184"/>
        <v>288430</v>
      </c>
      <c r="DV102" s="44">
        <f t="shared" si="184"/>
        <v>473095</v>
      </c>
      <c r="DW102" s="44">
        <f t="shared" si="184"/>
        <v>664646</v>
      </c>
      <c r="DX102" s="44">
        <f t="shared" si="184"/>
        <v>892447</v>
      </c>
      <c r="DY102" s="44">
        <f t="shared" si="184"/>
        <v>1117436</v>
      </c>
      <c r="DZ102" s="44">
        <f t="shared" si="184"/>
        <v>1392858</v>
      </c>
      <c r="EA102" s="44">
        <f t="shared" si="184"/>
        <v>1675688</v>
      </c>
      <c r="EB102" s="44">
        <f t="shared" si="184"/>
        <v>1891004</v>
      </c>
      <c r="EC102" s="44">
        <f t="shared" si="184"/>
        <v>2093299</v>
      </c>
      <c r="ED102" s="44">
        <f t="shared" si="184"/>
        <v>2279914</v>
      </c>
      <c r="EE102" s="44">
        <f t="shared" si="184"/>
        <v>2462193</v>
      </c>
      <c r="EF102" s="44">
        <f t="shared" si="184"/>
        <v>15385903</v>
      </c>
      <c r="EG102" s="42"/>
      <c r="EH102" s="42"/>
      <c r="EI102" s="44">
        <f t="shared" si="185"/>
        <v>158355</v>
      </c>
      <c r="EJ102" s="44">
        <f t="shared" si="185"/>
        <v>300194</v>
      </c>
      <c r="EK102" s="44">
        <f t="shared" si="185"/>
        <v>486753</v>
      </c>
      <c r="EL102" s="44">
        <f t="shared" si="185"/>
        <v>688118</v>
      </c>
      <c r="EM102" s="44">
        <f t="shared" si="185"/>
        <v>925996</v>
      </c>
      <c r="EN102" s="44">
        <f t="shared" si="185"/>
        <v>1178024</v>
      </c>
      <c r="EO102" s="44">
        <f t="shared" si="185"/>
        <v>1487493</v>
      </c>
      <c r="EP102" s="44">
        <f t="shared" si="185"/>
        <v>1798854</v>
      </c>
      <c r="EQ102" s="44">
        <f t="shared" si="185"/>
        <v>2023906</v>
      </c>
      <c r="ER102" s="44">
        <f t="shared" si="185"/>
        <v>2231155</v>
      </c>
      <c r="ES102" s="44">
        <f t="shared" si="185"/>
        <v>2402038</v>
      </c>
      <c r="ET102" s="44">
        <f t="shared" si="185"/>
        <v>2571339</v>
      </c>
      <c r="EU102" s="44">
        <f t="shared" si="185"/>
        <v>16252225</v>
      </c>
      <c r="EV102" s="42"/>
      <c r="EW102" s="42"/>
      <c r="EX102" s="44">
        <f t="shared" si="186"/>
        <v>40223</v>
      </c>
      <c r="EY102" s="44">
        <f t="shared" si="186"/>
        <v>73674</v>
      </c>
      <c r="EZ102" s="44">
        <f t="shared" si="186"/>
        <v>115914</v>
      </c>
      <c r="FA102" s="44">
        <f t="shared" si="186"/>
        <v>161161</v>
      </c>
      <c r="FB102" s="44">
        <f t="shared" si="186"/>
        <v>213973</v>
      </c>
      <c r="FC102" s="44">
        <f t="shared" si="186"/>
        <v>267287</v>
      </c>
      <c r="FD102" s="44">
        <f t="shared" si="186"/>
        <v>326508</v>
      </c>
      <c r="FE102" s="44">
        <f t="shared" si="186"/>
        <v>382111</v>
      </c>
      <c r="FF102" s="44">
        <f t="shared" si="186"/>
        <v>428749</v>
      </c>
      <c r="FG102" s="44">
        <f t="shared" si="186"/>
        <v>472258</v>
      </c>
      <c r="FH102" s="44">
        <f t="shared" si="186"/>
        <v>513094</v>
      </c>
      <c r="FI102" s="44">
        <f t="shared" si="186"/>
        <v>554985</v>
      </c>
      <c r="FJ102" s="44">
        <f t="shared" si="186"/>
        <v>3549937</v>
      </c>
      <c r="FK102" s="42"/>
      <c r="FL102" s="42"/>
    </row>
    <row r="103" spans="1:168" s="43" customFormat="1" ht="15.1" customHeight="1">
      <c r="A103" s="51">
        <v>2016</v>
      </c>
      <c r="B103" s="56" t="s">
        <v>6</v>
      </c>
      <c r="D103" s="44">
        <f t="shared" si="176"/>
        <v>323675</v>
      </c>
      <c r="E103" s="44">
        <f t="shared" si="176"/>
        <v>634435</v>
      </c>
      <c r="F103" s="44">
        <f t="shared" si="176"/>
        <v>984467</v>
      </c>
      <c r="G103" s="44">
        <f t="shared" si="176"/>
        <v>1333728</v>
      </c>
      <c r="H103" s="44">
        <f t="shared" si="176"/>
        <v>1699675</v>
      </c>
      <c r="I103" s="44">
        <f t="shared" si="176"/>
        <v>2062833</v>
      </c>
      <c r="J103" s="44">
        <f t="shared" si="176"/>
        <v>2445164</v>
      </c>
      <c r="K103" s="44">
        <f t="shared" si="176"/>
        <v>2842355</v>
      </c>
      <c r="L103" s="44">
        <f t="shared" si="176"/>
        <v>3189525</v>
      </c>
      <c r="M103" s="44">
        <f t="shared" si="176"/>
        <v>3549412</v>
      </c>
      <c r="N103" s="44">
        <f t="shared" si="176"/>
        <v>3880628</v>
      </c>
      <c r="O103" s="44">
        <f t="shared" si="176"/>
        <v>4203114</v>
      </c>
      <c r="P103" s="44">
        <f t="shared" si="176"/>
        <v>27149011</v>
      </c>
      <c r="Q103" s="42"/>
      <c r="R103" s="42"/>
      <c r="S103" s="44">
        <f t="shared" si="177"/>
        <v>191852</v>
      </c>
      <c r="T103" s="44">
        <f t="shared" si="177"/>
        <v>357926</v>
      </c>
      <c r="U103" s="44">
        <f t="shared" si="177"/>
        <v>574310</v>
      </c>
      <c r="V103" s="44">
        <f t="shared" si="177"/>
        <v>795567</v>
      </c>
      <c r="W103" s="44">
        <f t="shared" si="177"/>
        <v>1059045</v>
      </c>
      <c r="X103" s="44">
        <f t="shared" si="177"/>
        <v>1336333</v>
      </c>
      <c r="Y103" s="44">
        <f t="shared" si="177"/>
        <v>1674502</v>
      </c>
      <c r="Z103" s="44">
        <f t="shared" si="177"/>
        <v>1998307</v>
      </c>
      <c r="AA103" s="44">
        <f t="shared" si="177"/>
        <v>2270596</v>
      </c>
      <c r="AB103" s="44">
        <f t="shared" si="177"/>
        <v>2535659</v>
      </c>
      <c r="AC103" s="44">
        <f t="shared" si="177"/>
        <v>2768714</v>
      </c>
      <c r="AD103" s="44">
        <f t="shared" si="177"/>
        <v>2986955</v>
      </c>
      <c r="AE103" s="44">
        <f t="shared" si="177"/>
        <v>18549766</v>
      </c>
      <c r="AF103" s="42"/>
      <c r="AG103" s="42"/>
      <c r="AH103" s="44">
        <f t="shared" si="178"/>
        <v>338503</v>
      </c>
      <c r="AI103" s="44">
        <f t="shared" si="178"/>
        <v>664691</v>
      </c>
      <c r="AJ103" s="44">
        <f t="shared" si="178"/>
        <v>1024750</v>
      </c>
      <c r="AK103" s="44">
        <f t="shared" si="178"/>
        <v>1378607</v>
      </c>
      <c r="AL103" s="44">
        <f t="shared" si="178"/>
        <v>1741418</v>
      </c>
      <c r="AM103" s="44">
        <f t="shared" si="178"/>
        <v>2111147</v>
      </c>
      <c r="AN103" s="44">
        <f t="shared" si="178"/>
        <v>2477733</v>
      </c>
      <c r="AO103" s="44">
        <f t="shared" si="178"/>
        <v>2856907</v>
      </c>
      <c r="AP103" s="44">
        <f t="shared" si="178"/>
        <v>3225918</v>
      </c>
      <c r="AQ103" s="44">
        <f t="shared" si="178"/>
        <v>3606686</v>
      </c>
      <c r="AR103" s="44">
        <f t="shared" si="178"/>
        <v>3961966</v>
      </c>
      <c r="AS103" s="44">
        <f t="shared" si="178"/>
        <v>4311179</v>
      </c>
      <c r="AT103" s="44">
        <f t="shared" si="178"/>
        <v>27699505</v>
      </c>
      <c r="AU103" s="42"/>
      <c r="AV103" s="42"/>
      <c r="AW103" s="44">
        <f t="shared" si="179"/>
        <v>38327</v>
      </c>
      <c r="AX103" s="44">
        <f t="shared" si="179"/>
        <v>67213</v>
      </c>
      <c r="AY103" s="44">
        <f t="shared" si="179"/>
        <v>103351</v>
      </c>
      <c r="AZ103" s="44">
        <f t="shared" si="179"/>
        <v>144497</v>
      </c>
      <c r="BA103" s="44">
        <f t="shared" si="179"/>
        <v>191744</v>
      </c>
      <c r="BB103" s="44">
        <f t="shared" si="179"/>
        <v>241296</v>
      </c>
      <c r="BC103" s="44">
        <f t="shared" si="179"/>
        <v>300472</v>
      </c>
      <c r="BD103" s="44">
        <f t="shared" si="179"/>
        <v>358272</v>
      </c>
      <c r="BE103" s="44">
        <f t="shared" si="179"/>
        <v>408838</v>
      </c>
      <c r="BF103" s="44">
        <f t="shared" si="179"/>
        <v>457831</v>
      </c>
      <c r="BG103" s="44">
        <f t="shared" si="179"/>
        <v>501808</v>
      </c>
      <c r="BH103" s="44">
        <f t="shared" si="179"/>
        <v>547525</v>
      </c>
      <c r="BI103" s="44">
        <f t="shared" si="179"/>
        <v>3361174</v>
      </c>
      <c r="BJ103" s="42"/>
      <c r="BK103" s="42"/>
      <c r="BL103" s="44">
        <f t="shared" si="180"/>
        <v>253355</v>
      </c>
      <c r="BM103" s="44">
        <f t="shared" si="180"/>
        <v>488229</v>
      </c>
      <c r="BN103" s="44">
        <f t="shared" si="180"/>
        <v>799239</v>
      </c>
      <c r="BO103" s="44">
        <f t="shared" si="180"/>
        <v>1088619</v>
      </c>
      <c r="BP103" s="44">
        <f t="shared" si="180"/>
        <v>1439052</v>
      </c>
      <c r="BQ103" s="44">
        <f t="shared" si="180"/>
        <v>1816146</v>
      </c>
      <c r="BR103" s="44">
        <f t="shared" si="180"/>
        <v>2305344</v>
      </c>
      <c r="BS103" s="44">
        <f t="shared" si="180"/>
        <v>2792810</v>
      </c>
      <c r="BT103" s="44">
        <f t="shared" si="180"/>
        <v>3163142</v>
      </c>
      <c r="BU103" s="44">
        <f t="shared" si="180"/>
        <v>3515036</v>
      </c>
      <c r="BV103" s="44">
        <f t="shared" si="180"/>
        <v>3808146</v>
      </c>
      <c r="BW103" s="44">
        <f t="shared" si="180"/>
        <v>4097484</v>
      </c>
      <c r="BX103" s="44">
        <f t="shared" si="180"/>
        <v>25566602</v>
      </c>
      <c r="BY103" s="42"/>
      <c r="BZ103" s="42"/>
      <c r="CA103" s="44">
        <f t="shared" si="181"/>
        <v>89247</v>
      </c>
      <c r="CB103" s="44">
        <f t="shared" si="181"/>
        <v>169696</v>
      </c>
      <c r="CC103" s="44">
        <f t="shared" si="181"/>
        <v>267381</v>
      </c>
      <c r="CD103" s="44">
        <f t="shared" si="181"/>
        <v>365538</v>
      </c>
      <c r="CE103" s="44">
        <f t="shared" si="181"/>
        <v>476812</v>
      </c>
      <c r="CF103" s="44">
        <f t="shared" si="181"/>
        <v>596592</v>
      </c>
      <c r="CG103" s="44">
        <f t="shared" si="181"/>
        <v>735978</v>
      </c>
      <c r="CH103" s="44">
        <f t="shared" si="181"/>
        <v>872548</v>
      </c>
      <c r="CI103" s="44">
        <f t="shared" si="181"/>
        <v>995558</v>
      </c>
      <c r="CJ103" s="44">
        <f t="shared" si="181"/>
        <v>1108783</v>
      </c>
      <c r="CK103" s="44">
        <f t="shared" si="181"/>
        <v>1203108</v>
      </c>
      <c r="CL103" s="44">
        <f t="shared" si="181"/>
        <v>1297538</v>
      </c>
      <c r="CM103" s="44">
        <f t="shared" si="181"/>
        <v>8178779</v>
      </c>
      <c r="CN103" s="42"/>
      <c r="CO103" s="42"/>
      <c r="CP103" s="44">
        <f t="shared" si="182"/>
        <v>168360</v>
      </c>
      <c r="CQ103" s="44">
        <f t="shared" si="182"/>
        <v>319863</v>
      </c>
      <c r="CR103" s="44">
        <f t="shared" si="182"/>
        <v>497190</v>
      </c>
      <c r="CS103" s="44">
        <f t="shared" si="182"/>
        <v>679863</v>
      </c>
      <c r="CT103" s="44">
        <f t="shared" si="182"/>
        <v>875794</v>
      </c>
      <c r="CU103" s="44">
        <f t="shared" si="182"/>
        <v>1072638</v>
      </c>
      <c r="CV103" s="44">
        <f t="shared" si="182"/>
        <v>1270861</v>
      </c>
      <c r="CW103" s="44">
        <f t="shared" si="182"/>
        <v>1468399</v>
      </c>
      <c r="CX103" s="44">
        <f t="shared" si="182"/>
        <v>1660368</v>
      </c>
      <c r="CY103" s="44">
        <f t="shared" si="182"/>
        <v>1851671</v>
      </c>
      <c r="CZ103" s="44">
        <f t="shared" si="182"/>
        <v>2031955</v>
      </c>
      <c r="DA103" s="44">
        <f t="shared" si="182"/>
        <v>2212833</v>
      </c>
      <c r="DB103" s="44">
        <f t="shared" si="182"/>
        <v>14109795</v>
      </c>
      <c r="DC103" s="42"/>
      <c r="DD103" s="42"/>
      <c r="DE103" s="44">
        <f t="shared" si="183"/>
        <v>76902</v>
      </c>
      <c r="DF103" s="44">
        <f t="shared" si="183"/>
        <v>146781</v>
      </c>
      <c r="DG103" s="44">
        <f t="shared" si="183"/>
        <v>246988</v>
      </c>
      <c r="DH103" s="44">
        <f t="shared" si="183"/>
        <v>360108</v>
      </c>
      <c r="DI103" s="44">
        <f t="shared" si="183"/>
        <v>500411</v>
      </c>
      <c r="DJ103" s="44">
        <f t="shared" si="183"/>
        <v>657284</v>
      </c>
      <c r="DK103" s="44">
        <f t="shared" si="183"/>
        <v>888402</v>
      </c>
      <c r="DL103" s="44">
        <f t="shared" si="183"/>
        <v>1108361</v>
      </c>
      <c r="DM103" s="44">
        <f t="shared" si="183"/>
        <v>1266147</v>
      </c>
      <c r="DN103" s="44">
        <f t="shared" si="183"/>
        <v>1402488</v>
      </c>
      <c r="DO103" s="44">
        <f t="shared" si="183"/>
        <v>1511007</v>
      </c>
      <c r="DP103" s="44">
        <f t="shared" si="183"/>
        <v>1605192</v>
      </c>
      <c r="DQ103" s="44">
        <f t="shared" si="183"/>
        <v>9770071</v>
      </c>
      <c r="DR103" s="42"/>
      <c r="DS103" s="42"/>
      <c r="DT103" s="44">
        <f t="shared" si="184"/>
        <v>147822</v>
      </c>
      <c r="DU103" s="44">
        <f t="shared" si="184"/>
        <v>277253</v>
      </c>
      <c r="DV103" s="44">
        <f t="shared" si="184"/>
        <v>451607</v>
      </c>
      <c r="DW103" s="44">
        <f t="shared" si="184"/>
        <v>625838</v>
      </c>
      <c r="DX103" s="44">
        <f t="shared" si="184"/>
        <v>837847</v>
      </c>
      <c r="DY103" s="44">
        <f t="shared" si="184"/>
        <v>1053062</v>
      </c>
      <c r="DZ103" s="44">
        <f t="shared" si="184"/>
        <v>1334166</v>
      </c>
      <c r="EA103" s="44">
        <f t="shared" si="184"/>
        <v>1608167</v>
      </c>
      <c r="EB103" s="44">
        <f t="shared" si="184"/>
        <v>1823979</v>
      </c>
      <c r="EC103" s="44">
        <f t="shared" si="184"/>
        <v>2037620</v>
      </c>
      <c r="ED103" s="44">
        <f t="shared" si="184"/>
        <v>2229362</v>
      </c>
      <c r="EE103" s="44">
        <f t="shared" si="184"/>
        <v>2416322</v>
      </c>
      <c r="EF103" s="44">
        <f t="shared" si="184"/>
        <v>14843045</v>
      </c>
      <c r="EG103" s="42"/>
      <c r="EH103" s="42"/>
      <c r="EI103" s="44">
        <f t="shared" si="185"/>
        <v>150927</v>
      </c>
      <c r="EJ103" s="44">
        <f t="shared" si="185"/>
        <v>282076</v>
      </c>
      <c r="EK103" s="44">
        <f t="shared" si="185"/>
        <v>452304</v>
      </c>
      <c r="EL103" s="44">
        <f t="shared" si="185"/>
        <v>632283</v>
      </c>
      <c r="EM103" s="44">
        <f t="shared" si="185"/>
        <v>846400</v>
      </c>
      <c r="EN103" s="44">
        <f t="shared" si="185"/>
        <v>1081859</v>
      </c>
      <c r="EO103" s="44">
        <f t="shared" si="185"/>
        <v>1387095</v>
      </c>
      <c r="EP103" s="44">
        <f t="shared" si="185"/>
        <v>1684356</v>
      </c>
      <c r="EQ103" s="44">
        <f t="shared" si="185"/>
        <v>1912891</v>
      </c>
      <c r="ER103" s="44">
        <f t="shared" si="185"/>
        <v>2121776</v>
      </c>
      <c r="ES103" s="44">
        <f t="shared" si="185"/>
        <v>2293212</v>
      </c>
      <c r="ET103" s="44">
        <f t="shared" si="185"/>
        <v>2461206</v>
      </c>
      <c r="EU103" s="44">
        <f t="shared" si="185"/>
        <v>15306385</v>
      </c>
      <c r="EV103" s="42"/>
      <c r="EW103" s="42"/>
      <c r="EX103" s="44">
        <f t="shared" si="186"/>
        <v>33972</v>
      </c>
      <c r="EY103" s="44">
        <f t="shared" si="186"/>
        <v>62904</v>
      </c>
      <c r="EZ103" s="44">
        <f t="shared" si="186"/>
        <v>97499</v>
      </c>
      <c r="FA103" s="44">
        <f t="shared" si="186"/>
        <v>136217</v>
      </c>
      <c r="FB103" s="44">
        <f t="shared" si="186"/>
        <v>179711</v>
      </c>
      <c r="FC103" s="44">
        <f t="shared" si="186"/>
        <v>226292</v>
      </c>
      <c r="FD103" s="44">
        <f t="shared" si="186"/>
        <v>281851</v>
      </c>
      <c r="FE103" s="44">
        <f t="shared" si="186"/>
        <v>337027</v>
      </c>
      <c r="FF103" s="44">
        <f t="shared" si="186"/>
        <v>384562</v>
      </c>
      <c r="FG103" s="44">
        <f t="shared" si="186"/>
        <v>429671</v>
      </c>
      <c r="FH103" s="44">
        <f t="shared" si="186"/>
        <v>471102</v>
      </c>
      <c r="FI103" s="44">
        <f t="shared" si="186"/>
        <v>512752</v>
      </c>
      <c r="FJ103" s="44">
        <f t="shared" si="186"/>
        <v>3153560</v>
      </c>
      <c r="FK103" s="42"/>
      <c r="FL103" s="42"/>
    </row>
    <row r="104" spans="1:168" s="43" customFormat="1" ht="15.1" customHeight="1">
      <c r="A104" s="51">
        <v>2017</v>
      </c>
      <c r="B104" s="56" t="s">
        <v>6</v>
      </c>
      <c r="D104" s="44">
        <f t="shared" si="176"/>
        <v>323221</v>
      </c>
      <c r="E104" s="44">
        <f t="shared" si="176"/>
        <v>613699</v>
      </c>
      <c r="F104" s="44">
        <f t="shared" si="176"/>
        <v>953790</v>
      </c>
      <c r="G104" s="44">
        <f t="shared" si="176"/>
        <v>1288371</v>
      </c>
      <c r="H104" s="44">
        <f t="shared" si="176"/>
        <v>1640643</v>
      </c>
      <c r="I104" s="44">
        <f t="shared" si="176"/>
        <v>2002697</v>
      </c>
      <c r="J104" s="44">
        <f t="shared" si="176"/>
        <v>2384177</v>
      </c>
      <c r="K104" s="44">
        <f t="shared" si="176"/>
        <v>2781198</v>
      </c>
      <c r="L104" s="44">
        <f t="shared" si="176"/>
        <v>3139878</v>
      </c>
      <c r="M104" s="44">
        <f t="shared" si="176"/>
        <v>3598201</v>
      </c>
      <c r="N104" s="44">
        <f t="shared" si="176"/>
        <v>3976757</v>
      </c>
      <c r="O104" s="44">
        <f t="shared" si="176"/>
        <v>4327377</v>
      </c>
      <c r="P104" s="44">
        <f t="shared" si="176"/>
        <v>27030009</v>
      </c>
      <c r="Q104" s="42"/>
      <c r="R104" s="42"/>
      <c r="S104" s="44">
        <f t="shared" si="177"/>
        <v>186313</v>
      </c>
      <c r="T104" s="44">
        <f t="shared" si="177"/>
        <v>356505</v>
      </c>
      <c r="U104" s="44">
        <f t="shared" si="177"/>
        <v>562061</v>
      </c>
      <c r="V104" s="44">
        <f t="shared" si="177"/>
        <v>788972</v>
      </c>
      <c r="W104" s="44">
        <f t="shared" si="177"/>
        <v>1033098</v>
      </c>
      <c r="X104" s="44">
        <f t="shared" si="177"/>
        <v>1298222</v>
      </c>
      <c r="Y104" s="44">
        <f t="shared" si="177"/>
        <v>1628726</v>
      </c>
      <c r="Z104" s="44">
        <f t="shared" si="177"/>
        <v>1968022</v>
      </c>
      <c r="AA104" s="44">
        <f t="shared" si="177"/>
        <v>2240159</v>
      </c>
      <c r="AB104" s="44">
        <f t="shared" si="177"/>
        <v>2503175</v>
      </c>
      <c r="AC104" s="44">
        <f t="shared" si="177"/>
        <v>2745588</v>
      </c>
      <c r="AD104" s="44">
        <f t="shared" si="177"/>
        <v>2975965</v>
      </c>
      <c r="AE104" s="44">
        <f t="shared" si="177"/>
        <v>18286806</v>
      </c>
      <c r="AF104" s="42"/>
      <c r="AG104" s="42"/>
      <c r="AH104" s="44">
        <f t="shared" si="178"/>
        <v>0</v>
      </c>
      <c r="AI104" s="44">
        <f t="shared" si="178"/>
        <v>0</v>
      </c>
      <c r="AJ104" s="44">
        <f t="shared" si="178"/>
        <v>0</v>
      </c>
      <c r="AK104" s="44">
        <f t="shared" si="178"/>
        <v>0</v>
      </c>
      <c r="AL104" s="44">
        <f t="shared" si="178"/>
        <v>0</v>
      </c>
      <c r="AM104" s="44">
        <f t="shared" si="178"/>
        <v>0</v>
      </c>
      <c r="AN104" s="44">
        <f t="shared" si="178"/>
        <v>0</v>
      </c>
      <c r="AO104" s="44">
        <f t="shared" si="178"/>
        <v>0</v>
      </c>
      <c r="AP104" s="44">
        <f t="shared" si="178"/>
        <v>0</v>
      </c>
      <c r="AQ104" s="44">
        <f t="shared" si="178"/>
        <v>0</v>
      </c>
      <c r="AR104" s="44">
        <f t="shared" si="178"/>
        <v>0</v>
      </c>
      <c r="AS104" s="44">
        <f t="shared" si="178"/>
        <v>0</v>
      </c>
      <c r="AT104" s="44">
        <f t="shared" si="178"/>
        <v>0</v>
      </c>
      <c r="AU104" s="42"/>
      <c r="AV104" s="42"/>
      <c r="AW104" s="44">
        <f t="shared" si="179"/>
        <v>0</v>
      </c>
      <c r="AX104" s="44">
        <f t="shared" si="179"/>
        <v>0</v>
      </c>
      <c r="AY104" s="44">
        <f t="shared" si="179"/>
        <v>0</v>
      </c>
      <c r="AZ104" s="44">
        <f t="shared" si="179"/>
        <v>0</v>
      </c>
      <c r="BA104" s="44">
        <f t="shared" si="179"/>
        <v>0</v>
      </c>
      <c r="BB104" s="44">
        <f t="shared" si="179"/>
        <v>0</v>
      </c>
      <c r="BC104" s="44">
        <f t="shared" si="179"/>
        <v>0</v>
      </c>
      <c r="BD104" s="44">
        <f t="shared" si="179"/>
        <v>0</v>
      </c>
      <c r="BE104" s="44">
        <f t="shared" si="179"/>
        <v>0</v>
      </c>
      <c r="BF104" s="44">
        <f t="shared" si="179"/>
        <v>0</v>
      </c>
      <c r="BG104" s="44">
        <f t="shared" si="179"/>
        <v>0</v>
      </c>
      <c r="BH104" s="44">
        <f t="shared" si="179"/>
        <v>0</v>
      </c>
      <c r="BI104" s="44">
        <f t="shared" si="179"/>
        <v>0</v>
      </c>
      <c r="BJ104" s="42"/>
      <c r="BK104" s="42"/>
      <c r="BL104" s="44">
        <f t="shared" si="180"/>
        <v>0</v>
      </c>
      <c r="BM104" s="44">
        <f t="shared" si="180"/>
        <v>0</v>
      </c>
      <c r="BN104" s="44">
        <f t="shared" si="180"/>
        <v>0</v>
      </c>
      <c r="BO104" s="44">
        <f t="shared" si="180"/>
        <v>0</v>
      </c>
      <c r="BP104" s="44">
        <f t="shared" si="180"/>
        <v>0</v>
      </c>
      <c r="BQ104" s="44">
        <f t="shared" si="180"/>
        <v>0</v>
      </c>
      <c r="BR104" s="44">
        <f t="shared" si="180"/>
        <v>0</v>
      </c>
      <c r="BS104" s="44">
        <f t="shared" si="180"/>
        <v>0</v>
      </c>
      <c r="BT104" s="44">
        <f t="shared" si="180"/>
        <v>0</v>
      </c>
      <c r="BU104" s="44">
        <f t="shared" si="180"/>
        <v>0</v>
      </c>
      <c r="BV104" s="44">
        <f t="shared" si="180"/>
        <v>0</v>
      </c>
      <c r="BW104" s="44">
        <f t="shared" si="180"/>
        <v>0</v>
      </c>
      <c r="BX104" s="44">
        <f t="shared" si="180"/>
        <v>0</v>
      </c>
      <c r="BY104" s="42"/>
      <c r="BZ104" s="42"/>
      <c r="CA104" s="44">
        <f t="shared" si="181"/>
        <v>0</v>
      </c>
      <c r="CB104" s="44">
        <f t="shared" si="181"/>
        <v>0</v>
      </c>
      <c r="CC104" s="44">
        <f t="shared" si="181"/>
        <v>0</v>
      </c>
      <c r="CD104" s="44">
        <f t="shared" si="181"/>
        <v>0</v>
      </c>
      <c r="CE104" s="44">
        <f t="shared" si="181"/>
        <v>0</v>
      </c>
      <c r="CF104" s="44">
        <f t="shared" si="181"/>
        <v>0</v>
      </c>
      <c r="CG104" s="44">
        <f t="shared" si="181"/>
        <v>0</v>
      </c>
      <c r="CH104" s="44">
        <f t="shared" si="181"/>
        <v>0</v>
      </c>
      <c r="CI104" s="44">
        <f t="shared" si="181"/>
        <v>0</v>
      </c>
      <c r="CJ104" s="44">
        <f t="shared" si="181"/>
        <v>0</v>
      </c>
      <c r="CK104" s="44">
        <f t="shared" si="181"/>
        <v>0</v>
      </c>
      <c r="CL104" s="44">
        <f t="shared" si="181"/>
        <v>0</v>
      </c>
      <c r="CM104" s="44">
        <f t="shared" si="181"/>
        <v>0</v>
      </c>
      <c r="CN104" s="42"/>
      <c r="CO104" s="42"/>
      <c r="CP104" s="44">
        <f t="shared" si="182"/>
        <v>0</v>
      </c>
      <c r="CQ104" s="44">
        <f t="shared" si="182"/>
        <v>0</v>
      </c>
      <c r="CR104" s="44">
        <f t="shared" si="182"/>
        <v>0</v>
      </c>
      <c r="CS104" s="44">
        <f t="shared" si="182"/>
        <v>0</v>
      </c>
      <c r="CT104" s="44">
        <f t="shared" si="182"/>
        <v>0</v>
      </c>
      <c r="CU104" s="44">
        <f t="shared" si="182"/>
        <v>0</v>
      </c>
      <c r="CV104" s="44">
        <f t="shared" si="182"/>
        <v>0</v>
      </c>
      <c r="CW104" s="44">
        <f t="shared" si="182"/>
        <v>0</v>
      </c>
      <c r="CX104" s="44">
        <f t="shared" si="182"/>
        <v>0</v>
      </c>
      <c r="CY104" s="44">
        <f t="shared" si="182"/>
        <v>0</v>
      </c>
      <c r="CZ104" s="44">
        <f t="shared" si="182"/>
        <v>0</v>
      </c>
      <c r="DA104" s="44">
        <f t="shared" si="182"/>
        <v>0</v>
      </c>
      <c r="DB104" s="44">
        <f t="shared" si="182"/>
        <v>0</v>
      </c>
      <c r="DC104" s="42"/>
      <c r="DD104" s="42"/>
      <c r="DE104" s="44">
        <f t="shared" si="183"/>
        <v>0</v>
      </c>
      <c r="DF104" s="44">
        <f t="shared" si="183"/>
        <v>0</v>
      </c>
      <c r="DG104" s="44">
        <f t="shared" si="183"/>
        <v>0</v>
      </c>
      <c r="DH104" s="44">
        <f t="shared" si="183"/>
        <v>0</v>
      </c>
      <c r="DI104" s="44">
        <f t="shared" si="183"/>
        <v>0</v>
      </c>
      <c r="DJ104" s="44">
        <f t="shared" si="183"/>
        <v>0</v>
      </c>
      <c r="DK104" s="44">
        <f t="shared" si="183"/>
        <v>0</v>
      </c>
      <c r="DL104" s="44">
        <f t="shared" si="183"/>
        <v>0</v>
      </c>
      <c r="DM104" s="44">
        <f t="shared" si="183"/>
        <v>0</v>
      </c>
      <c r="DN104" s="44">
        <f t="shared" si="183"/>
        <v>0</v>
      </c>
      <c r="DO104" s="44">
        <f t="shared" si="183"/>
        <v>0</v>
      </c>
      <c r="DP104" s="44">
        <f t="shared" si="183"/>
        <v>0</v>
      </c>
      <c r="DQ104" s="44">
        <f t="shared" si="183"/>
        <v>0</v>
      </c>
      <c r="DR104" s="42"/>
      <c r="DS104" s="42"/>
      <c r="DT104" s="44">
        <f t="shared" si="184"/>
        <v>0</v>
      </c>
      <c r="DU104" s="44">
        <f t="shared" si="184"/>
        <v>0</v>
      </c>
      <c r="DV104" s="44">
        <f t="shared" si="184"/>
        <v>0</v>
      </c>
      <c r="DW104" s="44">
        <f t="shared" si="184"/>
        <v>0</v>
      </c>
      <c r="DX104" s="44">
        <f t="shared" si="184"/>
        <v>0</v>
      </c>
      <c r="DY104" s="44">
        <f t="shared" si="184"/>
        <v>0</v>
      </c>
      <c r="DZ104" s="44">
        <f t="shared" si="184"/>
        <v>0</v>
      </c>
      <c r="EA104" s="44">
        <f t="shared" si="184"/>
        <v>0</v>
      </c>
      <c r="EB104" s="44">
        <f t="shared" si="184"/>
        <v>0</v>
      </c>
      <c r="EC104" s="44">
        <f t="shared" si="184"/>
        <v>0</v>
      </c>
      <c r="ED104" s="44">
        <f t="shared" si="184"/>
        <v>0</v>
      </c>
      <c r="EE104" s="44">
        <f t="shared" si="184"/>
        <v>0</v>
      </c>
      <c r="EF104" s="44">
        <f t="shared" si="184"/>
        <v>0</v>
      </c>
      <c r="EG104" s="42"/>
      <c r="EH104" s="42"/>
      <c r="EI104" s="44">
        <f t="shared" si="185"/>
        <v>0</v>
      </c>
      <c r="EJ104" s="44">
        <f t="shared" si="185"/>
        <v>0</v>
      </c>
      <c r="EK104" s="44">
        <f t="shared" si="185"/>
        <v>0</v>
      </c>
      <c r="EL104" s="44">
        <f t="shared" si="185"/>
        <v>0</v>
      </c>
      <c r="EM104" s="44">
        <f t="shared" si="185"/>
        <v>0</v>
      </c>
      <c r="EN104" s="44">
        <f t="shared" si="185"/>
        <v>0</v>
      </c>
      <c r="EO104" s="44">
        <f t="shared" si="185"/>
        <v>0</v>
      </c>
      <c r="EP104" s="44">
        <f t="shared" si="185"/>
        <v>0</v>
      </c>
      <c r="EQ104" s="44">
        <f t="shared" si="185"/>
        <v>0</v>
      </c>
      <c r="ER104" s="44">
        <f t="shared" si="185"/>
        <v>0</v>
      </c>
      <c r="ES104" s="44">
        <f t="shared" si="185"/>
        <v>0</v>
      </c>
      <c r="ET104" s="44">
        <f t="shared" si="185"/>
        <v>0</v>
      </c>
      <c r="EU104" s="44">
        <f t="shared" si="185"/>
        <v>0</v>
      </c>
      <c r="EV104" s="42"/>
      <c r="EW104" s="42"/>
      <c r="EX104" s="44">
        <f t="shared" si="186"/>
        <v>0</v>
      </c>
      <c r="EY104" s="44">
        <f t="shared" si="186"/>
        <v>0</v>
      </c>
      <c r="EZ104" s="44">
        <f t="shared" si="186"/>
        <v>0</v>
      </c>
      <c r="FA104" s="44">
        <f t="shared" si="186"/>
        <v>0</v>
      </c>
      <c r="FB104" s="44">
        <f t="shared" si="186"/>
        <v>0</v>
      </c>
      <c r="FC104" s="44">
        <f t="shared" si="186"/>
        <v>0</v>
      </c>
      <c r="FD104" s="44">
        <f t="shared" si="186"/>
        <v>0</v>
      </c>
      <c r="FE104" s="44">
        <f t="shared" si="186"/>
        <v>0</v>
      </c>
      <c r="FF104" s="44">
        <f t="shared" si="186"/>
        <v>0</v>
      </c>
      <c r="FG104" s="44">
        <f t="shared" si="186"/>
        <v>0</v>
      </c>
      <c r="FH104" s="44">
        <f t="shared" si="186"/>
        <v>0</v>
      </c>
      <c r="FI104" s="44">
        <f t="shared" si="186"/>
        <v>0</v>
      </c>
      <c r="FJ104" s="44">
        <f t="shared" si="186"/>
        <v>0</v>
      </c>
      <c r="FK104" s="42"/>
      <c r="FL104" s="42"/>
    </row>
    <row r="105" spans="1:168" s="43" customFormat="1" ht="15.1" customHeight="1">
      <c r="A105" s="51">
        <v>2018</v>
      </c>
      <c r="B105" s="56" t="s">
        <v>6</v>
      </c>
      <c r="D105" s="44">
        <f t="shared" si="176"/>
        <v>361158</v>
      </c>
      <c r="E105" s="44">
        <f t="shared" si="176"/>
        <v>676508</v>
      </c>
      <c r="F105" s="44">
        <f t="shared" si="176"/>
        <v>1063816</v>
      </c>
      <c r="G105" s="44">
        <f t="shared" si="176"/>
        <v>1439422</v>
      </c>
      <c r="H105" s="44">
        <f t="shared" si="176"/>
        <v>1838971</v>
      </c>
      <c r="I105" s="44">
        <f t="shared" si="176"/>
        <v>2248139</v>
      </c>
      <c r="J105" s="44">
        <f t="shared" si="176"/>
        <v>2686678</v>
      </c>
      <c r="K105" s="44">
        <f t="shared" si="176"/>
        <v>3135941</v>
      </c>
      <c r="L105" s="44">
        <f t="shared" si="176"/>
        <v>3518873</v>
      </c>
      <c r="M105" s="44">
        <f t="shared" si="176"/>
        <v>3926046</v>
      </c>
      <c r="N105" s="44">
        <f t="shared" si="176"/>
        <v>4284598</v>
      </c>
      <c r="O105" s="44">
        <f t="shared" si="176"/>
        <v>4645011</v>
      </c>
      <c r="P105" s="44">
        <f t="shared" si="176"/>
        <v>29825161</v>
      </c>
      <c r="Q105" s="42"/>
      <c r="R105" s="42"/>
      <c r="S105" s="44">
        <f t="shared" si="177"/>
        <v>182857</v>
      </c>
      <c r="T105" s="44">
        <f t="shared" si="177"/>
        <v>355407</v>
      </c>
      <c r="U105" s="44">
        <f t="shared" si="177"/>
        <v>590476</v>
      </c>
      <c r="V105" s="44">
        <f t="shared" si="177"/>
        <v>818511</v>
      </c>
      <c r="W105" s="44">
        <f t="shared" si="177"/>
        <v>1084851</v>
      </c>
      <c r="X105" s="44">
        <f t="shared" si="177"/>
        <v>1375053</v>
      </c>
      <c r="Y105" s="44">
        <f t="shared" si="177"/>
        <v>1700913</v>
      </c>
      <c r="Z105" s="44">
        <f t="shared" si="177"/>
        <v>2047775</v>
      </c>
      <c r="AA105" s="44">
        <f t="shared" si="177"/>
        <v>2316567</v>
      </c>
      <c r="AB105" s="44">
        <f t="shared" si="177"/>
        <v>2575133</v>
      </c>
      <c r="AC105" s="44">
        <f t="shared" si="177"/>
        <v>2805610</v>
      </c>
      <c r="AD105" s="44">
        <f t="shared" si="177"/>
        <v>3036666</v>
      </c>
      <c r="AE105" s="44">
        <f t="shared" si="177"/>
        <v>18889819</v>
      </c>
      <c r="AF105" s="42"/>
      <c r="AG105" s="42"/>
      <c r="AH105" s="44">
        <f t="shared" si="178"/>
        <v>0</v>
      </c>
      <c r="AI105" s="44">
        <f t="shared" si="178"/>
        <v>0</v>
      </c>
      <c r="AJ105" s="44">
        <f t="shared" si="178"/>
        <v>0</v>
      </c>
      <c r="AK105" s="44">
        <f t="shared" si="178"/>
        <v>0</v>
      </c>
      <c r="AL105" s="44">
        <f t="shared" si="178"/>
        <v>0</v>
      </c>
      <c r="AM105" s="44">
        <f t="shared" si="178"/>
        <v>0</v>
      </c>
      <c r="AN105" s="44">
        <f t="shared" si="178"/>
        <v>0</v>
      </c>
      <c r="AO105" s="44">
        <f t="shared" si="178"/>
        <v>0</v>
      </c>
      <c r="AP105" s="44">
        <f t="shared" si="178"/>
        <v>0</v>
      </c>
      <c r="AQ105" s="44">
        <f t="shared" si="178"/>
        <v>0</v>
      </c>
      <c r="AR105" s="44">
        <f t="shared" si="178"/>
        <v>0</v>
      </c>
      <c r="AS105" s="44">
        <f t="shared" si="178"/>
        <v>0</v>
      </c>
      <c r="AT105" s="44">
        <f t="shared" si="178"/>
        <v>0</v>
      </c>
      <c r="AU105" s="42"/>
      <c r="AV105" s="42"/>
      <c r="AW105" s="44">
        <f t="shared" si="179"/>
        <v>0</v>
      </c>
      <c r="AX105" s="44">
        <f t="shared" si="179"/>
        <v>0</v>
      </c>
      <c r="AY105" s="44">
        <f t="shared" si="179"/>
        <v>0</v>
      </c>
      <c r="AZ105" s="44">
        <f t="shared" si="179"/>
        <v>0</v>
      </c>
      <c r="BA105" s="44">
        <f t="shared" si="179"/>
        <v>0</v>
      </c>
      <c r="BB105" s="44">
        <f t="shared" si="179"/>
        <v>0</v>
      </c>
      <c r="BC105" s="44">
        <f t="shared" si="179"/>
        <v>0</v>
      </c>
      <c r="BD105" s="44">
        <f t="shared" si="179"/>
        <v>0</v>
      </c>
      <c r="BE105" s="44">
        <f t="shared" si="179"/>
        <v>0</v>
      </c>
      <c r="BF105" s="44">
        <f t="shared" si="179"/>
        <v>0</v>
      </c>
      <c r="BG105" s="44">
        <f t="shared" si="179"/>
        <v>0</v>
      </c>
      <c r="BH105" s="44">
        <f t="shared" si="179"/>
        <v>0</v>
      </c>
      <c r="BI105" s="44">
        <f t="shared" si="179"/>
        <v>0</v>
      </c>
      <c r="BJ105" s="42"/>
      <c r="BK105" s="42"/>
      <c r="BL105" s="44">
        <f t="shared" si="180"/>
        <v>0</v>
      </c>
      <c r="BM105" s="44">
        <f t="shared" si="180"/>
        <v>0</v>
      </c>
      <c r="BN105" s="44">
        <f t="shared" si="180"/>
        <v>0</v>
      </c>
      <c r="BO105" s="44">
        <f t="shared" si="180"/>
        <v>0</v>
      </c>
      <c r="BP105" s="44">
        <f t="shared" si="180"/>
        <v>0</v>
      </c>
      <c r="BQ105" s="44">
        <f t="shared" si="180"/>
        <v>0</v>
      </c>
      <c r="BR105" s="44">
        <f t="shared" si="180"/>
        <v>0</v>
      </c>
      <c r="BS105" s="44">
        <f t="shared" si="180"/>
        <v>0</v>
      </c>
      <c r="BT105" s="44">
        <f t="shared" si="180"/>
        <v>0</v>
      </c>
      <c r="BU105" s="44">
        <f t="shared" si="180"/>
        <v>0</v>
      </c>
      <c r="BV105" s="44">
        <f t="shared" si="180"/>
        <v>0</v>
      </c>
      <c r="BW105" s="44">
        <f t="shared" si="180"/>
        <v>0</v>
      </c>
      <c r="BX105" s="44">
        <f t="shared" si="180"/>
        <v>0</v>
      </c>
      <c r="BY105" s="42"/>
      <c r="BZ105" s="42"/>
      <c r="CA105" s="44">
        <f t="shared" si="181"/>
        <v>0</v>
      </c>
      <c r="CB105" s="44">
        <f t="shared" si="181"/>
        <v>0</v>
      </c>
      <c r="CC105" s="44">
        <f t="shared" si="181"/>
        <v>0</v>
      </c>
      <c r="CD105" s="44">
        <f t="shared" si="181"/>
        <v>0</v>
      </c>
      <c r="CE105" s="44">
        <f t="shared" si="181"/>
        <v>0</v>
      </c>
      <c r="CF105" s="44">
        <f t="shared" si="181"/>
        <v>0</v>
      </c>
      <c r="CG105" s="44">
        <f t="shared" si="181"/>
        <v>0</v>
      </c>
      <c r="CH105" s="44">
        <f t="shared" si="181"/>
        <v>0</v>
      </c>
      <c r="CI105" s="44">
        <f t="shared" si="181"/>
        <v>0</v>
      </c>
      <c r="CJ105" s="44">
        <f t="shared" si="181"/>
        <v>0</v>
      </c>
      <c r="CK105" s="44">
        <f t="shared" si="181"/>
        <v>0</v>
      </c>
      <c r="CL105" s="44">
        <f t="shared" si="181"/>
        <v>0</v>
      </c>
      <c r="CM105" s="44">
        <f t="shared" si="181"/>
        <v>0</v>
      </c>
      <c r="CN105" s="42"/>
      <c r="CO105" s="42"/>
      <c r="CP105" s="44">
        <f t="shared" si="182"/>
        <v>0</v>
      </c>
      <c r="CQ105" s="44">
        <f t="shared" si="182"/>
        <v>0</v>
      </c>
      <c r="CR105" s="44">
        <f t="shared" si="182"/>
        <v>0</v>
      </c>
      <c r="CS105" s="44">
        <f t="shared" si="182"/>
        <v>0</v>
      </c>
      <c r="CT105" s="44">
        <f t="shared" si="182"/>
        <v>0</v>
      </c>
      <c r="CU105" s="44">
        <f t="shared" si="182"/>
        <v>0</v>
      </c>
      <c r="CV105" s="44">
        <f t="shared" si="182"/>
        <v>0</v>
      </c>
      <c r="CW105" s="44">
        <f t="shared" si="182"/>
        <v>0</v>
      </c>
      <c r="CX105" s="44">
        <f t="shared" si="182"/>
        <v>0</v>
      </c>
      <c r="CY105" s="44">
        <f t="shared" si="182"/>
        <v>0</v>
      </c>
      <c r="CZ105" s="44">
        <f t="shared" si="182"/>
        <v>0</v>
      </c>
      <c r="DA105" s="44">
        <f t="shared" si="182"/>
        <v>0</v>
      </c>
      <c r="DB105" s="44">
        <f t="shared" si="182"/>
        <v>0</v>
      </c>
      <c r="DC105" s="42"/>
      <c r="DD105" s="42"/>
      <c r="DE105" s="44">
        <f t="shared" si="183"/>
        <v>0</v>
      </c>
      <c r="DF105" s="44">
        <f t="shared" si="183"/>
        <v>0</v>
      </c>
      <c r="DG105" s="44">
        <f t="shared" si="183"/>
        <v>0</v>
      </c>
      <c r="DH105" s="44">
        <f t="shared" si="183"/>
        <v>0</v>
      </c>
      <c r="DI105" s="44">
        <f t="shared" si="183"/>
        <v>0</v>
      </c>
      <c r="DJ105" s="44">
        <f t="shared" si="183"/>
        <v>0</v>
      </c>
      <c r="DK105" s="44">
        <f t="shared" si="183"/>
        <v>0</v>
      </c>
      <c r="DL105" s="44">
        <f t="shared" si="183"/>
        <v>0</v>
      </c>
      <c r="DM105" s="44">
        <f t="shared" si="183"/>
        <v>0</v>
      </c>
      <c r="DN105" s="44">
        <f t="shared" si="183"/>
        <v>0</v>
      </c>
      <c r="DO105" s="44">
        <f t="shared" si="183"/>
        <v>0</v>
      </c>
      <c r="DP105" s="44">
        <f t="shared" si="183"/>
        <v>0</v>
      </c>
      <c r="DQ105" s="44">
        <f t="shared" si="183"/>
        <v>0</v>
      </c>
      <c r="DR105" s="42"/>
      <c r="DS105" s="42"/>
      <c r="DT105" s="44">
        <f t="shared" si="184"/>
        <v>0</v>
      </c>
      <c r="DU105" s="44">
        <f t="shared" si="184"/>
        <v>0</v>
      </c>
      <c r="DV105" s="44">
        <f t="shared" si="184"/>
        <v>0</v>
      </c>
      <c r="DW105" s="44">
        <f t="shared" si="184"/>
        <v>0</v>
      </c>
      <c r="DX105" s="44">
        <f t="shared" si="184"/>
        <v>0</v>
      </c>
      <c r="DY105" s="44">
        <f t="shared" si="184"/>
        <v>0</v>
      </c>
      <c r="DZ105" s="44">
        <f t="shared" si="184"/>
        <v>0</v>
      </c>
      <c r="EA105" s="44">
        <f t="shared" si="184"/>
        <v>0</v>
      </c>
      <c r="EB105" s="44">
        <f t="shared" si="184"/>
        <v>0</v>
      </c>
      <c r="EC105" s="44">
        <f t="shared" si="184"/>
        <v>0</v>
      </c>
      <c r="ED105" s="44">
        <f t="shared" si="184"/>
        <v>0</v>
      </c>
      <c r="EE105" s="44">
        <f t="shared" si="184"/>
        <v>0</v>
      </c>
      <c r="EF105" s="44">
        <f t="shared" si="184"/>
        <v>0</v>
      </c>
      <c r="EG105" s="42"/>
      <c r="EH105" s="42"/>
      <c r="EI105" s="44">
        <f t="shared" si="185"/>
        <v>0</v>
      </c>
      <c r="EJ105" s="44">
        <f t="shared" si="185"/>
        <v>0</v>
      </c>
      <c r="EK105" s="44">
        <f t="shared" si="185"/>
        <v>0</v>
      </c>
      <c r="EL105" s="44">
        <f t="shared" si="185"/>
        <v>0</v>
      </c>
      <c r="EM105" s="44">
        <f t="shared" si="185"/>
        <v>0</v>
      </c>
      <c r="EN105" s="44">
        <f t="shared" si="185"/>
        <v>0</v>
      </c>
      <c r="EO105" s="44">
        <f t="shared" si="185"/>
        <v>0</v>
      </c>
      <c r="EP105" s="44">
        <f t="shared" si="185"/>
        <v>0</v>
      </c>
      <c r="EQ105" s="44">
        <f t="shared" si="185"/>
        <v>0</v>
      </c>
      <c r="ER105" s="44">
        <f t="shared" si="185"/>
        <v>0</v>
      </c>
      <c r="ES105" s="44">
        <f t="shared" si="185"/>
        <v>0</v>
      </c>
      <c r="ET105" s="44">
        <f t="shared" si="185"/>
        <v>0</v>
      </c>
      <c r="EU105" s="44">
        <f t="shared" si="185"/>
        <v>0</v>
      </c>
      <c r="EV105" s="42"/>
      <c r="EW105" s="42"/>
      <c r="EX105" s="44">
        <f t="shared" si="186"/>
        <v>0</v>
      </c>
      <c r="EY105" s="44">
        <f t="shared" si="186"/>
        <v>0</v>
      </c>
      <c r="EZ105" s="44">
        <f t="shared" si="186"/>
        <v>0</v>
      </c>
      <c r="FA105" s="44">
        <f t="shared" si="186"/>
        <v>0</v>
      </c>
      <c r="FB105" s="44">
        <f t="shared" si="186"/>
        <v>0</v>
      </c>
      <c r="FC105" s="44">
        <f t="shared" si="186"/>
        <v>0</v>
      </c>
      <c r="FD105" s="44">
        <f t="shared" si="186"/>
        <v>0</v>
      </c>
      <c r="FE105" s="44">
        <f t="shared" si="186"/>
        <v>0</v>
      </c>
      <c r="FF105" s="44">
        <f t="shared" si="186"/>
        <v>0</v>
      </c>
      <c r="FG105" s="44">
        <f t="shared" si="186"/>
        <v>0</v>
      </c>
      <c r="FH105" s="44">
        <f t="shared" si="186"/>
        <v>0</v>
      </c>
      <c r="FI105" s="44">
        <f t="shared" si="186"/>
        <v>0</v>
      </c>
      <c r="FJ105" s="44">
        <f t="shared" si="186"/>
        <v>0</v>
      </c>
      <c r="FK105" s="42"/>
      <c r="FL105" s="42"/>
    </row>
    <row r="106" spans="1:168" s="43" customFormat="1" ht="15.1" customHeight="1">
      <c r="A106" s="51">
        <v>2019</v>
      </c>
      <c r="B106" s="56" t="s">
        <v>6</v>
      </c>
      <c r="D106" s="44">
        <f t="shared" si="176"/>
        <v>331946</v>
      </c>
      <c r="E106" s="44">
        <f t="shared" si="176"/>
        <v>637529</v>
      </c>
      <c r="F106" s="44">
        <f t="shared" si="176"/>
        <v>1013905</v>
      </c>
      <c r="G106" s="44">
        <f t="shared" si="176"/>
        <v>1374477</v>
      </c>
      <c r="H106" s="44">
        <f t="shared" si="176"/>
        <v>1745721</v>
      </c>
      <c r="I106" s="44">
        <f t="shared" si="176"/>
        <v>2126361</v>
      </c>
      <c r="J106" s="44">
        <f t="shared" si="176"/>
        <v>2549835</v>
      </c>
      <c r="K106" s="44">
        <f t="shared" si="176"/>
        <v>2970363</v>
      </c>
      <c r="L106" s="44">
        <f t="shared" si="176"/>
        <v>3333769</v>
      </c>
      <c r="M106" s="44">
        <f t="shared" si="176"/>
        <v>3728403</v>
      </c>
      <c r="N106" s="44">
        <f t="shared" si="176"/>
        <v>4077657</v>
      </c>
      <c r="O106" s="44">
        <f t="shared" si="176"/>
        <v>4423950</v>
      </c>
      <c r="P106" s="44">
        <f t="shared" si="176"/>
        <v>28313916</v>
      </c>
      <c r="Q106" s="42"/>
      <c r="R106" s="42"/>
      <c r="S106" s="44">
        <f t="shared" si="177"/>
        <v>171625</v>
      </c>
      <c r="T106" s="44">
        <f t="shared" si="177"/>
        <v>332980</v>
      </c>
      <c r="U106" s="44">
        <f t="shared" si="177"/>
        <v>550898</v>
      </c>
      <c r="V106" s="44">
        <f t="shared" si="177"/>
        <v>775071</v>
      </c>
      <c r="W106" s="44">
        <f t="shared" si="177"/>
        <v>1028463</v>
      </c>
      <c r="X106" s="44">
        <f t="shared" si="177"/>
        <v>1310690</v>
      </c>
      <c r="Y106" s="44">
        <f t="shared" si="177"/>
        <v>1642109</v>
      </c>
      <c r="Z106" s="44">
        <f t="shared" si="177"/>
        <v>1983339</v>
      </c>
      <c r="AA106" s="44">
        <f t="shared" si="177"/>
        <v>2238313</v>
      </c>
      <c r="AB106" s="44">
        <f t="shared" si="177"/>
        <v>2489917</v>
      </c>
      <c r="AC106" s="44">
        <f t="shared" si="177"/>
        <v>2714616</v>
      </c>
      <c r="AD106" s="44">
        <f t="shared" si="177"/>
        <v>2944860</v>
      </c>
      <c r="AE106" s="44">
        <f t="shared" si="177"/>
        <v>18182881</v>
      </c>
      <c r="AF106" s="42"/>
      <c r="AG106" s="42"/>
      <c r="AH106" s="44">
        <f t="shared" si="178"/>
        <v>0</v>
      </c>
      <c r="AI106" s="44">
        <f t="shared" si="178"/>
        <v>0</v>
      </c>
      <c r="AJ106" s="44">
        <f t="shared" si="178"/>
        <v>0</v>
      </c>
      <c r="AK106" s="44">
        <f t="shared" si="178"/>
        <v>0</v>
      </c>
      <c r="AL106" s="44">
        <f t="shared" si="178"/>
        <v>0</v>
      </c>
      <c r="AM106" s="44">
        <f t="shared" si="178"/>
        <v>0</v>
      </c>
      <c r="AN106" s="44">
        <f t="shared" si="178"/>
        <v>0</v>
      </c>
      <c r="AO106" s="44">
        <f t="shared" si="178"/>
        <v>0</v>
      </c>
      <c r="AP106" s="44">
        <f t="shared" si="178"/>
        <v>0</v>
      </c>
      <c r="AQ106" s="44">
        <f t="shared" si="178"/>
        <v>0</v>
      </c>
      <c r="AR106" s="44">
        <f t="shared" si="178"/>
        <v>0</v>
      </c>
      <c r="AS106" s="44">
        <f t="shared" si="178"/>
        <v>0</v>
      </c>
      <c r="AT106" s="44">
        <f t="shared" si="178"/>
        <v>0</v>
      </c>
      <c r="AU106" s="42"/>
      <c r="AV106" s="42"/>
      <c r="AW106" s="44">
        <f t="shared" si="179"/>
        <v>0</v>
      </c>
      <c r="AX106" s="44">
        <f t="shared" si="179"/>
        <v>0</v>
      </c>
      <c r="AY106" s="44">
        <f t="shared" si="179"/>
        <v>0</v>
      </c>
      <c r="AZ106" s="44">
        <f t="shared" si="179"/>
        <v>0</v>
      </c>
      <c r="BA106" s="44">
        <f t="shared" si="179"/>
        <v>0</v>
      </c>
      <c r="BB106" s="44">
        <f t="shared" si="179"/>
        <v>0</v>
      </c>
      <c r="BC106" s="44">
        <f t="shared" si="179"/>
        <v>0</v>
      </c>
      <c r="BD106" s="44">
        <f t="shared" si="179"/>
        <v>0</v>
      </c>
      <c r="BE106" s="44">
        <f t="shared" si="179"/>
        <v>0</v>
      </c>
      <c r="BF106" s="44">
        <f t="shared" si="179"/>
        <v>0</v>
      </c>
      <c r="BG106" s="44">
        <f t="shared" si="179"/>
        <v>0</v>
      </c>
      <c r="BH106" s="44">
        <f t="shared" si="179"/>
        <v>0</v>
      </c>
      <c r="BI106" s="44">
        <f t="shared" si="179"/>
        <v>0</v>
      </c>
      <c r="BJ106" s="42"/>
      <c r="BK106" s="42"/>
      <c r="BL106" s="44">
        <f t="shared" si="180"/>
        <v>0</v>
      </c>
      <c r="BM106" s="44">
        <f t="shared" si="180"/>
        <v>0</v>
      </c>
      <c r="BN106" s="44">
        <f t="shared" si="180"/>
        <v>0</v>
      </c>
      <c r="BO106" s="44">
        <f t="shared" si="180"/>
        <v>0</v>
      </c>
      <c r="BP106" s="44">
        <f t="shared" si="180"/>
        <v>0</v>
      </c>
      <c r="BQ106" s="44">
        <f t="shared" si="180"/>
        <v>0</v>
      </c>
      <c r="BR106" s="44">
        <f t="shared" si="180"/>
        <v>0</v>
      </c>
      <c r="BS106" s="44">
        <f t="shared" si="180"/>
        <v>0</v>
      </c>
      <c r="BT106" s="44">
        <f t="shared" si="180"/>
        <v>0</v>
      </c>
      <c r="BU106" s="44">
        <f t="shared" si="180"/>
        <v>0</v>
      </c>
      <c r="BV106" s="44">
        <f t="shared" si="180"/>
        <v>0</v>
      </c>
      <c r="BW106" s="44">
        <f t="shared" si="180"/>
        <v>0</v>
      </c>
      <c r="BX106" s="44">
        <f t="shared" si="180"/>
        <v>0</v>
      </c>
      <c r="BY106" s="42"/>
      <c r="BZ106" s="42"/>
      <c r="CA106" s="44">
        <f t="shared" si="181"/>
        <v>0</v>
      </c>
      <c r="CB106" s="44">
        <f t="shared" si="181"/>
        <v>0</v>
      </c>
      <c r="CC106" s="44">
        <f t="shared" si="181"/>
        <v>0</v>
      </c>
      <c r="CD106" s="44">
        <f t="shared" si="181"/>
        <v>0</v>
      </c>
      <c r="CE106" s="44">
        <f t="shared" si="181"/>
        <v>0</v>
      </c>
      <c r="CF106" s="44">
        <f t="shared" si="181"/>
        <v>0</v>
      </c>
      <c r="CG106" s="44">
        <f t="shared" si="181"/>
        <v>0</v>
      </c>
      <c r="CH106" s="44">
        <f t="shared" si="181"/>
        <v>0</v>
      </c>
      <c r="CI106" s="44">
        <f t="shared" si="181"/>
        <v>0</v>
      </c>
      <c r="CJ106" s="44">
        <f t="shared" si="181"/>
        <v>0</v>
      </c>
      <c r="CK106" s="44">
        <f t="shared" si="181"/>
        <v>0</v>
      </c>
      <c r="CL106" s="44">
        <f t="shared" si="181"/>
        <v>0</v>
      </c>
      <c r="CM106" s="44">
        <f t="shared" si="181"/>
        <v>0</v>
      </c>
      <c r="CN106" s="42"/>
      <c r="CO106" s="42"/>
      <c r="CP106" s="44">
        <f t="shared" si="182"/>
        <v>0</v>
      </c>
      <c r="CQ106" s="44">
        <f t="shared" si="182"/>
        <v>0</v>
      </c>
      <c r="CR106" s="44">
        <f t="shared" si="182"/>
        <v>0</v>
      </c>
      <c r="CS106" s="44">
        <f t="shared" si="182"/>
        <v>0</v>
      </c>
      <c r="CT106" s="44">
        <f t="shared" si="182"/>
        <v>0</v>
      </c>
      <c r="CU106" s="44">
        <f t="shared" si="182"/>
        <v>0</v>
      </c>
      <c r="CV106" s="44">
        <f t="shared" si="182"/>
        <v>0</v>
      </c>
      <c r="CW106" s="44">
        <f t="shared" si="182"/>
        <v>0</v>
      </c>
      <c r="CX106" s="44">
        <f t="shared" si="182"/>
        <v>0</v>
      </c>
      <c r="CY106" s="44">
        <f t="shared" si="182"/>
        <v>0</v>
      </c>
      <c r="CZ106" s="44">
        <f t="shared" si="182"/>
        <v>0</v>
      </c>
      <c r="DA106" s="44">
        <f t="shared" si="182"/>
        <v>0</v>
      </c>
      <c r="DB106" s="44">
        <f t="shared" si="182"/>
        <v>0</v>
      </c>
      <c r="DC106" s="42"/>
      <c r="DD106" s="42"/>
      <c r="DE106" s="44">
        <f t="shared" si="183"/>
        <v>0</v>
      </c>
      <c r="DF106" s="44">
        <f t="shared" si="183"/>
        <v>0</v>
      </c>
      <c r="DG106" s="44">
        <f t="shared" si="183"/>
        <v>0</v>
      </c>
      <c r="DH106" s="44">
        <f t="shared" si="183"/>
        <v>0</v>
      </c>
      <c r="DI106" s="44">
        <f t="shared" si="183"/>
        <v>0</v>
      </c>
      <c r="DJ106" s="44">
        <f t="shared" si="183"/>
        <v>0</v>
      </c>
      <c r="DK106" s="44">
        <f t="shared" si="183"/>
        <v>0</v>
      </c>
      <c r="DL106" s="44">
        <f t="shared" si="183"/>
        <v>0</v>
      </c>
      <c r="DM106" s="44">
        <f t="shared" si="183"/>
        <v>0</v>
      </c>
      <c r="DN106" s="44">
        <f t="shared" si="183"/>
        <v>0</v>
      </c>
      <c r="DO106" s="44">
        <f t="shared" si="183"/>
        <v>0</v>
      </c>
      <c r="DP106" s="44">
        <f t="shared" si="183"/>
        <v>0</v>
      </c>
      <c r="DQ106" s="44">
        <f t="shared" si="183"/>
        <v>0</v>
      </c>
      <c r="DR106" s="42"/>
      <c r="DS106" s="42"/>
      <c r="DT106" s="44">
        <f t="shared" si="184"/>
        <v>0</v>
      </c>
      <c r="DU106" s="44">
        <f t="shared" si="184"/>
        <v>0</v>
      </c>
      <c r="DV106" s="44">
        <f t="shared" si="184"/>
        <v>0</v>
      </c>
      <c r="DW106" s="44">
        <f t="shared" si="184"/>
        <v>0</v>
      </c>
      <c r="DX106" s="44">
        <f t="shared" si="184"/>
        <v>0</v>
      </c>
      <c r="DY106" s="44">
        <f t="shared" si="184"/>
        <v>0</v>
      </c>
      <c r="DZ106" s="44">
        <f t="shared" si="184"/>
        <v>0</v>
      </c>
      <c r="EA106" s="44">
        <f t="shared" si="184"/>
        <v>0</v>
      </c>
      <c r="EB106" s="44">
        <f t="shared" si="184"/>
        <v>0</v>
      </c>
      <c r="EC106" s="44">
        <f t="shared" si="184"/>
        <v>0</v>
      </c>
      <c r="ED106" s="44">
        <f t="shared" si="184"/>
        <v>0</v>
      </c>
      <c r="EE106" s="44">
        <f t="shared" si="184"/>
        <v>0</v>
      </c>
      <c r="EF106" s="44">
        <f t="shared" si="184"/>
        <v>0</v>
      </c>
      <c r="EG106" s="42"/>
      <c r="EH106" s="42"/>
      <c r="EI106" s="44">
        <f t="shared" si="185"/>
        <v>0</v>
      </c>
      <c r="EJ106" s="44">
        <f t="shared" si="185"/>
        <v>0</v>
      </c>
      <c r="EK106" s="44">
        <f t="shared" si="185"/>
        <v>0</v>
      </c>
      <c r="EL106" s="44">
        <f t="shared" si="185"/>
        <v>0</v>
      </c>
      <c r="EM106" s="44">
        <f t="shared" si="185"/>
        <v>0</v>
      </c>
      <c r="EN106" s="44">
        <f t="shared" si="185"/>
        <v>0</v>
      </c>
      <c r="EO106" s="44">
        <f t="shared" si="185"/>
        <v>0</v>
      </c>
      <c r="EP106" s="44">
        <f t="shared" si="185"/>
        <v>0</v>
      </c>
      <c r="EQ106" s="44">
        <f t="shared" si="185"/>
        <v>0</v>
      </c>
      <c r="ER106" s="44">
        <f t="shared" si="185"/>
        <v>0</v>
      </c>
      <c r="ES106" s="44">
        <f t="shared" si="185"/>
        <v>0</v>
      </c>
      <c r="ET106" s="44">
        <f t="shared" si="185"/>
        <v>0</v>
      </c>
      <c r="EU106" s="44">
        <f t="shared" si="185"/>
        <v>0</v>
      </c>
      <c r="EV106" s="42"/>
      <c r="EW106" s="42"/>
      <c r="EX106" s="44">
        <f t="shared" si="186"/>
        <v>0</v>
      </c>
      <c r="EY106" s="44">
        <f t="shared" si="186"/>
        <v>0</v>
      </c>
      <c r="EZ106" s="44">
        <f t="shared" si="186"/>
        <v>0</v>
      </c>
      <c r="FA106" s="44">
        <f t="shared" si="186"/>
        <v>0</v>
      </c>
      <c r="FB106" s="44">
        <f t="shared" si="186"/>
        <v>0</v>
      </c>
      <c r="FC106" s="44">
        <f t="shared" si="186"/>
        <v>0</v>
      </c>
      <c r="FD106" s="44">
        <f t="shared" si="186"/>
        <v>0</v>
      </c>
      <c r="FE106" s="44">
        <f t="shared" si="186"/>
        <v>0</v>
      </c>
      <c r="FF106" s="44">
        <f t="shared" si="186"/>
        <v>0</v>
      </c>
      <c r="FG106" s="44">
        <f t="shared" si="186"/>
        <v>0</v>
      </c>
      <c r="FH106" s="44">
        <f t="shared" si="186"/>
        <v>0</v>
      </c>
      <c r="FI106" s="44">
        <f t="shared" si="186"/>
        <v>0</v>
      </c>
      <c r="FJ106" s="44">
        <f t="shared" si="186"/>
        <v>0</v>
      </c>
      <c r="FK106" s="42"/>
      <c r="FL106" s="42"/>
    </row>
    <row r="107" spans="1:168" s="43" customFormat="1" ht="15.1" customHeight="1">
      <c r="A107" s="51">
        <v>2020</v>
      </c>
      <c r="B107" s="56" t="s">
        <v>6</v>
      </c>
      <c r="D107" s="44">
        <f t="shared" si="176"/>
        <v>340676</v>
      </c>
      <c r="E107" s="44">
        <f t="shared" si="176"/>
        <v>678221</v>
      </c>
      <c r="F107" s="44">
        <f t="shared" si="176"/>
        <v>910838</v>
      </c>
      <c r="G107" s="44">
        <f t="shared" si="176"/>
        <v>962898</v>
      </c>
      <c r="H107" s="44">
        <f t="shared" si="176"/>
        <v>1030453</v>
      </c>
      <c r="I107" s="44">
        <f t="shared" si="176"/>
        <v>1142603</v>
      </c>
      <c r="J107" s="44">
        <f t="shared" si="176"/>
        <v>1262525</v>
      </c>
      <c r="K107" s="44">
        <f t="shared" si="176"/>
        <v>1381469</v>
      </c>
      <c r="L107" s="44">
        <f t="shared" si="176"/>
        <v>1501324</v>
      </c>
      <c r="M107" s="44">
        <f t="shared" si="176"/>
        <v>1630277</v>
      </c>
      <c r="N107" s="44">
        <f t="shared" si="176"/>
        <v>1745869</v>
      </c>
      <c r="O107" s="44">
        <f t="shared" si="176"/>
        <v>1856008</v>
      </c>
      <c r="P107" s="44">
        <f t="shared" si="176"/>
        <v>14443161</v>
      </c>
      <c r="Q107" s="42"/>
      <c r="R107" s="42"/>
      <c r="S107" s="44">
        <f t="shared" si="177"/>
        <v>176098</v>
      </c>
      <c r="T107" s="44">
        <f t="shared" si="177"/>
        <v>347382</v>
      </c>
      <c r="U107" s="44">
        <f t="shared" si="177"/>
        <v>452261</v>
      </c>
      <c r="V107" s="44">
        <f t="shared" si="177"/>
        <v>459023</v>
      </c>
      <c r="W107" s="44">
        <f t="shared" si="177"/>
        <v>467478</v>
      </c>
      <c r="X107" s="44">
        <f t="shared" si="177"/>
        <v>480046</v>
      </c>
      <c r="Y107" s="44">
        <f t="shared" si="177"/>
        <v>493864</v>
      </c>
      <c r="Z107" s="44">
        <f t="shared" si="177"/>
        <v>508870</v>
      </c>
      <c r="AA107" s="44">
        <f t="shared" si="177"/>
        <v>523230</v>
      </c>
      <c r="AB107" s="44">
        <f t="shared" si="177"/>
        <v>538023</v>
      </c>
      <c r="AC107" s="44">
        <f t="shared" si="177"/>
        <v>551023</v>
      </c>
      <c r="AD107" s="44">
        <f t="shared" si="177"/>
        <v>564256</v>
      </c>
      <c r="AE107" s="44">
        <f t="shared" si="177"/>
        <v>5561554</v>
      </c>
      <c r="AF107" s="42"/>
      <c r="AG107" s="42"/>
      <c r="AH107" s="44">
        <f t="shared" si="178"/>
        <v>0</v>
      </c>
      <c r="AI107" s="44">
        <f t="shared" si="178"/>
        <v>0</v>
      </c>
      <c r="AJ107" s="44">
        <f t="shared" si="178"/>
        <v>0</v>
      </c>
      <c r="AK107" s="44">
        <f t="shared" si="178"/>
        <v>0</v>
      </c>
      <c r="AL107" s="44">
        <f t="shared" si="178"/>
        <v>0</v>
      </c>
      <c r="AM107" s="44">
        <f t="shared" si="178"/>
        <v>0</v>
      </c>
      <c r="AN107" s="44">
        <f t="shared" si="178"/>
        <v>0</v>
      </c>
      <c r="AO107" s="44">
        <f t="shared" si="178"/>
        <v>0</v>
      </c>
      <c r="AP107" s="44">
        <f t="shared" si="178"/>
        <v>0</v>
      </c>
      <c r="AQ107" s="44">
        <f t="shared" si="178"/>
        <v>0</v>
      </c>
      <c r="AR107" s="44">
        <f t="shared" si="178"/>
        <v>0</v>
      </c>
      <c r="AS107" s="44">
        <f t="shared" si="178"/>
        <v>0</v>
      </c>
      <c r="AT107" s="44">
        <f t="shared" si="178"/>
        <v>0</v>
      </c>
      <c r="AU107" s="42"/>
      <c r="AV107" s="42"/>
      <c r="AW107" s="44">
        <f t="shared" si="179"/>
        <v>0</v>
      </c>
      <c r="AX107" s="44">
        <f t="shared" si="179"/>
        <v>0</v>
      </c>
      <c r="AY107" s="44">
        <f t="shared" si="179"/>
        <v>0</v>
      </c>
      <c r="AZ107" s="44">
        <f t="shared" si="179"/>
        <v>0</v>
      </c>
      <c r="BA107" s="44">
        <f t="shared" si="179"/>
        <v>0</v>
      </c>
      <c r="BB107" s="44">
        <f t="shared" si="179"/>
        <v>0</v>
      </c>
      <c r="BC107" s="44">
        <f t="shared" si="179"/>
        <v>0</v>
      </c>
      <c r="BD107" s="44">
        <f t="shared" si="179"/>
        <v>0</v>
      </c>
      <c r="BE107" s="44">
        <f t="shared" si="179"/>
        <v>0</v>
      </c>
      <c r="BF107" s="44">
        <f t="shared" si="179"/>
        <v>0</v>
      </c>
      <c r="BG107" s="44">
        <f t="shared" si="179"/>
        <v>0</v>
      </c>
      <c r="BH107" s="44">
        <f t="shared" si="179"/>
        <v>0</v>
      </c>
      <c r="BI107" s="44">
        <f t="shared" si="179"/>
        <v>0</v>
      </c>
      <c r="BJ107" s="42"/>
      <c r="BK107" s="42"/>
      <c r="BL107" s="44">
        <f t="shared" si="180"/>
        <v>0</v>
      </c>
      <c r="BM107" s="44">
        <f t="shared" si="180"/>
        <v>0</v>
      </c>
      <c r="BN107" s="44">
        <f t="shared" si="180"/>
        <v>0</v>
      </c>
      <c r="BO107" s="44">
        <f t="shared" si="180"/>
        <v>0</v>
      </c>
      <c r="BP107" s="44">
        <f t="shared" si="180"/>
        <v>0</v>
      </c>
      <c r="BQ107" s="44">
        <f t="shared" si="180"/>
        <v>0</v>
      </c>
      <c r="BR107" s="44">
        <f t="shared" si="180"/>
        <v>0</v>
      </c>
      <c r="BS107" s="44">
        <f t="shared" si="180"/>
        <v>0</v>
      </c>
      <c r="BT107" s="44">
        <f t="shared" si="180"/>
        <v>0</v>
      </c>
      <c r="BU107" s="44">
        <f t="shared" si="180"/>
        <v>0</v>
      </c>
      <c r="BV107" s="44">
        <f t="shared" si="180"/>
        <v>0</v>
      </c>
      <c r="BW107" s="44">
        <f t="shared" si="180"/>
        <v>0</v>
      </c>
      <c r="BX107" s="44">
        <f t="shared" si="180"/>
        <v>0</v>
      </c>
      <c r="BY107" s="42"/>
      <c r="BZ107" s="42"/>
      <c r="CA107" s="44">
        <f t="shared" si="181"/>
        <v>0</v>
      </c>
      <c r="CB107" s="44">
        <f t="shared" si="181"/>
        <v>0</v>
      </c>
      <c r="CC107" s="44">
        <f t="shared" si="181"/>
        <v>0</v>
      </c>
      <c r="CD107" s="44">
        <f t="shared" si="181"/>
        <v>0</v>
      </c>
      <c r="CE107" s="44">
        <f t="shared" si="181"/>
        <v>0</v>
      </c>
      <c r="CF107" s="44">
        <f t="shared" si="181"/>
        <v>0</v>
      </c>
      <c r="CG107" s="44">
        <f t="shared" si="181"/>
        <v>0</v>
      </c>
      <c r="CH107" s="44">
        <f t="shared" si="181"/>
        <v>0</v>
      </c>
      <c r="CI107" s="44">
        <f t="shared" si="181"/>
        <v>0</v>
      </c>
      <c r="CJ107" s="44">
        <f t="shared" si="181"/>
        <v>0</v>
      </c>
      <c r="CK107" s="44">
        <f t="shared" si="181"/>
        <v>0</v>
      </c>
      <c r="CL107" s="44">
        <f t="shared" si="181"/>
        <v>0</v>
      </c>
      <c r="CM107" s="44">
        <f t="shared" si="181"/>
        <v>0</v>
      </c>
      <c r="CN107" s="42"/>
      <c r="CO107" s="42"/>
      <c r="CP107" s="44">
        <f t="shared" si="182"/>
        <v>0</v>
      </c>
      <c r="CQ107" s="44">
        <f t="shared" si="182"/>
        <v>0</v>
      </c>
      <c r="CR107" s="44">
        <f t="shared" si="182"/>
        <v>0</v>
      </c>
      <c r="CS107" s="44">
        <f t="shared" si="182"/>
        <v>0</v>
      </c>
      <c r="CT107" s="44">
        <f t="shared" si="182"/>
        <v>0</v>
      </c>
      <c r="CU107" s="44">
        <f t="shared" si="182"/>
        <v>0</v>
      </c>
      <c r="CV107" s="44">
        <f t="shared" si="182"/>
        <v>0</v>
      </c>
      <c r="CW107" s="44">
        <f t="shared" si="182"/>
        <v>0</v>
      </c>
      <c r="CX107" s="44">
        <f t="shared" si="182"/>
        <v>0</v>
      </c>
      <c r="CY107" s="44">
        <f t="shared" si="182"/>
        <v>0</v>
      </c>
      <c r="CZ107" s="44">
        <f t="shared" si="182"/>
        <v>0</v>
      </c>
      <c r="DA107" s="44">
        <f t="shared" si="182"/>
        <v>0</v>
      </c>
      <c r="DB107" s="44">
        <f t="shared" si="182"/>
        <v>0</v>
      </c>
      <c r="DC107" s="42"/>
      <c r="DD107" s="42"/>
      <c r="DE107" s="44">
        <f t="shared" si="183"/>
        <v>0</v>
      </c>
      <c r="DF107" s="44">
        <f t="shared" si="183"/>
        <v>0</v>
      </c>
      <c r="DG107" s="44">
        <f t="shared" si="183"/>
        <v>0</v>
      </c>
      <c r="DH107" s="44">
        <f t="shared" si="183"/>
        <v>0</v>
      </c>
      <c r="DI107" s="44">
        <f t="shared" si="183"/>
        <v>0</v>
      </c>
      <c r="DJ107" s="44">
        <f t="shared" si="183"/>
        <v>0</v>
      </c>
      <c r="DK107" s="44">
        <f t="shared" si="183"/>
        <v>0</v>
      </c>
      <c r="DL107" s="44">
        <f t="shared" si="183"/>
        <v>0</v>
      </c>
      <c r="DM107" s="44">
        <f t="shared" si="183"/>
        <v>0</v>
      </c>
      <c r="DN107" s="44">
        <f t="shared" si="183"/>
        <v>0</v>
      </c>
      <c r="DO107" s="44">
        <f t="shared" si="183"/>
        <v>0</v>
      </c>
      <c r="DP107" s="44">
        <f t="shared" si="183"/>
        <v>0</v>
      </c>
      <c r="DQ107" s="44">
        <f t="shared" si="183"/>
        <v>0</v>
      </c>
      <c r="DR107" s="42"/>
      <c r="DS107" s="42"/>
      <c r="DT107" s="44">
        <f t="shared" si="184"/>
        <v>0</v>
      </c>
      <c r="DU107" s="44">
        <f t="shared" si="184"/>
        <v>0</v>
      </c>
      <c r="DV107" s="44">
        <f t="shared" si="184"/>
        <v>0</v>
      </c>
      <c r="DW107" s="44">
        <f t="shared" si="184"/>
        <v>0</v>
      </c>
      <c r="DX107" s="44">
        <f t="shared" si="184"/>
        <v>0</v>
      </c>
      <c r="DY107" s="44">
        <f t="shared" si="184"/>
        <v>0</v>
      </c>
      <c r="DZ107" s="44">
        <f t="shared" si="184"/>
        <v>0</v>
      </c>
      <c r="EA107" s="44">
        <f t="shared" si="184"/>
        <v>0</v>
      </c>
      <c r="EB107" s="44">
        <f t="shared" si="184"/>
        <v>0</v>
      </c>
      <c r="EC107" s="44">
        <f t="shared" si="184"/>
        <v>0</v>
      </c>
      <c r="ED107" s="44">
        <f t="shared" si="184"/>
        <v>0</v>
      </c>
      <c r="EE107" s="44">
        <f t="shared" si="184"/>
        <v>0</v>
      </c>
      <c r="EF107" s="44">
        <f t="shared" si="184"/>
        <v>0</v>
      </c>
      <c r="EG107" s="42"/>
      <c r="EH107" s="42"/>
      <c r="EI107" s="44">
        <f t="shared" si="185"/>
        <v>0</v>
      </c>
      <c r="EJ107" s="44">
        <f t="shared" si="185"/>
        <v>0</v>
      </c>
      <c r="EK107" s="44">
        <f t="shared" si="185"/>
        <v>0</v>
      </c>
      <c r="EL107" s="44">
        <f t="shared" si="185"/>
        <v>0</v>
      </c>
      <c r="EM107" s="44">
        <f t="shared" si="185"/>
        <v>0</v>
      </c>
      <c r="EN107" s="44">
        <f t="shared" si="185"/>
        <v>0</v>
      </c>
      <c r="EO107" s="44">
        <f t="shared" si="185"/>
        <v>0</v>
      </c>
      <c r="EP107" s="44">
        <f t="shared" si="185"/>
        <v>0</v>
      </c>
      <c r="EQ107" s="44">
        <f t="shared" si="185"/>
        <v>0</v>
      </c>
      <c r="ER107" s="44">
        <f t="shared" si="185"/>
        <v>0</v>
      </c>
      <c r="ES107" s="44">
        <f t="shared" si="185"/>
        <v>0</v>
      </c>
      <c r="ET107" s="44">
        <f t="shared" si="185"/>
        <v>0</v>
      </c>
      <c r="EU107" s="44">
        <f t="shared" si="185"/>
        <v>0</v>
      </c>
      <c r="EV107" s="42"/>
      <c r="EW107" s="42"/>
      <c r="EX107" s="44">
        <f t="shared" si="186"/>
        <v>0</v>
      </c>
      <c r="EY107" s="44">
        <f t="shared" si="186"/>
        <v>0</v>
      </c>
      <c r="EZ107" s="44">
        <f t="shared" si="186"/>
        <v>0</v>
      </c>
      <c r="FA107" s="44">
        <f t="shared" si="186"/>
        <v>0</v>
      </c>
      <c r="FB107" s="44">
        <f t="shared" si="186"/>
        <v>0</v>
      </c>
      <c r="FC107" s="44">
        <f t="shared" si="186"/>
        <v>0</v>
      </c>
      <c r="FD107" s="44">
        <f t="shared" si="186"/>
        <v>0</v>
      </c>
      <c r="FE107" s="44">
        <f t="shared" si="186"/>
        <v>0</v>
      </c>
      <c r="FF107" s="44">
        <f t="shared" si="186"/>
        <v>0</v>
      </c>
      <c r="FG107" s="44">
        <f t="shared" si="186"/>
        <v>0</v>
      </c>
      <c r="FH107" s="44">
        <f t="shared" si="186"/>
        <v>0</v>
      </c>
      <c r="FI107" s="44">
        <f t="shared" si="186"/>
        <v>0</v>
      </c>
      <c r="FJ107" s="44">
        <f t="shared" si="186"/>
        <v>0</v>
      </c>
      <c r="FK107" s="42"/>
      <c r="FL107" s="42"/>
    </row>
    <row r="108" spans="1:168" s="43" customFormat="1" ht="15.1" customHeight="1">
      <c r="A108" s="51">
        <v>2021</v>
      </c>
      <c r="B108" s="56" t="s">
        <v>6</v>
      </c>
      <c r="D108" s="44">
        <f t="shared" si="176"/>
        <v>118365</v>
      </c>
      <c r="E108" s="44">
        <f t="shared" si="176"/>
        <v>229894</v>
      </c>
      <c r="F108" s="44">
        <f t="shared" si="176"/>
        <v>368178</v>
      </c>
      <c r="G108" s="44">
        <f t="shared" si="176"/>
        <v>504059</v>
      </c>
      <c r="H108" s="44">
        <f t="shared" si="176"/>
        <v>638573</v>
      </c>
      <c r="I108" s="44">
        <f t="shared" si="176"/>
        <v>784533</v>
      </c>
      <c r="J108" s="44">
        <f t="shared" si="176"/>
        <v>928897</v>
      </c>
      <c r="K108" s="44">
        <f t="shared" si="176"/>
        <v>1092300</v>
      </c>
      <c r="L108" s="44">
        <f t="shared" si="176"/>
        <v>1262902</v>
      </c>
      <c r="M108" s="44">
        <f t="shared" si="176"/>
        <v>1431144</v>
      </c>
      <c r="N108" s="44">
        <f t="shared" si="176"/>
        <v>1616826</v>
      </c>
      <c r="O108" s="44">
        <f t="shared" si="176"/>
        <v>1813664</v>
      </c>
      <c r="P108" s="44">
        <f t="shared" si="176"/>
        <v>10789335</v>
      </c>
      <c r="Q108" s="42"/>
      <c r="R108" s="42"/>
      <c r="S108" s="44">
        <f t="shared" si="177"/>
        <v>11836</v>
      </c>
      <c r="T108" s="44">
        <f t="shared" si="177"/>
        <v>22253</v>
      </c>
      <c r="U108" s="44">
        <f t="shared" si="177"/>
        <v>34863</v>
      </c>
      <c r="V108" s="44">
        <f t="shared" si="177"/>
        <v>50668</v>
      </c>
      <c r="W108" s="44">
        <f t="shared" si="177"/>
        <v>67680</v>
      </c>
      <c r="X108" s="44">
        <f t="shared" si="177"/>
        <v>85674</v>
      </c>
      <c r="Y108" s="44">
        <f t="shared" si="177"/>
        <v>109699</v>
      </c>
      <c r="Z108" s="44">
        <f t="shared" si="177"/>
        <v>151439</v>
      </c>
      <c r="AA108" s="44">
        <f t="shared" si="177"/>
        <v>193134</v>
      </c>
      <c r="AB108" s="44">
        <f t="shared" si="177"/>
        <v>236008</v>
      </c>
      <c r="AC108" s="44">
        <f t="shared" si="177"/>
        <v>289775</v>
      </c>
      <c r="AD108" s="44">
        <f t="shared" si="177"/>
        <v>363024</v>
      </c>
      <c r="AE108" s="44">
        <f t="shared" si="177"/>
        <v>1616053</v>
      </c>
      <c r="AF108" s="42"/>
      <c r="AG108" s="42"/>
      <c r="AH108" s="44">
        <f t="shared" si="178"/>
        <v>0</v>
      </c>
      <c r="AI108" s="44">
        <f t="shared" si="178"/>
        <v>0</v>
      </c>
      <c r="AJ108" s="44">
        <f t="shared" si="178"/>
        <v>0</v>
      </c>
      <c r="AK108" s="44">
        <f t="shared" si="178"/>
        <v>0</v>
      </c>
      <c r="AL108" s="44">
        <f t="shared" si="178"/>
        <v>0</v>
      </c>
      <c r="AM108" s="44">
        <f t="shared" si="178"/>
        <v>0</v>
      </c>
      <c r="AN108" s="44">
        <f t="shared" si="178"/>
        <v>0</v>
      </c>
      <c r="AO108" s="44">
        <f t="shared" si="178"/>
        <v>0</v>
      </c>
      <c r="AP108" s="44">
        <f t="shared" si="178"/>
        <v>0</v>
      </c>
      <c r="AQ108" s="44">
        <f t="shared" si="178"/>
        <v>0</v>
      </c>
      <c r="AR108" s="44">
        <f t="shared" si="178"/>
        <v>0</v>
      </c>
      <c r="AS108" s="44">
        <f t="shared" si="178"/>
        <v>0</v>
      </c>
      <c r="AT108" s="44">
        <f t="shared" si="178"/>
        <v>0</v>
      </c>
      <c r="AU108" s="42"/>
      <c r="AV108" s="42"/>
      <c r="AW108" s="44">
        <f t="shared" si="179"/>
        <v>0</v>
      </c>
      <c r="AX108" s="44">
        <f t="shared" si="179"/>
        <v>0</v>
      </c>
      <c r="AY108" s="44">
        <f t="shared" si="179"/>
        <v>0</v>
      </c>
      <c r="AZ108" s="44">
        <f t="shared" si="179"/>
        <v>0</v>
      </c>
      <c r="BA108" s="44">
        <f t="shared" si="179"/>
        <v>0</v>
      </c>
      <c r="BB108" s="44">
        <f t="shared" si="179"/>
        <v>0</v>
      </c>
      <c r="BC108" s="44">
        <f t="shared" si="179"/>
        <v>0</v>
      </c>
      <c r="BD108" s="44">
        <f t="shared" si="179"/>
        <v>0</v>
      </c>
      <c r="BE108" s="44">
        <f t="shared" si="179"/>
        <v>0</v>
      </c>
      <c r="BF108" s="44">
        <f t="shared" si="179"/>
        <v>0</v>
      </c>
      <c r="BG108" s="44">
        <f t="shared" si="179"/>
        <v>0</v>
      </c>
      <c r="BH108" s="44">
        <f t="shared" si="179"/>
        <v>0</v>
      </c>
      <c r="BI108" s="44">
        <f t="shared" si="179"/>
        <v>0</v>
      </c>
      <c r="BJ108" s="42"/>
      <c r="BK108" s="42"/>
      <c r="BL108" s="44">
        <f t="shared" si="180"/>
        <v>0</v>
      </c>
      <c r="BM108" s="44">
        <f t="shared" si="180"/>
        <v>0</v>
      </c>
      <c r="BN108" s="44">
        <f t="shared" si="180"/>
        <v>0</v>
      </c>
      <c r="BO108" s="44">
        <f t="shared" si="180"/>
        <v>0</v>
      </c>
      <c r="BP108" s="44">
        <f t="shared" si="180"/>
        <v>0</v>
      </c>
      <c r="BQ108" s="44">
        <f t="shared" si="180"/>
        <v>0</v>
      </c>
      <c r="BR108" s="44">
        <f t="shared" si="180"/>
        <v>0</v>
      </c>
      <c r="BS108" s="44">
        <f t="shared" si="180"/>
        <v>0</v>
      </c>
      <c r="BT108" s="44">
        <f t="shared" si="180"/>
        <v>0</v>
      </c>
      <c r="BU108" s="44">
        <f t="shared" si="180"/>
        <v>0</v>
      </c>
      <c r="BV108" s="44">
        <f t="shared" si="180"/>
        <v>0</v>
      </c>
      <c r="BW108" s="44">
        <f t="shared" si="180"/>
        <v>0</v>
      </c>
      <c r="BX108" s="44">
        <f t="shared" si="180"/>
        <v>0</v>
      </c>
      <c r="BY108" s="42"/>
      <c r="BZ108" s="42"/>
      <c r="CA108" s="44">
        <f t="shared" si="181"/>
        <v>0</v>
      </c>
      <c r="CB108" s="44">
        <f t="shared" si="181"/>
        <v>0</v>
      </c>
      <c r="CC108" s="44">
        <f t="shared" si="181"/>
        <v>0</v>
      </c>
      <c r="CD108" s="44">
        <f t="shared" si="181"/>
        <v>0</v>
      </c>
      <c r="CE108" s="44">
        <f t="shared" si="181"/>
        <v>0</v>
      </c>
      <c r="CF108" s="44">
        <f t="shared" si="181"/>
        <v>0</v>
      </c>
      <c r="CG108" s="44">
        <f t="shared" si="181"/>
        <v>0</v>
      </c>
      <c r="CH108" s="44">
        <f t="shared" si="181"/>
        <v>0</v>
      </c>
      <c r="CI108" s="44">
        <f t="shared" si="181"/>
        <v>0</v>
      </c>
      <c r="CJ108" s="44">
        <f t="shared" si="181"/>
        <v>0</v>
      </c>
      <c r="CK108" s="44">
        <f t="shared" si="181"/>
        <v>0</v>
      </c>
      <c r="CL108" s="44">
        <f t="shared" si="181"/>
        <v>0</v>
      </c>
      <c r="CM108" s="44">
        <f t="shared" si="181"/>
        <v>0</v>
      </c>
      <c r="CN108" s="42"/>
      <c r="CO108" s="42"/>
      <c r="CP108" s="44">
        <f t="shared" si="182"/>
        <v>0</v>
      </c>
      <c r="CQ108" s="44">
        <f t="shared" si="182"/>
        <v>0</v>
      </c>
      <c r="CR108" s="44">
        <f t="shared" si="182"/>
        <v>0</v>
      </c>
      <c r="CS108" s="44">
        <f t="shared" si="182"/>
        <v>0</v>
      </c>
      <c r="CT108" s="44">
        <f t="shared" si="182"/>
        <v>0</v>
      </c>
      <c r="CU108" s="44">
        <f t="shared" si="182"/>
        <v>0</v>
      </c>
      <c r="CV108" s="44">
        <f t="shared" si="182"/>
        <v>0</v>
      </c>
      <c r="CW108" s="44">
        <f t="shared" si="182"/>
        <v>0</v>
      </c>
      <c r="CX108" s="44">
        <f t="shared" si="182"/>
        <v>0</v>
      </c>
      <c r="CY108" s="44">
        <f t="shared" si="182"/>
        <v>0</v>
      </c>
      <c r="CZ108" s="44">
        <f t="shared" si="182"/>
        <v>0</v>
      </c>
      <c r="DA108" s="44">
        <f t="shared" si="182"/>
        <v>0</v>
      </c>
      <c r="DB108" s="44">
        <f t="shared" si="182"/>
        <v>0</v>
      </c>
      <c r="DC108" s="42"/>
      <c r="DD108" s="42"/>
      <c r="DE108" s="44">
        <f t="shared" si="183"/>
        <v>0</v>
      </c>
      <c r="DF108" s="44">
        <f t="shared" si="183"/>
        <v>0</v>
      </c>
      <c r="DG108" s="44">
        <f t="shared" si="183"/>
        <v>0</v>
      </c>
      <c r="DH108" s="44">
        <f t="shared" si="183"/>
        <v>0</v>
      </c>
      <c r="DI108" s="44">
        <f t="shared" si="183"/>
        <v>0</v>
      </c>
      <c r="DJ108" s="44">
        <f t="shared" si="183"/>
        <v>0</v>
      </c>
      <c r="DK108" s="44">
        <f t="shared" si="183"/>
        <v>0</v>
      </c>
      <c r="DL108" s="44">
        <f t="shared" si="183"/>
        <v>0</v>
      </c>
      <c r="DM108" s="44">
        <f t="shared" si="183"/>
        <v>0</v>
      </c>
      <c r="DN108" s="44">
        <f t="shared" si="183"/>
        <v>0</v>
      </c>
      <c r="DO108" s="44">
        <f t="shared" si="183"/>
        <v>0</v>
      </c>
      <c r="DP108" s="44">
        <f t="shared" si="183"/>
        <v>0</v>
      </c>
      <c r="DQ108" s="44">
        <f t="shared" si="183"/>
        <v>0</v>
      </c>
      <c r="DR108" s="42"/>
      <c r="DS108" s="42"/>
      <c r="DT108" s="44">
        <f t="shared" si="184"/>
        <v>0</v>
      </c>
      <c r="DU108" s="44">
        <f t="shared" si="184"/>
        <v>0</v>
      </c>
      <c r="DV108" s="44">
        <f t="shared" si="184"/>
        <v>0</v>
      </c>
      <c r="DW108" s="44">
        <f t="shared" si="184"/>
        <v>0</v>
      </c>
      <c r="DX108" s="44">
        <f t="shared" si="184"/>
        <v>0</v>
      </c>
      <c r="DY108" s="44">
        <f t="shared" si="184"/>
        <v>0</v>
      </c>
      <c r="DZ108" s="44">
        <f t="shared" si="184"/>
        <v>0</v>
      </c>
      <c r="EA108" s="44">
        <f t="shared" si="184"/>
        <v>0</v>
      </c>
      <c r="EB108" s="44">
        <f t="shared" si="184"/>
        <v>0</v>
      </c>
      <c r="EC108" s="44">
        <f t="shared" si="184"/>
        <v>0</v>
      </c>
      <c r="ED108" s="44">
        <f t="shared" si="184"/>
        <v>0</v>
      </c>
      <c r="EE108" s="44">
        <f t="shared" si="184"/>
        <v>0</v>
      </c>
      <c r="EF108" s="44">
        <f t="shared" si="184"/>
        <v>0</v>
      </c>
      <c r="EG108" s="42"/>
      <c r="EH108" s="42"/>
      <c r="EI108" s="44">
        <f t="shared" si="185"/>
        <v>0</v>
      </c>
      <c r="EJ108" s="44">
        <f t="shared" si="185"/>
        <v>0</v>
      </c>
      <c r="EK108" s="44">
        <f t="shared" si="185"/>
        <v>0</v>
      </c>
      <c r="EL108" s="44">
        <f t="shared" si="185"/>
        <v>0</v>
      </c>
      <c r="EM108" s="44">
        <f t="shared" si="185"/>
        <v>0</v>
      </c>
      <c r="EN108" s="44">
        <f t="shared" si="185"/>
        <v>0</v>
      </c>
      <c r="EO108" s="44">
        <f t="shared" si="185"/>
        <v>0</v>
      </c>
      <c r="EP108" s="44">
        <f t="shared" si="185"/>
        <v>0</v>
      </c>
      <c r="EQ108" s="44">
        <f t="shared" si="185"/>
        <v>0</v>
      </c>
      <c r="ER108" s="44">
        <f t="shared" si="185"/>
        <v>0</v>
      </c>
      <c r="ES108" s="44">
        <f t="shared" si="185"/>
        <v>0</v>
      </c>
      <c r="ET108" s="44">
        <f t="shared" si="185"/>
        <v>0</v>
      </c>
      <c r="EU108" s="44">
        <f t="shared" si="185"/>
        <v>0</v>
      </c>
      <c r="EV108" s="42"/>
      <c r="EW108" s="42"/>
      <c r="EX108" s="44">
        <f t="shared" si="186"/>
        <v>0</v>
      </c>
      <c r="EY108" s="44">
        <f t="shared" si="186"/>
        <v>0</v>
      </c>
      <c r="EZ108" s="44">
        <f t="shared" si="186"/>
        <v>0</v>
      </c>
      <c r="FA108" s="44">
        <f t="shared" si="186"/>
        <v>0</v>
      </c>
      <c r="FB108" s="44">
        <f t="shared" si="186"/>
        <v>0</v>
      </c>
      <c r="FC108" s="44">
        <f t="shared" si="186"/>
        <v>0</v>
      </c>
      <c r="FD108" s="44">
        <f t="shared" si="186"/>
        <v>0</v>
      </c>
      <c r="FE108" s="44">
        <f t="shared" si="186"/>
        <v>0</v>
      </c>
      <c r="FF108" s="44">
        <f t="shared" si="186"/>
        <v>0</v>
      </c>
      <c r="FG108" s="44">
        <f t="shared" si="186"/>
        <v>0</v>
      </c>
      <c r="FH108" s="44">
        <f t="shared" si="186"/>
        <v>0</v>
      </c>
      <c r="FI108" s="44">
        <f t="shared" si="186"/>
        <v>0</v>
      </c>
      <c r="FJ108" s="44">
        <f t="shared" si="186"/>
        <v>0</v>
      </c>
      <c r="FK108" s="42"/>
      <c r="FL108" s="42"/>
    </row>
    <row r="109" spans="1:168" s="43" customFormat="1" ht="15.1" customHeight="1">
      <c r="A109" s="58"/>
      <c r="B109" s="5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2"/>
      <c r="R109" s="42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2"/>
      <c r="AG109" s="42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2"/>
      <c r="AV109" s="42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2"/>
      <c r="BK109" s="42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2"/>
      <c r="BZ109" s="42"/>
      <c r="CA109" s="44"/>
      <c r="CB109" s="44"/>
      <c r="CC109" s="44"/>
      <c r="CD109" s="44"/>
      <c r="CE109" s="44"/>
      <c r="CF109" s="44"/>
      <c r="CG109" s="44"/>
      <c r="CH109" s="44"/>
      <c r="CI109" s="44"/>
      <c r="CJ109" s="44"/>
      <c r="CK109" s="44"/>
      <c r="CL109" s="44"/>
      <c r="CM109" s="44"/>
      <c r="CN109" s="42"/>
      <c r="CO109" s="42"/>
      <c r="CP109" s="44"/>
      <c r="CQ109" s="44"/>
      <c r="CR109" s="44"/>
      <c r="CS109" s="44"/>
      <c r="CT109" s="44"/>
      <c r="CU109" s="44"/>
      <c r="CV109" s="44"/>
      <c r="CW109" s="44"/>
      <c r="CX109" s="44"/>
      <c r="CY109" s="44"/>
      <c r="CZ109" s="44"/>
      <c r="DA109" s="44"/>
      <c r="DB109" s="44"/>
      <c r="DC109" s="42"/>
      <c r="DD109" s="42"/>
      <c r="DE109" s="44"/>
      <c r="DF109" s="44"/>
      <c r="DG109" s="44"/>
      <c r="DH109" s="44"/>
      <c r="DI109" s="44"/>
      <c r="DJ109" s="44"/>
      <c r="DK109" s="44"/>
      <c r="DL109" s="44"/>
      <c r="DM109" s="44"/>
      <c r="DN109" s="44"/>
      <c r="DO109" s="44"/>
      <c r="DP109" s="44"/>
      <c r="DQ109" s="44"/>
      <c r="DR109" s="42"/>
      <c r="DS109" s="42"/>
      <c r="DT109" s="44"/>
      <c r="DU109" s="44"/>
      <c r="DV109" s="44"/>
      <c r="DW109" s="44"/>
      <c r="DX109" s="44"/>
      <c r="DY109" s="44"/>
      <c r="DZ109" s="44"/>
      <c r="EA109" s="44"/>
      <c r="EB109" s="44"/>
      <c r="EC109" s="44"/>
      <c r="ED109" s="44"/>
      <c r="EE109" s="44"/>
      <c r="EF109" s="44"/>
      <c r="EG109" s="42"/>
      <c r="EH109" s="42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2"/>
      <c r="EW109" s="42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2"/>
      <c r="FL109" s="42"/>
    </row>
    <row r="110" spans="1:168" ht="15.1" customHeight="1"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42"/>
      <c r="R110" s="42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2"/>
      <c r="AG110" s="42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42"/>
      <c r="AV110" s="42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42"/>
      <c r="BK110" s="42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42"/>
      <c r="BZ110" s="42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42"/>
      <c r="CO110" s="42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42"/>
      <c r="DD110" s="42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42"/>
      <c r="DS110" s="42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42"/>
      <c r="EH110" s="42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42"/>
      <c r="EW110" s="42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42"/>
      <c r="FL110" s="42"/>
    </row>
    <row r="111" spans="1:168" ht="15.1" customHeight="1">
      <c r="A111" s="51">
        <v>2006</v>
      </c>
      <c r="B111" s="56" t="s">
        <v>7</v>
      </c>
      <c r="C111" s="43"/>
      <c r="D111" s="44">
        <f t="shared" ref="D111:P126" si="187">SUMIFS(D$11:D$90,$A$11:$A$90,$A111,$B$11:$B$90,$B111)</f>
        <v>276258</v>
      </c>
      <c r="E111" s="44">
        <f t="shared" si="187"/>
        <v>556900</v>
      </c>
      <c r="F111" s="44">
        <f t="shared" si="187"/>
        <v>876547</v>
      </c>
      <c r="G111" s="44">
        <f t="shared" si="187"/>
        <v>1162633</v>
      </c>
      <c r="H111" s="44">
        <f t="shared" si="187"/>
        <v>1481083</v>
      </c>
      <c r="I111" s="44">
        <f t="shared" si="187"/>
        <v>1803196</v>
      </c>
      <c r="J111" s="44">
        <f t="shared" si="187"/>
        <v>2034964</v>
      </c>
      <c r="K111" s="44">
        <f t="shared" si="187"/>
        <v>2348378</v>
      </c>
      <c r="L111" s="44">
        <f t="shared" si="187"/>
        <v>2642225</v>
      </c>
      <c r="M111" s="44">
        <f t="shared" si="187"/>
        <v>2943601</v>
      </c>
      <c r="N111" s="44">
        <f t="shared" si="187"/>
        <v>3243259</v>
      </c>
      <c r="O111" s="44">
        <f t="shared" si="187"/>
        <v>3498127</v>
      </c>
      <c r="P111" s="44">
        <f t="shared" si="187"/>
        <v>22867171</v>
      </c>
      <c r="Q111" s="42"/>
      <c r="R111" s="42"/>
      <c r="S111" s="44">
        <f t="shared" ref="S111:AE126" si="188">SUMIFS(S$11:S$90,$A$11:$A$90,$A111,$B$11:$B$90,$B111)</f>
        <v>139489</v>
      </c>
      <c r="T111" s="44">
        <f t="shared" si="188"/>
        <v>272469</v>
      </c>
      <c r="U111" s="44">
        <f t="shared" si="188"/>
        <v>424028</v>
      </c>
      <c r="V111" s="44">
        <f t="shared" si="188"/>
        <v>559098</v>
      </c>
      <c r="W111" s="44">
        <f t="shared" si="188"/>
        <v>707281</v>
      </c>
      <c r="X111" s="44">
        <f t="shared" si="188"/>
        <v>856201</v>
      </c>
      <c r="Y111" s="44">
        <f t="shared" si="188"/>
        <v>974336</v>
      </c>
      <c r="Z111" s="44">
        <f t="shared" si="188"/>
        <v>1117554</v>
      </c>
      <c r="AA111" s="44">
        <f t="shared" si="188"/>
        <v>1248507</v>
      </c>
      <c r="AB111" s="44">
        <f t="shared" si="188"/>
        <v>1387024</v>
      </c>
      <c r="AC111" s="44">
        <f t="shared" si="188"/>
        <v>1522063</v>
      </c>
      <c r="AD111" s="44">
        <f t="shared" si="188"/>
        <v>1636520</v>
      </c>
      <c r="AE111" s="44">
        <f t="shared" si="188"/>
        <v>10844570</v>
      </c>
      <c r="AF111" s="42"/>
      <c r="AG111" s="42"/>
      <c r="AH111" s="44">
        <f t="shared" ref="AH111:AT126" si="189">SUMIFS(AH$11:AH$90,$A$11:$A$90,$A111,$B$11:$B$90,$B111)</f>
        <v>10919</v>
      </c>
      <c r="AI111" s="44">
        <f t="shared" si="189"/>
        <v>20807</v>
      </c>
      <c r="AJ111" s="44">
        <f t="shared" si="189"/>
        <v>33006</v>
      </c>
      <c r="AK111" s="44">
        <f t="shared" si="189"/>
        <v>43526</v>
      </c>
      <c r="AL111" s="44">
        <f t="shared" si="189"/>
        <v>55588</v>
      </c>
      <c r="AM111" s="44">
        <f t="shared" si="189"/>
        <v>68055</v>
      </c>
      <c r="AN111" s="44">
        <f t="shared" si="189"/>
        <v>76401</v>
      </c>
      <c r="AO111" s="44">
        <f t="shared" si="189"/>
        <v>87486</v>
      </c>
      <c r="AP111" s="44">
        <f t="shared" si="189"/>
        <v>98105</v>
      </c>
      <c r="AQ111" s="44">
        <f t="shared" si="189"/>
        <v>108994</v>
      </c>
      <c r="AR111" s="44">
        <f t="shared" si="189"/>
        <v>119019</v>
      </c>
      <c r="AS111" s="44">
        <f t="shared" si="189"/>
        <v>127433</v>
      </c>
      <c r="AT111" s="44">
        <f t="shared" si="189"/>
        <v>849339</v>
      </c>
      <c r="AU111" s="42"/>
      <c r="AV111" s="42"/>
      <c r="AW111" s="44">
        <f t="shared" ref="AW111:BI126" si="190">SUMIFS(AW$11:AW$90,$A$11:$A$90,$A111,$B$11:$B$90,$B111)</f>
        <v>7845</v>
      </c>
      <c r="AX111" s="44">
        <f t="shared" si="190"/>
        <v>15499</v>
      </c>
      <c r="AY111" s="44">
        <f t="shared" si="190"/>
        <v>23601</v>
      </c>
      <c r="AZ111" s="44">
        <f t="shared" si="190"/>
        <v>31215</v>
      </c>
      <c r="BA111" s="44">
        <f t="shared" si="190"/>
        <v>39898</v>
      </c>
      <c r="BB111" s="44">
        <f t="shared" si="190"/>
        <v>48146</v>
      </c>
      <c r="BC111" s="44">
        <f t="shared" si="190"/>
        <v>56113</v>
      </c>
      <c r="BD111" s="44">
        <f t="shared" si="190"/>
        <v>64845</v>
      </c>
      <c r="BE111" s="44">
        <f t="shared" si="190"/>
        <v>72842</v>
      </c>
      <c r="BF111" s="44">
        <f t="shared" si="190"/>
        <v>81279</v>
      </c>
      <c r="BG111" s="44">
        <f t="shared" si="190"/>
        <v>89083</v>
      </c>
      <c r="BH111" s="44">
        <f t="shared" si="190"/>
        <v>95922</v>
      </c>
      <c r="BI111" s="44">
        <f t="shared" si="190"/>
        <v>626288</v>
      </c>
      <c r="BJ111" s="42"/>
      <c r="BK111" s="42"/>
      <c r="BL111" s="44">
        <f t="shared" ref="BL111:BX126" si="191">SUMIFS(BL$11:BL$90,$A$11:$A$90,$A111,$B$11:$B$90,$B111)</f>
        <v>107437</v>
      </c>
      <c r="BM111" s="44">
        <f t="shared" si="191"/>
        <v>210882</v>
      </c>
      <c r="BN111" s="44">
        <f t="shared" si="191"/>
        <v>329685</v>
      </c>
      <c r="BO111" s="44">
        <f t="shared" si="191"/>
        <v>434425</v>
      </c>
      <c r="BP111" s="44">
        <f t="shared" si="191"/>
        <v>551190</v>
      </c>
      <c r="BQ111" s="44">
        <f t="shared" si="191"/>
        <v>665929</v>
      </c>
      <c r="BR111" s="44">
        <f t="shared" si="191"/>
        <v>766264</v>
      </c>
      <c r="BS111" s="44">
        <f t="shared" si="191"/>
        <v>882484</v>
      </c>
      <c r="BT111" s="44">
        <f t="shared" si="191"/>
        <v>989187</v>
      </c>
      <c r="BU111" s="44">
        <f t="shared" si="191"/>
        <v>1095884</v>
      </c>
      <c r="BV111" s="44">
        <f t="shared" si="191"/>
        <v>1205279</v>
      </c>
      <c r="BW111" s="44">
        <f t="shared" si="191"/>
        <v>1301350</v>
      </c>
      <c r="BX111" s="44">
        <f t="shared" si="191"/>
        <v>8539996</v>
      </c>
      <c r="BY111" s="42"/>
      <c r="BZ111" s="42"/>
      <c r="CA111" s="44">
        <f t="shared" ref="CA111:CM126" si="192">SUMIFS(CA$11:CA$90,$A$11:$A$90,$A111,$B$11:$B$90,$B111)</f>
        <v>10021</v>
      </c>
      <c r="CB111" s="44">
        <f t="shared" si="192"/>
        <v>19415</v>
      </c>
      <c r="CC111" s="44">
        <f t="shared" si="192"/>
        <v>30182</v>
      </c>
      <c r="CD111" s="44">
        <f t="shared" si="192"/>
        <v>40449</v>
      </c>
      <c r="CE111" s="44">
        <f t="shared" si="192"/>
        <v>51730</v>
      </c>
      <c r="CF111" s="44">
        <f t="shared" si="192"/>
        <v>62819</v>
      </c>
      <c r="CG111" s="44">
        <f t="shared" si="192"/>
        <v>72844</v>
      </c>
      <c r="CH111" s="44">
        <f t="shared" si="192"/>
        <v>84567</v>
      </c>
      <c r="CI111" s="44">
        <f t="shared" si="192"/>
        <v>95012</v>
      </c>
      <c r="CJ111" s="44">
        <f t="shared" si="192"/>
        <v>105687</v>
      </c>
      <c r="CK111" s="44">
        <f t="shared" si="192"/>
        <v>115137</v>
      </c>
      <c r="CL111" s="44">
        <f t="shared" si="192"/>
        <v>122804</v>
      </c>
      <c r="CM111" s="44">
        <f t="shared" si="192"/>
        <v>810667</v>
      </c>
      <c r="CN111" s="42"/>
      <c r="CO111" s="42"/>
      <c r="CP111" s="44">
        <f t="shared" ref="CP111:DB126" si="193">SUMIFS(CP$11:CP$90,$A$11:$A$90,$A111,$B$11:$B$90,$B111)</f>
        <v>7551</v>
      </c>
      <c r="CQ111" s="44">
        <f t="shared" si="193"/>
        <v>15608</v>
      </c>
      <c r="CR111" s="44">
        <f t="shared" si="193"/>
        <v>25194</v>
      </c>
      <c r="CS111" s="44">
        <f t="shared" si="193"/>
        <v>33744</v>
      </c>
      <c r="CT111" s="44">
        <f t="shared" si="193"/>
        <v>44498</v>
      </c>
      <c r="CU111" s="44">
        <f t="shared" si="193"/>
        <v>54736</v>
      </c>
      <c r="CV111" s="44">
        <f t="shared" si="193"/>
        <v>64198</v>
      </c>
      <c r="CW111" s="44">
        <f t="shared" si="193"/>
        <v>74618</v>
      </c>
      <c r="CX111" s="44">
        <f t="shared" si="193"/>
        <v>84154</v>
      </c>
      <c r="CY111" s="44">
        <f t="shared" si="193"/>
        <v>94293</v>
      </c>
      <c r="CZ111" s="44">
        <f t="shared" si="193"/>
        <v>103440</v>
      </c>
      <c r="DA111" s="44">
        <f t="shared" si="193"/>
        <v>111015</v>
      </c>
      <c r="DB111" s="44">
        <f t="shared" si="193"/>
        <v>713049</v>
      </c>
      <c r="DC111" s="42"/>
      <c r="DD111" s="42"/>
      <c r="DE111" s="44">
        <f t="shared" ref="DE111:DQ126" si="194">SUMIFS(DE$11:DE$90,$A$11:$A$90,$A111,$B$11:$B$90,$B111)</f>
        <v>36092</v>
      </c>
      <c r="DF111" s="44">
        <f t="shared" si="194"/>
        <v>70394</v>
      </c>
      <c r="DG111" s="44">
        <f t="shared" si="194"/>
        <v>109507</v>
      </c>
      <c r="DH111" s="44">
        <f t="shared" si="194"/>
        <v>145516</v>
      </c>
      <c r="DI111" s="44">
        <f t="shared" si="194"/>
        <v>184712</v>
      </c>
      <c r="DJ111" s="44">
        <f t="shared" si="194"/>
        <v>222608</v>
      </c>
      <c r="DK111" s="44">
        <f t="shared" si="194"/>
        <v>257280</v>
      </c>
      <c r="DL111" s="44">
        <f t="shared" si="194"/>
        <v>295249</v>
      </c>
      <c r="DM111" s="44">
        <f t="shared" si="194"/>
        <v>330343</v>
      </c>
      <c r="DN111" s="44">
        <f t="shared" si="194"/>
        <v>368002</v>
      </c>
      <c r="DO111" s="44">
        <f t="shared" si="194"/>
        <v>403761</v>
      </c>
      <c r="DP111" s="44">
        <f t="shared" si="194"/>
        <v>433119</v>
      </c>
      <c r="DQ111" s="44">
        <f t="shared" si="194"/>
        <v>2856583</v>
      </c>
      <c r="DR111" s="42"/>
      <c r="DS111" s="42"/>
      <c r="DT111" s="44">
        <f t="shared" ref="DT111:EF126" si="195">SUMIFS(DT$11:DT$90,$A$11:$A$90,$A111,$B$11:$B$90,$B111)</f>
        <v>74724</v>
      </c>
      <c r="DU111" s="44">
        <f t="shared" si="195"/>
        <v>147210</v>
      </c>
      <c r="DV111" s="44">
        <f t="shared" si="195"/>
        <v>232802</v>
      </c>
      <c r="DW111" s="44">
        <f t="shared" si="195"/>
        <v>310512</v>
      </c>
      <c r="DX111" s="44">
        <f t="shared" si="195"/>
        <v>395194</v>
      </c>
      <c r="DY111" s="44">
        <f t="shared" si="195"/>
        <v>480046</v>
      </c>
      <c r="DZ111" s="44">
        <f t="shared" si="195"/>
        <v>552572</v>
      </c>
      <c r="EA111" s="44">
        <f t="shared" si="195"/>
        <v>635072</v>
      </c>
      <c r="EB111" s="44">
        <f t="shared" si="195"/>
        <v>713426</v>
      </c>
      <c r="EC111" s="44">
        <f t="shared" si="195"/>
        <v>794368</v>
      </c>
      <c r="ED111" s="44">
        <f t="shared" si="195"/>
        <v>872298</v>
      </c>
      <c r="EE111" s="44">
        <f t="shared" si="195"/>
        <v>941520</v>
      </c>
      <c r="EF111" s="44">
        <f t="shared" si="195"/>
        <v>6149744</v>
      </c>
      <c r="EG111" s="42"/>
      <c r="EH111" s="42"/>
      <c r="EI111" s="44">
        <f t="shared" ref="EI111:EU126" si="196">SUMIFS(EI$11:EI$90,$A$11:$A$90,$A111,$B$11:$B$90,$B111)</f>
        <v>5</v>
      </c>
      <c r="EJ111" s="44">
        <f t="shared" si="196"/>
        <v>11</v>
      </c>
      <c r="EK111" s="44">
        <f t="shared" si="196"/>
        <v>24</v>
      </c>
      <c r="EL111" s="44">
        <f t="shared" si="196"/>
        <v>34</v>
      </c>
      <c r="EM111" s="44">
        <f t="shared" si="196"/>
        <v>43</v>
      </c>
      <c r="EN111" s="44">
        <f t="shared" si="196"/>
        <v>53</v>
      </c>
      <c r="EO111" s="44">
        <f t="shared" si="196"/>
        <v>69</v>
      </c>
      <c r="EP111" s="44">
        <f t="shared" si="196"/>
        <v>86</v>
      </c>
      <c r="EQ111" s="44">
        <f t="shared" si="196"/>
        <v>94</v>
      </c>
      <c r="ER111" s="44">
        <f t="shared" si="196"/>
        <v>101</v>
      </c>
      <c r="ES111" s="44">
        <f t="shared" si="196"/>
        <v>109</v>
      </c>
      <c r="ET111" s="44">
        <f t="shared" si="196"/>
        <v>121</v>
      </c>
      <c r="EU111" s="44">
        <f t="shared" si="196"/>
        <v>750</v>
      </c>
      <c r="EV111" s="42"/>
      <c r="EW111" s="42"/>
      <c r="EX111" s="44">
        <f t="shared" ref="EX111:FJ126" si="197">SUMIFS(EX$11:EX$90,$A$11:$A$90,$A111,$B$11:$B$90,$B111)</f>
        <v>0</v>
      </c>
      <c r="EY111" s="44">
        <f t="shared" si="197"/>
        <v>0</v>
      </c>
      <c r="EZ111" s="44">
        <f t="shared" si="197"/>
        <v>0</v>
      </c>
      <c r="FA111" s="44">
        <f t="shared" si="197"/>
        <v>0</v>
      </c>
      <c r="FB111" s="44">
        <f t="shared" si="197"/>
        <v>0</v>
      </c>
      <c r="FC111" s="44">
        <f t="shared" si="197"/>
        <v>0</v>
      </c>
      <c r="FD111" s="44">
        <f t="shared" si="197"/>
        <v>0</v>
      </c>
      <c r="FE111" s="44">
        <f t="shared" si="197"/>
        <v>0</v>
      </c>
      <c r="FF111" s="44">
        <f t="shared" si="197"/>
        <v>0</v>
      </c>
      <c r="FG111" s="44">
        <f t="shared" si="197"/>
        <v>0</v>
      </c>
      <c r="FH111" s="44">
        <f t="shared" si="197"/>
        <v>0</v>
      </c>
      <c r="FI111" s="44">
        <f t="shared" si="197"/>
        <v>0</v>
      </c>
      <c r="FJ111" s="44">
        <f t="shared" si="197"/>
        <v>0</v>
      </c>
      <c r="FK111" s="42"/>
      <c r="FL111" s="42"/>
    </row>
    <row r="112" spans="1:168" ht="15.1" customHeight="1">
      <c r="A112" s="51">
        <v>2007</v>
      </c>
      <c r="B112" s="56" t="s">
        <v>7</v>
      </c>
      <c r="C112" s="43"/>
      <c r="D112" s="44">
        <f t="shared" si="187"/>
        <v>282652</v>
      </c>
      <c r="E112" s="44">
        <f t="shared" si="187"/>
        <v>567178</v>
      </c>
      <c r="F112" s="44">
        <f t="shared" si="187"/>
        <v>886740</v>
      </c>
      <c r="G112" s="44">
        <f t="shared" si="187"/>
        <v>1176921</v>
      </c>
      <c r="H112" s="44">
        <f t="shared" si="187"/>
        <v>1485877</v>
      </c>
      <c r="I112" s="44">
        <f t="shared" si="187"/>
        <v>1774916</v>
      </c>
      <c r="J112" s="44">
        <f t="shared" si="187"/>
        <v>2008210</v>
      </c>
      <c r="K112" s="44">
        <f t="shared" si="187"/>
        <v>2306088</v>
      </c>
      <c r="L112" s="44">
        <f t="shared" si="187"/>
        <v>2584014</v>
      </c>
      <c r="M112" s="44">
        <f t="shared" si="187"/>
        <v>2889924</v>
      </c>
      <c r="N112" s="44">
        <f t="shared" si="187"/>
        <v>3177183</v>
      </c>
      <c r="O112" s="44">
        <f t="shared" si="187"/>
        <v>3398745</v>
      </c>
      <c r="P112" s="44">
        <f t="shared" si="187"/>
        <v>22538448</v>
      </c>
      <c r="Q112" s="42"/>
      <c r="R112" s="42"/>
      <c r="S112" s="44">
        <f t="shared" si="188"/>
        <v>128485</v>
      </c>
      <c r="T112" s="44">
        <f t="shared" si="188"/>
        <v>247682</v>
      </c>
      <c r="U112" s="44">
        <f t="shared" si="188"/>
        <v>384974</v>
      </c>
      <c r="V112" s="44">
        <f t="shared" si="188"/>
        <v>517436</v>
      </c>
      <c r="W112" s="44">
        <f t="shared" si="188"/>
        <v>666435</v>
      </c>
      <c r="X112" s="44">
        <f t="shared" si="188"/>
        <v>808393</v>
      </c>
      <c r="Y112" s="44">
        <f t="shared" si="188"/>
        <v>933428</v>
      </c>
      <c r="Z112" s="44">
        <f t="shared" si="188"/>
        <v>1078008</v>
      </c>
      <c r="AA112" s="44">
        <f t="shared" si="188"/>
        <v>1210683</v>
      </c>
      <c r="AB112" s="44">
        <f t="shared" si="188"/>
        <v>1360771</v>
      </c>
      <c r="AC112" s="44">
        <f t="shared" si="188"/>
        <v>1502289</v>
      </c>
      <c r="AD112" s="44">
        <f t="shared" si="188"/>
        <v>1613997</v>
      </c>
      <c r="AE112" s="44">
        <f t="shared" si="188"/>
        <v>10452581</v>
      </c>
      <c r="AF112" s="42"/>
      <c r="AG112" s="42"/>
      <c r="AH112" s="44">
        <f t="shared" si="189"/>
        <v>9096</v>
      </c>
      <c r="AI112" s="44">
        <f t="shared" si="189"/>
        <v>18989</v>
      </c>
      <c r="AJ112" s="44">
        <f t="shared" si="189"/>
        <v>31688</v>
      </c>
      <c r="AK112" s="44">
        <f t="shared" si="189"/>
        <v>41474</v>
      </c>
      <c r="AL112" s="44">
        <f t="shared" si="189"/>
        <v>51458</v>
      </c>
      <c r="AM112" s="44">
        <f t="shared" si="189"/>
        <v>60139</v>
      </c>
      <c r="AN112" s="44">
        <f t="shared" si="189"/>
        <v>67313</v>
      </c>
      <c r="AO112" s="44">
        <f t="shared" si="189"/>
        <v>75992</v>
      </c>
      <c r="AP112" s="44">
        <f t="shared" si="189"/>
        <v>84119</v>
      </c>
      <c r="AQ112" s="44">
        <f t="shared" si="189"/>
        <v>93589</v>
      </c>
      <c r="AR112" s="44">
        <f t="shared" si="189"/>
        <v>102587</v>
      </c>
      <c r="AS112" s="44">
        <f t="shared" si="189"/>
        <v>111082</v>
      </c>
      <c r="AT112" s="44">
        <f t="shared" si="189"/>
        <v>747526</v>
      </c>
      <c r="AU112" s="42"/>
      <c r="AV112" s="42"/>
      <c r="AW112" s="44">
        <f t="shared" si="190"/>
        <v>7974</v>
      </c>
      <c r="AX112" s="44">
        <f t="shared" si="190"/>
        <v>15055</v>
      </c>
      <c r="AY112" s="44">
        <f t="shared" si="190"/>
        <v>22448</v>
      </c>
      <c r="AZ112" s="44">
        <f t="shared" si="190"/>
        <v>29801</v>
      </c>
      <c r="BA112" s="44">
        <f t="shared" si="190"/>
        <v>37423</v>
      </c>
      <c r="BB112" s="44">
        <f t="shared" si="190"/>
        <v>44864</v>
      </c>
      <c r="BC112" s="44">
        <f t="shared" si="190"/>
        <v>52269</v>
      </c>
      <c r="BD112" s="44">
        <f t="shared" si="190"/>
        <v>60485</v>
      </c>
      <c r="BE112" s="44">
        <f t="shared" si="190"/>
        <v>67511</v>
      </c>
      <c r="BF112" s="44">
        <f t="shared" si="190"/>
        <v>75082</v>
      </c>
      <c r="BG112" s="44">
        <f t="shared" si="190"/>
        <v>81842</v>
      </c>
      <c r="BH112" s="44">
        <f t="shared" si="190"/>
        <v>87233</v>
      </c>
      <c r="BI112" s="44">
        <f t="shared" si="190"/>
        <v>581987</v>
      </c>
      <c r="BJ112" s="42"/>
      <c r="BK112" s="42"/>
      <c r="BL112" s="44">
        <f t="shared" si="191"/>
        <v>109092</v>
      </c>
      <c r="BM112" s="44">
        <f t="shared" si="191"/>
        <v>211120</v>
      </c>
      <c r="BN112" s="44">
        <f t="shared" si="191"/>
        <v>327898</v>
      </c>
      <c r="BO112" s="44">
        <f t="shared" si="191"/>
        <v>437402</v>
      </c>
      <c r="BP112" s="44">
        <f t="shared" si="191"/>
        <v>555719</v>
      </c>
      <c r="BQ112" s="44">
        <f t="shared" si="191"/>
        <v>665716</v>
      </c>
      <c r="BR112" s="44">
        <f t="shared" si="191"/>
        <v>771012</v>
      </c>
      <c r="BS112" s="44">
        <f t="shared" si="191"/>
        <v>884479</v>
      </c>
      <c r="BT112" s="44">
        <f t="shared" si="191"/>
        <v>988358</v>
      </c>
      <c r="BU112" s="44">
        <f t="shared" si="191"/>
        <v>1108932</v>
      </c>
      <c r="BV112" s="44">
        <f t="shared" si="191"/>
        <v>1218522</v>
      </c>
      <c r="BW112" s="44">
        <f t="shared" si="191"/>
        <v>1310197</v>
      </c>
      <c r="BX112" s="44">
        <f t="shared" si="191"/>
        <v>8588447</v>
      </c>
      <c r="BY112" s="42"/>
      <c r="BZ112" s="42"/>
      <c r="CA112" s="44">
        <f t="shared" si="192"/>
        <v>9199</v>
      </c>
      <c r="CB112" s="44">
        <f t="shared" si="192"/>
        <v>17977</v>
      </c>
      <c r="CC112" s="44">
        <f t="shared" si="192"/>
        <v>27507</v>
      </c>
      <c r="CD112" s="44">
        <f t="shared" si="192"/>
        <v>36606</v>
      </c>
      <c r="CE112" s="44">
        <f t="shared" si="192"/>
        <v>46759</v>
      </c>
      <c r="CF112" s="44">
        <f t="shared" si="192"/>
        <v>56275</v>
      </c>
      <c r="CG112" s="44">
        <f t="shared" si="192"/>
        <v>65469</v>
      </c>
      <c r="CH112" s="44">
        <f t="shared" si="192"/>
        <v>74778</v>
      </c>
      <c r="CI112" s="44">
        <f t="shared" si="192"/>
        <v>83873</v>
      </c>
      <c r="CJ112" s="44">
        <f t="shared" si="192"/>
        <v>94022</v>
      </c>
      <c r="CK112" s="44">
        <f t="shared" si="192"/>
        <v>103372</v>
      </c>
      <c r="CL112" s="44">
        <f t="shared" si="192"/>
        <v>111335</v>
      </c>
      <c r="CM112" s="44">
        <f t="shared" si="192"/>
        <v>727172</v>
      </c>
      <c r="CN112" s="42"/>
      <c r="CO112" s="42"/>
      <c r="CP112" s="44">
        <f t="shared" si="193"/>
        <v>7858</v>
      </c>
      <c r="CQ112" s="44">
        <f t="shared" si="193"/>
        <v>14831</v>
      </c>
      <c r="CR112" s="44">
        <f t="shared" si="193"/>
        <v>22788</v>
      </c>
      <c r="CS112" s="44">
        <f t="shared" si="193"/>
        <v>31095</v>
      </c>
      <c r="CT112" s="44">
        <f t="shared" si="193"/>
        <v>41573</v>
      </c>
      <c r="CU112" s="44">
        <f t="shared" si="193"/>
        <v>52893</v>
      </c>
      <c r="CV112" s="44">
        <f t="shared" si="193"/>
        <v>63720</v>
      </c>
      <c r="CW112" s="44">
        <f t="shared" si="193"/>
        <v>74264</v>
      </c>
      <c r="CX112" s="44">
        <f t="shared" si="193"/>
        <v>84062</v>
      </c>
      <c r="CY112" s="44">
        <f t="shared" si="193"/>
        <v>93750</v>
      </c>
      <c r="CZ112" s="44">
        <f t="shared" si="193"/>
        <v>102446</v>
      </c>
      <c r="DA112" s="44">
        <f t="shared" si="193"/>
        <v>109386</v>
      </c>
      <c r="DB112" s="44">
        <f t="shared" si="193"/>
        <v>698666</v>
      </c>
      <c r="DC112" s="42"/>
      <c r="DD112" s="42"/>
      <c r="DE112" s="44">
        <f t="shared" si="194"/>
        <v>33226</v>
      </c>
      <c r="DF112" s="44">
        <f t="shared" si="194"/>
        <v>63463</v>
      </c>
      <c r="DG112" s="44">
        <f t="shared" si="194"/>
        <v>99150</v>
      </c>
      <c r="DH112" s="44">
        <f t="shared" si="194"/>
        <v>134365</v>
      </c>
      <c r="DI112" s="44">
        <f t="shared" si="194"/>
        <v>171620</v>
      </c>
      <c r="DJ112" s="44">
        <f t="shared" si="194"/>
        <v>206229</v>
      </c>
      <c r="DK112" s="44">
        <f t="shared" si="194"/>
        <v>240079</v>
      </c>
      <c r="DL112" s="44">
        <f t="shared" si="194"/>
        <v>276652</v>
      </c>
      <c r="DM112" s="44">
        <f t="shared" si="194"/>
        <v>311420</v>
      </c>
      <c r="DN112" s="44">
        <f t="shared" si="194"/>
        <v>349649</v>
      </c>
      <c r="DO112" s="44">
        <f t="shared" si="194"/>
        <v>384564</v>
      </c>
      <c r="DP112" s="44">
        <f t="shared" si="194"/>
        <v>413432</v>
      </c>
      <c r="DQ112" s="44">
        <f t="shared" si="194"/>
        <v>2683849</v>
      </c>
      <c r="DR112" s="42"/>
      <c r="DS112" s="42"/>
      <c r="DT112" s="44">
        <f t="shared" si="195"/>
        <v>75246</v>
      </c>
      <c r="DU112" s="44">
        <f t="shared" si="195"/>
        <v>144222</v>
      </c>
      <c r="DV112" s="44">
        <f t="shared" si="195"/>
        <v>223942</v>
      </c>
      <c r="DW112" s="44">
        <f t="shared" si="195"/>
        <v>299168</v>
      </c>
      <c r="DX112" s="44">
        <f t="shared" si="195"/>
        <v>380584</v>
      </c>
      <c r="DY112" s="44">
        <f t="shared" si="195"/>
        <v>457446</v>
      </c>
      <c r="DZ112" s="44">
        <f t="shared" si="195"/>
        <v>527870</v>
      </c>
      <c r="EA112" s="44">
        <f t="shared" si="195"/>
        <v>608240</v>
      </c>
      <c r="EB112" s="44">
        <f t="shared" si="195"/>
        <v>680204</v>
      </c>
      <c r="EC112" s="44">
        <f t="shared" si="195"/>
        <v>759030</v>
      </c>
      <c r="ED112" s="44">
        <f t="shared" si="195"/>
        <v>832408</v>
      </c>
      <c r="EE112" s="44">
        <f t="shared" si="195"/>
        <v>893586</v>
      </c>
      <c r="EF112" s="44">
        <f t="shared" si="195"/>
        <v>5881946</v>
      </c>
      <c r="EG112" s="42"/>
      <c r="EH112" s="42"/>
      <c r="EI112" s="44">
        <f t="shared" si="196"/>
        <v>4</v>
      </c>
      <c r="EJ112" s="44">
        <f t="shared" si="196"/>
        <v>7</v>
      </c>
      <c r="EK112" s="44">
        <f t="shared" si="196"/>
        <v>16</v>
      </c>
      <c r="EL112" s="44">
        <f t="shared" si="196"/>
        <v>32</v>
      </c>
      <c r="EM112" s="44">
        <f t="shared" si="196"/>
        <v>41</v>
      </c>
      <c r="EN112" s="44">
        <f t="shared" si="196"/>
        <v>56</v>
      </c>
      <c r="EO112" s="44">
        <f t="shared" si="196"/>
        <v>65</v>
      </c>
      <c r="EP112" s="44">
        <f t="shared" si="196"/>
        <v>82</v>
      </c>
      <c r="EQ112" s="44">
        <f t="shared" si="196"/>
        <v>90</v>
      </c>
      <c r="ER112" s="44">
        <f t="shared" si="196"/>
        <v>98</v>
      </c>
      <c r="ES112" s="44">
        <f t="shared" si="196"/>
        <v>106</v>
      </c>
      <c r="ET112" s="44">
        <f t="shared" si="196"/>
        <v>143</v>
      </c>
      <c r="EU112" s="44">
        <f t="shared" si="196"/>
        <v>740</v>
      </c>
      <c r="EV112" s="42"/>
      <c r="EW112" s="42"/>
      <c r="EX112" s="44">
        <f t="shared" si="197"/>
        <v>0</v>
      </c>
      <c r="EY112" s="44">
        <f t="shared" si="197"/>
        <v>0</v>
      </c>
      <c r="EZ112" s="44">
        <f t="shared" si="197"/>
        <v>0</v>
      </c>
      <c r="FA112" s="44">
        <f t="shared" si="197"/>
        <v>0</v>
      </c>
      <c r="FB112" s="44">
        <f t="shared" si="197"/>
        <v>0</v>
      </c>
      <c r="FC112" s="44">
        <f t="shared" si="197"/>
        <v>0</v>
      </c>
      <c r="FD112" s="44">
        <f t="shared" si="197"/>
        <v>0</v>
      </c>
      <c r="FE112" s="44">
        <f t="shared" si="197"/>
        <v>0</v>
      </c>
      <c r="FF112" s="44">
        <f t="shared" si="197"/>
        <v>0</v>
      </c>
      <c r="FG112" s="44">
        <f t="shared" si="197"/>
        <v>0</v>
      </c>
      <c r="FH112" s="44">
        <f t="shared" si="197"/>
        <v>0</v>
      </c>
      <c r="FI112" s="44">
        <f t="shared" si="197"/>
        <v>0</v>
      </c>
      <c r="FJ112" s="44">
        <f t="shared" si="197"/>
        <v>0</v>
      </c>
      <c r="FK112" s="42"/>
      <c r="FL112" s="42"/>
    </row>
    <row r="113" spans="1:168" ht="15.1" customHeight="1">
      <c r="A113" s="51">
        <v>2008</v>
      </c>
      <c r="B113" s="56" t="s">
        <v>7</v>
      </c>
      <c r="C113" s="43"/>
      <c r="D113" s="44">
        <f t="shared" si="187"/>
        <v>257507</v>
      </c>
      <c r="E113" s="44">
        <f t="shared" si="187"/>
        <v>518596</v>
      </c>
      <c r="F113" s="44">
        <f t="shared" si="187"/>
        <v>767256</v>
      </c>
      <c r="G113" s="44">
        <f t="shared" si="187"/>
        <v>1033047</v>
      </c>
      <c r="H113" s="44">
        <f t="shared" si="187"/>
        <v>1292797</v>
      </c>
      <c r="I113" s="44">
        <f t="shared" si="187"/>
        <v>1550073</v>
      </c>
      <c r="J113" s="44">
        <f t="shared" si="187"/>
        <v>1762910</v>
      </c>
      <c r="K113" s="44">
        <f t="shared" si="187"/>
        <v>1994918</v>
      </c>
      <c r="L113" s="44">
        <f t="shared" si="187"/>
        <v>2241786</v>
      </c>
      <c r="M113" s="44">
        <f t="shared" si="187"/>
        <v>2485905</v>
      </c>
      <c r="N113" s="44">
        <f t="shared" si="187"/>
        <v>2703109</v>
      </c>
      <c r="O113" s="44">
        <f t="shared" si="187"/>
        <v>2885047</v>
      </c>
      <c r="P113" s="44">
        <f t="shared" si="187"/>
        <v>19492951</v>
      </c>
      <c r="Q113" s="42"/>
      <c r="R113" s="42"/>
      <c r="S113" s="44">
        <f t="shared" si="188"/>
        <v>132664</v>
      </c>
      <c r="T113" s="44">
        <f t="shared" si="188"/>
        <v>263876</v>
      </c>
      <c r="U113" s="44">
        <f t="shared" si="188"/>
        <v>394418</v>
      </c>
      <c r="V113" s="44">
        <f t="shared" si="188"/>
        <v>535029</v>
      </c>
      <c r="W113" s="44">
        <f t="shared" si="188"/>
        <v>677152</v>
      </c>
      <c r="X113" s="44">
        <f t="shared" si="188"/>
        <v>822050</v>
      </c>
      <c r="Y113" s="44">
        <f t="shared" si="188"/>
        <v>953282</v>
      </c>
      <c r="Z113" s="44">
        <f t="shared" si="188"/>
        <v>1087227</v>
      </c>
      <c r="AA113" s="44">
        <f t="shared" si="188"/>
        <v>1224072</v>
      </c>
      <c r="AB113" s="44">
        <f t="shared" si="188"/>
        <v>1362474</v>
      </c>
      <c r="AC113" s="44">
        <f t="shared" si="188"/>
        <v>1475979</v>
      </c>
      <c r="AD113" s="44">
        <f t="shared" si="188"/>
        <v>1574428</v>
      </c>
      <c r="AE113" s="44">
        <f t="shared" si="188"/>
        <v>10502651</v>
      </c>
      <c r="AF113" s="42"/>
      <c r="AG113" s="42"/>
      <c r="AH113" s="44">
        <f t="shared" si="189"/>
        <v>9022</v>
      </c>
      <c r="AI113" s="44">
        <f t="shared" si="189"/>
        <v>19717</v>
      </c>
      <c r="AJ113" s="44">
        <f t="shared" si="189"/>
        <v>29105</v>
      </c>
      <c r="AK113" s="44">
        <f t="shared" si="189"/>
        <v>37905</v>
      </c>
      <c r="AL113" s="44">
        <f t="shared" si="189"/>
        <v>45652</v>
      </c>
      <c r="AM113" s="44">
        <f t="shared" si="189"/>
        <v>52727</v>
      </c>
      <c r="AN113" s="44">
        <f t="shared" si="189"/>
        <v>58041</v>
      </c>
      <c r="AO113" s="44">
        <f t="shared" si="189"/>
        <v>63851</v>
      </c>
      <c r="AP113" s="44">
        <f t="shared" si="189"/>
        <v>70922</v>
      </c>
      <c r="AQ113" s="44">
        <f t="shared" si="189"/>
        <v>77654</v>
      </c>
      <c r="AR113" s="44">
        <f t="shared" si="189"/>
        <v>83643</v>
      </c>
      <c r="AS113" s="44">
        <f t="shared" si="189"/>
        <v>90241</v>
      </c>
      <c r="AT113" s="44">
        <f t="shared" si="189"/>
        <v>638480</v>
      </c>
      <c r="AU113" s="42"/>
      <c r="AV113" s="42"/>
      <c r="AW113" s="44">
        <f t="shared" si="190"/>
        <v>6474</v>
      </c>
      <c r="AX113" s="44">
        <f t="shared" si="190"/>
        <v>12599</v>
      </c>
      <c r="AY113" s="44">
        <f t="shared" si="190"/>
        <v>18844</v>
      </c>
      <c r="AZ113" s="44">
        <f t="shared" si="190"/>
        <v>25475</v>
      </c>
      <c r="BA113" s="44">
        <f t="shared" si="190"/>
        <v>32249</v>
      </c>
      <c r="BB113" s="44">
        <f t="shared" si="190"/>
        <v>38853</v>
      </c>
      <c r="BC113" s="44">
        <f t="shared" si="190"/>
        <v>45850</v>
      </c>
      <c r="BD113" s="44">
        <f t="shared" si="190"/>
        <v>52291</v>
      </c>
      <c r="BE113" s="44">
        <f t="shared" si="190"/>
        <v>59073</v>
      </c>
      <c r="BF113" s="44">
        <f t="shared" si="190"/>
        <v>65698</v>
      </c>
      <c r="BG113" s="44">
        <f t="shared" si="190"/>
        <v>70595</v>
      </c>
      <c r="BH113" s="44">
        <f t="shared" si="190"/>
        <v>76178</v>
      </c>
      <c r="BI113" s="44">
        <f t="shared" si="190"/>
        <v>504179</v>
      </c>
      <c r="BJ113" s="42"/>
      <c r="BK113" s="42"/>
      <c r="BL113" s="44">
        <f t="shared" si="191"/>
        <v>109940</v>
      </c>
      <c r="BM113" s="44">
        <f t="shared" si="191"/>
        <v>214122</v>
      </c>
      <c r="BN113" s="44">
        <f t="shared" si="191"/>
        <v>323598</v>
      </c>
      <c r="BO113" s="44">
        <f t="shared" si="191"/>
        <v>437003</v>
      </c>
      <c r="BP113" s="44">
        <f t="shared" si="191"/>
        <v>548522</v>
      </c>
      <c r="BQ113" s="44">
        <f t="shared" si="191"/>
        <v>661377</v>
      </c>
      <c r="BR113" s="44">
        <f t="shared" si="191"/>
        <v>769411</v>
      </c>
      <c r="BS113" s="44">
        <f t="shared" si="191"/>
        <v>875348</v>
      </c>
      <c r="BT113" s="44">
        <f t="shared" si="191"/>
        <v>989131</v>
      </c>
      <c r="BU113" s="44">
        <f t="shared" si="191"/>
        <v>1101905</v>
      </c>
      <c r="BV113" s="44">
        <f t="shared" si="191"/>
        <v>1195073</v>
      </c>
      <c r="BW113" s="44">
        <f t="shared" si="191"/>
        <v>1283829</v>
      </c>
      <c r="BX113" s="44">
        <f t="shared" si="191"/>
        <v>8509259</v>
      </c>
      <c r="BY113" s="42"/>
      <c r="BZ113" s="42"/>
      <c r="CA113" s="44">
        <f t="shared" si="192"/>
        <v>9329</v>
      </c>
      <c r="CB113" s="44">
        <f t="shared" si="192"/>
        <v>18548</v>
      </c>
      <c r="CC113" s="44">
        <f t="shared" si="192"/>
        <v>28421</v>
      </c>
      <c r="CD113" s="44">
        <f t="shared" si="192"/>
        <v>39528</v>
      </c>
      <c r="CE113" s="44">
        <f t="shared" si="192"/>
        <v>50412</v>
      </c>
      <c r="CF113" s="44">
        <f t="shared" si="192"/>
        <v>60981</v>
      </c>
      <c r="CG113" s="44">
        <f t="shared" si="192"/>
        <v>71801</v>
      </c>
      <c r="CH113" s="44">
        <f t="shared" si="192"/>
        <v>81499</v>
      </c>
      <c r="CI113" s="44">
        <f t="shared" si="192"/>
        <v>91475</v>
      </c>
      <c r="CJ113" s="44">
        <f t="shared" si="192"/>
        <v>101278</v>
      </c>
      <c r="CK113" s="44">
        <f t="shared" si="192"/>
        <v>108468</v>
      </c>
      <c r="CL113" s="44">
        <f t="shared" si="192"/>
        <v>115435</v>
      </c>
      <c r="CM113" s="44">
        <f t="shared" si="192"/>
        <v>777175</v>
      </c>
      <c r="CN113" s="42"/>
      <c r="CO113" s="42"/>
      <c r="CP113" s="44">
        <f t="shared" si="193"/>
        <v>7949</v>
      </c>
      <c r="CQ113" s="44">
        <f t="shared" si="193"/>
        <v>14775</v>
      </c>
      <c r="CR113" s="44">
        <f t="shared" si="193"/>
        <v>22229</v>
      </c>
      <c r="CS113" s="44">
        <f t="shared" si="193"/>
        <v>30371</v>
      </c>
      <c r="CT113" s="44">
        <f t="shared" si="193"/>
        <v>39730</v>
      </c>
      <c r="CU113" s="44">
        <f t="shared" si="193"/>
        <v>49270</v>
      </c>
      <c r="CV113" s="44">
        <f t="shared" si="193"/>
        <v>58779</v>
      </c>
      <c r="CW113" s="44">
        <f t="shared" si="193"/>
        <v>67650</v>
      </c>
      <c r="CX113" s="44">
        <f t="shared" si="193"/>
        <v>77130</v>
      </c>
      <c r="CY113" s="44">
        <f t="shared" si="193"/>
        <v>86185</v>
      </c>
      <c r="CZ113" s="44">
        <f t="shared" si="193"/>
        <v>92847</v>
      </c>
      <c r="DA113" s="44">
        <f t="shared" si="193"/>
        <v>99295</v>
      </c>
      <c r="DB113" s="44">
        <f t="shared" si="193"/>
        <v>646210</v>
      </c>
      <c r="DC113" s="42"/>
      <c r="DD113" s="42"/>
      <c r="DE113" s="44">
        <f t="shared" si="194"/>
        <v>34593</v>
      </c>
      <c r="DF113" s="44">
        <f t="shared" si="194"/>
        <v>67434</v>
      </c>
      <c r="DG113" s="44">
        <f t="shared" si="194"/>
        <v>101203</v>
      </c>
      <c r="DH113" s="44">
        <f t="shared" si="194"/>
        <v>137229</v>
      </c>
      <c r="DI113" s="44">
        <f t="shared" si="194"/>
        <v>173258</v>
      </c>
      <c r="DJ113" s="44">
        <f t="shared" si="194"/>
        <v>207542</v>
      </c>
      <c r="DK113" s="44">
        <f t="shared" si="194"/>
        <v>241636</v>
      </c>
      <c r="DL113" s="44">
        <f t="shared" si="194"/>
        <v>274555</v>
      </c>
      <c r="DM113" s="44">
        <f t="shared" si="194"/>
        <v>308480</v>
      </c>
      <c r="DN113" s="44">
        <f t="shared" si="194"/>
        <v>341823</v>
      </c>
      <c r="DO113" s="44">
        <f t="shared" si="194"/>
        <v>370243</v>
      </c>
      <c r="DP113" s="44">
        <f t="shared" si="194"/>
        <v>395809</v>
      </c>
      <c r="DQ113" s="44">
        <f t="shared" si="194"/>
        <v>2653805</v>
      </c>
      <c r="DR113" s="42"/>
      <c r="DS113" s="42"/>
      <c r="DT113" s="44">
        <f t="shared" si="195"/>
        <v>68426</v>
      </c>
      <c r="DU113" s="44">
        <f t="shared" si="195"/>
        <v>134552</v>
      </c>
      <c r="DV113" s="44">
        <f t="shared" si="195"/>
        <v>202266</v>
      </c>
      <c r="DW113" s="44">
        <f t="shared" si="195"/>
        <v>275456</v>
      </c>
      <c r="DX113" s="44">
        <f t="shared" si="195"/>
        <v>348592</v>
      </c>
      <c r="DY113" s="44">
        <f t="shared" si="195"/>
        <v>415490</v>
      </c>
      <c r="DZ113" s="44">
        <f t="shared" si="195"/>
        <v>481112</v>
      </c>
      <c r="EA113" s="44">
        <f t="shared" si="195"/>
        <v>545380</v>
      </c>
      <c r="EB113" s="44">
        <f t="shared" si="195"/>
        <v>610460</v>
      </c>
      <c r="EC113" s="44">
        <f t="shared" si="195"/>
        <v>677430</v>
      </c>
      <c r="ED113" s="44">
        <f t="shared" si="195"/>
        <v>734620</v>
      </c>
      <c r="EE113" s="44">
        <f t="shared" si="195"/>
        <v>789894</v>
      </c>
      <c r="EF113" s="44">
        <f t="shared" si="195"/>
        <v>5283678</v>
      </c>
      <c r="EG113" s="42"/>
      <c r="EH113" s="42"/>
      <c r="EI113" s="44">
        <f t="shared" si="196"/>
        <v>31</v>
      </c>
      <c r="EJ113" s="44">
        <f t="shared" si="196"/>
        <v>45</v>
      </c>
      <c r="EK113" s="44">
        <f t="shared" si="196"/>
        <v>61</v>
      </c>
      <c r="EL113" s="44">
        <f t="shared" si="196"/>
        <v>71</v>
      </c>
      <c r="EM113" s="44">
        <f t="shared" si="196"/>
        <v>88</v>
      </c>
      <c r="EN113" s="44">
        <f t="shared" si="196"/>
        <v>105</v>
      </c>
      <c r="EO113" s="44">
        <f t="shared" si="196"/>
        <v>124</v>
      </c>
      <c r="EP113" s="44">
        <f t="shared" si="196"/>
        <v>143</v>
      </c>
      <c r="EQ113" s="44">
        <f t="shared" si="196"/>
        <v>151</v>
      </c>
      <c r="ER113" s="44">
        <f t="shared" si="196"/>
        <v>157</v>
      </c>
      <c r="ES113" s="44">
        <f t="shared" si="196"/>
        <v>164</v>
      </c>
      <c r="ET113" s="44">
        <f t="shared" si="196"/>
        <v>174</v>
      </c>
      <c r="EU113" s="44">
        <f t="shared" si="196"/>
        <v>1314</v>
      </c>
      <c r="EV113" s="42"/>
      <c r="EW113" s="42"/>
      <c r="EX113" s="44">
        <f t="shared" si="197"/>
        <v>0</v>
      </c>
      <c r="EY113" s="44">
        <f t="shared" si="197"/>
        <v>0</v>
      </c>
      <c r="EZ113" s="44">
        <f t="shared" si="197"/>
        <v>0</v>
      </c>
      <c r="FA113" s="44">
        <f t="shared" si="197"/>
        <v>0</v>
      </c>
      <c r="FB113" s="44">
        <f t="shared" si="197"/>
        <v>0</v>
      </c>
      <c r="FC113" s="44">
        <f t="shared" si="197"/>
        <v>0</v>
      </c>
      <c r="FD113" s="44">
        <f t="shared" si="197"/>
        <v>0</v>
      </c>
      <c r="FE113" s="44">
        <f t="shared" si="197"/>
        <v>0</v>
      </c>
      <c r="FF113" s="44">
        <f t="shared" si="197"/>
        <v>0</v>
      </c>
      <c r="FG113" s="44">
        <f t="shared" si="197"/>
        <v>0</v>
      </c>
      <c r="FH113" s="44">
        <f t="shared" si="197"/>
        <v>0</v>
      </c>
      <c r="FI113" s="44">
        <f t="shared" si="197"/>
        <v>0</v>
      </c>
      <c r="FJ113" s="44">
        <f t="shared" si="197"/>
        <v>0</v>
      </c>
      <c r="FK113" s="42"/>
      <c r="FL113" s="42"/>
    </row>
    <row r="114" spans="1:168" ht="15.1" customHeight="1">
      <c r="A114" s="51">
        <v>2009</v>
      </c>
      <c r="B114" s="56" t="s">
        <v>7</v>
      </c>
      <c r="C114" s="43"/>
      <c r="D114" s="44">
        <f t="shared" si="187"/>
        <v>157731</v>
      </c>
      <c r="E114" s="44">
        <f t="shared" si="187"/>
        <v>337794</v>
      </c>
      <c r="F114" s="44">
        <f t="shared" si="187"/>
        <v>533228</v>
      </c>
      <c r="G114" s="44">
        <f t="shared" si="187"/>
        <v>720862</v>
      </c>
      <c r="H114" s="44">
        <f t="shared" si="187"/>
        <v>894667</v>
      </c>
      <c r="I114" s="44">
        <f t="shared" si="187"/>
        <v>1067869</v>
      </c>
      <c r="J114" s="44">
        <f t="shared" si="187"/>
        <v>1242299</v>
      </c>
      <c r="K114" s="44">
        <f t="shared" si="187"/>
        <v>1445937</v>
      </c>
      <c r="L114" s="44">
        <f t="shared" si="187"/>
        <v>1667214</v>
      </c>
      <c r="M114" s="44">
        <f t="shared" si="187"/>
        <v>1891767</v>
      </c>
      <c r="N114" s="44">
        <f t="shared" si="187"/>
        <v>2100636</v>
      </c>
      <c r="O114" s="44">
        <f t="shared" si="187"/>
        <v>2294441</v>
      </c>
      <c r="P114" s="44">
        <f t="shared" si="187"/>
        <v>14354445</v>
      </c>
      <c r="Q114" s="42"/>
      <c r="R114" s="42"/>
      <c r="S114" s="44">
        <f t="shared" si="188"/>
        <v>92677</v>
      </c>
      <c r="T114" s="44">
        <f t="shared" si="188"/>
        <v>189678</v>
      </c>
      <c r="U114" s="44">
        <f t="shared" si="188"/>
        <v>298418</v>
      </c>
      <c r="V114" s="44">
        <f t="shared" si="188"/>
        <v>405802</v>
      </c>
      <c r="W114" s="44">
        <f t="shared" si="188"/>
        <v>511559</v>
      </c>
      <c r="X114" s="44">
        <f t="shared" si="188"/>
        <v>621624</v>
      </c>
      <c r="Y114" s="44">
        <f t="shared" si="188"/>
        <v>730781</v>
      </c>
      <c r="Z114" s="44">
        <f t="shared" si="188"/>
        <v>846576</v>
      </c>
      <c r="AA114" s="44">
        <f t="shared" si="188"/>
        <v>973982</v>
      </c>
      <c r="AB114" s="44">
        <f t="shared" si="188"/>
        <v>1105073</v>
      </c>
      <c r="AC114" s="44">
        <f t="shared" si="188"/>
        <v>1228495</v>
      </c>
      <c r="AD114" s="44">
        <f t="shared" si="188"/>
        <v>1344182</v>
      </c>
      <c r="AE114" s="44">
        <f t="shared" si="188"/>
        <v>8348847</v>
      </c>
      <c r="AF114" s="42"/>
      <c r="AG114" s="42"/>
      <c r="AH114" s="44">
        <f t="shared" si="189"/>
        <v>4566</v>
      </c>
      <c r="AI114" s="44">
        <f t="shared" si="189"/>
        <v>9325</v>
      </c>
      <c r="AJ114" s="44">
        <f t="shared" si="189"/>
        <v>15482</v>
      </c>
      <c r="AK114" s="44">
        <f t="shared" si="189"/>
        <v>20177</v>
      </c>
      <c r="AL114" s="44">
        <f t="shared" si="189"/>
        <v>23711</v>
      </c>
      <c r="AM114" s="44">
        <f t="shared" si="189"/>
        <v>27751</v>
      </c>
      <c r="AN114" s="44">
        <f t="shared" si="189"/>
        <v>31806</v>
      </c>
      <c r="AO114" s="44">
        <f t="shared" si="189"/>
        <v>36495</v>
      </c>
      <c r="AP114" s="44">
        <f t="shared" si="189"/>
        <v>42013</v>
      </c>
      <c r="AQ114" s="44">
        <f t="shared" si="189"/>
        <v>48093</v>
      </c>
      <c r="AR114" s="44">
        <f t="shared" si="189"/>
        <v>52934</v>
      </c>
      <c r="AS114" s="44">
        <f t="shared" si="189"/>
        <v>57503</v>
      </c>
      <c r="AT114" s="44">
        <f t="shared" si="189"/>
        <v>369856</v>
      </c>
      <c r="AU114" s="42"/>
      <c r="AV114" s="42"/>
      <c r="AW114" s="44">
        <f t="shared" si="190"/>
        <v>5556</v>
      </c>
      <c r="AX114" s="44">
        <f t="shared" si="190"/>
        <v>10543</v>
      </c>
      <c r="AY114" s="44">
        <f t="shared" si="190"/>
        <v>16272</v>
      </c>
      <c r="AZ114" s="44">
        <f t="shared" si="190"/>
        <v>21818</v>
      </c>
      <c r="BA114" s="44">
        <f t="shared" si="190"/>
        <v>27363</v>
      </c>
      <c r="BB114" s="44">
        <f t="shared" si="190"/>
        <v>35182</v>
      </c>
      <c r="BC114" s="44">
        <f t="shared" si="190"/>
        <v>42496</v>
      </c>
      <c r="BD114" s="44">
        <f t="shared" si="190"/>
        <v>48521</v>
      </c>
      <c r="BE114" s="44">
        <f t="shared" si="190"/>
        <v>54423</v>
      </c>
      <c r="BF114" s="44">
        <f t="shared" si="190"/>
        <v>60489</v>
      </c>
      <c r="BG114" s="44">
        <f t="shared" si="190"/>
        <v>66155</v>
      </c>
      <c r="BH114" s="44">
        <f t="shared" si="190"/>
        <v>71504</v>
      </c>
      <c r="BI114" s="44">
        <f t="shared" si="190"/>
        <v>460322</v>
      </c>
      <c r="BJ114" s="42"/>
      <c r="BK114" s="42"/>
      <c r="BL114" s="44">
        <f t="shared" si="191"/>
        <v>88200</v>
      </c>
      <c r="BM114" s="44">
        <f t="shared" si="191"/>
        <v>174518</v>
      </c>
      <c r="BN114" s="44">
        <f t="shared" si="191"/>
        <v>268141</v>
      </c>
      <c r="BO114" s="44">
        <f t="shared" si="191"/>
        <v>360859</v>
      </c>
      <c r="BP114" s="44">
        <f t="shared" si="191"/>
        <v>452354</v>
      </c>
      <c r="BQ114" s="44">
        <f t="shared" si="191"/>
        <v>545461</v>
      </c>
      <c r="BR114" s="44">
        <f t="shared" si="191"/>
        <v>638416</v>
      </c>
      <c r="BS114" s="44">
        <f t="shared" si="191"/>
        <v>730115</v>
      </c>
      <c r="BT114" s="44">
        <f t="shared" si="191"/>
        <v>829374</v>
      </c>
      <c r="BU114" s="44">
        <f t="shared" si="191"/>
        <v>931055</v>
      </c>
      <c r="BV114" s="44">
        <f t="shared" si="191"/>
        <v>1024533</v>
      </c>
      <c r="BW114" s="44">
        <f t="shared" si="191"/>
        <v>1117312</v>
      </c>
      <c r="BX114" s="44">
        <f t="shared" si="191"/>
        <v>7160338</v>
      </c>
      <c r="BY114" s="42"/>
      <c r="BZ114" s="42"/>
      <c r="CA114" s="44">
        <f t="shared" si="192"/>
        <v>7679</v>
      </c>
      <c r="CB114" s="44">
        <f t="shared" si="192"/>
        <v>15516</v>
      </c>
      <c r="CC114" s="44">
        <f t="shared" si="192"/>
        <v>24114</v>
      </c>
      <c r="CD114" s="44">
        <f t="shared" si="192"/>
        <v>31469</v>
      </c>
      <c r="CE114" s="44">
        <f t="shared" si="192"/>
        <v>39098</v>
      </c>
      <c r="CF114" s="44">
        <f t="shared" si="192"/>
        <v>46816</v>
      </c>
      <c r="CG114" s="44">
        <f t="shared" si="192"/>
        <v>54464</v>
      </c>
      <c r="CH114" s="44">
        <f t="shared" si="192"/>
        <v>62606</v>
      </c>
      <c r="CI114" s="44">
        <f t="shared" si="192"/>
        <v>71315</v>
      </c>
      <c r="CJ114" s="44">
        <f t="shared" si="192"/>
        <v>79803</v>
      </c>
      <c r="CK114" s="44">
        <f t="shared" si="192"/>
        <v>88354</v>
      </c>
      <c r="CL114" s="44">
        <f t="shared" si="192"/>
        <v>96377</v>
      </c>
      <c r="CM114" s="44">
        <f t="shared" si="192"/>
        <v>617611</v>
      </c>
      <c r="CN114" s="42"/>
      <c r="CO114" s="42"/>
      <c r="CP114" s="44">
        <f t="shared" si="193"/>
        <v>6400</v>
      </c>
      <c r="CQ114" s="44">
        <f t="shared" si="193"/>
        <v>12392</v>
      </c>
      <c r="CR114" s="44">
        <f t="shared" si="193"/>
        <v>18917</v>
      </c>
      <c r="CS114" s="44">
        <f t="shared" si="193"/>
        <v>25598</v>
      </c>
      <c r="CT114" s="44">
        <f t="shared" si="193"/>
        <v>32812</v>
      </c>
      <c r="CU114" s="44">
        <f t="shared" si="193"/>
        <v>32812</v>
      </c>
      <c r="CV114" s="44">
        <f t="shared" si="193"/>
        <v>32812</v>
      </c>
      <c r="CW114" s="44">
        <f t="shared" si="193"/>
        <v>38460</v>
      </c>
      <c r="CX114" s="44">
        <f t="shared" si="193"/>
        <v>45054</v>
      </c>
      <c r="CY114" s="44">
        <f t="shared" si="193"/>
        <v>51555</v>
      </c>
      <c r="CZ114" s="44">
        <f t="shared" si="193"/>
        <v>56997</v>
      </c>
      <c r="DA114" s="44">
        <f t="shared" si="193"/>
        <v>62030</v>
      </c>
      <c r="DB114" s="44">
        <f t="shared" si="193"/>
        <v>415839</v>
      </c>
      <c r="DC114" s="42"/>
      <c r="DD114" s="42"/>
      <c r="DE114" s="44">
        <f t="shared" si="194"/>
        <v>27121</v>
      </c>
      <c r="DF114" s="44">
        <f t="shared" si="194"/>
        <v>53253</v>
      </c>
      <c r="DG114" s="44">
        <f t="shared" si="194"/>
        <v>82558</v>
      </c>
      <c r="DH114" s="44">
        <f t="shared" si="194"/>
        <v>111626</v>
      </c>
      <c r="DI114" s="44">
        <f t="shared" si="194"/>
        <v>140651</v>
      </c>
      <c r="DJ114" s="44">
        <f t="shared" si="194"/>
        <v>171117</v>
      </c>
      <c r="DK114" s="44">
        <f t="shared" si="194"/>
        <v>200747</v>
      </c>
      <c r="DL114" s="44">
        <f t="shared" si="194"/>
        <v>230038</v>
      </c>
      <c r="DM114" s="44">
        <f t="shared" si="194"/>
        <v>260733</v>
      </c>
      <c r="DN114" s="44">
        <f t="shared" si="194"/>
        <v>292659</v>
      </c>
      <c r="DO114" s="44">
        <f t="shared" si="194"/>
        <v>322392</v>
      </c>
      <c r="DP114" s="44">
        <f t="shared" si="194"/>
        <v>348763</v>
      </c>
      <c r="DQ114" s="44">
        <f t="shared" si="194"/>
        <v>2241658</v>
      </c>
      <c r="DR114" s="42"/>
      <c r="DS114" s="42"/>
      <c r="DT114" s="44">
        <f t="shared" si="195"/>
        <v>52876</v>
      </c>
      <c r="DU114" s="44">
        <f t="shared" si="195"/>
        <v>104152</v>
      </c>
      <c r="DV114" s="44">
        <f t="shared" si="195"/>
        <v>159936</v>
      </c>
      <c r="DW114" s="44">
        <f t="shared" si="195"/>
        <v>216460</v>
      </c>
      <c r="DX114" s="44">
        <f t="shared" si="195"/>
        <v>272118</v>
      </c>
      <c r="DY114" s="44">
        <f t="shared" si="195"/>
        <v>329150</v>
      </c>
      <c r="DZ114" s="44">
        <f t="shared" si="195"/>
        <v>386472</v>
      </c>
      <c r="EA114" s="44">
        <f t="shared" si="195"/>
        <v>444262</v>
      </c>
      <c r="EB114" s="44">
        <f t="shared" si="195"/>
        <v>504006</v>
      </c>
      <c r="EC114" s="44">
        <f t="shared" si="195"/>
        <v>564934</v>
      </c>
      <c r="ED114" s="44">
        <f t="shared" si="195"/>
        <v>620408</v>
      </c>
      <c r="EE114" s="44">
        <f t="shared" si="195"/>
        <v>674912</v>
      </c>
      <c r="EF114" s="44">
        <f t="shared" si="195"/>
        <v>4329686</v>
      </c>
      <c r="EG114" s="42"/>
      <c r="EH114" s="42"/>
      <c r="EI114" s="44">
        <f t="shared" si="196"/>
        <v>3</v>
      </c>
      <c r="EJ114" s="44">
        <f t="shared" si="196"/>
        <v>4</v>
      </c>
      <c r="EK114" s="44">
        <f t="shared" si="196"/>
        <v>15</v>
      </c>
      <c r="EL114" s="44">
        <f t="shared" si="196"/>
        <v>24</v>
      </c>
      <c r="EM114" s="44">
        <f t="shared" si="196"/>
        <v>34</v>
      </c>
      <c r="EN114" s="44">
        <f t="shared" si="196"/>
        <v>37</v>
      </c>
      <c r="EO114" s="44">
        <f t="shared" si="196"/>
        <v>46</v>
      </c>
      <c r="EP114" s="44">
        <f t="shared" si="196"/>
        <v>54</v>
      </c>
      <c r="EQ114" s="44">
        <f t="shared" si="196"/>
        <v>59</v>
      </c>
      <c r="ER114" s="44">
        <f t="shared" si="196"/>
        <v>62</v>
      </c>
      <c r="ES114" s="44">
        <f t="shared" si="196"/>
        <v>68</v>
      </c>
      <c r="ET114" s="44">
        <f t="shared" si="196"/>
        <v>76</v>
      </c>
      <c r="EU114" s="44">
        <f t="shared" si="196"/>
        <v>482</v>
      </c>
      <c r="EV114" s="42"/>
      <c r="EW114" s="42"/>
      <c r="EX114" s="44">
        <f t="shared" si="197"/>
        <v>0</v>
      </c>
      <c r="EY114" s="44">
        <f t="shared" si="197"/>
        <v>0</v>
      </c>
      <c r="EZ114" s="44">
        <f t="shared" si="197"/>
        <v>0</v>
      </c>
      <c r="FA114" s="44">
        <f t="shared" si="197"/>
        <v>0</v>
      </c>
      <c r="FB114" s="44">
        <f t="shared" si="197"/>
        <v>0</v>
      </c>
      <c r="FC114" s="44">
        <f t="shared" si="197"/>
        <v>0</v>
      </c>
      <c r="FD114" s="44">
        <f t="shared" si="197"/>
        <v>0</v>
      </c>
      <c r="FE114" s="44">
        <f t="shared" si="197"/>
        <v>0</v>
      </c>
      <c r="FF114" s="44">
        <f t="shared" si="197"/>
        <v>0</v>
      </c>
      <c r="FG114" s="44">
        <f t="shared" si="197"/>
        <v>0</v>
      </c>
      <c r="FH114" s="44">
        <f t="shared" si="197"/>
        <v>0</v>
      </c>
      <c r="FI114" s="44">
        <f t="shared" si="197"/>
        <v>0</v>
      </c>
      <c r="FJ114" s="44">
        <f t="shared" si="197"/>
        <v>0</v>
      </c>
      <c r="FK114" s="42"/>
      <c r="FL114" s="42"/>
    </row>
    <row r="115" spans="1:168" ht="15.1" customHeight="1">
      <c r="A115" s="51">
        <v>2010</v>
      </c>
      <c r="B115" s="56" t="s">
        <v>7</v>
      </c>
      <c r="C115" s="43"/>
      <c r="D115" s="44">
        <f t="shared" si="187"/>
        <v>193790</v>
      </c>
      <c r="E115" s="44">
        <f t="shared" si="187"/>
        <v>404177</v>
      </c>
      <c r="F115" s="44">
        <f t="shared" si="187"/>
        <v>650411</v>
      </c>
      <c r="G115" s="44">
        <f t="shared" si="187"/>
        <v>875894</v>
      </c>
      <c r="H115" s="44">
        <f t="shared" si="187"/>
        <v>1104969</v>
      </c>
      <c r="I115" s="44">
        <f t="shared" si="187"/>
        <v>1348179</v>
      </c>
      <c r="J115" s="44">
        <f t="shared" si="187"/>
        <v>1548311</v>
      </c>
      <c r="K115" s="44">
        <f t="shared" si="187"/>
        <v>1788401</v>
      </c>
      <c r="L115" s="44">
        <f t="shared" si="187"/>
        <v>2024264</v>
      </c>
      <c r="M115" s="44">
        <f t="shared" si="187"/>
        <v>2258520</v>
      </c>
      <c r="N115" s="44">
        <f t="shared" si="187"/>
        <v>2475070</v>
      </c>
      <c r="O115" s="44">
        <f t="shared" si="187"/>
        <v>2683047</v>
      </c>
      <c r="P115" s="44">
        <f t="shared" si="187"/>
        <v>17355033</v>
      </c>
      <c r="Q115" s="42"/>
      <c r="R115" s="42"/>
      <c r="S115" s="44">
        <f t="shared" si="188"/>
        <v>111425</v>
      </c>
      <c r="T115" s="44">
        <f t="shared" si="188"/>
        <v>222158</v>
      </c>
      <c r="U115" s="44">
        <f t="shared" si="188"/>
        <v>352416</v>
      </c>
      <c r="V115" s="44">
        <f t="shared" si="188"/>
        <v>477224</v>
      </c>
      <c r="W115" s="44">
        <f t="shared" si="188"/>
        <v>603474</v>
      </c>
      <c r="X115" s="44">
        <f t="shared" si="188"/>
        <v>737809</v>
      </c>
      <c r="Y115" s="44">
        <f t="shared" si="188"/>
        <v>851242</v>
      </c>
      <c r="Z115" s="44">
        <f t="shared" si="188"/>
        <v>972897</v>
      </c>
      <c r="AA115" s="44">
        <f t="shared" si="188"/>
        <v>1096158</v>
      </c>
      <c r="AB115" s="44">
        <f t="shared" si="188"/>
        <v>1219636</v>
      </c>
      <c r="AC115" s="44">
        <f t="shared" si="188"/>
        <v>1339357</v>
      </c>
      <c r="AD115" s="44">
        <f t="shared" si="188"/>
        <v>1429965</v>
      </c>
      <c r="AE115" s="44">
        <f t="shared" si="188"/>
        <v>9413761</v>
      </c>
      <c r="AF115" s="42"/>
      <c r="AG115" s="42"/>
      <c r="AH115" s="44">
        <f t="shared" si="189"/>
        <v>3924</v>
      </c>
      <c r="AI115" s="44">
        <f t="shared" si="189"/>
        <v>8530</v>
      </c>
      <c r="AJ115" s="44">
        <f t="shared" si="189"/>
        <v>15249</v>
      </c>
      <c r="AK115" s="44">
        <f t="shared" si="189"/>
        <v>19745</v>
      </c>
      <c r="AL115" s="44">
        <f t="shared" si="189"/>
        <v>23923</v>
      </c>
      <c r="AM115" s="44">
        <f t="shared" si="189"/>
        <v>29273</v>
      </c>
      <c r="AN115" s="44">
        <f t="shared" si="189"/>
        <v>33055</v>
      </c>
      <c r="AO115" s="44">
        <f t="shared" si="189"/>
        <v>38238</v>
      </c>
      <c r="AP115" s="44">
        <f t="shared" si="189"/>
        <v>43306</v>
      </c>
      <c r="AQ115" s="44">
        <f t="shared" si="189"/>
        <v>48061</v>
      </c>
      <c r="AR115" s="44">
        <f t="shared" si="189"/>
        <v>51871</v>
      </c>
      <c r="AS115" s="44">
        <f t="shared" si="189"/>
        <v>56457</v>
      </c>
      <c r="AT115" s="44">
        <f t="shared" si="189"/>
        <v>371632</v>
      </c>
      <c r="AU115" s="42"/>
      <c r="AV115" s="42"/>
      <c r="AW115" s="44">
        <f t="shared" si="190"/>
        <v>5481</v>
      </c>
      <c r="AX115" s="44">
        <f t="shared" si="190"/>
        <v>10659</v>
      </c>
      <c r="AY115" s="44">
        <f t="shared" si="190"/>
        <v>16452</v>
      </c>
      <c r="AZ115" s="44">
        <f t="shared" si="190"/>
        <v>22353</v>
      </c>
      <c r="BA115" s="44">
        <f t="shared" si="190"/>
        <v>28091</v>
      </c>
      <c r="BB115" s="44">
        <f t="shared" si="190"/>
        <v>34049</v>
      </c>
      <c r="BC115" s="44">
        <f t="shared" si="190"/>
        <v>40068</v>
      </c>
      <c r="BD115" s="44">
        <f t="shared" si="190"/>
        <v>46109</v>
      </c>
      <c r="BE115" s="44">
        <f t="shared" si="190"/>
        <v>52116</v>
      </c>
      <c r="BF115" s="44">
        <f t="shared" si="190"/>
        <v>57855</v>
      </c>
      <c r="BG115" s="44">
        <f t="shared" si="190"/>
        <v>63880</v>
      </c>
      <c r="BH115" s="44">
        <f t="shared" si="190"/>
        <v>69723</v>
      </c>
      <c r="BI115" s="44">
        <f t="shared" si="190"/>
        <v>446836</v>
      </c>
      <c r="BJ115" s="42"/>
      <c r="BK115" s="42"/>
      <c r="BL115" s="44">
        <f t="shared" si="191"/>
        <v>94196</v>
      </c>
      <c r="BM115" s="44">
        <f t="shared" si="191"/>
        <v>183974</v>
      </c>
      <c r="BN115" s="44">
        <f t="shared" si="191"/>
        <v>293625</v>
      </c>
      <c r="BO115" s="44">
        <f t="shared" si="191"/>
        <v>398858</v>
      </c>
      <c r="BP115" s="44">
        <f t="shared" si="191"/>
        <v>501907</v>
      </c>
      <c r="BQ115" s="44">
        <f t="shared" si="191"/>
        <v>612212</v>
      </c>
      <c r="BR115" s="44">
        <f t="shared" si="191"/>
        <v>711875</v>
      </c>
      <c r="BS115" s="44">
        <f t="shared" si="191"/>
        <v>817579</v>
      </c>
      <c r="BT115" s="44">
        <f t="shared" si="191"/>
        <v>924032</v>
      </c>
      <c r="BU115" s="44">
        <f t="shared" si="191"/>
        <v>1027975</v>
      </c>
      <c r="BV115" s="44">
        <f t="shared" si="191"/>
        <v>1130652</v>
      </c>
      <c r="BW115" s="44">
        <f t="shared" si="191"/>
        <v>1221197</v>
      </c>
      <c r="BX115" s="44">
        <f t="shared" si="191"/>
        <v>7918082</v>
      </c>
      <c r="BY115" s="42"/>
      <c r="BZ115" s="42"/>
      <c r="CA115" s="44">
        <f t="shared" si="192"/>
        <v>8341</v>
      </c>
      <c r="CB115" s="44">
        <f t="shared" si="192"/>
        <v>16867</v>
      </c>
      <c r="CC115" s="44">
        <f t="shared" si="192"/>
        <v>26487</v>
      </c>
      <c r="CD115" s="44">
        <f t="shared" si="192"/>
        <v>35118</v>
      </c>
      <c r="CE115" s="44">
        <f t="shared" si="192"/>
        <v>43942</v>
      </c>
      <c r="CF115" s="44">
        <f t="shared" si="192"/>
        <v>52400</v>
      </c>
      <c r="CG115" s="44">
        <f t="shared" si="192"/>
        <v>60635</v>
      </c>
      <c r="CH115" s="44">
        <f t="shared" si="192"/>
        <v>68498</v>
      </c>
      <c r="CI115" s="44">
        <f t="shared" si="192"/>
        <v>76658</v>
      </c>
      <c r="CJ115" s="44">
        <f t="shared" si="192"/>
        <v>84857</v>
      </c>
      <c r="CK115" s="44">
        <f t="shared" si="192"/>
        <v>92303</v>
      </c>
      <c r="CL115" s="44">
        <f t="shared" si="192"/>
        <v>99551</v>
      </c>
      <c r="CM115" s="44">
        <f t="shared" si="192"/>
        <v>665657</v>
      </c>
      <c r="CN115" s="42"/>
      <c r="CO115" s="42"/>
      <c r="CP115" s="44">
        <f t="shared" si="193"/>
        <v>5160</v>
      </c>
      <c r="CQ115" s="44">
        <f t="shared" si="193"/>
        <v>10199</v>
      </c>
      <c r="CR115" s="44">
        <f t="shared" si="193"/>
        <v>15896</v>
      </c>
      <c r="CS115" s="44">
        <f t="shared" si="193"/>
        <v>21549</v>
      </c>
      <c r="CT115" s="44">
        <f t="shared" si="193"/>
        <v>28159</v>
      </c>
      <c r="CU115" s="44">
        <f t="shared" si="193"/>
        <v>35558</v>
      </c>
      <c r="CV115" s="44">
        <f t="shared" si="193"/>
        <v>42501</v>
      </c>
      <c r="CW115" s="44">
        <f t="shared" si="193"/>
        <v>49395</v>
      </c>
      <c r="CX115" s="44">
        <f t="shared" si="193"/>
        <v>56719</v>
      </c>
      <c r="CY115" s="44">
        <f t="shared" si="193"/>
        <v>63245</v>
      </c>
      <c r="CZ115" s="44">
        <f t="shared" si="193"/>
        <v>69028</v>
      </c>
      <c r="DA115" s="44">
        <f t="shared" si="193"/>
        <v>74271</v>
      </c>
      <c r="DB115" s="44">
        <f t="shared" si="193"/>
        <v>471680</v>
      </c>
      <c r="DC115" s="42"/>
      <c r="DD115" s="42"/>
      <c r="DE115" s="44">
        <f t="shared" si="194"/>
        <v>27974</v>
      </c>
      <c r="DF115" s="44">
        <f t="shared" si="194"/>
        <v>55454</v>
      </c>
      <c r="DG115" s="44">
        <f t="shared" si="194"/>
        <v>88416</v>
      </c>
      <c r="DH115" s="44">
        <f t="shared" si="194"/>
        <v>120203</v>
      </c>
      <c r="DI115" s="44">
        <f t="shared" si="194"/>
        <v>151616</v>
      </c>
      <c r="DJ115" s="44">
        <f t="shared" si="194"/>
        <v>184675</v>
      </c>
      <c r="DK115" s="44">
        <f t="shared" si="194"/>
        <v>213482</v>
      </c>
      <c r="DL115" s="44">
        <f t="shared" si="194"/>
        <v>243544</v>
      </c>
      <c r="DM115" s="44">
        <f t="shared" si="194"/>
        <v>274477</v>
      </c>
      <c r="DN115" s="44">
        <f t="shared" si="194"/>
        <v>304522</v>
      </c>
      <c r="DO115" s="44">
        <f t="shared" si="194"/>
        <v>333599</v>
      </c>
      <c r="DP115" s="44">
        <f t="shared" si="194"/>
        <v>359934</v>
      </c>
      <c r="DQ115" s="44">
        <f t="shared" si="194"/>
        <v>2357896</v>
      </c>
      <c r="DR115" s="42"/>
      <c r="DS115" s="42"/>
      <c r="DT115" s="44">
        <f t="shared" si="195"/>
        <v>52352</v>
      </c>
      <c r="DU115" s="44">
        <f t="shared" si="195"/>
        <v>103512</v>
      </c>
      <c r="DV115" s="44">
        <f t="shared" si="195"/>
        <v>164308</v>
      </c>
      <c r="DW115" s="44">
        <f t="shared" si="195"/>
        <v>223298</v>
      </c>
      <c r="DX115" s="44">
        <f t="shared" si="195"/>
        <v>281934</v>
      </c>
      <c r="DY115" s="44">
        <f t="shared" si="195"/>
        <v>342468</v>
      </c>
      <c r="DZ115" s="44">
        <f t="shared" si="195"/>
        <v>397880</v>
      </c>
      <c r="EA115" s="44">
        <f t="shared" si="195"/>
        <v>454422</v>
      </c>
      <c r="EB115" s="44">
        <f t="shared" si="195"/>
        <v>512054</v>
      </c>
      <c r="EC115" s="44">
        <f t="shared" si="195"/>
        <v>569096</v>
      </c>
      <c r="ED115" s="44">
        <f t="shared" si="195"/>
        <v>626360</v>
      </c>
      <c r="EE115" s="44">
        <f t="shared" si="195"/>
        <v>679666</v>
      </c>
      <c r="EF115" s="44">
        <f t="shared" si="195"/>
        <v>4407350</v>
      </c>
      <c r="EG115" s="42"/>
      <c r="EH115" s="42"/>
      <c r="EI115" s="44">
        <f t="shared" si="196"/>
        <v>7</v>
      </c>
      <c r="EJ115" s="44">
        <f t="shared" si="196"/>
        <v>11</v>
      </c>
      <c r="EK115" s="44">
        <f t="shared" si="196"/>
        <v>24</v>
      </c>
      <c r="EL115" s="44">
        <f t="shared" si="196"/>
        <v>28</v>
      </c>
      <c r="EM115" s="44">
        <f t="shared" si="196"/>
        <v>40</v>
      </c>
      <c r="EN115" s="44">
        <f t="shared" si="196"/>
        <v>51</v>
      </c>
      <c r="EO115" s="44">
        <f t="shared" si="196"/>
        <v>59</v>
      </c>
      <c r="EP115" s="44">
        <f t="shared" si="196"/>
        <v>76</v>
      </c>
      <c r="EQ115" s="44">
        <f t="shared" si="196"/>
        <v>88</v>
      </c>
      <c r="ER115" s="44">
        <f t="shared" si="196"/>
        <v>95</v>
      </c>
      <c r="ES115" s="44">
        <f t="shared" si="196"/>
        <v>109</v>
      </c>
      <c r="ET115" s="44">
        <f t="shared" si="196"/>
        <v>122</v>
      </c>
      <c r="EU115" s="44">
        <f t="shared" si="196"/>
        <v>710</v>
      </c>
      <c r="EV115" s="42"/>
      <c r="EW115" s="42"/>
      <c r="EX115" s="44">
        <f t="shared" si="197"/>
        <v>0</v>
      </c>
      <c r="EY115" s="44">
        <f t="shared" si="197"/>
        <v>0</v>
      </c>
      <c r="EZ115" s="44">
        <f t="shared" si="197"/>
        <v>0</v>
      </c>
      <c r="FA115" s="44">
        <f t="shared" si="197"/>
        <v>0</v>
      </c>
      <c r="FB115" s="44">
        <f t="shared" si="197"/>
        <v>0</v>
      </c>
      <c r="FC115" s="44">
        <f t="shared" si="197"/>
        <v>0</v>
      </c>
      <c r="FD115" s="44">
        <f t="shared" si="197"/>
        <v>0</v>
      </c>
      <c r="FE115" s="44">
        <f t="shared" si="197"/>
        <v>0</v>
      </c>
      <c r="FF115" s="44">
        <f t="shared" si="197"/>
        <v>0</v>
      </c>
      <c r="FG115" s="44">
        <f t="shared" si="197"/>
        <v>0</v>
      </c>
      <c r="FH115" s="44">
        <f t="shared" si="197"/>
        <v>0</v>
      </c>
      <c r="FI115" s="44">
        <f t="shared" si="197"/>
        <v>0</v>
      </c>
      <c r="FJ115" s="44">
        <f t="shared" si="197"/>
        <v>0</v>
      </c>
      <c r="FK115" s="42"/>
      <c r="FL115" s="42"/>
    </row>
    <row r="116" spans="1:168" ht="15.1" customHeight="1">
      <c r="A116" s="51">
        <v>2011</v>
      </c>
      <c r="B116" s="56" t="s">
        <v>7</v>
      </c>
      <c r="C116" s="43"/>
      <c r="D116" s="44">
        <f t="shared" si="187"/>
        <v>219037</v>
      </c>
      <c r="E116" s="44">
        <f t="shared" si="187"/>
        <v>419894</v>
      </c>
      <c r="F116" s="44">
        <f t="shared" si="187"/>
        <v>662659</v>
      </c>
      <c r="G116" s="44">
        <f t="shared" si="187"/>
        <v>868385</v>
      </c>
      <c r="H116" s="44">
        <f t="shared" si="187"/>
        <v>1084854</v>
      </c>
      <c r="I116" s="44">
        <f t="shared" si="187"/>
        <v>1312532</v>
      </c>
      <c r="J116" s="44">
        <f t="shared" si="187"/>
        <v>1497640</v>
      </c>
      <c r="K116" s="44">
        <f t="shared" si="187"/>
        <v>1733489</v>
      </c>
      <c r="L116" s="44">
        <f t="shared" si="187"/>
        <v>1960208</v>
      </c>
      <c r="M116" s="44">
        <f t="shared" si="187"/>
        <v>2185000</v>
      </c>
      <c r="N116" s="44">
        <f t="shared" si="187"/>
        <v>2412449</v>
      </c>
      <c r="O116" s="44">
        <f t="shared" si="187"/>
        <v>2614988</v>
      </c>
      <c r="P116" s="44">
        <f t="shared" si="187"/>
        <v>16971135</v>
      </c>
      <c r="Q116" s="42"/>
      <c r="R116" s="42"/>
      <c r="S116" s="44">
        <f t="shared" si="188"/>
        <v>111695</v>
      </c>
      <c r="T116" s="44">
        <f t="shared" si="188"/>
        <v>218125</v>
      </c>
      <c r="U116" s="44">
        <f t="shared" si="188"/>
        <v>349049</v>
      </c>
      <c r="V116" s="44">
        <f t="shared" si="188"/>
        <v>470349</v>
      </c>
      <c r="W116" s="44">
        <f t="shared" si="188"/>
        <v>596748</v>
      </c>
      <c r="X116" s="44">
        <f t="shared" si="188"/>
        <v>726848</v>
      </c>
      <c r="Y116" s="44">
        <f t="shared" si="188"/>
        <v>840164</v>
      </c>
      <c r="Z116" s="44">
        <f t="shared" si="188"/>
        <v>971821</v>
      </c>
      <c r="AA116" s="44">
        <f t="shared" si="188"/>
        <v>1094240</v>
      </c>
      <c r="AB116" s="44">
        <f t="shared" si="188"/>
        <v>1219363</v>
      </c>
      <c r="AC116" s="44">
        <f t="shared" si="188"/>
        <v>1340320</v>
      </c>
      <c r="AD116" s="44">
        <f t="shared" si="188"/>
        <v>1448957</v>
      </c>
      <c r="AE116" s="44">
        <f t="shared" si="188"/>
        <v>9387679</v>
      </c>
      <c r="AF116" s="42"/>
      <c r="AG116" s="42"/>
      <c r="AH116" s="44">
        <f t="shared" si="189"/>
        <v>4232</v>
      </c>
      <c r="AI116" s="44">
        <f t="shared" si="189"/>
        <v>9157</v>
      </c>
      <c r="AJ116" s="44">
        <f t="shared" si="189"/>
        <v>14292</v>
      </c>
      <c r="AK116" s="44">
        <f t="shared" si="189"/>
        <v>17917</v>
      </c>
      <c r="AL116" s="44">
        <f t="shared" si="189"/>
        <v>21194</v>
      </c>
      <c r="AM116" s="44">
        <f t="shared" si="189"/>
        <v>24542</v>
      </c>
      <c r="AN116" s="44">
        <f t="shared" si="189"/>
        <v>27409</v>
      </c>
      <c r="AO116" s="44">
        <f t="shared" si="189"/>
        <v>31031</v>
      </c>
      <c r="AP116" s="44">
        <f t="shared" si="189"/>
        <v>34413</v>
      </c>
      <c r="AQ116" s="44">
        <f t="shared" si="189"/>
        <v>37846</v>
      </c>
      <c r="AR116" s="44">
        <f t="shared" si="189"/>
        <v>40914</v>
      </c>
      <c r="AS116" s="44">
        <f t="shared" si="189"/>
        <v>43590</v>
      </c>
      <c r="AT116" s="44">
        <f t="shared" si="189"/>
        <v>306537</v>
      </c>
      <c r="AU116" s="42"/>
      <c r="AV116" s="42"/>
      <c r="AW116" s="44">
        <f t="shared" si="190"/>
        <v>6141</v>
      </c>
      <c r="AX116" s="44">
        <f t="shared" si="190"/>
        <v>11742</v>
      </c>
      <c r="AY116" s="44">
        <f t="shared" si="190"/>
        <v>17975</v>
      </c>
      <c r="AZ116" s="44">
        <f t="shared" si="190"/>
        <v>24042</v>
      </c>
      <c r="BA116" s="44">
        <f t="shared" si="190"/>
        <v>30005</v>
      </c>
      <c r="BB116" s="44">
        <f t="shared" si="190"/>
        <v>36303</v>
      </c>
      <c r="BC116" s="44">
        <f t="shared" si="190"/>
        <v>42304</v>
      </c>
      <c r="BD116" s="44">
        <f t="shared" si="190"/>
        <v>48756</v>
      </c>
      <c r="BE116" s="44">
        <f t="shared" si="190"/>
        <v>54877</v>
      </c>
      <c r="BF116" s="44">
        <f t="shared" si="190"/>
        <v>60978</v>
      </c>
      <c r="BG116" s="44">
        <f t="shared" si="190"/>
        <v>66822</v>
      </c>
      <c r="BH116" s="44">
        <f t="shared" si="190"/>
        <v>72279</v>
      </c>
      <c r="BI116" s="44">
        <f t="shared" si="190"/>
        <v>472224</v>
      </c>
      <c r="BJ116" s="42"/>
      <c r="BK116" s="42"/>
      <c r="BL116" s="44">
        <f t="shared" si="191"/>
        <v>96938</v>
      </c>
      <c r="BM116" s="44">
        <f t="shared" si="191"/>
        <v>192091</v>
      </c>
      <c r="BN116" s="44">
        <f t="shared" si="191"/>
        <v>306117</v>
      </c>
      <c r="BO116" s="44">
        <f t="shared" si="191"/>
        <v>409057</v>
      </c>
      <c r="BP116" s="44">
        <f t="shared" si="191"/>
        <v>516204</v>
      </c>
      <c r="BQ116" s="44">
        <f t="shared" si="191"/>
        <v>628174</v>
      </c>
      <c r="BR116" s="44">
        <f t="shared" si="191"/>
        <v>725786</v>
      </c>
      <c r="BS116" s="44">
        <f t="shared" si="191"/>
        <v>837025</v>
      </c>
      <c r="BT116" s="44">
        <f t="shared" si="191"/>
        <v>945047</v>
      </c>
      <c r="BU116" s="44">
        <f t="shared" si="191"/>
        <v>1052247</v>
      </c>
      <c r="BV116" s="44">
        <f t="shared" si="191"/>
        <v>1158068</v>
      </c>
      <c r="BW116" s="44">
        <f t="shared" si="191"/>
        <v>1253058</v>
      </c>
      <c r="BX116" s="44">
        <f t="shared" si="191"/>
        <v>8119812</v>
      </c>
      <c r="BY116" s="42"/>
      <c r="BZ116" s="42"/>
      <c r="CA116" s="44">
        <f t="shared" si="192"/>
        <v>7521</v>
      </c>
      <c r="CB116" s="44">
        <f t="shared" si="192"/>
        <v>15231</v>
      </c>
      <c r="CC116" s="44">
        <f t="shared" si="192"/>
        <v>24742</v>
      </c>
      <c r="CD116" s="44">
        <f t="shared" si="192"/>
        <v>33034</v>
      </c>
      <c r="CE116" s="44">
        <f t="shared" si="192"/>
        <v>41177</v>
      </c>
      <c r="CF116" s="44">
        <f t="shared" si="192"/>
        <v>49104</v>
      </c>
      <c r="CG116" s="44">
        <f t="shared" si="192"/>
        <v>56538</v>
      </c>
      <c r="CH116" s="44">
        <f t="shared" si="192"/>
        <v>64343</v>
      </c>
      <c r="CI116" s="44">
        <f t="shared" si="192"/>
        <v>72502</v>
      </c>
      <c r="CJ116" s="44">
        <f t="shared" si="192"/>
        <v>80780</v>
      </c>
      <c r="CK116" s="44">
        <f t="shared" si="192"/>
        <v>88674</v>
      </c>
      <c r="CL116" s="44">
        <f t="shared" si="192"/>
        <v>95900</v>
      </c>
      <c r="CM116" s="44">
        <f t="shared" si="192"/>
        <v>629546</v>
      </c>
      <c r="CN116" s="42"/>
      <c r="CO116" s="42"/>
      <c r="CP116" s="44">
        <f t="shared" si="193"/>
        <v>5207</v>
      </c>
      <c r="CQ116" s="44">
        <f t="shared" si="193"/>
        <v>10266</v>
      </c>
      <c r="CR116" s="44">
        <f t="shared" si="193"/>
        <v>15720</v>
      </c>
      <c r="CS116" s="44">
        <f t="shared" si="193"/>
        <v>21005</v>
      </c>
      <c r="CT116" s="44">
        <f t="shared" si="193"/>
        <v>28255</v>
      </c>
      <c r="CU116" s="44">
        <f t="shared" si="193"/>
        <v>36071</v>
      </c>
      <c r="CV116" s="44">
        <f t="shared" si="193"/>
        <v>43674</v>
      </c>
      <c r="CW116" s="44">
        <f t="shared" si="193"/>
        <v>52369</v>
      </c>
      <c r="CX116" s="44">
        <f t="shared" si="193"/>
        <v>60796</v>
      </c>
      <c r="CY116" s="44">
        <f t="shared" si="193"/>
        <v>67964</v>
      </c>
      <c r="CZ116" s="44">
        <f t="shared" si="193"/>
        <v>74212</v>
      </c>
      <c r="DA116" s="44">
        <f t="shared" si="193"/>
        <v>79492</v>
      </c>
      <c r="DB116" s="44">
        <f t="shared" si="193"/>
        <v>495031</v>
      </c>
      <c r="DC116" s="42"/>
      <c r="DD116" s="42"/>
      <c r="DE116" s="44">
        <f t="shared" si="194"/>
        <v>27777</v>
      </c>
      <c r="DF116" s="44">
        <f t="shared" si="194"/>
        <v>54619</v>
      </c>
      <c r="DG116" s="44">
        <f t="shared" si="194"/>
        <v>86919</v>
      </c>
      <c r="DH116" s="44">
        <f t="shared" si="194"/>
        <v>116821</v>
      </c>
      <c r="DI116" s="44">
        <f t="shared" si="194"/>
        <v>147982</v>
      </c>
      <c r="DJ116" s="44">
        <f t="shared" si="194"/>
        <v>178985</v>
      </c>
      <c r="DK116" s="44">
        <f t="shared" si="194"/>
        <v>206833</v>
      </c>
      <c r="DL116" s="44">
        <f t="shared" si="194"/>
        <v>237096</v>
      </c>
      <c r="DM116" s="44">
        <f t="shared" si="194"/>
        <v>267087</v>
      </c>
      <c r="DN116" s="44">
        <f t="shared" si="194"/>
        <v>296967</v>
      </c>
      <c r="DO116" s="44">
        <f t="shared" si="194"/>
        <v>326148</v>
      </c>
      <c r="DP116" s="44">
        <f t="shared" si="194"/>
        <v>351639</v>
      </c>
      <c r="DQ116" s="44">
        <f t="shared" si="194"/>
        <v>2298873</v>
      </c>
      <c r="DR116" s="42"/>
      <c r="DS116" s="42"/>
      <c r="DT116" s="44">
        <f t="shared" si="195"/>
        <v>53102</v>
      </c>
      <c r="DU116" s="44">
        <f t="shared" si="195"/>
        <v>104642</v>
      </c>
      <c r="DV116" s="44">
        <f t="shared" si="195"/>
        <v>167460</v>
      </c>
      <c r="DW116" s="44">
        <f t="shared" si="195"/>
        <v>225554</v>
      </c>
      <c r="DX116" s="44">
        <f t="shared" si="195"/>
        <v>286758</v>
      </c>
      <c r="DY116" s="44">
        <f t="shared" si="195"/>
        <v>349874</v>
      </c>
      <c r="DZ116" s="44">
        <f t="shared" si="195"/>
        <v>405816</v>
      </c>
      <c r="EA116" s="44">
        <f t="shared" si="195"/>
        <v>467222</v>
      </c>
      <c r="EB116" s="44">
        <f t="shared" si="195"/>
        <v>527850</v>
      </c>
      <c r="EC116" s="44">
        <f t="shared" si="195"/>
        <v>586378</v>
      </c>
      <c r="ED116" s="44">
        <f t="shared" si="195"/>
        <v>645484</v>
      </c>
      <c r="EE116" s="44">
        <f t="shared" si="195"/>
        <v>699278</v>
      </c>
      <c r="EF116" s="44">
        <f t="shared" si="195"/>
        <v>4519418</v>
      </c>
      <c r="EG116" s="42"/>
      <c r="EH116" s="42"/>
      <c r="EI116" s="44">
        <f t="shared" si="196"/>
        <v>7</v>
      </c>
      <c r="EJ116" s="44">
        <f t="shared" si="196"/>
        <v>11</v>
      </c>
      <c r="EK116" s="44">
        <f t="shared" si="196"/>
        <v>20</v>
      </c>
      <c r="EL116" s="44">
        <f t="shared" si="196"/>
        <v>29</v>
      </c>
      <c r="EM116" s="44">
        <f t="shared" si="196"/>
        <v>42</v>
      </c>
      <c r="EN116" s="44">
        <f t="shared" si="196"/>
        <v>55</v>
      </c>
      <c r="EO116" s="44">
        <f t="shared" si="196"/>
        <v>67</v>
      </c>
      <c r="EP116" s="44">
        <f t="shared" si="196"/>
        <v>77</v>
      </c>
      <c r="EQ116" s="44">
        <f t="shared" si="196"/>
        <v>93</v>
      </c>
      <c r="ER116" s="44">
        <f t="shared" si="196"/>
        <v>104</v>
      </c>
      <c r="ES116" s="44">
        <f t="shared" si="196"/>
        <v>117</v>
      </c>
      <c r="ET116" s="44">
        <f t="shared" si="196"/>
        <v>130</v>
      </c>
      <c r="EU116" s="44">
        <f t="shared" si="196"/>
        <v>752</v>
      </c>
      <c r="EV116" s="42"/>
      <c r="EW116" s="42"/>
      <c r="EX116" s="44">
        <f t="shared" si="197"/>
        <v>0</v>
      </c>
      <c r="EY116" s="44">
        <f t="shared" si="197"/>
        <v>0</v>
      </c>
      <c r="EZ116" s="44">
        <f t="shared" si="197"/>
        <v>0</v>
      </c>
      <c r="FA116" s="44">
        <f t="shared" si="197"/>
        <v>0</v>
      </c>
      <c r="FB116" s="44">
        <f t="shared" si="197"/>
        <v>0</v>
      </c>
      <c r="FC116" s="44">
        <f t="shared" si="197"/>
        <v>0</v>
      </c>
      <c r="FD116" s="44">
        <f t="shared" si="197"/>
        <v>0</v>
      </c>
      <c r="FE116" s="44">
        <f t="shared" si="197"/>
        <v>0</v>
      </c>
      <c r="FF116" s="44">
        <f t="shared" si="197"/>
        <v>0</v>
      </c>
      <c r="FG116" s="44">
        <f t="shared" si="197"/>
        <v>0</v>
      </c>
      <c r="FH116" s="44">
        <f t="shared" si="197"/>
        <v>0</v>
      </c>
      <c r="FI116" s="44">
        <f t="shared" si="197"/>
        <v>0</v>
      </c>
      <c r="FJ116" s="44">
        <f t="shared" si="197"/>
        <v>0</v>
      </c>
      <c r="FK116" s="42"/>
      <c r="FL116" s="42"/>
    </row>
    <row r="117" spans="1:168" ht="15.1" customHeight="1">
      <c r="A117" s="51">
        <v>2012</v>
      </c>
      <c r="B117" s="56" t="s">
        <v>7</v>
      </c>
      <c r="C117" s="43"/>
      <c r="D117" s="44">
        <f t="shared" si="187"/>
        <v>222494</v>
      </c>
      <c r="E117" s="44">
        <f t="shared" si="187"/>
        <v>447482</v>
      </c>
      <c r="F117" s="44">
        <f t="shared" si="187"/>
        <v>692161</v>
      </c>
      <c r="G117" s="44">
        <f t="shared" si="187"/>
        <v>923290</v>
      </c>
      <c r="H117" s="44">
        <f t="shared" si="187"/>
        <v>1140750</v>
      </c>
      <c r="I117" s="44">
        <f t="shared" si="187"/>
        <v>1351825</v>
      </c>
      <c r="J117" s="44">
        <f t="shared" si="187"/>
        <v>1524700</v>
      </c>
      <c r="K117" s="44">
        <f t="shared" si="187"/>
        <v>1739458</v>
      </c>
      <c r="L117" s="44">
        <f t="shared" si="187"/>
        <v>1933617</v>
      </c>
      <c r="M117" s="44">
        <f t="shared" si="187"/>
        <v>2145733</v>
      </c>
      <c r="N117" s="44">
        <f t="shared" si="187"/>
        <v>2347095</v>
      </c>
      <c r="O117" s="44">
        <f t="shared" si="187"/>
        <v>2506660</v>
      </c>
      <c r="P117" s="44">
        <f t="shared" si="187"/>
        <v>16975265</v>
      </c>
      <c r="Q117" s="42"/>
      <c r="R117" s="42"/>
      <c r="S117" s="44">
        <f t="shared" si="188"/>
        <v>113358</v>
      </c>
      <c r="T117" s="44">
        <f t="shared" si="188"/>
        <v>228027</v>
      </c>
      <c r="U117" s="44">
        <f t="shared" si="188"/>
        <v>354674</v>
      </c>
      <c r="V117" s="44">
        <f t="shared" si="188"/>
        <v>478617</v>
      </c>
      <c r="W117" s="44">
        <f t="shared" si="188"/>
        <v>611057</v>
      </c>
      <c r="X117" s="44">
        <f t="shared" si="188"/>
        <v>739923</v>
      </c>
      <c r="Y117" s="44">
        <f t="shared" si="188"/>
        <v>858514</v>
      </c>
      <c r="Z117" s="44">
        <f t="shared" si="188"/>
        <v>990927</v>
      </c>
      <c r="AA117" s="44">
        <f t="shared" si="188"/>
        <v>1111595</v>
      </c>
      <c r="AB117" s="44">
        <f t="shared" si="188"/>
        <v>1244014</v>
      </c>
      <c r="AC117" s="44">
        <f t="shared" si="188"/>
        <v>1371681</v>
      </c>
      <c r="AD117" s="44">
        <f t="shared" si="188"/>
        <v>1477021</v>
      </c>
      <c r="AE117" s="44">
        <f t="shared" si="188"/>
        <v>9579408</v>
      </c>
      <c r="AF117" s="42"/>
      <c r="AG117" s="42"/>
      <c r="AH117" s="44">
        <f t="shared" si="189"/>
        <v>2811</v>
      </c>
      <c r="AI117" s="44">
        <f t="shared" si="189"/>
        <v>5561</v>
      </c>
      <c r="AJ117" s="44">
        <f t="shared" si="189"/>
        <v>9336</v>
      </c>
      <c r="AK117" s="44">
        <f t="shared" si="189"/>
        <v>12577</v>
      </c>
      <c r="AL117" s="44">
        <f t="shared" si="189"/>
        <v>15962</v>
      </c>
      <c r="AM117" s="44">
        <f t="shared" si="189"/>
        <v>19306</v>
      </c>
      <c r="AN117" s="44">
        <f t="shared" si="189"/>
        <v>21931</v>
      </c>
      <c r="AO117" s="44">
        <f t="shared" si="189"/>
        <v>25251</v>
      </c>
      <c r="AP117" s="44">
        <f t="shared" si="189"/>
        <v>27954</v>
      </c>
      <c r="AQ117" s="44">
        <f t="shared" si="189"/>
        <v>30946</v>
      </c>
      <c r="AR117" s="44">
        <f t="shared" si="189"/>
        <v>33633</v>
      </c>
      <c r="AS117" s="44">
        <f t="shared" si="189"/>
        <v>35821</v>
      </c>
      <c r="AT117" s="44">
        <f t="shared" si="189"/>
        <v>241089</v>
      </c>
      <c r="AU117" s="42"/>
      <c r="AV117" s="42"/>
      <c r="AW117" s="44">
        <f t="shared" si="190"/>
        <v>5566</v>
      </c>
      <c r="AX117" s="44">
        <f t="shared" si="190"/>
        <v>10841</v>
      </c>
      <c r="AY117" s="44">
        <f t="shared" si="190"/>
        <v>16402</v>
      </c>
      <c r="AZ117" s="44">
        <f t="shared" si="190"/>
        <v>22397</v>
      </c>
      <c r="BA117" s="44">
        <f t="shared" si="190"/>
        <v>28224</v>
      </c>
      <c r="BB117" s="44">
        <f t="shared" si="190"/>
        <v>34114</v>
      </c>
      <c r="BC117" s="44">
        <f t="shared" si="190"/>
        <v>40302</v>
      </c>
      <c r="BD117" s="44">
        <f t="shared" si="190"/>
        <v>46950</v>
      </c>
      <c r="BE117" s="44">
        <f t="shared" si="190"/>
        <v>52957</v>
      </c>
      <c r="BF117" s="44">
        <f t="shared" si="190"/>
        <v>59157</v>
      </c>
      <c r="BG117" s="44">
        <f t="shared" si="190"/>
        <v>65110</v>
      </c>
      <c r="BH117" s="44">
        <f t="shared" si="190"/>
        <v>70562</v>
      </c>
      <c r="BI117" s="44">
        <f t="shared" si="190"/>
        <v>452582</v>
      </c>
      <c r="BJ117" s="42"/>
      <c r="BK117" s="42"/>
      <c r="BL117" s="44">
        <f t="shared" si="191"/>
        <v>103727</v>
      </c>
      <c r="BM117" s="44">
        <f t="shared" si="191"/>
        <v>205479</v>
      </c>
      <c r="BN117" s="44">
        <f t="shared" si="191"/>
        <v>315027</v>
      </c>
      <c r="BO117" s="44">
        <f t="shared" si="191"/>
        <v>421894</v>
      </c>
      <c r="BP117" s="44">
        <f t="shared" si="191"/>
        <v>535730</v>
      </c>
      <c r="BQ117" s="44">
        <f t="shared" si="191"/>
        <v>644725</v>
      </c>
      <c r="BR117" s="44">
        <f t="shared" si="191"/>
        <v>748151</v>
      </c>
      <c r="BS117" s="44">
        <f t="shared" si="191"/>
        <v>858943</v>
      </c>
      <c r="BT117" s="44">
        <f t="shared" si="191"/>
        <v>960951</v>
      </c>
      <c r="BU117" s="44">
        <f t="shared" si="191"/>
        <v>1070942</v>
      </c>
      <c r="BV117" s="44">
        <f t="shared" si="191"/>
        <v>1176724</v>
      </c>
      <c r="BW117" s="44">
        <f t="shared" si="191"/>
        <v>1265351</v>
      </c>
      <c r="BX117" s="44">
        <f t="shared" si="191"/>
        <v>8307644</v>
      </c>
      <c r="BY117" s="42"/>
      <c r="BZ117" s="42"/>
      <c r="CA117" s="44">
        <f t="shared" si="192"/>
        <v>7606</v>
      </c>
      <c r="CB117" s="44">
        <f t="shared" si="192"/>
        <v>15438</v>
      </c>
      <c r="CC117" s="44">
        <f t="shared" si="192"/>
        <v>23956</v>
      </c>
      <c r="CD117" s="44">
        <f t="shared" si="192"/>
        <v>32320</v>
      </c>
      <c r="CE117" s="44">
        <f t="shared" si="192"/>
        <v>41242</v>
      </c>
      <c r="CF117" s="44">
        <f t="shared" si="192"/>
        <v>49681</v>
      </c>
      <c r="CG117" s="44">
        <f t="shared" si="192"/>
        <v>57655</v>
      </c>
      <c r="CH117" s="44">
        <f t="shared" si="192"/>
        <v>65593</v>
      </c>
      <c r="CI117" s="44">
        <f t="shared" si="192"/>
        <v>73378</v>
      </c>
      <c r="CJ117" s="44">
        <f t="shared" si="192"/>
        <v>82185</v>
      </c>
      <c r="CK117" s="44">
        <f t="shared" si="192"/>
        <v>89810</v>
      </c>
      <c r="CL117" s="44">
        <f t="shared" si="192"/>
        <v>96545</v>
      </c>
      <c r="CM117" s="44">
        <f t="shared" si="192"/>
        <v>635409</v>
      </c>
      <c r="CN117" s="42"/>
      <c r="CO117" s="42"/>
      <c r="CP117" s="44">
        <f t="shared" si="193"/>
        <v>5467</v>
      </c>
      <c r="CQ117" s="44">
        <f t="shared" si="193"/>
        <v>10722</v>
      </c>
      <c r="CR117" s="44">
        <f t="shared" si="193"/>
        <v>16344</v>
      </c>
      <c r="CS117" s="44">
        <f t="shared" si="193"/>
        <v>22225</v>
      </c>
      <c r="CT117" s="44">
        <f t="shared" si="193"/>
        <v>29506</v>
      </c>
      <c r="CU117" s="44">
        <f t="shared" si="193"/>
        <v>37314</v>
      </c>
      <c r="CV117" s="44">
        <f t="shared" si="193"/>
        <v>45344</v>
      </c>
      <c r="CW117" s="44">
        <f t="shared" si="193"/>
        <v>53514</v>
      </c>
      <c r="CX117" s="44">
        <f t="shared" si="193"/>
        <v>60856</v>
      </c>
      <c r="CY117" s="44">
        <f t="shared" si="193"/>
        <v>68209</v>
      </c>
      <c r="CZ117" s="44">
        <f t="shared" si="193"/>
        <v>74293</v>
      </c>
      <c r="DA117" s="44">
        <f t="shared" si="193"/>
        <v>79207</v>
      </c>
      <c r="DB117" s="44">
        <f t="shared" si="193"/>
        <v>503001</v>
      </c>
      <c r="DC117" s="42"/>
      <c r="DD117" s="42"/>
      <c r="DE117" s="44">
        <f t="shared" si="194"/>
        <v>27804</v>
      </c>
      <c r="DF117" s="44">
        <f t="shared" si="194"/>
        <v>56886</v>
      </c>
      <c r="DG117" s="44">
        <f t="shared" si="194"/>
        <v>88690</v>
      </c>
      <c r="DH117" s="44">
        <f t="shared" si="194"/>
        <v>119537</v>
      </c>
      <c r="DI117" s="44">
        <f t="shared" si="194"/>
        <v>152086</v>
      </c>
      <c r="DJ117" s="44">
        <f t="shared" si="194"/>
        <v>181949</v>
      </c>
      <c r="DK117" s="44">
        <f t="shared" si="194"/>
        <v>211135</v>
      </c>
      <c r="DL117" s="44">
        <f t="shared" si="194"/>
        <v>241057</v>
      </c>
      <c r="DM117" s="44">
        <f t="shared" si="194"/>
        <v>270198</v>
      </c>
      <c r="DN117" s="44">
        <f t="shared" si="194"/>
        <v>301015</v>
      </c>
      <c r="DO117" s="44">
        <f t="shared" si="194"/>
        <v>330696</v>
      </c>
      <c r="DP117" s="44">
        <f t="shared" si="194"/>
        <v>355298</v>
      </c>
      <c r="DQ117" s="44">
        <f t="shared" si="194"/>
        <v>2336351</v>
      </c>
      <c r="DR117" s="42"/>
      <c r="DS117" s="42"/>
      <c r="DT117" s="44">
        <f t="shared" si="195"/>
        <v>54946</v>
      </c>
      <c r="DU117" s="44">
        <f t="shared" si="195"/>
        <v>110414</v>
      </c>
      <c r="DV117" s="44">
        <f t="shared" si="195"/>
        <v>171112</v>
      </c>
      <c r="DW117" s="44">
        <f t="shared" si="195"/>
        <v>227862</v>
      </c>
      <c r="DX117" s="44">
        <f t="shared" si="195"/>
        <v>290048</v>
      </c>
      <c r="DY117" s="44">
        <f t="shared" si="195"/>
        <v>350882</v>
      </c>
      <c r="DZ117" s="44">
        <f t="shared" si="195"/>
        <v>407554</v>
      </c>
      <c r="EA117" s="44">
        <f t="shared" si="195"/>
        <v>467638</v>
      </c>
      <c r="EB117" s="44">
        <f t="shared" si="195"/>
        <v>522722</v>
      </c>
      <c r="EC117" s="44">
        <f t="shared" si="195"/>
        <v>581764</v>
      </c>
      <c r="ED117" s="44">
        <f t="shared" si="195"/>
        <v>640256</v>
      </c>
      <c r="EE117" s="44">
        <f t="shared" si="195"/>
        <v>689178</v>
      </c>
      <c r="EF117" s="44">
        <f t="shared" si="195"/>
        <v>4514376</v>
      </c>
      <c r="EG117" s="42"/>
      <c r="EH117" s="42"/>
      <c r="EI117" s="44">
        <f t="shared" si="196"/>
        <v>10</v>
      </c>
      <c r="EJ117" s="44">
        <f t="shared" si="196"/>
        <v>21</v>
      </c>
      <c r="EK117" s="44">
        <f t="shared" si="196"/>
        <v>30</v>
      </c>
      <c r="EL117" s="44">
        <f t="shared" si="196"/>
        <v>37</v>
      </c>
      <c r="EM117" s="44">
        <f t="shared" si="196"/>
        <v>45</v>
      </c>
      <c r="EN117" s="44">
        <f t="shared" si="196"/>
        <v>49</v>
      </c>
      <c r="EO117" s="44">
        <f t="shared" si="196"/>
        <v>70</v>
      </c>
      <c r="EP117" s="44">
        <f t="shared" si="196"/>
        <v>92</v>
      </c>
      <c r="EQ117" s="44">
        <f t="shared" si="196"/>
        <v>98</v>
      </c>
      <c r="ER117" s="44">
        <f t="shared" si="196"/>
        <v>110</v>
      </c>
      <c r="ES117" s="44">
        <f t="shared" si="196"/>
        <v>121</v>
      </c>
      <c r="ET117" s="44">
        <f t="shared" si="196"/>
        <v>133</v>
      </c>
      <c r="EU117" s="44">
        <f t="shared" si="196"/>
        <v>816</v>
      </c>
      <c r="EV117" s="42"/>
      <c r="EW117" s="42"/>
      <c r="EX117" s="44">
        <f t="shared" si="197"/>
        <v>0</v>
      </c>
      <c r="EY117" s="44">
        <f t="shared" si="197"/>
        <v>0</v>
      </c>
      <c r="EZ117" s="44">
        <f t="shared" si="197"/>
        <v>0</v>
      </c>
      <c r="FA117" s="44">
        <f t="shared" si="197"/>
        <v>0</v>
      </c>
      <c r="FB117" s="44">
        <f t="shared" si="197"/>
        <v>0</v>
      </c>
      <c r="FC117" s="44">
        <f t="shared" si="197"/>
        <v>0</v>
      </c>
      <c r="FD117" s="44">
        <f t="shared" si="197"/>
        <v>0</v>
      </c>
      <c r="FE117" s="44">
        <f t="shared" si="197"/>
        <v>0</v>
      </c>
      <c r="FF117" s="44">
        <f t="shared" si="197"/>
        <v>0</v>
      </c>
      <c r="FG117" s="44">
        <f t="shared" si="197"/>
        <v>0</v>
      </c>
      <c r="FH117" s="44">
        <f t="shared" si="197"/>
        <v>0</v>
      </c>
      <c r="FI117" s="44">
        <f t="shared" si="197"/>
        <v>0</v>
      </c>
      <c r="FJ117" s="44">
        <f t="shared" si="197"/>
        <v>0</v>
      </c>
      <c r="FK117" s="42"/>
      <c r="FL117" s="42"/>
    </row>
    <row r="118" spans="1:168" ht="15.1" customHeight="1">
      <c r="A118" s="51">
        <v>2013</v>
      </c>
      <c r="B118" s="56" t="s">
        <v>7</v>
      </c>
      <c r="C118" s="43"/>
      <c r="D118" s="44">
        <f t="shared" si="187"/>
        <v>185163</v>
      </c>
      <c r="E118" s="44">
        <f t="shared" si="187"/>
        <v>372259</v>
      </c>
      <c r="F118" s="44">
        <f t="shared" si="187"/>
        <v>568095</v>
      </c>
      <c r="G118" s="44">
        <f t="shared" si="187"/>
        <v>774374</v>
      </c>
      <c r="H118" s="44">
        <f t="shared" si="187"/>
        <v>984338</v>
      </c>
      <c r="I118" s="44">
        <f t="shared" si="187"/>
        <v>1187007</v>
      </c>
      <c r="J118" s="44">
        <f t="shared" si="187"/>
        <v>1362265</v>
      </c>
      <c r="K118" s="44">
        <f t="shared" si="187"/>
        <v>1565075</v>
      </c>
      <c r="L118" s="44">
        <f t="shared" si="187"/>
        <v>1766634</v>
      </c>
      <c r="M118" s="44">
        <f t="shared" si="187"/>
        <v>1980390</v>
      </c>
      <c r="N118" s="44">
        <f t="shared" si="187"/>
        <v>2181992</v>
      </c>
      <c r="O118" s="44">
        <f t="shared" si="187"/>
        <v>2351069</v>
      </c>
      <c r="P118" s="44">
        <f t="shared" si="187"/>
        <v>15278661</v>
      </c>
      <c r="Q118" s="42"/>
      <c r="R118" s="42"/>
      <c r="S118" s="44">
        <f t="shared" si="188"/>
        <v>124995</v>
      </c>
      <c r="T118" s="44">
        <f t="shared" si="188"/>
        <v>237956</v>
      </c>
      <c r="U118" s="44">
        <f t="shared" si="188"/>
        <v>362257</v>
      </c>
      <c r="V118" s="44">
        <f t="shared" si="188"/>
        <v>493640</v>
      </c>
      <c r="W118" s="44">
        <f t="shared" si="188"/>
        <v>631647</v>
      </c>
      <c r="X118" s="44">
        <f t="shared" si="188"/>
        <v>764946</v>
      </c>
      <c r="Y118" s="44">
        <f t="shared" si="188"/>
        <v>890128</v>
      </c>
      <c r="Z118" s="44">
        <f t="shared" si="188"/>
        <v>1023604</v>
      </c>
      <c r="AA118" s="44">
        <f t="shared" si="188"/>
        <v>1153480</v>
      </c>
      <c r="AB118" s="44">
        <f t="shared" si="188"/>
        <v>1296077</v>
      </c>
      <c r="AC118" s="44">
        <f t="shared" si="188"/>
        <v>1426479</v>
      </c>
      <c r="AD118" s="44">
        <f t="shared" si="188"/>
        <v>1536951</v>
      </c>
      <c r="AE118" s="44">
        <f t="shared" si="188"/>
        <v>9942160</v>
      </c>
      <c r="AF118" s="42"/>
      <c r="AG118" s="42"/>
      <c r="AH118" s="44">
        <f t="shared" si="189"/>
        <v>2400</v>
      </c>
      <c r="AI118" s="44">
        <f t="shared" si="189"/>
        <v>4790</v>
      </c>
      <c r="AJ118" s="44">
        <f t="shared" si="189"/>
        <v>6907</v>
      </c>
      <c r="AK118" s="44">
        <f t="shared" si="189"/>
        <v>9608</v>
      </c>
      <c r="AL118" s="44">
        <f t="shared" si="189"/>
        <v>12523</v>
      </c>
      <c r="AM118" s="44">
        <f t="shared" si="189"/>
        <v>15133</v>
      </c>
      <c r="AN118" s="44">
        <f t="shared" si="189"/>
        <v>17677</v>
      </c>
      <c r="AO118" s="44">
        <f t="shared" si="189"/>
        <v>20366</v>
      </c>
      <c r="AP118" s="44">
        <f t="shared" si="189"/>
        <v>22834</v>
      </c>
      <c r="AQ118" s="44">
        <f t="shared" si="189"/>
        <v>25580</v>
      </c>
      <c r="AR118" s="44">
        <f t="shared" si="189"/>
        <v>28000</v>
      </c>
      <c r="AS118" s="44">
        <f t="shared" si="189"/>
        <v>30097</v>
      </c>
      <c r="AT118" s="44">
        <f t="shared" si="189"/>
        <v>195915</v>
      </c>
      <c r="AU118" s="42"/>
      <c r="AV118" s="42"/>
      <c r="AW118" s="44">
        <f t="shared" si="190"/>
        <v>6430</v>
      </c>
      <c r="AX118" s="44">
        <f t="shared" si="190"/>
        <v>12241</v>
      </c>
      <c r="AY118" s="44">
        <f t="shared" si="190"/>
        <v>17998</v>
      </c>
      <c r="AZ118" s="44">
        <f t="shared" si="190"/>
        <v>23864</v>
      </c>
      <c r="BA118" s="44">
        <f t="shared" si="190"/>
        <v>30178</v>
      </c>
      <c r="BB118" s="44">
        <f t="shared" si="190"/>
        <v>35886</v>
      </c>
      <c r="BC118" s="44">
        <f t="shared" si="190"/>
        <v>41993</v>
      </c>
      <c r="BD118" s="44">
        <f t="shared" si="190"/>
        <v>48171</v>
      </c>
      <c r="BE118" s="44">
        <f t="shared" si="190"/>
        <v>54160</v>
      </c>
      <c r="BF118" s="44">
        <f t="shared" si="190"/>
        <v>60611</v>
      </c>
      <c r="BG118" s="44">
        <f t="shared" si="190"/>
        <v>66505</v>
      </c>
      <c r="BH118" s="44">
        <f t="shared" si="190"/>
        <v>72150</v>
      </c>
      <c r="BI118" s="44">
        <f t="shared" si="190"/>
        <v>470187</v>
      </c>
      <c r="BJ118" s="42"/>
      <c r="BK118" s="42"/>
      <c r="BL118" s="44">
        <f t="shared" si="191"/>
        <v>105017</v>
      </c>
      <c r="BM118" s="44">
        <f t="shared" si="191"/>
        <v>200992</v>
      </c>
      <c r="BN118" s="44">
        <f t="shared" si="191"/>
        <v>301330</v>
      </c>
      <c r="BO118" s="44">
        <f t="shared" si="191"/>
        <v>409485</v>
      </c>
      <c r="BP118" s="44">
        <f t="shared" si="191"/>
        <v>521268</v>
      </c>
      <c r="BQ118" s="44">
        <f t="shared" si="191"/>
        <v>625104</v>
      </c>
      <c r="BR118" s="44">
        <f t="shared" si="191"/>
        <v>729614</v>
      </c>
      <c r="BS118" s="44">
        <f t="shared" si="191"/>
        <v>836254</v>
      </c>
      <c r="BT118" s="44">
        <f t="shared" si="191"/>
        <v>940232</v>
      </c>
      <c r="BU118" s="44">
        <f t="shared" si="191"/>
        <v>1052874</v>
      </c>
      <c r="BV118" s="44">
        <f t="shared" si="191"/>
        <v>1153333</v>
      </c>
      <c r="BW118" s="44">
        <f t="shared" si="191"/>
        <v>1244738</v>
      </c>
      <c r="BX118" s="44">
        <f t="shared" si="191"/>
        <v>8120241</v>
      </c>
      <c r="BY118" s="42"/>
      <c r="BZ118" s="42"/>
      <c r="CA118" s="44">
        <f t="shared" si="192"/>
        <v>8235</v>
      </c>
      <c r="CB118" s="44">
        <f t="shared" si="192"/>
        <v>15958</v>
      </c>
      <c r="CC118" s="44">
        <f t="shared" si="192"/>
        <v>24452</v>
      </c>
      <c r="CD118" s="44">
        <f t="shared" si="192"/>
        <v>33084</v>
      </c>
      <c r="CE118" s="44">
        <f t="shared" si="192"/>
        <v>41602</v>
      </c>
      <c r="CF118" s="44">
        <f t="shared" si="192"/>
        <v>49638</v>
      </c>
      <c r="CG118" s="44">
        <f t="shared" si="192"/>
        <v>57739</v>
      </c>
      <c r="CH118" s="44">
        <f t="shared" si="192"/>
        <v>66027</v>
      </c>
      <c r="CI118" s="44">
        <f t="shared" si="192"/>
        <v>73727</v>
      </c>
      <c r="CJ118" s="44">
        <f t="shared" si="192"/>
        <v>82095</v>
      </c>
      <c r="CK118" s="44">
        <f t="shared" si="192"/>
        <v>89196</v>
      </c>
      <c r="CL118" s="44">
        <f t="shared" si="192"/>
        <v>95548</v>
      </c>
      <c r="CM118" s="44">
        <f t="shared" si="192"/>
        <v>637301</v>
      </c>
      <c r="CN118" s="42"/>
      <c r="CO118" s="42"/>
      <c r="CP118" s="44">
        <f t="shared" si="193"/>
        <v>5504</v>
      </c>
      <c r="CQ118" s="44">
        <f t="shared" si="193"/>
        <v>10735</v>
      </c>
      <c r="CR118" s="44">
        <f t="shared" si="193"/>
        <v>15882</v>
      </c>
      <c r="CS118" s="44">
        <f t="shared" si="193"/>
        <v>21557</v>
      </c>
      <c r="CT118" s="44">
        <f t="shared" si="193"/>
        <v>28717</v>
      </c>
      <c r="CU118" s="44">
        <f t="shared" si="193"/>
        <v>35794</v>
      </c>
      <c r="CV118" s="44">
        <f t="shared" si="193"/>
        <v>44139</v>
      </c>
      <c r="CW118" s="44">
        <f t="shared" si="193"/>
        <v>51946</v>
      </c>
      <c r="CX118" s="44">
        <f t="shared" si="193"/>
        <v>59358</v>
      </c>
      <c r="CY118" s="44">
        <f t="shared" si="193"/>
        <v>66092</v>
      </c>
      <c r="CZ118" s="44">
        <f t="shared" si="193"/>
        <v>71689</v>
      </c>
      <c r="DA118" s="44">
        <f t="shared" si="193"/>
        <v>76513</v>
      </c>
      <c r="DB118" s="44">
        <f t="shared" si="193"/>
        <v>487926</v>
      </c>
      <c r="DC118" s="42"/>
      <c r="DD118" s="42"/>
      <c r="DE118" s="44">
        <f t="shared" si="194"/>
        <v>30658</v>
      </c>
      <c r="DF118" s="44">
        <f t="shared" si="194"/>
        <v>58976</v>
      </c>
      <c r="DG118" s="44">
        <f t="shared" si="194"/>
        <v>90267</v>
      </c>
      <c r="DH118" s="44">
        <f t="shared" si="194"/>
        <v>122754</v>
      </c>
      <c r="DI118" s="44">
        <f t="shared" si="194"/>
        <v>155583</v>
      </c>
      <c r="DJ118" s="44">
        <f t="shared" si="194"/>
        <v>186183</v>
      </c>
      <c r="DK118" s="44">
        <f t="shared" si="194"/>
        <v>217465</v>
      </c>
      <c r="DL118" s="44">
        <f t="shared" si="194"/>
        <v>249065</v>
      </c>
      <c r="DM118" s="44">
        <f t="shared" si="194"/>
        <v>279691</v>
      </c>
      <c r="DN118" s="44">
        <f t="shared" si="194"/>
        <v>313643</v>
      </c>
      <c r="DO118" s="44">
        <f t="shared" si="194"/>
        <v>343602</v>
      </c>
      <c r="DP118" s="44">
        <f t="shared" si="194"/>
        <v>369759</v>
      </c>
      <c r="DQ118" s="44">
        <f t="shared" si="194"/>
        <v>2417646</v>
      </c>
      <c r="DR118" s="42"/>
      <c r="DS118" s="42"/>
      <c r="DT118" s="44">
        <f t="shared" si="195"/>
        <v>53676</v>
      </c>
      <c r="DU118" s="44">
        <f t="shared" si="195"/>
        <v>102796</v>
      </c>
      <c r="DV118" s="44">
        <f t="shared" si="195"/>
        <v>158588</v>
      </c>
      <c r="DW118" s="44">
        <f t="shared" si="195"/>
        <v>216784</v>
      </c>
      <c r="DX118" s="44">
        <f t="shared" si="195"/>
        <v>277242</v>
      </c>
      <c r="DY118" s="44">
        <f t="shared" si="195"/>
        <v>333280</v>
      </c>
      <c r="DZ118" s="44">
        <f t="shared" si="195"/>
        <v>390096</v>
      </c>
      <c r="EA118" s="44">
        <f t="shared" si="195"/>
        <v>449370</v>
      </c>
      <c r="EB118" s="44">
        <f t="shared" si="195"/>
        <v>507196</v>
      </c>
      <c r="EC118" s="44">
        <f t="shared" si="195"/>
        <v>570826</v>
      </c>
      <c r="ED118" s="44">
        <f t="shared" si="195"/>
        <v>628756</v>
      </c>
      <c r="EE118" s="44">
        <f t="shared" si="195"/>
        <v>680688</v>
      </c>
      <c r="EF118" s="44">
        <f t="shared" si="195"/>
        <v>4369298</v>
      </c>
      <c r="EG118" s="42"/>
      <c r="EH118" s="42"/>
      <c r="EI118" s="44">
        <f t="shared" si="196"/>
        <v>4</v>
      </c>
      <c r="EJ118" s="44">
        <f t="shared" si="196"/>
        <v>9</v>
      </c>
      <c r="EK118" s="44">
        <f t="shared" si="196"/>
        <v>14</v>
      </c>
      <c r="EL118" s="44">
        <f t="shared" si="196"/>
        <v>23</v>
      </c>
      <c r="EM118" s="44">
        <f t="shared" si="196"/>
        <v>38</v>
      </c>
      <c r="EN118" s="44">
        <f t="shared" si="196"/>
        <v>58</v>
      </c>
      <c r="EO118" s="44">
        <f t="shared" si="196"/>
        <v>86</v>
      </c>
      <c r="EP118" s="44">
        <f t="shared" si="196"/>
        <v>105</v>
      </c>
      <c r="EQ118" s="44">
        <f t="shared" si="196"/>
        <v>111</v>
      </c>
      <c r="ER118" s="44">
        <f t="shared" si="196"/>
        <v>114</v>
      </c>
      <c r="ES118" s="44">
        <f t="shared" si="196"/>
        <v>120</v>
      </c>
      <c r="ET118" s="44">
        <f t="shared" si="196"/>
        <v>124</v>
      </c>
      <c r="EU118" s="44">
        <f t="shared" si="196"/>
        <v>806</v>
      </c>
      <c r="EV118" s="42"/>
      <c r="EW118" s="42"/>
      <c r="EX118" s="44">
        <f t="shared" si="197"/>
        <v>0</v>
      </c>
      <c r="EY118" s="44">
        <f t="shared" si="197"/>
        <v>0</v>
      </c>
      <c r="EZ118" s="44">
        <f t="shared" si="197"/>
        <v>0</v>
      </c>
      <c r="FA118" s="44">
        <f t="shared" si="197"/>
        <v>0</v>
      </c>
      <c r="FB118" s="44">
        <f t="shared" si="197"/>
        <v>0</v>
      </c>
      <c r="FC118" s="44">
        <f t="shared" si="197"/>
        <v>0</v>
      </c>
      <c r="FD118" s="44">
        <f t="shared" si="197"/>
        <v>0</v>
      </c>
      <c r="FE118" s="44">
        <f t="shared" si="197"/>
        <v>0</v>
      </c>
      <c r="FF118" s="44">
        <f t="shared" si="197"/>
        <v>0</v>
      </c>
      <c r="FG118" s="44">
        <f t="shared" si="197"/>
        <v>0</v>
      </c>
      <c r="FH118" s="44">
        <f t="shared" si="197"/>
        <v>0</v>
      </c>
      <c r="FI118" s="44">
        <f t="shared" si="197"/>
        <v>0</v>
      </c>
      <c r="FJ118" s="44">
        <f t="shared" si="197"/>
        <v>0</v>
      </c>
      <c r="FK118" s="42"/>
      <c r="FL118" s="42"/>
    </row>
    <row r="119" spans="1:168" ht="15.1" customHeight="1">
      <c r="A119" s="51">
        <v>2014</v>
      </c>
      <c r="B119" s="56" t="s">
        <v>7</v>
      </c>
      <c r="C119" s="43"/>
      <c r="D119" s="44">
        <f t="shared" si="187"/>
        <v>191499</v>
      </c>
      <c r="E119" s="44">
        <f t="shared" si="187"/>
        <v>379483</v>
      </c>
      <c r="F119" s="44">
        <f t="shared" si="187"/>
        <v>583996</v>
      </c>
      <c r="G119" s="44">
        <f t="shared" si="187"/>
        <v>794118</v>
      </c>
      <c r="H119" s="44">
        <f t="shared" si="187"/>
        <v>1013116</v>
      </c>
      <c r="I119" s="44">
        <f t="shared" si="187"/>
        <v>1229380</v>
      </c>
      <c r="J119" s="44">
        <f t="shared" si="187"/>
        <v>1430216</v>
      </c>
      <c r="K119" s="44">
        <f t="shared" si="187"/>
        <v>1629928</v>
      </c>
      <c r="L119" s="44">
        <f t="shared" si="187"/>
        <v>1846491</v>
      </c>
      <c r="M119" s="44">
        <f t="shared" si="187"/>
        <v>2070479</v>
      </c>
      <c r="N119" s="44">
        <f t="shared" si="187"/>
        <v>2278642</v>
      </c>
      <c r="O119" s="44">
        <f t="shared" si="187"/>
        <v>2470199</v>
      </c>
      <c r="P119" s="44">
        <f t="shared" si="187"/>
        <v>15917547</v>
      </c>
      <c r="Q119" s="42"/>
      <c r="R119" s="42"/>
      <c r="S119" s="44">
        <f t="shared" si="188"/>
        <v>117958</v>
      </c>
      <c r="T119" s="44">
        <f t="shared" si="188"/>
        <v>233861</v>
      </c>
      <c r="U119" s="44">
        <f t="shared" si="188"/>
        <v>363523</v>
      </c>
      <c r="V119" s="44">
        <f t="shared" si="188"/>
        <v>495959</v>
      </c>
      <c r="W119" s="44">
        <f t="shared" si="188"/>
        <v>634069</v>
      </c>
      <c r="X119" s="44">
        <f t="shared" si="188"/>
        <v>771930</v>
      </c>
      <c r="Y119" s="44">
        <f t="shared" si="188"/>
        <v>905739</v>
      </c>
      <c r="Z119" s="44">
        <f t="shared" si="188"/>
        <v>1038036</v>
      </c>
      <c r="AA119" s="44">
        <f t="shared" si="188"/>
        <v>1180340</v>
      </c>
      <c r="AB119" s="44">
        <f t="shared" si="188"/>
        <v>1328895</v>
      </c>
      <c r="AC119" s="44">
        <f t="shared" si="188"/>
        <v>1460888</v>
      </c>
      <c r="AD119" s="44">
        <f t="shared" si="188"/>
        <v>1586161</v>
      </c>
      <c r="AE119" s="44">
        <f t="shared" si="188"/>
        <v>10117359</v>
      </c>
      <c r="AF119" s="42"/>
      <c r="AG119" s="42"/>
      <c r="AH119" s="44">
        <f t="shared" si="189"/>
        <v>2312</v>
      </c>
      <c r="AI119" s="44">
        <f t="shared" si="189"/>
        <v>4747</v>
      </c>
      <c r="AJ119" s="44">
        <f t="shared" si="189"/>
        <v>7710</v>
      </c>
      <c r="AK119" s="44">
        <f t="shared" si="189"/>
        <v>10545</v>
      </c>
      <c r="AL119" s="44">
        <f t="shared" si="189"/>
        <v>13479</v>
      </c>
      <c r="AM119" s="44">
        <f t="shared" si="189"/>
        <v>16172</v>
      </c>
      <c r="AN119" s="44">
        <f t="shared" si="189"/>
        <v>18368</v>
      </c>
      <c r="AO119" s="44">
        <f t="shared" si="189"/>
        <v>20263</v>
      </c>
      <c r="AP119" s="44">
        <f t="shared" si="189"/>
        <v>22472</v>
      </c>
      <c r="AQ119" s="44">
        <f t="shared" si="189"/>
        <v>24881</v>
      </c>
      <c r="AR119" s="44">
        <f t="shared" si="189"/>
        <v>28412</v>
      </c>
      <c r="AS119" s="44">
        <f t="shared" si="189"/>
        <v>30441</v>
      </c>
      <c r="AT119" s="44">
        <f t="shared" si="189"/>
        <v>199802</v>
      </c>
      <c r="AU119" s="42"/>
      <c r="AV119" s="42"/>
      <c r="AW119" s="44">
        <f t="shared" si="190"/>
        <v>6444</v>
      </c>
      <c r="AX119" s="44">
        <f t="shared" si="190"/>
        <v>12409</v>
      </c>
      <c r="AY119" s="44">
        <f t="shared" si="190"/>
        <v>18460</v>
      </c>
      <c r="AZ119" s="44">
        <f t="shared" si="190"/>
        <v>24966</v>
      </c>
      <c r="BA119" s="44">
        <f t="shared" si="190"/>
        <v>31534</v>
      </c>
      <c r="BB119" s="44">
        <f t="shared" si="190"/>
        <v>38162</v>
      </c>
      <c r="BC119" s="44">
        <f t="shared" si="190"/>
        <v>44937</v>
      </c>
      <c r="BD119" s="44">
        <f t="shared" si="190"/>
        <v>51429</v>
      </c>
      <c r="BE119" s="44">
        <f t="shared" si="190"/>
        <v>58040</v>
      </c>
      <c r="BF119" s="44">
        <f t="shared" si="190"/>
        <v>64700</v>
      </c>
      <c r="BG119" s="44">
        <f t="shared" si="190"/>
        <v>70240</v>
      </c>
      <c r="BH119" s="44">
        <f t="shared" si="190"/>
        <v>76076</v>
      </c>
      <c r="BI119" s="44">
        <f t="shared" si="190"/>
        <v>497397</v>
      </c>
      <c r="BJ119" s="42"/>
      <c r="BK119" s="42"/>
      <c r="BL119" s="44">
        <f t="shared" si="191"/>
        <v>101216</v>
      </c>
      <c r="BM119" s="44">
        <f t="shared" si="191"/>
        <v>197623</v>
      </c>
      <c r="BN119" s="44">
        <f t="shared" si="191"/>
        <v>302359</v>
      </c>
      <c r="BO119" s="44">
        <f t="shared" si="191"/>
        <v>410841</v>
      </c>
      <c r="BP119" s="44">
        <f t="shared" si="191"/>
        <v>521612</v>
      </c>
      <c r="BQ119" s="44">
        <f t="shared" si="191"/>
        <v>630439</v>
      </c>
      <c r="BR119" s="44">
        <f t="shared" si="191"/>
        <v>739148</v>
      </c>
      <c r="BS119" s="44">
        <f t="shared" si="191"/>
        <v>842420</v>
      </c>
      <c r="BT119" s="44">
        <f t="shared" si="191"/>
        <v>953954</v>
      </c>
      <c r="BU119" s="44">
        <f t="shared" si="191"/>
        <v>1066570</v>
      </c>
      <c r="BV119" s="44">
        <f t="shared" si="191"/>
        <v>1151258</v>
      </c>
      <c r="BW119" s="44">
        <f t="shared" si="191"/>
        <v>1250405</v>
      </c>
      <c r="BX119" s="44">
        <f t="shared" si="191"/>
        <v>8167845</v>
      </c>
      <c r="BY119" s="42"/>
      <c r="BZ119" s="42"/>
      <c r="CA119" s="44">
        <f t="shared" si="192"/>
        <v>8169</v>
      </c>
      <c r="CB119" s="44">
        <f t="shared" si="192"/>
        <v>17485</v>
      </c>
      <c r="CC119" s="44">
        <f t="shared" si="192"/>
        <v>27423</v>
      </c>
      <c r="CD119" s="44">
        <f t="shared" si="192"/>
        <v>35569</v>
      </c>
      <c r="CE119" s="44">
        <f t="shared" si="192"/>
        <v>43574</v>
      </c>
      <c r="CF119" s="44">
        <f t="shared" si="192"/>
        <v>51242</v>
      </c>
      <c r="CG119" s="44">
        <f t="shared" si="192"/>
        <v>59255</v>
      </c>
      <c r="CH119" s="44">
        <f t="shared" si="192"/>
        <v>66698</v>
      </c>
      <c r="CI119" s="44">
        <f t="shared" si="192"/>
        <v>74548</v>
      </c>
      <c r="CJ119" s="44">
        <f t="shared" si="192"/>
        <v>82471</v>
      </c>
      <c r="CK119" s="44">
        <f t="shared" si="192"/>
        <v>89147</v>
      </c>
      <c r="CL119" s="44">
        <f t="shared" si="192"/>
        <v>95844</v>
      </c>
      <c r="CM119" s="44">
        <f t="shared" si="192"/>
        <v>651425</v>
      </c>
      <c r="CN119" s="42"/>
      <c r="CO119" s="42"/>
      <c r="CP119" s="44">
        <f t="shared" si="193"/>
        <v>4984</v>
      </c>
      <c r="CQ119" s="44">
        <f t="shared" si="193"/>
        <v>9470</v>
      </c>
      <c r="CR119" s="44">
        <f t="shared" si="193"/>
        <v>13882</v>
      </c>
      <c r="CS119" s="44">
        <f t="shared" si="193"/>
        <v>19296</v>
      </c>
      <c r="CT119" s="44">
        <f t="shared" si="193"/>
        <v>25070</v>
      </c>
      <c r="CU119" s="44">
        <f t="shared" si="193"/>
        <v>31292</v>
      </c>
      <c r="CV119" s="44">
        <f t="shared" si="193"/>
        <v>37741</v>
      </c>
      <c r="CW119" s="44">
        <f t="shared" si="193"/>
        <v>44124</v>
      </c>
      <c r="CX119" s="44">
        <f t="shared" si="193"/>
        <v>50671</v>
      </c>
      <c r="CY119" s="44">
        <f t="shared" si="193"/>
        <v>56819</v>
      </c>
      <c r="CZ119" s="44">
        <f t="shared" si="193"/>
        <v>61551</v>
      </c>
      <c r="DA119" s="44">
        <f t="shared" si="193"/>
        <v>65991</v>
      </c>
      <c r="DB119" s="44">
        <f t="shared" si="193"/>
        <v>420891</v>
      </c>
      <c r="DC119" s="42"/>
      <c r="DD119" s="42"/>
      <c r="DE119" s="44">
        <f t="shared" si="194"/>
        <v>28840</v>
      </c>
      <c r="DF119" s="44">
        <f t="shared" si="194"/>
        <v>57603</v>
      </c>
      <c r="DG119" s="44">
        <f t="shared" si="194"/>
        <v>90875</v>
      </c>
      <c r="DH119" s="44">
        <f t="shared" si="194"/>
        <v>125136</v>
      </c>
      <c r="DI119" s="44">
        <f t="shared" si="194"/>
        <v>159328</v>
      </c>
      <c r="DJ119" s="44">
        <f t="shared" si="194"/>
        <v>191364</v>
      </c>
      <c r="DK119" s="44">
        <f t="shared" si="194"/>
        <v>224174</v>
      </c>
      <c r="DL119" s="44">
        <f t="shared" si="194"/>
        <v>254696</v>
      </c>
      <c r="DM119" s="44">
        <f t="shared" si="194"/>
        <v>287885</v>
      </c>
      <c r="DN119" s="44">
        <f t="shared" si="194"/>
        <v>322680</v>
      </c>
      <c r="DO119" s="44">
        <f t="shared" si="194"/>
        <v>354453</v>
      </c>
      <c r="DP119" s="44">
        <f t="shared" si="194"/>
        <v>383094</v>
      </c>
      <c r="DQ119" s="44">
        <f t="shared" si="194"/>
        <v>2480128</v>
      </c>
      <c r="DR119" s="42"/>
      <c r="DS119" s="42"/>
      <c r="DT119" s="44">
        <f t="shared" si="195"/>
        <v>55648</v>
      </c>
      <c r="DU119" s="44">
        <f t="shared" si="195"/>
        <v>108312</v>
      </c>
      <c r="DV119" s="44">
        <f t="shared" si="195"/>
        <v>166746</v>
      </c>
      <c r="DW119" s="44">
        <f t="shared" si="195"/>
        <v>227652</v>
      </c>
      <c r="DX119" s="44">
        <f t="shared" si="195"/>
        <v>291852</v>
      </c>
      <c r="DY119" s="44">
        <f t="shared" si="195"/>
        <v>352934</v>
      </c>
      <c r="DZ119" s="44">
        <f t="shared" si="195"/>
        <v>415062</v>
      </c>
      <c r="EA119" s="44">
        <f t="shared" si="195"/>
        <v>474934</v>
      </c>
      <c r="EB119" s="44">
        <f t="shared" si="195"/>
        <v>537026</v>
      </c>
      <c r="EC119" s="44">
        <f t="shared" si="195"/>
        <v>603104</v>
      </c>
      <c r="ED119" s="44">
        <f t="shared" si="195"/>
        <v>662908</v>
      </c>
      <c r="EE119" s="44">
        <f t="shared" si="195"/>
        <v>720588</v>
      </c>
      <c r="EF119" s="44">
        <f t="shared" si="195"/>
        <v>4616766</v>
      </c>
      <c r="EG119" s="42"/>
      <c r="EH119" s="42"/>
      <c r="EI119" s="44">
        <f t="shared" si="196"/>
        <v>2</v>
      </c>
      <c r="EJ119" s="44">
        <f t="shared" si="196"/>
        <v>7</v>
      </c>
      <c r="EK119" s="44">
        <f t="shared" si="196"/>
        <v>14</v>
      </c>
      <c r="EL119" s="44">
        <f t="shared" si="196"/>
        <v>31</v>
      </c>
      <c r="EM119" s="44">
        <f t="shared" si="196"/>
        <v>38</v>
      </c>
      <c r="EN119" s="44">
        <f t="shared" si="196"/>
        <v>46</v>
      </c>
      <c r="EO119" s="44">
        <f t="shared" si="196"/>
        <v>54</v>
      </c>
      <c r="EP119" s="44">
        <f t="shared" si="196"/>
        <v>85</v>
      </c>
      <c r="EQ119" s="44">
        <f t="shared" si="196"/>
        <v>124</v>
      </c>
      <c r="ER119" s="44">
        <f t="shared" si="196"/>
        <v>157</v>
      </c>
      <c r="ES119" s="44">
        <f t="shared" si="196"/>
        <v>174</v>
      </c>
      <c r="ET119" s="44">
        <f t="shared" si="196"/>
        <v>186</v>
      </c>
      <c r="EU119" s="44">
        <f t="shared" si="196"/>
        <v>918</v>
      </c>
      <c r="EV119" s="42"/>
      <c r="EW119" s="42"/>
      <c r="EX119" s="44">
        <f t="shared" si="197"/>
        <v>0</v>
      </c>
      <c r="EY119" s="44">
        <f t="shared" si="197"/>
        <v>0</v>
      </c>
      <c r="EZ119" s="44">
        <f t="shared" si="197"/>
        <v>0</v>
      </c>
      <c r="FA119" s="44">
        <f t="shared" si="197"/>
        <v>0</v>
      </c>
      <c r="FB119" s="44">
        <f t="shared" si="197"/>
        <v>0</v>
      </c>
      <c r="FC119" s="44">
        <f t="shared" si="197"/>
        <v>0</v>
      </c>
      <c r="FD119" s="44">
        <f t="shared" si="197"/>
        <v>0</v>
      </c>
      <c r="FE119" s="44">
        <f t="shared" si="197"/>
        <v>0</v>
      </c>
      <c r="FF119" s="44">
        <f t="shared" si="197"/>
        <v>0</v>
      </c>
      <c r="FG119" s="44">
        <f t="shared" si="197"/>
        <v>0</v>
      </c>
      <c r="FH119" s="44">
        <f t="shared" si="197"/>
        <v>0</v>
      </c>
      <c r="FI119" s="44">
        <f t="shared" si="197"/>
        <v>0</v>
      </c>
      <c r="FJ119" s="44">
        <f t="shared" si="197"/>
        <v>0</v>
      </c>
      <c r="FK119" s="42"/>
      <c r="FL119" s="42"/>
    </row>
    <row r="120" spans="1:168" ht="15.1" customHeight="1">
      <c r="A120" s="51">
        <v>2015</v>
      </c>
      <c r="B120" s="56" t="s">
        <v>7</v>
      </c>
      <c r="C120" s="43"/>
      <c r="D120" s="44">
        <f t="shared" si="187"/>
        <v>202515</v>
      </c>
      <c r="E120" s="44">
        <f t="shared" si="187"/>
        <v>386785</v>
      </c>
      <c r="F120" s="44">
        <f t="shared" si="187"/>
        <v>591778</v>
      </c>
      <c r="G120" s="44">
        <f t="shared" si="187"/>
        <v>788871</v>
      </c>
      <c r="H120" s="44">
        <f t="shared" si="187"/>
        <v>988239</v>
      </c>
      <c r="I120" s="44">
        <f t="shared" si="187"/>
        <v>1200853</v>
      </c>
      <c r="J120" s="44">
        <f t="shared" si="187"/>
        <v>1397724</v>
      </c>
      <c r="K120" s="44">
        <f t="shared" si="187"/>
        <v>1613143</v>
      </c>
      <c r="L120" s="44">
        <f t="shared" si="187"/>
        <v>1831738</v>
      </c>
      <c r="M120" s="44">
        <f t="shared" si="187"/>
        <v>2057639</v>
      </c>
      <c r="N120" s="44">
        <f t="shared" si="187"/>
        <v>2271579</v>
      </c>
      <c r="O120" s="44">
        <f t="shared" si="187"/>
        <v>2462705</v>
      </c>
      <c r="P120" s="44">
        <f t="shared" si="187"/>
        <v>15793569</v>
      </c>
      <c r="Q120" s="42"/>
      <c r="R120" s="42"/>
      <c r="S120" s="44">
        <f t="shared" si="188"/>
        <v>121344</v>
      </c>
      <c r="T120" s="44">
        <f t="shared" si="188"/>
        <v>239424</v>
      </c>
      <c r="U120" s="44">
        <f t="shared" si="188"/>
        <v>378801</v>
      </c>
      <c r="V120" s="44">
        <f t="shared" si="188"/>
        <v>513293</v>
      </c>
      <c r="W120" s="44">
        <f t="shared" si="188"/>
        <v>648633</v>
      </c>
      <c r="X120" s="44">
        <f t="shared" si="188"/>
        <v>789012</v>
      </c>
      <c r="Y120" s="44">
        <f t="shared" si="188"/>
        <v>917685</v>
      </c>
      <c r="Z120" s="44">
        <f t="shared" si="188"/>
        <v>1054975</v>
      </c>
      <c r="AA120" s="44">
        <f t="shared" si="188"/>
        <v>1194061</v>
      </c>
      <c r="AB120" s="44">
        <f t="shared" si="188"/>
        <v>1340276</v>
      </c>
      <c r="AC120" s="44">
        <f t="shared" si="188"/>
        <v>1477724</v>
      </c>
      <c r="AD120" s="44">
        <f t="shared" si="188"/>
        <v>1603410</v>
      </c>
      <c r="AE120" s="44">
        <f t="shared" si="188"/>
        <v>10278638</v>
      </c>
      <c r="AF120" s="42"/>
      <c r="AG120" s="42"/>
      <c r="AH120" s="44">
        <f t="shared" si="189"/>
        <v>2294</v>
      </c>
      <c r="AI120" s="44">
        <f t="shared" si="189"/>
        <v>4199</v>
      </c>
      <c r="AJ120" s="44">
        <f t="shared" si="189"/>
        <v>6194</v>
      </c>
      <c r="AK120" s="44">
        <f t="shared" si="189"/>
        <v>8445</v>
      </c>
      <c r="AL120" s="44">
        <f t="shared" si="189"/>
        <v>10605</v>
      </c>
      <c r="AM120" s="44">
        <f t="shared" si="189"/>
        <v>13237</v>
      </c>
      <c r="AN120" s="44">
        <f t="shared" si="189"/>
        <v>15449</v>
      </c>
      <c r="AO120" s="44">
        <f t="shared" si="189"/>
        <v>18250</v>
      </c>
      <c r="AP120" s="44">
        <f t="shared" si="189"/>
        <v>21063</v>
      </c>
      <c r="AQ120" s="44">
        <f t="shared" si="189"/>
        <v>24317</v>
      </c>
      <c r="AR120" s="44">
        <f t="shared" si="189"/>
        <v>27201</v>
      </c>
      <c r="AS120" s="44">
        <f t="shared" si="189"/>
        <v>29298</v>
      </c>
      <c r="AT120" s="44">
        <f t="shared" si="189"/>
        <v>180552</v>
      </c>
      <c r="AU120" s="42"/>
      <c r="AV120" s="42"/>
      <c r="AW120" s="44">
        <f t="shared" si="190"/>
        <v>6104</v>
      </c>
      <c r="AX120" s="44">
        <f t="shared" si="190"/>
        <v>12146</v>
      </c>
      <c r="AY120" s="44">
        <f t="shared" si="190"/>
        <v>18470</v>
      </c>
      <c r="AZ120" s="44">
        <f t="shared" si="190"/>
        <v>24606</v>
      </c>
      <c r="BA120" s="44">
        <f t="shared" si="190"/>
        <v>30861</v>
      </c>
      <c r="BB120" s="44">
        <f t="shared" si="190"/>
        <v>37725</v>
      </c>
      <c r="BC120" s="44">
        <f t="shared" si="190"/>
        <v>43230</v>
      </c>
      <c r="BD120" s="44">
        <f t="shared" si="190"/>
        <v>50028</v>
      </c>
      <c r="BE120" s="44">
        <f t="shared" si="190"/>
        <v>56903</v>
      </c>
      <c r="BF120" s="44">
        <f t="shared" si="190"/>
        <v>63637</v>
      </c>
      <c r="BG120" s="44">
        <f t="shared" si="190"/>
        <v>69893</v>
      </c>
      <c r="BH120" s="44">
        <f t="shared" si="190"/>
        <v>75787</v>
      </c>
      <c r="BI120" s="44">
        <f t="shared" si="190"/>
        <v>489390</v>
      </c>
      <c r="BJ120" s="42"/>
      <c r="BK120" s="42"/>
      <c r="BL120" s="44">
        <f t="shared" si="191"/>
        <v>97922</v>
      </c>
      <c r="BM120" s="44">
        <f t="shared" si="191"/>
        <v>191100</v>
      </c>
      <c r="BN120" s="44">
        <f t="shared" si="191"/>
        <v>300428</v>
      </c>
      <c r="BO120" s="44">
        <f t="shared" si="191"/>
        <v>405631</v>
      </c>
      <c r="BP120" s="44">
        <f t="shared" si="191"/>
        <v>508616</v>
      </c>
      <c r="BQ120" s="44">
        <f t="shared" si="191"/>
        <v>616529</v>
      </c>
      <c r="BR120" s="44">
        <f t="shared" si="191"/>
        <v>718614</v>
      </c>
      <c r="BS120" s="44">
        <f t="shared" si="191"/>
        <v>818412</v>
      </c>
      <c r="BT120" s="44">
        <f t="shared" si="191"/>
        <v>922435</v>
      </c>
      <c r="BU120" s="44">
        <f t="shared" si="191"/>
        <v>1029976</v>
      </c>
      <c r="BV120" s="44">
        <f t="shared" si="191"/>
        <v>1132034</v>
      </c>
      <c r="BW120" s="44">
        <f t="shared" si="191"/>
        <v>1228876</v>
      </c>
      <c r="BX120" s="44">
        <f t="shared" si="191"/>
        <v>7970573</v>
      </c>
      <c r="BY120" s="42"/>
      <c r="BZ120" s="42"/>
      <c r="CA120" s="44">
        <f t="shared" si="192"/>
        <v>7219</v>
      </c>
      <c r="CB120" s="44">
        <f t="shared" si="192"/>
        <v>14450</v>
      </c>
      <c r="CC120" s="44">
        <f t="shared" si="192"/>
        <v>22812</v>
      </c>
      <c r="CD120" s="44">
        <f t="shared" si="192"/>
        <v>30921</v>
      </c>
      <c r="CE120" s="44">
        <f t="shared" si="192"/>
        <v>38206</v>
      </c>
      <c r="CF120" s="44">
        <f t="shared" si="192"/>
        <v>46069</v>
      </c>
      <c r="CG120" s="44">
        <f t="shared" si="192"/>
        <v>53547</v>
      </c>
      <c r="CH120" s="44">
        <f t="shared" si="192"/>
        <v>60942</v>
      </c>
      <c r="CI120" s="44">
        <f t="shared" si="192"/>
        <v>68439</v>
      </c>
      <c r="CJ120" s="44">
        <f t="shared" si="192"/>
        <v>75712</v>
      </c>
      <c r="CK120" s="44">
        <f t="shared" si="192"/>
        <v>82284</v>
      </c>
      <c r="CL120" s="44">
        <f t="shared" si="192"/>
        <v>88471</v>
      </c>
      <c r="CM120" s="44">
        <f t="shared" si="192"/>
        <v>589072</v>
      </c>
      <c r="CN120" s="42"/>
      <c r="CO120" s="42"/>
      <c r="CP120" s="44">
        <f t="shared" si="193"/>
        <v>4351</v>
      </c>
      <c r="CQ120" s="44">
        <f t="shared" si="193"/>
        <v>8563</v>
      </c>
      <c r="CR120" s="44">
        <f t="shared" si="193"/>
        <v>13013</v>
      </c>
      <c r="CS120" s="44">
        <f t="shared" si="193"/>
        <v>17534</v>
      </c>
      <c r="CT120" s="44">
        <f t="shared" si="193"/>
        <v>23514</v>
      </c>
      <c r="CU120" s="44">
        <f t="shared" si="193"/>
        <v>29865</v>
      </c>
      <c r="CV120" s="44">
        <f t="shared" si="193"/>
        <v>36136</v>
      </c>
      <c r="CW120" s="44">
        <f t="shared" si="193"/>
        <v>42505</v>
      </c>
      <c r="CX120" s="44">
        <f t="shared" si="193"/>
        <v>48980</v>
      </c>
      <c r="CY120" s="44">
        <f t="shared" si="193"/>
        <v>55102</v>
      </c>
      <c r="CZ120" s="44">
        <f t="shared" si="193"/>
        <v>60579</v>
      </c>
      <c r="DA120" s="44">
        <f t="shared" si="193"/>
        <v>65791</v>
      </c>
      <c r="DB120" s="44">
        <f t="shared" si="193"/>
        <v>405933</v>
      </c>
      <c r="DC120" s="42"/>
      <c r="DD120" s="42"/>
      <c r="DE120" s="44">
        <f t="shared" si="194"/>
        <v>30959</v>
      </c>
      <c r="DF120" s="44">
        <f t="shared" si="194"/>
        <v>60651</v>
      </c>
      <c r="DG120" s="44">
        <f t="shared" si="194"/>
        <v>95175</v>
      </c>
      <c r="DH120" s="44">
        <f t="shared" si="194"/>
        <v>132972</v>
      </c>
      <c r="DI120" s="44">
        <f t="shared" si="194"/>
        <v>169208</v>
      </c>
      <c r="DJ120" s="44">
        <f t="shared" si="194"/>
        <v>203972</v>
      </c>
      <c r="DK120" s="44">
        <f t="shared" si="194"/>
        <v>236263</v>
      </c>
      <c r="DL120" s="44">
        <f t="shared" si="194"/>
        <v>266785</v>
      </c>
      <c r="DM120" s="44">
        <f t="shared" si="194"/>
        <v>301159</v>
      </c>
      <c r="DN120" s="44">
        <f t="shared" si="194"/>
        <v>336239</v>
      </c>
      <c r="DO120" s="44">
        <f t="shared" si="194"/>
        <v>369468</v>
      </c>
      <c r="DP120" s="44">
        <f t="shared" si="194"/>
        <v>399931</v>
      </c>
      <c r="DQ120" s="44">
        <f t="shared" si="194"/>
        <v>2602782</v>
      </c>
      <c r="DR120" s="42"/>
      <c r="DS120" s="42"/>
      <c r="DT120" s="44">
        <f t="shared" si="195"/>
        <v>55740</v>
      </c>
      <c r="DU120" s="44">
        <f t="shared" si="195"/>
        <v>107458</v>
      </c>
      <c r="DV120" s="44">
        <f t="shared" si="195"/>
        <v>169568</v>
      </c>
      <c r="DW120" s="44">
        <f t="shared" si="195"/>
        <v>232354</v>
      </c>
      <c r="DX120" s="44">
        <f t="shared" si="195"/>
        <v>296002</v>
      </c>
      <c r="DY120" s="44">
        <f t="shared" si="195"/>
        <v>359286</v>
      </c>
      <c r="DZ120" s="44">
        <f t="shared" si="195"/>
        <v>420778</v>
      </c>
      <c r="EA120" s="44">
        <f t="shared" si="195"/>
        <v>481758</v>
      </c>
      <c r="EB120" s="44">
        <f t="shared" si="195"/>
        <v>544154</v>
      </c>
      <c r="EC120" s="44">
        <f t="shared" si="195"/>
        <v>607092</v>
      </c>
      <c r="ED120" s="44">
        <f t="shared" si="195"/>
        <v>665884</v>
      </c>
      <c r="EE120" s="44">
        <f t="shared" si="195"/>
        <v>723744</v>
      </c>
      <c r="EF120" s="44">
        <f t="shared" si="195"/>
        <v>4663818</v>
      </c>
      <c r="EG120" s="42"/>
      <c r="EH120" s="42"/>
      <c r="EI120" s="44">
        <f t="shared" si="196"/>
        <v>10</v>
      </c>
      <c r="EJ120" s="44">
        <f t="shared" si="196"/>
        <v>17</v>
      </c>
      <c r="EK120" s="44">
        <f t="shared" si="196"/>
        <v>27</v>
      </c>
      <c r="EL120" s="44">
        <f t="shared" si="196"/>
        <v>54</v>
      </c>
      <c r="EM120" s="44">
        <f t="shared" si="196"/>
        <v>85</v>
      </c>
      <c r="EN120" s="44">
        <f t="shared" si="196"/>
        <v>218</v>
      </c>
      <c r="EO120" s="44">
        <f t="shared" si="196"/>
        <v>325</v>
      </c>
      <c r="EP120" s="44">
        <f t="shared" si="196"/>
        <v>374</v>
      </c>
      <c r="EQ120" s="44">
        <f t="shared" si="196"/>
        <v>405</v>
      </c>
      <c r="ER120" s="44">
        <f t="shared" si="196"/>
        <v>425</v>
      </c>
      <c r="ES120" s="44">
        <f t="shared" si="196"/>
        <v>430</v>
      </c>
      <c r="ET120" s="44">
        <f t="shared" si="196"/>
        <v>439</v>
      </c>
      <c r="EU120" s="44">
        <f t="shared" si="196"/>
        <v>2809</v>
      </c>
      <c r="EV120" s="42"/>
      <c r="EW120" s="42"/>
      <c r="EX120" s="44">
        <f t="shared" si="197"/>
        <v>0</v>
      </c>
      <c r="EY120" s="44">
        <f t="shared" si="197"/>
        <v>0</v>
      </c>
      <c r="EZ120" s="44">
        <f t="shared" si="197"/>
        <v>0</v>
      </c>
      <c r="FA120" s="44">
        <f t="shared" si="197"/>
        <v>0</v>
      </c>
      <c r="FB120" s="44">
        <f t="shared" si="197"/>
        <v>0</v>
      </c>
      <c r="FC120" s="44">
        <f t="shared" si="197"/>
        <v>0</v>
      </c>
      <c r="FD120" s="44">
        <f t="shared" si="197"/>
        <v>0</v>
      </c>
      <c r="FE120" s="44">
        <f t="shared" si="197"/>
        <v>0</v>
      </c>
      <c r="FF120" s="44">
        <f t="shared" si="197"/>
        <v>0</v>
      </c>
      <c r="FG120" s="44">
        <f t="shared" si="197"/>
        <v>0</v>
      </c>
      <c r="FH120" s="44">
        <f t="shared" si="197"/>
        <v>0</v>
      </c>
      <c r="FI120" s="44">
        <f t="shared" si="197"/>
        <v>0</v>
      </c>
      <c r="FJ120" s="44">
        <f t="shared" si="197"/>
        <v>0</v>
      </c>
      <c r="FK120" s="42"/>
      <c r="FL120" s="42"/>
    </row>
    <row r="121" spans="1:168" ht="15.1" customHeight="1">
      <c r="A121" s="51">
        <v>2016</v>
      </c>
      <c r="B121" s="56" t="s">
        <v>7</v>
      </c>
      <c r="C121" s="43"/>
      <c r="D121" s="44">
        <f t="shared" si="187"/>
        <v>204600</v>
      </c>
      <c r="E121" s="44">
        <f t="shared" si="187"/>
        <v>413195</v>
      </c>
      <c r="F121" s="44">
        <f t="shared" si="187"/>
        <v>634403</v>
      </c>
      <c r="G121" s="44">
        <f t="shared" si="187"/>
        <v>846456</v>
      </c>
      <c r="H121" s="44">
        <f t="shared" si="187"/>
        <v>1062443</v>
      </c>
      <c r="I121" s="44">
        <f t="shared" si="187"/>
        <v>1290438</v>
      </c>
      <c r="J121" s="44">
        <f t="shared" si="187"/>
        <v>1479956</v>
      </c>
      <c r="K121" s="44">
        <f t="shared" si="187"/>
        <v>1705679</v>
      </c>
      <c r="L121" s="44">
        <f t="shared" si="187"/>
        <v>1923484</v>
      </c>
      <c r="M121" s="44">
        <f t="shared" si="187"/>
        <v>2142184</v>
      </c>
      <c r="N121" s="44">
        <f t="shared" si="187"/>
        <v>2357046</v>
      </c>
      <c r="O121" s="44">
        <f t="shared" si="187"/>
        <v>2546977</v>
      </c>
      <c r="P121" s="44">
        <f t="shared" si="187"/>
        <v>16606861</v>
      </c>
      <c r="Q121" s="42"/>
      <c r="R121" s="42"/>
      <c r="S121" s="44">
        <f t="shared" si="188"/>
        <v>126932</v>
      </c>
      <c r="T121" s="44">
        <f t="shared" si="188"/>
        <v>257595</v>
      </c>
      <c r="U121" s="44">
        <f t="shared" si="188"/>
        <v>401403</v>
      </c>
      <c r="V121" s="44">
        <f t="shared" si="188"/>
        <v>544597</v>
      </c>
      <c r="W121" s="44">
        <f t="shared" si="188"/>
        <v>687910</v>
      </c>
      <c r="X121" s="44">
        <f t="shared" si="188"/>
        <v>841938</v>
      </c>
      <c r="Y121" s="44">
        <f t="shared" si="188"/>
        <v>974171</v>
      </c>
      <c r="Z121" s="44">
        <f t="shared" si="188"/>
        <v>1120850</v>
      </c>
      <c r="AA121" s="44">
        <f t="shared" si="188"/>
        <v>1265324</v>
      </c>
      <c r="AB121" s="44">
        <f t="shared" si="188"/>
        <v>1412476</v>
      </c>
      <c r="AC121" s="44">
        <f t="shared" si="188"/>
        <v>1555967</v>
      </c>
      <c r="AD121" s="44">
        <f t="shared" si="188"/>
        <v>1680238</v>
      </c>
      <c r="AE121" s="44">
        <f t="shared" si="188"/>
        <v>10869401</v>
      </c>
      <c r="AF121" s="42"/>
      <c r="AG121" s="42"/>
      <c r="AH121" s="44">
        <f t="shared" si="189"/>
        <v>1960</v>
      </c>
      <c r="AI121" s="44">
        <f t="shared" si="189"/>
        <v>4305</v>
      </c>
      <c r="AJ121" s="44">
        <f t="shared" si="189"/>
        <v>6614</v>
      </c>
      <c r="AK121" s="44">
        <f t="shared" si="189"/>
        <v>9376</v>
      </c>
      <c r="AL121" s="44">
        <f t="shared" si="189"/>
        <v>12367</v>
      </c>
      <c r="AM121" s="44">
        <f t="shared" si="189"/>
        <v>15782</v>
      </c>
      <c r="AN121" s="44">
        <f t="shared" si="189"/>
        <v>18225</v>
      </c>
      <c r="AO121" s="44">
        <f t="shared" si="189"/>
        <v>20935</v>
      </c>
      <c r="AP121" s="44">
        <f t="shared" si="189"/>
        <v>24149</v>
      </c>
      <c r="AQ121" s="44">
        <f t="shared" si="189"/>
        <v>27727</v>
      </c>
      <c r="AR121" s="44">
        <f t="shared" si="189"/>
        <v>31126</v>
      </c>
      <c r="AS121" s="44">
        <f t="shared" si="189"/>
        <v>34377</v>
      </c>
      <c r="AT121" s="44">
        <f t="shared" si="189"/>
        <v>206943</v>
      </c>
      <c r="AU121" s="42"/>
      <c r="AV121" s="42"/>
      <c r="AW121" s="44">
        <f t="shared" si="190"/>
        <v>5676</v>
      </c>
      <c r="AX121" s="44">
        <f t="shared" si="190"/>
        <v>11937</v>
      </c>
      <c r="AY121" s="44">
        <f t="shared" si="190"/>
        <v>18458</v>
      </c>
      <c r="AZ121" s="44">
        <f t="shared" si="190"/>
        <v>24932</v>
      </c>
      <c r="BA121" s="44">
        <f t="shared" si="190"/>
        <v>31945</v>
      </c>
      <c r="BB121" s="44">
        <f t="shared" si="190"/>
        <v>38881</v>
      </c>
      <c r="BC121" s="44">
        <f t="shared" si="190"/>
        <v>44415</v>
      </c>
      <c r="BD121" s="44">
        <f t="shared" si="190"/>
        <v>50966</v>
      </c>
      <c r="BE121" s="44">
        <f t="shared" si="190"/>
        <v>57637</v>
      </c>
      <c r="BF121" s="44">
        <f t="shared" si="190"/>
        <v>64150</v>
      </c>
      <c r="BG121" s="44">
        <f t="shared" si="190"/>
        <v>70393</v>
      </c>
      <c r="BH121" s="44">
        <f t="shared" si="190"/>
        <v>76181</v>
      </c>
      <c r="BI121" s="44">
        <f t="shared" si="190"/>
        <v>495571</v>
      </c>
      <c r="BJ121" s="42"/>
      <c r="BK121" s="42"/>
      <c r="BL121" s="44">
        <f t="shared" si="191"/>
        <v>96953</v>
      </c>
      <c r="BM121" s="44">
        <f t="shared" si="191"/>
        <v>196684</v>
      </c>
      <c r="BN121" s="44">
        <f t="shared" si="191"/>
        <v>306373</v>
      </c>
      <c r="BO121" s="44">
        <f t="shared" si="191"/>
        <v>409733</v>
      </c>
      <c r="BP121" s="44">
        <f t="shared" si="191"/>
        <v>513361</v>
      </c>
      <c r="BQ121" s="44">
        <f t="shared" si="191"/>
        <v>619598</v>
      </c>
      <c r="BR121" s="44">
        <f t="shared" si="191"/>
        <v>714598</v>
      </c>
      <c r="BS121" s="44">
        <f t="shared" si="191"/>
        <v>821152</v>
      </c>
      <c r="BT121" s="44">
        <f t="shared" si="191"/>
        <v>922991</v>
      </c>
      <c r="BU121" s="44">
        <f t="shared" si="191"/>
        <v>1022961</v>
      </c>
      <c r="BV121" s="44">
        <f t="shared" si="191"/>
        <v>1123207</v>
      </c>
      <c r="BW121" s="44">
        <f t="shared" si="191"/>
        <v>1212268</v>
      </c>
      <c r="BX121" s="44">
        <f t="shared" si="191"/>
        <v>7959879</v>
      </c>
      <c r="BY121" s="42"/>
      <c r="BZ121" s="42"/>
      <c r="CA121" s="44">
        <f t="shared" si="192"/>
        <v>7291</v>
      </c>
      <c r="CB121" s="44">
        <f t="shared" si="192"/>
        <v>14616</v>
      </c>
      <c r="CC121" s="44">
        <f t="shared" si="192"/>
        <v>22894</v>
      </c>
      <c r="CD121" s="44">
        <f t="shared" si="192"/>
        <v>30339</v>
      </c>
      <c r="CE121" s="44">
        <f t="shared" si="192"/>
        <v>38099</v>
      </c>
      <c r="CF121" s="44">
        <f t="shared" si="192"/>
        <v>45602</v>
      </c>
      <c r="CG121" s="44">
        <f t="shared" si="192"/>
        <v>52665</v>
      </c>
      <c r="CH121" s="44">
        <f t="shared" si="192"/>
        <v>60268</v>
      </c>
      <c r="CI121" s="44">
        <f t="shared" si="192"/>
        <v>67221</v>
      </c>
      <c r="CJ121" s="44">
        <f t="shared" si="192"/>
        <v>74833</v>
      </c>
      <c r="CK121" s="44">
        <f t="shared" si="192"/>
        <v>82877</v>
      </c>
      <c r="CL121" s="44">
        <f t="shared" si="192"/>
        <v>89160</v>
      </c>
      <c r="CM121" s="44">
        <f t="shared" si="192"/>
        <v>585865</v>
      </c>
      <c r="CN121" s="42"/>
      <c r="CO121" s="42"/>
      <c r="CP121" s="44">
        <f t="shared" si="193"/>
        <v>4488</v>
      </c>
      <c r="CQ121" s="44">
        <f t="shared" si="193"/>
        <v>8934</v>
      </c>
      <c r="CR121" s="44">
        <f t="shared" si="193"/>
        <v>13802</v>
      </c>
      <c r="CS121" s="44">
        <f t="shared" si="193"/>
        <v>18617</v>
      </c>
      <c r="CT121" s="44">
        <f t="shared" si="193"/>
        <v>24728</v>
      </c>
      <c r="CU121" s="44">
        <f t="shared" si="193"/>
        <v>31454</v>
      </c>
      <c r="CV121" s="44">
        <f t="shared" si="193"/>
        <v>37390</v>
      </c>
      <c r="CW121" s="44">
        <f t="shared" si="193"/>
        <v>43380</v>
      </c>
      <c r="CX121" s="44">
        <f t="shared" si="193"/>
        <v>49856</v>
      </c>
      <c r="CY121" s="44">
        <f t="shared" si="193"/>
        <v>56966</v>
      </c>
      <c r="CZ121" s="44">
        <f t="shared" si="193"/>
        <v>62844</v>
      </c>
      <c r="DA121" s="44">
        <f t="shared" si="193"/>
        <v>67829</v>
      </c>
      <c r="DB121" s="44">
        <f t="shared" si="193"/>
        <v>420288</v>
      </c>
      <c r="DC121" s="42"/>
      <c r="DD121" s="42"/>
      <c r="DE121" s="44">
        <f t="shared" si="194"/>
        <v>31663</v>
      </c>
      <c r="DF121" s="44">
        <f t="shared" si="194"/>
        <v>63667</v>
      </c>
      <c r="DG121" s="44">
        <f t="shared" si="194"/>
        <v>99876</v>
      </c>
      <c r="DH121" s="44">
        <f t="shared" si="194"/>
        <v>134187</v>
      </c>
      <c r="DI121" s="44">
        <f t="shared" si="194"/>
        <v>168963</v>
      </c>
      <c r="DJ121" s="44">
        <f t="shared" si="194"/>
        <v>203839</v>
      </c>
      <c r="DK121" s="44">
        <f t="shared" si="194"/>
        <v>234953</v>
      </c>
      <c r="DL121" s="44">
        <f t="shared" si="194"/>
        <v>268752</v>
      </c>
      <c r="DM121" s="44">
        <f t="shared" si="194"/>
        <v>302155</v>
      </c>
      <c r="DN121" s="44">
        <f t="shared" si="194"/>
        <v>336087</v>
      </c>
      <c r="DO121" s="44">
        <f t="shared" si="194"/>
        <v>369945</v>
      </c>
      <c r="DP121" s="44">
        <f t="shared" si="194"/>
        <v>398072</v>
      </c>
      <c r="DQ121" s="44">
        <f t="shared" si="194"/>
        <v>2612159</v>
      </c>
      <c r="DR121" s="42"/>
      <c r="DS121" s="42"/>
      <c r="DT121" s="44">
        <f t="shared" si="195"/>
        <v>55812</v>
      </c>
      <c r="DU121" s="44">
        <f t="shared" si="195"/>
        <v>113122</v>
      </c>
      <c r="DV121" s="44">
        <f t="shared" si="195"/>
        <v>176968</v>
      </c>
      <c r="DW121" s="44">
        <f t="shared" si="195"/>
        <v>239826</v>
      </c>
      <c r="DX121" s="44">
        <f t="shared" si="195"/>
        <v>302776</v>
      </c>
      <c r="DY121" s="44">
        <f t="shared" si="195"/>
        <v>370890</v>
      </c>
      <c r="DZ121" s="44">
        <f t="shared" si="195"/>
        <v>432124</v>
      </c>
      <c r="EA121" s="44">
        <f t="shared" si="195"/>
        <v>499616</v>
      </c>
      <c r="EB121" s="44">
        <f t="shared" si="195"/>
        <v>564442</v>
      </c>
      <c r="EC121" s="44">
        <f t="shared" si="195"/>
        <v>628062</v>
      </c>
      <c r="ED121" s="44">
        <f t="shared" si="195"/>
        <v>693378</v>
      </c>
      <c r="EE121" s="44">
        <f t="shared" si="195"/>
        <v>753742</v>
      </c>
      <c r="EF121" s="44">
        <f t="shared" si="195"/>
        <v>4830758</v>
      </c>
      <c r="EG121" s="42"/>
      <c r="EH121" s="42"/>
      <c r="EI121" s="44">
        <f t="shared" si="196"/>
        <v>10</v>
      </c>
      <c r="EJ121" s="44">
        <f t="shared" si="196"/>
        <v>21</v>
      </c>
      <c r="EK121" s="44">
        <f t="shared" si="196"/>
        <v>21</v>
      </c>
      <c r="EL121" s="44">
        <f t="shared" si="196"/>
        <v>21</v>
      </c>
      <c r="EM121" s="44">
        <f t="shared" si="196"/>
        <v>21</v>
      </c>
      <c r="EN121" s="44">
        <f t="shared" si="196"/>
        <v>21</v>
      </c>
      <c r="EO121" s="44">
        <f t="shared" si="196"/>
        <v>21</v>
      </c>
      <c r="EP121" s="44">
        <f t="shared" si="196"/>
        <v>21</v>
      </c>
      <c r="EQ121" s="44">
        <f t="shared" si="196"/>
        <v>21</v>
      </c>
      <c r="ER121" s="44">
        <f t="shared" si="196"/>
        <v>21</v>
      </c>
      <c r="ES121" s="44">
        <f t="shared" si="196"/>
        <v>21</v>
      </c>
      <c r="ET121" s="44">
        <f t="shared" si="196"/>
        <v>21</v>
      </c>
      <c r="EU121" s="44">
        <f t="shared" si="196"/>
        <v>241</v>
      </c>
      <c r="EV121" s="42"/>
      <c r="EW121" s="42"/>
      <c r="EX121" s="44">
        <f t="shared" si="197"/>
        <v>0</v>
      </c>
      <c r="EY121" s="44">
        <f t="shared" si="197"/>
        <v>0</v>
      </c>
      <c r="EZ121" s="44">
        <f t="shared" si="197"/>
        <v>0</v>
      </c>
      <c r="FA121" s="44">
        <f t="shared" si="197"/>
        <v>0</v>
      </c>
      <c r="FB121" s="44">
        <f t="shared" si="197"/>
        <v>0</v>
      </c>
      <c r="FC121" s="44">
        <f t="shared" si="197"/>
        <v>0</v>
      </c>
      <c r="FD121" s="44">
        <f t="shared" si="197"/>
        <v>0</v>
      </c>
      <c r="FE121" s="44">
        <f t="shared" si="197"/>
        <v>0</v>
      </c>
      <c r="FF121" s="44">
        <f t="shared" si="197"/>
        <v>0</v>
      </c>
      <c r="FG121" s="44">
        <f t="shared" si="197"/>
        <v>0</v>
      </c>
      <c r="FH121" s="44">
        <f t="shared" si="197"/>
        <v>0</v>
      </c>
      <c r="FI121" s="44">
        <f t="shared" si="197"/>
        <v>0</v>
      </c>
      <c r="FJ121" s="44">
        <f t="shared" si="197"/>
        <v>0</v>
      </c>
      <c r="FK121" s="42"/>
      <c r="FL121" s="42"/>
    </row>
    <row r="122" spans="1:168" ht="15.1" customHeight="1">
      <c r="A122" s="51">
        <v>2017</v>
      </c>
      <c r="B122" s="56" t="s">
        <v>7</v>
      </c>
      <c r="C122" s="43"/>
      <c r="D122" s="44">
        <f t="shared" si="187"/>
        <v>210743</v>
      </c>
      <c r="E122" s="44">
        <f t="shared" si="187"/>
        <v>414056</v>
      </c>
      <c r="F122" s="44">
        <f t="shared" si="187"/>
        <v>648354</v>
      </c>
      <c r="G122" s="44">
        <f t="shared" si="187"/>
        <v>854124</v>
      </c>
      <c r="H122" s="44">
        <f t="shared" si="187"/>
        <v>1082512</v>
      </c>
      <c r="I122" s="44">
        <f t="shared" si="187"/>
        <v>1310902</v>
      </c>
      <c r="J122" s="44">
        <f t="shared" si="187"/>
        <v>1495716</v>
      </c>
      <c r="K122" s="44">
        <f t="shared" si="187"/>
        <v>1720974</v>
      </c>
      <c r="L122" s="44">
        <f t="shared" si="187"/>
        <v>1931492</v>
      </c>
      <c r="M122" s="44">
        <f t="shared" si="187"/>
        <v>2137793</v>
      </c>
      <c r="N122" s="44">
        <f t="shared" si="187"/>
        <v>2360733</v>
      </c>
      <c r="O122" s="44">
        <f t="shared" si="187"/>
        <v>2547653</v>
      </c>
      <c r="P122" s="44">
        <f t="shared" si="187"/>
        <v>16715052</v>
      </c>
      <c r="Q122" s="42"/>
      <c r="R122" s="42"/>
      <c r="S122" s="44">
        <f t="shared" si="188"/>
        <v>131198</v>
      </c>
      <c r="T122" s="44">
        <f t="shared" si="188"/>
        <v>260888</v>
      </c>
      <c r="U122" s="44">
        <f t="shared" si="188"/>
        <v>409306</v>
      </c>
      <c r="V122" s="44">
        <f t="shared" si="188"/>
        <v>543324</v>
      </c>
      <c r="W122" s="44">
        <f t="shared" si="188"/>
        <v>692520</v>
      </c>
      <c r="X122" s="44">
        <f t="shared" si="188"/>
        <v>838889</v>
      </c>
      <c r="Y122" s="44">
        <f t="shared" si="188"/>
        <v>965495</v>
      </c>
      <c r="Z122" s="44">
        <f t="shared" si="188"/>
        <v>1112368</v>
      </c>
      <c r="AA122" s="44">
        <f t="shared" si="188"/>
        <v>1248779</v>
      </c>
      <c r="AB122" s="44">
        <f t="shared" si="188"/>
        <v>1392226</v>
      </c>
      <c r="AC122" s="44">
        <f t="shared" si="188"/>
        <v>1533024</v>
      </c>
      <c r="AD122" s="44">
        <f t="shared" si="188"/>
        <v>1648520</v>
      </c>
      <c r="AE122" s="44">
        <f t="shared" si="188"/>
        <v>10776537</v>
      </c>
      <c r="AF122" s="42"/>
      <c r="AG122" s="42"/>
      <c r="AH122" s="44">
        <f t="shared" si="189"/>
        <v>3475</v>
      </c>
      <c r="AI122" s="44">
        <f t="shared" si="189"/>
        <v>6920</v>
      </c>
      <c r="AJ122" s="44">
        <f t="shared" si="189"/>
        <v>10873</v>
      </c>
      <c r="AK122" s="44">
        <f t="shared" si="189"/>
        <v>14082</v>
      </c>
      <c r="AL122" s="44">
        <f t="shared" si="189"/>
        <v>17712</v>
      </c>
      <c r="AM122" s="44">
        <f t="shared" si="189"/>
        <v>22030</v>
      </c>
      <c r="AN122" s="44">
        <f t="shared" si="189"/>
        <v>24786</v>
      </c>
      <c r="AO122" s="44">
        <f t="shared" si="189"/>
        <v>28568</v>
      </c>
      <c r="AP122" s="44">
        <f t="shared" si="189"/>
        <v>31762</v>
      </c>
      <c r="AQ122" s="44">
        <f t="shared" si="189"/>
        <v>33442</v>
      </c>
      <c r="AR122" s="44">
        <f t="shared" si="189"/>
        <v>36483</v>
      </c>
      <c r="AS122" s="44">
        <f t="shared" si="189"/>
        <v>39320</v>
      </c>
      <c r="AT122" s="44">
        <f t="shared" si="189"/>
        <v>269453</v>
      </c>
      <c r="AU122" s="42"/>
      <c r="AV122" s="42"/>
      <c r="AW122" s="44">
        <f t="shared" si="190"/>
        <v>6827</v>
      </c>
      <c r="AX122" s="44">
        <f t="shared" si="190"/>
        <v>13535</v>
      </c>
      <c r="AY122" s="44">
        <f t="shared" si="190"/>
        <v>20863</v>
      </c>
      <c r="AZ122" s="44">
        <f t="shared" si="190"/>
        <v>27967</v>
      </c>
      <c r="BA122" s="44">
        <f t="shared" si="190"/>
        <v>36149</v>
      </c>
      <c r="BB122" s="44">
        <f t="shared" si="190"/>
        <v>44258</v>
      </c>
      <c r="BC122" s="44">
        <f t="shared" si="190"/>
        <v>51858</v>
      </c>
      <c r="BD122" s="44">
        <f t="shared" si="190"/>
        <v>59142</v>
      </c>
      <c r="BE122" s="44">
        <f t="shared" si="190"/>
        <v>65728</v>
      </c>
      <c r="BF122" s="44">
        <f t="shared" si="190"/>
        <v>72635</v>
      </c>
      <c r="BG122" s="44">
        <f t="shared" si="190"/>
        <v>79462</v>
      </c>
      <c r="BH122" s="44">
        <f t="shared" si="190"/>
        <v>85161</v>
      </c>
      <c r="BI122" s="44">
        <f t="shared" si="190"/>
        <v>563585</v>
      </c>
      <c r="BJ122" s="42"/>
      <c r="BK122" s="42"/>
      <c r="BL122" s="44">
        <f t="shared" si="191"/>
        <v>95293</v>
      </c>
      <c r="BM122" s="44">
        <f t="shared" si="191"/>
        <v>184758</v>
      </c>
      <c r="BN122" s="44">
        <f t="shared" si="191"/>
        <v>288395</v>
      </c>
      <c r="BO122" s="44">
        <f t="shared" si="191"/>
        <v>382359</v>
      </c>
      <c r="BP122" s="44">
        <f t="shared" si="191"/>
        <v>486925</v>
      </c>
      <c r="BQ122" s="44">
        <f t="shared" si="191"/>
        <v>590503</v>
      </c>
      <c r="BR122" s="44">
        <f t="shared" si="191"/>
        <v>681971</v>
      </c>
      <c r="BS122" s="44">
        <f t="shared" si="191"/>
        <v>786345</v>
      </c>
      <c r="BT122" s="44">
        <f t="shared" si="191"/>
        <v>882292</v>
      </c>
      <c r="BU122" s="44">
        <f t="shared" si="191"/>
        <v>984127</v>
      </c>
      <c r="BV122" s="44">
        <f t="shared" si="191"/>
        <v>1081440</v>
      </c>
      <c r="BW122" s="44">
        <f t="shared" si="191"/>
        <v>1163962</v>
      </c>
      <c r="BX122" s="44">
        <f t="shared" si="191"/>
        <v>7608370</v>
      </c>
      <c r="BY122" s="42"/>
      <c r="BZ122" s="42"/>
      <c r="CA122" s="44">
        <f t="shared" si="192"/>
        <v>7597</v>
      </c>
      <c r="CB122" s="44">
        <f t="shared" si="192"/>
        <v>15230</v>
      </c>
      <c r="CC122" s="44">
        <f t="shared" si="192"/>
        <v>24164</v>
      </c>
      <c r="CD122" s="44">
        <f t="shared" si="192"/>
        <v>31795</v>
      </c>
      <c r="CE122" s="44">
        <f t="shared" si="192"/>
        <v>39611</v>
      </c>
      <c r="CF122" s="44">
        <f t="shared" si="192"/>
        <v>47300</v>
      </c>
      <c r="CG122" s="44">
        <f t="shared" si="192"/>
        <v>54393</v>
      </c>
      <c r="CH122" s="44">
        <f t="shared" si="192"/>
        <v>62094</v>
      </c>
      <c r="CI122" s="44">
        <f t="shared" si="192"/>
        <v>69203</v>
      </c>
      <c r="CJ122" s="44">
        <f t="shared" si="192"/>
        <v>77175</v>
      </c>
      <c r="CK122" s="44">
        <f t="shared" si="192"/>
        <v>84410</v>
      </c>
      <c r="CL122" s="44">
        <f t="shared" si="192"/>
        <v>90645</v>
      </c>
      <c r="CM122" s="44">
        <f t="shared" si="192"/>
        <v>603617</v>
      </c>
      <c r="CN122" s="42"/>
      <c r="CO122" s="42"/>
      <c r="CP122" s="44">
        <f t="shared" si="193"/>
        <v>4964</v>
      </c>
      <c r="CQ122" s="44">
        <f t="shared" si="193"/>
        <v>9780</v>
      </c>
      <c r="CR122" s="44">
        <f t="shared" si="193"/>
        <v>14888</v>
      </c>
      <c r="CS122" s="44">
        <f t="shared" si="193"/>
        <v>20192</v>
      </c>
      <c r="CT122" s="44">
        <f t="shared" si="193"/>
        <v>26591</v>
      </c>
      <c r="CU122" s="44">
        <f t="shared" si="193"/>
        <v>33520</v>
      </c>
      <c r="CV122" s="44">
        <f t="shared" si="193"/>
        <v>40012</v>
      </c>
      <c r="CW122" s="44">
        <f t="shared" si="193"/>
        <v>46595</v>
      </c>
      <c r="CX122" s="44">
        <f t="shared" si="193"/>
        <v>53724</v>
      </c>
      <c r="CY122" s="44">
        <f t="shared" si="193"/>
        <v>60642</v>
      </c>
      <c r="CZ122" s="44">
        <f t="shared" si="193"/>
        <v>66507</v>
      </c>
      <c r="DA122" s="44">
        <f t="shared" si="193"/>
        <v>71153</v>
      </c>
      <c r="DB122" s="44">
        <f t="shared" si="193"/>
        <v>448568</v>
      </c>
      <c r="DC122" s="42"/>
      <c r="DD122" s="42"/>
      <c r="DE122" s="44">
        <f t="shared" si="194"/>
        <v>31755</v>
      </c>
      <c r="DF122" s="44">
        <f t="shared" si="194"/>
        <v>62572</v>
      </c>
      <c r="DG122" s="44">
        <f t="shared" si="194"/>
        <v>97689</v>
      </c>
      <c r="DH122" s="44">
        <f t="shared" si="194"/>
        <v>131072</v>
      </c>
      <c r="DI122" s="44">
        <f t="shared" si="194"/>
        <v>166698</v>
      </c>
      <c r="DJ122" s="44">
        <f t="shared" si="194"/>
        <v>200575</v>
      </c>
      <c r="DK122" s="44">
        <f t="shared" si="194"/>
        <v>232865</v>
      </c>
      <c r="DL122" s="44">
        <f t="shared" si="194"/>
        <v>267129</v>
      </c>
      <c r="DM122" s="44">
        <f t="shared" si="194"/>
        <v>299290</v>
      </c>
      <c r="DN122" s="44">
        <f t="shared" si="194"/>
        <v>333894</v>
      </c>
      <c r="DO122" s="44">
        <f t="shared" si="194"/>
        <v>366619</v>
      </c>
      <c r="DP122" s="44">
        <f t="shared" si="194"/>
        <v>393980</v>
      </c>
      <c r="DQ122" s="44">
        <f t="shared" si="194"/>
        <v>2584138</v>
      </c>
      <c r="DR122" s="42"/>
      <c r="DS122" s="42"/>
      <c r="DT122" s="44">
        <f t="shared" si="195"/>
        <v>62612</v>
      </c>
      <c r="DU122" s="44">
        <f t="shared" si="195"/>
        <v>123824</v>
      </c>
      <c r="DV122" s="44">
        <f t="shared" si="195"/>
        <v>196192</v>
      </c>
      <c r="DW122" s="44">
        <f t="shared" si="195"/>
        <v>261838</v>
      </c>
      <c r="DX122" s="44">
        <f t="shared" si="195"/>
        <v>333944</v>
      </c>
      <c r="DY122" s="44">
        <f t="shared" si="195"/>
        <v>405032</v>
      </c>
      <c r="DZ122" s="44">
        <f t="shared" si="195"/>
        <v>467420</v>
      </c>
      <c r="EA122" s="44">
        <f t="shared" si="195"/>
        <v>536168</v>
      </c>
      <c r="EB122" s="44">
        <f t="shared" si="195"/>
        <v>600574</v>
      </c>
      <c r="EC122" s="44">
        <f t="shared" si="195"/>
        <v>667072</v>
      </c>
      <c r="ED122" s="44">
        <f t="shared" si="195"/>
        <v>732000</v>
      </c>
      <c r="EE122" s="44">
        <f t="shared" si="195"/>
        <v>789904</v>
      </c>
      <c r="EF122" s="44">
        <f t="shared" si="195"/>
        <v>5176580</v>
      </c>
      <c r="EG122" s="42"/>
      <c r="EH122" s="42"/>
      <c r="EI122" s="44">
        <f t="shared" si="196"/>
        <v>0</v>
      </c>
      <c r="EJ122" s="44">
        <f t="shared" si="196"/>
        <v>0</v>
      </c>
      <c r="EK122" s="44">
        <f t="shared" si="196"/>
        <v>0</v>
      </c>
      <c r="EL122" s="44">
        <f t="shared" si="196"/>
        <v>0</v>
      </c>
      <c r="EM122" s="44">
        <f t="shared" si="196"/>
        <v>0</v>
      </c>
      <c r="EN122" s="44">
        <f t="shared" si="196"/>
        <v>0</v>
      </c>
      <c r="EO122" s="44">
        <f t="shared" si="196"/>
        <v>0</v>
      </c>
      <c r="EP122" s="44">
        <f t="shared" si="196"/>
        <v>0</v>
      </c>
      <c r="EQ122" s="44">
        <f t="shared" si="196"/>
        <v>0</v>
      </c>
      <c r="ER122" s="44">
        <f t="shared" si="196"/>
        <v>0</v>
      </c>
      <c r="ES122" s="44">
        <f t="shared" si="196"/>
        <v>0</v>
      </c>
      <c r="ET122" s="44">
        <f t="shared" si="196"/>
        <v>0</v>
      </c>
      <c r="EU122" s="44">
        <f t="shared" si="196"/>
        <v>0</v>
      </c>
      <c r="EV122" s="42"/>
      <c r="EW122" s="42"/>
      <c r="EX122" s="44">
        <f t="shared" si="197"/>
        <v>0</v>
      </c>
      <c r="EY122" s="44">
        <f t="shared" si="197"/>
        <v>0</v>
      </c>
      <c r="EZ122" s="44">
        <f t="shared" si="197"/>
        <v>0</v>
      </c>
      <c r="FA122" s="44">
        <f t="shared" si="197"/>
        <v>0</v>
      </c>
      <c r="FB122" s="44">
        <f t="shared" si="197"/>
        <v>0</v>
      </c>
      <c r="FC122" s="44">
        <f t="shared" si="197"/>
        <v>0</v>
      </c>
      <c r="FD122" s="44">
        <f t="shared" si="197"/>
        <v>0</v>
      </c>
      <c r="FE122" s="44">
        <f t="shared" si="197"/>
        <v>0</v>
      </c>
      <c r="FF122" s="44">
        <f t="shared" si="197"/>
        <v>0</v>
      </c>
      <c r="FG122" s="44">
        <f t="shared" si="197"/>
        <v>0</v>
      </c>
      <c r="FH122" s="44">
        <f t="shared" si="197"/>
        <v>0</v>
      </c>
      <c r="FI122" s="44">
        <f t="shared" si="197"/>
        <v>0</v>
      </c>
      <c r="FJ122" s="44">
        <f t="shared" si="197"/>
        <v>0</v>
      </c>
      <c r="FK122" s="42"/>
      <c r="FL122" s="42"/>
    </row>
    <row r="123" spans="1:168" ht="15.1" customHeight="1">
      <c r="A123" s="51">
        <v>2018</v>
      </c>
      <c r="B123" s="56" t="s">
        <v>7</v>
      </c>
      <c r="C123" s="43"/>
      <c r="D123" s="44">
        <f t="shared" si="187"/>
        <v>217005</v>
      </c>
      <c r="E123" s="44">
        <f t="shared" si="187"/>
        <v>425618</v>
      </c>
      <c r="F123" s="44">
        <f t="shared" si="187"/>
        <v>652308</v>
      </c>
      <c r="G123" s="44">
        <f t="shared" si="187"/>
        <v>877093</v>
      </c>
      <c r="H123" s="44">
        <f t="shared" si="187"/>
        <v>1106436</v>
      </c>
      <c r="I123" s="44">
        <f t="shared" si="187"/>
        <v>1330709</v>
      </c>
      <c r="J123" s="44">
        <f t="shared" si="187"/>
        <v>1529193</v>
      </c>
      <c r="K123" s="44">
        <f t="shared" si="187"/>
        <v>1755115</v>
      </c>
      <c r="L123" s="44">
        <f t="shared" si="187"/>
        <v>1967272</v>
      </c>
      <c r="M123" s="44">
        <f t="shared" si="187"/>
        <v>2196646</v>
      </c>
      <c r="N123" s="44">
        <f t="shared" si="187"/>
        <v>2411994</v>
      </c>
      <c r="O123" s="44">
        <f t="shared" si="187"/>
        <v>2593503</v>
      </c>
      <c r="P123" s="44">
        <f t="shared" si="187"/>
        <v>17062892</v>
      </c>
      <c r="Q123" s="42"/>
      <c r="R123" s="42"/>
      <c r="S123" s="44">
        <f t="shared" si="188"/>
        <v>118114</v>
      </c>
      <c r="T123" s="44">
        <f t="shared" si="188"/>
        <v>237873</v>
      </c>
      <c r="U123" s="44">
        <f t="shared" si="188"/>
        <v>380060</v>
      </c>
      <c r="V123" s="44">
        <f t="shared" si="188"/>
        <v>519100</v>
      </c>
      <c r="W123" s="44">
        <f t="shared" si="188"/>
        <v>667748</v>
      </c>
      <c r="X123" s="44">
        <f t="shared" si="188"/>
        <v>812932</v>
      </c>
      <c r="Y123" s="44">
        <f t="shared" si="188"/>
        <v>947897</v>
      </c>
      <c r="Z123" s="44">
        <f t="shared" si="188"/>
        <v>1094796</v>
      </c>
      <c r="AA123" s="44">
        <f t="shared" si="188"/>
        <v>1235662</v>
      </c>
      <c r="AB123" s="44">
        <f t="shared" si="188"/>
        <v>1390776</v>
      </c>
      <c r="AC123" s="44">
        <f t="shared" si="188"/>
        <v>1533316</v>
      </c>
      <c r="AD123" s="44">
        <f t="shared" si="188"/>
        <v>1654306</v>
      </c>
      <c r="AE123" s="44">
        <f t="shared" si="188"/>
        <v>10592580</v>
      </c>
      <c r="AF123" s="42"/>
      <c r="AG123" s="42"/>
      <c r="AH123" s="44">
        <f t="shared" si="189"/>
        <v>2940</v>
      </c>
      <c r="AI123" s="44">
        <f t="shared" si="189"/>
        <v>6530</v>
      </c>
      <c r="AJ123" s="44">
        <f t="shared" si="189"/>
        <v>9547</v>
      </c>
      <c r="AK123" s="44">
        <f t="shared" si="189"/>
        <v>12138</v>
      </c>
      <c r="AL123" s="44">
        <f t="shared" si="189"/>
        <v>14166</v>
      </c>
      <c r="AM123" s="44">
        <f t="shared" si="189"/>
        <v>15006</v>
      </c>
      <c r="AN123" s="44">
        <f t="shared" si="189"/>
        <v>15796</v>
      </c>
      <c r="AO123" s="44">
        <f t="shared" si="189"/>
        <v>16690</v>
      </c>
      <c r="AP123" s="44">
        <f t="shared" si="189"/>
        <v>17502</v>
      </c>
      <c r="AQ123" s="44">
        <f t="shared" si="189"/>
        <v>18481</v>
      </c>
      <c r="AR123" s="44">
        <f t="shared" si="189"/>
        <v>19480</v>
      </c>
      <c r="AS123" s="44">
        <f t="shared" si="189"/>
        <v>20211</v>
      </c>
      <c r="AT123" s="44">
        <f t="shared" si="189"/>
        <v>168487</v>
      </c>
      <c r="AU123" s="42"/>
      <c r="AV123" s="42"/>
      <c r="AW123" s="44">
        <f t="shared" si="190"/>
        <v>6404</v>
      </c>
      <c r="AX123" s="44">
        <f t="shared" si="190"/>
        <v>12084</v>
      </c>
      <c r="AY123" s="44">
        <f t="shared" si="190"/>
        <v>18809</v>
      </c>
      <c r="AZ123" s="44">
        <f t="shared" si="190"/>
        <v>25770</v>
      </c>
      <c r="BA123" s="44">
        <f t="shared" si="190"/>
        <v>33310</v>
      </c>
      <c r="BB123" s="44">
        <f t="shared" si="190"/>
        <v>40537</v>
      </c>
      <c r="BC123" s="44">
        <f t="shared" si="190"/>
        <v>47821</v>
      </c>
      <c r="BD123" s="44">
        <f t="shared" si="190"/>
        <v>55058</v>
      </c>
      <c r="BE123" s="44">
        <f t="shared" si="190"/>
        <v>61603</v>
      </c>
      <c r="BF123" s="44">
        <f t="shared" si="190"/>
        <v>68759</v>
      </c>
      <c r="BG123" s="44">
        <f t="shared" si="190"/>
        <v>74909</v>
      </c>
      <c r="BH123" s="44">
        <f t="shared" si="190"/>
        <v>80584</v>
      </c>
      <c r="BI123" s="44">
        <f t="shared" si="190"/>
        <v>525648</v>
      </c>
      <c r="BJ123" s="42"/>
      <c r="BK123" s="42"/>
      <c r="BL123" s="44">
        <f t="shared" si="191"/>
        <v>94311</v>
      </c>
      <c r="BM123" s="44">
        <f t="shared" si="191"/>
        <v>184263</v>
      </c>
      <c r="BN123" s="44">
        <f t="shared" si="191"/>
        <v>285366</v>
      </c>
      <c r="BO123" s="44">
        <f t="shared" si="191"/>
        <v>384719</v>
      </c>
      <c r="BP123" s="44">
        <f t="shared" si="191"/>
        <v>487543</v>
      </c>
      <c r="BQ123" s="44">
        <f t="shared" si="191"/>
        <v>584616</v>
      </c>
      <c r="BR123" s="44">
        <f t="shared" si="191"/>
        <v>677310</v>
      </c>
      <c r="BS123" s="44">
        <f t="shared" si="191"/>
        <v>773620</v>
      </c>
      <c r="BT123" s="44">
        <f t="shared" si="191"/>
        <v>862793</v>
      </c>
      <c r="BU123" s="44">
        <f t="shared" si="191"/>
        <v>963504</v>
      </c>
      <c r="BV123" s="44">
        <f t="shared" si="191"/>
        <v>1056267</v>
      </c>
      <c r="BW123" s="44">
        <f t="shared" si="191"/>
        <v>1136686</v>
      </c>
      <c r="BX123" s="44">
        <f t="shared" si="191"/>
        <v>7490998</v>
      </c>
      <c r="BY123" s="42"/>
      <c r="BZ123" s="42"/>
      <c r="CA123" s="44">
        <f t="shared" si="192"/>
        <v>7737</v>
      </c>
      <c r="CB123" s="44">
        <f t="shared" si="192"/>
        <v>16043</v>
      </c>
      <c r="CC123" s="44">
        <f t="shared" si="192"/>
        <v>24421</v>
      </c>
      <c r="CD123" s="44">
        <f t="shared" si="192"/>
        <v>32184</v>
      </c>
      <c r="CE123" s="44">
        <f t="shared" si="192"/>
        <v>40289</v>
      </c>
      <c r="CF123" s="44">
        <f t="shared" si="192"/>
        <v>47195</v>
      </c>
      <c r="CG123" s="44">
        <f t="shared" si="192"/>
        <v>54485</v>
      </c>
      <c r="CH123" s="44">
        <f t="shared" si="192"/>
        <v>62173</v>
      </c>
      <c r="CI123" s="44">
        <f t="shared" si="192"/>
        <v>69582</v>
      </c>
      <c r="CJ123" s="44">
        <f t="shared" si="192"/>
        <v>77882</v>
      </c>
      <c r="CK123" s="44">
        <f t="shared" si="192"/>
        <v>85553</v>
      </c>
      <c r="CL123" s="44">
        <f t="shared" si="192"/>
        <v>91988</v>
      </c>
      <c r="CM123" s="44">
        <f t="shared" si="192"/>
        <v>609532</v>
      </c>
      <c r="CN123" s="42"/>
      <c r="CO123" s="42"/>
      <c r="CP123" s="44">
        <f t="shared" si="193"/>
        <v>4798</v>
      </c>
      <c r="CQ123" s="44">
        <f t="shared" si="193"/>
        <v>8930</v>
      </c>
      <c r="CR123" s="44">
        <f t="shared" si="193"/>
        <v>13933</v>
      </c>
      <c r="CS123" s="44">
        <f t="shared" si="193"/>
        <v>19264</v>
      </c>
      <c r="CT123" s="44">
        <f t="shared" si="193"/>
        <v>26637</v>
      </c>
      <c r="CU123" s="44">
        <f t="shared" si="193"/>
        <v>34306</v>
      </c>
      <c r="CV123" s="44">
        <f t="shared" si="193"/>
        <v>41921</v>
      </c>
      <c r="CW123" s="44">
        <f t="shared" si="193"/>
        <v>49934</v>
      </c>
      <c r="CX123" s="44">
        <f t="shared" si="193"/>
        <v>57435</v>
      </c>
      <c r="CY123" s="44">
        <f t="shared" si="193"/>
        <v>64886</v>
      </c>
      <c r="CZ123" s="44">
        <f t="shared" si="193"/>
        <v>70757</v>
      </c>
      <c r="DA123" s="44">
        <f t="shared" si="193"/>
        <v>75348</v>
      </c>
      <c r="DB123" s="44">
        <f t="shared" si="193"/>
        <v>468149</v>
      </c>
      <c r="DC123" s="42"/>
      <c r="DD123" s="42"/>
      <c r="DE123" s="44">
        <f t="shared" si="194"/>
        <v>30914</v>
      </c>
      <c r="DF123" s="44">
        <f t="shared" si="194"/>
        <v>61544</v>
      </c>
      <c r="DG123" s="44">
        <f t="shared" si="194"/>
        <v>95972</v>
      </c>
      <c r="DH123" s="44">
        <f t="shared" si="194"/>
        <v>130447</v>
      </c>
      <c r="DI123" s="44">
        <f t="shared" si="194"/>
        <v>166805</v>
      </c>
      <c r="DJ123" s="44">
        <f t="shared" si="194"/>
        <v>199969</v>
      </c>
      <c r="DK123" s="44">
        <f t="shared" si="194"/>
        <v>232597</v>
      </c>
      <c r="DL123" s="44">
        <f t="shared" si="194"/>
        <v>265534</v>
      </c>
      <c r="DM123" s="44">
        <f t="shared" si="194"/>
        <v>297011</v>
      </c>
      <c r="DN123" s="44">
        <f t="shared" si="194"/>
        <v>331758</v>
      </c>
      <c r="DO123" s="44">
        <f t="shared" si="194"/>
        <v>362576</v>
      </c>
      <c r="DP123" s="44">
        <f t="shared" si="194"/>
        <v>389096</v>
      </c>
      <c r="DQ123" s="44">
        <f t="shared" si="194"/>
        <v>2564223</v>
      </c>
      <c r="DR123" s="42"/>
      <c r="DS123" s="42"/>
      <c r="DT123" s="44">
        <f t="shared" si="195"/>
        <v>60924</v>
      </c>
      <c r="DU123" s="44">
        <f t="shared" si="195"/>
        <v>119696</v>
      </c>
      <c r="DV123" s="44">
        <f t="shared" si="195"/>
        <v>186830</v>
      </c>
      <c r="DW123" s="44">
        <f t="shared" si="195"/>
        <v>250924</v>
      </c>
      <c r="DX123" s="44">
        <f t="shared" si="195"/>
        <v>320538</v>
      </c>
      <c r="DY123" s="44">
        <f t="shared" si="195"/>
        <v>387530</v>
      </c>
      <c r="DZ123" s="44">
        <f t="shared" si="195"/>
        <v>450780</v>
      </c>
      <c r="EA123" s="44">
        <f t="shared" si="195"/>
        <v>520596</v>
      </c>
      <c r="EB123" s="44">
        <f t="shared" si="195"/>
        <v>584044</v>
      </c>
      <c r="EC123" s="44">
        <f t="shared" si="195"/>
        <v>655592</v>
      </c>
      <c r="ED123" s="44">
        <f t="shared" si="195"/>
        <v>722614</v>
      </c>
      <c r="EE123" s="44">
        <f t="shared" si="195"/>
        <v>780952</v>
      </c>
      <c r="EF123" s="44">
        <f t="shared" si="195"/>
        <v>5041020</v>
      </c>
      <c r="EG123" s="42"/>
      <c r="EH123" s="42"/>
      <c r="EI123" s="44">
        <f t="shared" si="196"/>
        <v>0</v>
      </c>
      <c r="EJ123" s="44">
        <f t="shared" si="196"/>
        <v>0</v>
      </c>
      <c r="EK123" s="44">
        <f t="shared" si="196"/>
        <v>0</v>
      </c>
      <c r="EL123" s="44">
        <f t="shared" si="196"/>
        <v>0</v>
      </c>
      <c r="EM123" s="44">
        <f t="shared" si="196"/>
        <v>0</v>
      </c>
      <c r="EN123" s="44">
        <f t="shared" si="196"/>
        <v>0</v>
      </c>
      <c r="EO123" s="44">
        <f t="shared" si="196"/>
        <v>0</v>
      </c>
      <c r="EP123" s="44">
        <f t="shared" si="196"/>
        <v>0</v>
      </c>
      <c r="EQ123" s="44">
        <f t="shared" si="196"/>
        <v>0</v>
      </c>
      <c r="ER123" s="44">
        <f t="shared" si="196"/>
        <v>0</v>
      </c>
      <c r="ES123" s="44">
        <f t="shared" si="196"/>
        <v>0</v>
      </c>
      <c r="ET123" s="44">
        <f t="shared" si="196"/>
        <v>0</v>
      </c>
      <c r="EU123" s="44">
        <f t="shared" si="196"/>
        <v>0</v>
      </c>
      <c r="EV123" s="42"/>
      <c r="EW123" s="42"/>
      <c r="EX123" s="44">
        <f t="shared" si="197"/>
        <v>0</v>
      </c>
      <c r="EY123" s="44">
        <f t="shared" si="197"/>
        <v>0</v>
      </c>
      <c r="EZ123" s="44">
        <f t="shared" si="197"/>
        <v>0</v>
      </c>
      <c r="FA123" s="44">
        <f t="shared" si="197"/>
        <v>0</v>
      </c>
      <c r="FB123" s="44">
        <f t="shared" si="197"/>
        <v>0</v>
      </c>
      <c r="FC123" s="44">
        <f t="shared" si="197"/>
        <v>0</v>
      </c>
      <c r="FD123" s="44">
        <f t="shared" si="197"/>
        <v>0</v>
      </c>
      <c r="FE123" s="44">
        <f t="shared" si="197"/>
        <v>0</v>
      </c>
      <c r="FF123" s="44">
        <f t="shared" si="197"/>
        <v>0</v>
      </c>
      <c r="FG123" s="44">
        <f t="shared" si="197"/>
        <v>0</v>
      </c>
      <c r="FH123" s="44">
        <f t="shared" si="197"/>
        <v>0</v>
      </c>
      <c r="FI123" s="44">
        <f t="shared" si="197"/>
        <v>0</v>
      </c>
      <c r="FJ123" s="44">
        <f t="shared" si="197"/>
        <v>0</v>
      </c>
      <c r="FK123" s="42"/>
      <c r="FL123" s="42"/>
    </row>
    <row r="124" spans="1:168" ht="15.1" customHeight="1">
      <c r="A124" s="51">
        <v>2019</v>
      </c>
      <c r="B124" s="56" t="s">
        <v>7</v>
      </c>
      <c r="C124" s="43"/>
      <c r="D124" s="44">
        <f t="shared" si="187"/>
        <v>208624</v>
      </c>
      <c r="E124" s="44">
        <f t="shared" si="187"/>
        <v>405168</v>
      </c>
      <c r="F124" s="44">
        <f t="shared" si="187"/>
        <v>631248</v>
      </c>
      <c r="G124" s="44">
        <f t="shared" si="187"/>
        <v>842965</v>
      </c>
      <c r="H124" s="44">
        <f t="shared" si="187"/>
        <v>1074946</v>
      </c>
      <c r="I124" s="44">
        <f t="shared" si="187"/>
        <v>1297619</v>
      </c>
      <c r="J124" s="44">
        <f t="shared" si="187"/>
        <v>1495150</v>
      </c>
      <c r="K124" s="44">
        <f t="shared" si="187"/>
        <v>1715097</v>
      </c>
      <c r="L124" s="44">
        <f t="shared" si="187"/>
        <v>1929685</v>
      </c>
      <c r="M124" s="44">
        <f t="shared" si="187"/>
        <v>2152723</v>
      </c>
      <c r="N124" s="44">
        <f t="shared" si="187"/>
        <v>2365509</v>
      </c>
      <c r="O124" s="44">
        <f t="shared" si="187"/>
        <v>2551517</v>
      </c>
      <c r="P124" s="44">
        <f t="shared" si="187"/>
        <v>16670251</v>
      </c>
      <c r="Q124" s="42"/>
      <c r="R124" s="42"/>
      <c r="S124" s="44">
        <f t="shared" si="188"/>
        <v>129776</v>
      </c>
      <c r="T124" s="44">
        <f t="shared" si="188"/>
        <v>247549</v>
      </c>
      <c r="U124" s="44">
        <f t="shared" si="188"/>
        <v>384173</v>
      </c>
      <c r="V124" s="44">
        <f t="shared" si="188"/>
        <v>520345</v>
      </c>
      <c r="W124" s="44">
        <f t="shared" si="188"/>
        <v>664177</v>
      </c>
      <c r="X124" s="44">
        <f t="shared" si="188"/>
        <v>802206</v>
      </c>
      <c r="Y124" s="44">
        <f t="shared" si="188"/>
        <v>935115</v>
      </c>
      <c r="Z124" s="44">
        <f t="shared" si="188"/>
        <v>1073519</v>
      </c>
      <c r="AA124" s="44">
        <f t="shared" si="188"/>
        <v>1206447</v>
      </c>
      <c r="AB124" s="44">
        <f t="shared" si="188"/>
        <v>1345918</v>
      </c>
      <c r="AC124" s="44">
        <f t="shared" si="188"/>
        <v>1479523</v>
      </c>
      <c r="AD124" s="44">
        <f t="shared" si="188"/>
        <v>1596580</v>
      </c>
      <c r="AE124" s="44">
        <f t="shared" si="188"/>
        <v>10385328</v>
      </c>
      <c r="AF124" s="42"/>
      <c r="AG124" s="42"/>
      <c r="AH124" s="44">
        <f t="shared" si="189"/>
        <v>818</v>
      </c>
      <c r="AI124" s="44">
        <f t="shared" si="189"/>
        <v>1652</v>
      </c>
      <c r="AJ124" s="44">
        <f t="shared" si="189"/>
        <v>2547</v>
      </c>
      <c r="AK124" s="44">
        <f t="shared" si="189"/>
        <v>3527</v>
      </c>
      <c r="AL124" s="44">
        <f t="shared" si="189"/>
        <v>4584</v>
      </c>
      <c r="AM124" s="44">
        <f t="shared" si="189"/>
        <v>5553</v>
      </c>
      <c r="AN124" s="44">
        <f t="shared" si="189"/>
        <v>6517</v>
      </c>
      <c r="AO124" s="44">
        <f t="shared" si="189"/>
        <v>7526</v>
      </c>
      <c r="AP124" s="44">
        <f t="shared" si="189"/>
        <v>8454</v>
      </c>
      <c r="AQ124" s="44">
        <f t="shared" si="189"/>
        <v>9473</v>
      </c>
      <c r="AR124" s="44">
        <f t="shared" si="189"/>
        <v>10389</v>
      </c>
      <c r="AS124" s="44">
        <f t="shared" si="189"/>
        <v>11146</v>
      </c>
      <c r="AT124" s="44">
        <f t="shared" si="189"/>
        <v>72186</v>
      </c>
      <c r="AU124" s="42"/>
      <c r="AV124" s="42"/>
      <c r="AW124" s="44">
        <f t="shared" si="190"/>
        <v>6226</v>
      </c>
      <c r="AX124" s="44">
        <f t="shared" si="190"/>
        <v>11878</v>
      </c>
      <c r="AY124" s="44">
        <f t="shared" si="190"/>
        <v>16107</v>
      </c>
      <c r="AZ124" s="44">
        <f t="shared" si="190"/>
        <v>22993</v>
      </c>
      <c r="BA124" s="44">
        <f t="shared" si="190"/>
        <v>29875</v>
      </c>
      <c r="BB124" s="44">
        <f t="shared" si="190"/>
        <v>36242</v>
      </c>
      <c r="BC124" s="44">
        <f t="shared" si="190"/>
        <v>42813</v>
      </c>
      <c r="BD124" s="44">
        <f t="shared" si="190"/>
        <v>49453</v>
      </c>
      <c r="BE124" s="44">
        <f t="shared" si="190"/>
        <v>56022</v>
      </c>
      <c r="BF124" s="44">
        <f t="shared" si="190"/>
        <v>62771</v>
      </c>
      <c r="BG124" s="44">
        <f t="shared" si="190"/>
        <v>69071</v>
      </c>
      <c r="BH124" s="44">
        <f t="shared" si="190"/>
        <v>74529</v>
      </c>
      <c r="BI124" s="44">
        <f t="shared" si="190"/>
        <v>477980</v>
      </c>
      <c r="BJ124" s="42"/>
      <c r="BK124" s="42"/>
      <c r="BL124" s="44">
        <f t="shared" si="191"/>
        <v>85577</v>
      </c>
      <c r="BM124" s="44">
        <f t="shared" si="191"/>
        <v>169533</v>
      </c>
      <c r="BN124" s="44">
        <f t="shared" si="191"/>
        <v>262177</v>
      </c>
      <c r="BO124" s="44">
        <f t="shared" si="191"/>
        <v>353564</v>
      </c>
      <c r="BP124" s="44">
        <f t="shared" si="191"/>
        <v>449022</v>
      </c>
      <c r="BQ124" s="44">
        <f t="shared" si="191"/>
        <v>538065</v>
      </c>
      <c r="BR124" s="44">
        <f t="shared" si="191"/>
        <v>629048</v>
      </c>
      <c r="BS124" s="44">
        <f t="shared" si="191"/>
        <v>721385</v>
      </c>
      <c r="BT124" s="44">
        <f t="shared" si="191"/>
        <v>812994</v>
      </c>
      <c r="BU124" s="44">
        <f t="shared" si="191"/>
        <v>909790</v>
      </c>
      <c r="BV124" s="44">
        <f t="shared" si="191"/>
        <v>994786</v>
      </c>
      <c r="BW124" s="44">
        <f t="shared" si="191"/>
        <v>1073541</v>
      </c>
      <c r="BX124" s="44">
        <f t="shared" si="191"/>
        <v>6999482</v>
      </c>
      <c r="BY124" s="42"/>
      <c r="BZ124" s="42"/>
      <c r="CA124" s="44">
        <f t="shared" si="192"/>
        <v>7472</v>
      </c>
      <c r="CB124" s="44">
        <f t="shared" si="192"/>
        <v>14248</v>
      </c>
      <c r="CC124" s="44">
        <f t="shared" si="192"/>
        <v>22291</v>
      </c>
      <c r="CD124" s="44">
        <f t="shared" si="192"/>
        <v>29610</v>
      </c>
      <c r="CE124" s="44">
        <f t="shared" si="192"/>
        <v>37520</v>
      </c>
      <c r="CF124" s="44">
        <f t="shared" si="192"/>
        <v>44710</v>
      </c>
      <c r="CG124" s="44">
        <f t="shared" si="192"/>
        <v>51966</v>
      </c>
      <c r="CH124" s="44">
        <f t="shared" si="192"/>
        <v>59479</v>
      </c>
      <c r="CI124" s="44">
        <f t="shared" si="192"/>
        <v>67176</v>
      </c>
      <c r="CJ124" s="44">
        <f t="shared" si="192"/>
        <v>75223</v>
      </c>
      <c r="CK124" s="44">
        <f t="shared" si="192"/>
        <v>82201</v>
      </c>
      <c r="CL124" s="44">
        <f t="shared" si="192"/>
        <v>88909</v>
      </c>
      <c r="CM124" s="44">
        <f t="shared" si="192"/>
        <v>580805</v>
      </c>
      <c r="CN124" s="42"/>
      <c r="CO124" s="42"/>
      <c r="CP124" s="44">
        <f t="shared" si="193"/>
        <v>4714</v>
      </c>
      <c r="CQ124" s="44">
        <f t="shared" si="193"/>
        <v>9407</v>
      </c>
      <c r="CR124" s="44">
        <f t="shared" si="193"/>
        <v>14100</v>
      </c>
      <c r="CS124" s="44">
        <f t="shared" si="193"/>
        <v>19083</v>
      </c>
      <c r="CT124" s="44">
        <f t="shared" si="193"/>
        <v>25752</v>
      </c>
      <c r="CU124" s="44">
        <f t="shared" si="193"/>
        <v>32511</v>
      </c>
      <c r="CV124" s="44">
        <f t="shared" si="193"/>
        <v>39460</v>
      </c>
      <c r="CW124" s="44">
        <f t="shared" si="193"/>
        <v>45913</v>
      </c>
      <c r="CX124" s="44">
        <f t="shared" si="193"/>
        <v>52594</v>
      </c>
      <c r="CY124" s="44">
        <f t="shared" si="193"/>
        <v>59208</v>
      </c>
      <c r="CZ124" s="44">
        <f t="shared" si="193"/>
        <v>64334</v>
      </c>
      <c r="DA124" s="44">
        <f t="shared" si="193"/>
        <v>69072</v>
      </c>
      <c r="DB124" s="44">
        <f t="shared" si="193"/>
        <v>436148</v>
      </c>
      <c r="DC124" s="42"/>
      <c r="DD124" s="42"/>
      <c r="DE124" s="44">
        <f t="shared" si="194"/>
        <v>28784</v>
      </c>
      <c r="DF124" s="44">
        <f t="shared" si="194"/>
        <v>56633</v>
      </c>
      <c r="DG124" s="44">
        <f t="shared" si="194"/>
        <v>88897</v>
      </c>
      <c r="DH124" s="44">
        <f t="shared" si="194"/>
        <v>121577</v>
      </c>
      <c r="DI124" s="44">
        <f t="shared" si="194"/>
        <v>155305</v>
      </c>
      <c r="DJ124" s="44">
        <f t="shared" si="194"/>
        <v>187341</v>
      </c>
      <c r="DK124" s="44">
        <f t="shared" si="194"/>
        <v>222166</v>
      </c>
      <c r="DL124" s="44">
        <f t="shared" si="194"/>
        <v>255056</v>
      </c>
      <c r="DM124" s="44">
        <f t="shared" si="194"/>
        <v>287624</v>
      </c>
      <c r="DN124" s="44">
        <f t="shared" si="194"/>
        <v>323692</v>
      </c>
      <c r="DO124" s="44">
        <f t="shared" si="194"/>
        <v>354918</v>
      </c>
      <c r="DP124" s="44">
        <f t="shared" si="194"/>
        <v>382678</v>
      </c>
      <c r="DQ124" s="44">
        <f t="shared" si="194"/>
        <v>2464671</v>
      </c>
      <c r="DR124" s="42"/>
      <c r="DS124" s="42"/>
      <c r="DT124" s="44">
        <f t="shared" si="195"/>
        <v>63740</v>
      </c>
      <c r="DU124" s="44">
        <f t="shared" si="195"/>
        <v>124302</v>
      </c>
      <c r="DV124" s="44">
        <f t="shared" si="195"/>
        <v>191968</v>
      </c>
      <c r="DW124" s="44">
        <f t="shared" si="195"/>
        <v>259382</v>
      </c>
      <c r="DX124" s="44">
        <f t="shared" si="195"/>
        <v>330354</v>
      </c>
      <c r="DY124" s="44">
        <f t="shared" si="195"/>
        <v>395008</v>
      </c>
      <c r="DZ124" s="44">
        <f t="shared" si="195"/>
        <v>463130</v>
      </c>
      <c r="EA124" s="44">
        <f t="shared" si="195"/>
        <v>532858</v>
      </c>
      <c r="EB124" s="44">
        <f t="shared" si="195"/>
        <v>597146</v>
      </c>
      <c r="EC124" s="44">
        <f t="shared" si="195"/>
        <v>666516</v>
      </c>
      <c r="ED124" s="44">
        <f t="shared" si="195"/>
        <v>730780</v>
      </c>
      <c r="EE124" s="44">
        <f t="shared" si="195"/>
        <v>789404</v>
      </c>
      <c r="EF124" s="44">
        <f t="shared" si="195"/>
        <v>5144588</v>
      </c>
      <c r="EG124" s="42"/>
      <c r="EH124" s="42"/>
      <c r="EI124" s="44">
        <f t="shared" si="196"/>
        <v>0</v>
      </c>
      <c r="EJ124" s="44">
        <f t="shared" si="196"/>
        <v>0</v>
      </c>
      <c r="EK124" s="44">
        <f t="shared" si="196"/>
        <v>0</v>
      </c>
      <c r="EL124" s="44">
        <f t="shared" si="196"/>
        <v>0</v>
      </c>
      <c r="EM124" s="44">
        <f t="shared" si="196"/>
        <v>0</v>
      </c>
      <c r="EN124" s="44">
        <f t="shared" si="196"/>
        <v>0</v>
      </c>
      <c r="EO124" s="44">
        <f t="shared" si="196"/>
        <v>0</v>
      </c>
      <c r="EP124" s="44">
        <f t="shared" si="196"/>
        <v>0</v>
      </c>
      <c r="EQ124" s="44">
        <f t="shared" si="196"/>
        <v>0</v>
      </c>
      <c r="ER124" s="44">
        <f t="shared" si="196"/>
        <v>0</v>
      </c>
      <c r="ES124" s="44">
        <f t="shared" si="196"/>
        <v>0</v>
      </c>
      <c r="ET124" s="44">
        <f t="shared" si="196"/>
        <v>0</v>
      </c>
      <c r="EU124" s="44">
        <f t="shared" si="196"/>
        <v>0</v>
      </c>
      <c r="EV124" s="42"/>
      <c r="EW124" s="42"/>
      <c r="EX124" s="44">
        <f t="shared" si="197"/>
        <v>0</v>
      </c>
      <c r="EY124" s="44">
        <f t="shared" si="197"/>
        <v>0</v>
      </c>
      <c r="EZ124" s="44">
        <f t="shared" si="197"/>
        <v>0</v>
      </c>
      <c r="FA124" s="44">
        <f t="shared" si="197"/>
        <v>0</v>
      </c>
      <c r="FB124" s="44">
        <f t="shared" si="197"/>
        <v>0</v>
      </c>
      <c r="FC124" s="44">
        <f t="shared" si="197"/>
        <v>0</v>
      </c>
      <c r="FD124" s="44">
        <f t="shared" si="197"/>
        <v>0</v>
      </c>
      <c r="FE124" s="44">
        <f t="shared" si="197"/>
        <v>0</v>
      </c>
      <c r="FF124" s="44">
        <f t="shared" si="197"/>
        <v>0</v>
      </c>
      <c r="FG124" s="44">
        <f t="shared" si="197"/>
        <v>0</v>
      </c>
      <c r="FH124" s="44">
        <f t="shared" si="197"/>
        <v>0</v>
      </c>
      <c r="FI124" s="44">
        <f t="shared" si="197"/>
        <v>0</v>
      </c>
      <c r="FJ124" s="44">
        <f t="shared" si="197"/>
        <v>0</v>
      </c>
      <c r="FK124" s="42"/>
      <c r="FL124" s="42"/>
    </row>
    <row r="125" spans="1:168" ht="15.1" customHeight="1">
      <c r="A125" s="51">
        <v>2020</v>
      </c>
      <c r="B125" s="56" t="s">
        <v>7</v>
      </c>
      <c r="C125" s="43"/>
      <c r="D125" s="44">
        <f t="shared" si="187"/>
        <v>203470</v>
      </c>
      <c r="E125" s="44">
        <f t="shared" si="187"/>
        <v>409797</v>
      </c>
      <c r="F125" s="44">
        <f t="shared" si="187"/>
        <v>602817</v>
      </c>
      <c r="G125" s="44">
        <f t="shared" si="187"/>
        <v>706321</v>
      </c>
      <c r="H125" s="44">
        <f t="shared" si="187"/>
        <v>830762</v>
      </c>
      <c r="I125" s="44">
        <f t="shared" si="187"/>
        <v>1032738</v>
      </c>
      <c r="J125" s="44">
        <f t="shared" si="187"/>
        <v>1234014</v>
      </c>
      <c r="K125" s="44">
        <f t="shared" si="187"/>
        <v>1445424</v>
      </c>
      <c r="L125" s="44">
        <f t="shared" si="187"/>
        <v>1656932</v>
      </c>
      <c r="M125" s="44">
        <f t="shared" si="187"/>
        <v>1869839</v>
      </c>
      <c r="N125" s="44">
        <f t="shared" si="187"/>
        <v>2069108</v>
      </c>
      <c r="O125" s="44">
        <f t="shared" si="187"/>
        <v>2254294</v>
      </c>
      <c r="P125" s="44">
        <f t="shared" si="187"/>
        <v>14315516</v>
      </c>
      <c r="Q125" s="42"/>
      <c r="R125" s="42"/>
      <c r="S125" s="44">
        <f t="shared" si="188"/>
        <v>122578</v>
      </c>
      <c r="T125" s="44">
        <f t="shared" si="188"/>
        <v>241995</v>
      </c>
      <c r="U125" s="44">
        <f t="shared" si="188"/>
        <v>363504</v>
      </c>
      <c r="V125" s="44">
        <f t="shared" si="188"/>
        <v>438453</v>
      </c>
      <c r="W125" s="44">
        <f t="shared" si="188"/>
        <v>521985</v>
      </c>
      <c r="X125" s="44">
        <f t="shared" si="188"/>
        <v>642603</v>
      </c>
      <c r="Y125" s="44">
        <f t="shared" si="188"/>
        <v>768966</v>
      </c>
      <c r="Z125" s="44">
        <f t="shared" si="188"/>
        <v>899676</v>
      </c>
      <c r="AA125" s="44">
        <f t="shared" si="188"/>
        <v>1038372</v>
      </c>
      <c r="AB125" s="44">
        <f t="shared" si="188"/>
        <v>1180087</v>
      </c>
      <c r="AC125" s="44">
        <f t="shared" si="188"/>
        <v>1314309</v>
      </c>
      <c r="AD125" s="44">
        <f t="shared" si="188"/>
        <v>1440245</v>
      </c>
      <c r="AE125" s="44">
        <f t="shared" si="188"/>
        <v>8972773</v>
      </c>
      <c r="AF125" s="42"/>
      <c r="AG125" s="42"/>
      <c r="AH125" s="44">
        <f t="shared" si="189"/>
        <v>833</v>
      </c>
      <c r="AI125" s="44">
        <f t="shared" si="189"/>
        <v>1639</v>
      </c>
      <c r="AJ125" s="44">
        <f t="shared" si="189"/>
        <v>2462</v>
      </c>
      <c r="AK125" s="44">
        <f t="shared" si="189"/>
        <v>2903</v>
      </c>
      <c r="AL125" s="44">
        <f t="shared" si="189"/>
        <v>3413</v>
      </c>
      <c r="AM125" s="44">
        <f t="shared" si="189"/>
        <v>3986</v>
      </c>
      <c r="AN125" s="44">
        <f t="shared" si="189"/>
        <v>4670</v>
      </c>
      <c r="AO125" s="44">
        <f t="shared" si="189"/>
        <v>5564</v>
      </c>
      <c r="AP125" s="44">
        <f t="shared" si="189"/>
        <v>7418</v>
      </c>
      <c r="AQ125" s="44">
        <f t="shared" si="189"/>
        <v>9013</v>
      </c>
      <c r="AR125" s="44">
        <f t="shared" si="189"/>
        <v>10526</v>
      </c>
      <c r="AS125" s="44">
        <f t="shared" si="189"/>
        <v>12264</v>
      </c>
      <c r="AT125" s="44">
        <f t="shared" si="189"/>
        <v>64691</v>
      </c>
      <c r="AU125" s="42"/>
      <c r="AV125" s="42"/>
      <c r="AW125" s="44">
        <f t="shared" si="190"/>
        <v>6011</v>
      </c>
      <c r="AX125" s="44">
        <f t="shared" si="190"/>
        <v>11801</v>
      </c>
      <c r="AY125" s="44">
        <f t="shared" si="190"/>
        <v>18102</v>
      </c>
      <c r="AZ125" s="44">
        <f t="shared" si="190"/>
        <v>23020</v>
      </c>
      <c r="BA125" s="44">
        <f t="shared" si="190"/>
        <v>27734</v>
      </c>
      <c r="BB125" s="44">
        <f t="shared" si="190"/>
        <v>33266</v>
      </c>
      <c r="BC125" s="44">
        <f t="shared" si="190"/>
        <v>38719</v>
      </c>
      <c r="BD125" s="44">
        <f t="shared" si="190"/>
        <v>44095</v>
      </c>
      <c r="BE125" s="44">
        <f t="shared" si="190"/>
        <v>50352</v>
      </c>
      <c r="BF125" s="44">
        <f t="shared" si="190"/>
        <v>56830</v>
      </c>
      <c r="BG125" s="44">
        <f t="shared" si="190"/>
        <v>62990</v>
      </c>
      <c r="BH125" s="44">
        <f t="shared" si="190"/>
        <v>69218</v>
      </c>
      <c r="BI125" s="44">
        <f t="shared" si="190"/>
        <v>442138</v>
      </c>
      <c r="BJ125" s="42"/>
      <c r="BK125" s="42"/>
      <c r="BL125" s="44">
        <f t="shared" si="191"/>
        <v>89486</v>
      </c>
      <c r="BM125" s="44">
        <f t="shared" si="191"/>
        <v>176004</v>
      </c>
      <c r="BN125" s="44">
        <f t="shared" si="191"/>
        <v>264186</v>
      </c>
      <c r="BO125" s="44">
        <f t="shared" si="191"/>
        <v>332938</v>
      </c>
      <c r="BP125" s="44">
        <f t="shared" si="191"/>
        <v>403453</v>
      </c>
      <c r="BQ125" s="44">
        <f t="shared" si="191"/>
        <v>487402</v>
      </c>
      <c r="BR125" s="44">
        <f t="shared" si="191"/>
        <v>573403</v>
      </c>
      <c r="BS125" s="44">
        <f t="shared" si="191"/>
        <v>660151</v>
      </c>
      <c r="BT125" s="44">
        <f t="shared" si="191"/>
        <v>751468</v>
      </c>
      <c r="BU125" s="44">
        <f t="shared" si="191"/>
        <v>845027</v>
      </c>
      <c r="BV125" s="44">
        <f t="shared" si="191"/>
        <v>933337</v>
      </c>
      <c r="BW125" s="44">
        <f t="shared" si="191"/>
        <v>1018388</v>
      </c>
      <c r="BX125" s="44">
        <f t="shared" si="191"/>
        <v>6535243</v>
      </c>
      <c r="BY125" s="42"/>
      <c r="BZ125" s="42"/>
      <c r="CA125" s="44">
        <f t="shared" si="192"/>
        <v>7928</v>
      </c>
      <c r="CB125" s="44">
        <f t="shared" si="192"/>
        <v>15480</v>
      </c>
      <c r="CC125" s="44">
        <f t="shared" si="192"/>
        <v>23525</v>
      </c>
      <c r="CD125" s="44">
        <f t="shared" si="192"/>
        <v>29294</v>
      </c>
      <c r="CE125" s="44">
        <f t="shared" si="192"/>
        <v>34789</v>
      </c>
      <c r="CF125" s="44">
        <f t="shared" si="192"/>
        <v>40588</v>
      </c>
      <c r="CG125" s="44">
        <f t="shared" si="192"/>
        <v>46866</v>
      </c>
      <c r="CH125" s="44">
        <f t="shared" si="192"/>
        <v>53378</v>
      </c>
      <c r="CI125" s="44">
        <f t="shared" si="192"/>
        <v>60124</v>
      </c>
      <c r="CJ125" s="44">
        <f t="shared" si="192"/>
        <v>66763</v>
      </c>
      <c r="CK125" s="44">
        <f t="shared" si="192"/>
        <v>73102</v>
      </c>
      <c r="CL125" s="44">
        <f t="shared" si="192"/>
        <v>79475</v>
      </c>
      <c r="CM125" s="44">
        <f t="shared" si="192"/>
        <v>531312</v>
      </c>
      <c r="CN125" s="42"/>
      <c r="CO125" s="42"/>
      <c r="CP125" s="44">
        <f t="shared" si="193"/>
        <v>4714</v>
      </c>
      <c r="CQ125" s="44">
        <f t="shared" si="193"/>
        <v>8979</v>
      </c>
      <c r="CR125" s="44">
        <f t="shared" si="193"/>
        <v>12977</v>
      </c>
      <c r="CS125" s="44">
        <f t="shared" si="193"/>
        <v>16612</v>
      </c>
      <c r="CT125" s="44">
        <f t="shared" si="193"/>
        <v>21443</v>
      </c>
      <c r="CU125" s="44">
        <f t="shared" si="193"/>
        <v>26661</v>
      </c>
      <c r="CV125" s="44">
        <f t="shared" si="193"/>
        <v>31529</v>
      </c>
      <c r="CW125" s="44">
        <f t="shared" si="193"/>
        <v>36615</v>
      </c>
      <c r="CX125" s="44">
        <f t="shared" si="193"/>
        <v>42060</v>
      </c>
      <c r="CY125" s="44">
        <f t="shared" si="193"/>
        <v>47536</v>
      </c>
      <c r="CZ125" s="44">
        <f t="shared" si="193"/>
        <v>52717</v>
      </c>
      <c r="DA125" s="44">
        <f t="shared" si="193"/>
        <v>57935</v>
      </c>
      <c r="DB125" s="44">
        <f t="shared" si="193"/>
        <v>359778</v>
      </c>
      <c r="DC125" s="42"/>
      <c r="DD125" s="42"/>
      <c r="DE125" s="44">
        <f t="shared" si="194"/>
        <v>31574</v>
      </c>
      <c r="DF125" s="44">
        <f t="shared" si="194"/>
        <v>61104</v>
      </c>
      <c r="DG125" s="44">
        <f t="shared" si="194"/>
        <v>94875</v>
      </c>
      <c r="DH125" s="44">
        <f t="shared" si="194"/>
        <v>119926</v>
      </c>
      <c r="DI125" s="44">
        <f t="shared" si="194"/>
        <v>145319</v>
      </c>
      <c r="DJ125" s="44">
        <f t="shared" si="194"/>
        <v>174323</v>
      </c>
      <c r="DK125" s="44">
        <f t="shared" si="194"/>
        <v>203848</v>
      </c>
      <c r="DL125" s="44">
        <f t="shared" si="194"/>
        <v>234478</v>
      </c>
      <c r="DM125" s="44">
        <f t="shared" si="194"/>
        <v>266231</v>
      </c>
      <c r="DN125" s="44">
        <f t="shared" si="194"/>
        <v>299250</v>
      </c>
      <c r="DO125" s="44">
        <f t="shared" si="194"/>
        <v>331055</v>
      </c>
      <c r="DP125" s="44">
        <f t="shared" si="194"/>
        <v>360424</v>
      </c>
      <c r="DQ125" s="44">
        <f t="shared" si="194"/>
        <v>2322407</v>
      </c>
      <c r="DR125" s="42"/>
      <c r="DS125" s="42"/>
      <c r="DT125" s="44">
        <f t="shared" si="195"/>
        <v>61974</v>
      </c>
      <c r="DU125" s="44">
        <f t="shared" si="195"/>
        <v>119826</v>
      </c>
      <c r="DV125" s="44">
        <f t="shared" si="195"/>
        <v>181584</v>
      </c>
      <c r="DW125" s="44">
        <f t="shared" si="195"/>
        <v>228696</v>
      </c>
      <c r="DX125" s="44">
        <f t="shared" si="195"/>
        <v>278580</v>
      </c>
      <c r="DY125" s="44">
        <f t="shared" si="195"/>
        <v>338794</v>
      </c>
      <c r="DZ125" s="44">
        <f t="shared" si="195"/>
        <v>402772</v>
      </c>
      <c r="EA125" s="44">
        <f t="shared" si="195"/>
        <v>466016</v>
      </c>
      <c r="EB125" s="44">
        <f t="shared" si="195"/>
        <v>531340</v>
      </c>
      <c r="EC125" s="44">
        <f t="shared" si="195"/>
        <v>599474</v>
      </c>
      <c r="ED125" s="44">
        <f t="shared" si="195"/>
        <v>663448</v>
      </c>
      <c r="EE125" s="44">
        <f t="shared" si="195"/>
        <v>728160</v>
      </c>
      <c r="EF125" s="44">
        <f t="shared" si="195"/>
        <v>4600664</v>
      </c>
      <c r="EG125" s="42"/>
      <c r="EH125" s="42"/>
      <c r="EI125" s="44">
        <f t="shared" si="196"/>
        <v>0</v>
      </c>
      <c r="EJ125" s="44">
        <f t="shared" si="196"/>
        <v>0</v>
      </c>
      <c r="EK125" s="44">
        <f t="shared" si="196"/>
        <v>0</v>
      </c>
      <c r="EL125" s="44">
        <f t="shared" si="196"/>
        <v>0</v>
      </c>
      <c r="EM125" s="44">
        <f t="shared" si="196"/>
        <v>0</v>
      </c>
      <c r="EN125" s="44">
        <f t="shared" si="196"/>
        <v>0</v>
      </c>
      <c r="EO125" s="44">
        <f t="shared" si="196"/>
        <v>0</v>
      </c>
      <c r="EP125" s="44">
        <f t="shared" si="196"/>
        <v>0</v>
      </c>
      <c r="EQ125" s="44">
        <f t="shared" si="196"/>
        <v>0</v>
      </c>
      <c r="ER125" s="44">
        <f t="shared" si="196"/>
        <v>0</v>
      </c>
      <c r="ES125" s="44">
        <f t="shared" si="196"/>
        <v>0</v>
      </c>
      <c r="ET125" s="44">
        <f t="shared" si="196"/>
        <v>0</v>
      </c>
      <c r="EU125" s="44">
        <f t="shared" si="196"/>
        <v>0</v>
      </c>
      <c r="EV125" s="42"/>
      <c r="EW125" s="42"/>
      <c r="EX125" s="44">
        <f t="shared" si="197"/>
        <v>0</v>
      </c>
      <c r="EY125" s="44">
        <f t="shared" si="197"/>
        <v>0</v>
      </c>
      <c r="EZ125" s="44">
        <f t="shared" si="197"/>
        <v>0</v>
      </c>
      <c r="FA125" s="44">
        <f t="shared" si="197"/>
        <v>0</v>
      </c>
      <c r="FB125" s="44">
        <f t="shared" si="197"/>
        <v>0</v>
      </c>
      <c r="FC125" s="44">
        <f t="shared" si="197"/>
        <v>0</v>
      </c>
      <c r="FD125" s="44">
        <f t="shared" si="197"/>
        <v>0</v>
      </c>
      <c r="FE125" s="44">
        <f t="shared" si="197"/>
        <v>0</v>
      </c>
      <c r="FF125" s="44">
        <f t="shared" si="197"/>
        <v>0</v>
      </c>
      <c r="FG125" s="44">
        <f t="shared" si="197"/>
        <v>0</v>
      </c>
      <c r="FH125" s="44">
        <f t="shared" si="197"/>
        <v>0</v>
      </c>
      <c r="FI125" s="44">
        <f t="shared" si="197"/>
        <v>0</v>
      </c>
      <c r="FJ125" s="44">
        <f t="shared" si="197"/>
        <v>0</v>
      </c>
      <c r="FK125" s="42"/>
      <c r="FL125" s="42"/>
    </row>
    <row r="126" spans="1:168" ht="15.1" customHeight="1">
      <c r="A126" s="51">
        <v>2021</v>
      </c>
      <c r="B126" s="56" t="s">
        <v>7</v>
      </c>
      <c r="C126" s="43"/>
      <c r="D126" s="44">
        <f t="shared" si="187"/>
        <v>191602</v>
      </c>
      <c r="E126" s="44">
        <f t="shared" si="187"/>
        <v>371525</v>
      </c>
      <c r="F126" s="44">
        <f t="shared" si="187"/>
        <v>589541</v>
      </c>
      <c r="G126" s="44">
        <f t="shared" si="187"/>
        <v>773673</v>
      </c>
      <c r="H126" s="44">
        <f t="shared" si="187"/>
        <v>956001</v>
      </c>
      <c r="I126" s="44">
        <f t="shared" si="187"/>
        <v>1153231</v>
      </c>
      <c r="J126" s="44">
        <f t="shared" si="187"/>
        <v>1338300</v>
      </c>
      <c r="K126" s="44">
        <f t="shared" si="187"/>
        <v>1534435</v>
      </c>
      <c r="L126" s="44">
        <f t="shared" si="187"/>
        <v>1720755</v>
      </c>
      <c r="M126" s="44">
        <f t="shared" si="187"/>
        <v>1917014</v>
      </c>
      <c r="N126" s="44">
        <f t="shared" si="187"/>
        <v>2118828</v>
      </c>
      <c r="O126" s="44">
        <f t="shared" si="187"/>
        <v>2303720</v>
      </c>
      <c r="P126" s="44">
        <f t="shared" si="187"/>
        <v>14968625</v>
      </c>
      <c r="Q126" s="42"/>
      <c r="R126" s="42"/>
      <c r="S126" s="44">
        <f t="shared" si="188"/>
        <v>123666</v>
      </c>
      <c r="T126" s="44">
        <f t="shared" si="188"/>
        <v>243733</v>
      </c>
      <c r="U126" s="44">
        <f t="shared" si="188"/>
        <v>396010</v>
      </c>
      <c r="V126" s="44">
        <f t="shared" si="188"/>
        <v>531944</v>
      </c>
      <c r="W126" s="44">
        <f t="shared" si="188"/>
        <v>670605</v>
      </c>
      <c r="X126" s="44">
        <f t="shared" si="188"/>
        <v>818607</v>
      </c>
      <c r="Y126" s="44">
        <f t="shared" si="188"/>
        <v>952565</v>
      </c>
      <c r="Z126" s="44">
        <f t="shared" si="188"/>
        <v>1094500</v>
      </c>
      <c r="AA126" s="44">
        <f t="shared" si="188"/>
        <v>1233802</v>
      </c>
      <c r="AB126" s="44">
        <f t="shared" si="188"/>
        <v>1379610</v>
      </c>
      <c r="AC126" s="44">
        <f t="shared" si="188"/>
        <v>1523353</v>
      </c>
      <c r="AD126" s="44">
        <f t="shared" si="188"/>
        <v>1658391</v>
      </c>
      <c r="AE126" s="44">
        <f t="shared" si="188"/>
        <v>10626786</v>
      </c>
      <c r="AF126" s="42"/>
      <c r="AG126" s="42"/>
      <c r="AH126" s="44">
        <f t="shared" si="189"/>
        <v>2185</v>
      </c>
      <c r="AI126" s="44">
        <f t="shared" si="189"/>
        <v>3710</v>
      </c>
      <c r="AJ126" s="44">
        <f t="shared" si="189"/>
        <v>5975</v>
      </c>
      <c r="AK126" s="44">
        <f t="shared" si="189"/>
        <v>7231</v>
      </c>
      <c r="AL126" s="44">
        <f t="shared" si="189"/>
        <v>8415</v>
      </c>
      <c r="AM126" s="44">
        <f t="shared" si="189"/>
        <v>9815</v>
      </c>
      <c r="AN126" s="44">
        <f t="shared" si="189"/>
        <v>11318</v>
      </c>
      <c r="AO126" s="44">
        <f t="shared" si="189"/>
        <v>12988</v>
      </c>
      <c r="AP126" s="44">
        <f t="shared" si="189"/>
        <v>14384</v>
      </c>
      <c r="AQ126" s="44">
        <f t="shared" si="189"/>
        <v>16633</v>
      </c>
      <c r="AR126" s="44">
        <f t="shared" si="189"/>
        <v>18785</v>
      </c>
      <c r="AS126" s="44">
        <f t="shared" si="189"/>
        <v>20902</v>
      </c>
      <c r="AT126" s="44">
        <f t="shared" si="189"/>
        <v>132341</v>
      </c>
      <c r="AU126" s="42"/>
      <c r="AV126" s="42"/>
      <c r="AW126" s="44">
        <f t="shared" si="190"/>
        <v>6022</v>
      </c>
      <c r="AX126" s="44">
        <f t="shared" si="190"/>
        <v>11940</v>
      </c>
      <c r="AY126" s="44">
        <f t="shared" si="190"/>
        <v>19461</v>
      </c>
      <c r="AZ126" s="44">
        <f t="shared" si="190"/>
        <v>26501</v>
      </c>
      <c r="BA126" s="44">
        <f t="shared" si="190"/>
        <v>32825</v>
      </c>
      <c r="BB126" s="44">
        <f t="shared" si="190"/>
        <v>38958</v>
      </c>
      <c r="BC126" s="44">
        <f t="shared" si="190"/>
        <v>44470</v>
      </c>
      <c r="BD126" s="44">
        <f t="shared" si="190"/>
        <v>50164</v>
      </c>
      <c r="BE126" s="44">
        <f t="shared" si="190"/>
        <v>55831</v>
      </c>
      <c r="BF126" s="44">
        <f t="shared" si="190"/>
        <v>61226</v>
      </c>
      <c r="BG126" s="44">
        <f t="shared" si="190"/>
        <v>67491</v>
      </c>
      <c r="BH126" s="44">
        <f t="shared" si="190"/>
        <v>73415</v>
      </c>
      <c r="BI126" s="44">
        <f t="shared" si="190"/>
        <v>488304</v>
      </c>
      <c r="BJ126" s="42"/>
      <c r="BK126" s="42"/>
      <c r="BL126" s="44">
        <f t="shared" si="191"/>
        <v>84625</v>
      </c>
      <c r="BM126" s="44">
        <f t="shared" si="191"/>
        <v>167979</v>
      </c>
      <c r="BN126" s="44">
        <f t="shared" si="191"/>
        <v>270217</v>
      </c>
      <c r="BO126" s="44">
        <f t="shared" si="191"/>
        <v>363023</v>
      </c>
      <c r="BP126" s="44">
        <f t="shared" si="191"/>
        <v>455274</v>
      </c>
      <c r="BQ126" s="44">
        <f t="shared" si="191"/>
        <v>551725</v>
      </c>
      <c r="BR126" s="44">
        <f t="shared" si="191"/>
        <v>642741</v>
      </c>
      <c r="BS126" s="44">
        <f t="shared" si="191"/>
        <v>738712</v>
      </c>
      <c r="BT126" s="44">
        <f t="shared" si="191"/>
        <v>835639</v>
      </c>
      <c r="BU126" s="44">
        <f t="shared" si="191"/>
        <v>932003</v>
      </c>
      <c r="BV126" s="44">
        <f t="shared" si="191"/>
        <v>1024438</v>
      </c>
      <c r="BW126" s="44">
        <f t="shared" si="191"/>
        <v>1111136</v>
      </c>
      <c r="BX126" s="44">
        <f t="shared" si="191"/>
        <v>7177512</v>
      </c>
      <c r="BY126" s="42"/>
      <c r="BZ126" s="42"/>
      <c r="CA126" s="44">
        <f t="shared" si="192"/>
        <v>6617</v>
      </c>
      <c r="CB126" s="44">
        <f t="shared" si="192"/>
        <v>12895</v>
      </c>
      <c r="CC126" s="44">
        <f t="shared" si="192"/>
        <v>20815</v>
      </c>
      <c r="CD126" s="44">
        <f t="shared" si="192"/>
        <v>28123</v>
      </c>
      <c r="CE126" s="44">
        <f t="shared" si="192"/>
        <v>34566</v>
      </c>
      <c r="CF126" s="44">
        <f t="shared" si="192"/>
        <v>41169</v>
      </c>
      <c r="CG126" s="44">
        <f t="shared" si="192"/>
        <v>47373</v>
      </c>
      <c r="CH126" s="44">
        <f t="shared" si="192"/>
        <v>53669</v>
      </c>
      <c r="CI126" s="44">
        <f t="shared" si="192"/>
        <v>59901</v>
      </c>
      <c r="CJ126" s="44">
        <f t="shared" si="192"/>
        <v>66182</v>
      </c>
      <c r="CK126" s="44">
        <f t="shared" si="192"/>
        <v>72109</v>
      </c>
      <c r="CL126" s="44">
        <f t="shared" si="192"/>
        <v>77764</v>
      </c>
      <c r="CM126" s="44">
        <f t="shared" si="192"/>
        <v>521183</v>
      </c>
      <c r="CN126" s="42"/>
      <c r="CO126" s="42"/>
      <c r="CP126" s="44">
        <f t="shared" si="193"/>
        <v>3942</v>
      </c>
      <c r="CQ126" s="44">
        <f t="shared" si="193"/>
        <v>7736</v>
      </c>
      <c r="CR126" s="44">
        <f t="shared" si="193"/>
        <v>12519</v>
      </c>
      <c r="CS126" s="44">
        <f t="shared" si="193"/>
        <v>17088</v>
      </c>
      <c r="CT126" s="44">
        <f t="shared" si="193"/>
        <v>22029</v>
      </c>
      <c r="CU126" s="44">
        <f t="shared" si="193"/>
        <v>27490</v>
      </c>
      <c r="CV126" s="44">
        <f t="shared" si="193"/>
        <v>32602</v>
      </c>
      <c r="CW126" s="44">
        <f t="shared" si="193"/>
        <v>38136</v>
      </c>
      <c r="CX126" s="44">
        <f t="shared" si="193"/>
        <v>43858</v>
      </c>
      <c r="CY126" s="44">
        <f t="shared" si="193"/>
        <v>49653</v>
      </c>
      <c r="CZ126" s="44">
        <f t="shared" si="193"/>
        <v>55241</v>
      </c>
      <c r="DA126" s="44">
        <f t="shared" si="193"/>
        <v>59746</v>
      </c>
      <c r="DB126" s="44">
        <f t="shared" si="193"/>
        <v>370040</v>
      </c>
      <c r="DC126" s="42"/>
      <c r="DD126" s="42"/>
      <c r="DE126" s="44">
        <f t="shared" si="194"/>
        <v>30884</v>
      </c>
      <c r="DF126" s="44">
        <f t="shared" si="194"/>
        <v>59848</v>
      </c>
      <c r="DG126" s="44">
        <f t="shared" si="194"/>
        <v>95583</v>
      </c>
      <c r="DH126" s="44">
        <f t="shared" si="194"/>
        <v>129544</v>
      </c>
      <c r="DI126" s="44">
        <f t="shared" si="194"/>
        <v>163695</v>
      </c>
      <c r="DJ126" s="44">
        <f t="shared" si="194"/>
        <v>198182</v>
      </c>
      <c r="DK126" s="44">
        <f t="shared" si="194"/>
        <v>230444</v>
      </c>
      <c r="DL126" s="44">
        <f t="shared" si="194"/>
        <v>264113</v>
      </c>
      <c r="DM126" s="44">
        <f t="shared" si="194"/>
        <v>297673</v>
      </c>
      <c r="DN126" s="44">
        <f t="shared" si="194"/>
        <v>330837</v>
      </c>
      <c r="DO126" s="44">
        <f t="shared" si="194"/>
        <v>363032</v>
      </c>
      <c r="DP126" s="44">
        <f t="shared" si="194"/>
        <v>392566</v>
      </c>
      <c r="DQ126" s="44">
        <f t="shared" si="194"/>
        <v>2556401</v>
      </c>
      <c r="DR126" s="42"/>
      <c r="DS126" s="42"/>
      <c r="DT126" s="44">
        <f t="shared" si="195"/>
        <v>60938</v>
      </c>
      <c r="DU126" s="44">
        <f t="shared" si="195"/>
        <v>120250</v>
      </c>
      <c r="DV126" s="44">
        <f t="shared" si="195"/>
        <v>192186</v>
      </c>
      <c r="DW126" s="44">
        <f t="shared" si="195"/>
        <v>258070</v>
      </c>
      <c r="DX126" s="44">
        <f t="shared" si="195"/>
        <v>322424</v>
      </c>
      <c r="DY126" s="44">
        <f t="shared" si="195"/>
        <v>391488</v>
      </c>
      <c r="DZ126" s="44">
        <f t="shared" si="195"/>
        <v>455508</v>
      </c>
      <c r="EA126" s="44">
        <f t="shared" si="195"/>
        <v>520180</v>
      </c>
      <c r="EB126" s="44">
        <f t="shared" si="195"/>
        <v>584758</v>
      </c>
      <c r="EC126" s="44">
        <f t="shared" si="195"/>
        <v>651072</v>
      </c>
      <c r="ED126" s="44">
        <f t="shared" si="195"/>
        <v>717070</v>
      </c>
      <c r="EE126" s="44">
        <f t="shared" si="195"/>
        <v>780498</v>
      </c>
      <c r="EF126" s="44">
        <f t="shared" si="195"/>
        <v>5054442</v>
      </c>
      <c r="EG126" s="42"/>
      <c r="EH126" s="42"/>
      <c r="EI126" s="44">
        <f t="shared" si="196"/>
        <v>0</v>
      </c>
      <c r="EJ126" s="44">
        <f t="shared" si="196"/>
        <v>0</v>
      </c>
      <c r="EK126" s="44">
        <f t="shared" si="196"/>
        <v>0</v>
      </c>
      <c r="EL126" s="44">
        <f t="shared" si="196"/>
        <v>0</v>
      </c>
      <c r="EM126" s="44">
        <f t="shared" si="196"/>
        <v>0</v>
      </c>
      <c r="EN126" s="44">
        <f t="shared" si="196"/>
        <v>0</v>
      </c>
      <c r="EO126" s="44">
        <f t="shared" si="196"/>
        <v>0</v>
      </c>
      <c r="EP126" s="44">
        <f t="shared" si="196"/>
        <v>0</v>
      </c>
      <c r="EQ126" s="44">
        <f t="shared" si="196"/>
        <v>0</v>
      </c>
      <c r="ER126" s="44">
        <f t="shared" si="196"/>
        <v>0</v>
      </c>
      <c r="ES126" s="44">
        <f t="shared" si="196"/>
        <v>0</v>
      </c>
      <c r="ET126" s="44">
        <f t="shared" si="196"/>
        <v>0</v>
      </c>
      <c r="EU126" s="44">
        <f t="shared" si="196"/>
        <v>0</v>
      </c>
      <c r="EV126" s="42"/>
      <c r="EW126" s="42"/>
      <c r="EX126" s="44">
        <f t="shared" si="197"/>
        <v>0</v>
      </c>
      <c r="EY126" s="44">
        <f t="shared" si="197"/>
        <v>0</v>
      </c>
      <c r="EZ126" s="44">
        <f t="shared" si="197"/>
        <v>0</v>
      </c>
      <c r="FA126" s="44">
        <f t="shared" si="197"/>
        <v>0</v>
      </c>
      <c r="FB126" s="44">
        <f t="shared" si="197"/>
        <v>0</v>
      </c>
      <c r="FC126" s="44">
        <f t="shared" si="197"/>
        <v>0</v>
      </c>
      <c r="FD126" s="44">
        <f t="shared" si="197"/>
        <v>0</v>
      </c>
      <c r="FE126" s="44">
        <f t="shared" si="197"/>
        <v>0</v>
      </c>
      <c r="FF126" s="44">
        <f t="shared" si="197"/>
        <v>0</v>
      </c>
      <c r="FG126" s="44">
        <f t="shared" si="197"/>
        <v>0</v>
      </c>
      <c r="FH126" s="44">
        <f t="shared" si="197"/>
        <v>0</v>
      </c>
      <c r="FI126" s="44">
        <f t="shared" si="197"/>
        <v>0</v>
      </c>
      <c r="FJ126" s="44">
        <f t="shared" si="197"/>
        <v>0</v>
      </c>
      <c r="FK126" s="42"/>
      <c r="FL126" s="42"/>
    </row>
    <row r="127" spans="1:168" ht="15.1" customHeight="1"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42"/>
      <c r="R127" s="42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2"/>
      <c r="AG127" s="42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42"/>
      <c r="AV127" s="42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42"/>
      <c r="BK127" s="42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42"/>
      <c r="BZ127" s="42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42"/>
      <c r="CO127" s="42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42"/>
      <c r="DD127" s="42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42"/>
      <c r="DS127" s="42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42"/>
      <c r="EH127" s="42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42"/>
      <c r="EW127" s="42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42"/>
      <c r="FL127" s="42"/>
    </row>
    <row r="128" spans="1:168" ht="15.1" customHeight="1"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</row>
    <row r="129" spans="1:166" ht="15.1" customHeight="1">
      <c r="A129" s="51">
        <v>2006</v>
      </c>
      <c r="B129" s="56" t="s">
        <v>8</v>
      </c>
      <c r="D129" s="44">
        <f t="shared" ref="D129:P144" si="198">SUMIFS(D$11:D$90,$A$11:$A$90,$A129,$B$11:$B$90,$B129)</f>
        <v>4014</v>
      </c>
      <c r="E129" s="44">
        <f t="shared" si="198"/>
        <v>8342</v>
      </c>
      <c r="F129" s="44">
        <f t="shared" si="198"/>
        <v>13834</v>
      </c>
      <c r="G129" s="44">
        <f t="shared" si="198"/>
        <v>19556</v>
      </c>
      <c r="H129" s="44">
        <f t="shared" si="198"/>
        <v>25807</v>
      </c>
      <c r="I129" s="44">
        <f t="shared" si="198"/>
        <v>33946</v>
      </c>
      <c r="J129" s="44">
        <f t="shared" si="198"/>
        <v>42616</v>
      </c>
      <c r="K129" s="44">
        <f t="shared" si="198"/>
        <v>51179</v>
      </c>
      <c r="L129" s="44">
        <f t="shared" si="198"/>
        <v>56860</v>
      </c>
      <c r="M129" s="44">
        <f t="shared" si="198"/>
        <v>61858</v>
      </c>
      <c r="N129" s="44">
        <f t="shared" si="198"/>
        <v>65554</v>
      </c>
      <c r="O129" s="44">
        <f t="shared" si="198"/>
        <v>68991</v>
      </c>
      <c r="P129" s="44">
        <f t="shared" si="198"/>
        <v>452557</v>
      </c>
      <c r="S129" s="44">
        <f t="shared" ref="S129:AE144" si="199">SUMIFS(S$11:S$90,$A$11:$A$90,$A129,$B$11:$B$90,$B129)</f>
        <v>538</v>
      </c>
      <c r="T129" s="44">
        <f t="shared" si="199"/>
        <v>1008</v>
      </c>
      <c r="U129" s="44">
        <f t="shared" si="199"/>
        <v>1580</v>
      </c>
      <c r="V129" s="44">
        <f t="shared" si="199"/>
        <v>2211</v>
      </c>
      <c r="W129" s="44">
        <f t="shared" si="199"/>
        <v>3124</v>
      </c>
      <c r="X129" s="44">
        <f t="shared" si="199"/>
        <v>3945</v>
      </c>
      <c r="Y129" s="44">
        <f t="shared" si="199"/>
        <v>4822</v>
      </c>
      <c r="Z129" s="44">
        <f t="shared" si="199"/>
        <v>5689</v>
      </c>
      <c r="AA129" s="44">
        <f t="shared" si="199"/>
        <v>6483</v>
      </c>
      <c r="AB129" s="44">
        <f t="shared" si="199"/>
        <v>7457</v>
      </c>
      <c r="AC129" s="44">
        <f t="shared" si="199"/>
        <v>8227</v>
      </c>
      <c r="AD129" s="44">
        <f t="shared" si="199"/>
        <v>8703</v>
      </c>
      <c r="AE129" s="44">
        <f t="shared" si="199"/>
        <v>53787</v>
      </c>
      <c r="AH129" s="44">
        <f t="shared" ref="AH129:AT144" si="200">SUMIFS(AH$11:AH$90,$A$11:$A$90,$A129,$B$11:$B$90,$B129)</f>
        <v>5292</v>
      </c>
      <c r="AI129" s="44">
        <f t="shared" si="200"/>
        <v>9988</v>
      </c>
      <c r="AJ129" s="44">
        <f t="shared" si="200"/>
        <v>15104</v>
      </c>
      <c r="AK129" s="44">
        <f t="shared" si="200"/>
        <v>20090</v>
      </c>
      <c r="AL129" s="44">
        <f t="shared" si="200"/>
        <v>25174</v>
      </c>
      <c r="AM129" s="44">
        <f t="shared" si="200"/>
        <v>30146</v>
      </c>
      <c r="AN129" s="44">
        <f t="shared" si="200"/>
        <v>35872</v>
      </c>
      <c r="AO129" s="44">
        <f t="shared" si="200"/>
        <v>40858</v>
      </c>
      <c r="AP129" s="44">
        <f t="shared" si="200"/>
        <v>45652</v>
      </c>
      <c r="AQ129" s="44">
        <f t="shared" si="200"/>
        <v>50463</v>
      </c>
      <c r="AR129" s="44">
        <f t="shared" si="200"/>
        <v>55157</v>
      </c>
      <c r="AS129" s="44">
        <f t="shared" si="200"/>
        <v>59772</v>
      </c>
      <c r="AT129" s="44">
        <f t="shared" si="200"/>
        <v>393568</v>
      </c>
      <c r="AW129" s="44">
        <f t="shared" ref="AW129:BI144" si="201">SUMIFS(AW$11:AW$90,$A$11:$A$90,$A129,$B$11:$B$90,$B129)</f>
        <v>34</v>
      </c>
      <c r="AX129" s="44">
        <f t="shared" si="201"/>
        <v>83</v>
      </c>
      <c r="AY129" s="44">
        <f t="shared" si="201"/>
        <v>102</v>
      </c>
      <c r="AZ129" s="44">
        <f t="shared" si="201"/>
        <v>128</v>
      </c>
      <c r="BA129" s="44">
        <f t="shared" si="201"/>
        <v>220</v>
      </c>
      <c r="BB129" s="44">
        <f t="shared" si="201"/>
        <v>318</v>
      </c>
      <c r="BC129" s="44">
        <f t="shared" si="201"/>
        <v>350</v>
      </c>
      <c r="BD129" s="44">
        <f t="shared" si="201"/>
        <v>381</v>
      </c>
      <c r="BE129" s="44">
        <f t="shared" si="201"/>
        <v>423</v>
      </c>
      <c r="BF129" s="44">
        <f t="shared" si="201"/>
        <v>469</v>
      </c>
      <c r="BG129" s="44">
        <f t="shared" si="201"/>
        <v>500</v>
      </c>
      <c r="BH129" s="44">
        <f t="shared" si="201"/>
        <v>518</v>
      </c>
      <c r="BI129" s="44">
        <f t="shared" si="201"/>
        <v>3526</v>
      </c>
      <c r="BL129" s="44">
        <f t="shared" ref="BL129:BX144" si="202">SUMIFS(BL$11:BL$90,$A$11:$A$90,$A129,$B$11:$B$90,$B129)</f>
        <v>2282</v>
      </c>
      <c r="BM129" s="44">
        <f t="shared" si="202"/>
        <v>4536</v>
      </c>
      <c r="BN129" s="44">
        <f t="shared" si="202"/>
        <v>7052</v>
      </c>
      <c r="BO129" s="44">
        <f t="shared" si="202"/>
        <v>9574</v>
      </c>
      <c r="BP129" s="44">
        <f t="shared" si="202"/>
        <v>12262</v>
      </c>
      <c r="BQ129" s="44">
        <f t="shared" si="202"/>
        <v>14840</v>
      </c>
      <c r="BR129" s="44">
        <f t="shared" si="202"/>
        <v>17520</v>
      </c>
      <c r="BS129" s="44">
        <f t="shared" si="202"/>
        <v>20420</v>
      </c>
      <c r="BT129" s="44">
        <f t="shared" si="202"/>
        <v>23040</v>
      </c>
      <c r="BU129" s="44">
        <f t="shared" si="202"/>
        <v>25848</v>
      </c>
      <c r="BV129" s="44">
        <f t="shared" si="202"/>
        <v>28842</v>
      </c>
      <c r="BW129" s="44">
        <f t="shared" si="202"/>
        <v>31040</v>
      </c>
      <c r="BX129" s="44">
        <f t="shared" si="202"/>
        <v>197256</v>
      </c>
      <c r="CA129" s="44">
        <f t="shared" ref="CA129:CM144" si="203">SUMIFS(CA$11:CA$90,$A$11:$A$90,$A129,$B$11:$B$90,$B129)</f>
        <v>1892</v>
      </c>
      <c r="CB129" s="44">
        <f t="shared" si="203"/>
        <v>4715</v>
      </c>
      <c r="CC129" s="44">
        <f t="shared" si="203"/>
        <v>7302</v>
      </c>
      <c r="CD129" s="44">
        <f t="shared" si="203"/>
        <v>9128</v>
      </c>
      <c r="CE129" s="44">
        <f t="shared" si="203"/>
        <v>14496</v>
      </c>
      <c r="CF129" s="44">
        <f t="shared" si="203"/>
        <v>22765</v>
      </c>
      <c r="CG129" s="44">
        <f t="shared" si="203"/>
        <v>33076</v>
      </c>
      <c r="CH129" s="44">
        <f t="shared" si="203"/>
        <v>43295</v>
      </c>
      <c r="CI129" s="44">
        <f t="shared" si="203"/>
        <v>50804</v>
      </c>
      <c r="CJ129" s="44">
        <f t="shared" si="203"/>
        <v>54162</v>
      </c>
      <c r="CK129" s="44">
        <f t="shared" si="203"/>
        <v>55928</v>
      </c>
      <c r="CL129" s="44">
        <f t="shared" si="203"/>
        <v>57210</v>
      </c>
      <c r="CM129" s="44">
        <f t="shared" si="203"/>
        <v>354773</v>
      </c>
      <c r="CP129" s="44">
        <f t="shared" ref="CP129:DB144" si="204">SUMIFS(CP$11:CP$90,$A$11:$A$90,$A129,$B$11:$B$90,$B129)</f>
        <v>0</v>
      </c>
      <c r="CQ129" s="44">
        <f t="shared" si="204"/>
        <v>0</v>
      </c>
      <c r="CR129" s="44">
        <f t="shared" si="204"/>
        <v>0</v>
      </c>
      <c r="CS129" s="44">
        <f t="shared" si="204"/>
        <v>0</v>
      </c>
      <c r="CT129" s="44">
        <f t="shared" si="204"/>
        <v>0</v>
      </c>
      <c r="CU129" s="44">
        <f t="shared" si="204"/>
        <v>0</v>
      </c>
      <c r="CV129" s="44">
        <f t="shared" si="204"/>
        <v>0</v>
      </c>
      <c r="CW129" s="44">
        <f t="shared" si="204"/>
        <v>0</v>
      </c>
      <c r="CX129" s="44">
        <f t="shared" si="204"/>
        <v>0</v>
      </c>
      <c r="CY129" s="44">
        <f t="shared" si="204"/>
        <v>0</v>
      </c>
      <c r="CZ129" s="44">
        <f t="shared" si="204"/>
        <v>0</v>
      </c>
      <c r="DA129" s="44">
        <f t="shared" si="204"/>
        <v>0</v>
      </c>
      <c r="DB129" s="44">
        <f t="shared" si="204"/>
        <v>0</v>
      </c>
      <c r="DE129" s="44">
        <f t="shared" ref="DE129:DQ144" si="205">SUMIFS(DE$11:DE$90,$A$11:$A$90,$A129,$B$11:$B$90,$B129)</f>
        <v>0</v>
      </c>
      <c r="DF129" s="44">
        <f t="shared" si="205"/>
        <v>0</v>
      </c>
      <c r="DG129" s="44">
        <f t="shared" si="205"/>
        <v>0</v>
      </c>
      <c r="DH129" s="44">
        <f t="shared" si="205"/>
        <v>0</v>
      </c>
      <c r="DI129" s="44">
        <f t="shared" si="205"/>
        <v>0</v>
      </c>
      <c r="DJ129" s="44">
        <f t="shared" si="205"/>
        <v>0</v>
      </c>
      <c r="DK129" s="44">
        <f t="shared" si="205"/>
        <v>0</v>
      </c>
      <c r="DL129" s="44">
        <f t="shared" si="205"/>
        <v>0</v>
      </c>
      <c r="DM129" s="44">
        <f t="shared" si="205"/>
        <v>0</v>
      </c>
      <c r="DN129" s="44">
        <f t="shared" si="205"/>
        <v>0</v>
      </c>
      <c r="DO129" s="44">
        <f t="shared" si="205"/>
        <v>0</v>
      </c>
      <c r="DP129" s="44">
        <f t="shared" si="205"/>
        <v>0</v>
      </c>
      <c r="DQ129" s="44">
        <f t="shared" si="205"/>
        <v>0</v>
      </c>
      <c r="DT129" s="44">
        <f t="shared" ref="DT129:EF144" si="206">SUMIFS(DT$11:DT$90,$A$11:$A$90,$A129,$B$11:$B$90,$B129)</f>
        <v>366</v>
      </c>
      <c r="DU129" s="44">
        <f t="shared" si="206"/>
        <v>772</v>
      </c>
      <c r="DV129" s="44">
        <f t="shared" si="206"/>
        <v>1432</v>
      </c>
      <c r="DW129" s="44">
        <f t="shared" si="206"/>
        <v>2728</v>
      </c>
      <c r="DX129" s="44">
        <f t="shared" si="206"/>
        <v>4030</v>
      </c>
      <c r="DY129" s="44">
        <f t="shared" si="206"/>
        <v>5076</v>
      </c>
      <c r="DZ129" s="44">
        <f t="shared" si="206"/>
        <v>6424</v>
      </c>
      <c r="EA129" s="44">
        <f t="shared" si="206"/>
        <v>7492</v>
      </c>
      <c r="EB129" s="44">
        <f t="shared" si="206"/>
        <v>8482</v>
      </c>
      <c r="EC129" s="44">
        <f t="shared" si="206"/>
        <v>9794</v>
      </c>
      <c r="ED129" s="44">
        <f t="shared" si="206"/>
        <v>10942</v>
      </c>
      <c r="EE129" s="44">
        <f t="shared" si="206"/>
        <v>11718</v>
      </c>
      <c r="EF129" s="44">
        <f t="shared" si="206"/>
        <v>69256</v>
      </c>
      <c r="EI129" s="44">
        <f t="shared" ref="EI129:EU144" si="207">SUMIFS(EI$11:EI$90,$A$11:$A$90,$A129,$B$11:$B$90,$B129)</f>
        <v>964</v>
      </c>
      <c r="EJ129" s="44">
        <f t="shared" si="207"/>
        <v>1940</v>
      </c>
      <c r="EK129" s="44">
        <f t="shared" si="207"/>
        <v>3390</v>
      </c>
      <c r="EL129" s="44">
        <f t="shared" si="207"/>
        <v>5602</v>
      </c>
      <c r="EM129" s="44">
        <f t="shared" si="207"/>
        <v>9668</v>
      </c>
      <c r="EN129" s="44">
        <f t="shared" si="207"/>
        <v>14416</v>
      </c>
      <c r="EO129" s="44">
        <f t="shared" si="207"/>
        <v>19618</v>
      </c>
      <c r="EP129" s="44">
        <f t="shared" si="207"/>
        <v>24904</v>
      </c>
      <c r="EQ129" s="44">
        <f t="shared" si="207"/>
        <v>29594</v>
      </c>
      <c r="ER129" s="44">
        <f t="shared" si="207"/>
        <v>33830</v>
      </c>
      <c r="ES129" s="44">
        <f t="shared" si="207"/>
        <v>36082</v>
      </c>
      <c r="ET129" s="44">
        <f t="shared" si="207"/>
        <v>37634</v>
      </c>
      <c r="EU129" s="44">
        <f t="shared" si="207"/>
        <v>217642</v>
      </c>
      <c r="EX129" s="44">
        <f t="shared" ref="EX129:FJ144" si="208">SUMIFS(EX$11:EX$90,$A$11:$A$90,$A129,$B$11:$B$90,$B129)</f>
        <v>0</v>
      </c>
      <c r="EY129" s="44">
        <f t="shared" si="208"/>
        <v>0</v>
      </c>
      <c r="EZ129" s="44">
        <f t="shared" si="208"/>
        <v>0</v>
      </c>
      <c r="FA129" s="44">
        <f t="shared" si="208"/>
        <v>0</v>
      </c>
      <c r="FB129" s="44">
        <f t="shared" si="208"/>
        <v>0</v>
      </c>
      <c r="FC129" s="44">
        <f t="shared" si="208"/>
        <v>0</v>
      </c>
      <c r="FD129" s="44">
        <f t="shared" si="208"/>
        <v>0</v>
      </c>
      <c r="FE129" s="44">
        <f t="shared" si="208"/>
        <v>0</v>
      </c>
      <c r="FF129" s="44">
        <f t="shared" si="208"/>
        <v>0</v>
      </c>
      <c r="FG129" s="44">
        <f t="shared" si="208"/>
        <v>0</v>
      </c>
      <c r="FH129" s="44">
        <f t="shared" si="208"/>
        <v>0</v>
      </c>
      <c r="FI129" s="44">
        <f t="shared" si="208"/>
        <v>0</v>
      </c>
      <c r="FJ129" s="44">
        <f t="shared" si="208"/>
        <v>0</v>
      </c>
    </row>
    <row r="130" spans="1:166" ht="15.1" customHeight="1">
      <c r="A130" s="51">
        <v>2007</v>
      </c>
      <c r="B130" s="56" t="s">
        <v>8</v>
      </c>
      <c r="D130" s="44">
        <f t="shared" si="198"/>
        <v>3785</v>
      </c>
      <c r="E130" s="44">
        <f t="shared" si="198"/>
        <v>7642</v>
      </c>
      <c r="F130" s="44">
        <f t="shared" si="198"/>
        <v>13439</v>
      </c>
      <c r="G130" s="44">
        <f t="shared" si="198"/>
        <v>18907</v>
      </c>
      <c r="H130" s="44">
        <f t="shared" si="198"/>
        <v>24080</v>
      </c>
      <c r="I130" s="44">
        <f t="shared" si="198"/>
        <v>25527</v>
      </c>
      <c r="J130" s="44">
        <f t="shared" si="198"/>
        <v>27034</v>
      </c>
      <c r="K130" s="44">
        <f t="shared" si="198"/>
        <v>28223</v>
      </c>
      <c r="L130" s="44">
        <f t="shared" si="198"/>
        <v>29544</v>
      </c>
      <c r="M130" s="44">
        <f t="shared" si="198"/>
        <v>30965</v>
      </c>
      <c r="N130" s="44">
        <f t="shared" si="198"/>
        <v>32591</v>
      </c>
      <c r="O130" s="44">
        <f t="shared" si="198"/>
        <v>34071</v>
      </c>
      <c r="P130" s="44">
        <f t="shared" si="198"/>
        <v>275808</v>
      </c>
      <c r="S130" s="44">
        <f t="shared" si="199"/>
        <v>573</v>
      </c>
      <c r="T130" s="44">
        <f t="shared" si="199"/>
        <v>1026</v>
      </c>
      <c r="U130" s="44">
        <f t="shared" si="199"/>
        <v>1655</v>
      </c>
      <c r="V130" s="44">
        <f t="shared" si="199"/>
        <v>2510</v>
      </c>
      <c r="W130" s="44">
        <f t="shared" si="199"/>
        <v>3376</v>
      </c>
      <c r="X130" s="44">
        <f t="shared" si="199"/>
        <v>4209</v>
      </c>
      <c r="Y130" s="44">
        <f t="shared" si="199"/>
        <v>4962</v>
      </c>
      <c r="Z130" s="44">
        <f t="shared" si="199"/>
        <v>5699</v>
      </c>
      <c r="AA130" s="44">
        <f t="shared" si="199"/>
        <v>6503</v>
      </c>
      <c r="AB130" s="44">
        <f t="shared" si="199"/>
        <v>7461</v>
      </c>
      <c r="AC130" s="44">
        <f t="shared" si="199"/>
        <v>8173</v>
      </c>
      <c r="AD130" s="44">
        <f t="shared" si="199"/>
        <v>8655</v>
      </c>
      <c r="AE130" s="44">
        <f t="shared" si="199"/>
        <v>54802</v>
      </c>
      <c r="AH130" s="44">
        <f t="shared" si="200"/>
        <v>5278</v>
      </c>
      <c r="AI130" s="44">
        <f t="shared" si="200"/>
        <v>9338</v>
      </c>
      <c r="AJ130" s="44">
        <f t="shared" si="200"/>
        <v>13843</v>
      </c>
      <c r="AK130" s="44">
        <f t="shared" si="200"/>
        <v>18719</v>
      </c>
      <c r="AL130" s="44">
        <f t="shared" si="200"/>
        <v>23490</v>
      </c>
      <c r="AM130" s="44">
        <f t="shared" si="200"/>
        <v>28126</v>
      </c>
      <c r="AN130" s="44">
        <f t="shared" si="200"/>
        <v>32856</v>
      </c>
      <c r="AO130" s="44">
        <f t="shared" si="200"/>
        <v>37858</v>
      </c>
      <c r="AP130" s="44">
        <f t="shared" si="200"/>
        <v>42473</v>
      </c>
      <c r="AQ130" s="44">
        <f t="shared" si="200"/>
        <v>47055</v>
      </c>
      <c r="AR130" s="44">
        <f t="shared" si="200"/>
        <v>50199</v>
      </c>
      <c r="AS130" s="44">
        <f t="shared" si="200"/>
        <v>54362</v>
      </c>
      <c r="AT130" s="44">
        <f t="shared" si="200"/>
        <v>363597</v>
      </c>
      <c r="AW130" s="44">
        <f t="shared" si="201"/>
        <v>28</v>
      </c>
      <c r="AX130" s="44">
        <f t="shared" si="201"/>
        <v>62</v>
      </c>
      <c r="AY130" s="44">
        <f t="shared" si="201"/>
        <v>83</v>
      </c>
      <c r="AZ130" s="44">
        <f t="shared" si="201"/>
        <v>111</v>
      </c>
      <c r="BA130" s="44">
        <f t="shared" si="201"/>
        <v>208</v>
      </c>
      <c r="BB130" s="44">
        <f t="shared" si="201"/>
        <v>290</v>
      </c>
      <c r="BC130" s="44">
        <f t="shared" si="201"/>
        <v>313</v>
      </c>
      <c r="BD130" s="44">
        <f t="shared" si="201"/>
        <v>369</v>
      </c>
      <c r="BE130" s="44">
        <f t="shared" si="201"/>
        <v>443</v>
      </c>
      <c r="BF130" s="44">
        <f t="shared" si="201"/>
        <v>492</v>
      </c>
      <c r="BG130" s="44">
        <f t="shared" si="201"/>
        <v>543</v>
      </c>
      <c r="BH130" s="44">
        <f t="shared" si="201"/>
        <v>570</v>
      </c>
      <c r="BI130" s="44">
        <f t="shared" si="201"/>
        <v>3512</v>
      </c>
      <c r="BL130" s="44">
        <f t="shared" si="202"/>
        <v>2330</v>
      </c>
      <c r="BM130" s="44">
        <f t="shared" si="202"/>
        <v>4778</v>
      </c>
      <c r="BN130" s="44">
        <f t="shared" si="202"/>
        <v>7284</v>
      </c>
      <c r="BO130" s="44">
        <f t="shared" si="202"/>
        <v>9640</v>
      </c>
      <c r="BP130" s="44">
        <f t="shared" si="202"/>
        <v>12230</v>
      </c>
      <c r="BQ130" s="44">
        <f t="shared" si="202"/>
        <v>14674</v>
      </c>
      <c r="BR130" s="44">
        <f t="shared" si="202"/>
        <v>17230</v>
      </c>
      <c r="BS130" s="44">
        <f t="shared" si="202"/>
        <v>20232</v>
      </c>
      <c r="BT130" s="44">
        <f t="shared" si="202"/>
        <v>23054</v>
      </c>
      <c r="BU130" s="44">
        <f t="shared" si="202"/>
        <v>26236</v>
      </c>
      <c r="BV130" s="44">
        <f t="shared" si="202"/>
        <v>29324</v>
      </c>
      <c r="BW130" s="44">
        <f t="shared" si="202"/>
        <v>31912</v>
      </c>
      <c r="BX130" s="44">
        <f t="shared" si="202"/>
        <v>198924</v>
      </c>
      <c r="CA130" s="44">
        <f t="shared" si="203"/>
        <v>1538</v>
      </c>
      <c r="CB130" s="44">
        <f t="shared" si="203"/>
        <v>3750</v>
      </c>
      <c r="CC130" s="44">
        <f t="shared" si="203"/>
        <v>6159</v>
      </c>
      <c r="CD130" s="44">
        <f t="shared" si="203"/>
        <v>7797</v>
      </c>
      <c r="CE130" s="44">
        <f t="shared" si="203"/>
        <v>12541</v>
      </c>
      <c r="CF130" s="44">
        <f t="shared" si="203"/>
        <v>19802</v>
      </c>
      <c r="CG130" s="44">
        <f t="shared" si="203"/>
        <v>29000</v>
      </c>
      <c r="CH130" s="44">
        <f t="shared" si="203"/>
        <v>39619</v>
      </c>
      <c r="CI130" s="44">
        <f t="shared" si="203"/>
        <v>46415</v>
      </c>
      <c r="CJ130" s="44">
        <f t="shared" si="203"/>
        <v>49749</v>
      </c>
      <c r="CK130" s="44">
        <f t="shared" si="203"/>
        <v>51381</v>
      </c>
      <c r="CL130" s="44">
        <f t="shared" si="203"/>
        <v>52460</v>
      </c>
      <c r="CM130" s="44">
        <f t="shared" si="203"/>
        <v>320211</v>
      </c>
      <c r="CP130" s="44">
        <f t="shared" si="204"/>
        <v>0</v>
      </c>
      <c r="CQ130" s="44">
        <f t="shared" si="204"/>
        <v>0</v>
      </c>
      <c r="CR130" s="44">
        <f t="shared" si="204"/>
        <v>0</v>
      </c>
      <c r="CS130" s="44">
        <f t="shared" si="204"/>
        <v>0</v>
      </c>
      <c r="CT130" s="44">
        <f t="shared" si="204"/>
        <v>0</v>
      </c>
      <c r="CU130" s="44">
        <f t="shared" si="204"/>
        <v>0</v>
      </c>
      <c r="CV130" s="44">
        <f t="shared" si="204"/>
        <v>0</v>
      </c>
      <c r="CW130" s="44">
        <f t="shared" si="204"/>
        <v>0</v>
      </c>
      <c r="CX130" s="44">
        <f t="shared" si="204"/>
        <v>0</v>
      </c>
      <c r="CY130" s="44">
        <f t="shared" si="204"/>
        <v>0</v>
      </c>
      <c r="CZ130" s="44">
        <f t="shared" si="204"/>
        <v>0</v>
      </c>
      <c r="DA130" s="44">
        <f t="shared" si="204"/>
        <v>0</v>
      </c>
      <c r="DB130" s="44">
        <f t="shared" si="204"/>
        <v>0</v>
      </c>
      <c r="DE130" s="44">
        <f t="shared" si="205"/>
        <v>0</v>
      </c>
      <c r="DF130" s="44">
        <f t="shared" si="205"/>
        <v>0</v>
      </c>
      <c r="DG130" s="44">
        <f t="shared" si="205"/>
        <v>0</v>
      </c>
      <c r="DH130" s="44">
        <f t="shared" si="205"/>
        <v>0</v>
      </c>
      <c r="DI130" s="44">
        <f t="shared" si="205"/>
        <v>0</v>
      </c>
      <c r="DJ130" s="44">
        <f t="shared" si="205"/>
        <v>0</v>
      </c>
      <c r="DK130" s="44">
        <f t="shared" si="205"/>
        <v>0</v>
      </c>
      <c r="DL130" s="44">
        <f t="shared" si="205"/>
        <v>0</v>
      </c>
      <c r="DM130" s="44">
        <f t="shared" si="205"/>
        <v>0</v>
      </c>
      <c r="DN130" s="44">
        <f t="shared" si="205"/>
        <v>0</v>
      </c>
      <c r="DO130" s="44">
        <f t="shared" si="205"/>
        <v>0</v>
      </c>
      <c r="DP130" s="44">
        <f t="shared" si="205"/>
        <v>0</v>
      </c>
      <c r="DQ130" s="44">
        <f t="shared" si="205"/>
        <v>0</v>
      </c>
      <c r="DT130" s="44">
        <f t="shared" si="206"/>
        <v>476</v>
      </c>
      <c r="DU130" s="44">
        <f t="shared" si="206"/>
        <v>936</v>
      </c>
      <c r="DV130" s="44">
        <f t="shared" si="206"/>
        <v>1650</v>
      </c>
      <c r="DW130" s="44">
        <f t="shared" si="206"/>
        <v>2696</v>
      </c>
      <c r="DX130" s="44">
        <f t="shared" si="206"/>
        <v>3932</v>
      </c>
      <c r="DY130" s="44">
        <f t="shared" si="206"/>
        <v>4838</v>
      </c>
      <c r="DZ130" s="44">
        <f t="shared" si="206"/>
        <v>5802</v>
      </c>
      <c r="EA130" s="44">
        <f t="shared" si="206"/>
        <v>6750</v>
      </c>
      <c r="EB130" s="44">
        <f t="shared" si="206"/>
        <v>7484</v>
      </c>
      <c r="EC130" s="44">
        <f t="shared" si="206"/>
        <v>8248</v>
      </c>
      <c r="ED130" s="44">
        <f t="shared" si="206"/>
        <v>9028</v>
      </c>
      <c r="EE130" s="44">
        <f t="shared" si="206"/>
        <v>9718</v>
      </c>
      <c r="EF130" s="44">
        <f t="shared" si="206"/>
        <v>61558</v>
      </c>
      <c r="EI130" s="44">
        <f t="shared" si="207"/>
        <v>1058</v>
      </c>
      <c r="EJ130" s="44">
        <f t="shared" si="207"/>
        <v>1864</v>
      </c>
      <c r="EK130" s="44">
        <f t="shared" si="207"/>
        <v>3166</v>
      </c>
      <c r="EL130" s="44">
        <f t="shared" si="207"/>
        <v>5276</v>
      </c>
      <c r="EM130" s="44">
        <f t="shared" si="207"/>
        <v>8690</v>
      </c>
      <c r="EN130" s="44">
        <f t="shared" si="207"/>
        <v>13054</v>
      </c>
      <c r="EO130" s="44">
        <f t="shared" si="207"/>
        <v>17304</v>
      </c>
      <c r="EP130" s="44">
        <f t="shared" si="207"/>
        <v>21814</v>
      </c>
      <c r="EQ130" s="44">
        <f t="shared" si="207"/>
        <v>25898</v>
      </c>
      <c r="ER130" s="44">
        <f t="shared" si="207"/>
        <v>29578</v>
      </c>
      <c r="ES130" s="44">
        <f t="shared" si="207"/>
        <v>31790</v>
      </c>
      <c r="ET130" s="44">
        <f t="shared" si="207"/>
        <v>33328</v>
      </c>
      <c r="EU130" s="44">
        <f t="shared" si="207"/>
        <v>192820</v>
      </c>
      <c r="EX130" s="44">
        <f t="shared" si="208"/>
        <v>0</v>
      </c>
      <c r="EY130" s="44">
        <f t="shared" si="208"/>
        <v>0</v>
      </c>
      <c r="EZ130" s="44">
        <f t="shared" si="208"/>
        <v>0</v>
      </c>
      <c r="FA130" s="44">
        <f t="shared" si="208"/>
        <v>0</v>
      </c>
      <c r="FB130" s="44">
        <f t="shared" si="208"/>
        <v>0</v>
      </c>
      <c r="FC130" s="44">
        <f t="shared" si="208"/>
        <v>0</v>
      </c>
      <c r="FD130" s="44">
        <f t="shared" si="208"/>
        <v>0</v>
      </c>
      <c r="FE130" s="44">
        <f t="shared" si="208"/>
        <v>0</v>
      </c>
      <c r="FF130" s="44">
        <f t="shared" si="208"/>
        <v>0</v>
      </c>
      <c r="FG130" s="44">
        <f t="shared" si="208"/>
        <v>0</v>
      </c>
      <c r="FH130" s="44">
        <f t="shared" si="208"/>
        <v>0</v>
      </c>
      <c r="FI130" s="44">
        <f t="shared" si="208"/>
        <v>0</v>
      </c>
      <c r="FJ130" s="44">
        <f t="shared" si="208"/>
        <v>0</v>
      </c>
    </row>
    <row r="131" spans="1:166" ht="15.1" customHeight="1">
      <c r="A131" s="51">
        <v>2008</v>
      </c>
      <c r="B131" s="56" t="s">
        <v>8</v>
      </c>
      <c r="D131" s="44">
        <f t="shared" si="198"/>
        <v>1599</v>
      </c>
      <c r="E131" s="44">
        <f t="shared" si="198"/>
        <v>3393</v>
      </c>
      <c r="F131" s="44">
        <f t="shared" si="198"/>
        <v>5130</v>
      </c>
      <c r="G131" s="44">
        <f t="shared" si="198"/>
        <v>6316</v>
      </c>
      <c r="H131" s="44">
        <f t="shared" si="198"/>
        <v>9448</v>
      </c>
      <c r="I131" s="44">
        <f t="shared" si="198"/>
        <v>10658</v>
      </c>
      <c r="J131" s="44">
        <f t="shared" si="198"/>
        <v>11698</v>
      </c>
      <c r="K131" s="44">
        <f t="shared" si="198"/>
        <v>12715</v>
      </c>
      <c r="L131" s="44">
        <f t="shared" si="198"/>
        <v>13546</v>
      </c>
      <c r="M131" s="44">
        <f t="shared" si="198"/>
        <v>14658</v>
      </c>
      <c r="N131" s="44">
        <f t="shared" si="198"/>
        <v>15648</v>
      </c>
      <c r="O131" s="44">
        <f t="shared" si="198"/>
        <v>16465</v>
      </c>
      <c r="P131" s="44">
        <f t="shared" si="198"/>
        <v>121274</v>
      </c>
      <c r="S131" s="44">
        <f t="shared" si="199"/>
        <v>426</v>
      </c>
      <c r="T131" s="44">
        <f t="shared" si="199"/>
        <v>773</v>
      </c>
      <c r="U131" s="44">
        <f t="shared" si="199"/>
        <v>1297</v>
      </c>
      <c r="V131" s="44">
        <f t="shared" si="199"/>
        <v>1925</v>
      </c>
      <c r="W131" s="44">
        <f t="shared" si="199"/>
        <v>2658</v>
      </c>
      <c r="X131" s="44">
        <f t="shared" si="199"/>
        <v>3371</v>
      </c>
      <c r="Y131" s="44">
        <f t="shared" si="199"/>
        <v>4079</v>
      </c>
      <c r="Z131" s="44">
        <f t="shared" si="199"/>
        <v>4994</v>
      </c>
      <c r="AA131" s="44">
        <f t="shared" si="199"/>
        <v>5925</v>
      </c>
      <c r="AB131" s="44">
        <f t="shared" si="199"/>
        <v>6896</v>
      </c>
      <c r="AC131" s="44">
        <f t="shared" si="199"/>
        <v>7526</v>
      </c>
      <c r="AD131" s="44">
        <f t="shared" si="199"/>
        <v>7882</v>
      </c>
      <c r="AE131" s="44">
        <f t="shared" si="199"/>
        <v>47752</v>
      </c>
      <c r="AH131" s="44">
        <f t="shared" si="200"/>
        <v>4831</v>
      </c>
      <c r="AI131" s="44">
        <f t="shared" si="200"/>
        <v>8942</v>
      </c>
      <c r="AJ131" s="44">
        <f t="shared" si="200"/>
        <v>13256</v>
      </c>
      <c r="AK131" s="44">
        <f t="shared" si="200"/>
        <v>18023</v>
      </c>
      <c r="AL131" s="44">
        <f t="shared" si="200"/>
        <v>22795</v>
      </c>
      <c r="AM131" s="44">
        <f t="shared" si="200"/>
        <v>27407</v>
      </c>
      <c r="AN131" s="44">
        <f t="shared" si="200"/>
        <v>32137</v>
      </c>
      <c r="AO131" s="44">
        <f t="shared" si="200"/>
        <v>37294</v>
      </c>
      <c r="AP131" s="44">
        <f t="shared" si="200"/>
        <v>41854</v>
      </c>
      <c r="AQ131" s="44">
        <f t="shared" si="200"/>
        <v>46869</v>
      </c>
      <c r="AR131" s="44">
        <f t="shared" si="200"/>
        <v>51423</v>
      </c>
      <c r="AS131" s="44">
        <f t="shared" si="200"/>
        <v>55751</v>
      </c>
      <c r="AT131" s="44">
        <f t="shared" si="200"/>
        <v>360582</v>
      </c>
      <c r="AW131" s="44">
        <f t="shared" si="201"/>
        <v>18</v>
      </c>
      <c r="AX131" s="44">
        <f t="shared" si="201"/>
        <v>49</v>
      </c>
      <c r="AY131" s="44">
        <f t="shared" si="201"/>
        <v>63</v>
      </c>
      <c r="AZ131" s="44">
        <f t="shared" si="201"/>
        <v>106</v>
      </c>
      <c r="BA131" s="44">
        <f t="shared" si="201"/>
        <v>184</v>
      </c>
      <c r="BB131" s="44">
        <f t="shared" si="201"/>
        <v>269</v>
      </c>
      <c r="BC131" s="44">
        <f t="shared" si="201"/>
        <v>304</v>
      </c>
      <c r="BD131" s="44">
        <f t="shared" si="201"/>
        <v>355</v>
      </c>
      <c r="BE131" s="44">
        <f t="shared" si="201"/>
        <v>389</v>
      </c>
      <c r="BF131" s="44">
        <f t="shared" si="201"/>
        <v>427</v>
      </c>
      <c r="BG131" s="44">
        <f t="shared" si="201"/>
        <v>459</v>
      </c>
      <c r="BH131" s="44">
        <f t="shared" si="201"/>
        <v>484</v>
      </c>
      <c r="BI131" s="44">
        <f t="shared" si="201"/>
        <v>3107</v>
      </c>
      <c r="BL131" s="44">
        <f t="shared" si="202"/>
        <v>2248</v>
      </c>
      <c r="BM131" s="44">
        <f t="shared" si="202"/>
        <v>4532</v>
      </c>
      <c r="BN131" s="44">
        <f t="shared" si="202"/>
        <v>6972</v>
      </c>
      <c r="BO131" s="44">
        <f t="shared" si="202"/>
        <v>9116</v>
      </c>
      <c r="BP131" s="44">
        <f t="shared" si="202"/>
        <v>11900</v>
      </c>
      <c r="BQ131" s="44">
        <f t="shared" si="202"/>
        <v>14816</v>
      </c>
      <c r="BR131" s="44">
        <f t="shared" si="202"/>
        <v>17914</v>
      </c>
      <c r="BS131" s="44">
        <f t="shared" si="202"/>
        <v>21226</v>
      </c>
      <c r="BT131" s="44">
        <f t="shared" si="202"/>
        <v>24140</v>
      </c>
      <c r="BU131" s="44">
        <f t="shared" si="202"/>
        <v>27066</v>
      </c>
      <c r="BV131" s="44">
        <f t="shared" si="202"/>
        <v>29866</v>
      </c>
      <c r="BW131" s="44">
        <f t="shared" si="202"/>
        <v>32178</v>
      </c>
      <c r="BX131" s="44">
        <f t="shared" si="202"/>
        <v>201974</v>
      </c>
      <c r="CA131" s="44">
        <f t="shared" si="203"/>
        <v>1162</v>
      </c>
      <c r="CB131" s="44">
        <f t="shared" si="203"/>
        <v>2882</v>
      </c>
      <c r="CC131" s="44">
        <f t="shared" si="203"/>
        <v>4556</v>
      </c>
      <c r="CD131" s="44">
        <f t="shared" si="203"/>
        <v>6013</v>
      </c>
      <c r="CE131" s="44">
        <f t="shared" si="203"/>
        <v>10795</v>
      </c>
      <c r="CF131" s="44">
        <f t="shared" si="203"/>
        <v>17431</v>
      </c>
      <c r="CG131" s="44">
        <f t="shared" si="203"/>
        <v>25162</v>
      </c>
      <c r="CH131" s="44">
        <f t="shared" si="203"/>
        <v>35065</v>
      </c>
      <c r="CI131" s="44">
        <f t="shared" si="203"/>
        <v>40460</v>
      </c>
      <c r="CJ131" s="44">
        <f t="shared" si="203"/>
        <v>43148</v>
      </c>
      <c r="CK131" s="44">
        <f t="shared" si="203"/>
        <v>44268</v>
      </c>
      <c r="CL131" s="44">
        <f t="shared" si="203"/>
        <v>45002</v>
      </c>
      <c r="CM131" s="44">
        <f t="shared" si="203"/>
        <v>275944</v>
      </c>
      <c r="CP131" s="44">
        <f t="shared" si="204"/>
        <v>0</v>
      </c>
      <c r="CQ131" s="44">
        <f t="shared" si="204"/>
        <v>0</v>
      </c>
      <c r="CR131" s="44">
        <f t="shared" si="204"/>
        <v>0</v>
      </c>
      <c r="CS131" s="44">
        <f t="shared" si="204"/>
        <v>0</v>
      </c>
      <c r="CT131" s="44">
        <f t="shared" si="204"/>
        <v>0</v>
      </c>
      <c r="CU131" s="44">
        <f t="shared" si="204"/>
        <v>0</v>
      </c>
      <c r="CV131" s="44">
        <f t="shared" si="204"/>
        <v>0</v>
      </c>
      <c r="CW131" s="44">
        <f t="shared" si="204"/>
        <v>0</v>
      </c>
      <c r="CX131" s="44">
        <f t="shared" si="204"/>
        <v>0</v>
      </c>
      <c r="CY131" s="44">
        <f t="shared" si="204"/>
        <v>0</v>
      </c>
      <c r="CZ131" s="44">
        <f t="shared" si="204"/>
        <v>0</v>
      </c>
      <c r="DA131" s="44">
        <f t="shared" si="204"/>
        <v>0</v>
      </c>
      <c r="DB131" s="44">
        <f t="shared" si="204"/>
        <v>0</v>
      </c>
      <c r="DE131" s="44">
        <f t="shared" si="205"/>
        <v>0</v>
      </c>
      <c r="DF131" s="44">
        <f t="shared" si="205"/>
        <v>0</v>
      </c>
      <c r="DG131" s="44">
        <f t="shared" si="205"/>
        <v>0</v>
      </c>
      <c r="DH131" s="44">
        <f t="shared" si="205"/>
        <v>0</v>
      </c>
      <c r="DI131" s="44">
        <f t="shared" si="205"/>
        <v>0</v>
      </c>
      <c r="DJ131" s="44">
        <f t="shared" si="205"/>
        <v>0</v>
      </c>
      <c r="DK131" s="44">
        <f t="shared" si="205"/>
        <v>0</v>
      </c>
      <c r="DL131" s="44">
        <f t="shared" si="205"/>
        <v>0</v>
      </c>
      <c r="DM131" s="44">
        <f t="shared" si="205"/>
        <v>0</v>
      </c>
      <c r="DN131" s="44">
        <f t="shared" si="205"/>
        <v>0</v>
      </c>
      <c r="DO131" s="44">
        <f t="shared" si="205"/>
        <v>0</v>
      </c>
      <c r="DP131" s="44">
        <f t="shared" si="205"/>
        <v>0</v>
      </c>
      <c r="DQ131" s="44">
        <f t="shared" si="205"/>
        <v>0</v>
      </c>
      <c r="DT131" s="44">
        <f t="shared" si="206"/>
        <v>380</v>
      </c>
      <c r="DU131" s="44">
        <f t="shared" si="206"/>
        <v>788</v>
      </c>
      <c r="DV131" s="44">
        <f t="shared" si="206"/>
        <v>1334</v>
      </c>
      <c r="DW131" s="44">
        <f t="shared" si="206"/>
        <v>2112</v>
      </c>
      <c r="DX131" s="44">
        <f t="shared" si="206"/>
        <v>2912</v>
      </c>
      <c r="DY131" s="44">
        <f t="shared" si="206"/>
        <v>3488</v>
      </c>
      <c r="DZ131" s="44">
        <f t="shared" si="206"/>
        <v>4278</v>
      </c>
      <c r="EA131" s="44">
        <f t="shared" si="206"/>
        <v>5000</v>
      </c>
      <c r="EB131" s="44">
        <f t="shared" si="206"/>
        <v>5646</v>
      </c>
      <c r="EC131" s="44">
        <f t="shared" si="206"/>
        <v>6410</v>
      </c>
      <c r="ED131" s="44">
        <f t="shared" si="206"/>
        <v>7116</v>
      </c>
      <c r="EE131" s="44">
        <f t="shared" si="206"/>
        <v>7524</v>
      </c>
      <c r="EF131" s="44">
        <f t="shared" si="206"/>
        <v>46988</v>
      </c>
      <c r="EI131" s="44">
        <f t="shared" si="207"/>
        <v>882</v>
      </c>
      <c r="EJ131" s="44">
        <f t="shared" si="207"/>
        <v>1720</v>
      </c>
      <c r="EK131" s="44">
        <f t="shared" si="207"/>
        <v>2900</v>
      </c>
      <c r="EL131" s="44">
        <f t="shared" si="207"/>
        <v>4872</v>
      </c>
      <c r="EM131" s="44">
        <f t="shared" si="207"/>
        <v>8230</v>
      </c>
      <c r="EN131" s="44">
        <f t="shared" si="207"/>
        <v>12144</v>
      </c>
      <c r="EO131" s="44">
        <f t="shared" si="207"/>
        <v>16318</v>
      </c>
      <c r="EP131" s="44">
        <f t="shared" si="207"/>
        <v>20840</v>
      </c>
      <c r="EQ131" s="44">
        <f t="shared" si="207"/>
        <v>24906</v>
      </c>
      <c r="ER131" s="44">
        <f t="shared" si="207"/>
        <v>28408</v>
      </c>
      <c r="ES131" s="44">
        <f t="shared" si="207"/>
        <v>29966</v>
      </c>
      <c r="ET131" s="44">
        <f t="shared" si="207"/>
        <v>31292</v>
      </c>
      <c r="EU131" s="44">
        <f t="shared" si="207"/>
        <v>182478</v>
      </c>
      <c r="EX131" s="44">
        <f t="shared" si="208"/>
        <v>0</v>
      </c>
      <c r="EY131" s="44">
        <f t="shared" si="208"/>
        <v>0</v>
      </c>
      <c r="EZ131" s="44">
        <f t="shared" si="208"/>
        <v>0</v>
      </c>
      <c r="FA131" s="44">
        <f t="shared" si="208"/>
        <v>0</v>
      </c>
      <c r="FB131" s="44">
        <f t="shared" si="208"/>
        <v>0</v>
      </c>
      <c r="FC131" s="44">
        <f t="shared" si="208"/>
        <v>0</v>
      </c>
      <c r="FD131" s="44">
        <f t="shared" si="208"/>
        <v>0</v>
      </c>
      <c r="FE131" s="44">
        <f t="shared" si="208"/>
        <v>0</v>
      </c>
      <c r="FF131" s="44">
        <f t="shared" si="208"/>
        <v>0</v>
      </c>
      <c r="FG131" s="44">
        <f t="shared" si="208"/>
        <v>0</v>
      </c>
      <c r="FH131" s="44">
        <f t="shared" si="208"/>
        <v>0</v>
      </c>
      <c r="FI131" s="44">
        <f t="shared" si="208"/>
        <v>0</v>
      </c>
      <c r="FJ131" s="44">
        <f t="shared" si="208"/>
        <v>0</v>
      </c>
    </row>
    <row r="132" spans="1:166" ht="15.1" customHeight="1">
      <c r="A132" s="51">
        <v>2009</v>
      </c>
      <c r="B132" s="56" t="s">
        <v>8</v>
      </c>
      <c r="D132" s="44">
        <f t="shared" si="198"/>
        <v>855</v>
      </c>
      <c r="E132" s="44">
        <f t="shared" si="198"/>
        <v>1811</v>
      </c>
      <c r="F132" s="44">
        <f t="shared" si="198"/>
        <v>3074</v>
      </c>
      <c r="G132" s="44">
        <f t="shared" si="198"/>
        <v>4297</v>
      </c>
      <c r="H132" s="44">
        <f t="shared" si="198"/>
        <v>5483</v>
      </c>
      <c r="I132" s="44">
        <f t="shared" si="198"/>
        <v>6427</v>
      </c>
      <c r="J132" s="44">
        <f t="shared" si="198"/>
        <v>7395</v>
      </c>
      <c r="K132" s="44">
        <f t="shared" si="198"/>
        <v>8510</v>
      </c>
      <c r="L132" s="44">
        <f t="shared" si="198"/>
        <v>9505</v>
      </c>
      <c r="M132" s="44">
        <f t="shared" si="198"/>
        <v>10533</v>
      </c>
      <c r="N132" s="44">
        <f t="shared" si="198"/>
        <v>11611</v>
      </c>
      <c r="O132" s="44">
        <f t="shared" si="198"/>
        <v>12611</v>
      </c>
      <c r="P132" s="44">
        <f t="shared" si="198"/>
        <v>82112</v>
      </c>
      <c r="S132" s="44">
        <f t="shared" si="199"/>
        <v>364</v>
      </c>
      <c r="T132" s="44">
        <f t="shared" si="199"/>
        <v>751</v>
      </c>
      <c r="U132" s="44">
        <f t="shared" si="199"/>
        <v>1151</v>
      </c>
      <c r="V132" s="44">
        <f t="shared" si="199"/>
        <v>1674</v>
      </c>
      <c r="W132" s="44">
        <f t="shared" si="199"/>
        <v>2349</v>
      </c>
      <c r="X132" s="44">
        <f t="shared" si="199"/>
        <v>2942</v>
      </c>
      <c r="Y132" s="44">
        <f t="shared" si="199"/>
        <v>3499</v>
      </c>
      <c r="Z132" s="44">
        <f t="shared" si="199"/>
        <v>4102</v>
      </c>
      <c r="AA132" s="44">
        <f t="shared" si="199"/>
        <v>4662</v>
      </c>
      <c r="AB132" s="44">
        <f t="shared" si="199"/>
        <v>5351</v>
      </c>
      <c r="AC132" s="44">
        <f t="shared" si="199"/>
        <v>5926</v>
      </c>
      <c r="AD132" s="44">
        <f t="shared" si="199"/>
        <v>6307</v>
      </c>
      <c r="AE132" s="44">
        <f t="shared" si="199"/>
        <v>39078</v>
      </c>
      <c r="AH132" s="44">
        <f t="shared" si="200"/>
        <v>4812</v>
      </c>
      <c r="AI132" s="44">
        <f t="shared" si="200"/>
        <v>9001</v>
      </c>
      <c r="AJ132" s="44">
        <f t="shared" si="200"/>
        <v>13362</v>
      </c>
      <c r="AK132" s="44">
        <f t="shared" si="200"/>
        <v>18523</v>
      </c>
      <c r="AL132" s="44">
        <f t="shared" si="200"/>
        <v>23219</v>
      </c>
      <c r="AM132" s="44">
        <f t="shared" si="200"/>
        <v>27491</v>
      </c>
      <c r="AN132" s="44">
        <f t="shared" si="200"/>
        <v>32007</v>
      </c>
      <c r="AO132" s="44">
        <f t="shared" si="200"/>
        <v>36336</v>
      </c>
      <c r="AP132" s="44">
        <f t="shared" si="200"/>
        <v>40556</v>
      </c>
      <c r="AQ132" s="44">
        <f t="shared" si="200"/>
        <v>44978</v>
      </c>
      <c r="AR132" s="44">
        <f t="shared" si="200"/>
        <v>49144</v>
      </c>
      <c r="AS132" s="44">
        <f t="shared" si="200"/>
        <v>53128</v>
      </c>
      <c r="AT132" s="44">
        <f t="shared" si="200"/>
        <v>352557</v>
      </c>
      <c r="AW132" s="44">
        <f t="shared" si="201"/>
        <v>19</v>
      </c>
      <c r="AX132" s="44">
        <f t="shared" si="201"/>
        <v>32</v>
      </c>
      <c r="AY132" s="44">
        <f t="shared" si="201"/>
        <v>51</v>
      </c>
      <c r="AZ132" s="44">
        <f t="shared" si="201"/>
        <v>81</v>
      </c>
      <c r="BA132" s="44">
        <f t="shared" si="201"/>
        <v>161</v>
      </c>
      <c r="BB132" s="44">
        <f t="shared" si="201"/>
        <v>250</v>
      </c>
      <c r="BC132" s="44">
        <f t="shared" si="201"/>
        <v>288</v>
      </c>
      <c r="BD132" s="44">
        <f t="shared" si="201"/>
        <v>310</v>
      </c>
      <c r="BE132" s="44">
        <f t="shared" si="201"/>
        <v>336</v>
      </c>
      <c r="BF132" s="44">
        <f t="shared" si="201"/>
        <v>356</v>
      </c>
      <c r="BG132" s="44">
        <f t="shared" si="201"/>
        <v>392</v>
      </c>
      <c r="BH132" s="44">
        <f t="shared" si="201"/>
        <v>408</v>
      </c>
      <c r="BI132" s="44">
        <f t="shared" si="201"/>
        <v>2684</v>
      </c>
      <c r="BL132" s="44">
        <f t="shared" si="202"/>
        <v>2396</v>
      </c>
      <c r="BM132" s="44">
        <f t="shared" si="202"/>
        <v>4562</v>
      </c>
      <c r="BN132" s="44">
        <f t="shared" si="202"/>
        <v>6930</v>
      </c>
      <c r="BO132" s="44">
        <f t="shared" si="202"/>
        <v>9194</v>
      </c>
      <c r="BP132" s="44">
        <f t="shared" si="202"/>
        <v>11666</v>
      </c>
      <c r="BQ132" s="44">
        <f t="shared" si="202"/>
        <v>13528</v>
      </c>
      <c r="BR132" s="44">
        <f t="shared" si="202"/>
        <v>15954</v>
      </c>
      <c r="BS132" s="44">
        <f t="shared" si="202"/>
        <v>18608</v>
      </c>
      <c r="BT132" s="44">
        <f t="shared" si="202"/>
        <v>21112</v>
      </c>
      <c r="BU132" s="44">
        <f t="shared" si="202"/>
        <v>23482</v>
      </c>
      <c r="BV132" s="44">
        <f t="shared" si="202"/>
        <v>26080</v>
      </c>
      <c r="BW132" s="44">
        <f t="shared" si="202"/>
        <v>28142</v>
      </c>
      <c r="BX132" s="44">
        <f t="shared" si="202"/>
        <v>181654</v>
      </c>
      <c r="CA132" s="44">
        <f t="shared" si="203"/>
        <v>1142</v>
      </c>
      <c r="CB132" s="44">
        <f t="shared" si="203"/>
        <v>2432</v>
      </c>
      <c r="CC132" s="44">
        <f t="shared" si="203"/>
        <v>3821</v>
      </c>
      <c r="CD132" s="44">
        <f t="shared" si="203"/>
        <v>4856</v>
      </c>
      <c r="CE132" s="44">
        <f t="shared" si="203"/>
        <v>9021</v>
      </c>
      <c r="CF132" s="44">
        <f t="shared" si="203"/>
        <v>15001</v>
      </c>
      <c r="CG132" s="44">
        <f t="shared" si="203"/>
        <v>22733</v>
      </c>
      <c r="CH132" s="44">
        <f t="shared" si="203"/>
        <v>31833</v>
      </c>
      <c r="CI132" s="44">
        <f t="shared" si="203"/>
        <v>37772</v>
      </c>
      <c r="CJ132" s="44">
        <f t="shared" si="203"/>
        <v>40611</v>
      </c>
      <c r="CK132" s="44">
        <f t="shared" si="203"/>
        <v>41776</v>
      </c>
      <c r="CL132" s="44">
        <f t="shared" si="203"/>
        <v>42623</v>
      </c>
      <c r="CM132" s="44">
        <f t="shared" si="203"/>
        <v>253621</v>
      </c>
      <c r="CP132" s="44">
        <f t="shared" si="204"/>
        <v>0</v>
      </c>
      <c r="CQ132" s="44">
        <f t="shared" si="204"/>
        <v>0</v>
      </c>
      <c r="CR132" s="44">
        <f t="shared" si="204"/>
        <v>0</v>
      </c>
      <c r="CS132" s="44">
        <f t="shared" si="204"/>
        <v>0</v>
      </c>
      <c r="CT132" s="44">
        <f t="shared" si="204"/>
        <v>0</v>
      </c>
      <c r="CU132" s="44">
        <f t="shared" si="204"/>
        <v>0</v>
      </c>
      <c r="CV132" s="44">
        <f t="shared" si="204"/>
        <v>0</v>
      </c>
      <c r="CW132" s="44">
        <f t="shared" si="204"/>
        <v>0</v>
      </c>
      <c r="CX132" s="44">
        <f t="shared" si="204"/>
        <v>0</v>
      </c>
      <c r="CY132" s="44">
        <f t="shared" si="204"/>
        <v>0</v>
      </c>
      <c r="CZ132" s="44">
        <f t="shared" si="204"/>
        <v>0</v>
      </c>
      <c r="DA132" s="44">
        <f t="shared" si="204"/>
        <v>0</v>
      </c>
      <c r="DB132" s="44">
        <f t="shared" si="204"/>
        <v>0</v>
      </c>
      <c r="DE132" s="44">
        <f t="shared" si="205"/>
        <v>0</v>
      </c>
      <c r="DF132" s="44">
        <f t="shared" si="205"/>
        <v>0</v>
      </c>
      <c r="DG132" s="44">
        <f t="shared" si="205"/>
        <v>0</v>
      </c>
      <c r="DH132" s="44">
        <f t="shared" si="205"/>
        <v>0</v>
      </c>
      <c r="DI132" s="44">
        <f t="shared" si="205"/>
        <v>0</v>
      </c>
      <c r="DJ132" s="44">
        <f t="shared" si="205"/>
        <v>0</v>
      </c>
      <c r="DK132" s="44">
        <f t="shared" si="205"/>
        <v>0</v>
      </c>
      <c r="DL132" s="44">
        <f t="shared" si="205"/>
        <v>0</v>
      </c>
      <c r="DM132" s="44">
        <f t="shared" si="205"/>
        <v>0</v>
      </c>
      <c r="DN132" s="44">
        <f t="shared" si="205"/>
        <v>0</v>
      </c>
      <c r="DO132" s="44">
        <f t="shared" si="205"/>
        <v>0</v>
      </c>
      <c r="DP132" s="44">
        <f t="shared" si="205"/>
        <v>0</v>
      </c>
      <c r="DQ132" s="44">
        <f t="shared" si="205"/>
        <v>0</v>
      </c>
      <c r="DT132" s="44">
        <f t="shared" si="206"/>
        <v>334</v>
      </c>
      <c r="DU132" s="44">
        <f t="shared" si="206"/>
        <v>698</v>
      </c>
      <c r="DV132" s="44">
        <f t="shared" si="206"/>
        <v>1116</v>
      </c>
      <c r="DW132" s="44">
        <f t="shared" si="206"/>
        <v>1698</v>
      </c>
      <c r="DX132" s="44">
        <f t="shared" si="206"/>
        <v>2358</v>
      </c>
      <c r="DY132" s="44">
        <f t="shared" si="206"/>
        <v>2740</v>
      </c>
      <c r="DZ132" s="44">
        <f t="shared" si="206"/>
        <v>3198</v>
      </c>
      <c r="EA132" s="44">
        <f t="shared" si="206"/>
        <v>3626</v>
      </c>
      <c r="EB132" s="44">
        <f t="shared" si="206"/>
        <v>4040</v>
      </c>
      <c r="EC132" s="44">
        <f t="shared" si="206"/>
        <v>4466</v>
      </c>
      <c r="ED132" s="44">
        <f t="shared" si="206"/>
        <v>4956</v>
      </c>
      <c r="EE132" s="44">
        <f t="shared" si="206"/>
        <v>5276</v>
      </c>
      <c r="EF132" s="44">
        <f t="shared" si="206"/>
        <v>34506</v>
      </c>
      <c r="EI132" s="44">
        <f t="shared" si="207"/>
        <v>818</v>
      </c>
      <c r="EJ132" s="44">
        <f t="shared" si="207"/>
        <v>1512</v>
      </c>
      <c r="EK132" s="44">
        <f t="shared" si="207"/>
        <v>2508</v>
      </c>
      <c r="EL132" s="44">
        <f t="shared" si="207"/>
        <v>4172</v>
      </c>
      <c r="EM132" s="44">
        <f t="shared" si="207"/>
        <v>7030</v>
      </c>
      <c r="EN132" s="44">
        <f t="shared" si="207"/>
        <v>9916</v>
      </c>
      <c r="EO132" s="44">
        <f t="shared" si="207"/>
        <v>13442</v>
      </c>
      <c r="EP132" s="44">
        <f t="shared" si="207"/>
        <v>14914</v>
      </c>
      <c r="EQ132" s="44">
        <f t="shared" si="207"/>
        <v>18542</v>
      </c>
      <c r="ER132" s="44">
        <f t="shared" si="207"/>
        <v>21300</v>
      </c>
      <c r="ES132" s="44">
        <f t="shared" si="207"/>
        <v>22642</v>
      </c>
      <c r="ET132" s="44">
        <f t="shared" si="207"/>
        <v>23682</v>
      </c>
      <c r="EU132" s="44">
        <f t="shared" si="207"/>
        <v>140478</v>
      </c>
      <c r="EX132" s="44">
        <f t="shared" si="208"/>
        <v>0</v>
      </c>
      <c r="EY132" s="44">
        <f t="shared" si="208"/>
        <v>0</v>
      </c>
      <c r="EZ132" s="44">
        <f t="shared" si="208"/>
        <v>0</v>
      </c>
      <c r="FA132" s="44">
        <f t="shared" si="208"/>
        <v>0</v>
      </c>
      <c r="FB132" s="44">
        <f t="shared" si="208"/>
        <v>0</v>
      </c>
      <c r="FC132" s="44">
        <f t="shared" si="208"/>
        <v>0</v>
      </c>
      <c r="FD132" s="44">
        <f t="shared" si="208"/>
        <v>0</v>
      </c>
      <c r="FE132" s="44">
        <f t="shared" si="208"/>
        <v>0</v>
      </c>
      <c r="FF132" s="44">
        <f t="shared" si="208"/>
        <v>0</v>
      </c>
      <c r="FG132" s="44">
        <f t="shared" si="208"/>
        <v>0</v>
      </c>
      <c r="FH132" s="44">
        <f t="shared" si="208"/>
        <v>0</v>
      </c>
      <c r="FI132" s="44">
        <f t="shared" si="208"/>
        <v>0</v>
      </c>
      <c r="FJ132" s="44">
        <f t="shared" si="208"/>
        <v>0</v>
      </c>
    </row>
    <row r="133" spans="1:166" ht="15.1" customHeight="1">
      <c r="A133" s="51">
        <v>2010</v>
      </c>
      <c r="B133" s="56" t="s">
        <v>8</v>
      </c>
      <c r="D133" s="44">
        <f t="shared" si="198"/>
        <v>986</v>
      </c>
      <c r="E133" s="44">
        <f t="shared" si="198"/>
        <v>1928</v>
      </c>
      <c r="F133" s="44">
        <f t="shared" si="198"/>
        <v>3002</v>
      </c>
      <c r="G133" s="44">
        <f t="shared" si="198"/>
        <v>4249</v>
      </c>
      <c r="H133" s="44">
        <f t="shared" si="198"/>
        <v>5526</v>
      </c>
      <c r="I133" s="44">
        <f t="shared" si="198"/>
        <v>6632</v>
      </c>
      <c r="J133" s="44">
        <f t="shared" si="198"/>
        <v>7816</v>
      </c>
      <c r="K133" s="44">
        <f t="shared" si="198"/>
        <v>8921</v>
      </c>
      <c r="L133" s="44">
        <f t="shared" si="198"/>
        <v>9770</v>
      </c>
      <c r="M133" s="44">
        <f t="shared" si="198"/>
        <v>10752</v>
      </c>
      <c r="N133" s="44">
        <f t="shared" si="198"/>
        <v>11723</v>
      </c>
      <c r="O133" s="44">
        <f t="shared" si="198"/>
        <v>12641</v>
      </c>
      <c r="P133" s="44">
        <f t="shared" si="198"/>
        <v>83946</v>
      </c>
      <c r="S133" s="44">
        <f t="shared" si="199"/>
        <v>425</v>
      </c>
      <c r="T133" s="44">
        <f t="shared" si="199"/>
        <v>802</v>
      </c>
      <c r="U133" s="44">
        <f t="shared" si="199"/>
        <v>1197</v>
      </c>
      <c r="V133" s="44">
        <f t="shared" si="199"/>
        <v>1687</v>
      </c>
      <c r="W133" s="44">
        <f t="shared" si="199"/>
        <v>2369</v>
      </c>
      <c r="X133" s="44">
        <f t="shared" si="199"/>
        <v>3108</v>
      </c>
      <c r="Y133" s="44">
        <f t="shared" si="199"/>
        <v>3812</v>
      </c>
      <c r="Z133" s="44">
        <f t="shared" si="199"/>
        <v>4368</v>
      </c>
      <c r="AA133" s="44">
        <f t="shared" si="199"/>
        <v>5020</v>
      </c>
      <c r="AB133" s="44">
        <f t="shared" si="199"/>
        <v>5714</v>
      </c>
      <c r="AC133" s="44">
        <f t="shared" si="199"/>
        <v>6436</v>
      </c>
      <c r="AD133" s="44">
        <f t="shared" si="199"/>
        <v>6815</v>
      </c>
      <c r="AE133" s="44">
        <f t="shared" si="199"/>
        <v>41753</v>
      </c>
      <c r="AH133" s="44">
        <f t="shared" si="200"/>
        <v>4549</v>
      </c>
      <c r="AI133" s="44">
        <f t="shared" si="200"/>
        <v>8287</v>
      </c>
      <c r="AJ133" s="44">
        <f t="shared" si="200"/>
        <v>12555</v>
      </c>
      <c r="AK133" s="44">
        <f t="shared" si="200"/>
        <v>16405</v>
      </c>
      <c r="AL133" s="44">
        <f t="shared" si="200"/>
        <v>20586</v>
      </c>
      <c r="AM133" s="44">
        <f t="shared" si="200"/>
        <v>24582</v>
      </c>
      <c r="AN133" s="44">
        <f t="shared" si="200"/>
        <v>29176</v>
      </c>
      <c r="AO133" s="44">
        <f t="shared" si="200"/>
        <v>33593</v>
      </c>
      <c r="AP133" s="44">
        <f t="shared" si="200"/>
        <v>37885</v>
      </c>
      <c r="AQ133" s="44">
        <f t="shared" si="200"/>
        <v>42414</v>
      </c>
      <c r="AR133" s="44">
        <f t="shared" si="200"/>
        <v>46613</v>
      </c>
      <c r="AS133" s="44">
        <f t="shared" si="200"/>
        <v>50708</v>
      </c>
      <c r="AT133" s="44">
        <f t="shared" si="200"/>
        <v>327353</v>
      </c>
      <c r="AW133" s="44">
        <f t="shared" si="201"/>
        <v>25</v>
      </c>
      <c r="AX133" s="44">
        <f t="shared" si="201"/>
        <v>54</v>
      </c>
      <c r="AY133" s="44">
        <f t="shared" si="201"/>
        <v>71</v>
      </c>
      <c r="AZ133" s="44">
        <f t="shared" si="201"/>
        <v>98</v>
      </c>
      <c r="BA133" s="44">
        <f t="shared" si="201"/>
        <v>156</v>
      </c>
      <c r="BB133" s="44">
        <f t="shared" si="201"/>
        <v>222</v>
      </c>
      <c r="BC133" s="44">
        <f t="shared" si="201"/>
        <v>237</v>
      </c>
      <c r="BD133" s="44">
        <f t="shared" si="201"/>
        <v>255</v>
      </c>
      <c r="BE133" s="44">
        <f t="shared" si="201"/>
        <v>275</v>
      </c>
      <c r="BF133" s="44">
        <f t="shared" si="201"/>
        <v>315</v>
      </c>
      <c r="BG133" s="44">
        <f t="shared" si="201"/>
        <v>338</v>
      </c>
      <c r="BH133" s="44">
        <f t="shared" si="201"/>
        <v>364</v>
      </c>
      <c r="BI133" s="44">
        <f t="shared" si="201"/>
        <v>2410</v>
      </c>
      <c r="BL133" s="44">
        <f t="shared" si="202"/>
        <v>2140</v>
      </c>
      <c r="BM133" s="44">
        <f t="shared" si="202"/>
        <v>4080</v>
      </c>
      <c r="BN133" s="44">
        <f t="shared" si="202"/>
        <v>6086</v>
      </c>
      <c r="BO133" s="44">
        <f t="shared" si="202"/>
        <v>8166</v>
      </c>
      <c r="BP133" s="44">
        <f t="shared" si="202"/>
        <v>10620</v>
      </c>
      <c r="BQ133" s="44">
        <f t="shared" si="202"/>
        <v>12720</v>
      </c>
      <c r="BR133" s="44">
        <f t="shared" si="202"/>
        <v>15384</v>
      </c>
      <c r="BS133" s="44">
        <f t="shared" si="202"/>
        <v>18222</v>
      </c>
      <c r="BT133" s="44">
        <f t="shared" si="202"/>
        <v>20798</v>
      </c>
      <c r="BU133" s="44">
        <f t="shared" si="202"/>
        <v>23428</v>
      </c>
      <c r="BV133" s="44">
        <f t="shared" si="202"/>
        <v>25992</v>
      </c>
      <c r="BW133" s="44">
        <f t="shared" si="202"/>
        <v>28274</v>
      </c>
      <c r="BX133" s="44">
        <f t="shared" si="202"/>
        <v>175910</v>
      </c>
      <c r="CA133" s="44">
        <f t="shared" si="203"/>
        <v>1128</v>
      </c>
      <c r="CB133" s="44">
        <f t="shared" si="203"/>
        <v>2421</v>
      </c>
      <c r="CC133" s="44">
        <f t="shared" si="203"/>
        <v>3697</v>
      </c>
      <c r="CD133" s="44">
        <f t="shared" si="203"/>
        <v>5467</v>
      </c>
      <c r="CE133" s="44">
        <f t="shared" si="203"/>
        <v>9860</v>
      </c>
      <c r="CF133" s="44">
        <f t="shared" si="203"/>
        <v>16491</v>
      </c>
      <c r="CG133" s="44">
        <f t="shared" si="203"/>
        <v>25834</v>
      </c>
      <c r="CH133" s="44">
        <f t="shared" si="203"/>
        <v>35043</v>
      </c>
      <c r="CI133" s="44">
        <f t="shared" si="203"/>
        <v>41210</v>
      </c>
      <c r="CJ133" s="44">
        <f t="shared" si="203"/>
        <v>44243</v>
      </c>
      <c r="CK133" s="44">
        <f t="shared" si="203"/>
        <v>45502</v>
      </c>
      <c r="CL133" s="44">
        <f t="shared" si="203"/>
        <v>46268</v>
      </c>
      <c r="CM133" s="44">
        <f t="shared" si="203"/>
        <v>277164</v>
      </c>
      <c r="CP133" s="44">
        <f t="shared" si="204"/>
        <v>0</v>
      </c>
      <c r="CQ133" s="44">
        <f t="shared" si="204"/>
        <v>0</v>
      </c>
      <c r="CR133" s="44">
        <f t="shared" si="204"/>
        <v>0</v>
      </c>
      <c r="CS133" s="44">
        <f t="shared" si="204"/>
        <v>0</v>
      </c>
      <c r="CT133" s="44">
        <f t="shared" si="204"/>
        <v>0</v>
      </c>
      <c r="CU133" s="44">
        <f t="shared" si="204"/>
        <v>0</v>
      </c>
      <c r="CV133" s="44">
        <f t="shared" si="204"/>
        <v>0</v>
      </c>
      <c r="CW133" s="44">
        <f t="shared" si="204"/>
        <v>0</v>
      </c>
      <c r="CX133" s="44">
        <f t="shared" si="204"/>
        <v>0</v>
      </c>
      <c r="CY133" s="44">
        <f t="shared" si="204"/>
        <v>0</v>
      </c>
      <c r="CZ133" s="44">
        <f t="shared" si="204"/>
        <v>0</v>
      </c>
      <c r="DA133" s="44">
        <f t="shared" si="204"/>
        <v>0</v>
      </c>
      <c r="DB133" s="44">
        <f t="shared" si="204"/>
        <v>0</v>
      </c>
      <c r="DE133" s="44">
        <f t="shared" si="205"/>
        <v>0</v>
      </c>
      <c r="DF133" s="44">
        <f t="shared" si="205"/>
        <v>0</v>
      </c>
      <c r="DG133" s="44">
        <f t="shared" si="205"/>
        <v>0</v>
      </c>
      <c r="DH133" s="44">
        <f t="shared" si="205"/>
        <v>0</v>
      </c>
      <c r="DI133" s="44">
        <f t="shared" si="205"/>
        <v>0</v>
      </c>
      <c r="DJ133" s="44">
        <f t="shared" si="205"/>
        <v>0</v>
      </c>
      <c r="DK133" s="44">
        <f t="shared" si="205"/>
        <v>0</v>
      </c>
      <c r="DL133" s="44">
        <f t="shared" si="205"/>
        <v>0</v>
      </c>
      <c r="DM133" s="44">
        <f t="shared" si="205"/>
        <v>0</v>
      </c>
      <c r="DN133" s="44">
        <f t="shared" si="205"/>
        <v>0</v>
      </c>
      <c r="DO133" s="44">
        <f t="shared" si="205"/>
        <v>0</v>
      </c>
      <c r="DP133" s="44">
        <f t="shared" si="205"/>
        <v>0</v>
      </c>
      <c r="DQ133" s="44">
        <f t="shared" si="205"/>
        <v>0</v>
      </c>
      <c r="DT133" s="44">
        <f t="shared" si="206"/>
        <v>212</v>
      </c>
      <c r="DU133" s="44">
        <f t="shared" si="206"/>
        <v>390</v>
      </c>
      <c r="DV133" s="44">
        <f t="shared" si="206"/>
        <v>706</v>
      </c>
      <c r="DW133" s="44">
        <f t="shared" si="206"/>
        <v>1188</v>
      </c>
      <c r="DX133" s="44">
        <f t="shared" si="206"/>
        <v>1700</v>
      </c>
      <c r="DY133" s="44">
        <f t="shared" si="206"/>
        <v>2190</v>
      </c>
      <c r="DZ133" s="44">
        <f t="shared" si="206"/>
        <v>2704</v>
      </c>
      <c r="EA133" s="44">
        <f t="shared" si="206"/>
        <v>3296</v>
      </c>
      <c r="EB133" s="44">
        <f t="shared" si="206"/>
        <v>3768</v>
      </c>
      <c r="EC133" s="44">
        <f t="shared" si="206"/>
        <v>4246</v>
      </c>
      <c r="ED133" s="44">
        <f t="shared" si="206"/>
        <v>4726</v>
      </c>
      <c r="EE133" s="44">
        <f t="shared" si="206"/>
        <v>5102</v>
      </c>
      <c r="EF133" s="44">
        <f t="shared" si="206"/>
        <v>30228</v>
      </c>
      <c r="EI133" s="44">
        <f t="shared" si="207"/>
        <v>638</v>
      </c>
      <c r="EJ133" s="44">
        <f t="shared" si="207"/>
        <v>1174</v>
      </c>
      <c r="EK133" s="44">
        <f t="shared" si="207"/>
        <v>2154</v>
      </c>
      <c r="EL133" s="44">
        <f t="shared" si="207"/>
        <v>3884</v>
      </c>
      <c r="EM133" s="44">
        <f t="shared" si="207"/>
        <v>7068</v>
      </c>
      <c r="EN133" s="44">
        <f t="shared" si="207"/>
        <v>10452</v>
      </c>
      <c r="EO133" s="44">
        <f t="shared" si="207"/>
        <v>14210</v>
      </c>
      <c r="EP133" s="44">
        <f t="shared" si="207"/>
        <v>18044</v>
      </c>
      <c r="EQ133" s="44">
        <f t="shared" si="207"/>
        <v>21740</v>
      </c>
      <c r="ER133" s="44">
        <f t="shared" si="207"/>
        <v>24758</v>
      </c>
      <c r="ES133" s="44">
        <f t="shared" si="207"/>
        <v>26374</v>
      </c>
      <c r="ET133" s="44">
        <f t="shared" si="207"/>
        <v>27450</v>
      </c>
      <c r="EU133" s="44">
        <f t="shared" si="207"/>
        <v>157946</v>
      </c>
      <c r="EX133" s="44">
        <f t="shared" si="208"/>
        <v>0</v>
      </c>
      <c r="EY133" s="44">
        <f t="shared" si="208"/>
        <v>0</v>
      </c>
      <c r="EZ133" s="44">
        <f t="shared" si="208"/>
        <v>0</v>
      </c>
      <c r="FA133" s="44">
        <f t="shared" si="208"/>
        <v>0</v>
      </c>
      <c r="FB133" s="44">
        <f t="shared" si="208"/>
        <v>0</v>
      </c>
      <c r="FC133" s="44">
        <f t="shared" si="208"/>
        <v>0</v>
      </c>
      <c r="FD133" s="44">
        <f t="shared" si="208"/>
        <v>0</v>
      </c>
      <c r="FE133" s="44">
        <f t="shared" si="208"/>
        <v>0</v>
      </c>
      <c r="FF133" s="44">
        <f t="shared" si="208"/>
        <v>0</v>
      </c>
      <c r="FG133" s="44">
        <f t="shared" si="208"/>
        <v>0</v>
      </c>
      <c r="FH133" s="44">
        <f t="shared" si="208"/>
        <v>0</v>
      </c>
      <c r="FI133" s="44">
        <f t="shared" si="208"/>
        <v>0</v>
      </c>
      <c r="FJ133" s="44">
        <f t="shared" si="208"/>
        <v>0</v>
      </c>
    </row>
    <row r="134" spans="1:166" ht="15.1" customHeight="1">
      <c r="A134" s="51">
        <v>2011</v>
      </c>
      <c r="B134" s="56" t="s">
        <v>8</v>
      </c>
      <c r="D134" s="44">
        <f t="shared" si="198"/>
        <v>916</v>
      </c>
      <c r="E134" s="44">
        <f t="shared" si="198"/>
        <v>1834</v>
      </c>
      <c r="F134" s="44">
        <f t="shared" si="198"/>
        <v>3006</v>
      </c>
      <c r="G134" s="44">
        <f t="shared" si="198"/>
        <v>3948</v>
      </c>
      <c r="H134" s="44">
        <f t="shared" si="198"/>
        <v>5073</v>
      </c>
      <c r="I134" s="44">
        <f t="shared" si="198"/>
        <v>6106</v>
      </c>
      <c r="J134" s="44">
        <f t="shared" si="198"/>
        <v>7058</v>
      </c>
      <c r="K134" s="44">
        <f t="shared" si="198"/>
        <v>8154</v>
      </c>
      <c r="L134" s="44">
        <f t="shared" si="198"/>
        <v>9148</v>
      </c>
      <c r="M134" s="44">
        <f t="shared" si="198"/>
        <v>10192</v>
      </c>
      <c r="N134" s="44">
        <f t="shared" si="198"/>
        <v>11180</v>
      </c>
      <c r="O134" s="44">
        <f t="shared" si="198"/>
        <v>12129</v>
      </c>
      <c r="P134" s="44">
        <f t="shared" si="198"/>
        <v>78744</v>
      </c>
      <c r="S134" s="44">
        <f t="shared" si="199"/>
        <v>345</v>
      </c>
      <c r="T134" s="44">
        <f t="shared" si="199"/>
        <v>668</v>
      </c>
      <c r="U134" s="44">
        <f t="shared" si="199"/>
        <v>1152</v>
      </c>
      <c r="V134" s="44">
        <f t="shared" si="199"/>
        <v>1632</v>
      </c>
      <c r="W134" s="44">
        <f t="shared" si="199"/>
        <v>2320</v>
      </c>
      <c r="X134" s="44">
        <f t="shared" si="199"/>
        <v>3046</v>
      </c>
      <c r="Y134" s="44">
        <f t="shared" si="199"/>
        <v>3621</v>
      </c>
      <c r="Z134" s="44">
        <f t="shared" si="199"/>
        <v>4248</v>
      </c>
      <c r="AA134" s="44">
        <f t="shared" si="199"/>
        <v>4812</v>
      </c>
      <c r="AB134" s="44">
        <f t="shared" si="199"/>
        <v>5422</v>
      </c>
      <c r="AC134" s="44">
        <f t="shared" si="199"/>
        <v>5990</v>
      </c>
      <c r="AD134" s="44">
        <f t="shared" si="199"/>
        <v>6366</v>
      </c>
      <c r="AE134" s="44">
        <f t="shared" si="199"/>
        <v>39622</v>
      </c>
      <c r="AH134" s="44">
        <f t="shared" si="200"/>
        <v>4462</v>
      </c>
      <c r="AI134" s="44">
        <f t="shared" si="200"/>
        <v>8196</v>
      </c>
      <c r="AJ134" s="44">
        <f t="shared" si="200"/>
        <v>12426</v>
      </c>
      <c r="AK134" s="44">
        <f t="shared" si="200"/>
        <v>16493</v>
      </c>
      <c r="AL134" s="44">
        <f t="shared" si="200"/>
        <v>20731</v>
      </c>
      <c r="AM134" s="44">
        <f t="shared" si="200"/>
        <v>24827</v>
      </c>
      <c r="AN134" s="44">
        <f t="shared" si="200"/>
        <v>29167</v>
      </c>
      <c r="AO134" s="44">
        <f t="shared" si="200"/>
        <v>33417</v>
      </c>
      <c r="AP134" s="44">
        <f t="shared" si="200"/>
        <v>37477</v>
      </c>
      <c r="AQ134" s="44">
        <f t="shared" si="200"/>
        <v>41749</v>
      </c>
      <c r="AR134" s="44">
        <f t="shared" si="200"/>
        <v>45731</v>
      </c>
      <c r="AS134" s="44">
        <f t="shared" si="200"/>
        <v>49544</v>
      </c>
      <c r="AT134" s="44">
        <f t="shared" si="200"/>
        <v>324220</v>
      </c>
      <c r="AW134" s="44">
        <f t="shared" si="201"/>
        <v>37</v>
      </c>
      <c r="AX134" s="44">
        <f t="shared" si="201"/>
        <v>66</v>
      </c>
      <c r="AY134" s="44">
        <f t="shared" si="201"/>
        <v>81</v>
      </c>
      <c r="AZ134" s="44">
        <f t="shared" si="201"/>
        <v>81</v>
      </c>
      <c r="BA134" s="44">
        <f t="shared" si="201"/>
        <v>81</v>
      </c>
      <c r="BB134" s="44">
        <f t="shared" si="201"/>
        <v>81</v>
      </c>
      <c r="BC134" s="44">
        <f t="shared" si="201"/>
        <v>81</v>
      </c>
      <c r="BD134" s="44">
        <f t="shared" si="201"/>
        <v>81</v>
      </c>
      <c r="BE134" s="44">
        <f t="shared" si="201"/>
        <v>81</v>
      </c>
      <c r="BF134" s="44">
        <f t="shared" si="201"/>
        <v>81</v>
      </c>
      <c r="BG134" s="44">
        <f t="shared" si="201"/>
        <v>81</v>
      </c>
      <c r="BH134" s="44">
        <f t="shared" si="201"/>
        <v>109</v>
      </c>
      <c r="BI134" s="44">
        <f t="shared" si="201"/>
        <v>941</v>
      </c>
      <c r="BL134" s="44">
        <f t="shared" si="202"/>
        <v>2260</v>
      </c>
      <c r="BM134" s="44">
        <f t="shared" si="202"/>
        <v>4494</v>
      </c>
      <c r="BN134" s="44">
        <f t="shared" si="202"/>
        <v>6828</v>
      </c>
      <c r="BO134" s="44">
        <f t="shared" si="202"/>
        <v>9150</v>
      </c>
      <c r="BP134" s="44">
        <f t="shared" si="202"/>
        <v>11814</v>
      </c>
      <c r="BQ134" s="44">
        <f t="shared" si="202"/>
        <v>14164</v>
      </c>
      <c r="BR134" s="44">
        <f t="shared" si="202"/>
        <v>17032</v>
      </c>
      <c r="BS134" s="44">
        <f t="shared" si="202"/>
        <v>20088</v>
      </c>
      <c r="BT134" s="44">
        <f t="shared" si="202"/>
        <v>23184</v>
      </c>
      <c r="BU134" s="44">
        <f t="shared" si="202"/>
        <v>26210</v>
      </c>
      <c r="BV134" s="44">
        <f t="shared" si="202"/>
        <v>29198</v>
      </c>
      <c r="BW134" s="44">
        <f t="shared" si="202"/>
        <v>31876</v>
      </c>
      <c r="BX134" s="44">
        <f t="shared" si="202"/>
        <v>196298</v>
      </c>
      <c r="CA134" s="44">
        <f t="shared" si="203"/>
        <v>1104</v>
      </c>
      <c r="CB134" s="44">
        <f t="shared" si="203"/>
        <v>2526</v>
      </c>
      <c r="CC134" s="44">
        <f t="shared" si="203"/>
        <v>3954</v>
      </c>
      <c r="CD134" s="44">
        <f t="shared" si="203"/>
        <v>5418</v>
      </c>
      <c r="CE134" s="44">
        <f t="shared" si="203"/>
        <v>9575</v>
      </c>
      <c r="CF134" s="44">
        <f t="shared" si="203"/>
        <v>16131</v>
      </c>
      <c r="CG134" s="44">
        <f t="shared" si="203"/>
        <v>25469</v>
      </c>
      <c r="CH134" s="44">
        <f t="shared" si="203"/>
        <v>34550</v>
      </c>
      <c r="CI134" s="44">
        <f t="shared" si="203"/>
        <v>40756</v>
      </c>
      <c r="CJ134" s="44">
        <f t="shared" si="203"/>
        <v>43714</v>
      </c>
      <c r="CK134" s="44">
        <f t="shared" si="203"/>
        <v>44983</v>
      </c>
      <c r="CL134" s="44">
        <f t="shared" si="203"/>
        <v>45839</v>
      </c>
      <c r="CM134" s="44">
        <f t="shared" si="203"/>
        <v>274019</v>
      </c>
      <c r="CP134" s="44">
        <f t="shared" si="204"/>
        <v>0</v>
      </c>
      <c r="CQ134" s="44">
        <f t="shared" si="204"/>
        <v>0</v>
      </c>
      <c r="CR134" s="44">
        <f t="shared" si="204"/>
        <v>0</v>
      </c>
      <c r="CS134" s="44">
        <f t="shared" si="204"/>
        <v>0</v>
      </c>
      <c r="CT134" s="44">
        <f t="shared" si="204"/>
        <v>0</v>
      </c>
      <c r="CU134" s="44">
        <f t="shared" si="204"/>
        <v>0</v>
      </c>
      <c r="CV134" s="44">
        <f t="shared" si="204"/>
        <v>0</v>
      </c>
      <c r="CW134" s="44">
        <f t="shared" si="204"/>
        <v>0</v>
      </c>
      <c r="CX134" s="44">
        <f t="shared" si="204"/>
        <v>0</v>
      </c>
      <c r="CY134" s="44">
        <f t="shared" si="204"/>
        <v>0</v>
      </c>
      <c r="CZ134" s="44">
        <f t="shared" si="204"/>
        <v>0</v>
      </c>
      <c r="DA134" s="44">
        <f t="shared" si="204"/>
        <v>0</v>
      </c>
      <c r="DB134" s="44">
        <f t="shared" si="204"/>
        <v>0</v>
      </c>
      <c r="DE134" s="44">
        <f t="shared" si="205"/>
        <v>0</v>
      </c>
      <c r="DF134" s="44">
        <f t="shared" si="205"/>
        <v>0</v>
      </c>
      <c r="DG134" s="44">
        <f t="shared" si="205"/>
        <v>0</v>
      </c>
      <c r="DH134" s="44">
        <f t="shared" si="205"/>
        <v>0</v>
      </c>
      <c r="DI134" s="44">
        <f t="shared" si="205"/>
        <v>0</v>
      </c>
      <c r="DJ134" s="44">
        <f t="shared" si="205"/>
        <v>0</v>
      </c>
      <c r="DK134" s="44">
        <f t="shared" si="205"/>
        <v>0</v>
      </c>
      <c r="DL134" s="44">
        <f t="shared" si="205"/>
        <v>0</v>
      </c>
      <c r="DM134" s="44">
        <f t="shared" si="205"/>
        <v>0</v>
      </c>
      <c r="DN134" s="44">
        <f t="shared" si="205"/>
        <v>0</v>
      </c>
      <c r="DO134" s="44">
        <f t="shared" si="205"/>
        <v>0</v>
      </c>
      <c r="DP134" s="44">
        <f t="shared" si="205"/>
        <v>0</v>
      </c>
      <c r="DQ134" s="44">
        <f t="shared" si="205"/>
        <v>0</v>
      </c>
      <c r="DT134" s="44">
        <f t="shared" si="206"/>
        <v>228</v>
      </c>
      <c r="DU134" s="44">
        <f t="shared" si="206"/>
        <v>446</v>
      </c>
      <c r="DV134" s="44">
        <f t="shared" si="206"/>
        <v>752</v>
      </c>
      <c r="DW134" s="44">
        <f t="shared" si="206"/>
        <v>1196</v>
      </c>
      <c r="DX134" s="44">
        <f t="shared" si="206"/>
        <v>1996</v>
      </c>
      <c r="DY134" s="44">
        <f t="shared" si="206"/>
        <v>2554</v>
      </c>
      <c r="DZ134" s="44">
        <f t="shared" si="206"/>
        <v>3438</v>
      </c>
      <c r="EA134" s="44">
        <f t="shared" si="206"/>
        <v>4230</v>
      </c>
      <c r="EB134" s="44">
        <f t="shared" si="206"/>
        <v>4956</v>
      </c>
      <c r="EC134" s="44">
        <f t="shared" si="206"/>
        <v>5720</v>
      </c>
      <c r="ED134" s="44">
        <f t="shared" si="206"/>
        <v>6382</v>
      </c>
      <c r="EE134" s="44">
        <f t="shared" si="206"/>
        <v>6892</v>
      </c>
      <c r="EF134" s="44">
        <f t="shared" si="206"/>
        <v>38790</v>
      </c>
      <c r="EI134" s="44">
        <f t="shared" si="207"/>
        <v>748</v>
      </c>
      <c r="EJ134" s="44">
        <f t="shared" si="207"/>
        <v>1460</v>
      </c>
      <c r="EK134" s="44">
        <f t="shared" si="207"/>
        <v>2498</v>
      </c>
      <c r="EL134" s="44">
        <f t="shared" si="207"/>
        <v>4274</v>
      </c>
      <c r="EM134" s="44">
        <f t="shared" si="207"/>
        <v>7468</v>
      </c>
      <c r="EN134" s="44">
        <f t="shared" si="207"/>
        <v>11170</v>
      </c>
      <c r="EO134" s="44">
        <f t="shared" si="207"/>
        <v>14884</v>
      </c>
      <c r="EP134" s="44">
        <f t="shared" si="207"/>
        <v>18464</v>
      </c>
      <c r="EQ134" s="44">
        <f t="shared" si="207"/>
        <v>22168</v>
      </c>
      <c r="ER134" s="44">
        <f t="shared" si="207"/>
        <v>25138</v>
      </c>
      <c r="ES134" s="44">
        <f t="shared" si="207"/>
        <v>26488</v>
      </c>
      <c r="ET134" s="44">
        <f t="shared" si="207"/>
        <v>27578</v>
      </c>
      <c r="EU134" s="44">
        <f t="shared" si="207"/>
        <v>162338</v>
      </c>
      <c r="EX134" s="44">
        <f t="shared" si="208"/>
        <v>0</v>
      </c>
      <c r="EY134" s="44">
        <f t="shared" si="208"/>
        <v>0</v>
      </c>
      <c r="EZ134" s="44">
        <f t="shared" si="208"/>
        <v>0</v>
      </c>
      <c r="FA134" s="44">
        <f t="shared" si="208"/>
        <v>0</v>
      </c>
      <c r="FB134" s="44">
        <f t="shared" si="208"/>
        <v>0</v>
      </c>
      <c r="FC134" s="44">
        <f t="shared" si="208"/>
        <v>0</v>
      </c>
      <c r="FD134" s="44">
        <f t="shared" si="208"/>
        <v>0</v>
      </c>
      <c r="FE134" s="44">
        <f t="shared" si="208"/>
        <v>0</v>
      </c>
      <c r="FF134" s="44">
        <f t="shared" si="208"/>
        <v>0</v>
      </c>
      <c r="FG134" s="44">
        <f t="shared" si="208"/>
        <v>0</v>
      </c>
      <c r="FH134" s="44">
        <f t="shared" si="208"/>
        <v>0</v>
      </c>
      <c r="FI134" s="44">
        <f t="shared" si="208"/>
        <v>0</v>
      </c>
      <c r="FJ134" s="44">
        <f t="shared" si="208"/>
        <v>0</v>
      </c>
    </row>
    <row r="135" spans="1:166" ht="15.1" customHeight="1">
      <c r="A135" s="51">
        <v>2012</v>
      </c>
      <c r="B135" s="56" t="s">
        <v>8</v>
      </c>
      <c r="D135" s="44">
        <f t="shared" si="198"/>
        <v>1002</v>
      </c>
      <c r="E135" s="44">
        <f t="shared" si="198"/>
        <v>2033</v>
      </c>
      <c r="F135" s="44">
        <f t="shared" si="198"/>
        <v>3151</v>
      </c>
      <c r="G135" s="44">
        <f t="shared" si="198"/>
        <v>3151</v>
      </c>
      <c r="H135" s="44">
        <f t="shared" si="198"/>
        <v>3151</v>
      </c>
      <c r="I135" s="44">
        <f t="shared" si="198"/>
        <v>3151</v>
      </c>
      <c r="J135" s="44">
        <f t="shared" si="198"/>
        <v>3151</v>
      </c>
      <c r="K135" s="44">
        <f t="shared" si="198"/>
        <v>3151</v>
      </c>
      <c r="L135" s="44">
        <f t="shared" si="198"/>
        <v>3151</v>
      </c>
      <c r="M135" s="44">
        <f t="shared" si="198"/>
        <v>3151</v>
      </c>
      <c r="N135" s="44">
        <f t="shared" si="198"/>
        <v>3151</v>
      </c>
      <c r="O135" s="44">
        <f t="shared" si="198"/>
        <v>3151</v>
      </c>
      <c r="P135" s="44">
        <f t="shared" si="198"/>
        <v>34545</v>
      </c>
      <c r="S135" s="44">
        <f t="shared" si="199"/>
        <v>297</v>
      </c>
      <c r="T135" s="44">
        <f t="shared" si="199"/>
        <v>651</v>
      </c>
      <c r="U135" s="44">
        <f t="shared" si="199"/>
        <v>1107</v>
      </c>
      <c r="V135" s="44">
        <f t="shared" si="199"/>
        <v>1648</v>
      </c>
      <c r="W135" s="44">
        <f t="shared" si="199"/>
        <v>2501</v>
      </c>
      <c r="X135" s="44">
        <f t="shared" si="199"/>
        <v>3361</v>
      </c>
      <c r="Y135" s="44">
        <f t="shared" si="199"/>
        <v>4199</v>
      </c>
      <c r="Z135" s="44">
        <f t="shared" si="199"/>
        <v>4881</v>
      </c>
      <c r="AA135" s="44">
        <f t="shared" si="199"/>
        <v>5467</v>
      </c>
      <c r="AB135" s="44">
        <f t="shared" si="199"/>
        <v>6078</v>
      </c>
      <c r="AC135" s="44">
        <f t="shared" si="199"/>
        <v>6772</v>
      </c>
      <c r="AD135" s="44">
        <f t="shared" si="199"/>
        <v>7127</v>
      </c>
      <c r="AE135" s="44">
        <f t="shared" si="199"/>
        <v>44089</v>
      </c>
      <c r="AH135" s="44">
        <f t="shared" si="200"/>
        <v>4406</v>
      </c>
      <c r="AI135" s="44">
        <f t="shared" si="200"/>
        <v>8344</v>
      </c>
      <c r="AJ135" s="44">
        <f t="shared" si="200"/>
        <v>12287</v>
      </c>
      <c r="AK135" s="44">
        <f t="shared" si="200"/>
        <v>16382</v>
      </c>
      <c r="AL135" s="44">
        <f t="shared" si="200"/>
        <v>20478</v>
      </c>
      <c r="AM135" s="44">
        <f t="shared" si="200"/>
        <v>24635</v>
      </c>
      <c r="AN135" s="44">
        <f t="shared" si="200"/>
        <v>28877</v>
      </c>
      <c r="AO135" s="44">
        <f t="shared" si="200"/>
        <v>33414</v>
      </c>
      <c r="AP135" s="44">
        <f t="shared" si="200"/>
        <v>37250</v>
      </c>
      <c r="AQ135" s="44">
        <f t="shared" si="200"/>
        <v>41295</v>
      </c>
      <c r="AR135" s="44">
        <f t="shared" si="200"/>
        <v>45004</v>
      </c>
      <c r="AS135" s="44">
        <f t="shared" si="200"/>
        <v>48678</v>
      </c>
      <c r="AT135" s="44">
        <f t="shared" si="200"/>
        <v>321050</v>
      </c>
      <c r="AW135" s="44">
        <f t="shared" si="201"/>
        <v>27</v>
      </c>
      <c r="AX135" s="44">
        <f t="shared" si="201"/>
        <v>60</v>
      </c>
      <c r="AY135" s="44">
        <f t="shared" si="201"/>
        <v>77</v>
      </c>
      <c r="AZ135" s="44">
        <f t="shared" si="201"/>
        <v>77</v>
      </c>
      <c r="BA135" s="44">
        <f t="shared" si="201"/>
        <v>113</v>
      </c>
      <c r="BB135" s="44">
        <f t="shared" si="201"/>
        <v>177</v>
      </c>
      <c r="BC135" s="44">
        <f t="shared" si="201"/>
        <v>198</v>
      </c>
      <c r="BD135" s="44">
        <f t="shared" si="201"/>
        <v>198</v>
      </c>
      <c r="BE135" s="44">
        <f t="shared" si="201"/>
        <v>198</v>
      </c>
      <c r="BF135" s="44">
        <f t="shared" si="201"/>
        <v>198</v>
      </c>
      <c r="BG135" s="44">
        <f t="shared" si="201"/>
        <v>198</v>
      </c>
      <c r="BH135" s="44">
        <f t="shared" si="201"/>
        <v>198</v>
      </c>
      <c r="BI135" s="44">
        <f t="shared" si="201"/>
        <v>1719</v>
      </c>
      <c r="BL135" s="44">
        <f t="shared" si="202"/>
        <v>2398</v>
      </c>
      <c r="BM135" s="44">
        <f t="shared" si="202"/>
        <v>4872</v>
      </c>
      <c r="BN135" s="44">
        <f t="shared" si="202"/>
        <v>7284</v>
      </c>
      <c r="BO135" s="44">
        <f t="shared" si="202"/>
        <v>9658</v>
      </c>
      <c r="BP135" s="44">
        <f t="shared" si="202"/>
        <v>12212</v>
      </c>
      <c r="BQ135" s="44">
        <f t="shared" si="202"/>
        <v>14522</v>
      </c>
      <c r="BR135" s="44">
        <f t="shared" si="202"/>
        <v>17086</v>
      </c>
      <c r="BS135" s="44">
        <f t="shared" si="202"/>
        <v>20030</v>
      </c>
      <c r="BT135" s="44">
        <f t="shared" si="202"/>
        <v>22786</v>
      </c>
      <c r="BU135" s="44">
        <f t="shared" si="202"/>
        <v>25500</v>
      </c>
      <c r="BV135" s="44">
        <f t="shared" si="202"/>
        <v>27790</v>
      </c>
      <c r="BW135" s="44">
        <f t="shared" si="202"/>
        <v>30244</v>
      </c>
      <c r="BX135" s="44">
        <f t="shared" si="202"/>
        <v>194382</v>
      </c>
      <c r="CA135" s="44">
        <f t="shared" si="203"/>
        <v>1119</v>
      </c>
      <c r="CB135" s="44">
        <f t="shared" si="203"/>
        <v>2584</v>
      </c>
      <c r="CC135" s="44">
        <f t="shared" si="203"/>
        <v>3876</v>
      </c>
      <c r="CD135" s="44">
        <f t="shared" si="203"/>
        <v>5483</v>
      </c>
      <c r="CE135" s="44">
        <f t="shared" si="203"/>
        <v>9861</v>
      </c>
      <c r="CF135" s="44">
        <f t="shared" si="203"/>
        <v>16944</v>
      </c>
      <c r="CG135" s="44">
        <f t="shared" si="203"/>
        <v>25305</v>
      </c>
      <c r="CH135" s="44">
        <f t="shared" si="203"/>
        <v>34652</v>
      </c>
      <c r="CI135" s="44">
        <f t="shared" si="203"/>
        <v>40216</v>
      </c>
      <c r="CJ135" s="44">
        <f t="shared" si="203"/>
        <v>42958</v>
      </c>
      <c r="CK135" s="44">
        <f t="shared" si="203"/>
        <v>44230</v>
      </c>
      <c r="CL135" s="44">
        <f t="shared" si="203"/>
        <v>45202</v>
      </c>
      <c r="CM135" s="44">
        <f t="shared" si="203"/>
        <v>272430</v>
      </c>
      <c r="CP135" s="44">
        <f t="shared" si="204"/>
        <v>0</v>
      </c>
      <c r="CQ135" s="44">
        <f t="shared" si="204"/>
        <v>0</v>
      </c>
      <c r="CR135" s="44">
        <f t="shared" si="204"/>
        <v>0</v>
      </c>
      <c r="CS135" s="44">
        <f t="shared" si="204"/>
        <v>0</v>
      </c>
      <c r="CT135" s="44">
        <f t="shared" si="204"/>
        <v>0</v>
      </c>
      <c r="CU135" s="44">
        <f t="shared" si="204"/>
        <v>0</v>
      </c>
      <c r="CV135" s="44">
        <f t="shared" si="204"/>
        <v>0</v>
      </c>
      <c r="CW135" s="44">
        <f t="shared" si="204"/>
        <v>0</v>
      </c>
      <c r="CX135" s="44">
        <f t="shared" si="204"/>
        <v>0</v>
      </c>
      <c r="CY135" s="44">
        <f t="shared" si="204"/>
        <v>0</v>
      </c>
      <c r="CZ135" s="44">
        <f t="shared" si="204"/>
        <v>0</v>
      </c>
      <c r="DA135" s="44">
        <f t="shared" si="204"/>
        <v>0</v>
      </c>
      <c r="DB135" s="44">
        <f t="shared" si="204"/>
        <v>0</v>
      </c>
      <c r="DC135" s="91" t="s">
        <v>78</v>
      </c>
      <c r="DE135" s="44">
        <f t="shared" si="205"/>
        <v>0</v>
      </c>
      <c r="DF135" s="44">
        <f t="shared" si="205"/>
        <v>0</v>
      </c>
      <c r="DG135" s="44">
        <f t="shared" si="205"/>
        <v>0</v>
      </c>
      <c r="DH135" s="44">
        <f t="shared" si="205"/>
        <v>0</v>
      </c>
      <c r="DI135" s="44">
        <f t="shared" si="205"/>
        <v>0</v>
      </c>
      <c r="DJ135" s="44">
        <f t="shared" si="205"/>
        <v>0</v>
      </c>
      <c r="DK135" s="44">
        <f t="shared" si="205"/>
        <v>0</v>
      </c>
      <c r="DL135" s="44">
        <f t="shared" si="205"/>
        <v>0</v>
      </c>
      <c r="DM135" s="44">
        <f t="shared" si="205"/>
        <v>0</v>
      </c>
      <c r="DN135" s="44">
        <f t="shared" si="205"/>
        <v>0</v>
      </c>
      <c r="DO135" s="44">
        <f t="shared" si="205"/>
        <v>0</v>
      </c>
      <c r="DP135" s="44">
        <f t="shared" si="205"/>
        <v>0</v>
      </c>
      <c r="DQ135" s="44">
        <f t="shared" si="205"/>
        <v>0</v>
      </c>
      <c r="DT135" s="44">
        <f t="shared" si="206"/>
        <v>340</v>
      </c>
      <c r="DU135" s="44">
        <f t="shared" si="206"/>
        <v>772</v>
      </c>
      <c r="DV135" s="44">
        <f t="shared" si="206"/>
        <v>1296</v>
      </c>
      <c r="DW135" s="44">
        <f t="shared" si="206"/>
        <v>1952</v>
      </c>
      <c r="DX135" s="44">
        <f t="shared" si="206"/>
        <v>2824</v>
      </c>
      <c r="DY135" s="44">
        <f t="shared" si="206"/>
        <v>3528</v>
      </c>
      <c r="DZ135" s="44">
        <f t="shared" si="206"/>
        <v>4396</v>
      </c>
      <c r="EA135" s="44">
        <f t="shared" si="206"/>
        <v>5228</v>
      </c>
      <c r="EB135" s="44">
        <f t="shared" si="206"/>
        <v>6068</v>
      </c>
      <c r="EC135" s="44">
        <f t="shared" si="206"/>
        <v>6890</v>
      </c>
      <c r="ED135" s="44">
        <f t="shared" si="206"/>
        <v>7484</v>
      </c>
      <c r="EE135" s="44">
        <f t="shared" si="206"/>
        <v>7926</v>
      </c>
      <c r="EF135" s="44">
        <f t="shared" si="206"/>
        <v>48704</v>
      </c>
      <c r="EI135" s="44">
        <f t="shared" si="207"/>
        <v>792</v>
      </c>
      <c r="EJ135" s="44">
        <f t="shared" si="207"/>
        <v>1544</v>
      </c>
      <c r="EK135" s="44">
        <f t="shared" si="207"/>
        <v>2600</v>
      </c>
      <c r="EL135" s="44">
        <f t="shared" si="207"/>
        <v>4442</v>
      </c>
      <c r="EM135" s="44">
        <f t="shared" si="207"/>
        <v>7580</v>
      </c>
      <c r="EN135" s="44">
        <f t="shared" si="207"/>
        <v>11170</v>
      </c>
      <c r="EO135" s="44">
        <f t="shared" si="207"/>
        <v>14992</v>
      </c>
      <c r="EP135" s="44">
        <f t="shared" si="207"/>
        <v>18716</v>
      </c>
      <c r="EQ135" s="44">
        <f t="shared" si="207"/>
        <v>22390</v>
      </c>
      <c r="ER135" s="44">
        <f t="shared" si="207"/>
        <v>25528</v>
      </c>
      <c r="ES135" s="44">
        <f t="shared" si="207"/>
        <v>26778</v>
      </c>
      <c r="ET135" s="44">
        <f t="shared" si="207"/>
        <v>27892</v>
      </c>
      <c r="EU135" s="44">
        <f t="shared" si="207"/>
        <v>164424</v>
      </c>
      <c r="EX135" s="44">
        <f t="shared" si="208"/>
        <v>0</v>
      </c>
      <c r="EY135" s="44">
        <f t="shared" si="208"/>
        <v>0</v>
      </c>
      <c r="EZ135" s="44">
        <f t="shared" si="208"/>
        <v>0</v>
      </c>
      <c r="FA135" s="44">
        <f t="shared" si="208"/>
        <v>0</v>
      </c>
      <c r="FB135" s="44">
        <f t="shared" si="208"/>
        <v>0</v>
      </c>
      <c r="FC135" s="44">
        <f t="shared" si="208"/>
        <v>0</v>
      </c>
      <c r="FD135" s="44">
        <f t="shared" si="208"/>
        <v>0</v>
      </c>
      <c r="FE135" s="44">
        <f t="shared" si="208"/>
        <v>0</v>
      </c>
      <c r="FF135" s="44">
        <f t="shared" si="208"/>
        <v>0</v>
      </c>
      <c r="FG135" s="44">
        <f t="shared" si="208"/>
        <v>0</v>
      </c>
      <c r="FH135" s="44">
        <f t="shared" si="208"/>
        <v>0</v>
      </c>
      <c r="FI135" s="44">
        <f t="shared" si="208"/>
        <v>0</v>
      </c>
      <c r="FJ135" s="44">
        <f t="shared" si="208"/>
        <v>0</v>
      </c>
    </row>
    <row r="136" spans="1:166" ht="15.1" customHeight="1">
      <c r="A136" s="51">
        <v>2013</v>
      </c>
      <c r="B136" s="56" t="s">
        <v>8</v>
      </c>
      <c r="D136" s="44">
        <f t="shared" si="198"/>
        <v>0</v>
      </c>
      <c r="E136" s="44">
        <f t="shared" si="198"/>
        <v>0</v>
      </c>
      <c r="F136" s="44">
        <f t="shared" si="198"/>
        <v>0</v>
      </c>
      <c r="G136" s="44">
        <f t="shared" si="198"/>
        <v>0</v>
      </c>
      <c r="H136" s="44">
        <f t="shared" si="198"/>
        <v>0</v>
      </c>
      <c r="I136" s="44">
        <f t="shared" si="198"/>
        <v>0</v>
      </c>
      <c r="J136" s="44">
        <f t="shared" si="198"/>
        <v>0</v>
      </c>
      <c r="K136" s="44">
        <f t="shared" si="198"/>
        <v>0</v>
      </c>
      <c r="L136" s="44">
        <f t="shared" si="198"/>
        <v>0</v>
      </c>
      <c r="M136" s="44">
        <f t="shared" si="198"/>
        <v>0</v>
      </c>
      <c r="N136" s="44">
        <f t="shared" si="198"/>
        <v>0</v>
      </c>
      <c r="O136" s="44">
        <f t="shared" si="198"/>
        <v>0</v>
      </c>
      <c r="P136" s="44">
        <f t="shared" si="198"/>
        <v>0</v>
      </c>
      <c r="S136" s="44">
        <f t="shared" si="199"/>
        <v>344</v>
      </c>
      <c r="T136" s="44">
        <f t="shared" si="199"/>
        <v>696</v>
      </c>
      <c r="U136" s="44">
        <f t="shared" si="199"/>
        <v>1107</v>
      </c>
      <c r="V136" s="44">
        <f t="shared" si="199"/>
        <v>1645</v>
      </c>
      <c r="W136" s="44">
        <f t="shared" si="199"/>
        <v>2430</v>
      </c>
      <c r="X136" s="44">
        <f t="shared" si="199"/>
        <v>3255</v>
      </c>
      <c r="Y136" s="44">
        <f t="shared" si="199"/>
        <v>3794</v>
      </c>
      <c r="Z136" s="44">
        <f t="shared" si="199"/>
        <v>4469</v>
      </c>
      <c r="AA136" s="44">
        <f t="shared" si="199"/>
        <v>5163</v>
      </c>
      <c r="AB136" s="44">
        <f t="shared" si="199"/>
        <v>5774</v>
      </c>
      <c r="AC136" s="44">
        <f t="shared" si="199"/>
        <v>6350</v>
      </c>
      <c r="AD136" s="44">
        <f t="shared" si="199"/>
        <v>6710</v>
      </c>
      <c r="AE136" s="44">
        <f t="shared" si="199"/>
        <v>41737</v>
      </c>
      <c r="AH136" s="44">
        <f t="shared" si="200"/>
        <v>4132</v>
      </c>
      <c r="AI136" s="44">
        <f t="shared" si="200"/>
        <v>7609</v>
      </c>
      <c r="AJ136" s="44">
        <f t="shared" si="200"/>
        <v>11242</v>
      </c>
      <c r="AK136" s="44">
        <f t="shared" si="200"/>
        <v>14846</v>
      </c>
      <c r="AL136" s="44">
        <f t="shared" si="200"/>
        <v>17547</v>
      </c>
      <c r="AM136" s="44">
        <f t="shared" si="200"/>
        <v>20483</v>
      </c>
      <c r="AN136" s="44">
        <f t="shared" si="200"/>
        <v>24306</v>
      </c>
      <c r="AO136" s="44">
        <f t="shared" si="200"/>
        <v>28807</v>
      </c>
      <c r="AP136" s="44">
        <f t="shared" si="200"/>
        <v>32598</v>
      </c>
      <c r="AQ136" s="44">
        <f t="shared" si="200"/>
        <v>36390</v>
      </c>
      <c r="AR136" s="44">
        <f t="shared" si="200"/>
        <v>40025</v>
      </c>
      <c r="AS136" s="44">
        <f t="shared" si="200"/>
        <v>43510</v>
      </c>
      <c r="AT136" s="44">
        <f t="shared" si="200"/>
        <v>281495</v>
      </c>
      <c r="AW136" s="44">
        <f t="shared" si="201"/>
        <v>22</v>
      </c>
      <c r="AX136" s="44">
        <f t="shared" si="201"/>
        <v>55</v>
      </c>
      <c r="AY136" s="44">
        <f t="shared" si="201"/>
        <v>60</v>
      </c>
      <c r="AZ136" s="44">
        <f t="shared" si="201"/>
        <v>83</v>
      </c>
      <c r="BA136" s="44">
        <f t="shared" si="201"/>
        <v>106</v>
      </c>
      <c r="BB136" s="44">
        <f t="shared" si="201"/>
        <v>153</v>
      </c>
      <c r="BC136" s="44">
        <f t="shared" si="201"/>
        <v>163</v>
      </c>
      <c r="BD136" s="44">
        <f t="shared" si="201"/>
        <v>188</v>
      </c>
      <c r="BE136" s="44">
        <f t="shared" si="201"/>
        <v>196</v>
      </c>
      <c r="BF136" s="44">
        <f t="shared" si="201"/>
        <v>224</v>
      </c>
      <c r="BG136" s="44">
        <f t="shared" si="201"/>
        <v>238</v>
      </c>
      <c r="BH136" s="44">
        <f t="shared" si="201"/>
        <v>262</v>
      </c>
      <c r="BI136" s="44">
        <f t="shared" si="201"/>
        <v>1750</v>
      </c>
      <c r="BL136" s="44">
        <f t="shared" si="202"/>
        <v>2220</v>
      </c>
      <c r="BM136" s="44">
        <f t="shared" si="202"/>
        <v>4424</v>
      </c>
      <c r="BN136" s="44">
        <f t="shared" si="202"/>
        <v>6756</v>
      </c>
      <c r="BO136" s="44">
        <f t="shared" si="202"/>
        <v>9128</v>
      </c>
      <c r="BP136" s="44">
        <f t="shared" si="202"/>
        <v>11594</v>
      </c>
      <c r="BQ136" s="44">
        <f t="shared" si="202"/>
        <v>13884</v>
      </c>
      <c r="BR136" s="44">
        <f t="shared" si="202"/>
        <v>16550</v>
      </c>
      <c r="BS136" s="44">
        <f t="shared" si="202"/>
        <v>19366</v>
      </c>
      <c r="BT136" s="44">
        <f t="shared" si="202"/>
        <v>22206</v>
      </c>
      <c r="BU136" s="44">
        <f t="shared" si="202"/>
        <v>24876</v>
      </c>
      <c r="BV136" s="44">
        <f t="shared" si="202"/>
        <v>27296</v>
      </c>
      <c r="BW136" s="44">
        <f t="shared" si="202"/>
        <v>29514</v>
      </c>
      <c r="BX136" s="44">
        <f t="shared" si="202"/>
        <v>187814</v>
      </c>
      <c r="CA136" s="44">
        <f t="shared" si="203"/>
        <v>1178</v>
      </c>
      <c r="CB136" s="44">
        <f t="shared" si="203"/>
        <v>2618</v>
      </c>
      <c r="CC136" s="44">
        <f t="shared" si="203"/>
        <v>4114</v>
      </c>
      <c r="CD136" s="44">
        <f t="shared" si="203"/>
        <v>5379</v>
      </c>
      <c r="CE136" s="44">
        <f t="shared" si="203"/>
        <v>9560</v>
      </c>
      <c r="CF136" s="44">
        <f t="shared" si="203"/>
        <v>16410</v>
      </c>
      <c r="CG136" s="44">
        <f t="shared" si="203"/>
        <v>24737</v>
      </c>
      <c r="CH136" s="44">
        <f t="shared" si="203"/>
        <v>34551</v>
      </c>
      <c r="CI136" s="44">
        <f t="shared" si="203"/>
        <v>40153</v>
      </c>
      <c r="CJ136" s="44">
        <f t="shared" si="203"/>
        <v>43085</v>
      </c>
      <c r="CK136" s="44">
        <f t="shared" si="203"/>
        <v>44303</v>
      </c>
      <c r="CL136" s="44">
        <f t="shared" si="203"/>
        <v>45194</v>
      </c>
      <c r="CM136" s="44">
        <f t="shared" si="203"/>
        <v>271282</v>
      </c>
      <c r="CP136" s="44">
        <f t="shared" si="204"/>
        <v>0</v>
      </c>
      <c r="CQ136" s="44">
        <f t="shared" si="204"/>
        <v>0</v>
      </c>
      <c r="CR136" s="44">
        <f t="shared" si="204"/>
        <v>0</v>
      </c>
      <c r="CS136" s="44">
        <f t="shared" si="204"/>
        <v>0</v>
      </c>
      <c r="CT136" s="44">
        <f t="shared" si="204"/>
        <v>0</v>
      </c>
      <c r="CU136" s="44">
        <f t="shared" si="204"/>
        <v>0</v>
      </c>
      <c r="CV136" s="44">
        <f t="shared" si="204"/>
        <v>0</v>
      </c>
      <c r="CW136" s="44">
        <f t="shared" si="204"/>
        <v>0</v>
      </c>
      <c r="CX136" s="44">
        <f t="shared" si="204"/>
        <v>0</v>
      </c>
      <c r="CY136" s="44">
        <f t="shared" si="204"/>
        <v>0</v>
      </c>
      <c r="CZ136" s="44">
        <f t="shared" si="204"/>
        <v>0</v>
      </c>
      <c r="DA136" s="44">
        <f t="shared" si="204"/>
        <v>0</v>
      </c>
      <c r="DB136" s="44">
        <f t="shared" si="204"/>
        <v>0</v>
      </c>
      <c r="DC136" s="91" t="s">
        <v>78</v>
      </c>
      <c r="DE136" s="44">
        <f t="shared" si="205"/>
        <v>0</v>
      </c>
      <c r="DF136" s="44">
        <f t="shared" si="205"/>
        <v>0</v>
      </c>
      <c r="DG136" s="44">
        <f t="shared" si="205"/>
        <v>0</v>
      </c>
      <c r="DH136" s="44">
        <f t="shared" si="205"/>
        <v>0</v>
      </c>
      <c r="DI136" s="44">
        <f t="shared" si="205"/>
        <v>0</v>
      </c>
      <c r="DJ136" s="44">
        <f t="shared" si="205"/>
        <v>0</v>
      </c>
      <c r="DK136" s="44">
        <f t="shared" si="205"/>
        <v>0</v>
      </c>
      <c r="DL136" s="44">
        <f t="shared" si="205"/>
        <v>0</v>
      </c>
      <c r="DM136" s="44">
        <f t="shared" si="205"/>
        <v>0</v>
      </c>
      <c r="DN136" s="44">
        <f t="shared" si="205"/>
        <v>0</v>
      </c>
      <c r="DO136" s="44">
        <f t="shared" si="205"/>
        <v>0</v>
      </c>
      <c r="DP136" s="44">
        <f t="shared" si="205"/>
        <v>0</v>
      </c>
      <c r="DQ136" s="44">
        <f t="shared" si="205"/>
        <v>0</v>
      </c>
      <c r="DT136" s="44">
        <f t="shared" si="206"/>
        <v>372</v>
      </c>
      <c r="DU136" s="44">
        <f t="shared" si="206"/>
        <v>662</v>
      </c>
      <c r="DV136" s="44">
        <f t="shared" si="206"/>
        <v>1122</v>
      </c>
      <c r="DW136" s="44">
        <f t="shared" si="206"/>
        <v>1624</v>
      </c>
      <c r="DX136" s="44">
        <f t="shared" si="206"/>
        <v>2362</v>
      </c>
      <c r="DY136" s="44">
        <f t="shared" si="206"/>
        <v>2930</v>
      </c>
      <c r="DZ136" s="44">
        <f t="shared" si="206"/>
        <v>3842</v>
      </c>
      <c r="EA136" s="44">
        <f t="shared" si="206"/>
        <v>4896</v>
      </c>
      <c r="EB136" s="44">
        <f t="shared" si="206"/>
        <v>5664</v>
      </c>
      <c r="EC136" s="44">
        <f t="shared" si="206"/>
        <v>6436</v>
      </c>
      <c r="ED136" s="44">
        <f t="shared" si="206"/>
        <v>7108</v>
      </c>
      <c r="EE136" s="44">
        <f t="shared" si="206"/>
        <v>7658</v>
      </c>
      <c r="EF136" s="44">
        <f t="shared" si="206"/>
        <v>44676</v>
      </c>
      <c r="EI136" s="44">
        <f t="shared" si="207"/>
        <v>830</v>
      </c>
      <c r="EJ136" s="44">
        <f t="shared" si="207"/>
        <v>1528</v>
      </c>
      <c r="EK136" s="44">
        <f t="shared" si="207"/>
        <v>2648</v>
      </c>
      <c r="EL136" s="44">
        <f t="shared" si="207"/>
        <v>4446</v>
      </c>
      <c r="EM136" s="44">
        <f t="shared" si="207"/>
        <v>7338</v>
      </c>
      <c r="EN136" s="44">
        <f t="shared" si="207"/>
        <v>10678</v>
      </c>
      <c r="EO136" s="44">
        <f t="shared" si="207"/>
        <v>13888</v>
      </c>
      <c r="EP136" s="44">
        <f t="shared" si="207"/>
        <v>17122</v>
      </c>
      <c r="EQ136" s="44">
        <f t="shared" si="207"/>
        <v>20534</v>
      </c>
      <c r="ER136" s="44">
        <f t="shared" si="207"/>
        <v>23264</v>
      </c>
      <c r="ES136" s="44">
        <f t="shared" si="207"/>
        <v>24364</v>
      </c>
      <c r="ET136" s="44">
        <f t="shared" si="207"/>
        <v>25302</v>
      </c>
      <c r="EU136" s="44">
        <f t="shared" si="207"/>
        <v>151942</v>
      </c>
      <c r="EX136" s="44">
        <f t="shared" si="208"/>
        <v>0</v>
      </c>
      <c r="EY136" s="44">
        <f t="shared" si="208"/>
        <v>0</v>
      </c>
      <c r="EZ136" s="44">
        <f t="shared" si="208"/>
        <v>0</v>
      </c>
      <c r="FA136" s="44">
        <f t="shared" si="208"/>
        <v>0</v>
      </c>
      <c r="FB136" s="44">
        <f t="shared" si="208"/>
        <v>0</v>
      </c>
      <c r="FC136" s="44">
        <f t="shared" si="208"/>
        <v>0</v>
      </c>
      <c r="FD136" s="44">
        <f t="shared" si="208"/>
        <v>0</v>
      </c>
      <c r="FE136" s="44">
        <f t="shared" si="208"/>
        <v>0</v>
      </c>
      <c r="FF136" s="44">
        <f t="shared" si="208"/>
        <v>0</v>
      </c>
      <c r="FG136" s="44">
        <f t="shared" si="208"/>
        <v>0</v>
      </c>
      <c r="FH136" s="44">
        <f t="shared" si="208"/>
        <v>0</v>
      </c>
      <c r="FI136" s="44">
        <f t="shared" si="208"/>
        <v>0</v>
      </c>
      <c r="FJ136" s="44">
        <f t="shared" si="208"/>
        <v>0</v>
      </c>
    </row>
    <row r="137" spans="1:166" ht="15.1" customHeight="1">
      <c r="A137" s="51">
        <v>2014</v>
      </c>
      <c r="B137" s="56" t="s">
        <v>8</v>
      </c>
      <c r="D137" s="44">
        <f t="shared" si="198"/>
        <v>0</v>
      </c>
      <c r="E137" s="44">
        <f t="shared" si="198"/>
        <v>0</v>
      </c>
      <c r="F137" s="44">
        <f t="shared" si="198"/>
        <v>0</v>
      </c>
      <c r="G137" s="44">
        <f t="shared" si="198"/>
        <v>0</v>
      </c>
      <c r="H137" s="44">
        <f t="shared" si="198"/>
        <v>0</v>
      </c>
      <c r="I137" s="44">
        <f t="shared" si="198"/>
        <v>0</v>
      </c>
      <c r="J137" s="44">
        <f t="shared" si="198"/>
        <v>0</v>
      </c>
      <c r="K137" s="44">
        <f t="shared" si="198"/>
        <v>0</v>
      </c>
      <c r="L137" s="44">
        <f t="shared" si="198"/>
        <v>0</v>
      </c>
      <c r="M137" s="44">
        <f t="shared" si="198"/>
        <v>0</v>
      </c>
      <c r="N137" s="44">
        <f t="shared" si="198"/>
        <v>0</v>
      </c>
      <c r="O137" s="44">
        <f t="shared" si="198"/>
        <v>0</v>
      </c>
      <c r="P137" s="44">
        <f t="shared" si="198"/>
        <v>0</v>
      </c>
      <c r="S137" s="44">
        <f t="shared" si="199"/>
        <v>364</v>
      </c>
      <c r="T137" s="44">
        <f t="shared" si="199"/>
        <v>664</v>
      </c>
      <c r="U137" s="44">
        <f t="shared" si="199"/>
        <v>1067</v>
      </c>
      <c r="V137" s="44">
        <f t="shared" si="199"/>
        <v>1525</v>
      </c>
      <c r="W137" s="44">
        <f t="shared" si="199"/>
        <v>2162</v>
      </c>
      <c r="X137" s="44">
        <f t="shared" si="199"/>
        <v>2826</v>
      </c>
      <c r="Y137" s="44">
        <f t="shared" si="199"/>
        <v>3567</v>
      </c>
      <c r="Z137" s="44">
        <f t="shared" si="199"/>
        <v>4408</v>
      </c>
      <c r="AA137" s="44">
        <f t="shared" si="199"/>
        <v>5145</v>
      </c>
      <c r="AB137" s="44">
        <f t="shared" si="199"/>
        <v>5855</v>
      </c>
      <c r="AC137" s="44">
        <f t="shared" si="199"/>
        <v>6518</v>
      </c>
      <c r="AD137" s="44">
        <f t="shared" si="199"/>
        <v>6871</v>
      </c>
      <c r="AE137" s="44">
        <f t="shared" si="199"/>
        <v>40972</v>
      </c>
      <c r="AH137" s="44">
        <f t="shared" si="200"/>
        <v>3909</v>
      </c>
      <c r="AI137" s="44">
        <f t="shared" si="200"/>
        <v>6930</v>
      </c>
      <c r="AJ137" s="44">
        <f t="shared" si="200"/>
        <v>10586</v>
      </c>
      <c r="AK137" s="44">
        <f t="shared" si="200"/>
        <v>14017</v>
      </c>
      <c r="AL137" s="44">
        <f t="shared" si="200"/>
        <v>17800</v>
      </c>
      <c r="AM137" s="44">
        <f t="shared" si="200"/>
        <v>21701</v>
      </c>
      <c r="AN137" s="44">
        <f t="shared" si="200"/>
        <v>25537</v>
      </c>
      <c r="AO137" s="44">
        <f t="shared" si="200"/>
        <v>29719</v>
      </c>
      <c r="AP137" s="44">
        <f t="shared" si="200"/>
        <v>33440</v>
      </c>
      <c r="AQ137" s="44">
        <f t="shared" si="200"/>
        <v>37189</v>
      </c>
      <c r="AR137" s="44">
        <f t="shared" si="200"/>
        <v>39252</v>
      </c>
      <c r="AS137" s="44">
        <f t="shared" si="200"/>
        <v>42531</v>
      </c>
      <c r="AT137" s="44">
        <f t="shared" si="200"/>
        <v>282611</v>
      </c>
      <c r="AW137" s="44">
        <f t="shared" si="201"/>
        <v>24</v>
      </c>
      <c r="AX137" s="44">
        <f t="shared" si="201"/>
        <v>56</v>
      </c>
      <c r="AY137" s="44">
        <f t="shared" si="201"/>
        <v>66</v>
      </c>
      <c r="AZ137" s="44">
        <f t="shared" si="201"/>
        <v>81</v>
      </c>
      <c r="BA137" s="44">
        <f t="shared" si="201"/>
        <v>127</v>
      </c>
      <c r="BB137" s="44">
        <f t="shared" si="201"/>
        <v>182</v>
      </c>
      <c r="BC137" s="44">
        <f t="shared" si="201"/>
        <v>221</v>
      </c>
      <c r="BD137" s="44">
        <f t="shared" si="201"/>
        <v>249</v>
      </c>
      <c r="BE137" s="44">
        <f t="shared" si="201"/>
        <v>254</v>
      </c>
      <c r="BF137" s="44">
        <f t="shared" si="201"/>
        <v>286</v>
      </c>
      <c r="BG137" s="44">
        <f t="shared" si="201"/>
        <v>337</v>
      </c>
      <c r="BH137" s="44">
        <f t="shared" si="201"/>
        <v>363</v>
      </c>
      <c r="BI137" s="44">
        <f t="shared" si="201"/>
        <v>2246</v>
      </c>
      <c r="BL137" s="44">
        <f t="shared" si="202"/>
        <v>2086</v>
      </c>
      <c r="BM137" s="44">
        <f t="shared" si="202"/>
        <v>4138</v>
      </c>
      <c r="BN137" s="44">
        <f t="shared" si="202"/>
        <v>6252</v>
      </c>
      <c r="BO137" s="44">
        <f t="shared" si="202"/>
        <v>8384</v>
      </c>
      <c r="BP137" s="44">
        <f t="shared" si="202"/>
        <v>10836</v>
      </c>
      <c r="BQ137" s="44">
        <f t="shared" si="202"/>
        <v>12902</v>
      </c>
      <c r="BR137" s="44">
        <f t="shared" si="202"/>
        <v>15436</v>
      </c>
      <c r="BS137" s="44">
        <f t="shared" si="202"/>
        <v>18144</v>
      </c>
      <c r="BT137" s="44">
        <f t="shared" si="202"/>
        <v>20478</v>
      </c>
      <c r="BU137" s="44">
        <f t="shared" si="202"/>
        <v>23014</v>
      </c>
      <c r="BV137" s="44">
        <f t="shared" si="202"/>
        <v>25186</v>
      </c>
      <c r="BW137" s="44">
        <f t="shared" si="202"/>
        <v>27240</v>
      </c>
      <c r="BX137" s="44">
        <f t="shared" si="202"/>
        <v>174096</v>
      </c>
      <c r="CA137" s="44">
        <f t="shared" si="203"/>
        <v>998</v>
      </c>
      <c r="CB137" s="44">
        <f t="shared" si="203"/>
        <v>2191</v>
      </c>
      <c r="CC137" s="44">
        <f t="shared" si="203"/>
        <v>3372</v>
      </c>
      <c r="CD137" s="44">
        <f t="shared" si="203"/>
        <v>4430</v>
      </c>
      <c r="CE137" s="44">
        <f t="shared" si="203"/>
        <v>8067</v>
      </c>
      <c r="CF137" s="44">
        <f t="shared" si="203"/>
        <v>14691</v>
      </c>
      <c r="CG137" s="44">
        <f t="shared" si="203"/>
        <v>22993</v>
      </c>
      <c r="CH137" s="44">
        <f t="shared" si="203"/>
        <v>32692</v>
      </c>
      <c r="CI137" s="44">
        <f t="shared" si="203"/>
        <v>38134</v>
      </c>
      <c r="CJ137" s="44">
        <f t="shared" si="203"/>
        <v>40890</v>
      </c>
      <c r="CK137" s="44">
        <f t="shared" si="203"/>
        <v>41915</v>
      </c>
      <c r="CL137" s="44">
        <f t="shared" si="203"/>
        <v>42580</v>
      </c>
      <c r="CM137" s="44">
        <f t="shared" si="203"/>
        <v>252953</v>
      </c>
      <c r="CP137" s="44">
        <f t="shared" si="204"/>
        <v>0</v>
      </c>
      <c r="CQ137" s="44">
        <f t="shared" si="204"/>
        <v>0</v>
      </c>
      <c r="CR137" s="44">
        <f t="shared" si="204"/>
        <v>0</v>
      </c>
      <c r="CS137" s="44">
        <f t="shared" si="204"/>
        <v>0</v>
      </c>
      <c r="CT137" s="44">
        <f t="shared" si="204"/>
        <v>0</v>
      </c>
      <c r="CU137" s="44">
        <f t="shared" si="204"/>
        <v>0</v>
      </c>
      <c r="CV137" s="44">
        <f t="shared" si="204"/>
        <v>0</v>
      </c>
      <c r="CW137" s="44">
        <f t="shared" si="204"/>
        <v>0</v>
      </c>
      <c r="CX137" s="44">
        <f t="shared" si="204"/>
        <v>0</v>
      </c>
      <c r="CY137" s="44">
        <f t="shared" si="204"/>
        <v>0</v>
      </c>
      <c r="CZ137" s="44">
        <f t="shared" si="204"/>
        <v>0</v>
      </c>
      <c r="DA137" s="44">
        <f t="shared" si="204"/>
        <v>0</v>
      </c>
      <c r="DB137" s="44">
        <f t="shared" si="204"/>
        <v>0</v>
      </c>
      <c r="DC137" s="91" t="s">
        <v>78</v>
      </c>
      <c r="DE137" s="44">
        <f t="shared" si="205"/>
        <v>0</v>
      </c>
      <c r="DF137" s="44">
        <f t="shared" si="205"/>
        <v>0</v>
      </c>
      <c r="DG137" s="44">
        <f t="shared" si="205"/>
        <v>0</v>
      </c>
      <c r="DH137" s="44">
        <f t="shared" si="205"/>
        <v>0</v>
      </c>
      <c r="DI137" s="44">
        <f t="shared" si="205"/>
        <v>0</v>
      </c>
      <c r="DJ137" s="44">
        <f t="shared" si="205"/>
        <v>0</v>
      </c>
      <c r="DK137" s="44">
        <f t="shared" si="205"/>
        <v>0</v>
      </c>
      <c r="DL137" s="44">
        <f t="shared" si="205"/>
        <v>0</v>
      </c>
      <c r="DM137" s="44">
        <f t="shared" si="205"/>
        <v>0</v>
      </c>
      <c r="DN137" s="44">
        <f t="shared" si="205"/>
        <v>0</v>
      </c>
      <c r="DO137" s="44">
        <f t="shared" si="205"/>
        <v>0</v>
      </c>
      <c r="DP137" s="44">
        <f t="shared" si="205"/>
        <v>0</v>
      </c>
      <c r="DQ137" s="44">
        <f t="shared" si="205"/>
        <v>0</v>
      </c>
      <c r="DT137" s="44">
        <f t="shared" si="206"/>
        <v>314</v>
      </c>
      <c r="DU137" s="44">
        <f t="shared" si="206"/>
        <v>658</v>
      </c>
      <c r="DV137" s="44">
        <f t="shared" si="206"/>
        <v>1044</v>
      </c>
      <c r="DW137" s="44">
        <f t="shared" si="206"/>
        <v>1816</v>
      </c>
      <c r="DX137" s="44">
        <f t="shared" si="206"/>
        <v>2668</v>
      </c>
      <c r="DY137" s="44">
        <f t="shared" si="206"/>
        <v>3310</v>
      </c>
      <c r="DZ137" s="44">
        <f t="shared" si="206"/>
        <v>4362</v>
      </c>
      <c r="EA137" s="44">
        <f t="shared" si="206"/>
        <v>5532</v>
      </c>
      <c r="EB137" s="44">
        <f t="shared" si="206"/>
        <v>6394</v>
      </c>
      <c r="EC137" s="44">
        <f t="shared" si="206"/>
        <v>7224</v>
      </c>
      <c r="ED137" s="44">
        <f t="shared" si="206"/>
        <v>7842</v>
      </c>
      <c r="EE137" s="44">
        <f t="shared" si="206"/>
        <v>8332</v>
      </c>
      <c r="EF137" s="44">
        <f t="shared" si="206"/>
        <v>49496</v>
      </c>
      <c r="EI137" s="44">
        <f t="shared" si="207"/>
        <v>602</v>
      </c>
      <c r="EJ137" s="44">
        <f t="shared" si="207"/>
        <v>1190</v>
      </c>
      <c r="EK137" s="44">
        <f t="shared" si="207"/>
        <v>2026</v>
      </c>
      <c r="EL137" s="44">
        <f t="shared" si="207"/>
        <v>3610</v>
      </c>
      <c r="EM137" s="44">
        <f t="shared" si="207"/>
        <v>6532</v>
      </c>
      <c r="EN137" s="44">
        <f t="shared" si="207"/>
        <v>9902</v>
      </c>
      <c r="EO137" s="44">
        <f t="shared" si="207"/>
        <v>13314</v>
      </c>
      <c r="EP137" s="44">
        <f t="shared" si="207"/>
        <v>17760</v>
      </c>
      <c r="EQ137" s="44">
        <f t="shared" si="207"/>
        <v>20558</v>
      </c>
      <c r="ER137" s="44">
        <f t="shared" si="207"/>
        <v>22736</v>
      </c>
      <c r="ES137" s="44">
        <f t="shared" si="207"/>
        <v>23344</v>
      </c>
      <c r="ET137" s="44">
        <f t="shared" si="207"/>
        <v>23968</v>
      </c>
      <c r="EU137" s="44">
        <f t="shared" si="207"/>
        <v>145542</v>
      </c>
      <c r="EX137" s="44">
        <f t="shared" si="208"/>
        <v>0</v>
      </c>
      <c r="EY137" s="44">
        <f t="shared" si="208"/>
        <v>0</v>
      </c>
      <c r="EZ137" s="44">
        <f t="shared" si="208"/>
        <v>0</v>
      </c>
      <c r="FA137" s="44">
        <f t="shared" si="208"/>
        <v>0</v>
      </c>
      <c r="FB137" s="44">
        <f t="shared" si="208"/>
        <v>0</v>
      </c>
      <c r="FC137" s="44">
        <f t="shared" si="208"/>
        <v>0</v>
      </c>
      <c r="FD137" s="44">
        <f t="shared" si="208"/>
        <v>0</v>
      </c>
      <c r="FE137" s="44">
        <f t="shared" si="208"/>
        <v>0</v>
      </c>
      <c r="FF137" s="44">
        <f t="shared" si="208"/>
        <v>0</v>
      </c>
      <c r="FG137" s="44">
        <f t="shared" si="208"/>
        <v>0</v>
      </c>
      <c r="FH137" s="44">
        <f t="shared" si="208"/>
        <v>0</v>
      </c>
      <c r="FI137" s="44">
        <f t="shared" si="208"/>
        <v>0</v>
      </c>
      <c r="FJ137" s="44">
        <f t="shared" si="208"/>
        <v>0</v>
      </c>
    </row>
    <row r="138" spans="1:166" ht="15.1" customHeight="1">
      <c r="A138" s="51">
        <v>2015</v>
      </c>
      <c r="B138" s="56" t="s">
        <v>8</v>
      </c>
      <c r="D138" s="44">
        <f t="shared" si="198"/>
        <v>0</v>
      </c>
      <c r="E138" s="44">
        <f t="shared" si="198"/>
        <v>0</v>
      </c>
      <c r="F138" s="44">
        <f t="shared" si="198"/>
        <v>0</v>
      </c>
      <c r="G138" s="44">
        <f t="shared" si="198"/>
        <v>0</v>
      </c>
      <c r="H138" s="44">
        <f t="shared" si="198"/>
        <v>0</v>
      </c>
      <c r="I138" s="44">
        <f t="shared" si="198"/>
        <v>0</v>
      </c>
      <c r="J138" s="44">
        <f t="shared" si="198"/>
        <v>0</v>
      </c>
      <c r="K138" s="44">
        <f t="shared" si="198"/>
        <v>0</v>
      </c>
      <c r="L138" s="44">
        <f t="shared" si="198"/>
        <v>0</v>
      </c>
      <c r="M138" s="44">
        <f t="shared" si="198"/>
        <v>0</v>
      </c>
      <c r="N138" s="44">
        <f t="shared" si="198"/>
        <v>0</v>
      </c>
      <c r="O138" s="44">
        <f t="shared" si="198"/>
        <v>0</v>
      </c>
      <c r="P138" s="44">
        <f t="shared" si="198"/>
        <v>0</v>
      </c>
      <c r="S138" s="44">
        <f t="shared" si="199"/>
        <v>462</v>
      </c>
      <c r="T138" s="44">
        <f t="shared" si="199"/>
        <v>790</v>
      </c>
      <c r="U138" s="44">
        <f t="shared" si="199"/>
        <v>1277</v>
      </c>
      <c r="V138" s="44">
        <f t="shared" si="199"/>
        <v>1830</v>
      </c>
      <c r="W138" s="44">
        <f t="shared" si="199"/>
        <v>2449</v>
      </c>
      <c r="X138" s="44">
        <f t="shared" si="199"/>
        <v>3113</v>
      </c>
      <c r="Y138" s="44">
        <f t="shared" si="199"/>
        <v>3735</v>
      </c>
      <c r="Z138" s="44">
        <f t="shared" si="199"/>
        <v>4312</v>
      </c>
      <c r="AA138" s="44">
        <f t="shared" si="199"/>
        <v>4897</v>
      </c>
      <c r="AB138" s="44">
        <f t="shared" si="199"/>
        <v>5477</v>
      </c>
      <c r="AC138" s="44">
        <f t="shared" si="199"/>
        <v>5918</v>
      </c>
      <c r="AD138" s="44">
        <f t="shared" si="199"/>
        <v>6179</v>
      </c>
      <c r="AE138" s="44">
        <f t="shared" si="199"/>
        <v>40439</v>
      </c>
      <c r="AH138" s="44">
        <f t="shared" si="200"/>
        <v>3773</v>
      </c>
      <c r="AI138" s="44">
        <f t="shared" si="200"/>
        <v>6767</v>
      </c>
      <c r="AJ138" s="44">
        <f t="shared" si="200"/>
        <v>10246</v>
      </c>
      <c r="AK138" s="44">
        <f t="shared" si="200"/>
        <v>13708</v>
      </c>
      <c r="AL138" s="44">
        <f t="shared" si="200"/>
        <v>17556</v>
      </c>
      <c r="AM138" s="44">
        <f t="shared" si="200"/>
        <v>21280</v>
      </c>
      <c r="AN138" s="44">
        <f t="shared" si="200"/>
        <v>25500</v>
      </c>
      <c r="AO138" s="44">
        <f t="shared" si="200"/>
        <v>29692</v>
      </c>
      <c r="AP138" s="44">
        <f t="shared" si="200"/>
        <v>33681</v>
      </c>
      <c r="AQ138" s="44">
        <f t="shared" si="200"/>
        <v>37569</v>
      </c>
      <c r="AR138" s="44">
        <f t="shared" si="200"/>
        <v>41048</v>
      </c>
      <c r="AS138" s="44">
        <f t="shared" si="200"/>
        <v>44483</v>
      </c>
      <c r="AT138" s="44">
        <f t="shared" si="200"/>
        <v>285303</v>
      </c>
      <c r="AW138" s="44">
        <f t="shared" si="201"/>
        <v>26</v>
      </c>
      <c r="AX138" s="44">
        <f t="shared" si="201"/>
        <v>42</v>
      </c>
      <c r="AY138" s="44">
        <f t="shared" si="201"/>
        <v>58</v>
      </c>
      <c r="AZ138" s="44">
        <f t="shared" si="201"/>
        <v>85</v>
      </c>
      <c r="BA138" s="44">
        <f t="shared" si="201"/>
        <v>116</v>
      </c>
      <c r="BB138" s="44">
        <f t="shared" si="201"/>
        <v>159</v>
      </c>
      <c r="BC138" s="44">
        <f t="shared" si="201"/>
        <v>169</v>
      </c>
      <c r="BD138" s="44">
        <f t="shared" si="201"/>
        <v>192</v>
      </c>
      <c r="BE138" s="44">
        <f t="shared" si="201"/>
        <v>200</v>
      </c>
      <c r="BF138" s="44">
        <f t="shared" si="201"/>
        <v>228</v>
      </c>
      <c r="BG138" s="44">
        <f t="shared" si="201"/>
        <v>256</v>
      </c>
      <c r="BH138" s="44">
        <f t="shared" si="201"/>
        <v>271</v>
      </c>
      <c r="BI138" s="44">
        <f t="shared" si="201"/>
        <v>1802</v>
      </c>
      <c r="BL138" s="44">
        <f t="shared" si="202"/>
        <v>1976</v>
      </c>
      <c r="BM138" s="44">
        <f t="shared" si="202"/>
        <v>3860</v>
      </c>
      <c r="BN138" s="44">
        <f t="shared" si="202"/>
        <v>5730</v>
      </c>
      <c r="BO138" s="44">
        <f t="shared" si="202"/>
        <v>7558</v>
      </c>
      <c r="BP138" s="44">
        <f t="shared" si="202"/>
        <v>9734</v>
      </c>
      <c r="BQ138" s="44">
        <f t="shared" si="202"/>
        <v>11780</v>
      </c>
      <c r="BR138" s="44">
        <f t="shared" si="202"/>
        <v>14278</v>
      </c>
      <c r="BS138" s="44">
        <f t="shared" si="202"/>
        <v>16830</v>
      </c>
      <c r="BT138" s="44">
        <f t="shared" si="202"/>
        <v>19176</v>
      </c>
      <c r="BU138" s="44">
        <f t="shared" si="202"/>
        <v>21550</v>
      </c>
      <c r="BV138" s="44">
        <f t="shared" si="202"/>
        <v>23490</v>
      </c>
      <c r="BW138" s="44">
        <f t="shared" si="202"/>
        <v>25436</v>
      </c>
      <c r="BX138" s="44">
        <f t="shared" si="202"/>
        <v>161398</v>
      </c>
      <c r="CA138" s="44">
        <f t="shared" si="203"/>
        <v>1062</v>
      </c>
      <c r="CB138" s="44">
        <f t="shared" si="203"/>
        <v>2094</v>
      </c>
      <c r="CC138" s="44">
        <f t="shared" si="203"/>
        <v>3319</v>
      </c>
      <c r="CD138" s="44">
        <f t="shared" si="203"/>
        <v>4353</v>
      </c>
      <c r="CE138" s="44">
        <f t="shared" si="203"/>
        <v>8351</v>
      </c>
      <c r="CF138" s="44">
        <f t="shared" si="203"/>
        <v>14670</v>
      </c>
      <c r="CG138" s="44">
        <f t="shared" si="203"/>
        <v>23478</v>
      </c>
      <c r="CH138" s="44">
        <f t="shared" si="203"/>
        <v>32702</v>
      </c>
      <c r="CI138" s="44">
        <f t="shared" si="203"/>
        <v>39364</v>
      </c>
      <c r="CJ138" s="44">
        <f t="shared" si="203"/>
        <v>42619</v>
      </c>
      <c r="CK138" s="44">
        <f t="shared" si="203"/>
        <v>43684</v>
      </c>
      <c r="CL138" s="44">
        <f t="shared" si="203"/>
        <v>44236</v>
      </c>
      <c r="CM138" s="44">
        <f t="shared" si="203"/>
        <v>259932</v>
      </c>
      <c r="CP138" s="44">
        <f t="shared" si="204"/>
        <v>0</v>
      </c>
      <c r="CQ138" s="44">
        <f t="shared" si="204"/>
        <v>0</v>
      </c>
      <c r="CR138" s="44">
        <f t="shared" si="204"/>
        <v>0</v>
      </c>
      <c r="CS138" s="44">
        <f t="shared" si="204"/>
        <v>0</v>
      </c>
      <c r="CT138" s="44">
        <f t="shared" si="204"/>
        <v>0</v>
      </c>
      <c r="CU138" s="44">
        <f t="shared" si="204"/>
        <v>0</v>
      </c>
      <c r="CV138" s="44">
        <f t="shared" si="204"/>
        <v>0</v>
      </c>
      <c r="CW138" s="44">
        <f t="shared" si="204"/>
        <v>0</v>
      </c>
      <c r="CX138" s="44">
        <f t="shared" si="204"/>
        <v>0</v>
      </c>
      <c r="CY138" s="44">
        <f t="shared" si="204"/>
        <v>0</v>
      </c>
      <c r="CZ138" s="44">
        <f t="shared" si="204"/>
        <v>0</v>
      </c>
      <c r="DA138" s="44">
        <f t="shared" si="204"/>
        <v>0</v>
      </c>
      <c r="DB138" s="44">
        <f t="shared" si="204"/>
        <v>0</v>
      </c>
      <c r="DC138" s="91" t="s">
        <v>78</v>
      </c>
      <c r="DE138" s="44">
        <f t="shared" si="205"/>
        <v>0</v>
      </c>
      <c r="DF138" s="44">
        <f t="shared" si="205"/>
        <v>0</v>
      </c>
      <c r="DG138" s="44">
        <f t="shared" si="205"/>
        <v>0</v>
      </c>
      <c r="DH138" s="44">
        <f t="shared" si="205"/>
        <v>0</v>
      </c>
      <c r="DI138" s="44">
        <f t="shared" si="205"/>
        <v>0</v>
      </c>
      <c r="DJ138" s="44">
        <f t="shared" si="205"/>
        <v>0</v>
      </c>
      <c r="DK138" s="44">
        <f t="shared" si="205"/>
        <v>0</v>
      </c>
      <c r="DL138" s="44">
        <f t="shared" si="205"/>
        <v>0</v>
      </c>
      <c r="DM138" s="44">
        <f t="shared" si="205"/>
        <v>0</v>
      </c>
      <c r="DN138" s="44">
        <f t="shared" si="205"/>
        <v>0</v>
      </c>
      <c r="DO138" s="44">
        <f t="shared" si="205"/>
        <v>0</v>
      </c>
      <c r="DP138" s="44">
        <f t="shared" si="205"/>
        <v>0</v>
      </c>
      <c r="DQ138" s="44">
        <f t="shared" si="205"/>
        <v>0</v>
      </c>
      <c r="DT138" s="44">
        <f t="shared" si="206"/>
        <v>300</v>
      </c>
      <c r="DU138" s="44">
        <f t="shared" si="206"/>
        <v>602</v>
      </c>
      <c r="DV138" s="44">
        <f t="shared" si="206"/>
        <v>1114</v>
      </c>
      <c r="DW138" s="44">
        <f t="shared" si="206"/>
        <v>1772</v>
      </c>
      <c r="DX138" s="44">
        <f t="shared" si="206"/>
        <v>2736</v>
      </c>
      <c r="DY138" s="44">
        <f t="shared" si="206"/>
        <v>3486</v>
      </c>
      <c r="DZ138" s="44">
        <f t="shared" si="206"/>
        <v>4482</v>
      </c>
      <c r="EA138" s="44">
        <f t="shared" si="206"/>
        <v>5298</v>
      </c>
      <c r="EB138" s="44">
        <f t="shared" si="206"/>
        <v>6096</v>
      </c>
      <c r="EC138" s="44">
        <f t="shared" si="206"/>
        <v>6864</v>
      </c>
      <c r="ED138" s="44">
        <f t="shared" si="206"/>
        <v>7492</v>
      </c>
      <c r="EE138" s="44">
        <f t="shared" si="206"/>
        <v>7916</v>
      </c>
      <c r="EF138" s="44">
        <f t="shared" si="206"/>
        <v>48158</v>
      </c>
      <c r="EI138" s="44">
        <f t="shared" si="207"/>
        <v>430</v>
      </c>
      <c r="EJ138" s="44">
        <f t="shared" si="207"/>
        <v>776</v>
      </c>
      <c r="EK138" s="44">
        <f t="shared" si="207"/>
        <v>1396</v>
      </c>
      <c r="EL138" s="44">
        <f t="shared" si="207"/>
        <v>2580</v>
      </c>
      <c r="EM138" s="44">
        <f t="shared" si="207"/>
        <v>5012</v>
      </c>
      <c r="EN138" s="44">
        <f t="shared" si="207"/>
        <v>7954</v>
      </c>
      <c r="EO138" s="44">
        <f t="shared" si="207"/>
        <v>10904</v>
      </c>
      <c r="EP138" s="44">
        <f t="shared" si="207"/>
        <v>13953</v>
      </c>
      <c r="EQ138" s="44">
        <f t="shared" si="207"/>
        <v>16919</v>
      </c>
      <c r="ER138" s="44">
        <f t="shared" si="207"/>
        <v>19407</v>
      </c>
      <c r="ES138" s="44">
        <f t="shared" si="207"/>
        <v>20203</v>
      </c>
      <c r="ET138" s="44">
        <f t="shared" si="207"/>
        <v>20827</v>
      </c>
      <c r="EU138" s="44">
        <f t="shared" si="207"/>
        <v>120361</v>
      </c>
      <c r="EX138" s="44">
        <f t="shared" si="208"/>
        <v>0</v>
      </c>
      <c r="EY138" s="44">
        <f t="shared" si="208"/>
        <v>0</v>
      </c>
      <c r="EZ138" s="44">
        <f t="shared" si="208"/>
        <v>0</v>
      </c>
      <c r="FA138" s="44">
        <f t="shared" si="208"/>
        <v>0</v>
      </c>
      <c r="FB138" s="44">
        <f t="shared" si="208"/>
        <v>0</v>
      </c>
      <c r="FC138" s="44">
        <f t="shared" si="208"/>
        <v>0</v>
      </c>
      <c r="FD138" s="44">
        <f t="shared" si="208"/>
        <v>0</v>
      </c>
      <c r="FE138" s="44">
        <f t="shared" si="208"/>
        <v>0</v>
      </c>
      <c r="FF138" s="44">
        <f t="shared" si="208"/>
        <v>0</v>
      </c>
      <c r="FG138" s="44">
        <f t="shared" si="208"/>
        <v>0</v>
      </c>
      <c r="FH138" s="44">
        <f t="shared" si="208"/>
        <v>0</v>
      </c>
      <c r="FI138" s="44">
        <f t="shared" si="208"/>
        <v>0</v>
      </c>
      <c r="FJ138" s="44">
        <f t="shared" si="208"/>
        <v>0</v>
      </c>
    </row>
    <row r="139" spans="1:166" ht="15.1" customHeight="1">
      <c r="A139" s="51">
        <v>2016</v>
      </c>
      <c r="B139" s="56" t="s">
        <v>8</v>
      </c>
      <c r="D139" s="44">
        <f t="shared" si="198"/>
        <v>0</v>
      </c>
      <c r="E139" s="44">
        <f t="shared" si="198"/>
        <v>0</v>
      </c>
      <c r="F139" s="44">
        <f t="shared" si="198"/>
        <v>0</v>
      </c>
      <c r="G139" s="44">
        <f t="shared" si="198"/>
        <v>0</v>
      </c>
      <c r="H139" s="44">
        <f t="shared" si="198"/>
        <v>0</v>
      </c>
      <c r="I139" s="44">
        <f t="shared" si="198"/>
        <v>0</v>
      </c>
      <c r="J139" s="44">
        <f t="shared" si="198"/>
        <v>0</v>
      </c>
      <c r="K139" s="44">
        <f t="shared" si="198"/>
        <v>0</v>
      </c>
      <c r="L139" s="44">
        <f t="shared" si="198"/>
        <v>0</v>
      </c>
      <c r="M139" s="44">
        <f t="shared" si="198"/>
        <v>0</v>
      </c>
      <c r="N139" s="44">
        <f t="shared" si="198"/>
        <v>0</v>
      </c>
      <c r="O139" s="44">
        <f t="shared" si="198"/>
        <v>0</v>
      </c>
      <c r="P139" s="44">
        <f t="shared" si="198"/>
        <v>0</v>
      </c>
      <c r="S139" s="44">
        <f t="shared" si="199"/>
        <v>297</v>
      </c>
      <c r="T139" s="44">
        <f t="shared" si="199"/>
        <v>569</v>
      </c>
      <c r="U139" s="44">
        <f t="shared" si="199"/>
        <v>851</v>
      </c>
      <c r="V139" s="44">
        <f t="shared" si="199"/>
        <v>1336</v>
      </c>
      <c r="W139" s="44">
        <f t="shared" si="199"/>
        <v>1940</v>
      </c>
      <c r="X139" s="44">
        <f t="shared" si="199"/>
        <v>2502</v>
      </c>
      <c r="Y139" s="44">
        <f t="shared" si="199"/>
        <v>3082</v>
      </c>
      <c r="Z139" s="44">
        <f t="shared" si="199"/>
        <v>3551</v>
      </c>
      <c r="AA139" s="44">
        <f t="shared" si="199"/>
        <v>4069</v>
      </c>
      <c r="AB139" s="44">
        <f t="shared" si="199"/>
        <v>4642</v>
      </c>
      <c r="AC139" s="44">
        <f t="shared" si="199"/>
        <v>5142</v>
      </c>
      <c r="AD139" s="44">
        <f t="shared" si="199"/>
        <v>5385</v>
      </c>
      <c r="AE139" s="44">
        <f t="shared" si="199"/>
        <v>33366</v>
      </c>
      <c r="AH139" s="44">
        <f t="shared" si="200"/>
        <v>3869</v>
      </c>
      <c r="AI139" s="44">
        <f t="shared" si="200"/>
        <v>7083</v>
      </c>
      <c r="AJ139" s="44">
        <f t="shared" si="200"/>
        <v>10452</v>
      </c>
      <c r="AK139" s="44">
        <f t="shared" si="200"/>
        <v>13901</v>
      </c>
      <c r="AL139" s="44">
        <f t="shared" si="200"/>
        <v>17505</v>
      </c>
      <c r="AM139" s="44">
        <f t="shared" si="200"/>
        <v>21638</v>
      </c>
      <c r="AN139" s="44">
        <f t="shared" si="200"/>
        <v>25613</v>
      </c>
      <c r="AO139" s="44">
        <f t="shared" si="200"/>
        <v>29753</v>
      </c>
      <c r="AP139" s="44">
        <f t="shared" si="200"/>
        <v>33484</v>
      </c>
      <c r="AQ139" s="44">
        <f t="shared" si="200"/>
        <v>37374</v>
      </c>
      <c r="AR139" s="44">
        <f t="shared" si="200"/>
        <v>40892</v>
      </c>
      <c r="AS139" s="44">
        <f t="shared" si="200"/>
        <v>44502</v>
      </c>
      <c r="AT139" s="44">
        <f t="shared" si="200"/>
        <v>286066</v>
      </c>
      <c r="AW139" s="44">
        <f t="shared" si="201"/>
        <v>12</v>
      </c>
      <c r="AX139" s="44">
        <f t="shared" si="201"/>
        <v>38</v>
      </c>
      <c r="AY139" s="44">
        <f t="shared" si="201"/>
        <v>47</v>
      </c>
      <c r="AZ139" s="44">
        <f t="shared" si="201"/>
        <v>61</v>
      </c>
      <c r="BA139" s="44">
        <f t="shared" si="201"/>
        <v>88</v>
      </c>
      <c r="BB139" s="44">
        <f t="shared" si="201"/>
        <v>122</v>
      </c>
      <c r="BC139" s="44">
        <f t="shared" si="201"/>
        <v>140</v>
      </c>
      <c r="BD139" s="44">
        <f t="shared" si="201"/>
        <v>168</v>
      </c>
      <c r="BE139" s="44">
        <f t="shared" si="201"/>
        <v>187</v>
      </c>
      <c r="BF139" s="44">
        <f t="shared" si="201"/>
        <v>207</v>
      </c>
      <c r="BG139" s="44">
        <f t="shared" si="201"/>
        <v>245</v>
      </c>
      <c r="BH139" s="44">
        <f t="shared" si="201"/>
        <v>265</v>
      </c>
      <c r="BI139" s="44">
        <f t="shared" si="201"/>
        <v>1580</v>
      </c>
      <c r="BL139" s="44">
        <f t="shared" si="202"/>
        <v>1930</v>
      </c>
      <c r="BM139" s="44">
        <f t="shared" si="202"/>
        <v>3646</v>
      </c>
      <c r="BN139" s="44">
        <f t="shared" si="202"/>
        <v>5396</v>
      </c>
      <c r="BO139" s="44">
        <f t="shared" si="202"/>
        <v>7058</v>
      </c>
      <c r="BP139" s="44">
        <f t="shared" si="202"/>
        <v>9086</v>
      </c>
      <c r="BQ139" s="44">
        <f t="shared" si="202"/>
        <v>11124</v>
      </c>
      <c r="BR139" s="44">
        <f t="shared" si="202"/>
        <v>13526</v>
      </c>
      <c r="BS139" s="44">
        <f t="shared" si="202"/>
        <v>15976</v>
      </c>
      <c r="BT139" s="44">
        <f t="shared" si="202"/>
        <v>18224</v>
      </c>
      <c r="BU139" s="44">
        <f t="shared" si="202"/>
        <v>20532</v>
      </c>
      <c r="BV139" s="44">
        <f t="shared" si="202"/>
        <v>22406</v>
      </c>
      <c r="BW139" s="44">
        <f t="shared" si="202"/>
        <v>24158</v>
      </c>
      <c r="BX139" s="44">
        <f t="shared" si="202"/>
        <v>153062</v>
      </c>
      <c r="CA139" s="44">
        <f t="shared" si="203"/>
        <v>1141</v>
      </c>
      <c r="CB139" s="44">
        <f t="shared" si="203"/>
        <v>2650</v>
      </c>
      <c r="CC139" s="44">
        <f t="shared" si="203"/>
        <v>3885</v>
      </c>
      <c r="CD139" s="44">
        <f t="shared" si="203"/>
        <v>5731</v>
      </c>
      <c r="CE139" s="44">
        <f t="shared" si="203"/>
        <v>10447</v>
      </c>
      <c r="CF139" s="44">
        <f t="shared" si="203"/>
        <v>17578</v>
      </c>
      <c r="CG139" s="44">
        <f t="shared" si="203"/>
        <v>27190</v>
      </c>
      <c r="CH139" s="44">
        <f t="shared" si="203"/>
        <v>35506</v>
      </c>
      <c r="CI139" s="44">
        <f t="shared" si="203"/>
        <v>42442</v>
      </c>
      <c r="CJ139" s="44">
        <f t="shared" si="203"/>
        <v>45842</v>
      </c>
      <c r="CK139" s="44">
        <f t="shared" si="203"/>
        <v>47508</v>
      </c>
      <c r="CL139" s="44">
        <f t="shared" si="203"/>
        <v>49063</v>
      </c>
      <c r="CM139" s="44">
        <f t="shared" si="203"/>
        <v>288983</v>
      </c>
      <c r="CP139" s="44">
        <f t="shared" si="204"/>
        <v>0</v>
      </c>
      <c r="CQ139" s="44">
        <f t="shared" si="204"/>
        <v>0</v>
      </c>
      <c r="CR139" s="44">
        <f t="shared" si="204"/>
        <v>0</v>
      </c>
      <c r="CS139" s="44">
        <f t="shared" si="204"/>
        <v>0</v>
      </c>
      <c r="CT139" s="44">
        <f t="shared" si="204"/>
        <v>0</v>
      </c>
      <c r="CU139" s="44">
        <f t="shared" si="204"/>
        <v>0</v>
      </c>
      <c r="CV139" s="44">
        <f t="shared" si="204"/>
        <v>0</v>
      </c>
      <c r="CW139" s="44">
        <f t="shared" si="204"/>
        <v>0</v>
      </c>
      <c r="CX139" s="44">
        <f t="shared" si="204"/>
        <v>0</v>
      </c>
      <c r="CY139" s="44">
        <f t="shared" si="204"/>
        <v>0</v>
      </c>
      <c r="CZ139" s="44">
        <f t="shared" si="204"/>
        <v>0</v>
      </c>
      <c r="DA139" s="44">
        <f t="shared" si="204"/>
        <v>0</v>
      </c>
      <c r="DB139" s="44">
        <f t="shared" si="204"/>
        <v>0</v>
      </c>
      <c r="DC139" s="91" t="s">
        <v>78</v>
      </c>
      <c r="DE139" s="44">
        <f t="shared" si="205"/>
        <v>0</v>
      </c>
      <c r="DF139" s="44">
        <f t="shared" si="205"/>
        <v>0</v>
      </c>
      <c r="DG139" s="44">
        <f t="shared" si="205"/>
        <v>0</v>
      </c>
      <c r="DH139" s="44">
        <f t="shared" si="205"/>
        <v>0</v>
      </c>
      <c r="DI139" s="44">
        <f t="shared" si="205"/>
        <v>0</v>
      </c>
      <c r="DJ139" s="44">
        <f t="shared" si="205"/>
        <v>0</v>
      </c>
      <c r="DK139" s="44">
        <f t="shared" si="205"/>
        <v>0</v>
      </c>
      <c r="DL139" s="44">
        <f t="shared" si="205"/>
        <v>0</v>
      </c>
      <c r="DM139" s="44">
        <f t="shared" si="205"/>
        <v>0</v>
      </c>
      <c r="DN139" s="44">
        <f t="shared" si="205"/>
        <v>0</v>
      </c>
      <c r="DO139" s="44">
        <f t="shared" si="205"/>
        <v>0</v>
      </c>
      <c r="DP139" s="44">
        <f t="shared" si="205"/>
        <v>0</v>
      </c>
      <c r="DQ139" s="44">
        <f t="shared" si="205"/>
        <v>0</v>
      </c>
      <c r="DT139" s="44">
        <f t="shared" si="206"/>
        <v>284</v>
      </c>
      <c r="DU139" s="44">
        <f t="shared" si="206"/>
        <v>576</v>
      </c>
      <c r="DV139" s="44">
        <f t="shared" si="206"/>
        <v>1056</v>
      </c>
      <c r="DW139" s="44">
        <f t="shared" si="206"/>
        <v>1622</v>
      </c>
      <c r="DX139" s="44">
        <f t="shared" si="206"/>
        <v>2432</v>
      </c>
      <c r="DY139" s="44">
        <f t="shared" si="206"/>
        <v>3120</v>
      </c>
      <c r="DZ139" s="44">
        <f t="shared" si="206"/>
        <v>4078</v>
      </c>
      <c r="EA139" s="44">
        <f t="shared" si="206"/>
        <v>4914</v>
      </c>
      <c r="EB139" s="44">
        <f t="shared" si="206"/>
        <v>5678</v>
      </c>
      <c r="EC139" s="44">
        <f t="shared" si="206"/>
        <v>6430</v>
      </c>
      <c r="ED139" s="44">
        <f t="shared" si="206"/>
        <v>6978</v>
      </c>
      <c r="EE139" s="44">
        <f t="shared" si="206"/>
        <v>7416</v>
      </c>
      <c r="EF139" s="44">
        <f t="shared" si="206"/>
        <v>44584</v>
      </c>
      <c r="EI139" s="44">
        <f t="shared" si="207"/>
        <v>384</v>
      </c>
      <c r="EJ139" s="44">
        <f t="shared" si="207"/>
        <v>804</v>
      </c>
      <c r="EK139" s="44">
        <f t="shared" si="207"/>
        <v>1402</v>
      </c>
      <c r="EL139" s="44">
        <f t="shared" si="207"/>
        <v>2640</v>
      </c>
      <c r="EM139" s="44">
        <f t="shared" si="207"/>
        <v>5146</v>
      </c>
      <c r="EN139" s="44">
        <f t="shared" si="207"/>
        <v>8228</v>
      </c>
      <c r="EO139" s="44">
        <f t="shared" si="207"/>
        <v>11356</v>
      </c>
      <c r="EP139" s="44">
        <f t="shared" si="207"/>
        <v>14324</v>
      </c>
      <c r="EQ139" s="44">
        <f t="shared" si="207"/>
        <v>17300</v>
      </c>
      <c r="ER139" s="44">
        <f t="shared" si="207"/>
        <v>19858</v>
      </c>
      <c r="ES139" s="44">
        <f t="shared" si="207"/>
        <v>20654</v>
      </c>
      <c r="ET139" s="44">
        <f t="shared" si="207"/>
        <v>21388</v>
      </c>
      <c r="EU139" s="44">
        <f t="shared" si="207"/>
        <v>123484</v>
      </c>
      <c r="EX139" s="44">
        <f t="shared" si="208"/>
        <v>0</v>
      </c>
      <c r="EY139" s="44">
        <f t="shared" si="208"/>
        <v>0</v>
      </c>
      <c r="EZ139" s="44">
        <f t="shared" si="208"/>
        <v>0</v>
      </c>
      <c r="FA139" s="44">
        <f t="shared" si="208"/>
        <v>0</v>
      </c>
      <c r="FB139" s="44">
        <f t="shared" si="208"/>
        <v>0</v>
      </c>
      <c r="FC139" s="44">
        <f t="shared" si="208"/>
        <v>0</v>
      </c>
      <c r="FD139" s="44">
        <f t="shared" si="208"/>
        <v>0</v>
      </c>
      <c r="FE139" s="44">
        <f t="shared" si="208"/>
        <v>0</v>
      </c>
      <c r="FF139" s="44">
        <f t="shared" si="208"/>
        <v>0</v>
      </c>
      <c r="FG139" s="44">
        <f t="shared" si="208"/>
        <v>0</v>
      </c>
      <c r="FH139" s="44">
        <f t="shared" si="208"/>
        <v>0</v>
      </c>
      <c r="FI139" s="44">
        <f t="shared" si="208"/>
        <v>0</v>
      </c>
      <c r="FJ139" s="44">
        <f t="shared" si="208"/>
        <v>0</v>
      </c>
    </row>
    <row r="140" spans="1:166" ht="15.1" customHeight="1">
      <c r="A140" s="51">
        <v>2017</v>
      </c>
      <c r="B140" s="56" t="s">
        <v>8</v>
      </c>
      <c r="D140" s="44">
        <f t="shared" si="198"/>
        <v>0</v>
      </c>
      <c r="E140" s="44">
        <f t="shared" si="198"/>
        <v>0</v>
      </c>
      <c r="F140" s="44">
        <f t="shared" si="198"/>
        <v>0</v>
      </c>
      <c r="G140" s="44">
        <f t="shared" si="198"/>
        <v>0</v>
      </c>
      <c r="H140" s="44">
        <f t="shared" si="198"/>
        <v>0</v>
      </c>
      <c r="I140" s="44">
        <f t="shared" si="198"/>
        <v>0</v>
      </c>
      <c r="J140" s="44">
        <f t="shared" si="198"/>
        <v>0</v>
      </c>
      <c r="K140" s="44">
        <f t="shared" si="198"/>
        <v>0</v>
      </c>
      <c r="L140" s="44">
        <f t="shared" si="198"/>
        <v>0</v>
      </c>
      <c r="M140" s="44">
        <f t="shared" si="198"/>
        <v>0</v>
      </c>
      <c r="N140" s="44">
        <f t="shared" si="198"/>
        <v>0</v>
      </c>
      <c r="O140" s="44">
        <f t="shared" si="198"/>
        <v>0</v>
      </c>
      <c r="P140" s="44">
        <f t="shared" si="198"/>
        <v>0</v>
      </c>
      <c r="S140" s="44">
        <f t="shared" si="199"/>
        <v>273</v>
      </c>
      <c r="T140" s="44">
        <f t="shared" si="199"/>
        <v>561</v>
      </c>
      <c r="U140" s="44">
        <f t="shared" si="199"/>
        <v>922</v>
      </c>
      <c r="V140" s="44">
        <f t="shared" si="199"/>
        <v>1341</v>
      </c>
      <c r="W140" s="44">
        <f t="shared" si="199"/>
        <v>1816</v>
      </c>
      <c r="X140" s="44">
        <f t="shared" si="199"/>
        <v>2359</v>
      </c>
      <c r="Y140" s="44">
        <f t="shared" si="199"/>
        <v>2874</v>
      </c>
      <c r="Z140" s="44">
        <f t="shared" si="199"/>
        <v>3371</v>
      </c>
      <c r="AA140" s="44">
        <f t="shared" si="199"/>
        <v>3831</v>
      </c>
      <c r="AB140" s="44">
        <f t="shared" si="199"/>
        <v>4357</v>
      </c>
      <c r="AC140" s="44">
        <f t="shared" si="199"/>
        <v>4786</v>
      </c>
      <c r="AD140" s="44">
        <f t="shared" si="199"/>
        <v>5042</v>
      </c>
      <c r="AE140" s="44">
        <f t="shared" si="199"/>
        <v>31533</v>
      </c>
      <c r="AH140" s="44">
        <f t="shared" si="200"/>
        <v>3882</v>
      </c>
      <c r="AI140" s="44">
        <f t="shared" si="200"/>
        <v>6871</v>
      </c>
      <c r="AJ140" s="44">
        <f t="shared" si="200"/>
        <v>10265</v>
      </c>
      <c r="AK140" s="44">
        <f t="shared" si="200"/>
        <v>13811</v>
      </c>
      <c r="AL140" s="44">
        <f t="shared" si="200"/>
        <v>17310</v>
      </c>
      <c r="AM140" s="44">
        <f t="shared" si="200"/>
        <v>21066</v>
      </c>
      <c r="AN140" s="44">
        <f t="shared" si="200"/>
        <v>25308</v>
      </c>
      <c r="AO140" s="44">
        <f t="shared" si="200"/>
        <v>29227</v>
      </c>
      <c r="AP140" s="44">
        <f t="shared" si="200"/>
        <v>32978</v>
      </c>
      <c r="AQ140" s="44">
        <f t="shared" si="200"/>
        <v>35516</v>
      </c>
      <c r="AR140" s="44">
        <f t="shared" si="200"/>
        <v>38626</v>
      </c>
      <c r="AS140" s="44">
        <f t="shared" si="200"/>
        <v>41563</v>
      </c>
      <c r="AT140" s="44">
        <f t="shared" si="200"/>
        <v>276423</v>
      </c>
      <c r="AW140" s="44">
        <f t="shared" si="201"/>
        <v>21</v>
      </c>
      <c r="AX140" s="44">
        <f t="shared" si="201"/>
        <v>33</v>
      </c>
      <c r="AY140" s="44">
        <f t="shared" si="201"/>
        <v>39</v>
      </c>
      <c r="AZ140" s="44">
        <f t="shared" si="201"/>
        <v>57</v>
      </c>
      <c r="BA140" s="44">
        <f t="shared" si="201"/>
        <v>90</v>
      </c>
      <c r="BB140" s="44">
        <f t="shared" si="201"/>
        <v>136</v>
      </c>
      <c r="BC140" s="44">
        <f t="shared" si="201"/>
        <v>153</v>
      </c>
      <c r="BD140" s="44">
        <f t="shared" si="201"/>
        <v>186</v>
      </c>
      <c r="BE140" s="44">
        <f t="shared" si="201"/>
        <v>199</v>
      </c>
      <c r="BF140" s="44">
        <f t="shared" si="201"/>
        <v>227</v>
      </c>
      <c r="BG140" s="44">
        <f t="shared" si="201"/>
        <v>250</v>
      </c>
      <c r="BH140" s="44">
        <f t="shared" si="201"/>
        <v>267</v>
      </c>
      <c r="BI140" s="44">
        <f t="shared" si="201"/>
        <v>1658</v>
      </c>
      <c r="BL140" s="44">
        <f t="shared" si="202"/>
        <v>1604</v>
      </c>
      <c r="BM140" s="44">
        <f t="shared" si="202"/>
        <v>3126</v>
      </c>
      <c r="BN140" s="44">
        <f t="shared" si="202"/>
        <v>4682</v>
      </c>
      <c r="BO140" s="44">
        <f t="shared" si="202"/>
        <v>6368</v>
      </c>
      <c r="BP140" s="44">
        <f t="shared" si="202"/>
        <v>8250</v>
      </c>
      <c r="BQ140" s="44">
        <f t="shared" si="202"/>
        <v>10462</v>
      </c>
      <c r="BR140" s="44">
        <f t="shared" si="202"/>
        <v>12790</v>
      </c>
      <c r="BS140" s="44">
        <f t="shared" si="202"/>
        <v>15264</v>
      </c>
      <c r="BT140" s="44">
        <f t="shared" si="202"/>
        <v>17484</v>
      </c>
      <c r="BU140" s="44">
        <f t="shared" si="202"/>
        <v>19858</v>
      </c>
      <c r="BV140" s="44">
        <f t="shared" si="202"/>
        <v>21610</v>
      </c>
      <c r="BW140" s="44">
        <f t="shared" si="202"/>
        <v>23572</v>
      </c>
      <c r="BX140" s="44">
        <f t="shared" si="202"/>
        <v>145070</v>
      </c>
      <c r="CA140" s="44">
        <f t="shared" si="203"/>
        <v>1756</v>
      </c>
      <c r="CB140" s="44">
        <f t="shared" si="203"/>
        <v>3786</v>
      </c>
      <c r="CC140" s="44">
        <f t="shared" si="203"/>
        <v>5727</v>
      </c>
      <c r="CD140" s="44">
        <f t="shared" si="203"/>
        <v>7367</v>
      </c>
      <c r="CE140" s="44">
        <f t="shared" si="203"/>
        <v>11970</v>
      </c>
      <c r="CF140" s="44">
        <f t="shared" si="203"/>
        <v>19465</v>
      </c>
      <c r="CG140" s="44">
        <f t="shared" si="203"/>
        <v>28779</v>
      </c>
      <c r="CH140" s="44">
        <f t="shared" si="203"/>
        <v>38389</v>
      </c>
      <c r="CI140" s="44">
        <f t="shared" si="203"/>
        <v>45400</v>
      </c>
      <c r="CJ140" s="44">
        <f t="shared" si="203"/>
        <v>48845</v>
      </c>
      <c r="CK140" s="44">
        <f t="shared" si="203"/>
        <v>50365</v>
      </c>
      <c r="CL140" s="44">
        <f t="shared" si="203"/>
        <v>51925</v>
      </c>
      <c r="CM140" s="44">
        <f t="shared" si="203"/>
        <v>313774</v>
      </c>
      <c r="CP140" s="44">
        <f t="shared" si="204"/>
        <v>0</v>
      </c>
      <c r="CQ140" s="44">
        <f t="shared" si="204"/>
        <v>0</v>
      </c>
      <c r="CR140" s="44">
        <f t="shared" si="204"/>
        <v>0</v>
      </c>
      <c r="CS140" s="44">
        <f t="shared" si="204"/>
        <v>0</v>
      </c>
      <c r="CT140" s="44">
        <f t="shared" si="204"/>
        <v>0</v>
      </c>
      <c r="CU140" s="44">
        <f t="shared" si="204"/>
        <v>0</v>
      </c>
      <c r="CV140" s="44">
        <f t="shared" si="204"/>
        <v>0</v>
      </c>
      <c r="CW140" s="44">
        <f t="shared" si="204"/>
        <v>0</v>
      </c>
      <c r="CX140" s="44">
        <f t="shared" si="204"/>
        <v>0</v>
      </c>
      <c r="CY140" s="44">
        <f t="shared" si="204"/>
        <v>0</v>
      </c>
      <c r="CZ140" s="44">
        <f t="shared" si="204"/>
        <v>0</v>
      </c>
      <c r="DA140" s="44">
        <f t="shared" si="204"/>
        <v>0</v>
      </c>
      <c r="DB140" s="44">
        <f t="shared" si="204"/>
        <v>0</v>
      </c>
      <c r="DC140" s="91" t="s">
        <v>78</v>
      </c>
      <c r="DE140" s="44">
        <f t="shared" si="205"/>
        <v>0</v>
      </c>
      <c r="DF140" s="44">
        <f t="shared" si="205"/>
        <v>0</v>
      </c>
      <c r="DG140" s="44">
        <f t="shared" si="205"/>
        <v>0</v>
      </c>
      <c r="DH140" s="44">
        <f t="shared" si="205"/>
        <v>0</v>
      </c>
      <c r="DI140" s="44">
        <f t="shared" si="205"/>
        <v>0</v>
      </c>
      <c r="DJ140" s="44">
        <f t="shared" si="205"/>
        <v>0</v>
      </c>
      <c r="DK140" s="44">
        <f t="shared" si="205"/>
        <v>0</v>
      </c>
      <c r="DL140" s="44">
        <f t="shared" si="205"/>
        <v>0</v>
      </c>
      <c r="DM140" s="44">
        <f t="shared" si="205"/>
        <v>0</v>
      </c>
      <c r="DN140" s="44">
        <f t="shared" si="205"/>
        <v>0</v>
      </c>
      <c r="DO140" s="44">
        <f t="shared" si="205"/>
        <v>0</v>
      </c>
      <c r="DP140" s="44">
        <f t="shared" si="205"/>
        <v>0</v>
      </c>
      <c r="DQ140" s="44">
        <f t="shared" si="205"/>
        <v>0</v>
      </c>
      <c r="DT140" s="44">
        <f t="shared" si="206"/>
        <v>294</v>
      </c>
      <c r="DU140" s="44">
        <f t="shared" si="206"/>
        <v>616</v>
      </c>
      <c r="DV140" s="44">
        <f t="shared" si="206"/>
        <v>1038</v>
      </c>
      <c r="DW140" s="44">
        <f t="shared" si="206"/>
        <v>1644</v>
      </c>
      <c r="DX140" s="44">
        <f t="shared" si="206"/>
        <v>2472</v>
      </c>
      <c r="DY140" s="44">
        <f t="shared" si="206"/>
        <v>3114</v>
      </c>
      <c r="DZ140" s="44">
        <f t="shared" si="206"/>
        <v>3970</v>
      </c>
      <c r="EA140" s="44">
        <f t="shared" si="206"/>
        <v>4700</v>
      </c>
      <c r="EB140" s="44">
        <f t="shared" si="206"/>
        <v>5440</v>
      </c>
      <c r="EC140" s="44">
        <f t="shared" si="206"/>
        <v>6130</v>
      </c>
      <c r="ED140" s="44">
        <f t="shared" si="206"/>
        <v>6638</v>
      </c>
      <c r="EE140" s="44">
        <f t="shared" si="206"/>
        <v>7090</v>
      </c>
      <c r="EF140" s="44">
        <f t="shared" si="206"/>
        <v>43146</v>
      </c>
      <c r="EI140" s="44">
        <f t="shared" si="207"/>
        <v>396</v>
      </c>
      <c r="EJ140" s="44">
        <f t="shared" si="207"/>
        <v>870</v>
      </c>
      <c r="EK140" s="44">
        <f t="shared" si="207"/>
        <v>1524</v>
      </c>
      <c r="EL140" s="44">
        <f t="shared" si="207"/>
        <v>2918</v>
      </c>
      <c r="EM140" s="44">
        <f t="shared" si="207"/>
        <v>5318</v>
      </c>
      <c r="EN140" s="44">
        <f t="shared" si="207"/>
        <v>8286</v>
      </c>
      <c r="EO140" s="44">
        <f t="shared" si="207"/>
        <v>11254</v>
      </c>
      <c r="EP140" s="44">
        <f t="shared" si="207"/>
        <v>14044</v>
      </c>
      <c r="EQ140" s="44">
        <f t="shared" si="207"/>
        <v>16946</v>
      </c>
      <c r="ER140" s="44">
        <f t="shared" si="207"/>
        <v>19600</v>
      </c>
      <c r="ES140" s="44">
        <f t="shared" si="207"/>
        <v>20440</v>
      </c>
      <c r="ET140" s="44">
        <f t="shared" si="207"/>
        <v>21176</v>
      </c>
      <c r="EU140" s="44">
        <f t="shared" si="207"/>
        <v>122772</v>
      </c>
      <c r="EX140" s="44">
        <f t="shared" si="208"/>
        <v>0</v>
      </c>
      <c r="EY140" s="44">
        <f t="shared" si="208"/>
        <v>0</v>
      </c>
      <c r="EZ140" s="44">
        <f t="shared" si="208"/>
        <v>0</v>
      </c>
      <c r="FA140" s="44">
        <f t="shared" si="208"/>
        <v>0</v>
      </c>
      <c r="FB140" s="44">
        <f t="shared" si="208"/>
        <v>0</v>
      </c>
      <c r="FC140" s="44">
        <f t="shared" si="208"/>
        <v>0</v>
      </c>
      <c r="FD140" s="44">
        <f t="shared" si="208"/>
        <v>0</v>
      </c>
      <c r="FE140" s="44">
        <f t="shared" si="208"/>
        <v>0</v>
      </c>
      <c r="FF140" s="44">
        <f t="shared" si="208"/>
        <v>0</v>
      </c>
      <c r="FG140" s="44">
        <f t="shared" si="208"/>
        <v>0</v>
      </c>
      <c r="FH140" s="44">
        <f t="shared" si="208"/>
        <v>0</v>
      </c>
      <c r="FI140" s="44">
        <f t="shared" si="208"/>
        <v>0</v>
      </c>
      <c r="FJ140" s="44">
        <f t="shared" si="208"/>
        <v>0</v>
      </c>
    </row>
    <row r="141" spans="1:166" ht="15.1" customHeight="1">
      <c r="A141" s="51">
        <v>2018</v>
      </c>
      <c r="B141" s="56" t="s">
        <v>8</v>
      </c>
      <c r="D141" s="44">
        <f t="shared" si="198"/>
        <v>0</v>
      </c>
      <c r="E141" s="44">
        <f t="shared" si="198"/>
        <v>0</v>
      </c>
      <c r="F141" s="44">
        <f t="shared" si="198"/>
        <v>0</v>
      </c>
      <c r="G141" s="44">
        <f t="shared" si="198"/>
        <v>0</v>
      </c>
      <c r="H141" s="44">
        <f t="shared" si="198"/>
        <v>0</v>
      </c>
      <c r="I141" s="44">
        <f t="shared" si="198"/>
        <v>0</v>
      </c>
      <c r="J141" s="44">
        <f t="shared" si="198"/>
        <v>0</v>
      </c>
      <c r="K141" s="44">
        <f t="shared" si="198"/>
        <v>0</v>
      </c>
      <c r="L141" s="44">
        <f t="shared" si="198"/>
        <v>0</v>
      </c>
      <c r="M141" s="44">
        <f t="shared" si="198"/>
        <v>0</v>
      </c>
      <c r="N141" s="44">
        <f t="shared" si="198"/>
        <v>0</v>
      </c>
      <c r="O141" s="44">
        <f t="shared" si="198"/>
        <v>0</v>
      </c>
      <c r="P141" s="44">
        <f t="shared" si="198"/>
        <v>0</v>
      </c>
      <c r="S141" s="44">
        <f t="shared" si="199"/>
        <v>357</v>
      </c>
      <c r="T141" s="44">
        <f t="shared" si="199"/>
        <v>660</v>
      </c>
      <c r="U141" s="44">
        <f t="shared" si="199"/>
        <v>1053</v>
      </c>
      <c r="V141" s="44">
        <f t="shared" si="199"/>
        <v>1474</v>
      </c>
      <c r="W141" s="44">
        <f t="shared" si="199"/>
        <v>1945</v>
      </c>
      <c r="X141" s="44">
        <f t="shared" si="199"/>
        <v>2468</v>
      </c>
      <c r="Y141" s="44">
        <f t="shared" si="199"/>
        <v>2945</v>
      </c>
      <c r="Z141" s="44">
        <f t="shared" si="199"/>
        <v>3512</v>
      </c>
      <c r="AA141" s="44">
        <f t="shared" si="199"/>
        <v>4035</v>
      </c>
      <c r="AB141" s="44">
        <f t="shared" si="199"/>
        <v>4583</v>
      </c>
      <c r="AC141" s="44">
        <f t="shared" si="199"/>
        <v>5061</v>
      </c>
      <c r="AD141" s="44">
        <f t="shared" si="199"/>
        <v>5292</v>
      </c>
      <c r="AE141" s="44">
        <f t="shared" si="199"/>
        <v>33385</v>
      </c>
      <c r="AH141" s="44">
        <f t="shared" si="200"/>
        <v>3308</v>
      </c>
      <c r="AI141" s="44">
        <f t="shared" si="200"/>
        <v>5892</v>
      </c>
      <c r="AJ141" s="44">
        <f t="shared" si="200"/>
        <v>8805</v>
      </c>
      <c r="AK141" s="44">
        <f t="shared" si="200"/>
        <v>11361</v>
      </c>
      <c r="AL141" s="44">
        <f t="shared" si="200"/>
        <v>14105</v>
      </c>
      <c r="AM141" s="44">
        <f t="shared" si="200"/>
        <v>16636</v>
      </c>
      <c r="AN141" s="44">
        <f t="shared" si="200"/>
        <v>19058</v>
      </c>
      <c r="AO141" s="44">
        <f t="shared" si="200"/>
        <v>21538</v>
      </c>
      <c r="AP141" s="44">
        <f t="shared" si="200"/>
        <v>23878</v>
      </c>
      <c r="AQ141" s="44">
        <f t="shared" si="200"/>
        <v>26306</v>
      </c>
      <c r="AR141" s="44">
        <f t="shared" si="200"/>
        <v>28609</v>
      </c>
      <c r="AS141" s="44">
        <f t="shared" si="200"/>
        <v>30754</v>
      </c>
      <c r="AT141" s="44">
        <f t="shared" si="200"/>
        <v>210250</v>
      </c>
      <c r="AW141" s="44">
        <f t="shared" si="201"/>
        <v>26</v>
      </c>
      <c r="AX141" s="44">
        <f t="shared" si="201"/>
        <v>43</v>
      </c>
      <c r="AY141" s="44">
        <f t="shared" si="201"/>
        <v>53</v>
      </c>
      <c r="AZ141" s="44">
        <f t="shared" si="201"/>
        <v>81</v>
      </c>
      <c r="BA141" s="44">
        <f t="shared" si="201"/>
        <v>115</v>
      </c>
      <c r="BB141" s="44">
        <f t="shared" si="201"/>
        <v>183</v>
      </c>
      <c r="BC141" s="44">
        <f t="shared" si="201"/>
        <v>199</v>
      </c>
      <c r="BD141" s="44">
        <f t="shared" si="201"/>
        <v>223</v>
      </c>
      <c r="BE141" s="44">
        <f t="shared" si="201"/>
        <v>247</v>
      </c>
      <c r="BF141" s="44">
        <f t="shared" si="201"/>
        <v>291</v>
      </c>
      <c r="BG141" s="44">
        <f t="shared" si="201"/>
        <v>330</v>
      </c>
      <c r="BH141" s="44">
        <f t="shared" si="201"/>
        <v>348</v>
      </c>
      <c r="BI141" s="44">
        <f t="shared" si="201"/>
        <v>2139</v>
      </c>
      <c r="BL141" s="44">
        <f t="shared" si="202"/>
        <v>1690</v>
      </c>
      <c r="BM141" s="44">
        <f t="shared" si="202"/>
        <v>3366</v>
      </c>
      <c r="BN141" s="44">
        <f t="shared" si="202"/>
        <v>5018</v>
      </c>
      <c r="BO141" s="44">
        <f t="shared" si="202"/>
        <v>6618</v>
      </c>
      <c r="BP141" s="44">
        <f t="shared" si="202"/>
        <v>8244</v>
      </c>
      <c r="BQ141" s="44">
        <f t="shared" si="202"/>
        <v>10150</v>
      </c>
      <c r="BR141" s="44">
        <f t="shared" si="202"/>
        <v>12276</v>
      </c>
      <c r="BS141" s="44">
        <f t="shared" si="202"/>
        <v>14424</v>
      </c>
      <c r="BT141" s="44">
        <f t="shared" si="202"/>
        <v>16354</v>
      </c>
      <c r="BU141" s="44">
        <f t="shared" si="202"/>
        <v>18160</v>
      </c>
      <c r="BV141" s="44">
        <f t="shared" si="202"/>
        <v>19894</v>
      </c>
      <c r="BW141" s="44">
        <f t="shared" si="202"/>
        <v>21380</v>
      </c>
      <c r="BX141" s="44">
        <f t="shared" si="202"/>
        <v>137574</v>
      </c>
      <c r="CA141" s="44">
        <f t="shared" si="203"/>
        <v>1756</v>
      </c>
      <c r="CB141" s="44">
        <f t="shared" si="203"/>
        <v>4041</v>
      </c>
      <c r="CC141" s="44">
        <f t="shared" si="203"/>
        <v>6252</v>
      </c>
      <c r="CD141" s="44">
        <f t="shared" si="203"/>
        <v>8001</v>
      </c>
      <c r="CE141" s="44">
        <f t="shared" si="203"/>
        <v>12639</v>
      </c>
      <c r="CF141" s="44">
        <f t="shared" si="203"/>
        <v>20499</v>
      </c>
      <c r="CG141" s="44">
        <f t="shared" si="203"/>
        <v>29417</v>
      </c>
      <c r="CH141" s="44">
        <f t="shared" si="203"/>
        <v>39354</v>
      </c>
      <c r="CI141" s="44">
        <f t="shared" si="203"/>
        <v>46839</v>
      </c>
      <c r="CJ141" s="44">
        <f t="shared" si="203"/>
        <v>49989</v>
      </c>
      <c r="CK141" s="44">
        <f t="shared" si="203"/>
        <v>51916</v>
      </c>
      <c r="CL141" s="44">
        <f t="shared" si="203"/>
        <v>53108</v>
      </c>
      <c r="CM141" s="44">
        <f t="shared" si="203"/>
        <v>323811</v>
      </c>
      <c r="CP141" s="44">
        <f t="shared" si="204"/>
        <v>0</v>
      </c>
      <c r="CQ141" s="44">
        <f t="shared" si="204"/>
        <v>0</v>
      </c>
      <c r="CR141" s="44">
        <f t="shared" si="204"/>
        <v>0</v>
      </c>
      <c r="CS141" s="44">
        <f t="shared" si="204"/>
        <v>0</v>
      </c>
      <c r="CT141" s="44">
        <f t="shared" si="204"/>
        <v>0</v>
      </c>
      <c r="CU141" s="44">
        <f t="shared" si="204"/>
        <v>0</v>
      </c>
      <c r="CV141" s="44">
        <f t="shared" si="204"/>
        <v>0</v>
      </c>
      <c r="CW141" s="44">
        <f t="shared" si="204"/>
        <v>0</v>
      </c>
      <c r="CX141" s="44">
        <f t="shared" si="204"/>
        <v>0</v>
      </c>
      <c r="CY141" s="44">
        <f t="shared" si="204"/>
        <v>0</v>
      </c>
      <c r="CZ141" s="44">
        <f t="shared" si="204"/>
        <v>0</v>
      </c>
      <c r="DA141" s="44">
        <f t="shared" si="204"/>
        <v>0</v>
      </c>
      <c r="DB141" s="44">
        <f t="shared" si="204"/>
        <v>0</v>
      </c>
      <c r="DC141" s="91" t="s">
        <v>78</v>
      </c>
      <c r="DE141" s="44">
        <f t="shared" si="205"/>
        <v>0</v>
      </c>
      <c r="DF141" s="44">
        <f t="shared" si="205"/>
        <v>0</v>
      </c>
      <c r="DG141" s="44">
        <f t="shared" si="205"/>
        <v>0</v>
      </c>
      <c r="DH141" s="44">
        <f t="shared" si="205"/>
        <v>0</v>
      </c>
      <c r="DI141" s="44">
        <f t="shared" si="205"/>
        <v>0</v>
      </c>
      <c r="DJ141" s="44">
        <f t="shared" si="205"/>
        <v>0</v>
      </c>
      <c r="DK141" s="44">
        <f t="shared" si="205"/>
        <v>0</v>
      </c>
      <c r="DL141" s="44">
        <f t="shared" si="205"/>
        <v>0</v>
      </c>
      <c r="DM141" s="44">
        <f t="shared" si="205"/>
        <v>0</v>
      </c>
      <c r="DN141" s="44">
        <f t="shared" si="205"/>
        <v>0</v>
      </c>
      <c r="DO141" s="44">
        <f t="shared" si="205"/>
        <v>0</v>
      </c>
      <c r="DP141" s="44">
        <f t="shared" si="205"/>
        <v>0</v>
      </c>
      <c r="DQ141" s="44">
        <f t="shared" si="205"/>
        <v>0</v>
      </c>
      <c r="DT141" s="44">
        <f t="shared" si="206"/>
        <v>306</v>
      </c>
      <c r="DU141" s="44">
        <f t="shared" si="206"/>
        <v>652</v>
      </c>
      <c r="DV141" s="44">
        <f t="shared" si="206"/>
        <v>1082</v>
      </c>
      <c r="DW141" s="44">
        <f t="shared" si="206"/>
        <v>1676</v>
      </c>
      <c r="DX141" s="44">
        <f t="shared" si="206"/>
        <v>2300</v>
      </c>
      <c r="DY141" s="44">
        <f t="shared" si="206"/>
        <v>2872</v>
      </c>
      <c r="DZ141" s="44">
        <f t="shared" si="206"/>
        <v>3902</v>
      </c>
      <c r="EA141" s="44">
        <f t="shared" si="206"/>
        <v>4884</v>
      </c>
      <c r="EB141" s="44">
        <f t="shared" si="206"/>
        <v>5632</v>
      </c>
      <c r="EC141" s="44">
        <f t="shared" si="206"/>
        <v>6382</v>
      </c>
      <c r="ED141" s="44">
        <f t="shared" si="206"/>
        <v>6882</v>
      </c>
      <c r="EE141" s="44">
        <f t="shared" si="206"/>
        <v>7276</v>
      </c>
      <c r="EF141" s="44">
        <f t="shared" si="206"/>
        <v>43846</v>
      </c>
      <c r="EI141" s="44">
        <f t="shared" si="207"/>
        <v>420</v>
      </c>
      <c r="EJ141" s="44">
        <f t="shared" si="207"/>
        <v>814</v>
      </c>
      <c r="EK141" s="44">
        <f t="shared" si="207"/>
        <v>1488</v>
      </c>
      <c r="EL141" s="44">
        <f t="shared" si="207"/>
        <v>2784</v>
      </c>
      <c r="EM141" s="44">
        <f t="shared" si="207"/>
        <v>5122</v>
      </c>
      <c r="EN141" s="44">
        <f t="shared" si="207"/>
        <v>8036</v>
      </c>
      <c r="EO141" s="44">
        <f t="shared" si="207"/>
        <v>11056</v>
      </c>
      <c r="EP141" s="44">
        <f t="shared" si="207"/>
        <v>13974</v>
      </c>
      <c r="EQ141" s="44">
        <f t="shared" si="207"/>
        <v>16656</v>
      </c>
      <c r="ER141" s="44">
        <f t="shared" si="207"/>
        <v>19162</v>
      </c>
      <c r="ES141" s="44">
        <f t="shared" si="207"/>
        <v>20040</v>
      </c>
      <c r="ET141" s="44">
        <f t="shared" si="207"/>
        <v>20664</v>
      </c>
      <c r="EU141" s="44">
        <f t="shared" si="207"/>
        <v>120216</v>
      </c>
      <c r="EX141" s="44">
        <f t="shared" si="208"/>
        <v>0</v>
      </c>
      <c r="EY141" s="44">
        <f t="shared" si="208"/>
        <v>0</v>
      </c>
      <c r="EZ141" s="44">
        <f t="shared" si="208"/>
        <v>0</v>
      </c>
      <c r="FA141" s="44">
        <f t="shared" si="208"/>
        <v>0</v>
      </c>
      <c r="FB141" s="44">
        <f t="shared" si="208"/>
        <v>0</v>
      </c>
      <c r="FC141" s="44">
        <f t="shared" si="208"/>
        <v>0</v>
      </c>
      <c r="FD141" s="44">
        <f t="shared" si="208"/>
        <v>0</v>
      </c>
      <c r="FE141" s="44">
        <f t="shared" si="208"/>
        <v>0</v>
      </c>
      <c r="FF141" s="44">
        <f t="shared" si="208"/>
        <v>0</v>
      </c>
      <c r="FG141" s="44">
        <f t="shared" si="208"/>
        <v>0</v>
      </c>
      <c r="FH141" s="44">
        <f t="shared" si="208"/>
        <v>0</v>
      </c>
      <c r="FI141" s="44">
        <f t="shared" si="208"/>
        <v>0</v>
      </c>
      <c r="FJ141" s="44">
        <f t="shared" si="208"/>
        <v>0</v>
      </c>
    </row>
    <row r="142" spans="1:166" ht="15.1" customHeight="1">
      <c r="A142" s="51">
        <v>2019</v>
      </c>
      <c r="B142" s="56" t="s">
        <v>8</v>
      </c>
      <c r="D142" s="44">
        <f t="shared" si="198"/>
        <v>0</v>
      </c>
      <c r="E142" s="44">
        <f t="shared" si="198"/>
        <v>0</v>
      </c>
      <c r="F142" s="44">
        <f t="shared" si="198"/>
        <v>0</v>
      </c>
      <c r="G142" s="44">
        <f t="shared" si="198"/>
        <v>0</v>
      </c>
      <c r="H142" s="44">
        <f t="shared" si="198"/>
        <v>0</v>
      </c>
      <c r="I142" s="44">
        <f t="shared" si="198"/>
        <v>0</v>
      </c>
      <c r="J142" s="44">
        <f t="shared" si="198"/>
        <v>0</v>
      </c>
      <c r="K142" s="44">
        <f t="shared" si="198"/>
        <v>0</v>
      </c>
      <c r="L142" s="44">
        <f t="shared" si="198"/>
        <v>0</v>
      </c>
      <c r="M142" s="44">
        <f t="shared" si="198"/>
        <v>0</v>
      </c>
      <c r="N142" s="44">
        <f t="shared" si="198"/>
        <v>0</v>
      </c>
      <c r="O142" s="44">
        <f t="shared" si="198"/>
        <v>0</v>
      </c>
      <c r="P142" s="44">
        <f t="shared" si="198"/>
        <v>0</v>
      </c>
      <c r="S142" s="44">
        <f t="shared" si="199"/>
        <v>260</v>
      </c>
      <c r="T142" s="44">
        <f t="shared" si="199"/>
        <v>536</v>
      </c>
      <c r="U142" s="44">
        <f t="shared" si="199"/>
        <v>939</v>
      </c>
      <c r="V142" s="44">
        <f t="shared" si="199"/>
        <v>1363</v>
      </c>
      <c r="W142" s="44">
        <f t="shared" si="199"/>
        <v>1862</v>
      </c>
      <c r="X142" s="44">
        <f t="shared" si="199"/>
        <v>2379</v>
      </c>
      <c r="Y142" s="44">
        <f t="shared" si="199"/>
        <v>2822</v>
      </c>
      <c r="Z142" s="44">
        <f t="shared" si="199"/>
        <v>3298</v>
      </c>
      <c r="AA142" s="44">
        <f t="shared" si="199"/>
        <v>3780</v>
      </c>
      <c r="AB142" s="44">
        <f t="shared" si="199"/>
        <v>4331</v>
      </c>
      <c r="AC142" s="44">
        <f t="shared" si="199"/>
        <v>4734</v>
      </c>
      <c r="AD142" s="44">
        <f t="shared" si="199"/>
        <v>5002</v>
      </c>
      <c r="AE142" s="44">
        <f t="shared" si="199"/>
        <v>31306</v>
      </c>
      <c r="AH142" s="44">
        <f t="shared" si="200"/>
        <v>2541</v>
      </c>
      <c r="AI142" s="44">
        <f t="shared" si="200"/>
        <v>4981</v>
      </c>
      <c r="AJ142" s="44">
        <f t="shared" si="200"/>
        <v>7572</v>
      </c>
      <c r="AK142" s="44">
        <f t="shared" si="200"/>
        <v>10128</v>
      </c>
      <c r="AL142" s="44">
        <f t="shared" si="200"/>
        <v>12766</v>
      </c>
      <c r="AM142" s="44">
        <f t="shared" si="200"/>
        <v>15357</v>
      </c>
      <c r="AN142" s="44">
        <f t="shared" si="200"/>
        <v>18005</v>
      </c>
      <c r="AO142" s="44">
        <f t="shared" si="200"/>
        <v>20861</v>
      </c>
      <c r="AP142" s="44">
        <f t="shared" si="200"/>
        <v>23605</v>
      </c>
      <c r="AQ142" s="44">
        <f t="shared" si="200"/>
        <v>26395</v>
      </c>
      <c r="AR142" s="44">
        <f t="shared" si="200"/>
        <v>28980</v>
      </c>
      <c r="AS142" s="44">
        <f t="shared" si="200"/>
        <v>31478</v>
      </c>
      <c r="AT142" s="44">
        <f t="shared" si="200"/>
        <v>202669</v>
      </c>
      <c r="AW142" s="44">
        <f t="shared" si="201"/>
        <v>8</v>
      </c>
      <c r="AX142" s="44">
        <f t="shared" si="201"/>
        <v>18</v>
      </c>
      <c r="AY142" s="44">
        <f t="shared" si="201"/>
        <v>24</v>
      </c>
      <c r="AZ142" s="44">
        <f t="shared" si="201"/>
        <v>43</v>
      </c>
      <c r="BA142" s="44">
        <f t="shared" si="201"/>
        <v>72</v>
      </c>
      <c r="BB142" s="44">
        <f t="shared" si="201"/>
        <v>139</v>
      </c>
      <c r="BC142" s="44">
        <f t="shared" si="201"/>
        <v>155</v>
      </c>
      <c r="BD142" s="44">
        <f t="shared" si="201"/>
        <v>178</v>
      </c>
      <c r="BE142" s="44">
        <f t="shared" si="201"/>
        <v>191</v>
      </c>
      <c r="BF142" s="44">
        <f t="shared" si="201"/>
        <v>220</v>
      </c>
      <c r="BG142" s="44">
        <f t="shared" si="201"/>
        <v>241</v>
      </c>
      <c r="BH142" s="44">
        <f t="shared" si="201"/>
        <v>257</v>
      </c>
      <c r="BI142" s="44">
        <f t="shared" si="201"/>
        <v>1546</v>
      </c>
      <c r="BL142" s="44">
        <f t="shared" si="202"/>
        <v>1222</v>
      </c>
      <c r="BM142" s="44">
        <f t="shared" si="202"/>
        <v>2442</v>
      </c>
      <c r="BN142" s="44">
        <f t="shared" si="202"/>
        <v>3888</v>
      </c>
      <c r="BO142" s="44">
        <f t="shared" si="202"/>
        <v>5206</v>
      </c>
      <c r="BP142" s="44">
        <f t="shared" si="202"/>
        <v>6710</v>
      </c>
      <c r="BQ142" s="44">
        <f t="shared" si="202"/>
        <v>8362</v>
      </c>
      <c r="BR142" s="44">
        <f t="shared" si="202"/>
        <v>10220</v>
      </c>
      <c r="BS142" s="44">
        <f t="shared" si="202"/>
        <v>12320</v>
      </c>
      <c r="BT142" s="44">
        <f t="shared" si="202"/>
        <v>14272</v>
      </c>
      <c r="BU142" s="44">
        <f t="shared" si="202"/>
        <v>16472</v>
      </c>
      <c r="BV142" s="44">
        <f t="shared" si="202"/>
        <v>18578</v>
      </c>
      <c r="BW142" s="44">
        <f t="shared" si="202"/>
        <v>20700</v>
      </c>
      <c r="BX142" s="44">
        <f t="shared" si="202"/>
        <v>120392</v>
      </c>
      <c r="CA142" s="44">
        <f t="shared" si="203"/>
        <v>1593</v>
      </c>
      <c r="CB142" s="44">
        <f t="shared" si="203"/>
        <v>3809</v>
      </c>
      <c r="CC142" s="44">
        <f t="shared" si="203"/>
        <v>5985</v>
      </c>
      <c r="CD142" s="44">
        <f t="shared" si="203"/>
        <v>7819</v>
      </c>
      <c r="CE142" s="44">
        <f t="shared" si="203"/>
        <v>12012</v>
      </c>
      <c r="CF142" s="44">
        <f t="shared" si="203"/>
        <v>19073</v>
      </c>
      <c r="CG142" s="44">
        <f t="shared" si="203"/>
        <v>27158</v>
      </c>
      <c r="CH142" s="44">
        <f t="shared" si="203"/>
        <v>36580</v>
      </c>
      <c r="CI142" s="44">
        <f t="shared" si="203"/>
        <v>42492</v>
      </c>
      <c r="CJ142" s="44">
        <f t="shared" si="203"/>
        <v>44861</v>
      </c>
      <c r="CK142" s="44">
        <f t="shared" si="203"/>
        <v>45683</v>
      </c>
      <c r="CL142" s="44">
        <f t="shared" si="203"/>
        <v>46282</v>
      </c>
      <c r="CM142" s="44">
        <f t="shared" si="203"/>
        <v>293347</v>
      </c>
      <c r="CP142" s="44">
        <f t="shared" si="204"/>
        <v>0</v>
      </c>
      <c r="CQ142" s="44">
        <f t="shared" si="204"/>
        <v>0</v>
      </c>
      <c r="CR142" s="44">
        <f t="shared" si="204"/>
        <v>0</v>
      </c>
      <c r="CS142" s="44">
        <f t="shared" si="204"/>
        <v>0</v>
      </c>
      <c r="CT142" s="44">
        <f t="shared" si="204"/>
        <v>0</v>
      </c>
      <c r="CU142" s="44">
        <f t="shared" si="204"/>
        <v>0</v>
      </c>
      <c r="CV142" s="44">
        <f t="shared" si="204"/>
        <v>0</v>
      </c>
      <c r="CW142" s="44">
        <f t="shared" si="204"/>
        <v>0</v>
      </c>
      <c r="CX142" s="44">
        <f t="shared" si="204"/>
        <v>0</v>
      </c>
      <c r="CY142" s="44">
        <f t="shared" si="204"/>
        <v>0</v>
      </c>
      <c r="CZ142" s="44">
        <f t="shared" si="204"/>
        <v>0</v>
      </c>
      <c r="DA142" s="44">
        <f t="shared" si="204"/>
        <v>0</v>
      </c>
      <c r="DB142" s="44">
        <f t="shared" si="204"/>
        <v>0</v>
      </c>
      <c r="DC142" s="91" t="s">
        <v>78</v>
      </c>
      <c r="DE142" s="44">
        <f t="shared" si="205"/>
        <v>0</v>
      </c>
      <c r="DF142" s="44">
        <f t="shared" si="205"/>
        <v>0</v>
      </c>
      <c r="DG142" s="44">
        <f t="shared" si="205"/>
        <v>0</v>
      </c>
      <c r="DH142" s="44">
        <f t="shared" si="205"/>
        <v>0</v>
      </c>
      <c r="DI142" s="44">
        <f t="shared" si="205"/>
        <v>0</v>
      </c>
      <c r="DJ142" s="44">
        <f t="shared" si="205"/>
        <v>0</v>
      </c>
      <c r="DK142" s="44">
        <f t="shared" si="205"/>
        <v>0</v>
      </c>
      <c r="DL142" s="44">
        <f t="shared" si="205"/>
        <v>0</v>
      </c>
      <c r="DM142" s="44">
        <f t="shared" si="205"/>
        <v>0</v>
      </c>
      <c r="DN142" s="44">
        <f t="shared" si="205"/>
        <v>0</v>
      </c>
      <c r="DO142" s="44">
        <f t="shared" si="205"/>
        <v>0</v>
      </c>
      <c r="DP142" s="44">
        <f t="shared" si="205"/>
        <v>0</v>
      </c>
      <c r="DQ142" s="44">
        <f t="shared" si="205"/>
        <v>0</v>
      </c>
      <c r="DT142" s="44">
        <f t="shared" si="206"/>
        <v>258</v>
      </c>
      <c r="DU142" s="44">
        <f t="shared" si="206"/>
        <v>552</v>
      </c>
      <c r="DV142" s="44">
        <f t="shared" si="206"/>
        <v>992</v>
      </c>
      <c r="DW142" s="44">
        <f t="shared" si="206"/>
        <v>1534</v>
      </c>
      <c r="DX142" s="44">
        <f t="shared" si="206"/>
        <v>2102</v>
      </c>
      <c r="DY142" s="44">
        <f t="shared" si="206"/>
        <v>2694</v>
      </c>
      <c r="DZ142" s="44">
        <f t="shared" si="206"/>
        <v>3560</v>
      </c>
      <c r="EA142" s="44">
        <f t="shared" si="206"/>
        <v>4360</v>
      </c>
      <c r="EB142" s="44">
        <f t="shared" si="206"/>
        <v>4972</v>
      </c>
      <c r="EC142" s="44">
        <f t="shared" si="206"/>
        <v>5648</v>
      </c>
      <c r="ED142" s="44">
        <f t="shared" si="206"/>
        <v>6132</v>
      </c>
      <c r="EE142" s="44">
        <f t="shared" si="206"/>
        <v>6546</v>
      </c>
      <c r="EF142" s="44">
        <f t="shared" si="206"/>
        <v>39350</v>
      </c>
      <c r="EI142" s="44">
        <f t="shared" si="207"/>
        <v>374</v>
      </c>
      <c r="EJ142" s="44">
        <f t="shared" si="207"/>
        <v>826</v>
      </c>
      <c r="EK142" s="44">
        <f t="shared" si="207"/>
        <v>1448</v>
      </c>
      <c r="EL142" s="44">
        <f t="shared" si="207"/>
        <v>2808</v>
      </c>
      <c r="EM142" s="44">
        <f t="shared" si="207"/>
        <v>5288</v>
      </c>
      <c r="EN142" s="44">
        <f t="shared" si="207"/>
        <v>8164</v>
      </c>
      <c r="EO142" s="44">
        <f t="shared" si="207"/>
        <v>11002</v>
      </c>
      <c r="EP142" s="44">
        <f t="shared" si="207"/>
        <v>13730</v>
      </c>
      <c r="EQ142" s="44">
        <f t="shared" si="207"/>
        <v>16456</v>
      </c>
      <c r="ER142" s="44">
        <f t="shared" si="207"/>
        <v>18844</v>
      </c>
      <c r="ES142" s="44">
        <f t="shared" si="207"/>
        <v>19672</v>
      </c>
      <c r="ET142" s="44">
        <f t="shared" si="207"/>
        <v>20294</v>
      </c>
      <c r="EU142" s="44">
        <f t="shared" si="207"/>
        <v>118906</v>
      </c>
      <c r="EX142" s="44">
        <f t="shared" si="208"/>
        <v>0</v>
      </c>
      <c r="EY142" s="44">
        <f t="shared" si="208"/>
        <v>0</v>
      </c>
      <c r="EZ142" s="44">
        <f t="shared" si="208"/>
        <v>0</v>
      </c>
      <c r="FA142" s="44">
        <f t="shared" si="208"/>
        <v>0</v>
      </c>
      <c r="FB142" s="44">
        <f t="shared" si="208"/>
        <v>0</v>
      </c>
      <c r="FC142" s="44">
        <f t="shared" si="208"/>
        <v>0</v>
      </c>
      <c r="FD142" s="44">
        <f t="shared" si="208"/>
        <v>0</v>
      </c>
      <c r="FE142" s="44">
        <f t="shared" si="208"/>
        <v>0</v>
      </c>
      <c r="FF142" s="44">
        <f t="shared" si="208"/>
        <v>0</v>
      </c>
      <c r="FG142" s="44">
        <f t="shared" si="208"/>
        <v>0</v>
      </c>
      <c r="FH142" s="44">
        <f t="shared" si="208"/>
        <v>0</v>
      </c>
      <c r="FI142" s="44">
        <f t="shared" si="208"/>
        <v>0</v>
      </c>
      <c r="FJ142" s="44">
        <f t="shared" si="208"/>
        <v>0</v>
      </c>
    </row>
    <row r="143" spans="1:166" ht="15.1" customHeight="1">
      <c r="A143" s="51">
        <v>2020</v>
      </c>
      <c r="B143" s="56" t="s">
        <v>8</v>
      </c>
      <c r="D143" s="44">
        <f t="shared" si="198"/>
        <v>0</v>
      </c>
      <c r="E143" s="44">
        <f t="shared" si="198"/>
        <v>0</v>
      </c>
      <c r="F143" s="44">
        <f t="shared" si="198"/>
        <v>0</v>
      </c>
      <c r="G143" s="44">
        <f t="shared" si="198"/>
        <v>0</v>
      </c>
      <c r="H143" s="44">
        <f t="shared" si="198"/>
        <v>0</v>
      </c>
      <c r="I143" s="44">
        <f t="shared" si="198"/>
        <v>0</v>
      </c>
      <c r="J143" s="44">
        <f t="shared" si="198"/>
        <v>0</v>
      </c>
      <c r="K143" s="44">
        <f t="shared" si="198"/>
        <v>0</v>
      </c>
      <c r="L143" s="44">
        <f t="shared" si="198"/>
        <v>0</v>
      </c>
      <c r="M143" s="44">
        <f t="shared" si="198"/>
        <v>0</v>
      </c>
      <c r="N143" s="44">
        <f t="shared" si="198"/>
        <v>0</v>
      </c>
      <c r="O143" s="44">
        <f t="shared" si="198"/>
        <v>0</v>
      </c>
      <c r="P143" s="44">
        <f t="shared" si="198"/>
        <v>0</v>
      </c>
      <c r="S143" s="44">
        <f t="shared" si="199"/>
        <v>194</v>
      </c>
      <c r="T143" s="44">
        <f t="shared" si="199"/>
        <v>404</v>
      </c>
      <c r="U143" s="44">
        <f t="shared" si="199"/>
        <v>506</v>
      </c>
      <c r="V143" s="44">
        <f t="shared" si="199"/>
        <v>557</v>
      </c>
      <c r="W143" s="44">
        <f t="shared" si="199"/>
        <v>644</v>
      </c>
      <c r="X143" s="44">
        <f t="shared" si="199"/>
        <v>700</v>
      </c>
      <c r="Y143" s="44">
        <f t="shared" si="199"/>
        <v>745</v>
      </c>
      <c r="Z143" s="44">
        <f t="shared" si="199"/>
        <v>808</v>
      </c>
      <c r="AA143" s="44">
        <f t="shared" si="199"/>
        <v>865</v>
      </c>
      <c r="AB143" s="44">
        <f t="shared" si="199"/>
        <v>967</v>
      </c>
      <c r="AC143" s="44">
        <f t="shared" si="199"/>
        <v>1006</v>
      </c>
      <c r="AD143" s="44">
        <f t="shared" si="199"/>
        <v>1041</v>
      </c>
      <c r="AE143" s="44">
        <f t="shared" si="199"/>
        <v>8437</v>
      </c>
      <c r="AH143" s="44">
        <f t="shared" si="200"/>
        <v>2525</v>
      </c>
      <c r="AI143" s="44">
        <f t="shared" si="200"/>
        <v>4953</v>
      </c>
      <c r="AJ143" s="44">
        <f t="shared" si="200"/>
        <v>6436</v>
      </c>
      <c r="AK143" s="44">
        <f t="shared" si="200"/>
        <v>6436</v>
      </c>
      <c r="AL143" s="44">
        <f t="shared" si="200"/>
        <v>6436</v>
      </c>
      <c r="AM143" s="44">
        <f t="shared" si="200"/>
        <v>6436</v>
      </c>
      <c r="AN143" s="44">
        <f t="shared" si="200"/>
        <v>6436</v>
      </c>
      <c r="AO143" s="44">
        <f t="shared" si="200"/>
        <v>6439</v>
      </c>
      <c r="AP143" s="44">
        <f t="shared" si="200"/>
        <v>6440</v>
      </c>
      <c r="AQ143" s="44">
        <f t="shared" si="200"/>
        <v>6445</v>
      </c>
      <c r="AR143" s="44">
        <f t="shared" si="200"/>
        <v>6453</v>
      </c>
      <c r="AS143" s="44">
        <f t="shared" si="200"/>
        <v>6462</v>
      </c>
      <c r="AT143" s="44">
        <f t="shared" si="200"/>
        <v>71897</v>
      </c>
      <c r="AW143" s="44">
        <f t="shared" si="201"/>
        <v>24</v>
      </c>
      <c r="AX143" s="44">
        <f t="shared" si="201"/>
        <v>40</v>
      </c>
      <c r="AY143" s="44">
        <f t="shared" si="201"/>
        <v>43</v>
      </c>
      <c r="AZ143" s="44">
        <f t="shared" si="201"/>
        <v>44</v>
      </c>
      <c r="BA143" s="44">
        <f t="shared" si="201"/>
        <v>44</v>
      </c>
      <c r="BB143" s="44">
        <f t="shared" si="201"/>
        <v>44</v>
      </c>
      <c r="BC143" s="44">
        <f t="shared" si="201"/>
        <v>44</v>
      </c>
      <c r="BD143" s="44">
        <f t="shared" si="201"/>
        <v>44</v>
      </c>
      <c r="BE143" s="44">
        <f t="shared" si="201"/>
        <v>45</v>
      </c>
      <c r="BF143" s="44">
        <f t="shared" si="201"/>
        <v>45</v>
      </c>
      <c r="BG143" s="44">
        <f t="shared" si="201"/>
        <v>46</v>
      </c>
      <c r="BH143" s="44">
        <f t="shared" si="201"/>
        <v>47</v>
      </c>
      <c r="BI143" s="44">
        <f t="shared" si="201"/>
        <v>510</v>
      </c>
      <c r="BL143" s="44">
        <f t="shared" si="202"/>
        <v>1842</v>
      </c>
      <c r="BM143" s="44">
        <f t="shared" si="202"/>
        <v>3140</v>
      </c>
      <c r="BN143" s="44">
        <f t="shared" si="202"/>
        <v>3816</v>
      </c>
      <c r="BO143" s="44">
        <f t="shared" si="202"/>
        <v>3820</v>
      </c>
      <c r="BP143" s="44">
        <f t="shared" si="202"/>
        <v>3821</v>
      </c>
      <c r="BQ143" s="44">
        <f t="shared" si="202"/>
        <v>3823</v>
      </c>
      <c r="BR143" s="44">
        <f t="shared" si="202"/>
        <v>3829</v>
      </c>
      <c r="BS143" s="44">
        <f t="shared" si="202"/>
        <v>3831</v>
      </c>
      <c r="BT143" s="44">
        <f t="shared" si="202"/>
        <v>3834</v>
      </c>
      <c r="BU143" s="44">
        <f t="shared" si="202"/>
        <v>3837</v>
      </c>
      <c r="BV143" s="44">
        <f t="shared" si="202"/>
        <v>3839</v>
      </c>
      <c r="BW143" s="44">
        <f t="shared" si="202"/>
        <v>3840</v>
      </c>
      <c r="BX143" s="44">
        <f t="shared" si="202"/>
        <v>43272</v>
      </c>
      <c r="CA143" s="44">
        <f t="shared" si="203"/>
        <v>1220</v>
      </c>
      <c r="CB143" s="44">
        <f t="shared" si="203"/>
        <v>2724</v>
      </c>
      <c r="CC143" s="44">
        <f t="shared" si="203"/>
        <v>3861</v>
      </c>
      <c r="CD143" s="44">
        <f t="shared" si="203"/>
        <v>3933</v>
      </c>
      <c r="CE143" s="44">
        <f t="shared" si="203"/>
        <v>4010</v>
      </c>
      <c r="CF143" s="44">
        <f t="shared" si="203"/>
        <v>4190</v>
      </c>
      <c r="CG143" s="44">
        <f t="shared" si="203"/>
        <v>4352</v>
      </c>
      <c r="CH143" s="44">
        <f t="shared" si="203"/>
        <v>4559</v>
      </c>
      <c r="CI143" s="44">
        <f t="shared" si="203"/>
        <v>4771</v>
      </c>
      <c r="CJ143" s="44">
        <f t="shared" si="203"/>
        <v>4955</v>
      </c>
      <c r="CK143" s="44">
        <f t="shared" si="203"/>
        <v>5082</v>
      </c>
      <c r="CL143" s="44">
        <f t="shared" si="203"/>
        <v>5192</v>
      </c>
      <c r="CM143" s="44">
        <f t="shared" si="203"/>
        <v>48849</v>
      </c>
      <c r="CP143" s="44">
        <f t="shared" si="204"/>
        <v>0</v>
      </c>
      <c r="CQ143" s="44">
        <f t="shared" si="204"/>
        <v>0</v>
      </c>
      <c r="CR143" s="44">
        <f t="shared" si="204"/>
        <v>0</v>
      </c>
      <c r="CS143" s="44">
        <f t="shared" si="204"/>
        <v>0</v>
      </c>
      <c r="CT143" s="44">
        <f t="shared" si="204"/>
        <v>0</v>
      </c>
      <c r="CU143" s="44">
        <f t="shared" si="204"/>
        <v>0</v>
      </c>
      <c r="CV143" s="44">
        <f t="shared" si="204"/>
        <v>0</v>
      </c>
      <c r="CW143" s="44">
        <f t="shared" si="204"/>
        <v>0</v>
      </c>
      <c r="CX143" s="44">
        <f t="shared" si="204"/>
        <v>0</v>
      </c>
      <c r="CY143" s="44">
        <f t="shared" si="204"/>
        <v>0</v>
      </c>
      <c r="CZ143" s="44">
        <f t="shared" si="204"/>
        <v>0</v>
      </c>
      <c r="DA143" s="44">
        <f t="shared" si="204"/>
        <v>0</v>
      </c>
      <c r="DB143" s="44">
        <f t="shared" si="204"/>
        <v>0</v>
      </c>
      <c r="DC143" s="91" t="s">
        <v>78</v>
      </c>
      <c r="DE143" s="44">
        <f t="shared" si="205"/>
        <v>0</v>
      </c>
      <c r="DF143" s="44">
        <f t="shared" si="205"/>
        <v>0</v>
      </c>
      <c r="DG143" s="44">
        <f t="shared" si="205"/>
        <v>0</v>
      </c>
      <c r="DH143" s="44">
        <f t="shared" si="205"/>
        <v>0</v>
      </c>
      <c r="DI143" s="44">
        <f t="shared" si="205"/>
        <v>0</v>
      </c>
      <c r="DJ143" s="44">
        <f t="shared" si="205"/>
        <v>0</v>
      </c>
      <c r="DK143" s="44">
        <f t="shared" si="205"/>
        <v>0</v>
      </c>
      <c r="DL143" s="44">
        <f t="shared" si="205"/>
        <v>0</v>
      </c>
      <c r="DM143" s="44">
        <f t="shared" si="205"/>
        <v>0</v>
      </c>
      <c r="DN143" s="44">
        <f t="shared" si="205"/>
        <v>0</v>
      </c>
      <c r="DO143" s="44">
        <f t="shared" si="205"/>
        <v>0</v>
      </c>
      <c r="DP143" s="44">
        <f t="shared" si="205"/>
        <v>0</v>
      </c>
      <c r="DQ143" s="44">
        <f t="shared" si="205"/>
        <v>0</v>
      </c>
      <c r="DT143" s="44">
        <f t="shared" si="206"/>
        <v>242</v>
      </c>
      <c r="DU143" s="44">
        <f t="shared" si="206"/>
        <v>532</v>
      </c>
      <c r="DV143" s="44">
        <f t="shared" si="206"/>
        <v>634</v>
      </c>
      <c r="DW143" s="44">
        <f t="shared" si="206"/>
        <v>638</v>
      </c>
      <c r="DX143" s="44">
        <f t="shared" si="206"/>
        <v>664</v>
      </c>
      <c r="DY143" s="44">
        <f t="shared" si="206"/>
        <v>674</v>
      </c>
      <c r="DZ143" s="44">
        <f t="shared" si="206"/>
        <v>704</v>
      </c>
      <c r="EA143" s="44">
        <f t="shared" si="206"/>
        <v>780</v>
      </c>
      <c r="EB143" s="44">
        <f t="shared" si="206"/>
        <v>788</v>
      </c>
      <c r="EC143" s="44">
        <f t="shared" si="206"/>
        <v>794</v>
      </c>
      <c r="ED143" s="44">
        <f t="shared" si="206"/>
        <v>798</v>
      </c>
      <c r="EE143" s="44">
        <f t="shared" si="206"/>
        <v>800</v>
      </c>
      <c r="EF143" s="44">
        <f t="shared" si="206"/>
        <v>8048</v>
      </c>
      <c r="EI143" s="44">
        <f t="shared" si="207"/>
        <v>434</v>
      </c>
      <c r="EJ143" s="44">
        <f t="shared" si="207"/>
        <v>872</v>
      </c>
      <c r="EK143" s="44">
        <f t="shared" si="207"/>
        <v>1026</v>
      </c>
      <c r="EL143" s="44">
        <f t="shared" si="207"/>
        <v>1026</v>
      </c>
      <c r="EM143" s="44">
        <f t="shared" si="207"/>
        <v>1026</v>
      </c>
      <c r="EN143" s="44">
        <f t="shared" si="207"/>
        <v>1028</v>
      </c>
      <c r="EO143" s="44">
        <f t="shared" si="207"/>
        <v>1032</v>
      </c>
      <c r="EP143" s="44">
        <f t="shared" si="207"/>
        <v>1042</v>
      </c>
      <c r="EQ143" s="44">
        <f t="shared" si="207"/>
        <v>1042</v>
      </c>
      <c r="ER143" s="44">
        <f t="shared" si="207"/>
        <v>1044</v>
      </c>
      <c r="ES143" s="44">
        <f t="shared" si="207"/>
        <v>1044</v>
      </c>
      <c r="ET143" s="44">
        <f t="shared" si="207"/>
        <v>1044</v>
      </c>
      <c r="EU143" s="44">
        <f t="shared" si="207"/>
        <v>11660</v>
      </c>
      <c r="EX143" s="44">
        <f t="shared" si="208"/>
        <v>0</v>
      </c>
      <c r="EY143" s="44">
        <f t="shared" si="208"/>
        <v>0</v>
      </c>
      <c r="EZ143" s="44">
        <f t="shared" si="208"/>
        <v>0</v>
      </c>
      <c r="FA143" s="44">
        <f t="shared" si="208"/>
        <v>0</v>
      </c>
      <c r="FB143" s="44">
        <f t="shared" si="208"/>
        <v>0</v>
      </c>
      <c r="FC143" s="44">
        <f t="shared" si="208"/>
        <v>0</v>
      </c>
      <c r="FD143" s="44">
        <f t="shared" si="208"/>
        <v>0</v>
      </c>
      <c r="FE143" s="44">
        <f t="shared" si="208"/>
        <v>0</v>
      </c>
      <c r="FF143" s="44">
        <f t="shared" si="208"/>
        <v>0</v>
      </c>
      <c r="FG143" s="44">
        <f t="shared" si="208"/>
        <v>0</v>
      </c>
      <c r="FH143" s="44">
        <f t="shared" si="208"/>
        <v>0</v>
      </c>
      <c r="FI143" s="44">
        <f t="shared" si="208"/>
        <v>0</v>
      </c>
      <c r="FJ143" s="44">
        <f t="shared" si="208"/>
        <v>0</v>
      </c>
    </row>
    <row r="144" spans="1:166" ht="15.1" customHeight="1">
      <c r="A144" s="51">
        <v>2021</v>
      </c>
      <c r="B144" s="56" t="s">
        <v>8</v>
      </c>
      <c r="D144" s="44">
        <f t="shared" si="198"/>
        <v>0</v>
      </c>
      <c r="E144" s="44">
        <f t="shared" si="198"/>
        <v>0</v>
      </c>
      <c r="F144" s="44">
        <f t="shared" si="198"/>
        <v>0</v>
      </c>
      <c r="G144" s="44">
        <f t="shared" si="198"/>
        <v>0</v>
      </c>
      <c r="H144" s="44">
        <f t="shared" si="198"/>
        <v>0</v>
      </c>
      <c r="I144" s="44">
        <f t="shared" si="198"/>
        <v>0</v>
      </c>
      <c r="J144" s="44">
        <f t="shared" si="198"/>
        <v>0</v>
      </c>
      <c r="K144" s="44">
        <f t="shared" si="198"/>
        <v>0</v>
      </c>
      <c r="L144" s="44">
        <f t="shared" si="198"/>
        <v>0</v>
      </c>
      <c r="M144" s="44">
        <f t="shared" si="198"/>
        <v>0</v>
      </c>
      <c r="N144" s="44">
        <f t="shared" si="198"/>
        <v>0</v>
      </c>
      <c r="O144" s="44">
        <f t="shared" si="198"/>
        <v>0</v>
      </c>
      <c r="P144" s="44">
        <f t="shared" si="198"/>
        <v>0</v>
      </c>
      <c r="S144" s="44">
        <f t="shared" si="199"/>
        <v>20</v>
      </c>
      <c r="T144" s="44">
        <f t="shared" si="199"/>
        <v>35</v>
      </c>
      <c r="U144" s="44">
        <f t="shared" si="199"/>
        <v>58</v>
      </c>
      <c r="V144" s="44">
        <f t="shared" si="199"/>
        <v>83</v>
      </c>
      <c r="W144" s="44">
        <f t="shared" si="199"/>
        <v>131</v>
      </c>
      <c r="X144" s="44">
        <f t="shared" si="199"/>
        <v>243</v>
      </c>
      <c r="Y144" s="44">
        <f t="shared" si="199"/>
        <v>304</v>
      </c>
      <c r="Z144" s="44">
        <f t="shared" si="199"/>
        <v>353</v>
      </c>
      <c r="AA144" s="44">
        <f t="shared" si="199"/>
        <v>395</v>
      </c>
      <c r="AB144" s="44">
        <f t="shared" si="199"/>
        <v>463</v>
      </c>
      <c r="AC144" s="44">
        <f t="shared" si="199"/>
        <v>549</v>
      </c>
      <c r="AD144" s="44">
        <f t="shared" si="199"/>
        <v>620</v>
      </c>
      <c r="AE144" s="44">
        <f t="shared" si="199"/>
        <v>3254</v>
      </c>
      <c r="AH144" s="44">
        <f t="shared" si="200"/>
        <v>12</v>
      </c>
      <c r="AI144" s="44">
        <f t="shared" si="200"/>
        <v>21</v>
      </c>
      <c r="AJ144" s="44">
        <f t="shared" si="200"/>
        <v>48</v>
      </c>
      <c r="AK144" s="44">
        <f t="shared" si="200"/>
        <v>82</v>
      </c>
      <c r="AL144" s="44">
        <f t="shared" si="200"/>
        <v>121</v>
      </c>
      <c r="AM144" s="44">
        <f t="shared" si="200"/>
        <v>163</v>
      </c>
      <c r="AN144" s="44">
        <f t="shared" si="200"/>
        <v>196</v>
      </c>
      <c r="AO144" s="44">
        <f t="shared" si="200"/>
        <v>274</v>
      </c>
      <c r="AP144" s="44">
        <f t="shared" si="200"/>
        <v>339</v>
      </c>
      <c r="AQ144" s="44">
        <f t="shared" si="200"/>
        <v>420</v>
      </c>
      <c r="AR144" s="44">
        <f t="shared" si="200"/>
        <v>536</v>
      </c>
      <c r="AS144" s="44">
        <f t="shared" si="200"/>
        <v>637</v>
      </c>
      <c r="AT144" s="44">
        <f t="shared" si="200"/>
        <v>2849</v>
      </c>
      <c r="AW144" s="44">
        <f t="shared" si="201"/>
        <v>0</v>
      </c>
      <c r="AX144" s="44">
        <f t="shared" si="201"/>
        <v>0</v>
      </c>
      <c r="AY144" s="44">
        <f t="shared" si="201"/>
        <v>0</v>
      </c>
      <c r="AZ144" s="44">
        <f t="shared" si="201"/>
        <v>1</v>
      </c>
      <c r="BA144" s="44">
        <f t="shared" si="201"/>
        <v>1</v>
      </c>
      <c r="BB144" s="44">
        <f t="shared" si="201"/>
        <v>1</v>
      </c>
      <c r="BC144" s="44">
        <f t="shared" si="201"/>
        <v>1</v>
      </c>
      <c r="BD144" s="44">
        <f t="shared" si="201"/>
        <v>1</v>
      </c>
      <c r="BE144" s="44">
        <f t="shared" si="201"/>
        <v>1</v>
      </c>
      <c r="BF144" s="44">
        <f t="shared" si="201"/>
        <v>2</v>
      </c>
      <c r="BG144" s="44">
        <f t="shared" si="201"/>
        <v>7</v>
      </c>
      <c r="BH144" s="44">
        <f t="shared" si="201"/>
        <v>7</v>
      </c>
      <c r="BI144" s="44">
        <f t="shared" si="201"/>
        <v>22</v>
      </c>
      <c r="BL144" s="44">
        <f t="shared" si="202"/>
        <v>8</v>
      </c>
      <c r="BM144" s="44">
        <f t="shared" si="202"/>
        <v>14</v>
      </c>
      <c r="BN144" s="44">
        <f t="shared" si="202"/>
        <v>21</v>
      </c>
      <c r="BO144" s="44">
        <f t="shared" si="202"/>
        <v>33</v>
      </c>
      <c r="BP144" s="44">
        <f t="shared" si="202"/>
        <v>64</v>
      </c>
      <c r="BQ144" s="44">
        <f t="shared" si="202"/>
        <v>81</v>
      </c>
      <c r="BR144" s="44">
        <f t="shared" si="202"/>
        <v>98</v>
      </c>
      <c r="BS144" s="44">
        <f t="shared" si="202"/>
        <v>115</v>
      </c>
      <c r="BT144" s="44">
        <f t="shared" si="202"/>
        <v>128</v>
      </c>
      <c r="BU144" s="44">
        <f t="shared" si="202"/>
        <v>156</v>
      </c>
      <c r="BV144" s="44">
        <f t="shared" si="202"/>
        <v>272</v>
      </c>
      <c r="BW144" s="44">
        <f t="shared" si="202"/>
        <v>554</v>
      </c>
      <c r="BX144" s="44">
        <f t="shared" si="202"/>
        <v>1544</v>
      </c>
      <c r="CA144" s="44">
        <f t="shared" si="203"/>
        <v>114</v>
      </c>
      <c r="CB144" s="44">
        <f t="shared" si="203"/>
        <v>205</v>
      </c>
      <c r="CC144" s="44">
        <f t="shared" si="203"/>
        <v>353</v>
      </c>
      <c r="CD144" s="44">
        <f t="shared" si="203"/>
        <v>504</v>
      </c>
      <c r="CE144" s="44">
        <f t="shared" si="203"/>
        <v>743</v>
      </c>
      <c r="CF144" s="44">
        <f t="shared" si="203"/>
        <v>1011</v>
      </c>
      <c r="CG144" s="44">
        <f t="shared" si="203"/>
        <v>1286</v>
      </c>
      <c r="CH144" s="44">
        <f t="shared" si="203"/>
        <v>3021</v>
      </c>
      <c r="CI144" s="44">
        <f t="shared" si="203"/>
        <v>4882</v>
      </c>
      <c r="CJ144" s="44">
        <f t="shared" si="203"/>
        <v>5715</v>
      </c>
      <c r="CK144" s="44">
        <f t="shared" si="203"/>
        <v>6164</v>
      </c>
      <c r="CL144" s="44">
        <f t="shared" si="203"/>
        <v>6506</v>
      </c>
      <c r="CM144" s="44">
        <f t="shared" si="203"/>
        <v>30504</v>
      </c>
      <c r="CP144" s="44">
        <f t="shared" si="204"/>
        <v>0</v>
      </c>
      <c r="CQ144" s="44">
        <f t="shared" si="204"/>
        <v>0</v>
      </c>
      <c r="CR144" s="44">
        <f t="shared" si="204"/>
        <v>0</v>
      </c>
      <c r="CS144" s="44">
        <f t="shared" si="204"/>
        <v>0</v>
      </c>
      <c r="CT144" s="44">
        <f t="shared" si="204"/>
        <v>0</v>
      </c>
      <c r="CU144" s="44">
        <f t="shared" si="204"/>
        <v>0</v>
      </c>
      <c r="CV144" s="44">
        <f t="shared" si="204"/>
        <v>0</v>
      </c>
      <c r="CW144" s="44">
        <f t="shared" si="204"/>
        <v>0</v>
      </c>
      <c r="CX144" s="44">
        <f t="shared" si="204"/>
        <v>0</v>
      </c>
      <c r="CY144" s="44">
        <f t="shared" si="204"/>
        <v>0</v>
      </c>
      <c r="CZ144" s="44">
        <f t="shared" si="204"/>
        <v>0</v>
      </c>
      <c r="DA144" s="44">
        <f t="shared" si="204"/>
        <v>0</v>
      </c>
      <c r="DB144" s="44">
        <f t="shared" si="204"/>
        <v>0</v>
      </c>
      <c r="DC144" s="91" t="s">
        <v>78</v>
      </c>
      <c r="DE144" s="44">
        <f t="shared" si="205"/>
        <v>0</v>
      </c>
      <c r="DF144" s="44">
        <f t="shared" si="205"/>
        <v>0</v>
      </c>
      <c r="DG144" s="44">
        <f t="shared" si="205"/>
        <v>0</v>
      </c>
      <c r="DH144" s="44">
        <f t="shared" si="205"/>
        <v>0</v>
      </c>
      <c r="DI144" s="44">
        <f t="shared" si="205"/>
        <v>0</v>
      </c>
      <c r="DJ144" s="44">
        <f t="shared" si="205"/>
        <v>0</v>
      </c>
      <c r="DK144" s="44">
        <f t="shared" si="205"/>
        <v>0</v>
      </c>
      <c r="DL144" s="44">
        <f t="shared" si="205"/>
        <v>0</v>
      </c>
      <c r="DM144" s="44">
        <f t="shared" si="205"/>
        <v>0</v>
      </c>
      <c r="DN144" s="44">
        <f t="shared" si="205"/>
        <v>0</v>
      </c>
      <c r="DO144" s="44">
        <f t="shared" si="205"/>
        <v>0</v>
      </c>
      <c r="DP144" s="44">
        <f t="shared" si="205"/>
        <v>0</v>
      </c>
      <c r="DQ144" s="44">
        <f t="shared" si="205"/>
        <v>0</v>
      </c>
      <c r="DT144" s="44">
        <f t="shared" si="206"/>
        <v>4</v>
      </c>
      <c r="DU144" s="44">
        <f t="shared" si="206"/>
        <v>8</v>
      </c>
      <c r="DV144" s="44">
        <f t="shared" si="206"/>
        <v>10</v>
      </c>
      <c r="DW144" s="44">
        <f t="shared" si="206"/>
        <v>14</v>
      </c>
      <c r="DX144" s="44">
        <f t="shared" si="206"/>
        <v>18</v>
      </c>
      <c r="DY144" s="44">
        <f t="shared" si="206"/>
        <v>56</v>
      </c>
      <c r="DZ144" s="44">
        <f t="shared" si="206"/>
        <v>242</v>
      </c>
      <c r="EA144" s="44">
        <f t="shared" si="206"/>
        <v>550</v>
      </c>
      <c r="EB144" s="44">
        <f t="shared" si="206"/>
        <v>636</v>
      </c>
      <c r="EC144" s="44">
        <f t="shared" si="206"/>
        <v>720</v>
      </c>
      <c r="ED144" s="44">
        <f t="shared" si="206"/>
        <v>762</v>
      </c>
      <c r="EE144" s="44">
        <f t="shared" si="206"/>
        <v>806</v>
      </c>
      <c r="EF144" s="44">
        <f t="shared" si="206"/>
        <v>3826</v>
      </c>
      <c r="EI144" s="44">
        <f t="shared" si="207"/>
        <v>2</v>
      </c>
      <c r="EJ144" s="44">
        <f t="shared" si="207"/>
        <v>2</v>
      </c>
      <c r="EK144" s="44">
        <f t="shared" si="207"/>
        <v>12</v>
      </c>
      <c r="EL144" s="44">
        <f t="shared" si="207"/>
        <v>16</v>
      </c>
      <c r="EM144" s="44">
        <f t="shared" si="207"/>
        <v>24</v>
      </c>
      <c r="EN144" s="44">
        <f t="shared" si="207"/>
        <v>42</v>
      </c>
      <c r="EO144" s="44">
        <f t="shared" si="207"/>
        <v>52</v>
      </c>
      <c r="EP144" s="44">
        <f t="shared" si="207"/>
        <v>80</v>
      </c>
      <c r="EQ144" s="44">
        <f t="shared" si="207"/>
        <v>106</v>
      </c>
      <c r="ER144" s="44">
        <f t="shared" si="207"/>
        <v>136</v>
      </c>
      <c r="ES144" s="44">
        <f t="shared" si="207"/>
        <v>148</v>
      </c>
      <c r="ET144" s="44">
        <f t="shared" si="207"/>
        <v>174</v>
      </c>
      <c r="EU144" s="44">
        <f t="shared" si="207"/>
        <v>794</v>
      </c>
      <c r="EX144" s="44">
        <f t="shared" si="208"/>
        <v>0</v>
      </c>
      <c r="EY144" s="44">
        <f t="shared" si="208"/>
        <v>0</v>
      </c>
      <c r="EZ144" s="44">
        <f t="shared" si="208"/>
        <v>0</v>
      </c>
      <c r="FA144" s="44">
        <f t="shared" si="208"/>
        <v>0</v>
      </c>
      <c r="FB144" s="44">
        <f t="shared" si="208"/>
        <v>0</v>
      </c>
      <c r="FC144" s="44">
        <f t="shared" si="208"/>
        <v>0</v>
      </c>
      <c r="FD144" s="44">
        <f t="shared" si="208"/>
        <v>0</v>
      </c>
      <c r="FE144" s="44">
        <f t="shared" si="208"/>
        <v>0</v>
      </c>
      <c r="FF144" s="44">
        <f t="shared" si="208"/>
        <v>0</v>
      </c>
      <c r="FG144" s="44">
        <f t="shared" si="208"/>
        <v>0</v>
      </c>
      <c r="FH144" s="44">
        <f t="shared" si="208"/>
        <v>0</v>
      </c>
      <c r="FI144" s="44">
        <f t="shared" si="208"/>
        <v>0</v>
      </c>
      <c r="FJ144" s="44">
        <f t="shared" si="208"/>
        <v>0</v>
      </c>
    </row>
    <row r="159" spans="4:166" ht="15.1" customHeight="1">
      <c r="D159" s="29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S159" s="29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H159" s="29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W159" s="29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L159" s="29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CA159" s="29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P159" s="29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E159" s="29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T159" s="29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I159" s="29"/>
      <c r="EJ159" s="62"/>
      <c r="EK159" s="62"/>
      <c r="EL159" s="62"/>
      <c r="EM159" s="62"/>
      <c r="EN159" s="62"/>
      <c r="EO159" s="62"/>
      <c r="EP159" s="62"/>
      <c r="EQ159" s="62"/>
      <c r="ER159" s="62"/>
      <c r="ES159" s="62"/>
      <c r="ET159" s="62"/>
      <c r="EU159" s="62"/>
      <c r="EX159" s="29"/>
      <c r="EY159" s="62"/>
      <c r="EZ159" s="62"/>
      <c r="FA159" s="62"/>
      <c r="FB159" s="62"/>
      <c r="FC159" s="62"/>
      <c r="FD159" s="62"/>
      <c r="FE159" s="62"/>
      <c r="FF159" s="62"/>
      <c r="FG159" s="62"/>
      <c r="FH159" s="62"/>
      <c r="FI159" s="62"/>
      <c r="FJ159" s="62"/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94CB3-59A8-4FE1-9859-3AA04EE0CA9F}">
  <sheetPr>
    <tabColor indexed="52"/>
  </sheetPr>
  <dimension ref="A1:AD62"/>
  <sheetViews>
    <sheetView zoomScaleNormal="100" zoomScalePageLayoutView="55" workbookViewId="0">
      <selection activeCell="D11" sqref="D11"/>
    </sheetView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2020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+AMB!D$107</f>
        <v>340676</v>
      </c>
      <c r="E11" s="44">
        <f>+AMB!E$107</f>
        <v>337545</v>
      </c>
      <c r="F11" s="44">
        <f>+AMB!F$107</f>
        <v>232617</v>
      </c>
      <c r="G11" s="44">
        <f>+AMB!G$107</f>
        <v>52060</v>
      </c>
      <c r="H11" s="44">
        <f>+AMB!H$107</f>
        <v>67555</v>
      </c>
      <c r="I11" s="44">
        <f>+AMB!I$107</f>
        <v>112150</v>
      </c>
      <c r="J11" s="44">
        <f>+AMB!J$107</f>
        <v>119922</v>
      </c>
      <c r="K11" s="44">
        <f>+AMB!K$107</f>
        <v>118944</v>
      </c>
      <c r="L11" s="44">
        <f>+AMB!L$107</f>
        <v>119855</v>
      </c>
      <c r="M11" s="44">
        <f>+AMB!M$107</f>
        <v>128953</v>
      </c>
      <c r="N11" s="44">
        <f>+AMB!N$107</f>
        <v>115592</v>
      </c>
      <c r="O11" s="44">
        <f>+AMB!O$107</f>
        <v>110139</v>
      </c>
      <c r="P11" s="44">
        <f t="shared" ref="P11:P21" si="0">SUM(D11:O11)</f>
        <v>1856008</v>
      </c>
      <c r="Q11" s="53"/>
      <c r="R11" s="53"/>
      <c r="S11" s="44">
        <f>SUM($D11:D11)</f>
        <v>340676</v>
      </c>
      <c r="T11" s="44">
        <f>SUM($D11:E11)</f>
        <v>678221</v>
      </c>
      <c r="U11" s="44">
        <f>SUM($D11:F11)</f>
        <v>910838</v>
      </c>
      <c r="V11" s="44">
        <f>SUM($D11:G11)</f>
        <v>962898</v>
      </c>
      <c r="W11" s="44">
        <f>SUM($D11:H11)</f>
        <v>1030453</v>
      </c>
      <c r="X11" s="44">
        <f>SUM($D11:I11)</f>
        <v>1142603</v>
      </c>
      <c r="Y11" s="44">
        <f>SUM($D11:J11)</f>
        <v>1262525</v>
      </c>
      <c r="Z11" s="44">
        <f>SUM($D11:K11)</f>
        <v>1381469</v>
      </c>
      <c r="AA11" s="44">
        <f>SUM($D11:L11)</f>
        <v>1501324</v>
      </c>
      <c r="AB11" s="44">
        <f>SUM($D11:M11)</f>
        <v>1630277</v>
      </c>
      <c r="AC11" s="44">
        <f>SUM($D11:N11)</f>
        <v>1745869</v>
      </c>
      <c r="AD11" s="44">
        <f>SUM($D11:O11)</f>
        <v>1856008</v>
      </c>
    </row>
    <row r="12" spans="1:30" s="43" customFormat="1" ht="15.1" customHeight="1">
      <c r="A12" s="63" t="s">
        <v>10</v>
      </c>
      <c r="B12" s="65" t="s">
        <v>6</v>
      </c>
      <c r="D12" s="44">
        <f>+BWB!D$107</f>
        <v>176098</v>
      </c>
      <c r="E12" s="44">
        <f>+BWB!E$107</f>
        <v>171284</v>
      </c>
      <c r="F12" s="44">
        <f>+BWB!F$107</f>
        <v>104879</v>
      </c>
      <c r="G12" s="44">
        <f>+BWB!G$107</f>
        <v>6762</v>
      </c>
      <c r="H12" s="44">
        <f>+BWB!H$107</f>
        <v>8455</v>
      </c>
      <c r="I12" s="44">
        <f>+BWB!I$107</f>
        <v>12568</v>
      </c>
      <c r="J12" s="44">
        <f>+BWB!J$107</f>
        <v>13818</v>
      </c>
      <c r="K12" s="44">
        <f>+BWB!K$107</f>
        <v>15006</v>
      </c>
      <c r="L12" s="44">
        <f>+BWB!L$107</f>
        <v>14360</v>
      </c>
      <c r="M12" s="44">
        <f>+BWB!M$107</f>
        <v>14793</v>
      </c>
      <c r="N12" s="44">
        <f>+BWB!N$107</f>
        <v>13000</v>
      </c>
      <c r="O12" s="44">
        <f>+BWB!O$107</f>
        <v>13233</v>
      </c>
      <c r="P12" s="44">
        <f t="shared" si="0"/>
        <v>564256</v>
      </c>
      <c r="Q12" s="54"/>
      <c r="R12" s="54"/>
      <c r="S12" s="44">
        <f>SUM($D12:D12)</f>
        <v>176098</v>
      </c>
      <c r="T12" s="44">
        <f>SUM($D12:E12)</f>
        <v>347382</v>
      </c>
      <c r="U12" s="44">
        <f>SUM($D12:F12)</f>
        <v>452261</v>
      </c>
      <c r="V12" s="44">
        <f>SUM($D12:G12)</f>
        <v>459023</v>
      </c>
      <c r="W12" s="44">
        <f>SUM($D12:H12)</f>
        <v>467478</v>
      </c>
      <c r="X12" s="44">
        <f>SUM($D12:I12)</f>
        <v>480046</v>
      </c>
      <c r="Y12" s="44">
        <f>SUM($D12:J12)</f>
        <v>493864</v>
      </c>
      <c r="Z12" s="44">
        <f>SUM($D12:K12)</f>
        <v>508870</v>
      </c>
      <c r="AA12" s="44">
        <f>SUM($D12:L12)</f>
        <v>523230</v>
      </c>
      <c r="AB12" s="44">
        <f>SUM($D12:M12)</f>
        <v>538023</v>
      </c>
      <c r="AC12" s="44">
        <f>SUM($D12:N12)</f>
        <v>551023</v>
      </c>
      <c r="AD12" s="44">
        <f>SUM($D12:O12)</f>
        <v>564256</v>
      </c>
    </row>
    <row r="13" spans="1:30" s="43" customFormat="1" ht="15.1" customHeight="1">
      <c r="A13" s="63" t="s">
        <v>11</v>
      </c>
      <c r="B13" s="65" t="s">
        <v>6</v>
      </c>
      <c r="D13" s="44">
        <f>+DWT!D$107</f>
        <v>331282</v>
      </c>
      <c r="E13" s="44">
        <f>+DWT!E$107</f>
        <v>320647</v>
      </c>
      <c r="F13" s="44">
        <f>+DWT!F$107</f>
        <v>189636</v>
      </c>
      <c r="G13" s="44">
        <f>+DWT!G$107</f>
        <v>36729</v>
      </c>
      <c r="H13" s="44">
        <f>+DWT!H$107</f>
        <v>41426</v>
      </c>
      <c r="I13" s="44">
        <f>+DWT!I$107</f>
        <v>53232</v>
      </c>
      <c r="J13" s="44">
        <f>+DWT!J$107</f>
        <v>60372</v>
      </c>
      <c r="K13" s="44">
        <f>+DWT!K$107</f>
        <v>62737</v>
      </c>
      <c r="L13" s="44">
        <f>+DWT!L$107</f>
        <v>67048</v>
      </c>
      <c r="M13" s="44">
        <f>+DWT!M$107</f>
        <v>68944</v>
      </c>
      <c r="N13" s="44">
        <f>+DWT!N$107</f>
        <v>61408</v>
      </c>
      <c r="O13" s="44">
        <f>+DWT!O$107</f>
        <v>60990</v>
      </c>
      <c r="P13" s="44">
        <f t="shared" si="0"/>
        <v>1354451</v>
      </c>
      <c r="Q13" s="54"/>
      <c r="R13" s="54"/>
      <c r="S13" s="44">
        <f>SUM($D13:D13)</f>
        <v>331282</v>
      </c>
      <c r="T13" s="44">
        <f>SUM($D13:E13)</f>
        <v>651929</v>
      </c>
      <c r="U13" s="44">
        <f>SUM($D13:F13)</f>
        <v>841565</v>
      </c>
      <c r="V13" s="44">
        <f>SUM($D13:G13)</f>
        <v>878294</v>
      </c>
      <c r="W13" s="44">
        <f>SUM($D13:H13)</f>
        <v>919720</v>
      </c>
      <c r="X13" s="44">
        <f>SUM($D13:I13)</f>
        <v>972952</v>
      </c>
      <c r="Y13" s="44">
        <f>SUM($D13:J13)</f>
        <v>1033324</v>
      </c>
      <c r="Z13" s="44">
        <f>SUM($D13:K13)</f>
        <v>1096061</v>
      </c>
      <c r="AA13" s="44">
        <f>SUM($D13:L13)</f>
        <v>1163109</v>
      </c>
      <c r="AB13" s="44">
        <f>SUM($D13:M13)</f>
        <v>1232053</v>
      </c>
      <c r="AC13" s="44">
        <f>SUM($D13:N13)</f>
        <v>1293461</v>
      </c>
      <c r="AD13" s="44">
        <f>SUM($D13:O13)</f>
        <v>1354451</v>
      </c>
    </row>
    <row r="14" spans="1:30" s="43" customFormat="1" ht="15.1" customHeight="1">
      <c r="A14" s="63" t="s">
        <v>13</v>
      </c>
      <c r="B14" s="65" t="s">
        <v>6</v>
      </c>
      <c r="D14" s="44">
        <f>+OGB!D$107</f>
        <v>37297</v>
      </c>
      <c r="E14" s="44">
        <f>+OGB!E$107</f>
        <v>39798</v>
      </c>
      <c r="F14" s="44">
        <f>+OGB!F$107</f>
        <v>24854</v>
      </c>
      <c r="G14" s="44">
        <f>+OGB!G$107</f>
        <v>3551</v>
      </c>
      <c r="H14" s="44">
        <f>+OGB!H$107</f>
        <v>5007</v>
      </c>
      <c r="I14" s="44">
        <f>+OGB!I$107</f>
        <v>4504</v>
      </c>
      <c r="J14" s="44">
        <f>+OGB!J$107</f>
        <v>5293</v>
      </c>
      <c r="K14" s="44">
        <f>+OGB!K$107</f>
        <v>6017</v>
      </c>
      <c r="L14" s="44">
        <f>+OGB!L$107</f>
        <v>7345</v>
      </c>
      <c r="M14" s="44">
        <f>+OGB!M$107</f>
        <v>6780</v>
      </c>
      <c r="N14" s="44">
        <f>+OGB!N$107</f>
        <v>5682</v>
      </c>
      <c r="O14" s="44">
        <f>+OGB!O$107</f>
        <v>5164</v>
      </c>
      <c r="P14" s="44">
        <f t="shared" si="0"/>
        <v>151292</v>
      </c>
      <c r="Q14" s="54"/>
      <c r="R14" s="54"/>
      <c r="S14" s="44">
        <f>SUM($D14:D14)</f>
        <v>37297</v>
      </c>
      <c r="T14" s="44">
        <f>SUM($D14:E14)</f>
        <v>77095</v>
      </c>
      <c r="U14" s="44">
        <f>SUM($D14:F14)</f>
        <v>101949</v>
      </c>
      <c r="V14" s="44">
        <f>SUM($D14:G14)</f>
        <v>105500</v>
      </c>
      <c r="W14" s="44">
        <f>SUM($D14:H14)</f>
        <v>110507</v>
      </c>
      <c r="X14" s="44">
        <f>SUM($D14:I14)</f>
        <v>115011</v>
      </c>
      <c r="Y14" s="44">
        <f>SUM($D14:J14)</f>
        <v>120304</v>
      </c>
      <c r="Z14" s="44">
        <f>SUM($D14:K14)</f>
        <v>126321</v>
      </c>
      <c r="AA14" s="44">
        <f>SUM($D14:L14)</f>
        <v>133666</v>
      </c>
      <c r="AB14" s="44">
        <f>SUM($D14:M14)</f>
        <v>140446</v>
      </c>
      <c r="AC14" s="44">
        <f>SUM($D14:N14)</f>
        <v>146128</v>
      </c>
      <c r="AD14" s="44">
        <f>SUM($D14:O14)</f>
        <v>151292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+PB!D$107</f>
        <v>248604</v>
      </c>
      <c r="E15" s="44">
        <f>+PB!E$107</f>
        <v>245766</v>
      </c>
      <c r="F15" s="44">
        <f>+PB!F$107</f>
        <v>156910</v>
      </c>
      <c r="G15" s="44">
        <f>+PB!G$107</f>
        <v>15045</v>
      </c>
      <c r="H15" s="44">
        <f>+PB!H$107</f>
        <v>17797</v>
      </c>
      <c r="I15" s="44">
        <f>+PB!I$107</f>
        <v>23956</v>
      </c>
      <c r="J15" s="44">
        <f>+PB!J$107</f>
        <v>26162</v>
      </c>
      <c r="K15" s="44">
        <f>+PB!K$107</f>
        <v>28708</v>
      </c>
      <c r="L15" s="44">
        <f>+PB!L$107</f>
        <v>29275</v>
      </c>
      <c r="M15" s="44">
        <f>+PB!M$107</f>
        <v>30230</v>
      </c>
      <c r="N15" s="44">
        <f>+PB!N$107</f>
        <v>27029</v>
      </c>
      <c r="O15" s="44">
        <f>+PB!O$107</f>
        <v>26747</v>
      </c>
      <c r="P15" s="44">
        <f t="shared" si="0"/>
        <v>876229</v>
      </c>
      <c r="Q15" s="41"/>
      <c r="R15" s="41"/>
      <c r="S15" s="44">
        <f>SUM($D15:D15)</f>
        <v>248604</v>
      </c>
      <c r="T15" s="44">
        <f>SUM($D15:E15)</f>
        <v>494370</v>
      </c>
      <c r="U15" s="44">
        <f>SUM($D15:F15)</f>
        <v>651280</v>
      </c>
      <c r="V15" s="44">
        <f>SUM($D15:G15)</f>
        <v>666325</v>
      </c>
      <c r="W15" s="44">
        <f>SUM($D15:H15)</f>
        <v>684122</v>
      </c>
      <c r="X15" s="44">
        <f>SUM($D15:I15)</f>
        <v>708078</v>
      </c>
      <c r="Y15" s="44">
        <f>SUM($D15:J15)</f>
        <v>734240</v>
      </c>
      <c r="Z15" s="44">
        <f>SUM($D15:K15)</f>
        <v>762948</v>
      </c>
      <c r="AA15" s="44">
        <f>SUM($D15:L15)</f>
        <v>792223</v>
      </c>
      <c r="AB15" s="44">
        <f>SUM($D15:M15)</f>
        <v>822453</v>
      </c>
      <c r="AC15" s="44">
        <f>SUM($D15:N15)</f>
        <v>849482</v>
      </c>
      <c r="AD15" s="44">
        <f>SUM($D15:O15)</f>
        <v>876229</v>
      </c>
    </row>
    <row r="16" spans="1:30" s="43" customFormat="1" ht="15.1" customHeight="1">
      <c r="A16" s="63" t="s">
        <v>75</v>
      </c>
      <c r="B16" s="65" t="s">
        <v>6</v>
      </c>
      <c r="D16" s="44">
        <f>+IBA!D$107</f>
        <v>83661</v>
      </c>
      <c r="E16" s="44">
        <f>+IBA!E$107</f>
        <v>80286</v>
      </c>
      <c r="F16" s="44">
        <f>+IBA!F$107</f>
        <v>43483</v>
      </c>
      <c r="G16" s="44">
        <f>+IBA!G$107</f>
        <v>3458</v>
      </c>
      <c r="H16" s="44">
        <f>+IBA!H$107</f>
        <v>3947</v>
      </c>
      <c r="I16" s="44">
        <f>+IBA!I$107</f>
        <v>5228</v>
      </c>
      <c r="J16" s="44">
        <f>+IBA!J$107</f>
        <v>5630</v>
      </c>
      <c r="K16" s="44">
        <f>+IBA!K$107</f>
        <v>6317</v>
      </c>
      <c r="L16" s="44">
        <f>+IBA!L$107</f>
        <v>6543</v>
      </c>
      <c r="M16" s="44">
        <f>+IBA!M$107</f>
        <v>6815</v>
      </c>
      <c r="N16" s="44">
        <f>+IBA!N$107</f>
        <v>5343</v>
      </c>
      <c r="O16" s="44">
        <f>+IBA!O$107</f>
        <v>4970</v>
      </c>
      <c r="P16" s="44">
        <f t="shared" si="0"/>
        <v>255681</v>
      </c>
      <c r="Q16" s="53"/>
      <c r="R16" s="53"/>
      <c r="S16" s="44">
        <f>SUM($D16:D16)</f>
        <v>83661</v>
      </c>
      <c r="T16" s="44">
        <f>SUM($D16:E16)</f>
        <v>163947</v>
      </c>
      <c r="U16" s="44">
        <f>SUM($D16:F16)</f>
        <v>207430</v>
      </c>
      <c r="V16" s="44">
        <f>SUM($D16:G16)</f>
        <v>210888</v>
      </c>
      <c r="W16" s="44">
        <f>SUM($D16:H16)</f>
        <v>214835</v>
      </c>
      <c r="X16" s="44">
        <f>SUM($D16:I16)</f>
        <v>220063</v>
      </c>
      <c r="Y16" s="44">
        <f>SUM($D16:J16)</f>
        <v>225693</v>
      </c>
      <c r="Z16" s="44">
        <f>SUM($D16:K16)</f>
        <v>232010</v>
      </c>
      <c r="AA16" s="44">
        <f>SUM($D16:L16)</f>
        <v>238553</v>
      </c>
      <c r="AB16" s="44">
        <f>SUM($D16:M16)</f>
        <v>245368</v>
      </c>
      <c r="AC16" s="44">
        <f>SUM($D16:N16)</f>
        <v>250711</v>
      </c>
      <c r="AD16" s="44">
        <f>SUM($D16:O16)</f>
        <v>255681</v>
      </c>
    </row>
    <row r="17" spans="1:30" s="43" customFormat="1" ht="15.1" customHeight="1">
      <c r="A17" s="63" t="s">
        <v>16</v>
      </c>
      <c r="B17" s="65" t="s">
        <v>6</v>
      </c>
      <c r="D17" s="44">
        <f>+SIBC!D$107</f>
        <v>185627</v>
      </c>
      <c r="E17" s="44">
        <f>+SIBC!E$107</f>
        <v>175810</v>
      </c>
      <c r="F17" s="44">
        <f>+SIBC!F$107</f>
        <v>138059</v>
      </c>
      <c r="G17" s="44">
        <f>+SIBC!G$107</f>
        <v>82937</v>
      </c>
      <c r="H17" s="44">
        <f>+SIBC!H$107</f>
        <v>112202</v>
      </c>
      <c r="I17" s="44">
        <f>+SIBC!I$107</f>
        <v>131483</v>
      </c>
      <c r="J17" s="44">
        <f>+SIBC!J$107</f>
        <v>142919</v>
      </c>
      <c r="K17" s="44">
        <f>+SIBC!K$107</f>
        <v>145622</v>
      </c>
      <c r="L17" s="44">
        <f>+SIBC!L$107</f>
        <v>148331</v>
      </c>
      <c r="M17" s="44">
        <f>+SIBC!M$107</f>
        <v>153582</v>
      </c>
      <c r="N17" s="44">
        <f>+SIBC!N$107</f>
        <v>138284</v>
      </c>
      <c r="O17" s="44">
        <f>+SIBC!O$107</f>
        <v>142400</v>
      </c>
      <c r="P17" s="44">
        <f t="shared" si="0"/>
        <v>1697256</v>
      </c>
      <c r="Q17" s="54"/>
      <c r="R17" s="54"/>
      <c r="S17" s="44">
        <f>SUM($D17:D17)</f>
        <v>185627</v>
      </c>
      <c r="T17" s="44">
        <f>SUM($D17:E17)</f>
        <v>361437</v>
      </c>
      <c r="U17" s="44">
        <f>SUM($D17:F17)</f>
        <v>499496</v>
      </c>
      <c r="V17" s="44">
        <f>SUM($D17:G17)</f>
        <v>582433</v>
      </c>
      <c r="W17" s="44">
        <f>SUM($D17:H17)</f>
        <v>694635</v>
      </c>
      <c r="X17" s="44">
        <f>SUM($D17:I17)</f>
        <v>826118</v>
      </c>
      <c r="Y17" s="44">
        <f>SUM($D17:J17)</f>
        <v>969037</v>
      </c>
      <c r="Z17" s="44">
        <f>SUM($D17:K17)</f>
        <v>1114659</v>
      </c>
      <c r="AA17" s="44">
        <f>SUM($D17:L17)</f>
        <v>1262990</v>
      </c>
      <c r="AB17" s="44">
        <f>SUM($D17:M17)</f>
        <v>1416572</v>
      </c>
      <c r="AC17" s="44">
        <f>SUM($D17:N17)</f>
        <v>1554856</v>
      </c>
      <c r="AD17" s="44">
        <f>SUM($D17:O17)</f>
        <v>1697256</v>
      </c>
    </row>
    <row r="18" spans="1:30" s="43" customFormat="1" ht="15.1" customHeight="1">
      <c r="A18" s="63" t="s">
        <v>17</v>
      </c>
      <c r="B18" s="65" t="s">
        <v>6</v>
      </c>
      <c r="D18" s="44">
        <f>+TIBA!D$107</f>
        <v>80920</v>
      </c>
      <c r="E18" s="44">
        <f>+TIBA!E$107</f>
        <v>79791</v>
      </c>
      <c r="F18" s="44">
        <f>+TIBA!F$107</f>
        <v>84515</v>
      </c>
      <c r="G18" s="44">
        <f>+TIBA!G$107</f>
        <v>28207</v>
      </c>
      <c r="H18" s="44">
        <f>+TIBA!H$107</f>
        <v>42957</v>
      </c>
      <c r="I18" s="44">
        <f>+TIBA!I$107</f>
        <v>59808</v>
      </c>
      <c r="J18" s="44">
        <f>+TIBA!J$107</f>
        <v>78511</v>
      </c>
      <c r="K18" s="44">
        <f>+TIBA!K$107</f>
        <v>79164</v>
      </c>
      <c r="L18" s="44">
        <f>+TIBA!L$107</f>
        <v>61706</v>
      </c>
      <c r="M18" s="44">
        <f>+TIBA!M$107</f>
        <v>46403</v>
      </c>
      <c r="N18" s="44">
        <f>+TIBA!N$107</f>
        <v>32667</v>
      </c>
      <c r="O18" s="44">
        <f>+TIBA!O$107</f>
        <v>30713</v>
      </c>
      <c r="P18" s="44">
        <f t="shared" si="0"/>
        <v>705362</v>
      </c>
      <c r="Q18" s="54"/>
      <c r="R18" s="54"/>
      <c r="S18" s="44">
        <f>SUM($D18:D18)</f>
        <v>80920</v>
      </c>
      <c r="T18" s="44">
        <f>SUM($D18:E18)</f>
        <v>160711</v>
      </c>
      <c r="U18" s="44">
        <f>SUM($D18:F18)</f>
        <v>245226</v>
      </c>
      <c r="V18" s="44">
        <f>SUM($D18:G18)</f>
        <v>273433</v>
      </c>
      <c r="W18" s="44">
        <f>SUM($D18:H18)</f>
        <v>316390</v>
      </c>
      <c r="X18" s="44">
        <f>SUM($D18:I18)</f>
        <v>376198</v>
      </c>
      <c r="Y18" s="44">
        <f>SUM($D18:J18)</f>
        <v>454709</v>
      </c>
      <c r="Z18" s="44">
        <f>SUM($D18:K18)</f>
        <v>533873</v>
      </c>
      <c r="AA18" s="44">
        <f>SUM($D18:L18)</f>
        <v>595579</v>
      </c>
      <c r="AB18" s="44">
        <f>SUM($D18:M18)</f>
        <v>641982</v>
      </c>
      <c r="AC18" s="44">
        <f>SUM($D18:N18)</f>
        <v>674649</v>
      </c>
      <c r="AD18" s="44">
        <f>SUM($D18:O18)</f>
        <v>705362</v>
      </c>
    </row>
    <row r="19" spans="1:30" s="43" customFormat="1" ht="15.1" customHeight="1">
      <c r="A19" s="63" t="s">
        <v>12</v>
      </c>
      <c r="B19" s="65" t="s">
        <v>6</v>
      </c>
      <c r="D19" s="44">
        <f>+LQB!D$107</f>
        <v>159795</v>
      </c>
      <c r="E19" s="44">
        <f>+LQB!E$107</f>
        <v>163577</v>
      </c>
      <c r="F19" s="44">
        <f>+LQB!F$107</f>
        <v>86301</v>
      </c>
      <c r="G19" s="44">
        <f>+LQB!G$107</f>
        <v>4042</v>
      </c>
      <c r="H19" s="44">
        <f>+LQB!H$107</f>
        <v>6069</v>
      </c>
      <c r="I19" s="44">
        <f>+LQB!I$107</f>
        <v>9497</v>
      </c>
      <c r="J19" s="44">
        <f>+LQB!J$107</f>
        <v>9247</v>
      </c>
      <c r="K19" s="44">
        <f>+LQB!K$107</f>
        <v>11695</v>
      </c>
      <c r="L19" s="44">
        <f>+LQB!L$107</f>
        <v>9669</v>
      </c>
      <c r="M19" s="44">
        <f>+LQB!M$107</f>
        <v>7925</v>
      </c>
      <c r="N19" s="44">
        <f>+LQB!N$107</f>
        <v>5948</v>
      </c>
      <c r="O19" s="44">
        <f>+LQB!O$107</f>
        <v>6084</v>
      </c>
      <c r="P19" s="44">
        <f t="shared" si="0"/>
        <v>479849</v>
      </c>
      <c r="Q19" s="54"/>
      <c r="R19" s="54"/>
      <c r="S19" s="44">
        <f>SUM($D19:D19)</f>
        <v>159795</v>
      </c>
      <c r="T19" s="44">
        <f>SUM($D19:E19)</f>
        <v>323372</v>
      </c>
      <c r="U19" s="44">
        <f>SUM($D19:F19)</f>
        <v>409673</v>
      </c>
      <c r="V19" s="44">
        <f>SUM($D19:G19)</f>
        <v>413715</v>
      </c>
      <c r="W19" s="44">
        <f>SUM($D19:H19)</f>
        <v>419784</v>
      </c>
      <c r="X19" s="44">
        <f>SUM($D19:I19)</f>
        <v>429281</v>
      </c>
      <c r="Y19" s="44">
        <f>SUM($D19:J19)</f>
        <v>438528</v>
      </c>
      <c r="Z19" s="44">
        <f>SUM($D19:K19)</f>
        <v>450223</v>
      </c>
      <c r="AA19" s="44">
        <f>SUM($D19:L19)</f>
        <v>459892</v>
      </c>
      <c r="AB19" s="44">
        <f>SUM($D19:M19)</f>
        <v>467817</v>
      </c>
      <c r="AC19" s="44">
        <f>SUM($D19:N19)</f>
        <v>473765</v>
      </c>
      <c r="AD19" s="44">
        <f>SUM($D19:O19)</f>
        <v>479849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+RBW!D$107</f>
        <v>141411</v>
      </c>
      <c r="E20" s="44">
        <f>+RBW!E$107</f>
        <v>143329</v>
      </c>
      <c r="F20" s="44">
        <f>+RBW!F$107</f>
        <v>69721</v>
      </c>
      <c r="G20" s="44">
        <f>+RBW!G$107</f>
        <v>3227</v>
      </c>
      <c r="H20" s="44">
        <f>+RBW!H$107</f>
        <v>4539</v>
      </c>
      <c r="I20" s="44">
        <f>+RBW!I$107</f>
        <v>6504</v>
      </c>
      <c r="J20" s="44">
        <f>+RBW!J$107</f>
        <v>7034</v>
      </c>
      <c r="K20" s="44">
        <f>+RBW!K$107</f>
        <v>6925</v>
      </c>
      <c r="L20" s="44">
        <f>+RBW!L$107</f>
        <v>7163</v>
      </c>
      <c r="M20" s="44">
        <f>+RBW!M$107</f>
        <v>7285</v>
      </c>
      <c r="N20" s="44">
        <f>+RBW!N$107</f>
        <v>7660</v>
      </c>
      <c r="O20" s="44">
        <f>+RBW!O$107</f>
        <v>7827</v>
      </c>
      <c r="P20" s="44">
        <f t="shared" si="0"/>
        <v>412625</v>
      </c>
      <c r="Q20" s="41"/>
      <c r="R20" s="41"/>
      <c r="S20" s="44">
        <f>SUM($D20:D20)</f>
        <v>141411</v>
      </c>
      <c r="T20" s="44">
        <f>SUM($D20:E20)</f>
        <v>284740</v>
      </c>
      <c r="U20" s="44">
        <f>SUM($D20:F20)</f>
        <v>354461</v>
      </c>
      <c r="V20" s="44">
        <f>SUM($D20:G20)</f>
        <v>357688</v>
      </c>
      <c r="W20" s="44">
        <f>SUM($D20:H20)</f>
        <v>362227</v>
      </c>
      <c r="X20" s="44">
        <f>SUM($D20:I20)</f>
        <v>368731</v>
      </c>
      <c r="Y20" s="44">
        <f>SUM($D20:J20)</f>
        <v>375765</v>
      </c>
      <c r="Z20" s="44">
        <f>SUM($D20:K20)</f>
        <v>382690</v>
      </c>
      <c r="AA20" s="44">
        <f>SUM($D20:L20)</f>
        <v>389853</v>
      </c>
      <c r="AB20" s="44">
        <f>SUM($D20:M20)</f>
        <v>397138</v>
      </c>
      <c r="AC20" s="44">
        <f>SUM($D20:N20)</f>
        <v>404798</v>
      </c>
      <c r="AD20" s="44">
        <f>SUM($D20:O20)</f>
        <v>412625</v>
      </c>
    </row>
    <row r="21" spans="1:30" s="43" customFormat="1" ht="15.1" customHeight="1">
      <c r="A21" s="63" t="s">
        <v>18</v>
      </c>
      <c r="B21" s="65" t="s">
        <v>6</v>
      </c>
      <c r="D21" s="44">
        <f>+WPB!D$107</f>
        <v>32689</v>
      </c>
      <c r="E21" s="44">
        <f>+WPB!E$107</f>
        <v>31715</v>
      </c>
      <c r="F21" s="44">
        <f>+WPB!F$107</f>
        <v>17517</v>
      </c>
      <c r="G21" s="44">
        <f>+WPB!G$107</f>
        <v>1849</v>
      </c>
      <c r="H21" s="44">
        <f>+WPB!H$107</f>
        <v>2095</v>
      </c>
      <c r="I21" s="44">
        <f>+WPB!I$107</f>
        <v>2574</v>
      </c>
      <c r="J21" s="44">
        <f>+WPB!J$107</f>
        <v>2880</v>
      </c>
      <c r="K21" s="44">
        <f>+WPB!K$107</f>
        <v>3026</v>
      </c>
      <c r="L21" s="44">
        <f>+WPB!L$107</f>
        <v>3430</v>
      </c>
      <c r="M21" s="44">
        <f>+WPB!M$107</f>
        <v>3544</v>
      </c>
      <c r="N21" s="44">
        <f>+WPB!N$107</f>
        <v>3246</v>
      </c>
      <c r="O21" s="44">
        <f>+WPB!O$107</f>
        <v>3124</v>
      </c>
      <c r="P21" s="44">
        <f t="shared" si="0"/>
        <v>107689</v>
      </c>
      <c r="Q21" s="53"/>
      <c r="R21" s="53"/>
      <c r="S21" s="44">
        <f>SUM($D21:D21)</f>
        <v>32689</v>
      </c>
      <c r="T21" s="44">
        <f>SUM($D21:E21)</f>
        <v>64404</v>
      </c>
      <c r="U21" s="44">
        <f>SUM($D21:F21)</f>
        <v>81921</v>
      </c>
      <c r="V21" s="44">
        <f>SUM($D21:G21)</f>
        <v>83770</v>
      </c>
      <c r="W21" s="44">
        <f>SUM($D21:H21)</f>
        <v>85865</v>
      </c>
      <c r="X21" s="44">
        <f>SUM($D21:I21)</f>
        <v>88439</v>
      </c>
      <c r="Y21" s="44">
        <f>SUM($D21:J21)</f>
        <v>91319</v>
      </c>
      <c r="Z21" s="44">
        <f>SUM($D21:K21)</f>
        <v>94345</v>
      </c>
      <c r="AA21" s="44">
        <f>SUM($D21:L21)</f>
        <v>97775</v>
      </c>
      <c r="AB21" s="44">
        <f>SUM($D21:M21)</f>
        <v>101319</v>
      </c>
      <c r="AC21" s="44">
        <f>SUM($D21:N21)</f>
        <v>104565</v>
      </c>
      <c r="AD21" s="44">
        <f>SUM($D21:O21)</f>
        <v>107689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1818060</v>
      </c>
      <c r="E22" s="44">
        <f t="shared" si="1"/>
        <v>1789548</v>
      </c>
      <c r="F22" s="44">
        <f t="shared" si="1"/>
        <v>1148492</v>
      </c>
      <c r="G22" s="44">
        <f t="shared" si="1"/>
        <v>237867</v>
      </c>
      <c r="H22" s="44">
        <f t="shared" si="1"/>
        <v>312049</v>
      </c>
      <c r="I22" s="44">
        <f t="shared" si="1"/>
        <v>421504</v>
      </c>
      <c r="J22" s="44">
        <f t="shared" si="1"/>
        <v>471788</v>
      </c>
      <c r="K22" s="44">
        <f t="shared" si="1"/>
        <v>484161</v>
      </c>
      <c r="L22" s="44">
        <f t="shared" si="1"/>
        <v>474725</v>
      </c>
      <c r="M22" s="44">
        <f t="shared" si="1"/>
        <v>475254</v>
      </c>
      <c r="N22" s="44">
        <f t="shared" si="1"/>
        <v>415859</v>
      </c>
      <c r="O22" s="44">
        <f t="shared" si="1"/>
        <v>411391</v>
      </c>
      <c r="P22" s="44">
        <f t="shared" si="1"/>
        <v>8460698</v>
      </c>
      <c r="Q22" s="54"/>
      <c r="R22" s="54"/>
      <c r="S22" s="44">
        <f>SUM($D22:D22)</f>
        <v>1818060</v>
      </c>
      <c r="T22" s="44">
        <f>SUM($D22:E22)</f>
        <v>3607608</v>
      </c>
      <c r="U22" s="44">
        <f>SUM($D22:F22)</f>
        <v>4756100</v>
      </c>
      <c r="V22" s="44">
        <f>SUM($D22:G22)</f>
        <v>4993967</v>
      </c>
      <c r="W22" s="44">
        <f>SUM($D22:H22)</f>
        <v>5306016</v>
      </c>
      <c r="X22" s="44">
        <f>SUM($D22:I22)</f>
        <v>5727520</v>
      </c>
      <c r="Y22" s="44">
        <f>SUM($D22:J22)</f>
        <v>6199308</v>
      </c>
      <c r="Z22" s="44">
        <f>SUM($D22:K22)</f>
        <v>6683469</v>
      </c>
      <c r="AA22" s="44">
        <f>SUM($D22:L22)</f>
        <v>7158194</v>
      </c>
      <c r="AB22" s="44">
        <f>SUM($D22:M22)</f>
        <v>7633448</v>
      </c>
      <c r="AC22" s="44">
        <f>SUM($D22:N22)</f>
        <v>8049307</v>
      </c>
      <c r="AD22" s="44">
        <f>SUM($D22:O22)</f>
        <v>8460698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+AMB!D$125</f>
        <v>203470</v>
      </c>
      <c r="E24" s="44">
        <f>+AMB!E$125</f>
        <v>206327</v>
      </c>
      <c r="F24" s="44">
        <f>+AMB!F$125</f>
        <v>193020</v>
      </c>
      <c r="G24" s="44">
        <f>+AMB!G$125</f>
        <v>103504</v>
      </c>
      <c r="H24" s="44">
        <f>+AMB!H$125</f>
        <v>124441</v>
      </c>
      <c r="I24" s="44">
        <f>+AMB!I$125</f>
        <v>201976</v>
      </c>
      <c r="J24" s="44">
        <f>+AMB!J$125</f>
        <v>201276</v>
      </c>
      <c r="K24" s="44">
        <f>+AMB!K$125</f>
        <v>211410</v>
      </c>
      <c r="L24" s="44">
        <f>+AMB!L$125</f>
        <v>211508</v>
      </c>
      <c r="M24" s="44">
        <f>+AMB!M$125</f>
        <v>212907</v>
      </c>
      <c r="N24" s="44">
        <f>+AMB!N$125</f>
        <v>199269</v>
      </c>
      <c r="O24" s="44">
        <f>+AMB!O$125</f>
        <v>185186</v>
      </c>
      <c r="P24" s="44">
        <f t="shared" ref="P24:P34" si="2">SUM(D24:O24)</f>
        <v>2254294</v>
      </c>
      <c r="Q24" s="53"/>
      <c r="R24" s="53"/>
      <c r="S24" s="44">
        <f>SUM($D24:D24)</f>
        <v>203470</v>
      </c>
      <c r="T24" s="44">
        <f>SUM($D24:E24)</f>
        <v>409797</v>
      </c>
      <c r="U24" s="44">
        <f>SUM($D24:F24)</f>
        <v>602817</v>
      </c>
      <c r="V24" s="44">
        <f>SUM($D24:G24)</f>
        <v>706321</v>
      </c>
      <c r="W24" s="44">
        <f>SUM($D24:H24)</f>
        <v>830762</v>
      </c>
      <c r="X24" s="44">
        <f>SUM($D24:I24)</f>
        <v>1032738</v>
      </c>
      <c r="Y24" s="44">
        <f>SUM($D24:J24)</f>
        <v>1234014</v>
      </c>
      <c r="Z24" s="44">
        <f>SUM($D24:K24)</f>
        <v>1445424</v>
      </c>
      <c r="AA24" s="44">
        <f>SUM($D24:L24)</f>
        <v>1656932</v>
      </c>
      <c r="AB24" s="44">
        <f>SUM($D24:M24)</f>
        <v>1869839</v>
      </c>
      <c r="AC24" s="44">
        <f>SUM($D24:N24)</f>
        <v>2069108</v>
      </c>
      <c r="AD24" s="44">
        <f>SUM($D24:O24)</f>
        <v>2254294</v>
      </c>
    </row>
    <row r="25" spans="1:30" s="43" customFormat="1" ht="15.1" customHeight="1">
      <c r="A25" s="63" t="s">
        <v>10</v>
      </c>
      <c r="B25" s="65" t="s">
        <v>66</v>
      </c>
      <c r="D25" s="44">
        <f>+BWB!D$125</f>
        <v>122578</v>
      </c>
      <c r="E25" s="44">
        <f>+BWB!E$125</f>
        <v>119417</v>
      </c>
      <c r="F25" s="44">
        <f>+BWB!F$125</f>
        <v>121509</v>
      </c>
      <c r="G25" s="44">
        <f>+BWB!G$125</f>
        <v>74949</v>
      </c>
      <c r="H25" s="44">
        <f>+BWB!H$125</f>
        <v>83532</v>
      </c>
      <c r="I25" s="44">
        <f>+BWB!I$125</f>
        <v>120618</v>
      </c>
      <c r="J25" s="44">
        <f>+BWB!J$125</f>
        <v>126363</v>
      </c>
      <c r="K25" s="44">
        <f>+BWB!K$125</f>
        <v>130710</v>
      </c>
      <c r="L25" s="44">
        <f>+BWB!L$125</f>
        <v>138696</v>
      </c>
      <c r="M25" s="44">
        <f>+BWB!M$125</f>
        <v>141715</v>
      </c>
      <c r="N25" s="44">
        <f>+BWB!N$125</f>
        <v>134222</v>
      </c>
      <c r="O25" s="44">
        <f>+BWB!O$125</f>
        <v>125936</v>
      </c>
      <c r="P25" s="44">
        <f t="shared" si="2"/>
        <v>1440245</v>
      </c>
      <c r="Q25" s="54"/>
      <c r="R25" s="54"/>
      <c r="S25" s="44">
        <f>SUM($D25:D25)</f>
        <v>122578</v>
      </c>
      <c r="T25" s="44">
        <f>SUM($D25:E25)</f>
        <v>241995</v>
      </c>
      <c r="U25" s="44">
        <f>SUM($D25:F25)</f>
        <v>363504</v>
      </c>
      <c r="V25" s="44">
        <f>SUM($D25:G25)</f>
        <v>438453</v>
      </c>
      <c r="W25" s="44">
        <f>SUM($D25:H25)</f>
        <v>521985</v>
      </c>
      <c r="X25" s="44">
        <f>SUM($D25:I25)</f>
        <v>642603</v>
      </c>
      <c r="Y25" s="44">
        <f>SUM($D25:J25)</f>
        <v>768966</v>
      </c>
      <c r="Z25" s="44">
        <f>SUM($D25:K25)</f>
        <v>899676</v>
      </c>
      <c r="AA25" s="44">
        <f>SUM($D25:L25)</f>
        <v>1038372</v>
      </c>
      <c r="AB25" s="44">
        <f>SUM($D25:M25)</f>
        <v>1180087</v>
      </c>
      <c r="AC25" s="44">
        <f>SUM($D25:N25)</f>
        <v>1314309</v>
      </c>
      <c r="AD25" s="44">
        <f>SUM($D25:O25)</f>
        <v>1440245</v>
      </c>
    </row>
    <row r="26" spans="1:30" s="43" customFormat="1" ht="15.1" customHeight="1">
      <c r="A26" s="63" t="s">
        <v>11</v>
      </c>
      <c r="B26" s="65" t="s">
        <v>66</v>
      </c>
      <c r="D26" s="44">
        <f>+DWT!D$125</f>
        <v>833</v>
      </c>
      <c r="E26" s="44">
        <f>+DWT!E$125</f>
        <v>806</v>
      </c>
      <c r="F26" s="44">
        <f>+DWT!F$125</f>
        <v>823</v>
      </c>
      <c r="G26" s="44">
        <f>+DWT!G$125</f>
        <v>441</v>
      </c>
      <c r="H26" s="44">
        <f>+DWT!H$125</f>
        <v>510</v>
      </c>
      <c r="I26" s="44">
        <f>+DWT!I$125</f>
        <v>573</v>
      </c>
      <c r="J26" s="44">
        <f>+DWT!J$125</f>
        <v>684</v>
      </c>
      <c r="K26" s="44">
        <f>+DWT!K$125</f>
        <v>894</v>
      </c>
      <c r="L26" s="44">
        <f>+DWT!L$125</f>
        <v>1854</v>
      </c>
      <c r="M26" s="44">
        <f>+DWT!M$125</f>
        <v>1595</v>
      </c>
      <c r="N26" s="44">
        <f>+DWT!N$125</f>
        <v>1513</v>
      </c>
      <c r="O26" s="44">
        <f>+DWT!O$125</f>
        <v>1738</v>
      </c>
      <c r="P26" s="44">
        <f t="shared" si="2"/>
        <v>12264</v>
      </c>
      <c r="Q26" s="54"/>
      <c r="R26" s="54"/>
      <c r="S26" s="44">
        <f>SUM($D26:D26)</f>
        <v>833</v>
      </c>
      <c r="T26" s="44">
        <f>SUM($D26:E26)</f>
        <v>1639</v>
      </c>
      <c r="U26" s="44">
        <f>SUM($D26:F26)</f>
        <v>2462</v>
      </c>
      <c r="V26" s="44">
        <f>SUM($D26:G26)</f>
        <v>2903</v>
      </c>
      <c r="W26" s="44">
        <f>SUM($D26:H26)</f>
        <v>3413</v>
      </c>
      <c r="X26" s="44">
        <f>SUM($D26:I26)</f>
        <v>3986</v>
      </c>
      <c r="Y26" s="44">
        <f>SUM($D26:J26)</f>
        <v>4670</v>
      </c>
      <c r="Z26" s="44">
        <f>SUM($D26:K26)</f>
        <v>5564</v>
      </c>
      <c r="AA26" s="44">
        <f>SUM($D26:L26)</f>
        <v>7418</v>
      </c>
      <c r="AB26" s="44">
        <f>SUM($D26:M26)</f>
        <v>9013</v>
      </c>
      <c r="AC26" s="44">
        <f>SUM($D26:N26)</f>
        <v>10526</v>
      </c>
      <c r="AD26" s="44">
        <f>SUM($D26:O26)</f>
        <v>12264</v>
      </c>
    </row>
    <row r="27" spans="1:30" s="43" customFormat="1" ht="15.1" customHeight="1">
      <c r="A27" s="63" t="s">
        <v>13</v>
      </c>
      <c r="B27" s="65" t="s">
        <v>66</v>
      </c>
      <c r="D27" s="44">
        <f>+OGB!D$125</f>
        <v>6011</v>
      </c>
      <c r="E27" s="44">
        <f>+OGB!E$125</f>
        <v>5790</v>
      </c>
      <c r="F27" s="44">
        <f>+OGB!F$125</f>
        <v>6301</v>
      </c>
      <c r="G27" s="44">
        <f>+OGB!G$125</f>
        <v>4918</v>
      </c>
      <c r="H27" s="44">
        <f>+OGB!H$125</f>
        <v>4714</v>
      </c>
      <c r="I27" s="44">
        <f>+OGB!I$125</f>
        <v>5532</v>
      </c>
      <c r="J27" s="44">
        <f>+OGB!J$125</f>
        <v>5453</v>
      </c>
      <c r="K27" s="44">
        <f>+OGB!K$125</f>
        <v>5376</v>
      </c>
      <c r="L27" s="44">
        <f>+OGB!L$125</f>
        <v>6257</v>
      </c>
      <c r="M27" s="44">
        <f>+OGB!M$125</f>
        <v>6478</v>
      </c>
      <c r="N27" s="44">
        <f>+OGB!N$125</f>
        <v>6160</v>
      </c>
      <c r="O27" s="44">
        <f>+OGB!O$125</f>
        <v>6228</v>
      </c>
      <c r="P27" s="44">
        <f t="shared" si="2"/>
        <v>69218</v>
      </c>
      <c r="Q27" s="54"/>
      <c r="R27" s="54"/>
      <c r="S27" s="44">
        <f>SUM($D27:D27)</f>
        <v>6011</v>
      </c>
      <c r="T27" s="44">
        <f>SUM($D27:E27)</f>
        <v>11801</v>
      </c>
      <c r="U27" s="44">
        <f>SUM($D27:F27)</f>
        <v>18102</v>
      </c>
      <c r="V27" s="44">
        <f>SUM($D27:G27)</f>
        <v>23020</v>
      </c>
      <c r="W27" s="44">
        <f>SUM($D27:H27)</f>
        <v>27734</v>
      </c>
      <c r="X27" s="44">
        <f>SUM($D27:I27)</f>
        <v>33266</v>
      </c>
      <c r="Y27" s="44">
        <f>SUM($D27:J27)</f>
        <v>38719</v>
      </c>
      <c r="Z27" s="44">
        <f>SUM($D27:K27)</f>
        <v>44095</v>
      </c>
      <c r="AA27" s="44">
        <f>SUM($D27:L27)</f>
        <v>50352</v>
      </c>
      <c r="AB27" s="44">
        <f>SUM($D27:M27)</f>
        <v>56830</v>
      </c>
      <c r="AC27" s="44">
        <f>SUM($D27:N27)</f>
        <v>62990</v>
      </c>
      <c r="AD27" s="44">
        <f>SUM($D27:O27)</f>
        <v>69218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+PB!D$125</f>
        <v>89486</v>
      </c>
      <c r="E28" s="44">
        <f>+PB!E$125</f>
        <v>86518</v>
      </c>
      <c r="F28" s="44">
        <f>+PB!F$125</f>
        <v>88182</v>
      </c>
      <c r="G28" s="44">
        <f>+PB!G$125</f>
        <v>68752</v>
      </c>
      <c r="H28" s="44">
        <f>+PB!H$125</f>
        <v>70515</v>
      </c>
      <c r="I28" s="44">
        <f>+PB!I$125</f>
        <v>83949</v>
      </c>
      <c r="J28" s="44">
        <f>+PB!J$125</f>
        <v>86001</v>
      </c>
      <c r="K28" s="44">
        <f>+PB!K$125</f>
        <v>86748</v>
      </c>
      <c r="L28" s="44">
        <f>+PB!L$125</f>
        <v>91317</v>
      </c>
      <c r="M28" s="44">
        <f>+PB!M$125</f>
        <v>93559</v>
      </c>
      <c r="N28" s="44">
        <f>+PB!N$125</f>
        <v>88310</v>
      </c>
      <c r="O28" s="44">
        <f>+PB!O$125</f>
        <v>85051</v>
      </c>
      <c r="P28" s="44">
        <f t="shared" si="2"/>
        <v>1018388</v>
      </c>
      <c r="Q28" s="41"/>
      <c r="R28" s="41"/>
      <c r="S28" s="44">
        <f>SUM($D28:D28)</f>
        <v>89486</v>
      </c>
      <c r="T28" s="44">
        <f>SUM($D28:E28)</f>
        <v>176004</v>
      </c>
      <c r="U28" s="44">
        <f>SUM($D28:F28)</f>
        <v>264186</v>
      </c>
      <c r="V28" s="44">
        <f>SUM($D28:G28)</f>
        <v>332938</v>
      </c>
      <c r="W28" s="44">
        <f>SUM($D28:H28)</f>
        <v>403453</v>
      </c>
      <c r="X28" s="44">
        <f>SUM($D28:I28)</f>
        <v>487402</v>
      </c>
      <c r="Y28" s="44">
        <f>SUM($D28:J28)</f>
        <v>573403</v>
      </c>
      <c r="Z28" s="44">
        <f>SUM($D28:K28)</f>
        <v>660151</v>
      </c>
      <c r="AA28" s="44">
        <f>SUM($D28:L28)</f>
        <v>751468</v>
      </c>
      <c r="AB28" s="44">
        <f>SUM($D28:M28)</f>
        <v>845027</v>
      </c>
      <c r="AC28" s="44">
        <f>SUM($D28:N28)</f>
        <v>933337</v>
      </c>
      <c r="AD28" s="44">
        <f>SUM($D28:O28)</f>
        <v>1018388</v>
      </c>
    </row>
    <row r="29" spans="1:30" s="43" customFormat="1" ht="15.1" customHeight="1">
      <c r="A29" s="63" t="s">
        <v>75</v>
      </c>
      <c r="B29" s="65" t="s">
        <v>66</v>
      </c>
      <c r="D29" s="44">
        <f>+IBA!D$125</f>
        <v>7928</v>
      </c>
      <c r="E29" s="44">
        <f>+IBA!E$125</f>
        <v>7552</v>
      </c>
      <c r="F29" s="44">
        <f>+IBA!F$125</f>
        <v>8045</v>
      </c>
      <c r="G29" s="44">
        <f>+IBA!G$125</f>
        <v>5769</v>
      </c>
      <c r="H29" s="44">
        <f>+IBA!H$125</f>
        <v>5495</v>
      </c>
      <c r="I29" s="44">
        <f>+IBA!I$125</f>
        <v>5799</v>
      </c>
      <c r="J29" s="44">
        <f>+IBA!J$125</f>
        <v>6278</v>
      </c>
      <c r="K29" s="44">
        <f>+IBA!K$125</f>
        <v>6512</v>
      </c>
      <c r="L29" s="44">
        <f>+IBA!L$125</f>
        <v>6746</v>
      </c>
      <c r="M29" s="44">
        <f>+IBA!M$125</f>
        <v>6639</v>
      </c>
      <c r="N29" s="44">
        <f>+IBA!N$125</f>
        <v>6339</v>
      </c>
      <c r="O29" s="44">
        <f>+IBA!O$125</f>
        <v>6373</v>
      </c>
      <c r="P29" s="44">
        <f t="shared" si="2"/>
        <v>79475</v>
      </c>
      <c r="Q29" s="53"/>
      <c r="R29" s="53"/>
      <c r="S29" s="44">
        <f>SUM($D29:D29)</f>
        <v>7928</v>
      </c>
      <c r="T29" s="44">
        <f>SUM($D29:E29)</f>
        <v>15480</v>
      </c>
      <c r="U29" s="44">
        <f>SUM($D29:F29)</f>
        <v>23525</v>
      </c>
      <c r="V29" s="44">
        <f>SUM($D29:G29)</f>
        <v>29294</v>
      </c>
      <c r="W29" s="44">
        <f>SUM($D29:H29)</f>
        <v>34789</v>
      </c>
      <c r="X29" s="44">
        <f>SUM($D29:I29)</f>
        <v>40588</v>
      </c>
      <c r="Y29" s="44">
        <f>SUM($D29:J29)</f>
        <v>46866</v>
      </c>
      <c r="Z29" s="44">
        <f>SUM($D29:K29)</f>
        <v>53378</v>
      </c>
      <c r="AA29" s="44">
        <f>SUM($D29:L29)</f>
        <v>60124</v>
      </c>
      <c r="AB29" s="44">
        <f>SUM($D29:M29)</f>
        <v>66763</v>
      </c>
      <c r="AC29" s="44">
        <f>SUM($D29:N29)</f>
        <v>73102</v>
      </c>
      <c r="AD29" s="44">
        <f>SUM($D29:O29)</f>
        <v>79475</v>
      </c>
    </row>
    <row r="30" spans="1:30" s="43" customFormat="1" ht="15.1" customHeight="1">
      <c r="A30" s="63" t="s">
        <v>16</v>
      </c>
      <c r="B30" s="65" t="s">
        <v>66</v>
      </c>
      <c r="D30" s="44">
        <f>+SIBC!D$125</f>
        <v>4714</v>
      </c>
      <c r="E30" s="44">
        <f>+SIBC!E$125</f>
        <v>4265</v>
      </c>
      <c r="F30" s="44">
        <f>+SIBC!F$125</f>
        <v>3998</v>
      </c>
      <c r="G30" s="44">
        <f>+SIBC!G$125</f>
        <v>3635</v>
      </c>
      <c r="H30" s="44">
        <f>+SIBC!H$125</f>
        <v>4831</v>
      </c>
      <c r="I30" s="44">
        <f>+SIBC!I$125</f>
        <v>5218</v>
      </c>
      <c r="J30" s="44">
        <f>+SIBC!J$125</f>
        <v>4868</v>
      </c>
      <c r="K30" s="44">
        <f>+SIBC!K$125</f>
        <v>5086</v>
      </c>
      <c r="L30" s="44">
        <f>+SIBC!L$125</f>
        <v>5445</v>
      </c>
      <c r="M30" s="44">
        <f>+SIBC!M$125</f>
        <v>5476</v>
      </c>
      <c r="N30" s="44">
        <f>+SIBC!N$125</f>
        <v>5181</v>
      </c>
      <c r="O30" s="44">
        <f>+SIBC!O$125</f>
        <v>5218</v>
      </c>
      <c r="P30" s="44">
        <f t="shared" si="2"/>
        <v>57935</v>
      </c>
      <c r="Q30" s="54"/>
      <c r="R30" s="54"/>
      <c r="S30" s="44">
        <f>SUM($D30:D30)</f>
        <v>4714</v>
      </c>
      <c r="T30" s="44">
        <f>SUM($D30:E30)</f>
        <v>8979</v>
      </c>
      <c r="U30" s="44">
        <f>SUM($D30:F30)</f>
        <v>12977</v>
      </c>
      <c r="V30" s="44">
        <f>SUM($D30:G30)</f>
        <v>16612</v>
      </c>
      <c r="W30" s="44">
        <f>SUM($D30:H30)</f>
        <v>21443</v>
      </c>
      <c r="X30" s="44">
        <f>SUM($D30:I30)</f>
        <v>26661</v>
      </c>
      <c r="Y30" s="44">
        <f>SUM($D30:J30)</f>
        <v>31529</v>
      </c>
      <c r="Z30" s="44">
        <f>SUM($D30:K30)</f>
        <v>36615</v>
      </c>
      <c r="AA30" s="44">
        <f>SUM($D30:L30)</f>
        <v>42060</v>
      </c>
      <c r="AB30" s="44">
        <f>SUM($D30:M30)</f>
        <v>47536</v>
      </c>
      <c r="AC30" s="44">
        <f>SUM($D30:N30)</f>
        <v>52717</v>
      </c>
      <c r="AD30" s="44">
        <f>SUM($D30:O30)</f>
        <v>57935</v>
      </c>
    </row>
    <row r="31" spans="1:30" s="43" customFormat="1" ht="15.1" customHeight="1">
      <c r="A31" s="63" t="s">
        <v>17</v>
      </c>
      <c r="B31" s="65" t="s">
        <v>66</v>
      </c>
      <c r="D31" s="44">
        <f>+TIBA!D$125</f>
        <v>31574</v>
      </c>
      <c r="E31" s="44">
        <f>+TIBA!E$125</f>
        <v>29530</v>
      </c>
      <c r="F31" s="44">
        <f>+TIBA!F$125</f>
        <v>33771</v>
      </c>
      <c r="G31" s="44">
        <f>+TIBA!G$125</f>
        <v>25051</v>
      </c>
      <c r="H31" s="44">
        <f>+TIBA!H$125</f>
        <v>25393</v>
      </c>
      <c r="I31" s="44">
        <f>+TIBA!I$125</f>
        <v>29004</v>
      </c>
      <c r="J31" s="44">
        <f>+TIBA!J$125</f>
        <v>29525</v>
      </c>
      <c r="K31" s="44">
        <f>+TIBA!K$125</f>
        <v>30630</v>
      </c>
      <c r="L31" s="44">
        <f>+TIBA!L$125</f>
        <v>31753</v>
      </c>
      <c r="M31" s="44">
        <f>+TIBA!M$125</f>
        <v>33019</v>
      </c>
      <c r="N31" s="44">
        <f>+TIBA!N$125</f>
        <v>31805</v>
      </c>
      <c r="O31" s="44">
        <f>+TIBA!O$125</f>
        <v>29369</v>
      </c>
      <c r="P31" s="44">
        <f t="shared" si="2"/>
        <v>360424</v>
      </c>
      <c r="Q31" s="54"/>
      <c r="R31" s="54"/>
      <c r="S31" s="44">
        <f>SUM($D31:D31)</f>
        <v>31574</v>
      </c>
      <c r="T31" s="44">
        <f>SUM($D31:E31)</f>
        <v>61104</v>
      </c>
      <c r="U31" s="44">
        <f>SUM($D31:F31)</f>
        <v>94875</v>
      </c>
      <c r="V31" s="44">
        <f>SUM($D31:G31)</f>
        <v>119926</v>
      </c>
      <c r="W31" s="44">
        <f>SUM($D31:H31)</f>
        <v>145319</v>
      </c>
      <c r="X31" s="44">
        <f>SUM($D31:I31)</f>
        <v>174323</v>
      </c>
      <c r="Y31" s="44">
        <f>SUM($D31:J31)</f>
        <v>203848</v>
      </c>
      <c r="Z31" s="44">
        <f>SUM($D31:K31)</f>
        <v>234478</v>
      </c>
      <c r="AA31" s="44">
        <f>SUM($D31:L31)</f>
        <v>266231</v>
      </c>
      <c r="AB31" s="44">
        <f>SUM($D31:M31)</f>
        <v>299250</v>
      </c>
      <c r="AC31" s="44">
        <f>SUM($D31:N31)</f>
        <v>331055</v>
      </c>
      <c r="AD31" s="44">
        <f>SUM($D31:O31)</f>
        <v>360424</v>
      </c>
    </row>
    <row r="32" spans="1:30" s="43" customFormat="1" ht="15.1" customHeight="1">
      <c r="A32" s="63" t="s">
        <v>12</v>
      </c>
      <c r="B32" s="65" t="s">
        <v>66</v>
      </c>
      <c r="D32" s="44">
        <f>+LQB!D$125</f>
        <v>61974</v>
      </c>
      <c r="E32" s="44">
        <f>+LQB!E$125</f>
        <v>57852</v>
      </c>
      <c r="F32" s="44">
        <f>+LQB!F$125</f>
        <v>61758</v>
      </c>
      <c r="G32" s="44">
        <f>+LQB!G$125</f>
        <v>47112</v>
      </c>
      <c r="H32" s="44">
        <f>+LQB!H$125</f>
        <v>49884</v>
      </c>
      <c r="I32" s="44">
        <f>+LQB!I$125</f>
        <v>60214</v>
      </c>
      <c r="J32" s="44">
        <f>+LQB!J$125</f>
        <v>63978</v>
      </c>
      <c r="K32" s="44">
        <f>+LQB!K$125</f>
        <v>63244</v>
      </c>
      <c r="L32" s="44">
        <f>+LQB!L$125</f>
        <v>65324</v>
      </c>
      <c r="M32" s="44">
        <f>+LQB!M$125</f>
        <v>68134</v>
      </c>
      <c r="N32" s="44">
        <f>+LQB!N$125</f>
        <v>63974</v>
      </c>
      <c r="O32" s="44">
        <f>+LQB!O$125</f>
        <v>64712</v>
      </c>
      <c r="P32" s="44">
        <f t="shared" si="2"/>
        <v>728160</v>
      </c>
      <c r="Q32" s="54"/>
      <c r="R32" s="54"/>
      <c r="S32" s="44">
        <f>SUM($D32:D32)</f>
        <v>61974</v>
      </c>
      <c r="T32" s="44">
        <f>SUM($D32:E32)</f>
        <v>119826</v>
      </c>
      <c r="U32" s="44">
        <f>SUM($D32:F32)</f>
        <v>181584</v>
      </c>
      <c r="V32" s="44">
        <f>SUM($D32:G32)</f>
        <v>228696</v>
      </c>
      <c r="W32" s="44">
        <f>SUM($D32:H32)</f>
        <v>278580</v>
      </c>
      <c r="X32" s="44">
        <f>SUM($D32:I32)</f>
        <v>338794</v>
      </c>
      <c r="Y32" s="44">
        <f>SUM($D32:J32)</f>
        <v>402772</v>
      </c>
      <c r="Z32" s="44">
        <f>SUM($D32:K32)</f>
        <v>466016</v>
      </c>
      <c r="AA32" s="44">
        <f>SUM($D32:L32)</f>
        <v>531340</v>
      </c>
      <c r="AB32" s="44">
        <f>SUM($D32:M32)</f>
        <v>599474</v>
      </c>
      <c r="AC32" s="44">
        <f>SUM($D32:N32)</f>
        <v>663448</v>
      </c>
      <c r="AD32" s="44">
        <f>SUM($D32:O32)</f>
        <v>728160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+RBW!D$125</f>
        <v>0</v>
      </c>
      <c r="E33" s="44">
        <f>+RBW!E$125</f>
        <v>0</v>
      </c>
      <c r="F33" s="44">
        <f>+RBW!F$125</f>
        <v>0</v>
      </c>
      <c r="G33" s="44">
        <f>+RBW!G$125</f>
        <v>0</v>
      </c>
      <c r="H33" s="44">
        <f>+RBW!H$125</f>
        <v>0</v>
      </c>
      <c r="I33" s="44">
        <f>+RBW!I$125</f>
        <v>0</v>
      </c>
      <c r="J33" s="44">
        <f>+RBW!J$125</f>
        <v>0</v>
      </c>
      <c r="K33" s="44">
        <f>+RBW!K$125</f>
        <v>0</v>
      </c>
      <c r="L33" s="44">
        <f>+RBW!L$125</f>
        <v>0</v>
      </c>
      <c r="M33" s="44">
        <f>+RBW!M$125</f>
        <v>0</v>
      </c>
      <c r="N33" s="44">
        <f>+RBW!N$125</f>
        <v>0</v>
      </c>
      <c r="O33" s="44">
        <f>+RBW!O$125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1" customHeight="1">
      <c r="A34" s="63" t="s">
        <v>18</v>
      </c>
      <c r="B34" s="65" t="s">
        <v>66</v>
      </c>
      <c r="D34" s="44">
        <f>+WPB!D$125</f>
        <v>0</v>
      </c>
      <c r="E34" s="44">
        <f>+WPB!E$125</f>
        <v>0</v>
      </c>
      <c r="F34" s="44">
        <f>+WPB!F$125</f>
        <v>0</v>
      </c>
      <c r="G34" s="44">
        <f>+WPB!G$125</f>
        <v>0</v>
      </c>
      <c r="H34" s="44">
        <f>+WPB!H$125</f>
        <v>0</v>
      </c>
      <c r="I34" s="44">
        <f>+WPB!I$125</f>
        <v>0</v>
      </c>
      <c r="J34" s="44">
        <f>+WPB!J$125</f>
        <v>0</v>
      </c>
      <c r="K34" s="44">
        <f>+WPB!K$125</f>
        <v>0</v>
      </c>
      <c r="L34" s="44">
        <f>+WPB!L$125</f>
        <v>0</v>
      </c>
      <c r="M34" s="44">
        <f>+WPB!M$125</f>
        <v>0</v>
      </c>
      <c r="N34" s="44">
        <f>+WPB!N$125</f>
        <v>0</v>
      </c>
      <c r="O34" s="44">
        <f>+WPB!O$125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O35" si="3">SUM(D24:D34)</f>
        <v>528568</v>
      </c>
      <c r="E35" s="44">
        <f t="shared" si="3"/>
        <v>518057</v>
      </c>
      <c r="F35" s="44">
        <f t="shared" si="3"/>
        <v>517407</v>
      </c>
      <c r="G35" s="44">
        <f t="shared" si="3"/>
        <v>334131</v>
      </c>
      <c r="H35" s="44">
        <f t="shared" si="3"/>
        <v>369315</v>
      </c>
      <c r="I35" s="44">
        <f t="shared" si="3"/>
        <v>512883</v>
      </c>
      <c r="J35" s="44">
        <f t="shared" si="3"/>
        <v>524426</v>
      </c>
      <c r="K35" s="44">
        <f>SUM(K24:K34)</f>
        <v>540610</v>
      </c>
      <c r="L35" s="44">
        <f t="shared" si="3"/>
        <v>558900</v>
      </c>
      <c r="M35" s="44">
        <f t="shared" si="3"/>
        <v>569522</v>
      </c>
      <c r="N35" s="44">
        <f t="shared" si="3"/>
        <v>536773</v>
      </c>
      <c r="O35" s="44">
        <f t="shared" si="3"/>
        <v>509811</v>
      </c>
      <c r="P35" s="44">
        <f>SUM(P24:P34)</f>
        <v>6020403</v>
      </c>
      <c r="Q35" s="54"/>
      <c r="R35" s="54"/>
      <c r="S35" s="44">
        <f>SUM($D35:D35)</f>
        <v>528568</v>
      </c>
      <c r="T35" s="44">
        <f>SUM($D35:E35)</f>
        <v>1046625</v>
      </c>
      <c r="U35" s="44">
        <f>SUM($D35:F35)</f>
        <v>1564032</v>
      </c>
      <c r="V35" s="44">
        <f>SUM($D35:G35)</f>
        <v>1898163</v>
      </c>
      <c r="W35" s="44">
        <f>SUM($D35:H35)</f>
        <v>2267478</v>
      </c>
      <c r="X35" s="44">
        <f>SUM($D35:I35)</f>
        <v>2780361</v>
      </c>
      <c r="Y35" s="44">
        <f>SUM($D35:J35)</f>
        <v>3304787</v>
      </c>
      <c r="Z35" s="44">
        <f>SUM($D35:K35)</f>
        <v>3845397</v>
      </c>
      <c r="AA35" s="44">
        <f>SUM($D35:L35)</f>
        <v>4404297</v>
      </c>
      <c r="AB35" s="44">
        <f>SUM($D35:M35)</f>
        <v>4973819</v>
      </c>
      <c r="AC35" s="44">
        <f>SUM($D35:N35)</f>
        <v>5510592</v>
      </c>
      <c r="AD35" s="44">
        <f>SUM($D35:O35)</f>
        <v>6020403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+AMB!D$143</f>
        <v>0</v>
      </c>
      <c r="E37" s="44">
        <f>+AMB!E$143</f>
        <v>0</v>
      </c>
      <c r="F37" s="44">
        <f>+AMB!F$143</f>
        <v>0</v>
      </c>
      <c r="G37" s="44">
        <f>+AMB!G$143</f>
        <v>0</v>
      </c>
      <c r="H37" s="44">
        <f>+AMB!H$143</f>
        <v>0</v>
      </c>
      <c r="I37" s="44">
        <f>+AMB!I$143</f>
        <v>0</v>
      </c>
      <c r="J37" s="44">
        <f>+AMB!J$143</f>
        <v>0</v>
      </c>
      <c r="K37" s="44">
        <f>+AMB!K$143</f>
        <v>0</v>
      </c>
      <c r="L37" s="44">
        <f>+AMB!L$143</f>
        <v>0</v>
      </c>
      <c r="M37" s="44">
        <f>+AMB!M$143</f>
        <v>0</v>
      </c>
      <c r="N37" s="44">
        <f>+AMB!N$143</f>
        <v>0</v>
      </c>
      <c r="O37" s="44">
        <f>+AMB!O$143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1" customHeight="1">
      <c r="A38" s="63" t="s">
        <v>10</v>
      </c>
      <c r="B38" s="65" t="s">
        <v>8</v>
      </c>
      <c r="D38" s="44">
        <f>+BWB!D$143</f>
        <v>194</v>
      </c>
      <c r="E38" s="44">
        <f>+BWB!E$143</f>
        <v>210</v>
      </c>
      <c r="F38" s="44">
        <f>+BWB!F$143</f>
        <v>102</v>
      </c>
      <c r="G38" s="44">
        <f>+BWB!G$143</f>
        <v>51</v>
      </c>
      <c r="H38" s="44">
        <f>+BWB!H$143</f>
        <v>87</v>
      </c>
      <c r="I38" s="44">
        <f>+BWB!I$143</f>
        <v>56</v>
      </c>
      <c r="J38" s="44">
        <f>+BWB!J$143</f>
        <v>45</v>
      </c>
      <c r="K38" s="44">
        <f>+BWB!K$143</f>
        <v>63</v>
      </c>
      <c r="L38" s="44">
        <f>+BWB!L$143</f>
        <v>57</v>
      </c>
      <c r="M38" s="44">
        <f>+BWB!M$143</f>
        <v>102</v>
      </c>
      <c r="N38" s="44">
        <f>+BWB!N$143</f>
        <v>39</v>
      </c>
      <c r="O38" s="44">
        <f>+BWB!O$143</f>
        <v>35</v>
      </c>
      <c r="P38" s="44">
        <f t="shared" si="4"/>
        <v>1041</v>
      </c>
      <c r="Q38" s="54"/>
      <c r="R38" s="54"/>
      <c r="S38" s="44">
        <f>SUM($D38:D38)</f>
        <v>194</v>
      </c>
      <c r="T38" s="44">
        <f>SUM($D38:E38)</f>
        <v>404</v>
      </c>
      <c r="U38" s="44">
        <f>SUM($D38:F38)</f>
        <v>506</v>
      </c>
      <c r="V38" s="44">
        <f>SUM($D38:G38)</f>
        <v>557</v>
      </c>
      <c r="W38" s="44">
        <f>SUM($D38:H38)</f>
        <v>644</v>
      </c>
      <c r="X38" s="44">
        <f>SUM($D38:I38)</f>
        <v>700</v>
      </c>
      <c r="Y38" s="44">
        <f>SUM($D38:J38)</f>
        <v>745</v>
      </c>
      <c r="Z38" s="44">
        <f>SUM($D38:K38)</f>
        <v>808</v>
      </c>
      <c r="AA38" s="44">
        <f>SUM($D38:L38)</f>
        <v>865</v>
      </c>
      <c r="AB38" s="44">
        <f>SUM($D38:M38)</f>
        <v>967</v>
      </c>
      <c r="AC38" s="44">
        <f>SUM($D38:N38)</f>
        <v>1006</v>
      </c>
      <c r="AD38" s="44">
        <f>SUM($D38:O38)</f>
        <v>1041</v>
      </c>
    </row>
    <row r="39" spans="1:30" s="43" customFormat="1" ht="15.1" customHeight="1">
      <c r="A39" s="63" t="s">
        <v>11</v>
      </c>
      <c r="B39" s="65" t="s">
        <v>8</v>
      </c>
      <c r="D39" s="44">
        <f>+DWT!D$143</f>
        <v>2525</v>
      </c>
      <c r="E39" s="44">
        <f>+DWT!E$143</f>
        <v>2428</v>
      </c>
      <c r="F39" s="44">
        <f>+DWT!F$143</f>
        <v>1483</v>
      </c>
      <c r="G39" s="44">
        <f>+DWT!G$143</f>
        <v>0</v>
      </c>
      <c r="H39" s="44">
        <f>+DWT!H$143</f>
        <v>0</v>
      </c>
      <c r="I39" s="44">
        <f>+DWT!I$143</f>
        <v>0</v>
      </c>
      <c r="J39" s="44">
        <f>+DWT!J$143</f>
        <v>0</v>
      </c>
      <c r="K39" s="44">
        <f>+DWT!K$143</f>
        <v>3</v>
      </c>
      <c r="L39" s="44">
        <f>+DWT!L$143</f>
        <v>1</v>
      </c>
      <c r="M39" s="44">
        <f>+DWT!M$143</f>
        <v>5</v>
      </c>
      <c r="N39" s="44">
        <f>+DWT!N$143</f>
        <v>8</v>
      </c>
      <c r="O39" s="44">
        <f>+DWT!O$143</f>
        <v>9</v>
      </c>
      <c r="P39" s="44">
        <f t="shared" si="4"/>
        <v>6462</v>
      </c>
      <c r="Q39" s="54"/>
      <c r="R39" s="54"/>
      <c r="S39" s="44">
        <f>SUM($D39:D39)</f>
        <v>2525</v>
      </c>
      <c r="T39" s="44">
        <f>SUM($D39:E39)</f>
        <v>4953</v>
      </c>
      <c r="U39" s="44">
        <f>SUM($D39:F39)</f>
        <v>6436</v>
      </c>
      <c r="V39" s="44">
        <f>SUM($D39:G39)</f>
        <v>6436</v>
      </c>
      <c r="W39" s="44">
        <f>SUM($D39:H39)</f>
        <v>6436</v>
      </c>
      <c r="X39" s="44">
        <f>SUM($D39:I39)</f>
        <v>6436</v>
      </c>
      <c r="Y39" s="44">
        <f>SUM($D39:J39)</f>
        <v>6436</v>
      </c>
      <c r="Z39" s="44">
        <f>SUM($D39:K39)</f>
        <v>6439</v>
      </c>
      <c r="AA39" s="44">
        <f>SUM($D39:L39)</f>
        <v>6440</v>
      </c>
      <c r="AB39" s="44">
        <f>SUM($D39:M39)</f>
        <v>6445</v>
      </c>
      <c r="AC39" s="44">
        <f>SUM($D39:N39)</f>
        <v>6453</v>
      </c>
      <c r="AD39" s="44">
        <f>SUM($D39:O39)</f>
        <v>6462</v>
      </c>
    </row>
    <row r="40" spans="1:30" s="43" customFormat="1" ht="15.1" customHeight="1">
      <c r="A40" s="63" t="s">
        <v>13</v>
      </c>
      <c r="B40" s="65" t="s">
        <v>8</v>
      </c>
      <c r="D40" s="44">
        <f>+OGB!D$143</f>
        <v>24</v>
      </c>
      <c r="E40" s="44">
        <f>+OGB!E$143</f>
        <v>16</v>
      </c>
      <c r="F40" s="44">
        <f>+OGB!F$143</f>
        <v>3</v>
      </c>
      <c r="G40" s="44">
        <f>+OGB!G$143</f>
        <v>1</v>
      </c>
      <c r="H40" s="44">
        <f>+OGB!H$143</f>
        <v>0</v>
      </c>
      <c r="I40" s="44">
        <f>+OGB!I$143</f>
        <v>0</v>
      </c>
      <c r="J40" s="44">
        <f>+OGB!J$143</f>
        <v>0</v>
      </c>
      <c r="K40" s="44">
        <f>+OGB!K$143</f>
        <v>0</v>
      </c>
      <c r="L40" s="44">
        <f>+OGB!L$143</f>
        <v>1</v>
      </c>
      <c r="M40" s="44">
        <f>+OGB!M$143</f>
        <v>0</v>
      </c>
      <c r="N40" s="44">
        <f>+OGB!N$143</f>
        <v>1</v>
      </c>
      <c r="O40" s="44">
        <f>+OGB!O$143</f>
        <v>1</v>
      </c>
      <c r="P40" s="44">
        <f t="shared" si="4"/>
        <v>47</v>
      </c>
      <c r="Q40" s="54"/>
      <c r="R40" s="54"/>
      <c r="S40" s="44">
        <f>SUM($D40:D40)</f>
        <v>24</v>
      </c>
      <c r="T40" s="44">
        <f>SUM($D40:E40)</f>
        <v>40</v>
      </c>
      <c r="U40" s="44">
        <f>SUM($D40:F40)</f>
        <v>43</v>
      </c>
      <c r="V40" s="44">
        <f>SUM($D40:G40)</f>
        <v>44</v>
      </c>
      <c r="W40" s="44">
        <f>SUM($D40:H40)</f>
        <v>44</v>
      </c>
      <c r="X40" s="44">
        <f>SUM($D40:I40)</f>
        <v>44</v>
      </c>
      <c r="Y40" s="44">
        <f>SUM($D40:J40)</f>
        <v>44</v>
      </c>
      <c r="Z40" s="44">
        <f>SUM($D40:K40)</f>
        <v>44</v>
      </c>
      <c r="AA40" s="44">
        <f>SUM($D40:L40)</f>
        <v>45</v>
      </c>
      <c r="AB40" s="44">
        <f>SUM($D40:M40)</f>
        <v>45</v>
      </c>
      <c r="AC40" s="44">
        <f>SUM($D40:N40)</f>
        <v>46</v>
      </c>
      <c r="AD40" s="44">
        <f>SUM($D40:O40)</f>
        <v>47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+PB!D$143</f>
        <v>1842</v>
      </c>
      <c r="E41" s="44">
        <f>+PB!E$143</f>
        <v>1298</v>
      </c>
      <c r="F41" s="44">
        <f>+PB!F$143</f>
        <v>676</v>
      </c>
      <c r="G41" s="44">
        <f>+PB!G$143</f>
        <v>4</v>
      </c>
      <c r="H41" s="44">
        <f>+PB!H$143</f>
        <v>1</v>
      </c>
      <c r="I41" s="44">
        <f>+PB!I$143</f>
        <v>2</v>
      </c>
      <c r="J41" s="44">
        <f>+PB!J$143</f>
        <v>6</v>
      </c>
      <c r="K41" s="44">
        <f>+PB!K$143</f>
        <v>2</v>
      </c>
      <c r="L41" s="44">
        <f>+PB!L$143</f>
        <v>3</v>
      </c>
      <c r="M41" s="44">
        <f>+PB!M$143</f>
        <v>3</v>
      </c>
      <c r="N41" s="44">
        <f>+PB!N$143</f>
        <v>2</v>
      </c>
      <c r="O41" s="44">
        <f>+PB!O$143</f>
        <v>1</v>
      </c>
      <c r="P41" s="44">
        <f t="shared" si="4"/>
        <v>3840</v>
      </c>
      <c r="Q41" s="41"/>
      <c r="R41" s="41"/>
      <c r="S41" s="44">
        <f>SUM($D41:D41)</f>
        <v>1842</v>
      </c>
      <c r="T41" s="44">
        <f>SUM($D41:E41)</f>
        <v>3140</v>
      </c>
      <c r="U41" s="44">
        <f>SUM($D41:F41)</f>
        <v>3816</v>
      </c>
      <c r="V41" s="44">
        <f>SUM($D41:G41)</f>
        <v>3820</v>
      </c>
      <c r="W41" s="44">
        <f>SUM($D41:H41)</f>
        <v>3821</v>
      </c>
      <c r="X41" s="44">
        <f>SUM($D41:I41)</f>
        <v>3823</v>
      </c>
      <c r="Y41" s="44">
        <f>SUM($D41:J41)</f>
        <v>3829</v>
      </c>
      <c r="Z41" s="44">
        <f>SUM($D41:K41)</f>
        <v>3831</v>
      </c>
      <c r="AA41" s="44">
        <f>SUM($D41:L41)</f>
        <v>3834</v>
      </c>
      <c r="AB41" s="44">
        <f>SUM($D41:M41)</f>
        <v>3837</v>
      </c>
      <c r="AC41" s="44">
        <f>SUM($D41:N41)</f>
        <v>3839</v>
      </c>
      <c r="AD41" s="44">
        <f>SUM($D41:O41)</f>
        <v>3840</v>
      </c>
    </row>
    <row r="42" spans="1:30" s="43" customFormat="1" ht="15.1" customHeight="1">
      <c r="A42" s="63" t="s">
        <v>75</v>
      </c>
      <c r="B42" s="65" t="s">
        <v>8</v>
      </c>
      <c r="D42" s="44">
        <f>+IBA!D$143</f>
        <v>1220</v>
      </c>
      <c r="E42" s="44">
        <f>+IBA!E$143</f>
        <v>1504</v>
      </c>
      <c r="F42" s="44">
        <f>+IBA!F$143</f>
        <v>1137</v>
      </c>
      <c r="G42" s="44">
        <f>+IBA!G$143</f>
        <v>72</v>
      </c>
      <c r="H42" s="44">
        <f>+IBA!H$143</f>
        <v>77</v>
      </c>
      <c r="I42" s="44">
        <f>+IBA!I$143</f>
        <v>180</v>
      </c>
      <c r="J42" s="44">
        <f>+IBA!J$143</f>
        <v>162</v>
      </c>
      <c r="K42" s="44">
        <f>+IBA!K$143</f>
        <v>207</v>
      </c>
      <c r="L42" s="44">
        <f>+IBA!L$143</f>
        <v>212</v>
      </c>
      <c r="M42" s="44">
        <f>+IBA!M$143</f>
        <v>184</v>
      </c>
      <c r="N42" s="44">
        <f>+IBA!N$143</f>
        <v>127</v>
      </c>
      <c r="O42" s="44">
        <f>+IBA!O$143</f>
        <v>110</v>
      </c>
      <c r="P42" s="44">
        <f t="shared" si="4"/>
        <v>5192</v>
      </c>
      <c r="Q42" s="53"/>
      <c r="R42" s="53"/>
      <c r="S42" s="44">
        <f>SUM($D42:D42)</f>
        <v>1220</v>
      </c>
      <c r="T42" s="44">
        <f>SUM($D42:E42)</f>
        <v>2724</v>
      </c>
      <c r="U42" s="44">
        <f>SUM($D42:F42)</f>
        <v>3861</v>
      </c>
      <c r="V42" s="44">
        <f>SUM($D42:G42)</f>
        <v>3933</v>
      </c>
      <c r="W42" s="44">
        <f>SUM($D42:H42)</f>
        <v>4010</v>
      </c>
      <c r="X42" s="44">
        <f>SUM($D42:I42)</f>
        <v>4190</v>
      </c>
      <c r="Y42" s="44">
        <f>SUM($D42:J42)</f>
        <v>4352</v>
      </c>
      <c r="Z42" s="44">
        <f>SUM($D42:K42)</f>
        <v>4559</v>
      </c>
      <c r="AA42" s="44">
        <f>SUM($D42:L42)</f>
        <v>4771</v>
      </c>
      <c r="AB42" s="44">
        <f>SUM($D42:M42)</f>
        <v>4955</v>
      </c>
      <c r="AC42" s="44">
        <f>SUM($D42:N42)</f>
        <v>5082</v>
      </c>
      <c r="AD42" s="44">
        <f>SUM($D42:O42)</f>
        <v>5192</v>
      </c>
    </row>
    <row r="43" spans="1:30" s="43" customFormat="1" ht="15.1" customHeight="1">
      <c r="A43" s="63" t="s">
        <v>16</v>
      </c>
      <c r="B43" s="65" t="s">
        <v>8</v>
      </c>
      <c r="D43" s="44">
        <f>+SIBC!D$143</f>
        <v>0</v>
      </c>
      <c r="E43" s="44">
        <f>+SIBC!E$143</f>
        <v>0</v>
      </c>
      <c r="F43" s="44">
        <f>+SIBC!F$143</f>
        <v>0</v>
      </c>
      <c r="G43" s="44">
        <f>+SIBC!G$143</f>
        <v>0</v>
      </c>
      <c r="H43" s="44">
        <f>+SIBC!H$143</f>
        <v>0</v>
      </c>
      <c r="I43" s="44">
        <f>+SIBC!I$143</f>
        <v>0</v>
      </c>
      <c r="J43" s="44">
        <f>+SIBC!J$143</f>
        <v>0</v>
      </c>
      <c r="K43" s="44">
        <f>+SIBC!K$143</f>
        <v>0</v>
      </c>
      <c r="L43" s="44">
        <f>+SIBC!L$143</f>
        <v>0</v>
      </c>
      <c r="M43" s="44">
        <f>+SIBC!M$143</f>
        <v>0</v>
      </c>
      <c r="N43" s="44">
        <f>+SIBC!N$143</f>
        <v>0</v>
      </c>
      <c r="O43" s="44">
        <f>+SIBC!O$143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+TIBA!D$143</f>
        <v>0</v>
      </c>
      <c r="E44" s="44">
        <f>+TIBA!E$143</f>
        <v>0</v>
      </c>
      <c r="F44" s="44">
        <f>+TIBA!F$143</f>
        <v>0</v>
      </c>
      <c r="G44" s="44">
        <f>+TIBA!G$143</f>
        <v>0</v>
      </c>
      <c r="H44" s="44">
        <f>+TIBA!H$143</f>
        <v>0</v>
      </c>
      <c r="I44" s="44">
        <f>+TIBA!I$143</f>
        <v>0</v>
      </c>
      <c r="J44" s="44">
        <f>+TIBA!J$143</f>
        <v>0</v>
      </c>
      <c r="K44" s="44">
        <f>+TIBA!K$143</f>
        <v>0</v>
      </c>
      <c r="L44" s="44">
        <f>+TIBA!L$143</f>
        <v>0</v>
      </c>
      <c r="M44" s="44">
        <f>+TIBA!M$143</f>
        <v>0</v>
      </c>
      <c r="N44" s="44">
        <f>+TIBA!N$143</f>
        <v>0</v>
      </c>
      <c r="O44" s="44">
        <f>+TIBA!O$143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+LQB!D$143</f>
        <v>242</v>
      </c>
      <c r="E45" s="44">
        <f>+LQB!E$143</f>
        <v>290</v>
      </c>
      <c r="F45" s="44">
        <f>+LQB!F$143</f>
        <v>102</v>
      </c>
      <c r="G45" s="44">
        <f>+LQB!G$143</f>
        <v>4</v>
      </c>
      <c r="H45" s="44">
        <f>+LQB!H$143</f>
        <v>26</v>
      </c>
      <c r="I45" s="44">
        <f>+LQB!I$143</f>
        <v>10</v>
      </c>
      <c r="J45" s="44">
        <f>+LQB!J$143</f>
        <v>30</v>
      </c>
      <c r="K45" s="44">
        <f>+LQB!K$143</f>
        <v>76</v>
      </c>
      <c r="L45" s="44">
        <f>+LQB!L$143</f>
        <v>8</v>
      </c>
      <c r="M45" s="44">
        <f>+LQB!M$143</f>
        <v>6</v>
      </c>
      <c r="N45" s="44">
        <f>+LQB!N$143</f>
        <v>4</v>
      </c>
      <c r="O45" s="44">
        <f>+LQB!O$143</f>
        <v>2</v>
      </c>
      <c r="P45" s="44">
        <f t="shared" si="4"/>
        <v>800</v>
      </c>
      <c r="Q45" s="54"/>
      <c r="R45" s="54"/>
      <c r="S45" s="44">
        <f>SUM($D45:D45)</f>
        <v>242</v>
      </c>
      <c r="T45" s="44">
        <f>SUM($D45:E45)</f>
        <v>532</v>
      </c>
      <c r="U45" s="44">
        <f>SUM($D45:F45)</f>
        <v>634</v>
      </c>
      <c r="V45" s="44">
        <f>SUM($D45:G45)</f>
        <v>638</v>
      </c>
      <c r="W45" s="44">
        <f>SUM($D45:H45)</f>
        <v>664</v>
      </c>
      <c r="X45" s="44">
        <f>SUM($D45:I45)</f>
        <v>674</v>
      </c>
      <c r="Y45" s="44">
        <f>SUM($D45:J45)</f>
        <v>704</v>
      </c>
      <c r="Z45" s="44">
        <f>SUM($D45:K45)</f>
        <v>780</v>
      </c>
      <c r="AA45" s="44">
        <f>SUM($D45:L45)</f>
        <v>788</v>
      </c>
      <c r="AB45" s="44">
        <f>SUM($D45:M45)</f>
        <v>794</v>
      </c>
      <c r="AC45" s="44">
        <f>SUM($D45:N45)</f>
        <v>798</v>
      </c>
      <c r="AD45" s="44">
        <f>SUM($D45:O45)</f>
        <v>800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+RBW!D$143</f>
        <v>434</v>
      </c>
      <c r="E46" s="44">
        <f>+RBW!E$143</f>
        <v>438</v>
      </c>
      <c r="F46" s="44">
        <f>+RBW!F$143</f>
        <v>154</v>
      </c>
      <c r="G46" s="44">
        <f>+RBW!G$143</f>
        <v>0</v>
      </c>
      <c r="H46" s="44">
        <f>+RBW!H$143</f>
        <v>0</v>
      </c>
      <c r="I46" s="44">
        <f>+RBW!I$143</f>
        <v>2</v>
      </c>
      <c r="J46" s="44">
        <f>+RBW!J$143</f>
        <v>4</v>
      </c>
      <c r="K46" s="44">
        <f>+RBW!K$143</f>
        <v>10</v>
      </c>
      <c r="L46" s="44">
        <f>+RBW!L$143</f>
        <v>0</v>
      </c>
      <c r="M46" s="44">
        <f>+RBW!M$143</f>
        <v>2</v>
      </c>
      <c r="N46" s="44">
        <f>+RBW!N$143</f>
        <v>0</v>
      </c>
      <c r="O46" s="44">
        <f>+RBW!O$143</f>
        <v>0</v>
      </c>
      <c r="P46" s="44">
        <f t="shared" si="4"/>
        <v>1044</v>
      </c>
      <c r="Q46" s="41"/>
      <c r="R46" s="41"/>
      <c r="S46" s="44">
        <f>SUM($D46:D46)</f>
        <v>434</v>
      </c>
      <c r="T46" s="44">
        <f>SUM($D46:E46)</f>
        <v>872</v>
      </c>
      <c r="U46" s="44">
        <f>SUM($D46:F46)</f>
        <v>1026</v>
      </c>
      <c r="V46" s="44">
        <f>SUM($D46:G46)</f>
        <v>1026</v>
      </c>
      <c r="W46" s="44">
        <f>SUM($D46:H46)</f>
        <v>1026</v>
      </c>
      <c r="X46" s="44">
        <f>SUM($D46:I46)</f>
        <v>1028</v>
      </c>
      <c r="Y46" s="44">
        <f>SUM($D46:J46)</f>
        <v>1032</v>
      </c>
      <c r="Z46" s="44">
        <f>SUM($D46:K46)</f>
        <v>1042</v>
      </c>
      <c r="AA46" s="44">
        <f>SUM($D46:L46)</f>
        <v>1042</v>
      </c>
      <c r="AB46" s="44">
        <f>SUM($D46:M46)</f>
        <v>1044</v>
      </c>
      <c r="AC46" s="44">
        <f>SUM($D46:N46)</f>
        <v>1044</v>
      </c>
      <c r="AD46" s="44">
        <f>SUM($D46:O46)</f>
        <v>1044</v>
      </c>
    </row>
    <row r="47" spans="1:30" s="43" customFormat="1" ht="15.1" customHeight="1">
      <c r="A47" s="63" t="s">
        <v>18</v>
      </c>
      <c r="B47" s="65" t="s">
        <v>8</v>
      </c>
      <c r="D47" s="44">
        <f>+WPB!D$143</f>
        <v>0</v>
      </c>
      <c r="E47" s="44">
        <f>+WPB!E$143</f>
        <v>0</v>
      </c>
      <c r="F47" s="44">
        <f>+WPB!F$143</f>
        <v>0</v>
      </c>
      <c r="G47" s="44">
        <f>+WPB!G$143</f>
        <v>0</v>
      </c>
      <c r="H47" s="44">
        <f>+WPB!H$143</f>
        <v>0</v>
      </c>
      <c r="I47" s="44">
        <f>+WPB!I$143</f>
        <v>0</v>
      </c>
      <c r="J47" s="44">
        <f>+WPB!J$143</f>
        <v>0</v>
      </c>
      <c r="K47" s="44">
        <f>+WPB!K$143</f>
        <v>0</v>
      </c>
      <c r="L47" s="44">
        <f>+WPB!L$143</f>
        <v>0</v>
      </c>
      <c r="M47" s="44">
        <f>+WPB!M$143</f>
        <v>0</v>
      </c>
      <c r="N47" s="44">
        <f>+WPB!N$143</f>
        <v>0</v>
      </c>
      <c r="O47" s="44">
        <f>+WPB!O$143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6481</v>
      </c>
      <c r="E48" s="44">
        <f t="shared" si="5"/>
        <v>6184</v>
      </c>
      <c r="F48" s="44">
        <f t="shared" si="5"/>
        <v>3657</v>
      </c>
      <c r="G48" s="44">
        <f t="shared" si="5"/>
        <v>132</v>
      </c>
      <c r="H48" s="44">
        <f t="shared" si="5"/>
        <v>191</v>
      </c>
      <c r="I48" s="44">
        <f t="shared" si="5"/>
        <v>250</v>
      </c>
      <c r="J48" s="44">
        <f t="shared" si="5"/>
        <v>247</v>
      </c>
      <c r="K48" s="44">
        <f t="shared" si="5"/>
        <v>361</v>
      </c>
      <c r="L48" s="44">
        <f t="shared" si="5"/>
        <v>282</v>
      </c>
      <c r="M48" s="44">
        <f t="shared" si="5"/>
        <v>302</v>
      </c>
      <c r="N48" s="44">
        <f t="shared" si="5"/>
        <v>181</v>
      </c>
      <c r="O48" s="44">
        <f t="shared" si="5"/>
        <v>158</v>
      </c>
      <c r="P48" s="44">
        <f t="shared" si="5"/>
        <v>18426</v>
      </c>
      <c r="Q48" s="54"/>
      <c r="R48" s="54"/>
      <c r="S48" s="44">
        <f>SUM($D48:D48)</f>
        <v>6481</v>
      </c>
      <c r="T48" s="44">
        <f>SUM($D48:E48)</f>
        <v>12665</v>
      </c>
      <c r="U48" s="44">
        <f>SUM($D48:F48)</f>
        <v>16322</v>
      </c>
      <c r="V48" s="44">
        <f>SUM($D48:G48)</f>
        <v>16454</v>
      </c>
      <c r="W48" s="44">
        <f>SUM($D48:H48)</f>
        <v>16645</v>
      </c>
      <c r="X48" s="44">
        <f>SUM($D48:I48)</f>
        <v>16895</v>
      </c>
      <c r="Y48" s="44">
        <f>SUM($D48:J48)</f>
        <v>17142</v>
      </c>
      <c r="Z48" s="44">
        <f>SUM($D48:K48)</f>
        <v>17503</v>
      </c>
      <c r="AA48" s="44">
        <f>SUM($D48:L48)</f>
        <v>17785</v>
      </c>
      <c r="AB48" s="44">
        <f>SUM($D48:M48)</f>
        <v>18087</v>
      </c>
      <c r="AC48" s="44">
        <f>SUM($D48:N48)</f>
        <v>18268</v>
      </c>
      <c r="AD48" s="44">
        <f>SUM($D48:O48)</f>
        <v>18426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>SUMIF($A$11:$A$49,$A50,D$11:D$49)</f>
        <v>544146</v>
      </c>
      <c r="E50" s="44">
        <f t="shared" ref="E50:N50" si="6">SUMIF($A$11:$A$49,$A50,E$11:E$49)</f>
        <v>543872</v>
      </c>
      <c r="F50" s="44">
        <f t="shared" si="6"/>
        <v>425637</v>
      </c>
      <c r="G50" s="44">
        <f t="shared" si="6"/>
        <v>155564</v>
      </c>
      <c r="H50" s="44">
        <f t="shared" si="6"/>
        <v>191996</v>
      </c>
      <c r="I50" s="44">
        <f t="shared" si="6"/>
        <v>314126</v>
      </c>
      <c r="J50" s="44">
        <f t="shared" si="6"/>
        <v>321198</v>
      </c>
      <c r="K50" s="44">
        <f t="shared" si="6"/>
        <v>330354</v>
      </c>
      <c r="L50" s="44">
        <f t="shared" si="6"/>
        <v>331363</v>
      </c>
      <c r="M50" s="44">
        <f t="shared" si="6"/>
        <v>341860</v>
      </c>
      <c r="N50" s="44">
        <f t="shared" si="6"/>
        <v>314861</v>
      </c>
      <c r="O50" s="44">
        <f>SUMIF($A$11:$A$49,$A50,O$11:O$49)</f>
        <v>295325</v>
      </c>
      <c r="P50" s="44">
        <f>SUM(D50:O50)</f>
        <v>4110302</v>
      </c>
      <c r="Q50" s="53"/>
      <c r="R50" s="53"/>
      <c r="S50" s="44">
        <f>SUM($D50:D50)</f>
        <v>544146</v>
      </c>
      <c r="T50" s="44">
        <f>SUM($D50:E50)</f>
        <v>1088018</v>
      </c>
      <c r="U50" s="44">
        <f>SUM($D50:F50)</f>
        <v>1513655</v>
      </c>
      <c r="V50" s="44">
        <f>SUM($D50:G50)</f>
        <v>1669219</v>
      </c>
      <c r="W50" s="44">
        <f>SUM($D50:H50)</f>
        <v>1861215</v>
      </c>
      <c r="X50" s="44">
        <f>SUM($D50:I50)</f>
        <v>2175341</v>
      </c>
      <c r="Y50" s="44">
        <f>SUM($D50:J50)</f>
        <v>2496539</v>
      </c>
      <c r="Z50" s="44">
        <f>SUM($D50:K50)</f>
        <v>2826893</v>
      </c>
      <c r="AA50" s="44">
        <f>SUM($D50:L50)</f>
        <v>3158256</v>
      </c>
      <c r="AB50" s="44">
        <f>SUM($D50:M50)</f>
        <v>3500116</v>
      </c>
      <c r="AC50" s="44">
        <f>SUM($D50:N50)</f>
        <v>3814977</v>
      </c>
      <c r="AD50" s="44">
        <f>SUM($D50:O50)</f>
        <v>4110302</v>
      </c>
    </row>
    <row r="51" spans="1:30" s="43" customFormat="1" ht="15.1" customHeight="1">
      <c r="A51" s="63" t="s">
        <v>10</v>
      </c>
      <c r="B51" s="66" t="s">
        <v>67</v>
      </c>
      <c r="D51" s="44">
        <f t="shared" ref="D51:O60" si="7">SUMIF($A$11:$A$49,$A51,D$11:D$49)</f>
        <v>298870</v>
      </c>
      <c r="E51" s="44">
        <f t="shared" si="7"/>
        <v>290911</v>
      </c>
      <c r="F51" s="44">
        <f t="shared" si="7"/>
        <v>226490</v>
      </c>
      <c r="G51" s="44">
        <f t="shared" si="7"/>
        <v>81762</v>
      </c>
      <c r="H51" s="44">
        <f t="shared" si="7"/>
        <v>92074</v>
      </c>
      <c r="I51" s="44">
        <f t="shared" si="7"/>
        <v>133242</v>
      </c>
      <c r="J51" s="44">
        <f t="shared" si="7"/>
        <v>140226</v>
      </c>
      <c r="K51" s="44">
        <f t="shared" si="7"/>
        <v>145779</v>
      </c>
      <c r="L51" s="44">
        <f t="shared" si="7"/>
        <v>153113</v>
      </c>
      <c r="M51" s="44">
        <f t="shared" si="7"/>
        <v>156610</v>
      </c>
      <c r="N51" s="44">
        <f t="shared" si="7"/>
        <v>147261</v>
      </c>
      <c r="O51" s="44">
        <f>SUMIF($A$11:$A$49,$A51,O$11:O$49)</f>
        <v>139204</v>
      </c>
      <c r="P51" s="44">
        <f t="shared" ref="P51:P60" si="8">SUM(D51:O51)</f>
        <v>2005542</v>
      </c>
      <c r="Q51" s="54"/>
      <c r="R51" s="54"/>
      <c r="S51" s="44">
        <f>SUM($D51:D51)</f>
        <v>298870</v>
      </c>
      <c r="T51" s="44">
        <f>SUM($D51:E51)</f>
        <v>589781</v>
      </c>
      <c r="U51" s="44">
        <f>SUM($D51:F51)</f>
        <v>816271</v>
      </c>
      <c r="V51" s="44">
        <f>SUM($D51:G51)</f>
        <v>898033</v>
      </c>
      <c r="W51" s="44">
        <f>SUM($D51:H51)</f>
        <v>990107</v>
      </c>
      <c r="X51" s="44">
        <f>SUM($D51:I51)</f>
        <v>1123349</v>
      </c>
      <c r="Y51" s="44">
        <f>SUM($D51:J51)</f>
        <v>1263575</v>
      </c>
      <c r="Z51" s="44">
        <f>SUM($D51:K51)</f>
        <v>1409354</v>
      </c>
      <c r="AA51" s="44">
        <f>SUM($D51:L51)</f>
        <v>1562467</v>
      </c>
      <c r="AB51" s="44">
        <f>SUM($D51:M51)</f>
        <v>1719077</v>
      </c>
      <c r="AC51" s="44">
        <f>SUM($D51:N51)</f>
        <v>1866338</v>
      </c>
      <c r="AD51" s="44">
        <f>SUM($D51:O51)</f>
        <v>2005542</v>
      </c>
    </row>
    <row r="52" spans="1:30" s="43" customFormat="1" ht="15.1" customHeight="1">
      <c r="A52" s="63" t="s">
        <v>11</v>
      </c>
      <c r="B52" s="66" t="s">
        <v>67</v>
      </c>
      <c r="D52" s="44">
        <f t="shared" si="7"/>
        <v>334640</v>
      </c>
      <c r="E52" s="44">
        <f t="shared" si="7"/>
        <v>323881</v>
      </c>
      <c r="F52" s="44">
        <f t="shared" si="7"/>
        <v>191942</v>
      </c>
      <c r="G52" s="44">
        <f t="shared" si="7"/>
        <v>37170</v>
      </c>
      <c r="H52" s="44">
        <f t="shared" si="7"/>
        <v>41936</v>
      </c>
      <c r="I52" s="44">
        <f t="shared" si="7"/>
        <v>53805</v>
      </c>
      <c r="J52" s="44">
        <f t="shared" si="7"/>
        <v>61056</v>
      </c>
      <c r="K52" s="44">
        <f t="shared" si="7"/>
        <v>63634</v>
      </c>
      <c r="L52" s="44">
        <f t="shared" si="7"/>
        <v>68903</v>
      </c>
      <c r="M52" s="44">
        <f t="shared" si="7"/>
        <v>70544</v>
      </c>
      <c r="N52" s="44">
        <f t="shared" si="7"/>
        <v>62929</v>
      </c>
      <c r="O52" s="44">
        <f t="shared" si="7"/>
        <v>62737</v>
      </c>
      <c r="P52" s="44">
        <f t="shared" si="8"/>
        <v>1373177</v>
      </c>
      <c r="Q52" s="54"/>
      <c r="R52" s="54"/>
      <c r="S52" s="44">
        <f>SUM($D52:D52)</f>
        <v>334640</v>
      </c>
      <c r="T52" s="44">
        <f>SUM($D52:E52)</f>
        <v>658521</v>
      </c>
      <c r="U52" s="44">
        <f>SUM($D52:F52)</f>
        <v>850463</v>
      </c>
      <c r="V52" s="44">
        <f>SUM($D52:G52)</f>
        <v>887633</v>
      </c>
      <c r="W52" s="44">
        <f>SUM($D52:H52)</f>
        <v>929569</v>
      </c>
      <c r="X52" s="44">
        <f>SUM($D52:I52)</f>
        <v>983374</v>
      </c>
      <c r="Y52" s="44">
        <f>SUM($D52:J52)</f>
        <v>1044430</v>
      </c>
      <c r="Z52" s="44">
        <f>SUM($D52:K52)</f>
        <v>1108064</v>
      </c>
      <c r="AA52" s="44">
        <f>SUM($D52:L52)</f>
        <v>1176967</v>
      </c>
      <c r="AB52" s="44">
        <f>SUM($D52:M52)</f>
        <v>1247511</v>
      </c>
      <c r="AC52" s="44">
        <f>SUM($D52:N52)</f>
        <v>1310440</v>
      </c>
      <c r="AD52" s="44">
        <f>SUM($D52:O52)</f>
        <v>1373177</v>
      </c>
    </row>
    <row r="53" spans="1:30" s="43" customFormat="1" ht="15.1" customHeight="1">
      <c r="A53" s="63" t="s">
        <v>13</v>
      </c>
      <c r="B53" s="66" t="s">
        <v>67</v>
      </c>
      <c r="D53" s="44">
        <f t="shared" si="7"/>
        <v>43332</v>
      </c>
      <c r="E53" s="44">
        <f t="shared" si="7"/>
        <v>45604</v>
      </c>
      <c r="F53" s="44">
        <f t="shared" si="7"/>
        <v>31158</v>
      </c>
      <c r="G53" s="44">
        <f t="shared" si="7"/>
        <v>8470</v>
      </c>
      <c r="H53" s="44">
        <f t="shared" si="7"/>
        <v>9721</v>
      </c>
      <c r="I53" s="44">
        <f t="shared" si="7"/>
        <v>10036</v>
      </c>
      <c r="J53" s="44">
        <f t="shared" si="7"/>
        <v>10746</v>
      </c>
      <c r="K53" s="44">
        <f t="shared" si="7"/>
        <v>11393</v>
      </c>
      <c r="L53" s="44">
        <f t="shared" si="7"/>
        <v>13603</v>
      </c>
      <c r="M53" s="44">
        <f t="shared" si="7"/>
        <v>13258</v>
      </c>
      <c r="N53" s="44">
        <f t="shared" si="7"/>
        <v>11843</v>
      </c>
      <c r="O53" s="44">
        <f t="shared" si="7"/>
        <v>11393</v>
      </c>
      <c r="P53" s="44">
        <f t="shared" si="8"/>
        <v>220557</v>
      </c>
      <c r="Q53" s="54"/>
      <c r="R53" s="54"/>
      <c r="S53" s="44">
        <f>SUM($D53:D53)</f>
        <v>43332</v>
      </c>
      <c r="T53" s="44">
        <f>SUM($D53:E53)</f>
        <v>88936</v>
      </c>
      <c r="U53" s="44">
        <f>SUM($D53:F53)</f>
        <v>120094</v>
      </c>
      <c r="V53" s="44">
        <f>SUM($D53:G53)</f>
        <v>128564</v>
      </c>
      <c r="W53" s="44">
        <f>SUM($D53:H53)</f>
        <v>138285</v>
      </c>
      <c r="X53" s="44">
        <f>SUM($D53:I53)</f>
        <v>148321</v>
      </c>
      <c r="Y53" s="44">
        <f>SUM($D53:J53)</f>
        <v>159067</v>
      </c>
      <c r="Z53" s="44">
        <f>SUM($D53:K53)</f>
        <v>170460</v>
      </c>
      <c r="AA53" s="44">
        <f>SUM($D53:L53)</f>
        <v>184063</v>
      </c>
      <c r="AB53" s="44">
        <f>SUM($D53:M53)</f>
        <v>197321</v>
      </c>
      <c r="AC53" s="44">
        <f>SUM($D53:N53)</f>
        <v>209164</v>
      </c>
      <c r="AD53" s="44">
        <f>SUM($D53:O53)</f>
        <v>220557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si="7"/>
        <v>339932</v>
      </c>
      <c r="E54" s="44">
        <f t="shared" si="7"/>
        <v>333582</v>
      </c>
      <c r="F54" s="44">
        <f t="shared" si="7"/>
        <v>245768</v>
      </c>
      <c r="G54" s="44">
        <f t="shared" si="7"/>
        <v>83801</v>
      </c>
      <c r="H54" s="44">
        <f t="shared" si="7"/>
        <v>88313</v>
      </c>
      <c r="I54" s="44">
        <f t="shared" si="7"/>
        <v>107907</v>
      </c>
      <c r="J54" s="44">
        <f t="shared" si="7"/>
        <v>112169</v>
      </c>
      <c r="K54" s="44">
        <f t="shared" si="7"/>
        <v>115458</v>
      </c>
      <c r="L54" s="44">
        <f t="shared" si="7"/>
        <v>120595</v>
      </c>
      <c r="M54" s="44">
        <f t="shared" si="7"/>
        <v>123792</v>
      </c>
      <c r="N54" s="44">
        <f t="shared" si="7"/>
        <v>115341</v>
      </c>
      <c r="O54" s="44">
        <f t="shared" si="7"/>
        <v>111799</v>
      </c>
      <c r="P54" s="44">
        <f t="shared" si="8"/>
        <v>1898457</v>
      </c>
      <c r="Q54" s="41"/>
      <c r="R54" s="41"/>
      <c r="S54" s="44">
        <f>SUM($D54:D54)</f>
        <v>339932</v>
      </c>
      <c r="T54" s="44">
        <f>SUM($D54:E54)</f>
        <v>673514</v>
      </c>
      <c r="U54" s="44">
        <f>SUM($D54:F54)</f>
        <v>919282</v>
      </c>
      <c r="V54" s="44">
        <f>SUM($D54:G54)</f>
        <v>1003083</v>
      </c>
      <c r="W54" s="44">
        <f>SUM($D54:H54)</f>
        <v>1091396</v>
      </c>
      <c r="X54" s="44">
        <f>SUM($D54:I54)</f>
        <v>1199303</v>
      </c>
      <c r="Y54" s="44">
        <f>SUM($D54:J54)</f>
        <v>1311472</v>
      </c>
      <c r="Z54" s="44">
        <f>SUM($D54:K54)</f>
        <v>1426930</v>
      </c>
      <c r="AA54" s="44">
        <f>SUM($D54:L54)</f>
        <v>1547525</v>
      </c>
      <c r="AB54" s="44">
        <f>SUM($D54:M54)</f>
        <v>1671317</v>
      </c>
      <c r="AC54" s="44">
        <f>SUM($D54:N54)</f>
        <v>1786658</v>
      </c>
      <c r="AD54" s="44">
        <f>SUM($D54:O54)</f>
        <v>1898457</v>
      </c>
    </row>
    <row r="55" spans="1:30" s="43" customFormat="1" ht="15.1" customHeight="1">
      <c r="A55" s="63" t="s">
        <v>75</v>
      </c>
      <c r="B55" s="66" t="s">
        <v>67</v>
      </c>
      <c r="D55" s="44">
        <f t="shared" si="7"/>
        <v>92809</v>
      </c>
      <c r="E55" s="44">
        <f t="shared" si="7"/>
        <v>89342</v>
      </c>
      <c r="F55" s="44">
        <f t="shared" si="7"/>
        <v>52665</v>
      </c>
      <c r="G55" s="44">
        <f t="shared" si="7"/>
        <v>9299</v>
      </c>
      <c r="H55" s="44">
        <f t="shared" si="7"/>
        <v>9519</v>
      </c>
      <c r="I55" s="44">
        <f t="shared" si="7"/>
        <v>11207</v>
      </c>
      <c r="J55" s="44">
        <f t="shared" si="7"/>
        <v>12070</v>
      </c>
      <c r="K55" s="44">
        <f t="shared" si="7"/>
        <v>13036</v>
      </c>
      <c r="L55" s="44">
        <f t="shared" si="7"/>
        <v>13501</v>
      </c>
      <c r="M55" s="44">
        <f t="shared" si="7"/>
        <v>13638</v>
      </c>
      <c r="N55" s="44">
        <f t="shared" si="7"/>
        <v>11809</v>
      </c>
      <c r="O55" s="44">
        <f t="shared" si="7"/>
        <v>11453</v>
      </c>
      <c r="P55" s="44">
        <f t="shared" si="8"/>
        <v>340348</v>
      </c>
      <c r="Q55" s="53"/>
      <c r="R55" s="53"/>
      <c r="S55" s="44">
        <f>SUM($D55:D55)</f>
        <v>92809</v>
      </c>
      <c r="T55" s="44">
        <f>SUM($D55:E55)</f>
        <v>182151</v>
      </c>
      <c r="U55" s="44">
        <f>SUM($D55:F55)</f>
        <v>234816</v>
      </c>
      <c r="V55" s="44">
        <f>SUM($D55:G55)</f>
        <v>244115</v>
      </c>
      <c r="W55" s="44">
        <f>SUM($D55:H55)</f>
        <v>253634</v>
      </c>
      <c r="X55" s="44">
        <f>SUM($D55:I55)</f>
        <v>264841</v>
      </c>
      <c r="Y55" s="44">
        <f>SUM($D55:J55)</f>
        <v>276911</v>
      </c>
      <c r="Z55" s="44">
        <f>SUM($D55:K55)</f>
        <v>289947</v>
      </c>
      <c r="AA55" s="44">
        <f>SUM($D55:L55)</f>
        <v>303448</v>
      </c>
      <c r="AB55" s="44">
        <f>SUM($D55:M55)</f>
        <v>317086</v>
      </c>
      <c r="AC55" s="44">
        <f>SUM($D55:N55)</f>
        <v>328895</v>
      </c>
      <c r="AD55" s="44">
        <f>SUM($D55:O55)</f>
        <v>340348</v>
      </c>
    </row>
    <row r="56" spans="1:30" s="43" customFormat="1" ht="15.1" customHeight="1">
      <c r="A56" s="63" t="s">
        <v>16</v>
      </c>
      <c r="B56" s="66" t="s">
        <v>67</v>
      </c>
      <c r="D56" s="44">
        <f t="shared" si="7"/>
        <v>190341</v>
      </c>
      <c r="E56" s="44">
        <f t="shared" si="7"/>
        <v>180075</v>
      </c>
      <c r="F56" s="44">
        <f t="shared" si="7"/>
        <v>142057</v>
      </c>
      <c r="G56" s="44">
        <f t="shared" si="7"/>
        <v>86572</v>
      </c>
      <c r="H56" s="44">
        <f t="shared" si="7"/>
        <v>117033</v>
      </c>
      <c r="I56" s="44">
        <f t="shared" si="7"/>
        <v>136701</v>
      </c>
      <c r="J56" s="44">
        <f t="shared" si="7"/>
        <v>147787</v>
      </c>
      <c r="K56" s="44">
        <f t="shared" si="7"/>
        <v>150708</v>
      </c>
      <c r="L56" s="44">
        <f t="shared" si="7"/>
        <v>153776</v>
      </c>
      <c r="M56" s="44">
        <f t="shared" si="7"/>
        <v>159058</v>
      </c>
      <c r="N56" s="44">
        <f t="shared" si="7"/>
        <v>143465</v>
      </c>
      <c r="O56" s="44">
        <f t="shared" si="7"/>
        <v>147618</v>
      </c>
      <c r="P56" s="44">
        <f t="shared" si="8"/>
        <v>1755191</v>
      </c>
      <c r="Q56" s="54"/>
      <c r="R56" s="54"/>
      <c r="S56" s="44">
        <f>SUM($D56:D56)</f>
        <v>190341</v>
      </c>
      <c r="T56" s="44">
        <f>SUM($D56:E56)</f>
        <v>370416</v>
      </c>
      <c r="U56" s="44">
        <f>SUM($D56:F56)</f>
        <v>512473</v>
      </c>
      <c r="V56" s="44">
        <f>SUM($D56:G56)</f>
        <v>599045</v>
      </c>
      <c r="W56" s="44">
        <f>SUM($D56:H56)</f>
        <v>716078</v>
      </c>
      <c r="X56" s="44">
        <f>SUM($D56:I56)</f>
        <v>852779</v>
      </c>
      <c r="Y56" s="44">
        <f>SUM($D56:J56)</f>
        <v>1000566</v>
      </c>
      <c r="Z56" s="44">
        <f>SUM($D56:K56)</f>
        <v>1151274</v>
      </c>
      <c r="AA56" s="44">
        <f>SUM($D56:L56)</f>
        <v>1305050</v>
      </c>
      <c r="AB56" s="44">
        <f>SUM($D56:M56)</f>
        <v>1464108</v>
      </c>
      <c r="AC56" s="44">
        <f>SUM($D56:N56)</f>
        <v>1607573</v>
      </c>
      <c r="AD56" s="44">
        <f>SUM($D56:O56)</f>
        <v>1755191</v>
      </c>
    </row>
    <row r="57" spans="1:30" s="43" customFormat="1" ht="15.1" customHeight="1">
      <c r="A57" s="63" t="s">
        <v>17</v>
      </c>
      <c r="B57" s="66" t="s">
        <v>67</v>
      </c>
      <c r="D57" s="44">
        <f t="shared" si="7"/>
        <v>112494</v>
      </c>
      <c r="E57" s="44">
        <f t="shared" si="7"/>
        <v>109321</v>
      </c>
      <c r="F57" s="44">
        <f t="shared" si="7"/>
        <v>118286</v>
      </c>
      <c r="G57" s="44">
        <f t="shared" si="7"/>
        <v>53258</v>
      </c>
      <c r="H57" s="44">
        <f t="shared" si="7"/>
        <v>68350</v>
      </c>
      <c r="I57" s="44">
        <f t="shared" si="7"/>
        <v>88812</v>
      </c>
      <c r="J57" s="44">
        <f t="shared" si="7"/>
        <v>108036</v>
      </c>
      <c r="K57" s="44">
        <f t="shared" si="7"/>
        <v>109794</v>
      </c>
      <c r="L57" s="44">
        <f t="shared" si="7"/>
        <v>93459</v>
      </c>
      <c r="M57" s="44">
        <f t="shared" si="7"/>
        <v>79422</v>
      </c>
      <c r="N57" s="44">
        <f t="shared" si="7"/>
        <v>64472</v>
      </c>
      <c r="O57" s="44">
        <f t="shared" si="7"/>
        <v>60082</v>
      </c>
      <c r="P57" s="44">
        <f t="shared" si="8"/>
        <v>1065786</v>
      </c>
      <c r="Q57" s="54"/>
      <c r="R57" s="54"/>
      <c r="S57" s="44">
        <f>SUM($D57:D57)</f>
        <v>112494</v>
      </c>
      <c r="T57" s="44">
        <f>SUM($D57:E57)</f>
        <v>221815</v>
      </c>
      <c r="U57" s="44">
        <f>SUM($D57:F57)</f>
        <v>340101</v>
      </c>
      <c r="V57" s="44">
        <f>SUM($D57:G57)</f>
        <v>393359</v>
      </c>
      <c r="W57" s="44">
        <f>SUM($D57:H57)</f>
        <v>461709</v>
      </c>
      <c r="X57" s="44">
        <f>SUM($D57:I57)</f>
        <v>550521</v>
      </c>
      <c r="Y57" s="44">
        <f>SUM($D57:J57)</f>
        <v>658557</v>
      </c>
      <c r="Z57" s="44">
        <f>SUM($D57:K57)</f>
        <v>768351</v>
      </c>
      <c r="AA57" s="44">
        <f>SUM($D57:L57)</f>
        <v>861810</v>
      </c>
      <c r="AB57" s="44">
        <f>SUM($D57:M57)</f>
        <v>941232</v>
      </c>
      <c r="AC57" s="44">
        <f>SUM($D57:N57)</f>
        <v>1005704</v>
      </c>
      <c r="AD57" s="44">
        <f>SUM($D57:O57)</f>
        <v>1065786</v>
      </c>
    </row>
    <row r="58" spans="1:30" s="43" customFormat="1" ht="15.1" customHeight="1">
      <c r="A58" s="63" t="s">
        <v>12</v>
      </c>
      <c r="B58" s="66" t="s">
        <v>67</v>
      </c>
      <c r="D58" s="44">
        <f t="shared" si="7"/>
        <v>222011</v>
      </c>
      <c r="E58" s="44">
        <f t="shared" si="7"/>
        <v>221719</v>
      </c>
      <c r="F58" s="44">
        <f t="shared" si="7"/>
        <v>148161</v>
      </c>
      <c r="G58" s="44">
        <f t="shared" si="7"/>
        <v>51158</v>
      </c>
      <c r="H58" s="44">
        <f t="shared" si="7"/>
        <v>55979</v>
      </c>
      <c r="I58" s="44">
        <f t="shared" si="7"/>
        <v>69721</v>
      </c>
      <c r="J58" s="44">
        <f t="shared" si="7"/>
        <v>73255</v>
      </c>
      <c r="K58" s="44">
        <f t="shared" si="7"/>
        <v>75015</v>
      </c>
      <c r="L58" s="44">
        <f t="shared" si="7"/>
        <v>75001</v>
      </c>
      <c r="M58" s="44">
        <f t="shared" si="7"/>
        <v>76065</v>
      </c>
      <c r="N58" s="44">
        <f t="shared" si="7"/>
        <v>69926</v>
      </c>
      <c r="O58" s="44">
        <f t="shared" si="7"/>
        <v>70798</v>
      </c>
      <c r="P58" s="44">
        <f t="shared" si="8"/>
        <v>1208809</v>
      </c>
      <c r="Q58" s="54"/>
      <c r="R58" s="54"/>
      <c r="S58" s="44">
        <f>SUM($D58:D58)</f>
        <v>222011</v>
      </c>
      <c r="T58" s="44">
        <f>SUM($D58:E58)</f>
        <v>443730</v>
      </c>
      <c r="U58" s="44">
        <f>SUM($D58:F58)</f>
        <v>591891</v>
      </c>
      <c r="V58" s="44">
        <f>SUM($D58:G58)</f>
        <v>643049</v>
      </c>
      <c r="W58" s="44">
        <f>SUM($D58:H58)</f>
        <v>699028</v>
      </c>
      <c r="X58" s="44">
        <f>SUM($D58:I58)</f>
        <v>768749</v>
      </c>
      <c r="Y58" s="44">
        <f>SUM($D58:J58)</f>
        <v>842004</v>
      </c>
      <c r="Z58" s="44">
        <f>SUM($D58:K58)</f>
        <v>917019</v>
      </c>
      <c r="AA58" s="44">
        <f>SUM($D58:L58)</f>
        <v>992020</v>
      </c>
      <c r="AB58" s="44">
        <f>SUM($D58:M58)</f>
        <v>1068085</v>
      </c>
      <c r="AC58" s="44">
        <f>SUM($D58:N58)</f>
        <v>1138011</v>
      </c>
      <c r="AD58" s="44">
        <f>SUM($D58:O58)</f>
        <v>1208809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si="7"/>
        <v>141845</v>
      </c>
      <c r="E59" s="44">
        <f t="shared" si="7"/>
        <v>143767</v>
      </c>
      <c r="F59" s="44">
        <f t="shared" si="7"/>
        <v>69875</v>
      </c>
      <c r="G59" s="44">
        <f t="shared" si="7"/>
        <v>3227</v>
      </c>
      <c r="H59" s="44">
        <f t="shared" si="7"/>
        <v>4539</v>
      </c>
      <c r="I59" s="44">
        <f t="shared" si="7"/>
        <v>6506</v>
      </c>
      <c r="J59" s="44">
        <f t="shared" si="7"/>
        <v>7038</v>
      </c>
      <c r="K59" s="44">
        <f t="shared" si="7"/>
        <v>6935</v>
      </c>
      <c r="L59" s="44">
        <f t="shared" si="7"/>
        <v>7163</v>
      </c>
      <c r="M59" s="44">
        <f t="shared" si="7"/>
        <v>7287</v>
      </c>
      <c r="N59" s="44">
        <f t="shared" si="7"/>
        <v>7660</v>
      </c>
      <c r="O59" s="44">
        <f t="shared" si="7"/>
        <v>7827</v>
      </c>
      <c r="P59" s="44">
        <f t="shared" si="8"/>
        <v>413669</v>
      </c>
      <c r="Q59" s="41"/>
      <c r="R59" s="41"/>
      <c r="S59" s="44">
        <f>SUM($D59:D59)</f>
        <v>141845</v>
      </c>
      <c r="T59" s="44">
        <f>SUM($D59:E59)</f>
        <v>285612</v>
      </c>
      <c r="U59" s="44">
        <f>SUM($D59:F59)</f>
        <v>355487</v>
      </c>
      <c r="V59" s="44">
        <f>SUM($D59:G59)</f>
        <v>358714</v>
      </c>
      <c r="W59" s="44">
        <f>SUM($D59:H59)</f>
        <v>363253</v>
      </c>
      <c r="X59" s="44">
        <f>SUM($D59:I59)</f>
        <v>369759</v>
      </c>
      <c r="Y59" s="44">
        <f>SUM($D59:J59)</f>
        <v>376797</v>
      </c>
      <c r="Z59" s="44">
        <f>SUM($D59:K59)</f>
        <v>383732</v>
      </c>
      <c r="AA59" s="44">
        <f>SUM($D59:L59)</f>
        <v>390895</v>
      </c>
      <c r="AB59" s="44">
        <f>SUM($D59:M59)</f>
        <v>398182</v>
      </c>
      <c r="AC59" s="44">
        <f>SUM($D59:N59)</f>
        <v>405842</v>
      </c>
      <c r="AD59" s="44">
        <f>SUM($D59:O59)</f>
        <v>413669</v>
      </c>
    </row>
    <row r="60" spans="1:30" s="43" customFormat="1" ht="15.1" customHeight="1">
      <c r="A60" s="63" t="s">
        <v>18</v>
      </c>
      <c r="B60" s="66" t="s">
        <v>67</v>
      </c>
      <c r="D60" s="44">
        <f t="shared" si="7"/>
        <v>32689</v>
      </c>
      <c r="E60" s="44">
        <f t="shared" si="7"/>
        <v>31715</v>
      </c>
      <c r="F60" s="44">
        <f t="shared" si="7"/>
        <v>17517</v>
      </c>
      <c r="G60" s="44">
        <f t="shared" si="7"/>
        <v>1849</v>
      </c>
      <c r="H60" s="44">
        <f t="shared" si="7"/>
        <v>2095</v>
      </c>
      <c r="I60" s="44">
        <f t="shared" si="7"/>
        <v>2574</v>
      </c>
      <c r="J60" s="44">
        <f t="shared" si="7"/>
        <v>2880</v>
      </c>
      <c r="K60" s="44">
        <f t="shared" si="7"/>
        <v>3026</v>
      </c>
      <c r="L60" s="44">
        <f t="shared" si="7"/>
        <v>3430</v>
      </c>
      <c r="M60" s="44">
        <f t="shared" si="7"/>
        <v>3544</v>
      </c>
      <c r="N60" s="44">
        <f t="shared" si="7"/>
        <v>3246</v>
      </c>
      <c r="O60" s="44">
        <f t="shared" si="7"/>
        <v>3124</v>
      </c>
      <c r="P60" s="44">
        <f t="shared" si="8"/>
        <v>107689</v>
      </c>
      <c r="Q60" s="53"/>
      <c r="R60" s="53"/>
      <c r="S60" s="44">
        <f>SUM($D60:D60)</f>
        <v>32689</v>
      </c>
      <c r="T60" s="44">
        <f>SUM($D60:E60)</f>
        <v>64404</v>
      </c>
      <c r="U60" s="44">
        <f>SUM($D60:F60)</f>
        <v>81921</v>
      </c>
      <c r="V60" s="44">
        <f>SUM($D60:G60)</f>
        <v>83770</v>
      </c>
      <c r="W60" s="44">
        <f>SUM($D60:H60)</f>
        <v>85865</v>
      </c>
      <c r="X60" s="44">
        <f>SUM($D60:I60)</f>
        <v>88439</v>
      </c>
      <c r="Y60" s="44">
        <f>SUM($D60:J60)</f>
        <v>91319</v>
      </c>
      <c r="Z60" s="44">
        <f>SUM($D60:K60)</f>
        <v>94345</v>
      </c>
      <c r="AA60" s="44">
        <f>SUM($D60:L60)</f>
        <v>97775</v>
      </c>
      <c r="AB60" s="44">
        <f>SUM($D60:M60)</f>
        <v>101319</v>
      </c>
      <c r="AC60" s="44">
        <f>SUM($D60:N60)</f>
        <v>104565</v>
      </c>
      <c r="AD60" s="44">
        <f>SUM($D60:O60)</f>
        <v>107689</v>
      </c>
    </row>
    <row r="61" spans="1:30" s="43" customFormat="1" ht="15.1" customHeight="1">
      <c r="A61" s="63"/>
      <c r="B61" s="68" t="s">
        <v>9</v>
      </c>
      <c r="D61" s="44">
        <f t="shared" ref="D61:M61" si="9">SUM(D50:D60)</f>
        <v>2353109</v>
      </c>
      <c r="E61" s="44">
        <f t="shared" si="9"/>
        <v>2313789</v>
      </c>
      <c r="F61" s="44">
        <f t="shared" si="9"/>
        <v>1669556</v>
      </c>
      <c r="G61" s="44">
        <f t="shared" si="9"/>
        <v>572130</v>
      </c>
      <c r="H61" s="44">
        <f t="shared" si="9"/>
        <v>681555</v>
      </c>
      <c r="I61" s="44">
        <f t="shared" si="9"/>
        <v>934637</v>
      </c>
      <c r="J61" s="44">
        <f t="shared" si="9"/>
        <v>996461</v>
      </c>
      <c r="K61" s="44">
        <f t="shared" si="9"/>
        <v>1025132</v>
      </c>
      <c r="L61" s="44">
        <f t="shared" si="9"/>
        <v>1033907</v>
      </c>
      <c r="M61" s="44">
        <f t="shared" si="9"/>
        <v>1045078</v>
      </c>
      <c r="N61" s="44">
        <f>SUM(N50:N60)</f>
        <v>952813</v>
      </c>
      <c r="O61" s="44">
        <f>SUM(O50:O60)</f>
        <v>921360</v>
      </c>
      <c r="P61" s="44">
        <f>SUM(P50:P60)</f>
        <v>14499527</v>
      </c>
      <c r="Q61" s="54"/>
      <c r="R61" s="54"/>
      <c r="S61" s="44">
        <f>SUM($D61:D61)</f>
        <v>2353109</v>
      </c>
      <c r="T61" s="44">
        <f>SUM($D61:E61)</f>
        <v>4666898</v>
      </c>
      <c r="U61" s="44">
        <f>SUM($D61:F61)</f>
        <v>6336454</v>
      </c>
      <c r="V61" s="44">
        <f>SUM($D61:G61)</f>
        <v>6908584</v>
      </c>
      <c r="W61" s="44">
        <f>SUM($D61:H61)</f>
        <v>7590139</v>
      </c>
      <c r="X61" s="44">
        <f>SUM($D61:I61)</f>
        <v>8524776</v>
      </c>
      <c r="Y61" s="44">
        <f>SUM($D61:J61)</f>
        <v>9521237</v>
      </c>
      <c r="Z61" s="44">
        <f>SUM($D61:K61)</f>
        <v>10546369</v>
      </c>
      <c r="AA61" s="44">
        <f>SUM($D61:L61)</f>
        <v>11580276</v>
      </c>
      <c r="AB61" s="44">
        <f>SUM($D61:M61)</f>
        <v>12625354</v>
      </c>
      <c r="AC61" s="44">
        <f>SUM($D61:N61)</f>
        <v>13578167</v>
      </c>
      <c r="AD61" s="44">
        <f>SUM($D61:O61)</f>
        <v>14499527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">
    <tabColor indexed="12"/>
  </sheetPr>
  <dimension ref="A1:AD144"/>
  <sheetViews>
    <sheetView topLeftCell="A68" zoomScale="90" zoomScaleNormal="90" workbookViewId="0">
      <selection activeCell="M87" sqref="M87"/>
    </sheetView>
  </sheetViews>
  <sheetFormatPr defaultColWidth="6.38671875" defaultRowHeight="15.1" customHeight="1"/>
  <cols>
    <col min="1" max="1" width="7.6093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05" customWidth="1"/>
    <col min="19" max="19" width="9.609375" style="113" customWidth="1"/>
    <col min="20" max="30" width="9.609375" style="105" customWidth="1"/>
    <col min="31" max="16384" width="6.38671875" style="105"/>
  </cols>
  <sheetData>
    <row r="1" spans="1:3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 ht="15.1" customHeight="1">
      <c r="A2" s="103" t="s">
        <v>80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5.1" customHeight="1">
      <c r="A3" s="103" t="s">
        <v>0</v>
      </c>
      <c r="B3" s="112"/>
    </row>
    <row r="4" spans="1:30" ht="15.1" customHeight="1">
      <c r="A4" s="103" t="s">
        <v>10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ht="15.1" customHeight="1">
      <c r="A5" s="114"/>
      <c r="B5" s="114"/>
      <c r="D5" s="115"/>
      <c r="S5" s="115"/>
    </row>
    <row r="6" spans="1:30" ht="15.1" customHeight="1">
      <c r="A6" s="114"/>
      <c r="B6" s="114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ht="15.1" customHeight="1"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3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3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05" t="s">
        <v>33</v>
      </c>
      <c r="R9" s="105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3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s="96" customFormat="1" ht="15.1" customHeight="1">
      <c r="A11" s="94">
        <v>2006</v>
      </c>
      <c r="B11" s="95" t="s">
        <v>6</v>
      </c>
      <c r="D11" s="97">
        <f>+'BWB(MDOT)'!D11+'BWB-FBCL'!D11</f>
        <v>256702</v>
      </c>
      <c r="E11" s="97">
        <f>+'BWB(MDOT)'!E11+'BWB-FBCL'!E11</f>
        <v>226338</v>
      </c>
      <c r="F11" s="97">
        <f>+'BWB(MDOT)'!F11+'BWB-FBCL'!F11</f>
        <v>285612</v>
      </c>
      <c r="G11" s="97">
        <f>+'BWB(MDOT)'!G11+'BWB-FBCL'!G11</f>
        <v>292337</v>
      </c>
      <c r="H11" s="97">
        <f>+'BWB(MDOT)'!H11+'BWB-FBCL'!H11</f>
        <v>325230</v>
      </c>
      <c r="I11" s="97">
        <f>+'BWB(MDOT)'!I11+'BWB-FBCL'!I11</f>
        <v>339491</v>
      </c>
      <c r="J11" s="97">
        <f>+'BWB(MDOT)'!J11+'BWB-FBCL'!J11</f>
        <v>397650</v>
      </c>
      <c r="K11" s="97">
        <f>+'BWB(MDOT)'!K11+'BWB-FBCL'!K11</f>
        <v>381390</v>
      </c>
      <c r="L11" s="97">
        <f>+'BWB(MDOT)'!L11+'BWB-FBCL'!L11</f>
        <v>316092</v>
      </c>
      <c r="M11" s="97">
        <f>+'BWB(MDOT)'!M11+'BWB-FBCL'!M11</f>
        <v>298457</v>
      </c>
      <c r="N11" s="97">
        <f>+'BWB(MDOT)'!N11+'BWB-FBCL'!N11</f>
        <v>286137</v>
      </c>
      <c r="O11" s="97">
        <f>+'BWB(MDOT)'!O11+'BWB-FBCL'!O11</f>
        <v>281092</v>
      </c>
      <c r="P11" s="97">
        <f>SUM(D11:O11)</f>
        <v>3686528</v>
      </c>
      <c r="Q11" s="123"/>
      <c r="R11" s="123"/>
      <c r="S11" s="97">
        <f>SUM($D11:D11)</f>
        <v>256702</v>
      </c>
      <c r="T11" s="97">
        <f>SUM($D11:E11)</f>
        <v>483040</v>
      </c>
      <c r="U11" s="97">
        <f>SUM($D11:F11)</f>
        <v>768652</v>
      </c>
      <c r="V11" s="97">
        <f>SUM($D11:G11)</f>
        <v>1060989</v>
      </c>
      <c r="W11" s="97">
        <f>SUM($D11:H11)</f>
        <v>1386219</v>
      </c>
      <c r="X11" s="97">
        <f>SUM($D11:I11)</f>
        <v>1725710</v>
      </c>
      <c r="Y11" s="97">
        <f>SUM($D11:J11)</f>
        <v>2123360</v>
      </c>
      <c r="Z11" s="97">
        <f>SUM($D11:K11)</f>
        <v>2504750</v>
      </c>
      <c r="AA11" s="97">
        <f>SUM($D11:L11)</f>
        <v>2820842</v>
      </c>
      <c r="AB11" s="97">
        <f>SUM($D11:M11)</f>
        <v>3119299</v>
      </c>
      <c r="AC11" s="97">
        <f>SUM($D11:N11)</f>
        <v>3405436</v>
      </c>
      <c r="AD11" s="97">
        <f>SUM($D11:O11)</f>
        <v>3686528</v>
      </c>
    </row>
    <row r="12" spans="1:30" s="96" customFormat="1" ht="15.1" customHeight="1">
      <c r="A12" s="94">
        <v>2006</v>
      </c>
      <c r="B12" s="95" t="s">
        <v>7</v>
      </c>
      <c r="D12" s="97">
        <f>+'BWB(MDOT)'!D12+'BWB-FBCL'!D12</f>
        <v>139489</v>
      </c>
      <c r="E12" s="97">
        <f>+'BWB(MDOT)'!E12+'BWB-FBCL'!E12</f>
        <v>132980</v>
      </c>
      <c r="F12" s="97">
        <f>+'BWB(MDOT)'!F12+'BWB-FBCL'!F12</f>
        <v>151559</v>
      </c>
      <c r="G12" s="97">
        <f>+'BWB(MDOT)'!G12+'BWB-FBCL'!G12</f>
        <v>135070</v>
      </c>
      <c r="H12" s="97">
        <f>+'BWB(MDOT)'!H12+'BWB-FBCL'!H12</f>
        <v>148183</v>
      </c>
      <c r="I12" s="97">
        <f>+'BWB(MDOT)'!I12+'BWB-FBCL'!I12</f>
        <v>148920</v>
      </c>
      <c r="J12" s="97">
        <f>+'BWB(MDOT)'!J12+'BWB-FBCL'!J12</f>
        <v>118135</v>
      </c>
      <c r="K12" s="97">
        <f>+'BWB(MDOT)'!K12+'BWB-FBCL'!K12</f>
        <v>143218</v>
      </c>
      <c r="L12" s="97">
        <f>+'BWB(MDOT)'!L12+'BWB-FBCL'!L12</f>
        <v>130953</v>
      </c>
      <c r="M12" s="97">
        <f>+'BWB(MDOT)'!M12+'BWB-FBCL'!M12</f>
        <v>138517</v>
      </c>
      <c r="N12" s="97">
        <f>+'BWB(MDOT)'!N12+'BWB-FBCL'!N12</f>
        <v>135039</v>
      </c>
      <c r="O12" s="97">
        <f>+'BWB(MDOT)'!O12+'BWB-FBCL'!O12</f>
        <v>114457</v>
      </c>
      <c r="P12" s="97">
        <f>SUM(D12:O12)</f>
        <v>1636520</v>
      </c>
      <c r="Q12" s="124"/>
      <c r="R12" s="124"/>
      <c r="S12" s="97">
        <f>SUM($D12:D12)</f>
        <v>139489</v>
      </c>
      <c r="T12" s="97">
        <f>SUM($D12:E12)</f>
        <v>272469</v>
      </c>
      <c r="U12" s="97">
        <f>SUM($D12:F12)</f>
        <v>424028</v>
      </c>
      <c r="V12" s="97">
        <f>SUM($D12:G12)</f>
        <v>559098</v>
      </c>
      <c r="W12" s="97">
        <f>SUM($D12:H12)</f>
        <v>707281</v>
      </c>
      <c r="X12" s="97">
        <f>SUM($D12:I12)</f>
        <v>856201</v>
      </c>
      <c r="Y12" s="97">
        <f>SUM($D12:J12)</f>
        <v>974336</v>
      </c>
      <c r="Z12" s="97">
        <f>SUM($D12:K12)</f>
        <v>1117554</v>
      </c>
      <c r="AA12" s="97">
        <f>SUM($D12:L12)</f>
        <v>1248507</v>
      </c>
      <c r="AB12" s="97">
        <f>SUM($D12:M12)</f>
        <v>1387024</v>
      </c>
      <c r="AC12" s="97">
        <f>SUM($D12:N12)</f>
        <v>1522063</v>
      </c>
      <c r="AD12" s="97">
        <f>SUM($D12:O12)</f>
        <v>1636520</v>
      </c>
    </row>
    <row r="13" spans="1:30" s="96" customFormat="1" ht="15.1" customHeight="1">
      <c r="A13" s="94">
        <v>2006</v>
      </c>
      <c r="B13" s="95" t="s">
        <v>8</v>
      </c>
      <c r="D13" s="97">
        <f>+'BWB(MDOT)'!D13+'BWB-FBCL'!D13</f>
        <v>538</v>
      </c>
      <c r="E13" s="97">
        <f>+'BWB(MDOT)'!E13+'BWB-FBCL'!E13</f>
        <v>470</v>
      </c>
      <c r="F13" s="97">
        <f>+'BWB(MDOT)'!F13+'BWB-FBCL'!F13</f>
        <v>572</v>
      </c>
      <c r="G13" s="97">
        <f>+'BWB(MDOT)'!G13+'BWB-FBCL'!G13</f>
        <v>631</v>
      </c>
      <c r="H13" s="97">
        <f>+'BWB(MDOT)'!H13+'BWB-FBCL'!H13</f>
        <v>913</v>
      </c>
      <c r="I13" s="97">
        <f>+'BWB(MDOT)'!I13+'BWB-FBCL'!I13</f>
        <v>821</v>
      </c>
      <c r="J13" s="97">
        <f>+'BWB(MDOT)'!J13+'BWB-FBCL'!J13</f>
        <v>877</v>
      </c>
      <c r="K13" s="97">
        <f>+'BWB(MDOT)'!K13+'BWB-FBCL'!K13</f>
        <v>867</v>
      </c>
      <c r="L13" s="97">
        <f>+'BWB(MDOT)'!L13+'BWB-FBCL'!L13</f>
        <v>794</v>
      </c>
      <c r="M13" s="97">
        <f>+'BWB(MDOT)'!M13+'BWB-FBCL'!M13</f>
        <v>974</v>
      </c>
      <c r="N13" s="97">
        <f>+'BWB(MDOT)'!N13+'BWB-FBCL'!N13</f>
        <v>770</v>
      </c>
      <c r="O13" s="97">
        <f>+'BWB(MDOT)'!O13+'BWB-FBCL'!O13</f>
        <v>476</v>
      </c>
      <c r="P13" s="97">
        <f>SUM(D13:O13)</f>
        <v>8703</v>
      </c>
      <c r="Q13" s="124"/>
      <c r="R13" s="124"/>
      <c r="S13" s="97">
        <f>SUM($D13:D13)</f>
        <v>538</v>
      </c>
      <c r="T13" s="97">
        <f>SUM($D13:E13)</f>
        <v>1008</v>
      </c>
      <c r="U13" s="97">
        <f>SUM($D13:F13)</f>
        <v>1580</v>
      </c>
      <c r="V13" s="97">
        <f>SUM($D13:G13)</f>
        <v>2211</v>
      </c>
      <c r="W13" s="97">
        <f>SUM($D13:H13)</f>
        <v>3124</v>
      </c>
      <c r="X13" s="97">
        <f>SUM($D13:I13)</f>
        <v>3945</v>
      </c>
      <c r="Y13" s="97">
        <f>SUM($D13:J13)</f>
        <v>4822</v>
      </c>
      <c r="Z13" s="97">
        <f>SUM($D13:K13)</f>
        <v>5689</v>
      </c>
      <c r="AA13" s="97">
        <f>SUM($D13:L13)</f>
        <v>6483</v>
      </c>
      <c r="AB13" s="97">
        <f>SUM($D13:M13)</f>
        <v>7457</v>
      </c>
      <c r="AC13" s="97">
        <f>SUM($D13:N13)</f>
        <v>8227</v>
      </c>
      <c r="AD13" s="97">
        <f>SUM($D13:O13)</f>
        <v>8703</v>
      </c>
    </row>
    <row r="14" spans="1:30" s="96" customFormat="1" ht="15.1" customHeight="1">
      <c r="A14" s="94">
        <v>2006</v>
      </c>
      <c r="B14" s="98" t="s">
        <v>9</v>
      </c>
      <c r="D14" s="97">
        <f t="shared" ref="D14:O14" si="0">SUM(D11:D13)</f>
        <v>396729</v>
      </c>
      <c r="E14" s="97">
        <f t="shared" si="0"/>
        <v>359788</v>
      </c>
      <c r="F14" s="97">
        <f t="shared" si="0"/>
        <v>437743</v>
      </c>
      <c r="G14" s="97">
        <f t="shared" si="0"/>
        <v>428038</v>
      </c>
      <c r="H14" s="97">
        <f t="shared" si="0"/>
        <v>474326</v>
      </c>
      <c r="I14" s="97">
        <f t="shared" si="0"/>
        <v>489232</v>
      </c>
      <c r="J14" s="97">
        <f t="shared" si="0"/>
        <v>516662</v>
      </c>
      <c r="K14" s="97">
        <f t="shared" si="0"/>
        <v>525475</v>
      </c>
      <c r="L14" s="97">
        <f t="shared" si="0"/>
        <v>447839</v>
      </c>
      <c r="M14" s="97">
        <f t="shared" si="0"/>
        <v>437948</v>
      </c>
      <c r="N14" s="97">
        <f t="shared" si="0"/>
        <v>421946</v>
      </c>
      <c r="O14" s="97">
        <f t="shared" si="0"/>
        <v>396025</v>
      </c>
      <c r="P14" s="97">
        <f>SUM(P11:P13)</f>
        <v>5331751</v>
      </c>
      <c r="Q14" s="124"/>
      <c r="R14" s="124"/>
      <c r="S14" s="97">
        <f t="shared" ref="S14:AD14" si="1">SUM(S11:S13)</f>
        <v>396729</v>
      </c>
      <c r="T14" s="97">
        <f t="shared" si="1"/>
        <v>756517</v>
      </c>
      <c r="U14" s="97">
        <f t="shared" si="1"/>
        <v>1194260</v>
      </c>
      <c r="V14" s="97">
        <f t="shared" si="1"/>
        <v>1622298</v>
      </c>
      <c r="W14" s="97">
        <f t="shared" si="1"/>
        <v>2096624</v>
      </c>
      <c r="X14" s="97">
        <f t="shared" si="1"/>
        <v>2585856</v>
      </c>
      <c r="Y14" s="97">
        <f t="shared" si="1"/>
        <v>3102518</v>
      </c>
      <c r="Z14" s="97">
        <f t="shared" si="1"/>
        <v>3627993</v>
      </c>
      <c r="AA14" s="97">
        <f t="shared" si="1"/>
        <v>4075832</v>
      </c>
      <c r="AB14" s="97">
        <f t="shared" si="1"/>
        <v>4513780</v>
      </c>
      <c r="AC14" s="97">
        <f t="shared" si="1"/>
        <v>4935726</v>
      </c>
      <c r="AD14" s="97">
        <f t="shared" si="1"/>
        <v>5331751</v>
      </c>
    </row>
    <row r="15" spans="1:3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s="96" customFormat="1" ht="15.1" customHeight="1">
      <c r="A16" s="94">
        <v>2007</v>
      </c>
      <c r="B16" s="95" t="s">
        <v>6</v>
      </c>
      <c r="D16" s="97">
        <f>+'BWB(MDOT)'!D16+'BWB-FBCL'!D16</f>
        <v>230203</v>
      </c>
      <c r="E16" s="97">
        <f>+'BWB(MDOT)'!E16+'BWB-FBCL'!E16</f>
        <v>203963</v>
      </c>
      <c r="F16" s="97">
        <f>+'BWB(MDOT)'!F16+'BWB-FBCL'!F16</f>
        <v>266225</v>
      </c>
      <c r="G16" s="97">
        <f>+'BWB(MDOT)'!G16+'BWB-FBCL'!G16</f>
        <v>267492</v>
      </c>
      <c r="H16" s="97">
        <f>+'BWB(MDOT)'!H16+'BWB-FBCL'!H16</f>
        <v>297175</v>
      </c>
      <c r="I16" s="97">
        <f>+'BWB(MDOT)'!I16+'BWB-FBCL'!I16</f>
        <v>311346</v>
      </c>
      <c r="J16" s="97">
        <f>+'BWB(MDOT)'!J16+'BWB-FBCL'!J16</f>
        <v>361130</v>
      </c>
      <c r="K16" s="97">
        <f>+'BWB(MDOT)'!K16+'BWB-FBCL'!K16</f>
        <v>362911</v>
      </c>
      <c r="L16" s="97">
        <f>+'BWB(MDOT)'!L16+'BWB-FBCL'!L16</f>
        <v>289293</v>
      </c>
      <c r="M16" s="97">
        <f>+'BWB(MDOT)'!M16+'BWB-FBCL'!M16</f>
        <v>294555</v>
      </c>
      <c r="N16" s="97">
        <f>+'BWB(MDOT)'!N16+'BWB-FBCL'!N16</f>
        <v>283973</v>
      </c>
      <c r="O16" s="97">
        <f>+'BWB(MDOT)'!O16+'BWB-FBCL'!O16</f>
        <v>255782</v>
      </c>
      <c r="P16" s="97">
        <f>SUM(D16:O16)</f>
        <v>3424048</v>
      </c>
      <c r="Q16" s="123"/>
      <c r="R16" s="123"/>
      <c r="S16" s="97">
        <f>SUM($D16:D16)</f>
        <v>230203</v>
      </c>
      <c r="T16" s="97">
        <f>SUM($D16:E16)</f>
        <v>434166</v>
      </c>
      <c r="U16" s="97">
        <f>SUM($D16:F16)</f>
        <v>700391</v>
      </c>
      <c r="V16" s="97">
        <f>SUM($D16:G16)</f>
        <v>967883</v>
      </c>
      <c r="W16" s="97">
        <f>SUM($D16:H16)</f>
        <v>1265058</v>
      </c>
      <c r="X16" s="97">
        <f>SUM($D16:I16)</f>
        <v>1576404</v>
      </c>
      <c r="Y16" s="97">
        <f>SUM($D16:J16)</f>
        <v>1937534</v>
      </c>
      <c r="Z16" s="97">
        <f>SUM($D16:K16)</f>
        <v>2300445</v>
      </c>
      <c r="AA16" s="97">
        <f>SUM($D16:L16)</f>
        <v>2589738</v>
      </c>
      <c r="AB16" s="97">
        <f>SUM($D16:M16)</f>
        <v>2884293</v>
      </c>
      <c r="AC16" s="97">
        <f>SUM($D16:N16)</f>
        <v>3168266</v>
      </c>
      <c r="AD16" s="97">
        <f>SUM($D16:O16)</f>
        <v>3424048</v>
      </c>
    </row>
    <row r="17" spans="1:30" s="96" customFormat="1" ht="15.1" customHeight="1">
      <c r="A17" s="94">
        <v>2007</v>
      </c>
      <c r="B17" s="95" t="s">
        <v>7</v>
      </c>
      <c r="D17" s="97">
        <f>+'BWB(MDOT)'!D17+'BWB-FBCL'!D17</f>
        <v>128485</v>
      </c>
      <c r="E17" s="97">
        <f>+'BWB(MDOT)'!E17+'BWB-FBCL'!E17</f>
        <v>119197</v>
      </c>
      <c r="F17" s="97">
        <f>+'BWB(MDOT)'!F17+'BWB-FBCL'!F17</f>
        <v>137292</v>
      </c>
      <c r="G17" s="97">
        <f>+'BWB(MDOT)'!G17+'BWB-FBCL'!G17</f>
        <v>132462</v>
      </c>
      <c r="H17" s="97">
        <f>+'BWB(MDOT)'!H17+'BWB-FBCL'!H17</f>
        <v>148999</v>
      </c>
      <c r="I17" s="97">
        <f>+'BWB(MDOT)'!I17+'BWB-FBCL'!I17</f>
        <v>141958</v>
      </c>
      <c r="J17" s="97">
        <f>+'BWB(MDOT)'!J17+'BWB-FBCL'!J17</f>
        <v>125035</v>
      </c>
      <c r="K17" s="97">
        <f>+'BWB(MDOT)'!K17+'BWB-FBCL'!K17</f>
        <v>144580</v>
      </c>
      <c r="L17" s="97">
        <f>+'BWB(MDOT)'!L17+'BWB-FBCL'!L17</f>
        <v>132675</v>
      </c>
      <c r="M17" s="97">
        <f>+'BWB(MDOT)'!M17+'BWB-FBCL'!M17</f>
        <v>150088</v>
      </c>
      <c r="N17" s="97">
        <f>+'BWB(MDOT)'!N17+'BWB-FBCL'!N17</f>
        <v>141518</v>
      </c>
      <c r="O17" s="97">
        <f>+'BWB(MDOT)'!O17+'BWB-FBCL'!O17</f>
        <v>111708</v>
      </c>
      <c r="P17" s="97">
        <f>SUM(D17:O17)</f>
        <v>1613997</v>
      </c>
      <c r="Q17" s="124"/>
      <c r="R17" s="124"/>
      <c r="S17" s="97">
        <f>SUM($D17:D17)</f>
        <v>128485</v>
      </c>
      <c r="T17" s="97">
        <f>SUM($D17:E17)</f>
        <v>247682</v>
      </c>
      <c r="U17" s="97">
        <f>SUM($D17:F17)</f>
        <v>384974</v>
      </c>
      <c r="V17" s="97">
        <f>SUM($D17:G17)</f>
        <v>517436</v>
      </c>
      <c r="W17" s="97">
        <f>SUM($D17:H17)</f>
        <v>666435</v>
      </c>
      <c r="X17" s="97">
        <f>SUM($D17:I17)</f>
        <v>808393</v>
      </c>
      <c r="Y17" s="97">
        <f>SUM($D17:J17)</f>
        <v>933428</v>
      </c>
      <c r="Z17" s="97">
        <f>SUM($D17:K17)</f>
        <v>1078008</v>
      </c>
      <c r="AA17" s="97">
        <f>SUM($D17:L17)</f>
        <v>1210683</v>
      </c>
      <c r="AB17" s="97">
        <f>SUM($D17:M17)</f>
        <v>1360771</v>
      </c>
      <c r="AC17" s="97">
        <f>SUM($D17:N17)</f>
        <v>1502289</v>
      </c>
      <c r="AD17" s="97">
        <f>SUM($D17:O17)</f>
        <v>1613997</v>
      </c>
    </row>
    <row r="18" spans="1:30" s="96" customFormat="1" ht="15.1" customHeight="1">
      <c r="A18" s="94">
        <v>2007</v>
      </c>
      <c r="B18" s="95" t="s">
        <v>8</v>
      </c>
      <c r="D18" s="97">
        <f>+'BWB(MDOT)'!D18+'BWB-FBCL'!D18</f>
        <v>573</v>
      </c>
      <c r="E18" s="97">
        <f>+'BWB(MDOT)'!E18+'BWB-FBCL'!E18</f>
        <v>453</v>
      </c>
      <c r="F18" s="97">
        <f>+'BWB(MDOT)'!F18+'BWB-FBCL'!F18</f>
        <v>629</v>
      </c>
      <c r="G18" s="97">
        <f>+'BWB(MDOT)'!G18+'BWB-FBCL'!G18</f>
        <v>855</v>
      </c>
      <c r="H18" s="97">
        <f>+'BWB(MDOT)'!H18+'BWB-FBCL'!H18</f>
        <v>866</v>
      </c>
      <c r="I18" s="97">
        <f>+'BWB(MDOT)'!I18+'BWB-FBCL'!I18</f>
        <v>833</v>
      </c>
      <c r="J18" s="97">
        <f>+'BWB(MDOT)'!J18+'BWB-FBCL'!J18</f>
        <v>753</v>
      </c>
      <c r="K18" s="97">
        <f>+'BWB(MDOT)'!K18+'BWB-FBCL'!K18</f>
        <v>737</v>
      </c>
      <c r="L18" s="97">
        <f>+'BWB(MDOT)'!L18+'BWB-FBCL'!L18</f>
        <v>804</v>
      </c>
      <c r="M18" s="97">
        <f>+'BWB(MDOT)'!M18+'BWB-FBCL'!M18</f>
        <v>958</v>
      </c>
      <c r="N18" s="97">
        <f>+'BWB(MDOT)'!N18+'BWB-FBCL'!N18</f>
        <v>712</v>
      </c>
      <c r="O18" s="97">
        <f>+'BWB(MDOT)'!O18+'BWB-FBCL'!O18</f>
        <v>482</v>
      </c>
      <c r="P18" s="97">
        <f>SUM(D18:O18)</f>
        <v>8655</v>
      </c>
      <c r="Q18" s="124"/>
      <c r="R18" s="124"/>
      <c r="S18" s="97">
        <f>SUM($D18:D18)</f>
        <v>573</v>
      </c>
      <c r="T18" s="97">
        <f>SUM($D18:E18)</f>
        <v>1026</v>
      </c>
      <c r="U18" s="97">
        <f>SUM($D18:F18)</f>
        <v>1655</v>
      </c>
      <c r="V18" s="97">
        <f>SUM($D18:G18)</f>
        <v>2510</v>
      </c>
      <c r="W18" s="97">
        <f>SUM($D18:H18)</f>
        <v>3376</v>
      </c>
      <c r="X18" s="97">
        <f>SUM($D18:I18)</f>
        <v>4209</v>
      </c>
      <c r="Y18" s="97">
        <f>SUM($D18:J18)</f>
        <v>4962</v>
      </c>
      <c r="Z18" s="97">
        <f>SUM($D18:K18)</f>
        <v>5699</v>
      </c>
      <c r="AA18" s="97">
        <f>SUM($D18:L18)</f>
        <v>6503</v>
      </c>
      <c r="AB18" s="97">
        <f>SUM($D18:M18)</f>
        <v>7461</v>
      </c>
      <c r="AC18" s="97">
        <f>SUM($D18:N18)</f>
        <v>8173</v>
      </c>
      <c r="AD18" s="97">
        <f>SUM($D18:O18)</f>
        <v>8655</v>
      </c>
    </row>
    <row r="19" spans="1:30" s="96" customFormat="1" ht="15.1" customHeight="1">
      <c r="A19" s="94">
        <v>2007</v>
      </c>
      <c r="B19" s="98" t="s">
        <v>9</v>
      </c>
      <c r="D19" s="97">
        <f t="shared" ref="D19:O19" si="2">SUM(D16:D18)</f>
        <v>359261</v>
      </c>
      <c r="E19" s="97">
        <f t="shared" si="2"/>
        <v>323613</v>
      </c>
      <c r="F19" s="97">
        <f t="shared" si="2"/>
        <v>404146</v>
      </c>
      <c r="G19" s="97">
        <f t="shared" si="2"/>
        <v>400809</v>
      </c>
      <c r="H19" s="97">
        <f t="shared" si="2"/>
        <v>447040</v>
      </c>
      <c r="I19" s="97">
        <f t="shared" si="2"/>
        <v>454137</v>
      </c>
      <c r="J19" s="97">
        <f t="shared" si="2"/>
        <v>486918</v>
      </c>
      <c r="K19" s="97">
        <f t="shared" si="2"/>
        <v>508228</v>
      </c>
      <c r="L19" s="97">
        <f t="shared" si="2"/>
        <v>422772</v>
      </c>
      <c r="M19" s="97">
        <f t="shared" si="2"/>
        <v>445601</v>
      </c>
      <c r="N19" s="97">
        <f t="shared" si="2"/>
        <v>426203</v>
      </c>
      <c r="O19" s="97">
        <f t="shared" si="2"/>
        <v>367972</v>
      </c>
      <c r="P19" s="97">
        <f>SUM(P16:P18)</f>
        <v>5046700</v>
      </c>
      <c r="Q19" s="124"/>
      <c r="R19" s="124"/>
      <c r="S19" s="97">
        <f t="shared" ref="S19:AD19" si="3">SUM(S16:S18)</f>
        <v>359261</v>
      </c>
      <c r="T19" s="97">
        <f t="shared" si="3"/>
        <v>682874</v>
      </c>
      <c r="U19" s="97">
        <f t="shared" si="3"/>
        <v>1087020</v>
      </c>
      <c r="V19" s="97">
        <f t="shared" si="3"/>
        <v>1487829</v>
      </c>
      <c r="W19" s="97">
        <f t="shared" si="3"/>
        <v>1934869</v>
      </c>
      <c r="X19" s="97">
        <f t="shared" si="3"/>
        <v>2389006</v>
      </c>
      <c r="Y19" s="97">
        <f t="shared" si="3"/>
        <v>2875924</v>
      </c>
      <c r="Z19" s="97">
        <f t="shared" si="3"/>
        <v>3384152</v>
      </c>
      <c r="AA19" s="97">
        <f t="shared" si="3"/>
        <v>3806924</v>
      </c>
      <c r="AB19" s="97">
        <f t="shared" si="3"/>
        <v>4252525</v>
      </c>
      <c r="AC19" s="97">
        <f t="shared" si="3"/>
        <v>4678728</v>
      </c>
      <c r="AD19" s="97">
        <f t="shared" si="3"/>
        <v>5046700</v>
      </c>
    </row>
    <row r="20" spans="1:3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s="96" customFormat="1" ht="15.1" customHeight="1">
      <c r="A21" s="94">
        <v>2008</v>
      </c>
      <c r="B21" s="95" t="s">
        <v>6</v>
      </c>
      <c r="D21" s="97">
        <f>+'BWB(MDOT)'!D21+'BWB-FBCL'!D21</f>
        <v>223608</v>
      </c>
      <c r="E21" s="97">
        <f>+'BWB(MDOT)'!E21+'BWB-FBCL'!E21</f>
        <v>204616</v>
      </c>
      <c r="F21" s="97">
        <f>+'BWB(MDOT)'!F21+'BWB-FBCL'!F21</f>
        <v>263921</v>
      </c>
      <c r="G21" s="97">
        <f>+'BWB(MDOT)'!G21+'BWB-FBCL'!G21</f>
        <v>263086</v>
      </c>
      <c r="H21" s="97">
        <f>+'BWB(MDOT)'!H21+'BWB-FBCL'!H21</f>
        <v>306467</v>
      </c>
      <c r="I21" s="97">
        <f>+'BWB(MDOT)'!I21+'BWB-FBCL'!I21</f>
        <v>308000</v>
      </c>
      <c r="J21" s="97">
        <f>+'BWB(MDOT)'!J21+'BWB-FBCL'!J21</f>
        <v>355859</v>
      </c>
      <c r="K21" s="97">
        <f>+'BWB(MDOT)'!K21+'BWB-FBCL'!K21</f>
        <v>385329</v>
      </c>
      <c r="L21" s="97">
        <f>+'BWB(MDOT)'!L21+'BWB-FBCL'!L21</f>
        <v>280283</v>
      </c>
      <c r="M21" s="97">
        <f>+'BWB(MDOT)'!M21+'BWB-FBCL'!M21</f>
        <v>277422</v>
      </c>
      <c r="N21" s="97">
        <f>+'BWB(MDOT)'!N21+'BWB-FBCL'!N21</f>
        <v>245768</v>
      </c>
      <c r="O21" s="97">
        <f>+'BWB(MDOT)'!O21+'BWB-FBCL'!O21</f>
        <v>225285</v>
      </c>
      <c r="P21" s="97">
        <f>SUM(D21:O21)</f>
        <v>3339644</v>
      </c>
      <c r="Q21" s="123"/>
      <c r="R21" s="123"/>
      <c r="S21" s="97">
        <f>SUM($D21:D21)</f>
        <v>223608</v>
      </c>
      <c r="T21" s="97">
        <f>SUM($D21:E21)</f>
        <v>428224</v>
      </c>
      <c r="U21" s="97">
        <f>SUM($D21:F21)</f>
        <v>692145</v>
      </c>
      <c r="V21" s="97">
        <f>SUM($D21:G21)</f>
        <v>955231</v>
      </c>
      <c r="W21" s="97">
        <f>SUM($D21:H21)</f>
        <v>1261698</v>
      </c>
      <c r="X21" s="97">
        <f>SUM($D21:I21)</f>
        <v>1569698</v>
      </c>
      <c r="Y21" s="97">
        <f>SUM($D21:J21)</f>
        <v>1925557</v>
      </c>
      <c r="Z21" s="97">
        <f>SUM($D21:K21)</f>
        <v>2310886</v>
      </c>
      <c r="AA21" s="97">
        <f>SUM($D21:L21)</f>
        <v>2591169</v>
      </c>
      <c r="AB21" s="97">
        <f>SUM($D21:M21)</f>
        <v>2868591</v>
      </c>
      <c r="AC21" s="97">
        <f>SUM($D21:N21)</f>
        <v>3114359</v>
      </c>
      <c r="AD21" s="97">
        <f>SUM($D21:O21)</f>
        <v>3339644</v>
      </c>
    </row>
    <row r="22" spans="1:30" s="96" customFormat="1" ht="15.1" customHeight="1">
      <c r="A22" s="94">
        <v>2008</v>
      </c>
      <c r="B22" s="95" t="s">
        <v>7</v>
      </c>
      <c r="D22" s="97">
        <f>+'BWB(MDOT)'!D22+'BWB-FBCL'!D22</f>
        <v>132664</v>
      </c>
      <c r="E22" s="97">
        <f>+'BWB(MDOT)'!E22+'BWB-FBCL'!E22</f>
        <v>131212</v>
      </c>
      <c r="F22" s="97">
        <f>+'BWB(MDOT)'!F22+'BWB-FBCL'!F22</f>
        <v>130542</v>
      </c>
      <c r="G22" s="97">
        <f>+'BWB(MDOT)'!G22+'BWB-FBCL'!G22</f>
        <v>140611</v>
      </c>
      <c r="H22" s="97">
        <f>+'BWB(MDOT)'!H22+'BWB-FBCL'!H22</f>
        <v>142123</v>
      </c>
      <c r="I22" s="97">
        <f>+'BWB(MDOT)'!I22+'BWB-FBCL'!I22</f>
        <v>144898</v>
      </c>
      <c r="J22" s="97">
        <f>+'BWB(MDOT)'!J22+'BWB-FBCL'!J22</f>
        <v>131232</v>
      </c>
      <c r="K22" s="97">
        <f>+'BWB(MDOT)'!K22+'BWB-FBCL'!K22</f>
        <v>133945</v>
      </c>
      <c r="L22" s="97">
        <f>+'BWB(MDOT)'!L22+'BWB-FBCL'!L22</f>
        <v>136845</v>
      </c>
      <c r="M22" s="97">
        <f>+'BWB(MDOT)'!M22+'BWB-FBCL'!M22</f>
        <v>138402</v>
      </c>
      <c r="N22" s="97">
        <f>+'BWB(MDOT)'!N22+'BWB-FBCL'!N22</f>
        <v>113505</v>
      </c>
      <c r="O22" s="97">
        <f>+'BWB(MDOT)'!O22+'BWB-FBCL'!O22</f>
        <v>98449</v>
      </c>
      <c r="P22" s="97">
        <f>SUM(D22:O22)</f>
        <v>1574428</v>
      </c>
      <c r="Q22" s="124"/>
      <c r="R22" s="124"/>
      <c r="S22" s="97">
        <f>SUM($D22:D22)</f>
        <v>132664</v>
      </c>
      <c r="T22" s="97">
        <f>SUM($D22:E22)</f>
        <v>263876</v>
      </c>
      <c r="U22" s="97">
        <f>SUM($D22:F22)</f>
        <v>394418</v>
      </c>
      <c r="V22" s="97">
        <f>SUM($D22:G22)</f>
        <v>535029</v>
      </c>
      <c r="W22" s="97">
        <f>SUM($D22:H22)</f>
        <v>677152</v>
      </c>
      <c r="X22" s="97">
        <f>SUM($D22:I22)</f>
        <v>822050</v>
      </c>
      <c r="Y22" s="97">
        <f>SUM($D22:J22)</f>
        <v>953282</v>
      </c>
      <c r="Z22" s="97">
        <f>SUM($D22:K22)</f>
        <v>1087227</v>
      </c>
      <c r="AA22" s="97">
        <f>SUM($D22:L22)</f>
        <v>1224072</v>
      </c>
      <c r="AB22" s="97">
        <f>SUM($D22:M22)</f>
        <v>1362474</v>
      </c>
      <c r="AC22" s="97">
        <f>SUM($D22:N22)</f>
        <v>1475979</v>
      </c>
      <c r="AD22" s="97">
        <f>SUM($D22:O22)</f>
        <v>1574428</v>
      </c>
    </row>
    <row r="23" spans="1:30" s="96" customFormat="1" ht="15.1" customHeight="1">
      <c r="A23" s="94">
        <v>2008</v>
      </c>
      <c r="B23" s="95" t="s">
        <v>8</v>
      </c>
      <c r="D23" s="97">
        <f>+'BWB(MDOT)'!D23+'BWB-FBCL'!D23</f>
        <v>426</v>
      </c>
      <c r="E23" s="97">
        <f>+'BWB(MDOT)'!E23+'BWB-FBCL'!E23</f>
        <v>347</v>
      </c>
      <c r="F23" s="97">
        <f>+'BWB(MDOT)'!F23+'BWB-FBCL'!F23</f>
        <v>524</v>
      </c>
      <c r="G23" s="97">
        <f>+'BWB(MDOT)'!G23+'BWB-FBCL'!G23</f>
        <v>628</v>
      </c>
      <c r="H23" s="97">
        <f>+'BWB(MDOT)'!H23+'BWB-FBCL'!H23</f>
        <v>733</v>
      </c>
      <c r="I23" s="97">
        <f>+'BWB(MDOT)'!I23+'BWB-FBCL'!I23</f>
        <v>713</v>
      </c>
      <c r="J23" s="97">
        <f>+'BWB(MDOT)'!J23+'BWB-FBCL'!J23</f>
        <v>708</v>
      </c>
      <c r="K23" s="97">
        <f>+'BWB(MDOT)'!K23+'BWB-FBCL'!K23</f>
        <v>915</v>
      </c>
      <c r="L23" s="97">
        <f>+'BWB(MDOT)'!L23+'BWB-FBCL'!L23</f>
        <v>931</v>
      </c>
      <c r="M23" s="97">
        <f>+'BWB(MDOT)'!M23+'BWB-FBCL'!M23</f>
        <v>971</v>
      </c>
      <c r="N23" s="97">
        <f>+'BWB(MDOT)'!N23+'BWB-FBCL'!N23</f>
        <v>630</v>
      </c>
      <c r="O23" s="97">
        <f>+'BWB(MDOT)'!O23+'BWB-FBCL'!O23</f>
        <v>356</v>
      </c>
      <c r="P23" s="97">
        <f>SUM(D23:O23)</f>
        <v>7882</v>
      </c>
      <c r="Q23" s="124"/>
      <c r="R23" s="124"/>
      <c r="S23" s="97">
        <f>SUM($D23:D23)</f>
        <v>426</v>
      </c>
      <c r="T23" s="97">
        <f>SUM($D23:E23)</f>
        <v>773</v>
      </c>
      <c r="U23" s="97">
        <f>SUM($D23:F23)</f>
        <v>1297</v>
      </c>
      <c r="V23" s="97">
        <f>SUM($D23:G23)</f>
        <v>1925</v>
      </c>
      <c r="W23" s="97">
        <f>SUM($D23:H23)</f>
        <v>2658</v>
      </c>
      <c r="X23" s="97">
        <f>SUM($D23:I23)</f>
        <v>3371</v>
      </c>
      <c r="Y23" s="97">
        <f>SUM($D23:J23)</f>
        <v>4079</v>
      </c>
      <c r="Z23" s="97">
        <f>SUM($D23:K23)</f>
        <v>4994</v>
      </c>
      <c r="AA23" s="97">
        <f>SUM($D23:L23)</f>
        <v>5925</v>
      </c>
      <c r="AB23" s="97">
        <f>SUM($D23:M23)</f>
        <v>6896</v>
      </c>
      <c r="AC23" s="97">
        <f>SUM($D23:N23)</f>
        <v>7526</v>
      </c>
      <c r="AD23" s="97">
        <f>SUM($D23:O23)</f>
        <v>7882</v>
      </c>
    </row>
    <row r="24" spans="1:30" s="96" customFormat="1" ht="15.1" customHeight="1">
      <c r="A24" s="94">
        <v>2008</v>
      </c>
      <c r="B24" s="98" t="s">
        <v>9</v>
      </c>
      <c r="D24" s="97">
        <f t="shared" ref="D24:O24" si="4">SUM(D21:D23)</f>
        <v>356698</v>
      </c>
      <c r="E24" s="97">
        <f t="shared" si="4"/>
        <v>336175</v>
      </c>
      <c r="F24" s="97">
        <f t="shared" si="4"/>
        <v>394987</v>
      </c>
      <c r="G24" s="97">
        <f t="shared" si="4"/>
        <v>404325</v>
      </c>
      <c r="H24" s="97">
        <f t="shared" si="4"/>
        <v>449323</v>
      </c>
      <c r="I24" s="97">
        <f t="shared" si="4"/>
        <v>453611</v>
      </c>
      <c r="J24" s="97">
        <f t="shared" si="4"/>
        <v>487799</v>
      </c>
      <c r="K24" s="97">
        <f t="shared" si="4"/>
        <v>520189</v>
      </c>
      <c r="L24" s="97">
        <f t="shared" si="4"/>
        <v>418059</v>
      </c>
      <c r="M24" s="97">
        <f t="shared" si="4"/>
        <v>416795</v>
      </c>
      <c r="N24" s="97">
        <f t="shared" si="4"/>
        <v>359903</v>
      </c>
      <c r="O24" s="97">
        <f t="shared" si="4"/>
        <v>324090</v>
      </c>
      <c r="P24" s="97">
        <f>SUM(P21:P23)</f>
        <v>4921954</v>
      </c>
      <c r="Q24" s="124"/>
      <c r="R24" s="124"/>
      <c r="S24" s="97">
        <f t="shared" ref="S24:AD24" si="5">SUM(S21:S23)</f>
        <v>356698</v>
      </c>
      <c r="T24" s="97">
        <f t="shared" si="5"/>
        <v>692873</v>
      </c>
      <c r="U24" s="97">
        <f t="shared" si="5"/>
        <v>1087860</v>
      </c>
      <c r="V24" s="97">
        <f t="shared" si="5"/>
        <v>1492185</v>
      </c>
      <c r="W24" s="97">
        <f t="shared" si="5"/>
        <v>1941508</v>
      </c>
      <c r="X24" s="97">
        <f t="shared" si="5"/>
        <v>2395119</v>
      </c>
      <c r="Y24" s="97">
        <f t="shared" si="5"/>
        <v>2882918</v>
      </c>
      <c r="Z24" s="97">
        <f t="shared" si="5"/>
        <v>3403107</v>
      </c>
      <c r="AA24" s="97">
        <f t="shared" si="5"/>
        <v>3821166</v>
      </c>
      <c r="AB24" s="97">
        <f t="shared" si="5"/>
        <v>4237961</v>
      </c>
      <c r="AC24" s="97">
        <f t="shared" si="5"/>
        <v>4597864</v>
      </c>
      <c r="AD24" s="97">
        <f t="shared" si="5"/>
        <v>4921954</v>
      </c>
    </row>
    <row r="25" spans="1:3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s="96" customFormat="1" ht="15.1" customHeight="1">
      <c r="A26" s="94">
        <v>2009</v>
      </c>
      <c r="B26" s="95" t="s">
        <v>6</v>
      </c>
      <c r="D26" s="97">
        <f>+'BWB(MDOT)'!D26+'BWB-FBCL'!D26</f>
        <v>194505</v>
      </c>
      <c r="E26" s="97">
        <f>+'BWB(MDOT)'!E26+'BWB-FBCL'!E26</f>
        <v>187035</v>
      </c>
      <c r="F26" s="97">
        <f>+'BWB(MDOT)'!F26+'BWB-FBCL'!F26</f>
        <v>233018</v>
      </c>
      <c r="G26" s="97">
        <f>+'BWB(MDOT)'!G26+'BWB-FBCL'!G26</f>
        <v>239234</v>
      </c>
      <c r="H26" s="97">
        <f>+'BWB(MDOT)'!H26+'BWB-FBCL'!H26</f>
        <v>283931</v>
      </c>
      <c r="I26" s="97">
        <f>+'BWB(MDOT)'!I26+'BWB-FBCL'!I26</f>
        <v>268791</v>
      </c>
      <c r="J26" s="97">
        <f>+'BWB(MDOT)'!J26+'BWB-FBCL'!J26</f>
        <v>331405</v>
      </c>
      <c r="K26" s="97">
        <f>+'BWB(MDOT)'!K26+'BWB-FBCL'!K26</f>
        <v>346918</v>
      </c>
      <c r="L26" s="97">
        <f>+'BWB(MDOT)'!L26+'BWB-FBCL'!L26</f>
        <v>273357</v>
      </c>
      <c r="M26" s="97">
        <f>+'BWB(MDOT)'!M26+'BWB-FBCL'!M26</f>
        <v>271890</v>
      </c>
      <c r="N26" s="97">
        <f>+'BWB(MDOT)'!N26+'BWB-FBCL'!N26</f>
        <v>255345</v>
      </c>
      <c r="O26" s="97">
        <f>+'BWB(MDOT)'!O26+'BWB-FBCL'!O26</f>
        <v>244955</v>
      </c>
      <c r="P26" s="97">
        <f>SUM(D26:O26)</f>
        <v>3130384</v>
      </c>
      <c r="Q26" s="123"/>
      <c r="R26" s="123"/>
      <c r="S26" s="97">
        <f>SUM($D26:D26)</f>
        <v>194505</v>
      </c>
      <c r="T26" s="97">
        <f>SUM($D26:E26)</f>
        <v>381540</v>
      </c>
      <c r="U26" s="97">
        <f>SUM($D26:F26)</f>
        <v>614558</v>
      </c>
      <c r="V26" s="97">
        <f>SUM($D26:G26)</f>
        <v>853792</v>
      </c>
      <c r="W26" s="97">
        <f>SUM($D26:H26)</f>
        <v>1137723</v>
      </c>
      <c r="X26" s="97">
        <f>SUM($D26:I26)</f>
        <v>1406514</v>
      </c>
      <c r="Y26" s="97">
        <f>SUM($D26:J26)</f>
        <v>1737919</v>
      </c>
      <c r="Z26" s="97">
        <f>SUM($D26:K26)</f>
        <v>2084837</v>
      </c>
      <c r="AA26" s="97">
        <f>SUM($D26:L26)</f>
        <v>2358194</v>
      </c>
      <c r="AB26" s="97">
        <f>SUM($D26:M26)</f>
        <v>2630084</v>
      </c>
      <c r="AC26" s="97">
        <f>SUM($D26:N26)</f>
        <v>2885429</v>
      </c>
      <c r="AD26" s="97">
        <f>SUM($D26:O26)</f>
        <v>3130384</v>
      </c>
    </row>
    <row r="27" spans="1:30" s="96" customFormat="1" ht="15.1" customHeight="1">
      <c r="A27" s="94">
        <v>2009</v>
      </c>
      <c r="B27" s="95" t="s">
        <v>7</v>
      </c>
      <c r="D27" s="97">
        <f>+'BWB(MDOT)'!D27+'BWB-FBCL'!D27</f>
        <v>92677</v>
      </c>
      <c r="E27" s="97">
        <f>+'BWB(MDOT)'!E27+'BWB-FBCL'!E27</f>
        <v>97001</v>
      </c>
      <c r="F27" s="97">
        <f>+'BWB(MDOT)'!F27+'BWB-FBCL'!F27</f>
        <v>108740</v>
      </c>
      <c r="G27" s="97">
        <f>+'BWB(MDOT)'!G27+'BWB-FBCL'!G27</f>
        <v>107384</v>
      </c>
      <c r="H27" s="97">
        <f>+'BWB(MDOT)'!H27+'BWB-FBCL'!H27</f>
        <v>105757</v>
      </c>
      <c r="I27" s="97">
        <f>+'BWB(MDOT)'!I27+'BWB-FBCL'!I27</f>
        <v>110065</v>
      </c>
      <c r="J27" s="97">
        <f>+'BWB(MDOT)'!J27+'BWB-FBCL'!J27</f>
        <v>109157</v>
      </c>
      <c r="K27" s="97">
        <f>+'BWB(MDOT)'!K27+'BWB-FBCL'!K27</f>
        <v>115795</v>
      </c>
      <c r="L27" s="97">
        <f>+'BWB(MDOT)'!L27+'BWB-FBCL'!L27</f>
        <v>127406</v>
      </c>
      <c r="M27" s="97">
        <f>+'BWB(MDOT)'!M27+'BWB-FBCL'!M27</f>
        <v>131091</v>
      </c>
      <c r="N27" s="97">
        <f>+'BWB(MDOT)'!N27+'BWB-FBCL'!N27</f>
        <v>123422</v>
      </c>
      <c r="O27" s="97">
        <f>+'BWB(MDOT)'!O27+'BWB-FBCL'!O27</f>
        <v>115687</v>
      </c>
      <c r="P27" s="97">
        <f>SUM(D27:O27)</f>
        <v>1344182</v>
      </c>
      <c r="Q27" s="124"/>
      <c r="R27" s="124"/>
      <c r="S27" s="97">
        <f>SUM($D27:D27)</f>
        <v>92677</v>
      </c>
      <c r="T27" s="97">
        <f>SUM($D27:E27)</f>
        <v>189678</v>
      </c>
      <c r="U27" s="97">
        <f>SUM($D27:F27)</f>
        <v>298418</v>
      </c>
      <c r="V27" s="97">
        <f>SUM($D27:G27)</f>
        <v>405802</v>
      </c>
      <c r="W27" s="97">
        <f>SUM($D27:H27)</f>
        <v>511559</v>
      </c>
      <c r="X27" s="97">
        <f>SUM($D27:I27)</f>
        <v>621624</v>
      </c>
      <c r="Y27" s="97">
        <f>SUM($D27:J27)</f>
        <v>730781</v>
      </c>
      <c r="Z27" s="97">
        <f>SUM($D27:K27)</f>
        <v>846576</v>
      </c>
      <c r="AA27" s="97">
        <f>SUM($D27:L27)</f>
        <v>973982</v>
      </c>
      <c r="AB27" s="97">
        <f>SUM($D27:M27)</f>
        <v>1105073</v>
      </c>
      <c r="AC27" s="97">
        <f>SUM($D27:N27)</f>
        <v>1228495</v>
      </c>
      <c r="AD27" s="97">
        <f>SUM($D27:O27)</f>
        <v>1344182</v>
      </c>
    </row>
    <row r="28" spans="1:30" s="96" customFormat="1" ht="15.1" customHeight="1">
      <c r="A28" s="94">
        <v>2009</v>
      </c>
      <c r="B28" s="95" t="s">
        <v>8</v>
      </c>
      <c r="D28" s="97">
        <f>+'BWB(MDOT)'!D28+'BWB-FBCL'!D28</f>
        <v>364</v>
      </c>
      <c r="E28" s="97">
        <f>+'BWB(MDOT)'!E28+'BWB-FBCL'!E28</f>
        <v>387</v>
      </c>
      <c r="F28" s="97">
        <f>+'BWB(MDOT)'!F28+'BWB-FBCL'!F28</f>
        <v>400</v>
      </c>
      <c r="G28" s="97">
        <f>+'BWB(MDOT)'!G28+'BWB-FBCL'!G28</f>
        <v>523</v>
      </c>
      <c r="H28" s="97">
        <f>+'BWB(MDOT)'!H28+'BWB-FBCL'!H28</f>
        <v>675</v>
      </c>
      <c r="I28" s="97">
        <f>+'BWB(MDOT)'!I28+'BWB-FBCL'!I28</f>
        <v>593</v>
      </c>
      <c r="J28" s="97">
        <f>+'BWB(MDOT)'!J28+'BWB-FBCL'!J28</f>
        <v>557</v>
      </c>
      <c r="K28" s="97">
        <f>+'BWB(MDOT)'!K28+'BWB-FBCL'!K28</f>
        <v>603</v>
      </c>
      <c r="L28" s="97">
        <f>+'BWB(MDOT)'!L28+'BWB-FBCL'!L28</f>
        <v>560</v>
      </c>
      <c r="M28" s="97">
        <f>+'BWB(MDOT)'!M28+'BWB-FBCL'!M28</f>
        <v>689</v>
      </c>
      <c r="N28" s="97">
        <f>+'BWB(MDOT)'!N28+'BWB-FBCL'!N28</f>
        <v>575</v>
      </c>
      <c r="O28" s="97">
        <f>+'BWB(MDOT)'!O28+'BWB-FBCL'!O28</f>
        <v>381</v>
      </c>
      <c r="P28" s="97">
        <f>SUM(D28:O28)</f>
        <v>6307</v>
      </c>
      <c r="Q28" s="124"/>
      <c r="R28" s="124"/>
      <c r="S28" s="97">
        <f>SUM($D28:D28)</f>
        <v>364</v>
      </c>
      <c r="T28" s="97">
        <f>SUM($D28:E28)</f>
        <v>751</v>
      </c>
      <c r="U28" s="97">
        <f>SUM($D28:F28)</f>
        <v>1151</v>
      </c>
      <c r="V28" s="97">
        <f>SUM($D28:G28)</f>
        <v>1674</v>
      </c>
      <c r="W28" s="97">
        <f>SUM($D28:H28)</f>
        <v>2349</v>
      </c>
      <c r="X28" s="97">
        <f>SUM($D28:I28)</f>
        <v>2942</v>
      </c>
      <c r="Y28" s="97">
        <f>SUM($D28:J28)</f>
        <v>3499</v>
      </c>
      <c r="Z28" s="97">
        <f>SUM($D28:K28)</f>
        <v>4102</v>
      </c>
      <c r="AA28" s="97">
        <f>SUM($D28:L28)</f>
        <v>4662</v>
      </c>
      <c r="AB28" s="97">
        <f>SUM($D28:M28)</f>
        <v>5351</v>
      </c>
      <c r="AC28" s="97">
        <f>SUM($D28:N28)</f>
        <v>5926</v>
      </c>
      <c r="AD28" s="97">
        <f>SUM($D28:O28)</f>
        <v>6307</v>
      </c>
    </row>
    <row r="29" spans="1:30" s="96" customFormat="1" ht="15.1" customHeight="1">
      <c r="A29" s="94">
        <v>2009</v>
      </c>
      <c r="B29" s="98" t="s">
        <v>9</v>
      </c>
      <c r="D29" s="97">
        <f t="shared" ref="D29:O29" si="6">SUM(D26:D28)</f>
        <v>287546</v>
      </c>
      <c r="E29" s="97">
        <f t="shared" si="6"/>
        <v>284423</v>
      </c>
      <c r="F29" s="97">
        <f t="shared" si="6"/>
        <v>342158</v>
      </c>
      <c r="G29" s="97">
        <f t="shared" si="6"/>
        <v>347141</v>
      </c>
      <c r="H29" s="97">
        <f t="shared" si="6"/>
        <v>390363</v>
      </c>
      <c r="I29" s="97">
        <f t="shared" si="6"/>
        <v>379449</v>
      </c>
      <c r="J29" s="97">
        <f t="shared" si="6"/>
        <v>441119</v>
      </c>
      <c r="K29" s="97">
        <f t="shared" si="6"/>
        <v>463316</v>
      </c>
      <c r="L29" s="97">
        <f t="shared" si="6"/>
        <v>401323</v>
      </c>
      <c r="M29" s="97">
        <f t="shared" si="6"/>
        <v>403670</v>
      </c>
      <c r="N29" s="97">
        <f t="shared" si="6"/>
        <v>379342</v>
      </c>
      <c r="O29" s="97">
        <f t="shared" si="6"/>
        <v>361023</v>
      </c>
      <c r="P29" s="97">
        <f>SUM(P26:P28)</f>
        <v>4480873</v>
      </c>
      <c r="Q29" s="124"/>
      <c r="R29" s="124"/>
      <c r="S29" s="97">
        <f t="shared" ref="S29:AD29" si="7">SUM(S26:S28)</f>
        <v>287546</v>
      </c>
      <c r="T29" s="97">
        <f t="shared" si="7"/>
        <v>571969</v>
      </c>
      <c r="U29" s="97">
        <f t="shared" si="7"/>
        <v>914127</v>
      </c>
      <c r="V29" s="97">
        <f t="shared" si="7"/>
        <v>1261268</v>
      </c>
      <c r="W29" s="97">
        <f t="shared" si="7"/>
        <v>1651631</v>
      </c>
      <c r="X29" s="97">
        <f t="shared" si="7"/>
        <v>2031080</v>
      </c>
      <c r="Y29" s="97">
        <f t="shared" si="7"/>
        <v>2472199</v>
      </c>
      <c r="Z29" s="97">
        <f t="shared" si="7"/>
        <v>2935515</v>
      </c>
      <c r="AA29" s="97">
        <f t="shared" si="7"/>
        <v>3336838</v>
      </c>
      <c r="AB29" s="97">
        <f t="shared" si="7"/>
        <v>3740508</v>
      </c>
      <c r="AC29" s="97">
        <f t="shared" si="7"/>
        <v>4119850</v>
      </c>
      <c r="AD29" s="97">
        <f t="shared" si="7"/>
        <v>4480873</v>
      </c>
    </row>
    <row r="30" spans="1:3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s="96" customFormat="1" ht="15.1" customHeight="1">
      <c r="A31" s="94">
        <v>2010</v>
      </c>
      <c r="B31" s="95" t="s">
        <v>6</v>
      </c>
      <c r="D31" s="97">
        <f>+'BWB(MDOT)'!D31+'BWB-FBCL'!D31</f>
        <v>205603</v>
      </c>
      <c r="E31" s="97">
        <f>+'BWB(MDOT)'!E31+'BWB-FBCL'!E31</f>
        <v>188799</v>
      </c>
      <c r="F31" s="97">
        <f>+'BWB(MDOT)'!F31+'BWB-FBCL'!F31</f>
        <v>251246</v>
      </c>
      <c r="G31" s="97">
        <f>+'BWB(MDOT)'!G31+'BWB-FBCL'!G31</f>
        <v>261506</v>
      </c>
      <c r="H31" s="97">
        <f>+'BWB(MDOT)'!H31+'BWB-FBCL'!H31</f>
        <v>284783</v>
      </c>
      <c r="I31" s="97">
        <f>+'BWB(MDOT)'!I31+'BWB-FBCL'!I31</f>
        <v>289394</v>
      </c>
      <c r="J31" s="97">
        <f>+'BWB(MDOT)'!J31+'BWB-FBCL'!J31</f>
        <v>351548</v>
      </c>
      <c r="K31" s="97">
        <f>+'BWB(MDOT)'!K31+'BWB-FBCL'!K31</f>
        <v>359238</v>
      </c>
      <c r="L31" s="97">
        <f>+'BWB(MDOT)'!L31+'BWB-FBCL'!L31</f>
        <v>289550</v>
      </c>
      <c r="M31" s="97">
        <f>+'BWB(MDOT)'!M31+'BWB-FBCL'!M31</f>
        <v>292649</v>
      </c>
      <c r="N31" s="97">
        <f>+'BWB(MDOT)'!N31+'BWB-FBCL'!N31</f>
        <v>284587</v>
      </c>
      <c r="O31" s="97">
        <f>+'BWB(MDOT)'!O31+'BWB-FBCL'!O31</f>
        <v>251344</v>
      </c>
      <c r="P31" s="97">
        <f>SUM(D31:O31)</f>
        <v>3310247</v>
      </c>
      <c r="Q31" s="123"/>
      <c r="R31" s="123"/>
      <c r="S31" s="97">
        <f>SUM($D31:D31)</f>
        <v>205603</v>
      </c>
      <c r="T31" s="97">
        <f>SUM($D31:E31)</f>
        <v>394402</v>
      </c>
      <c r="U31" s="97">
        <f>SUM($D31:F31)</f>
        <v>645648</v>
      </c>
      <c r="V31" s="97">
        <f>SUM($D31:G31)</f>
        <v>907154</v>
      </c>
      <c r="W31" s="97">
        <f>SUM($D31:H31)</f>
        <v>1191937</v>
      </c>
      <c r="X31" s="97">
        <f>SUM($D31:I31)</f>
        <v>1481331</v>
      </c>
      <c r="Y31" s="97">
        <f>SUM($D31:J31)</f>
        <v>1832879</v>
      </c>
      <c r="Z31" s="97">
        <f>SUM($D31:K31)</f>
        <v>2192117</v>
      </c>
      <c r="AA31" s="97">
        <f>SUM($D31:L31)</f>
        <v>2481667</v>
      </c>
      <c r="AB31" s="97">
        <f>SUM($D31:M31)</f>
        <v>2774316</v>
      </c>
      <c r="AC31" s="97">
        <f>SUM($D31:N31)</f>
        <v>3058903</v>
      </c>
      <c r="AD31" s="97">
        <f>SUM($D31:O31)</f>
        <v>3310247</v>
      </c>
    </row>
    <row r="32" spans="1:30" s="96" customFormat="1" ht="15.1" customHeight="1">
      <c r="A32" s="94">
        <v>2010</v>
      </c>
      <c r="B32" s="95" t="s">
        <v>7</v>
      </c>
      <c r="D32" s="97">
        <f>+'BWB(MDOT)'!D32+'BWB-FBCL'!D32</f>
        <v>111425</v>
      </c>
      <c r="E32" s="97">
        <f>+'BWB(MDOT)'!E32+'BWB-FBCL'!E32</f>
        <v>110733</v>
      </c>
      <c r="F32" s="97">
        <f>+'BWB(MDOT)'!F32+'BWB-FBCL'!F32</f>
        <v>130258</v>
      </c>
      <c r="G32" s="97">
        <f>+'BWB(MDOT)'!G32+'BWB-FBCL'!G32</f>
        <v>124808</v>
      </c>
      <c r="H32" s="97">
        <f>+'BWB(MDOT)'!H32+'BWB-FBCL'!H32</f>
        <v>126250</v>
      </c>
      <c r="I32" s="97">
        <f>+'BWB(MDOT)'!I32+'BWB-FBCL'!I32</f>
        <v>134335</v>
      </c>
      <c r="J32" s="97">
        <f>+'BWB(MDOT)'!J32+'BWB-FBCL'!J32</f>
        <v>113433</v>
      </c>
      <c r="K32" s="97">
        <f>+'BWB(MDOT)'!K32+'BWB-FBCL'!K32</f>
        <v>121655</v>
      </c>
      <c r="L32" s="97">
        <f>+'BWB(MDOT)'!L32+'BWB-FBCL'!L32</f>
        <v>123261</v>
      </c>
      <c r="M32" s="97">
        <f>+'BWB(MDOT)'!M32+'BWB-FBCL'!M32</f>
        <v>123478</v>
      </c>
      <c r="N32" s="97">
        <f>+'BWB(MDOT)'!N32+'BWB-FBCL'!N32</f>
        <v>119721</v>
      </c>
      <c r="O32" s="97">
        <f>+'BWB(MDOT)'!O32+'BWB-FBCL'!O32</f>
        <v>90608</v>
      </c>
      <c r="P32" s="97">
        <f>SUM(D32:O32)</f>
        <v>1429965</v>
      </c>
      <c r="Q32" s="124"/>
      <c r="R32" s="124"/>
      <c r="S32" s="97">
        <f>SUM($D32:D32)</f>
        <v>111425</v>
      </c>
      <c r="T32" s="97">
        <f>SUM($D32:E32)</f>
        <v>222158</v>
      </c>
      <c r="U32" s="97">
        <f>SUM($D32:F32)</f>
        <v>352416</v>
      </c>
      <c r="V32" s="97">
        <f>SUM($D32:G32)</f>
        <v>477224</v>
      </c>
      <c r="W32" s="97">
        <f>SUM($D32:H32)</f>
        <v>603474</v>
      </c>
      <c r="X32" s="97">
        <f>SUM($D32:I32)</f>
        <v>737809</v>
      </c>
      <c r="Y32" s="97">
        <f>SUM($D32:J32)</f>
        <v>851242</v>
      </c>
      <c r="Z32" s="97">
        <f>SUM($D32:K32)</f>
        <v>972897</v>
      </c>
      <c r="AA32" s="97">
        <f>SUM($D32:L32)</f>
        <v>1096158</v>
      </c>
      <c r="AB32" s="97">
        <f>SUM($D32:M32)</f>
        <v>1219636</v>
      </c>
      <c r="AC32" s="97">
        <f>SUM($D32:N32)</f>
        <v>1339357</v>
      </c>
      <c r="AD32" s="97">
        <f>SUM($D32:O32)</f>
        <v>1429965</v>
      </c>
    </row>
    <row r="33" spans="1:30" s="96" customFormat="1" ht="15.1" customHeight="1">
      <c r="A33" s="94">
        <v>2010</v>
      </c>
      <c r="B33" s="95" t="s">
        <v>8</v>
      </c>
      <c r="D33" s="97">
        <f>+'BWB(MDOT)'!D33+'BWB-FBCL'!D33</f>
        <v>425</v>
      </c>
      <c r="E33" s="97">
        <f>+'BWB(MDOT)'!E33+'BWB-FBCL'!E33</f>
        <v>377</v>
      </c>
      <c r="F33" s="97">
        <f>+'BWB(MDOT)'!F33+'BWB-FBCL'!F33</f>
        <v>395</v>
      </c>
      <c r="G33" s="97">
        <f>+'BWB(MDOT)'!G33+'BWB-FBCL'!G33</f>
        <v>490</v>
      </c>
      <c r="H33" s="97">
        <f>+'BWB(MDOT)'!H33+'BWB-FBCL'!H33</f>
        <v>682</v>
      </c>
      <c r="I33" s="97">
        <f>+'BWB(MDOT)'!I33+'BWB-FBCL'!I33</f>
        <v>739</v>
      </c>
      <c r="J33" s="97">
        <f>+'BWB(MDOT)'!J33+'BWB-FBCL'!J33</f>
        <v>704</v>
      </c>
      <c r="K33" s="97">
        <f>+'BWB(MDOT)'!K33+'BWB-FBCL'!K33</f>
        <v>556</v>
      </c>
      <c r="L33" s="97">
        <f>+'BWB(MDOT)'!L33+'BWB-FBCL'!L33</f>
        <v>652</v>
      </c>
      <c r="M33" s="97">
        <f>+'BWB(MDOT)'!M33+'BWB-FBCL'!M33</f>
        <v>694</v>
      </c>
      <c r="N33" s="97">
        <f>+'BWB(MDOT)'!N33+'BWB-FBCL'!N33</f>
        <v>722</v>
      </c>
      <c r="O33" s="97">
        <f>+'BWB(MDOT)'!O33+'BWB-FBCL'!O33</f>
        <v>379</v>
      </c>
      <c r="P33" s="97">
        <f>SUM(D33:O33)</f>
        <v>6815</v>
      </c>
      <c r="Q33" s="124"/>
      <c r="R33" s="124"/>
      <c r="S33" s="97">
        <f>SUM($D33:D33)</f>
        <v>425</v>
      </c>
      <c r="T33" s="97">
        <f>SUM($D33:E33)</f>
        <v>802</v>
      </c>
      <c r="U33" s="97">
        <f>SUM($D33:F33)</f>
        <v>1197</v>
      </c>
      <c r="V33" s="97">
        <f>SUM($D33:G33)</f>
        <v>1687</v>
      </c>
      <c r="W33" s="97">
        <f>SUM($D33:H33)</f>
        <v>2369</v>
      </c>
      <c r="X33" s="97">
        <f>SUM($D33:I33)</f>
        <v>3108</v>
      </c>
      <c r="Y33" s="97">
        <f>SUM($D33:J33)</f>
        <v>3812</v>
      </c>
      <c r="Z33" s="97">
        <f>SUM($D33:K33)</f>
        <v>4368</v>
      </c>
      <c r="AA33" s="97">
        <f>SUM($D33:L33)</f>
        <v>5020</v>
      </c>
      <c r="AB33" s="97">
        <f>SUM($D33:M33)</f>
        <v>5714</v>
      </c>
      <c r="AC33" s="97">
        <f>SUM($D33:N33)</f>
        <v>6436</v>
      </c>
      <c r="AD33" s="97">
        <f>SUM($D33:O33)</f>
        <v>6815</v>
      </c>
    </row>
    <row r="34" spans="1:30" s="96" customFormat="1" ht="15.1" customHeight="1">
      <c r="A34" s="94">
        <v>2010</v>
      </c>
      <c r="B34" s="98" t="s">
        <v>9</v>
      </c>
      <c r="D34" s="97">
        <f t="shared" ref="D34:O34" si="8">SUM(D31:D33)</f>
        <v>317453</v>
      </c>
      <c r="E34" s="97">
        <f t="shared" si="8"/>
        <v>299909</v>
      </c>
      <c r="F34" s="97">
        <f t="shared" si="8"/>
        <v>381899</v>
      </c>
      <c r="G34" s="97">
        <f t="shared" si="8"/>
        <v>386804</v>
      </c>
      <c r="H34" s="97">
        <f t="shared" si="8"/>
        <v>411715</v>
      </c>
      <c r="I34" s="97">
        <f t="shared" si="8"/>
        <v>424468</v>
      </c>
      <c r="J34" s="97">
        <f t="shared" si="8"/>
        <v>465685</v>
      </c>
      <c r="K34" s="97">
        <f t="shared" si="8"/>
        <v>481449</v>
      </c>
      <c r="L34" s="97">
        <f t="shared" si="8"/>
        <v>413463</v>
      </c>
      <c r="M34" s="97">
        <f t="shared" si="8"/>
        <v>416821</v>
      </c>
      <c r="N34" s="97">
        <f t="shared" si="8"/>
        <v>405030</v>
      </c>
      <c r="O34" s="97">
        <f t="shared" si="8"/>
        <v>342331</v>
      </c>
      <c r="P34" s="97">
        <f>SUM(P31:P33)</f>
        <v>4747027</v>
      </c>
      <c r="Q34" s="124"/>
      <c r="R34" s="124"/>
      <c r="S34" s="97">
        <f t="shared" ref="S34:AD34" si="9">SUM(S31:S33)</f>
        <v>317453</v>
      </c>
      <c r="T34" s="97">
        <f t="shared" si="9"/>
        <v>617362</v>
      </c>
      <c r="U34" s="97">
        <f t="shared" si="9"/>
        <v>999261</v>
      </c>
      <c r="V34" s="97">
        <f t="shared" si="9"/>
        <v>1386065</v>
      </c>
      <c r="W34" s="97">
        <f t="shared" si="9"/>
        <v>1797780</v>
      </c>
      <c r="X34" s="97">
        <f t="shared" si="9"/>
        <v>2222248</v>
      </c>
      <c r="Y34" s="97">
        <f t="shared" si="9"/>
        <v>2687933</v>
      </c>
      <c r="Z34" s="97">
        <f t="shared" si="9"/>
        <v>3169382</v>
      </c>
      <c r="AA34" s="97">
        <f t="shared" si="9"/>
        <v>3582845</v>
      </c>
      <c r="AB34" s="97">
        <f t="shared" si="9"/>
        <v>3999666</v>
      </c>
      <c r="AC34" s="97">
        <f t="shared" si="9"/>
        <v>4404696</v>
      </c>
      <c r="AD34" s="97">
        <f t="shared" si="9"/>
        <v>4747027</v>
      </c>
    </row>
    <row r="35" spans="1:3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s="96" customFormat="1" ht="15.1" customHeight="1">
      <c r="A36" s="94">
        <v>2011</v>
      </c>
      <c r="B36" s="95" t="s">
        <v>6</v>
      </c>
      <c r="D36" s="97">
        <f>+'BWB(MDOT)'!D36+'BWB-FBCL'!D36</f>
        <v>224153</v>
      </c>
      <c r="E36" s="97">
        <f>+'BWB(MDOT)'!E36+'BWB-FBCL'!E36</f>
        <v>209411</v>
      </c>
      <c r="F36" s="97">
        <f>+'BWB(MDOT)'!F36+'BWB-FBCL'!F36</f>
        <v>270313</v>
      </c>
      <c r="G36" s="97">
        <f>+'BWB(MDOT)'!G36+'BWB-FBCL'!G36</f>
        <v>296372</v>
      </c>
      <c r="H36" s="97">
        <f>+'BWB(MDOT)'!H36+'BWB-FBCL'!H36</f>
        <v>320399</v>
      </c>
      <c r="I36" s="97">
        <f>+'BWB(MDOT)'!I36+'BWB-FBCL'!I36</f>
        <v>328704</v>
      </c>
      <c r="J36" s="97">
        <f>+'BWB(MDOT)'!J36+'BWB-FBCL'!J36</f>
        <v>393184</v>
      </c>
      <c r="K36" s="97">
        <f>+'BWB(MDOT)'!K36+'BWB-FBCL'!K36</f>
        <v>399173</v>
      </c>
      <c r="L36" s="97">
        <f>+'BWB(MDOT)'!L36+'BWB-FBCL'!L36</f>
        <v>321973</v>
      </c>
      <c r="M36" s="97">
        <f>+'BWB(MDOT)'!M36+'BWB-FBCL'!M36</f>
        <v>313488</v>
      </c>
      <c r="N36" s="97">
        <f>+'BWB(MDOT)'!N36+'BWB-FBCL'!N36</f>
        <v>290113</v>
      </c>
      <c r="O36" s="97">
        <f>+'BWB(MDOT)'!O36+'BWB-FBCL'!O36</f>
        <v>297473</v>
      </c>
      <c r="P36" s="97">
        <f>SUM(D36:O36)</f>
        <v>3664756</v>
      </c>
      <c r="Q36" s="123"/>
      <c r="R36" s="123"/>
      <c r="S36" s="97">
        <f>SUM($D36:D36)</f>
        <v>224153</v>
      </c>
      <c r="T36" s="97">
        <f>SUM($D36:E36)</f>
        <v>433564</v>
      </c>
      <c r="U36" s="97">
        <f>SUM($D36:F36)</f>
        <v>703877</v>
      </c>
      <c r="V36" s="97">
        <f>SUM($D36:G36)</f>
        <v>1000249</v>
      </c>
      <c r="W36" s="97">
        <f>SUM($D36:H36)</f>
        <v>1320648</v>
      </c>
      <c r="X36" s="97">
        <f>SUM($D36:I36)</f>
        <v>1649352</v>
      </c>
      <c r="Y36" s="97">
        <f>SUM($D36:J36)</f>
        <v>2042536</v>
      </c>
      <c r="Z36" s="97">
        <f>SUM($D36:K36)</f>
        <v>2441709</v>
      </c>
      <c r="AA36" s="97">
        <f>SUM($D36:L36)</f>
        <v>2763682</v>
      </c>
      <c r="AB36" s="97">
        <f>SUM($D36:M36)</f>
        <v>3077170</v>
      </c>
      <c r="AC36" s="97">
        <f>SUM($D36:N36)</f>
        <v>3367283</v>
      </c>
      <c r="AD36" s="97">
        <f>SUM($D36:O36)</f>
        <v>3664756</v>
      </c>
    </row>
    <row r="37" spans="1:30" s="96" customFormat="1" ht="15.1" customHeight="1">
      <c r="A37" s="94">
        <v>2011</v>
      </c>
      <c r="B37" s="95" t="s">
        <v>7</v>
      </c>
      <c r="D37" s="97">
        <f>+'BWB(MDOT)'!D37+'BWB-FBCL'!D37</f>
        <v>111695</v>
      </c>
      <c r="E37" s="97">
        <f>+'BWB(MDOT)'!E37+'BWB-FBCL'!E37</f>
        <v>106430</v>
      </c>
      <c r="F37" s="97">
        <f>+'BWB(MDOT)'!F37+'BWB-FBCL'!F37</f>
        <v>130924</v>
      </c>
      <c r="G37" s="97">
        <f>+'BWB(MDOT)'!G37+'BWB-FBCL'!G37</f>
        <v>121300</v>
      </c>
      <c r="H37" s="97">
        <f>+'BWB(MDOT)'!H37+'BWB-FBCL'!H37</f>
        <v>126399</v>
      </c>
      <c r="I37" s="97">
        <f>+'BWB(MDOT)'!I37+'BWB-FBCL'!I37</f>
        <v>130100</v>
      </c>
      <c r="J37" s="97">
        <f>+'BWB(MDOT)'!J37+'BWB-FBCL'!J37</f>
        <v>113316</v>
      </c>
      <c r="K37" s="97">
        <f>+'BWB(MDOT)'!K37+'BWB-FBCL'!K37</f>
        <v>131657</v>
      </c>
      <c r="L37" s="97">
        <f>+'BWB(MDOT)'!L37+'BWB-FBCL'!L37</f>
        <v>122419</v>
      </c>
      <c r="M37" s="97">
        <f>+'BWB(MDOT)'!M37+'BWB-FBCL'!M37</f>
        <v>125123</v>
      </c>
      <c r="N37" s="97">
        <f>+'BWB(MDOT)'!N37+'BWB-FBCL'!N37</f>
        <v>120957</v>
      </c>
      <c r="O37" s="97">
        <f>+'BWB(MDOT)'!O37+'BWB-FBCL'!O37</f>
        <v>108637</v>
      </c>
      <c r="P37" s="97">
        <f>SUM(D37:O37)</f>
        <v>1448957</v>
      </c>
      <c r="Q37" s="124"/>
      <c r="R37" s="124"/>
      <c r="S37" s="97">
        <f>SUM($D37:D37)</f>
        <v>111695</v>
      </c>
      <c r="T37" s="97">
        <f>SUM($D37:E37)</f>
        <v>218125</v>
      </c>
      <c r="U37" s="97">
        <f>SUM($D37:F37)</f>
        <v>349049</v>
      </c>
      <c r="V37" s="97">
        <f>SUM($D37:G37)</f>
        <v>470349</v>
      </c>
      <c r="W37" s="97">
        <f>SUM($D37:H37)</f>
        <v>596748</v>
      </c>
      <c r="X37" s="97">
        <f>SUM($D37:I37)</f>
        <v>726848</v>
      </c>
      <c r="Y37" s="97">
        <f>SUM($D37:J37)</f>
        <v>840164</v>
      </c>
      <c r="Z37" s="97">
        <f>SUM($D37:K37)</f>
        <v>971821</v>
      </c>
      <c r="AA37" s="97">
        <f>SUM($D37:L37)</f>
        <v>1094240</v>
      </c>
      <c r="AB37" s="97">
        <f>SUM($D37:M37)</f>
        <v>1219363</v>
      </c>
      <c r="AC37" s="97">
        <f>SUM($D37:N37)</f>
        <v>1340320</v>
      </c>
      <c r="AD37" s="97">
        <f>SUM($D37:O37)</f>
        <v>1448957</v>
      </c>
    </row>
    <row r="38" spans="1:30" s="96" customFormat="1" ht="15.1" customHeight="1">
      <c r="A38" s="94">
        <v>2011</v>
      </c>
      <c r="B38" s="95" t="s">
        <v>8</v>
      </c>
      <c r="D38" s="97">
        <f>+'BWB(MDOT)'!D38+'BWB-FBCL'!D38</f>
        <v>345</v>
      </c>
      <c r="E38" s="97">
        <f>+'BWB(MDOT)'!E38+'BWB-FBCL'!E38</f>
        <v>323</v>
      </c>
      <c r="F38" s="97">
        <f>+'BWB(MDOT)'!F38+'BWB-FBCL'!F38</f>
        <v>484</v>
      </c>
      <c r="G38" s="97">
        <f>+'BWB(MDOT)'!G38+'BWB-FBCL'!G38</f>
        <v>480</v>
      </c>
      <c r="H38" s="97">
        <f>+'BWB(MDOT)'!H38+'BWB-FBCL'!H38</f>
        <v>688</v>
      </c>
      <c r="I38" s="97">
        <f>+'BWB(MDOT)'!I38+'BWB-FBCL'!I38</f>
        <v>726</v>
      </c>
      <c r="J38" s="97">
        <f>+'BWB(MDOT)'!J38+'BWB-FBCL'!J38</f>
        <v>575</v>
      </c>
      <c r="K38" s="97">
        <f>+'BWB(MDOT)'!K38+'BWB-FBCL'!K38</f>
        <v>627</v>
      </c>
      <c r="L38" s="97">
        <f>+'BWB(MDOT)'!L38+'BWB-FBCL'!L38</f>
        <v>564</v>
      </c>
      <c r="M38" s="97">
        <f>+'BWB(MDOT)'!M38+'BWB-FBCL'!M38</f>
        <v>610</v>
      </c>
      <c r="N38" s="97">
        <f>+'BWB(MDOT)'!N38+'BWB-FBCL'!N38</f>
        <v>568</v>
      </c>
      <c r="O38" s="97">
        <f>+'BWB(MDOT)'!O38+'BWB-FBCL'!O38</f>
        <v>376</v>
      </c>
      <c r="P38" s="97">
        <f>SUM(D38:O38)</f>
        <v>6366</v>
      </c>
      <c r="Q38" s="124"/>
      <c r="R38" s="124"/>
      <c r="S38" s="97">
        <f>SUM($D38:D38)</f>
        <v>345</v>
      </c>
      <c r="T38" s="97">
        <f>SUM($D38:E38)</f>
        <v>668</v>
      </c>
      <c r="U38" s="97">
        <f>SUM($D38:F38)</f>
        <v>1152</v>
      </c>
      <c r="V38" s="97">
        <f>SUM($D38:G38)</f>
        <v>1632</v>
      </c>
      <c r="W38" s="97">
        <f>SUM($D38:H38)</f>
        <v>2320</v>
      </c>
      <c r="X38" s="97">
        <f>SUM($D38:I38)</f>
        <v>3046</v>
      </c>
      <c r="Y38" s="97">
        <f>SUM($D38:J38)</f>
        <v>3621</v>
      </c>
      <c r="Z38" s="97">
        <f>SUM($D38:K38)</f>
        <v>4248</v>
      </c>
      <c r="AA38" s="97">
        <f>SUM($D38:L38)</f>
        <v>4812</v>
      </c>
      <c r="AB38" s="97">
        <f>SUM($D38:M38)</f>
        <v>5422</v>
      </c>
      <c r="AC38" s="97">
        <f>SUM($D38:N38)</f>
        <v>5990</v>
      </c>
      <c r="AD38" s="97">
        <f>SUM($D38:O38)</f>
        <v>6366</v>
      </c>
    </row>
    <row r="39" spans="1:30" s="96" customFormat="1" ht="15.1" customHeight="1">
      <c r="A39" s="94">
        <v>2011</v>
      </c>
      <c r="B39" s="98" t="s">
        <v>9</v>
      </c>
      <c r="D39" s="97">
        <f t="shared" ref="D39:P39" si="10">SUM(D36:D38)</f>
        <v>336193</v>
      </c>
      <c r="E39" s="97">
        <f t="shared" si="10"/>
        <v>316164</v>
      </c>
      <c r="F39" s="97">
        <f t="shared" si="10"/>
        <v>401721</v>
      </c>
      <c r="G39" s="97">
        <f t="shared" si="10"/>
        <v>418152</v>
      </c>
      <c r="H39" s="97">
        <f t="shared" si="10"/>
        <v>447486</v>
      </c>
      <c r="I39" s="97">
        <f t="shared" si="10"/>
        <v>459530</v>
      </c>
      <c r="J39" s="97">
        <f t="shared" si="10"/>
        <v>507075</v>
      </c>
      <c r="K39" s="97">
        <f t="shared" si="10"/>
        <v>531457</v>
      </c>
      <c r="L39" s="97">
        <f t="shared" si="10"/>
        <v>444956</v>
      </c>
      <c r="M39" s="97">
        <f t="shared" si="10"/>
        <v>439221</v>
      </c>
      <c r="N39" s="97">
        <f t="shared" si="10"/>
        <v>411638</v>
      </c>
      <c r="O39" s="97">
        <f t="shared" si="10"/>
        <v>406486</v>
      </c>
      <c r="P39" s="97">
        <f t="shared" si="10"/>
        <v>5120079</v>
      </c>
      <c r="Q39" s="124"/>
      <c r="R39" s="124"/>
      <c r="S39" s="97">
        <f t="shared" ref="S39:AD39" si="11">SUM(S36:S38)</f>
        <v>336193</v>
      </c>
      <c r="T39" s="97">
        <f t="shared" si="11"/>
        <v>652357</v>
      </c>
      <c r="U39" s="97">
        <f t="shared" si="11"/>
        <v>1054078</v>
      </c>
      <c r="V39" s="97">
        <f t="shared" si="11"/>
        <v>1472230</v>
      </c>
      <c r="W39" s="97">
        <f t="shared" si="11"/>
        <v>1919716</v>
      </c>
      <c r="X39" s="97">
        <f t="shared" si="11"/>
        <v>2379246</v>
      </c>
      <c r="Y39" s="97">
        <f t="shared" si="11"/>
        <v>2886321</v>
      </c>
      <c r="Z39" s="97">
        <f t="shared" si="11"/>
        <v>3417778</v>
      </c>
      <c r="AA39" s="97">
        <f t="shared" si="11"/>
        <v>3862734</v>
      </c>
      <c r="AB39" s="97">
        <f t="shared" si="11"/>
        <v>4301955</v>
      </c>
      <c r="AC39" s="97">
        <f t="shared" si="11"/>
        <v>4713593</v>
      </c>
      <c r="AD39" s="97">
        <f t="shared" si="11"/>
        <v>5120079</v>
      </c>
    </row>
    <row r="40" spans="1:3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s="96" customFormat="1" ht="15.1" customHeight="1">
      <c r="A41" s="94">
        <v>2012</v>
      </c>
      <c r="B41" s="95" t="s">
        <v>6</v>
      </c>
      <c r="D41" s="97">
        <f>+'BWB(MDOT)'!D41+'BWB-FBCL'!D41</f>
        <v>233413</v>
      </c>
      <c r="E41" s="97">
        <f>+'BWB(MDOT)'!E41+'BWB-FBCL'!E41</f>
        <v>232276</v>
      </c>
      <c r="F41" s="97">
        <f>+'BWB(MDOT)'!F41+'BWB-FBCL'!F41</f>
        <v>290343</v>
      </c>
      <c r="G41" s="97">
        <f>+'BWB(MDOT)'!G41+'BWB-FBCL'!G41</f>
        <v>293743</v>
      </c>
      <c r="H41" s="97">
        <f>+'BWB(MDOT)'!H41+'BWB-FBCL'!H41</f>
        <v>307186</v>
      </c>
      <c r="I41" s="97">
        <f>+'BWB(MDOT)'!I41+'BWB-FBCL'!I41</f>
        <v>334199</v>
      </c>
      <c r="J41" s="97">
        <f>+'BWB(MDOT)'!J41+'BWB-FBCL'!J41</f>
        <v>390300</v>
      </c>
      <c r="K41" s="97">
        <f>+'BWB(MDOT)'!K41+'BWB-FBCL'!K41</f>
        <v>425512</v>
      </c>
      <c r="L41" s="97">
        <f>+'BWB(MDOT)'!L41+'BWB-FBCL'!L41</f>
        <v>328623</v>
      </c>
      <c r="M41" s="97">
        <f>+'BWB(MDOT)'!M41+'BWB-FBCL'!M41</f>
        <v>315997</v>
      </c>
      <c r="N41" s="97">
        <f>+'BWB(MDOT)'!N41+'BWB-FBCL'!N41</f>
        <v>312971</v>
      </c>
      <c r="O41" s="97">
        <f>+'BWB(MDOT)'!O41+'BWB-FBCL'!O41</f>
        <v>309653</v>
      </c>
      <c r="P41" s="97">
        <f>SUM(D41:O41)</f>
        <v>3774216</v>
      </c>
      <c r="Q41" s="123"/>
      <c r="R41" s="123"/>
      <c r="S41" s="97">
        <f>SUM($D41:D41)</f>
        <v>233413</v>
      </c>
      <c r="T41" s="97">
        <f>SUM($D41:E41)</f>
        <v>465689</v>
      </c>
      <c r="U41" s="97">
        <f>SUM($D41:F41)</f>
        <v>756032</v>
      </c>
      <c r="V41" s="97">
        <f>SUM($D41:G41)</f>
        <v>1049775</v>
      </c>
      <c r="W41" s="97">
        <f>SUM($D41:H41)</f>
        <v>1356961</v>
      </c>
      <c r="X41" s="97">
        <f>SUM($D41:I41)</f>
        <v>1691160</v>
      </c>
      <c r="Y41" s="97">
        <f>SUM($D41:J41)</f>
        <v>2081460</v>
      </c>
      <c r="Z41" s="97">
        <f>SUM($D41:K41)</f>
        <v>2506972</v>
      </c>
      <c r="AA41" s="97">
        <f>SUM($D41:L41)</f>
        <v>2835595</v>
      </c>
      <c r="AB41" s="97">
        <f>SUM($D41:M41)</f>
        <v>3151592</v>
      </c>
      <c r="AC41" s="97">
        <f>SUM($D41:N41)</f>
        <v>3464563</v>
      </c>
      <c r="AD41" s="97">
        <f>SUM($D41:O41)</f>
        <v>3774216</v>
      </c>
    </row>
    <row r="42" spans="1:30" s="96" customFormat="1" ht="15.1" customHeight="1">
      <c r="A42" s="94">
        <v>2012</v>
      </c>
      <c r="B42" s="95" t="s">
        <v>7</v>
      </c>
      <c r="D42" s="97">
        <f>+'BWB(MDOT)'!D42+'BWB-FBCL'!D42</f>
        <v>113358</v>
      </c>
      <c r="E42" s="97">
        <f>+'BWB(MDOT)'!E42+'BWB-FBCL'!E42</f>
        <v>114669</v>
      </c>
      <c r="F42" s="97">
        <f>+'BWB(MDOT)'!F42+'BWB-FBCL'!F42</f>
        <v>126647</v>
      </c>
      <c r="G42" s="97">
        <f>+'BWB(MDOT)'!G42+'BWB-FBCL'!G42</f>
        <v>123943</v>
      </c>
      <c r="H42" s="97">
        <f>+'BWB(MDOT)'!H42+'BWB-FBCL'!H42</f>
        <v>132440</v>
      </c>
      <c r="I42" s="97">
        <f>+'BWB(MDOT)'!I42+'BWB-FBCL'!I42</f>
        <v>128866</v>
      </c>
      <c r="J42" s="97">
        <f>+'BWB(MDOT)'!J42+'BWB-FBCL'!J42</f>
        <v>118591</v>
      </c>
      <c r="K42" s="97">
        <f>+'BWB(MDOT)'!K42+'BWB-FBCL'!K42</f>
        <v>132413</v>
      </c>
      <c r="L42" s="97">
        <f>+'BWB(MDOT)'!L42+'BWB-FBCL'!L42</f>
        <v>120668</v>
      </c>
      <c r="M42" s="97">
        <f>+'BWB(MDOT)'!M42+'BWB-FBCL'!M42</f>
        <v>132419</v>
      </c>
      <c r="N42" s="97">
        <f>+'BWB(MDOT)'!N42+'BWB-FBCL'!N42</f>
        <v>127667</v>
      </c>
      <c r="O42" s="97">
        <f>+'BWB(MDOT)'!O42+'BWB-FBCL'!O42</f>
        <v>105340</v>
      </c>
      <c r="P42" s="97">
        <f>SUM(D42:O42)</f>
        <v>1477021</v>
      </c>
      <c r="Q42" s="124"/>
      <c r="R42" s="124"/>
      <c r="S42" s="97">
        <f>SUM($D42:D42)</f>
        <v>113358</v>
      </c>
      <c r="T42" s="97">
        <f>SUM($D42:E42)</f>
        <v>228027</v>
      </c>
      <c r="U42" s="97">
        <f>SUM($D42:F42)</f>
        <v>354674</v>
      </c>
      <c r="V42" s="97">
        <f>SUM($D42:G42)</f>
        <v>478617</v>
      </c>
      <c r="W42" s="97">
        <f>SUM($D42:H42)</f>
        <v>611057</v>
      </c>
      <c r="X42" s="97">
        <f>SUM($D42:I42)</f>
        <v>739923</v>
      </c>
      <c r="Y42" s="97">
        <f>SUM($D42:J42)</f>
        <v>858514</v>
      </c>
      <c r="Z42" s="97">
        <f>SUM($D42:K42)</f>
        <v>990927</v>
      </c>
      <c r="AA42" s="97">
        <f>SUM($D42:L42)</f>
        <v>1111595</v>
      </c>
      <c r="AB42" s="97">
        <f>SUM($D42:M42)</f>
        <v>1244014</v>
      </c>
      <c r="AC42" s="97">
        <f>SUM($D42:N42)</f>
        <v>1371681</v>
      </c>
      <c r="AD42" s="97">
        <f>SUM($D42:O42)</f>
        <v>1477021</v>
      </c>
    </row>
    <row r="43" spans="1:30" s="96" customFormat="1" ht="15.1" customHeight="1">
      <c r="A43" s="94">
        <v>2012</v>
      </c>
      <c r="B43" s="95" t="s">
        <v>8</v>
      </c>
      <c r="D43" s="97">
        <f>+'BWB(MDOT)'!D43+'BWB-FBCL'!D43</f>
        <v>297</v>
      </c>
      <c r="E43" s="97">
        <f>+'BWB(MDOT)'!E43+'BWB-FBCL'!E43</f>
        <v>354</v>
      </c>
      <c r="F43" s="97">
        <f>+'BWB(MDOT)'!F43+'BWB-FBCL'!F43</f>
        <v>456</v>
      </c>
      <c r="G43" s="97">
        <f>+'BWB(MDOT)'!G43+'BWB-FBCL'!G43</f>
        <v>541</v>
      </c>
      <c r="H43" s="97">
        <f>+'BWB(MDOT)'!H43+'BWB-FBCL'!H43</f>
        <v>853</v>
      </c>
      <c r="I43" s="97">
        <f>+'BWB(MDOT)'!I43+'BWB-FBCL'!I43</f>
        <v>860</v>
      </c>
      <c r="J43" s="97">
        <f>+'BWB(MDOT)'!J43+'BWB-FBCL'!J43</f>
        <v>838</v>
      </c>
      <c r="K43" s="97">
        <f>+'BWB(MDOT)'!K43+'BWB-FBCL'!K43</f>
        <v>682</v>
      </c>
      <c r="L43" s="97">
        <f>+'BWB(MDOT)'!L43+'BWB-FBCL'!L43</f>
        <v>586</v>
      </c>
      <c r="M43" s="97">
        <f>+'BWB(MDOT)'!M43+'BWB-FBCL'!M43</f>
        <v>611</v>
      </c>
      <c r="N43" s="97">
        <f>+'BWB(MDOT)'!N43+'BWB-FBCL'!N43</f>
        <v>694</v>
      </c>
      <c r="O43" s="97">
        <f>+'BWB(MDOT)'!O43+'BWB-FBCL'!O43</f>
        <v>355</v>
      </c>
      <c r="P43" s="97">
        <f>SUM(D43:O43)</f>
        <v>7127</v>
      </c>
      <c r="Q43" s="124"/>
      <c r="R43" s="124"/>
      <c r="S43" s="97">
        <f>SUM($D43:D43)</f>
        <v>297</v>
      </c>
      <c r="T43" s="97">
        <f>SUM($D43:E43)</f>
        <v>651</v>
      </c>
      <c r="U43" s="97">
        <f>SUM($D43:F43)</f>
        <v>1107</v>
      </c>
      <c r="V43" s="97">
        <f>SUM($D43:G43)</f>
        <v>1648</v>
      </c>
      <c r="W43" s="97">
        <f>SUM($D43:H43)</f>
        <v>2501</v>
      </c>
      <c r="X43" s="97">
        <f>SUM($D43:I43)</f>
        <v>3361</v>
      </c>
      <c r="Y43" s="97">
        <f>SUM($D43:J43)</f>
        <v>4199</v>
      </c>
      <c r="Z43" s="97">
        <f>SUM($D43:K43)</f>
        <v>4881</v>
      </c>
      <c r="AA43" s="97">
        <f>SUM($D43:L43)</f>
        <v>5467</v>
      </c>
      <c r="AB43" s="97">
        <f>SUM($D43:M43)</f>
        <v>6078</v>
      </c>
      <c r="AC43" s="97">
        <f>SUM($D43:N43)</f>
        <v>6772</v>
      </c>
      <c r="AD43" s="97">
        <f>SUM($D43:O43)</f>
        <v>7127</v>
      </c>
    </row>
    <row r="44" spans="1:30" s="96" customFormat="1" ht="15.1" customHeight="1">
      <c r="A44" s="94">
        <v>2012</v>
      </c>
      <c r="B44" s="98" t="s">
        <v>9</v>
      </c>
      <c r="D44" s="97">
        <f t="shared" ref="D44:P44" si="12">SUM(D41:D43)</f>
        <v>347068</v>
      </c>
      <c r="E44" s="97">
        <f t="shared" si="12"/>
        <v>347299</v>
      </c>
      <c r="F44" s="97">
        <f t="shared" si="12"/>
        <v>417446</v>
      </c>
      <c r="G44" s="97">
        <f t="shared" si="12"/>
        <v>418227</v>
      </c>
      <c r="H44" s="97">
        <f t="shared" si="12"/>
        <v>440479</v>
      </c>
      <c r="I44" s="97">
        <f t="shared" si="12"/>
        <v>463925</v>
      </c>
      <c r="J44" s="97">
        <f t="shared" si="12"/>
        <v>509729</v>
      </c>
      <c r="K44" s="97">
        <f t="shared" si="12"/>
        <v>558607</v>
      </c>
      <c r="L44" s="97">
        <f t="shared" si="12"/>
        <v>449877</v>
      </c>
      <c r="M44" s="97">
        <f t="shared" si="12"/>
        <v>449027</v>
      </c>
      <c r="N44" s="97">
        <f t="shared" si="12"/>
        <v>441332</v>
      </c>
      <c r="O44" s="97">
        <f t="shared" si="12"/>
        <v>415348</v>
      </c>
      <c r="P44" s="97">
        <f t="shared" si="12"/>
        <v>5258364</v>
      </c>
      <c r="Q44" s="124"/>
      <c r="R44" s="124"/>
      <c r="S44" s="97">
        <f t="shared" ref="S44:AD44" si="13">SUM(S41:S43)</f>
        <v>347068</v>
      </c>
      <c r="T44" s="97">
        <f t="shared" si="13"/>
        <v>694367</v>
      </c>
      <c r="U44" s="97">
        <f t="shared" si="13"/>
        <v>1111813</v>
      </c>
      <c r="V44" s="97">
        <f t="shared" si="13"/>
        <v>1530040</v>
      </c>
      <c r="W44" s="97">
        <f t="shared" si="13"/>
        <v>1970519</v>
      </c>
      <c r="X44" s="97">
        <f t="shared" si="13"/>
        <v>2434444</v>
      </c>
      <c r="Y44" s="97">
        <f t="shared" si="13"/>
        <v>2944173</v>
      </c>
      <c r="Z44" s="97">
        <f t="shared" si="13"/>
        <v>3502780</v>
      </c>
      <c r="AA44" s="97">
        <f t="shared" si="13"/>
        <v>3952657</v>
      </c>
      <c r="AB44" s="97">
        <f t="shared" si="13"/>
        <v>4401684</v>
      </c>
      <c r="AC44" s="97">
        <f t="shared" si="13"/>
        <v>4843016</v>
      </c>
      <c r="AD44" s="97">
        <f t="shared" si="13"/>
        <v>5258364</v>
      </c>
    </row>
    <row r="45" spans="1:3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s="96" customFormat="1" ht="15.1" customHeight="1">
      <c r="A46" s="94">
        <v>2013</v>
      </c>
      <c r="B46" s="95" t="s">
        <v>6</v>
      </c>
      <c r="D46" s="97">
        <f>+'BWB(MDOT)'!D46+'BWB-FBCL'!D46</f>
        <v>244896</v>
      </c>
      <c r="E46" s="97">
        <f>+'BWB(MDOT)'!E46+'BWB-FBCL'!E46</f>
        <v>224453</v>
      </c>
      <c r="F46" s="97">
        <f>+'BWB(MDOT)'!F46+'BWB-FBCL'!F46</f>
        <v>298139</v>
      </c>
      <c r="G46" s="97">
        <f>+'BWB(MDOT)'!G46+'BWB-FBCL'!G46</f>
        <v>285930</v>
      </c>
      <c r="H46" s="97">
        <f>+'BWB(MDOT)'!H46+'BWB-FBCL'!H46</f>
        <v>332718</v>
      </c>
      <c r="I46" s="97">
        <f>+'BWB(MDOT)'!I46+'BWB-FBCL'!I46</f>
        <v>346739</v>
      </c>
      <c r="J46" s="97">
        <f>+'BWB(MDOT)'!J46+'BWB-FBCL'!J46</f>
        <v>399785</v>
      </c>
      <c r="K46" s="97">
        <f>+'BWB(MDOT)'!K46+'BWB-FBCL'!K46</f>
        <v>442625</v>
      </c>
      <c r="L46" s="97">
        <f>+'BWB(MDOT)'!L46+'BWB-FBCL'!L46</f>
        <v>332091</v>
      </c>
      <c r="M46" s="97">
        <f>+'BWB(MDOT)'!M46+'BWB-FBCL'!M46</f>
        <v>328904</v>
      </c>
      <c r="N46" s="97">
        <f>+'BWB(MDOT)'!N46+'BWB-FBCL'!N46</f>
        <v>308940</v>
      </c>
      <c r="O46" s="97">
        <f>+'BWB(MDOT)'!O46+'BWB-FBCL'!O46</f>
        <v>316327</v>
      </c>
      <c r="P46" s="97">
        <f>SUM(D46:O46)</f>
        <v>3861547</v>
      </c>
      <c r="Q46" s="123"/>
      <c r="R46" s="123"/>
      <c r="S46" s="97">
        <f>SUM($D46:D46)</f>
        <v>244896</v>
      </c>
      <c r="T46" s="97">
        <f>SUM($D46:E46)</f>
        <v>469349</v>
      </c>
      <c r="U46" s="97">
        <f>SUM($D46:F46)</f>
        <v>767488</v>
      </c>
      <c r="V46" s="97">
        <f>SUM($D46:G46)</f>
        <v>1053418</v>
      </c>
      <c r="W46" s="97">
        <f>SUM($D46:H46)</f>
        <v>1386136</v>
      </c>
      <c r="X46" s="97">
        <f>SUM($D46:I46)</f>
        <v>1732875</v>
      </c>
      <c r="Y46" s="97">
        <f>SUM($D46:J46)</f>
        <v>2132660</v>
      </c>
      <c r="Z46" s="97">
        <f>SUM($D46:K46)</f>
        <v>2575285</v>
      </c>
      <c r="AA46" s="97">
        <f>SUM($D46:L46)</f>
        <v>2907376</v>
      </c>
      <c r="AB46" s="97">
        <f>SUM($D46:M46)</f>
        <v>3236280</v>
      </c>
      <c r="AC46" s="97">
        <f>SUM($D46:N46)</f>
        <v>3545220</v>
      </c>
      <c r="AD46" s="97">
        <f>SUM($D46:O46)</f>
        <v>3861547</v>
      </c>
    </row>
    <row r="47" spans="1:30" s="96" customFormat="1" ht="15.1" customHeight="1">
      <c r="A47" s="94">
        <v>2013</v>
      </c>
      <c r="B47" s="95" t="s">
        <v>7</v>
      </c>
      <c r="D47" s="97">
        <f>+'BWB(MDOT)'!D47+'BWB-FBCL'!D47</f>
        <v>124995</v>
      </c>
      <c r="E47" s="97">
        <f>+'BWB(MDOT)'!E47+'BWB-FBCL'!E47</f>
        <v>112961</v>
      </c>
      <c r="F47" s="97">
        <f>+'BWB(MDOT)'!F47+'BWB-FBCL'!F47</f>
        <v>124301</v>
      </c>
      <c r="G47" s="97">
        <f>+'BWB(MDOT)'!G47+'BWB-FBCL'!G47</f>
        <v>131383</v>
      </c>
      <c r="H47" s="97">
        <f>+'BWB(MDOT)'!H47+'BWB-FBCL'!H47</f>
        <v>138007</v>
      </c>
      <c r="I47" s="97">
        <f>+'BWB(MDOT)'!I47+'BWB-FBCL'!I47</f>
        <v>133299</v>
      </c>
      <c r="J47" s="97">
        <f>+'BWB(MDOT)'!J47+'BWB-FBCL'!J47</f>
        <v>125182</v>
      </c>
      <c r="K47" s="97">
        <f>+'BWB(MDOT)'!K47+'BWB-FBCL'!K47</f>
        <v>133476</v>
      </c>
      <c r="L47" s="97">
        <f>+'BWB(MDOT)'!L47+'BWB-FBCL'!L47</f>
        <v>129876</v>
      </c>
      <c r="M47" s="97">
        <f>+'BWB(MDOT)'!M47+'BWB-FBCL'!M47</f>
        <v>142597</v>
      </c>
      <c r="N47" s="97">
        <f>+'BWB(MDOT)'!N47+'BWB-FBCL'!N47</f>
        <v>130402</v>
      </c>
      <c r="O47" s="97">
        <f>+'BWB(MDOT)'!O47+'BWB-FBCL'!O47</f>
        <v>110472</v>
      </c>
      <c r="P47" s="97">
        <f>SUM(D47:O47)</f>
        <v>1536951</v>
      </c>
      <c r="Q47" s="124"/>
      <c r="R47" s="124"/>
      <c r="S47" s="97">
        <f>SUM($D47:D47)</f>
        <v>124995</v>
      </c>
      <c r="T47" s="97">
        <f>SUM($D47:E47)</f>
        <v>237956</v>
      </c>
      <c r="U47" s="97">
        <f>SUM($D47:F47)</f>
        <v>362257</v>
      </c>
      <c r="V47" s="97">
        <f>SUM($D47:G47)</f>
        <v>493640</v>
      </c>
      <c r="W47" s="97">
        <f>SUM($D47:H47)</f>
        <v>631647</v>
      </c>
      <c r="X47" s="97">
        <f>SUM($D47:I47)</f>
        <v>764946</v>
      </c>
      <c r="Y47" s="97">
        <f>SUM($D47:J47)</f>
        <v>890128</v>
      </c>
      <c r="Z47" s="97">
        <f>SUM($D47:K47)</f>
        <v>1023604</v>
      </c>
      <c r="AA47" s="97">
        <f>SUM($D47:L47)</f>
        <v>1153480</v>
      </c>
      <c r="AB47" s="97">
        <f>SUM($D47:M47)</f>
        <v>1296077</v>
      </c>
      <c r="AC47" s="97">
        <f>SUM($D47:N47)</f>
        <v>1426479</v>
      </c>
      <c r="AD47" s="97">
        <f>SUM($D47:O47)</f>
        <v>1536951</v>
      </c>
    </row>
    <row r="48" spans="1:30" s="96" customFormat="1" ht="15.1" customHeight="1">
      <c r="A48" s="94">
        <v>2013</v>
      </c>
      <c r="B48" s="95" t="s">
        <v>8</v>
      </c>
      <c r="D48" s="97">
        <f>+'BWB(MDOT)'!D48+'BWB-FBCL'!D48</f>
        <v>344</v>
      </c>
      <c r="E48" s="97">
        <f>+'BWB(MDOT)'!E48+'BWB-FBCL'!E48</f>
        <v>352</v>
      </c>
      <c r="F48" s="97">
        <f>+'BWB(MDOT)'!F48+'BWB-FBCL'!F48</f>
        <v>411</v>
      </c>
      <c r="G48" s="97">
        <f>+'BWB(MDOT)'!G48+'BWB-FBCL'!G48</f>
        <v>538</v>
      </c>
      <c r="H48" s="97">
        <f>+'BWB(MDOT)'!H48+'BWB-FBCL'!H48</f>
        <v>785</v>
      </c>
      <c r="I48" s="97">
        <f>+'BWB(MDOT)'!I48+'BWB-FBCL'!I48</f>
        <v>825</v>
      </c>
      <c r="J48" s="97">
        <f>+'BWB(MDOT)'!J48+'BWB-FBCL'!J48</f>
        <v>539</v>
      </c>
      <c r="K48" s="97">
        <f>+'BWB(MDOT)'!K48+'BWB-FBCL'!K48</f>
        <v>675</v>
      </c>
      <c r="L48" s="97">
        <f>+'BWB(MDOT)'!L48+'BWB-FBCL'!L48</f>
        <v>694</v>
      </c>
      <c r="M48" s="97">
        <f>+'BWB(MDOT)'!M48+'BWB-FBCL'!M48</f>
        <v>611</v>
      </c>
      <c r="N48" s="97">
        <f>+'BWB(MDOT)'!N48+'BWB-FBCL'!N48</f>
        <v>576</v>
      </c>
      <c r="O48" s="97">
        <f>+'BWB(MDOT)'!O48+'BWB-FBCL'!O48</f>
        <v>360</v>
      </c>
      <c r="P48" s="97">
        <f>SUM(D48:O48)</f>
        <v>6710</v>
      </c>
      <c r="Q48" s="124"/>
      <c r="R48" s="124"/>
      <c r="S48" s="97">
        <f>SUM($D48:D48)</f>
        <v>344</v>
      </c>
      <c r="T48" s="97">
        <f>SUM($D48:E48)</f>
        <v>696</v>
      </c>
      <c r="U48" s="97">
        <f>SUM($D48:F48)</f>
        <v>1107</v>
      </c>
      <c r="V48" s="97">
        <f>SUM($D48:G48)</f>
        <v>1645</v>
      </c>
      <c r="W48" s="97">
        <f>SUM($D48:H48)</f>
        <v>2430</v>
      </c>
      <c r="X48" s="97">
        <f>SUM($D48:I48)</f>
        <v>3255</v>
      </c>
      <c r="Y48" s="97">
        <f>SUM($D48:J48)</f>
        <v>3794</v>
      </c>
      <c r="Z48" s="97">
        <f>SUM($D48:K48)</f>
        <v>4469</v>
      </c>
      <c r="AA48" s="97">
        <f>SUM($D48:L48)</f>
        <v>5163</v>
      </c>
      <c r="AB48" s="97">
        <f>SUM($D48:M48)</f>
        <v>5774</v>
      </c>
      <c r="AC48" s="97">
        <f>SUM($D48:N48)</f>
        <v>6350</v>
      </c>
      <c r="AD48" s="97">
        <f>SUM($D48:O48)</f>
        <v>6710</v>
      </c>
    </row>
    <row r="49" spans="1:30" s="96" customFormat="1" ht="15.1" customHeight="1">
      <c r="A49" s="94">
        <v>2013</v>
      </c>
      <c r="B49" s="98" t="s">
        <v>9</v>
      </c>
      <c r="D49" s="97">
        <f t="shared" ref="D49:P49" si="14">SUM(D46:D48)</f>
        <v>370235</v>
      </c>
      <c r="E49" s="97">
        <f t="shared" si="14"/>
        <v>337766</v>
      </c>
      <c r="F49" s="97">
        <f t="shared" si="14"/>
        <v>422851</v>
      </c>
      <c r="G49" s="97">
        <f t="shared" si="14"/>
        <v>417851</v>
      </c>
      <c r="H49" s="97">
        <f t="shared" si="14"/>
        <v>471510</v>
      </c>
      <c r="I49" s="97">
        <f t="shared" si="14"/>
        <v>480863</v>
      </c>
      <c r="J49" s="97">
        <f t="shared" si="14"/>
        <v>525506</v>
      </c>
      <c r="K49" s="97">
        <f t="shared" si="14"/>
        <v>576776</v>
      </c>
      <c r="L49" s="97">
        <f t="shared" si="14"/>
        <v>462661</v>
      </c>
      <c r="M49" s="97">
        <f t="shared" si="14"/>
        <v>472112</v>
      </c>
      <c r="N49" s="97">
        <f t="shared" si="14"/>
        <v>439918</v>
      </c>
      <c r="O49" s="97">
        <f t="shared" si="14"/>
        <v>427159</v>
      </c>
      <c r="P49" s="97">
        <f t="shared" si="14"/>
        <v>5405208</v>
      </c>
      <c r="Q49" s="124"/>
      <c r="R49" s="124"/>
      <c r="S49" s="97">
        <f t="shared" ref="S49:AD49" si="15">SUM(S46:S48)</f>
        <v>370235</v>
      </c>
      <c r="T49" s="97">
        <f t="shared" si="15"/>
        <v>708001</v>
      </c>
      <c r="U49" s="97">
        <f t="shared" si="15"/>
        <v>1130852</v>
      </c>
      <c r="V49" s="97">
        <f t="shared" si="15"/>
        <v>1548703</v>
      </c>
      <c r="W49" s="97">
        <f t="shared" si="15"/>
        <v>2020213</v>
      </c>
      <c r="X49" s="97">
        <f t="shared" si="15"/>
        <v>2501076</v>
      </c>
      <c r="Y49" s="97">
        <f t="shared" si="15"/>
        <v>3026582</v>
      </c>
      <c r="Z49" s="97">
        <f t="shared" si="15"/>
        <v>3603358</v>
      </c>
      <c r="AA49" s="97">
        <f t="shared" si="15"/>
        <v>4066019</v>
      </c>
      <c r="AB49" s="97">
        <f t="shared" si="15"/>
        <v>4538131</v>
      </c>
      <c r="AC49" s="97">
        <f t="shared" si="15"/>
        <v>4978049</v>
      </c>
      <c r="AD49" s="97">
        <f t="shared" si="15"/>
        <v>5405208</v>
      </c>
    </row>
    <row r="50" spans="1:3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s="96" customFormat="1" ht="15.1" customHeight="1">
      <c r="A51" s="94">
        <v>2014</v>
      </c>
      <c r="B51" s="95" t="s">
        <v>6</v>
      </c>
      <c r="D51" s="97">
        <f>+'BWB-FBCL'!D51+'BWB(MDOT)'!D51</f>
        <v>237434</v>
      </c>
      <c r="E51" s="97">
        <f>+'BWB-FBCL'!E51+'BWB(MDOT)'!E51</f>
        <v>216709</v>
      </c>
      <c r="F51" s="97">
        <f>+'BWB-FBCL'!F51+'BWB(MDOT)'!F51</f>
        <v>274660</v>
      </c>
      <c r="G51" s="97">
        <f>+'BWB-FBCL'!G51+'BWB(MDOT)'!G51</f>
        <v>295271</v>
      </c>
      <c r="H51" s="97">
        <f>+'BWB-FBCL'!H51+'BWB(MDOT)'!H51</f>
        <v>334651</v>
      </c>
      <c r="I51" s="97">
        <f>+'BWB-FBCL'!I51+'BWB(MDOT)'!I51</f>
        <v>348785</v>
      </c>
      <c r="J51" s="97">
        <f>+'BWB-FBCL'!J51+'BWB(MDOT)'!J51</f>
        <v>398463</v>
      </c>
      <c r="K51" s="97">
        <f>+'BWB-FBCL'!K51+'BWB(MDOT)'!K51</f>
        <v>429049</v>
      </c>
      <c r="L51" s="97">
        <f>+'BWB-FBCL'!L51+'BWB(MDOT)'!L51</f>
        <v>318381</v>
      </c>
      <c r="M51" s="97">
        <f>+'BWB-FBCL'!M51+'BWB(MDOT)'!M51</f>
        <v>322859</v>
      </c>
      <c r="N51" s="97">
        <f>+'BWB-FBCL'!N51+'BWB(MDOT)'!N51</f>
        <v>289175</v>
      </c>
      <c r="O51" s="97">
        <f>+'BWB-FBCL'!O51+'BWB(MDOT)'!O51</f>
        <v>297195</v>
      </c>
      <c r="P51" s="97">
        <f>SUM(D51:O51)</f>
        <v>3762632</v>
      </c>
      <c r="Q51" s="123"/>
      <c r="R51" s="123"/>
      <c r="S51" s="97">
        <f>SUM($D51:D51)</f>
        <v>237434</v>
      </c>
      <c r="T51" s="97">
        <f>SUM($D51:E51)</f>
        <v>454143</v>
      </c>
      <c r="U51" s="97">
        <f>SUM($D51:F51)</f>
        <v>728803</v>
      </c>
      <c r="V51" s="97">
        <f>SUM($D51:G51)</f>
        <v>1024074</v>
      </c>
      <c r="W51" s="97">
        <f>SUM($D51:H51)</f>
        <v>1358725</v>
      </c>
      <c r="X51" s="97">
        <f>SUM($D51:I51)</f>
        <v>1707510</v>
      </c>
      <c r="Y51" s="97">
        <f>SUM($D51:J51)</f>
        <v>2105973</v>
      </c>
      <c r="Z51" s="97">
        <f>SUM($D51:K51)</f>
        <v>2535022</v>
      </c>
      <c r="AA51" s="97">
        <f>SUM($D51:L51)</f>
        <v>2853403</v>
      </c>
      <c r="AB51" s="97">
        <f>SUM($D51:M51)</f>
        <v>3176262</v>
      </c>
      <c r="AC51" s="97">
        <f>SUM($D51:N51)</f>
        <v>3465437</v>
      </c>
      <c r="AD51" s="97">
        <f>SUM($D51:O51)</f>
        <v>3762632</v>
      </c>
    </row>
    <row r="52" spans="1:30" s="96" customFormat="1" ht="15.1" customHeight="1">
      <c r="A52" s="94">
        <v>2014</v>
      </c>
      <c r="B52" s="95" t="s">
        <v>7</v>
      </c>
      <c r="D52" s="97">
        <f>+'BWB-FBCL'!D52+'BWB(MDOT)'!D52</f>
        <v>117958</v>
      </c>
      <c r="E52" s="97">
        <f>+'BWB-FBCL'!E52+'BWB(MDOT)'!E52</f>
        <v>115903</v>
      </c>
      <c r="F52" s="97">
        <f>+'BWB-FBCL'!F52+'BWB(MDOT)'!F52</f>
        <v>129662</v>
      </c>
      <c r="G52" s="97">
        <f>+'BWB-FBCL'!G52+'BWB(MDOT)'!G52</f>
        <v>132436</v>
      </c>
      <c r="H52" s="97">
        <f>+'BWB-FBCL'!H52+'BWB(MDOT)'!H52</f>
        <v>138110</v>
      </c>
      <c r="I52" s="97">
        <f>+'BWB-FBCL'!I52+'BWB(MDOT)'!I52</f>
        <v>137861</v>
      </c>
      <c r="J52" s="97">
        <f>+'BWB-FBCL'!J52+'BWB(MDOT)'!J52</f>
        <v>133809</v>
      </c>
      <c r="K52" s="97">
        <f>+'BWB-FBCL'!K52+'BWB(MDOT)'!K52</f>
        <v>132297</v>
      </c>
      <c r="L52" s="97">
        <f>+'BWB-FBCL'!L52+'BWB(MDOT)'!L52</f>
        <v>142304</v>
      </c>
      <c r="M52" s="97">
        <f>+'BWB-FBCL'!M52+'BWB(MDOT)'!M52</f>
        <v>148555</v>
      </c>
      <c r="N52" s="97">
        <f>+'BWB-FBCL'!N52+'BWB(MDOT)'!N52</f>
        <v>131993</v>
      </c>
      <c r="O52" s="97">
        <f>+'BWB-FBCL'!O52+'BWB(MDOT)'!O52</f>
        <v>125273</v>
      </c>
      <c r="P52" s="97">
        <f>SUM(D52:O52)</f>
        <v>1586161</v>
      </c>
      <c r="Q52" s="124"/>
      <c r="R52" s="124"/>
      <c r="S52" s="97">
        <f>SUM($D52:D52)</f>
        <v>117958</v>
      </c>
      <c r="T52" s="97">
        <f>SUM($D52:E52)</f>
        <v>233861</v>
      </c>
      <c r="U52" s="97">
        <f>SUM($D52:F52)</f>
        <v>363523</v>
      </c>
      <c r="V52" s="97">
        <f>SUM($D52:G52)</f>
        <v>495959</v>
      </c>
      <c r="W52" s="97">
        <f>SUM($D52:H52)</f>
        <v>634069</v>
      </c>
      <c r="X52" s="97">
        <f>SUM($D52:I52)</f>
        <v>771930</v>
      </c>
      <c r="Y52" s="97">
        <f>SUM($D52:J52)</f>
        <v>905739</v>
      </c>
      <c r="Z52" s="97">
        <f>SUM($D52:K52)</f>
        <v>1038036</v>
      </c>
      <c r="AA52" s="97">
        <f>SUM($D52:L52)</f>
        <v>1180340</v>
      </c>
      <c r="AB52" s="97">
        <f>SUM($D52:M52)</f>
        <v>1328895</v>
      </c>
      <c r="AC52" s="97">
        <f>SUM($D52:N52)</f>
        <v>1460888</v>
      </c>
      <c r="AD52" s="97">
        <f>SUM($D52:O52)</f>
        <v>1586161</v>
      </c>
    </row>
    <row r="53" spans="1:30" s="96" customFormat="1" ht="15.1" customHeight="1">
      <c r="A53" s="94">
        <v>2014</v>
      </c>
      <c r="B53" s="95" t="s">
        <v>8</v>
      </c>
      <c r="D53" s="97">
        <f>+'BWB-FBCL'!D53+'BWB(MDOT)'!D53</f>
        <v>364</v>
      </c>
      <c r="E53" s="97">
        <f>+'BWB-FBCL'!E53+'BWB(MDOT)'!E53</f>
        <v>300</v>
      </c>
      <c r="F53" s="97">
        <f>+'BWB-FBCL'!F53+'BWB(MDOT)'!F53</f>
        <v>403</v>
      </c>
      <c r="G53" s="97">
        <f>+'BWB-FBCL'!G53+'BWB(MDOT)'!G53</f>
        <v>458</v>
      </c>
      <c r="H53" s="97">
        <f>+'BWB-FBCL'!H53+'BWB(MDOT)'!H53</f>
        <v>637</v>
      </c>
      <c r="I53" s="97">
        <f>+'BWB-FBCL'!I53+'BWB(MDOT)'!I53</f>
        <v>664</v>
      </c>
      <c r="J53" s="97">
        <f>+'BWB-FBCL'!J53+'BWB(MDOT)'!J53</f>
        <v>741</v>
      </c>
      <c r="K53" s="97">
        <f>+'BWB-FBCL'!K53+'BWB(MDOT)'!K53</f>
        <v>841</v>
      </c>
      <c r="L53" s="97">
        <f>+'BWB-FBCL'!L53+'BWB(MDOT)'!L53</f>
        <v>737</v>
      </c>
      <c r="M53" s="97">
        <f>+'BWB-FBCL'!M53+'BWB(MDOT)'!M53</f>
        <v>710</v>
      </c>
      <c r="N53" s="97">
        <f>+'BWB-FBCL'!N53+'BWB(MDOT)'!N53</f>
        <v>663</v>
      </c>
      <c r="O53" s="97">
        <f>+'BWB-FBCL'!O53+'BWB(MDOT)'!O53</f>
        <v>353</v>
      </c>
      <c r="P53" s="97">
        <f>SUM(D53:O53)</f>
        <v>6871</v>
      </c>
      <c r="Q53" s="124"/>
      <c r="R53" s="124"/>
      <c r="S53" s="97">
        <f>SUM($D53:D53)</f>
        <v>364</v>
      </c>
      <c r="T53" s="97">
        <f>SUM($D53:E53)</f>
        <v>664</v>
      </c>
      <c r="U53" s="97">
        <f>SUM($D53:F53)</f>
        <v>1067</v>
      </c>
      <c r="V53" s="97">
        <f>SUM($D53:G53)</f>
        <v>1525</v>
      </c>
      <c r="W53" s="97">
        <f>SUM($D53:H53)</f>
        <v>2162</v>
      </c>
      <c r="X53" s="97">
        <f>SUM($D53:I53)</f>
        <v>2826</v>
      </c>
      <c r="Y53" s="97">
        <f>SUM($D53:J53)</f>
        <v>3567</v>
      </c>
      <c r="Z53" s="97">
        <f>SUM($D53:K53)</f>
        <v>4408</v>
      </c>
      <c r="AA53" s="97">
        <f>SUM($D53:L53)</f>
        <v>5145</v>
      </c>
      <c r="AB53" s="97">
        <f>SUM($D53:M53)</f>
        <v>5855</v>
      </c>
      <c r="AC53" s="97">
        <f>SUM($D53:N53)</f>
        <v>6518</v>
      </c>
      <c r="AD53" s="97">
        <f>SUM($D53:O53)</f>
        <v>6871</v>
      </c>
    </row>
    <row r="54" spans="1:30" s="96" customFormat="1" ht="15.1" customHeight="1">
      <c r="A54" s="94">
        <v>2014</v>
      </c>
      <c r="B54" s="98" t="s">
        <v>9</v>
      </c>
      <c r="D54" s="97">
        <f t="shared" ref="D54:P54" si="16">SUM(D51:D53)</f>
        <v>355756</v>
      </c>
      <c r="E54" s="97">
        <f t="shared" si="16"/>
        <v>332912</v>
      </c>
      <c r="F54" s="97">
        <f t="shared" si="16"/>
        <v>404725</v>
      </c>
      <c r="G54" s="97">
        <f t="shared" si="16"/>
        <v>428165</v>
      </c>
      <c r="H54" s="97">
        <f t="shared" si="16"/>
        <v>473398</v>
      </c>
      <c r="I54" s="97">
        <f t="shared" si="16"/>
        <v>487310</v>
      </c>
      <c r="J54" s="97">
        <f t="shared" si="16"/>
        <v>533013</v>
      </c>
      <c r="K54" s="97">
        <f t="shared" si="16"/>
        <v>562187</v>
      </c>
      <c r="L54" s="97">
        <f t="shared" si="16"/>
        <v>461422</v>
      </c>
      <c r="M54" s="97">
        <f t="shared" si="16"/>
        <v>472124</v>
      </c>
      <c r="N54" s="97">
        <f t="shared" si="16"/>
        <v>421831</v>
      </c>
      <c r="O54" s="97">
        <f t="shared" si="16"/>
        <v>422821</v>
      </c>
      <c r="P54" s="97">
        <f t="shared" si="16"/>
        <v>5355664</v>
      </c>
      <c r="Q54" s="124"/>
      <c r="R54" s="124"/>
      <c r="S54" s="97">
        <f t="shared" ref="S54:AD54" si="17">SUM(S51:S53)</f>
        <v>355756</v>
      </c>
      <c r="T54" s="97">
        <f t="shared" si="17"/>
        <v>688668</v>
      </c>
      <c r="U54" s="97">
        <f t="shared" si="17"/>
        <v>1093393</v>
      </c>
      <c r="V54" s="97">
        <f t="shared" si="17"/>
        <v>1521558</v>
      </c>
      <c r="W54" s="97">
        <f t="shared" si="17"/>
        <v>1994956</v>
      </c>
      <c r="X54" s="97">
        <f t="shared" si="17"/>
        <v>2482266</v>
      </c>
      <c r="Y54" s="97">
        <f t="shared" si="17"/>
        <v>3015279</v>
      </c>
      <c r="Z54" s="97">
        <f t="shared" si="17"/>
        <v>3577466</v>
      </c>
      <c r="AA54" s="97">
        <f t="shared" si="17"/>
        <v>4038888</v>
      </c>
      <c r="AB54" s="97">
        <f t="shared" si="17"/>
        <v>4511012</v>
      </c>
      <c r="AC54" s="97">
        <f t="shared" si="17"/>
        <v>4932843</v>
      </c>
      <c r="AD54" s="97">
        <f t="shared" si="17"/>
        <v>5355664</v>
      </c>
    </row>
    <row r="55" spans="1:3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s="96" customFormat="1" ht="15.1" customHeight="1">
      <c r="A56" s="94">
        <v>2015</v>
      </c>
      <c r="B56" s="95" t="s">
        <v>6</v>
      </c>
      <c r="D56" s="97">
        <f>+'BWB(MDOT)'!D56+'BWB-FBCL'!D56</f>
        <v>224233</v>
      </c>
      <c r="E56" s="97">
        <f>+'BWB(MDOT)'!E56+'BWB-FBCL'!E56</f>
        <v>182407</v>
      </c>
      <c r="F56" s="97">
        <f>+'BWB(MDOT)'!F56+'BWB-FBCL'!F56</f>
        <v>243386</v>
      </c>
      <c r="G56" s="97">
        <f>+'BWB(MDOT)'!G56+'BWB-FBCL'!G56</f>
        <v>238721</v>
      </c>
      <c r="H56" s="97">
        <f>+'BWB(MDOT)'!H56+'BWB-FBCL'!H56</f>
        <v>289751</v>
      </c>
      <c r="I56" s="97">
        <f>+'BWB(MDOT)'!I56+'BWB-FBCL'!I56</f>
        <v>295153</v>
      </c>
      <c r="J56" s="97">
        <f>+'BWB(MDOT)'!J56+'BWB-FBCL'!J56</f>
        <v>343176</v>
      </c>
      <c r="K56" s="97">
        <f>+'BWB(MDOT)'!K56+'BWB-FBCL'!K56</f>
        <v>347281</v>
      </c>
      <c r="L56" s="97">
        <f>+'BWB(MDOT)'!L56+'BWB-FBCL'!L56</f>
        <v>272552</v>
      </c>
      <c r="M56" s="97">
        <f>+'BWB(MDOT)'!M56+'BWB-FBCL'!M56</f>
        <v>262186</v>
      </c>
      <c r="N56" s="97">
        <f>+'BWB(MDOT)'!N56+'BWB-FBCL'!N56</f>
        <v>241804</v>
      </c>
      <c r="O56" s="97">
        <f>+'BWB(MDOT)'!O56+'BWB-FBCL'!O56</f>
        <v>241729</v>
      </c>
      <c r="P56" s="97">
        <f>SUM(D56:O56)</f>
        <v>3182379</v>
      </c>
      <c r="Q56" s="123"/>
      <c r="R56" s="123"/>
      <c r="S56" s="97">
        <f>SUM($D56:D56)</f>
        <v>224233</v>
      </c>
      <c r="T56" s="97">
        <f>SUM($D56:E56)</f>
        <v>406640</v>
      </c>
      <c r="U56" s="97">
        <f>SUM($D56:F56)</f>
        <v>650026</v>
      </c>
      <c r="V56" s="97">
        <f>SUM($D56:G56)</f>
        <v>888747</v>
      </c>
      <c r="W56" s="97">
        <f>SUM($D56:H56)</f>
        <v>1178498</v>
      </c>
      <c r="X56" s="97">
        <f>SUM($D56:I56)</f>
        <v>1473651</v>
      </c>
      <c r="Y56" s="97">
        <f>SUM($D56:J56)</f>
        <v>1816827</v>
      </c>
      <c r="Z56" s="97">
        <f>SUM($D56:K56)</f>
        <v>2164108</v>
      </c>
      <c r="AA56" s="97">
        <f>SUM($D56:L56)</f>
        <v>2436660</v>
      </c>
      <c r="AB56" s="97">
        <f>SUM($D56:M56)</f>
        <v>2698846</v>
      </c>
      <c r="AC56" s="97">
        <f>SUM($D56:N56)</f>
        <v>2940650</v>
      </c>
      <c r="AD56" s="97">
        <f>SUM($D56:O56)</f>
        <v>3182379</v>
      </c>
    </row>
    <row r="57" spans="1:30" s="96" customFormat="1" ht="15.1" customHeight="1">
      <c r="A57" s="94">
        <v>2015</v>
      </c>
      <c r="B57" s="95" t="s">
        <v>7</v>
      </c>
      <c r="D57" s="97">
        <f>+'BWB(MDOT)'!D57+'BWB-FBCL'!D57</f>
        <v>121344</v>
      </c>
      <c r="E57" s="97">
        <f>+'BWB(MDOT)'!E57+'BWB-FBCL'!E57</f>
        <v>118080</v>
      </c>
      <c r="F57" s="97">
        <f>+'BWB(MDOT)'!F57+'BWB-FBCL'!F57</f>
        <v>139377</v>
      </c>
      <c r="G57" s="97">
        <f>+'BWB(MDOT)'!G57+'BWB-FBCL'!G57</f>
        <v>134492</v>
      </c>
      <c r="H57" s="97">
        <f>+'BWB(MDOT)'!H57+'BWB-FBCL'!H57</f>
        <v>135340</v>
      </c>
      <c r="I57" s="97">
        <f>+'BWB(MDOT)'!I57+'BWB-FBCL'!I57</f>
        <v>140379</v>
      </c>
      <c r="J57" s="97">
        <f>+'BWB(MDOT)'!J57+'BWB-FBCL'!J57</f>
        <v>128673</v>
      </c>
      <c r="K57" s="97">
        <f>+'BWB(MDOT)'!K57+'BWB-FBCL'!K57</f>
        <v>137290</v>
      </c>
      <c r="L57" s="97">
        <f>+'BWB(MDOT)'!L57+'BWB-FBCL'!L57</f>
        <v>139086</v>
      </c>
      <c r="M57" s="97">
        <f>+'BWB(MDOT)'!M57+'BWB-FBCL'!M57</f>
        <v>146215</v>
      </c>
      <c r="N57" s="97">
        <f>+'BWB(MDOT)'!N57+'BWB-FBCL'!N57</f>
        <v>137448</v>
      </c>
      <c r="O57" s="97">
        <f>+'BWB(MDOT)'!O57+'BWB-FBCL'!O57</f>
        <v>125686</v>
      </c>
      <c r="P57" s="97">
        <f>SUM(D57:O57)</f>
        <v>1603410</v>
      </c>
      <c r="Q57" s="124"/>
      <c r="R57" s="124"/>
      <c r="S57" s="97">
        <f>SUM($D57:D57)</f>
        <v>121344</v>
      </c>
      <c r="T57" s="97">
        <f>SUM($D57:E57)</f>
        <v>239424</v>
      </c>
      <c r="U57" s="97">
        <f>SUM($D57:F57)</f>
        <v>378801</v>
      </c>
      <c r="V57" s="97">
        <f>SUM($D57:G57)</f>
        <v>513293</v>
      </c>
      <c r="W57" s="97">
        <f>SUM($D57:H57)</f>
        <v>648633</v>
      </c>
      <c r="X57" s="97">
        <f>SUM($D57:I57)</f>
        <v>789012</v>
      </c>
      <c r="Y57" s="97">
        <f>SUM($D57:J57)</f>
        <v>917685</v>
      </c>
      <c r="Z57" s="97">
        <f>SUM($D57:K57)</f>
        <v>1054975</v>
      </c>
      <c r="AA57" s="97">
        <f>SUM($D57:L57)</f>
        <v>1194061</v>
      </c>
      <c r="AB57" s="97">
        <f>SUM($D57:M57)</f>
        <v>1340276</v>
      </c>
      <c r="AC57" s="97">
        <f>SUM($D57:N57)</f>
        <v>1477724</v>
      </c>
      <c r="AD57" s="97">
        <f>SUM($D57:O57)</f>
        <v>1603410</v>
      </c>
    </row>
    <row r="58" spans="1:30" s="96" customFormat="1" ht="15.1" customHeight="1">
      <c r="A58" s="94">
        <v>2015</v>
      </c>
      <c r="B58" s="95" t="s">
        <v>8</v>
      </c>
      <c r="D58" s="97">
        <f>+'BWB(MDOT)'!D58+'BWB-FBCL'!D58</f>
        <v>462</v>
      </c>
      <c r="E58" s="97">
        <f>+'BWB(MDOT)'!E58+'BWB-FBCL'!E58</f>
        <v>328</v>
      </c>
      <c r="F58" s="97">
        <f>+'BWB(MDOT)'!F58+'BWB-FBCL'!F58</f>
        <v>487</v>
      </c>
      <c r="G58" s="97">
        <f>+'BWB(MDOT)'!G58+'BWB-FBCL'!G58</f>
        <v>553</v>
      </c>
      <c r="H58" s="97">
        <f>+'BWB(MDOT)'!H58+'BWB-FBCL'!H58</f>
        <v>619</v>
      </c>
      <c r="I58" s="97">
        <f>+'BWB(MDOT)'!I58+'BWB-FBCL'!I58</f>
        <v>664</v>
      </c>
      <c r="J58" s="97">
        <f>+'BWB(MDOT)'!J58+'BWB-FBCL'!J58</f>
        <v>622</v>
      </c>
      <c r="K58" s="97">
        <f>+'BWB(MDOT)'!K58+'BWB-FBCL'!K58</f>
        <v>577</v>
      </c>
      <c r="L58" s="97">
        <f>+'BWB(MDOT)'!L58+'BWB-FBCL'!L58</f>
        <v>585</v>
      </c>
      <c r="M58" s="97">
        <f>+'BWB(MDOT)'!M58+'BWB-FBCL'!M58</f>
        <v>580</v>
      </c>
      <c r="N58" s="97">
        <f>+'BWB(MDOT)'!N58+'BWB-FBCL'!N58</f>
        <v>441</v>
      </c>
      <c r="O58" s="97">
        <f>+'BWB(MDOT)'!O58+'BWB-FBCL'!O58</f>
        <v>261</v>
      </c>
      <c r="P58" s="97">
        <f>SUM(D58:O58)</f>
        <v>6179</v>
      </c>
      <c r="Q58" s="124"/>
      <c r="R58" s="124"/>
      <c r="S58" s="97">
        <f>SUM($D58:D58)</f>
        <v>462</v>
      </c>
      <c r="T58" s="97">
        <f>SUM($D58:E58)</f>
        <v>790</v>
      </c>
      <c r="U58" s="97">
        <f>SUM($D58:F58)</f>
        <v>1277</v>
      </c>
      <c r="V58" s="97">
        <f>SUM($D58:G58)</f>
        <v>1830</v>
      </c>
      <c r="W58" s="97">
        <f>SUM($D58:H58)</f>
        <v>2449</v>
      </c>
      <c r="X58" s="97">
        <f>SUM($D58:I58)</f>
        <v>3113</v>
      </c>
      <c r="Y58" s="97">
        <f>SUM($D58:J58)</f>
        <v>3735</v>
      </c>
      <c r="Z58" s="97">
        <f>SUM($D58:K58)</f>
        <v>4312</v>
      </c>
      <c r="AA58" s="97">
        <f>SUM($D58:L58)</f>
        <v>4897</v>
      </c>
      <c r="AB58" s="97">
        <f>SUM($D58:M58)</f>
        <v>5477</v>
      </c>
      <c r="AC58" s="97">
        <f>SUM($D58:N58)</f>
        <v>5918</v>
      </c>
      <c r="AD58" s="97">
        <f>SUM($D58:O58)</f>
        <v>6179</v>
      </c>
    </row>
    <row r="59" spans="1:30" s="96" customFormat="1" ht="15.1" customHeight="1">
      <c r="A59" s="94">
        <v>2015</v>
      </c>
      <c r="B59" s="98" t="s">
        <v>9</v>
      </c>
      <c r="D59" s="97">
        <f t="shared" ref="D59:P59" si="18">SUM(D56:D58)</f>
        <v>346039</v>
      </c>
      <c r="E59" s="97">
        <f t="shared" si="18"/>
        <v>300815</v>
      </c>
      <c r="F59" s="97">
        <f t="shared" si="18"/>
        <v>383250</v>
      </c>
      <c r="G59" s="97">
        <f t="shared" si="18"/>
        <v>373766</v>
      </c>
      <c r="H59" s="97">
        <f t="shared" si="18"/>
        <v>425710</v>
      </c>
      <c r="I59" s="97">
        <f t="shared" si="18"/>
        <v>436196</v>
      </c>
      <c r="J59" s="97">
        <f t="shared" si="18"/>
        <v>472471</v>
      </c>
      <c r="K59" s="97">
        <f t="shared" si="18"/>
        <v>485148</v>
      </c>
      <c r="L59" s="97">
        <f t="shared" si="18"/>
        <v>412223</v>
      </c>
      <c r="M59" s="97">
        <f t="shared" si="18"/>
        <v>408981</v>
      </c>
      <c r="N59" s="97">
        <f t="shared" si="18"/>
        <v>379693</v>
      </c>
      <c r="O59" s="97">
        <f t="shared" si="18"/>
        <v>367676</v>
      </c>
      <c r="P59" s="97">
        <f t="shared" si="18"/>
        <v>4791968</v>
      </c>
      <c r="Q59" s="124"/>
      <c r="R59" s="124"/>
      <c r="S59" s="97">
        <f t="shared" ref="S59:AD59" si="19">SUM(S56:S58)</f>
        <v>346039</v>
      </c>
      <c r="T59" s="97">
        <f t="shared" si="19"/>
        <v>646854</v>
      </c>
      <c r="U59" s="97">
        <f t="shared" si="19"/>
        <v>1030104</v>
      </c>
      <c r="V59" s="97">
        <f t="shared" si="19"/>
        <v>1403870</v>
      </c>
      <c r="W59" s="97">
        <f t="shared" si="19"/>
        <v>1829580</v>
      </c>
      <c r="X59" s="97">
        <f t="shared" si="19"/>
        <v>2265776</v>
      </c>
      <c r="Y59" s="97">
        <f t="shared" si="19"/>
        <v>2738247</v>
      </c>
      <c r="Z59" s="97">
        <f t="shared" si="19"/>
        <v>3223395</v>
      </c>
      <c r="AA59" s="97">
        <f t="shared" si="19"/>
        <v>3635618</v>
      </c>
      <c r="AB59" s="97">
        <f t="shared" si="19"/>
        <v>4044599</v>
      </c>
      <c r="AC59" s="97">
        <f t="shared" si="19"/>
        <v>4424292</v>
      </c>
      <c r="AD59" s="97">
        <f t="shared" si="19"/>
        <v>4791968</v>
      </c>
    </row>
    <row r="60" spans="1:3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s="96" customFormat="1" ht="15.1" customHeight="1">
      <c r="A61" s="94">
        <v>2016</v>
      </c>
      <c r="B61" s="95" t="s">
        <v>6</v>
      </c>
      <c r="D61" s="97">
        <f>+'BWB(MDOT)'!D61+'BWB-FBCL'!D61</f>
        <v>191852</v>
      </c>
      <c r="E61" s="97">
        <f>+'BWB(MDOT)'!E61+'BWB-FBCL'!E61</f>
        <v>166074</v>
      </c>
      <c r="F61" s="97">
        <f>+'BWB(MDOT)'!F61+'BWB-FBCL'!F61</f>
        <v>216384</v>
      </c>
      <c r="G61" s="97">
        <f>+'BWB(MDOT)'!G61+'BWB-FBCL'!G61</f>
        <v>221257</v>
      </c>
      <c r="H61" s="97">
        <f>+'BWB(MDOT)'!H61+'BWB-FBCL'!H61</f>
        <v>263478</v>
      </c>
      <c r="I61" s="97">
        <f>+'BWB(MDOT)'!I61+'BWB-FBCL'!I61</f>
        <v>277288</v>
      </c>
      <c r="J61" s="97">
        <f>+'BWB(MDOT)'!J61+'BWB-FBCL'!J61</f>
        <v>338169</v>
      </c>
      <c r="K61" s="97">
        <f>+'BWB(MDOT)'!K61+'BWB-FBCL'!K61</f>
        <v>323805</v>
      </c>
      <c r="L61" s="97">
        <f>+'BWB(MDOT)'!L61+'BWB-FBCL'!L61</f>
        <v>272289</v>
      </c>
      <c r="M61" s="97">
        <f>+'BWB(MDOT)'!M61+'BWB-FBCL'!M61</f>
        <v>265063</v>
      </c>
      <c r="N61" s="97">
        <f>+'BWB(MDOT)'!N61+'BWB-FBCL'!N61</f>
        <v>233055</v>
      </c>
      <c r="O61" s="97">
        <f>+'BWB(MDOT)'!O61+'BWB-FBCL'!O61</f>
        <v>218241</v>
      </c>
      <c r="P61" s="97">
        <f>SUM(D61:O61)</f>
        <v>2986955</v>
      </c>
      <c r="Q61" s="123"/>
      <c r="R61" s="123"/>
      <c r="S61" s="97">
        <f>SUM($D61:D61)</f>
        <v>191852</v>
      </c>
      <c r="T61" s="97">
        <f>SUM($D61:E61)</f>
        <v>357926</v>
      </c>
      <c r="U61" s="97">
        <f>SUM($D61:F61)</f>
        <v>574310</v>
      </c>
      <c r="V61" s="97">
        <f>SUM($D61:G61)</f>
        <v>795567</v>
      </c>
      <c r="W61" s="97">
        <f>SUM($D61:H61)</f>
        <v>1059045</v>
      </c>
      <c r="X61" s="97">
        <f>SUM($D61:I61)</f>
        <v>1336333</v>
      </c>
      <c r="Y61" s="97">
        <f>SUM($D61:J61)</f>
        <v>1674502</v>
      </c>
      <c r="Z61" s="97">
        <f>SUM($D61:K61)</f>
        <v>1998307</v>
      </c>
      <c r="AA61" s="97">
        <f>SUM($D61:L61)</f>
        <v>2270596</v>
      </c>
      <c r="AB61" s="97">
        <f>SUM($D61:M61)</f>
        <v>2535659</v>
      </c>
      <c r="AC61" s="97">
        <f>SUM($D61:N61)</f>
        <v>2768714</v>
      </c>
      <c r="AD61" s="97">
        <f>SUM($D61:O61)</f>
        <v>2986955</v>
      </c>
    </row>
    <row r="62" spans="1:30" s="96" customFormat="1" ht="15.1" customHeight="1">
      <c r="A62" s="94">
        <v>2016</v>
      </c>
      <c r="B62" s="95" t="s">
        <v>7</v>
      </c>
      <c r="D62" s="97">
        <f>+'BWB(MDOT)'!D62+'BWB-FBCL'!D62</f>
        <v>126932</v>
      </c>
      <c r="E62" s="97">
        <f>+'BWB(MDOT)'!E62+'BWB-FBCL'!E62</f>
        <v>130663</v>
      </c>
      <c r="F62" s="97">
        <f>+'BWB(MDOT)'!F62+'BWB-FBCL'!F62</f>
        <v>143808</v>
      </c>
      <c r="G62" s="97">
        <f>+'BWB(MDOT)'!G62+'BWB-FBCL'!G62</f>
        <v>143194</v>
      </c>
      <c r="H62" s="97">
        <f>+'BWB(MDOT)'!H62+'BWB-FBCL'!H62</f>
        <v>143313</v>
      </c>
      <c r="I62" s="97">
        <f>+'BWB(MDOT)'!I62+'BWB-FBCL'!I62</f>
        <v>154028</v>
      </c>
      <c r="J62" s="97">
        <f>+'BWB(MDOT)'!J62+'BWB-FBCL'!J62</f>
        <v>132233</v>
      </c>
      <c r="K62" s="97">
        <f>+'BWB(MDOT)'!K62+'BWB-FBCL'!K62</f>
        <v>146679</v>
      </c>
      <c r="L62" s="97">
        <f>+'BWB(MDOT)'!L62+'BWB-FBCL'!L62</f>
        <v>144474</v>
      </c>
      <c r="M62" s="97">
        <f>+'BWB(MDOT)'!M62+'BWB-FBCL'!M62</f>
        <v>147152</v>
      </c>
      <c r="N62" s="97">
        <f>+'BWB(MDOT)'!N62+'BWB-FBCL'!N62</f>
        <v>143491</v>
      </c>
      <c r="O62" s="97">
        <f>+'BWB(MDOT)'!O62+'BWB-FBCL'!O62</f>
        <v>124271</v>
      </c>
      <c r="P62" s="97">
        <f>SUM(D62:O62)</f>
        <v>1680238</v>
      </c>
      <c r="Q62" s="124"/>
      <c r="R62" s="124"/>
      <c r="S62" s="97">
        <f>SUM($D62:D62)</f>
        <v>126932</v>
      </c>
      <c r="T62" s="97">
        <f>SUM($D62:E62)</f>
        <v>257595</v>
      </c>
      <c r="U62" s="97">
        <f>SUM($D62:F62)</f>
        <v>401403</v>
      </c>
      <c r="V62" s="97">
        <f>SUM($D62:G62)</f>
        <v>544597</v>
      </c>
      <c r="W62" s="97">
        <f>SUM($D62:H62)</f>
        <v>687910</v>
      </c>
      <c r="X62" s="97">
        <f>SUM($D62:I62)</f>
        <v>841938</v>
      </c>
      <c r="Y62" s="97">
        <f>SUM($D62:J62)</f>
        <v>974171</v>
      </c>
      <c r="Z62" s="97">
        <f>SUM($D62:K62)</f>
        <v>1120850</v>
      </c>
      <c r="AA62" s="97">
        <f>SUM($D62:L62)</f>
        <v>1265324</v>
      </c>
      <c r="AB62" s="97">
        <f>SUM($D62:M62)</f>
        <v>1412476</v>
      </c>
      <c r="AC62" s="97">
        <f>SUM($D62:N62)</f>
        <v>1555967</v>
      </c>
      <c r="AD62" s="97">
        <f>SUM($D62:O62)</f>
        <v>1680238</v>
      </c>
    </row>
    <row r="63" spans="1:30" s="96" customFormat="1" ht="15.1" customHeight="1">
      <c r="A63" s="94">
        <v>2016</v>
      </c>
      <c r="B63" s="95" t="s">
        <v>8</v>
      </c>
      <c r="D63" s="97">
        <f>+'BWB(MDOT)'!D63+'BWB-FBCL'!D63</f>
        <v>297</v>
      </c>
      <c r="E63" s="97">
        <f>+'BWB(MDOT)'!E63+'BWB-FBCL'!E63</f>
        <v>272</v>
      </c>
      <c r="F63" s="97">
        <f>+'BWB(MDOT)'!F63+'BWB-FBCL'!F63</f>
        <v>282</v>
      </c>
      <c r="G63" s="97">
        <f>+'BWB(MDOT)'!G63+'BWB-FBCL'!G63</f>
        <v>485</v>
      </c>
      <c r="H63" s="97">
        <f>+'BWB(MDOT)'!H63+'BWB-FBCL'!H63</f>
        <v>604</v>
      </c>
      <c r="I63" s="97">
        <f>+'BWB(MDOT)'!I63+'BWB-FBCL'!I63</f>
        <v>562</v>
      </c>
      <c r="J63" s="97">
        <f>+'BWB(MDOT)'!J63+'BWB-FBCL'!J63</f>
        <v>580</v>
      </c>
      <c r="K63" s="97">
        <f>+'BWB(MDOT)'!K63+'BWB-FBCL'!K63</f>
        <v>469</v>
      </c>
      <c r="L63" s="97">
        <f>+'BWB(MDOT)'!L63+'BWB-FBCL'!L63</f>
        <v>518</v>
      </c>
      <c r="M63" s="97">
        <f>+'BWB(MDOT)'!M63+'BWB-FBCL'!M63</f>
        <v>573</v>
      </c>
      <c r="N63" s="97">
        <f>+'BWB(MDOT)'!N63+'BWB-FBCL'!N63</f>
        <v>500</v>
      </c>
      <c r="O63" s="97">
        <f>+'BWB(MDOT)'!O63+'BWB-FBCL'!O63</f>
        <v>243</v>
      </c>
      <c r="P63" s="97">
        <f>SUM(D63:O63)</f>
        <v>5385</v>
      </c>
      <c r="Q63" s="124"/>
      <c r="R63" s="124"/>
      <c r="S63" s="97">
        <f>SUM($D63:D63)</f>
        <v>297</v>
      </c>
      <c r="T63" s="97">
        <f>SUM($D63:E63)</f>
        <v>569</v>
      </c>
      <c r="U63" s="97">
        <f>SUM($D63:F63)</f>
        <v>851</v>
      </c>
      <c r="V63" s="97">
        <f>SUM($D63:G63)</f>
        <v>1336</v>
      </c>
      <c r="W63" s="97">
        <f>SUM($D63:H63)</f>
        <v>1940</v>
      </c>
      <c r="X63" s="97">
        <f>SUM($D63:I63)</f>
        <v>2502</v>
      </c>
      <c r="Y63" s="97">
        <f>SUM($D63:J63)</f>
        <v>3082</v>
      </c>
      <c r="Z63" s="97">
        <f>SUM($D63:K63)</f>
        <v>3551</v>
      </c>
      <c r="AA63" s="97">
        <f>SUM($D63:L63)</f>
        <v>4069</v>
      </c>
      <c r="AB63" s="97">
        <f>SUM($D63:M63)</f>
        <v>4642</v>
      </c>
      <c r="AC63" s="97">
        <f>SUM($D63:N63)</f>
        <v>5142</v>
      </c>
      <c r="AD63" s="97">
        <f>SUM($D63:O63)</f>
        <v>5385</v>
      </c>
    </row>
    <row r="64" spans="1:30" s="96" customFormat="1" ht="15.1" customHeight="1">
      <c r="A64" s="94">
        <v>2016</v>
      </c>
      <c r="B64" s="98" t="s">
        <v>9</v>
      </c>
      <c r="D64" s="97">
        <f t="shared" ref="D64:P64" si="20">SUM(D61:D63)</f>
        <v>319081</v>
      </c>
      <c r="E64" s="97">
        <f t="shared" si="20"/>
        <v>297009</v>
      </c>
      <c r="F64" s="97">
        <f t="shared" si="20"/>
        <v>360474</v>
      </c>
      <c r="G64" s="97">
        <f t="shared" si="20"/>
        <v>364936</v>
      </c>
      <c r="H64" s="97">
        <f t="shared" si="20"/>
        <v>407395</v>
      </c>
      <c r="I64" s="97">
        <f t="shared" si="20"/>
        <v>431878</v>
      </c>
      <c r="J64" s="97">
        <f t="shared" si="20"/>
        <v>470982</v>
      </c>
      <c r="K64" s="97">
        <f t="shared" si="20"/>
        <v>470953</v>
      </c>
      <c r="L64" s="97">
        <f t="shared" si="20"/>
        <v>417281</v>
      </c>
      <c r="M64" s="97">
        <f t="shared" si="20"/>
        <v>412788</v>
      </c>
      <c r="N64" s="97">
        <f t="shared" si="20"/>
        <v>377046</v>
      </c>
      <c r="O64" s="97">
        <f t="shared" si="20"/>
        <v>342755</v>
      </c>
      <c r="P64" s="97">
        <f t="shared" si="20"/>
        <v>4672578</v>
      </c>
      <c r="Q64" s="124"/>
      <c r="R64" s="124"/>
      <c r="S64" s="97">
        <f t="shared" ref="S64:AD64" si="21">SUM(S61:S63)</f>
        <v>319081</v>
      </c>
      <c r="T64" s="97">
        <f t="shared" si="21"/>
        <v>616090</v>
      </c>
      <c r="U64" s="97">
        <f t="shared" si="21"/>
        <v>976564</v>
      </c>
      <c r="V64" s="97">
        <f t="shared" si="21"/>
        <v>1341500</v>
      </c>
      <c r="W64" s="97">
        <f t="shared" si="21"/>
        <v>1748895</v>
      </c>
      <c r="X64" s="97">
        <f t="shared" si="21"/>
        <v>2180773</v>
      </c>
      <c r="Y64" s="97">
        <f t="shared" si="21"/>
        <v>2651755</v>
      </c>
      <c r="Z64" s="97">
        <f t="shared" si="21"/>
        <v>3122708</v>
      </c>
      <c r="AA64" s="97">
        <f t="shared" si="21"/>
        <v>3539989</v>
      </c>
      <c r="AB64" s="97">
        <f t="shared" si="21"/>
        <v>3952777</v>
      </c>
      <c r="AC64" s="97">
        <f t="shared" si="21"/>
        <v>4329823</v>
      </c>
      <c r="AD64" s="97">
        <f t="shared" si="21"/>
        <v>4672578</v>
      </c>
    </row>
    <row r="65" spans="1:3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s="96" customFormat="1" ht="15.1" customHeight="1">
      <c r="A66" s="94">
        <v>2017</v>
      </c>
      <c r="B66" s="95" t="s">
        <v>6</v>
      </c>
      <c r="D66" s="97">
        <f>+'BWB(MDOT)'!D66+'BWB-FBCL'!D66</f>
        <v>186313</v>
      </c>
      <c r="E66" s="97">
        <f>+'BWB(MDOT)'!E66+'BWB-FBCL'!E66</f>
        <v>170192</v>
      </c>
      <c r="F66" s="97">
        <f>+'BWB(MDOT)'!F66+'BWB-FBCL'!F66</f>
        <v>205556</v>
      </c>
      <c r="G66" s="97">
        <f>+'BWB(MDOT)'!G66+'BWB-FBCL'!G66</f>
        <v>226911</v>
      </c>
      <c r="H66" s="97">
        <f>+'BWB(MDOT)'!H66+'BWB-FBCL'!H66</f>
        <v>244126</v>
      </c>
      <c r="I66" s="97">
        <f>+'BWB(MDOT)'!I66+'BWB-FBCL'!I66</f>
        <v>265124</v>
      </c>
      <c r="J66" s="97">
        <f>+'BWB(MDOT)'!J66+'BWB-FBCL'!J66</f>
        <v>330504</v>
      </c>
      <c r="K66" s="97">
        <f>+'BWB(MDOT)'!K66+'BWB-FBCL'!K66</f>
        <v>339296</v>
      </c>
      <c r="L66" s="97">
        <f>+'BWB(MDOT)'!L66+'BWB-FBCL'!L66</f>
        <v>272137</v>
      </c>
      <c r="M66" s="97">
        <f>+'BWB(MDOT)'!M66+'BWB-FBCL'!M66</f>
        <v>263016</v>
      </c>
      <c r="N66" s="97">
        <f>+'BWB(MDOT)'!N66+'BWB-FBCL'!N66</f>
        <v>242413</v>
      </c>
      <c r="O66" s="97">
        <f>+'BWB(MDOT)'!O66+'BWB-FBCL'!O66</f>
        <v>230377</v>
      </c>
      <c r="P66" s="97">
        <f>SUM(D66:O66)</f>
        <v>2975965</v>
      </c>
      <c r="Q66" s="123"/>
      <c r="R66" s="123"/>
      <c r="S66" s="97">
        <f>SUM($D66:D66)</f>
        <v>186313</v>
      </c>
      <c r="T66" s="97">
        <f>SUM($D66:E66)</f>
        <v>356505</v>
      </c>
      <c r="U66" s="97">
        <f>SUM($D66:F66)</f>
        <v>562061</v>
      </c>
      <c r="V66" s="97">
        <f>SUM($D66:G66)</f>
        <v>788972</v>
      </c>
      <c r="W66" s="97">
        <f>SUM($D66:H66)</f>
        <v>1033098</v>
      </c>
      <c r="X66" s="97">
        <f>SUM($D66:I66)</f>
        <v>1298222</v>
      </c>
      <c r="Y66" s="97">
        <f>SUM($D66:J66)</f>
        <v>1628726</v>
      </c>
      <c r="Z66" s="97">
        <f>SUM($D66:K66)</f>
        <v>1968022</v>
      </c>
      <c r="AA66" s="97">
        <f>SUM($D66:L66)</f>
        <v>2240159</v>
      </c>
      <c r="AB66" s="97">
        <f>SUM($D66:M66)</f>
        <v>2503175</v>
      </c>
      <c r="AC66" s="97">
        <f>SUM($D66:N66)</f>
        <v>2745588</v>
      </c>
      <c r="AD66" s="97">
        <f>SUM($D66:O66)</f>
        <v>2975965</v>
      </c>
    </row>
    <row r="67" spans="1:30" s="96" customFormat="1" ht="15.1" customHeight="1">
      <c r="A67" s="94">
        <v>2017</v>
      </c>
      <c r="B67" s="95" t="s">
        <v>7</v>
      </c>
      <c r="D67" s="97">
        <f>+'BWB(MDOT)'!D67+'BWB-FBCL'!D67</f>
        <v>131198</v>
      </c>
      <c r="E67" s="97">
        <f>+'BWB(MDOT)'!E67+'BWB-FBCL'!E67</f>
        <v>129690</v>
      </c>
      <c r="F67" s="97">
        <f>+'BWB(MDOT)'!F67+'BWB-FBCL'!F67</f>
        <v>148418</v>
      </c>
      <c r="G67" s="97">
        <f>+'BWB(MDOT)'!G67+'BWB-FBCL'!G67</f>
        <v>134018</v>
      </c>
      <c r="H67" s="97">
        <f>+'BWB(MDOT)'!H67+'BWB-FBCL'!H67</f>
        <v>149196</v>
      </c>
      <c r="I67" s="97">
        <f>+'BWB(MDOT)'!I67+'BWB-FBCL'!I67</f>
        <v>146369</v>
      </c>
      <c r="J67" s="97">
        <f>+'BWB(MDOT)'!J67+'BWB-FBCL'!J67</f>
        <v>126606</v>
      </c>
      <c r="K67" s="97">
        <f>+'BWB(MDOT)'!K67+'BWB-FBCL'!K67</f>
        <v>146873</v>
      </c>
      <c r="L67" s="97">
        <f>+'BWB(MDOT)'!L67+'BWB-FBCL'!L67</f>
        <v>136411</v>
      </c>
      <c r="M67" s="97">
        <f>+'BWB(MDOT)'!M67+'BWB-FBCL'!M67</f>
        <v>143447</v>
      </c>
      <c r="N67" s="97">
        <f>+'BWB(MDOT)'!N67+'BWB-FBCL'!N67</f>
        <v>140798</v>
      </c>
      <c r="O67" s="97">
        <f>+'BWB(MDOT)'!O67+'BWB-FBCL'!O67</f>
        <v>115496</v>
      </c>
      <c r="P67" s="97">
        <f>SUM(D67:O67)</f>
        <v>1648520</v>
      </c>
      <c r="Q67" s="124"/>
      <c r="R67" s="124"/>
      <c r="S67" s="97">
        <f>SUM($D67:D67)</f>
        <v>131198</v>
      </c>
      <c r="T67" s="97">
        <f>SUM($D67:E67)</f>
        <v>260888</v>
      </c>
      <c r="U67" s="97">
        <f>SUM($D67:F67)</f>
        <v>409306</v>
      </c>
      <c r="V67" s="97">
        <f>SUM($D67:G67)</f>
        <v>543324</v>
      </c>
      <c r="W67" s="97">
        <f>SUM($D67:H67)</f>
        <v>692520</v>
      </c>
      <c r="X67" s="97">
        <f>SUM($D67:I67)</f>
        <v>838889</v>
      </c>
      <c r="Y67" s="97">
        <f>SUM($D67:J67)</f>
        <v>965495</v>
      </c>
      <c r="Z67" s="97">
        <f>SUM($D67:K67)</f>
        <v>1112368</v>
      </c>
      <c r="AA67" s="97">
        <f>SUM($D67:L67)</f>
        <v>1248779</v>
      </c>
      <c r="AB67" s="97">
        <f>SUM($D67:M67)</f>
        <v>1392226</v>
      </c>
      <c r="AC67" s="97">
        <f>SUM($D67:N67)</f>
        <v>1533024</v>
      </c>
      <c r="AD67" s="97">
        <f>SUM($D67:O67)</f>
        <v>1648520</v>
      </c>
    </row>
    <row r="68" spans="1:30" s="96" customFormat="1" ht="15.1" customHeight="1">
      <c r="A68" s="94">
        <v>2017</v>
      </c>
      <c r="B68" s="95" t="s">
        <v>8</v>
      </c>
      <c r="D68" s="97">
        <f>+'BWB(MDOT)'!D68+'BWB-FBCL'!D68</f>
        <v>273</v>
      </c>
      <c r="E68" s="97">
        <f>+'BWB(MDOT)'!E68+'BWB-FBCL'!E68</f>
        <v>288</v>
      </c>
      <c r="F68" s="97">
        <f>+'BWB(MDOT)'!F68+'BWB-FBCL'!F68</f>
        <v>361</v>
      </c>
      <c r="G68" s="97">
        <f>+'BWB(MDOT)'!G68+'BWB-FBCL'!G68</f>
        <v>419</v>
      </c>
      <c r="H68" s="97">
        <f>+'BWB(MDOT)'!H68+'BWB-FBCL'!H68</f>
        <v>475</v>
      </c>
      <c r="I68" s="97">
        <f>+'BWB(MDOT)'!I68+'BWB-FBCL'!I68</f>
        <v>543</v>
      </c>
      <c r="J68" s="97">
        <f>+'BWB(MDOT)'!J68+'BWB-FBCL'!J68</f>
        <v>515</v>
      </c>
      <c r="K68" s="97">
        <f>+'BWB(MDOT)'!K68+'BWB-FBCL'!K68</f>
        <v>497</v>
      </c>
      <c r="L68" s="97">
        <f>+'BWB(MDOT)'!L68+'BWB-FBCL'!L68</f>
        <v>460</v>
      </c>
      <c r="M68" s="97">
        <f>+'BWB(MDOT)'!M68+'BWB-FBCL'!M68</f>
        <v>526</v>
      </c>
      <c r="N68" s="97">
        <f>+'BWB(MDOT)'!N68+'BWB-FBCL'!N68</f>
        <v>429</v>
      </c>
      <c r="O68" s="97">
        <f>+'BWB(MDOT)'!O68+'BWB-FBCL'!O68</f>
        <v>256</v>
      </c>
      <c r="P68" s="97">
        <f>SUM(D68:O68)</f>
        <v>5042</v>
      </c>
      <c r="Q68" s="124"/>
      <c r="R68" s="124"/>
      <c r="S68" s="97">
        <f>SUM($D68:D68)</f>
        <v>273</v>
      </c>
      <c r="T68" s="97">
        <f>SUM($D68:E68)</f>
        <v>561</v>
      </c>
      <c r="U68" s="97">
        <f>SUM($D68:F68)</f>
        <v>922</v>
      </c>
      <c r="V68" s="97">
        <f>SUM($D68:G68)</f>
        <v>1341</v>
      </c>
      <c r="W68" s="97">
        <f>SUM($D68:H68)</f>
        <v>1816</v>
      </c>
      <c r="X68" s="97">
        <f>SUM($D68:I68)</f>
        <v>2359</v>
      </c>
      <c r="Y68" s="97">
        <f>SUM($D68:J68)</f>
        <v>2874</v>
      </c>
      <c r="Z68" s="97">
        <f>SUM($D68:K68)</f>
        <v>3371</v>
      </c>
      <c r="AA68" s="97">
        <f>SUM($D68:L68)</f>
        <v>3831</v>
      </c>
      <c r="AB68" s="97">
        <f>SUM($D68:M68)</f>
        <v>4357</v>
      </c>
      <c r="AC68" s="97">
        <f>SUM($D68:N68)</f>
        <v>4786</v>
      </c>
      <c r="AD68" s="97">
        <f>SUM($D68:O68)</f>
        <v>5042</v>
      </c>
    </row>
    <row r="69" spans="1:30" s="96" customFormat="1" ht="15.1" customHeight="1">
      <c r="A69" s="94">
        <v>2017</v>
      </c>
      <c r="B69" s="98" t="s">
        <v>9</v>
      </c>
      <c r="D69" s="97">
        <f t="shared" ref="D69:P69" si="22">SUM(D66:D68)</f>
        <v>317784</v>
      </c>
      <c r="E69" s="97">
        <f t="shared" si="22"/>
        <v>300170</v>
      </c>
      <c r="F69" s="97">
        <f t="shared" si="22"/>
        <v>354335</v>
      </c>
      <c r="G69" s="97">
        <f t="shared" si="22"/>
        <v>361348</v>
      </c>
      <c r="H69" s="97">
        <f t="shared" si="22"/>
        <v>393797</v>
      </c>
      <c r="I69" s="97">
        <f t="shared" si="22"/>
        <v>412036</v>
      </c>
      <c r="J69" s="97">
        <f t="shared" si="22"/>
        <v>457625</v>
      </c>
      <c r="K69" s="97">
        <f t="shared" si="22"/>
        <v>486666</v>
      </c>
      <c r="L69" s="97">
        <f t="shared" si="22"/>
        <v>409008</v>
      </c>
      <c r="M69" s="97">
        <f t="shared" si="22"/>
        <v>406989</v>
      </c>
      <c r="N69" s="97">
        <f t="shared" si="22"/>
        <v>383640</v>
      </c>
      <c r="O69" s="97">
        <f t="shared" si="22"/>
        <v>346129</v>
      </c>
      <c r="P69" s="97">
        <f t="shared" si="22"/>
        <v>4629527</v>
      </c>
      <c r="Q69" s="124"/>
      <c r="R69" s="124"/>
      <c r="S69" s="97">
        <f t="shared" ref="S69:AD69" si="23">SUM(S66:S68)</f>
        <v>317784</v>
      </c>
      <c r="T69" s="97">
        <f t="shared" si="23"/>
        <v>617954</v>
      </c>
      <c r="U69" s="97">
        <f t="shared" si="23"/>
        <v>972289</v>
      </c>
      <c r="V69" s="97">
        <f t="shared" si="23"/>
        <v>1333637</v>
      </c>
      <c r="W69" s="97">
        <f t="shared" si="23"/>
        <v>1727434</v>
      </c>
      <c r="X69" s="97">
        <f t="shared" si="23"/>
        <v>2139470</v>
      </c>
      <c r="Y69" s="97">
        <f t="shared" si="23"/>
        <v>2597095</v>
      </c>
      <c r="Z69" s="97">
        <f t="shared" si="23"/>
        <v>3083761</v>
      </c>
      <c r="AA69" s="97">
        <f t="shared" si="23"/>
        <v>3492769</v>
      </c>
      <c r="AB69" s="97">
        <f t="shared" si="23"/>
        <v>3899758</v>
      </c>
      <c r="AC69" s="97">
        <f t="shared" si="23"/>
        <v>4283398</v>
      </c>
      <c r="AD69" s="97">
        <f t="shared" si="23"/>
        <v>4629527</v>
      </c>
    </row>
    <row r="70" spans="1:3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s="96" customFormat="1" ht="15.1" customHeight="1">
      <c r="A71" s="94">
        <v>2018</v>
      </c>
      <c r="B71" s="95" t="s">
        <v>6</v>
      </c>
      <c r="D71" s="97">
        <f>+'BWB(MDOT)'!D71+'BWB-FBCL'!D71</f>
        <v>182857</v>
      </c>
      <c r="E71" s="97">
        <f>+'BWB(MDOT)'!E71+'BWB-FBCL'!E71</f>
        <v>172550</v>
      </c>
      <c r="F71" s="97">
        <f>+'BWB(MDOT)'!F71+'BWB-FBCL'!F71</f>
        <v>235069</v>
      </c>
      <c r="G71" s="97">
        <f>+'BWB(MDOT)'!G71+'BWB-FBCL'!G71</f>
        <v>228035</v>
      </c>
      <c r="H71" s="97">
        <f>+'BWB(MDOT)'!H71+'BWB-FBCL'!H71</f>
        <v>266340</v>
      </c>
      <c r="I71" s="97">
        <f>+'BWB(MDOT)'!I71+'BWB-FBCL'!I71</f>
        <v>290202</v>
      </c>
      <c r="J71" s="97">
        <f>+'BWB(MDOT)'!J71+'BWB-FBCL'!J71</f>
        <v>325860</v>
      </c>
      <c r="K71" s="97">
        <f>+'BWB(MDOT)'!K71+'BWB-FBCL'!K71</f>
        <v>346862</v>
      </c>
      <c r="L71" s="97">
        <f>+'BWB(MDOT)'!L71+'BWB-FBCL'!L71</f>
        <v>268792</v>
      </c>
      <c r="M71" s="97">
        <f>+'BWB(MDOT)'!M71+'BWB-FBCL'!M71</f>
        <v>258566</v>
      </c>
      <c r="N71" s="97">
        <f>+'BWB(MDOT)'!N71+'BWB-FBCL'!N71</f>
        <v>230477</v>
      </c>
      <c r="O71" s="97">
        <f>+'BWB(MDOT)'!O71+'BWB-FBCL'!O71</f>
        <v>231056</v>
      </c>
      <c r="P71" s="97">
        <f>SUM(D71:O71)</f>
        <v>3036666</v>
      </c>
      <c r="Q71" s="123"/>
      <c r="R71" s="123"/>
      <c r="S71" s="97">
        <f>SUM($D71:D71)</f>
        <v>182857</v>
      </c>
      <c r="T71" s="97">
        <f>SUM($D71:E71)</f>
        <v>355407</v>
      </c>
      <c r="U71" s="97">
        <f>SUM($D71:F71)</f>
        <v>590476</v>
      </c>
      <c r="V71" s="97">
        <f>SUM($D71:G71)</f>
        <v>818511</v>
      </c>
      <c r="W71" s="97">
        <f>SUM($D71:H71)</f>
        <v>1084851</v>
      </c>
      <c r="X71" s="97">
        <f>SUM($D71:I71)</f>
        <v>1375053</v>
      </c>
      <c r="Y71" s="97">
        <f>SUM($D71:J71)</f>
        <v>1700913</v>
      </c>
      <c r="Z71" s="97">
        <f>SUM($D71:K71)</f>
        <v>2047775</v>
      </c>
      <c r="AA71" s="97">
        <f>SUM($D71:L71)</f>
        <v>2316567</v>
      </c>
      <c r="AB71" s="97">
        <f>SUM($D71:M71)</f>
        <v>2575133</v>
      </c>
      <c r="AC71" s="97">
        <f>SUM($D71:N71)</f>
        <v>2805610</v>
      </c>
      <c r="AD71" s="97">
        <f>SUM($D71:O71)</f>
        <v>3036666</v>
      </c>
    </row>
    <row r="72" spans="1:30" s="96" customFormat="1" ht="15.1" customHeight="1">
      <c r="A72" s="94">
        <v>2018</v>
      </c>
      <c r="B72" s="95" t="s">
        <v>7</v>
      </c>
      <c r="D72" s="97">
        <f>+'BWB(MDOT)'!D72+'BWB-FBCL'!D72</f>
        <v>118114</v>
      </c>
      <c r="E72" s="97">
        <f>+'BWB(MDOT)'!E72+'BWB-FBCL'!E72</f>
        <v>119759</v>
      </c>
      <c r="F72" s="97">
        <f>+'BWB(MDOT)'!F72+'BWB-FBCL'!F72</f>
        <v>142187</v>
      </c>
      <c r="G72" s="97">
        <f>+'BWB(MDOT)'!G72+'BWB-FBCL'!G72</f>
        <v>139040</v>
      </c>
      <c r="H72" s="97">
        <f>+'BWB(MDOT)'!H72+'BWB-FBCL'!H72</f>
        <v>148648</v>
      </c>
      <c r="I72" s="97">
        <f>+'BWB(MDOT)'!I72+'BWB-FBCL'!I72</f>
        <v>145184</v>
      </c>
      <c r="J72" s="97">
        <f>+'BWB(MDOT)'!J72+'BWB-FBCL'!J72</f>
        <v>134965</v>
      </c>
      <c r="K72" s="97">
        <f>+'BWB(MDOT)'!K72+'BWB-FBCL'!K72</f>
        <v>146899</v>
      </c>
      <c r="L72" s="97">
        <f>+'BWB(MDOT)'!L72+'BWB-FBCL'!L72</f>
        <v>140866</v>
      </c>
      <c r="M72" s="97">
        <f>+'BWB(MDOT)'!M72+'BWB-FBCL'!M72</f>
        <v>155114</v>
      </c>
      <c r="N72" s="97">
        <f>+'BWB(MDOT)'!N72+'BWB-FBCL'!N72</f>
        <v>142540</v>
      </c>
      <c r="O72" s="97">
        <f>+'BWB(MDOT)'!O72+'BWB-FBCL'!O72</f>
        <v>120990</v>
      </c>
      <c r="P72" s="97">
        <f>SUM(D72:O72)</f>
        <v>1654306</v>
      </c>
      <c r="Q72" s="124"/>
      <c r="R72" s="124"/>
      <c r="S72" s="97">
        <f>SUM($D72:D72)</f>
        <v>118114</v>
      </c>
      <c r="T72" s="97">
        <f>SUM($D72:E72)</f>
        <v>237873</v>
      </c>
      <c r="U72" s="97">
        <f>SUM($D72:F72)</f>
        <v>380060</v>
      </c>
      <c r="V72" s="97">
        <f>SUM($D72:G72)</f>
        <v>519100</v>
      </c>
      <c r="W72" s="97">
        <f>SUM($D72:H72)</f>
        <v>667748</v>
      </c>
      <c r="X72" s="97">
        <f>SUM($D72:I72)</f>
        <v>812932</v>
      </c>
      <c r="Y72" s="97">
        <f>SUM($D72:J72)</f>
        <v>947897</v>
      </c>
      <c r="Z72" s="97">
        <f>SUM($D72:K72)</f>
        <v>1094796</v>
      </c>
      <c r="AA72" s="97">
        <f>SUM($D72:L72)</f>
        <v>1235662</v>
      </c>
      <c r="AB72" s="97">
        <f>SUM($D72:M72)</f>
        <v>1390776</v>
      </c>
      <c r="AC72" s="97">
        <f>SUM($D72:N72)</f>
        <v>1533316</v>
      </c>
      <c r="AD72" s="97">
        <f>SUM($D72:O72)</f>
        <v>1654306</v>
      </c>
    </row>
    <row r="73" spans="1:30" s="96" customFormat="1" ht="15.1" customHeight="1">
      <c r="A73" s="94">
        <v>2018</v>
      </c>
      <c r="B73" s="95" t="s">
        <v>8</v>
      </c>
      <c r="D73" s="97">
        <f>+'BWB(MDOT)'!D73+'BWB-FBCL'!D73</f>
        <v>357</v>
      </c>
      <c r="E73" s="97">
        <f>+'BWB(MDOT)'!E73+'BWB-FBCL'!E73</f>
        <v>303</v>
      </c>
      <c r="F73" s="97">
        <f>+'BWB(MDOT)'!F73+'BWB-FBCL'!F73</f>
        <v>393</v>
      </c>
      <c r="G73" s="97">
        <f>+'BWB(MDOT)'!G73+'BWB-FBCL'!G73</f>
        <v>421</v>
      </c>
      <c r="H73" s="97">
        <f>+'BWB(MDOT)'!H73+'BWB-FBCL'!H73</f>
        <v>471</v>
      </c>
      <c r="I73" s="97">
        <f>+'BWB(MDOT)'!I73+'BWB-FBCL'!I73</f>
        <v>523</v>
      </c>
      <c r="J73" s="97">
        <f>+'BWB(MDOT)'!J73+'BWB-FBCL'!J73</f>
        <v>477</v>
      </c>
      <c r="K73" s="97">
        <f>+'BWB(MDOT)'!K73+'BWB-FBCL'!K73</f>
        <v>567</v>
      </c>
      <c r="L73" s="97">
        <f>+'BWB(MDOT)'!L73+'BWB-FBCL'!L73</f>
        <v>523</v>
      </c>
      <c r="M73" s="97">
        <f>+'BWB(MDOT)'!M73+'BWB-FBCL'!M73</f>
        <v>548</v>
      </c>
      <c r="N73" s="97">
        <f>+'BWB(MDOT)'!N73+'BWB-FBCL'!N73</f>
        <v>478</v>
      </c>
      <c r="O73" s="97">
        <f>+'BWB(MDOT)'!O73+'BWB-FBCL'!O73</f>
        <v>231</v>
      </c>
      <c r="P73" s="97">
        <f>SUM(D73:O73)</f>
        <v>5292</v>
      </c>
      <c r="Q73" s="124"/>
      <c r="R73" s="124"/>
      <c r="S73" s="97">
        <f>SUM($D73:D73)</f>
        <v>357</v>
      </c>
      <c r="T73" s="97">
        <f>SUM($D73:E73)</f>
        <v>660</v>
      </c>
      <c r="U73" s="97">
        <f>SUM($D73:F73)</f>
        <v>1053</v>
      </c>
      <c r="V73" s="97">
        <f>SUM($D73:G73)</f>
        <v>1474</v>
      </c>
      <c r="W73" s="97">
        <f>SUM($D73:H73)</f>
        <v>1945</v>
      </c>
      <c r="X73" s="97">
        <f>SUM($D73:I73)</f>
        <v>2468</v>
      </c>
      <c r="Y73" s="97">
        <f>SUM($D73:J73)</f>
        <v>2945</v>
      </c>
      <c r="Z73" s="97">
        <f>SUM($D73:K73)</f>
        <v>3512</v>
      </c>
      <c r="AA73" s="97">
        <f>SUM($D73:L73)</f>
        <v>4035</v>
      </c>
      <c r="AB73" s="97">
        <f>SUM($D73:M73)</f>
        <v>4583</v>
      </c>
      <c r="AC73" s="97">
        <f>SUM($D73:N73)</f>
        <v>5061</v>
      </c>
      <c r="AD73" s="97">
        <f>SUM($D73:O73)</f>
        <v>5292</v>
      </c>
    </row>
    <row r="74" spans="1:30" s="96" customFormat="1" ht="15.1" customHeight="1">
      <c r="A74" s="94">
        <v>2018</v>
      </c>
      <c r="B74" s="98" t="s">
        <v>9</v>
      </c>
      <c r="D74" s="97">
        <f t="shared" ref="D74:P74" si="24">SUM(D71:D73)</f>
        <v>301328</v>
      </c>
      <c r="E74" s="97">
        <f t="shared" si="24"/>
        <v>292612</v>
      </c>
      <c r="F74" s="97">
        <f t="shared" si="24"/>
        <v>377649</v>
      </c>
      <c r="G74" s="97">
        <f t="shared" si="24"/>
        <v>367496</v>
      </c>
      <c r="H74" s="97">
        <f t="shared" si="24"/>
        <v>415459</v>
      </c>
      <c r="I74" s="97">
        <f t="shared" si="24"/>
        <v>435909</v>
      </c>
      <c r="J74" s="97">
        <f t="shared" si="24"/>
        <v>461302</v>
      </c>
      <c r="K74" s="97">
        <f t="shared" si="24"/>
        <v>494328</v>
      </c>
      <c r="L74" s="97">
        <f t="shared" si="24"/>
        <v>410181</v>
      </c>
      <c r="M74" s="97">
        <f t="shared" si="24"/>
        <v>414228</v>
      </c>
      <c r="N74" s="97">
        <f t="shared" si="24"/>
        <v>373495</v>
      </c>
      <c r="O74" s="97">
        <f t="shared" si="24"/>
        <v>352277</v>
      </c>
      <c r="P74" s="97">
        <f t="shared" si="24"/>
        <v>4696264</v>
      </c>
      <c r="Q74" s="124"/>
      <c r="R74" s="124"/>
      <c r="S74" s="97">
        <f t="shared" ref="S74:AD74" si="25">SUM(S71:S73)</f>
        <v>301328</v>
      </c>
      <c r="T74" s="97">
        <f t="shared" si="25"/>
        <v>593940</v>
      </c>
      <c r="U74" s="97">
        <f t="shared" si="25"/>
        <v>971589</v>
      </c>
      <c r="V74" s="97">
        <f t="shared" si="25"/>
        <v>1339085</v>
      </c>
      <c r="W74" s="97">
        <f t="shared" si="25"/>
        <v>1754544</v>
      </c>
      <c r="X74" s="97">
        <f t="shared" si="25"/>
        <v>2190453</v>
      </c>
      <c r="Y74" s="97">
        <f t="shared" si="25"/>
        <v>2651755</v>
      </c>
      <c r="Z74" s="97">
        <f t="shared" si="25"/>
        <v>3146083</v>
      </c>
      <c r="AA74" s="97">
        <f t="shared" si="25"/>
        <v>3556264</v>
      </c>
      <c r="AB74" s="97">
        <f t="shared" si="25"/>
        <v>3970492</v>
      </c>
      <c r="AC74" s="97">
        <f t="shared" si="25"/>
        <v>4343987</v>
      </c>
      <c r="AD74" s="97">
        <f t="shared" si="25"/>
        <v>4696264</v>
      </c>
    </row>
    <row r="75" spans="1:3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s="96" customFormat="1" ht="15.1" customHeight="1">
      <c r="A76" s="94">
        <v>2019</v>
      </c>
      <c r="B76" s="95" t="s">
        <v>6</v>
      </c>
      <c r="D76" s="97">
        <f>+'BWB(MDOT)'!D76+'BWB-FBCL'!D76</f>
        <v>171625</v>
      </c>
      <c r="E76" s="97">
        <f>+'BWB(MDOT)'!E76+'BWB-FBCL'!E76</f>
        <v>161355</v>
      </c>
      <c r="F76" s="97">
        <f>+'BWB(MDOT)'!F76+'BWB-FBCL'!F76</f>
        <v>217918</v>
      </c>
      <c r="G76" s="97">
        <f>+'BWB(MDOT)'!G76+'BWB-FBCL'!G76</f>
        <v>224173</v>
      </c>
      <c r="H76" s="97">
        <f>+'BWB(MDOT)'!H76+'BWB-FBCL'!H76</f>
        <v>253392</v>
      </c>
      <c r="I76" s="97">
        <f>+'BWB(MDOT)'!I76+'BWB-FBCL'!I76</f>
        <v>282227</v>
      </c>
      <c r="J76" s="97">
        <f>+'BWB(MDOT)'!J76+'BWB-FBCL'!J76</f>
        <v>331419</v>
      </c>
      <c r="K76" s="97">
        <f>+'BWB(MDOT)'!K76+'BWB-FBCL'!K76</f>
        <v>341230</v>
      </c>
      <c r="L76" s="97">
        <f>+'BWB(MDOT)'!L76+'BWB-FBCL'!L76</f>
        <v>254974</v>
      </c>
      <c r="M76" s="97">
        <f>+'BWB(MDOT)'!M76+'BWB-FBCL'!M76</f>
        <v>251604</v>
      </c>
      <c r="N76" s="97">
        <f>+'BWB(MDOT)'!N76+'BWB-FBCL'!N76</f>
        <v>224699</v>
      </c>
      <c r="O76" s="97">
        <f>+'BWB(MDOT)'!O76+'BWB-FBCL'!O76</f>
        <v>230244</v>
      </c>
      <c r="P76" s="97">
        <f>SUM(D76:O76)</f>
        <v>2944860</v>
      </c>
      <c r="Q76" s="123"/>
      <c r="R76" s="123"/>
      <c r="S76" s="97">
        <f>SUM($D76:D76)</f>
        <v>171625</v>
      </c>
      <c r="T76" s="97">
        <f>SUM($D76:E76)</f>
        <v>332980</v>
      </c>
      <c r="U76" s="97">
        <f>SUM($D76:F76)</f>
        <v>550898</v>
      </c>
      <c r="V76" s="97">
        <f>SUM($D76:G76)</f>
        <v>775071</v>
      </c>
      <c r="W76" s="97">
        <f>SUM($D76:H76)</f>
        <v>1028463</v>
      </c>
      <c r="X76" s="97">
        <f>SUM($D76:I76)</f>
        <v>1310690</v>
      </c>
      <c r="Y76" s="97">
        <f>SUM($D76:J76)</f>
        <v>1642109</v>
      </c>
      <c r="Z76" s="97">
        <f>SUM($D76:K76)</f>
        <v>1983339</v>
      </c>
      <c r="AA76" s="97">
        <f>SUM($D76:L76)</f>
        <v>2238313</v>
      </c>
      <c r="AB76" s="97">
        <f>SUM($D76:M76)</f>
        <v>2489917</v>
      </c>
      <c r="AC76" s="97">
        <f>SUM($D76:N76)</f>
        <v>2714616</v>
      </c>
      <c r="AD76" s="97">
        <f>SUM($D76:O76)</f>
        <v>2944860</v>
      </c>
    </row>
    <row r="77" spans="1:30" s="96" customFormat="1" ht="15.1" customHeight="1">
      <c r="A77" s="94">
        <v>2019</v>
      </c>
      <c r="B77" s="95" t="s">
        <v>7</v>
      </c>
      <c r="D77" s="97">
        <f>+'BWB(MDOT)'!D77+'BWB-FBCL'!D77</f>
        <v>129776</v>
      </c>
      <c r="E77" s="97">
        <f>+'BWB(MDOT)'!E77+'BWB-FBCL'!E77</f>
        <v>117773</v>
      </c>
      <c r="F77" s="97">
        <f>+'BWB(MDOT)'!F77+'BWB-FBCL'!F77</f>
        <v>136624</v>
      </c>
      <c r="G77" s="97">
        <f>+'BWB(MDOT)'!G77+'BWB-FBCL'!G77</f>
        <v>136172</v>
      </c>
      <c r="H77" s="97">
        <f>+'BWB(MDOT)'!H77+'BWB-FBCL'!H77</f>
        <v>143832</v>
      </c>
      <c r="I77" s="97">
        <f>+'BWB(MDOT)'!I77+'BWB-FBCL'!I77</f>
        <v>138029</v>
      </c>
      <c r="J77" s="97">
        <f>+'BWB(MDOT)'!J77+'BWB-FBCL'!J77</f>
        <v>132909</v>
      </c>
      <c r="K77" s="97">
        <f>+'BWB(MDOT)'!K77+'BWB-FBCL'!K77</f>
        <v>138404</v>
      </c>
      <c r="L77" s="97">
        <f>+'BWB(MDOT)'!L77+'BWB-FBCL'!L77</f>
        <v>132928</v>
      </c>
      <c r="M77" s="97">
        <f>+'BWB(MDOT)'!M77+'BWB-FBCL'!M77</f>
        <v>139471</v>
      </c>
      <c r="N77" s="97">
        <f>+'BWB(MDOT)'!N77+'BWB-FBCL'!N77</f>
        <v>133605</v>
      </c>
      <c r="O77" s="97">
        <f>+'BWB(MDOT)'!O77+'BWB-FBCL'!O77</f>
        <v>117057</v>
      </c>
      <c r="P77" s="97">
        <f>SUM(D77:O77)</f>
        <v>1596580</v>
      </c>
      <c r="Q77" s="124"/>
      <c r="R77" s="124"/>
      <c r="S77" s="97">
        <f>SUM($D77:D77)</f>
        <v>129776</v>
      </c>
      <c r="T77" s="97">
        <f>SUM($D77:E77)</f>
        <v>247549</v>
      </c>
      <c r="U77" s="97">
        <f>SUM($D77:F77)</f>
        <v>384173</v>
      </c>
      <c r="V77" s="97">
        <f>SUM($D77:G77)</f>
        <v>520345</v>
      </c>
      <c r="W77" s="97">
        <f>SUM($D77:H77)</f>
        <v>664177</v>
      </c>
      <c r="X77" s="97">
        <f>SUM($D77:I77)</f>
        <v>802206</v>
      </c>
      <c r="Y77" s="97">
        <f>SUM($D77:J77)</f>
        <v>935115</v>
      </c>
      <c r="Z77" s="97">
        <f>SUM($D77:K77)</f>
        <v>1073519</v>
      </c>
      <c r="AA77" s="97">
        <f>SUM($D77:L77)</f>
        <v>1206447</v>
      </c>
      <c r="AB77" s="97">
        <f>SUM($D77:M77)</f>
        <v>1345918</v>
      </c>
      <c r="AC77" s="97">
        <f>SUM($D77:N77)</f>
        <v>1479523</v>
      </c>
      <c r="AD77" s="97">
        <f>SUM($D77:O77)</f>
        <v>1596580</v>
      </c>
    </row>
    <row r="78" spans="1:30" s="96" customFormat="1" ht="15.1" customHeight="1">
      <c r="A78" s="94">
        <v>2019</v>
      </c>
      <c r="B78" s="95" t="s">
        <v>8</v>
      </c>
      <c r="D78" s="97">
        <f>+'BWB(MDOT)'!D78+'BWB-FBCL'!D78</f>
        <v>260</v>
      </c>
      <c r="E78" s="97">
        <f>+'BWB(MDOT)'!E78+'BWB-FBCL'!E78</f>
        <v>276</v>
      </c>
      <c r="F78" s="97">
        <f>+'BWB(MDOT)'!F78+'BWB-FBCL'!F78</f>
        <v>403</v>
      </c>
      <c r="G78" s="97">
        <f>+'BWB(MDOT)'!G78+'BWB-FBCL'!G78</f>
        <v>424</v>
      </c>
      <c r="H78" s="97">
        <f>+'BWB(MDOT)'!H78+'BWB-FBCL'!H78</f>
        <v>499</v>
      </c>
      <c r="I78" s="97">
        <f>+'BWB(MDOT)'!I78+'BWB-FBCL'!I78</f>
        <v>517</v>
      </c>
      <c r="J78" s="97">
        <f>+'BWB(MDOT)'!J78+'BWB-FBCL'!J78</f>
        <v>443</v>
      </c>
      <c r="K78" s="97">
        <f>+'BWB(MDOT)'!K78+'BWB-FBCL'!K78</f>
        <v>476</v>
      </c>
      <c r="L78" s="97">
        <f>+'BWB(MDOT)'!L78+'BWB-FBCL'!L78</f>
        <v>482</v>
      </c>
      <c r="M78" s="97">
        <f>+'BWB(MDOT)'!M78+'BWB-FBCL'!M78</f>
        <v>551</v>
      </c>
      <c r="N78" s="97">
        <f>+'BWB(MDOT)'!N78+'BWB-FBCL'!N78</f>
        <v>403</v>
      </c>
      <c r="O78" s="97">
        <f>+'BWB(MDOT)'!O78+'BWB-FBCL'!O78</f>
        <v>268</v>
      </c>
      <c r="P78" s="97">
        <f>SUM(D78:O78)</f>
        <v>5002</v>
      </c>
      <c r="Q78" s="124"/>
      <c r="R78" s="124"/>
      <c r="S78" s="97">
        <f>SUM($D78:D78)</f>
        <v>260</v>
      </c>
      <c r="T78" s="97">
        <f>SUM($D78:E78)</f>
        <v>536</v>
      </c>
      <c r="U78" s="97">
        <f>SUM($D78:F78)</f>
        <v>939</v>
      </c>
      <c r="V78" s="97">
        <f>SUM($D78:G78)</f>
        <v>1363</v>
      </c>
      <c r="W78" s="97">
        <f>SUM($D78:H78)</f>
        <v>1862</v>
      </c>
      <c r="X78" s="97">
        <f>SUM($D78:I78)</f>
        <v>2379</v>
      </c>
      <c r="Y78" s="97">
        <f>SUM($D78:J78)</f>
        <v>2822</v>
      </c>
      <c r="Z78" s="97">
        <f>SUM($D78:K78)</f>
        <v>3298</v>
      </c>
      <c r="AA78" s="97">
        <f>SUM($D78:L78)</f>
        <v>3780</v>
      </c>
      <c r="AB78" s="97">
        <f>SUM($D78:M78)</f>
        <v>4331</v>
      </c>
      <c r="AC78" s="97">
        <f>SUM($D78:N78)</f>
        <v>4734</v>
      </c>
      <c r="AD78" s="97">
        <f>SUM($D78:O78)</f>
        <v>5002</v>
      </c>
    </row>
    <row r="79" spans="1:30" s="96" customFormat="1" ht="15.1" customHeight="1">
      <c r="A79" s="94">
        <v>2019</v>
      </c>
      <c r="B79" s="98" t="s">
        <v>9</v>
      </c>
      <c r="D79" s="97">
        <f t="shared" ref="D79:P79" si="26">SUM(D76:D78)</f>
        <v>301661</v>
      </c>
      <c r="E79" s="97">
        <f t="shared" si="26"/>
        <v>279404</v>
      </c>
      <c r="F79" s="97">
        <f t="shared" si="26"/>
        <v>354945</v>
      </c>
      <c r="G79" s="97">
        <f t="shared" si="26"/>
        <v>360769</v>
      </c>
      <c r="H79" s="97">
        <f t="shared" si="26"/>
        <v>397723</v>
      </c>
      <c r="I79" s="97">
        <f t="shared" si="26"/>
        <v>420773</v>
      </c>
      <c r="J79" s="97">
        <f t="shared" si="26"/>
        <v>464771</v>
      </c>
      <c r="K79" s="97">
        <f t="shared" si="26"/>
        <v>480110</v>
      </c>
      <c r="L79" s="97">
        <f t="shared" si="26"/>
        <v>388384</v>
      </c>
      <c r="M79" s="97">
        <f t="shared" si="26"/>
        <v>391626</v>
      </c>
      <c r="N79" s="97">
        <f t="shared" si="26"/>
        <v>358707</v>
      </c>
      <c r="O79" s="97">
        <f t="shared" si="26"/>
        <v>347569</v>
      </c>
      <c r="P79" s="97">
        <f t="shared" si="26"/>
        <v>4546442</v>
      </c>
      <c r="Q79" s="124"/>
      <c r="R79" s="124"/>
      <c r="S79" s="97">
        <f t="shared" ref="S79:AD79" si="27">SUM(S76:S78)</f>
        <v>301661</v>
      </c>
      <c r="T79" s="97">
        <f t="shared" si="27"/>
        <v>581065</v>
      </c>
      <c r="U79" s="97">
        <f t="shared" si="27"/>
        <v>936010</v>
      </c>
      <c r="V79" s="97">
        <f t="shared" si="27"/>
        <v>1296779</v>
      </c>
      <c r="W79" s="97">
        <f t="shared" si="27"/>
        <v>1694502</v>
      </c>
      <c r="X79" s="97">
        <f t="shared" si="27"/>
        <v>2115275</v>
      </c>
      <c r="Y79" s="97">
        <f t="shared" si="27"/>
        <v>2580046</v>
      </c>
      <c r="Z79" s="97">
        <f t="shared" si="27"/>
        <v>3060156</v>
      </c>
      <c r="AA79" s="97">
        <f t="shared" si="27"/>
        <v>3448540</v>
      </c>
      <c r="AB79" s="97">
        <f t="shared" si="27"/>
        <v>3840166</v>
      </c>
      <c r="AC79" s="97">
        <f t="shared" si="27"/>
        <v>4198873</v>
      </c>
      <c r="AD79" s="97">
        <f t="shared" si="27"/>
        <v>4546442</v>
      </c>
    </row>
    <row r="80" spans="1:3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s="96" customFormat="1" ht="15.1" customHeight="1">
      <c r="A81" s="94">
        <v>2020</v>
      </c>
      <c r="B81" s="95" t="s">
        <v>6</v>
      </c>
      <c r="D81" s="97">
        <f>+'BWB(MDOT)'!D81+'BWB-FBCL'!D81</f>
        <v>176098</v>
      </c>
      <c r="E81" s="97">
        <f>+'BWB(MDOT)'!E81+'BWB-FBCL'!E81</f>
        <v>171284</v>
      </c>
      <c r="F81" s="97">
        <f>+'BWB(MDOT)'!F81+'BWB-FBCL'!F81</f>
        <v>104879</v>
      </c>
      <c r="G81" s="97">
        <f>+'BWB(MDOT)'!G81+'BWB-FBCL'!G81</f>
        <v>6762</v>
      </c>
      <c r="H81" s="97">
        <f>+'BWB(MDOT)'!H81+'BWB-FBCL'!H81</f>
        <v>8455</v>
      </c>
      <c r="I81" s="97">
        <f>+'BWB(MDOT)'!I81+'BWB-FBCL'!I81</f>
        <v>12568</v>
      </c>
      <c r="J81" s="97">
        <f>+'BWB(MDOT)'!J81+'BWB-FBCL'!J81</f>
        <v>13818</v>
      </c>
      <c r="K81" s="97">
        <f>+'BWB(MDOT)'!K81+'BWB-FBCL'!K81</f>
        <v>15006</v>
      </c>
      <c r="L81" s="97">
        <f>+'BWB(MDOT)'!L81+'BWB-FBCL'!L81</f>
        <v>14360</v>
      </c>
      <c r="M81" s="97">
        <f>+'BWB(MDOT)'!M81+'BWB-FBCL'!M81</f>
        <v>14793</v>
      </c>
      <c r="N81" s="97">
        <f>+'BWB(MDOT)'!N81+'BWB-FBCL'!N81</f>
        <v>13000</v>
      </c>
      <c r="O81" s="97">
        <f>+'BWB(MDOT)'!O81+'BWB-FBCL'!O81</f>
        <v>13233</v>
      </c>
      <c r="P81" s="97">
        <f>SUM(D81:O81)</f>
        <v>564256</v>
      </c>
      <c r="Q81" s="123"/>
      <c r="R81" s="123"/>
      <c r="S81" s="97">
        <f>SUM($D81:D81)</f>
        <v>176098</v>
      </c>
      <c r="T81" s="97">
        <f>SUM($D81:E81)</f>
        <v>347382</v>
      </c>
      <c r="U81" s="97">
        <f>SUM($D81:F81)</f>
        <v>452261</v>
      </c>
      <c r="V81" s="97">
        <f>SUM($D81:G81)</f>
        <v>459023</v>
      </c>
      <c r="W81" s="97">
        <f>SUM($D81:H81)</f>
        <v>467478</v>
      </c>
      <c r="X81" s="97">
        <f>SUM($D81:I81)</f>
        <v>480046</v>
      </c>
      <c r="Y81" s="97">
        <f>SUM($D81:J81)</f>
        <v>493864</v>
      </c>
      <c r="Z81" s="97">
        <f>SUM($D81:K81)</f>
        <v>508870</v>
      </c>
      <c r="AA81" s="97">
        <f>SUM($D81:L81)</f>
        <v>523230</v>
      </c>
      <c r="AB81" s="97">
        <f>SUM($D81:M81)</f>
        <v>538023</v>
      </c>
      <c r="AC81" s="97">
        <f>SUM($D81:N81)</f>
        <v>551023</v>
      </c>
      <c r="AD81" s="97">
        <f>SUM($D81:O81)</f>
        <v>564256</v>
      </c>
    </row>
    <row r="82" spans="1:30" s="96" customFormat="1" ht="15.1" customHeight="1">
      <c r="A82" s="94">
        <v>2020</v>
      </c>
      <c r="B82" s="95" t="s">
        <v>7</v>
      </c>
      <c r="D82" s="97">
        <f>+'BWB(MDOT)'!D82+'BWB-FBCL'!D82</f>
        <v>122578</v>
      </c>
      <c r="E82" s="97">
        <f>+'BWB(MDOT)'!E82+'BWB-FBCL'!E82</f>
        <v>119417</v>
      </c>
      <c r="F82" s="97">
        <f>+'BWB(MDOT)'!F82+'BWB-FBCL'!F82</f>
        <v>121509</v>
      </c>
      <c r="G82" s="97">
        <f>+'BWB(MDOT)'!G82+'BWB-FBCL'!G82</f>
        <v>74949</v>
      </c>
      <c r="H82" s="97">
        <f>+'BWB(MDOT)'!H82+'BWB-FBCL'!H82</f>
        <v>83532</v>
      </c>
      <c r="I82" s="97">
        <f>+'BWB(MDOT)'!I82+'BWB-FBCL'!I82</f>
        <v>120618</v>
      </c>
      <c r="J82" s="97">
        <f>+'BWB(MDOT)'!J82+'BWB-FBCL'!J82</f>
        <v>126363</v>
      </c>
      <c r="K82" s="97">
        <f>+'BWB(MDOT)'!K82+'BWB-FBCL'!K82</f>
        <v>130710</v>
      </c>
      <c r="L82" s="97">
        <f>+'BWB(MDOT)'!L82+'BWB-FBCL'!L82</f>
        <v>138696</v>
      </c>
      <c r="M82" s="97">
        <f>+'BWB(MDOT)'!M82+'BWB-FBCL'!M82</f>
        <v>141715</v>
      </c>
      <c r="N82" s="97">
        <f>+'BWB(MDOT)'!N82+'BWB-FBCL'!N82</f>
        <v>134222</v>
      </c>
      <c r="O82" s="97">
        <f>+'BWB(MDOT)'!O82+'BWB-FBCL'!O82</f>
        <v>125936</v>
      </c>
      <c r="P82" s="97">
        <f>SUM(D82:O82)</f>
        <v>1440245</v>
      </c>
      <c r="Q82" s="124"/>
      <c r="R82" s="124"/>
      <c r="S82" s="97">
        <f>SUM($D82:D82)</f>
        <v>122578</v>
      </c>
      <c r="T82" s="97">
        <f>SUM($D82:E82)</f>
        <v>241995</v>
      </c>
      <c r="U82" s="97">
        <f>SUM($D82:F82)</f>
        <v>363504</v>
      </c>
      <c r="V82" s="97">
        <f>SUM($D82:G82)</f>
        <v>438453</v>
      </c>
      <c r="W82" s="97">
        <f>SUM($D82:H82)</f>
        <v>521985</v>
      </c>
      <c r="X82" s="97">
        <f>SUM($D82:I82)</f>
        <v>642603</v>
      </c>
      <c r="Y82" s="97">
        <f>SUM($D82:J82)</f>
        <v>768966</v>
      </c>
      <c r="Z82" s="97">
        <f>SUM($D82:K82)</f>
        <v>899676</v>
      </c>
      <c r="AA82" s="97">
        <f>SUM($D82:L82)</f>
        <v>1038372</v>
      </c>
      <c r="AB82" s="97">
        <f>SUM($D82:M82)</f>
        <v>1180087</v>
      </c>
      <c r="AC82" s="97">
        <f>SUM($D82:N82)</f>
        <v>1314309</v>
      </c>
      <c r="AD82" s="97">
        <f>SUM($D82:O82)</f>
        <v>1440245</v>
      </c>
    </row>
    <row r="83" spans="1:30" s="96" customFormat="1" ht="15.1" customHeight="1">
      <c r="A83" s="94">
        <v>2020</v>
      </c>
      <c r="B83" s="95" t="s">
        <v>8</v>
      </c>
      <c r="D83" s="97">
        <f>+'BWB(MDOT)'!D83+'BWB-FBCL'!D83</f>
        <v>194</v>
      </c>
      <c r="E83" s="97">
        <f>+'BWB(MDOT)'!E83+'BWB-FBCL'!E83</f>
        <v>210</v>
      </c>
      <c r="F83" s="97">
        <f>+'BWB(MDOT)'!F83+'BWB-FBCL'!F83</f>
        <v>102</v>
      </c>
      <c r="G83" s="97">
        <f>+'BWB(MDOT)'!G83+'BWB-FBCL'!G83</f>
        <v>51</v>
      </c>
      <c r="H83" s="97">
        <f>+'BWB(MDOT)'!H83+'BWB-FBCL'!H83</f>
        <v>87</v>
      </c>
      <c r="I83" s="97">
        <f>+'BWB(MDOT)'!I83+'BWB-FBCL'!I83</f>
        <v>56</v>
      </c>
      <c r="J83" s="97">
        <f>+'BWB(MDOT)'!J83+'BWB-FBCL'!J83</f>
        <v>45</v>
      </c>
      <c r="K83" s="97">
        <f>+'BWB(MDOT)'!K83+'BWB-FBCL'!K83</f>
        <v>63</v>
      </c>
      <c r="L83" s="97">
        <f>+'BWB(MDOT)'!L83+'BWB-FBCL'!L83</f>
        <v>57</v>
      </c>
      <c r="M83" s="97">
        <f>+'BWB(MDOT)'!M83+'BWB-FBCL'!M83</f>
        <v>102</v>
      </c>
      <c r="N83" s="97">
        <f>+'BWB(MDOT)'!N83+'BWB-FBCL'!N83</f>
        <v>39</v>
      </c>
      <c r="O83" s="97">
        <f>+'BWB(MDOT)'!O83+'BWB-FBCL'!O83</f>
        <v>35</v>
      </c>
      <c r="P83" s="97">
        <f>SUM(D83:O83)</f>
        <v>1041</v>
      </c>
      <c r="Q83" s="124"/>
      <c r="R83" s="124"/>
      <c r="S83" s="97">
        <f>SUM($D83:D83)</f>
        <v>194</v>
      </c>
      <c r="T83" s="97">
        <f>SUM($D83:E83)</f>
        <v>404</v>
      </c>
      <c r="U83" s="97">
        <f>SUM($D83:F83)</f>
        <v>506</v>
      </c>
      <c r="V83" s="97">
        <f>SUM($D83:G83)</f>
        <v>557</v>
      </c>
      <c r="W83" s="97">
        <f>SUM($D83:H83)</f>
        <v>644</v>
      </c>
      <c r="X83" s="97">
        <f>SUM($D83:I83)</f>
        <v>700</v>
      </c>
      <c r="Y83" s="97">
        <f>SUM($D83:J83)</f>
        <v>745</v>
      </c>
      <c r="Z83" s="97">
        <f>SUM($D83:K83)</f>
        <v>808</v>
      </c>
      <c r="AA83" s="97">
        <f>SUM($D83:L83)</f>
        <v>865</v>
      </c>
      <c r="AB83" s="97">
        <f>SUM($D83:M83)</f>
        <v>967</v>
      </c>
      <c r="AC83" s="97">
        <f>SUM($D83:N83)</f>
        <v>1006</v>
      </c>
      <c r="AD83" s="97">
        <f>SUM($D83:O83)</f>
        <v>1041</v>
      </c>
    </row>
    <row r="84" spans="1:30" s="96" customFormat="1" ht="15.1" customHeight="1">
      <c r="A84" s="94">
        <v>2020</v>
      </c>
      <c r="B84" s="98" t="s">
        <v>9</v>
      </c>
      <c r="D84" s="97">
        <f t="shared" ref="D84:P84" si="28">SUM(D81:D83)</f>
        <v>298870</v>
      </c>
      <c r="E84" s="97">
        <f t="shared" si="28"/>
        <v>290911</v>
      </c>
      <c r="F84" s="97">
        <f t="shared" si="28"/>
        <v>226490</v>
      </c>
      <c r="G84" s="97">
        <f t="shared" si="28"/>
        <v>81762</v>
      </c>
      <c r="H84" s="97">
        <f t="shared" si="28"/>
        <v>92074</v>
      </c>
      <c r="I84" s="97">
        <f t="shared" si="28"/>
        <v>133242</v>
      </c>
      <c r="J84" s="97">
        <f t="shared" si="28"/>
        <v>140226</v>
      </c>
      <c r="K84" s="97">
        <f t="shared" si="28"/>
        <v>145779</v>
      </c>
      <c r="L84" s="97">
        <f t="shared" si="28"/>
        <v>153113</v>
      </c>
      <c r="M84" s="97">
        <f t="shared" si="28"/>
        <v>156610</v>
      </c>
      <c r="N84" s="97">
        <f t="shared" si="28"/>
        <v>147261</v>
      </c>
      <c r="O84" s="97">
        <f t="shared" si="28"/>
        <v>139204</v>
      </c>
      <c r="P84" s="97">
        <f t="shared" si="28"/>
        <v>2005542</v>
      </c>
      <c r="Q84" s="124"/>
      <c r="R84" s="124"/>
      <c r="S84" s="97">
        <f t="shared" ref="S84:AD84" si="29">SUM(S81:S83)</f>
        <v>298870</v>
      </c>
      <c r="T84" s="97">
        <f t="shared" si="29"/>
        <v>589781</v>
      </c>
      <c r="U84" s="97">
        <f t="shared" si="29"/>
        <v>816271</v>
      </c>
      <c r="V84" s="97">
        <f t="shared" si="29"/>
        <v>898033</v>
      </c>
      <c r="W84" s="97">
        <f t="shared" si="29"/>
        <v>990107</v>
      </c>
      <c r="X84" s="97">
        <f t="shared" si="29"/>
        <v>1123349</v>
      </c>
      <c r="Y84" s="97">
        <f t="shared" si="29"/>
        <v>1263575</v>
      </c>
      <c r="Z84" s="97">
        <f t="shared" si="29"/>
        <v>1409354</v>
      </c>
      <c r="AA84" s="97">
        <f t="shared" si="29"/>
        <v>1562467</v>
      </c>
      <c r="AB84" s="97">
        <f t="shared" si="29"/>
        <v>1719077</v>
      </c>
      <c r="AC84" s="97">
        <f t="shared" si="29"/>
        <v>1866338</v>
      </c>
      <c r="AD84" s="97">
        <f t="shared" si="29"/>
        <v>2005542</v>
      </c>
    </row>
    <row r="85" spans="1:3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s="96" customFormat="1" ht="15.1" customHeight="1">
      <c r="A86" s="94">
        <v>2021</v>
      </c>
      <c r="B86" s="95" t="s">
        <v>6</v>
      </c>
      <c r="D86" s="97">
        <f>+'BWB(MDOT)'!D86+'BWB-FBCL'!D86</f>
        <v>11836</v>
      </c>
      <c r="E86" s="97">
        <f>+'BWB(MDOT)'!E86+'BWB-FBCL'!E86</f>
        <v>10417</v>
      </c>
      <c r="F86" s="97">
        <f>+'BWB(MDOT)'!F86+'BWB-FBCL'!F86</f>
        <v>12610</v>
      </c>
      <c r="G86" s="97">
        <f>+'BWB(MDOT)'!G86+'BWB-FBCL'!G86</f>
        <v>15805</v>
      </c>
      <c r="H86" s="97">
        <f>+'BWB(MDOT)'!H86+'BWB-FBCL'!H86</f>
        <v>17012</v>
      </c>
      <c r="I86" s="97">
        <f>+'BWB(MDOT)'!I86+'BWB-FBCL'!I86</f>
        <v>17994</v>
      </c>
      <c r="J86" s="97">
        <f>+'BWB(MDOT)'!J86+'BWB-FBCL'!J86</f>
        <v>24025</v>
      </c>
      <c r="K86" s="97">
        <f>+'BWB(MDOT)'!K86+'BWB-FBCL'!K86</f>
        <v>41740</v>
      </c>
      <c r="L86" s="97">
        <f>+'BWB(MDOT)'!L86+'BWB-FBCL'!L86</f>
        <v>41695</v>
      </c>
      <c r="M86" s="97">
        <f>+'BWB(MDOT)'!M86+'BWB-FBCL'!M86</f>
        <v>42874</v>
      </c>
      <c r="N86" s="97">
        <f>+'BWB(MDOT)'!N86+'BWB-FBCL'!N86</f>
        <v>53767</v>
      </c>
      <c r="O86" s="97">
        <f>+'BWB(MDOT)'!O86+'BWB-FBCL'!O86</f>
        <v>73249</v>
      </c>
      <c r="P86" s="97">
        <f>SUM(D86:O86)</f>
        <v>363024</v>
      </c>
      <c r="Q86" s="123"/>
      <c r="R86" s="123"/>
      <c r="S86" s="97">
        <f>SUM($D86:D86)</f>
        <v>11836</v>
      </c>
      <c r="T86" s="97">
        <f>SUM($D86:E86)</f>
        <v>22253</v>
      </c>
      <c r="U86" s="97">
        <f>SUM($D86:F86)</f>
        <v>34863</v>
      </c>
      <c r="V86" s="97">
        <f>SUM($D86:G86)</f>
        <v>50668</v>
      </c>
      <c r="W86" s="97">
        <f>SUM($D86:H86)</f>
        <v>67680</v>
      </c>
      <c r="X86" s="97">
        <f>SUM($D86:I86)</f>
        <v>85674</v>
      </c>
      <c r="Y86" s="97">
        <f>SUM($D86:J86)</f>
        <v>109699</v>
      </c>
      <c r="Z86" s="97">
        <f>SUM($D86:K86)</f>
        <v>151439</v>
      </c>
      <c r="AA86" s="97">
        <f>SUM($D86:L86)</f>
        <v>193134</v>
      </c>
      <c r="AB86" s="97">
        <f>SUM($D86:M86)</f>
        <v>236008</v>
      </c>
      <c r="AC86" s="97">
        <f>SUM($D86:N86)</f>
        <v>289775</v>
      </c>
      <c r="AD86" s="97">
        <f>SUM($D86:O86)</f>
        <v>363024</v>
      </c>
    </row>
    <row r="87" spans="1:30" s="96" customFormat="1" ht="15.1" customHeight="1">
      <c r="A87" s="94">
        <v>2021</v>
      </c>
      <c r="B87" s="95" t="s">
        <v>7</v>
      </c>
      <c r="D87" s="97">
        <f>+'BWB(MDOT)'!D87+'BWB-FBCL'!D87</f>
        <v>123666</v>
      </c>
      <c r="E87" s="97">
        <f>+'BWB(MDOT)'!E87+'BWB-FBCL'!E87</f>
        <v>120067</v>
      </c>
      <c r="F87" s="97">
        <f>+'BWB(MDOT)'!F87+'BWB-FBCL'!F87</f>
        <v>152277</v>
      </c>
      <c r="G87" s="97">
        <f>+'BWB(MDOT)'!G87+'BWB-FBCL'!G87</f>
        <v>135934</v>
      </c>
      <c r="H87" s="97">
        <f>+'BWB(MDOT)'!H87+'BWB-FBCL'!H87</f>
        <v>138661</v>
      </c>
      <c r="I87" s="97">
        <f>+'BWB(MDOT)'!I87+'BWB-FBCL'!I87</f>
        <v>148002</v>
      </c>
      <c r="J87" s="97">
        <f>+'BWB(MDOT)'!J87+'BWB-FBCL'!J87</f>
        <v>133958</v>
      </c>
      <c r="K87" s="97">
        <f>+'BWB(MDOT)'!K87+'BWB-FBCL'!K87</f>
        <v>141935</v>
      </c>
      <c r="L87" s="97">
        <f>+'BWB(MDOT)'!L87+'BWB-FBCL'!L87</f>
        <v>139302</v>
      </c>
      <c r="M87" s="97">
        <f>+'BWB(MDOT)'!M87+'BWB-FBCL'!M87</f>
        <v>145808</v>
      </c>
      <c r="N87" s="97">
        <f>+'BWB(MDOT)'!N87+'BWB-FBCL'!N87</f>
        <v>143743</v>
      </c>
      <c r="O87" s="97">
        <f>+'BWB(MDOT)'!O87+'BWB-FBCL'!O87</f>
        <v>135038</v>
      </c>
      <c r="P87" s="97">
        <f>SUM(D87:O87)</f>
        <v>1658391</v>
      </c>
      <c r="Q87" s="124"/>
      <c r="R87" s="124"/>
      <c r="S87" s="97">
        <f>SUM($D87:D87)</f>
        <v>123666</v>
      </c>
      <c r="T87" s="97">
        <f>SUM($D87:E87)</f>
        <v>243733</v>
      </c>
      <c r="U87" s="97">
        <f>SUM($D87:F87)</f>
        <v>396010</v>
      </c>
      <c r="V87" s="97">
        <f>SUM($D87:G87)</f>
        <v>531944</v>
      </c>
      <c r="W87" s="97">
        <f>SUM($D87:H87)</f>
        <v>670605</v>
      </c>
      <c r="X87" s="97">
        <f>SUM($D87:I87)</f>
        <v>818607</v>
      </c>
      <c r="Y87" s="97">
        <f>SUM($D87:J87)</f>
        <v>952565</v>
      </c>
      <c r="Z87" s="97">
        <f>SUM($D87:K87)</f>
        <v>1094500</v>
      </c>
      <c r="AA87" s="97">
        <f>SUM($D87:L87)</f>
        <v>1233802</v>
      </c>
      <c r="AB87" s="97">
        <f>SUM($D87:M87)</f>
        <v>1379610</v>
      </c>
      <c r="AC87" s="97">
        <f>SUM($D87:N87)</f>
        <v>1523353</v>
      </c>
      <c r="AD87" s="97">
        <f>SUM($D87:O87)</f>
        <v>1658391</v>
      </c>
    </row>
    <row r="88" spans="1:30" s="96" customFormat="1" ht="15.1" customHeight="1">
      <c r="A88" s="94">
        <v>2021</v>
      </c>
      <c r="B88" s="95" t="s">
        <v>8</v>
      </c>
      <c r="D88" s="97">
        <f>+'BWB(MDOT)'!D88+'BWB-FBCL'!D88</f>
        <v>20</v>
      </c>
      <c r="E88" s="97">
        <f>+'BWB(MDOT)'!E88+'BWB-FBCL'!E88</f>
        <v>15</v>
      </c>
      <c r="F88" s="97">
        <f>+'BWB(MDOT)'!F88+'BWB-FBCL'!F88</f>
        <v>23</v>
      </c>
      <c r="G88" s="97">
        <f>+'BWB(MDOT)'!G88+'BWB-FBCL'!G88</f>
        <v>25</v>
      </c>
      <c r="H88" s="97">
        <f>+'BWB(MDOT)'!H88+'BWB-FBCL'!H88</f>
        <v>48</v>
      </c>
      <c r="I88" s="97">
        <f>+'BWB(MDOT)'!I88+'BWB-FBCL'!I88</f>
        <v>112</v>
      </c>
      <c r="J88" s="97">
        <f>+'BWB(MDOT)'!J88+'BWB-FBCL'!J88</f>
        <v>61</v>
      </c>
      <c r="K88" s="97">
        <f>+'BWB(MDOT)'!K88+'BWB-FBCL'!K88</f>
        <v>49</v>
      </c>
      <c r="L88" s="97">
        <f>+'BWB(MDOT)'!L88+'BWB-FBCL'!L88</f>
        <v>42</v>
      </c>
      <c r="M88" s="97">
        <f>+'BWB(MDOT)'!M88+'BWB-FBCL'!M88</f>
        <v>68</v>
      </c>
      <c r="N88" s="97">
        <f>+'BWB(MDOT)'!N88+'BWB-FBCL'!N88</f>
        <v>86</v>
      </c>
      <c r="O88" s="97">
        <f>+'BWB(MDOT)'!O88+'BWB-FBCL'!O88</f>
        <v>71</v>
      </c>
      <c r="P88" s="97">
        <f>SUM(D88:O88)</f>
        <v>620</v>
      </c>
      <c r="Q88" s="124"/>
      <c r="R88" s="124"/>
      <c r="S88" s="97">
        <f>SUM($D88:D88)</f>
        <v>20</v>
      </c>
      <c r="T88" s="97">
        <f>SUM($D88:E88)</f>
        <v>35</v>
      </c>
      <c r="U88" s="97">
        <f>SUM($D88:F88)</f>
        <v>58</v>
      </c>
      <c r="V88" s="97">
        <f>SUM($D88:G88)</f>
        <v>83</v>
      </c>
      <c r="W88" s="97">
        <f>SUM($D88:H88)</f>
        <v>131</v>
      </c>
      <c r="X88" s="97">
        <f>SUM($D88:I88)</f>
        <v>243</v>
      </c>
      <c r="Y88" s="97">
        <f>SUM($D88:J88)</f>
        <v>304</v>
      </c>
      <c r="Z88" s="97">
        <f>SUM($D88:K88)</f>
        <v>353</v>
      </c>
      <c r="AA88" s="97">
        <f>SUM($D88:L88)</f>
        <v>395</v>
      </c>
      <c r="AB88" s="97">
        <f>SUM($D88:M88)</f>
        <v>463</v>
      </c>
      <c r="AC88" s="97">
        <f>SUM($D88:N88)</f>
        <v>549</v>
      </c>
      <c r="AD88" s="97">
        <f>SUM($D88:O88)</f>
        <v>620</v>
      </c>
    </row>
    <row r="89" spans="1:30" s="96" customFormat="1" ht="15.1" customHeight="1">
      <c r="A89" s="94">
        <v>2021</v>
      </c>
      <c r="B89" s="98" t="s">
        <v>9</v>
      </c>
      <c r="D89" s="97">
        <f t="shared" ref="D89:P89" si="30">SUM(D86:D88)</f>
        <v>135522</v>
      </c>
      <c r="E89" s="97">
        <f t="shared" si="30"/>
        <v>130499</v>
      </c>
      <c r="F89" s="97">
        <f t="shared" si="30"/>
        <v>164910</v>
      </c>
      <c r="G89" s="97">
        <f t="shared" si="30"/>
        <v>151764</v>
      </c>
      <c r="H89" s="97">
        <f t="shared" si="30"/>
        <v>155721</v>
      </c>
      <c r="I89" s="97">
        <f t="shared" si="30"/>
        <v>166108</v>
      </c>
      <c r="J89" s="97">
        <f t="shared" si="30"/>
        <v>158044</v>
      </c>
      <c r="K89" s="97">
        <f t="shared" si="30"/>
        <v>183724</v>
      </c>
      <c r="L89" s="97">
        <f t="shared" si="30"/>
        <v>181039</v>
      </c>
      <c r="M89" s="97">
        <f t="shared" si="30"/>
        <v>188750</v>
      </c>
      <c r="N89" s="97">
        <f t="shared" si="30"/>
        <v>197596</v>
      </c>
      <c r="O89" s="97">
        <f t="shared" si="30"/>
        <v>208358</v>
      </c>
      <c r="P89" s="97">
        <f t="shared" si="30"/>
        <v>2022035</v>
      </c>
      <c r="Q89" s="124"/>
      <c r="R89" s="124"/>
      <c r="S89" s="97">
        <f t="shared" ref="S89:AD89" si="31">SUM(S86:S88)</f>
        <v>135522</v>
      </c>
      <c r="T89" s="97">
        <f t="shared" si="31"/>
        <v>266021</v>
      </c>
      <c r="U89" s="97">
        <f t="shared" si="31"/>
        <v>430931</v>
      </c>
      <c r="V89" s="97">
        <f t="shared" si="31"/>
        <v>582695</v>
      </c>
      <c r="W89" s="97">
        <f t="shared" si="31"/>
        <v>738416</v>
      </c>
      <c r="X89" s="97">
        <f t="shared" si="31"/>
        <v>904524</v>
      </c>
      <c r="Y89" s="97">
        <f t="shared" si="31"/>
        <v>1062568</v>
      </c>
      <c r="Z89" s="97">
        <f t="shared" si="31"/>
        <v>1246292</v>
      </c>
      <c r="AA89" s="97">
        <f t="shared" si="31"/>
        <v>1427331</v>
      </c>
      <c r="AB89" s="97">
        <f t="shared" si="31"/>
        <v>1616081</v>
      </c>
      <c r="AC89" s="97">
        <f t="shared" si="31"/>
        <v>1813677</v>
      </c>
      <c r="AD89" s="97">
        <f t="shared" si="31"/>
        <v>2022035</v>
      </c>
    </row>
    <row r="90" spans="1:3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3" spans="1:30" s="96" customFormat="1" ht="15.1" customHeight="1">
      <c r="A93" s="94">
        <v>2006</v>
      </c>
      <c r="B93" s="95" t="s">
        <v>6</v>
      </c>
      <c r="D93" s="97">
        <f t="shared" ref="D93:N108" si="32">SUMIFS(D$11:D$90,$A$11:$A$90,$A93,$B$11:$B$90,$B93)</f>
        <v>256702</v>
      </c>
      <c r="E93" s="97">
        <f t="shared" si="32"/>
        <v>226338</v>
      </c>
      <c r="F93" s="97">
        <f t="shared" si="32"/>
        <v>285612</v>
      </c>
      <c r="G93" s="97">
        <f t="shared" si="32"/>
        <v>292337</v>
      </c>
      <c r="H93" s="97">
        <f t="shared" si="32"/>
        <v>325230</v>
      </c>
      <c r="I93" s="97">
        <f t="shared" si="32"/>
        <v>339491</v>
      </c>
      <c r="J93" s="97">
        <f t="shared" si="32"/>
        <v>397650</v>
      </c>
      <c r="K93" s="97">
        <f t="shared" si="32"/>
        <v>381390</v>
      </c>
      <c r="L93" s="97">
        <f t="shared" si="32"/>
        <v>316092</v>
      </c>
      <c r="M93" s="97">
        <f t="shared" si="32"/>
        <v>298457</v>
      </c>
      <c r="N93" s="97">
        <f t="shared" si="32"/>
        <v>286137</v>
      </c>
      <c r="O93" s="97">
        <f>SUMIFS(O$11:O$90,$A$11:$A$90,$A93,$B$11:$B$90,$B93)</f>
        <v>281092</v>
      </c>
      <c r="P93" s="97">
        <f t="shared" ref="P93:P98" si="33">SUM(D93:O93)</f>
        <v>3686528</v>
      </c>
      <c r="Q93" s="102"/>
      <c r="R93" s="102"/>
      <c r="S93" s="97">
        <f>SUM($D93:D93)</f>
        <v>256702</v>
      </c>
      <c r="T93" s="97">
        <f>SUM($D93:E93)</f>
        <v>483040</v>
      </c>
      <c r="U93" s="97">
        <f>SUM($D93:F93)</f>
        <v>768652</v>
      </c>
      <c r="V93" s="97">
        <f>SUM($D93:G93)</f>
        <v>1060989</v>
      </c>
      <c r="W93" s="97">
        <f>SUM($D93:H93)</f>
        <v>1386219</v>
      </c>
      <c r="X93" s="97">
        <f>SUM($D93:I93)</f>
        <v>1725710</v>
      </c>
      <c r="Y93" s="97">
        <f>SUM($D93:J93)</f>
        <v>2123360</v>
      </c>
      <c r="Z93" s="97">
        <f>SUM($D93:K93)</f>
        <v>2504750</v>
      </c>
      <c r="AA93" s="97">
        <f>SUM($D93:L93)</f>
        <v>2820842</v>
      </c>
      <c r="AB93" s="97">
        <f>SUM($D93:M93)</f>
        <v>3119299</v>
      </c>
      <c r="AC93" s="97">
        <f>SUM($D93:N93)</f>
        <v>3405436</v>
      </c>
      <c r="AD93" s="97">
        <f>SUM($D93:O93)</f>
        <v>3686528</v>
      </c>
    </row>
    <row r="94" spans="1:30" s="96" customFormat="1" ht="15.1" customHeight="1">
      <c r="A94" s="94">
        <v>2007</v>
      </c>
      <c r="B94" s="95" t="s">
        <v>6</v>
      </c>
      <c r="D94" s="97">
        <f t="shared" si="32"/>
        <v>230203</v>
      </c>
      <c r="E94" s="97">
        <f t="shared" si="32"/>
        <v>203963</v>
      </c>
      <c r="F94" s="97">
        <f t="shared" si="32"/>
        <v>266225</v>
      </c>
      <c r="G94" s="97">
        <f t="shared" si="32"/>
        <v>267492</v>
      </c>
      <c r="H94" s="97">
        <f t="shared" si="32"/>
        <v>297175</v>
      </c>
      <c r="I94" s="97">
        <f t="shared" si="32"/>
        <v>311346</v>
      </c>
      <c r="J94" s="97">
        <f t="shared" si="32"/>
        <v>361130</v>
      </c>
      <c r="K94" s="97">
        <f t="shared" si="32"/>
        <v>362911</v>
      </c>
      <c r="L94" s="97">
        <f t="shared" si="32"/>
        <v>289293</v>
      </c>
      <c r="M94" s="97">
        <f t="shared" si="32"/>
        <v>294555</v>
      </c>
      <c r="N94" s="97">
        <f t="shared" si="32"/>
        <v>283973</v>
      </c>
      <c r="O94" s="97">
        <f t="shared" ref="O94:O103" si="34">SUMIFS(O$11:O$90,$A$11:$A$90,$A94,$B$11:$B$90,$B94)</f>
        <v>255782</v>
      </c>
      <c r="P94" s="97">
        <f t="shared" si="33"/>
        <v>3424048</v>
      </c>
      <c r="Q94" s="102"/>
      <c r="R94" s="102"/>
      <c r="S94" s="97">
        <f>SUM($D94:D94)</f>
        <v>230203</v>
      </c>
      <c r="T94" s="97">
        <f>SUM($D94:E94)</f>
        <v>434166</v>
      </c>
      <c r="U94" s="97">
        <f>SUM($D94:F94)</f>
        <v>700391</v>
      </c>
      <c r="V94" s="97">
        <f>SUM($D94:G94)</f>
        <v>967883</v>
      </c>
      <c r="W94" s="97">
        <f>SUM($D94:H94)</f>
        <v>1265058</v>
      </c>
      <c r="X94" s="97">
        <f>SUM($D94:I94)</f>
        <v>1576404</v>
      </c>
      <c r="Y94" s="97">
        <f>SUM($D94:J94)</f>
        <v>1937534</v>
      </c>
      <c r="Z94" s="97">
        <f>SUM($D94:K94)</f>
        <v>2300445</v>
      </c>
      <c r="AA94" s="97">
        <f>SUM($D94:L94)</f>
        <v>2589738</v>
      </c>
      <c r="AB94" s="97">
        <f>SUM($D94:M94)</f>
        <v>2884293</v>
      </c>
      <c r="AC94" s="97">
        <f>SUM($D94:N94)</f>
        <v>3168266</v>
      </c>
      <c r="AD94" s="97">
        <f>SUM($D94:O94)</f>
        <v>3424048</v>
      </c>
    </row>
    <row r="95" spans="1:30" s="96" customFormat="1" ht="15.1" customHeight="1">
      <c r="A95" s="94">
        <v>2008</v>
      </c>
      <c r="B95" s="95" t="s">
        <v>6</v>
      </c>
      <c r="D95" s="97">
        <f t="shared" si="32"/>
        <v>223608</v>
      </c>
      <c r="E95" s="97">
        <f t="shared" si="32"/>
        <v>204616</v>
      </c>
      <c r="F95" s="97">
        <f t="shared" si="32"/>
        <v>263921</v>
      </c>
      <c r="G95" s="97">
        <f t="shared" si="32"/>
        <v>263086</v>
      </c>
      <c r="H95" s="97">
        <f t="shared" si="32"/>
        <v>306467</v>
      </c>
      <c r="I95" s="97">
        <f t="shared" si="32"/>
        <v>308000</v>
      </c>
      <c r="J95" s="97">
        <f t="shared" si="32"/>
        <v>355859</v>
      </c>
      <c r="K95" s="97">
        <f t="shared" si="32"/>
        <v>385329</v>
      </c>
      <c r="L95" s="97">
        <f t="shared" si="32"/>
        <v>280283</v>
      </c>
      <c r="M95" s="97">
        <f t="shared" si="32"/>
        <v>277422</v>
      </c>
      <c r="N95" s="97">
        <f t="shared" si="32"/>
        <v>245768</v>
      </c>
      <c r="O95" s="97">
        <f t="shared" si="34"/>
        <v>225285</v>
      </c>
      <c r="P95" s="97">
        <f t="shared" si="33"/>
        <v>3339644</v>
      </c>
      <c r="Q95" s="102"/>
      <c r="R95" s="102"/>
      <c r="S95" s="97">
        <f>SUM($D95:D95)</f>
        <v>223608</v>
      </c>
      <c r="T95" s="97">
        <f>SUM($D95:E95)</f>
        <v>428224</v>
      </c>
      <c r="U95" s="97">
        <f>SUM($D95:F95)</f>
        <v>692145</v>
      </c>
      <c r="V95" s="97">
        <f>SUM($D95:G95)</f>
        <v>955231</v>
      </c>
      <c r="W95" s="97">
        <f>SUM($D95:H95)</f>
        <v>1261698</v>
      </c>
      <c r="X95" s="97">
        <f>SUM($D95:I95)</f>
        <v>1569698</v>
      </c>
      <c r="Y95" s="97">
        <f>SUM($D95:J95)</f>
        <v>1925557</v>
      </c>
      <c r="Z95" s="97">
        <f>SUM($D95:K95)</f>
        <v>2310886</v>
      </c>
      <c r="AA95" s="97">
        <f>SUM($D95:L95)</f>
        <v>2591169</v>
      </c>
      <c r="AB95" s="97">
        <f>SUM($D95:M95)</f>
        <v>2868591</v>
      </c>
      <c r="AC95" s="97">
        <f>SUM($D95:N95)</f>
        <v>3114359</v>
      </c>
      <c r="AD95" s="97">
        <f>SUM($D95:O95)</f>
        <v>3339644</v>
      </c>
    </row>
    <row r="96" spans="1:30" s="96" customFormat="1" ht="15.1" customHeight="1">
      <c r="A96" s="94">
        <v>2009</v>
      </c>
      <c r="B96" s="95" t="s">
        <v>6</v>
      </c>
      <c r="D96" s="97">
        <f t="shared" si="32"/>
        <v>194505</v>
      </c>
      <c r="E96" s="97">
        <f t="shared" si="32"/>
        <v>187035</v>
      </c>
      <c r="F96" s="97">
        <f t="shared" si="32"/>
        <v>233018</v>
      </c>
      <c r="G96" s="97">
        <f t="shared" si="32"/>
        <v>239234</v>
      </c>
      <c r="H96" s="97">
        <f t="shared" si="32"/>
        <v>283931</v>
      </c>
      <c r="I96" s="97">
        <f t="shared" si="32"/>
        <v>268791</v>
      </c>
      <c r="J96" s="97">
        <f t="shared" si="32"/>
        <v>331405</v>
      </c>
      <c r="K96" s="97">
        <f t="shared" si="32"/>
        <v>346918</v>
      </c>
      <c r="L96" s="97">
        <f t="shared" si="32"/>
        <v>273357</v>
      </c>
      <c r="M96" s="97">
        <f t="shared" si="32"/>
        <v>271890</v>
      </c>
      <c r="N96" s="97">
        <f t="shared" si="32"/>
        <v>255345</v>
      </c>
      <c r="O96" s="97">
        <f t="shared" si="34"/>
        <v>244955</v>
      </c>
      <c r="P96" s="97">
        <f t="shared" si="33"/>
        <v>3130384</v>
      </c>
      <c r="Q96" s="102"/>
      <c r="R96" s="102"/>
      <c r="S96" s="97">
        <f>SUM($D96:D96)</f>
        <v>194505</v>
      </c>
      <c r="T96" s="97">
        <f>SUM($D96:E96)</f>
        <v>381540</v>
      </c>
      <c r="U96" s="97">
        <f>SUM($D96:F96)</f>
        <v>614558</v>
      </c>
      <c r="V96" s="97">
        <f>SUM($D96:G96)</f>
        <v>853792</v>
      </c>
      <c r="W96" s="97">
        <f>SUM($D96:H96)</f>
        <v>1137723</v>
      </c>
      <c r="X96" s="97">
        <f>SUM($D96:I96)</f>
        <v>1406514</v>
      </c>
      <c r="Y96" s="97">
        <f>SUM($D96:J96)</f>
        <v>1737919</v>
      </c>
      <c r="Z96" s="97">
        <f>SUM($D96:K96)</f>
        <v>2084837</v>
      </c>
      <c r="AA96" s="97">
        <f>SUM($D96:L96)</f>
        <v>2358194</v>
      </c>
      <c r="AB96" s="97">
        <f>SUM($D96:M96)</f>
        <v>2630084</v>
      </c>
      <c r="AC96" s="97">
        <f>SUM($D96:N96)</f>
        <v>2885429</v>
      </c>
      <c r="AD96" s="97">
        <f>SUM($D96:O96)</f>
        <v>3130384</v>
      </c>
    </row>
    <row r="97" spans="1:30" s="96" customFormat="1" ht="15.1" customHeight="1">
      <c r="A97" s="94">
        <v>2010</v>
      </c>
      <c r="B97" s="95" t="s">
        <v>6</v>
      </c>
      <c r="D97" s="97">
        <f t="shared" si="32"/>
        <v>205603</v>
      </c>
      <c r="E97" s="97">
        <f t="shared" si="32"/>
        <v>188799</v>
      </c>
      <c r="F97" s="97">
        <f t="shared" si="32"/>
        <v>251246</v>
      </c>
      <c r="G97" s="97">
        <f t="shared" si="32"/>
        <v>261506</v>
      </c>
      <c r="H97" s="97">
        <f t="shared" si="32"/>
        <v>284783</v>
      </c>
      <c r="I97" s="97">
        <f t="shared" si="32"/>
        <v>289394</v>
      </c>
      <c r="J97" s="97">
        <f t="shared" si="32"/>
        <v>351548</v>
      </c>
      <c r="K97" s="97">
        <f t="shared" si="32"/>
        <v>359238</v>
      </c>
      <c r="L97" s="97">
        <f t="shared" si="32"/>
        <v>289550</v>
      </c>
      <c r="M97" s="97">
        <f t="shared" si="32"/>
        <v>292649</v>
      </c>
      <c r="N97" s="97">
        <f t="shared" si="32"/>
        <v>284587</v>
      </c>
      <c r="O97" s="97">
        <f t="shared" si="34"/>
        <v>251344</v>
      </c>
      <c r="P97" s="97">
        <f t="shared" si="33"/>
        <v>3310247</v>
      </c>
      <c r="Q97" s="102"/>
      <c r="R97" s="102"/>
      <c r="S97" s="97">
        <f>SUM($D97:D97)</f>
        <v>205603</v>
      </c>
      <c r="T97" s="97">
        <f>SUM($D97:E97)</f>
        <v>394402</v>
      </c>
      <c r="U97" s="97">
        <f>SUM($D97:F97)</f>
        <v>645648</v>
      </c>
      <c r="V97" s="97">
        <f>SUM($D97:G97)</f>
        <v>907154</v>
      </c>
      <c r="W97" s="97">
        <f>SUM($D97:H97)</f>
        <v>1191937</v>
      </c>
      <c r="X97" s="97">
        <f>SUM($D97:I97)</f>
        <v>1481331</v>
      </c>
      <c r="Y97" s="97">
        <f>SUM($D97:J97)</f>
        <v>1832879</v>
      </c>
      <c r="Z97" s="97">
        <f>SUM($D97:K97)</f>
        <v>2192117</v>
      </c>
      <c r="AA97" s="97">
        <f>SUM($D97:L97)</f>
        <v>2481667</v>
      </c>
      <c r="AB97" s="97">
        <f>SUM($D97:M97)</f>
        <v>2774316</v>
      </c>
      <c r="AC97" s="97">
        <f>SUM($D97:N97)</f>
        <v>3058903</v>
      </c>
      <c r="AD97" s="97">
        <f>SUM($D97:O97)</f>
        <v>3310247</v>
      </c>
    </row>
    <row r="98" spans="1:30" s="96" customFormat="1" ht="15.1" customHeight="1">
      <c r="A98" s="94">
        <v>2011</v>
      </c>
      <c r="B98" s="95" t="s">
        <v>6</v>
      </c>
      <c r="D98" s="97">
        <f t="shared" si="32"/>
        <v>224153</v>
      </c>
      <c r="E98" s="97">
        <f t="shared" si="32"/>
        <v>209411</v>
      </c>
      <c r="F98" s="97">
        <f t="shared" si="32"/>
        <v>270313</v>
      </c>
      <c r="G98" s="97">
        <f t="shared" si="32"/>
        <v>296372</v>
      </c>
      <c r="H98" s="97">
        <f t="shared" si="32"/>
        <v>320399</v>
      </c>
      <c r="I98" s="97">
        <f t="shared" si="32"/>
        <v>328704</v>
      </c>
      <c r="J98" s="97">
        <f t="shared" si="32"/>
        <v>393184</v>
      </c>
      <c r="K98" s="97">
        <f t="shared" si="32"/>
        <v>399173</v>
      </c>
      <c r="L98" s="97">
        <f t="shared" si="32"/>
        <v>321973</v>
      </c>
      <c r="M98" s="97">
        <f t="shared" si="32"/>
        <v>313488</v>
      </c>
      <c r="N98" s="97">
        <f t="shared" si="32"/>
        <v>290113</v>
      </c>
      <c r="O98" s="97">
        <f t="shared" si="34"/>
        <v>297473</v>
      </c>
      <c r="P98" s="97">
        <f t="shared" si="33"/>
        <v>3664756</v>
      </c>
      <c r="Q98" s="102"/>
      <c r="R98" s="102"/>
      <c r="S98" s="97">
        <f>SUM($D98:D98)</f>
        <v>224153</v>
      </c>
      <c r="T98" s="97">
        <f>SUM($D98:E98)</f>
        <v>433564</v>
      </c>
      <c r="U98" s="97">
        <f>SUM($D98:F98)</f>
        <v>703877</v>
      </c>
      <c r="V98" s="97">
        <f>SUM($D98:G98)</f>
        <v>1000249</v>
      </c>
      <c r="W98" s="97">
        <f>SUM($D98:H98)</f>
        <v>1320648</v>
      </c>
      <c r="X98" s="97">
        <f>SUM($D98:I98)</f>
        <v>1649352</v>
      </c>
      <c r="Y98" s="97">
        <f>SUM($D98:J98)</f>
        <v>2042536</v>
      </c>
      <c r="Z98" s="97">
        <f>SUM($D98:K98)</f>
        <v>2441709</v>
      </c>
      <c r="AA98" s="97">
        <f>SUM($D98:L98)</f>
        <v>2763682</v>
      </c>
      <c r="AB98" s="97">
        <f>SUM($D98:M98)</f>
        <v>3077170</v>
      </c>
      <c r="AC98" s="97">
        <f>SUM($D98:N98)</f>
        <v>3367283</v>
      </c>
      <c r="AD98" s="97">
        <f>SUM($D98:O98)</f>
        <v>3664756</v>
      </c>
    </row>
    <row r="99" spans="1:30" s="96" customFormat="1" ht="15.1" customHeight="1">
      <c r="A99" s="94">
        <v>2012</v>
      </c>
      <c r="B99" s="95" t="s">
        <v>6</v>
      </c>
      <c r="D99" s="97">
        <f t="shared" si="32"/>
        <v>233413</v>
      </c>
      <c r="E99" s="97">
        <f t="shared" si="32"/>
        <v>232276</v>
      </c>
      <c r="F99" s="97">
        <f t="shared" si="32"/>
        <v>290343</v>
      </c>
      <c r="G99" s="97">
        <f t="shared" si="32"/>
        <v>293743</v>
      </c>
      <c r="H99" s="97">
        <f t="shared" si="32"/>
        <v>307186</v>
      </c>
      <c r="I99" s="97">
        <f t="shared" si="32"/>
        <v>334199</v>
      </c>
      <c r="J99" s="97">
        <f t="shared" si="32"/>
        <v>390300</v>
      </c>
      <c r="K99" s="97">
        <f t="shared" si="32"/>
        <v>425512</v>
      </c>
      <c r="L99" s="97">
        <f t="shared" si="32"/>
        <v>328623</v>
      </c>
      <c r="M99" s="97">
        <f t="shared" si="32"/>
        <v>315997</v>
      </c>
      <c r="N99" s="97">
        <f t="shared" si="32"/>
        <v>312971</v>
      </c>
      <c r="O99" s="97">
        <f t="shared" si="34"/>
        <v>309653</v>
      </c>
      <c r="P99" s="97">
        <f t="shared" ref="P99:P108" si="35">SUM(D99:O99)</f>
        <v>3774216</v>
      </c>
      <c r="Q99" s="102"/>
      <c r="R99" s="102"/>
      <c r="S99" s="97">
        <f>SUM($D99:D99)</f>
        <v>233413</v>
      </c>
      <c r="T99" s="97">
        <f>SUM($D99:E99)</f>
        <v>465689</v>
      </c>
      <c r="U99" s="97">
        <f>SUM($D99:F99)</f>
        <v>756032</v>
      </c>
      <c r="V99" s="97">
        <f>SUM($D99:G99)</f>
        <v>1049775</v>
      </c>
      <c r="W99" s="97">
        <f>SUM($D99:H99)</f>
        <v>1356961</v>
      </c>
      <c r="X99" s="97">
        <f>SUM($D99:I99)</f>
        <v>1691160</v>
      </c>
      <c r="Y99" s="97">
        <f>SUM($D99:J99)</f>
        <v>2081460</v>
      </c>
      <c r="Z99" s="97">
        <f>SUM($D99:K99)</f>
        <v>2506972</v>
      </c>
      <c r="AA99" s="97">
        <f>SUM($D99:L99)</f>
        <v>2835595</v>
      </c>
      <c r="AB99" s="97">
        <f>SUM($D99:M99)</f>
        <v>3151592</v>
      </c>
      <c r="AC99" s="97">
        <f>SUM($D99:N99)</f>
        <v>3464563</v>
      </c>
      <c r="AD99" s="97">
        <f>SUM($D99:O99)</f>
        <v>3774216</v>
      </c>
    </row>
    <row r="100" spans="1:30" s="96" customFormat="1" ht="15.1" customHeight="1">
      <c r="A100" s="94">
        <v>2013</v>
      </c>
      <c r="B100" s="95" t="s">
        <v>6</v>
      </c>
      <c r="D100" s="97">
        <f t="shared" si="32"/>
        <v>244896</v>
      </c>
      <c r="E100" s="97">
        <f t="shared" si="32"/>
        <v>224453</v>
      </c>
      <c r="F100" s="97">
        <f t="shared" si="32"/>
        <v>298139</v>
      </c>
      <c r="G100" s="97">
        <f t="shared" si="32"/>
        <v>285930</v>
      </c>
      <c r="H100" s="97">
        <f t="shared" si="32"/>
        <v>332718</v>
      </c>
      <c r="I100" s="97">
        <f t="shared" si="32"/>
        <v>346739</v>
      </c>
      <c r="J100" s="97">
        <f t="shared" si="32"/>
        <v>399785</v>
      </c>
      <c r="K100" s="97">
        <f t="shared" si="32"/>
        <v>442625</v>
      </c>
      <c r="L100" s="97">
        <f t="shared" si="32"/>
        <v>332091</v>
      </c>
      <c r="M100" s="97">
        <f t="shared" si="32"/>
        <v>328904</v>
      </c>
      <c r="N100" s="97">
        <f t="shared" si="32"/>
        <v>308940</v>
      </c>
      <c r="O100" s="97">
        <f t="shared" si="34"/>
        <v>316327</v>
      </c>
      <c r="P100" s="97">
        <f t="shared" si="35"/>
        <v>3861547</v>
      </c>
      <c r="Q100" s="102"/>
      <c r="R100" s="102"/>
      <c r="S100" s="97">
        <f>SUM($D100:D100)</f>
        <v>244896</v>
      </c>
      <c r="T100" s="97">
        <f>SUM($D100:E100)</f>
        <v>469349</v>
      </c>
      <c r="U100" s="97">
        <f>SUM($D100:F100)</f>
        <v>767488</v>
      </c>
      <c r="V100" s="97">
        <f>SUM($D100:G100)</f>
        <v>1053418</v>
      </c>
      <c r="W100" s="97">
        <f>SUM($D100:H100)</f>
        <v>1386136</v>
      </c>
      <c r="X100" s="97">
        <f>SUM($D100:I100)</f>
        <v>1732875</v>
      </c>
      <c r="Y100" s="97">
        <f>SUM($D100:J100)</f>
        <v>2132660</v>
      </c>
      <c r="Z100" s="97">
        <f>SUM($D100:K100)</f>
        <v>2575285</v>
      </c>
      <c r="AA100" s="97">
        <f>SUM($D100:L100)</f>
        <v>2907376</v>
      </c>
      <c r="AB100" s="97">
        <f>SUM($D100:M100)</f>
        <v>3236280</v>
      </c>
      <c r="AC100" s="97">
        <f>SUM($D100:N100)</f>
        <v>3545220</v>
      </c>
      <c r="AD100" s="97">
        <f>SUM($D100:O100)</f>
        <v>3861547</v>
      </c>
    </row>
    <row r="101" spans="1:30" s="96" customFormat="1" ht="15.1" customHeight="1">
      <c r="A101" s="94">
        <v>2014</v>
      </c>
      <c r="B101" s="95" t="s">
        <v>6</v>
      </c>
      <c r="D101" s="97">
        <f t="shared" si="32"/>
        <v>237434</v>
      </c>
      <c r="E101" s="97">
        <f t="shared" si="32"/>
        <v>216709</v>
      </c>
      <c r="F101" s="97">
        <f t="shared" si="32"/>
        <v>274660</v>
      </c>
      <c r="G101" s="97">
        <f t="shared" si="32"/>
        <v>295271</v>
      </c>
      <c r="H101" s="97">
        <f t="shared" si="32"/>
        <v>334651</v>
      </c>
      <c r="I101" s="97">
        <f t="shared" si="32"/>
        <v>348785</v>
      </c>
      <c r="J101" s="97">
        <f t="shared" si="32"/>
        <v>398463</v>
      </c>
      <c r="K101" s="97">
        <f t="shared" si="32"/>
        <v>429049</v>
      </c>
      <c r="L101" s="97">
        <f t="shared" si="32"/>
        <v>318381</v>
      </c>
      <c r="M101" s="97">
        <f t="shared" si="32"/>
        <v>322859</v>
      </c>
      <c r="N101" s="97">
        <f t="shared" si="32"/>
        <v>289175</v>
      </c>
      <c r="O101" s="97">
        <f t="shared" si="34"/>
        <v>297195</v>
      </c>
      <c r="P101" s="97">
        <f t="shared" si="35"/>
        <v>3762632</v>
      </c>
      <c r="Q101" s="102"/>
      <c r="R101" s="102"/>
      <c r="S101" s="97">
        <f>SUM($D101:D101)</f>
        <v>237434</v>
      </c>
      <c r="T101" s="97">
        <f>SUM($D101:E101)</f>
        <v>454143</v>
      </c>
      <c r="U101" s="97">
        <f>SUM($D101:F101)</f>
        <v>728803</v>
      </c>
      <c r="V101" s="97">
        <f>SUM($D101:G101)</f>
        <v>1024074</v>
      </c>
      <c r="W101" s="97">
        <f>SUM($D101:H101)</f>
        <v>1358725</v>
      </c>
      <c r="X101" s="97">
        <f>SUM($D101:I101)</f>
        <v>1707510</v>
      </c>
      <c r="Y101" s="97">
        <f>SUM($D101:J101)</f>
        <v>2105973</v>
      </c>
      <c r="Z101" s="97">
        <f>SUM($D101:K101)</f>
        <v>2535022</v>
      </c>
      <c r="AA101" s="97">
        <f>SUM($D101:L101)</f>
        <v>2853403</v>
      </c>
      <c r="AB101" s="97">
        <f>SUM($D101:M101)</f>
        <v>3176262</v>
      </c>
      <c r="AC101" s="97">
        <f>SUM($D101:N101)</f>
        <v>3465437</v>
      </c>
      <c r="AD101" s="97">
        <f>SUM($D101:O101)</f>
        <v>3762632</v>
      </c>
    </row>
    <row r="102" spans="1:30" s="96" customFormat="1" ht="15.1" customHeight="1">
      <c r="A102" s="94">
        <v>2015</v>
      </c>
      <c r="B102" s="95" t="s">
        <v>6</v>
      </c>
      <c r="D102" s="97">
        <f t="shared" si="32"/>
        <v>224233</v>
      </c>
      <c r="E102" s="97">
        <f t="shared" si="32"/>
        <v>182407</v>
      </c>
      <c r="F102" s="97">
        <f t="shared" si="32"/>
        <v>243386</v>
      </c>
      <c r="G102" s="97">
        <f t="shared" si="32"/>
        <v>238721</v>
      </c>
      <c r="H102" s="97">
        <f t="shared" si="32"/>
        <v>289751</v>
      </c>
      <c r="I102" s="97">
        <f t="shared" si="32"/>
        <v>295153</v>
      </c>
      <c r="J102" s="97">
        <f t="shared" si="32"/>
        <v>343176</v>
      </c>
      <c r="K102" s="97">
        <f t="shared" si="32"/>
        <v>347281</v>
      </c>
      <c r="L102" s="97">
        <f t="shared" si="32"/>
        <v>272552</v>
      </c>
      <c r="M102" s="97">
        <f t="shared" si="32"/>
        <v>262186</v>
      </c>
      <c r="N102" s="97">
        <f t="shared" si="32"/>
        <v>241804</v>
      </c>
      <c r="O102" s="97">
        <f t="shared" si="34"/>
        <v>241729</v>
      </c>
      <c r="P102" s="97">
        <f t="shared" si="35"/>
        <v>3182379</v>
      </c>
      <c r="Q102" s="102"/>
      <c r="R102" s="102"/>
      <c r="S102" s="97">
        <f>SUM($D102:D102)</f>
        <v>224233</v>
      </c>
      <c r="T102" s="97">
        <f>SUM($D102:E102)</f>
        <v>406640</v>
      </c>
      <c r="U102" s="97">
        <f>SUM($D102:F102)</f>
        <v>650026</v>
      </c>
      <c r="V102" s="97">
        <f>SUM($D102:G102)</f>
        <v>888747</v>
      </c>
      <c r="W102" s="97">
        <f>SUM($D102:H102)</f>
        <v>1178498</v>
      </c>
      <c r="X102" s="97">
        <f>SUM($D102:I102)</f>
        <v>1473651</v>
      </c>
      <c r="Y102" s="97">
        <f>SUM($D102:J102)</f>
        <v>1816827</v>
      </c>
      <c r="Z102" s="97">
        <f>SUM($D102:K102)</f>
        <v>2164108</v>
      </c>
      <c r="AA102" s="97">
        <f>SUM($D102:L102)</f>
        <v>2436660</v>
      </c>
      <c r="AB102" s="97">
        <f>SUM($D102:M102)</f>
        <v>2698846</v>
      </c>
      <c r="AC102" s="97">
        <f>SUM($D102:N102)</f>
        <v>2940650</v>
      </c>
      <c r="AD102" s="97">
        <f>SUM($D102:O102)</f>
        <v>3182379</v>
      </c>
    </row>
    <row r="103" spans="1:30" s="96" customFormat="1" ht="15.1" customHeight="1">
      <c r="A103" s="94">
        <v>2016</v>
      </c>
      <c r="B103" s="95" t="s">
        <v>6</v>
      </c>
      <c r="D103" s="97">
        <f t="shared" si="32"/>
        <v>191852</v>
      </c>
      <c r="E103" s="97">
        <f t="shared" si="32"/>
        <v>166074</v>
      </c>
      <c r="F103" s="97">
        <f t="shared" si="32"/>
        <v>216384</v>
      </c>
      <c r="G103" s="97">
        <f t="shared" si="32"/>
        <v>221257</v>
      </c>
      <c r="H103" s="97">
        <f t="shared" si="32"/>
        <v>263478</v>
      </c>
      <c r="I103" s="97">
        <f t="shared" si="32"/>
        <v>277288</v>
      </c>
      <c r="J103" s="97">
        <f t="shared" si="32"/>
        <v>338169</v>
      </c>
      <c r="K103" s="97">
        <f t="shared" si="32"/>
        <v>323805</v>
      </c>
      <c r="L103" s="97">
        <f t="shared" si="32"/>
        <v>272289</v>
      </c>
      <c r="M103" s="97">
        <f t="shared" si="32"/>
        <v>265063</v>
      </c>
      <c r="N103" s="97">
        <f t="shared" si="32"/>
        <v>233055</v>
      </c>
      <c r="O103" s="97">
        <f t="shared" si="34"/>
        <v>218241</v>
      </c>
      <c r="P103" s="97">
        <f t="shared" si="35"/>
        <v>2986955</v>
      </c>
      <c r="Q103" s="102"/>
      <c r="R103" s="102"/>
      <c r="S103" s="97">
        <f>SUM($D103:D103)</f>
        <v>191852</v>
      </c>
      <c r="T103" s="97">
        <f>SUM($D103:E103)</f>
        <v>357926</v>
      </c>
      <c r="U103" s="97">
        <f>SUM($D103:F103)</f>
        <v>574310</v>
      </c>
      <c r="V103" s="97">
        <f>SUM($D103:G103)</f>
        <v>795567</v>
      </c>
      <c r="W103" s="97">
        <f>SUM($D103:H103)</f>
        <v>1059045</v>
      </c>
      <c r="X103" s="97">
        <f>SUM($D103:I103)</f>
        <v>1336333</v>
      </c>
      <c r="Y103" s="97">
        <f>SUM($D103:J103)</f>
        <v>1674502</v>
      </c>
      <c r="Z103" s="97">
        <f>SUM($D103:K103)</f>
        <v>1998307</v>
      </c>
      <c r="AA103" s="97">
        <f>SUM($D103:L103)</f>
        <v>2270596</v>
      </c>
      <c r="AB103" s="97">
        <f>SUM($D103:M103)</f>
        <v>2535659</v>
      </c>
      <c r="AC103" s="97">
        <f>SUM($D103:N103)</f>
        <v>2768714</v>
      </c>
      <c r="AD103" s="97">
        <f>SUM($D103:O103)</f>
        <v>2986955</v>
      </c>
    </row>
    <row r="104" spans="1:30" s="96" customFormat="1" ht="15.1" customHeight="1">
      <c r="A104" s="94">
        <v>2017</v>
      </c>
      <c r="B104" s="95" t="s">
        <v>6</v>
      </c>
      <c r="D104" s="97">
        <f t="shared" si="32"/>
        <v>186313</v>
      </c>
      <c r="E104" s="97">
        <f t="shared" si="32"/>
        <v>170192</v>
      </c>
      <c r="F104" s="97">
        <f t="shared" si="32"/>
        <v>205556</v>
      </c>
      <c r="G104" s="97">
        <f t="shared" si="32"/>
        <v>226911</v>
      </c>
      <c r="H104" s="97">
        <f t="shared" si="32"/>
        <v>244126</v>
      </c>
      <c r="I104" s="97">
        <f t="shared" si="32"/>
        <v>265124</v>
      </c>
      <c r="J104" s="97">
        <f t="shared" si="32"/>
        <v>330504</v>
      </c>
      <c r="K104" s="97">
        <f t="shared" si="32"/>
        <v>339296</v>
      </c>
      <c r="L104" s="97">
        <f t="shared" si="32"/>
        <v>272137</v>
      </c>
      <c r="M104" s="97">
        <f t="shared" si="32"/>
        <v>263016</v>
      </c>
      <c r="N104" s="97">
        <f t="shared" si="32"/>
        <v>242413</v>
      </c>
      <c r="O104" s="97">
        <f>SUMIFS(O$11:O$90,$A$11:$A$90,$A104,$B$11:$B$90,$B104)</f>
        <v>230377</v>
      </c>
      <c r="P104" s="97">
        <f t="shared" si="35"/>
        <v>2975965</v>
      </c>
      <c r="Q104" s="102"/>
      <c r="R104" s="102"/>
      <c r="S104" s="97">
        <f>SUM($D104:D104)</f>
        <v>186313</v>
      </c>
      <c r="T104" s="97">
        <f>SUM($D104:E104)</f>
        <v>356505</v>
      </c>
      <c r="U104" s="97">
        <f>SUM($D104:F104)</f>
        <v>562061</v>
      </c>
      <c r="V104" s="97">
        <f>SUM($D104:G104)</f>
        <v>788972</v>
      </c>
      <c r="W104" s="97">
        <f>SUM($D104:H104)</f>
        <v>1033098</v>
      </c>
      <c r="X104" s="97">
        <f>SUM($D104:I104)</f>
        <v>1298222</v>
      </c>
      <c r="Y104" s="97">
        <f>SUM($D104:J104)</f>
        <v>1628726</v>
      </c>
      <c r="Z104" s="97">
        <f>SUM($D104:K104)</f>
        <v>1968022</v>
      </c>
      <c r="AA104" s="97">
        <f>SUM($D104:L104)</f>
        <v>2240159</v>
      </c>
      <c r="AB104" s="97">
        <f>SUM($D104:M104)</f>
        <v>2503175</v>
      </c>
      <c r="AC104" s="97">
        <f>SUM($D104:N104)</f>
        <v>2745588</v>
      </c>
      <c r="AD104" s="97">
        <f>SUM($D104:O104)</f>
        <v>2975965</v>
      </c>
    </row>
    <row r="105" spans="1:30" s="96" customFormat="1" ht="15.1" customHeight="1">
      <c r="A105" s="94">
        <v>2018</v>
      </c>
      <c r="B105" s="95" t="s">
        <v>6</v>
      </c>
      <c r="D105" s="97">
        <f t="shared" si="32"/>
        <v>182857</v>
      </c>
      <c r="E105" s="97">
        <f t="shared" si="32"/>
        <v>172550</v>
      </c>
      <c r="F105" s="97">
        <f t="shared" si="32"/>
        <v>235069</v>
      </c>
      <c r="G105" s="97">
        <f t="shared" si="32"/>
        <v>228035</v>
      </c>
      <c r="H105" s="97">
        <f t="shared" si="32"/>
        <v>266340</v>
      </c>
      <c r="I105" s="97">
        <f t="shared" si="32"/>
        <v>290202</v>
      </c>
      <c r="J105" s="97">
        <f t="shared" si="32"/>
        <v>325860</v>
      </c>
      <c r="K105" s="97">
        <f t="shared" si="32"/>
        <v>346862</v>
      </c>
      <c r="L105" s="97">
        <f t="shared" si="32"/>
        <v>268792</v>
      </c>
      <c r="M105" s="97">
        <f t="shared" si="32"/>
        <v>258566</v>
      </c>
      <c r="N105" s="97">
        <f t="shared" si="32"/>
        <v>230477</v>
      </c>
      <c r="O105" s="97">
        <f>SUMIFS(O$11:O$90,$A$11:$A$90,$A105,$B$11:$B$90,$B105)</f>
        <v>231056</v>
      </c>
      <c r="P105" s="97">
        <f t="shared" ref="P105:P106" si="36">SUM(D105:O105)</f>
        <v>3036666</v>
      </c>
      <c r="Q105" s="102"/>
      <c r="R105" s="102"/>
      <c r="S105" s="97">
        <f>SUM($D105:D105)</f>
        <v>182857</v>
      </c>
      <c r="T105" s="97">
        <f>SUM($D105:E105)</f>
        <v>355407</v>
      </c>
      <c r="U105" s="97">
        <f>SUM($D105:F105)</f>
        <v>590476</v>
      </c>
      <c r="V105" s="97">
        <f>SUM($D105:G105)</f>
        <v>818511</v>
      </c>
      <c r="W105" s="97">
        <f>SUM($D105:H105)</f>
        <v>1084851</v>
      </c>
      <c r="X105" s="97">
        <f>SUM($D105:I105)</f>
        <v>1375053</v>
      </c>
      <c r="Y105" s="97">
        <f>SUM($D105:J105)</f>
        <v>1700913</v>
      </c>
      <c r="Z105" s="97">
        <f>SUM($D105:K105)</f>
        <v>2047775</v>
      </c>
      <c r="AA105" s="97">
        <f>SUM($D105:L105)</f>
        <v>2316567</v>
      </c>
      <c r="AB105" s="97">
        <f>SUM($D105:M105)</f>
        <v>2575133</v>
      </c>
      <c r="AC105" s="97">
        <f>SUM($D105:N105)</f>
        <v>2805610</v>
      </c>
      <c r="AD105" s="97">
        <f>SUM($D105:O105)</f>
        <v>3036666</v>
      </c>
    </row>
    <row r="106" spans="1:30" s="96" customFormat="1" ht="15.1" customHeight="1">
      <c r="A106" s="94">
        <v>2019</v>
      </c>
      <c r="B106" s="95" t="s">
        <v>6</v>
      </c>
      <c r="D106" s="97">
        <f t="shared" si="32"/>
        <v>171625</v>
      </c>
      <c r="E106" s="97">
        <f t="shared" si="32"/>
        <v>161355</v>
      </c>
      <c r="F106" s="97">
        <f t="shared" si="32"/>
        <v>217918</v>
      </c>
      <c r="G106" s="97">
        <f t="shared" si="32"/>
        <v>224173</v>
      </c>
      <c r="H106" s="97">
        <f t="shared" si="32"/>
        <v>253392</v>
      </c>
      <c r="I106" s="97">
        <f t="shared" si="32"/>
        <v>282227</v>
      </c>
      <c r="J106" s="97">
        <f t="shared" si="32"/>
        <v>331419</v>
      </c>
      <c r="K106" s="97">
        <f t="shared" si="32"/>
        <v>341230</v>
      </c>
      <c r="L106" s="97">
        <f t="shared" si="32"/>
        <v>254974</v>
      </c>
      <c r="M106" s="97">
        <f t="shared" si="32"/>
        <v>251604</v>
      </c>
      <c r="N106" s="97">
        <f t="shared" si="32"/>
        <v>224699</v>
      </c>
      <c r="O106" s="97">
        <f>SUMIFS(O$11:O$90,$A$11:$A$90,$A106,$B$11:$B$90,$B106)</f>
        <v>230244</v>
      </c>
      <c r="P106" s="97">
        <f t="shared" si="36"/>
        <v>2944860</v>
      </c>
      <c r="Q106" s="102"/>
      <c r="R106" s="102"/>
      <c r="S106" s="97">
        <f>SUM($D106:D106)</f>
        <v>171625</v>
      </c>
      <c r="T106" s="97">
        <f>SUM($D106:E106)</f>
        <v>332980</v>
      </c>
      <c r="U106" s="97">
        <f>SUM($D106:F106)</f>
        <v>550898</v>
      </c>
      <c r="V106" s="97">
        <f>SUM($D106:G106)</f>
        <v>775071</v>
      </c>
      <c r="W106" s="97">
        <f>SUM($D106:H106)</f>
        <v>1028463</v>
      </c>
      <c r="X106" s="97">
        <f>SUM($D106:I106)</f>
        <v>1310690</v>
      </c>
      <c r="Y106" s="97">
        <f>SUM($D106:J106)</f>
        <v>1642109</v>
      </c>
      <c r="Z106" s="97">
        <f>SUM($D106:K106)</f>
        <v>1983339</v>
      </c>
      <c r="AA106" s="97">
        <f>SUM($D106:L106)</f>
        <v>2238313</v>
      </c>
      <c r="AB106" s="97">
        <f>SUM($D106:M106)</f>
        <v>2489917</v>
      </c>
      <c r="AC106" s="97">
        <f>SUM($D106:N106)</f>
        <v>2714616</v>
      </c>
      <c r="AD106" s="97">
        <f>SUM($D106:O106)</f>
        <v>2944860</v>
      </c>
    </row>
    <row r="107" spans="1:30" s="96" customFormat="1" ht="15.1" customHeight="1">
      <c r="A107" s="94">
        <v>2020</v>
      </c>
      <c r="B107" s="95" t="s">
        <v>6</v>
      </c>
      <c r="D107" s="97">
        <f t="shared" si="32"/>
        <v>176098</v>
      </c>
      <c r="E107" s="97">
        <f t="shared" si="32"/>
        <v>171284</v>
      </c>
      <c r="F107" s="97">
        <f t="shared" si="32"/>
        <v>104879</v>
      </c>
      <c r="G107" s="97">
        <f t="shared" si="32"/>
        <v>6762</v>
      </c>
      <c r="H107" s="97">
        <f t="shared" si="32"/>
        <v>8455</v>
      </c>
      <c r="I107" s="97">
        <f t="shared" si="32"/>
        <v>12568</v>
      </c>
      <c r="J107" s="97">
        <f t="shared" si="32"/>
        <v>13818</v>
      </c>
      <c r="K107" s="97">
        <f t="shared" si="32"/>
        <v>15006</v>
      </c>
      <c r="L107" s="97">
        <f t="shared" si="32"/>
        <v>14360</v>
      </c>
      <c r="M107" s="97">
        <f t="shared" si="32"/>
        <v>14793</v>
      </c>
      <c r="N107" s="97">
        <f t="shared" si="32"/>
        <v>13000</v>
      </c>
      <c r="O107" s="97">
        <f>SUMIFS(O$11:O$90,$A$11:$A$90,$A107,$B$11:$B$90,$B107)</f>
        <v>13233</v>
      </c>
      <c r="P107" s="97">
        <f t="shared" ref="P107" si="37">SUM(D107:O107)</f>
        <v>564256</v>
      </c>
      <c r="Q107" s="102"/>
      <c r="R107" s="102"/>
      <c r="S107" s="97">
        <f>SUM($D107:D107)</f>
        <v>176098</v>
      </c>
      <c r="T107" s="97">
        <f>SUM($D107:E107)</f>
        <v>347382</v>
      </c>
      <c r="U107" s="97">
        <f>SUM($D107:F107)</f>
        <v>452261</v>
      </c>
      <c r="V107" s="97">
        <f>SUM($D107:G107)</f>
        <v>459023</v>
      </c>
      <c r="W107" s="97">
        <f>SUM($D107:H107)</f>
        <v>467478</v>
      </c>
      <c r="X107" s="97">
        <f>SUM($D107:I107)</f>
        <v>480046</v>
      </c>
      <c r="Y107" s="97">
        <f>SUM($D107:J107)</f>
        <v>493864</v>
      </c>
      <c r="Z107" s="97">
        <f>SUM($D107:K107)</f>
        <v>508870</v>
      </c>
      <c r="AA107" s="97">
        <f>SUM($D107:L107)</f>
        <v>523230</v>
      </c>
      <c r="AB107" s="97">
        <f>SUM($D107:M107)</f>
        <v>538023</v>
      </c>
      <c r="AC107" s="97">
        <f>SUM($D107:N107)</f>
        <v>551023</v>
      </c>
      <c r="AD107" s="97">
        <f>SUM($D107:O107)</f>
        <v>564256</v>
      </c>
    </row>
    <row r="108" spans="1:30" s="96" customFormat="1" ht="15.1" customHeight="1">
      <c r="A108" s="94">
        <v>2021</v>
      </c>
      <c r="B108" s="95" t="s">
        <v>6</v>
      </c>
      <c r="D108" s="97">
        <f t="shared" si="32"/>
        <v>11836</v>
      </c>
      <c r="E108" s="97">
        <f t="shared" si="32"/>
        <v>10417</v>
      </c>
      <c r="F108" s="97">
        <f t="shared" si="32"/>
        <v>12610</v>
      </c>
      <c r="G108" s="97">
        <f t="shared" si="32"/>
        <v>15805</v>
      </c>
      <c r="H108" s="97">
        <f t="shared" si="32"/>
        <v>17012</v>
      </c>
      <c r="I108" s="97">
        <f t="shared" si="32"/>
        <v>17994</v>
      </c>
      <c r="J108" s="97">
        <f t="shared" si="32"/>
        <v>24025</v>
      </c>
      <c r="K108" s="97">
        <f t="shared" si="32"/>
        <v>41740</v>
      </c>
      <c r="L108" s="97">
        <f t="shared" si="32"/>
        <v>41695</v>
      </c>
      <c r="M108" s="97">
        <f t="shared" si="32"/>
        <v>42874</v>
      </c>
      <c r="N108" s="97">
        <f t="shared" si="32"/>
        <v>53767</v>
      </c>
      <c r="O108" s="97">
        <f>SUMIFS(O$11:O$90,$A$11:$A$90,$A108,$B$11:$B$90,$B108)</f>
        <v>73249</v>
      </c>
      <c r="P108" s="97">
        <f t="shared" si="35"/>
        <v>363024</v>
      </c>
      <c r="Q108" s="102"/>
      <c r="R108" s="102"/>
      <c r="S108" s="97">
        <f>SUM($D108:D108)</f>
        <v>11836</v>
      </c>
      <c r="T108" s="97">
        <f>SUM($D108:E108)</f>
        <v>22253</v>
      </c>
      <c r="U108" s="97">
        <f>SUM($D108:F108)</f>
        <v>34863</v>
      </c>
      <c r="V108" s="97">
        <f>SUM($D108:G108)</f>
        <v>50668</v>
      </c>
      <c r="W108" s="97">
        <f>SUM($D108:H108)</f>
        <v>67680</v>
      </c>
      <c r="X108" s="97">
        <f>SUM($D108:I108)</f>
        <v>85674</v>
      </c>
      <c r="Y108" s="97">
        <f>SUM($D108:J108)</f>
        <v>109699</v>
      </c>
      <c r="Z108" s="97">
        <f>SUM($D108:K108)</f>
        <v>151439</v>
      </c>
      <c r="AA108" s="97">
        <f>SUM($D108:L108)</f>
        <v>193134</v>
      </c>
      <c r="AB108" s="97">
        <f>SUM($D108:M108)</f>
        <v>236008</v>
      </c>
      <c r="AC108" s="97">
        <f>SUM($D108:N108)</f>
        <v>289775</v>
      </c>
      <c r="AD108" s="97">
        <f>SUM($D108:O108)</f>
        <v>363024</v>
      </c>
    </row>
    <row r="109" spans="1:3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30" ht="15.1" customHeight="1">
      <c r="Q110" s="102"/>
      <c r="R110" s="102"/>
    </row>
    <row r="111" spans="1:30" ht="15.1" customHeight="1">
      <c r="A111" s="94">
        <v>2006</v>
      </c>
      <c r="B111" s="95" t="s">
        <v>7</v>
      </c>
      <c r="C111" s="96"/>
      <c r="D111" s="97">
        <f t="shared" ref="D111:O126" si="38">SUMIFS(D$11:D$90,$A$11:$A$90,$A111,$B$11:$B$90,$B111)</f>
        <v>139489</v>
      </c>
      <c r="E111" s="97">
        <f t="shared" si="38"/>
        <v>132980</v>
      </c>
      <c r="F111" s="97">
        <f t="shared" si="38"/>
        <v>151559</v>
      </c>
      <c r="G111" s="97">
        <f t="shared" si="38"/>
        <v>135070</v>
      </c>
      <c r="H111" s="97">
        <f t="shared" si="38"/>
        <v>148183</v>
      </c>
      <c r="I111" s="97">
        <f t="shared" si="38"/>
        <v>148920</v>
      </c>
      <c r="J111" s="97">
        <f t="shared" si="38"/>
        <v>118135</v>
      </c>
      <c r="K111" s="97">
        <f t="shared" si="38"/>
        <v>143218</v>
      </c>
      <c r="L111" s="97">
        <f t="shared" si="38"/>
        <v>130953</v>
      </c>
      <c r="M111" s="97">
        <f t="shared" si="38"/>
        <v>138517</v>
      </c>
      <c r="N111" s="97">
        <f t="shared" si="38"/>
        <v>135039</v>
      </c>
      <c r="O111" s="97">
        <f t="shared" si="38"/>
        <v>114457</v>
      </c>
      <c r="P111" s="97">
        <f t="shared" ref="P111:P116" si="39">SUM(D111:O111)</f>
        <v>1636520</v>
      </c>
      <c r="Q111" s="102"/>
      <c r="R111" s="102"/>
      <c r="S111" s="97">
        <f>SUM($D111:D111)</f>
        <v>139489</v>
      </c>
      <c r="T111" s="97">
        <f>SUM($D111:E111)</f>
        <v>272469</v>
      </c>
      <c r="U111" s="97">
        <f>SUM($D111:F111)</f>
        <v>424028</v>
      </c>
      <c r="V111" s="97">
        <f>SUM($D111:G111)</f>
        <v>559098</v>
      </c>
      <c r="W111" s="97">
        <f>SUM($D111:H111)</f>
        <v>707281</v>
      </c>
      <c r="X111" s="97">
        <f>SUM($D111:I111)</f>
        <v>856201</v>
      </c>
      <c r="Y111" s="97">
        <f>SUM($D111:J111)</f>
        <v>974336</v>
      </c>
      <c r="Z111" s="97">
        <f>SUM($D111:K111)</f>
        <v>1117554</v>
      </c>
      <c r="AA111" s="97">
        <f>SUM($D111:L111)</f>
        <v>1248507</v>
      </c>
      <c r="AB111" s="97">
        <f>SUM($D111:M111)</f>
        <v>1387024</v>
      </c>
      <c r="AC111" s="97">
        <f>SUM($D111:N111)</f>
        <v>1522063</v>
      </c>
      <c r="AD111" s="97">
        <f>SUM($D111:O111)</f>
        <v>1636520</v>
      </c>
    </row>
    <row r="112" spans="1:30" ht="15.1" customHeight="1">
      <c r="A112" s="94">
        <v>2007</v>
      </c>
      <c r="B112" s="95" t="s">
        <v>7</v>
      </c>
      <c r="C112" s="96"/>
      <c r="D112" s="97">
        <f t="shared" si="38"/>
        <v>128485</v>
      </c>
      <c r="E112" s="97">
        <f t="shared" si="38"/>
        <v>119197</v>
      </c>
      <c r="F112" s="97">
        <f t="shared" si="38"/>
        <v>137292</v>
      </c>
      <c r="G112" s="97">
        <f t="shared" si="38"/>
        <v>132462</v>
      </c>
      <c r="H112" s="97">
        <f t="shared" si="38"/>
        <v>148999</v>
      </c>
      <c r="I112" s="97">
        <f t="shared" si="38"/>
        <v>141958</v>
      </c>
      <c r="J112" s="97">
        <f t="shared" si="38"/>
        <v>125035</v>
      </c>
      <c r="K112" s="97">
        <f t="shared" si="38"/>
        <v>144580</v>
      </c>
      <c r="L112" s="97">
        <f t="shared" si="38"/>
        <v>132675</v>
      </c>
      <c r="M112" s="97">
        <f t="shared" si="38"/>
        <v>150088</v>
      </c>
      <c r="N112" s="97">
        <f t="shared" si="38"/>
        <v>141518</v>
      </c>
      <c r="O112" s="97">
        <f t="shared" si="38"/>
        <v>111708</v>
      </c>
      <c r="P112" s="97">
        <f t="shared" si="39"/>
        <v>1613997</v>
      </c>
      <c r="Q112" s="102"/>
      <c r="R112" s="102"/>
      <c r="S112" s="97">
        <f>SUM($D112:D112)</f>
        <v>128485</v>
      </c>
      <c r="T112" s="97">
        <f>SUM($D112:E112)</f>
        <v>247682</v>
      </c>
      <c r="U112" s="97">
        <f>SUM($D112:F112)</f>
        <v>384974</v>
      </c>
      <c r="V112" s="97">
        <f>SUM($D112:G112)</f>
        <v>517436</v>
      </c>
      <c r="W112" s="97">
        <f>SUM($D112:H112)</f>
        <v>666435</v>
      </c>
      <c r="X112" s="97">
        <f>SUM($D112:I112)</f>
        <v>808393</v>
      </c>
      <c r="Y112" s="97">
        <f>SUM($D112:J112)</f>
        <v>933428</v>
      </c>
      <c r="Z112" s="97">
        <f>SUM($D112:K112)</f>
        <v>1078008</v>
      </c>
      <c r="AA112" s="97">
        <f>SUM($D112:L112)</f>
        <v>1210683</v>
      </c>
      <c r="AB112" s="97">
        <f>SUM($D112:M112)</f>
        <v>1360771</v>
      </c>
      <c r="AC112" s="97">
        <f>SUM($D112:N112)</f>
        <v>1502289</v>
      </c>
      <c r="AD112" s="97">
        <f>SUM($D112:O112)</f>
        <v>1613997</v>
      </c>
    </row>
    <row r="113" spans="1:30" ht="15.1" customHeight="1">
      <c r="A113" s="94">
        <v>2008</v>
      </c>
      <c r="B113" s="95" t="s">
        <v>7</v>
      </c>
      <c r="C113" s="96"/>
      <c r="D113" s="97">
        <f t="shared" si="38"/>
        <v>132664</v>
      </c>
      <c r="E113" s="97">
        <f t="shared" si="38"/>
        <v>131212</v>
      </c>
      <c r="F113" s="97">
        <f t="shared" si="38"/>
        <v>130542</v>
      </c>
      <c r="G113" s="97">
        <f t="shared" si="38"/>
        <v>140611</v>
      </c>
      <c r="H113" s="97">
        <f t="shared" si="38"/>
        <v>142123</v>
      </c>
      <c r="I113" s="97">
        <f t="shared" si="38"/>
        <v>144898</v>
      </c>
      <c r="J113" s="97">
        <f t="shared" si="38"/>
        <v>131232</v>
      </c>
      <c r="K113" s="97">
        <f t="shared" si="38"/>
        <v>133945</v>
      </c>
      <c r="L113" s="97">
        <f t="shared" si="38"/>
        <v>136845</v>
      </c>
      <c r="M113" s="97">
        <f t="shared" si="38"/>
        <v>138402</v>
      </c>
      <c r="N113" s="97">
        <f t="shared" si="38"/>
        <v>113505</v>
      </c>
      <c r="O113" s="97">
        <f t="shared" si="38"/>
        <v>98449</v>
      </c>
      <c r="P113" s="97">
        <f t="shared" si="39"/>
        <v>1574428</v>
      </c>
      <c r="Q113" s="102"/>
      <c r="R113" s="102"/>
      <c r="S113" s="97">
        <f>SUM($D113:D113)</f>
        <v>132664</v>
      </c>
      <c r="T113" s="97">
        <f>SUM($D113:E113)</f>
        <v>263876</v>
      </c>
      <c r="U113" s="97">
        <f>SUM($D113:F113)</f>
        <v>394418</v>
      </c>
      <c r="V113" s="97">
        <f>SUM($D113:G113)</f>
        <v>535029</v>
      </c>
      <c r="W113" s="97">
        <f>SUM($D113:H113)</f>
        <v>677152</v>
      </c>
      <c r="X113" s="97">
        <f>SUM($D113:I113)</f>
        <v>822050</v>
      </c>
      <c r="Y113" s="97">
        <f>SUM($D113:J113)</f>
        <v>953282</v>
      </c>
      <c r="Z113" s="97">
        <f>SUM($D113:K113)</f>
        <v>1087227</v>
      </c>
      <c r="AA113" s="97">
        <f>SUM($D113:L113)</f>
        <v>1224072</v>
      </c>
      <c r="AB113" s="97">
        <f>SUM($D113:M113)</f>
        <v>1362474</v>
      </c>
      <c r="AC113" s="97">
        <f>SUM($D113:N113)</f>
        <v>1475979</v>
      </c>
      <c r="AD113" s="97">
        <f>SUM($D113:O113)</f>
        <v>1574428</v>
      </c>
    </row>
    <row r="114" spans="1:30" ht="15.1" customHeight="1">
      <c r="A114" s="94">
        <v>2009</v>
      </c>
      <c r="B114" s="95" t="s">
        <v>7</v>
      </c>
      <c r="C114" s="96"/>
      <c r="D114" s="97">
        <f t="shared" si="38"/>
        <v>92677</v>
      </c>
      <c r="E114" s="97">
        <f t="shared" si="38"/>
        <v>97001</v>
      </c>
      <c r="F114" s="97">
        <f t="shared" si="38"/>
        <v>108740</v>
      </c>
      <c r="G114" s="97">
        <f t="shared" si="38"/>
        <v>107384</v>
      </c>
      <c r="H114" s="97">
        <f t="shared" si="38"/>
        <v>105757</v>
      </c>
      <c r="I114" s="97">
        <f t="shared" si="38"/>
        <v>110065</v>
      </c>
      <c r="J114" s="97">
        <f t="shared" si="38"/>
        <v>109157</v>
      </c>
      <c r="K114" s="97">
        <f t="shared" si="38"/>
        <v>115795</v>
      </c>
      <c r="L114" s="97">
        <f t="shared" si="38"/>
        <v>127406</v>
      </c>
      <c r="M114" s="97">
        <f t="shared" si="38"/>
        <v>131091</v>
      </c>
      <c r="N114" s="97">
        <f t="shared" si="38"/>
        <v>123422</v>
      </c>
      <c r="O114" s="97">
        <f t="shared" si="38"/>
        <v>115687</v>
      </c>
      <c r="P114" s="97">
        <f t="shared" si="39"/>
        <v>1344182</v>
      </c>
      <c r="Q114" s="102"/>
      <c r="R114" s="102"/>
      <c r="S114" s="97">
        <f>SUM($D114:D114)</f>
        <v>92677</v>
      </c>
      <c r="T114" s="97">
        <f>SUM($D114:E114)</f>
        <v>189678</v>
      </c>
      <c r="U114" s="97">
        <f>SUM($D114:F114)</f>
        <v>298418</v>
      </c>
      <c r="V114" s="97">
        <f>SUM($D114:G114)</f>
        <v>405802</v>
      </c>
      <c r="W114" s="97">
        <f>SUM($D114:H114)</f>
        <v>511559</v>
      </c>
      <c r="X114" s="97">
        <f>SUM($D114:I114)</f>
        <v>621624</v>
      </c>
      <c r="Y114" s="97">
        <f>SUM($D114:J114)</f>
        <v>730781</v>
      </c>
      <c r="Z114" s="97">
        <f>SUM($D114:K114)</f>
        <v>846576</v>
      </c>
      <c r="AA114" s="97">
        <f>SUM($D114:L114)</f>
        <v>973982</v>
      </c>
      <c r="AB114" s="97">
        <f>SUM($D114:M114)</f>
        <v>1105073</v>
      </c>
      <c r="AC114" s="97">
        <f>SUM($D114:N114)</f>
        <v>1228495</v>
      </c>
      <c r="AD114" s="97">
        <f>SUM($D114:O114)</f>
        <v>1344182</v>
      </c>
    </row>
    <row r="115" spans="1:30" ht="15.1" customHeight="1">
      <c r="A115" s="94">
        <v>2010</v>
      </c>
      <c r="B115" s="95" t="s">
        <v>7</v>
      </c>
      <c r="C115" s="96"/>
      <c r="D115" s="97">
        <f t="shared" si="38"/>
        <v>111425</v>
      </c>
      <c r="E115" s="97">
        <f t="shared" si="38"/>
        <v>110733</v>
      </c>
      <c r="F115" s="97">
        <f t="shared" si="38"/>
        <v>130258</v>
      </c>
      <c r="G115" s="97">
        <f t="shared" si="38"/>
        <v>124808</v>
      </c>
      <c r="H115" s="97">
        <f t="shared" si="38"/>
        <v>126250</v>
      </c>
      <c r="I115" s="97">
        <f t="shared" si="38"/>
        <v>134335</v>
      </c>
      <c r="J115" s="97">
        <f t="shared" si="38"/>
        <v>113433</v>
      </c>
      <c r="K115" s="97">
        <f t="shared" si="38"/>
        <v>121655</v>
      </c>
      <c r="L115" s="97">
        <f t="shared" si="38"/>
        <v>123261</v>
      </c>
      <c r="M115" s="97">
        <f t="shared" si="38"/>
        <v>123478</v>
      </c>
      <c r="N115" s="97">
        <f t="shared" si="38"/>
        <v>119721</v>
      </c>
      <c r="O115" s="97">
        <f t="shared" si="38"/>
        <v>90608</v>
      </c>
      <c r="P115" s="97">
        <f t="shared" si="39"/>
        <v>1429965</v>
      </c>
      <c r="Q115" s="102"/>
      <c r="R115" s="102"/>
      <c r="S115" s="97">
        <f>SUM($D115:D115)</f>
        <v>111425</v>
      </c>
      <c r="T115" s="97">
        <f>SUM($D115:E115)</f>
        <v>222158</v>
      </c>
      <c r="U115" s="97">
        <f>SUM($D115:F115)</f>
        <v>352416</v>
      </c>
      <c r="V115" s="97">
        <f>SUM($D115:G115)</f>
        <v>477224</v>
      </c>
      <c r="W115" s="97">
        <f>SUM($D115:H115)</f>
        <v>603474</v>
      </c>
      <c r="X115" s="97">
        <f>SUM($D115:I115)</f>
        <v>737809</v>
      </c>
      <c r="Y115" s="97">
        <f>SUM($D115:J115)</f>
        <v>851242</v>
      </c>
      <c r="Z115" s="97">
        <f>SUM($D115:K115)</f>
        <v>972897</v>
      </c>
      <c r="AA115" s="97">
        <f>SUM($D115:L115)</f>
        <v>1096158</v>
      </c>
      <c r="AB115" s="97">
        <f>SUM($D115:M115)</f>
        <v>1219636</v>
      </c>
      <c r="AC115" s="97">
        <f>SUM($D115:N115)</f>
        <v>1339357</v>
      </c>
      <c r="AD115" s="97">
        <f>SUM($D115:O115)</f>
        <v>1429965</v>
      </c>
    </row>
    <row r="116" spans="1:30" ht="15.1" customHeight="1">
      <c r="A116" s="94">
        <v>2011</v>
      </c>
      <c r="B116" s="95" t="s">
        <v>7</v>
      </c>
      <c r="C116" s="96"/>
      <c r="D116" s="97">
        <f t="shared" si="38"/>
        <v>111695</v>
      </c>
      <c r="E116" s="97">
        <f t="shared" si="38"/>
        <v>106430</v>
      </c>
      <c r="F116" s="97">
        <f t="shared" si="38"/>
        <v>130924</v>
      </c>
      <c r="G116" s="97">
        <f t="shared" si="38"/>
        <v>121300</v>
      </c>
      <c r="H116" s="97">
        <f t="shared" si="38"/>
        <v>126399</v>
      </c>
      <c r="I116" s="97">
        <f t="shared" si="38"/>
        <v>130100</v>
      </c>
      <c r="J116" s="97">
        <f t="shared" si="38"/>
        <v>113316</v>
      </c>
      <c r="K116" s="97">
        <f t="shared" si="38"/>
        <v>131657</v>
      </c>
      <c r="L116" s="97">
        <f t="shared" si="38"/>
        <v>122419</v>
      </c>
      <c r="M116" s="97">
        <f t="shared" si="38"/>
        <v>125123</v>
      </c>
      <c r="N116" s="97">
        <f t="shared" si="38"/>
        <v>120957</v>
      </c>
      <c r="O116" s="97">
        <f t="shared" si="38"/>
        <v>108637</v>
      </c>
      <c r="P116" s="97">
        <f t="shared" si="39"/>
        <v>1448957</v>
      </c>
      <c r="Q116" s="102"/>
      <c r="R116" s="102"/>
      <c r="S116" s="97">
        <f>SUM($D116:D116)</f>
        <v>111695</v>
      </c>
      <c r="T116" s="97">
        <f>SUM($D116:E116)</f>
        <v>218125</v>
      </c>
      <c r="U116" s="97">
        <f>SUM($D116:F116)</f>
        <v>349049</v>
      </c>
      <c r="V116" s="97">
        <f>SUM($D116:G116)</f>
        <v>470349</v>
      </c>
      <c r="W116" s="97">
        <f>SUM($D116:H116)</f>
        <v>596748</v>
      </c>
      <c r="X116" s="97">
        <f>SUM($D116:I116)</f>
        <v>726848</v>
      </c>
      <c r="Y116" s="97">
        <f>SUM($D116:J116)</f>
        <v>840164</v>
      </c>
      <c r="Z116" s="97">
        <f>SUM($D116:K116)</f>
        <v>971821</v>
      </c>
      <c r="AA116" s="97">
        <f>SUM($D116:L116)</f>
        <v>1094240</v>
      </c>
      <c r="AB116" s="97">
        <f>SUM($D116:M116)</f>
        <v>1219363</v>
      </c>
      <c r="AC116" s="97">
        <f>SUM($D116:N116)</f>
        <v>1340320</v>
      </c>
      <c r="AD116" s="97">
        <f>SUM($D116:O116)</f>
        <v>1448957</v>
      </c>
    </row>
    <row r="117" spans="1:30" ht="15.1" customHeight="1">
      <c r="A117" s="94">
        <v>2012</v>
      </c>
      <c r="B117" s="95" t="s">
        <v>7</v>
      </c>
      <c r="C117" s="96"/>
      <c r="D117" s="97">
        <f t="shared" si="38"/>
        <v>113358</v>
      </c>
      <c r="E117" s="97">
        <f t="shared" si="38"/>
        <v>114669</v>
      </c>
      <c r="F117" s="97">
        <f t="shared" si="38"/>
        <v>126647</v>
      </c>
      <c r="G117" s="97">
        <f t="shared" si="38"/>
        <v>123943</v>
      </c>
      <c r="H117" s="97">
        <f t="shared" si="38"/>
        <v>132440</v>
      </c>
      <c r="I117" s="97">
        <f t="shared" si="38"/>
        <v>128866</v>
      </c>
      <c r="J117" s="97">
        <f t="shared" si="38"/>
        <v>118591</v>
      </c>
      <c r="K117" s="97">
        <f t="shared" si="38"/>
        <v>132413</v>
      </c>
      <c r="L117" s="97">
        <f t="shared" si="38"/>
        <v>120668</v>
      </c>
      <c r="M117" s="97">
        <f t="shared" si="38"/>
        <v>132419</v>
      </c>
      <c r="N117" s="97">
        <f t="shared" si="38"/>
        <v>127667</v>
      </c>
      <c r="O117" s="97">
        <f t="shared" si="38"/>
        <v>105340</v>
      </c>
      <c r="P117" s="97">
        <f t="shared" ref="P117:P126" si="40">SUM(D117:O117)</f>
        <v>1477021</v>
      </c>
      <c r="Q117" s="102"/>
      <c r="R117" s="102"/>
      <c r="S117" s="97">
        <f>SUM($D117:D117)</f>
        <v>113358</v>
      </c>
      <c r="T117" s="97">
        <f>SUM($D117:E117)</f>
        <v>228027</v>
      </c>
      <c r="U117" s="97">
        <f>SUM($D117:F117)</f>
        <v>354674</v>
      </c>
      <c r="V117" s="97">
        <f>SUM($D117:G117)</f>
        <v>478617</v>
      </c>
      <c r="W117" s="97">
        <f>SUM($D117:H117)</f>
        <v>611057</v>
      </c>
      <c r="X117" s="97">
        <f>SUM($D117:I117)</f>
        <v>739923</v>
      </c>
      <c r="Y117" s="97">
        <f>SUM($D117:J117)</f>
        <v>858514</v>
      </c>
      <c r="Z117" s="97">
        <f>SUM($D117:K117)</f>
        <v>990927</v>
      </c>
      <c r="AA117" s="97">
        <f>SUM($D117:L117)</f>
        <v>1111595</v>
      </c>
      <c r="AB117" s="97">
        <f>SUM($D117:M117)</f>
        <v>1244014</v>
      </c>
      <c r="AC117" s="97">
        <f>SUM($D117:N117)</f>
        <v>1371681</v>
      </c>
      <c r="AD117" s="97">
        <f>SUM($D117:O117)</f>
        <v>1477021</v>
      </c>
    </row>
    <row r="118" spans="1:30" ht="15.1" customHeight="1">
      <c r="A118" s="94">
        <v>2013</v>
      </c>
      <c r="B118" s="95" t="s">
        <v>7</v>
      </c>
      <c r="C118" s="96"/>
      <c r="D118" s="97">
        <f t="shared" si="38"/>
        <v>124995</v>
      </c>
      <c r="E118" s="97">
        <f t="shared" si="38"/>
        <v>112961</v>
      </c>
      <c r="F118" s="97">
        <f t="shared" si="38"/>
        <v>124301</v>
      </c>
      <c r="G118" s="97">
        <f t="shared" si="38"/>
        <v>131383</v>
      </c>
      <c r="H118" s="97">
        <f t="shared" si="38"/>
        <v>138007</v>
      </c>
      <c r="I118" s="97">
        <f t="shared" si="38"/>
        <v>133299</v>
      </c>
      <c r="J118" s="97">
        <f t="shared" si="38"/>
        <v>125182</v>
      </c>
      <c r="K118" s="97">
        <f t="shared" si="38"/>
        <v>133476</v>
      </c>
      <c r="L118" s="97">
        <f t="shared" si="38"/>
        <v>129876</v>
      </c>
      <c r="M118" s="97">
        <f t="shared" si="38"/>
        <v>142597</v>
      </c>
      <c r="N118" s="97">
        <f t="shared" si="38"/>
        <v>130402</v>
      </c>
      <c r="O118" s="97">
        <f t="shared" si="38"/>
        <v>110472</v>
      </c>
      <c r="P118" s="97">
        <f t="shared" si="40"/>
        <v>1536951</v>
      </c>
      <c r="Q118" s="102"/>
      <c r="R118" s="102"/>
      <c r="S118" s="97">
        <f>SUM($D118:D118)</f>
        <v>124995</v>
      </c>
      <c r="T118" s="97">
        <f>SUM($D118:E118)</f>
        <v>237956</v>
      </c>
      <c r="U118" s="97">
        <f>SUM($D118:F118)</f>
        <v>362257</v>
      </c>
      <c r="V118" s="97">
        <f>SUM($D118:G118)</f>
        <v>493640</v>
      </c>
      <c r="W118" s="97">
        <f>SUM($D118:H118)</f>
        <v>631647</v>
      </c>
      <c r="X118" s="97">
        <f>SUM($D118:I118)</f>
        <v>764946</v>
      </c>
      <c r="Y118" s="97">
        <f>SUM($D118:J118)</f>
        <v>890128</v>
      </c>
      <c r="Z118" s="97">
        <f>SUM($D118:K118)</f>
        <v>1023604</v>
      </c>
      <c r="AA118" s="97">
        <f>SUM($D118:L118)</f>
        <v>1153480</v>
      </c>
      <c r="AB118" s="97">
        <f>SUM($D118:M118)</f>
        <v>1296077</v>
      </c>
      <c r="AC118" s="97">
        <f>SUM($D118:N118)</f>
        <v>1426479</v>
      </c>
      <c r="AD118" s="97">
        <f>SUM($D118:O118)</f>
        <v>1536951</v>
      </c>
    </row>
    <row r="119" spans="1:30" ht="15.1" customHeight="1">
      <c r="A119" s="94">
        <v>2014</v>
      </c>
      <c r="B119" s="95" t="s">
        <v>7</v>
      </c>
      <c r="C119" s="96"/>
      <c r="D119" s="97">
        <f t="shared" si="38"/>
        <v>117958</v>
      </c>
      <c r="E119" s="97">
        <f t="shared" si="38"/>
        <v>115903</v>
      </c>
      <c r="F119" s="97">
        <f t="shared" si="38"/>
        <v>129662</v>
      </c>
      <c r="G119" s="97">
        <f t="shared" si="38"/>
        <v>132436</v>
      </c>
      <c r="H119" s="97">
        <f t="shared" si="38"/>
        <v>138110</v>
      </c>
      <c r="I119" s="97">
        <f t="shared" si="38"/>
        <v>137861</v>
      </c>
      <c r="J119" s="97">
        <f t="shared" si="38"/>
        <v>133809</v>
      </c>
      <c r="K119" s="97">
        <f t="shared" si="38"/>
        <v>132297</v>
      </c>
      <c r="L119" s="97">
        <f t="shared" si="38"/>
        <v>142304</v>
      </c>
      <c r="M119" s="97">
        <f t="shared" si="38"/>
        <v>148555</v>
      </c>
      <c r="N119" s="97">
        <f t="shared" si="38"/>
        <v>131993</v>
      </c>
      <c r="O119" s="97">
        <f t="shared" si="38"/>
        <v>125273</v>
      </c>
      <c r="P119" s="97">
        <f t="shared" si="40"/>
        <v>1586161</v>
      </c>
      <c r="Q119" s="102"/>
      <c r="R119" s="102"/>
      <c r="S119" s="97">
        <f>SUM($D119:D119)</f>
        <v>117958</v>
      </c>
      <c r="T119" s="97">
        <f>SUM($D119:E119)</f>
        <v>233861</v>
      </c>
      <c r="U119" s="97">
        <f>SUM($D119:F119)</f>
        <v>363523</v>
      </c>
      <c r="V119" s="97">
        <f>SUM($D119:G119)</f>
        <v>495959</v>
      </c>
      <c r="W119" s="97">
        <f>SUM($D119:H119)</f>
        <v>634069</v>
      </c>
      <c r="X119" s="97">
        <f>SUM($D119:I119)</f>
        <v>771930</v>
      </c>
      <c r="Y119" s="97">
        <f>SUM($D119:J119)</f>
        <v>905739</v>
      </c>
      <c r="Z119" s="97">
        <f>SUM($D119:K119)</f>
        <v>1038036</v>
      </c>
      <c r="AA119" s="97">
        <f>SUM($D119:L119)</f>
        <v>1180340</v>
      </c>
      <c r="AB119" s="97">
        <f>SUM($D119:M119)</f>
        <v>1328895</v>
      </c>
      <c r="AC119" s="97">
        <f>SUM($D119:N119)</f>
        <v>1460888</v>
      </c>
      <c r="AD119" s="97">
        <f>SUM($D119:O119)</f>
        <v>1586161</v>
      </c>
    </row>
    <row r="120" spans="1:30" ht="15.1" customHeight="1">
      <c r="A120" s="94">
        <v>2015</v>
      </c>
      <c r="B120" s="95" t="s">
        <v>7</v>
      </c>
      <c r="C120" s="96"/>
      <c r="D120" s="97">
        <f t="shared" si="38"/>
        <v>121344</v>
      </c>
      <c r="E120" s="97">
        <f t="shared" si="38"/>
        <v>118080</v>
      </c>
      <c r="F120" s="97">
        <f t="shared" si="38"/>
        <v>139377</v>
      </c>
      <c r="G120" s="97">
        <f t="shared" si="38"/>
        <v>134492</v>
      </c>
      <c r="H120" s="97">
        <f t="shared" si="38"/>
        <v>135340</v>
      </c>
      <c r="I120" s="97">
        <f t="shared" si="38"/>
        <v>140379</v>
      </c>
      <c r="J120" s="97">
        <f t="shared" si="38"/>
        <v>128673</v>
      </c>
      <c r="K120" s="97">
        <f t="shared" si="38"/>
        <v>137290</v>
      </c>
      <c r="L120" s="97">
        <f t="shared" si="38"/>
        <v>139086</v>
      </c>
      <c r="M120" s="97">
        <f t="shared" si="38"/>
        <v>146215</v>
      </c>
      <c r="N120" s="97">
        <f t="shared" si="38"/>
        <v>137448</v>
      </c>
      <c r="O120" s="97">
        <f t="shared" si="38"/>
        <v>125686</v>
      </c>
      <c r="P120" s="97">
        <f t="shared" si="40"/>
        <v>1603410</v>
      </c>
      <c r="Q120" s="102"/>
      <c r="R120" s="102"/>
      <c r="S120" s="97">
        <f>SUM($D120:D120)</f>
        <v>121344</v>
      </c>
      <c r="T120" s="97">
        <f>SUM($D120:E120)</f>
        <v>239424</v>
      </c>
      <c r="U120" s="97">
        <f>SUM($D120:F120)</f>
        <v>378801</v>
      </c>
      <c r="V120" s="97">
        <f>SUM($D120:G120)</f>
        <v>513293</v>
      </c>
      <c r="W120" s="97">
        <f>SUM($D120:H120)</f>
        <v>648633</v>
      </c>
      <c r="X120" s="97">
        <f>SUM($D120:I120)</f>
        <v>789012</v>
      </c>
      <c r="Y120" s="97">
        <f>SUM($D120:J120)</f>
        <v>917685</v>
      </c>
      <c r="Z120" s="97">
        <f>SUM($D120:K120)</f>
        <v>1054975</v>
      </c>
      <c r="AA120" s="97">
        <f>SUM($D120:L120)</f>
        <v>1194061</v>
      </c>
      <c r="AB120" s="97">
        <f>SUM($D120:M120)</f>
        <v>1340276</v>
      </c>
      <c r="AC120" s="97">
        <f>SUM($D120:N120)</f>
        <v>1477724</v>
      </c>
      <c r="AD120" s="97">
        <f>SUM($D120:O120)</f>
        <v>1603410</v>
      </c>
    </row>
    <row r="121" spans="1:30" ht="15.1" customHeight="1">
      <c r="A121" s="94">
        <v>2016</v>
      </c>
      <c r="B121" s="95" t="s">
        <v>7</v>
      </c>
      <c r="C121" s="96"/>
      <c r="D121" s="97">
        <f t="shared" si="38"/>
        <v>126932</v>
      </c>
      <c r="E121" s="97">
        <f t="shared" si="38"/>
        <v>130663</v>
      </c>
      <c r="F121" s="97">
        <f t="shared" si="38"/>
        <v>143808</v>
      </c>
      <c r="G121" s="97">
        <f t="shared" si="38"/>
        <v>143194</v>
      </c>
      <c r="H121" s="97">
        <f t="shared" si="38"/>
        <v>143313</v>
      </c>
      <c r="I121" s="97">
        <f t="shared" si="38"/>
        <v>154028</v>
      </c>
      <c r="J121" s="97">
        <f t="shared" si="38"/>
        <v>132233</v>
      </c>
      <c r="K121" s="97">
        <f t="shared" si="38"/>
        <v>146679</v>
      </c>
      <c r="L121" s="97">
        <f t="shared" si="38"/>
        <v>144474</v>
      </c>
      <c r="M121" s="97">
        <f t="shared" si="38"/>
        <v>147152</v>
      </c>
      <c r="N121" s="97">
        <f t="shared" si="38"/>
        <v>143491</v>
      </c>
      <c r="O121" s="97">
        <f t="shared" si="38"/>
        <v>124271</v>
      </c>
      <c r="P121" s="97">
        <f t="shared" si="40"/>
        <v>1680238</v>
      </c>
      <c r="Q121" s="102"/>
      <c r="R121" s="102"/>
      <c r="S121" s="97">
        <f>SUM($D121:D121)</f>
        <v>126932</v>
      </c>
      <c r="T121" s="97">
        <f>SUM($D121:E121)</f>
        <v>257595</v>
      </c>
      <c r="U121" s="97">
        <f>SUM($D121:F121)</f>
        <v>401403</v>
      </c>
      <c r="V121" s="97">
        <f>SUM($D121:G121)</f>
        <v>544597</v>
      </c>
      <c r="W121" s="97">
        <f>SUM($D121:H121)</f>
        <v>687910</v>
      </c>
      <c r="X121" s="97">
        <f>SUM($D121:I121)</f>
        <v>841938</v>
      </c>
      <c r="Y121" s="97">
        <f>SUM($D121:J121)</f>
        <v>974171</v>
      </c>
      <c r="Z121" s="97">
        <f>SUM($D121:K121)</f>
        <v>1120850</v>
      </c>
      <c r="AA121" s="97">
        <f>SUM($D121:L121)</f>
        <v>1265324</v>
      </c>
      <c r="AB121" s="97">
        <f>SUM($D121:M121)</f>
        <v>1412476</v>
      </c>
      <c r="AC121" s="97">
        <f>SUM($D121:N121)</f>
        <v>1555967</v>
      </c>
      <c r="AD121" s="97">
        <f>SUM($D121:O121)</f>
        <v>1680238</v>
      </c>
    </row>
    <row r="122" spans="1:30" ht="15.1" customHeight="1">
      <c r="A122" s="94">
        <v>2017</v>
      </c>
      <c r="B122" s="95" t="s">
        <v>7</v>
      </c>
      <c r="C122" s="96"/>
      <c r="D122" s="97">
        <f t="shared" si="38"/>
        <v>131198</v>
      </c>
      <c r="E122" s="97">
        <f t="shared" si="38"/>
        <v>129690</v>
      </c>
      <c r="F122" s="97">
        <f t="shared" si="38"/>
        <v>148418</v>
      </c>
      <c r="G122" s="97">
        <f t="shared" si="38"/>
        <v>134018</v>
      </c>
      <c r="H122" s="97">
        <f t="shared" si="38"/>
        <v>149196</v>
      </c>
      <c r="I122" s="97">
        <f t="shared" si="38"/>
        <v>146369</v>
      </c>
      <c r="J122" s="97">
        <f t="shared" si="38"/>
        <v>126606</v>
      </c>
      <c r="K122" s="97">
        <f t="shared" si="38"/>
        <v>146873</v>
      </c>
      <c r="L122" s="97">
        <f t="shared" si="38"/>
        <v>136411</v>
      </c>
      <c r="M122" s="97">
        <f t="shared" si="38"/>
        <v>143447</v>
      </c>
      <c r="N122" s="97">
        <f>SUMIFS(N$11:N$90,$A$11:$A$90,$A122,$B$11:$B$90,$B122)</f>
        <v>140798</v>
      </c>
      <c r="O122" s="97">
        <f t="shared" si="38"/>
        <v>115496</v>
      </c>
      <c r="P122" s="97">
        <f t="shared" si="40"/>
        <v>1648520</v>
      </c>
      <c r="Q122" s="102"/>
      <c r="R122" s="102"/>
      <c r="S122" s="97">
        <f>SUM($D122:D122)</f>
        <v>131198</v>
      </c>
      <c r="T122" s="97">
        <f>SUM($D122:E122)</f>
        <v>260888</v>
      </c>
      <c r="U122" s="97">
        <f>SUM($D122:F122)</f>
        <v>409306</v>
      </c>
      <c r="V122" s="97">
        <f>SUM($D122:G122)</f>
        <v>543324</v>
      </c>
      <c r="W122" s="97">
        <f>SUM($D122:H122)</f>
        <v>692520</v>
      </c>
      <c r="X122" s="97">
        <f>SUM($D122:I122)</f>
        <v>838889</v>
      </c>
      <c r="Y122" s="97">
        <f>SUM($D122:J122)</f>
        <v>965495</v>
      </c>
      <c r="Z122" s="97">
        <f>SUM($D122:K122)</f>
        <v>1112368</v>
      </c>
      <c r="AA122" s="97">
        <f>SUM($D122:L122)</f>
        <v>1248779</v>
      </c>
      <c r="AB122" s="97">
        <f>SUM($D122:M122)</f>
        <v>1392226</v>
      </c>
      <c r="AC122" s="97">
        <f>SUM($D122:N122)</f>
        <v>1533024</v>
      </c>
      <c r="AD122" s="97">
        <f>SUM($D122:O122)</f>
        <v>1648520</v>
      </c>
    </row>
    <row r="123" spans="1:30" ht="15.1" customHeight="1">
      <c r="A123" s="94">
        <v>2018</v>
      </c>
      <c r="B123" s="95" t="s">
        <v>7</v>
      </c>
      <c r="C123" s="96"/>
      <c r="D123" s="97">
        <f t="shared" si="38"/>
        <v>118114</v>
      </c>
      <c r="E123" s="97">
        <f t="shared" si="38"/>
        <v>119759</v>
      </c>
      <c r="F123" s="97">
        <f t="shared" si="38"/>
        <v>142187</v>
      </c>
      <c r="G123" s="97">
        <f t="shared" si="38"/>
        <v>139040</v>
      </c>
      <c r="H123" s="97">
        <f t="shared" si="38"/>
        <v>148648</v>
      </c>
      <c r="I123" s="97">
        <f t="shared" si="38"/>
        <v>145184</v>
      </c>
      <c r="J123" s="97">
        <f t="shared" si="38"/>
        <v>134965</v>
      </c>
      <c r="K123" s="97">
        <f t="shared" si="38"/>
        <v>146899</v>
      </c>
      <c r="L123" s="97">
        <f t="shared" si="38"/>
        <v>140866</v>
      </c>
      <c r="M123" s="97">
        <f t="shared" si="38"/>
        <v>155114</v>
      </c>
      <c r="N123" s="97">
        <f>SUMIFS(N$11:N$90,$A$11:$A$90,$A123,$B$11:$B$90,$B123)</f>
        <v>142540</v>
      </c>
      <c r="O123" s="97">
        <f t="shared" si="38"/>
        <v>120990</v>
      </c>
      <c r="P123" s="97">
        <f t="shared" ref="P123:P124" si="41">SUM(D123:O123)</f>
        <v>1654306</v>
      </c>
      <c r="Q123" s="102"/>
      <c r="R123" s="102"/>
      <c r="S123" s="97">
        <f>SUM($D123:D123)</f>
        <v>118114</v>
      </c>
      <c r="T123" s="97">
        <f>SUM($D123:E123)</f>
        <v>237873</v>
      </c>
      <c r="U123" s="97">
        <f>SUM($D123:F123)</f>
        <v>380060</v>
      </c>
      <c r="V123" s="97">
        <f>SUM($D123:G123)</f>
        <v>519100</v>
      </c>
      <c r="W123" s="97">
        <f>SUM($D123:H123)</f>
        <v>667748</v>
      </c>
      <c r="X123" s="97">
        <f>SUM($D123:I123)</f>
        <v>812932</v>
      </c>
      <c r="Y123" s="97">
        <f>SUM($D123:J123)</f>
        <v>947897</v>
      </c>
      <c r="Z123" s="97">
        <f>SUM($D123:K123)</f>
        <v>1094796</v>
      </c>
      <c r="AA123" s="97">
        <f>SUM($D123:L123)</f>
        <v>1235662</v>
      </c>
      <c r="AB123" s="97">
        <f>SUM($D123:M123)</f>
        <v>1390776</v>
      </c>
      <c r="AC123" s="97">
        <f>SUM($D123:N123)</f>
        <v>1533316</v>
      </c>
      <c r="AD123" s="97">
        <f>SUM($D123:O123)</f>
        <v>1654306</v>
      </c>
    </row>
    <row r="124" spans="1:30" ht="15.1" customHeight="1">
      <c r="A124" s="94">
        <v>2019</v>
      </c>
      <c r="B124" s="95" t="s">
        <v>7</v>
      </c>
      <c r="C124" s="96"/>
      <c r="D124" s="97">
        <f t="shared" si="38"/>
        <v>129776</v>
      </c>
      <c r="E124" s="97">
        <f t="shared" si="38"/>
        <v>117773</v>
      </c>
      <c r="F124" s="97">
        <f t="shared" si="38"/>
        <v>136624</v>
      </c>
      <c r="G124" s="97">
        <f t="shared" si="38"/>
        <v>136172</v>
      </c>
      <c r="H124" s="97">
        <f t="shared" si="38"/>
        <v>143832</v>
      </c>
      <c r="I124" s="97">
        <f t="shared" si="38"/>
        <v>138029</v>
      </c>
      <c r="J124" s="97">
        <f t="shared" si="38"/>
        <v>132909</v>
      </c>
      <c r="K124" s="97">
        <f t="shared" si="38"/>
        <v>138404</v>
      </c>
      <c r="L124" s="97">
        <f t="shared" si="38"/>
        <v>132928</v>
      </c>
      <c r="M124" s="97">
        <f t="shared" si="38"/>
        <v>139471</v>
      </c>
      <c r="N124" s="97">
        <f>SUMIFS(N$11:N$90,$A$11:$A$90,$A124,$B$11:$B$90,$B124)</f>
        <v>133605</v>
      </c>
      <c r="O124" s="97">
        <f t="shared" si="38"/>
        <v>117057</v>
      </c>
      <c r="P124" s="97">
        <f t="shared" si="41"/>
        <v>1596580</v>
      </c>
      <c r="Q124" s="102"/>
      <c r="R124" s="102"/>
      <c r="S124" s="97">
        <f>SUM($D124:D124)</f>
        <v>129776</v>
      </c>
      <c r="T124" s="97">
        <f>SUM($D124:E124)</f>
        <v>247549</v>
      </c>
      <c r="U124" s="97">
        <f>SUM($D124:F124)</f>
        <v>384173</v>
      </c>
      <c r="V124" s="97">
        <f>SUM($D124:G124)</f>
        <v>520345</v>
      </c>
      <c r="W124" s="97">
        <f>SUM($D124:H124)</f>
        <v>664177</v>
      </c>
      <c r="X124" s="97">
        <f>SUM($D124:I124)</f>
        <v>802206</v>
      </c>
      <c r="Y124" s="97">
        <f>SUM($D124:J124)</f>
        <v>935115</v>
      </c>
      <c r="Z124" s="97">
        <f>SUM($D124:K124)</f>
        <v>1073519</v>
      </c>
      <c r="AA124" s="97">
        <f>SUM($D124:L124)</f>
        <v>1206447</v>
      </c>
      <c r="AB124" s="97">
        <f>SUM($D124:M124)</f>
        <v>1345918</v>
      </c>
      <c r="AC124" s="97">
        <f>SUM($D124:N124)</f>
        <v>1479523</v>
      </c>
      <c r="AD124" s="97">
        <f>SUM($D124:O124)</f>
        <v>1596580</v>
      </c>
    </row>
    <row r="125" spans="1:30" ht="15.1" customHeight="1">
      <c r="A125" s="94">
        <v>2020</v>
      </c>
      <c r="B125" s="95" t="s">
        <v>7</v>
      </c>
      <c r="C125" s="96"/>
      <c r="D125" s="97">
        <f t="shared" si="38"/>
        <v>122578</v>
      </c>
      <c r="E125" s="97">
        <f t="shared" si="38"/>
        <v>119417</v>
      </c>
      <c r="F125" s="97">
        <f t="shared" si="38"/>
        <v>121509</v>
      </c>
      <c r="G125" s="97">
        <f t="shared" si="38"/>
        <v>74949</v>
      </c>
      <c r="H125" s="97">
        <f t="shared" si="38"/>
        <v>83532</v>
      </c>
      <c r="I125" s="97">
        <f t="shared" si="38"/>
        <v>120618</v>
      </c>
      <c r="J125" s="97">
        <f t="shared" si="38"/>
        <v>126363</v>
      </c>
      <c r="K125" s="97">
        <f t="shared" si="38"/>
        <v>130710</v>
      </c>
      <c r="L125" s="97">
        <f t="shared" si="38"/>
        <v>138696</v>
      </c>
      <c r="M125" s="97">
        <f t="shared" si="38"/>
        <v>141715</v>
      </c>
      <c r="N125" s="97">
        <f>SUMIFS(N$11:N$90,$A$11:$A$90,$A125,$B$11:$B$90,$B125)</f>
        <v>134222</v>
      </c>
      <c r="O125" s="97">
        <f t="shared" si="38"/>
        <v>125936</v>
      </c>
      <c r="P125" s="97">
        <f t="shared" ref="P125" si="42">SUM(D125:O125)</f>
        <v>1440245</v>
      </c>
      <c r="Q125" s="102"/>
      <c r="R125" s="102"/>
      <c r="S125" s="97">
        <f>SUM($D125:D125)</f>
        <v>122578</v>
      </c>
      <c r="T125" s="97">
        <f>SUM($D125:E125)</f>
        <v>241995</v>
      </c>
      <c r="U125" s="97">
        <f>SUM($D125:F125)</f>
        <v>363504</v>
      </c>
      <c r="V125" s="97">
        <f>SUM($D125:G125)</f>
        <v>438453</v>
      </c>
      <c r="W125" s="97">
        <f>SUM($D125:H125)</f>
        <v>521985</v>
      </c>
      <c r="X125" s="97">
        <f>SUM($D125:I125)</f>
        <v>642603</v>
      </c>
      <c r="Y125" s="97">
        <f>SUM($D125:J125)</f>
        <v>768966</v>
      </c>
      <c r="Z125" s="97">
        <f>SUM($D125:K125)</f>
        <v>899676</v>
      </c>
      <c r="AA125" s="97">
        <f>SUM($D125:L125)</f>
        <v>1038372</v>
      </c>
      <c r="AB125" s="97">
        <f>SUM($D125:M125)</f>
        <v>1180087</v>
      </c>
      <c r="AC125" s="97">
        <f>SUM($D125:N125)</f>
        <v>1314309</v>
      </c>
      <c r="AD125" s="97">
        <f>SUM($D125:O125)</f>
        <v>1440245</v>
      </c>
    </row>
    <row r="126" spans="1:30" ht="15.1" customHeight="1">
      <c r="A126" s="94">
        <v>2021</v>
      </c>
      <c r="B126" s="95" t="s">
        <v>7</v>
      </c>
      <c r="C126" s="96"/>
      <c r="D126" s="97">
        <f t="shared" si="38"/>
        <v>123666</v>
      </c>
      <c r="E126" s="97">
        <f t="shared" si="38"/>
        <v>120067</v>
      </c>
      <c r="F126" s="97">
        <f t="shared" si="38"/>
        <v>152277</v>
      </c>
      <c r="G126" s="97">
        <f t="shared" si="38"/>
        <v>135934</v>
      </c>
      <c r="H126" s="97">
        <f t="shared" si="38"/>
        <v>138661</v>
      </c>
      <c r="I126" s="97">
        <f t="shared" si="38"/>
        <v>148002</v>
      </c>
      <c r="J126" s="97">
        <f t="shared" si="38"/>
        <v>133958</v>
      </c>
      <c r="K126" s="97">
        <f t="shared" si="38"/>
        <v>141935</v>
      </c>
      <c r="L126" s="97">
        <f t="shared" si="38"/>
        <v>139302</v>
      </c>
      <c r="M126" s="97">
        <f t="shared" si="38"/>
        <v>145808</v>
      </c>
      <c r="N126" s="97">
        <f>SUMIFS(N$11:N$90,$A$11:$A$90,$A126,$B$11:$B$90,$B126)</f>
        <v>143743</v>
      </c>
      <c r="O126" s="97">
        <f t="shared" si="38"/>
        <v>135038</v>
      </c>
      <c r="P126" s="97">
        <f t="shared" si="40"/>
        <v>1658391</v>
      </c>
      <c r="Q126" s="102"/>
      <c r="R126" s="102"/>
      <c r="S126" s="97">
        <f>SUM($D126:D126)</f>
        <v>123666</v>
      </c>
      <c r="T126" s="97">
        <f>SUM($D126:E126)</f>
        <v>243733</v>
      </c>
      <c r="U126" s="97">
        <f>SUM($D126:F126)</f>
        <v>396010</v>
      </c>
      <c r="V126" s="97">
        <f>SUM($D126:G126)</f>
        <v>531944</v>
      </c>
      <c r="W126" s="97">
        <f>SUM($D126:H126)</f>
        <v>670605</v>
      </c>
      <c r="X126" s="97">
        <f>SUM($D126:I126)</f>
        <v>818607</v>
      </c>
      <c r="Y126" s="97">
        <f>SUM($D126:J126)</f>
        <v>952565</v>
      </c>
      <c r="Z126" s="97">
        <f>SUM($D126:K126)</f>
        <v>1094500</v>
      </c>
      <c r="AA126" s="97">
        <f>SUM($D126:L126)</f>
        <v>1233802</v>
      </c>
      <c r="AB126" s="97">
        <f>SUM($D126:M126)</f>
        <v>1379610</v>
      </c>
      <c r="AC126" s="97">
        <f>SUM($D126:N126)</f>
        <v>1523353</v>
      </c>
      <c r="AD126" s="97">
        <f>SUM($D126:O126)</f>
        <v>1658391</v>
      </c>
    </row>
    <row r="127" spans="1:30" ht="15.1" customHeight="1">
      <c r="Q127" s="126"/>
      <c r="R127" s="126"/>
    </row>
    <row r="128" spans="1:30" ht="15.1" customHeight="1">
      <c r="Q128" s="126"/>
      <c r="R128" s="126"/>
    </row>
    <row r="129" spans="1:30" ht="15.1" customHeight="1">
      <c r="A129" s="94">
        <v>2006</v>
      </c>
      <c r="B129" s="95" t="s">
        <v>8</v>
      </c>
      <c r="D129" s="97">
        <f t="shared" ref="D129:O144" si="43">SUMIFS(D$11:D$90,$A$11:$A$90,$A129,$B$11:$B$90,$B129)</f>
        <v>538</v>
      </c>
      <c r="E129" s="97">
        <f t="shared" si="43"/>
        <v>470</v>
      </c>
      <c r="F129" s="97">
        <f t="shared" si="43"/>
        <v>572</v>
      </c>
      <c r="G129" s="97">
        <f t="shared" si="43"/>
        <v>631</v>
      </c>
      <c r="H129" s="97">
        <f t="shared" si="43"/>
        <v>913</v>
      </c>
      <c r="I129" s="97">
        <f t="shared" si="43"/>
        <v>821</v>
      </c>
      <c r="J129" s="97">
        <f t="shared" si="43"/>
        <v>877</v>
      </c>
      <c r="K129" s="97">
        <f t="shared" si="43"/>
        <v>867</v>
      </c>
      <c r="L129" s="97">
        <f t="shared" si="43"/>
        <v>794</v>
      </c>
      <c r="M129" s="97">
        <f t="shared" si="43"/>
        <v>974</v>
      </c>
      <c r="N129" s="97">
        <f t="shared" si="43"/>
        <v>770</v>
      </c>
      <c r="O129" s="97">
        <f t="shared" si="43"/>
        <v>476</v>
      </c>
      <c r="P129" s="97">
        <f t="shared" ref="P129:P142" si="44">SUM(D129:O129)</f>
        <v>8703</v>
      </c>
      <c r="Q129" s="126"/>
      <c r="R129" s="126"/>
      <c r="S129" s="97">
        <f>SUM($D129:D129)</f>
        <v>538</v>
      </c>
      <c r="T129" s="97">
        <f>SUM($D129:E129)</f>
        <v>1008</v>
      </c>
      <c r="U129" s="97">
        <f>SUM($D129:F129)</f>
        <v>1580</v>
      </c>
      <c r="V129" s="97">
        <f>SUM($D129:G129)</f>
        <v>2211</v>
      </c>
      <c r="W129" s="97">
        <f>SUM($D129:H129)</f>
        <v>3124</v>
      </c>
      <c r="X129" s="97">
        <f>SUM($D129:I129)</f>
        <v>3945</v>
      </c>
      <c r="Y129" s="97">
        <f>SUM($D129:J129)</f>
        <v>4822</v>
      </c>
      <c r="Z129" s="97">
        <f>SUM($D129:K129)</f>
        <v>5689</v>
      </c>
      <c r="AA129" s="97">
        <f>SUM($D129:L129)</f>
        <v>6483</v>
      </c>
      <c r="AB129" s="97">
        <f>SUM($D129:M129)</f>
        <v>7457</v>
      </c>
      <c r="AC129" s="97">
        <f>SUM($D129:N129)</f>
        <v>8227</v>
      </c>
      <c r="AD129" s="97">
        <f>SUM($D129:O129)</f>
        <v>8703</v>
      </c>
    </row>
    <row r="130" spans="1:30" ht="15.1" customHeight="1">
      <c r="A130" s="94">
        <v>2007</v>
      </c>
      <c r="B130" s="95" t="s">
        <v>8</v>
      </c>
      <c r="D130" s="97">
        <f t="shared" si="43"/>
        <v>573</v>
      </c>
      <c r="E130" s="97">
        <f t="shared" si="43"/>
        <v>453</v>
      </c>
      <c r="F130" s="97">
        <f t="shared" si="43"/>
        <v>629</v>
      </c>
      <c r="G130" s="97">
        <f t="shared" si="43"/>
        <v>855</v>
      </c>
      <c r="H130" s="97">
        <f t="shared" si="43"/>
        <v>866</v>
      </c>
      <c r="I130" s="97">
        <f t="shared" si="43"/>
        <v>833</v>
      </c>
      <c r="J130" s="97">
        <f t="shared" si="43"/>
        <v>753</v>
      </c>
      <c r="K130" s="97">
        <f t="shared" si="43"/>
        <v>737</v>
      </c>
      <c r="L130" s="97">
        <f t="shared" si="43"/>
        <v>804</v>
      </c>
      <c r="M130" s="97">
        <f t="shared" si="43"/>
        <v>958</v>
      </c>
      <c r="N130" s="97">
        <f t="shared" si="43"/>
        <v>712</v>
      </c>
      <c r="O130" s="97">
        <f t="shared" si="43"/>
        <v>482</v>
      </c>
      <c r="P130" s="97">
        <f t="shared" si="44"/>
        <v>8655</v>
      </c>
      <c r="Q130" s="126"/>
      <c r="R130" s="126"/>
      <c r="S130" s="97">
        <f>SUM($D130:D130)</f>
        <v>573</v>
      </c>
      <c r="T130" s="97">
        <f>SUM($D130:E130)</f>
        <v>1026</v>
      </c>
      <c r="U130" s="97">
        <f>SUM($D130:F130)</f>
        <v>1655</v>
      </c>
      <c r="V130" s="97">
        <f>SUM($D130:G130)</f>
        <v>2510</v>
      </c>
      <c r="W130" s="97">
        <f>SUM($D130:H130)</f>
        <v>3376</v>
      </c>
      <c r="X130" s="97">
        <f>SUM($D130:I130)</f>
        <v>4209</v>
      </c>
      <c r="Y130" s="97">
        <f>SUM($D130:J130)</f>
        <v>4962</v>
      </c>
      <c r="Z130" s="97">
        <f>SUM($D130:K130)</f>
        <v>5699</v>
      </c>
      <c r="AA130" s="97">
        <f>SUM($D130:L130)</f>
        <v>6503</v>
      </c>
      <c r="AB130" s="97">
        <f>SUM($D130:M130)</f>
        <v>7461</v>
      </c>
      <c r="AC130" s="97">
        <f>SUM($D130:N130)</f>
        <v>8173</v>
      </c>
      <c r="AD130" s="97">
        <f>SUM($D130:O130)</f>
        <v>8655</v>
      </c>
    </row>
    <row r="131" spans="1:30" ht="15.1" customHeight="1">
      <c r="A131" s="94">
        <v>2008</v>
      </c>
      <c r="B131" s="95" t="s">
        <v>8</v>
      </c>
      <c r="D131" s="97">
        <f t="shared" si="43"/>
        <v>426</v>
      </c>
      <c r="E131" s="97">
        <f t="shared" si="43"/>
        <v>347</v>
      </c>
      <c r="F131" s="97">
        <f t="shared" si="43"/>
        <v>524</v>
      </c>
      <c r="G131" s="97">
        <f t="shared" si="43"/>
        <v>628</v>
      </c>
      <c r="H131" s="97">
        <f t="shared" si="43"/>
        <v>733</v>
      </c>
      <c r="I131" s="97">
        <f t="shared" si="43"/>
        <v>713</v>
      </c>
      <c r="J131" s="97">
        <f t="shared" si="43"/>
        <v>708</v>
      </c>
      <c r="K131" s="97">
        <f t="shared" si="43"/>
        <v>915</v>
      </c>
      <c r="L131" s="97">
        <f t="shared" si="43"/>
        <v>931</v>
      </c>
      <c r="M131" s="97">
        <f t="shared" si="43"/>
        <v>971</v>
      </c>
      <c r="N131" s="97">
        <f t="shared" si="43"/>
        <v>630</v>
      </c>
      <c r="O131" s="97">
        <f t="shared" si="43"/>
        <v>356</v>
      </c>
      <c r="P131" s="97">
        <f t="shared" si="44"/>
        <v>7882</v>
      </c>
      <c r="Q131" s="126"/>
      <c r="R131" s="126"/>
      <c r="S131" s="97">
        <f>SUM($D131:D131)</f>
        <v>426</v>
      </c>
      <c r="T131" s="97">
        <f>SUM($D131:E131)</f>
        <v>773</v>
      </c>
      <c r="U131" s="97">
        <f>SUM($D131:F131)</f>
        <v>1297</v>
      </c>
      <c r="V131" s="97">
        <f>SUM($D131:G131)</f>
        <v>1925</v>
      </c>
      <c r="W131" s="97">
        <f>SUM($D131:H131)</f>
        <v>2658</v>
      </c>
      <c r="X131" s="97">
        <f>SUM($D131:I131)</f>
        <v>3371</v>
      </c>
      <c r="Y131" s="97">
        <f>SUM($D131:J131)</f>
        <v>4079</v>
      </c>
      <c r="Z131" s="97">
        <f>SUM($D131:K131)</f>
        <v>4994</v>
      </c>
      <c r="AA131" s="97">
        <f>SUM($D131:L131)</f>
        <v>5925</v>
      </c>
      <c r="AB131" s="97">
        <f>SUM($D131:M131)</f>
        <v>6896</v>
      </c>
      <c r="AC131" s="97">
        <f>SUM($D131:N131)</f>
        <v>7526</v>
      </c>
      <c r="AD131" s="97">
        <f>SUM($D131:O131)</f>
        <v>7882</v>
      </c>
    </row>
    <row r="132" spans="1:30" ht="15.1" customHeight="1">
      <c r="A132" s="94">
        <v>2009</v>
      </c>
      <c r="B132" s="95" t="s">
        <v>8</v>
      </c>
      <c r="D132" s="97">
        <f t="shared" si="43"/>
        <v>364</v>
      </c>
      <c r="E132" s="97">
        <f t="shared" si="43"/>
        <v>387</v>
      </c>
      <c r="F132" s="97">
        <f t="shared" si="43"/>
        <v>400</v>
      </c>
      <c r="G132" s="97">
        <f t="shared" si="43"/>
        <v>523</v>
      </c>
      <c r="H132" s="97">
        <f t="shared" si="43"/>
        <v>675</v>
      </c>
      <c r="I132" s="97">
        <f t="shared" si="43"/>
        <v>593</v>
      </c>
      <c r="J132" s="97">
        <f t="shared" si="43"/>
        <v>557</v>
      </c>
      <c r="K132" s="97">
        <f t="shared" si="43"/>
        <v>603</v>
      </c>
      <c r="L132" s="97">
        <f t="shared" si="43"/>
        <v>560</v>
      </c>
      <c r="M132" s="97">
        <f t="shared" si="43"/>
        <v>689</v>
      </c>
      <c r="N132" s="97">
        <f t="shared" si="43"/>
        <v>575</v>
      </c>
      <c r="O132" s="97">
        <f t="shared" si="43"/>
        <v>381</v>
      </c>
      <c r="P132" s="97">
        <f t="shared" si="44"/>
        <v>6307</v>
      </c>
      <c r="Q132" s="126"/>
      <c r="R132" s="126"/>
      <c r="S132" s="97">
        <f>SUM($D132:D132)</f>
        <v>364</v>
      </c>
      <c r="T132" s="97">
        <f>SUM($D132:E132)</f>
        <v>751</v>
      </c>
      <c r="U132" s="97">
        <f>SUM($D132:F132)</f>
        <v>1151</v>
      </c>
      <c r="V132" s="97">
        <f>SUM($D132:G132)</f>
        <v>1674</v>
      </c>
      <c r="W132" s="97">
        <f>SUM($D132:H132)</f>
        <v>2349</v>
      </c>
      <c r="X132" s="97">
        <f>SUM($D132:I132)</f>
        <v>2942</v>
      </c>
      <c r="Y132" s="97">
        <f>SUM($D132:J132)</f>
        <v>3499</v>
      </c>
      <c r="Z132" s="97">
        <f>SUM($D132:K132)</f>
        <v>4102</v>
      </c>
      <c r="AA132" s="97">
        <f>SUM($D132:L132)</f>
        <v>4662</v>
      </c>
      <c r="AB132" s="97">
        <f>SUM($D132:M132)</f>
        <v>5351</v>
      </c>
      <c r="AC132" s="97">
        <f>SUM($D132:N132)</f>
        <v>5926</v>
      </c>
      <c r="AD132" s="97">
        <f>SUM($D132:O132)</f>
        <v>6307</v>
      </c>
    </row>
    <row r="133" spans="1:30" ht="15.1" customHeight="1">
      <c r="A133" s="94">
        <v>2010</v>
      </c>
      <c r="B133" s="95" t="s">
        <v>8</v>
      </c>
      <c r="D133" s="97">
        <f t="shared" si="43"/>
        <v>425</v>
      </c>
      <c r="E133" s="97">
        <f t="shared" si="43"/>
        <v>377</v>
      </c>
      <c r="F133" s="97">
        <f t="shared" si="43"/>
        <v>395</v>
      </c>
      <c r="G133" s="97">
        <f t="shared" si="43"/>
        <v>490</v>
      </c>
      <c r="H133" s="97">
        <f t="shared" si="43"/>
        <v>682</v>
      </c>
      <c r="I133" s="97">
        <f t="shared" si="43"/>
        <v>739</v>
      </c>
      <c r="J133" s="97">
        <f t="shared" si="43"/>
        <v>704</v>
      </c>
      <c r="K133" s="97">
        <f t="shared" si="43"/>
        <v>556</v>
      </c>
      <c r="L133" s="97">
        <f t="shared" si="43"/>
        <v>652</v>
      </c>
      <c r="M133" s="97">
        <f t="shared" si="43"/>
        <v>694</v>
      </c>
      <c r="N133" s="97">
        <f t="shared" si="43"/>
        <v>722</v>
      </c>
      <c r="O133" s="97">
        <f t="shared" si="43"/>
        <v>379</v>
      </c>
      <c r="P133" s="97">
        <f t="shared" si="44"/>
        <v>6815</v>
      </c>
      <c r="Q133" s="126"/>
      <c r="R133" s="126"/>
      <c r="S133" s="97">
        <f>SUM($D133:D133)</f>
        <v>425</v>
      </c>
      <c r="T133" s="97">
        <f>SUM($D133:E133)</f>
        <v>802</v>
      </c>
      <c r="U133" s="97">
        <f>SUM($D133:F133)</f>
        <v>1197</v>
      </c>
      <c r="V133" s="97">
        <f>SUM($D133:G133)</f>
        <v>1687</v>
      </c>
      <c r="W133" s="97">
        <f>SUM($D133:H133)</f>
        <v>2369</v>
      </c>
      <c r="X133" s="97">
        <f>SUM($D133:I133)</f>
        <v>3108</v>
      </c>
      <c r="Y133" s="97">
        <f>SUM($D133:J133)</f>
        <v>3812</v>
      </c>
      <c r="Z133" s="97">
        <f>SUM($D133:K133)</f>
        <v>4368</v>
      </c>
      <c r="AA133" s="97">
        <f>SUM($D133:L133)</f>
        <v>5020</v>
      </c>
      <c r="AB133" s="97">
        <f>SUM($D133:M133)</f>
        <v>5714</v>
      </c>
      <c r="AC133" s="97">
        <f>SUM($D133:N133)</f>
        <v>6436</v>
      </c>
      <c r="AD133" s="97">
        <f>SUM($D133:O133)</f>
        <v>6815</v>
      </c>
    </row>
    <row r="134" spans="1:30" ht="15.1" customHeight="1">
      <c r="A134" s="94">
        <v>2011</v>
      </c>
      <c r="B134" s="95" t="s">
        <v>8</v>
      </c>
      <c r="D134" s="97">
        <f t="shared" si="43"/>
        <v>345</v>
      </c>
      <c r="E134" s="97">
        <f t="shared" si="43"/>
        <v>323</v>
      </c>
      <c r="F134" s="97">
        <f t="shared" si="43"/>
        <v>484</v>
      </c>
      <c r="G134" s="97">
        <f t="shared" si="43"/>
        <v>480</v>
      </c>
      <c r="H134" s="97">
        <f t="shared" si="43"/>
        <v>688</v>
      </c>
      <c r="I134" s="97">
        <f t="shared" si="43"/>
        <v>726</v>
      </c>
      <c r="J134" s="97">
        <f t="shared" si="43"/>
        <v>575</v>
      </c>
      <c r="K134" s="97">
        <f t="shared" si="43"/>
        <v>627</v>
      </c>
      <c r="L134" s="97">
        <f t="shared" si="43"/>
        <v>564</v>
      </c>
      <c r="M134" s="97">
        <f t="shared" si="43"/>
        <v>610</v>
      </c>
      <c r="N134" s="97">
        <f t="shared" si="43"/>
        <v>568</v>
      </c>
      <c r="O134" s="97">
        <f t="shared" si="43"/>
        <v>376</v>
      </c>
      <c r="P134" s="97">
        <f t="shared" si="44"/>
        <v>6366</v>
      </c>
      <c r="Q134" s="126"/>
      <c r="R134" s="126"/>
      <c r="S134" s="97">
        <f>SUM($D134:D134)</f>
        <v>345</v>
      </c>
      <c r="T134" s="97">
        <f>SUM($D134:E134)</f>
        <v>668</v>
      </c>
      <c r="U134" s="97">
        <f>SUM($D134:F134)</f>
        <v>1152</v>
      </c>
      <c r="V134" s="97">
        <f>SUM($D134:G134)</f>
        <v>1632</v>
      </c>
      <c r="W134" s="97">
        <f>SUM($D134:H134)</f>
        <v>2320</v>
      </c>
      <c r="X134" s="97">
        <f>SUM($D134:I134)</f>
        <v>3046</v>
      </c>
      <c r="Y134" s="97">
        <f>SUM($D134:J134)</f>
        <v>3621</v>
      </c>
      <c r="Z134" s="97">
        <f>SUM($D134:K134)</f>
        <v>4248</v>
      </c>
      <c r="AA134" s="97">
        <f>SUM($D134:L134)</f>
        <v>4812</v>
      </c>
      <c r="AB134" s="97">
        <f>SUM($D134:M134)</f>
        <v>5422</v>
      </c>
      <c r="AC134" s="97">
        <f>SUM($D134:N134)</f>
        <v>5990</v>
      </c>
      <c r="AD134" s="97">
        <f>SUM($D134:O134)</f>
        <v>6366</v>
      </c>
    </row>
    <row r="135" spans="1:30" ht="15.1" customHeight="1">
      <c r="A135" s="94">
        <v>2012</v>
      </c>
      <c r="B135" s="95" t="s">
        <v>8</v>
      </c>
      <c r="D135" s="97">
        <f t="shared" si="43"/>
        <v>297</v>
      </c>
      <c r="E135" s="97">
        <f t="shared" si="43"/>
        <v>354</v>
      </c>
      <c r="F135" s="97">
        <f t="shared" si="43"/>
        <v>456</v>
      </c>
      <c r="G135" s="97">
        <f t="shared" si="43"/>
        <v>541</v>
      </c>
      <c r="H135" s="97">
        <f t="shared" si="43"/>
        <v>853</v>
      </c>
      <c r="I135" s="97">
        <f t="shared" si="43"/>
        <v>860</v>
      </c>
      <c r="J135" s="97">
        <f t="shared" si="43"/>
        <v>838</v>
      </c>
      <c r="K135" s="97">
        <f t="shared" si="43"/>
        <v>682</v>
      </c>
      <c r="L135" s="97">
        <f t="shared" si="43"/>
        <v>586</v>
      </c>
      <c r="M135" s="97">
        <f t="shared" si="43"/>
        <v>611</v>
      </c>
      <c r="N135" s="97">
        <f t="shared" si="43"/>
        <v>694</v>
      </c>
      <c r="O135" s="97">
        <f t="shared" si="43"/>
        <v>355</v>
      </c>
      <c r="P135" s="97">
        <f t="shared" si="44"/>
        <v>7127</v>
      </c>
      <c r="Q135" s="126"/>
      <c r="R135" s="126"/>
      <c r="S135" s="97">
        <f>SUM($D135:D135)</f>
        <v>297</v>
      </c>
      <c r="T135" s="97">
        <f>SUM($D135:E135)</f>
        <v>651</v>
      </c>
      <c r="U135" s="97">
        <f>SUM($D135:F135)</f>
        <v>1107</v>
      </c>
      <c r="V135" s="97">
        <f>SUM($D135:G135)</f>
        <v>1648</v>
      </c>
      <c r="W135" s="97">
        <f>SUM($D135:H135)</f>
        <v>2501</v>
      </c>
      <c r="X135" s="97">
        <f>SUM($D135:I135)</f>
        <v>3361</v>
      </c>
      <c r="Y135" s="97">
        <f>SUM($D135:J135)</f>
        <v>4199</v>
      </c>
      <c r="Z135" s="97">
        <f>SUM($D135:K135)</f>
        <v>4881</v>
      </c>
      <c r="AA135" s="97">
        <f>SUM($D135:L135)</f>
        <v>5467</v>
      </c>
      <c r="AB135" s="97">
        <f>SUM($D135:M135)</f>
        <v>6078</v>
      </c>
      <c r="AC135" s="97">
        <f>SUM($D135:N135)</f>
        <v>6772</v>
      </c>
      <c r="AD135" s="97">
        <f>SUM($D135:O135)</f>
        <v>7127</v>
      </c>
    </row>
    <row r="136" spans="1:30" ht="15.1" customHeight="1">
      <c r="A136" s="94">
        <v>2013</v>
      </c>
      <c r="B136" s="95" t="s">
        <v>8</v>
      </c>
      <c r="D136" s="97">
        <f t="shared" si="43"/>
        <v>344</v>
      </c>
      <c r="E136" s="97">
        <f t="shared" si="43"/>
        <v>352</v>
      </c>
      <c r="F136" s="97">
        <f t="shared" si="43"/>
        <v>411</v>
      </c>
      <c r="G136" s="97">
        <f t="shared" si="43"/>
        <v>538</v>
      </c>
      <c r="H136" s="97">
        <f t="shared" si="43"/>
        <v>785</v>
      </c>
      <c r="I136" s="97">
        <f t="shared" si="43"/>
        <v>825</v>
      </c>
      <c r="J136" s="97">
        <f t="shared" si="43"/>
        <v>539</v>
      </c>
      <c r="K136" s="97">
        <f t="shared" si="43"/>
        <v>675</v>
      </c>
      <c r="L136" s="97">
        <f t="shared" si="43"/>
        <v>694</v>
      </c>
      <c r="M136" s="97">
        <f t="shared" si="43"/>
        <v>611</v>
      </c>
      <c r="N136" s="97">
        <f t="shared" si="43"/>
        <v>576</v>
      </c>
      <c r="O136" s="97">
        <f t="shared" si="43"/>
        <v>360</v>
      </c>
      <c r="P136" s="97">
        <f t="shared" ref="P136:P138" si="45">SUM(D136:O136)</f>
        <v>6710</v>
      </c>
      <c r="Q136" s="126"/>
      <c r="R136" s="126"/>
      <c r="S136" s="97">
        <f>SUM($D136:D136)</f>
        <v>344</v>
      </c>
      <c r="T136" s="97">
        <f>SUM($D136:E136)</f>
        <v>696</v>
      </c>
      <c r="U136" s="97">
        <f>SUM($D136:F136)</f>
        <v>1107</v>
      </c>
      <c r="V136" s="97">
        <f>SUM($D136:G136)</f>
        <v>1645</v>
      </c>
      <c r="W136" s="97">
        <f>SUM($D136:H136)</f>
        <v>2430</v>
      </c>
      <c r="X136" s="97">
        <f>SUM($D136:I136)</f>
        <v>3255</v>
      </c>
      <c r="Y136" s="97">
        <f>SUM($D136:J136)</f>
        <v>3794</v>
      </c>
      <c r="Z136" s="97">
        <f>SUM($D136:K136)</f>
        <v>4469</v>
      </c>
      <c r="AA136" s="97">
        <f>SUM($D136:L136)</f>
        <v>5163</v>
      </c>
      <c r="AB136" s="97">
        <f>SUM($D136:M136)</f>
        <v>5774</v>
      </c>
      <c r="AC136" s="97">
        <f>SUM($D136:N136)</f>
        <v>6350</v>
      </c>
      <c r="AD136" s="97">
        <f>SUM($D136:O136)</f>
        <v>6710</v>
      </c>
    </row>
    <row r="137" spans="1:30" ht="15.1" customHeight="1">
      <c r="A137" s="94">
        <v>2014</v>
      </c>
      <c r="B137" s="95" t="s">
        <v>8</v>
      </c>
      <c r="D137" s="97">
        <f t="shared" si="43"/>
        <v>364</v>
      </c>
      <c r="E137" s="97">
        <f t="shared" si="43"/>
        <v>300</v>
      </c>
      <c r="F137" s="97">
        <f t="shared" si="43"/>
        <v>403</v>
      </c>
      <c r="G137" s="97">
        <f t="shared" si="43"/>
        <v>458</v>
      </c>
      <c r="H137" s="97">
        <f t="shared" si="43"/>
        <v>637</v>
      </c>
      <c r="I137" s="97">
        <f t="shared" si="43"/>
        <v>664</v>
      </c>
      <c r="J137" s="97">
        <f t="shared" si="43"/>
        <v>741</v>
      </c>
      <c r="K137" s="97">
        <f t="shared" si="43"/>
        <v>841</v>
      </c>
      <c r="L137" s="97">
        <f t="shared" si="43"/>
        <v>737</v>
      </c>
      <c r="M137" s="97">
        <f t="shared" si="43"/>
        <v>710</v>
      </c>
      <c r="N137" s="97">
        <f t="shared" si="43"/>
        <v>663</v>
      </c>
      <c r="O137" s="97">
        <f t="shared" si="43"/>
        <v>353</v>
      </c>
      <c r="P137" s="97">
        <f t="shared" si="45"/>
        <v>6871</v>
      </c>
      <c r="Q137" s="126"/>
      <c r="R137" s="126"/>
      <c r="S137" s="97">
        <f>SUM($D137:D137)</f>
        <v>364</v>
      </c>
      <c r="T137" s="97">
        <f>SUM($D137:E137)</f>
        <v>664</v>
      </c>
      <c r="U137" s="97">
        <f>SUM($D137:F137)</f>
        <v>1067</v>
      </c>
      <c r="V137" s="97">
        <f>SUM($D137:G137)</f>
        <v>1525</v>
      </c>
      <c r="W137" s="97">
        <f>SUM($D137:H137)</f>
        <v>2162</v>
      </c>
      <c r="X137" s="97">
        <f>SUM($D137:I137)</f>
        <v>2826</v>
      </c>
      <c r="Y137" s="97">
        <f>SUM($D137:J137)</f>
        <v>3567</v>
      </c>
      <c r="Z137" s="97">
        <f>SUM($D137:K137)</f>
        <v>4408</v>
      </c>
      <c r="AA137" s="97">
        <f>SUM($D137:L137)</f>
        <v>5145</v>
      </c>
      <c r="AB137" s="97">
        <f>SUM($D137:M137)</f>
        <v>5855</v>
      </c>
      <c r="AC137" s="97">
        <f>SUM($D137:N137)</f>
        <v>6518</v>
      </c>
      <c r="AD137" s="97">
        <f>SUM($D137:O137)</f>
        <v>6871</v>
      </c>
    </row>
    <row r="138" spans="1:30" ht="15.1" customHeight="1">
      <c r="A138" s="94">
        <v>2015</v>
      </c>
      <c r="B138" s="95" t="s">
        <v>8</v>
      </c>
      <c r="D138" s="97">
        <f t="shared" si="43"/>
        <v>462</v>
      </c>
      <c r="E138" s="97">
        <f t="shared" si="43"/>
        <v>328</v>
      </c>
      <c r="F138" s="97">
        <f t="shared" si="43"/>
        <v>487</v>
      </c>
      <c r="G138" s="97">
        <f t="shared" si="43"/>
        <v>553</v>
      </c>
      <c r="H138" s="97">
        <f t="shared" si="43"/>
        <v>619</v>
      </c>
      <c r="I138" s="97">
        <f t="shared" si="43"/>
        <v>664</v>
      </c>
      <c r="J138" s="97">
        <f t="shared" si="43"/>
        <v>622</v>
      </c>
      <c r="K138" s="97">
        <f t="shared" si="43"/>
        <v>577</v>
      </c>
      <c r="L138" s="97">
        <f t="shared" si="43"/>
        <v>585</v>
      </c>
      <c r="M138" s="97">
        <f t="shared" si="43"/>
        <v>580</v>
      </c>
      <c r="N138" s="97">
        <f t="shared" si="43"/>
        <v>441</v>
      </c>
      <c r="O138" s="97">
        <f t="shared" si="43"/>
        <v>261</v>
      </c>
      <c r="P138" s="97">
        <f t="shared" si="45"/>
        <v>6179</v>
      </c>
      <c r="Q138" s="126"/>
      <c r="R138" s="126"/>
      <c r="S138" s="97">
        <f>SUM($D138:D138)</f>
        <v>462</v>
      </c>
      <c r="T138" s="97">
        <f>SUM($D138:E138)</f>
        <v>790</v>
      </c>
      <c r="U138" s="97">
        <f>SUM($D138:F138)</f>
        <v>1277</v>
      </c>
      <c r="V138" s="97">
        <f>SUM($D138:G138)</f>
        <v>1830</v>
      </c>
      <c r="W138" s="97">
        <f>SUM($D138:H138)</f>
        <v>2449</v>
      </c>
      <c r="X138" s="97">
        <f>SUM($D138:I138)</f>
        <v>3113</v>
      </c>
      <c r="Y138" s="97">
        <f>SUM($D138:J138)</f>
        <v>3735</v>
      </c>
      <c r="Z138" s="97">
        <f>SUM($D138:K138)</f>
        <v>4312</v>
      </c>
      <c r="AA138" s="97">
        <f>SUM($D138:L138)</f>
        <v>4897</v>
      </c>
      <c r="AB138" s="97">
        <f>SUM($D138:M138)</f>
        <v>5477</v>
      </c>
      <c r="AC138" s="97">
        <f>SUM($D138:N138)</f>
        <v>5918</v>
      </c>
      <c r="AD138" s="97">
        <f>SUM($D138:O138)</f>
        <v>6179</v>
      </c>
    </row>
    <row r="139" spans="1:30" ht="15.1" customHeight="1">
      <c r="A139" s="94">
        <v>2016</v>
      </c>
      <c r="B139" s="95" t="s">
        <v>8</v>
      </c>
      <c r="D139" s="97">
        <f t="shared" si="43"/>
        <v>297</v>
      </c>
      <c r="E139" s="97">
        <f t="shared" si="43"/>
        <v>272</v>
      </c>
      <c r="F139" s="97">
        <f t="shared" si="43"/>
        <v>282</v>
      </c>
      <c r="G139" s="97">
        <f t="shared" si="43"/>
        <v>485</v>
      </c>
      <c r="H139" s="97">
        <f t="shared" si="43"/>
        <v>604</v>
      </c>
      <c r="I139" s="97">
        <f t="shared" si="43"/>
        <v>562</v>
      </c>
      <c r="J139" s="97">
        <f t="shared" si="43"/>
        <v>580</v>
      </c>
      <c r="K139" s="97">
        <f t="shared" si="43"/>
        <v>469</v>
      </c>
      <c r="L139" s="97">
        <f t="shared" si="43"/>
        <v>518</v>
      </c>
      <c r="M139" s="97">
        <f t="shared" si="43"/>
        <v>573</v>
      </c>
      <c r="N139" s="97">
        <f t="shared" si="43"/>
        <v>500</v>
      </c>
      <c r="O139" s="97">
        <f t="shared" si="43"/>
        <v>243</v>
      </c>
      <c r="P139" s="97">
        <f t="shared" si="44"/>
        <v>5385</v>
      </c>
      <c r="Q139" s="126"/>
      <c r="R139" s="126"/>
      <c r="S139" s="97">
        <f>SUM($D139:D139)</f>
        <v>297</v>
      </c>
      <c r="T139" s="97">
        <f>SUM($D139:E139)</f>
        <v>569</v>
      </c>
      <c r="U139" s="97">
        <f>SUM($D139:F139)</f>
        <v>851</v>
      </c>
      <c r="V139" s="97">
        <f>SUM($D139:G139)</f>
        <v>1336</v>
      </c>
      <c r="W139" s="97">
        <f>SUM($D139:H139)</f>
        <v>1940</v>
      </c>
      <c r="X139" s="97">
        <f>SUM($D139:I139)</f>
        <v>2502</v>
      </c>
      <c r="Y139" s="97">
        <f>SUM($D139:J139)</f>
        <v>3082</v>
      </c>
      <c r="Z139" s="97">
        <f>SUM($D139:K139)</f>
        <v>3551</v>
      </c>
      <c r="AA139" s="97">
        <f>SUM($D139:L139)</f>
        <v>4069</v>
      </c>
      <c r="AB139" s="97">
        <f>SUM($D139:M139)</f>
        <v>4642</v>
      </c>
      <c r="AC139" s="97">
        <f>SUM($D139:N139)</f>
        <v>5142</v>
      </c>
      <c r="AD139" s="97">
        <f>SUM($D139:O139)</f>
        <v>5385</v>
      </c>
    </row>
    <row r="140" spans="1:30" ht="15.1" customHeight="1">
      <c r="A140" s="94">
        <v>2017</v>
      </c>
      <c r="B140" s="95" t="s">
        <v>8</v>
      </c>
      <c r="D140" s="97">
        <f t="shared" si="43"/>
        <v>273</v>
      </c>
      <c r="E140" s="97">
        <f t="shared" si="43"/>
        <v>288</v>
      </c>
      <c r="F140" s="97">
        <f t="shared" si="43"/>
        <v>361</v>
      </c>
      <c r="G140" s="97">
        <f t="shared" si="43"/>
        <v>419</v>
      </c>
      <c r="H140" s="97">
        <f t="shared" si="43"/>
        <v>475</v>
      </c>
      <c r="I140" s="97">
        <f t="shared" si="43"/>
        <v>543</v>
      </c>
      <c r="J140" s="97">
        <f t="shared" si="43"/>
        <v>515</v>
      </c>
      <c r="K140" s="97">
        <f t="shared" si="43"/>
        <v>497</v>
      </c>
      <c r="L140" s="97">
        <f t="shared" si="43"/>
        <v>460</v>
      </c>
      <c r="M140" s="97">
        <f t="shared" si="43"/>
        <v>526</v>
      </c>
      <c r="N140" s="97">
        <f t="shared" si="43"/>
        <v>429</v>
      </c>
      <c r="O140" s="97">
        <f t="shared" si="43"/>
        <v>256</v>
      </c>
      <c r="P140" s="97">
        <f t="shared" ref="P140" si="46">SUM(D140:O140)</f>
        <v>5042</v>
      </c>
      <c r="Q140" s="126"/>
      <c r="R140" s="126"/>
      <c r="S140" s="97">
        <f>SUM($D140:D140)</f>
        <v>273</v>
      </c>
      <c r="T140" s="97">
        <f>SUM($D140:E140)</f>
        <v>561</v>
      </c>
      <c r="U140" s="97">
        <f>SUM($D140:F140)</f>
        <v>922</v>
      </c>
      <c r="V140" s="97">
        <f>SUM($D140:G140)</f>
        <v>1341</v>
      </c>
      <c r="W140" s="97">
        <f>SUM($D140:H140)</f>
        <v>1816</v>
      </c>
      <c r="X140" s="97">
        <f>SUM($D140:I140)</f>
        <v>2359</v>
      </c>
      <c r="Y140" s="97">
        <f>SUM($D140:J140)</f>
        <v>2874</v>
      </c>
      <c r="Z140" s="97">
        <f>SUM($D140:K140)</f>
        <v>3371</v>
      </c>
      <c r="AA140" s="97">
        <f>SUM($D140:L140)</f>
        <v>3831</v>
      </c>
      <c r="AB140" s="97">
        <f>SUM($D140:M140)</f>
        <v>4357</v>
      </c>
      <c r="AC140" s="97">
        <f>SUM($D140:N140)</f>
        <v>4786</v>
      </c>
      <c r="AD140" s="97">
        <f>SUM($D140:O140)</f>
        <v>5042</v>
      </c>
    </row>
    <row r="141" spans="1:30" ht="15.1" customHeight="1">
      <c r="A141" s="94">
        <v>2018</v>
      </c>
      <c r="B141" s="95" t="s">
        <v>8</v>
      </c>
      <c r="D141" s="97">
        <f t="shared" si="43"/>
        <v>357</v>
      </c>
      <c r="E141" s="97">
        <f t="shared" si="43"/>
        <v>303</v>
      </c>
      <c r="F141" s="97">
        <f t="shared" si="43"/>
        <v>393</v>
      </c>
      <c r="G141" s="97">
        <f t="shared" si="43"/>
        <v>421</v>
      </c>
      <c r="H141" s="97">
        <f t="shared" si="43"/>
        <v>471</v>
      </c>
      <c r="I141" s="97">
        <f t="shared" si="43"/>
        <v>523</v>
      </c>
      <c r="J141" s="97">
        <f t="shared" si="43"/>
        <v>477</v>
      </c>
      <c r="K141" s="97">
        <f t="shared" si="43"/>
        <v>567</v>
      </c>
      <c r="L141" s="97">
        <f t="shared" si="43"/>
        <v>523</v>
      </c>
      <c r="M141" s="97">
        <f t="shared" si="43"/>
        <v>548</v>
      </c>
      <c r="N141" s="97">
        <f t="shared" si="43"/>
        <v>478</v>
      </c>
      <c r="O141" s="97">
        <f t="shared" si="43"/>
        <v>231</v>
      </c>
      <c r="P141" s="97">
        <f t="shared" si="44"/>
        <v>5292</v>
      </c>
      <c r="Q141" s="126"/>
      <c r="R141" s="126"/>
      <c r="S141" s="97">
        <f>SUM($D141:D141)</f>
        <v>357</v>
      </c>
      <c r="T141" s="97">
        <f>SUM($D141:E141)</f>
        <v>660</v>
      </c>
      <c r="U141" s="97">
        <f>SUM($D141:F141)</f>
        <v>1053</v>
      </c>
      <c r="V141" s="97">
        <f>SUM($D141:G141)</f>
        <v>1474</v>
      </c>
      <c r="W141" s="97">
        <f>SUM($D141:H141)</f>
        <v>1945</v>
      </c>
      <c r="X141" s="97">
        <f>SUM($D141:I141)</f>
        <v>2468</v>
      </c>
      <c r="Y141" s="97">
        <f>SUM($D141:J141)</f>
        <v>2945</v>
      </c>
      <c r="Z141" s="97">
        <f>SUM($D141:K141)</f>
        <v>3512</v>
      </c>
      <c r="AA141" s="97">
        <f>SUM($D141:L141)</f>
        <v>4035</v>
      </c>
      <c r="AB141" s="97">
        <f>SUM($D141:M141)</f>
        <v>4583</v>
      </c>
      <c r="AC141" s="97">
        <f>SUM($D141:N141)</f>
        <v>5061</v>
      </c>
      <c r="AD141" s="97">
        <f>SUM($D141:O141)</f>
        <v>5292</v>
      </c>
    </row>
    <row r="142" spans="1:30" ht="15.1" customHeight="1">
      <c r="A142" s="94">
        <v>2019</v>
      </c>
      <c r="B142" s="95" t="s">
        <v>8</v>
      </c>
      <c r="D142" s="97">
        <f t="shared" si="43"/>
        <v>260</v>
      </c>
      <c r="E142" s="97">
        <f t="shared" si="43"/>
        <v>276</v>
      </c>
      <c r="F142" s="97">
        <f t="shared" si="43"/>
        <v>403</v>
      </c>
      <c r="G142" s="97">
        <f t="shared" si="43"/>
        <v>424</v>
      </c>
      <c r="H142" s="97">
        <f t="shared" si="43"/>
        <v>499</v>
      </c>
      <c r="I142" s="97">
        <f t="shared" si="43"/>
        <v>517</v>
      </c>
      <c r="J142" s="97">
        <f t="shared" si="43"/>
        <v>443</v>
      </c>
      <c r="K142" s="97">
        <f t="shared" si="43"/>
        <v>476</v>
      </c>
      <c r="L142" s="97">
        <f t="shared" si="43"/>
        <v>482</v>
      </c>
      <c r="M142" s="97">
        <f t="shared" si="43"/>
        <v>551</v>
      </c>
      <c r="N142" s="97">
        <f t="shared" si="43"/>
        <v>403</v>
      </c>
      <c r="O142" s="97">
        <f t="shared" si="43"/>
        <v>268</v>
      </c>
      <c r="P142" s="97">
        <f t="shared" si="44"/>
        <v>5002</v>
      </c>
      <c r="Q142" s="126"/>
      <c r="R142" s="126"/>
      <c r="S142" s="97">
        <f>SUM($D142:D142)</f>
        <v>260</v>
      </c>
      <c r="T142" s="97">
        <f>SUM($D142:E142)</f>
        <v>536</v>
      </c>
      <c r="U142" s="97">
        <f>SUM($D142:F142)</f>
        <v>939</v>
      </c>
      <c r="V142" s="97">
        <f>SUM($D142:G142)</f>
        <v>1363</v>
      </c>
      <c r="W142" s="97">
        <f>SUM($D142:H142)</f>
        <v>1862</v>
      </c>
      <c r="X142" s="97">
        <f>SUM($D142:I142)</f>
        <v>2379</v>
      </c>
      <c r="Y142" s="97">
        <f>SUM($D142:J142)</f>
        <v>2822</v>
      </c>
      <c r="Z142" s="97">
        <f>SUM($D142:K142)</f>
        <v>3298</v>
      </c>
      <c r="AA142" s="97">
        <f>SUM($D142:L142)</f>
        <v>3780</v>
      </c>
      <c r="AB142" s="97">
        <f>SUM($D142:M142)</f>
        <v>4331</v>
      </c>
      <c r="AC142" s="97">
        <f>SUM($D142:N142)</f>
        <v>4734</v>
      </c>
      <c r="AD142" s="97">
        <f>SUM($D142:O142)</f>
        <v>5002</v>
      </c>
    </row>
    <row r="143" spans="1:30" ht="15.1" customHeight="1">
      <c r="A143" s="94">
        <v>2020</v>
      </c>
      <c r="B143" s="95" t="s">
        <v>8</v>
      </c>
      <c r="D143" s="97">
        <f t="shared" si="43"/>
        <v>194</v>
      </c>
      <c r="E143" s="97">
        <f t="shared" si="43"/>
        <v>210</v>
      </c>
      <c r="F143" s="97">
        <f t="shared" si="43"/>
        <v>102</v>
      </c>
      <c r="G143" s="97">
        <f t="shared" si="43"/>
        <v>51</v>
      </c>
      <c r="H143" s="97">
        <f t="shared" si="43"/>
        <v>87</v>
      </c>
      <c r="I143" s="97">
        <f t="shared" si="43"/>
        <v>56</v>
      </c>
      <c r="J143" s="97">
        <f t="shared" si="43"/>
        <v>45</v>
      </c>
      <c r="K143" s="97">
        <f t="shared" si="43"/>
        <v>63</v>
      </c>
      <c r="L143" s="97">
        <f t="shared" si="43"/>
        <v>57</v>
      </c>
      <c r="M143" s="97">
        <f t="shared" si="43"/>
        <v>102</v>
      </c>
      <c r="N143" s="97">
        <f t="shared" si="43"/>
        <v>39</v>
      </c>
      <c r="O143" s="97">
        <f t="shared" si="43"/>
        <v>35</v>
      </c>
      <c r="P143" s="97">
        <f t="shared" ref="P143" si="47">SUM(D143:O143)</f>
        <v>1041</v>
      </c>
      <c r="Q143" s="126"/>
      <c r="R143" s="126"/>
      <c r="S143" s="97">
        <f>SUM($D143:D143)</f>
        <v>194</v>
      </c>
      <c r="T143" s="97">
        <f>SUM($D143:E143)</f>
        <v>404</v>
      </c>
      <c r="U143" s="97">
        <f>SUM($D143:F143)</f>
        <v>506</v>
      </c>
      <c r="V143" s="97">
        <f>SUM($D143:G143)</f>
        <v>557</v>
      </c>
      <c r="W143" s="97">
        <f>SUM($D143:H143)</f>
        <v>644</v>
      </c>
      <c r="X143" s="97">
        <f>SUM($D143:I143)</f>
        <v>700</v>
      </c>
      <c r="Y143" s="97">
        <f>SUM($D143:J143)</f>
        <v>745</v>
      </c>
      <c r="Z143" s="97">
        <f>SUM($D143:K143)</f>
        <v>808</v>
      </c>
      <c r="AA143" s="97">
        <f>SUM($D143:L143)</f>
        <v>865</v>
      </c>
      <c r="AB143" s="97">
        <f>SUM($D143:M143)</f>
        <v>967</v>
      </c>
      <c r="AC143" s="97">
        <f>SUM($D143:N143)</f>
        <v>1006</v>
      </c>
      <c r="AD143" s="97">
        <f>SUM($D143:O143)</f>
        <v>1041</v>
      </c>
    </row>
    <row r="144" spans="1:30" ht="15.1" customHeight="1">
      <c r="A144" s="94">
        <v>2021</v>
      </c>
      <c r="B144" s="95" t="s">
        <v>8</v>
      </c>
      <c r="D144" s="97">
        <f t="shared" si="43"/>
        <v>20</v>
      </c>
      <c r="E144" s="97">
        <f t="shared" si="43"/>
        <v>15</v>
      </c>
      <c r="F144" s="97">
        <f t="shared" si="43"/>
        <v>23</v>
      </c>
      <c r="G144" s="97">
        <f t="shared" si="43"/>
        <v>25</v>
      </c>
      <c r="H144" s="97">
        <f t="shared" si="43"/>
        <v>48</v>
      </c>
      <c r="I144" s="97">
        <f t="shared" si="43"/>
        <v>112</v>
      </c>
      <c r="J144" s="97">
        <f t="shared" si="43"/>
        <v>61</v>
      </c>
      <c r="K144" s="97">
        <f t="shared" si="43"/>
        <v>49</v>
      </c>
      <c r="L144" s="97">
        <f t="shared" si="43"/>
        <v>42</v>
      </c>
      <c r="M144" s="97">
        <f t="shared" si="43"/>
        <v>68</v>
      </c>
      <c r="N144" s="97">
        <f t="shared" si="43"/>
        <v>86</v>
      </c>
      <c r="O144" s="97">
        <f t="shared" si="43"/>
        <v>71</v>
      </c>
      <c r="P144" s="97">
        <f t="shared" ref="P144" si="48">SUM(D144:O144)</f>
        <v>620</v>
      </c>
      <c r="Q144" s="126"/>
      <c r="R144" s="126"/>
      <c r="S144" s="97">
        <f>SUM($D144:D144)</f>
        <v>20</v>
      </c>
      <c r="T144" s="97">
        <f>SUM($D144:E144)</f>
        <v>35</v>
      </c>
      <c r="U144" s="97">
        <f>SUM($D144:F144)</f>
        <v>58</v>
      </c>
      <c r="V144" s="97">
        <f>SUM($D144:G144)</f>
        <v>83</v>
      </c>
      <c r="W144" s="97">
        <f>SUM($D144:H144)</f>
        <v>131</v>
      </c>
      <c r="X144" s="97">
        <f>SUM($D144:I144)</f>
        <v>243</v>
      </c>
      <c r="Y144" s="97">
        <f>SUM($D144:J144)</f>
        <v>304</v>
      </c>
      <c r="Z144" s="97">
        <f>SUM($D144:K144)</f>
        <v>353</v>
      </c>
      <c r="AA144" s="97">
        <f>SUM($D144:L144)</f>
        <v>395</v>
      </c>
      <c r="AB144" s="97">
        <f>SUM($D144:M144)</f>
        <v>463</v>
      </c>
      <c r="AC144" s="97">
        <f>SUM($D144:N144)</f>
        <v>549</v>
      </c>
      <c r="AD144" s="97">
        <f>SUM($D144:O144)</f>
        <v>620</v>
      </c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>
    <tabColor indexed="44"/>
  </sheetPr>
  <dimension ref="A1:AD149"/>
  <sheetViews>
    <sheetView topLeftCell="A63" zoomScale="90" zoomScaleNormal="90" workbookViewId="0">
      <selection activeCell="O89" sqref="O89"/>
    </sheetView>
  </sheetViews>
  <sheetFormatPr defaultColWidth="6.38671875" defaultRowHeight="15.1" customHeight="1"/>
  <cols>
    <col min="1" max="1" width="7.6093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05" customWidth="1"/>
    <col min="19" max="19" width="9.609375" style="113" customWidth="1"/>
    <col min="20" max="30" width="9.609375" style="105" customWidth="1"/>
    <col min="31" max="16384" width="6.38671875" style="105"/>
  </cols>
  <sheetData>
    <row r="1" spans="1:3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 ht="15.1" customHeight="1">
      <c r="A2" s="103" t="s">
        <v>80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5.1" customHeight="1">
      <c r="A3" s="103" t="s">
        <v>0</v>
      </c>
      <c r="B3" s="112"/>
    </row>
    <row r="4" spans="1:30" ht="15.1" customHeight="1">
      <c r="A4" s="103" t="s">
        <v>84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ht="15.1" customHeight="1">
      <c r="A5" s="114"/>
      <c r="B5" s="114"/>
      <c r="D5" s="115"/>
      <c r="S5" s="115"/>
    </row>
    <row r="6" spans="1:30" ht="15.1" customHeight="1">
      <c r="A6" s="114"/>
      <c r="B6" s="114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ht="15.1" customHeight="1"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3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3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05" t="s">
        <v>33</v>
      </c>
      <c r="R9" s="105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3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s="96" customFormat="1" ht="15.1" customHeight="1">
      <c r="A11" s="94">
        <v>2006</v>
      </c>
      <c r="B11" s="95" t="s">
        <v>6</v>
      </c>
      <c r="D11" s="97">
        <v>131034</v>
      </c>
      <c r="E11" s="97">
        <v>114754</v>
      </c>
      <c r="F11" s="97">
        <v>142197</v>
      </c>
      <c r="G11" s="97">
        <v>145130</v>
      </c>
      <c r="H11" s="97">
        <v>162329</v>
      </c>
      <c r="I11" s="97">
        <v>168976</v>
      </c>
      <c r="J11" s="97">
        <v>199180</v>
      </c>
      <c r="K11" s="97">
        <v>190155</v>
      </c>
      <c r="L11" s="97">
        <v>157797</v>
      </c>
      <c r="M11" s="97">
        <v>151297</v>
      </c>
      <c r="N11" s="97">
        <v>144875</v>
      </c>
      <c r="O11" s="97">
        <v>142345</v>
      </c>
      <c r="P11" s="97">
        <f>SUM(D11:O11)</f>
        <v>1850069</v>
      </c>
      <c r="Q11" s="123"/>
      <c r="R11" s="123"/>
      <c r="S11" s="97">
        <f>SUM($D11:D11)</f>
        <v>131034</v>
      </c>
      <c r="T11" s="97">
        <f>SUM($D11:E11)</f>
        <v>245788</v>
      </c>
      <c r="U11" s="97">
        <f>SUM($D11:F11)</f>
        <v>387985</v>
      </c>
      <c r="V11" s="97">
        <f>SUM($D11:G11)</f>
        <v>533115</v>
      </c>
      <c r="W11" s="97">
        <f>SUM($D11:H11)</f>
        <v>695444</v>
      </c>
      <c r="X11" s="97">
        <f>SUM($D11:I11)</f>
        <v>864420</v>
      </c>
      <c r="Y11" s="97">
        <f>SUM($D11:J11)</f>
        <v>1063600</v>
      </c>
      <c r="Z11" s="97">
        <f>SUM($D11:K11)</f>
        <v>1253755</v>
      </c>
      <c r="AA11" s="97">
        <f>SUM($D11:L11)</f>
        <v>1411552</v>
      </c>
      <c r="AB11" s="97">
        <f>SUM($D11:M11)</f>
        <v>1562849</v>
      </c>
      <c r="AC11" s="97">
        <f>SUM($D11:N11)</f>
        <v>1707724</v>
      </c>
      <c r="AD11" s="97">
        <f>SUM($D11:O11)</f>
        <v>1850069</v>
      </c>
    </row>
    <row r="12" spans="1:30" s="96" customFormat="1" ht="15.1" customHeight="1">
      <c r="A12" s="94">
        <v>2006</v>
      </c>
      <c r="B12" s="95" t="s">
        <v>7</v>
      </c>
      <c r="D12" s="97">
        <v>72495</v>
      </c>
      <c r="E12" s="97">
        <v>67953</v>
      </c>
      <c r="F12" s="97">
        <v>76980</v>
      </c>
      <c r="G12" s="97">
        <v>69180</v>
      </c>
      <c r="H12" s="97">
        <v>76315</v>
      </c>
      <c r="I12" s="97">
        <v>75574</v>
      </c>
      <c r="J12" s="97">
        <v>60669</v>
      </c>
      <c r="K12" s="97">
        <v>72361</v>
      </c>
      <c r="L12" s="97">
        <v>66118</v>
      </c>
      <c r="M12" s="97">
        <v>70950</v>
      </c>
      <c r="N12" s="97">
        <v>68026</v>
      </c>
      <c r="O12" s="97">
        <v>56696</v>
      </c>
      <c r="P12" s="97">
        <f>SUM(D12:O12)</f>
        <v>833317</v>
      </c>
      <c r="Q12" s="124"/>
      <c r="R12" s="124"/>
      <c r="S12" s="97">
        <f>SUM($D12:D12)</f>
        <v>72495</v>
      </c>
      <c r="T12" s="97">
        <f>SUM($D12:E12)</f>
        <v>140448</v>
      </c>
      <c r="U12" s="97">
        <f>SUM($D12:F12)</f>
        <v>217428</v>
      </c>
      <c r="V12" s="97">
        <f>SUM($D12:G12)</f>
        <v>286608</v>
      </c>
      <c r="W12" s="97">
        <f>SUM($D12:H12)</f>
        <v>362923</v>
      </c>
      <c r="X12" s="97">
        <f>SUM($D12:I12)</f>
        <v>438497</v>
      </c>
      <c r="Y12" s="97">
        <f>SUM($D12:J12)</f>
        <v>499166</v>
      </c>
      <c r="Z12" s="97">
        <f>SUM($D12:K12)</f>
        <v>571527</v>
      </c>
      <c r="AA12" s="97">
        <f>SUM($D12:L12)</f>
        <v>637645</v>
      </c>
      <c r="AB12" s="97">
        <f>SUM($D12:M12)</f>
        <v>708595</v>
      </c>
      <c r="AC12" s="97">
        <f>SUM($D12:N12)</f>
        <v>776621</v>
      </c>
      <c r="AD12" s="97">
        <f>SUM($D12:O12)</f>
        <v>833317</v>
      </c>
    </row>
    <row r="13" spans="1:30" s="96" customFormat="1" ht="15.1" customHeight="1">
      <c r="A13" s="94">
        <v>2006</v>
      </c>
      <c r="B13" s="95" t="s">
        <v>8</v>
      </c>
      <c r="D13" s="97">
        <v>224</v>
      </c>
      <c r="E13" s="97">
        <v>223</v>
      </c>
      <c r="F13" s="97">
        <v>234</v>
      </c>
      <c r="G13" s="97">
        <v>284</v>
      </c>
      <c r="H13" s="97">
        <v>419</v>
      </c>
      <c r="I13" s="97">
        <v>317</v>
      </c>
      <c r="J13" s="97">
        <v>328</v>
      </c>
      <c r="K13" s="97">
        <v>366</v>
      </c>
      <c r="L13" s="97">
        <v>352</v>
      </c>
      <c r="M13" s="97">
        <v>464</v>
      </c>
      <c r="N13" s="97">
        <v>351</v>
      </c>
      <c r="O13" s="97">
        <v>189</v>
      </c>
      <c r="P13" s="97">
        <f>SUM(D13:O13)</f>
        <v>3751</v>
      </c>
      <c r="Q13" s="124"/>
      <c r="R13" s="124"/>
      <c r="S13" s="97">
        <f>SUM($D13:D13)</f>
        <v>224</v>
      </c>
      <c r="T13" s="97">
        <f>SUM($D13:E13)</f>
        <v>447</v>
      </c>
      <c r="U13" s="97">
        <f>SUM($D13:F13)</f>
        <v>681</v>
      </c>
      <c r="V13" s="97">
        <f>SUM($D13:G13)</f>
        <v>965</v>
      </c>
      <c r="W13" s="97">
        <f>SUM($D13:H13)</f>
        <v>1384</v>
      </c>
      <c r="X13" s="97">
        <f>SUM($D13:I13)</f>
        <v>1701</v>
      </c>
      <c r="Y13" s="97">
        <f>SUM($D13:J13)</f>
        <v>2029</v>
      </c>
      <c r="Z13" s="97">
        <f>SUM($D13:K13)</f>
        <v>2395</v>
      </c>
      <c r="AA13" s="97">
        <f>SUM($D13:L13)</f>
        <v>2747</v>
      </c>
      <c r="AB13" s="97">
        <f>SUM($D13:M13)</f>
        <v>3211</v>
      </c>
      <c r="AC13" s="97">
        <f>SUM($D13:N13)</f>
        <v>3562</v>
      </c>
      <c r="AD13" s="97">
        <f>SUM($D13:O13)</f>
        <v>3751</v>
      </c>
    </row>
    <row r="14" spans="1:30" s="96" customFormat="1" ht="15.1" customHeight="1">
      <c r="A14" s="94">
        <v>2006</v>
      </c>
      <c r="B14" s="98" t="s">
        <v>9</v>
      </c>
      <c r="D14" s="97">
        <f t="shared" ref="D14:P14" si="0">SUM(D11:D13)</f>
        <v>203753</v>
      </c>
      <c r="E14" s="97">
        <f t="shared" si="0"/>
        <v>182930</v>
      </c>
      <c r="F14" s="97">
        <f t="shared" si="0"/>
        <v>219411</v>
      </c>
      <c r="G14" s="97">
        <f t="shared" si="0"/>
        <v>214594</v>
      </c>
      <c r="H14" s="97">
        <f t="shared" si="0"/>
        <v>239063</v>
      </c>
      <c r="I14" s="97">
        <f t="shared" si="0"/>
        <v>244867</v>
      </c>
      <c r="J14" s="97">
        <f t="shared" si="0"/>
        <v>260177</v>
      </c>
      <c r="K14" s="97">
        <f t="shared" si="0"/>
        <v>262882</v>
      </c>
      <c r="L14" s="97">
        <f t="shared" si="0"/>
        <v>224267</v>
      </c>
      <c r="M14" s="97">
        <f t="shared" si="0"/>
        <v>222711</v>
      </c>
      <c r="N14" s="97">
        <f t="shared" si="0"/>
        <v>213252</v>
      </c>
      <c r="O14" s="97">
        <f t="shared" si="0"/>
        <v>199230</v>
      </c>
      <c r="P14" s="97">
        <f t="shared" si="0"/>
        <v>2687137</v>
      </c>
      <c r="Q14" s="124"/>
      <c r="R14" s="124"/>
      <c r="S14" s="97">
        <f t="shared" ref="S14:AD14" si="1">SUM(S11:S13)</f>
        <v>203753</v>
      </c>
      <c r="T14" s="97">
        <f t="shared" si="1"/>
        <v>386683</v>
      </c>
      <c r="U14" s="97">
        <f t="shared" si="1"/>
        <v>606094</v>
      </c>
      <c r="V14" s="97">
        <f t="shared" si="1"/>
        <v>820688</v>
      </c>
      <c r="W14" s="97">
        <f t="shared" si="1"/>
        <v>1059751</v>
      </c>
      <c r="X14" s="97">
        <f t="shared" si="1"/>
        <v>1304618</v>
      </c>
      <c r="Y14" s="97">
        <f t="shared" si="1"/>
        <v>1564795</v>
      </c>
      <c r="Z14" s="97">
        <f t="shared" si="1"/>
        <v>1827677</v>
      </c>
      <c r="AA14" s="97">
        <f t="shared" si="1"/>
        <v>2051944</v>
      </c>
      <c r="AB14" s="97">
        <f t="shared" si="1"/>
        <v>2274655</v>
      </c>
      <c r="AC14" s="97">
        <f t="shared" si="1"/>
        <v>2487907</v>
      </c>
      <c r="AD14" s="97">
        <f t="shared" si="1"/>
        <v>2687137</v>
      </c>
    </row>
    <row r="15" spans="1:3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s="96" customFormat="1" ht="15.1" customHeight="1">
      <c r="A16" s="94">
        <v>2007</v>
      </c>
      <c r="B16" s="95" t="s">
        <v>6</v>
      </c>
      <c r="D16" s="97">
        <v>117268</v>
      </c>
      <c r="E16" s="97">
        <v>103074</v>
      </c>
      <c r="F16" s="97">
        <v>132256</v>
      </c>
      <c r="G16" s="97">
        <v>132172</v>
      </c>
      <c r="H16" s="97">
        <v>147391</v>
      </c>
      <c r="I16" s="97">
        <v>154040</v>
      </c>
      <c r="J16" s="97">
        <v>178249</v>
      </c>
      <c r="K16" s="97">
        <v>177479</v>
      </c>
      <c r="L16" s="97">
        <v>143800</v>
      </c>
      <c r="M16" s="97">
        <v>147989</v>
      </c>
      <c r="N16" s="97">
        <v>142554</v>
      </c>
      <c r="O16" s="97">
        <v>128669</v>
      </c>
      <c r="P16" s="97">
        <f>SUM(D16:O16)</f>
        <v>1704941</v>
      </c>
      <c r="Q16" s="123"/>
      <c r="R16" s="123"/>
      <c r="S16" s="97">
        <f>SUM($D16:D16)</f>
        <v>117268</v>
      </c>
      <c r="T16" s="97">
        <f>SUM($D16:E16)</f>
        <v>220342</v>
      </c>
      <c r="U16" s="97">
        <f>SUM($D16:F16)</f>
        <v>352598</v>
      </c>
      <c r="V16" s="97">
        <f>SUM($D16:G16)</f>
        <v>484770</v>
      </c>
      <c r="W16" s="97">
        <f>SUM($D16:H16)</f>
        <v>632161</v>
      </c>
      <c r="X16" s="97">
        <f>SUM($D16:I16)</f>
        <v>786201</v>
      </c>
      <c r="Y16" s="97">
        <f>SUM($D16:J16)</f>
        <v>964450</v>
      </c>
      <c r="Z16" s="97">
        <f>SUM($D16:K16)</f>
        <v>1141929</v>
      </c>
      <c r="AA16" s="97">
        <f>SUM($D16:L16)</f>
        <v>1285729</v>
      </c>
      <c r="AB16" s="97">
        <f>SUM($D16:M16)</f>
        <v>1433718</v>
      </c>
      <c r="AC16" s="97">
        <f>SUM($D16:N16)</f>
        <v>1576272</v>
      </c>
      <c r="AD16" s="97">
        <f>SUM($D16:O16)</f>
        <v>1704941</v>
      </c>
    </row>
    <row r="17" spans="1:30" s="96" customFormat="1" ht="15.1" customHeight="1">
      <c r="A17" s="94">
        <v>2007</v>
      </c>
      <c r="B17" s="95" t="s">
        <v>7</v>
      </c>
      <c r="D17" s="97">
        <v>65530</v>
      </c>
      <c r="E17" s="97">
        <v>59775</v>
      </c>
      <c r="F17" s="97">
        <v>67803</v>
      </c>
      <c r="G17" s="97">
        <v>65343</v>
      </c>
      <c r="H17" s="97">
        <v>72314</v>
      </c>
      <c r="I17" s="97">
        <v>67010</v>
      </c>
      <c r="J17" s="97">
        <v>58687</v>
      </c>
      <c r="K17" s="97">
        <v>66081</v>
      </c>
      <c r="L17" s="97">
        <v>61393</v>
      </c>
      <c r="M17" s="97">
        <v>69401</v>
      </c>
      <c r="N17" s="97">
        <v>64795</v>
      </c>
      <c r="O17" s="97">
        <v>51679</v>
      </c>
      <c r="P17" s="97">
        <f>SUM(D17:O17)</f>
        <v>769811</v>
      </c>
      <c r="Q17" s="124"/>
      <c r="R17" s="124"/>
      <c r="S17" s="97">
        <f>SUM($D17:D17)</f>
        <v>65530</v>
      </c>
      <c r="T17" s="97">
        <f>SUM($D17:E17)</f>
        <v>125305</v>
      </c>
      <c r="U17" s="97">
        <f>SUM($D17:F17)</f>
        <v>193108</v>
      </c>
      <c r="V17" s="97">
        <f>SUM($D17:G17)</f>
        <v>258451</v>
      </c>
      <c r="W17" s="97">
        <f>SUM($D17:H17)</f>
        <v>330765</v>
      </c>
      <c r="X17" s="97">
        <f>SUM($D17:I17)</f>
        <v>397775</v>
      </c>
      <c r="Y17" s="97">
        <f>SUM($D17:J17)</f>
        <v>456462</v>
      </c>
      <c r="Z17" s="97">
        <f>SUM($D17:K17)</f>
        <v>522543</v>
      </c>
      <c r="AA17" s="97">
        <f>SUM($D17:L17)</f>
        <v>583936</v>
      </c>
      <c r="AB17" s="97">
        <f>SUM($D17:M17)</f>
        <v>653337</v>
      </c>
      <c r="AC17" s="97">
        <f>SUM($D17:N17)</f>
        <v>718132</v>
      </c>
      <c r="AD17" s="97">
        <f>SUM($D17:O17)</f>
        <v>769811</v>
      </c>
    </row>
    <row r="18" spans="1:30" s="96" customFormat="1" ht="15.1" customHeight="1">
      <c r="A18" s="94">
        <v>2007</v>
      </c>
      <c r="B18" s="95" t="s">
        <v>8</v>
      </c>
      <c r="D18" s="97">
        <v>236</v>
      </c>
      <c r="E18" s="97">
        <v>205</v>
      </c>
      <c r="F18" s="97">
        <v>250</v>
      </c>
      <c r="G18" s="97">
        <v>316</v>
      </c>
      <c r="H18" s="97">
        <v>383</v>
      </c>
      <c r="I18" s="97">
        <v>351</v>
      </c>
      <c r="J18" s="97">
        <v>313</v>
      </c>
      <c r="K18" s="97">
        <v>376</v>
      </c>
      <c r="L18" s="97">
        <v>349</v>
      </c>
      <c r="M18" s="97">
        <v>384</v>
      </c>
      <c r="N18" s="97">
        <v>291</v>
      </c>
      <c r="O18" s="97">
        <v>198</v>
      </c>
      <c r="P18" s="97">
        <f>SUM(D18:O18)</f>
        <v>3652</v>
      </c>
      <c r="Q18" s="124"/>
      <c r="R18" s="124"/>
      <c r="S18" s="97">
        <f>SUM($D18:D18)</f>
        <v>236</v>
      </c>
      <c r="T18" s="97">
        <f>SUM($D18:E18)</f>
        <v>441</v>
      </c>
      <c r="U18" s="97">
        <f>SUM($D18:F18)</f>
        <v>691</v>
      </c>
      <c r="V18" s="97">
        <f>SUM($D18:G18)</f>
        <v>1007</v>
      </c>
      <c r="W18" s="97">
        <f>SUM($D18:H18)</f>
        <v>1390</v>
      </c>
      <c r="X18" s="97">
        <f>SUM($D18:I18)</f>
        <v>1741</v>
      </c>
      <c r="Y18" s="97">
        <f>SUM($D18:J18)</f>
        <v>2054</v>
      </c>
      <c r="Z18" s="97">
        <f>SUM($D18:K18)</f>
        <v>2430</v>
      </c>
      <c r="AA18" s="97">
        <f>SUM($D18:L18)</f>
        <v>2779</v>
      </c>
      <c r="AB18" s="97">
        <f>SUM($D18:M18)</f>
        <v>3163</v>
      </c>
      <c r="AC18" s="97">
        <f>SUM($D18:N18)</f>
        <v>3454</v>
      </c>
      <c r="AD18" s="97">
        <f>SUM($D18:O18)</f>
        <v>3652</v>
      </c>
    </row>
    <row r="19" spans="1:30" s="96" customFormat="1" ht="15.1" customHeight="1">
      <c r="A19" s="94">
        <v>2007</v>
      </c>
      <c r="B19" s="98" t="s">
        <v>9</v>
      </c>
      <c r="D19" s="97">
        <f t="shared" ref="D19:P19" si="2">SUM(D16:D18)</f>
        <v>183034</v>
      </c>
      <c r="E19" s="97">
        <f t="shared" si="2"/>
        <v>163054</v>
      </c>
      <c r="F19" s="97">
        <f t="shared" si="2"/>
        <v>200309</v>
      </c>
      <c r="G19" s="97">
        <f t="shared" si="2"/>
        <v>197831</v>
      </c>
      <c r="H19" s="97">
        <f t="shared" si="2"/>
        <v>220088</v>
      </c>
      <c r="I19" s="97">
        <f t="shared" si="2"/>
        <v>221401</v>
      </c>
      <c r="J19" s="97">
        <f t="shared" si="2"/>
        <v>237249</v>
      </c>
      <c r="K19" s="97">
        <f t="shared" si="2"/>
        <v>243936</v>
      </c>
      <c r="L19" s="97">
        <f t="shared" si="2"/>
        <v>205542</v>
      </c>
      <c r="M19" s="97">
        <f t="shared" si="2"/>
        <v>217774</v>
      </c>
      <c r="N19" s="97">
        <f t="shared" si="2"/>
        <v>207640</v>
      </c>
      <c r="O19" s="97">
        <f t="shared" si="2"/>
        <v>180546</v>
      </c>
      <c r="P19" s="97">
        <f t="shared" si="2"/>
        <v>2478404</v>
      </c>
      <c r="Q19" s="124"/>
      <c r="R19" s="124"/>
      <c r="S19" s="97">
        <f t="shared" ref="S19:AD19" si="3">SUM(S16:S18)</f>
        <v>183034</v>
      </c>
      <c r="T19" s="97">
        <f t="shared" si="3"/>
        <v>346088</v>
      </c>
      <c r="U19" s="97">
        <f t="shared" si="3"/>
        <v>546397</v>
      </c>
      <c r="V19" s="97">
        <f t="shared" si="3"/>
        <v>744228</v>
      </c>
      <c r="W19" s="97">
        <f t="shared" si="3"/>
        <v>964316</v>
      </c>
      <c r="X19" s="97">
        <f t="shared" si="3"/>
        <v>1185717</v>
      </c>
      <c r="Y19" s="97">
        <f t="shared" si="3"/>
        <v>1422966</v>
      </c>
      <c r="Z19" s="97">
        <f t="shared" si="3"/>
        <v>1666902</v>
      </c>
      <c r="AA19" s="97">
        <f t="shared" si="3"/>
        <v>1872444</v>
      </c>
      <c r="AB19" s="97">
        <f t="shared" si="3"/>
        <v>2090218</v>
      </c>
      <c r="AC19" s="97">
        <f t="shared" si="3"/>
        <v>2297858</v>
      </c>
      <c r="AD19" s="97">
        <f t="shared" si="3"/>
        <v>2478404</v>
      </c>
    </row>
    <row r="20" spans="1:3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s="96" customFormat="1" ht="15.1" customHeight="1">
      <c r="A21" s="94">
        <v>2008</v>
      </c>
      <c r="B21" s="95" t="s">
        <v>6</v>
      </c>
      <c r="D21" s="97">
        <v>113290</v>
      </c>
      <c r="E21" s="97">
        <v>103469</v>
      </c>
      <c r="F21" s="97">
        <v>130104</v>
      </c>
      <c r="G21" s="97">
        <v>128896</v>
      </c>
      <c r="H21" s="97">
        <v>152146</v>
      </c>
      <c r="I21" s="97">
        <v>153222</v>
      </c>
      <c r="J21" s="97">
        <v>176912</v>
      </c>
      <c r="K21" s="97">
        <v>189888</v>
      </c>
      <c r="L21" s="97">
        <v>140440</v>
      </c>
      <c r="M21" s="97">
        <v>140544</v>
      </c>
      <c r="N21" s="97">
        <v>124368</v>
      </c>
      <c r="O21" s="97">
        <v>114132</v>
      </c>
      <c r="P21" s="97">
        <f>SUM(D21:O21)</f>
        <v>1667411</v>
      </c>
      <c r="Q21" s="123"/>
      <c r="R21" s="123"/>
      <c r="S21" s="97">
        <f>SUM($D21:D21)</f>
        <v>113290</v>
      </c>
      <c r="T21" s="97">
        <f>SUM($D21:E21)</f>
        <v>216759</v>
      </c>
      <c r="U21" s="97">
        <f>SUM($D21:F21)</f>
        <v>346863</v>
      </c>
      <c r="V21" s="97">
        <f>SUM($D21:G21)</f>
        <v>475759</v>
      </c>
      <c r="W21" s="97">
        <f>SUM($D21:H21)</f>
        <v>627905</v>
      </c>
      <c r="X21" s="97">
        <f>SUM($D21:I21)</f>
        <v>781127</v>
      </c>
      <c r="Y21" s="97">
        <f>SUM($D21:J21)</f>
        <v>958039</v>
      </c>
      <c r="Z21" s="97">
        <f>SUM($D21:K21)</f>
        <v>1147927</v>
      </c>
      <c r="AA21" s="97">
        <f>SUM($D21:L21)</f>
        <v>1288367</v>
      </c>
      <c r="AB21" s="97">
        <f>SUM($D21:M21)</f>
        <v>1428911</v>
      </c>
      <c r="AC21" s="97">
        <f>SUM($D21:N21)</f>
        <v>1553279</v>
      </c>
      <c r="AD21" s="97">
        <f>SUM($D21:O21)</f>
        <v>1667411</v>
      </c>
    </row>
    <row r="22" spans="1:30" s="96" customFormat="1" ht="15.1" customHeight="1">
      <c r="A22" s="94">
        <v>2008</v>
      </c>
      <c r="B22" s="95" t="s">
        <v>7</v>
      </c>
      <c r="D22" s="97">
        <v>63669</v>
      </c>
      <c r="E22" s="97">
        <v>61666</v>
      </c>
      <c r="F22" s="97">
        <v>61279</v>
      </c>
      <c r="G22" s="97">
        <v>65870</v>
      </c>
      <c r="H22" s="97">
        <v>65504</v>
      </c>
      <c r="I22" s="97">
        <v>67768</v>
      </c>
      <c r="J22" s="97">
        <v>60640</v>
      </c>
      <c r="K22" s="97">
        <v>61012</v>
      </c>
      <c r="L22" s="97">
        <v>64003</v>
      </c>
      <c r="M22" s="97">
        <v>63403</v>
      </c>
      <c r="N22" s="97">
        <v>52381</v>
      </c>
      <c r="O22" s="97">
        <v>45303</v>
      </c>
      <c r="P22" s="97">
        <f>SUM(D22:O22)</f>
        <v>732498</v>
      </c>
      <c r="Q22" s="124"/>
      <c r="R22" s="124"/>
      <c r="S22" s="97">
        <f>SUM($D22:D22)</f>
        <v>63669</v>
      </c>
      <c r="T22" s="97">
        <f>SUM($D22:E22)</f>
        <v>125335</v>
      </c>
      <c r="U22" s="97">
        <f>SUM($D22:F22)</f>
        <v>186614</v>
      </c>
      <c r="V22" s="97">
        <f>SUM($D22:G22)</f>
        <v>252484</v>
      </c>
      <c r="W22" s="97">
        <f>SUM($D22:H22)</f>
        <v>317988</v>
      </c>
      <c r="X22" s="97">
        <f>SUM($D22:I22)</f>
        <v>385756</v>
      </c>
      <c r="Y22" s="97">
        <f>SUM($D22:J22)</f>
        <v>446396</v>
      </c>
      <c r="Z22" s="97">
        <f>SUM($D22:K22)</f>
        <v>507408</v>
      </c>
      <c r="AA22" s="97">
        <f>SUM($D22:L22)</f>
        <v>571411</v>
      </c>
      <c r="AB22" s="97">
        <f>SUM($D22:M22)</f>
        <v>634814</v>
      </c>
      <c r="AC22" s="97">
        <f>SUM($D22:N22)</f>
        <v>687195</v>
      </c>
      <c r="AD22" s="97">
        <f>SUM($D22:O22)</f>
        <v>732498</v>
      </c>
    </row>
    <row r="23" spans="1:30" s="96" customFormat="1" ht="15.1" customHeight="1">
      <c r="A23" s="94">
        <v>2008</v>
      </c>
      <c r="B23" s="95" t="s">
        <v>8</v>
      </c>
      <c r="D23" s="97">
        <v>188</v>
      </c>
      <c r="E23" s="97">
        <v>171</v>
      </c>
      <c r="F23" s="97">
        <v>189</v>
      </c>
      <c r="G23" s="97">
        <v>269</v>
      </c>
      <c r="H23" s="97">
        <v>320</v>
      </c>
      <c r="I23" s="97">
        <v>240</v>
      </c>
      <c r="J23" s="97">
        <v>239</v>
      </c>
      <c r="K23" s="97">
        <v>298</v>
      </c>
      <c r="L23" s="97">
        <v>305</v>
      </c>
      <c r="M23" s="97">
        <v>386</v>
      </c>
      <c r="N23" s="97">
        <v>279</v>
      </c>
      <c r="O23" s="97">
        <v>152</v>
      </c>
      <c r="P23" s="97">
        <f>SUM(D23:O23)</f>
        <v>3036</v>
      </c>
      <c r="Q23" s="124"/>
      <c r="R23" s="124"/>
      <c r="S23" s="97">
        <f>SUM($D23:D23)</f>
        <v>188</v>
      </c>
      <c r="T23" s="97">
        <f>SUM($D23:E23)</f>
        <v>359</v>
      </c>
      <c r="U23" s="97">
        <f>SUM($D23:F23)</f>
        <v>548</v>
      </c>
      <c r="V23" s="97">
        <f>SUM($D23:G23)</f>
        <v>817</v>
      </c>
      <c r="W23" s="97">
        <f>SUM($D23:H23)</f>
        <v>1137</v>
      </c>
      <c r="X23" s="97">
        <f>SUM($D23:I23)</f>
        <v>1377</v>
      </c>
      <c r="Y23" s="97">
        <f>SUM($D23:J23)</f>
        <v>1616</v>
      </c>
      <c r="Z23" s="97">
        <f>SUM($D23:K23)</f>
        <v>1914</v>
      </c>
      <c r="AA23" s="97">
        <f>SUM($D23:L23)</f>
        <v>2219</v>
      </c>
      <c r="AB23" s="97">
        <f>SUM($D23:M23)</f>
        <v>2605</v>
      </c>
      <c r="AC23" s="97">
        <f>SUM($D23:N23)</f>
        <v>2884</v>
      </c>
      <c r="AD23" s="97">
        <f>SUM($D23:O23)</f>
        <v>3036</v>
      </c>
    </row>
    <row r="24" spans="1:30" s="96" customFormat="1" ht="15.1" customHeight="1">
      <c r="A24" s="94">
        <v>2008</v>
      </c>
      <c r="B24" s="98" t="s">
        <v>9</v>
      </c>
      <c r="D24" s="97">
        <f t="shared" ref="D24:P24" si="4">SUM(D21:D23)</f>
        <v>177147</v>
      </c>
      <c r="E24" s="97">
        <f t="shared" si="4"/>
        <v>165306</v>
      </c>
      <c r="F24" s="97">
        <f t="shared" si="4"/>
        <v>191572</v>
      </c>
      <c r="G24" s="97">
        <f t="shared" si="4"/>
        <v>195035</v>
      </c>
      <c r="H24" s="97">
        <f t="shared" si="4"/>
        <v>217970</v>
      </c>
      <c r="I24" s="97">
        <f t="shared" si="4"/>
        <v>221230</v>
      </c>
      <c r="J24" s="97">
        <f t="shared" si="4"/>
        <v>237791</v>
      </c>
      <c r="K24" s="97">
        <f t="shared" si="4"/>
        <v>251198</v>
      </c>
      <c r="L24" s="97">
        <f t="shared" si="4"/>
        <v>204748</v>
      </c>
      <c r="M24" s="97">
        <f t="shared" si="4"/>
        <v>204333</v>
      </c>
      <c r="N24" s="97">
        <f t="shared" si="4"/>
        <v>177028</v>
      </c>
      <c r="O24" s="97">
        <f t="shared" si="4"/>
        <v>159587</v>
      </c>
      <c r="P24" s="97">
        <f t="shared" si="4"/>
        <v>2402945</v>
      </c>
      <c r="Q24" s="124"/>
      <c r="R24" s="124"/>
      <c r="S24" s="97">
        <f t="shared" ref="S24:AD24" si="5">SUM(S21:S23)</f>
        <v>177147</v>
      </c>
      <c r="T24" s="97">
        <f t="shared" si="5"/>
        <v>342453</v>
      </c>
      <c r="U24" s="97">
        <f t="shared" si="5"/>
        <v>534025</v>
      </c>
      <c r="V24" s="97">
        <f t="shared" si="5"/>
        <v>729060</v>
      </c>
      <c r="W24" s="97">
        <f t="shared" si="5"/>
        <v>947030</v>
      </c>
      <c r="X24" s="97">
        <f t="shared" si="5"/>
        <v>1168260</v>
      </c>
      <c r="Y24" s="97">
        <f t="shared" si="5"/>
        <v>1406051</v>
      </c>
      <c r="Z24" s="97">
        <f t="shared" si="5"/>
        <v>1657249</v>
      </c>
      <c r="AA24" s="97">
        <f t="shared" si="5"/>
        <v>1861997</v>
      </c>
      <c r="AB24" s="97">
        <f t="shared" si="5"/>
        <v>2066330</v>
      </c>
      <c r="AC24" s="97">
        <f t="shared" si="5"/>
        <v>2243358</v>
      </c>
      <c r="AD24" s="97">
        <f t="shared" si="5"/>
        <v>2402945</v>
      </c>
    </row>
    <row r="25" spans="1:3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s="96" customFormat="1" ht="15.1" customHeight="1">
      <c r="A26" s="94">
        <v>2009</v>
      </c>
      <c r="B26" s="95" t="s">
        <v>6</v>
      </c>
      <c r="D26" s="97">
        <v>99961</v>
      </c>
      <c r="E26" s="97">
        <v>95241</v>
      </c>
      <c r="F26" s="97">
        <v>115886</v>
      </c>
      <c r="G26" s="97">
        <v>117597</v>
      </c>
      <c r="H26" s="97">
        <v>141339</v>
      </c>
      <c r="I26" s="97">
        <v>134276</v>
      </c>
      <c r="J26" s="97">
        <v>166118</v>
      </c>
      <c r="K26" s="97">
        <v>172897</v>
      </c>
      <c r="L26" s="97">
        <v>136556</v>
      </c>
      <c r="M26" s="97">
        <v>137667</v>
      </c>
      <c r="N26" s="97">
        <v>129510</v>
      </c>
      <c r="O26" s="97">
        <v>124424</v>
      </c>
      <c r="P26" s="97">
        <f>SUM(D26:O26)</f>
        <v>1571472</v>
      </c>
      <c r="Q26" s="123"/>
      <c r="R26" s="123"/>
      <c r="S26" s="97">
        <f>SUM($D26:D26)</f>
        <v>99961</v>
      </c>
      <c r="T26" s="97">
        <f>SUM($D26:E26)</f>
        <v>195202</v>
      </c>
      <c r="U26" s="97">
        <f>SUM($D26:F26)</f>
        <v>311088</v>
      </c>
      <c r="V26" s="97">
        <f>SUM($D26:G26)</f>
        <v>428685</v>
      </c>
      <c r="W26" s="97">
        <f>SUM($D26:H26)</f>
        <v>570024</v>
      </c>
      <c r="X26" s="97">
        <f>SUM($D26:I26)</f>
        <v>704300</v>
      </c>
      <c r="Y26" s="97">
        <f>SUM($D26:J26)</f>
        <v>870418</v>
      </c>
      <c r="Z26" s="97">
        <f>SUM($D26:K26)</f>
        <v>1043315</v>
      </c>
      <c r="AA26" s="97">
        <f>SUM($D26:L26)</f>
        <v>1179871</v>
      </c>
      <c r="AB26" s="97">
        <f>SUM($D26:M26)</f>
        <v>1317538</v>
      </c>
      <c r="AC26" s="97">
        <f>SUM($D26:N26)</f>
        <v>1447048</v>
      </c>
      <c r="AD26" s="97">
        <f>SUM($D26:O26)</f>
        <v>1571472</v>
      </c>
    </row>
    <row r="27" spans="1:30" s="96" customFormat="1" ht="15.1" customHeight="1">
      <c r="A27" s="94">
        <v>2009</v>
      </c>
      <c r="B27" s="95" t="s">
        <v>7</v>
      </c>
      <c r="D27" s="97">
        <v>43459</v>
      </c>
      <c r="E27" s="97">
        <v>45070</v>
      </c>
      <c r="F27" s="97">
        <v>50973</v>
      </c>
      <c r="G27" s="97">
        <v>49425</v>
      </c>
      <c r="H27" s="97">
        <v>48734</v>
      </c>
      <c r="I27" s="97">
        <v>51081</v>
      </c>
      <c r="J27" s="97">
        <v>49597</v>
      </c>
      <c r="K27" s="97">
        <v>53679</v>
      </c>
      <c r="L27" s="97">
        <v>58358</v>
      </c>
      <c r="M27" s="97">
        <v>59504</v>
      </c>
      <c r="N27" s="97">
        <v>57735</v>
      </c>
      <c r="O27" s="97">
        <v>52867</v>
      </c>
      <c r="P27" s="97">
        <f>SUM(D27:O27)</f>
        <v>620482</v>
      </c>
      <c r="Q27" s="124"/>
      <c r="R27" s="124"/>
      <c r="S27" s="97">
        <f>SUM($D27:D27)</f>
        <v>43459</v>
      </c>
      <c r="T27" s="97">
        <f>SUM($D27:E27)</f>
        <v>88529</v>
      </c>
      <c r="U27" s="97">
        <f>SUM($D27:F27)</f>
        <v>139502</v>
      </c>
      <c r="V27" s="97">
        <f>SUM($D27:G27)</f>
        <v>188927</v>
      </c>
      <c r="W27" s="97">
        <f>SUM($D27:H27)</f>
        <v>237661</v>
      </c>
      <c r="X27" s="97">
        <f>SUM($D27:I27)</f>
        <v>288742</v>
      </c>
      <c r="Y27" s="97">
        <f>SUM($D27:J27)</f>
        <v>338339</v>
      </c>
      <c r="Z27" s="97">
        <f>SUM($D27:K27)</f>
        <v>392018</v>
      </c>
      <c r="AA27" s="97">
        <f>SUM($D27:L27)</f>
        <v>450376</v>
      </c>
      <c r="AB27" s="97">
        <f>SUM($D27:M27)</f>
        <v>509880</v>
      </c>
      <c r="AC27" s="97">
        <f>SUM($D27:N27)</f>
        <v>567615</v>
      </c>
      <c r="AD27" s="97">
        <f>SUM($D27:O27)</f>
        <v>620482</v>
      </c>
    </row>
    <row r="28" spans="1:30" s="96" customFormat="1" ht="15.1" customHeight="1">
      <c r="A28" s="94">
        <v>2009</v>
      </c>
      <c r="B28" s="95" t="s">
        <v>8</v>
      </c>
      <c r="D28" s="97">
        <v>170</v>
      </c>
      <c r="E28" s="97">
        <v>173</v>
      </c>
      <c r="F28" s="97">
        <v>181</v>
      </c>
      <c r="G28" s="97">
        <v>216</v>
      </c>
      <c r="H28" s="97">
        <v>288</v>
      </c>
      <c r="I28" s="97">
        <v>214</v>
      </c>
      <c r="J28" s="97">
        <v>192</v>
      </c>
      <c r="K28" s="97">
        <v>226</v>
      </c>
      <c r="L28" s="97">
        <v>239</v>
      </c>
      <c r="M28" s="97">
        <v>277</v>
      </c>
      <c r="N28" s="97">
        <v>276</v>
      </c>
      <c r="O28" s="97">
        <v>163</v>
      </c>
      <c r="P28" s="97">
        <f>SUM(D28:O28)</f>
        <v>2615</v>
      </c>
      <c r="Q28" s="124"/>
      <c r="R28" s="124"/>
      <c r="S28" s="97">
        <f>SUM($D28:D28)</f>
        <v>170</v>
      </c>
      <c r="T28" s="97">
        <f>SUM($D28:E28)</f>
        <v>343</v>
      </c>
      <c r="U28" s="97">
        <f>SUM($D28:F28)</f>
        <v>524</v>
      </c>
      <c r="V28" s="97">
        <f>SUM($D28:G28)</f>
        <v>740</v>
      </c>
      <c r="W28" s="97">
        <f>SUM($D28:H28)</f>
        <v>1028</v>
      </c>
      <c r="X28" s="97">
        <f>SUM($D28:I28)</f>
        <v>1242</v>
      </c>
      <c r="Y28" s="97">
        <f>SUM($D28:J28)</f>
        <v>1434</v>
      </c>
      <c r="Z28" s="97">
        <f>SUM($D28:K28)</f>
        <v>1660</v>
      </c>
      <c r="AA28" s="97">
        <f>SUM($D28:L28)</f>
        <v>1899</v>
      </c>
      <c r="AB28" s="97">
        <f>SUM($D28:M28)</f>
        <v>2176</v>
      </c>
      <c r="AC28" s="97">
        <f>SUM($D28:N28)</f>
        <v>2452</v>
      </c>
      <c r="AD28" s="97">
        <f>SUM($D28:O28)</f>
        <v>2615</v>
      </c>
    </row>
    <row r="29" spans="1:30" s="96" customFormat="1" ht="15.1" customHeight="1">
      <c r="A29" s="94">
        <v>2009</v>
      </c>
      <c r="B29" s="98" t="s">
        <v>9</v>
      </c>
      <c r="D29" s="97">
        <f t="shared" ref="D29:P29" si="6">SUM(D26:D28)</f>
        <v>143590</v>
      </c>
      <c r="E29" s="97">
        <f t="shared" si="6"/>
        <v>140484</v>
      </c>
      <c r="F29" s="97">
        <f t="shared" si="6"/>
        <v>167040</v>
      </c>
      <c r="G29" s="97">
        <f t="shared" si="6"/>
        <v>167238</v>
      </c>
      <c r="H29" s="97">
        <f t="shared" si="6"/>
        <v>190361</v>
      </c>
      <c r="I29" s="97">
        <f t="shared" si="6"/>
        <v>185571</v>
      </c>
      <c r="J29" s="97">
        <f t="shared" si="6"/>
        <v>215907</v>
      </c>
      <c r="K29" s="97">
        <f t="shared" si="6"/>
        <v>226802</v>
      </c>
      <c r="L29" s="97">
        <f t="shared" si="6"/>
        <v>195153</v>
      </c>
      <c r="M29" s="97">
        <f t="shared" si="6"/>
        <v>197448</v>
      </c>
      <c r="N29" s="97">
        <f t="shared" si="6"/>
        <v>187521</v>
      </c>
      <c r="O29" s="97">
        <f t="shared" si="6"/>
        <v>177454</v>
      </c>
      <c r="P29" s="97">
        <f t="shared" si="6"/>
        <v>2194569</v>
      </c>
      <c r="Q29" s="124"/>
      <c r="R29" s="124"/>
      <c r="S29" s="97">
        <f t="shared" ref="S29:AD29" si="7">SUM(S26:S28)</f>
        <v>143590</v>
      </c>
      <c r="T29" s="97">
        <f t="shared" si="7"/>
        <v>284074</v>
      </c>
      <c r="U29" s="97">
        <f t="shared" si="7"/>
        <v>451114</v>
      </c>
      <c r="V29" s="97">
        <f t="shared" si="7"/>
        <v>618352</v>
      </c>
      <c r="W29" s="97">
        <f t="shared" si="7"/>
        <v>808713</v>
      </c>
      <c r="X29" s="97">
        <f t="shared" si="7"/>
        <v>994284</v>
      </c>
      <c r="Y29" s="97">
        <f t="shared" si="7"/>
        <v>1210191</v>
      </c>
      <c r="Z29" s="97">
        <f t="shared" si="7"/>
        <v>1436993</v>
      </c>
      <c r="AA29" s="97">
        <f t="shared" si="7"/>
        <v>1632146</v>
      </c>
      <c r="AB29" s="97">
        <f t="shared" si="7"/>
        <v>1829594</v>
      </c>
      <c r="AC29" s="97">
        <f t="shared" si="7"/>
        <v>2017115</v>
      </c>
      <c r="AD29" s="97">
        <f t="shared" si="7"/>
        <v>2194569</v>
      </c>
    </row>
    <row r="30" spans="1:3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s="96" customFormat="1" ht="15.1" customHeight="1">
      <c r="A31" s="94">
        <v>2010</v>
      </c>
      <c r="B31" s="95" t="s">
        <v>6</v>
      </c>
      <c r="D31" s="97">
        <v>104497</v>
      </c>
      <c r="E31" s="97">
        <v>95674</v>
      </c>
      <c r="F31" s="97">
        <v>123896</v>
      </c>
      <c r="G31" s="97">
        <v>128598</v>
      </c>
      <c r="H31" s="97">
        <v>140299</v>
      </c>
      <c r="I31" s="97">
        <v>144813</v>
      </c>
      <c r="J31" s="97">
        <v>173817</v>
      </c>
      <c r="K31" s="97">
        <v>176822</v>
      </c>
      <c r="L31" s="97">
        <v>144264</v>
      </c>
      <c r="M31" s="97">
        <v>147647</v>
      </c>
      <c r="N31" s="97">
        <v>143725</v>
      </c>
      <c r="O31" s="97">
        <v>127056</v>
      </c>
      <c r="P31" s="97">
        <f>SUM(D31:O31)</f>
        <v>1651108</v>
      </c>
      <c r="Q31" s="123"/>
      <c r="R31" s="123"/>
      <c r="S31" s="97">
        <f>SUM($D31:D31)</f>
        <v>104497</v>
      </c>
      <c r="T31" s="97">
        <f>SUM($D31:E31)</f>
        <v>200171</v>
      </c>
      <c r="U31" s="97">
        <f>SUM($D31:F31)</f>
        <v>324067</v>
      </c>
      <c r="V31" s="97">
        <f>SUM($D31:G31)</f>
        <v>452665</v>
      </c>
      <c r="W31" s="97">
        <f>SUM($D31:H31)</f>
        <v>592964</v>
      </c>
      <c r="X31" s="97">
        <f>SUM($D31:I31)</f>
        <v>737777</v>
      </c>
      <c r="Y31" s="97">
        <f>SUM($D31:J31)</f>
        <v>911594</v>
      </c>
      <c r="Z31" s="97">
        <f>SUM($D31:K31)</f>
        <v>1088416</v>
      </c>
      <c r="AA31" s="97">
        <f>SUM($D31:L31)</f>
        <v>1232680</v>
      </c>
      <c r="AB31" s="97">
        <f>SUM($D31:M31)</f>
        <v>1380327</v>
      </c>
      <c r="AC31" s="97">
        <f>SUM($D31:N31)</f>
        <v>1524052</v>
      </c>
      <c r="AD31" s="97">
        <f>SUM($D31:O31)</f>
        <v>1651108</v>
      </c>
    </row>
    <row r="32" spans="1:30" s="96" customFormat="1" ht="15.1" customHeight="1">
      <c r="A32" s="94">
        <v>2010</v>
      </c>
      <c r="B32" s="95" t="s">
        <v>7</v>
      </c>
      <c r="D32" s="97">
        <v>52169</v>
      </c>
      <c r="E32" s="97">
        <v>51309</v>
      </c>
      <c r="F32" s="97">
        <v>60925</v>
      </c>
      <c r="G32" s="97">
        <v>58113</v>
      </c>
      <c r="H32" s="97">
        <v>58886</v>
      </c>
      <c r="I32" s="97">
        <v>62652</v>
      </c>
      <c r="J32" s="97">
        <v>51411</v>
      </c>
      <c r="K32" s="97">
        <v>55444</v>
      </c>
      <c r="L32" s="97">
        <v>55831</v>
      </c>
      <c r="M32" s="97">
        <v>56014</v>
      </c>
      <c r="N32" s="97">
        <v>54928</v>
      </c>
      <c r="O32" s="97">
        <v>40672</v>
      </c>
      <c r="P32" s="97">
        <f>SUM(D32:O32)</f>
        <v>658354</v>
      </c>
      <c r="Q32" s="124"/>
      <c r="R32" s="124"/>
      <c r="S32" s="97">
        <f>SUM($D32:D32)</f>
        <v>52169</v>
      </c>
      <c r="T32" s="97">
        <f>SUM($D32:E32)</f>
        <v>103478</v>
      </c>
      <c r="U32" s="97">
        <f>SUM($D32:F32)</f>
        <v>164403</v>
      </c>
      <c r="V32" s="97">
        <f>SUM($D32:G32)</f>
        <v>222516</v>
      </c>
      <c r="W32" s="97">
        <f>SUM($D32:H32)</f>
        <v>281402</v>
      </c>
      <c r="X32" s="97">
        <f>SUM($D32:I32)</f>
        <v>344054</v>
      </c>
      <c r="Y32" s="97">
        <f>SUM($D32:J32)</f>
        <v>395465</v>
      </c>
      <c r="Z32" s="97">
        <f>SUM($D32:K32)</f>
        <v>450909</v>
      </c>
      <c r="AA32" s="97">
        <f>SUM($D32:L32)</f>
        <v>506740</v>
      </c>
      <c r="AB32" s="97">
        <f>SUM($D32:M32)</f>
        <v>562754</v>
      </c>
      <c r="AC32" s="97">
        <f>SUM($D32:N32)</f>
        <v>617682</v>
      </c>
      <c r="AD32" s="97">
        <f>SUM($D32:O32)</f>
        <v>658354</v>
      </c>
    </row>
    <row r="33" spans="1:30" s="96" customFormat="1" ht="15.1" customHeight="1">
      <c r="A33" s="94">
        <v>2010</v>
      </c>
      <c r="B33" s="95" t="s">
        <v>8</v>
      </c>
      <c r="D33" s="97">
        <v>176</v>
      </c>
      <c r="E33" s="97">
        <v>170</v>
      </c>
      <c r="F33" s="97">
        <v>168</v>
      </c>
      <c r="G33" s="97">
        <v>208</v>
      </c>
      <c r="H33" s="97">
        <v>235</v>
      </c>
      <c r="I33" s="97">
        <v>254</v>
      </c>
      <c r="J33" s="97">
        <v>247</v>
      </c>
      <c r="K33" s="97">
        <v>251</v>
      </c>
      <c r="L33" s="97">
        <v>271</v>
      </c>
      <c r="M33" s="97">
        <v>324</v>
      </c>
      <c r="N33" s="97">
        <v>327</v>
      </c>
      <c r="O33" s="97">
        <v>154</v>
      </c>
      <c r="P33" s="97">
        <f>SUM(D33:O33)</f>
        <v>2785</v>
      </c>
      <c r="Q33" s="124"/>
      <c r="R33" s="124"/>
      <c r="S33" s="97">
        <f>SUM($D33:D33)</f>
        <v>176</v>
      </c>
      <c r="T33" s="97">
        <f>SUM($D33:E33)</f>
        <v>346</v>
      </c>
      <c r="U33" s="97">
        <f>SUM($D33:F33)</f>
        <v>514</v>
      </c>
      <c r="V33" s="97">
        <f>SUM($D33:G33)</f>
        <v>722</v>
      </c>
      <c r="W33" s="97">
        <f>SUM($D33:H33)</f>
        <v>957</v>
      </c>
      <c r="X33" s="97">
        <f>SUM($D33:I33)</f>
        <v>1211</v>
      </c>
      <c r="Y33" s="97">
        <f>SUM($D33:J33)</f>
        <v>1458</v>
      </c>
      <c r="Z33" s="97">
        <f>SUM($D33:K33)</f>
        <v>1709</v>
      </c>
      <c r="AA33" s="97">
        <f>SUM($D33:L33)</f>
        <v>1980</v>
      </c>
      <c r="AB33" s="97">
        <f>SUM($D33:M33)</f>
        <v>2304</v>
      </c>
      <c r="AC33" s="97">
        <f>SUM($D33:N33)</f>
        <v>2631</v>
      </c>
      <c r="AD33" s="97">
        <f>SUM($D33:O33)</f>
        <v>2785</v>
      </c>
    </row>
    <row r="34" spans="1:30" s="96" customFormat="1" ht="15.1" customHeight="1">
      <c r="A34" s="94">
        <v>2010</v>
      </c>
      <c r="B34" s="98" t="s">
        <v>9</v>
      </c>
      <c r="D34" s="97">
        <f t="shared" ref="D34:P34" si="8">SUM(D31:D33)</f>
        <v>156842</v>
      </c>
      <c r="E34" s="97">
        <f t="shared" si="8"/>
        <v>147153</v>
      </c>
      <c r="F34" s="97">
        <f t="shared" si="8"/>
        <v>184989</v>
      </c>
      <c r="G34" s="97">
        <f t="shared" si="8"/>
        <v>186919</v>
      </c>
      <c r="H34" s="97">
        <f t="shared" si="8"/>
        <v>199420</v>
      </c>
      <c r="I34" s="97">
        <f t="shared" si="8"/>
        <v>207719</v>
      </c>
      <c r="J34" s="97">
        <f t="shared" si="8"/>
        <v>225475</v>
      </c>
      <c r="K34" s="97">
        <f t="shared" si="8"/>
        <v>232517</v>
      </c>
      <c r="L34" s="97">
        <f t="shared" si="8"/>
        <v>200366</v>
      </c>
      <c r="M34" s="97">
        <f t="shared" si="8"/>
        <v>203985</v>
      </c>
      <c r="N34" s="97">
        <f t="shared" si="8"/>
        <v>198980</v>
      </c>
      <c r="O34" s="97">
        <f t="shared" si="8"/>
        <v>167882</v>
      </c>
      <c r="P34" s="97">
        <f t="shared" si="8"/>
        <v>2312247</v>
      </c>
      <c r="Q34" s="124"/>
      <c r="R34" s="124"/>
      <c r="S34" s="97">
        <f t="shared" ref="S34:AD34" si="9">SUM(S31:S33)</f>
        <v>156842</v>
      </c>
      <c r="T34" s="97">
        <f t="shared" si="9"/>
        <v>303995</v>
      </c>
      <c r="U34" s="97">
        <f t="shared" si="9"/>
        <v>488984</v>
      </c>
      <c r="V34" s="97">
        <f t="shared" si="9"/>
        <v>675903</v>
      </c>
      <c r="W34" s="97">
        <f t="shared" si="9"/>
        <v>875323</v>
      </c>
      <c r="X34" s="97">
        <f t="shared" si="9"/>
        <v>1083042</v>
      </c>
      <c r="Y34" s="97">
        <f t="shared" si="9"/>
        <v>1308517</v>
      </c>
      <c r="Z34" s="97">
        <f t="shared" si="9"/>
        <v>1541034</v>
      </c>
      <c r="AA34" s="97">
        <f t="shared" si="9"/>
        <v>1741400</v>
      </c>
      <c r="AB34" s="97">
        <f t="shared" si="9"/>
        <v>1945385</v>
      </c>
      <c r="AC34" s="97">
        <f t="shared" si="9"/>
        <v>2144365</v>
      </c>
      <c r="AD34" s="97">
        <f t="shared" si="9"/>
        <v>2312247</v>
      </c>
    </row>
    <row r="35" spans="1:3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s="96" customFormat="1" ht="15.1" customHeight="1">
      <c r="A36" s="94">
        <v>2011</v>
      </c>
      <c r="B36" s="95" t="s">
        <v>6</v>
      </c>
      <c r="D36" s="97">
        <v>114174</v>
      </c>
      <c r="E36" s="97">
        <v>106042</v>
      </c>
      <c r="F36" s="97">
        <v>133803</v>
      </c>
      <c r="G36" s="97">
        <v>145599</v>
      </c>
      <c r="H36" s="97">
        <v>158721</v>
      </c>
      <c r="I36" s="97">
        <v>164352</v>
      </c>
      <c r="J36" s="97">
        <v>196947</v>
      </c>
      <c r="K36" s="97">
        <v>197700</v>
      </c>
      <c r="L36" s="97">
        <v>160486</v>
      </c>
      <c r="M36" s="97">
        <v>157722</v>
      </c>
      <c r="N36" s="97">
        <v>146011</v>
      </c>
      <c r="O36" s="97">
        <v>150657</v>
      </c>
      <c r="P36" s="97">
        <f>SUM(D36:O36)</f>
        <v>1832214</v>
      </c>
      <c r="Q36" s="123"/>
      <c r="R36" s="123"/>
      <c r="S36" s="97">
        <f>SUM($D36:D36)</f>
        <v>114174</v>
      </c>
      <c r="T36" s="97">
        <f>SUM($D36:E36)</f>
        <v>220216</v>
      </c>
      <c r="U36" s="97">
        <f>SUM($D36:F36)</f>
        <v>354019</v>
      </c>
      <c r="V36" s="97">
        <f>SUM($D36:G36)</f>
        <v>499618</v>
      </c>
      <c r="W36" s="97">
        <f>SUM($D36:H36)</f>
        <v>658339</v>
      </c>
      <c r="X36" s="97">
        <f>SUM($D36:I36)</f>
        <v>822691</v>
      </c>
      <c r="Y36" s="97">
        <f>SUM($D36:J36)</f>
        <v>1019638</v>
      </c>
      <c r="Z36" s="97">
        <f>SUM($D36:K36)</f>
        <v>1217338</v>
      </c>
      <c r="AA36" s="97">
        <f>SUM($D36:L36)</f>
        <v>1377824</v>
      </c>
      <c r="AB36" s="97">
        <f>SUM($D36:M36)</f>
        <v>1535546</v>
      </c>
      <c r="AC36" s="97">
        <f>SUM($D36:N36)</f>
        <v>1681557</v>
      </c>
      <c r="AD36" s="97">
        <f>SUM($D36:O36)</f>
        <v>1832214</v>
      </c>
    </row>
    <row r="37" spans="1:30" s="96" customFormat="1" ht="15.1" customHeight="1">
      <c r="A37" s="94">
        <v>2011</v>
      </c>
      <c r="B37" s="95" t="s">
        <v>7</v>
      </c>
      <c r="D37" s="97">
        <v>52469</v>
      </c>
      <c r="E37" s="97">
        <v>49207</v>
      </c>
      <c r="F37" s="97">
        <v>60514</v>
      </c>
      <c r="G37" s="97">
        <v>55145</v>
      </c>
      <c r="H37" s="97">
        <v>58746</v>
      </c>
      <c r="I37" s="97">
        <v>59444</v>
      </c>
      <c r="J37" s="97">
        <v>51614</v>
      </c>
      <c r="K37" s="97">
        <v>60482</v>
      </c>
      <c r="L37" s="97">
        <v>55553</v>
      </c>
      <c r="M37" s="97">
        <v>57880</v>
      </c>
      <c r="N37" s="97">
        <v>55194</v>
      </c>
      <c r="O37" s="97">
        <v>49120</v>
      </c>
      <c r="P37" s="97">
        <f>SUM(D37:O37)</f>
        <v>665368</v>
      </c>
      <c r="Q37" s="124"/>
      <c r="R37" s="124"/>
      <c r="S37" s="97">
        <f>SUM($D37:D37)</f>
        <v>52469</v>
      </c>
      <c r="T37" s="97">
        <f>SUM($D37:E37)</f>
        <v>101676</v>
      </c>
      <c r="U37" s="97">
        <f>SUM($D37:F37)</f>
        <v>162190</v>
      </c>
      <c r="V37" s="97">
        <f>SUM($D37:G37)</f>
        <v>217335</v>
      </c>
      <c r="W37" s="97">
        <f>SUM($D37:H37)</f>
        <v>276081</v>
      </c>
      <c r="X37" s="97">
        <f>SUM($D37:I37)</f>
        <v>335525</v>
      </c>
      <c r="Y37" s="97">
        <f>SUM($D37:J37)</f>
        <v>387139</v>
      </c>
      <c r="Z37" s="97">
        <f>SUM($D37:K37)</f>
        <v>447621</v>
      </c>
      <c r="AA37" s="97">
        <f>SUM($D37:L37)</f>
        <v>503174</v>
      </c>
      <c r="AB37" s="97">
        <f>SUM($D37:M37)</f>
        <v>561054</v>
      </c>
      <c r="AC37" s="97">
        <f>SUM($D37:N37)</f>
        <v>616248</v>
      </c>
      <c r="AD37" s="97">
        <f>SUM($D37:O37)</f>
        <v>665368</v>
      </c>
    </row>
    <row r="38" spans="1:30" s="96" customFormat="1" ht="15.1" customHeight="1">
      <c r="A38" s="94">
        <v>2011</v>
      </c>
      <c r="B38" s="95" t="s">
        <v>8</v>
      </c>
      <c r="D38" s="97">
        <v>160</v>
      </c>
      <c r="E38" s="97">
        <v>118</v>
      </c>
      <c r="F38" s="97">
        <v>191</v>
      </c>
      <c r="G38" s="97">
        <v>214</v>
      </c>
      <c r="H38" s="97">
        <v>317</v>
      </c>
      <c r="I38" s="97">
        <v>306</v>
      </c>
      <c r="J38" s="97">
        <v>243</v>
      </c>
      <c r="K38" s="97">
        <v>270</v>
      </c>
      <c r="L38" s="97">
        <v>262</v>
      </c>
      <c r="M38" s="97">
        <v>317</v>
      </c>
      <c r="N38" s="97">
        <v>275</v>
      </c>
      <c r="O38" s="97">
        <v>153</v>
      </c>
      <c r="P38" s="97">
        <f>SUM(D38:O38)</f>
        <v>2826</v>
      </c>
      <c r="Q38" s="124"/>
      <c r="R38" s="124"/>
      <c r="S38" s="97">
        <f>SUM($D38:D38)</f>
        <v>160</v>
      </c>
      <c r="T38" s="97">
        <f>SUM($D38:E38)</f>
        <v>278</v>
      </c>
      <c r="U38" s="97">
        <f>SUM($D38:F38)</f>
        <v>469</v>
      </c>
      <c r="V38" s="97">
        <f>SUM($D38:G38)</f>
        <v>683</v>
      </c>
      <c r="W38" s="97">
        <f>SUM($D38:H38)</f>
        <v>1000</v>
      </c>
      <c r="X38" s="97">
        <f>SUM($D38:I38)</f>
        <v>1306</v>
      </c>
      <c r="Y38" s="97">
        <f>SUM($D38:J38)</f>
        <v>1549</v>
      </c>
      <c r="Z38" s="97">
        <f>SUM($D38:K38)</f>
        <v>1819</v>
      </c>
      <c r="AA38" s="97">
        <f>SUM($D38:L38)</f>
        <v>2081</v>
      </c>
      <c r="AB38" s="97">
        <f>SUM($D38:M38)</f>
        <v>2398</v>
      </c>
      <c r="AC38" s="97">
        <f>SUM($D38:N38)</f>
        <v>2673</v>
      </c>
      <c r="AD38" s="97">
        <f>SUM($D38:O38)</f>
        <v>2826</v>
      </c>
    </row>
    <row r="39" spans="1:30" s="96" customFormat="1" ht="15.1" customHeight="1">
      <c r="A39" s="94">
        <v>2011</v>
      </c>
      <c r="B39" s="98" t="s">
        <v>9</v>
      </c>
      <c r="D39" s="97">
        <f t="shared" ref="D39:P39" si="10">SUM(D36:D38)</f>
        <v>166803</v>
      </c>
      <c r="E39" s="97">
        <f t="shared" si="10"/>
        <v>155367</v>
      </c>
      <c r="F39" s="97">
        <f t="shared" si="10"/>
        <v>194508</v>
      </c>
      <c r="G39" s="97">
        <f t="shared" si="10"/>
        <v>200958</v>
      </c>
      <c r="H39" s="97">
        <f t="shared" si="10"/>
        <v>217784</v>
      </c>
      <c r="I39" s="97">
        <f t="shared" si="10"/>
        <v>224102</v>
      </c>
      <c r="J39" s="97">
        <f t="shared" si="10"/>
        <v>248804</v>
      </c>
      <c r="K39" s="97">
        <f t="shared" si="10"/>
        <v>258452</v>
      </c>
      <c r="L39" s="97">
        <f t="shared" si="10"/>
        <v>216301</v>
      </c>
      <c r="M39" s="97">
        <f t="shared" si="10"/>
        <v>215919</v>
      </c>
      <c r="N39" s="97">
        <f t="shared" si="10"/>
        <v>201480</v>
      </c>
      <c r="O39" s="97">
        <f t="shared" si="10"/>
        <v>199930</v>
      </c>
      <c r="P39" s="97">
        <f t="shared" si="10"/>
        <v>2500408</v>
      </c>
      <c r="Q39" s="124"/>
      <c r="R39" s="124"/>
      <c r="S39" s="97">
        <f t="shared" ref="S39:AD39" si="11">SUM(S36:S38)</f>
        <v>166803</v>
      </c>
      <c r="T39" s="97">
        <f t="shared" si="11"/>
        <v>322170</v>
      </c>
      <c r="U39" s="97">
        <f t="shared" si="11"/>
        <v>516678</v>
      </c>
      <c r="V39" s="97">
        <f t="shared" si="11"/>
        <v>717636</v>
      </c>
      <c r="W39" s="97">
        <f t="shared" si="11"/>
        <v>935420</v>
      </c>
      <c r="X39" s="97">
        <f t="shared" si="11"/>
        <v>1159522</v>
      </c>
      <c r="Y39" s="97">
        <f t="shared" si="11"/>
        <v>1408326</v>
      </c>
      <c r="Z39" s="97">
        <f t="shared" si="11"/>
        <v>1666778</v>
      </c>
      <c r="AA39" s="97">
        <f t="shared" si="11"/>
        <v>1883079</v>
      </c>
      <c r="AB39" s="97">
        <f t="shared" si="11"/>
        <v>2098998</v>
      </c>
      <c r="AC39" s="97">
        <f t="shared" si="11"/>
        <v>2300478</v>
      </c>
      <c r="AD39" s="97">
        <f t="shared" si="11"/>
        <v>2500408</v>
      </c>
    </row>
    <row r="40" spans="1:3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s="96" customFormat="1" ht="15.1" customHeight="1">
      <c r="A41" s="94">
        <v>2012</v>
      </c>
      <c r="B41" s="95" t="s">
        <v>6</v>
      </c>
      <c r="D41" s="97">
        <v>117630</v>
      </c>
      <c r="E41" s="97">
        <v>117351</v>
      </c>
      <c r="F41" s="97">
        <v>143773</v>
      </c>
      <c r="G41" s="97">
        <v>143762</v>
      </c>
      <c r="H41" s="97">
        <v>151780</v>
      </c>
      <c r="I41" s="97">
        <v>166945</v>
      </c>
      <c r="J41" s="97">
        <v>193780</v>
      </c>
      <c r="K41" s="97">
        <v>212145</v>
      </c>
      <c r="L41" s="97">
        <v>163741</v>
      </c>
      <c r="M41" s="97">
        <v>159740</v>
      </c>
      <c r="N41" s="97">
        <v>159618</v>
      </c>
      <c r="O41" s="97">
        <v>154847</v>
      </c>
      <c r="P41" s="97">
        <f>SUM(D41:O41)</f>
        <v>1885112</v>
      </c>
      <c r="Q41" s="123"/>
      <c r="R41" s="123"/>
      <c r="S41" s="97">
        <f>SUM($D41:D41)</f>
        <v>117630</v>
      </c>
      <c r="T41" s="97">
        <f>SUM($D41:E41)</f>
        <v>234981</v>
      </c>
      <c r="U41" s="97">
        <f>SUM($D41:F41)</f>
        <v>378754</v>
      </c>
      <c r="V41" s="97">
        <f>SUM($D41:G41)</f>
        <v>522516</v>
      </c>
      <c r="W41" s="97">
        <f>SUM($D41:H41)</f>
        <v>674296</v>
      </c>
      <c r="X41" s="97">
        <f>SUM($D41:I41)</f>
        <v>841241</v>
      </c>
      <c r="Y41" s="97">
        <f>SUM($D41:J41)</f>
        <v>1035021</v>
      </c>
      <c r="Z41" s="97">
        <f>SUM($D41:K41)</f>
        <v>1247166</v>
      </c>
      <c r="AA41" s="97">
        <f>SUM($D41:L41)</f>
        <v>1410907</v>
      </c>
      <c r="AB41" s="97">
        <f>SUM($D41:M41)</f>
        <v>1570647</v>
      </c>
      <c r="AC41" s="97">
        <f>SUM($D41:N41)</f>
        <v>1730265</v>
      </c>
      <c r="AD41" s="97">
        <f>SUM($D41:O41)</f>
        <v>1885112</v>
      </c>
    </row>
    <row r="42" spans="1:30" s="96" customFormat="1" ht="15.1" customHeight="1">
      <c r="A42" s="94">
        <v>2012</v>
      </c>
      <c r="B42" s="95" t="s">
        <v>7</v>
      </c>
      <c r="D42" s="97">
        <v>53343</v>
      </c>
      <c r="E42" s="97">
        <v>52934</v>
      </c>
      <c r="F42" s="97">
        <v>57997</v>
      </c>
      <c r="G42" s="97">
        <v>57358</v>
      </c>
      <c r="H42" s="97">
        <v>60160</v>
      </c>
      <c r="I42" s="97">
        <v>58149</v>
      </c>
      <c r="J42" s="97">
        <v>54794</v>
      </c>
      <c r="K42" s="97">
        <v>60076</v>
      </c>
      <c r="L42" s="97">
        <v>55609</v>
      </c>
      <c r="M42" s="97">
        <v>61385</v>
      </c>
      <c r="N42" s="97">
        <v>58805</v>
      </c>
      <c r="O42" s="97">
        <v>48616</v>
      </c>
      <c r="P42" s="97">
        <f>SUM(D42:O42)</f>
        <v>679226</v>
      </c>
      <c r="Q42" s="124"/>
      <c r="R42" s="124"/>
      <c r="S42" s="97">
        <f>SUM($D42:D42)</f>
        <v>53343</v>
      </c>
      <c r="T42" s="97">
        <f>SUM($D42:E42)</f>
        <v>106277</v>
      </c>
      <c r="U42" s="97">
        <f>SUM($D42:F42)</f>
        <v>164274</v>
      </c>
      <c r="V42" s="97">
        <f>SUM($D42:G42)</f>
        <v>221632</v>
      </c>
      <c r="W42" s="97">
        <f>SUM($D42:H42)</f>
        <v>281792</v>
      </c>
      <c r="X42" s="97">
        <f>SUM($D42:I42)</f>
        <v>339941</v>
      </c>
      <c r="Y42" s="97">
        <f>SUM($D42:J42)</f>
        <v>394735</v>
      </c>
      <c r="Z42" s="97">
        <f>SUM($D42:K42)</f>
        <v>454811</v>
      </c>
      <c r="AA42" s="97">
        <f>SUM($D42:L42)</f>
        <v>510420</v>
      </c>
      <c r="AB42" s="97">
        <f>SUM($D42:M42)</f>
        <v>571805</v>
      </c>
      <c r="AC42" s="97">
        <f>SUM($D42:N42)</f>
        <v>630610</v>
      </c>
      <c r="AD42" s="97">
        <f>SUM($D42:O42)</f>
        <v>679226</v>
      </c>
    </row>
    <row r="43" spans="1:30" s="96" customFormat="1" ht="15.1" customHeight="1">
      <c r="A43" s="94">
        <v>2012</v>
      </c>
      <c r="B43" s="95" t="s">
        <v>8</v>
      </c>
      <c r="D43" s="97">
        <v>130</v>
      </c>
      <c r="E43" s="97">
        <v>177</v>
      </c>
      <c r="F43" s="97">
        <v>177</v>
      </c>
      <c r="G43" s="97">
        <v>222</v>
      </c>
      <c r="H43" s="97">
        <v>303</v>
      </c>
      <c r="I43" s="97">
        <v>271</v>
      </c>
      <c r="J43" s="97">
        <v>244</v>
      </c>
      <c r="K43" s="97">
        <v>298</v>
      </c>
      <c r="L43" s="97">
        <v>281</v>
      </c>
      <c r="M43" s="97">
        <v>306</v>
      </c>
      <c r="N43" s="97">
        <v>333</v>
      </c>
      <c r="O43" s="97">
        <v>152</v>
      </c>
      <c r="P43" s="97">
        <f>SUM(D43:O43)</f>
        <v>2894</v>
      </c>
      <c r="Q43" s="124"/>
      <c r="R43" s="124"/>
      <c r="S43" s="97">
        <f>SUM($D43:D43)</f>
        <v>130</v>
      </c>
      <c r="T43" s="97">
        <f>SUM($D43:E43)</f>
        <v>307</v>
      </c>
      <c r="U43" s="97">
        <f>SUM($D43:F43)</f>
        <v>484</v>
      </c>
      <c r="V43" s="97">
        <f>SUM($D43:G43)</f>
        <v>706</v>
      </c>
      <c r="W43" s="97">
        <f>SUM($D43:H43)</f>
        <v>1009</v>
      </c>
      <c r="X43" s="97">
        <f>SUM($D43:I43)</f>
        <v>1280</v>
      </c>
      <c r="Y43" s="97">
        <f>SUM($D43:J43)</f>
        <v>1524</v>
      </c>
      <c r="Z43" s="97">
        <f>SUM($D43:K43)</f>
        <v>1822</v>
      </c>
      <c r="AA43" s="97">
        <f>SUM($D43:L43)</f>
        <v>2103</v>
      </c>
      <c r="AB43" s="97">
        <f>SUM($D43:M43)</f>
        <v>2409</v>
      </c>
      <c r="AC43" s="97">
        <f>SUM($D43:N43)</f>
        <v>2742</v>
      </c>
      <c r="AD43" s="97">
        <f>SUM($D43:O43)</f>
        <v>2894</v>
      </c>
    </row>
    <row r="44" spans="1:30" s="96" customFormat="1" ht="15.1" customHeight="1">
      <c r="A44" s="94">
        <v>2012</v>
      </c>
      <c r="B44" s="98" t="s">
        <v>9</v>
      </c>
      <c r="D44" s="97">
        <f t="shared" ref="D44:P44" si="12">SUM(D41:D43)</f>
        <v>171103</v>
      </c>
      <c r="E44" s="97">
        <f t="shared" si="12"/>
        <v>170462</v>
      </c>
      <c r="F44" s="97">
        <f t="shared" si="12"/>
        <v>201947</v>
      </c>
      <c r="G44" s="97">
        <f t="shared" si="12"/>
        <v>201342</v>
      </c>
      <c r="H44" s="97">
        <f t="shared" si="12"/>
        <v>212243</v>
      </c>
      <c r="I44" s="97">
        <f t="shared" si="12"/>
        <v>225365</v>
      </c>
      <c r="J44" s="97">
        <f t="shared" si="12"/>
        <v>248818</v>
      </c>
      <c r="K44" s="97">
        <f t="shared" si="12"/>
        <v>272519</v>
      </c>
      <c r="L44" s="97">
        <f t="shared" si="12"/>
        <v>219631</v>
      </c>
      <c r="M44" s="97">
        <f t="shared" si="12"/>
        <v>221431</v>
      </c>
      <c r="N44" s="97">
        <f t="shared" si="12"/>
        <v>218756</v>
      </c>
      <c r="O44" s="97">
        <f t="shared" si="12"/>
        <v>203615</v>
      </c>
      <c r="P44" s="97">
        <f t="shared" si="12"/>
        <v>2567232</v>
      </c>
      <c r="Q44" s="124"/>
      <c r="R44" s="124"/>
      <c r="S44" s="97">
        <f t="shared" ref="S44:AD44" si="13">SUM(S41:S43)</f>
        <v>171103</v>
      </c>
      <c r="T44" s="97">
        <f t="shared" si="13"/>
        <v>341565</v>
      </c>
      <c r="U44" s="97">
        <f t="shared" si="13"/>
        <v>543512</v>
      </c>
      <c r="V44" s="97">
        <f t="shared" si="13"/>
        <v>744854</v>
      </c>
      <c r="W44" s="97">
        <f t="shared" si="13"/>
        <v>957097</v>
      </c>
      <c r="X44" s="97">
        <f t="shared" si="13"/>
        <v>1182462</v>
      </c>
      <c r="Y44" s="97">
        <f t="shared" si="13"/>
        <v>1431280</v>
      </c>
      <c r="Z44" s="97">
        <f t="shared" si="13"/>
        <v>1703799</v>
      </c>
      <c r="AA44" s="97">
        <f t="shared" si="13"/>
        <v>1923430</v>
      </c>
      <c r="AB44" s="97">
        <f t="shared" si="13"/>
        <v>2144861</v>
      </c>
      <c r="AC44" s="97">
        <f t="shared" si="13"/>
        <v>2363617</v>
      </c>
      <c r="AD44" s="97">
        <f t="shared" si="13"/>
        <v>2567232</v>
      </c>
    </row>
    <row r="45" spans="1:3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s="96" customFormat="1" ht="15.1" customHeight="1">
      <c r="A46" s="94">
        <v>2013</v>
      </c>
      <c r="B46" s="95" t="s">
        <v>6</v>
      </c>
      <c r="D46" s="97">
        <v>123947</v>
      </c>
      <c r="E46" s="97">
        <v>113513</v>
      </c>
      <c r="F46" s="97">
        <v>147037</v>
      </c>
      <c r="G46" s="97">
        <v>140556</v>
      </c>
      <c r="H46" s="97">
        <v>165893</v>
      </c>
      <c r="I46" s="97">
        <v>173596</v>
      </c>
      <c r="J46" s="97">
        <v>198564</v>
      </c>
      <c r="K46" s="97">
        <v>220700</v>
      </c>
      <c r="L46" s="97">
        <v>165278</v>
      </c>
      <c r="M46" s="97">
        <v>166985</v>
      </c>
      <c r="N46" s="97">
        <v>157136</v>
      </c>
      <c r="O46" s="97">
        <v>160157</v>
      </c>
      <c r="P46" s="97">
        <f>SUM(D46:O46)</f>
        <v>1933362</v>
      </c>
      <c r="Q46" s="123"/>
      <c r="R46" s="123"/>
      <c r="S46" s="97">
        <f>SUM($D46:D46)</f>
        <v>123947</v>
      </c>
      <c r="T46" s="97">
        <f>SUM($D46:E46)</f>
        <v>237460</v>
      </c>
      <c r="U46" s="97">
        <f>SUM($D46:F46)</f>
        <v>384497</v>
      </c>
      <c r="V46" s="97">
        <f>SUM($D46:G46)</f>
        <v>525053</v>
      </c>
      <c r="W46" s="97">
        <f>SUM($D46:H46)</f>
        <v>690946</v>
      </c>
      <c r="X46" s="97">
        <f>SUM($D46:I46)</f>
        <v>864542</v>
      </c>
      <c r="Y46" s="97">
        <f>SUM($D46:J46)</f>
        <v>1063106</v>
      </c>
      <c r="Z46" s="97">
        <f>SUM($D46:K46)</f>
        <v>1283806</v>
      </c>
      <c r="AA46" s="97">
        <f>SUM($D46:L46)</f>
        <v>1449084</v>
      </c>
      <c r="AB46" s="97">
        <f>SUM($D46:M46)</f>
        <v>1616069</v>
      </c>
      <c r="AC46" s="97">
        <f>SUM($D46:N46)</f>
        <v>1773205</v>
      </c>
      <c r="AD46" s="97">
        <f>SUM($D46:O46)</f>
        <v>1933362</v>
      </c>
    </row>
    <row r="47" spans="1:30" s="96" customFormat="1" ht="15.1" customHeight="1">
      <c r="A47" s="94">
        <v>2013</v>
      </c>
      <c r="B47" s="95" t="s">
        <v>7</v>
      </c>
      <c r="D47" s="97">
        <v>59379</v>
      </c>
      <c r="E47" s="97">
        <v>52715</v>
      </c>
      <c r="F47" s="97">
        <v>57522</v>
      </c>
      <c r="G47" s="97">
        <v>62196</v>
      </c>
      <c r="H47" s="97">
        <v>64264</v>
      </c>
      <c r="I47" s="97">
        <v>62758</v>
      </c>
      <c r="J47" s="97">
        <v>59024</v>
      </c>
      <c r="K47" s="97">
        <v>61877</v>
      </c>
      <c r="L47" s="97">
        <v>61642</v>
      </c>
      <c r="M47" s="97">
        <v>67232</v>
      </c>
      <c r="N47" s="97">
        <v>61185</v>
      </c>
      <c r="O47" s="97">
        <v>52353</v>
      </c>
      <c r="P47" s="97">
        <f>SUM(D47:O47)</f>
        <v>722147</v>
      </c>
      <c r="Q47" s="124"/>
      <c r="R47" s="124"/>
      <c r="S47" s="97">
        <f>SUM($D47:D47)</f>
        <v>59379</v>
      </c>
      <c r="T47" s="97">
        <f>SUM($D47:E47)</f>
        <v>112094</v>
      </c>
      <c r="U47" s="97">
        <f>SUM($D47:F47)</f>
        <v>169616</v>
      </c>
      <c r="V47" s="97">
        <f>SUM($D47:G47)</f>
        <v>231812</v>
      </c>
      <c r="W47" s="97">
        <f>SUM($D47:H47)</f>
        <v>296076</v>
      </c>
      <c r="X47" s="97">
        <f>SUM($D47:I47)</f>
        <v>358834</v>
      </c>
      <c r="Y47" s="97">
        <f>SUM($D47:J47)</f>
        <v>417858</v>
      </c>
      <c r="Z47" s="97">
        <f>SUM($D47:K47)</f>
        <v>479735</v>
      </c>
      <c r="AA47" s="97">
        <f>SUM($D47:L47)</f>
        <v>541377</v>
      </c>
      <c r="AB47" s="97">
        <f>SUM($D47:M47)</f>
        <v>608609</v>
      </c>
      <c r="AC47" s="97">
        <f>SUM($D47:N47)</f>
        <v>669794</v>
      </c>
      <c r="AD47" s="97">
        <f>SUM($D47:O47)</f>
        <v>722147</v>
      </c>
    </row>
    <row r="48" spans="1:30" s="96" customFormat="1" ht="15.1" customHeight="1">
      <c r="A48" s="94">
        <v>2013</v>
      </c>
      <c r="B48" s="95" t="s">
        <v>8</v>
      </c>
      <c r="D48" s="97">
        <v>167</v>
      </c>
      <c r="E48" s="97">
        <v>161</v>
      </c>
      <c r="F48" s="97">
        <v>183</v>
      </c>
      <c r="G48" s="97">
        <v>227</v>
      </c>
      <c r="H48" s="97">
        <v>329</v>
      </c>
      <c r="I48" s="97">
        <v>249</v>
      </c>
      <c r="J48" s="97">
        <v>200</v>
      </c>
      <c r="K48" s="97">
        <v>302</v>
      </c>
      <c r="L48" s="97">
        <v>278</v>
      </c>
      <c r="M48" s="97">
        <v>294</v>
      </c>
      <c r="N48" s="97">
        <v>282</v>
      </c>
      <c r="O48" s="97">
        <v>177</v>
      </c>
      <c r="P48" s="97">
        <f>SUM(D48:O48)</f>
        <v>2849</v>
      </c>
      <c r="Q48" s="124"/>
      <c r="R48" s="124"/>
      <c r="S48" s="97">
        <f>SUM($D48:D48)</f>
        <v>167</v>
      </c>
      <c r="T48" s="97">
        <f>SUM($D48:E48)</f>
        <v>328</v>
      </c>
      <c r="U48" s="97">
        <f>SUM($D48:F48)</f>
        <v>511</v>
      </c>
      <c r="V48" s="97">
        <f>SUM($D48:G48)</f>
        <v>738</v>
      </c>
      <c r="W48" s="97">
        <f>SUM($D48:H48)</f>
        <v>1067</v>
      </c>
      <c r="X48" s="97">
        <f>SUM($D48:I48)</f>
        <v>1316</v>
      </c>
      <c r="Y48" s="97">
        <f>SUM($D48:J48)</f>
        <v>1516</v>
      </c>
      <c r="Z48" s="97">
        <f>SUM($D48:K48)</f>
        <v>1818</v>
      </c>
      <c r="AA48" s="97">
        <f>SUM($D48:L48)</f>
        <v>2096</v>
      </c>
      <c r="AB48" s="97">
        <f>SUM($D48:M48)</f>
        <v>2390</v>
      </c>
      <c r="AC48" s="97">
        <f>SUM($D48:N48)</f>
        <v>2672</v>
      </c>
      <c r="AD48" s="97">
        <f>SUM($D48:O48)</f>
        <v>2849</v>
      </c>
    </row>
    <row r="49" spans="1:30" s="96" customFormat="1" ht="15.1" customHeight="1">
      <c r="A49" s="94">
        <v>2013</v>
      </c>
      <c r="B49" s="98" t="s">
        <v>9</v>
      </c>
      <c r="D49" s="97">
        <f t="shared" ref="D49:P49" si="14">SUM(D46:D48)</f>
        <v>183493</v>
      </c>
      <c r="E49" s="97">
        <f t="shared" si="14"/>
        <v>166389</v>
      </c>
      <c r="F49" s="97">
        <f t="shared" si="14"/>
        <v>204742</v>
      </c>
      <c r="G49" s="97">
        <f t="shared" si="14"/>
        <v>202979</v>
      </c>
      <c r="H49" s="97">
        <f t="shared" si="14"/>
        <v>230486</v>
      </c>
      <c r="I49" s="97">
        <f t="shared" si="14"/>
        <v>236603</v>
      </c>
      <c r="J49" s="97">
        <f t="shared" si="14"/>
        <v>257788</v>
      </c>
      <c r="K49" s="97">
        <f t="shared" si="14"/>
        <v>282879</v>
      </c>
      <c r="L49" s="97">
        <f t="shared" si="14"/>
        <v>227198</v>
      </c>
      <c r="M49" s="97">
        <f t="shared" si="14"/>
        <v>234511</v>
      </c>
      <c r="N49" s="97">
        <f t="shared" si="14"/>
        <v>218603</v>
      </c>
      <c r="O49" s="97">
        <f t="shared" si="14"/>
        <v>212687</v>
      </c>
      <c r="P49" s="97">
        <f t="shared" si="14"/>
        <v>2658358</v>
      </c>
      <c r="Q49" s="124"/>
      <c r="R49" s="124"/>
      <c r="S49" s="97">
        <f t="shared" ref="S49:AD49" si="15">SUM(S46:S48)</f>
        <v>183493</v>
      </c>
      <c r="T49" s="97">
        <f t="shared" si="15"/>
        <v>349882</v>
      </c>
      <c r="U49" s="97">
        <f t="shared" si="15"/>
        <v>554624</v>
      </c>
      <c r="V49" s="97">
        <f t="shared" si="15"/>
        <v>757603</v>
      </c>
      <c r="W49" s="97">
        <f t="shared" si="15"/>
        <v>988089</v>
      </c>
      <c r="X49" s="97">
        <f t="shared" si="15"/>
        <v>1224692</v>
      </c>
      <c r="Y49" s="97">
        <f t="shared" si="15"/>
        <v>1482480</v>
      </c>
      <c r="Z49" s="97">
        <f t="shared" si="15"/>
        <v>1765359</v>
      </c>
      <c r="AA49" s="97">
        <f t="shared" si="15"/>
        <v>1992557</v>
      </c>
      <c r="AB49" s="97">
        <f t="shared" si="15"/>
        <v>2227068</v>
      </c>
      <c r="AC49" s="97">
        <f t="shared" si="15"/>
        <v>2445671</v>
      </c>
      <c r="AD49" s="97">
        <f t="shared" si="15"/>
        <v>2658358</v>
      </c>
    </row>
    <row r="50" spans="1:3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s="96" customFormat="1" ht="15.1" customHeight="1">
      <c r="A51" s="94">
        <v>2014</v>
      </c>
      <c r="B51" s="95" t="s">
        <v>6</v>
      </c>
      <c r="D51" s="97">
        <v>119441</v>
      </c>
      <c r="E51" s="97">
        <v>109388</v>
      </c>
      <c r="F51" s="97">
        <v>135765</v>
      </c>
      <c r="G51" s="97">
        <v>144869</v>
      </c>
      <c r="H51" s="97">
        <v>166884</v>
      </c>
      <c r="I51" s="97">
        <v>173875</v>
      </c>
      <c r="J51" s="97">
        <v>198864</v>
      </c>
      <c r="K51" s="97">
        <v>213734</v>
      </c>
      <c r="L51" s="97">
        <v>159303</v>
      </c>
      <c r="M51" s="97">
        <v>163055</v>
      </c>
      <c r="N51" s="97">
        <v>146348</v>
      </c>
      <c r="O51" s="97">
        <v>150353</v>
      </c>
      <c r="P51" s="97">
        <f>SUM(D51:O51)</f>
        <v>1881879</v>
      </c>
      <c r="Q51" s="123"/>
      <c r="R51" s="123"/>
      <c r="S51" s="97">
        <f>SUM($D51:D51)</f>
        <v>119441</v>
      </c>
      <c r="T51" s="97">
        <f>SUM($D51:E51)</f>
        <v>228829</v>
      </c>
      <c r="U51" s="97">
        <f>SUM($D51:F51)</f>
        <v>364594</v>
      </c>
      <c r="V51" s="97">
        <f>SUM($D51:G51)</f>
        <v>509463</v>
      </c>
      <c r="W51" s="97">
        <f>SUM($D51:H51)</f>
        <v>676347</v>
      </c>
      <c r="X51" s="97">
        <f>SUM($D51:I51)</f>
        <v>850222</v>
      </c>
      <c r="Y51" s="97">
        <f>SUM($D51:J51)</f>
        <v>1049086</v>
      </c>
      <c r="Z51" s="97">
        <f>SUM($D51:K51)</f>
        <v>1262820</v>
      </c>
      <c r="AA51" s="97">
        <f>SUM($D51:L51)</f>
        <v>1422123</v>
      </c>
      <c r="AB51" s="97">
        <f>SUM($D51:M51)</f>
        <v>1585178</v>
      </c>
      <c r="AC51" s="97">
        <f>SUM($D51:N51)</f>
        <v>1731526</v>
      </c>
      <c r="AD51" s="97">
        <f>SUM($D51:O51)</f>
        <v>1881879</v>
      </c>
    </row>
    <row r="52" spans="1:30" s="96" customFormat="1" ht="15.1" customHeight="1">
      <c r="A52" s="94">
        <v>2014</v>
      </c>
      <c r="B52" s="95" t="s">
        <v>7</v>
      </c>
      <c r="D52" s="97">
        <v>56988</v>
      </c>
      <c r="E52" s="97">
        <v>55452</v>
      </c>
      <c r="F52" s="97">
        <v>62563</v>
      </c>
      <c r="G52" s="97">
        <v>63921</v>
      </c>
      <c r="H52" s="97">
        <v>66192</v>
      </c>
      <c r="I52" s="97">
        <v>67564</v>
      </c>
      <c r="J52" s="97">
        <v>64402</v>
      </c>
      <c r="K52" s="97">
        <v>62629</v>
      </c>
      <c r="L52" s="97">
        <v>69676</v>
      </c>
      <c r="M52" s="97">
        <v>71914</v>
      </c>
      <c r="N52" s="97">
        <v>64937</v>
      </c>
      <c r="O52" s="97">
        <v>60553</v>
      </c>
      <c r="P52" s="97">
        <f>SUM(D52:O52)</f>
        <v>766791</v>
      </c>
      <c r="Q52" s="124"/>
      <c r="R52" s="124"/>
      <c r="S52" s="97">
        <f>SUM($D52:D52)</f>
        <v>56988</v>
      </c>
      <c r="T52" s="97">
        <f>SUM($D52:E52)</f>
        <v>112440</v>
      </c>
      <c r="U52" s="97">
        <f>SUM($D52:F52)</f>
        <v>175003</v>
      </c>
      <c r="V52" s="97">
        <f>SUM($D52:G52)</f>
        <v>238924</v>
      </c>
      <c r="W52" s="97">
        <f>SUM($D52:H52)</f>
        <v>305116</v>
      </c>
      <c r="X52" s="97">
        <f>SUM($D52:I52)</f>
        <v>372680</v>
      </c>
      <c r="Y52" s="97">
        <f>SUM($D52:J52)</f>
        <v>437082</v>
      </c>
      <c r="Z52" s="97">
        <f>SUM($D52:K52)</f>
        <v>499711</v>
      </c>
      <c r="AA52" s="97">
        <f>SUM($D52:L52)</f>
        <v>569387</v>
      </c>
      <c r="AB52" s="97">
        <f>SUM($D52:M52)</f>
        <v>641301</v>
      </c>
      <c r="AC52" s="97">
        <f>SUM($D52:N52)</f>
        <v>706238</v>
      </c>
      <c r="AD52" s="97">
        <f>SUM($D52:O52)</f>
        <v>766791</v>
      </c>
    </row>
    <row r="53" spans="1:30" s="96" customFormat="1" ht="15.1" customHeight="1">
      <c r="A53" s="94">
        <v>2014</v>
      </c>
      <c r="B53" s="95" t="s">
        <v>8</v>
      </c>
      <c r="D53" s="97">
        <v>179</v>
      </c>
      <c r="E53" s="97">
        <v>141</v>
      </c>
      <c r="F53" s="97">
        <v>185</v>
      </c>
      <c r="G53" s="97">
        <v>208</v>
      </c>
      <c r="H53" s="97">
        <v>291</v>
      </c>
      <c r="I53" s="97">
        <v>271</v>
      </c>
      <c r="J53" s="97">
        <v>240</v>
      </c>
      <c r="K53" s="97">
        <v>311</v>
      </c>
      <c r="L53" s="97">
        <v>322</v>
      </c>
      <c r="M53" s="97">
        <v>325</v>
      </c>
      <c r="N53" s="97">
        <v>307</v>
      </c>
      <c r="O53" s="97">
        <v>173</v>
      </c>
      <c r="P53" s="97">
        <f>SUM(D53:O53)</f>
        <v>2953</v>
      </c>
      <c r="Q53" s="124"/>
      <c r="R53" s="124"/>
      <c r="S53" s="97">
        <f>SUM($D53:D53)</f>
        <v>179</v>
      </c>
      <c r="T53" s="97">
        <f>SUM($D53:E53)</f>
        <v>320</v>
      </c>
      <c r="U53" s="97">
        <f>SUM($D53:F53)</f>
        <v>505</v>
      </c>
      <c r="V53" s="97">
        <f>SUM($D53:G53)</f>
        <v>713</v>
      </c>
      <c r="W53" s="97">
        <f>SUM($D53:H53)</f>
        <v>1004</v>
      </c>
      <c r="X53" s="97">
        <f>SUM($D53:I53)</f>
        <v>1275</v>
      </c>
      <c r="Y53" s="97">
        <f>SUM($D53:J53)</f>
        <v>1515</v>
      </c>
      <c r="Z53" s="97">
        <f>SUM($D53:K53)</f>
        <v>1826</v>
      </c>
      <c r="AA53" s="97">
        <f>SUM($D53:L53)</f>
        <v>2148</v>
      </c>
      <c r="AB53" s="97">
        <f>SUM($D53:M53)</f>
        <v>2473</v>
      </c>
      <c r="AC53" s="97">
        <f>SUM($D53:N53)</f>
        <v>2780</v>
      </c>
      <c r="AD53" s="97">
        <f>SUM($D53:O53)</f>
        <v>2953</v>
      </c>
    </row>
    <row r="54" spans="1:30" s="96" customFormat="1" ht="15.1" customHeight="1">
      <c r="A54" s="94">
        <v>2014</v>
      </c>
      <c r="B54" s="98" t="s">
        <v>9</v>
      </c>
      <c r="D54" s="97">
        <f t="shared" ref="D54:P54" si="16">SUM(D51:D53)</f>
        <v>176608</v>
      </c>
      <c r="E54" s="97">
        <f t="shared" si="16"/>
        <v>164981</v>
      </c>
      <c r="F54" s="97">
        <f t="shared" si="16"/>
        <v>198513</v>
      </c>
      <c r="G54" s="97">
        <f t="shared" si="16"/>
        <v>208998</v>
      </c>
      <c r="H54" s="97">
        <f t="shared" si="16"/>
        <v>233367</v>
      </c>
      <c r="I54" s="97">
        <f t="shared" si="16"/>
        <v>241710</v>
      </c>
      <c r="J54" s="97">
        <f t="shared" si="16"/>
        <v>263506</v>
      </c>
      <c r="K54" s="97">
        <f t="shared" si="16"/>
        <v>276674</v>
      </c>
      <c r="L54" s="97">
        <f t="shared" si="16"/>
        <v>229301</v>
      </c>
      <c r="M54" s="97">
        <f t="shared" si="16"/>
        <v>235294</v>
      </c>
      <c r="N54" s="97">
        <f t="shared" si="16"/>
        <v>211592</v>
      </c>
      <c r="O54" s="97">
        <f t="shared" si="16"/>
        <v>211079</v>
      </c>
      <c r="P54" s="97">
        <f t="shared" si="16"/>
        <v>2651623</v>
      </c>
      <c r="Q54" s="124"/>
      <c r="R54" s="124"/>
      <c r="S54" s="97">
        <f t="shared" ref="S54:AD54" si="17">SUM(S51:S53)</f>
        <v>176608</v>
      </c>
      <c r="T54" s="97">
        <f t="shared" si="17"/>
        <v>341589</v>
      </c>
      <c r="U54" s="97">
        <f t="shared" si="17"/>
        <v>540102</v>
      </c>
      <c r="V54" s="97">
        <f t="shared" si="17"/>
        <v>749100</v>
      </c>
      <c r="W54" s="97">
        <f t="shared" si="17"/>
        <v>982467</v>
      </c>
      <c r="X54" s="97">
        <f t="shared" si="17"/>
        <v>1224177</v>
      </c>
      <c r="Y54" s="97">
        <f t="shared" si="17"/>
        <v>1487683</v>
      </c>
      <c r="Z54" s="97">
        <f t="shared" si="17"/>
        <v>1764357</v>
      </c>
      <c r="AA54" s="97">
        <f t="shared" si="17"/>
        <v>1993658</v>
      </c>
      <c r="AB54" s="97">
        <f t="shared" si="17"/>
        <v>2228952</v>
      </c>
      <c r="AC54" s="97">
        <f t="shared" si="17"/>
        <v>2440544</v>
      </c>
      <c r="AD54" s="97">
        <f t="shared" si="17"/>
        <v>2651623</v>
      </c>
    </row>
    <row r="55" spans="1:3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s="96" customFormat="1" ht="15.1" customHeight="1">
      <c r="A56" s="94">
        <v>2015</v>
      </c>
      <c r="B56" s="95" t="s">
        <v>6</v>
      </c>
      <c r="D56" s="97">
        <v>114567</v>
      </c>
      <c r="E56" s="97">
        <v>92549</v>
      </c>
      <c r="F56" s="97">
        <v>120965</v>
      </c>
      <c r="G56" s="97">
        <v>117842</v>
      </c>
      <c r="H56" s="97">
        <v>144650</v>
      </c>
      <c r="I56" s="97">
        <v>145414</v>
      </c>
      <c r="J56" s="97">
        <v>167463</v>
      </c>
      <c r="K56" s="97">
        <v>173449</v>
      </c>
      <c r="L56" s="97">
        <v>135770</v>
      </c>
      <c r="M56" s="97">
        <v>132329</v>
      </c>
      <c r="N56" s="97">
        <v>120890</v>
      </c>
      <c r="O56" s="97">
        <v>120064</v>
      </c>
      <c r="P56" s="97">
        <f>SUM(D56:O56)</f>
        <v>1585952</v>
      </c>
      <c r="Q56" s="123"/>
      <c r="R56" s="123"/>
      <c r="S56" s="97">
        <f>SUM($D56:D56)</f>
        <v>114567</v>
      </c>
      <c r="T56" s="97">
        <f>SUM($D56:E56)</f>
        <v>207116</v>
      </c>
      <c r="U56" s="97">
        <f>SUM($D56:F56)</f>
        <v>328081</v>
      </c>
      <c r="V56" s="97">
        <f>SUM($D56:G56)</f>
        <v>445923</v>
      </c>
      <c r="W56" s="97">
        <f>SUM($D56:H56)</f>
        <v>590573</v>
      </c>
      <c r="X56" s="97">
        <f>SUM($D56:I56)</f>
        <v>735987</v>
      </c>
      <c r="Y56" s="97">
        <f>SUM($D56:J56)</f>
        <v>903450</v>
      </c>
      <c r="Z56" s="97">
        <f>SUM($D56:K56)</f>
        <v>1076899</v>
      </c>
      <c r="AA56" s="97">
        <f>SUM($D56:L56)</f>
        <v>1212669</v>
      </c>
      <c r="AB56" s="97">
        <f>SUM($D56:M56)</f>
        <v>1344998</v>
      </c>
      <c r="AC56" s="97">
        <f>SUM($D56:N56)</f>
        <v>1465888</v>
      </c>
      <c r="AD56" s="97">
        <f>SUM($D56:O56)</f>
        <v>1585952</v>
      </c>
    </row>
    <row r="57" spans="1:30" s="96" customFormat="1" ht="15.1" customHeight="1">
      <c r="A57" s="94">
        <v>2015</v>
      </c>
      <c r="B57" s="95" t="s">
        <v>7</v>
      </c>
      <c r="D57" s="97">
        <v>59576</v>
      </c>
      <c r="E57" s="97">
        <v>57858</v>
      </c>
      <c r="F57" s="97">
        <v>69084</v>
      </c>
      <c r="G57" s="97">
        <v>65532</v>
      </c>
      <c r="H57" s="97">
        <v>66240</v>
      </c>
      <c r="I57" s="97">
        <v>68947</v>
      </c>
      <c r="J57" s="97">
        <v>62486</v>
      </c>
      <c r="K57" s="97">
        <v>67658</v>
      </c>
      <c r="L57" s="97">
        <v>68736</v>
      </c>
      <c r="M57" s="97">
        <v>71291</v>
      </c>
      <c r="N57" s="97">
        <v>68576</v>
      </c>
      <c r="O57" s="97">
        <v>61260</v>
      </c>
      <c r="P57" s="97">
        <f>SUM(D57:O57)</f>
        <v>787244</v>
      </c>
      <c r="Q57" s="124"/>
      <c r="R57" s="124"/>
      <c r="S57" s="97">
        <f>SUM($D57:D57)</f>
        <v>59576</v>
      </c>
      <c r="T57" s="97">
        <f>SUM($D57:E57)</f>
        <v>117434</v>
      </c>
      <c r="U57" s="97">
        <f>SUM($D57:F57)</f>
        <v>186518</v>
      </c>
      <c r="V57" s="97">
        <f>SUM($D57:G57)</f>
        <v>252050</v>
      </c>
      <c r="W57" s="97">
        <f>SUM($D57:H57)</f>
        <v>318290</v>
      </c>
      <c r="X57" s="97">
        <f>SUM($D57:I57)</f>
        <v>387237</v>
      </c>
      <c r="Y57" s="97">
        <f>SUM($D57:J57)</f>
        <v>449723</v>
      </c>
      <c r="Z57" s="97">
        <f>SUM($D57:K57)</f>
        <v>517381</v>
      </c>
      <c r="AA57" s="97">
        <f>SUM($D57:L57)</f>
        <v>586117</v>
      </c>
      <c r="AB57" s="97">
        <f>SUM($D57:M57)</f>
        <v>657408</v>
      </c>
      <c r="AC57" s="97">
        <f>SUM($D57:N57)</f>
        <v>725984</v>
      </c>
      <c r="AD57" s="97">
        <f>SUM($D57:O57)</f>
        <v>787244</v>
      </c>
    </row>
    <row r="58" spans="1:30" s="96" customFormat="1" ht="15.1" customHeight="1">
      <c r="A58" s="94">
        <v>2015</v>
      </c>
      <c r="B58" s="95" t="s">
        <v>8</v>
      </c>
      <c r="D58" s="97">
        <v>187</v>
      </c>
      <c r="E58" s="97">
        <v>154</v>
      </c>
      <c r="F58" s="97">
        <v>216</v>
      </c>
      <c r="G58" s="97">
        <v>202</v>
      </c>
      <c r="H58" s="97">
        <v>251</v>
      </c>
      <c r="I58" s="97">
        <v>259</v>
      </c>
      <c r="J58" s="97">
        <v>251</v>
      </c>
      <c r="K58" s="97">
        <v>257</v>
      </c>
      <c r="L58" s="97">
        <v>281</v>
      </c>
      <c r="M58" s="97">
        <v>271</v>
      </c>
      <c r="N58" s="97">
        <v>223</v>
      </c>
      <c r="O58" s="97">
        <v>147</v>
      </c>
      <c r="P58" s="97">
        <f>SUM(D58:O58)</f>
        <v>2699</v>
      </c>
      <c r="Q58" s="124"/>
      <c r="R58" s="124"/>
      <c r="S58" s="97">
        <f>SUM($D58:D58)</f>
        <v>187</v>
      </c>
      <c r="T58" s="97">
        <f>SUM($D58:E58)</f>
        <v>341</v>
      </c>
      <c r="U58" s="97">
        <f>SUM($D58:F58)</f>
        <v>557</v>
      </c>
      <c r="V58" s="97">
        <f>SUM($D58:G58)</f>
        <v>759</v>
      </c>
      <c r="W58" s="97">
        <f>SUM($D58:H58)</f>
        <v>1010</v>
      </c>
      <c r="X58" s="97">
        <f>SUM($D58:I58)</f>
        <v>1269</v>
      </c>
      <c r="Y58" s="97">
        <f>SUM($D58:J58)</f>
        <v>1520</v>
      </c>
      <c r="Z58" s="97">
        <f>SUM($D58:K58)</f>
        <v>1777</v>
      </c>
      <c r="AA58" s="97">
        <f>SUM($D58:L58)</f>
        <v>2058</v>
      </c>
      <c r="AB58" s="97">
        <f>SUM($D58:M58)</f>
        <v>2329</v>
      </c>
      <c r="AC58" s="97">
        <f>SUM($D58:N58)</f>
        <v>2552</v>
      </c>
      <c r="AD58" s="97">
        <f>SUM($D58:O58)</f>
        <v>2699</v>
      </c>
    </row>
    <row r="59" spans="1:30" s="96" customFormat="1" ht="15.1" customHeight="1">
      <c r="A59" s="94">
        <v>2015</v>
      </c>
      <c r="B59" s="98" t="s">
        <v>9</v>
      </c>
      <c r="D59" s="97">
        <f t="shared" ref="D59:P59" si="18">SUM(D56:D58)</f>
        <v>174330</v>
      </c>
      <c r="E59" s="97">
        <f t="shared" si="18"/>
        <v>150561</v>
      </c>
      <c r="F59" s="97">
        <f t="shared" si="18"/>
        <v>190265</v>
      </c>
      <c r="G59" s="97">
        <f t="shared" si="18"/>
        <v>183576</v>
      </c>
      <c r="H59" s="97">
        <f t="shared" si="18"/>
        <v>211141</v>
      </c>
      <c r="I59" s="97">
        <f t="shared" si="18"/>
        <v>214620</v>
      </c>
      <c r="J59" s="97">
        <f t="shared" si="18"/>
        <v>230200</v>
      </c>
      <c r="K59" s="97">
        <f t="shared" si="18"/>
        <v>241364</v>
      </c>
      <c r="L59" s="97">
        <f t="shared" si="18"/>
        <v>204787</v>
      </c>
      <c r="M59" s="97">
        <f t="shared" si="18"/>
        <v>203891</v>
      </c>
      <c r="N59" s="97">
        <f t="shared" si="18"/>
        <v>189689</v>
      </c>
      <c r="O59" s="97">
        <f t="shared" si="18"/>
        <v>181471</v>
      </c>
      <c r="P59" s="97">
        <f t="shared" si="18"/>
        <v>2375895</v>
      </c>
      <c r="Q59" s="124"/>
      <c r="R59" s="124"/>
      <c r="S59" s="97">
        <f t="shared" ref="S59:AD59" si="19">SUM(S56:S58)</f>
        <v>174330</v>
      </c>
      <c r="T59" s="97">
        <f t="shared" si="19"/>
        <v>324891</v>
      </c>
      <c r="U59" s="97">
        <f t="shared" si="19"/>
        <v>515156</v>
      </c>
      <c r="V59" s="97">
        <f t="shared" si="19"/>
        <v>698732</v>
      </c>
      <c r="W59" s="97">
        <f t="shared" si="19"/>
        <v>909873</v>
      </c>
      <c r="X59" s="97">
        <f t="shared" si="19"/>
        <v>1124493</v>
      </c>
      <c r="Y59" s="97">
        <f t="shared" si="19"/>
        <v>1354693</v>
      </c>
      <c r="Z59" s="97">
        <f t="shared" si="19"/>
        <v>1596057</v>
      </c>
      <c r="AA59" s="97">
        <f t="shared" si="19"/>
        <v>1800844</v>
      </c>
      <c r="AB59" s="97">
        <f t="shared" si="19"/>
        <v>2004735</v>
      </c>
      <c r="AC59" s="97">
        <f t="shared" si="19"/>
        <v>2194424</v>
      </c>
      <c r="AD59" s="97">
        <f t="shared" si="19"/>
        <v>2375895</v>
      </c>
    </row>
    <row r="60" spans="1:3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s="96" customFormat="1" ht="15.1" customHeight="1">
      <c r="A61" s="94">
        <v>2016</v>
      </c>
      <c r="B61" s="95" t="s">
        <v>6</v>
      </c>
      <c r="D61" s="97">
        <v>97370</v>
      </c>
      <c r="E61" s="97">
        <v>83273</v>
      </c>
      <c r="F61" s="97">
        <v>105967</v>
      </c>
      <c r="G61" s="97">
        <v>107421</v>
      </c>
      <c r="H61" s="97">
        <v>129454</v>
      </c>
      <c r="I61" s="97">
        <v>137507</v>
      </c>
      <c r="J61" s="97">
        <v>169452</v>
      </c>
      <c r="K61" s="97">
        <v>163908</v>
      </c>
      <c r="L61" s="97">
        <v>135965</v>
      </c>
      <c r="M61" s="97">
        <v>130283</v>
      </c>
      <c r="N61" s="97">
        <v>118693</v>
      </c>
      <c r="O61" s="97">
        <v>110467</v>
      </c>
      <c r="P61" s="97">
        <f>SUM(D61:O61)</f>
        <v>1489760</v>
      </c>
      <c r="Q61" s="123"/>
      <c r="R61" s="123"/>
      <c r="S61" s="97">
        <f>SUM($D61:D61)</f>
        <v>97370</v>
      </c>
      <c r="T61" s="97">
        <f>SUM($D61:E61)</f>
        <v>180643</v>
      </c>
      <c r="U61" s="97">
        <f>SUM($D61:F61)</f>
        <v>286610</v>
      </c>
      <c r="V61" s="97">
        <f>SUM($D61:G61)</f>
        <v>394031</v>
      </c>
      <c r="W61" s="97">
        <f>SUM($D61:H61)</f>
        <v>523485</v>
      </c>
      <c r="X61" s="97">
        <f>SUM($D61:I61)</f>
        <v>660992</v>
      </c>
      <c r="Y61" s="97">
        <f>SUM($D61:J61)</f>
        <v>830444</v>
      </c>
      <c r="Z61" s="97">
        <f>SUM($D61:K61)</f>
        <v>994352</v>
      </c>
      <c r="AA61" s="97">
        <f>SUM($D61:L61)</f>
        <v>1130317</v>
      </c>
      <c r="AB61" s="97">
        <f>SUM($D61:M61)</f>
        <v>1260600</v>
      </c>
      <c r="AC61" s="97">
        <f>SUM($D61:N61)</f>
        <v>1379293</v>
      </c>
      <c r="AD61" s="97">
        <f>SUM($D61:O61)</f>
        <v>1489760</v>
      </c>
    </row>
    <row r="62" spans="1:30" s="96" customFormat="1" ht="15.1" customHeight="1">
      <c r="A62" s="94">
        <v>2016</v>
      </c>
      <c r="B62" s="95" t="s">
        <v>7</v>
      </c>
      <c r="D62" s="97">
        <v>64268</v>
      </c>
      <c r="E62" s="97">
        <v>66408</v>
      </c>
      <c r="F62" s="97">
        <v>72063</v>
      </c>
      <c r="G62" s="97">
        <v>71077</v>
      </c>
      <c r="H62" s="97">
        <v>71397</v>
      </c>
      <c r="I62" s="97">
        <v>73994</v>
      </c>
      <c r="J62" s="97">
        <v>64668</v>
      </c>
      <c r="K62" s="97">
        <v>72225</v>
      </c>
      <c r="L62" s="97">
        <v>69877</v>
      </c>
      <c r="M62" s="97">
        <v>72140</v>
      </c>
      <c r="N62" s="97">
        <v>70266</v>
      </c>
      <c r="O62" s="97">
        <v>60120</v>
      </c>
      <c r="P62" s="97">
        <f>SUM(D62:O62)</f>
        <v>828503</v>
      </c>
      <c r="Q62" s="124"/>
      <c r="R62" s="124"/>
      <c r="S62" s="97">
        <f>SUM($D62:D62)</f>
        <v>64268</v>
      </c>
      <c r="T62" s="97">
        <f>SUM($D62:E62)</f>
        <v>130676</v>
      </c>
      <c r="U62" s="97">
        <f>SUM($D62:F62)</f>
        <v>202739</v>
      </c>
      <c r="V62" s="97">
        <f>SUM($D62:G62)</f>
        <v>273816</v>
      </c>
      <c r="W62" s="97">
        <f>SUM($D62:H62)</f>
        <v>345213</v>
      </c>
      <c r="X62" s="97">
        <f>SUM($D62:I62)</f>
        <v>419207</v>
      </c>
      <c r="Y62" s="97">
        <f>SUM($D62:J62)</f>
        <v>483875</v>
      </c>
      <c r="Z62" s="97">
        <f>SUM($D62:K62)</f>
        <v>556100</v>
      </c>
      <c r="AA62" s="97">
        <f>SUM($D62:L62)</f>
        <v>625977</v>
      </c>
      <c r="AB62" s="97">
        <f>SUM($D62:M62)</f>
        <v>698117</v>
      </c>
      <c r="AC62" s="97">
        <f>SUM($D62:N62)</f>
        <v>768383</v>
      </c>
      <c r="AD62" s="97">
        <f>SUM($D62:O62)</f>
        <v>828503</v>
      </c>
    </row>
    <row r="63" spans="1:30" s="96" customFormat="1" ht="15.1" customHeight="1">
      <c r="A63" s="94">
        <v>2016</v>
      </c>
      <c r="B63" s="95" t="s">
        <v>8</v>
      </c>
      <c r="D63" s="97">
        <v>162</v>
      </c>
      <c r="E63" s="97">
        <v>145</v>
      </c>
      <c r="F63" s="97">
        <v>151</v>
      </c>
      <c r="G63" s="97">
        <v>234</v>
      </c>
      <c r="H63" s="97">
        <v>283</v>
      </c>
      <c r="I63" s="97">
        <v>261</v>
      </c>
      <c r="J63" s="97">
        <v>255</v>
      </c>
      <c r="K63" s="97">
        <v>221</v>
      </c>
      <c r="L63" s="97">
        <v>256</v>
      </c>
      <c r="M63" s="97">
        <v>274</v>
      </c>
      <c r="N63" s="97">
        <v>227</v>
      </c>
      <c r="O63" s="97">
        <v>125</v>
      </c>
      <c r="P63" s="97">
        <f>SUM(D63:O63)</f>
        <v>2594</v>
      </c>
      <c r="Q63" s="124"/>
      <c r="R63" s="124"/>
      <c r="S63" s="97">
        <f>SUM($D63:D63)</f>
        <v>162</v>
      </c>
      <c r="T63" s="97">
        <f>SUM($D63:E63)</f>
        <v>307</v>
      </c>
      <c r="U63" s="97">
        <f>SUM($D63:F63)</f>
        <v>458</v>
      </c>
      <c r="V63" s="97">
        <f>SUM($D63:G63)</f>
        <v>692</v>
      </c>
      <c r="W63" s="97">
        <f>SUM($D63:H63)</f>
        <v>975</v>
      </c>
      <c r="X63" s="97">
        <f>SUM($D63:I63)</f>
        <v>1236</v>
      </c>
      <c r="Y63" s="97">
        <f>SUM($D63:J63)</f>
        <v>1491</v>
      </c>
      <c r="Z63" s="97">
        <f>SUM($D63:K63)</f>
        <v>1712</v>
      </c>
      <c r="AA63" s="97">
        <f>SUM($D63:L63)</f>
        <v>1968</v>
      </c>
      <c r="AB63" s="97">
        <f>SUM($D63:M63)</f>
        <v>2242</v>
      </c>
      <c r="AC63" s="97">
        <f>SUM($D63:N63)</f>
        <v>2469</v>
      </c>
      <c r="AD63" s="97">
        <f>SUM($D63:O63)</f>
        <v>2594</v>
      </c>
    </row>
    <row r="64" spans="1:30" s="96" customFormat="1" ht="15.1" customHeight="1">
      <c r="A64" s="94">
        <v>2016</v>
      </c>
      <c r="B64" s="98" t="s">
        <v>9</v>
      </c>
      <c r="D64" s="97">
        <f t="shared" ref="D64:P64" si="20">SUM(D61:D63)</f>
        <v>161800</v>
      </c>
      <c r="E64" s="97">
        <f t="shared" si="20"/>
        <v>149826</v>
      </c>
      <c r="F64" s="97">
        <f t="shared" si="20"/>
        <v>178181</v>
      </c>
      <c r="G64" s="97">
        <f t="shared" si="20"/>
        <v>178732</v>
      </c>
      <c r="H64" s="97">
        <f t="shared" si="20"/>
        <v>201134</v>
      </c>
      <c r="I64" s="97">
        <f t="shared" si="20"/>
        <v>211762</v>
      </c>
      <c r="J64" s="97">
        <f t="shared" si="20"/>
        <v>234375</v>
      </c>
      <c r="K64" s="97">
        <f t="shared" si="20"/>
        <v>236354</v>
      </c>
      <c r="L64" s="97">
        <f t="shared" si="20"/>
        <v>206098</v>
      </c>
      <c r="M64" s="97">
        <f t="shared" si="20"/>
        <v>202697</v>
      </c>
      <c r="N64" s="97">
        <f t="shared" si="20"/>
        <v>189186</v>
      </c>
      <c r="O64" s="97">
        <f t="shared" si="20"/>
        <v>170712</v>
      </c>
      <c r="P64" s="97">
        <f t="shared" si="20"/>
        <v>2320857</v>
      </c>
      <c r="Q64" s="124"/>
      <c r="R64" s="124"/>
      <c r="S64" s="97">
        <f t="shared" ref="S64:AD64" si="21">SUM(S61:S63)</f>
        <v>161800</v>
      </c>
      <c r="T64" s="97">
        <f t="shared" si="21"/>
        <v>311626</v>
      </c>
      <c r="U64" s="97">
        <f t="shared" si="21"/>
        <v>489807</v>
      </c>
      <c r="V64" s="97">
        <f t="shared" si="21"/>
        <v>668539</v>
      </c>
      <c r="W64" s="97">
        <f t="shared" si="21"/>
        <v>869673</v>
      </c>
      <c r="X64" s="97">
        <f t="shared" si="21"/>
        <v>1081435</v>
      </c>
      <c r="Y64" s="97">
        <f t="shared" si="21"/>
        <v>1315810</v>
      </c>
      <c r="Z64" s="97">
        <f t="shared" si="21"/>
        <v>1552164</v>
      </c>
      <c r="AA64" s="97">
        <f t="shared" si="21"/>
        <v>1758262</v>
      </c>
      <c r="AB64" s="97">
        <f t="shared" si="21"/>
        <v>1960959</v>
      </c>
      <c r="AC64" s="97">
        <f t="shared" si="21"/>
        <v>2150145</v>
      </c>
      <c r="AD64" s="97">
        <f t="shared" si="21"/>
        <v>2320857</v>
      </c>
    </row>
    <row r="65" spans="1:3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s="96" customFormat="1" ht="15.1" customHeight="1">
      <c r="A66" s="94">
        <v>2017</v>
      </c>
      <c r="B66" s="95" t="s">
        <v>6</v>
      </c>
      <c r="D66" s="97">
        <v>95686</v>
      </c>
      <c r="E66" s="97">
        <v>86834</v>
      </c>
      <c r="F66" s="97">
        <v>102194</v>
      </c>
      <c r="G66" s="97">
        <v>111897</v>
      </c>
      <c r="H66" s="97">
        <v>122440</v>
      </c>
      <c r="I66" s="97">
        <v>132314</v>
      </c>
      <c r="J66" s="97">
        <v>168348</v>
      </c>
      <c r="K66" s="97">
        <v>171191</v>
      </c>
      <c r="L66" s="97">
        <v>137009</v>
      </c>
      <c r="M66" s="97">
        <v>134801</v>
      </c>
      <c r="N66" s="97">
        <v>123872</v>
      </c>
      <c r="O66" s="97">
        <v>117731</v>
      </c>
      <c r="P66" s="97">
        <f>SUM(D66:O66)</f>
        <v>1504317</v>
      </c>
      <c r="Q66" s="123"/>
      <c r="R66" s="123"/>
      <c r="S66" s="97">
        <f>SUM($D66:D66)</f>
        <v>95686</v>
      </c>
      <c r="T66" s="97">
        <f>SUM($D66:E66)</f>
        <v>182520</v>
      </c>
      <c r="U66" s="97">
        <f>SUM($D66:F66)</f>
        <v>284714</v>
      </c>
      <c r="V66" s="97">
        <f>SUM($D66:G66)</f>
        <v>396611</v>
      </c>
      <c r="W66" s="97">
        <f>SUM($D66:H66)</f>
        <v>519051</v>
      </c>
      <c r="X66" s="97">
        <f>SUM($D66:I66)</f>
        <v>651365</v>
      </c>
      <c r="Y66" s="97">
        <f>SUM($D66:J66)</f>
        <v>819713</v>
      </c>
      <c r="Z66" s="97">
        <f>SUM($D66:K66)</f>
        <v>990904</v>
      </c>
      <c r="AA66" s="97">
        <f>SUM($D66:L66)</f>
        <v>1127913</v>
      </c>
      <c r="AB66" s="97">
        <f>SUM($D66:M66)</f>
        <v>1262714</v>
      </c>
      <c r="AC66" s="97">
        <f>SUM($D66:N66)</f>
        <v>1386586</v>
      </c>
      <c r="AD66" s="97">
        <f>SUM($D66:O66)</f>
        <v>1504317</v>
      </c>
    </row>
    <row r="67" spans="1:30" s="96" customFormat="1" ht="15.1" customHeight="1">
      <c r="A67" s="94">
        <v>2017</v>
      </c>
      <c r="B67" s="95" t="s">
        <v>7</v>
      </c>
      <c r="D67" s="97">
        <v>65868</v>
      </c>
      <c r="E67" s="97">
        <v>64876</v>
      </c>
      <c r="F67" s="97">
        <v>73661</v>
      </c>
      <c r="G67" s="97">
        <v>67334</v>
      </c>
      <c r="H67" s="97">
        <v>73884</v>
      </c>
      <c r="I67" s="97">
        <v>72633</v>
      </c>
      <c r="J67" s="97">
        <v>63523</v>
      </c>
      <c r="K67" s="97">
        <v>73132</v>
      </c>
      <c r="L67" s="97">
        <v>67431</v>
      </c>
      <c r="M67" s="97">
        <v>72180</v>
      </c>
      <c r="N67" s="97">
        <v>69840</v>
      </c>
      <c r="O67" s="97">
        <v>55985</v>
      </c>
      <c r="P67" s="97">
        <f>SUM(D67:O67)</f>
        <v>820347</v>
      </c>
      <c r="Q67" s="124"/>
      <c r="R67" s="124"/>
      <c r="S67" s="97">
        <f>SUM($D67:D67)</f>
        <v>65868</v>
      </c>
      <c r="T67" s="97">
        <f>SUM($D67:E67)</f>
        <v>130744</v>
      </c>
      <c r="U67" s="97">
        <f>SUM($D67:F67)</f>
        <v>204405</v>
      </c>
      <c r="V67" s="97">
        <f>SUM($D67:G67)</f>
        <v>271739</v>
      </c>
      <c r="W67" s="97">
        <f>SUM($D67:H67)</f>
        <v>345623</v>
      </c>
      <c r="X67" s="97">
        <f>SUM($D67:I67)</f>
        <v>418256</v>
      </c>
      <c r="Y67" s="97">
        <f>SUM($D67:J67)</f>
        <v>481779</v>
      </c>
      <c r="Z67" s="97">
        <f>SUM($D67:K67)</f>
        <v>554911</v>
      </c>
      <c r="AA67" s="97">
        <f>SUM($D67:L67)</f>
        <v>622342</v>
      </c>
      <c r="AB67" s="97">
        <f>SUM($D67:M67)</f>
        <v>694522</v>
      </c>
      <c r="AC67" s="97">
        <f>SUM($D67:N67)</f>
        <v>764362</v>
      </c>
      <c r="AD67" s="97">
        <f>SUM($D67:O67)</f>
        <v>820347</v>
      </c>
    </row>
    <row r="68" spans="1:30" s="96" customFormat="1" ht="15.1" customHeight="1">
      <c r="A68" s="94">
        <v>2017</v>
      </c>
      <c r="B68" s="95" t="s">
        <v>8</v>
      </c>
      <c r="D68" s="97">
        <v>154</v>
      </c>
      <c r="E68" s="97">
        <v>139</v>
      </c>
      <c r="F68" s="97">
        <v>150</v>
      </c>
      <c r="G68" s="97">
        <v>204</v>
      </c>
      <c r="H68" s="97">
        <v>243</v>
      </c>
      <c r="I68" s="97">
        <v>255</v>
      </c>
      <c r="J68" s="97">
        <v>282</v>
      </c>
      <c r="K68" s="97">
        <v>247</v>
      </c>
      <c r="L68" s="97">
        <v>245</v>
      </c>
      <c r="M68" s="97">
        <v>252</v>
      </c>
      <c r="N68" s="97">
        <v>212</v>
      </c>
      <c r="O68" s="97">
        <v>112</v>
      </c>
      <c r="P68" s="97">
        <f>SUM(D68:O68)</f>
        <v>2495</v>
      </c>
      <c r="Q68" s="124"/>
      <c r="R68" s="124"/>
      <c r="S68" s="97">
        <f>SUM($D68:D68)</f>
        <v>154</v>
      </c>
      <c r="T68" s="97">
        <f>SUM($D68:E68)</f>
        <v>293</v>
      </c>
      <c r="U68" s="97">
        <f>SUM($D68:F68)</f>
        <v>443</v>
      </c>
      <c r="V68" s="97">
        <f>SUM($D68:G68)</f>
        <v>647</v>
      </c>
      <c r="W68" s="97">
        <f>SUM($D68:H68)</f>
        <v>890</v>
      </c>
      <c r="X68" s="97">
        <f>SUM($D68:I68)</f>
        <v>1145</v>
      </c>
      <c r="Y68" s="97">
        <f>SUM($D68:J68)</f>
        <v>1427</v>
      </c>
      <c r="Z68" s="97">
        <f>SUM($D68:K68)</f>
        <v>1674</v>
      </c>
      <c r="AA68" s="97">
        <f>SUM($D68:L68)</f>
        <v>1919</v>
      </c>
      <c r="AB68" s="97">
        <f>SUM($D68:M68)</f>
        <v>2171</v>
      </c>
      <c r="AC68" s="97">
        <f>SUM($D68:N68)</f>
        <v>2383</v>
      </c>
      <c r="AD68" s="97">
        <f>SUM($D68:O68)</f>
        <v>2495</v>
      </c>
    </row>
    <row r="69" spans="1:30" s="96" customFormat="1" ht="15.1" customHeight="1">
      <c r="A69" s="94">
        <v>2017</v>
      </c>
      <c r="B69" s="98" t="s">
        <v>9</v>
      </c>
      <c r="D69" s="97">
        <f t="shared" ref="D69:P69" si="22">SUM(D66:D68)</f>
        <v>161708</v>
      </c>
      <c r="E69" s="97">
        <f t="shared" si="22"/>
        <v>151849</v>
      </c>
      <c r="F69" s="97">
        <f t="shared" si="22"/>
        <v>176005</v>
      </c>
      <c r="G69" s="97">
        <f t="shared" si="22"/>
        <v>179435</v>
      </c>
      <c r="H69" s="97">
        <f t="shared" si="22"/>
        <v>196567</v>
      </c>
      <c r="I69" s="97">
        <f t="shared" si="22"/>
        <v>205202</v>
      </c>
      <c r="J69" s="97">
        <f t="shared" si="22"/>
        <v>232153</v>
      </c>
      <c r="K69" s="97">
        <f t="shared" si="22"/>
        <v>244570</v>
      </c>
      <c r="L69" s="97">
        <f t="shared" si="22"/>
        <v>204685</v>
      </c>
      <c r="M69" s="97">
        <f t="shared" si="22"/>
        <v>207233</v>
      </c>
      <c r="N69" s="97">
        <f t="shared" si="22"/>
        <v>193924</v>
      </c>
      <c r="O69" s="97">
        <f t="shared" si="22"/>
        <v>173828</v>
      </c>
      <c r="P69" s="97">
        <f t="shared" si="22"/>
        <v>2327159</v>
      </c>
      <c r="Q69" s="124"/>
      <c r="R69" s="124"/>
      <c r="S69" s="97">
        <f t="shared" ref="S69:AD69" si="23">SUM(S66:S68)</f>
        <v>161708</v>
      </c>
      <c r="T69" s="97">
        <f t="shared" si="23"/>
        <v>313557</v>
      </c>
      <c r="U69" s="97">
        <f t="shared" si="23"/>
        <v>489562</v>
      </c>
      <c r="V69" s="97">
        <f t="shared" si="23"/>
        <v>668997</v>
      </c>
      <c r="W69" s="97">
        <f t="shared" si="23"/>
        <v>865564</v>
      </c>
      <c r="X69" s="97">
        <f t="shared" si="23"/>
        <v>1070766</v>
      </c>
      <c r="Y69" s="97">
        <f t="shared" si="23"/>
        <v>1302919</v>
      </c>
      <c r="Z69" s="97">
        <f t="shared" si="23"/>
        <v>1547489</v>
      </c>
      <c r="AA69" s="97">
        <f t="shared" si="23"/>
        <v>1752174</v>
      </c>
      <c r="AB69" s="97">
        <f t="shared" si="23"/>
        <v>1959407</v>
      </c>
      <c r="AC69" s="97">
        <f t="shared" si="23"/>
        <v>2153331</v>
      </c>
      <c r="AD69" s="97">
        <f t="shared" si="23"/>
        <v>2327159</v>
      </c>
    </row>
    <row r="70" spans="1:3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s="96" customFormat="1" ht="15.1" customHeight="1">
      <c r="A71" s="94">
        <v>2018</v>
      </c>
      <c r="B71" s="95" t="s">
        <v>6</v>
      </c>
      <c r="D71" s="97">
        <v>93985</v>
      </c>
      <c r="E71" s="97">
        <v>88373</v>
      </c>
      <c r="F71" s="97">
        <v>116291</v>
      </c>
      <c r="G71" s="97">
        <v>113334</v>
      </c>
      <c r="H71" s="97">
        <v>132864</v>
      </c>
      <c r="I71" s="97">
        <v>144023</v>
      </c>
      <c r="J71" s="97">
        <v>162811</v>
      </c>
      <c r="K71" s="97">
        <v>174710</v>
      </c>
      <c r="L71" s="97">
        <v>135052</v>
      </c>
      <c r="M71" s="97">
        <v>131712</v>
      </c>
      <c r="N71" s="97">
        <v>117583</v>
      </c>
      <c r="O71" s="97">
        <v>117222</v>
      </c>
      <c r="P71" s="97">
        <f>SUM(D71:O71)</f>
        <v>1527960</v>
      </c>
      <c r="Q71" s="123"/>
      <c r="R71" s="123"/>
      <c r="S71" s="97">
        <f>SUM($D71:D71)</f>
        <v>93985</v>
      </c>
      <c r="T71" s="97">
        <f>SUM($D71:E71)</f>
        <v>182358</v>
      </c>
      <c r="U71" s="97">
        <f>SUM($D71:F71)</f>
        <v>298649</v>
      </c>
      <c r="V71" s="97">
        <f>SUM($D71:G71)</f>
        <v>411983</v>
      </c>
      <c r="W71" s="97">
        <f>SUM($D71:H71)</f>
        <v>544847</v>
      </c>
      <c r="X71" s="97">
        <f>SUM($D71:I71)</f>
        <v>688870</v>
      </c>
      <c r="Y71" s="97">
        <f>SUM($D71:J71)</f>
        <v>851681</v>
      </c>
      <c r="Z71" s="97">
        <f>SUM($D71:K71)</f>
        <v>1026391</v>
      </c>
      <c r="AA71" s="97">
        <f>SUM($D71:L71)</f>
        <v>1161443</v>
      </c>
      <c r="AB71" s="97">
        <f>SUM($D71:M71)</f>
        <v>1293155</v>
      </c>
      <c r="AC71" s="97">
        <f>SUM($D71:N71)</f>
        <v>1410738</v>
      </c>
      <c r="AD71" s="97">
        <f>SUM($D71:O71)</f>
        <v>1527960</v>
      </c>
    </row>
    <row r="72" spans="1:30" s="96" customFormat="1" ht="15.1" customHeight="1">
      <c r="A72" s="94">
        <v>2018</v>
      </c>
      <c r="B72" s="95" t="s">
        <v>7</v>
      </c>
      <c r="D72" s="97">
        <v>59881</v>
      </c>
      <c r="E72" s="97">
        <v>59205</v>
      </c>
      <c r="F72" s="97">
        <v>69086</v>
      </c>
      <c r="G72" s="97">
        <v>69971</v>
      </c>
      <c r="H72" s="97">
        <v>73989</v>
      </c>
      <c r="I72" s="97">
        <v>70765</v>
      </c>
      <c r="J72" s="97">
        <v>68055</v>
      </c>
      <c r="K72" s="97">
        <v>73361</v>
      </c>
      <c r="L72" s="97">
        <v>71464</v>
      </c>
      <c r="M72" s="97">
        <v>78541</v>
      </c>
      <c r="N72" s="97">
        <v>70891</v>
      </c>
      <c r="O72" s="97">
        <v>59979</v>
      </c>
      <c r="P72" s="97">
        <f>SUM(D72:O72)</f>
        <v>825188</v>
      </c>
      <c r="Q72" s="124"/>
      <c r="R72" s="124"/>
      <c r="S72" s="97">
        <f>SUM($D72:D72)</f>
        <v>59881</v>
      </c>
      <c r="T72" s="97">
        <f>SUM($D72:E72)</f>
        <v>119086</v>
      </c>
      <c r="U72" s="97">
        <f>SUM($D72:F72)</f>
        <v>188172</v>
      </c>
      <c r="V72" s="97">
        <f>SUM($D72:G72)</f>
        <v>258143</v>
      </c>
      <c r="W72" s="97">
        <f>SUM($D72:H72)</f>
        <v>332132</v>
      </c>
      <c r="X72" s="97">
        <f>SUM($D72:I72)</f>
        <v>402897</v>
      </c>
      <c r="Y72" s="97">
        <f>SUM($D72:J72)</f>
        <v>470952</v>
      </c>
      <c r="Z72" s="97">
        <f>SUM($D72:K72)</f>
        <v>544313</v>
      </c>
      <c r="AA72" s="97">
        <f>SUM($D72:L72)</f>
        <v>615777</v>
      </c>
      <c r="AB72" s="97">
        <f>SUM($D72:M72)</f>
        <v>694318</v>
      </c>
      <c r="AC72" s="97">
        <f>SUM($D72:N72)</f>
        <v>765209</v>
      </c>
      <c r="AD72" s="97">
        <f>SUM($D72:O72)</f>
        <v>825188</v>
      </c>
    </row>
    <row r="73" spans="1:30" s="96" customFormat="1" ht="15.1" customHeight="1">
      <c r="A73" s="94">
        <v>2018</v>
      </c>
      <c r="B73" s="95" t="s">
        <v>8</v>
      </c>
      <c r="D73" s="97">
        <v>158</v>
      </c>
      <c r="E73" s="97">
        <v>151</v>
      </c>
      <c r="F73" s="97">
        <v>167</v>
      </c>
      <c r="G73" s="97">
        <v>212</v>
      </c>
      <c r="H73" s="97">
        <v>205</v>
      </c>
      <c r="I73" s="97">
        <v>230</v>
      </c>
      <c r="J73" s="97">
        <v>198</v>
      </c>
      <c r="K73" s="97">
        <v>242</v>
      </c>
      <c r="L73" s="97">
        <v>264</v>
      </c>
      <c r="M73" s="97">
        <v>269</v>
      </c>
      <c r="N73" s="97">
        <v>209</v>
      </c>
      <c r="O73" s="97">
        <v>117</v>
      </c>
      <c r="P73" s="97">
        <f>SUM(D73:O73)</f>
        <v>2422</v>
      </c>
      <c r="Q73" s="124"/>
      <c r="R73" s="124"/>
      <c r="S73" s="97">
        <f>SUM($D73:D73)</f>
        <v>158</v>
      </c>
      <c r="T73" s="97">
        <f>SUM($D73:E73)</f>
        <v>309</v>
      </c>
      <c r="U73" s="97">
        <f>SUM($D73:F73)</f>
        <v>476</v>
      </c>
      <c r="V73" s="97">
        <f>SUM($D73:G73)</f>
        <v>688</v>
      </c>
      <c r="W73" s="97">
        <f>SUM($D73:H73)</f>
        <v>893</v>
      </c>
      <c r="X73" s="97">
        <f>SUM($D73:I73)</f>
        <v>1123</v>
      </c>
      <c r="Y73" s="97">
        <f>SUM($D73:J73)</f>
        <v>1321</v>
      </c>
      <c r="Z73" s="97">
        <f>SUM($D73:K73)</f>
        <v>1563</v>
      </c>
      <c r="AA73" s="97">
        <f>SUM($D73:L73)</f>
        <v>1827</v>
      </c>
      <c r="AB73" s="97">
        <f>SUM($D73:M73)</f>
        <v>2096</v>
      </c>
      <c r="AC73" s="97">
        <f>SUM($D73:N73)</f>
        <v>2305</v>
      </c>
      <c r="AD73" s="97">
        <f>SUM($D73:O73)</f>
        <v>2422</v>
      </c>
    </row>
    <row r="74" spans="1:30" s="96" customFormat="1" ht="15.1" customHeight="1">
      <c r="A74" s="94">
        <v>2018</v>
      </c>
      <c r="B74" s="98" t="s">
        <v>9</v>
      </c>
      <c r="D74" s="97">
        <f t="shared" ref="D74:P74" si="24">SUM(D71:D73)</f>
        <v>154024</v>
      </c>
      <c r="E74" s="97">
        <f t="shared" si="24"/>
        <v>147729</v>
      </c>
      <c r="F74" s="97">
        <f t="shared" si="24"/>
        <v>185544</v>
      </c>
      <c r="G74" s="97">
        <f t="shared" si="24"/>
        <v>183517</v>
      </c>
      <c r="H74" s="97">
        <f t="shared" si="24"/>
        <v>207058</v>
      </c>
      <c r="I74" s="97">
        <f t="shared" si="24"/>
        <v>215018</v>
      </c>
      <c r="J74" s="97">
        <f t="shared" si="24"/>
        <v>231064</v>
      </c>
      <c r="K74" s="97">
        <f t="shared" si="24"/>
        <v>248313</v>
      </c>
      <c r="L74" s="97">
        <f t="shared" si="24"/>
        <v>206780</v>
      </c>
      <c r="M74" s="97">
        <f t="shared" si="24"/>
        <v>210522</v>
      </c>
      <c r="N74" s="97">
        <f t="shared" si="24"/>
        <v>188683</v>
      </c>
      <c r="O74" s="97">
        <f t="shared" si="24"/>
        <v>177318</v>
      </c>
      <c r="P74" s="97">
        <f t="shared" si="24"/>
        <v>2355570</v>
      </c>
      <c r="Q74" s="124"/>
      <c r="R74" s="124"/>
      <c r="S74" s="97">
        <f t="shared" ref="S74:AD74" si="25">SUM(S71:S73)</f>
        <v>154024</v>
      </c>
      <c r="T74" s="97">
        <f t="shared" si="25"/>
        <v>301753</v>
      </c>
      <c r="U74" s="97">
        <f t="shared" si="25"/>
        <v>487297</v>
      </c>
      <c r="V74" s="97">
        <f t="shared" si="25"/>
        <v>670814</v>
      </c>
      <c r="W74" s="97">
        <f t="shared" si="25"/>
        <v>877872</v>
      </c>
      <c r="X74" s="97">
        <f t="shared" si="25"/>
        <v>1092890</v>
      </c>
      <c r="Y74" s="97">
        <f t="shared" si="25"/>
        <v>1323954</v>
      </c>
      <c r="Z74" s="97">
        <f t="shared" si="25"/>
        <v>1572267</v>
      </c>
      <c r="AA74" s="97">
        <f t="shared" si="25"/>
        <v>1779047</v>
      </c>
      <c r="AB74" s="97">
        <f t="shared" si="25"/>
        <v>1989569</v>
      </c>
      <c r="AC74" s="97">
        <f t="shared" si="25"/>
        <v>2178252</v>
      </c>
      <c r="AD74" s="97">
        <f t="shared" si="25"/>
        <v>2355570</v>
      </c>
    </row>
    <row r="75" spans="1:3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s="96" customFormat="1" ht="15.1" customHeight="1">
      <c r="A76" s="94">
        <v>2019</v>
      </c>
      <c r="B76" s="95" t="s">
        <v>6</v>
      </c>
      <c r="D76" s="97">
        <v>88114</v>
      </c>
      <c r="E76" s="97">
        <v>82233</v>
      </c>
      <c r="F76" s="97">
        <v>106563</v>
      </c>
      <c r="G76" s="97">
        <v>111169</v>
      </c>
      <c r="H76" s="97">
        <v>125465</v>
      </c>
      <c r="I76" s="97">
        <v>139406</v>
      </c>
      <c r="J76" s="97">
        <v>163957</v>
      </c>
      <c r="K76" s="97">
        <v>166311</v>
      </c>
      <c r="L76" s="97">
        <v>127120</v>
      </c>
      <c r="M76" s="97">
        <v>126229</v>
      </c>
      <c r="N76" s="97">
        <v>113334</v>
      </c>
      <c r="O76" s="97">
        <v>112925</v>
      </c>
      <c r="P76" s="97">
        <f>SUM(D76:O76)</f>
        <v>1462826</v>
      </c>
      <c r="Q76" s="123"/>
      <c r="R76" s="123"/>
      <c r="S76" s="97">
        <f>SUM($D76:D76)</f>
        <v>88114</v>
      </c>
      <c r="T76" s="97">
        <f>SUM($D76:E76)</f>
        <v>170347</v>
      </c>
      <c r="U76" s="97">
        <f>SUM($D76:F76)</f>
        <v>276910</v>
      </c>
      <c r="V76" s="97">
        <f>SUM($D76:G76)</f>
        <v>388079</v>
      </c>
      <c r="W76" s="97">
        <f>SUM($D76:H76)</f>
        <v>513544</v>
      </c>
      <c r="X76" s="97">
        <f>SUM($D76:I76)</f>
        <v>652950</v>
      </c>
      <c r="Y76" s="97">
        <f>SUM($D76:J76)</f>
        <v>816907</v>
      </c>
      <c r="Z76" s="97">
        <f>SUM($D76:K76)</f>
        <v>983218</v>
      </c>
      <c r="AA76" s="97">
        <f>SUM($D76:L76)</f>
        <v>1110338</v>
      </c>
      <c r="AB76" s="97">
        <f>SUM($D76:M76)</f>
        <v>1236567</v>
      </c>
      <c r="AC76" s="97">
        <f>SUM($D76:N76)</f>
        <v>1349901</v>
      </c>
      <c r="AD76" s="97">
        <f>SUM($D76:O76)</f>
        <v>1462826</v>
      </c>
    </row>
    <row r="77" spans="1:30" s="96" customFormat="1" ht="15.1" customHeight="1">
      <c r="A77" s="94">
        <v>2019</v>
      </c>
      <c r="B77" s="95" t="s">
        <v>7</v>
      </c>
      <c r="D77" s="97">
        <v>67271</v>
      </c>
      <c r="E77" s="97">
        <v>59581</v>
      </c>
      <c r="F77" s="97">
        <v>68521</v>
      </c>
      <c r="G77" s="97">
        <v>68943</v>
      </c>
      <c r="H77" s="97">
        <v>71568</v>
      </c>
      <c r="I77" s="97">
        <v>69193</v>
      </c>
      <c r="J77" s="97">
        <v>67022</v>
      </c>
      <c r="K77" s="97">
        <v>67968</v>
      </c>
      <c r="L77" s="97">
        <v>68189</v>
      </c>
      <c r="M77" s="97">
        <v>70322</v>
      </c>
      <c r="N77" s="97">
        <v>66108</v>
      </c>
      <c r="O77" s="97">
        <v>58205</v>
      </c>
      <c r="P77" s="97">
        <f>SUM(D77:O77)</f>
        <v>802891</v>
      </c>
      <c r="Q77" s="124"/>
      <c r="R77" s="124"/>
      <c r="S77" s="97">
        <f>SUM($D77:D77)</f>
        <v>67271</v>
      </c>
      <c r="T77" s="97">
        <f>SUM($D77:E77)</f>
        <v>126852</v>
      </c>
      <c r="U77" s="97">
        <f>SUM($D77:F77)</f>
        <v>195373</v>
      </c>
      <c r="V77" s="97">
        <f>SUM($D77:G77)</f>
        <v>264316</v>
      </c>
      <c r="W77" s="97">
        <f>SUM($D77:H77)</f>
        <v>335884</v>
      </c>
      <c r="X77" s="97">
        <f>SUM($D77:I77)</f>
        <v>405077</v>
      </c>
      <c r="Y77" s="97">
        <f>SUM($D77:J77)</f>
        <v>472099</v>
      </c>
      <c r="Z77" s="97">
        <f>SUM($D77:K77)</f>
        <v>540067</v>
      </c>
      <c r="AA77" s="97">
        <f>SUM($D77:L77)</f>
        <v>608256</v>
      </c>
      <c r="AB77" s="97">
        <f>SUM($D77:M77)</f>
        <v>678578</v>
      </c>
      <c r="AC77" s="97">
        <f>SUM($D77:N77)</f>
        <v>744686</v>
      </c>
      <c r="AD77" s="97">
        <f>SUM($D77:O77)</f>
        <v>802891</v>
      </c>
    </row>
    <row r="78" spans="1:30" s="96" customFormat="1" ht="15.1" customHeight="1">
      <c r="A78" s="94">
        <v>2019</v>
      </c>
      <c r="B78" s="95" t="s">
        <v>8</v>
      </c>
      <c r="D78" s="97">
        <v>118</v>
      </c>
      <c r="E78" s="97">
        <v>150</v>
      </c>
      <c r="F78" s="97">
        <v>187</v>
      </c>
      <c r="G78" s="97">
        <v>183</v>
      </c>
      <c r="H78" s="97">
        <v>259</v>
      </c>
      <c r="I78" s="97">
        <v>269</v>
      </c>
      <c r="J78" s="97">
        <v>232</v>
      </c>
      <c r="K78" s="97">
        <v>229</v>
      </c>
      <c r="L78" s="97">
        <v>248</v>
      </c>
      <c r="M78" s="97">
        <v>308</v>
      </c>
      <c r="N78" s="97">
        <v>223</v>
      </c>
      <c r="O78" s="97">
        <v>148</v>
      </c>
      <c r="P78" s="97">
        <f>SUM(D78:O78)</f>
        <v>2554</v>
      </c>
      <c r="Q78" s="124"/>
      <c r="R78" s="124"/>
      <c r="S78" s="97">
        <f>SUM($D78:D78)</f>
        <v>118</v>
      </c>
      <c r="T78" s="97">
        <f>SUM($D78:E78)</f>
        <v>268</v>
      </c>
      <c r="U78" s="97">
        <f>SUM($D78:F78)</f>
        <v>455</v>
      </c>
      <c r="V78" s="97">
        <f>SUM($D78:G78)</f>
        <v>638</v>
      </c>
      <c r="W78" s="97">
        <f>SUM($D78:H78)</f>
        <v>897</v>
      </c>
      <c r="X78" s="97">
        <f>SUM($D78:I78)</f>
        <v>1166</v>
      </c>
      <c r="Y78" s="97">
        <f>SUM($D78:J78)</f>
        <v>1398</v>
      </c>
      <c r="Z78" s="97">
        <f>SUM($D78:K78)</f>
        <v>1627</v>
      </c>
      <c r="AA78" s="97">
        <f>SUM($D78:L78)</f>
        <v>1875</v>
      </c>
      <c r="AB78" s="97">
        <f>SUM($D78:M78)</f>
        <v>2183</v>
      </c>
      <c r="AC78" s="97">
        <f>SUM($D78:N78)</f>
        <v>2406</v>
      </c>
      <c r="AD78" s="97">
        <f>SUM($D78:O78)</f>
        <v>2554</v>
      </c>
    </row>
    <row r="79" spans="1:30" s="96" customFormat="1" ht="15.1" customHeight="1">
      <c r="A79" s="94">
        <v>2019</v>
      </c>
      <c r="B79" s="98" t="s">
        <v>9</v>
      </c>
      <c r="D79" s="97">
        <f t="shared" ref="D79:P79" si="26">SUM(D76:D78)</f>
        <v>155503</v>
      </c>
      <c r="E79" s="97">
        <f t="shared" si="26"/>
        <v>141964</v>
      </c>
      <c r="F79" s="97">
        <f t="shared" si="26"/>
        <v>175271</v>
      </c>
      <c r="G79" s="97">
        <f t="shared" si="26"/>
        <v>180295</v>
      </c>
      <c r="H79" s="97">
        <f t="shared" si="26"/>
        <v>197292</v>
      </c>
      <c r="I79" s="97">
        <f t="shared" si="26"/>
        <v>208868</v>
      </c>
      <c r="J79" s="97">
        <f t="shared" si="26"/>
        <v>231211</v>
      </c>
      <c r="K79" s="97">
        <f t="shared" si="26"/>
        <v>234508</v>
      </c>
      <c r="L79" s="97">
        <f t="shared" si="26"/>
        <v>195557</v>
      </c>
      <c r="M79" s="97">
        <f t="shared" si="26"/>
        <v>196859</v>
      </c>
      <c r="N79" s="97">
        <f t="shared" si="26"/>
        <v>179665</v>
      </c>
      <c r="O79" s="97">
        <f t="shared" si="26"/>
        <v>171278</v>
      </c>
      <c r="P79" s="97">
        <f t="shared" si="26"/>
        <v>2268271</v>
      </c>
      <c r="Q79" s="124"/>
      <c r="R79" s="124"/>
      <c r="S79" s="97">
        <f t="shared" ref="S79:AD79" si="27">SUM(S76:S78)</f>
        <v>155503</v>
      </c>
      <c r="T79" s="97">
        <f t="shared" si="27"/>
        <v>297467</v>
      </c>
      <c r="U79" s="97">
        <f t="shared" si="27"/>
        <v>472738</v>
      </c>
      <c r="V79" s="97">
        <f t="shared" si="27"/>
        <v>653033</v>
      </c>
      <c r="W79" s="97">
        <f t="shared" si="27"/>
        <v>850325</v>
      </c>
      <c r="X79" s="97">
        <f t="shared" si="27"/>
        <v>1059193</v>
      </c>
      <c r="Y79" s="97">
        <f t="shared" si="27"/>
        <v>1290404</v>
      </c>
      <c r="Z79" s="97">
        <f t="shared" si="27"/>
        <v>1524912</v>
      </c>
      <c r="AA79" s="97">
        <f t="shared" si="27"/>
        <v>1720469</v>
      </c>
      <c r="AB79" s="97">
        <f t="shared" si="27"/>
        <v>1917328</v>
      </c>
      <c r="AC79" s="97">
        <f t="shared" si="27"/>
        <v>2096993</v>
      </c>
      <c r="AD79" s="97">
        <f t="shared" si="27"/>
        <v>2268271</v>
      </c>
    </row>
    <row r="80" spans="1:3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s="96" customFormat="1" ht="15.1" customHeight="1">
      <c r="A81" s="94">
        <v>2020</v>
      </c>
      <c r="B81" s="95" t="s">
        <v>6</v>
      </c>
      <c r="D81" s="97">
        <v>89222</v>
      </c>
      <c r="E81" s="97">
        <v>85732</v>
      </c>
      <c r="F81" s="97">
        <v>47741</v>
      </c>
      <c r="G81" s="97">
        <v>3191</v>
      </c>
      <c r="H81" s="97">
        <v>4493</v>
      </c>
      <c r="I81" s="97">
        <v>6624</v>
      </c>
      <c r="J81" s="97">
        <v>7308</v>
      </c>
      <c r="K81" s="97">
        <v>8276</v>
      </c>
      <c r="L81" s="97">
        <v>7911</v>
      </c>
      <c r="M81" s="97">
        <v>8049</v>
      </c>
      <c r="N81" s="97">
        <v>6955</v>
      </c>
      <c r="O81" s="97">
        <v>6826</v>
      </c>
      <c r="P81" s="97">
        <f>SUM(D81:O81)</f>
        <v>282328</v>
      </c>
      <c r="Q81" s="123"/>
      <c r="R81" s="123"/>
      <c r="S81" s="97">
        <f>SUM($D81:D81)</f>
        <v>89222</v>
      </c>
      <c r="T81" s="97">
        <f>SUM($D81:E81)</f>
        <v>174954</v>
      </c>
      <c r="U81" s="97">
        <f>SUM($D81:F81)</f>
        <v>222695</v>
      </c>
      <c r="V81" s="97">
        <f>SUM($D81:G81)</f>
        <v>225886</v>
      </c>
      <c r="W81" s="97">
        <f>SUM($D81:H81)</f>
        <v>230379</v>
      </c>
      <c r="X81" s="97">
        <f>SUM($D81:I81)</f>
        <v>237003</v>
      </c>
      <c r="Y81" s="97">
        <f>SUM($D81:J81)</f>
        <v>244311</v>
      </c>
      <c r="Z81" s="97">
        <f>SUM($D81:K81)</f>
        <v>252587</v>
      </c>
      <c r="AA81" s="97">
        <f>SUM($D81:L81)</f>
        <v>260498</v>
      </c>
      <c r="AB81" s="97">
        <f>SUM($D81:M81)</f>
        <v>268547</v>
      </c>
      <c r="AC81" s="97">
        <f>SUM($D81:N81)</f>
        <v>275502</v>
      </c>
      <c r="AD81" s="97">
        <f>SUM($D81:O81)</f>
        <v>282328</v>
      </c>
    </row>
    <row r="82" spans="1:30" s="96" customFormat="1" ht="15.1" customHeight="1">
      <c r="A82" s="94">
        <v>2020</v>
      </c>
      <c r="B82" s="95" t="s">
        <v>7</v>
      </c>
      <c r="D82" s="97">
        <v>62410</v>
      </c>
      <c r="E82" s="97">
        <v>60378</v>
      </c>
      <c r="F82" s="97">
        <v>62290</v>
      </c>
      <c r="G82" s="97">
        <v>37196</v>
      </c>
      <c r="H82" s="97">
        <v>41851</v>
      </c>
      <c r="I82" s="97">
        <v>61678</v>
      </c>
      <c r="J82" s="97">
        <v>63368</v>
      </c>
      <c r="K82" s="97">
        <v>66822</v>
      </c>
      <c r="L82" s="97">
        <v>70833</v>
      </c>
      <c r="M82" s="97">
        <v>71616</v>
      </c>
      <c r="N82" s="97">
        <v>68189</v>
      </c>
      <c r="O82" s="97">
        <v>61176</v>
      </c>
      <c r="P82" s="97">
        <f>SUM(D82:O82)</f>
        <v>727807</v>
      </c>
      <c r="Q82" s="124"/>
      <c r="R82" s="124"/>
      <c r="S82" s="97">
        <f>SUM($D82:D82)</f>
        <v>62410</v>
      </c>
      <c r="T82" s="97">
        <f>SUM($D82:E82)</f>
        <v>122788</v>
      </c>
      <c r="U82" s="97">
        <f>SUM($D82:F82)</f>
        <v>185078</v>
      </c>
      <c r="V82" s="97">
        <f>SUM($D82:G82)</f>
        <v>222274</v>
      </c>
      <c r="W82" s="97">
        <f>SUM($D82:H82)</f>
        <v>264125</v>
      </c>
      <c r="X82" s="97">
        <f>SUM($D82:I82)</f>
        <v>325803</v>
      </c>
      <c r="Y82" s="97">
        <f>SUM($D82:J82)</f>
        <v>389171</v>
      </c>
      <c r="Z82" s="97">
        <f>SUM($D82:K82)</f>
        <v>455993</v>
      </c>
      <c r="AA82" s="97">
        <f>SUM($D82:L82)</f>
        <v>526826</v>
      </c>
      <c r="AB82" s="97">
        <f>SUM($D82:M82)</f>
        <v>598442</v>
      </c>
      <c r="AC82" s="97">
        <f>SUM($D82:N82)</f>
        <v>666631</v>
      </c>
      <c r="AD82" s="97">
        <f>SUM($D82:O82)</f>
        <v>727807</v>
      </c>
    </row>
    <row r="83" spans="1:30" s="96" customFormat="1" ht="15.1" customHeight="1">
      <c r="A83" s="94">
        <v>2020</v>
      </c>
      <c r="B83" s="95" t="s">
        <v>8</v>
      </c>
      <c r="D83" s="97">
        <v>119</v>
      </c>
      <c r="E83" s="97">
        <v>129</v>
      </c>
      <c r="F83" s="97">
        <v>51</v>
      </c>
      <c r="G83" s="97">
        <v>8</v>
      </c>
      <c r="H83" s="97">
        <v>4</v>
      </c>
      <c r="I83" s="97">
        <v>6</v>
      </c>
      <c r="J83" s="97">
        <v>17</v>
      </c>
      <c r="K83" s="97">
        <v>9</v>
      </c>
      <c r="L83" s="97">
        <v>6</v>
      </c>
      <c r="M83" s="97">
        <v>38</v>
      </c>
      <c r="N83" s="97">
        <v>6</v>
      </c>
      <c r="O83" s="97">
        <v>10</v>
      </c>
      <c r="P83" s="97">
        <f>SUM(D83:O83)</f>
        <v>403</v>
      </c>
      <c r="Q83" s="124"/>
      <c r="R83" s="124"/>
      <c r="S83" s="97">
        <f>SUM($D83:D83)</f>
        <v>119</v>
      </c>
      <c r="T83" s="97">
        <f>SUM($D83:E83)</f>
        <v>248</v>
      </c>
      <c r="U83" s="97">
        <f>SUM($D83:F83)</f>
        <v>299</v>
      </c>
      <c r="V83" s="97">
        <f>SUM($D83:G83)</f>
        <v>307</v>
      </c>
      <c r="W83" s="97">
        <f>SUM($D83:H83)</f>
        <v>311</v>
      </c>
      <c r="X83" s="97">
        <f>SUM($D83:I83)</f>
        <v>317</v>
      </c>
      <c r="Y83" s="97">
        <f>SUM($D83:J83)</f>
        <v>334</v>
      </c>
      <c r="Z83" s="97">
        <f>SUM($D83:K83)</f>
        <v>343</v>
      </c>
      <c r="AA83" s="97">
        <f>SUM($D83:L83)</f>
        <v>349</v>
      </c>
      <c r="AB83" s="97">
        <f>SUM($D83:M83)</f>
        <v>387</v>
      </c>
      <c r="AC83" s="97">
        <f>SUM($D83:N83)</f>
        <v>393</v>
      </c>
      <c r="AD83" s="97">
        <f>SUM($D83:O83)</f>
        <v>403</v>
      </c>
    </row>
    <row r="84" spans="1:30" s="96" customFormat="1" ht="15.1" customHeight="1">
      <c r="A84" s="94">
        <v>2020</v>
      </c>
      <c r="B84" s="98" t="s">
        <v>9</v>
      </c>
      <c r="D84" s="97">
        <f t="shared" ref="D84:P84" si="28">SUM(D81:D83)</f>
        <v>151751</v>
      </c>
      <c r="E84" s="97">
        <f t="shared" si="28"/>
        <v>146239</v>
      </c>
      <c r="F84" s="97">
        <f t="shared" si="28"/>
        <v>110082</v>
      </c>
      <c r="G84" s="97">
        <f t="shared" si="28"/>
        <v>40395</v>
      </c>
      <c r="H84" s="97">
        <f t="shared" si="28"/>
        <v>46348</v>
      </c>
      <c r="I84" s="97">
        <f t="shared" si="28"/>
        <v>68308</v>
      </c>
      <c r="J84" s="97">
        <f t="shared" si="28"/>
        <v>70693</v>
      </c>
      <c r="K84" s="97">
        <f t="shared" si="28"/>
        <v>75107</v>
      </c>
      <c r="L84" s="97">
        <f t="shared" si="28"/>
        <v>78750</v>
      </c>
      <c r="M84" s="97">
        <f t="shared" si="28"/>
        <v>79703</v>
      </c>
      <c r="N84" s="97">
        <f t="shared" si="28"/>
        <v>75150</v>
      </c>
      <c r="O84" s="97">
        <f t="shared" si="28"/>
        <v>68012</v>
      </c>
      <c r="P84" s="97">
        <f t="shared" si="28"/>
        <v>1010538</v>
      </c>
      <c r="Q84" s="124"/>
      <c r="R84" s="124"/>
      <c r="S84" s="97">
        <f t="shared" ref="S84:AD84" si="29">SUM(S81:S83)</f>
        <v>151751</v>
      </c>
      <c r="T84" s="97">
        <f t="shared" si="29"/>
        <v>297990</v>
      </c>
      <c r="U84" s="97">
        <f t="shared" si="29"/>
        <v>408072</v>
      </c>
      <c r="V84" s="97">
        <f t="shared" si="29"/>
        <v>448467</v>
      </c>
      <c r="W84" s="97">
        <f t="shared" si="29"/>
        <v>494815</v>
      </c>
      <c r="X84" s="97">
        <f t="shared" si="29"/>
        <v>563123</v>
      </c>
      <c r="Y84" s="97">
        <f t="shared" si="29"/>
        <v>633816</v>
      </c>
      <c r="Z84" s="97">
        <f t="shared" si="29"/>
        <v>708923</v>
      </c>
      <c r="AA84" s="97">
        <f t="shared" si="29"/>
        <v>787673</v>
      </c>
      <c r="AB84" s="97">
        <f t="shared" si="29"/>
        <v>867376</v>
      </c>
      <c r="AC84" s="97">
        <f t="shared" si="29"/>
        <v>942526</v>
      </c>
      <c r="AD84" s="97">
        <f t="shared" si="29"/>
        <v>1010538</v>
      </c>
    </row>
    <row r="85" spans="1:3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s="96" customFormat="1" ht="15.1" customHeight="1">
      <c r="A86" s="94">
        <v>2021</v>
      </c>
      <c r="B86" s="95" t="s">
        <v>6</v>
      </c>
      <c r="D86" s="87">
        <v>6690</v>
      </c>
      <c r="E86" s="87">
        <v>5588</v>
      </c>
      <c r="F86" s="87">
        <v>6867</v>
      </c>
      <c r="G86" s="87">
        <v>9622</v>
      </c>
      <c r="H86" s="87">
        <v>10020</v>
      </c>
      <c r="I86" s="87">
        <v>10859</v>
      </c>
      <c r="J86" s="87">
        <v>13323</v>
      </c>
      <c r="K86" s="87">
        <v>21640</v>
      </c>
      <c r="L86" s="87">
        <v>22192</v>
      </c>
      <c r="M86" s="87">
        <v>23174</v>
      </c>
      <c r="N86" s="87">
        <v>30479</v>
      </c>
      <c r="O86" s="87">
        <v>37739</v>
      </c>
      <c r="P86" s="97">
        <f>SUM(D86:O86)</f>
        <v>198193</v>
      </c>
      <c r="Q86" s="123"/>
      <c r="R86" s="123"/>
      <c r="S86" s="97">
        <f>SUM($D86:D86)</f>
        <v>6690</v>
      </c>
      <c r="T86" s="97">
        <f>SUM($D86:E86)</f>
        <v>12278</v>
      </c>
      <c r="U86" s="97">
        <f>SUM($D86:F86)</f>
        <v>19145</v>
      </c>
      <c r="V86" s="97">
        <f>SUM($D86:G86)</f>
        <v>28767</v>
      </c>
      <c r="W86" s="97">
        <f>SUM($D86:H86)</f>
        <v>38787</v>
      </c>
      <c r="X86" s="97">
        <f>SUM($D86:I86)</f>
        <v>49646</v>
      </c>
      <c r="Y86" s="97">
        <f>SUM($D86:J86)</f>
        <v>62969</v>
      </c>
      <c r="Z86" s="97">
        <f>SUM($D86:K86)</f>
        <v>84609</v>
      </c>
      <c r="AA86" s="97">
        <f>SUM($D86:L86)</f>
        <v>106801</v>
      </c>
      <c r="AB86" s="97">
        <f>SUM($D86:M86)</f>
        <v>129975</v>
      </c>
      <c r="AC86" s="97">
        <f>SUM($D86:N86)</f>
        <v>160454</v>
      </c>
      <c r="AD86" s="97">
        <f>SUM($D86:O86)</f>
        <v>198193</v>
      </c>
    </row>
    <row r="87" spans="1:30" s="96" customFormat="1" ht="15.1" customHeight="1">
      <c r="A87" s="94">
        <v>2021</v>
      </c>
      <c r="B87" s="95" t="s">
        <v>7</v>
      </c>
      <c r="D87" s="87">
        <v>63019</v>
      </c>
      <c r="E87" s="87">
        <v>60621</v>
      </c>
      <c r="F87" s="87">
        <v>76518</v>
      </c>
      <c r="G87" s="87">
        <v>66798</v>
      </c>
      <c r="H87" s="87">
        <v>69880</v>
      </c>
      <c r="I87" s="87">
        <v>73701</v>
      </c>
      <c r="J87" s="87">
        <v>65764</v>
      </c>
      <c r="K87" s="87">
        <v>71713</v>
      </c>
      <c r="L87" s="87">
        <v>70160</v>
      </c>
      <c r="M87" s="87">
        <v>72739</v>
      </c>
      <c r="N87" s="87">
        <v>72133</v>
      </c>
      <c r="O87" s="87">
        <v>64385</v>
      </c>
      <c r="P87" s="97">
        <f>SUM(D87:O87)</f>
        <v>827431</v>
      </c>
      <c r="Q87" s="124"/>
      <c r="R87" s="124"/>
      <c r="S87" s="97">
        <f>SUM($D87:D87)</f>
        <v>63019</v>
      </c>
      <c r="T87" s="97">
        <f>SUM($D87:E87)</f>
        <v>123640</v>
      </c>
      <c r="U87" s="97">
        <f>SUM($D87:F87)</f>
        <v>200158</v>
      </c>
      <c r="V87" s="97">
        <f>SUM($D87:G87)</f>
        <v>266956</v>
      </c>
      <c r="W87" s="97">
        <f>SUM($D87:H87)</f>
        <v>336836</v>
      </c>
      <c r="X87" s="97">
        <f>SUM($D87:I87)</f>
        <v>410537</v>
      </c>
      <c r="Y87" s="97">
        <f>SUM($D87:J87)</f>
        <v>476301</v>
      </c>
      <c r="Z87" s="97">
        <f>SUM($D87:K87)</f>
        <v>548014</v>
      </c>
      <c r="AA87" s="97">
        <f>SUM($D87:L87)</f>
        <v>618174</v>
      </c>
      <c r="AB87" s="97">
        <f>SUM($D87:M87)</f>
        <v>690913</v>
      </c>
      <c r="AC87" s="97">
        <f>SUM($D87:N87)</f>
        <v>763046</v>
      </c>
      <c r="AD87" s="97">
        <f>SUM($D87:O87)</f>
        <v>827431</v>
      </c>
    </row>
    <row r="88" spans="1:30" s="96" customFormat="1" ht="15.1" customHeight="1">
      <c r="A88" s="94">
        <v>2021</v>
      </c>
      <c r="B88" s="95" t="s">
        <v>8</v>
      </c>
      <c r="D88" s="87">
        <v>10</v>
      </c>
      <c r="E88" s="87">
        <v>4</v>
      </c>
      <c r="F88" s="87">
        <v>8</v>
      </c>
      <c r="G88" s="87">
        <v>5</v>
      </c>
      <c r="H88" s="87">
        <v>23</v>
      </c>
      <c r="I88" s="87">
        <v>19</v>
      </c>
      <c r="J88" s="87">
        <v>15</v>
      </c>
      <c r="K88" s="87">
        <v>19</v>
      </c>
      <c r="L88" s="87">
        <v>22</v>
      </c>
      <c r="M88" s="87">
        <v>23</v>
      </c>
      <c r="N88" s="87">
        <v>40</v>
      </c>
      <c r="O88" s="87">
        <v>25</v>
      </c>
      <c r="P88" s="97">
        <f>SUM(D88:O88)</f>
        <v>213</v>
      </c>
      <c r="Q88" s="124"/>
      <c r="R88" s="124"/>
      <c r="S88" s="97">
        <f>SUM($D88:D88)</f>
        <v>10</v>
      </c>
      <c r="T88" s="97">
        <f>SUM($D88:E88)</f>
        <v>14</v>
      </c>
      <c r="U88" s="97">
        <f>SUM($D88:F88)</f>
        <v>22</v>
      </c>
      <c r="V88" s="97">
        <f>SUM($D88:G88)</f>
        <v>27</v>
      </c>
      <c r="W88" s="97">
        <f>SUM($D88:H88)</f>
        <v>50</v>
      </c>
      <c r="X88" s="97">
        <f>SUM($D88:I88)</f>
        <v>69</v>
      </c>
      <c r="Y88" s="97">
        <f>SUM($D88:J88)</f>
        <v>84</v>
      </c>
      <c r="Z88" s="97">
        <f>SUM($D88:K88)</f>
        <v>103</v>
      </c>
      <c r="AA88" s="97">
        <f>SUM($D88:L88)</f>
        <v>125</v>
      </c>
      <c r="AB88" s="97">
        <f>SUM($D88:M88)</f>
        <v>148</v>
      </c>
      <c r="AC88" s="97">
        <f>SUM($D88:N88)</f>
        <v>188</v>
      </c>
      <c r="AD88" s="97">
        <f>SUM($D88:O88)</f>
        <v>213</v>
      </c>
    </row>
    <row r="89" spans="1:30" s="96" customFormat="1" ht="15.1" customHeight="1">
      <c r="A89" s="94">
        <v>2021</v>
      </c>
      <c r="B89" s="98" t="s">
        <v>9</v>
      </c>
      <c r="D89" s="97">
        <f t="shared" ref="D89:P89" si="30">SUM(D86:D88)</f>
        <v>69719</v>
      </c>
      <c r="E89" s="97">
        <f t="shared" si="30"/>
        <v>66213</v>
      </c>
      <c r="F89" s="97">
        <f t="shared" si="30"/>
        <v>83393</v>
      </c>
      <c r="G89" s="97">
        <f t="shared" si="30"/>
        <v>76425</v>
      </c>
      <c r="H89" s="97">
        <f t="shared" si="30"/>
        <v>79923</v>
      </c>
      <c r="I89" s="97">
        <f t="shared" si="30"/>
        <v>84579</v>
      </c>
      <c r="J89" s="97">
        <f t="shared" si="30"/>
        <v>79102</v>
      </c>
      <c r="K89" s="97">
        <f t="shared" si="30"/>
        <v>93372</v>
      </c>
      <c r="L89" s="97">
        <f t="shared" si="30"/>
        <v>92374</v>
      </c>
      <c r="M89" s="97">
        <f t="shared" si="30"/>
        <v>95936</v>
      </c>
      <c r="N89" s="97">
        <f t="shared" si="30"/>
        <v>102652</v>
      </c>
      <c r="O89" s="97">
        <f t="shared" si="30"/>
        <v>102149</v>
      </c>
      <c r="P89" s="97">
        <f t="shared" si="30"/>
        <v>1025837</v>
      </c>
      <c r="Q89" s="124"/>
      <c r="R89" s="124"/>
      <c r="S89" s="97">
        <f t="shared" ref="S89:AD89" si="31">SUM(S86:S88)</f>
        <v>69719</v>
      </c>
      <c r="T89" s="97">
        <f t="shared" si="31"/>
        <v>135932</v>
      </c>
      <c r="U89" s="97">
        <f t="shared" si="31"/>
        <v>219325</v>
      </c>
      <c r="V89" s="97">
        <f t="shared" si="31"/>
        <v>295750</v>
      </c>
      <c r="W89" s="97">
        <f t="shared" si="31"/>
        <v>375673</v>
      </c>
      <c r="X89" s="97">
        <f t="shared" si="31"/>
        <v>460252</v>
      </c>
      <c r="Y89" s="97">
        <f t="shared" si="31"/>
        <v>539354</v>
      </c>
      <c r="Z89" s="97">
        <f t="shared" si="31"/>
        <v>632726</v>
      </c>
      <c r="AA89" s="97">
        <f t="shared" si="31"/>
        <v>725100</v>
      </c>
      <c r="AB89" s="97">
        <f t="shared" si="31"/>
        <v>821036</v>
      </c>
      <c r="AC89" s="97">
        <f t="shared" si="31"/>
        <v>923688</v>
      </c>
      <c r="AD89" s="97">
        <f t="shared" si="31"/>
        <v>1025837</v>
      </c>
    </row>
    <row r="90" spans="1:3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1" spans="1:30" s="122" customFormat="1" ht="15.1" customHeight="1">
      <c r="A91" s="128"/>
      <c r="B91" s="129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</row>
    <row r="92" spans="1:30" s="122" customFormat="1" ht="15.1" customHeight="1">
      <c r="A92" s="128"/>
      <c r="B92" s="129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</row>
    <row r="93" spans="1:30" s="96" customFormat="1" ht="15.1" customHeight="1">
      <c r="A93" s="94">
        <v>2006</v>
      </c>
      <c r="B93" s="95" t="s">
        <v>6</v>
      </c>
      <c r="D93" s="97">
        <f>SUMIFS(D$11:D$90,$A$11:$A$90,$A93,$B$11:$B$90,$B93)</f>
        <v>131034</v>
      </c>
      <c r="E93" s="97">
        <f t="shared" ref="E93:O108" si="32">SUMIFS(E$11:E$90,$A$11:$A$90,$A93,$B$11:$B$90,$B93)</f>
        <v>114754</v>
      </c>
      <c r="F93" s="97">
        <f t="shared" si="32"/>
        <v>142197</v>
      </c>
      <c r="G93" s="97">
        <f t="shared" si="32"/>
        <v>145130</v>
      </c>
      <c r="H93" s="97">
        <f t="shared" si="32"/>
        <v>162329</v>
      </c>
      <c r="I93" s="97">
        <f t="shared" si="32"/>
        <v>168976</v>
      </c>
      <c r="J93" s="97">
        <f t="shared" si="32"/>
        <v>199180</v>
      </c>
      <c r="K93" s="97">
        <f t="shared" si="32"/>
        <v>190155</v>
      </c>
      <c r="L93" s="97">
        <f t="shared" si="32"/>
        <v>157797</v>
      </c>
      <c r="M93" s="97">
        <f t="shared" si="32"/>
        <v>151297</v>
      </c>
      <c r="N93" s="97">
        <f t="shared" si="32"/>
        <v>144875</v>
      </c>
      <c r="O93" s="97">
        <f>SUMIFS(O$11:O$90,$A$11:$A$90,$A93,$B$11:$B$90,$B93)</f>
        <v>142345</v>
      </c>
      <c r="P93" s="97">
        <f t="shared" ref="P93" si="33">SUM(D93:O93)</f>
        <v>1850069</v>
      </c>
      <c r="Q93" s="102"/>
      <c r="R93" s="102"/>
      <c r="S93" s="97">
        <f>SUM($D93:D93)</f>
        <v>131034</v>
      </c>
      <c r="T93" s="97">
        <f>SUM($D93:E93)</f>
        <v>245788</v>
      </c>
      <c r="U93" s="97">
        <f>SUM($D93:F93)</f>
        <v>387985</v>
      </c>
      <c r="V93" s="97">
        <f>SUM($D93:G93)</f>
        <v>533115</v>
      </c>
      <c r="W93" s="97">
        <f>SUM($D93:H93)</f>
        <v>695444</v>
      </c>
      <c r="X93" s="97">
        <f>SUM($D93:I93)</f>
        <v>864420</v>
      </c>
      <c r="Y93" s="97">
        <f>SUM($D93:J93)</f>
        <v>1063600</v>
      </c>
      <c r="Z93" s="97">
        <f>SUM($D93:K93)</f>
        <v>1253755</v>
      </c>
      <c r="AA93" s="97">
        <f>SUM($D93:L93)</f>
        <v>1411552</v>
      </c>
      <c r="AB93" s="97">
        <f>SUM($D93:M93)</f>
        <v>1562849</v>
      </c>
      <c r="AC93" s="97">
        <f>SUM($D93:N93)</f>
        <v>1707724</v>
      </c>
      <c r="AD93" s="97">
        <f>SUM($D93:O93)</f>
        <v>1850069</v>
      </c>
    </row>
    <row r="94" spans="1:30" s="96" customFormat="1" ht="15.1" customHeight="1">
      <c r="A94" s="94">
        <v>2007</v>
      </c>
      <c r="B94" s="95" t="s">
        <v>6</v>
      </c>
      <c r="D94" s="97">
        <f t="shared" ref="D94:D108" si="34">SUMIFS(D$11:D$90,$A$11:$A$90,$A94,$B$11:$B$90,$B94)</f>
        <v>117268</v>
      </c>
      <c r="E94" s="97">
        <f t="shared" si="32"/>
        <v>103074</v>
      </c>
      <c r="F94" s="97">
        <f t="shared" si="32"/>
        <v>132256</v>
      </c>
      <c r="G94" s="97">
        <f t="shared" si="32"/>
        <v>132172</v>
      </c>
      <c r="H94" s="97">
        <f t="shared" si="32"/>
        <v>147391</v>
      </c>
      <c r="I94" s="97">
        <f t="shared" si="32"/>
        <v>154040</v>
      </c>
      <c r="J94" s="97">
        <f t="shared" si="32"/>
        <v>178249</v>
      </c>
      <c r="K94" s="97">
        <f t="shared" si="32"/>
        <v>177479</v>
      </c>
      <c r="L94" s="97">
        <f t="shared" si="32"/>
        <v>143800</v>
      </c>
      <c r="M94" s="97">
        <f t="shared" si="32"/>
        <v>147989</v>
      </c>
      <c r="N94" s="97">
        <f t="shared" si="32"/>
        <v>142554</v>
      </c>
      <c r="O94" s="97">
        <f t="shared" si="32"/>
        <v>128669</v>
      </c>
      <c r="P94" s="97">
        <f t="shared" ref="P94" si="35">SUM(D94:O94)</f>
        <v>1704941</v>
      </c>
      <c r="Q94" s="102"/>
      <c r="R94" s="102"/>
      <c r="S94" s="97">
        <f>SUM($D94:D94)</f>
        <v>117268</v>
      </c>
      <c r="T94" s="97">
        <f>SUM($D94:E94)</f>
        <v>220342</v>
      </c>
      <c r="U94" s="97">
        <f>SUM($D94:F94)</f>
        <v>352598</v>
      </c>
      <c r="V94" s="97">
        <f>SUM($D94:G94)</f>
        <v>484770</v>
      </c>
      <c r="W94" s="97">
        <f>SUM($D94:H94)</f>
        <v>632161</v>
      </c>
      <c r="X94" s="97">
        <f>SUM($D94:I94)</f>
        <v>786201</v>
      </c>
      <c r="Y94" s="97">
        <f>SUM($D94:J94)</f>
        <v>964450</v>
      </c>
      <c r="Z94" s="97">
        <f>SUM($D94:K94)</f>
        <v>1141929</v>
      </c>
      <c r="AA94" s="97">
        <f>SUM($D94:L94)</f>
        <v>1285729</v>
      </c>
      <c r="AB94" s="97">
        <f>SUM($D94:M94)</f>
        <v>1433718</v>
      </c>
      <c r="AC94" s="97">
        <f>SUM($D94:N94)</f>
        <v>1576272</v>
      </c>
      <c r="AD94" s="97">
        <f>SUM($D94:O94)</f>
        <v>1704941</v>
      </c>
    </row>
    <row r="95" spans="1:30" s="96" customFormat="1" ht="15.1" customHeight="1">
      <c r="A95" s="94">
        <v>2008</v>
      </c>
      <c r="B95" s="95" t="s">
        <v>6</v>
      </c>
      <c r="D95" s="97">
        <f t="shared" si="34"/>
        <v>113290</v>
      </c>
      <c r="E95" s="97">
        <f t="shared" si="32"/>
        <v>103469</v>
      </c>
      <c r="F95" s="97">
        <f t="shared" si="32"/>
        <v>130104</v>
      </c>
      <c r="G95" s="97">
        <f t="shared" si="32"/>
        <v>128896</v>
      </c>
      <c r="H95" s="97">
        <f t="shared" si="32"/>
        <v>152146</v>
      </c>
      <c r="I95" s="97">
        <f t="shared" si="32"/>
        <v>153222</v>
      </c>
      <c r="J95" s="97">
        <f t="shared" si="32"/>
        <v>176912</v>
      </c>
      <c r="K95" s="97">
        <f t="shared" si="32"/>
        <v>189888</v>
      </c>
      <c r="L95" s="97">
        <f t="shared" si="32"/>
        <v>140440</v>
      </c>
      <c r="M95" s="97">
        <f t="shared" si="32"/>
        <v>140544</v>
      </c>
      <c r="N95" s="97">
        <f t="shared" si="32"/>
        <v>124368</v>
      </c>
      <c r="O95" s="97">
        <f t="shared" si="32"/>
        <v>114132</v>
      </c>
      <c r="P95" s="97">
        <f t="shared" ref="P95" si="36">SUM(D95:O95)</f>
        <v>1667411</v>
      </c>
      <c r="Q95" s="102"/>
      <c r="R95" s="102"/>
      <c r="S95" s="97">
        <f>SUM($D95:D95)</f>
        <v>113290</v>
      </c>
      <c r="T95" s="97">
        <f>SUM($D95:E95)</f>
        <v>216759</v>
      </c>
      <c r="U95" s="97">
        <f>SUM($D95:F95)</f>
        <v>346863</v>
      </c>
      <c r="V95" s="97">
        <f>SUM($D95:G95)</f>
        <v>475759</v>
      </c>
      <c r="W95" s="97">
        <f>SUM($D95:H95)</f>
        <v>627905</v>
      </c>
      <c r="X95" s="97">
        <f>SUM($D95:I95)</f>
        <v>781127</v>
      </c>
      <c r="Y95" s="97">
        <f>SUM($D95:J95)</f>
        <v>958039</v>
      </c>
      <c r="Z95" s="97">
        <f>SUM($D95:K95)</f>
        <v>1147927</v>
      </c>
      <c r="AA95" s="97">
        <f>SUM($D95:L95)</f>
        <v>1288367</v>
      </c>
      <c r="AB95" s="97">
        <f>SUM($D95:M95)</f>
        <v>1428911</v>
      </c>
      <c r="AC95" s="97">
        <f>SUM($D95:N95)</f>
        <v>1553279</v>
      </c>
      <c r="AD95" s="97">
        <f>SUM($D95:O95)</f>
        <v>1667411</v>
      </c>
    </row>
    <row r="96" spans="1:30" s="96" customFormat="1" ht="15.1" customHeight="1">
      <c r="A96" s="94">
        <v>2009</v>
      </c>
      <c r="B96" s="95" t="s">
        <v>6</v>
      </c>
      <c r="D96" s="97">
        <f t="shared" si="34"/>
        <v>99961</v>
      </c>
      <c r="E96" s="97">
        <f t="shared" si="32"/>
        <v>95241</v>
      </c>
      <c r="F96" s="97">
        <f t="shared" si="32"/>
        <v>115886</v>
      </c>
      <c r="G96" s="97">
        <f t="shared" si="32"/>
        <v>117597</v>
      </c>
      <c r="H96" s="97">
        <f t="shared" si="32"/>
        <v>141339</v>
      </c>
      <c r="I96" s="97">
        <f t="shared" si="32"/>
        <v>134276</v>
      </c>
      <c r="J96" s="97">
        <f t="shared" si="32"/>
        <v>166118</v>
      </c>
      <c r="K96" s="97">
        <f t="shared" si="32"/>
        <v>172897</v>
      </c>
      <c r="L96" s="97">
        <f t="shared" si="32"/>
        <v>136556</v>
      </c>
      <c r="M96" s="97">
        <f t="shared" si="32"/>
        <v>137667</v>
      </c>
      <c r="N96" s="97">
        <f t="shared" si="32"/>
        <v>129510</v>
      </c>
      <c r="O96" s="97">
        <f t="shared" si="32"/>
        <v>124424</v>
      </c>
      <c r="P96" s="97">
        <f t="shared" ref="P96:P98" si="37">SUM(D96:O96)</f>
        <v>1571472</v>
      </c>
      <c r="Q96" s="102"/>
      <c r="R96" s="102"/>
      <c r="S96" s="97">
        <f>SUM($D96:D96)</f>
        <v>99961</v>
      </c>
      <c r="T96" s="97">
        <f>SUM($D96:E96)</f>
        <v>195202</v>
      </c>
      <c r="U96" s="97">
        <f>SUM($D96:F96)</f>
        <v>311088</v>
      </c>
      <c r="V96" s="97">
        <f>SUM($D96:G96)</f>
        <v>428685</v>
      </c>
      <c r="W96" s="97">
        <f>SUM($D96:H96)</f>
        <v>570024</v>
      </c>
      <c r="X96" s="97">
        <f>SUM($D96:I96)</f>
        <v>704300</v>
      </c>
      <c r="Y96" s="97">
        <f>SUM($D96:J96)</f>
        <v>870418</v>
      </c>
      <c r="Z96" s="97">
        <f>SUM($D96:K96)</f>
        <v>1043315</v>
      </c>
      <c r="AA96" s="97">
        <f>SUM($D96:L96)</f>
        <v>1179871</v>
      </c>
      <c r="AB96" s="97">
        <f>SUM($D96:M96)</f>
        <v>1317538</v>
      </c>
      <c r="AC96" s="97">
        <f>SUM($D96:N96)</f>
        <v>1447048</v>
      </c>
      <c r="AD96" s="97">
        <f>SUM($D96:O96)</f>
        <v>1571472</v>
      </c>
    </row>
    <row r="97" spans="1:30" s="96" customFormat="1" ht="15.1" customHeight="1">
      <c r="A97" s="94">
        <v>2010</v>
      </c>
      <c r="B97" s="95" t="s">
        <v>6</v>
      </c>
      <c r="D97" s="97">
        <f t="shared" si="34"/>
        <v>104497</v>
      </c>
      <c r="E97" s="97">
        <f t="shared" si="32"/>
        <v>95674</v>
      </c>
      <c r="F97" s="97">
        <f t="shared" si="32"/>
        <v>123896</v>
      </c>
      <c r="G97" s="97">
        <f t="shared" si="32"/>
        <v>128598</v>
      </c>
      <c r="H97" s="97">
        <f t="shared" si="32"/>
        <v>140299</v>
      </c>
      <c r="I97" s="97">
        <f t="shared" si="32"/>
        <v>144813</v>
      </c>
      <c r="J97" s="97">
        <f t="shared" si="32"/>
        <v>173817</v>
      </c>
      <c r="K97" s="97">
        <f t="shared" si="32"/>
        <v>176822</v>
      </c>
      <c r="L97" s="97">
        <f t="shared" si="32"/>
        <v>144264</v>
      </c>
      <c r="M97" s="97">
        <f t="shared" si="32"/>
        <v>147647</v>
      </c>
      <c r="N97" s="97">
        <f t="shared" si="32"/>
        <v>143725</v>
      </c>
      <c r="O97" s="97">
        <f t="shared" si="32"/>
        <v>127056</v>
      </c>
      <c r="P97" s="97">
        <f t="shared" si="37"/>
        <v>1651108</v>
      </c>
      <c r="Q97" s="102"/>
      <c r="R97" s="102"/>
      <c r="S97" s="97">
        <f>SUM($D97:D97)</f>
        <v>104497</v>
      </c>
      <c r="T97" s="97">
        <f>SUM($D97:E97)</f>
        <v>200171</v>
      </c>
      <c r="U97" s="97">
        <f>SUM($D97:F97)</f>
        <v>324067</v>
      </c>
      <c r="V97" s="97">
        <f>SUM($D97:G97)</f>
        <v>452665</v>
      </c>
      <c r="W97" s="97">
        <f>SUM($D97:H97)</f>
        <v>592964</v>
      </c>
      <c r="X97" s="97">
        <f>SUM($D97:I97)</f>
        <v>737777</v>
      </c>
      <c r="Y97" s="97">
        <f>SUM($D97:J97)</f>
        <v>911594</v>
      </c>
      <c r="Z97" s="97">
        <f>SUM($D97:K97)</f>
        <v>1088416</v>
      </c>
      <c r="AA97" s="97">
        <f>SUM($D97:L97)</f>
        <v>1232680</v>
      </c>
      <c r="AB97" s="97">
        <f>SUM($D97:M97)</f>
        <v>1380327</v>
      </c>
      <c r="AC97" s="97">
        <f>SUM($D97:N97)</f>
        <v>1524052</v>
      </c>
      <c r="AD97" s="97">
        <f>SUM($D97:O97)</f>
        <v>1651108</v>
      </c>
    </row>
    <row r="98" spans="1:30" s="96" customFormat="1" ht="15.1" customHeight="1">
      <c r="A98" s="94">
        <v>2011</v>
      </c>
      <c r="B98" s="95" t="s">
        <v>6</v>
      </c>
      <c r="D98" s="97">
        <f t="shared" si="34"/>
        <v>114174</v>
      </c>
      <c r="E98" s="97">
        <f t="shared" si="32"/>
        <v>106042</v>
      </c>
      <c r="F98" s="97">
        <f t="shared" si="32"/>
        <v>133803</v>
      </c>
      <c r="G98" s="97">
        <f t="shared" si="32"/>
        <v>145599</v>
      </c>
      <c r="H98" s="97">
        <f t="shared" si="32"/>
        <v>158721</v>
      </c>
      <c r="I98" s="97">
        <f t="shared" si="32"/>
        <v>164352</v>
      </c>
      <c r="J98" s="97">
        <f t="shared" si="32"/>
        <v>196947</v>
      </c>
      <c r="K98" s="97">
        <f t="shared" si="32"/>
        <v>197700</v>
      </c>
      <c r="L98" s="97">
        <f t="shared" si="32"/>
        <v>160486</v>
      </c>
      <c r="M98" s="97">
        <f t="shared" si="32"/>
        <v>157722</v>
      </c>
      <c r="N98" s="97">
        <f t="shared" si="32"/>
        <v>146011</v>
      </c>
      <c r="O98" s="97">
        <f t="shared" si="32"/>
        <v>150657</v>
      </c>
      <c r="P98" s="97">
        <f t="shared" si="37"/>
        <v>1832214</v>
      </c>
      <c r="Q98" s="102"/>
      <c r="R98" s="102"/>
      <c r="S98" s="97">
        <f>SUM($D98:D98)</f>
        <v>114174</v>
      </c>
      <c r="T98" s="97">
        <f>SUM($D98:E98)</f>
        <v>220216</v>
      </c>
      <c r="U98" s="97">
        <f>SUM($D98:F98)</f>
        <v>354019</v>
      </c>
      <c r="V98" s="97">
        <f>SUM($D98:G98)</f>
        <v>499618</v>
      </c>
      <c r="W98" s="97">
        <f>SUM($D98:H98)</f>
        <v>658339</v>
      </c>
      <c r="X98" s="97">
        <f>SUM($D98:I98)</f>
        <v>822691</v>
      </c>
      <c r="Y98" s="97">
        <f>SUM($D98:J98)</f>
        <v>1019638</v>
      </c>
      <c r="Z98" s="97">
        <f>SUM($D98:K98)</f>
        <v>1217338</v>
      </c>
      <c r="AA98" s="97">
        <f>SUM($D98:L98)</f>
        <v>1377824</v>
      </c>
      <c r="AB98" s="97">
        <f>SUM($D98:M98)</f>
        <v>1535546</v>
      </c>
      <c r="AC98" s="97">
        <f>SUM($D98:N98)</f>
        <v>1681557</v>
      </c>
      <c r="AD98" s="97">
        <f>SUM($D98:O98)</f>
        <v>1832214</v>
      </c>
    </row>
    <row r="99" spans="1:30" s="96" customFormat="1" ht="15.1" customHeight="1">
      <c r="A99" s="94">
        <v>2012</v>
      </c>
      <c r="B99" s="95" t="s">
        <v>6</v>
      </c>
      <c r="D99" s="97">
        <f t="shared" si="34"/>
        <v>117630</v>
      </c>
      <c r="E99" s="97">
        <f t="shared" si="32"/>
        <v>117351</v>
      </c>
      <c r="F99" s="97">
        <f t="shared" si="32"/>
        <v>143773</v>
      </c>
      <c r="G99" s="97">
        <f t="shared" si="32"/>
        <v>143762</v>
      </c>
      <c r="H99" s="97">
        <f t="shared" si="32"/>
        <v>151780</v>
      </c>
      <c r="I99" s="97">
        <f t="shared" si="32"/>
        <v>166945</v>
      </c>
      <c r="J99" s="97">
        <f t="shared" si="32"/>
        <v>193780</v>
      </c>
      <c r="K99" s="97">
        <f t="shared" si="32"/>
        <v>212145</v>
      </c>
      <c r="L99" s="97">
        <f t="shared" si="32"/>
        <v>163741</v>
      </c>
      <c r="M99" s="97">
        <f t="shared" si="32"/>
        <v>159740</v>
      </c>
      <c r="N99" s="97">
        <f t="shared" si="32"/>
        <v>159618</v>
      </c>
      <c r="O99" s="97">
        <f t="shared" si="32"/>
        <v>154847</v>
      </c>
      <c r="P99" s="97">
        <f t="shared" ref="P99:P108" si="38">SUM(D99:O99)</f>
        <v>1885112</v>
      </c>
      <c r="Q99" s="102"/>
      <c r="R99" s="102"/>
      <c r="S99" s="97">
        <f>SUM($D99:D99)</f>
        <v>117630</v>
      </c>
      <c r="T99" s="97">
        <f>SUM($D99:E99)</f>
        <v>234981</v>
      </c>
      <c r="U99" s="97">
        <f>SUM($D99:F99)</f>
        <v>378754</v>
      </c>
      <c r="V99" s="97">
        <f>SUM($D99:G99)</f>
        <v>522516</v>
      </c>
      <c r="W99" s="97">
        <f>SUM($D99:H99)</f>
        <v>674296</v>
      </c>
      <c r="X99" s="97">
        <f>SUM($D99:I99)</f>
        <v>841241</v>
      </c>
      <c r="Y99" s="97">
        <f>SUM($D99:J99)</f>
        <v>1035021</v>
      </c>
      <c r="Z99" s="97">
        <f>SUM($D99:K99)</f>
        <v>1247166</v>
      </c>
      <c r="AA99" s="97">
        <f>SUM($D99:L99)</f>
        <v>1410907</v>
      </c>
      <c r="AB99" s="97">
        <f>SUM($D99:M99)</f>
        <v>1570647</v>
      </c>
      <c r="AC99" s="97">
        <f>SUM($D99:N99)</f>
        <v>1730265</v>
      </c>
      <c r="AD99" s="97">
        <f>SUM($D99:O99)</f>
        <v>1885112</v>
      </c>
    </row>
    <row r="100" spans="1:30" s="96" customFormat="1" ht="15.1" customHeight="1">
      <c r="A100" s="94">
        <v>2013</v>
      </c>
      <c r="B100" s="95" t="s">
        <v>6</v>
      </c>
      <c r="D100" s="97">
        <f t="shared" si="34"/>
        <v>123947</v>
      </c>
      <c r="E100" s="97">
        <f t="shared" si="32"/>
        <v>113513</v>
      </c>
      <c r="F100" s="97">
        <f t="shared" si="32"/>
        <v>147037</v>
      </c>
      <c r="G100" s="97">
        <f t="shared" si="32"/>
        <v>140556</v>
      </c>
      <c r="H100" s="97">
        <f t="shared" si="32"/>
        <v>165893</v>
      </c>
      <c r="I100" s="97">
        <f t="shared" si="32"/>
        <v>173596</v>
      </c>
      <c r="J100" s="97">
        <f t="shared" si="32"/>
        <v>198564</v>
      </c>
      <c r="K100" s="97">
        <f t="shared" si="32"/>
        <v>220700</v>
      </c>
      <c r="L100" s="97">
        <f t="shared" si="32"/>
        <v>165278</v>
      </c>
      <c r="M100" s="97">
        <f t="shared" si="32"/>
        <v>166985</v>
      </c>
      <c r="N100" s="97">
        <f t="shared" si="32"/>
        <v>157136</v>
      </c>
      <c r="O100" s="97">
        <f t="shared" si="32"/>
        <v>160157</v>
      </c>
      <c r="P100" s="97">
        <f t="shared" si="38"/>
        <v>1933362</v>
      </c>
      <c r="Q100" s="102"/>
      <c r="R100" s="102"/>
      <c r="S100" s="97">
        <f>SUM($D100:D100)</f>
        <v>123947</v>
      </c>
      <c r="T100" s="97">
        <f>SUM($D100:E100)</f>
        <v>237460</v>
      </c>
      <c r="U100" s="97">
        <f>SUM($D100:F100)</f>
        <v>384497</v>
      </c>
      <c r="V100" s="97">
        <f>SUM($D100:G100)</f>
        <v>525053</v>
      </c>
      <c r="W100" s="97">
        <f>SUM($D100:H100)</f>
        <v>690946</v>
      </c>
      <c r="X100" s="97">
        <f>SUM($D100:I100)</f>
        <v>864542</v>
      </c>
      <c r="Y100" s="97">
        <f>SUM($D100:J100)</f>
        <v>1063106</v>
      </c>
      <c r="Z100" s="97">
        <f>SUM($D100:K100)</f>
        <v>1283806</v>
      </c>
      <c r="AA100" s="97">
        <f>SUM($D100:L100)</f>
        <v>1449084</v>
      </c>
      <c r="AB100" s="97">
        <f>SUM($D100:M100)</f>
        <v>1616069</v>
      </c>
      <c r="AC100" s="97">
        <f>SUM($D100:N100)</f>
        <v>1773205</v>
      </c>
      <c r="AD100" s="97">
        <f>SUM($D100:O100)</f>
        <v>1933362</v>
      </c>
    </row>
    <row r="101" spans="1:30" s="96" customFormat="1" ht="15.1" customHeight="1">
      <c r="A101" s="94">
        <v>2014</v>
      </c>
      <c r="B101" s="95" t="s">
        <v>6</v>
      </c>
      <c r="D101" s="97">
        <f t="shared" si="34"/>
        <v>119441</v>
      </c>
      <c r="E101" s="97">
        <f t="shared" si="32"/>
        <v>109388</v>
      </c>
      <c r="F101" s="97">
        <f t="shared" si="32"/>
        <v>135765</v>
      </c>
      <c r="G101" s="97">
        <f t="shared" si="32"/>
        <v>144869</v>
      </c>
      <c r="H101" s="97">
        <f t="shared" si="32"/>
        <v>166884</v>
      </c>
      <c r="I101" s="97">
        <f t="shared" si="32"/>
        <v>173875</v>
      </c>
      <c r="J101" s="97">
        <f t="shared" si="32"/>
        <v>198864</v>
      </c>
      <c r="K101" s="97">
        <f t="shared" si="32"/>
        <v>213734</v>
      </c>
      <c r="L101" s="97">
        <f t="shared" si="32"/>
        <v>159303</v>
      </c>
      <c r="M101" s="97">
        <f t="shared" si="32"/>
        <v>163055</v>
      </c>
      <c r="N101" s="97">
        <f t="shared" si="32"/>
        <v>146348</v>
      </c>
      <c r="O101" s="97">
        <f t="shared" si="32"/>
        <v>150353</v>
      </c>
      <c r="P101" s="97">
        <f t="shared" si="38"/>
        <v>1881879</v>
      </c>
      <c r="Q101" s="102"/>
      <c r="R101" s="102"/>
      <c r="S101" s="97">
        <f>SUM($D101:D101)</f>
        <v>119441</v>
      </c>
      <c r="T101" s="97">
        <f>SUM($D101:E101)</f>
        <v>228829</v>
      </c>
      <c r="U101" s="97">
        <f>SUM($D101:F101)</f>
        <v>364594</v>
      </c>
      <c r="V101" s="97">
        <f>SUM($D101:G101)</f>
        <v>509463</v>
      </c>
      <c r="W101" s="97">
        <f>SUM($D101:H101)</f>
        <v>676347</v>
      </c>
      <c r="X101" s="97">
        <f>SUM($D101:I101)</f>
        <v>850222</v>
      </c>
      <c r="Y101" s="97">
        <f>SUM($D101:J101)</f>
        <v>1049086</v>
      </c>
      <c r="Z101" s="97">
        <f>SUM($D101:K101)</f>
        <v>1262820</v>
      </c>
      <c r="AA101" s="97">
        <f>SUM($D101:L101)</f>
        <v>1422123</v>
      </c>
      <c r="AB101" s="97">
        <f>SUM($D101:M101)</f>
        <v>1585178</v>
      </c>
      <c r="AC101" s="97">
        <f>SUM($D101:N101)</f>
        <v>1731526</v>
      </c>
      <c r="AD101" s="97">
        <f>SUM($D101:O101)</f>
        <v>1881879</v>
      </c>
    </row>
    <row r="102" spans="1:30" s="96" customFormat="1" ht="15.1" customHeight="1">
      <c r="A102" s="94">
        <v>2015</v>
      </c>
      <c r="B102" s="95" t="s">
        <v>6</v>
      </c>
      <c r="D102" s="97">
        <f t="shared" si="34"/>
        <v>114567</v>
      </c>
      <c r="E102" s="97">
        <f t="shared" si="32"/>
        <v>92549</v>
      </c>
      <c r="F102" s="97">
        <f t="shared" si="32"/>
        <v>120965</v>
      </c>
      <c r="G102" s="97">
        <f t="shared" si="32"/>
        <v>117842</v>
      </c>
      <c r="H102" s="97">
        <f t="shared" si="32"/>
        <v>144650</v>
      </c>
      <c r="I102" s="97">
        <f t="shared" si="32"/>
        <v>145414</v>
      </c>
      <c r="J102" s="97">
        <f t="shared" si="32"/>
        <v>167463</v>
      </c>
      <c r="K102" s="97">
        <f t="shared" si="32"/>
        <v>173449</v>
      </c>
      <c r="L102" s="97">
        <f t="shared" si="32"/>
        <v>135770</v>
      </c>
      <c r="M102" s="97">
        <f t="shared" si="32"/>
        <v>132329</v>
      </c>
      <c r="N102" s="97">
        <f t="shared" si="32"/>
        <v>120890</v>
      </c>
      <c r="O102" s="97">
        <f t="shared" si="32"/>
        <v>120064</v>
      </c>
      <c r="P102" s="97">
        <f t="shared" si="38"/>
        <v>1585952</v>
      </c>
      <c r="Q102" s="102"/>
      <c r="R102" s="102"/>
      <c r="S102" s="97">
        <f>SUM($D102:D102)</f>
        <v>114567</v>
      </c>
      <c r="T102" s="97">
        <f>SUM($D102:E102)</f>
        <v>207116</v>
      </c>
      <c r="U102" s="97">
        <f>SUM($D102:F102)</f>
        <v>328081</v>
      </c>
      <c r="V102" s="97">
        <f>SUM($D102:G102)</f>
        <v>445923</v>
      </c>
      <c r="W102" s="97">
        <f>SUM($D102:H102)</f>
        <v>590573</v>
      </c>
      <c r="X102" s="97">
        <f>SUM($D102:I102)</f>
        <v>735987</v>
      </c>
      <c r="Y102" s="97">
        <f>SUM($D102:J102)</f>
        <v>903450</v>
      </c>
      <c r="Z102" s="97">
        <f>SUM($D102:K102)</f>
        <v>1076899</v>
      </c>
      <c r="AA102" s="97">
        <f>SUM($D102:L102)</f>
        <v>1212669</v>
      </c>
      <c r="AB102" s="97">
        <f>SUM($D102:M102)</f>
        <v>1344998</v>
      </c>
      <c r="AC102" s="97">
        <f>SUM($D102:N102)</f>
        <v>1465888</v>
      </c>
      <c r="AD102" s="97">
        <f>SUM($D102:O102)</f>
        <v>1585952</v>
      </c>
    </row>
    <row r="103" spans="1:30" s="96" customFormat="1" ht="15.1" customHeight="1">
      <c r="A103" s="94">
        <v>2016</v>
      </c>
      <c r="B103" s="95" t="s">
        <v>6</v>
      </c>
      <c r="D103" s="97">
        <f t="shared" si="34"/>
        <v>97370</v>
      </c>
      <c r="E103" s="97">
        <f t="shared" si="32"/>
        <v>83273</v>
      </c>
      <c r="F103" s="97">
        <f t="shared" si="32"/>
        <v>105967</v>
      </c>
      <c r="G103" s="97">
        <f t="shared" si="32"/>
        <v>107421</v>
      </c>
      <c r="H103" s="97">
        <f t="shared" si="32"/>
        <v>129454</v>
      </c>
      <c r="I103" s="97">
        <f t="shared" si="32"/>
        <v>137507</v>
      </c>
      <c r="J103" s="97">
        <f t="shared" si="32"/>
        <v>169452</v>
      </c>
      <c r="K103" s="97">
        <f t="shared" si="32"/>
        <v>163908</v>
      </c>
      <c r="L103" s="97">
        <f t="shared" si="32"/>
        <v>135965</v>
      </c>
      <c r="M103" s="97">
        <f t="shared" si="32"/>
        <v>130283</v>
      </c>
      <c r="N103" s="97">
        <f t="shared" si="32"/>
        <v>118693</v>
      </c>
      <c r="O103" s="97">
        <f t="shared" si="32"/>
        <v>110467</v>
      </c>
      <c r="P103" s="97">
        <f t="shared" si="38"/>
        <v>1489760</v>
      </c>
      <c r="Q103" s="102"/>
      <c r="R103" s="102"/>
      <c r="S103" s="97">
        <f>SUM($D103:D103)</f>
        <v>97370</v>
      </c>
      <c r="T103" s="97">
        <f>SUM($D103:E103)</f>
        <v>180643</v>
      </c>
      <c r="U103" s="97">
        <f>SUM($D103:F103)</f>
        <v>286610</v>
      </c>
      <c r="V103" s="97">
        <f>SUM($D103:G103)</f>
        <v>394031</v>
      </c>
      <c r="W103" s="97">
        <f>SUM($D103:H103)</f>
        <v>523485</v>
      </c>
      <c r="X103" s="97">
        <f>SUM($D103:I103)</f>
        <v>660992</v>
      </c>
      <c r="Y103" s="97">
        <f>SUM($D103:J103)</f>
        <v>830444</v>
      </c>
      <c r="Z103" s="97">
        <f>SUM($D103:K103)</f>
        <v>994352</v>
      </c>
      <c r="AA103" s="97">
        <f>SUM($D103:L103)</f>
        <v>1130317</v>
      </c>
      <c r="AB103" s="97">
        <f>SUM($D103:M103)</f>
        <v>1260600</v>
      </c>
      <c r="AC103" s="97">
        <f>SUM($D103:N103)</f>
        <v>1379293</v>
      </c>
      <c r="AD103" s="97">
        <f>SUM($D103:O103)</f>
        <v>1489760</v>
      </c>
    </row>
    <row r="104" spans="1:30" s="96" customFormat="1" ht="15.1" customHeight="1">
      <c r="A104" s="94">
        <v>2017</v>
      </c>
      <c r="B104" s="95" t="s">
        <v>6</v>
      </c>
      <c r="D104" s="97">
        <f t="shared" si="34"/>
        <v>95686</v>
      </c>
      <c r="E104" s="97">
        <f t="shared" si="32"/>
        <v>86834</v>
      </c>
      <c r="F104" s="97">
        <f t="shared" si="32"/>
        <v>102194</v>
      </c>
      <c r="G104" s="97">
        <f t="shared" si="32"/>
        <v>111897</v>
      </c>
      <c r="H104" s="97">
        <f t="shared" si="32"/>
        <v>122440</v>
      </c>
      <c r="I104" s="97">
        <f t="shared" si="32"/>
        <v>132314</v>
      </c>
      <c r="J104" s="97">
        <f t="shared" si="32"/>
        <v>168348</v>
      </c>
      <c r="K104" s="97">
        <f t="shared" si="32"/>
        <v>171191</v>
      </c>
      <c r="L104" s="97">
        <f t="shared" si="32"/>
        <v>137009</v>
      </c>
      <c r="M104" s="97">
        <f t="shared" si="32"/>
        <v>134801</v>
      </c>
      <c r="N104" s="97">
        <f t="shared" si="32"/>
        <v>123872</v>
      </c>
      <c r="O104" s="97">
        <f t="shared" si="32"/>
        <v>117731</v>
      </c>
      <c r="P104" s="97">
        <f t="shared" si="38"/>
        <v>1504317</v>
      </c>
      <c r="Q104" s="102"/>
      <c r="R104" s="102"/>
      <c r="S104" s="97">
        <f>SUM($D104:D104)</f>
        <v>95686</v>
      </c>
      <c r="T104" s="97">
        <f>SUM($D104:E104)</f>
        <v>182520</v>
      </c>
      <c r="U104" s="97">
        <f>SUM($D104:F104)</f>
        <v>284714</v>
      </c>
      <c r="V104" s="97">
        <f>SUM($D104:G104)</f>
        <v>396611</v>
      </c>
      <c r="W104" s="97">
        <f>SUM($D104:H104)</f>
        <v>519051</v>
      </c>
      <c r="X104" s="97">
        <f>SUM($D104:I104)</f>
        <v>651365</v>
      </c>
      <c r="Y104" s="97">
        <f>SUM($D104:J104)</f>
        <v>819713</v>
      </c>
      <c r="Z104" s="97">
        <f>SUM($D104:K104)</f>
        <v>990904</v>
      </c>
      <c r="AA104" s="97">
        <f>SUM($D104:L104)</f>
        <v>1127913</v>
      </c>
      <c r="AB104" s="97">
        <f>SUM($D104:M104)</f>
        <v>1262714</v>
      </c>
      <c r="AC104" s="97">
        <f>SUM($D104:N104)</f>
        <v>1386586</v>
      </c>
      <c r="AD104" s="97">
        <f>SUM($D104:O104)</f>
        <v>1504317</v>
      </c>
    </row>
    <row r="105" spans="1:30" s="96" customFormat="1" ht="15.1" customHeight="1">
      <c r="A105" s="94">
        <v>2018</v>
      </c>
      <c r="B105" s="95" t="s">
        <v>6</v>
      </c>
      <c r="D105" s="97">
        <f t="shared" si="34"/>
        <v>93985</v>
      </c>
      <c r="E105" s="97">
        <f t="shared" si="32"/>
        <v>88373</v>
      </c>
      <c r="F105" s="97">
        <f t="shared" si="32"/>
        <v>116291</v>
      </c>
      <c r="G105" s="97">
        <f t="shared" si="32"/>
        <v>113334</v>
      </c>
      <c r="H105" s="97">
        <f t="shared" si="32"/>
        <v>132864</v>
      </c>
      <c r="I105" s="97">
        <f t="shared" si="32"/>
        <v>144023</v>
      </c>
      <c r="J105" s="97">
        <f t="shared" si="32"/>
        <v>162811</v>
      </c>
      <c r="K105" s="97">
        <f t="shared" si="32"/>
        <v>174710</v>
      </c>
      <c r="L105" s="97">
        <f t="shared" si="32"/>
        <v>135052</v>
      </c>
      <c r="M105" s="97">
        <f t="shared" si="32"/>
        <v>131712</v>
      </c>
      <c r="N105" s="97">
        <f t="shared" si="32"/>
        <v>117583</v>
      </c>
      <c r="O105" s="97">
        <f t="shared" si="32"/>
        <v>117222</v>
      </c>
      <c r="P105" s="97">
        <f t="shared" ref="P105:P106" si="39">SUM(D105:O105)</f>
        <v>1527960</v>
      </c>
      <c r="Q105" s="102"/>
      <c r="R105" s="102"/>
      <c r="S105" s="97">
        <f>SUM($D105:D105)</f>
        <v>93985</v>
      </c>
      <c r="T105" s="97">
        <f>SUM($D105:E105)</f>
        <v>182358</v>
      </c>
      <c r="U105" s="97">
        <f>SUM($D105:F105)</f>
        <v>298649</v>
      </c>
      <c r="V105" s="97">
        <f>SUM($D105:G105)</f>
        <v>411983</v>
      </c>
      <c r="W105" s="97">
        <f>SUM($D105:H105)</f>
        <v>544847</v>
      </c>
      <c r="X105" s="97">
        <f>SUM($D105:I105)</f>
        <v>688870</v>
      </c>
      <c r="Y105" s="97">
        <f>SUM($D105:J105)</f>
        <v>851681</v>
      </c>
      <c r="Z105" s="97">
        <f>SUM($D105:K105)</f>
        <v>1026391</v>
      </c>
      <c r="AA105" s="97">
        <f>SUM($D105:L105)</f>
        <v>1161443</v>
      </c>
      <c r="AB105" s="97">
        <f>SUM($D105:M105)</f>
        <v>1293155</v>
      </c>
      <c r="AC105" s="97">
        <f>SUM($D105:N105)</f>
        <v>1410738</v>
      </c>
      <c r="AD105" s="97">
        <f>SUM($D105:O105)</f>
        <v>1527960</v>
      </c>
    </row>
    <row r="106" spans="1:30" s="96" customFormat="1" ht="15.1" customHeight="1">
      <c r="A106" s="94">
        <v>2019</v>
      </c>
      <c r="B106" s="95" t="s">
        <v>6</v>
      </c>
      <c r="D106" s="97">
        <f t="shared" si="34"/>
        <v>88114</v>
      </c>
      <c r="E106" s="97">
        <f t="shared" si="32"/>
        <v>82233</v>
      </c>
      <c r="F106" s="97">
        <f t="shared" si="32"/>
        <v>106563</v>
      </c>
      <c r="G106" s="97">
        <f t="shared" si="32"/>
        <v>111169</v>
      </c>
      <c r="H106" s="97">
        <f t="shared" si="32"/>
        <v>125465</v>
      </c>
      <c r="I106" s="97">
        <f t="shared" si="32"/>
        <v>139406</v>
      </c>
      <c r="J106" s="97">
        <f t="shared" si="32"/>
        <v>163957</v>
      </c>
      <c r="K106" s="97">
        <f t="shared" si="32"/>
        <v>166311</v>
      </c>
      <c r="L106" s="97">
        <f t="shared" si="32"/>
        <v>127120</v>
      </c>
      <c r="M106" s="97">
        <f t="shared" si="32"/>
        <v>126229</v>
      </c>
      <c r="N106" s="97">
        <f t="shared" si="32"/>
        <v>113334</v>
      </c>
      <c r="O106" s="97">
        <f t="shared" si="32"/>
        <v>112925</v>
      </c>
      <c r="P106" s="97">
        <f t="shared" si="39"/>
        <v>1462826</v>
      </c>
      <c r="Q106" s="102"/>
      <c r="R106" s="102"/>
      <c r="S106" s="97">
        <f>SUM($D106:D106)</f>
        <v>88114</v>
      </c>
      <c r="T106" s="97">
        <f>SUM($D106:E106)</f>
        <v>170347</v>
      </c>
      <c r="U106" s="97">
        <f>SUM($D106:F106)</f>
        <v>276910</v>
      </c>
      <c r="V106" s="97">
        <f>SUM($D106:G106)</f>
        <v>388079</v>
      </c>
      <c r="W106" s="97">
        <f>SUM($D106:H106)</f>
        <v>513544</v>
      </c>
      <c r="X106" s="97">
        <f>SUM($D106:I106)</f>
        <v>652950</v>
      </c>
      <c r="Y106" s="97">
        <f>SUM($D106:J106)</f>
        <v>816907</v>
      </c>
      <c r="Z106" s="97">
        <f>SUM($D106:K106)</f>
        <v>983218</v>
      </c>
      <c r="AA106" s="97">
        <f>SUM($D106:L106)</f>
        <v>1110338</v>
      </c>
      <c r="AB106" s="97">
        <f>SUM($D106:M106)</f>
        <v>1236567</v>
      </c>
      <c r="AC106" s="97">
        <f>SUM($D106:N106)</f>
        <v>1349901</v>
      </c>
      <c r="AD106" s="97">
        <f>SUM($D106:O106)</f>
        <v>1462826</v>
      </c>
    </row>
    <row r="107" spans="1:30" s="96" customFormat="1" ht="15.1" customHeight="1">
      <c r="A107" s="94">
        <v>2020</v>
      </c>
      <c r="B107" s="95" t="s">
        <v>6</v>
      </c>
      <c r="D107" s="97">
        <f t="shared" si="34"/>
        <v>89222</v>
      </c>
      <c r="E107" s="97">
        <f t="shared" si="32"/>
        <v>85732</v>
      </c>
      <c r="F107" s="97">
        <f t="shared" si="32"/>
        <v>47741</v>
      </c>
      <c r="G107" s="97">
        <f t="shared" si="32"/>
        <v>3191</v>
      </c>
      <c r="H107" s="97">
        <f t="shared" si="32"/>
        <v>4493</v>
      </c>
      <c r="I107" s="97">
        <f t="shared" si="32"/>
        <v>6624</v>
      </c>
      <c r="J107" s="97">
        <f t="shared" si="32"/>
        <v>7308</v>
      </c>
      <c r="K107" s="97">
        <f t="shared" si="32"/>
        <v>8276</v>
      </c>
      <c r="L107" s="97">
        <f t="shared" si="32"/>
        <v>7911</v>
      </c>
      <c r="M107" s="97">
        <f t="shared" si="32"/>
        <v>8049</v>
      </c>
      <c r="N107" s="97">
        <f t="shared" si="32"/>
        <v>6955</v>
      </c>
      <c r="O107" s="97">
        <f t="shared" si="32"/>
        <v>6826</v>
      </c>
      <c r="P107" s="97">
        <f t="shared" ref="P107" si="40">SUM(D107:O107)</f>
        <v>282328</v>
      </c>
      <c r="Q107" s="102"/>
      <c r="R107" s="102"/>
      <c r="S107" s="97">
        <f>SUM($D107:D107)</f>
        <v>89222</v>
      </c>
      <c r="T107" s="97">
        <f>SUM($D107:E107)</f>
        <v>174954</v>
      </c>
      <c r="U107" s="97">
        <f>SUM($D107:F107)</f>
        <v>222695</v>
      </c>
      <c r="V107" s="97">
        <f>SUM($D107:G107)</f>
        <v>225886</v>
      </c>
      <c r="W107" s="97">
        <f>SUM($D107:H107)</f>
        <v>230379</v>
      </c>
      <c r="X107" s="97">
        <f>SUM($D107:I107)</f>
        <v>237003</v>
      </c>
      <c r="Y107" s="97">
        <f>SUM($D107:J107)</f>
        <v>244311</v>
      </c>
      <c r="Z107" s="97">
        <f>SUM($D107:K107)</f>
        <v>252587</v>
      </c>
      <c r="AA107" s="97">
        <f>SUM($D107:L107)</f>
        <v>260498</v>
      </c>
      <c r="AB107" s="97">
        <f>SUM($D107:M107)</f>
        <v>268547</v>
      </c>
      <c r="AC107" s="97">
        <f>SUM($D107:N107)</f>
        <v>275502</v>
      </c>
      <c r="AD107" s="97">
        <f>SUM($D107:O107)</f>
        <v>282328</v>
      </c>
    </row>
    <row r="108" spans="1:30" s="96" customFormat="1" ht="15.1" customHeight="1">
      <c r="A108" s="94">
        <v>2021</v>
      </c>
      <c r="B108" s="95" t="s">
        <v>6</v>
      </c>
      <c r="D108" s="97">
        <f t="shared" si="34"/>
        <v>6690</v>
      </c>
      <c r="E108" s="97">
        <f t="shared" si="32"/>
        <v>5588</v>
      </c>
      <c r="F108" s="97">
        <f t="shared" si="32"/>
        <v>6867</v>
      </c>
      <c r="G108" s="97">
        <f t="shared" si="32"/>
        <v>9622</v>
      </c>
      <c r="H108" s="97">
        <f t="shared" si="32"/>
        <v>10020</v>
      </c>
      <c r="I108" s="97">
        <f t="shared" si="32"/>
        <v>10859</v>
      </c>
      <c r="J108" s="97">
        <f t="shared" si="32"/>
        <v>13323</v>
      </c>
      <c r="K108" s="97">
        <f t="shared" si="32"/>
        <v>21640</v>
      </c>
      <c r="L108" s="97">
        <f t="shared" si="32"/>
        <v>22192</v>
      </c>
      <c r="M108" s="97">
        <f t="shared" si="32"/>
        <v>23174</v>
      </c>
      <c r="N108" s="97">
        <f t="shared" si="32"/>
        <v>30479</v>
      </c>
      <c r="O108" s="97">
        <f t="shared" si="32"/>
        <v>37739</v>
      </c>
      <c r="P108" s="97">
        <f t="shared" si="38"/>
        <v>198193</v>
      </c>
      <c r="Q108" s="102"/>
      <c r="R108" s="102"/>
      <c r="S108" s="97">
        <f>SUM($D108:D108)</f>
        <v>6690</v>
      </c>
      <c r="T108" s="97">
        <f>SUM($D108:E108)</f>
        <v>12278</v>
      </c>
      <c r="U108" s="97">
        <f>SUM($D108:F108)</f>
        <v>19145</v>
      </c>
      <c r="V108" s="97">
        <f>SUM($D108:G108)</f>
        <v>28767</v>
      </c>
      <c r="W108" s="97">
        <f>SUM($D108:H108)</f>
        <v>38787</v>
      </c>
      <c r="X108" s="97">
        <f>SUM($D108:I108)</f>
        <v>49646</v>
      </c>
      <c r="Y108" s="97">
        <f>SUM($D108:J108)</f>
        <v>62969</v>
      </c>
      <c r="Z108" s="97">
        <f>SUM($D108:K108)</f>
        <v>84609</v>
      </c>
      <c r="AA108" s="97">
        <f>SUM($D108:L108)</f>
        <v>106801</v>
      </c>
      <c r="AB108" s="97">
        <f>SUM($D108:M108)</f>
        <v>129975</v>
      </c>
      <c r="AC108" s="97">
        <f>SUM($D108:N108)</f>
        <v>160454</v>
      </c>
      <c r="AD108" s="97">
        <f>SUM($D108:O108)</f>
        <v>198193</v>
      </c>
    </row>
    <row r="109" spans="1:3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30" ht="15.1" customHeight="1">
      <c r="Q110" s="102"/>
      <c r="R110" s="102"/>
    </row>
    <row r="111" spans="1:30" ht="15.1" customHeight="1">
      <c r="A111" s="94">
        <v>2006</v>
      </c>
      <c r="B111" s="95" t="s">
        <v>7</v>
      </c>
      <c r="C111" s="96"/>
      <c r="D111" s="97">
        <f t="shared" ref="D111:O126" si="41">SUMIFS(D$11:D$90,$A$11:$A$90,$A111,$B$11:$B$90,$B111)</f>
        <v>72495</v>
      </c>
      <c r="E111" s="97">
        <f t="shared" si="41"/>
        <v>67953</v>
      </c>
      <c r="F111" s="97">
        <f t="shared" si="41"/>
        <v>76980</v>
      </c>
      <c r="G111" s="97">
        <f t="shared" si="41"/>
        <v>69180</v>
      </c>
      <c r="H111" s="97">
        <f t="shared" si="41"/>
        <v>76315</v>
      </c>
      <c r="I111" s="97">
        <f t="shared" si="41"/>
        <v>75574</v>
      </c>
      <c r="J111" s="97">
        <f t="shared" si="41"/>
        <v>60669</v>
      </c>
      <c r="K111" s="97">
        <f t="shared" si="41"/>
        <v>72361</v>
      </c>
      <c r="L111" s="97">
        <f t="shared" si="41"/>
        <v>66118</v>
      </c>
      <c r="M111" s="97">
        <f t="shared" si="41"/>
        <v>70950</v>
      </c>
      <c r="N111" s="97">
        <f t="shared" si="41"/>
        <v>68026</v>
      </c>
      <c r="O111" s="97">
        <f t="shared" si="41"/>
        <v>56696</v>
      </c>
      <c r="P111" s="97">
        <f t="shared" ref="P111:P116" si="42">SUM(D111:O111)</f>
        <v>833317</v>
      </c>
      <c r="Q111" s="102"/>
      <c r="R111" s="102"/>
      <c r="S111" s="97">
        <f>SUM($D111:D111)</f>
        <v>72495</v>
      </c>
      <c r="T111" s="97">
        <f>SUM($D111:E111)</f>
        <v>140448</v>
      </c>
      <c r="U111" s="97">
        <f>SUM($D111:F111)</f>
        <v>217428</v>
      </c>
      <c r="V111" s="97">
        <f>SUM($D111:G111)</f>
        <v>286608</v>
      </c>
      <c r="W111" s="97">
        <f>SUM($D111:H111)</f>
        <v>362923</v>
      </c>
      <c r="X111" s="97">
        <f>SUM($D111:I111)</f>
        <v>438497</v>
      </c>
      <c r="Y111" s="97">
        <f>SUM($D111:J111)</f>
        <v>499166</v>
      </c>
      <c r="Z111" s="97">
        <f>SUM($D111:K111)</f>
        <v>571527</v>
      </c>
      <c r="AA111" s="97">
        <f>SUM($D111:L111)</f>
        <v>637645</v>
      </c>
      <c r="AB111" s="97">
        <f>SUM($D111:M111)</f>
        <v>708595</v>
      </c>
      <c r="AC111" s="97">
        <f>SUM($D111:N111)</f>
        <v>776621</v>
      </c>
      <c r="AD111" s="97">
        <f>SUM($D111:O111)</f>
        <v>833317</v>
      </c>
    </row>
    <row r="112" spans="1:30" ht="15.1" customHeight="1">
      <c r="A112" s="94">
        <v>2007</v>
      </c>
      <c r="B112" s="95" t="s">
        <v>7</v>
      </c>
      <c r="C112" s="96"/>
      <c r="D112" s="97">
        <f t="shared" si="41"/>
        <v>65530</v>
      </c>
      <c r="E112" s="97">
        <f t="shared" si="41"/>
        <v>59775</v>
      </c>
      <c r="F112" s="97">
        <f t="shared" si="41"/>
        <v>67803</v>
      </c>
      <c r="G112" s="97">
        <f t="shared" si="41"/>
        <v>65343</v>
      </c>
      <c r="H112" s="97">
        <f t="shared" si="41"/>
        <v>72314</v>
      </c>
      <c r="I112" s="97">
        <f t="shared" si="41"/>
        <v>67010</v>
      </c>
      <c r="J112" s="97">
        <f t="shared" si="41"/>
        <v>58687</v>
      </c>
      <c r="K112" s="97">
        <f t="shared" si="41"/>
        <v>66081</v>
      </c>
      <c r="L112" s="97">
        <f t="shared" si="41"/>
        <v>61393</v>
      </c>
      <c r="M112" s="97">
        <f t="shared" si="41"/>
        <v>69401</v>
      </c>
      <c r="N112" s="97">
        <f t="shared" si="41"/>
        <v>64795</v>
      </c>
      <c r="O112" s="97">
        <f t="shared" si="41"/>
        <v>51679</v>
      </c>
      <c r="P112" s="97">
        <f t="shared" si="42"/>
        <v>769811</v>
      </c>
      <c r="Q112" s="102"/>
      <c r="R112" s="102"/>
      <c r="S112" s="97">
        <f>SUM($D112:D112)</f>
        <v>65530</v>
      </c>
      <c r="T112" s="97">
        <f>SUM($D112:E112)</f>
        <v>125305</v>
      </c>
      <c r="U112" s="97">
        <f>SUM($D112:F112)</f>
        <v>193108</v>
      </c>
      <c r="V112" s="97">
        <f>SUM($D112:G112)</f>
        <v>258451</v>
      </c>
      <c r="W112" s="97">
        <f>SUM($D112:H112)</f>
        <v>330765</v>
      </c>
      <c r="X112" s="97">
        <f>SUM($D112:I112)</f>
        <v>397775</v>
      </c>
      <c r="Y112" s="97">
        <f>SUM($D112:J112)</f>
        <v>456462</v>
      </c>
      <c r="Z112" s="97">
        <f>SUM($D112:K112)</f>
        <v>522543</v>
      </c>
      <c r="AA112" s="97">
        <f>SUM($D112:L112)</f>
        <v>583936</v>
      </c>
      <c r="AB112" s="97">
        <f>SUM($D112:M112)</f>
        <v>653337</v>
      </c>
      <c r="AC112" s="97">
        <f>SUM($D112:N112)</f>
        <v>718132</v>
      </c>
      <c r="AD112" s="97">
        <f>SUM($D112:O112)</f>
        <v>769811</v>
      </c>
    </row>
    <row r="113" spans="1:30" ht="15.1" customHeight="1">
      <c r="A113" s="94">
        <v>2008</v>
      </c>
      <c r="B113" s="95" t="s">
        <v>7</v>
      </c>
      <c r="C113" s="96"/>
      <c r="D113" s="97">
        <f t="shared" si="41"/>
        <v>63669</v>
      </c>
      <c r="E113" s="97">
        <f t="shared" si="41"/>
        <v>61666</v>
      </c>
      <c r="F113" s="97">
        <f t="shared" si="41"/>
        <v>61279</v>
      </c>
      <c r="G113" s="97">
        <f t="shared" si="41"/>
        <v>65870</v>
      </c>
      <c r="H113" s="97">
        <f t="shared" si="41"/>
        <v>65504</v>
      </c>
      <c r="I113" s="97">
        <f t="shared" si="41"/>
        <v>67768</v>
      </c>
      <c r="J113" s="97">
        <f t="shared" si="41"/>
        <v>60640</v>
      </c>
      <c r="K113" s="97">
        <f t="shared" si="41"/>
        <v>61012</v>
      </c>
      <c r="L113" s="97">
        <f t="shared" si="41"/>
        <v>64003</v>
      </c>
      <c r="M113" s="97">
        <f t="shared" si="41"/>
        <v>63403</v>
      </c>
      <c r="N113" s="97">
        <f t="shared" si="41"/>
        <v>52381</v>
      </c>
      <c r="O113" s="97">
        <f t="shared" si="41"/>
        <v>45303</v>
      </c>
      <c r="P113" s="97">
        <f t="shared" si="42"/>
        <v>732498</v>
      </c>
      <c r="Q113" s="102"/>
      <c r="R113" s="102"/>
      <c r="S113" s="97">
        <f>SUM($D113:D113)</f>
        <v>63669</v>
      </c>
      <c r="T113" s="97">
        <f>SUM($D113:E113)</f>
        <v>125335</v>
      </c>
      <c r="U113" s="97">
        <f>SUM($D113:F113)</f>
        <v>186614</v>
      </c>
      <c r="V113" s="97">
        <f>SUM($D113:G113)</f>
        <v>252484</v>
      </c>
      <c r="W113" s="97">
        <f>SUM($D113:H113)</f>
        <v>317988</v>
      </c>
      <c r="X113" s="97">
        <f>SUM($D113:I113)</f>
        <v>385756</v>
      </c>
      <c r="Y113" s="97">
        <f>SUM($D113:J113)</f>
        <v>446396</v>
      </c>
      <c r="Z113" s="97">
        <f>SUM($D113:K113)</f>
        <v>507408</v>
      </c>
      <c r="AA113" s="97">
        <f>SUM($D113:L113)</f>
        <v>571411</v>
      </c>
      <c r="AB113" s="97">
        <f>SUM($D113:M113)</f>
        <v>634814</v>
      </c>
      <c r="AC113" s="97">
        <f>SUM($D113:N113)</f>
        <v>687195</v>
      </c>
      <c r="AD113" s="97">
        <f>SUM($D113:O113)</f>
        <v>732498</v>
      </c>
    </row>
    <row r="114" spans="1:30" ht="15.1" customHeight="1">
      <c r="A114" s="94">
        <v>2009</v>
      </c>
      <c r="B114" s="95" t="s">
        <v>7</v>
      </c>
      <c r="C114" s="96"/>
      <c r="D114" s="97">
        <f t="shared" si="41"/>
        <v>43459</v>
      </c>
      <c r="E114" s="97">
        <f t="shared" si="41"/>
        <v>45070</v>
      </c>
      <c r="F114" s="97">
        <f t="shared" si="41"/>
        <v>50973</v>
      </c>
      <c r="G114" s="97">
        <f t="shared" si="41"/>
        <v>49425</v>
      </c>
      <c r="H114" s="97">
        <f t="shared" si="41"/>
        <v>48734</v>
      </c>
      <c r="I114" s="97">
        <f t="shared" si="41"/>
        <v>51081</v>
      </c>
      <c r="J114" s="97">
        <f t="shared" si="41"/>
        <v>49597</v>
      </c>
      <c r="K114" s="97">
        <f t="shared" si="41"/>
        <v>53679</v>
      </c>
      <c r="L114" s="97">
        <f t="shared" si="41"/>
        <v>58358</v>
      </c>
      <c r="M114" s="97">
        <f t="shared" si="41"/>
        <v>59504</v>
      </c>
      <c r="N114" s="97">
        <f t="shared" si="41"/>
        <v>57735</v>
      </c>
      <c r="O114" s="97">
        <f t="shared" si="41"/>
        <v>52867</v>
      </c>
      <c r="P114" s="97">
        <f t="shared" si="42"/>
        <v>620482</v>
      </c>
      <c r="Q114" s="102"/>
      <c r="R114" s="102"/>
      <c r="S114" s="97">
        <f>SUM($D114:D114)</f>
        <v>43459</v>
      </c>
      <c r="T114" s="97">
        <f>SUM($D114:E114)</f>
        <v>88529</v>
      </c>
      <c r="U114" s="97">
        <f>SUM($D114:F114)</f>
        <v>139502</v>
      </c>
      <c r="V114" s="97">
        <f>SUM($D114:G114)</f>
        <v>188927</v>
      </c>
      <c r="W114" s="97">
        <f>SUM($D114:H114)</f>
        <v>237661</v>
      </c>
      <c r="X114" s="97">
        <f>SUM($D114:I114)</f>
        <v>288742</v>
      </c>
      <c r="Y114" s="97">
        <f>SUM($D114:J114)</f>
        <v>338339</v>
      </c>
      <c r="Z114" s="97">
        <f>SUM($D114:K114)</f>
        <v>392018</v>
      </c>
      <c r="AA114" s="97">
        <f>SUM($D114:L114)</f>
        <v>450376</v>
      </c>
      <c r="AB114" s="97">
        <f>SUM($D114:M114)</f>
        <v>509880</v>
      </c>
      <c r="AC114" s="97">
        <f>SUM($D114:N114)</f>
        <v>567615</v>
      </c>
      <c r="AD114" s="97">
        <f>SUM($D114:O114)</f>
        <v>620482</v>
      </c>
    </row>
    <row r="115" spans="1:30" ht="15.1" customHeight="1">
      <c r="A115" s="94">
        <v>2010</v>
      </c>
      <c r="B115" s="95" t="s">
        <v>7</v>
      </c>
      <c r="C115" s="96"/>
      <c r="D115" s="97">
        <f t="shared" si="41"/>
        <v>52169</v>
      </c>
      <c r="E115" s="97">
        <f t="shared" si="41"/>
        <v>51309</v>
      </c>
      <c r="F115" s="97">
        <f t="shared" si="41"/>
        <v>60925</v>
      </c>
      <c r="G115" s="97">
        <f t="shared" si="41"/>
        <v>58113</v>
      </c>
      <c r="H115" s="97">
        <f t="shared" si="41"/>
        <v>58886</v>
      </c>
      <c r="I115" s="97">
        <f t="shared" si="41"/>
        <v>62652</v>
      </c>
      <c r="J115" s="97">
        <f t="shared" si="41"/>
        <v>51411</v>
      </c>
      <c r="K115" s="97">
        <f t="shared" si="41"/>
        <v>55444</v>
      </c>
      <c r="L115" s="97">
        <f t="shared" si="41"/>
        <v>55831</v>
      </c>
      <c r="M115" s="97">
        <f t="shared" si="41"/>
        <v>56014</v>
      </c>
      <c r="N115" s="97">
        <f t="shared" si="41"/>
        <v>54928</v>
      </c>
      <c r="O115" s="97">
        <f t="shared" si="41"/>
        <v>40672</v>
      </c>
      <c r="P115" s="97">
        <f t="shared" si="42"/>
        <v>658354</v>
      </c>
      <c r="Q115" s="102"/>
      <c r="R115" s="102"/>
      <c r="S115" s="97">
        <f>SUM($D115:D115)</f>
        <v>52169</v>
      </c>
      <c r="T115" s="97">
        <f>SUM($D115:E115)</f>
        <v>103478</v>
      </c>
      <c r="U115" s="97">
        <f>SUM($D115:F115)</f>
        <v>164403</v>
      </c>
      <c r="V115" s="97">
        <f>SUM($D115:G115)</f>
        <v>222516</v>
      </c>
      <c r="W115" s="97">
        <f>SUM($D115:H115)</f>
        <v>281402</v>
      </c>
      <c r="X115" s="97">
        <f>SUM($D115:I115)</f>
        <v>344054</v>
      </c>
      <c r="Y115" s="97">
        <f>SUM($D115:J115)</f>
        <v>395465</v>
      </c>
      <c r="Z115" s="97">
        <f>SUM($D115:K115)</f>
        <v>450909</v>
      </c>
      <c r="AA115" s="97">
        <f>SUM($D115:L115)</f>
        <v>506740</v>
      </c>
      <c r="AB115" s="97">
        <f>SUM($D115:M115)</f>
        <v>562754</v>
      </c>
      <c r="AC115" s="97">
        <f>SUM($D115:N115)</f>
        <v>617682</v>
      </c>
      <c r="AD115" s="97">
        <f>SUM($D115:O115)</f>
        <v>658354</v>
      </c>
    </row>
    <row r="116" spans="1:30" ht="15.1" customHeight="1">
      <c r="A116" s="94">
        <v>2011</v>
      </c>
      <c r="B116" s="95" t="s">
        <v>7</v>
      </c>
      <c r="C116" s="96"/>
      <c r="D116" s="97">
        <f t="shared" si="41"/>
        <v>52469</v>
      </c>
      <c r="E116" s="97">
        <f t="shared" si="41"/>
        <v>49207</v>
      </c>
      <c r="F116" s="97">
        <f t="shared" si="41"/>
        <v>60514</v>
      </c>
      <c r="G116" s="97">
        <f t="shared" si="41"/>
        <v>55145</v>
      </c>
      <c r="H116" s="97">
        <f t="shared" si="41"/>
        <v>58746</v>
      </c>
      <c r="I116" s="97">
        <f t="shared" si="41"/>
        <v>59444</v>
      </c>
      <c r="J116" s="97">
        <f t="shared" si="41"/>
        <v>51614</v>
      </c>
      <c r="K116" s="97">
        <f t="shared" si="41"/>
        <v>60482</v>
      </c>
      <c r="L116" s="97">
        <f t="shared" si="41"/>
        <v>55553</v>
      </c>
      <c r="M116" s="97">
        <f t="shared" si="41"/>
        <v>57880</v>
      </c>
      <c r="N116" s="97">
        <f t="shared" si="41"/>
        <v>55194</v>
      </c>
      <c r="O116" s="97">
        <f t="shared" si="41"/>
        <v>49120</v>
      </c>
      <c r="P116" s="97">
        <f t="shared" si="42"/>
        <v>665368</v>
      </c>
      <c r="Q116" s="102"/>
      <c r="R116" s="102"/>
      <c r="S116" s="97">
        <f>SUM($D116:D116)</f>
        <v>52469</v>
      </c>
      <c r="T116" s="97">
        <f>SUM($D116:E116)</f>
        <v>101676</v>
      </c>
      <c r="U116" s="97">
        <f>SUM($D116:F116)</f>
        <v>162190</v>
      </c>
      <c r="V116" s="97">
        <f>SUM($D116:G116)</f>
        <v>217335</v>
      </c>
      <c r="W116" s="97">
        <f>SUM($D116:H116)</f>
        <v>276081</v>
      </c>
      <c r="X116" s="97">
        <f>SUM($D116:I116)</f>
        <v>335525</v>
      </c>
      <c r="Y116" s="97">
        <f>SUM($D116:J116)</f>
        <v>387139</v>
      </c>
      <c r="Z116" s="97">
        <f>SUM($D116:K116)</f>
        <v>447621</v>
      </c>
      <c r="AA116" s="97">
        <f>SUM($D116:L116)</f>
        <v>503174</v>
      </c>
      <c r="AB116" s="97">
        <f>SUM($D116:M116)</f>
        <v>561054</v>
      </c>
      <c r="AC116" s="97">
        <f>SUM($D116:N116)</f>
        <v>616248</v>
      </c>
      <c r="AD116" s="97">
        <f>SUM($D116:O116)</f>
        <v>665368</v>
      </c>
    </row>
    <row r="117" spans="1:30" ht="15.1" customHeight="1">
      <c r="A117" s="94">
        <v>2012</v>
      </c>
      <c r="B117" s="95" t="s">
        <v>7</v>
      </c>
      <c r="C117" s="96"/>
      <c r="D117" s="97">
        <f t="shared" si="41"/>
        <v>53343</v>
      </c>
      <c r="E117" s="97">
        <f t="shared" si="41"/>
        <v>52934</v>
      </c>
      <c r="F117" s="97">
        <f t="shared" si="41"/>
        <v>57997</v>
      </c>
      <c r="G117" s="97">
        <f t="shared" si="41"/>
        <v>57358</v>
      </c>
      <c r="H117" s="97">
        <f t="shared" si="41"/>
        <v>60160</v>
      </c>
      <c r="I117" s="97">
        <f t="shared" si="41"/>
        <v>58149</v>
      </c>
      <c r="J117" s="97">
        <f t="shared" si="41"/>
        <v>54794</v>
      </c>
      <c r="K117" s="97">
        <f t="shared" si="41"/>
        <v>60076</v>
      </c>
      <c r="L117" s="97">
        <f t="shared" si="41"/>
        <v>55609</v>
      </c>
      <c r="M117" s="97">
        <f t="shared" si="41"/>
        <v>61385</v>
      </c>
      <c r="N117" s="97">
        <f t="shared" si="41"/>
        <v>58805</v>
      </c>
      <c r="O117" s="97">
        <f t="shared" si="41"/>
        <v>48616</v>
      </c>
      <c r="P117" s="97">
        <f t="shared" ref="P117:P126" si="43">SUM(D117:O117)</f>
        <v>679226</v>
      </c>
      <c r="Q117" s="102"/>
      <c r="R117" s="102"/>
      <c r="S117" s="97">
        <f>SUM($D117:D117)</f>
        <v>53343</v>
      </c>
      <c r="T117" s="97">
        <f>SUM($D117:E117)</f>
        <v>106277</v>
      </c>
      <c r="U117" s="97">
        <f>SUM($D117:F117)</f>
        <v>164274</v>
      </c>
      <c r="V117" s="97">
        <f>SUM($D117:G117)</f>
        <v>221632</v>
      </c>
      <c r="W117" s="97">
        <f>SUM($D117:H117)</f>
        <v>281792</v>
      </c>
      <c r="X117" s="97">
        <f>SUM($D117:I117)</f>
        <v>339941</v>
      </c>
      <c r="Y117" s="97">
        <f>SUM($D117:J117)</f>
        <v>394735</v>
      </c>
      <c r="Z117" s="97">
        <f>SUM($D117:K117)</f>
        <v>454811</v>
      </c>
      <c r="AA117" s="97">
        <f>SUM($D117:L117)</f>
        <v>510420</v>
      </c>
      <c r="AB117" s="97">
        <f>SUM($D117:M117)</f>
        <v>571805</v>
      </c>
      <c r="AC117" s="97">
        <f>SUM($D117:N117)</f>
        <v>630610</v>
      </c>
      <c r="AD117" s="97">
        <f>SUM($D117:O117)</f>
        <v>679226</v>
      </c>
    </row>
    <row r="118" spans="1:30" ht="15.1" customHeight="1">
      <c r="A118" s="94">
        <v>2013</v>
      </c>
      <c r="B118" s="95" t="s">
        <v>7</v>
      </c>
      <c r="C118" s="96"/>
      <c r="D118" s="97">
        <f t="shared" si="41"/>
        <v>59379</v>
      </c>
      <c r="E118" s="97">
        <f t="shared" si="41"/>
        <v>52715</v>
      </c>
      <c r="F118" s="97">
        <f t="shared" si="41"/>
        <v>57522</v>
      </c>
      <c r="G118" s="97">
        <f t="shared" si="41"/>
        <v>62196</v>
      </c>
      <c r="H118" s="97">
        <f t="shared" si="41"/>
        <v>64264</v>
      </c>
      <c r="I118" s="97">
        <f t="shared" si="41"/>
        <v>62758</v>
      </c>
      <c r="J118" s="97">
        <f t="shared" si="41"/>
        <v>59024</v>
      </c>
      <c r="K118" s="97">
        <f t="shared" si="41"/>
        <v>61877</v>
      </c>
      <c r="L118" s="97">
        <f t="shared" si="41"/>
        <v>61642</v>
      </c>
      <c r="M118" s="97">
        <f t="shared" si="41"/>
        <v>67232</v>
      </c>
      <c r="N118" s="97">
        <f t="shared" si="41"/>
        <v>61185</v>
      </c>
      <c r="O118" s="97">
        <f t="shared" si="41"/>
        <v>52353</v>
      </c>
      <c r="P118" s="97">
        <f t="shared" si="43"/>
        <v>722147</v>
      </c>
      <c r="Q118" s="102"/>
      <c r="R118" s="102"/>
      <c r="S118" s="97">
        <f>SUM($D118:D118)</f>
        <v>59379</v>
      </c>
      <c r="T118" s="97">
        <f>SUM($D118:E118)</f>
        <v>112094</v>
      </c>
      <c r="U118" s="97">
        <f>SUM($D118:F118)</f>
        <v>169616</v>
      </c>
      <c r="V118" s="97">
        <f>SUM($D118:G118)</f>
        <v>231812</v>
      </c>
      <c r="W118" s="97">
        <f>SUM($D118:H118)</f>
        <v>296076</v>
      </c>
      <c r="X118" s="97">
        <f>SUM($D118:I118)</f>
        <v>358834</v>
      </c>
      <c r="Y118" s="97">
        <f>SUM($D118:J118)</f>
        <v>417858</v>
      </c>
      <c r="Z118" s="97">
        <f>SUM($D118:K118)</f>
        <v>479735</v>
      </c>
      <c r="AA118" s="97">
        <f>SUM($D118:L118)</f>
        <v>541377</v>
      </c>
      <c r="AB118" s="97">
        <f>SUM($D118:M118)</f>
        <v>608609</v>
      </c>
      <c r="AC118" s="97">
        <f>SUM($D118:N118)</f>
        <v>669794</v>
      </c>
      <c r="AD118" s="97">
        <f>SUM($D118:O118)</f>
        <v>722147</v>
      </c>
    </row>
    <row r="119" spans="1:30" ht="15.1" customHeight="1">
      <c r="A119" s="94">
        <v>2014</v>
      </c>
      <c r="B119" s="95" t="s">
        <v>7</v>
      </c>
      <c r="C119" s="96"/>
      <c r="D119" s="97">
        <f t="shared" si="41"/>
        <v>56988</v>
      </c>
      <c r="E119" s="97">
        <f t="shared" si="41"/>
        <v>55452</v>
      </c>
      <c r="F119" s="97">
        <f t="shared" si="41"/>
        <v>62563</v>
      </c>
      <c r="G119" s="97">
        <f t="shared" si="41"/>
        <v>63921</v>
      </c>
      <c r="H119" s="97">
        <f t="shared" si="41"/>
        <v>66192</v>
      </c>
      <c r="I119" s="97">
        <f t="shared" si="41"/>
        <v>67564</v>
      </c>
      <c r="J119" s="97">
        <f t="shared" si="41"/>
        <v>64402</v>
      </c>
      <c r="K119" s="97">
        <f t="shared" si="41"/>
        <v>62629</v>
      </c>
      <c r="L119" s="97">
        <f t="shared" si="41"/>
        <v>69676</v>
      </c>
      <c r="M119" s="97">
        <f t="shared" si="41"/>
        <v>71914</v>
      </c>
      <c r="N119" s="97">
        <f t="shared" si="41"/>
        <v>64937</v>
      </c>
      <c r="O119" s="97">
        <f t="shared" si="41"/>
        <v>60553</v>
      </c>
      <c r="P119" s="97">
        <f t="shared" si="43"/>
        <v>766791</v>
      </c>
      <c r="Q119" s="102"/>
      <c r="R119" s="102"/>
      <c r="S119" s="97">
        <f>SUM($D119:D119)</f>
        <v>56988</v>
      </c>
      <c r="T119" s="97">
        <f>SUM($D119:E119)</f>
        <v>112440</v>
      </c>
      <c r="U119" s="97">
        <f>SUM($D119:F119)</f>
        <v>175003</v>
      </c>
      <c r="V119" s="97">
        <f>SUM($D119:G119)</f>
        <v>238924</v>
      </c>
      <c r="W119" s="97">
        <f>SUM($D119:H119)</f>
        <v>305116</v>
      </c>
      <c r="X119" s="97">
        <f>SUM($D119:I119)</f>
        <v>372680</v>
      </c>
      <c r="Y119" s="97">
        <f>SUM($D119:J119)</f>
        <v>437082</v>
      </c>
      <c r="Z119" s="97">
        <f>SUM($D119:K119)</f>
        <v>499711</v>
      </c>
      <c r="AA119" s="97">
        <f>SUM($D119:L119)</f>
        <v>569387</v>
      </c>
      <c r="AB119" s="97">
        <f>SUM($D119:M119)</f>
        <v>641301</v>
      </c>
      <c r="AC119" s="97">
        <f>SUM($D119:N119)</f>
        <v>706238</v>
      </c>
      <c r="AD119" s="97">
        <f>SUM($D119:O119)</f>
        <v>766791</v>
      </c>
    </row>
    <row r="120" spans="1:30" ht="15.1" customHeight="1">
      <c r="A120" s="94">
        <v>2015</v>
      </c>
      <c r="B120" s="95" t="s">
        <v>7</v>
      </c>
      <c r="C120" s="96"/>
      <c r="D120" s="97">
        <f t="shared" si="41"/>
        <v>59576</v>
      </c>
      <c r="E120" s="97">
        <f t="shared" si="41"/>
        <v>57858</v>
      </c>
      <c r="F120" s="97">
        <f t="shared" si="41"/>
        <v>69084</v>
      </c>
      <c r="G120" s="97">
        <f t="shared" si="41"/>
        <v>65532</v>
      </c>
      <c r="H120" s="97">
        <f t="shared" si="41"/>
        <v>66240</v>
      </c>
      <c r="I120" s="97">
        <f t="shared" si="41"/>
        <v>68947</v>
      </c>
      <c r="J120" s="97">
        <f t="shared" si="41"/>
        <v>62486</v>
      </c>
      <c r="K120" s="97">
        <f t="shared" si="41"/>
        <v>67658</v>
      </c>
      <c r="L120" s="97">
        <f t="shared" si="41"/>
        <v>68736</v>
      </c>
      <c r="M120" s="97">
        <f t="shared" si="41"/>
        <v>71291</v>
      </c>
      <c r="N120" s="97">
        <f t="shared" si="41"/>
        <v>68576</v>
      </c>
      <c r="O120" s="97">
        <f t="shared" si="41"/>
        <v>61260</v>
      </c>
      <c r="P120" s="97">
        <f t="shared" si="43"/>
        <v>787244</v>
      </c>
      <c r="Q120" s="102"/>
      <c r="R120" s="102"/>
      <c r="S120" s="97">
        <f>SUM($D120:D120)</f>
        <v>59576</v>
      </c>
      <c r="T120" s="97">
        <f>SUM($D120:E120)</f>
        <v>117434</v>
      </c>
      <c r="U120" s="97">
        <f>SUM($D120:F120)</f>
        <v>186518</v>
      </c>
      <c r="V120" s="97">
        <f>SUM($D120:G120)</f>
        <v>252050</v>
      </c>
      <c r="W120" s="97">
        <f>SUM($D120:H120)</f>
        <v>318290</v>
      </c>
      <c r="X120" s="97">
        <f>SUM($D120:I120)</f>
        <v>387237</v>
      </c>
      <c r="Y120" s="97">
        <f>SUM($D120:J120)</f>
        <v>449723</v>
      </c>
      <c r="Z120" s="97">
        <f>SUM($D120:K120)</f>
        <v>517381</v>
      </c>
      <c r="AA120" s="97">
        <f>SUM($D120:L120)</f>
        <v>586117</v>
      </c>
      <c r="AB120" s="97">
        <f>SUM($D120:M120)</f>
        <v>657408</v>
      </c>
      <c r="AC120" s="97">
        <f>SUM($D120:N120)</f>
        <v>725984</v>
      </c>
      <c r="AD120" s="97">
        <f>SUM($D120:O120)</f>
        <v>787244</v>
      </c>
    </row>
    <row r="121" spans="1:30" ht="15.1" customHeight="1">
      <c r="A121" s="94">
        <v>2016</v>
      </c>
      <c r="B121" s="95" t="s">
        <v>7</v>
      </c>
      <c r="C121" s="96"/>
      <c r="D121" s="97">
        <f t="shared" si="41"/>
        <v>64268</v>
      </c>
      <c r="E121" s="97">
        <f t="shared" si="41"/>
        <v>66408</v>
      </c>
      <c r="F121" s="97">
        <f t="shared" si="41"/>
        <v>72063</v>
      </c>
      <c r="G121" s="97">
        <f t="shared" si="41"/>
        <v>71077</v>
      </c>
      <c r="H121" s="97">
        <f t="shared" si="41"/>
        <v>71397</v>
      </c>
      <c r="I121" s="97">
        <f t="shared" si="41"/>
        <v>73994</v>
      </c>
      <c r="J121" s="97">
        <f t="shared" si="41"/>
        <v>64668</v>
      </c>
      <c r="K121" s="97">
        <f t="shared" si="41"/>
        <v>72225</v>
      </c>
      <c r="L121" s="97">
        <f t="shared" si="41"/>
        <v>69877</v>
      </c>
      <c r="M121" s="97">
        <f t="shared" si="41"/>
        <v>72140</v>
      </c>
      <c r="N121" s="97">
        <f t="shared" si="41"/>
        <v>70266</v>
      </c>
      <c r="O121" s="97">
        <f t="shared" si="41"/>
        <v>60120</v>
      </c>
      <c r="P121" s="97">
        <f t="shared" si="43"/>
        <v>828503</v>
      </c>
      <c r="Q121" s="102"/>
      <c r="R121" s="102"/>
      <c r="S121" s="97">
        <f>SUM($D121:D121)</f>
        <v>64268</v>
      </c>
      <c r="T121" s="97">
        <f>SUM($D121:E121)</f>
        <v>130676</v>
      </c>
      <c r="U121" s="97">
        <f>SUM($D121:F121)</f>
        <v>202739</v>
      </c>
      <c r="V121" s="97">
        <f>SUM($D121:G121)</f>
        <v>273816</v>
      </c>
      <c r="W121" s="97">
        <f>SUM($D121:H121)</f>
        <v>345213</v>
      </c>
      <c r="X121" s="97">
        <f>SUM($D121:I121)</f>
        <v>419207</v>
      </c>
      <c r="Y121" s="97">
        <f>SUM($D121:J121)</f>
        <v>483875</v>
      </c>
      <c r="Z121" s="97">
        <f>SUM($D121:K121)</f>
        <v>556100</v>
      </c>
      <c r="AA121" s="97">
        <f>SUM($D121:L121)</f>
        <v>625977</v>
      </c>
      <c r="AB121" s="97">
        <f>SUM($D121:M121)</f>
        <v>698117</v>
      </c>
      <c r="AC121" s="97">
        <f>SUM($D121:N121)</f>
        <v>768383</v>
      </c>
      <c r="AD121" s="97">
        <f>SUM($D121:O121)</f>
        <v>828503</v>
      </c>
    </row>
    <row r="122" spans="1:30" ht="15.1" customHeight="1">
      <c r="A122" s="94">
        <v>2017</v>
      </c>
      <c r="B122" s="95" t="s">
        <v>7</v>
      </c>
      <c r="C122" s="96"/>
      <c r="D122" s="97">
        <f t="shared" si="41"/>
        <v>65868</v>
      </c>
      <c r="E122" s="97">
        <f t="shared" si="41"/>
        <v>64876</v>
      </c>
      <c r="F122" s="97">
        <f t="shared" si="41"/>
        <v>73661</v>
      </c>
      <c r="G122" s="97">
        <f t="shared" si="41"/>
        <v>67334</v>
      </c>
      <c r="H122" s="97">
        <f t="shared" si="41"/>
        <v>73884</v>
      </c>
      <c r="I122" s="97">
        <f t="shared" si="41"/>
        <v>72633</v>
      </c>
      <c r="J122" s="97">
        <f t="shared" si="41"/>
        <v>63523</v>
      </c>
      <c r="K122" s="97">
        <f t="shared" si="41"/>
        <v>73132</v>
      </c>
      <c r="L122" s="97">
        <f t="shared" si="41"/>
        <v>67431</v>
      </c>
      <c r="M122" s="97">
        <f t="shared" si="41"/>
        <v>72180</v>
      </c>
      <c r="N122" s="97">
        <f t="shared" si="41"/>
        <v>69840</v>
      </c>
      <c r="O122" s="97">
        <f t="shared" si="41"/>
        <v>55985</v>
      </c>
      <c r="P122" s="97">
        <f t="shared" si="43"/>
        <v>820347</v>
      </c>
      <c r="Q122" s="102"/>
      <c r="R122" s="102"/>
      <c r="S122" s="97">
        <f>SUM($D122:D122)</f>
        <v>65868</v>
      </c>
      <c r="T122" s="97">
        <f>SUM($D122:E122)</f>
        <v>130744</v>
      </c>
      <c r="U122" s="97">
        <f>SUM($D122:F122)</f>
        <v>204405</v>
      </c>
      <c r="V122" s="97">
        <f>SUM($D122:G122)</f>
        <v>271739</v>
      </c>
      <c r="W122" s="97">
        <f>SUM($D122:H122)</f>
        <v>345623</v>
      </c>
      <c r="X122" s="97">
        <f>SUM($D122:I122)</f>
        <v>418256</v>
      </c>
      <c r="Y122" s="97">
        <f>SUM($D122:J122)</f>
        <v>481779</v>
      </c>
      <c r="Z122" s="97">
        <f>SUM($D122:K122)</f>
        <v>554911</v>
      </c>
      <c r="AA122" s="97">
        <f>SUM($D122:L122)</f>
        <v>622342</v>
      </c>
      <c r="AB122" s="97">
        <f>SUM($D122:M122)</f>
        <v>694522</v>
      </c>
      <c r="AC122" s="97">
        <f>SUM($D122:N122)</f>
        <v>764362</v>
      </c>
      <c r="AD122" s="97">
        <f>SUM($D122:O122)</f>
        <v>820347</v>
      </c>
    </row>
    <row r="123" spans="1:30" ht="15.1" customHeight="1">
      <c r="A123" s="94">
        <v>2018</v>
      </c>
      <c r="B123" s="95" t="s">
        <v>7</v>
      </c>
      <c r="C123" s="96"/>
      <c r="D123" s="97">
        <f t="shared" si="41"/>
        <v>59881</v>
      </c>
      <c r="E123" s="97">
        <f t="shared" si="41"/>
        <v>59205</v>
      </c>
      <c r="F123" s="97">
        <f t="shared" si="41"/>
        <v>69086</v>
      </c>
      <c r="G123" s="97">
        <f t="shared" si="41"/>
        <v>69971</v>
      </c>
      <c r="H123" s="97">
        <f t="shared" si="41"/>
        <v>73989</v>
      </c>
      <c r="I123" s="97">
        <f t="shared" si="41"/>
        <v>70765</v>
      </c>
      <c r="J123" s="97">
        <f t="shared" si="41"/>
        <v>68055</v>
      </c>
      <c r="K123" s="97">
        <f t="shared" si="41"/>
        <v>73361</v>
      </c>
      <c r="L123" s="97">
        <f t="shared" si="41"/>
        <v>71464</v>
      </c>
      <c r="M123" s="97">
        <f t="shared" si="41"/>
        <v>78541</v>
      </c>
      <c r="N123" s="97">
        <f t="shared" si="41"/>
        <v>70891</v>
      </c>
      <c r="O123" s="97">
        <f t="shared" si="41"/>
        <v>59979</v>
      </c>
      <c r="P123" s="97">
        <f t="shared" ref="P123:P124" si="44">SUM(D123:O123)</f>
        <v>825188</v>
      </c>
      <c r="Q123" s="102"/>
      <c r="R123" s="102"/>
      <c r="S123" s="97">
        <f>SUM($D123:D123)</f>
        <v>59881</v>
      </c>
      <c r="T123" s="97">
        <f>SUM($D123:E123)</f>
        <v>119086</v>
      </c>
      <c r="U123" s="97">
        <f>SUM($D123:F123)</f>
        <v>188172</v>
      </c>
      <c r="V123" s="97">
        <f>SUM($D123:G123)</f>
        <v>258143</v>
      </c>
      <c r="W123" s="97">
        <f>SUM($D123:H123)</f>
        <v>332132</v>
      </c>
      <c r="X123" s="97">
        <f>SUM($D123:I123)</f>
        <v>402897</v>
      </c>
      <c r="Y123" s="97">
        <f>SUM($D123:J123)</f>
        <v>470952</v>
      </c>
      <c r="Z123" s="97">
        <f>SUM($D123:K123)</f>
        <v>544313</v>
      </c>
      <c r="AA123" s="97">
        <f>SUM($D123:L123)</f>
        <v>615777</v>
      </c>
      <c r="AB123" s="97">
        <f>SUM($D123:M123)</f>
        <v>694318</v>
      </c>
      <c r="AC123" s="97">
        <f>SUM($D123:N123)</f>
        <v>765209</v>
      </c>
      <c r="AD123" s="97">
        <f>SUM($D123:O123)</f>
        <v>825188</v>
      </c>
    </row>
    <row r="124" spans="1:30" ht="15.1" customHeight="1">
      <c r="A124" s="94">
        <v>2019</v>
      </c>
      <c r="B124" s="95" t="s">
        <v>7</v>
      </c>
      <c r="C124" s="96"/>
      <c r="D124" s="97">
        <f t="shared" si="41"/>
        <v>67271</v>
      </c>
      <c r="E124" s="97">
        <f t="shared" si="41"/>
        <v>59581</v>
      </c>
      <c r="F124" s="97">
        <f t="shared" si="41"/>
        <v>68521</v>
      </c>
      <c r="G124" s="97">
        <f t="shared" si="41"/>
        <v>68943</v>
      </c>
      <c r="H124" s="97">
        <f t="shared" si="41"/>
        <v>71568</v>
      </c>
      <c r="I124" s="97">
        <f t="shared" si="41"/>
        <v>69193</v>
      </c>
      <c r="J124" s="97">
        <f t="shared" si="41"/>
        <v>67022</v>
      </c>
      <c r="K124" s="97">
        <f t="shared" si="41"/>
        <v>67968</v>
      </c>
      <c r="L124" s="97">
        <f t="shared" si="41"/>
        <v>68189</v>
      </c>
      <c r="M124" s="97">
        <f t="shared" si="41"/>
        <v>70322</v>
      </c>
      <c r="N124" s="97">
        <f t="shared" si="41"/>
        <v>66108</v>
      </c>
      <c r="O124" s="97">
        <f t="shared" si="41"/>
        <v>58205</v>
      </c>
      <c r="P124" s="97">
        <f t="shared" si="44"/>
        <v>802891</v>
      </c>
      <c r="Q124" s="102"/>
      <c r="R124" s="102"/>
      <c r="S124" s="97">
        <f>SUM($D124:D124)</f>
        <v>67271</v>
      </c>
      <c r="T124" s="97">
        <f>SUM($D124:E124)</f>
        <v>126852</v>
      </c>
      <c r="U124" s="97">
        <f>SUM($D124:F124)</f>
        <v>195373</v>
      </c>
      <c r="V124" s="97">
        <f>SUM($D124:G124)</f>
        <v>264316</v>
      </c>
      <c r="W124" s="97">
        <f>SUM($D124:H124)</f>
        <v>335884</v>
      </c>
      <c r="X124" s="97">
        <f>SUM($D124:I124)</f>
        <v>405077</v>
      </c>
      <c r="Y124" s="97">
        <f>SUM($D124:J124)</f>
        <v>472099</v>
      </c>
      <c r="Z124" s="97">
        <f>SUM($D124:K124)</f>
        <v>540067</v>
      </c>
      <c r="AA124" s="97">
        <f>SUM($D124:L124)</f>
        <v>608256</v>
      </c>
      <c r="AB124" s="97">
        <f>SUM($D124:M124)</f>
        <v>678578</v>
      </c>
      <c r="AC124" s="97">
        <f>SUM($D124:N124)</f>
        <v>744686</v>
      </c>
      <c r="AD124" s="97">
        <f>SUM($D124:O124)</f>
        <v>802891</v>
      </c>
    </row>
    <row r="125" spans="1:30" ht="15.1" customHeight="1">
      <c r="A125" s="94">
        <v>2020</v>
      </c>
      <c r="B125" s="95" t="s">
        <v>7</v>
      </c>
      <c r="C125" s="96"/>
      <c r="D125" s="97">
        <f t="shared" si="41"/>
        <v>62410</v>
      </c>
      <c r="E125" s="97">
        <f t="shared" si="41"/>
        <v>60378</v>
      </c>
      <c r="F125" s="97">
        <f t="shared" si="41"/>
        <v>62290</v>
      </c>
      <c r="G125" s="97">
        <f t="shared" si="41"/>
        <v>37196</v>
      </c>
      <c r="H125" s="97">
        <f t="shared" si="41"/>
        <v>41851</v>
      </c>
      <c r="I125" s="97">
        <f t="shared" si="41"/>
        <v>61678</v>
      </c>
      <c r="J125" s="97">
        <f t="shared" si="41"/>
        <v>63368</v>
      </c>
      <c r="K125" s="97">
        <f t="shared" si="41"/>
        <v>66822</v>
      </c>
      <c r="L125" s="97">
        <f t="shared" si="41"/>
        <v>70833</v>
      </c>
      <c r="M125" s="97">
        <f t="shared" si="41"/>
        <v>71616</v>
      </c>
      <c r="N125" s="97">
        <f t="shared" si="41"/>
        <v>68189</v>
      </c>
      <c r="O125" s="97">
        <f t="shared" si="41"/>
        <v>61176</v>
      </c>
      <c r="P125" s="97">
        <f t="shared" ref="P125" si="45">SUM(D125:O125)</f>
        <v>727807</v>
      </c>
      <c r="Q125" s="102"/>
      <c r="R125" s="102"/>
      <c r="S125" s="97">
        <f>SUM($D125:D125)</f>
        <v>62410</v>
      </c>
      <c r="T125" s="97">
        <f>SUM($D125:E125)</f>
        <v>122788</v>
      </c>
      <c r="U125" s="97">
        <f>SUM($D125:F125)</f>
        <v>185078</v>
      </c>
      <c r="V125" s="97">
        <f>SUM($D125:G125)</f>
        <v>222274</v>
      </c>
      <c r="W125" s="97">
        <f>SUM($D125:H125)</f>
        <v>264125</v>
      </c>
      <c r="X125" s="97">
        <f>SUM($D125:I125)</f>
        <v>325803</v>
      </c>
      <c r="Y125" s="97">
        <f>SUM($D125:J125)</f>
        <v>389171</v>
      </c>
      <c r="Z125" s="97">
        <f>SUM($D125:K125)</f>
        <v>455993</v>
      </c>
      <c r="AA125" s="97">
        <f>SUM($D125:L125)</f>
        <v>526826</v>
      </c>
      <c r="AB125" s="97">
        <f>SUM($D125:M125)</f>
        <v>598442</v>
      </c>
      <c r="AC125" s="97">
        <f>SUM($D125:N125)</f>
        <v>666631</v>
      </c>
      <c r="AD125" s="97">
        <f>SUM($D125:O125)</f>
        <v>727807</v>
      </c>
    </row>
    <row r="126" spans="1:30" ht="15.1" customHeight="1">
      <c r="A126" s="94">
        <v>2021</v>
      </c>
      <c r="B126" s="95" t="s">
        <v>7</v>
      </c>
      <c r="C126" s="96"/>
      <c r="D126" s="97">
        <f t="shared" si="41"/>
        <v>63019</v>
      </c>
      <c r="E126" s="97">
        <f t="shared" si="41"/>
        <v>60621</v>
      </c>
      <c r="F126" s="97">
        <f t="shared" si="41"/>
        <v>76518</v>
      </c>
      <c r="G126" s="97">
        <f t="shared" si="41"/>
        <v>66798</v>
      </c>
      <c r="H126" s="97">
        <f t="shared" si="41"/>
        <v>69880</v>
      </c>
      <c r="I126" s="97">
        <f t="shared" si="41"/>
        <v>73701</v>
      </c>
      <c r="J126" s="97">
        <f t="shared" si="41"/>
        <v>65764</v>
      </c>
      <c r="K126" s="97">
        <f t="shared" si="41"/>
        <v>71713</v>
      </c>
      <c r="L126" s="97">
        <f t="shared" si="41"/>
        <v>70160</v>
      </c>
      <c r="M126" s="97">
        <f t="shared" si="41"/>
        <v>72739</v>
      </c>
      <c r="N126" s="97">
        <f t="shared" si="41"/>
        <v>72133</v>
      </c>
      <c r="O126" s="97">
        <f t="shared" si="41"/>
        <v>64385</v>
      </c>
      <c r="P126" s="97">
        <f t="shared" si="43"/>
        <v>827431</v>
      </c>
      <c r="Q126" s="102"/>
      <c r="R126" s="102"/>
      <c r="S126" s="97">
        <f>SUM($D126:D126)</f>
        <v>63019</v>
      </c>
      <c r="T126" s="97">
        <f>SUM($D126:E126)</f>
        <v>123640</v>
      </c>
      <c r="U126" s="97">
        <f>SUM($D126:F126)</f>
        <v>200158</v>
      </c>
      <c r="V126" s="97">
        <f>SUM($D126:G126)</f>
        <v>266956</v>
      </c>
      <c r="W126" s="97">
        <f>SUM($D126:H126)</f>
        <v>336836</v>
      </c>
      <c r="X126" s="97">
        <f>SUM($D126:I126)</f>
        <v>410537</v>
      </c>
      <c r="Y126" s="97">
        <f>SUM($D126:J126)</f>
        <v>476301</v>
      </c>
      <c r="Z126" s="97">
        <f>SUM($D126:K126)</f>
        <v>548014</v>
      </c>
      <c r="AA126" s="97">
        <f>SUM($D126:L126)</f>
        <v>618174</v>
      </c>
      <c r="AB126" s="97">
        <f>SUM($D126:M126)</f>
        <v>690913</v>
      </c>
      <c r="AC126" s="97">
        <f>SUM($D126:N126)</f>
        <v>763046</v>
      </c>
      <c r="AD126" s="97">
        <f>SUM($D126:O126)</f>
        <v>827431</v>
      </c>
    </row>
    <row r="127" spans="1:30" ht="15.1" customHeight="1">
      <c r="Q127" s="126"/>
      <c r="R127" s="126"/>
    </row>
    <row r="128" spans="1:30" ht="15.1" customHeight="1">
      <c r="Q128" s="126"/>
      <c r="R128" s="126"/>
    </row>
    <row r="129" spans="1:30" ht="15.1" customHeight="1">
      <c r="A129" s="94">
        <v>2006</v>
      </c>
      <c r="B129" s="95" t="s">
        <v>8</v>
      </c>
      <c r="D129" s="97">
        <f t="shared" ref="D129:O144" si="46">SUMIFS(D$11:D$90,$A$11:$A$90,$A129,$B$11:$B$90,$B129)</f>
        <v>224</v>
      </c>
      <c r="E129" s="97">
        <f t="shared" si="46"/>
        <v>223</v>
      </c>
      <c r="F129" s="97">
        <f t="shared" si="46"/>
        <v>234</v>
      </c>
      <c r="G129" s="97">
        <f t="shared" si="46"/>
        <v>284</v>
      </c>
      <c r="H129" s="97">
        <f t="shared" si="46"/>
        <v>419</v>
      </c>
      <c r="I129" s="97">
        <f t="shared" si="46"/>
        <v>317</v>
      </c>
      <c r="J129" s="97">
        <f t="shared" si="46"/>
        <v>328</v>
      </c>
      <c r="K129" s="97">
        <f t="shared" si="46"/>
        <v>366</v>
      </c>
      <c r="L129" s="97">
        <f t="shared" si="46"/>
        <v>352</v>
      </c>
      <c r="M129" s="97">
        <f t="shared" si="46"/>
        <v>464</v>
      </c>
      <c r="N129" s="97">
        <f t="shared" si="46"/>
        <v>351</v>
      </c>
      <c r="O129" s="97">
        <f t="shared" si="46"/>
        <v>189</v>
      </c>
      <c r="P129" s="97">
        <f t="shared" ref="P129:P142" si="47">SUM(D129:O129)</f>
        <v>3751</v>
      </c>
      <c r="Q129" s="126"/>
      <c r="R129" s="126"/>
      <c r="S129" s="97">
        <f>SUM($D129:D129)</f>
        <v>224</v>
      </c>
      <c r="T129" s="97">
        <f>SUM($D129:E129)</f>
        <v>447</v>
      </c>
      <c r="U129" s="97">
        <f>SUM($D129:F129)</f>
        <v>681</v>
      </c>
      <c r="V129" s="97">
        <f>SUM($D129:G129)</f>
        <v>965</v>
      </c>
      <c r="W129" s="97">
        <f>SUM($D129:H129)</f>
        <v>1384</v>
      </c>
      <c r="X129" s="97">
        <f>SUM($D129:I129)</f>
        <v>1701</v>
      </c>
      <c r="Y129" s="97">
        <f>SUM($D129:J129)</f>
        <v>2029</v>
      </c>
      <c r="Z129" s="97">
        <f>SUM($D129:K129)</f>
        <v>2395</v>
      </c>
      <c r="AA129" s="97">
        <f>SUM($D129:L129)</f>
        <v>2747</v>
      </c>
      <c r="AB129" s="97">
        <f>SUM($D129:M129)</f>
        <v>3211</v>
      </c>
      <c r="AC129" s="97">
        <f>SUM($D129:N129)</f>
        <v>3562</v>
      </c>
      <c r="AD129" s="97">
        <f>SUM($D129:O129)</f>
        <v>3751</v>
      </c>
    </row>
    <row r="130" spans="1:30" ht="15.1" customHeight="1">
      <c r="A130" s="94">
        <v>2007</v>
      </c>
      <c r="B130" s="95" t="s">
        <v>8</v>
      </c>
      <c r="D130" s="97">
        <f t="shared" si="46"/>
        <v>236</v>
      </c>
      <c r="E130" s="97">
        <f t="shared" si="46"/>
        <v>205</v>
      </c>
      <c r="F130" s="97">
        <f t="shared" si="46"/>
        <v>250</v>
      </c>
      <c r="G130" s="97">
        <f t="shared" si="46"/>
        <v>316</v>
      </c>
      <c r="H130" s="97">
        <f t="shared" si="46"/>
        <v>383</v>
      </c>
      <c r="I130" s="97">
        <f t="shared" si="46"/>
        <v>351</v>
      </c>
      <c r="J130" s="97">
        <f t="shared" si="46"/>
        <v>313</v>
      </c>
      <c r="K130" s="97">
        <f t="shared" si="46"/>
        <v>376</v>
      </c>
      <c r="L130" s="97">
        <f t="shared" si="46"/>
        <v>349</v>
      </c>
      <c r="M130" s="97">
        <f t="shared" si="46"/>
        <v>384</v>
      </c>
      <c r="N130" s="97">
        <f t="shared" si="46"/>
        <v>291</v>
      </c>
      <c r="O130" s="97">
        <f t="shared" si="46"/>
        <v>198</v>
      </c>
      <c r="P130" s="97">
        <f t="shared" si="47"/>
        <v>3652</v>
      </c>
      <c r="Q130" s="126"/>
      <c r="R130" s="126"/>
      <c r="S130" s="97">
        <f>SUM($D130:D130)</f>
        <v>236</v>
      </c>
      <c r="T130" s="97">
        <f>SUM($D130:E130)</f>
        <v>441</v>
      </c>
      <c r="U130" s="97">
        <f>SUM($D130:F130)</f>
        <v>691</v>
      </c>
      <c r="V130" s="97">
        <f>SUM($D130:G130)</f>
        <v>1007</v>
      </c>
      <c r="W130" s="97">
        <f>SUM($D130:H130)</f>
        <v>1390</v>
      </c>
      <c r="X130" s="97">
        <f>SUM($D130:I130)</f>
        <v>1741</v>
      </c>
      <c r="Y130" s="97">
        <f>SUM($D130:J130)</f>
        <v>2054</v>
      </c>
      <c r="Z130" s="97">
        <f>SUM($D130:K130)</f>
        <v>2430</v>
      </c>
      <c r="AA130" s="97">
        <f>SUM($D130:L130)</f>
        <v>2779</v>
      </c>
      <c r="AB130" s="97">
        <f>SUM($D130:M130)</f>
        <v>3163</v>
      </c>
      <c r="AC130" s="97">
        <f>SUM($D130:N130)</f>
        <v>3454</v>
      </c>
      <c r="AD130" s="97">
        <f>SUM($D130:O130)</f>
        <v>3652</v>
      </c>
    </row>
    <row r="131" spans="1:30" ht="15.1" customHeight="1">
      <c r="A131" s="94">
        <v>2008</v>
      </c>
      <c r="B131" s="95" t="s">
        <v>8</v>
      </c>
      <c r="D131" s="97">
        <f t="shared" si="46"/>
        <v>188</v>
      </c>
      <c r="E131" s="97">
        <f t="shared" si="46"/>
        <v>171</v>
      </c>
      <c r="F131" s="97">
        <f t="shared" si="46"/>
        <v>189</v>
      </c>
      <c r="G131" s="97">
        <f t="shared" si="46"/>
        <v>269</v>
      </c>
      <c r="H131" s="97">
        <f t="shared" si="46"/>
        <v>320</v>
      </c>
      <c r="I131" s="97">
        <f t="shared" si="46"/>
        <v>240</v>
      </c>
      <c r="J131" s="97">
        <f t="shared" si="46"/>
        <v>239</v>
      </c>
      <c r="K131" s="97">
        <f t="shared" si="46"/>
        <v>298</v>
      </c>
      <c r="L131" s="97">
        <f t="shared" si="46"/>
        <v>305</v>
      </c>
      <c r="M131" s="97">
        <f t="shared" si="46"/>
        <v>386</v>
      </c>
      <c r="N131" s="97">
        <f t="shared" si="46"/>
        <v>279</v>
      </c>
      <c r="O131" s="97">
        <f t="shared" si="46"/>
        <v>152</v>
      </c>
      <c r="P131" s="97">
        <f t="shared" si="47"/>
        <v>3036</v>
      </c>
      <c r="Q131" s="126"/>
      <c r="R131" s="126"/>
      <c r="S131" s="97">
        <f>SUM($D131:D131)</f>
        <v>188</v>
      </c>
      <c r="T131" s="97">
        <f>SUM($D131:E131)</f>
        <v>359</v>
      </c>
      <c r="U131" s="97">
        <f>SUM($D131:F131)</f>
        <v>548</v>
      </c>
      <c r="V131" s="97">
        <f>SUM($D131:G131)</f>
        <v>817</v>
      </c>
      <c r="W131" s="97">
        <f>SUM($D131:H131)</f>
        <v>1137</v>
      </c>
      <c r="X131" s="97">
        <f>SUM($D131:I131)</f>
        <v>1377</v>
      </c>
      <c r="Y131" s="97">
        <f>SUM($D131:J131)</f>
        <v>1616</v>
      </c>
      <c r="Z131" s="97">
        <f>SUM($D131:K131)</f>
        <v>1914</v>
      </c>
      <c r="AA131" s="97">
        <f>SUM($D131:L131)</f>
        <v>2219</v>
      </c>
      <c r="AB131" s="97">
        <f>SUM($D131:M131)</f>
        <v>2605</v>
      </c>
      <c r="AC131" s="97">
        <f>SUM($D131:N131)</f>
        <v>2884</v>
      </c>
      <c r="AD131" s="97">
        <f>SUM($D131:O131)</f>
        <v>3036</v>
      </c>
    </row>
    <row r="132" spans="1:30" ht="15.1" customHeight="1">
      <c r="A132" s="94">
        <v>2009</v>
      </c>
      <c r="B132" s="95" t="s">
        <v>8</v>
      </c>
      <c r="D132" s="97">
        <f t="shared" si="46"/>
        <v>170</v>
      </c>
      <c r="E132" s="97">
        <f t="shared" si="46"/>
        <v>173</v>
      </c>
      <c r="F132" s="97">
        <f t="shared" si="46"/>
        <v>181</v>
      </c>
      <c r="G132" s="97">
        <f t="shared" si="46"/>
        <v>216</v>
      </c>
      <c r="H132" s="97">
        <f t="shared" si="46"/>
        <v>288</v>
      </c>
      <c r="I132" s="97">
        <f t="shared" si="46"/>
        <v>214</v>
      </c>
      <c r="J132" s="97">
        <f t="shared" si="46"/>
        <v>192</v>
      </c>
      <c r="K132" s="97">
        <f t="shared" si="46"/>
        <v>226</v>
      </c>
      <c r="L132" s="97">
        <f t="shared" si="46"/>
        <v>239</v>
      </c>
      <c r="M132" s="97">
        <f t="shared" si="46"/>
        <v>277</v>
      </c>
      <c r="N132" s="97">
        <f t="shared" si="46"/>
        <v>276</v>
      </c>
      <c r="O132" s="97">
        <f t="shared" si="46"/>
        <v>163</v>
      </c>
      <c r="P132" s="97">
        <f t="shared" si="47"/>
        <v>2615</v>
      </c>
      <c r="Q132" s="126"/>
      <c r="R132" s="126"/>
      <c r="S132" s="97">
        <f>SUM($D132:D132)</f>
        <v>170</v>
      </c>
      <c r="T132" s="97">
        <f>SUM($D132:E132)</f>
        <v>343</v>
      </c>
      <c r="U132" s="97">
        <f>SUM($D132:F132)</f>
        <v>524</v>
      </c>
      <c r="V132" s="97">
        <f>SUM($D132:G132)</f>
        <v>740</v>
      </c>
      <c r="W132" s="97">
        <f>SUM($D132:H132)</f>
        <v>1028</v>
      </c>
      <c r="X132" s="97">
        <f>SUM($D132:I132)</f>
        <v>1242</v>
      </c>
      <c r="Y132" s="97">
        <f>SUM($D132:J132)</f>
        <v>1434</v>
      </c>
      <c r="Z132" s="97">
        <f>SUM($D132:K132)</f>
        <v>1660</v>
      </c>
      <c r="AA132" s="97">
        <f>SUM($D132:L132)</f>
        <v>1899</v>
      </c>
      <c r="AB132" s="97">
        <f>SUM($D132:M132)</f>
        <v>2176</v>
      </c>
      <c r="AC132" s="97">
        <f>SUM($D132:N132)</f>
        <v>2452</v>
      </c>
      <c r="AD132" s="97">
        <f>SUM($D132:O132)</f>
        <v>2615</v>
      </c>
    </row>
    <row r="133" spans="1:30" ht="15.1" customHeight="1">
      <c r="A133" s="94">
        <v>2010</v>
      </c>
      <c r="B133" s="95" t="s">
        <v>8</v>
      </c>
      <c r="D133" s="97">
        <f t="shared" si="46"/>
        <v>176</v>
      </c>
      <c r="E133" s="97">
        <f t="shared" si="46"/>
        <v>170</v>
      </c>
      <c r="F133" s="97">
        <f t="shared" si="46"/>
        <v>168</v>
      </c>
      <c r="G133" s="97">
        <f t="shared" si="46"/>
        <v>208</v>
      </c>
      <c r="H133" s="97">
        <f t="shared" si="46"/>
        <v>235</v>
      </c>
      <c r="I133" s="97">
        <f t="shared" si="46"/>
        <v>254</v>
      </c>
      <c r="J133" s="97">
        <f t="shared" si="46"/>
        <v>247</v>
      </c>
      <c r="K133" s="97">
        <f t="shared" si="46"/>
        <v>251</v>
      </c>
      <c r="L133" s="97">
        <f t="shared" si="46"/>
        <v>271</v>
      </c>
      <c r="M133" s="97">
        <f t="shared" si="46"/>
        <v>324</v>
      </c>
      <c r="N133" s="97">
        <f t="shared" si="46"/>
        <v>327</v>
      </c>
      <c r="O133" s="97">
        <f t="shared" si="46"/>
        <v>154</v>
      </c>
      <c r="P133" s="97">
        <f t="shared" si="47"/>
        <v>2785</v>
      </c>
      <c r="Q133" s="126"/>
      <c r="R133" s="126"/>
      <c r="S133" s="97">
        <f>SUM($D133:D133)</f>
        <v>176</v>
      </c>
      <c r="T133" s="97">
        <f>SUM($D133:E133)</f>
        <v>346</v>
      </c>
      <c r="U133" s="97">
        <f>SUM($D133:F133)</f>
        <v>514</v>
      </c>
      <c r="V133" s="97">
        <f>SUM($D133:G133)</f>
        <v>722</v>
      </c>
      <c r="W133" s="97">
        <f>SUM($D133:H133)</f>
        <v>957</v>
      </c>
      <c r="X133" s="97">
        <f>SUM($D133:I133)</f>
        <v>1211</v>
      </c>
      <c r="Y133" s="97">
        <f>SUM($D133:J133)</f>
        <v>1458</v>
      </c>
      <c r="Z133" s="97">
        <f>SUM($D133:K133)</f>
        <v>1709</v>
      </c>
      <c r="AA133" s="97">
        <f>SUM($D133:L133)</f>
        <v>1980</v>
      </c>
      <c r="AB133" s="97">
        <f>SUM($D133:M133)</f>
        <v>2304</v>
      </c>
      <c r="AC133" s="97">
        <f>SUM($D133:N133)</f>
        <v>2631</v>
      </c>
      <c r="AD133" s="97">
        <f>SUM($D133:O133)</f>
        <v>2785</v>
      </c>
    </row>
    <row r="134" spans="1:30" ht="15.1" customHeight="1">
      <c r="A134" s="94">
        <v>2011</v>
      </c>
      <c r="B134" s="95" t="s">
        <v>8</v>
      </c>
      <c r="D134" s="97">
        <f t="shared" si="46"/>
        <v>160</v>
      </c>
      <c r="E134" s="97">
        <f t="shared" si="46"/>
        <v>118</v>
      </c>
      <c r="F134" s="97">
        <f t="shared" si="46"/>
        <v>191</v>
      </c>
      <c r="G134" s="97">
        <f t="shared" si="46"/>
        <v>214</v>
      </c>
      <c r="H134" s="97">
        <f t="shared" si="46"/>
        <v>317</v>
      </c>
      <c r="I134" s="97">
        <f t="shared" si="46"/>
        <v>306</v>
      </c>
      <c r="J134" s="97">
        <f t="shared" si="46"/>
        <v>243</v>
      </c>
      <c r="K134" s="97">
        <f t="shared" si="46"/>
        <v>270</v>
      </c>
      <c r="L134" s="97">
        <f t="shared" si="46"/>
        <v>262</v>
      </c>
      <c r="M134" s="97">
        <f t="shared" si="46"/>
        <v>317</v>
      </c>
      <c r="N134" s="97">
        <f t="shared" si="46"/>
        <v>275</v>
      </c>
      <c r="O134" s="97">
        <f t="shared" si="46"/>
        <v>153</v>
      </c>
      <c r="P134" s="97">
        <f t="shared" si="47"/>
        <v>2826</v>
      </c>
      <c r="Q134" s="126"/>
      <c r="R134" s="126"/>
      <c r="S134" s="97">
        <f>SUM($D134:D134)</f>
        <v>160</v>
      </c>
      <c r="T134" s="97">
        <f>SUM($D134:E134)</f>
        <v>278</v>
      </c>
      <c r="U134" s="97">
        <f>SUM($D134:F134)</f>
        <v>469</v>
      </c>
      <c r="V134" s="97">
        <f>SUM($D134:G134)</f>
        <v>683</v>
      </c>
      <c r="W134" s="97">
        <f>SUM($D134:H134)</f>
        <v>1000</v>
      </c>
      <c r="X134" s="97">
        <f>SUM($D134:I134)</f>
        <v>1306</v>
      </c>
      <c r="Y134" s="97">
        <f>SUM($D134:J134)</f>
        <v>1549</v>
      </c>
      <c r="Z134" s="97">
        <f>SUM($D134:K134)</f>
        <v>1819</v>
      </c>
      <c r="AA134" s="97">
        <f>SUM($D134:L134)</f>
        <v>2081</v>
      </c>
      <c r="AB134" s="97">
        <f>SUM($D134:M134)</f>
        <v>2398</v>
      </c>
      <c r="AC134" s="97">
        <f>SUM($D134:N134)</f>
        <v>2673</v>
      </c>
      <c r="AD134" s="97">
        <f>SUM($D134:O134)</f>
        <v>2826</v>
      </c>
    </row>
    <row r="135" spans="1:30" ht="15.1" customHeight="1">
      <c r="A135" s="94">
        <v>2012</v>
      </c>
      <c r="B135" s="95" t="s">
        <v>8</v>
      </c>
      <c r="D135" s="97">
        <f t="shared" si="46"/>
        <v>130</v>
      </c>
      <c r="E135" s="97">
        <f t="shared" si="46"/>
        <v>177</v>
      </c>
      <c r="F135" s="97">
        <f t="shared" si="46"/>
        <v>177</v>
      </c>
      <c r="G135" s="97">
        <f t="shared" si="46"/>
        <v>222</v>
      </c>
      <c r="H135" s="97">
        <f t="shared" si="46"/>
        <v>303</v>
      </c>
      <c r="I135" s="97">
        <f t="shared" si="46"/>
        <v>271</v>
      </c>
      <c r="J135" s="97">
        <f t="shared" si="46"/>
        <v>244</v>
      </c>
      <c r="K135" s="97">
        <f t="shared" si="46"/>
        <v>298</v>
      </c>
      <c r="L135" s="97">
        <f t="shared" si="46"/>
        <v>281</v>
      </c>
      <c r="M135" s="97">
        <f t="shared" si="46"/>
        <v>306</v>
      </c>
      <c r="N135" s="97">
        <f t="shared" si="46"/>
        <v>333</v>
      </c>
      <c r="O135" s="97">
        <f t="shared" si="46"/>
        <v>152</v>
      </c>
      <c r="P135" s="97">
        <f t="shared" si="47"/>
        <v>2894</v>
      </c>
      <c r="Q135" s="126"/>
      <c r="R135" s="126"/>
      <c r="S135" s="97">
        <f>SUM($D135:D135)</f>
        <v>130</v>
      </c>
      <c r="T135" s="97">
        <f>SUM($D135:E135)</f>
        <v>307</v>
      </c>
      <c r="U135" s="97">
        <f>SUM($D135:F135)</f>
        <v>484</v>
      </c>
      <c r="V135" s="97">
        <f>SUM($D135:G135)</f>
        <v>706</v>
      </c>
      <c r="W135" s="97">
        <f>SUM($D135:H135)</f>
        <v>1009</v>
      </c>
      <c r="X135" s="97">
        <f>SUM($D135:I135)</f>
        <v>1280</v>
      </c>
      <c r="Y135" s="97">
        <f>SUM($D135:J135)</f>
        <v>1524</v>
      </c>
      <c r="Z135" s="97">
        <f>SUM($D135:K135)</f>
        <v>1822</v>
      </c>
      <c r="AA135" s="97">
        <f>SUM($D135:L135)</f>
        <v>2103</v>
      </c>
      <c r="AB135" s="97">
        <f>SUM($D135:M135)</f>
        <v>2409</v>
      </c>
      <c r="AC135" s="97">
        <f>SUM($D135:N135)</f>
        <v>2742</v>
      </c>
      <c r="AD135" s="97">
        <f>SUM($D135:O135)</f>
        <v>2894</v>
      </c>
    </row>
    <row r="136" spans="1:30" ht="15.1" customHeight="1">
      <c r="A136" s="94">
        <v>2013</v>
      </c>
      <c r="B136" s="95" t="s">
        <v>8</v>
      </c>
      <c r="D136" s="97">
        <f t="shared" si="46"/>
        <v>167</v>
      </c>
      <c r="E136" s="97">
        <f t="shared" si="46"/>
        <v>161</v>
      </c>
      <c r="F136" s="97">
        <f t="shared" si="46"/>
        <v>183</v>
      </c>
      <c r="G136" s="97">
        <f t="shared" si="46"/>
        <v>227</v>
      </c>
      <c r="H136" s="97">
        <f t="shared" si="46"/>
        <v>329</v>
      </c>
      <c r="I136" s="97">
        <f t="shared" si="46"/>
        <v>249</v>
      </c>
      <c r="J136" s="97">
        <f t="shared" si="46"/>
        <v>200</v>
      </c>
      <c r="K136" s="97">
        <f t="shared" si="46"/>
        <v>302</v>
      </c>
      <c r="L136" s="97">
        <f t="shared" si="46"/>
        <v>278</v>
      </c>
      <c r="M136" s="97">
        <f t="shared" si="46"/>
        <v>294</v>
      </c>
      <c r="N136" s="97">
        <f t="shared" si="46"/>
        <v>282</v>
      </c>
      <c r="O136" s="97">
        <f t="shared" si="46"/>
        <v>177</v>
      </c>
      <c r="P136" s="97">
        <f t="shared" ref="P136:P138" si="48">SUM(D136:O136)</f>
        <v>2849</v>
      </c>
      <c r="Q136" s="126"/>
      <c r="R136" s="126"/>
      <c r="S136" s="97">
        <f>SUM($D136:D136)</f>
        <v>167</v>
      </c>
      <c r="T136" s="97">
        <f>SUM($D136:E136)</f>
        <v>328</v>
      </c>
      <c r="U136" s="97">
        <f>SUM($D136:F136)</f>
        <v>511</v>
      </c>
      <c r="V136" s="97">
        <f>SUM($D136:G136)</f>
        <v>738</v>
      </c>
      <c r="W136" s="97">
        <f>SUM($D136:H136)</f>
        <v>1067</v>
      </c>
      <c r="X136" s="97">
        <f>SUM($D136:I136)</f>
        <v>1316</v>
      </c>
      <c r="Y136" s="97">
        <f>SUM($D136:J136)</f>
        <v>1516</v>
      </c>
      <c r="Z136" s="97">
        <f>SUM($D136:K136)</f>
        <v>1818</v>
      </c>
      <c r="AA136" s="97">
        <f>SUM($D136:L136)</f>
        <v>2096</v>
      </c>
      <c r="AB136" s="97">
        <f>SUM($D136:M136)</f>
        <v>2390</v>
      </c>
      <c r="AC136" s="97">
        <f>SUM($D136:N136)</f>
        <v>2672</v>
      </c>
      <c r="AD136" s="97">
        <f>SUM($D136:O136)</f>
        <v>2849</v>
      </c>
    </row>
    <row r="137" spans="1:30" ht="15.1" customHeight="1">
      <c r="A137" s="94">
        <v>2014</v>
      </c>
      <c r="B137" s="95" t="s">
        <v>8</v>
      </c>
      <c r="D137" s="97">
        <f t="shared" si="46"/>
        <v>179</v>
      </c>
      <c r="E137" s="97">
        <f t="shared" si="46"/>
        <v>141</v>
      </c>
      <c r="F137" s="97">
        <f t="shared" si="46"/>
        <v>185</v>
      </c>
      <c r="G137" s="97">
        <f t="shared" si="46"/>
        <v>208</v>
      </c>
      <c r="H137" s="97">
        <f t="shared" si="46"/>
        <v>291</v>
      </c>
      <c r="I137" s="97">
        <f t="shared" si="46"/>
        <v>271</v>
      </c>
      <c r="J137" s="97">
        <f t="shared" si="46"/>
        <v>240</v>
      </c>
      <c r="K137" s="97">
        <f t="shared" si="46"/>
        <v>311</v>
      </c>
      <c r="L137" s="97">
        <f t="shared" si="46"/>
        <v>322</v>
      </c>
      <c r="M137" s="97">
        <f t="shared" si="46"/>
        <v>325</v>
      </c>
      <c r="N137" s="97">
        <f t="shared" si="46"/>
        <v>307</v>
      </c>
      <c r="O137" s="97">
        <f t="shared" si="46"/>
        <v>173</v>
      </c>
      <c r="P137" s="97">
        <f t="shared" si="48"/>
        <v>2953</v>
      </c>
      <c r="Q137" s="126"/>
      <c r="R137" s="126"/>
      <c r="S137" s="97">
        <f>SUM($D137:D137)</f>
        <v>179</v>
      </c>
      <c r="T137" s="97">
        <f>SUM($D137:E137)</f>
        <v>320</v>
      </c>
      <c r="U137" s="97">
        <f>SUM($D137:F137)</f>
        <v>505</v>
      </c>
      <c r="V137" s="97">
        <f>SUM($D137:G137)</f>
        <v>713</v>
      </c>
      <c r="W137" s="97">
        <f>SUM($D137:H137)</f>
        <v>1004</v>
      </c>
      <c r="X137" s="97">
        <f>SUM($D137:I137)</f>
        <v>1275</v>
      </c>
      <c r="Y137" s="97">
        <f>SUM($D137:J137)</f>
        <v>1515</v>
      </c>
      <c r="Z137" s="97">
        <f>SUM($D137:K137)</f>
        <v>1826</v>
      </c>
      <c r="AA137" s="97">
        <f>SUM($D137:L137)</f>
        <v>2148</v>
      </c>
      <c r="AB137" s="97">
        <f>SUM($D137:M137)</f>
        <v>2473</v>
      </c>
      <c r="AC137" s="97">
        <f>SUM($D137:N137)</f>
        <v>2780</v>
      </c>
      <c r="AD137" s="97">
        <f>SUM($D137:O137)</f>
        <v>2953</v>
      </c>
    </row>
    <row r="138" spans="1:30" ht="15.1" customHeight="1">
      <c r="A138" s="94">
        <v>2015</v>
      </c>
      <c r="B138" s="95" t="s">
        <v>8</v>
      </c>
      <c r="D138" s="97">
        <f t="shared" si="46"/>
        <v>187</v>
      </c>
      <c r="E138" s="97">
        <f t="shared" si="46"/>
        <v>154</v>
      </c>
      <c r="F138" s="97">
        <f t="shared" si="46"/>
        <v>216</v>
      </c>
      <c r="G138" s="97">
        <f t="shared" si="46"/>
        <v>202</v>
      </c>
      <c r="H138" s="97">
        <f t="shared" si="46"/>
        <v>251</v>
      </c>
      <c r="I138" s="97">
        <f t="shared" si="46"/>
        <v>259</v>
      </c>
      <c r="J138" s="97">
        <f t="shared" si="46"/>
        <v>251</v>
      </c>
      <c r="K138" s="97">
        <f t="shared" si="46"/>
        <v>257</v>
      </c>
      <c r="L138" s="97">
        <f t="shared" si="46"/>
        <v>281</v>
      </c>
      <c r="M138" s="97">
        <f t="shared" si="46"/>
        <v>271</v>
      </c>
      <c r="N138" s="97">
        <f t="shared" si="46"/>
        <v>223</v>
      </c>
      <c r="O138" s="97">
        <f t="shared" si="46"/>
        <v>147</v>
      </c>
      <c r="P138" s="97">
        <f t="shared" si="48"/>
        <v>2699</v>
      </c>
      <c r="Q138" s="126"/>
      <c r="R138" s="126"/>
      <c r="S138" s="97">
        <f>SUM($D138:D138)</f>
        <v>187</v>
      </c>
      <c r="T138" s="97">
        <f>SUM($D138:E138)</f>
        <v>341</v>
      </c>
      <c r="U138" s="97">
        <f>SUM($D138:F138)</f>
        <v>557</v>
      </c>
      <c r="V138" s="97">
        <f>SUM($D138:G138)</f>
        <v>759</v>
      </c>
      <c r="W138" s="97">
        <f>SUM($D138:H138)</f>
        <v>1010</v>
      </c>
      <c r="X138" s="97">
        <f>SUM($D138:I138)</f>
        <v>1269</v>
      </c>
      <c r="Y138" s="97">
        <f>SUM($D138:J138)</f>
        <v>1520</v>
      </c>
      <c r="Z138" s="97">
        <f>SUM($D138:K138)</f>
        <v>1777</v>
      </c>
      <c r="AA138" s="97">
        <f>SUM($D138:L138)</f>
        <v>2058</v>
      </c>
      <c r="AB138" s="97">
        <f>SUM($D138:M138)</f>
        <v>2329</v>
      </c>
      <c r="AC138" s="97">
        <f>SUM($D138:N138)</f>
        <v>2552</v>
      </c>
      <c r="AD138" s="97">
        <f>SUM($D138:O138)</f>
        <v>2699</v>
      </c>
    </row>
    <row r="139" spans="1:30" ht="15.1" customHeight="1">
      <c r="A139" s="94">
        <v>2016</v>
      </c>
      <c r="B139" s="95" t="s">
        <v>8</v>
      </c>
      <c r="D139" s="97">
        <f t="shared" si="46"/>
        <v>162</v>
      </c>
      <c r="E139" s="97">
        <f t="shared" si="46"/>
        <v>145</v>
      </c>
      <c r="F139" s="97">
        <f t="shared" si="46"/>
        <v>151</v>
      </c>
      <c r="G139" s="97">
        <f t="shared" si="46"/>
        <v>234</v>
      </c>
      <c r="H139" s="97">
        <f t="shared" si="46"/>
        <v>283</v>
      </c>
      <c r="I139" s="97">
        <f t="shared" si="46"/>
        <v>261</v>
      </c>
      <c r="J139" s="97">
        <f t="shared" si="46"/>
        <v>255</v>
      </c>
      <c r="K139" s="97">
        <f t="shared" si="46"/>
        <v>221</v>
      </c>
      <c r="L139" s="97">
        <f t="shared" si="46"/>
        <v>256</v>
      </c>
      <c r="M139" s="97">
        <f t="shared" si="46"/>
        <v>274</v>
      </c>
      <c r="N139" s="97">
        <f t="shared" si="46"/>
        <v>227</v>
      </c>
      <c r="O139" s="97">
        <f t="shared" si="46"/>
        <v>125</v>
      </c>
      <c r="P139" s="97">
        <f t="shared" si="47"/>
        <v>2594</v>
      </c>
      <c r="Q139" s="126"/>
      <c r="R139" s="126"/>
      <c r="S139" s="97">
        <f>SUM($D139:D139)</f>
        <v>162</v>
      </c>
      <c r="T139" s="97">
        <f>SUM($D139:E139)</f>
        <v>307</v>
      </c>
      <c r="U139" s="97">
        <f>SUM($D139:F139)</f>
        <v>458</v>
      </c>
      <c r="V139" s="97">
        <f>SUM($D139:G139)</f>
        <v>692</v>
      </c>
      <c r="W139" s="97">
        <f>SUM($D139:H139)</f>
        <v>975</v>
      </c>
      <c r="X139" s="97">
        <f>SUM($D139:I139)</f>
        <v>1236</v>
      </c>
      <c r="Y139" s="97">
        <f>SUM($D139:J139)</f>
        <v>1491</v>
      </c>
      <c r="Z139" s="97">
        <f>SUM($D139:K139)</f>
        <v>1712</v>
      </c>
      <c r="AA139" s="97">
        <f>SUM($D139:L139)</f>
        <v>1968</v>
      </c>
      <c r="AB139" s="97">
        <f>SUM($D139:M139)</f>
        <v>2242</v>
      </c>
      <c r="AC139" s="97">
        <f>SUM($D139:N139)</f>
        <v>2469</v>
      </c>
      <c r="AD139" s="97">
        <f>SUM($D139:O139)</f>
        <v>2594</v>
      </c>
    </row>
    <row r="140" spans="1:30" ht="15.1" customHeight="1">
      <c r="A140" s="94">
        <v>2017</v>
      </c>
      <c r="B140" s="95" t="s">
        <v>8</v>
      </c>
      <c r="D140" s="97">
        <f t="shared" si="46"/>
        <v>154</v>
      </c>
      <c r="E140" s="97">
        <f t="shared" si="46"/>
        <v>139</v>
      </c>
      <c r="F140" s="97">
        <f t="shared" si="46"/>
        <v>150</v>
      </c>
      <c r="G140" s="97">
        <f t="shared" si="46"/>
        <v>204</v>
      </c>
      <c r="H140" s="97">
        <f t="shared" si="46"/>
        <v>243</v>
      </c>
      <c r="I140" s="97">
        <f t="shared" si="46"/>
        <v>255</v>
      </c>
      <c r="J140" s="97">
        <f t="shared" si="46"/>
        <v>282</v>
      </c>
      <c r="K140" s="97">
        <f t="shared" si="46"/>
        <v>247</v>
      </c>
      <c r="L140" s="97">
        <f t="shared" si="46"/>
        <v>245</v>
      </c>
      <c r="M140" s="97">
        <f t="shared" si="46"/>
        <v>252</v>
      </c>
      <c r="N140" s="97">
        <f t="shared" si="46"/>
        <v>212</v>
      </c>
      <c r="O140" s="97">
        <f t="shared" si="46"/>
        <v>112</v>
      </c>
      <c r="P140" s="97">
        <f t="shared" ref="P140" si="49">SUM(D140:O140)</f>
        <v>2495</v>
      </c>
      <c r="Q140" s="126"/>
      <c r="R140" s="126"/>
      <c r="S140" s="97">
        <f>SUM($D140:D140)</f>
        <v>154</v>
      </c>
      <c r="T140" s="97">
        <f>SUM($D140:E140)</f>
        <v>293</v>
      </c>
      <c r="U140" s="97">
        <f>SUM($D140:F140)</f>
        <v>443</v>
      </c>
      <c r="V140" s="97">
        <f>SUM($D140:G140)</f>
        <v>647</v>
      </c>
      <c r="W140" s="97">
        <f>SUM($D140:H140)</f>
        <v>890</v>
      </c>
      <c r="X140" s="97">
        <f>SUM($D140:I140)</f>
        <v>1145</v>
      </c>
      <c r="Y140" s="97">
        <f>SUM($D140:J140)</f>
        <v>1427</v>
      </c>
      <c r="Z140" s="97">
        <f>SUM($D140:K140)</f>
        <v>1674</v>
      </c>
      <c r="AA140" s="97">
        <f>SUM($D140:L140)</f>
        <v>1919</v>
      </c>
      <c r="AB140" s="97">
        <f>SUM($D140:M140)</f>
        <v>2171</v>
      </c>
      <c r="AC140" s="97">
        <f>SUM($D140:N140)</f>
        <v>2383</v>
      </c>
      <c r="AD140" s="97">
        <f>SUM($D140:O140)</f>
        <v>2495</v>
      </c>
    </row>
    <row r="141" spans="1:30" ht="15.1" customHeight="1">
      <c r="A141" s="94">
        <v>2018</v>
      </c>
      <c r="B141" s="95" t="s">
        <v>8</v>
      </c>
      <c r="D141" s="97">
        <f t="shared" si="46"/>
        <v>158</v>
      </c>
      <c r="E141" s="97">
        <f t="shared" si="46"/>
        <v>151</v>
      </c>
      <c r="F141" s="97">
        <f t="shared" si="46"/>
        <v>167</v>
      </c>
      <c r="G141" s="97">
        <f t="shared" si="46"/>
        <v>212</v>
      </c>
      <c r="H141" s="97">
        <f t="shared" si="46"/>
        <v>205</v>
      </c>
      <c r="I141" s="97">
        <f t="shared" si="46"/>
        <v>230</v>
      </c>
      <c r="J141" s="97">
        <f t="shared" si="46"/>
        <v>198</v>
      </c>
      <c r="K141" s="97">
        <f t="shared" si="46"/>
        <v>242</v>
      </c>
      <c r="L141" s="97">
        <f t="shared" si="46"/>
        <v>264</v>
      </c>
      <c r="M141" s="97">
        <f t="shared" si="46"/>
        <v>269</v>
      </c>
      <c r="N141" s="97">
        <f t="shared" si="46"/>
        <v>209</v>
      </c>
      <c r="O141" s="97">
        <f t="shared" si="46"/>
        <v>117</v>
      </c>
      <c r="P141" s="97">
        <f t="shared" si="47"/>
        <v>2422</v>
      </c>
      <c r="Q141" s="126"/>
      <c r="R141" s="126"/>
      <c r="S141" s="97">
        <f>SUM($D141:D141)</f>
        <v>158</v>
      </c>
      <c r="T141" s="97">
        <f>SUM($D141:E141)</f>
        <v>309</v>
      </c>
      <c r="U141" s="97">
        <f>SUM($D141:F141)</f>
        <v>476</v>
      </c>
      <c r="V141" s="97">
        <f>SUM($D141:G141)</f>
        <v>688</v>
      </c>
      <c r="W141" s="97">
        <f>SUM($D141:H141)</f>
        <v>893</v>
      </c>
      <c r="X141" s="97">
        <f>SUM($D141:I141)</f>
        <v>1123</v>
      </c>
      <c r="Y141" s="97">
        <f>SUM($D141:J141)</f>
        <v>1321</v>
      </c>
      <c r="Z141" s="97">
        <f>SUM($D141:K141)</f>
        <v>1563</v>
      </c>
      <c r="AA141" s="97">
        <f>SUM($D141:L141)</f>
        <v>1827</v>
      </c>
      <c r="AB141" s="97">
        <f>SUM($D141:M141)</f>
        <v>2096</v>
      </c>
      <c r="AC141" s="97">
        <f>SUM($D141:N141)</f>
        <v>2305</v>
      </c>
      <c r="AD141" s="97">
        <f>SUM($D141:O141)</f>
        <v>2422</v>
      </c>
    </row>
    <row r="142" spans="1:30" ht="15.1" customHeight="1">
      <c r="A142" s="94">
        <v>2019</v>
      </c>
      <c r="B142" s="95" t="s">
        <v>8</v>
      </c>
      <c r="D142" s="97">
        <f t="shared" si="46"/>
        <v>118</v>
      </c>
      <c r="E142" s="97">
        <f t="shared" si="46"/>
        <v>150</v>
      </c>
      <c r="F142" s="97">
        <f t="shared" si="46"/>
        <v>187</v>
      </c>
      <c r="G142" s="97">
        <f t="shared" si="46"/>
        <v>183</v>
      </c>
      <c r="H142" s="97">
        <f t="shared" si="46"/>
        <v>259</v>
      </c>
      <c r="I142" s="97">
        <f t="shared" si="46"/>
        <v>269</v>
      </c>
      <c r="J142" s="97">
        <f t="shared" si="46"/>
        <v>232</v>
      </c>
      <c r="K142" s="97">
        <f t="shared" si="46"/>
        <v>229</v>
      </c>
      <c r="L142" s="97">
        <f t="shared" si="46"/>
        <v>248</v>
      </c>
      <c r="M142" s="97">
        <f t="shared" si="46"/>
        <v>308</v>
      </c>
      <c r="N142" s="97">
        <f t="shared" si="46"/>
        <v>223</v>
      </c>
      <c r="O142" s="97">
        <f t="shared" si="46"/>
        <v>148</v>
      </c>
      <c r="P142" s="97">
        <f t="shared" si="47"/>
        <v>2554</v>
      </c>
      <c r="Q142" s="126"/>
      <c r="R142" s="126"/>
      <c r="S142" s="97">
        <f>SUM($D142:D142)</f>
        <v>118</v>
      </c>
      <c r="T142" s="97">
        <f>SUM($D142:E142)</f>
        <v>268</v>
      </c>
      <c r="U142" s="97">
        <f>SUM($D142:F142)</f>
        <v>455</v>
      </c>
      <c r="V142" s="97">
        <f>SUM($D142:G142)</f>
        <v>638</v>
      </c>
      <c r="W142" s="97">
        <f>SUM($D142:H142)</f>
        <v>897</v>
      </c>
      <c r="X142" s="97">
        <f>SUM($D142:I142)</f>
        <v>1166</v>
      </c>
      <c r="Y142" s="97">
        <f>SUM($D142:J142)</f>
        <v>1398</v>
      </c>
      <c r="Z142" s="97">
        <f>SUM($D142:K142)</f>
        <v>1627</v>
      </c>
      <c r="AA142" s="97">
        <f>SUM($D142:L142)</f>
        <v>1875</v>
      </c>
      <c r="AB142" s="97">
        <f>SUM($D142:M142)</f>
        <v>2183</v>
      </c>
      <c r="AC142" s="97">
        <f>SUM($D142:N142)</f>
        <v>2406</v>
      </c>
      <c r="AD142" s="97">
        <f>SUM($D142:O142)</f>
        <v>2554</v>
      </c>
    </row>
    <row r="143" spans="1:30" ht="15.1" customHeight="1">
      <c r="A143" s="94">
        <v>2020</v>
      </c>
      <c r="B143" s="95" t="s">
        <v>8</v>
      </c>
      <c r="D143" s="97">
        <f t="shared" si="46"/>
        <v>119</v>
      </c>
      <c r="E143" s="97">
        <f t="shared" si="46"/>
        <v>129</v>
      </c>
      <c r="F143" s="97">
        <f t="shared" si="46"/>
        <v>51</v>
      </c>
      <c r="G143" s="97">
        <f t="shared" si="46"/>
        <v>8</v>
      </c>
      <c r="H143" s="97">
        <f t="shared" si="46"/>
        <v>4</v>
      </c>
      <c r="I143" s="97">
        <f t="shared" si="46"/>
        <v>6</v>
      </c>
      <c r="J143" s="97">
        <f t="shared" si="46"/>
        <v>17</v>
      </c>
      <c r="K143" s="97">
        <f t="shared" si="46"/>
        <v>9</v>
      </c>
      <c r="L143" s="97">
        <f t="shared" si="46"/>
        <v>6</v>
      </c>
      <c r="M143" s="97">
        <f t="shared" si="46"/>
        <v>38</v>
      </c>
      <c r="N143" s="97">
        <f t="shared" si="46"/>
        <v>6</v>
      </c>
      <c r="O143" s="97">
        <f t="shared" si="46"/>
        <v>10</v>
      </c>
      <c r="P143" s="97">
        <f t="shared" ref="P143" si="50">SUM(D143:O143)</f>
        <v>403</v>
      </c>
      <c r="Q143" s="126"/>
      <c r="R143" s="126"/>
      <c r="S143" s="97">
        <f>SUM($D143:D143)</f>
        <v>119</v>
      </c>
      <c r="T143" s="97">
        <f>SUM($D143:E143)</f>
        <v>248</v>
      </c>
      <c r="U143" s="97">
        <f>SUM($D143:F143)</f>
        <v>299</v>
      </c>
      <c r="V143" s="97">
        <f>SUM($D143:G143)</f>
        <v>307</v>
      </c>
      <c r="W143" s="97">
        <f>SUM($D143:H143)</f>
        <v>311</v>
      </c>
      <c r="X143" s="97">
        <f>SUM($D143:I143)</f>
        <v>317</v>
      </c>
      <c r="Y143" s="97">
        <f>SUM($D143:J143)</f>
        <v>334</v>
      </c>
      <c r="Z143" s="97">
        <f>SUM($D143:K143)</f>
        <v>343</v>
      </c>
      <c r="AA143" s="97">
        <f>SUM($D143:L143)</f>
        <v>349</v>
      </c>
      <c r="AB143" s="97">
        <f>SUM($D143:M143)</f>
        <v>387</v>
      </c>
      <c r="AC143" s="97">
        <f>SUM($D143:N143)</f>
        <v>393</v>
      </c>
      <c r="AD143" s="97">
        <f>SUM($D143:O143)</f>
        <v>403</v>
      </c>
    </row>
    <row r="144" spans="1:30" ht="15.1" customHeight="1">
      <c r="A144" s="94">
        <v>2021</v>
      </c>
      <c r="B144" s="95" t="s">
        <v>8</v>
      </c>
      <c r="D144" s="97">
        <f t="shared" si="46"/>
        <v>10</v>
      </c>
      <c r="E144" s="97">
        <f t="shared" si="46"/>
        <v>4</v>
      </c>
      <c r="F144" s="97">
        <f t="shared" si="46"/>
        <v>8</v>
      </c>
      <c r="G144" s="97">
        <f t="shared" si="46"/>
        <v>5</v>
      </c>
      <c r="H144" s="97">
        <f t="shared" si="46"/>
        <v>23</v>
      </c>
      <c r="I144" s="97">
        <f t="shared" si="46"/>
        <v>19</v>
      </c>
      <c r="J144" s="97">
        <f t="shared" si="46"/>
        <v>15</v>
      </c>
      <c r="K144" s="97">
        <f t="shared" si="46"/>
        <v>19</v>
      </c>
      <c r="L144" s="97">
        <f t="shared" si="46"/>
        <v>22</v>
      </c>
      <c r="M144" s="97">
        <f t="shared" si="46"/>
        <v>23</v>
      </c>
      <c r="N144" s="97">
        <f t="shared" si="46"/>
        <v>40</v>
      </c>
      <c r="O144" s="97">
        <f t="shared" si="46"/>
        <v>25</v>
      </c>
      <c r="P144" s="97">
        <f t="shared" ref="P144" si="51">SUM(D144:O144)</f>
        <v>213</v>
      </c>
      <c r="Q144" s="126"/>
      <c r="R144" s="126"/>
      <c r="S144" s="97">
        <f>SUM($D144:D144)</f>
        <v>10</v>
      </c>
      <c r="T144" s="97">
        <f>SUM($D144:E144)</f>
        <v>14</v>
      </c>
      <c r="U144" s="97">
        <f>SUM($D144:F144)</f>
        <v>22</v>
      </c>
      <c r="V144" s="97">
        <f>SUM($D144:G144)</f>
        <v>27</v>
      </c>
      <c r="W144" s="97">
        <f>SUM($D144:H144)</f>
        <v>50</v>
      </c>
      <c r="X144" s="97">
        <f>SUM($D144:I144)</f>
        <v>69</v>
      </c>
      <c r="Y144" s="97">
        <f>SUM($D144:J144)</f>
        <v>84</v>
      </c>
      <c r="Z144" s="97">
        <f>SUM($D144:K144)</f>
        <v>103</v>
      </c>
      <c r="AA144" s="97">
        <f>SUM($D144:L144)</f>
        <v>125</v>
      </c>
      <c r="AB144" s="97">
        <f>SUM($D144:M144)</f>
        <v>148</v>
      </c>
      <c r="AC144" s="97">
        <f>SUM($D144:N144)</f>
        <v>188</v>
      </c>
      <c r="AD144" s="97">
        <f>SUM($D144:O144)</f>
        <v>213</v>
      </c>
    </row>
    <row r="149" spans="3:20" ht="15.1" customHeight="1">
      <c r="C149" s="97">
        <v>4998</v>
      </c>
      <c r="D149" s="105"/>
      <c r="E149" s="113"/>
      <c r="S149" s="105"/>
      <c r="T149" s="113"/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">
    <tabColor indexed="48"/>
  </sheetPr>
  <dimension ref="A1:AD144"/>
  <sheetViews>
    <sheetView topLeftCell="A70" zoomScale="90" zoomScaleNormal="90" workbookViewId="0">
      <selection activeCell="O89" sqref="O89"/>
    </sheetView>
  </sheetViews>
  <sheetFormatPr defaultColWidth="6.38671875" defaultRowHeight="15.1" customHeight="1"/>
  <cols>
    <col min="1" max="1" width="8.386718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05" customWidth="1"/>
    <col min="19" max="19" width="9.609375" style="113" customWidth="1"/>
    <col min="20" max="30" width="9.609375" style="105" customWidth="1"/>
    <col min="31" max="16384" width="6.38671875" style="105"/>
  </cols>
  <sheetData>
    <row r="1" spans="1:3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 ht="15.1" customHeight="1">
      <c r="A2" s="103" t="s">
        <v>80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5.1" customHeight="1">
      <c r="A3" s="103" t="s">
        <v>0</v>
      </c>
      <c r="B3" s="112"/>
    </row>
    <row r="4" spans="1:30" ht="15.1" customHeight="1">
      <c r="A4" s="103" t="s">
        <v>81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ht="15.1" customHeight="1">
      <c r="A5" s="114"/>
      <c r="B5" s="114"/>
      <c r="D5" s="115"/>
      <c r="S5" s="115"/>
    </row>
    <row r="6" spans="1:30" ht="15.1" customHeight="1">
      <c r="A6" s="114"/>
      <c r="B6" s="114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ht="15.1" customHeight="1"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3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3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05" t="s">
        <v>33</v>
      </c>
      <c r="R9" s="105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3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s="96" customFormat="1" ht="15.1" customHeight="1">
      <c r="A11" s="94">
        <v>2006</v>
      </c>
      <c r="B11" s="95" t="s">
        <v>6</v>
      </c>
      <c r="D11" s="97">
        <v>125668</v>
      </c>
      <c r="E11" s="97">
        <v>111584</v>
      </c>
      <c r="F11" s="97">
        <v>143415</v>
      </c>
      <c r="G11" s="97">
        <v>147207</v>
      </c>
      <c r="H11" s="97">
        <v>162901</v>
      </c>
      <c r="I11" s="97">
        <v>170515</v>
      </c>
      <c r="J11" s="97">
        <v>198470</v>
      </c>
      <c r="K11" s="97">
        <v>191235</v>
      </c>
      <c r="L11" s="97">
        <v>158295</v>
      </c>
      <c r="M11" s="97">
        <v>147160</v>
      </c>
      <c r="N11" s="97">
        <v>141262</v>
      </c>
      <c r="O11" s="97">
        <v>138747</v>
      </c>
      <c r="P11" s="97">
        <f>SUM(D11:O11)</f>
        <v>1836459</v>
      </c>
      <c r="Q11" s="123"/>
      <c r="R11" s="123"/>
      <c r="S11" s="97">
        <f>SUM($D11:D11)</f>
        <v>125668</v>
      </c>
      <c r="T11" s="97">
        <f>SUM($D11:E11)</f>
        <v>237252</v>
      </c>
      <c r="U11" s="97">
        <f>SUM($D11:F11)</f>
        <v>380667</v>
      </c>
      <c r="V11" s="97">
        <f>SUM($D11:G11)</f>
        <v>527874</v>
      </c>
      <c r="W11" s="97">
        <f>SUM($D11:H11)</f>
        <v>690775</v>
      </c>
      <c r="X11" s="97">
        <f>SUM($D11:I11)</f>
        <v>861290</v>
      </c>
      <c r="Y11" s="97">
        <f>SUM($D11:J11)</f>
        <v>1059760</v>
      </c>
      <c r="Z11" s="97">
        <f>SUM($D11:K11)</f>
        <v>1250995</v>
      </c>
      <c r="AA11" s="97">
        <f>SUM($D11:L11)</f>
        <v>1409290</v>
      </c>
      <c r="AB11" s="97">
        <f>SUM($D11:M11)</f>
        <v>1556450</v>
      </c>
      <c r="AC11" s="97">
        <f>SUM($D11:N11)</f>
        <v>1697712</v>
      </c>
      <c r="AD11" s="97">
        <f>SUM($D11:O11)</f>
        <v>1836459</v>
      </c>
    </row>
    <row r="12" spans="1:30" s="96" customFormat="1" ht="15.1" customHeight="1">
      <c r="A12" s="94">
        <v>2006</v>
      </c>
      <c r="B12" s="95" t="s">
        <v>7</v>
      </c>
      <c r="D12" s="97">
        <v>66994</v>
      </c>
      <c r="E12" s="97">
        <v>65027</v>
      </c>
      <c r="F12" s="97">
        <v>74579</v>
      </c>
      <c r="G12" s="97">
        <v>65890</v>
      </c>
      <c r="H12" s="97">
        <v>71868</v>
      </c>
      <c r="I12" s="97">
        <v>73346</v>
      </c>
      <c r="J12" s="97">
        <v>57466</v>
      </c>
      <c r="K12" s="97">
        <v>70857</v>
      </c>
      <c r="L12" s="97">
        <v>64835</v>
      </c>
      <c r="M12" s="97">
        <v>67567</v>
      </c>
      <c r="N12" s="97">
        <v>67013</v>
      </c>
      <c r="O12" s="97">
        <v>57761</v>
      </c>
      <c r="P12" s="97">
        <f>SUM(D12:O12)</f>
        <v>803203</v>
      </c>
      <c r="Q12" s="124"/>
      <c r="R12" s="124"/>
      <c r="S12" s="97">
        <f>SUM($D12:D12)</f>
        <v>66994</v>
      </c>
      <c r="T12" s="97">
        <f>SUM($D12:E12)</f>
        <v>132021</v>
      </c>
      <c r="U12" s="97">
        <f>SUM($D12:F12)</f>
        <v>206600</v>
      </c>
      <c r="V12" s="97">
        <f>SUM($D12:G12)</f>
        <v>272490</v>
      </c>
      <c r="W12" s="97">
        <f>SUM($D12:H12)</f>
        <v>344358</v>
      </c>
      <c r="X12" s="97">
        <f>SUM($D12:I12)</f>
        <v>417704</v>
      </c>
      <c r="Y12" s="97">
        <f>SUM($D12:J12)</f>
        <v>475170</v>
      </c>
      <c r="Z12" s="97">
        <f>SUM($D12:K12)</f>
        <v>546027</v>
      </c>
      <c r="AA12" s="97">
        <f>SUM($D12:L12)</f>
        <v>610862</v>
      </c>
      <c r="AB12" s="97">
        <f>SUM($D12:M12)</f>
        <v>678429</v>
      </c>
      <c r="AC12" s="97">
        <f>SUM($D12:N12)</f>
        <v>745442</v>
      </c>
      <c r="AD12" s="97">
        <f>SUM($D12:O12)</f>
        <v>803203</v>
      </c>
    </row>
    <row r="13" spans="1:30" s="96" customFormat="1" ht="15.1" customHeight="1">
      <c r="A13" s="94">
        <v>2006</v>
      </c>
      <c r="B13" s="95" t="s">
        <v>8</v>
      </c>
      <c r="D13" s="97">
        <v>314</v>
      </c>
      <c r="E13" s="97">
        <v>247</v>
      </c>
      <c r="F13" s="97">
        <v>338</v>
      </c>
      <c r="G13" s="97">
        <v>347</v>
      </c>
      <c r="H13" s="97">
        <v>494</v>
      </c>
      <c r="I13" s="97">
        <v>504</v>
      </c>
      <c r="J13" s="97">
        <v>549</v>
      </c>
      <c r="K13" s="97">
        <v>501</v>
      </c>
      <c r="L13" s="97">
        <v>442</v>
      </c>
      <c r="M13" s="97">
        <v>510</v>
      </c>
      <c r="N13" s="97">
        <v>419</v>
      </c>
      <c r="O13" s="97">
        <v>287</v>
      </c>
      <c r="P13" s="97">
        <f>SUM(D13:O13)</f>
        <v>4952</v>
      </c>
      <c r="Q13" s="124"/>
      <c r="R13" s="124"/>
      <c r="S13" s="97">
        <f>SUM($D13:D13)</f>
        <v>314</v>
      </c>
      <c r="T13" s="97">
        <f>SUM($D13:E13)</f>
        <v>561</v>
      </c>
      <c r="U13" s="97">
        <f>SUM($D13:F13)</f>
        <v>899</v>
      </c>
      <c r="V13" s="97">
        <f>SUM($D13:G13)</f>
        <v>1246</v>
      </c>
      <c r="W13" s="97">
        <f>SUM($D13:H13)</f>
        <v>1740</v>
      </c>
      <c r="X13" s="97">
        <f>SUM($D13:I13)</f>
        <v>2244</v>
      </c>
      <c r="Y13" s="97">
        <f>SUM($D13:J13)</f>
        <v>2793</v>
      </c>
      <c r="Z13" s="97">
        <f>SUM($D13:K13)</f>
        <v>3294</v>
      </c>
      <c r="AA13" s="97">
        <f>SUM($D13:L13)</f>
        <v>3736</v>
      </c>
      <c r="AB13" s="97">
        <f>SUM($D13:M13)</f>
        <v>4246</v>
      </c>
      <c r="AC13" s="97">
        <f>SUM($D13:N13)</f>
        <v>4665</v>
      </c>
      <c r="AD13" s="97">
        <f>SUM($D13:O13)</f>
        <v>4952</v>
      </c>
    </row>
    <row r="14" spans="1:30" s="96" customFormat="1" ht="15.1" customHeight="1">
      <c r="A14" s="94">
        <v>2006</v>
      </c>
      <c r="B14" s="98" t="s">
        <v>9</v>
      </c>
      <c r="D14" s="97">
        <f t="shared" ref="D14:P14" si="0">SUM(D11:D13)</f>
        <v>192976</v>
      </c>
      <c r="E14" s="97">
        <f t="shared" si="0"/>
        <v>176858</v>
      </c>
      <c r="F14" s="97">
        <f t="shared" si="0"/>
        <v>218332</v>
      </c>
      <c r="G14" s="97">
        <f t="shared" si="0"/>
        <v>213444</v>
      </c>
      <c r="H14" s="97">
        <f t="shared" si="0"/>
        <v>235263</v>
      </c>
      <c r="I14" s="97">
        <f t="shared" si="0"/>
        <v>244365</v>
      </c>
      <c r="J14" s="97">
        <f t="shared" si="0"/>
        <v>256485</v>
      </c>
      <c r="K14" s="97">
        <f t="shared" si="0"/>
        <v>262593</v>
      </c>
      <c r="L14" s="97">
        <f t="shared" si="0"/>
        <v>223572</v>
      </c>
      <c r="M14" s="97">
        <f t="shared" si="0"/>
        <v>215237</v>
      </c>
      <c r="N14" s="97">
        <f t="shared" si="0"/>
        <v>208694</v>
      </c>
      <c r="O14" s="97">
        <f t="shared" si="0"/>
        <v>196795</v>
      </c>
      <c r="P14" s="97">
        <f t="shared" si="0"/>
        <v>2644614</v>
      </c>
      <c r="Q14" s="124"/>
      <c r="R14" s="124"/>
      <c r="S14" s="97">
        <f t="shared" ref="S14:AD14" si="1">SUM(S11:S13)</f>
        <v>192976</v>
      </c>
      <c r="T14" s="97">
        <f t="shared" si="1"/>
        <v>369834</v>
      </c>
      <c r="U14" s="97">
        <f t="shared" si="1"/>
        <v>588166</v>
      </c>
      <c r="V14" s="97">
        <f t="shared" si="1"/>
        <v>801610</v>
      </c>
      <c r="W14" s="97">
        <f t="shared" si="1"/>
        <v>1036873</v>
      </c>
      <c r="X14" s="97">
        <f t="shared" si="1"/>
        <v>1281238</v>
      </c>
      <c r="Y14" s="97">
        <f t="shared" si="1"/>
        <v>1537723</v>
      </c>
      <c r="Z14" s="97">
        <f t="shared" si="1"/>
        <v>1800316</v>
      </c>
      <c r="AA14" s="97">
        <f t="shared" si="1"/>
        <v>2023888</v>
      </c>
      <c r="AB14" s="97">
        <f t="shared" si="1"/>
        <v>2239125</v>
      </c>
      <c r="AC14" s="97">
        <f t="shared" si="1"/>
        <v>2447819</v>
      </c>
      <c r="AD14" s="97">
        <f t="shared" si="1"/>
        <v>2644614</v>
      </c>
    </row>
    <row r="15" spans="1:3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s="96" customFormat="1" ht="15.1" customHeight="1">
      <c r="A16" s="94">
        <v>2007</v>
      </c>
      <c r="B16" s="95" t="s">
        <v>6</v>
      </c>
      <c r="D16" s="97">
        <v>112935</v>
      </c>
      <c r="E16" s="97">
        <v>100889</v>
      </c>
      <c r="F16" s="97">
        <v>133969</v>
      </c>
      <c r="G16" s="97">
        <v>135320</v>
      </c>
      <c r="H16" s="97">
        <v>149784</v>
      </c>
      <c r="I16" s="97">
        <v>157306</v>
      </c>
      <c r="J16" s="97">
        <v>182881</v>
      </c>
      <c r="K16" s="97">
        <v>185432</v>
      </c>
      <c r="L16" s="97">
        <v>145493</v>
      </c>
      <c r="M16" s="97">
        <v>146566</v>
      </c>
      <c r="N16" s="97">
        <v>141419</v>
      </c>
      <c r="O16" s="97">
        <v>127113</v>
      </c>
      <c r="P16" s="97">
        <f>SUM(D16:O16)</f>
        <v>1719107</v>
      </c>
      <c r="Q16" s="123"/>
      <c r="R16" s="123"/>
      <c r="S16" s="97">
        <f>SUM($D16:D16)</f>
        <v>112935</v>
      </c>
      <c r="T16" s="97">
        <f>SUM($D16:E16)</f>
        <v>213824</v>
      </c>
      <c r="U16" s="97">
        <f>SUM($D16:F16)</f>
        <v>347793</v>
      </c>
      <c r="V16" s="97">
        <f>SUM($D16:G16)</f>
        <v>483113</v>
      </c>
      <c r="W16" s="97">
        <f>SUM($D16:H16)</f>
        <v>632897</v>
      </c>
      <c r="X16" s="97">
        <f>SUM($D16:I16)</f>
        <v>790203</v>
      </c>
      <c r="Y16" s="97">
        <f>SUM($D16:J16)</f>
        <v>973084</v>
      </c>
      <c r="Z16" s="97">
        <f>SUM($D16:K16)</f>
        <v>1158516</v>
      </c>
      <c r="AA16" s="97">
        <f>SUM($D16:L16)</f>
        <v>1304009</v>
      </c>
      <c r="AB16" s="97">
        <f>SUM($D16:M16)</f>
        <v>1450575</v>
      </c>
      <c r="AC16" s="97">
        <f>SUM($D16:N16)</f>
        <v>1591994</v>
      </c>
      <c r="AD16" s="97">
        <f>SUM($D16:O16)</f>
        <v>1719107</v>
      </c>
    </row>
    <row r="17" spans="1:30" s="96" customFormat="1" ht="15.1" customHeight="1">
      <c r="A17" s="94">
        <v>2007</v>
      </c>
      <c r="B17" s="95" t="s">
        <v>7</v>
      </c>
      <c r="D17" s="97">
        <v>62955</v>
      </c>
      <c r="E17" s="97">
        <v>59422</v>
      </c>
      <c r="F17" s="97">
        <v>69489</v>
      </c>
      <c r="G17" s="97">
        <v>67119</v>
      </c>
      <c r="H17" s="97">
        <v>76685</v>
      </c>
      <c r="I17" s="97">
        <v>74948</v>
      </c>
      <c r="J17" s="97">
        <v>66348</v>
      </c>
      <c r="K17" s="97">
        <v>78499</v>
      </c>
      <c r="L17" s="97">
        <v>71282</v>
      </c>
      <c r="M17" s="97">
        <v>80687</v>
      </c>
      <c r="N17" s="97">
        <v>76723</v>
      </c>
      <c r="O17" s="97">
        <v>60029</v>
      </c>
      <c r="P17" s="97">
        <f>SUM(D17:O17)</f>
        <v>844186</v>
      </c>
      <c r="Q17" s="124"/>
      <c r="R17" s="124"/>
      <c r="S17" s="97">
        <f>SUM($D17:D17)</f>
        <v>62955</v>
      </c>
      <c r="T17" s="97">
        <f>SUM($D17:E17)</f>
        <v>122377</v>
      </c>
      <c r="U17" s="97">
        <f>SUM($D17:F17)</f>
        <v>191866</v>
      </c>
      <c r="V17" s="97">
        <f>SUM($D17:G17)</f>
        <v>258985</v>
      </c>
      <c r="W17" s="97">
        <f>SUM($D17:H17)</f>
        <v>335670</v>
      </c>
      <c r="X17" s="97">
        <f>SUM($D17:I17)</f>
        <v>410618</v>
      </c>
      <c r="Y17" s="97">
        <f>SUM($D17:J17)</f>
        <v>476966</v>
      </c>
      <c r="Z17" s="97">
        <f>SUM($D17:K17)</f>
        <v>555465</v>
      </c>
      <c r="AA17" s="97">
        <f>SUM($D17:L17)</f>
        <v>626747</v>
      </c>
      <c r="AB17" s="97">
        <f>SUM($D17:M17)</f>
        <v>707434</v>
      </c>
      <c r="AC17" s="97">
        <f>SUM($D17:N17)</f>
        <v>784157</v>
      </c>
      <c r="AD17" s="97">
        <f>SUM($D17:O17)</f>
        <v>844186</v>
      </c>
    </row>
    <row r="18" spans="1:30" s="96" customFormat="1" ht="15.1" customHeight="1">
      <c r="A18" s="94">
        <v>2007</v>
      </c>
      <c r="B18" s="95" t="s">
        <v>8</v>
      </c>
      <c r="D18" s="97">
        <v>337</v>
      </c>
      <c r="E18" s="97">
        <v>248</v>
      </c>
      <c r="F18" s="97">
        <v>379</v>
      </c>
      <c r="G18" s="97">
        <v>539</v>
      </c>
      <c r="H18" s="97">
        <v>483</v>
      </c>
      <c r="I18" s="97">
        <v>482</v>
      </c>
      <c r="J18" s="97">
        <v>440</v>
      </c>
      <c r="K18" s="97">
        <v>361</v>
      </c>
      <c r="L18" s="97">
        <v>455</v>
      </c>
      <c r="M18" s="97">
        <v>574</v>
      </c>
      <c r="N18" s="97">
        <v>421</v>
      </c>
      <c r="O18" s="97">
        <v>284</v>
      </c>
      <c r="P18" s="97">
        <f>SUM(D18:O18)</f>
        <v>5003</v>
      </c>
      <c r="Q18" s="124"/>
      <c r="R18" s="124"/>
      <c r="S18" s="97">
        <f>SUM($D18:D18)</f>
        <v>337</v>
      </c>
      <c r="T18" s="97">
        <f>SUM($D18:E18)</f>
        <v>585</v>
      </c>
      <c r="U18" s="97">
        <f>SUM($D18:F18)</f>
        <v>964</v>
      </c>
      <c r="V18" s="97">
        <f>SUM($D18:G18)</f>
        <v>1503</v>
      </c>
      <c r="W18" s="97">
        <f>SUM($D18:H18)</f>
        <v>1986</v>
      </c>
      <c r="X18" s="97">
        <f>SUM($D18:I18)</f>
        <v>2468</v>
      </c>
      <c r="Y18" s="97">
        <f>SUM($D18:J18)</f>
        <v>2908</v>
      </c>
      <c r="Z18" s="97">
        <f>SUM($D18:K18)</f>
        <v>3269</v>
      </c>
      <c r="AA18" s="97">
        <f>SUM($D18:L18)</f>
        <v>3724</v>
      </c>
      <c r="AB18" s="97">
        <f>SUM($D18:M18)</f>
        <v>4298</v>
      </c>
      <c r="AC18" s="97">
        <f>SUM($D18:N18)</f>
        <v>4719</v>
      </c>
      <c r="AD18" s="97">
        <f>SUM($D18:O18)</f>
        <v>5003</v>
      </c>
    </row>
    <row r="19" spans="1:30" s="96" customFormat="1" ht="15.1" customHeight="1">
      <c r="A19" s="94">
        <v>2007</v>
      </c>
      <c r="B19" s="98" t="s">
        <v>9</v>
      </c>
      <c r="D19" s="97">
        <f t="shared" ref="D19:P19" si="2">SUM(D16:D18)</f>
        <v>176227</v>
      </c>
      <c r="E19" s="97">
        <f t="shared" si="2"/>
        <v>160559</v>
      </c>
      <c r="F19" s="97">
        <f t="shared" si="2"/>
        <v>203837</v>
      </c>
      <c r="G19" s="97">
        <f t="shared" si="2"/>
        <v>202978</v>
      </c>
      <c r="H19" s="97">
        <f t="shared" si="2"/>
        <v>226952</v>
      </c>
      <c r="I19" s="97">
        <f t="shared" si="2"/>
        <v>232736</v>
      </c>
      <c r="J19" s="97">
        <f t="shared" si="2"/>
        <v>249669</v>
      </c>
      <c r="K19" s="97">
        <f t="shared" si="2"/>
        <v>264292</v>
      </c>
      <c r="L19" s="97">
        <f t="shared" si="2"/>
        <v>217230</v>
      </c>
      <c r="M19" s="97">
        <f t="shared" si="2"/>
        <v>227827</v>
      </c>
      <c r="N19" s="97">
        <f t="shared" si="2"/>
        <v>218563</v>
      </c>
      <c r="O19" s="97">
        <f t="shared" si="2"/>
        <v>187426</v>
      </c>
      <c r="P19" s="97">
        <f t="shared" si="2"/>
        <v>2568296</v>
      </c>
      <c r="Q19" s="124"/>
      <c r="R19" s="124"/>
      <c r="S19" s="97">
        <f t="shared" ref="S19:AD19" si="3">SUM(S16:S18)</f>
        <v>176227</v>
      </c>
      <c r="T19" s="97">
        <f t="shared" si="3"/>
        <v>336786</v>
      </c>
      <c r="U19" s="97">
        <f t="shared" si="3"/>
        <v>540623</v>
      </c>
      <c r="V19" s="97">
        <f t="shared" si="3"/>
        <v>743601</v>
      </c>
      <c r="W19" s="97">
        <f t="shared" si="3"/>
        <v>970553</v>
      </c>
      <c r="X19" s="97">
        <f t="shared" si="3"/>
        <v>1203289</v>
      </c>
      <c r="Y19" s="97">
        <f t="shared" si="3"/>
        <v>1452958</v>
      </c>
      <c r="Z19" s="97">
        <f t="shared" si="3"/>
        <v>1717250</v>
      </c>
      <c r="AA19" s="97">
        <f t="shared" si="3"/>
        <v>1934480</v>
      </c>
      <c r="AB19" s="97">
        <f t="shared" si="3"/>
        <v>2162307</v>
      </c>
      <c r="AC19" s="97">
        <f t="shared" si="3"/>
        <v>2380870</v>
      </c>
      <c r="AD19" s="97">
        <f t="shared" si="3"/>
        <v>2568296</v>
      </c>
    </row>
    <row r="20" spans="1:3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s="96" customFormat="1" ht="15.1" customHeight="1">
      <c r="A21" s="94">
        <v>2008</v>
      </c>
      <c r="B21" s="95" t="s">
        <v>6</v>
      </c>
      <c r="D21" s="97">
        <v>110318</v>
      </c>
      <c r="E21" s="97">
        <v>101147</v>
      </c>
      <c r="F21" s="97">
        <v>133817</v>
      </c>
      <c r="G21" s="97">
        <v>134190</v>
      </c>
      <c r="H21" s="97">
        <v>154321</v>
      </c>
      <c r="I21" s="97">
        <v>154778</v>
      </c>
      <c r="J21" s="97">
        <v>178947</v>
      </c>
      <c r="K21" s="97">
        <v>195441</v>
      </c>
      <c r="L21" s="97">
        <v>139843</v>
      </c>
      <c r="M21" s="97">
        <v>136878</v>
      </c>
      <c r="N21" s="97">
        <v>121400</v>
      </c>
      <c r="O21" s="97">
        <v>111153</v>
      </c>
      <c r="P21" s="97">
        <f>SUM(D21:O21)</f>
        <v>1672233</v>
      </c>
      <c r="Q21" s="123"/>
      <c r="R21" s="123"/>
      <c r="S21" s="97">
        <f>SUM($D21:D21)</f>
        <v>110318</v>
      </c>
      <c r="T21" s="97">
        <f>SUM($D21:E21)</f>
        <v>211465</v>
      </c>
      <c r="U21" s="97">
        <f>SUM($D21:F21)</f>
        <v>345282</v>
      </c>
      <c r="V21" s="97">
        <f>SUM($D21:G21)</f>
        <v>479472</v>
      </c>
      <c r="W21" s="97">
        <f>SUM($D21:H21)</f>
        <v>633793</v>
      </c>
      <c r="X21" s="97">
        <f>SUM($D21:I21)</f>
        <v>788571</v>
      </c>
      <c r="Y21" s="97">
        <f>SUM($D21:J21)</f>
        <v>967518</v>
      </c>
      <c r="Z21" s="97">
        <f>SUM($D21:K21)</f>
        <v>1162959</v>
      </c>
      <c r="AA21" s="97">
        <f>SUM($D21:L21)</f>
        <v>1302802</v>
      </c>
      <c r="AB21" s="97">
        <f>SUM($D21:M21)</f>
        <v>1439680</v>
      </c>
      <c r="AC21" s="97">
        <f>SUM($D21:N21)</f>
        <v>1561080</v>
      </c>
      <c r="AD21" s="97">
        <f>SUM($D21:O21)</f>
        <v>1672233</v>
      </c>
    </row>
    <row r="22" spans="1:30" s="96" customFormat="1" ht="15.1" customHeight="1">
      <c r="A22" s="94">
        <v>2008</v>
      </c>
      <c r="B22" s="95" t="s">
        <v>7</v>
      </c>
      <c r="D22" s="97">
        <v>68995</v>
      </c>
      <c r="E22" s="97">
        <v>69546</v>
      </c>
      <c r="F22" s="97">
        <v>69263</v>
      </c>
      <c r="G22" s="97">
        <v>74741</v>
      </c>
      <c r="H22" s="97">
        <v>76619</v>
      </c>
      <c r="I22" s="97">
        <v>77130</v>
      </c>
      <c r="J22" s="97">
        <v>70592</v>
      </c>
      <c r="K22" s="97">
        <v>72933</v>
      </c>
      <c r="L22" s="97">
        <v>72842</v>
      </c>
      <c r="M22" s="97">
        <v>74999</v>
      </c>
      <c r="N22" s="97">
        <v>61124</v>
      </c>
      <c r="O22" s="97">
        <v>53146</v>
      </c>
      <c r="P22" s="97">
        <f>SUM(D22:O22)</f>
        <v>841930</v>
      </c>
      <c r="Q22" s="124"/>
      <c r="R22" s="124"/>
      <c r="S22" s="97">
        <f>SUM($D22:D22)</f>
        <v>68995</v>
      </c>
      <c r="T22" s="97">
        <f>SUM($D22:E22)</f>
        <v>138541</v>
      </c>
      <c r="U22" s="97">
        <f>SUM($D22:F22)</f>
        <v>207804</v>
      </c>
      <c r="V22" s="97">
        <f>SUM($D22:G22)</f>
        <v>282545</v>
      </c>
      <c r="W22" s="97">
        <f>SUM($D22:H22)</f>
        <v>359164</v>
      </c>
      <c r="X22" s="97">
        <f>SUM($D22:I22)</f>
        <v>436294</v>
      </c>
      <c r="Y22" s="97">
        <f>SUM($D22:J22)</f>
        <v>506886</v>
      </c>
      <c r="Z22" s="97">
        <f>SUM($D22:K22)</f>
        <v>579819</v>
      </c>
      <c r="AA22" s="97">
        <f>SUM($D22:L22)</f>
        <v>652661</v>
      </c>
      <c r="AB22" s="97">
        <f>SUM($D22:M22)</f>
        <v>727660</v>
      </c>
      <c r="AC22" s="97">
        <f>SUM($D22:N22)</f>
        <v>788784</v>
      </c>
      <c r="AD22" s="97">
        <f>SUM($D22:O22)</f>
        <v>841930</v>
      </c>
    </row>
    <row r="23" spans="1:30" s="96" customFormat="1" ht="15.1" customHeight="1">
      <c r="A23" s="94">
        <v>2008</v>
      </c>
      <c r="B23" s="95" t="s">
        <v>8</v>
      </c>
      <c r="D23" s="97">
        <v>238</v>
      </c>
      <c r="E23" s="97">
        <v>176</v>
      </c>
      <c r="F23" s="97">
        <v>335</v>
      </c>
      <c r="G23" s="97">
        <v>359</v>
      </c>
      <c r="H23" s="97">
        <v>413</v>
      </c>
      <c r="I23" s="97">
        <v>473</v>
      </c>
      <c r="J23" s="97">
        <v>469</v>
      </c>
      <c r="K23" s="97">
        <v>617</v>
      </c>
      <c r="L23" s="97">
        <v>626</v>
      </c>
      <c r="M23" s="97">
        <v>585</v>
      </c>
      <c r="N23" s="97">
        <v>351</v>
      </c>
      <c r="O23" s="97">
        <v>204</v>
      </c>
      <c r="P23" s="97">
        <f>SUM(D23:O23)</f>
        <v>4846</v>
      </c>
      <c r="Q23" s="124"/>
      <c r="R23" s="124"/>
      <c r="S23" s="97">
        <f>SUM($D23:D23)</f>
        <v>238</v>
      </c>
      <c r="T23" s="97">
        <f>SUM($D23:E23)</f>
        <v>414</v>
      </c>
      <c r="U23" s="97">
        <f>SUM($D23:F23)</f>
        <v>749</v>
      </c>
      <c r="V23" s="97">
        <f>SUM($D23:G23)</f>
        <v>1108</v>
      </c>
      <c r="W23" s="97">
        <f>SUM($D23:H23)</f>
        <v>1521</v>
      </c>
      <c r="X23" s="97">
        <f>SUM($D23:I23)</f>
        <v>1994</v>
      </c>
      <c r="Y23" s="97">
        <f>SUM($D23:J23)</f>
        <v>2463</v>
      </c>
      <c r="Z23" s="97">
        <f>SUM($D23:K23)</f>
        <v>3080</v>
      </c>
      <c r="AA23" s="97">
        <f>SUM($D23:L23)</f>
        <v>3706</v>
      </c>
      <c r="AB23" s="97">
        <f>SUM($D23:M23)</f>
        <v>4291</v>
      </c>
      <c r="AC23" s="97">
        <f>SUM($D23:N23)</f>
        <v>4642</v>
      </c>
      <c r="AD23" s="97">
        <f>SUM($D23:O23)</f>
        <v>4846</v>
      </c>
    </row>
    <row r="24" spans="1:30" s="96" customFormat="1" ht="15.1" customHeight="1">
      <c r="A24" s="94">
        <v>2008</v>
      </c>
      <c r="B24" s="98" t="s">
        <v>9</v>
      </c>
      <c r="D24" s="97">
        <f t="shared" ref="D24:P24" si="4">SUM(D21:D23)</f>
        <v>179551</v>
      </c>
      <c r="E24" s="97">
        <f t="shared" si="4"/>
        <v>170869</v>
      </c>
      <c r="F24" s="97">
        <f t="shared" si="4"/>
        <v>203415</v>
      </c>
      <c r="G24" s="97">
        <f t="shared" si="4"/>
        <v>209290</v>
      </c>
      <c r="H24" s="97">
        <f t="shared" si="4"/>
        <v>231353</v>
      </c>
      <c r="I24" s="97">
        <f t="shared" si="4"/>
        <v>232381</v>
      </c>
      <c r="J24" s="97">
        <f t="shared" si="4"/>
        <v>250008</v>
      </c>
      <c r="K24" s="97">
        <f t="shared" si="4"/>
        <v>268991</v>
      </c>
      <c r="L24" s="97">
        <f t="shared" si="4"/>
        <v>213311</v>
      </c>
      <c r="M24" s="97">
        <f t="shared" si="4"/>
        <v>212462</v>
      </c>
      <c r="N24" s="97">
        <f t="shared" si="4"/>
        <v>182875</v>
      </c>
      <c r="O24" s="97">
        <f t="shared" si="4"/>
        <v>164503</v>
      </c>
      <c r="P24" s="97">
        <f t="shared" si="4"/>
        <v>2519009</v>
      </c>
      <c r="Q24" s="124"/>
      <c r="R24" s="124"/>
      <c r="S24" s="97">
        <f t="shared" ref="S24:AD24" si="5">SUM(S21:S23)</f>
        <v>179551</v>
      </c>
      <c r="T24" s="97">
        <f t="shared" si="5"/>
        <v>350420</v>
      </c>
      <c r="U24" s="97">
        <f t="shared" si="5"/>
        <v>553835</v>
      </c>
      <c r="V24" s="97">
        <f t="shared" si="5"/>
        <v>763125</v>
      </c>
      <c r="W24" s="97">
        <f t="shared" si="5"/>
        <v>994478</v>
      </c>
      <c r="X24" s="97">
        <f t="shared" si="5"/>
        <v>1226859</v>
      </c>
      <c r="Y24" s="97">
        <f t="shared" si="5"/>
        <v>1476867</v>
      </c>
      <c r="Z24" s="97">
        <f t="shared" si="5"/>
        <v>1745858</v>
      </c>
      <c r="AA24" s="97">
        <f t="shared" si="5"/>
        <v>1959169</v>
      </c>
      <c r="AB24" s="97">
        <f t="shared" si="5"/>
        <v>2171631</v>
      </c>
      <c r="AC24" s="97">
        <f t="shared" si="5"/>
        <v>2354506</v>
      </c>
      <c r="AD24" s="97">
        <f t="shared" si="5"/>
        <v>2519009</v>
      </c>
    </row>
    <row r="25" spans="1:3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s="96" customFormat="1" ht="15.1" customHeight="1">
      <c r="A26" s="94">
        <v>2009</v>
      </c>
      <c r="B26" s="95" t="s">
        <v>6</v>
      </c>
      <c r="D26" s="97">
        <v>94544</v>
      </c>
      <c r="E26" s="97">
        <v>91794</v>
      </c>
      <c r="F26" s="97">
        <v>117132</v>
      </c>
      <c r="G26" s="97">
        <v>121637</v>
      </c>
      <c r="H26" s="97">
        <v>142592</v>
      </c>
      <c r="I26" s="97">
        <v>134515</v>
      </c>
      <c r="J26" s="97">
        <v>165287</v>
      </c>
      <c r="K26" s="97">
        <v>174021</v>
      </c>
      <c r="L26" s="97">
        <v>136801</v>
      </c>
      <c r="M26" s="97">
        <v>134223</v>
      </c>
      <c r="N26" s="97">
        <v>125835</v>
      </c>
      <c r="O26" s="97">
        <v>120531</v>
      </c>
      <c r="P26" s="97">
        <f>SUM(D26:O26)</f>
        <v>1558912</v>
      </c>
      <c r="Q26" s="123"/>
      <c r="R26" s="123"/>
      <c r="S26" s="97">
        <f>SUM($D26:D26)</f>
        <v>94544</v>
      </c>
      <c r="T26" s="97">
        <f>SUM($D26:E26)</f>
        <v>186338</v>
      </c>
      <c r="U26" s="97">
        <f>SUM($D26:F26)</f>
        <v>303470</v>
      </c>
      <c r="V26" s="97">
        <f>SUM($D26:G26)</f>
        <v>425107</v>
      </c>
      <c r="W26" s="97">
        <f>SUM($D26:H26)</f>
        <v>567699</v>
      </c>
      <c r="X26" s="97">
        <f>SUM($D26:I26)</f>
        <v>702214</v>
      </c>
      <c r="Y26" s="97">
        <f>SUM($D26:J26)</f>
        <v>867501</v>
      </c>
      <c r="Z26" s="97">
        <f>SUM($D26:K26)</f>
        <v>1041522</v>
      </c>
      <c r="AA26" s="97">
        <f>SUM($D26:L26)</f>
        <v>1178323</v>
      </c>
      <c r="AB26" s="97">
        <f>SUM($D26:M26)</f>
        <v>1312546</v>
      </c>
      <c r="AC26" s="97">
        <f>SUM($D26:N26)</f>
        <v>1438381</v>
      </c>
      <c r="AD26" s="97">
        <f>SUM($D26:O26)</f>
        <v>1558912</v>
      </c>
    </row>
    <row r="27" spans="1:30" s="96" customFormat="1" ht="15.1" customHeight="1">
      <c r="A27" s="94">
        <v>2009</v>
      </c>
      <c r="B27" s="95" t="s">
        <v>7</v>
      </c>
      <c r="D27" s="97">
        <v>49218</v>
      </c>
      <c r="E27" s="97">
        <v>51931</v>
      </c>
      <c r="F27" s="97">
        <v>57767</v>
      </c>
      <c r="G27" s="97">
        <v>57959</v>
      </c>
      <c r="H27" s="97">
        <v>57023</v>
      </c>
      <c r="I27" s="97">
        <v>58984</v>
      </c>
      <c r="J27" s="97">
        <v>59560</v>
      </c>
      <c r="K27" s="97">
        <v>62116</v>
      </c>
      <c r="L27" s="97">
        <v>69048</v>
      </c>
      <c r="M27" s="97">
        <v>71587</v>
      </c>
      <c r="N27" s="97">
        <v>65687</v>
      </c>
      <c r="O27" s="97">
        <v>62820</v>
      </c>
      <c r="P27" s="97">
        <f>SUM(D27:O27)</f>
        <v>723700</v>
      </c>
      <c r="Q27" s="124"/>
      <c r="R27" s="124"/>
      <c r="S27" s="97">
        <f>SUM($D27:D27)</f>
        <v>49218</v>
      </c>
      <c r="T27" s="97">
        <f>SUM($D27:E27)</f>
        <v>101149</v>
      </c>
      <c r="U27" s="97">
        <f>SUM($D27:F27)</f>
        <v>158916</v>
      </c>
      <c r="V27" s="97">
        <f>SUM($D27:G27)</f>
        <v>216875</v>
      </c>
      <c r="W27" s="97">
        <f>SUM($D27:H27)</f>
        <v>273898</v>
      </c>
      <c r="X27" s="97">
        <f>SUM($D27:I27)</f>
        <v>332882</v>
      </c>
      <c r="Y27" s="97">
        <f>SUM($D27:J27)</f>
        <v>392442</v>
      </c>
      <c r="Z27" s="97">
        <f>SUM($D27:K27)</f>
        <v>454558</v>
      </c>
      <c r="AA27" s="97">
        <f>SUM($D27:L27)</f>
        <v>523606</v>
      </c>
      <c r="AB27" s="97">
        <f>SUM($D27:M27)</f>
        <v>595193</v>
      </c>
      <c r="AC27" s="97">
        <f>SUM($D27:N27)</f>
        <v>660880</v>
      </c>
      <c r="AD27" s="97">
        <f>SUM($D27:O27)</f>
        <v>723700</v>
      </c>
    </row>
    <row r="28" spans="1:30" s="96" customFormat="1" ht="15.1" customHeight="1">
      <c r="A28" s="94">
        <v>2009</v>
      </c>
      <c r="B28" s="95" t="s">
        <v>8</v>
      </c>
      <c r="D28" s="97">
        <v>194</v>
      </c>
      <c r="E28" s="97">
        <v>214</v>
      </c>
      <c r="F28" s="97">
        <v>219</v>
      </c>
      <c r="G28" s="97">
        <v>307</v>
      </c>
      <c r="H28" s="97">
        <v>387</v>
      </c>
      <c r="I28" s="97">
        <v>379</v>
      </c>
      <c r="J28" s="97">
        <v>365</v>
      </c>
      <c r="K28" s="97">
        <v>377</v>
      </c>
      <c r="L28" s="97">
        <v>321</v>
      </c>
      <c r="M28" s="97">
        <v>412</v>
      </c>
      <c r="N28" s="97">
        <v>299</v>
      </c>
      <c r="O28" s="97">
        <v>218</v>
      </c>
      <c r="P28" s="97">
        <f>SUM(D28:O28)</f>
        <v>3692</v>
      </c>
      <c r="Q28" s="124"/>
      <c r="R28" s="124"/>
      <c r="S28" s="97">
        <f>SUM($D28:D28)</f>
        <v>194</v>
      </c>
      <c r="T28" s="97">
        <f>SUM($D28:E28)</f>
        <v>408</v>
      </c>
      <c r="U28" s="97">
        <f>SUM($D28:F28)</f>
        <v>627</v>
      </c>
      <c r="V28" s="97">
        <f>SUM($D28:G28)</f>
        <v>934</v>
      </c>
      <c r="W28" s="97">
        <f>SUM($D28:H28)</f>
        <v>1321</v>
      </c>
      <c r="X28" s="97">
        <f>SUM($D28:I28)</f>
        <v>1700</v>
      </c>
      <c r="Y28" s="97">
        <f>SUM($D28:J28)</f>
        <v>2065</v>
      </c>
      <c r="Z28" s="97">
        <f>SUM($D28:K28)</f>
        <v>2442</v>
      </c>
      <c r="AA28" s="97">
        <f>SUM($D28:L28)</f>
        <v>2763</v>
      </c>
      <c r="AB28" s="97">
        <f>SUM($D28:M28)</f>
        <v>3175</v>
      </c>
      <c r="AC28" s="97">
        <f>SUM($D28:N28)</f>
        <v>3474</v>
      </c>
      <c r="AD28" s="97">
        <f>SUM($D28:O28)</f>
        <v>3692</v>
      </c>
    </row>
    <row r="29" spans="1:30" s="96" customFormat="1" ht="15.1" customHeight="1">
      <c r="A29" s="94">
        <v>2009</v>
      </c>
      <c r="B29" s="98" t="s">
        <v>9</v>
      </c>
      <c r="D29" s="97">
        <f t="shared" ref="D29:P29" si="6">SUM(D26:D28)</f>
        <v>143956</v>
      </c>
      <c r="E29" s="97">
        <f t="shared" si="6"/>
        <v>143939</v>
      </c>
      <c r="F29" s="97">
        <f t="shared" si="6"/>
        <v>175118</v>
      </c>
      <c r="G29" s="97">
        <f t="shared" si="6"/>
        <v>179903</v>
      </c>
      <c r="H29" s="97">
        <f t="shared" si="6"/>
        <v>200002</v>
      </c>
      <c r="I29" s="97">
        <f t="shared" si="6"/>
        <v>193878</v>
      </c>
      <c r="J29" s="97">
        <f t="shared" si="6"/>
        <v>225212</v>
      </c>
      <c r="K29" s="97">
        <f t="shared" si="6"/>
        <v>236514</v>
      </c>
      <c r="L29" s="97">
        <f t="shared" si="6"/>
        <v>206170</v>
      </c>
      <c r="M29" s="97">
        <f t="shared" si="6"/>
        <v>206222</v>
      </c>
      <c r="N29" s="97">
        <f t="shared" si="6"/>
        <v>191821</v>
      </c>
      <c r="O29" s="97">
        <f t="shared" si="6"/>
        <v>183569</v>
      </c>
      <c r="P29" s="97">
        <f t="shared" si="6"/>
        <v>2286304</v>
      </c>
      <c r="Q29" s="124"/>
      <c r="R29" s="124"/>
      <c r="S29" s="97">
        <f t="shared" ref="S29:AD29" si="7">SUM(S26:S28)</f>
        <v>143956</v>
      </c>
      <c r="T29" s="97">
        <f t="shared" si="7"/>
        <v>287895</v>
      </c>
      <c r="U29" s="97">
        <f t="shared" si="7"/>
        <v>463013</v>
      </c>
      <c r="V29" s="97">
        <f t="shared" si="7"/>
        <v>642916</v>
      </c>
      <c r="W29" s="97">
        <f t="shared" si="7"/>
        <v>842918</v>
      </c>
      <c r="X29" s="97">
        <f t="shared" si="7"/>
        <v>1036796</v>
      </c>
      <c r="Y29" s="97">
        <f t="shared" si="7"/>
        <v>1262008</v>
      </c>
      <c r="Z29" s="97">
        <f t="shared" si="7"/>
        <v>1498522</v>
      </c>
      <c r="AA29" s="97">
        <f t="shared" si="7"/>
        <v>1704692</v>
      </c>
      <c r="AB29" s="97">
        <f t="shared" si="7"/>
        <v>1910914</v>
      </c>
      <c r="AC29" s="97">
        <f t="shared" si="7"/>
        <v>2102735</v>
      </c>
      <c r="AD29" s="97">
        <f t="shared" si="7"/>
        <v>2286304</v>
      </c>
    </row>
    <row r="30" spans="1:3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s="96" customFormat="1" ht="15.1" customHeight="1">
      <c r="A31" s="94">
        <v>2010</v>
      </c>
      <c r="B31" s="95" t="s">
        <v>6</v>
      </c>
      <c r="D31" s="97">
        <v>101106</v>
      </c>
      <c r="E31" s="97">
        <v>93125</v>
      </c>
      <c r="F31" s="97">
        <v>127350</v>
      </c>
      <c r="G31" s="97">
        <v>132908</v>
      </c>
      <c r="H31" s="97">
        <v>144484</v>
      </c>
      <c r="I31" s="97">
        <v>144581</v>
      </c>
      <c r="J31" s="97">
        <v>177731</v>
      </c>
      <c r="K31" s="97">
        <v>182416</v>
      </c>
      <c r="L31" s="97">
        <v>145286</v>
      </c>
      <c r="M31" s="97">
        <v>145002</v>
      </c>
      <c r="N31" s="97">
        <v>140862</v>
      </c>
      <c r="O31" s="97">
        <v>124288</v>
      </c>
      <c r="P31" s="97">
        <f>SUM(D31:O31)</f>
        <v>1659139</v>
      </c>
      <c r="Q31" s="123"/>
      <c r="R31" s="123"/>
      <c r="S31" s="97">
        <f>SUM($D31:D31)</f>
        <v>101106</v>
      </c>
      <c r="T31" s="97">
        <f>SUM($D31:E31)</f>
        <v>194231</v>
      </c>
      <c r="U31" s="97">
        <f>SUM($D31:F31)</f>
        <v>321581</v>
      </c>
      <c r="V31" s="97">
        <f>SUM($D31:G31)</f>
        <v>454489</v>
      </c>
      <c r="W31" s="97">
        <f>SUM($D31:H31)</f>
        <v>598973</v>
      </c>
      <c r="X31" s="97">
        <f>SUM($D31:I31)</f>
        <v>743554</v>
      </c>
      <c r="Y31" s="97">
        <f>SUM($D31:J31)</f>
        <v>921285</v>
      </c>
      <c r="Z31" s="97">
        <f>SUM($D31:K31)</f>
        <v>1103701</v>
      </c>
      <c r="AA31" s="97">
        <f>SUM($D31:L31)</f>
        <v>1248987</v>
      </c>
      <c r="AB31" s="97">
        <f>SUM($D31:M31)</f>
        <v>1393989</v>
      </c>
      <c r="AC31" s="97">
        <f>SUM($D31:N31)</f>
        <v>1534851</v>
      </c>
      <c r="AD31" s="97">
        <f>SUM($D31:O31)</f>
        <v>1659139</v>
      </c>
    </row>
    <row r="32" spans="1:30" s="96" customFormat="1" ht="15.1" customHeight="1">
      <c r="A32" s="94">
        <v>2010</v>
      </c>
      <c r="B32" s="95" t="s">
        <v>7</v>
      </c>
      <c r="D32" s="97">
        <v>59256</v>
      </c>
      <c r="E32" s="97">
        <v>59424</v>
      </c>
      <c r="F32" s="97">
        <v>69333</v>
      </c>
      <c r="G32" s="97">
        <v>66695</v>
      </c>
      <c r="H32" s="97">
        <v>67364</v>
      </c>
      <c r="I32" s="97">
        <v>71683</v>
      </c>
      <c r="J32" s="97">
        <v>62022</v>
      </c>
      <c r="K32" s="97">
        <v>66211</v>
      </c>
      <c r="L32" s="97">
        <v>67430</v>
      </c>
      <c r="M32" s="97">
        <v>67464</v>
      </c>
      <c r="N32" s="97">
        <v>64793</v>
      </c>
      <c r="O32" s="97">
        <v>49936</v>
      </c>
      <c r="P32" s="97">
        <f>SUM(D32:O32)</f>
        <v>771611</v>
      </c>
      <c r="Q32" s="124"/>
      <c r="R32" s="124"/>
      <c r="S32" s="97">
        <f>SUM($D32:D32)</f>
        <v>59256</v>
      </c>
      <c r="T32" s="97">
        <f>SUM($D32:E32)</f>
        <v>118680</v>
      </c>
      <c r="U32" s="97">
        <f>SUM($D32:F32)</f>
        <v>188013</v>
      </c>
      <c r="V32" s="97">
        <f>SUM($D32:G32)</f>
        <v>254708</v>
      </c>
      <c r="W32" s="97">
        <f>SUM($D32:H32)</f>
        <v>322072</v>
      </c>
      <c r="X32" s="97">
        <f>SUM($D32:I32)</f>
        <v>393755</v>
      </c>
      <c r="Y32" s="97">
        <f>SUM($D32:J32)</f>
        <v>455777</v>
      </c>
      <c r="Z32" s="97">
        <f>SUM($D32:K32)</f>
        <v>521988</v>
      </c>
      <c r="AA32" s="97">
        <f>SUM($D32:L32)</f>
        <v>589418</v>
      </c>
      <c r="AB32" s="97">
        <f>SUM($D32:M32)</f>
        <v>656882</v>
      </c>
      <c r="AC32" s="97">
        <f>SUM($D32:N32)</f>
        <v>721675</v>
      </c>
      <c r="AD32" s="97">
        <f>SUM($D32:O32)</f>
        <v>771611</v>
      </c>
    </row>
    <row r="33" spans="1:30" s="96" customFormat="1" ht="15.1" customHeight="1">
      <c r="A33" s="94">
        <v>2010</v>
      </c>
      <c r="B33" s="95" t="s">
        <v>8</v>
      </c>
      <c r="D33" s="97">
        <v>249</v>
      </c>
      <c r="E33" s="97">
        <v>207</v>
      </c>
      <c r="F33" s="97">
        <v>227</v>
      </c>
      <c r="G33" s="97">
        <v>282</v>
      </c>
      <c r="H33" s="97">
        <v>447</v>
      </c>
      <c r="I33" s="97">
        <v>485</v>
      </c>
      <c r="J33" s="97">
        <v>457</v>
      </c>
      <c r="K33" s="97">
        <v>305</v>
      </c>
      <c r="L33" s="97">
        <v>381</v>
      </c>
      <c r="M33" s="97">
        <v>370</v>
      </c>
      <c r="N33" s="97">
        <v>395</v>
      </c>
      <c r="O33" s="97">
        <v>225</v>
      </c>
      <c r="P33" s="97">
        <f>SUM(D33:O33)</f>
        <v>4030</v>
      </c>
      <c r="Q33" s="124"/>
      <c r="R33" s="124"/>
      <c r="S33" s="97">
        <f>SUM($D33:D33)</f>
        <v>249</v>
      </c>
      <c r="T33" s="97">
        <f>SUM($D33:E33)</f>
        <v>456</v>
      </c>
      <c r="U33" s="97">
        <f>SUM($D33:F33)</f>
        <v>683</v>
      </c>
      <c r="V33" s="97">
        <f>SUM($D33:G33)</f>
        <v>965</v>
      </c>
      <c r="W33" s="97">
        <f>SUM($D33:H33)</f>
        <v>1412</v>
      </c>
      <c r="X33" s="97">
        <f>SUM($D33:I33)</f>
        <v>1897</v>
      </c>
      <c r="Y33" s="97">
        <f>SUM($D33:J33)</f>
        <v>2354</v>
      </c>
      <c r="Z33" s="97">
        <f>SUM($D33:K33)</f>
        <v>2659</v>
      </c>
      <c r="AA33" s="97">
        <f>SUM($D33:L33)</f>
        <v>3040</v>
      </c>
      <c r="AB33" s="97">
        <f>SUM($D33:M33)</f>
        <v>3410</v>
      </c>
      <c r="AC33" s="97">
        <f>SUM($D33:N33)</f>
        <v>3805</v>
      </c>
      <c r="AD33" s="97">
        <f>SUM($D33:O33)</f>
        <v>4030</v>
      </c>
    </row>
    <row r="34" spans="1:30" s="96" customFormat="1" ht="15.1" customHeight="1">
      <c r="A34" s="94">
        <v>2010</v>
      </c>
      <c r="B34" s="98" t="s">
        <v>9</v>
      </c>
      <c r="D34" s="97">
        <f t="shared" ref="D34:P34" si="8">SUM(D31:D33)</f>
        <v>160611</v>
      </c>
      <c r="E34" s="97">
        <f t="shared" si="8"/>
        <v>152756</v>
      </c>
      <c r="F34" s="97">
        <f t="shared" si="8"/>
        <v>196910</v>
      </c>
      <c r="G34" s="97">
        <f t="shared" si="8"/>
        <v>199885</v>
      </c>
      <c r="H34" s="97">
        <f t="shared" si="8"/>
        <v>212295</v>
      </c>
      <c r="I34" s="97">
        <f t="shared" si="8"/>
        <v>216749</v>
      </c>
      <c r="J34" s="97">
        <f t="shared" si="8"/>
        <v>240210</v>
      </c>
      <c r="K34" s="97">
        <f t="shared" si="8"/>
        <v>248932</v>
      </c>
      <c r="L34" s="97">
        <f t="shared" si="8"/>
        <v>213097</v>
      </c>
      <c r="M34" s="97">
        <f t="shared" si="8"/>
        <v>212836</v>
      </c>
      <c r="N34" s="97">
        <f t="shared" si="8"/>
        <v>206050</v>
      </c>
      <c r="O34" s="97">
        <f t="shared" si="8"/>
        <v>174449</v>
      </c>
      <c r="P34" s="97">
        <f t="shared" si="8"/>
        <v>2434780</v>
      </c>
      <c r="Q34" s="124"/>
      <c r="R34" s="124"/>
      <c r="S34" s="97">
        <f t="shared" ref="S34:AD34" si="9">SUM(S31:S33)</f>
        <v>160611</v>
      </c>
      <c r="T34" s="97">
        <f t="shared" si="9"/>
        <v>313367</v>
      </c>
      <c r="U34" s="97">
        <f t="shared" si="9"/>
        <v>510277</v>
      </c>
      <c r="V34" s="97">
        <f t="shared" si="9"/>
        <v>710162</v>
      </c>
      <c r="W34" s="97">
        <f t="shared" si="9"/>
        <v>922457</v>
      </c>
      <c r="X34" s="97">
        <f t="shared" si="9"/>
        <v>1139206</v>
      </c>
      <c r="Y34" s="97">
        <f t="shared" si="9"/>
        <v>1379416</v>
      </c>
      <c r="Z34" s="97">
        <f t="shared" si="9"/>
        <v>1628348</v>
      </c>
      <c r="AA34" s="97">
        <f t="shared" si="9"/>
        <v>1841445</v>
      </c>
      <c r="AB34" s="97">
        <f t="shared" si="9"/>
        <v>2054281</v>
      </c>
      <c r="AC34" s="97">
        <f t="shared" si="9"/>
        <v>2260331</v>
      </c>
      <c r="AD34" s="97">
        <f t="shared" si="9"/>
        <v>2434780</v>
      </c>
    </row>
    <row r="35" spans="1:3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s="96" customFormat="1" ht="15.1" customHeight="1">
      <c r="A36" s="94">
        <v>2011</v>
      </c>
      <c r="B36" s="95" t="s">
        <v>6</v>
      </c>
      <c r="D36" s="97">
        <v>109979</v>
      </c>
      <c r="E36" s="97">
        <v>103369</v>
      </c>
      <c r="F36" s="97">
        <v>136510</v>
      </c>
      <c r="G36" s="97">
        <v>150773</v>
      </c>
      <c r="H36" s="97">
        <v>161678</v>
      </c>
      <c r="I36" s="97">
        <v>164352</v>
      </c>
      <c r="J36" s="97">
        <v>196237</v>
      </c>
      <c r="K36" s="97">
        <v>201473</v>
      </c>
      <c r="L36" s="97">
        <v>161487</v>
      </c>
      <c r="M36" s="97">
        <v>155766</v>
      </c>
      <c r="N36" s="97">
        <v>144102</v>
      </c>
      <c r="O36" s="97">
        <v>146816</v>
      </c>
      <c r="P36" s="97">
        <f>SUM(D36:O36)</f>
        <v>1832542</v>
      </c>
      <c r="Q36" s="123"/>
      <c r="R36" s="123"/>
      <c r="S36" s="97">
        <f>SUM($D36:D36)</f>
        <v>109979</v>
      </c>
      <c r="T36" s="97">
        <f>SUM($D36:E36)</f>
        <v>213348</v>
      </c>
      <c r="U36" s="97">
        <f>SUM($D36:F36)</f>
        <v>349858</v>
      </c>
      <c r="V36" s="97">
        <f>SUM($D36:G36)</f>
        <v>500631</v>
      </c>
      <c r="W36" s="97">
        <f>SUM($D36:H36)</f>
        <v>662309</v>
      </c>
      <c r="X36" s="97">
        <f>SUM($D36:I36)</f>
        <v>826661</v>
      </c>
      <c r="Y36" s="97">
        <f>SUM($D36:J36)</f>
        <v>1022898</v>
      </c>
      <c r="Z36" s="97">
        <f>SUM($D36:K36)</f>
        <v>1224371</v>
      </c>
      <c r="AA36" s="97">
        <f>SUM($D36:L36)</f>
        <v>1385858</v>
      </c>
      <c r="AB36" s="97">
        <f>SUM($D36:M36)</f>
        <v>1541624</v>
      </c>
      <c r="AC36" s="97">
        <f>SUM($D36:N36)</f>
        <v>1685726</v>
      </c>
      <c r="AD36" s="97">
        <f>SUM($D36:O36)</f>
        <v>1832542</v>
      </c>
    </row>
    <row r="37" spans="1:30" s="96" customFormat="1" ht="15.1" customHeight="1">
      <c r="A37" s="94">
        <v>2011</v>
      </c>
      <c r="B37" s="95" t="s">
        <v>7</v>
      </c>
      <c r="D37" s="97">
        <v>59226</v>
      </c>
      <c r="E37" s="97">
        <v>57223</v>
      </c>
      <c r="F37" s="97">
        <v>70410</v>
      </c>
      <c r="G37" s="97">
        <v>66155</v>
      </c>
      <c r="H37" s="97">
        <v>67653</v>
      </c>
      <c r="I37" s="97">
        <v>70656</v>
      </c>
      <c r="J37" s="97">
        <v>61702</v>
      </c>
      <c r="K37" s="97">
        <v>71175</v>
      </c>
      <c r="L37" s="97">
        <v>66866</v>
      </c>
      <c r="M37" s="97">
        <v>67243</v>
      </c>
      <c r="N37" s="97">
        <v>65763</v>
      </c>
      <c r="O37" s="97">
        <v>59517</v>
      </c>
      <c r="P37" s="97">
        <f>SUM(D37:O37)</f>
        <v>783589</v>
      </c>
      <c r="Q37" s="124"/>
      <c r="R37" s="124"/>
      <c r="S37" s="97">
        <f>SUM($D37:D37)</f>
        <v>59226</v>
      </c>
      <c r="T37" s="97">
        <f>SUM($D37:E37)</f>
        <v>116449</v>
      </c>
      <c r="U37" s="97">
        <f>SUM($D37:F37)</f>
        <v>186859</v>
      </c>
      <c r="V37" s="97">
        <f>SUM($D37:G37)</f>
        <v>253014</v>
      </c>
      <c r="W37" s="97">
        <f>SUM($D37:H37)</f>
        <v>320667</v>
      </c>
      <c r="X37" s="97">
        <f>SUM($D37:I37)</f>
        <v>391323</v>
      </c>
      <c r="Y37" s="97">
        <f>SUM($D37:J37)</f>
        <v>453025</v>
      </c>
      <c r="Z37" s="97">
        <f>SUM($D37:K37)</f>
        <v>524200</v>
      </c>
      <c r="AA37" s="97">
        <f>SUM($D37:L37)</f>
        <v>591066</v>
      </c>
      <c r="AB37" s="97">
        <f>SUM($D37:M37)</f>
        <v>658309</v>
      </c>
      <c r="AC37" s="97">
        <f>SUM($D37:N37)</f>
        <v>724072</v>
      </c>
      <c r="AD37" s="97">
        <f>SUM($D37:O37)</f>
        <v>783589</v>
      </c>
    </row>
    <row r="38" spans="1:30" s="96" customFormat="1" ht="15.1" customHeight="1">
      <c r="A38" s="94">
        <v>2011</v>
      </c>
      <c r="B38" s="95" t="s">
        <v>8</v>
      </c>
      <c r="D38" s="97">
        <v>185</v>
      </c>
      <c r="E38" s="97">
        <v>205</v>
      </c>
      <c r="F38" s="97">
        <v>293</v>
      </c>
      <c r="G38" s="97">
        <v>266</v>
      </c>
      <c r="H38" s="97">
        <v>371</v>
      </c>
      <c r="I38" s="97">
        <v>420</v>
      </c>
      <c r="J38" s="97">
        <v>332</v>
      </c>
      <c r="K38" s="97">
        <v>357</v>
      </c>
      <c r="L38" s="97">
        <v>302</v>
      </c>
      <c r="M38" s="97">
        <v>293</v>
      </c>
      <c r="N38" s="97">
        <v>293</v>
      </c>
      <c r="O38" s="97">
        <v>223</v>
      </c>
      <c r="P38" s="97">
        <f>SUM(D38:O38)</f>
        <v>3540</v>
      </c>
      <c r="Q38" s="124"/>
      <c r="R38" s="124"/>
      <c r="S38" s="97">
        <f>SUM($D38:D38)</f>
        <v>185</v>
      </c>
      <c r="T38" s="97">
        <f>SUM($D38:E38)</f>
        <v>390</v>
      </c>
      <c r="U38" s="97">
        <f>SUM($D38:F38)</f>
        <v>683</v>
      </c>
      <c r="V38" s="97">
        <f>SUM($D38:G38)</f>
        <v>949</v>
      </c>
      <c r="W38" s="97">
        <f>SUM($D38:H38)</f>
        <v>1320</v>
      </c>
      <c r="X38" s="97">
        <f>SUM($D38:I38)</f>
        <v>1740</v>
      </c>
      <c r="Y38" s="97">
        <f>SUM($D38:J38)</f>
        <v>2072</v>
      </c>
      <c r="Z38" s="97">
        <f>SUM($D38:K38)</f>
        <v>2429</v>
      </c>
      <c r="AA38" s="97">
        <f>SUM($D38:L38)</f>
        <v>2731</v>
      </c>
      <c r="AB38" s="97">
        <f>SUM($D38:M38)</f>
        <v>3024</v>
      </c>
      <c r="AC38" s="97">
        <f>SUM($D38:N38)</f>
        <v>3317</v>
      </c>
      <c r="AD38" s="97">
        <f>SUM($D38:O38)</f>
        <v>3540</v>
      </c>
    </row>
    <row r="39" spans="1:30" s="96" customFormat="1" ht="15.1" customHeight="1">
      <c r="A39" s="94">
        <v>2011</v>
      </c>
      <c r="B39" s="98" t="s">
        <v>9</v>
      </c>
      <c r="D39" s="97">
        <f t="shared" ref="D39:P39" si="10">SUM(D36:D38)</f>
        <v>169390</v>
      </c>
      <c r="E39" s="97">
        <f t="shared" si="10"/>
        <v>160797</v>
      </c>
      <c r="F39" s="97">
        <f t="shared" si="10"/>
        <v>207213</v>
      </c>
      <c r="G39" s="97">
        <f t="shared" si="10"/>
        <v>217194</v>
      </c>
      <c r="H39" s="97">
        <f t="shared" si="10"/>
        <v>229702</v>
      </c>
      <c r="I39" s="97">
        <f t="shared" si="10"/>
        <v>235428</v>
      </c>
      <c r="J39" s="97">
        <f t="shared" si="10"/>
        <v>258271</v>
      </c>
      <c r="K39" s="97">
        <f t="shared" si="10"/>
        <v>273005</v>
      </c>
      <c r="L39" s="97">
        <f t="shared" si="10"/>
        <v>228655</v>
      </c>
      <c r="M39" s="97">
        <f t="shared" si="10"/>
        <v>223302</v>
      </c>
      <c r="N39" s="97">
        <f t="shared" si="10"/>
        <v>210158</v>
      </c>
      <c r="O39" s="97">
        <f t="shared" si="10"/>
        <v>206556</v>
      </c>
      <c r="P39" s="97">
        <f t="shared" si="10"/>
        <v>2619671</v>
      </c>
      <c r="Q39" s="124"/>
      <c r="R39" s="124"/>
      <c r="S39" s="97">
        <f t="shared" ref="S39:AD39" si="11">SUM(S36:S38)</f>
        <v>169390</v>
      </c>
      <c r="T39" s="97">
        <f t="shared" si="11"/>
        <v>330187</v>
      </c>
      <c r="U39" s="97">
        <f t="shared" si="11"/>
        <v>537400</v>
      </c>
      <c r="V39" s="97">
        <f t="shared" si="11"/>
        <v>754594</v>
      </c>
      <c r="W39" s="97">
        <f t="shared" si="11"/>
        <v>984296</v>
      </c>
      <c r="X39" s="97">
        <f t="shared" si="11"/>
        <v>1219724</v>
      </c>
      <c r="Y39" s="97">
        <f t="shared" si="11"/>
        <v>1477995</v>
      </c>
      <c r="Z39" s="97">
        <f t="shared" si="11"/>
        <v>1751000</v>
      </c>
      <c r="AA39" s="97">
        <f t="shared" si="11"/>
        <v>1979655</v>
      </c>
      <c r="AB39" s="97">
        <f t="shared" si="11"/>
        <v>2202957</v>
      </c>
      <c r="AC39" s="97">
        <f t="shared" si="11"/>
        <v>2413115</v>
      </c>
      <c r="AD39" s="97">
        <f t="shared" si="11"/>
        <v>2619671</v>
      </c>
    </row>
    <row r="40" spans="1:3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s="96" customFormat="1" ht="15.1" customHeight="1">
      <c r="A41" s="94">
        <v>2012</v>
      </c>
      <c r="B41" s="95" t="s">
        <v>6</v>
      </c>
      <c r="D41" s="97">
        <v>115783</v>
      </c>
      <c r="E41" s="97">
        <v>114925</v>
      </c>
      <c r="F41" s="97">
        <v>146570</v>
      </c>
      <c r="G41" s="97">
        <v>149981</v>
      </c>
      <c r="H41" s="97">
        <v>155406</v>
      </c>
      <c r="I41" s="97">
        <v>167254</v>
      </c>
      <c r="J41" s="97">
        <v>196520</v>
      </c>
      <c r="K41" s="97">
        <v>213367</v>
      </c>
      <c r="L41" s="97">
        <v>164882</v>
      </c>
      <c r="M41" s="97">
        <v>156257</v>
      </c>
      <c r="N41" s="97">
        <v>153353</v>
      </c>
      <c r="O41" s="97">
        <v>154806</v>
      </c>
      <c r="P41" s="97">
        <f>SUM(D41:O41)</f>
        <v>1889104</v>
      </c>
      <c r="Q41" s="123"/>
      <c r="R41" s="123"/>
      <c r="S41" s="97">
        <f>SUM($D41:D41)</f>
        <v>115783</v>
      </c>
      <c r="T41" s="97">
        <f>SUM($D41:E41)</f>
        <v>230708</v>
      </c>
      <c r="U41" s="97">
        <f>SUM($D41:F41)</f>
        <v>377278</v>
      </c>
      <c r="V41" s="97">
        <f>SUM($D41:G41)</f>
        <v>527259</v>
      </c>
      <c r="W41" s="97">
        <f>SUM($D41:H41)</f>
        <v>682665</v>
      </c>
      <c r="X41" s="97">
        <f>SUM($D41:I41)</f>
        <v>849919</v>
      </c>
      <c r="Y41" s="97">
        <f>SUM($D41:J41)</f>
        <v>1046439</v>
      </c>
      <c r="Z41" s="97">
        <f>SUM($D41:K41)</f>
        <v>1259806</v>
      </c>
      <c r="AA41" s="97">
        <f>SUM($D41:L41)</f>
        <v>1424688</v>
      </c>
      <c r="AB41" s="97">
        <f>SUM($D41:M41)</f>
        <v>1580945</v>
      </c>
      <c r="AC41" s="97">
        <f>SUM($D41:N41)</f>
        <v>1734298</v>
      </c>
      <c r="AD41" s="97">
        <f>SUM($D41:O41)</f>
        <v>1889104</v>
      </c>
    </row>
    <row r="42" spans="1:30" s="96" customFormat="1" ht="15.1" customHeight="1">
      <c r="A42" s="94">
        <v>2012</v>
      </c>
      <c r="B42" s="95" t="s">
        <v>7</v>
      </c>
      <c r="D42" s="97">
        <v>60015</v>
      </c>
      <c r="E42" s="97">
        <v>61735</v>
      </c>
      <c r="F42" s="97">
        <v>68650</v>
      </c>
      <c r="G42" s="97">
        <v>66585</v>
      </c>
      <c r="H42" s="97">
        <v>72280</v>
      </c>
      <c r="I42" s="97">
        <v>70717</v>
      </c>
      <c r="J42" s="97">
        <v>63797</v>
      </c>
      <c r="K42" s="97">
        <v>72337</v>
      </c>
      <c r="L42" s="97">
        <v>65059</v>
      </c>
      <c r="M42" s="97">
        <v>71034</v>
      </c>
      <c r="N42" s="97">
        <v>68862</v>
      </c>
      <c r="O42" s="97">
        <v>56724</v>
      </c>
      <c r="P42" s="97">
        <f>SUM(D42:O42)</f>
        <v>797795</v>
      </c>
      <c r="Q42" s="124"/>
      <c r="R42" s="124"/>
      <c r="S42" s="97">
        <f>SUM($D42:D42)</f>
        <v>60015</v>
      </c>
      <c r="T42" s="97">
        <f>SUM($D42:E42)</f>
        <v>121750</v>
      </c>
      <c r="U42" s="97">
        <f>SUM($D42:F42)</f>
        <v>190400</v>
      </c>
      <c r="V42" s="97">
        <f>SUM($D42:G42)</f>
        <v>256985</v>
      </c>
      <c r="W42" s="97">
        <f>SUM($D42:H42)</f>
        <v>329265</v>
      </c>
      <c r="X42" s="97">
        <f>SUM($D42:I42)</f>
        <v>399982</v>
      </c>
      <c r="Y42" s="97">
        <f>SUM($D42:J42)</f>
        <v>463779</v>
      </c>
      <c r="Z42" s="97">
        <f>SUM($D42:K42)</f>
        <v>536116</v>
      </c>
      <c r="AA42" s="97">
        <f>SUM($D42:L42)</f>
        <v>601175</v>
      </c>
      <c r="AB42" s="97">
        <f>SUM($D42:M42)</f>
        <v>672209</v>
      </c>
      <c r="AC42" s="97">
        <f>SUM($D42:N42)</f>
        <v>741071</v>
      </c>
      <c r="AD42" s="97">
        <f>SUM($D42:O42)</f>
        <v>797795</v>
      </c>
    </row>
    <row r="43" spans="1:30" s="96" customFormat="1" ht="15.1" customHeight="1">
      <c r="A43" s="94">
        <v>2012</v>
      </c>
      <c r="B43" s="95" t="s">
        <v>8</v>
      </c>
      <c r="D43" s="97">
        <v>167</v>
      </c>
      <c r="E43" s="97">
        <v>177</v>
      </c>
      <c r="F43" s="97">
        <v>279</v>
      </c>
      <c r="G43" s="97">
        <v>319</v>
      </c>
      <c r="H43" s="97">
        <v>550</v>
      </c>
      <c r="I43" s="97">
        <v>589</v>
      </c>
      <c r="J43" s="97">
        <v>594</v>
      </c>
      <c r="K43" s="97">
        <v>384</v>
      </c>
      <c r="L43" s="97">
        <v>305</v>
      </c>
      <c r="M43" s="97">
        <v>305</v>
      </c>
      <c r="N43" s="97">
        <v>361</v>
      </c>
      <c r="O43" s="97">
        <v>203</v>
      </c>
      <c r="P43" s="97">
        <f>SUM(D43:O43)</f>
        <v>4233</v>
      </c>
      <c r="Q43" s="124"/>
      <c r="R43" s="124"/>
      <c r="S43" s="97">
        <f>SUM($D43:D43)</f>
        <v>167</v>
      </c>
      <c r="T43" s="97">
        <f>SUM($D43:E43)</f>
        <v>344</v>
      </c>
      <c r="U43" s="97">
        <f>SUM($D43:F43)</f>
        <v>623</v>
      </c>
      <c r="V43" s="97">
        <f>SUM($D43:G43)</f>
        <v>942</v>
      </c>
      <c r="W43" s="97">
        <f>SUM($D43:H43)</f>
        <v>1492</v>
      </c>
      <c r="X43" s="97">
        <f>SUM($D43:I43)</f>
        <v>2081</v>
      </c>
      <c r="Y43" s="97">
        <f>SUM($D43:J43)</f>
        <v>2675</v>
      </c>
      <c r="Z43" s="97">
        <f>SUM($D43:K43)</f>
        <v>3059</v>
      </c>
      <c r="AA43" s="97">
        <f>SUM($D43:L43)</f>
        <v>3364</v>
      </c>
      <c r="AB43" s="97">
        <f>SUM($D43:M43)</f>
        <v>3669</v>
      </c>
      <c r="AC43" s="97">
        <f>SUM($D43:N43)</f>
        <v>4030</v>
      </c>
      <c r="AD43" s="97">
        <f>SUM($D43:O43)</f>
        <v>4233</v>
      </c>
    </row>
    <row r="44" spans="1:30" s="96" customFormat="1" ht="15.1" customHeight="1">
      <c r="A44" s="94">
        <v>2012</v>
      </c>
      <c r="B44" s="98" t="s">
        <v>9</v>
      </c>
      <c r="D44" s="97">
        <f t="shared" ref="D44:P44" si="12">SUM(D41:D43)</f>
        <v>175965</v>
      </c>
      <c r="E44" s="97">
        <f t="shared" si="12"/>
        <v>176837</v>
      </c>
      <c r="F44" s="97">
        <f t="shared" si="12"/>
        <v>215499</v>
      </c>
      <c r="G44" s="97">
        <f t="shared" si="12"/>
        <v>216885</v>
      </c>
      <c r="H44" s="97">
        <f t="shared" si="12"/>
        <v>228236</v>
      </c>
      <c r="I44" s="97">
        <f t="shared" si="12"/>
        <v>238560</v>
      </c>
      <c r="J44" s="97">
        <f t="shared" si="12"/>
        <v>260911</v>
      </c>
      <c r="K44" s="97">
        <f t="shared" si="12"/>
        <v>286088</v>
      </c>
      <c r="L44" s="97">
        <f t="shared" si="12"/>
        <v>230246</v>
      </c>
      <c r="M44" s="97">
        <f t="shared" si="12"/>
        <v>227596</v>
      </c>
      <c r="N44" s="97">
        <f t="shared" si="12"/>
        <v>222576</v>
      </c>
      <c r="O44" s="97">
        <f t="shared" si="12"/>
        <v>211733</v>
      </c>
      <c r="P44" s="97">
        <f t="shared" si="12"/>
        <v>2691132</v>
      </c>
      <c r="Q44" s="124"/>
      <c r="R44" s="124"/>
      <c r="S44" s="97">
        <f t="shared" ref="S44:AD44" si="13">SUM(S41:S43)</f>
        <v>175965</v>
      </c>
      <c r="T44" s="97">
        <f t="shared" si="13"/>
        <v>352802</v>
      </c>
      <c r="U44" s="97">
        <f t="shared" si="13"/>
        <v>568301</v>
      </c>
      <c r="V44" s="97">
        <f t="shared" si="13"/>
        <v>785186</v>
      </c>
      <c r="W44" s="97">
        <f t="shared" si="13"/>
        <v>1013422</v>
      </c>
      <c r="X44" s="97">
        <f t="shared" si="13"/>
        <v>1251982</v>
      </c>
      <c r="Y44" s="97">
        <f t="shared" si="13"/>
        <v>1512893</v>
      </c>
      <c r="Z44" s="97">
        <f t="shared" si="13"/>
        <v>1798981</v>
      </c>
      <c r="AA44" s="97">
        <f t="shared" si="13"/>
        <v>2029227</v>
      </c>
      <c r="AB44" s="97">
        <f t="shared" si="13"/>
        <v>2256823</v>
      </c>
      <c r="AC44" s="97">
        <f t="shared" si="13"/>
        <v>2479399</v>
      </c>
      <c r="AD44" s="97">
        <f t="shared" si="13"/>
        <v>2691132</v>
      </c>
    </row>
    <row r="45" spans="1:3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s="96" customFormat="1" ht="15.1" customHeight="1">
      <c r="A46" s="94">
        <v>2013</v>
      </c>
      <c r="B46" s="95" t="s">
        <v>6</v>
      </c>
      <c r="D46" s="97">
        <v>120949</v>
      </c>
      <c r="E46" s="97">
        <v>110940</v>
      </c>
      <c r="F46" s="97">
        <v>151102</v>
      </c>
      <c r="G46" s="97">
        <v>145374</v>
      </c>
      <c r="H46" s="97">
        <v>166825</v>
      </c>
      <c r="I46" s="97">
        <v>173143</v>
      </c>
      <c r="J46" s="97">
        <v>201221</v>
      </c>
      <c r="K46" s="97">
        <v>221925</v>
      </c>
      <c r="L46" s="97">
        <v>166813</v>
      </c>
      <c r="M46" s="97">
        <v>161919</v>
      </c>
      <c r="N46" s="97">
        <v>151804</v>
      </c>
      <c r="O46" s="97">
        <v>156170</v>
      </c>
      <c r="P46" s="97">
        <f>SUM(D46:O46)</f>
        <v>1928185</v>
      </c>
      <c r="Q46" s="123"/>
      <c r="R46" s="123"/>
      <c r="S46" s="97">
        <f>SUM($D46:D46)</f>
        <v>120949</v>
      </c>
      <c r="T46" s="97">
        <f>SUM($D46:E46)</f>
        <v>231889</v>
      </c>
      <c r="U46" s="97">
        <f>SUM($D46:F46)</f>
        <v>382991</v>
      </c>
      <c r="V46" s="97">
        <f>SUM($D46:G46)</f>
        <v>528365</v>
      </c>
      <c r="W46" s="97">
        <f>SUM($D46:H46)</f>
        <v>695190</v>
      </c>
      <c r="X46" s="97">
        <f>SUM($D46:I46)</f>
        <v>868333</v>
      </c>
      <c r="Y46" s="97">
        <f>SUM($D46:J46)</f>
        <v>1069554</v>
      </c>
      <c r="Z46" s="97">
        <f>SUM($D46:K46)</f>
        <v>1291479</v>
      </c>
      <c r="AA46" s="97">
        <f>SUM($D46:L46)</f>
        <v>1458292</v>
      </c>
      <c r="AB46" s="97">
        <f>SUM($D46:M46)</f>
        <v>1620211</v>
      </c>
      <c r="AC46" s="97">
        <f>SUM($D46:N46)</f>
        <v>1772015</v>
      </c>
      <c r="AD46" s="97">
        <f>SUM($D46:O46)</f>
        <v>1928185</v>
      </c>
    </row>
    <row r="47" spans="1:30" s="96" customFormat="1" ht="15.1" customHeight="1">
      <c r="A47" s="94">
        <v>2013</v>
      </c>
      <c r="B47" s="95" t="s">
        <v>7</v>
      </c>
      <c r="D47" s="97">
        <v>65616</v>
      </c>
      <c r="E47" s="97">
        <v>60246</v>
      </c>
      <c r="F47" s="97">
        <v>66779</v>
      </c>
      <c r="G47" s="97">
        <v>69187</v>
      </c>
      <c r="H47" s="97">
        <v>73743</v>
      </c>
      <c r="I47" s="97">
        <v>70541</v>
      </c>
      <c r="J47" s="97">
        <v>66158</v>
      </c>
      <c r="K47" s="97">
        <v>71599</v>
      </c>
      <c r="L47" s="97">
        <v>68234</v>
      </c>
      <c r="M47" s="97">
        <v>75365</v>
      </c>
      <c r="N47" s="97">
        <v>69217</v>
      </c>
      <c r="O47" s="97">
        <v>58119</v>
      </c>
      <c r="P47" s="97">
        <f>SUM(D47:O47)</f>
        <v>814804</v>
      </c>
      <c r="Q47" s="124"/>
      <c r="R47" s="124"/>
      <c r="S47" s="97">
        <f>SUM($D47:D47)</f>
        <v>65616</v>
      </c>
      <c r="T47" s="97">
        <f>SUM($D47:E47)</f>
        <v>125862</v>
      </c>
      <c r="U47" s="97">
        <f>SUM($D47:F47)</f>
        <v>192641</v>
      </c>
      <c r="V47" s="97">
        <f>SUM($D47:G47)</f>
        <v>261828</v>
      </c>
      <c r="W47" s="97">
        <f>SUM($D47:H47)</f>
        <v>335571</v>
      </c>
      <c r="X47" s="97">
        <f>SUM($D47:I47)</f>
        <v>406112</v>
      </c>
      <c r="Y47" s="97">
        <f>SUM($D47:J47)</f>
        <v>472270</v>
      </c>
      <c r="Z47" s="97">
        <f>SUM($D47:K47)</f>
        <v>543869</v>
      </c>
      <c r="AA47" s="97">
        <f>SUM($D47:L47)</f>
        <v>612103</v>
      </c>
      <c r="AB47" s="97">
        <f>SUM($D47:M47)</f>
        <v>687468</v>
      </c>
      <c r="AC47" s="97">
        <f>SUM($D47:N47)</f>
        <v>756685</v>
      </c>
      <c r="AD47" s="97">
        <f>SUM($D47:O47)</f>
        <v>814804</v>
      </c>
    </row>
    <row r="48" spans="1:30" s="96" customFormat="1" ht="15.1" customHeight="1">
      <c r="A48" s="94">
        <v>2013</v>
      </c>
      <c r="B48" s="95" t="s">
        <v>8</v>
      </c>
      <c r="D48" s="97">
        <v>177</v>
      </c>
      <c r="E48" s="97">
        <v>191</v>
      </c>
      <c r="F48" s="97">
        <v>228</v>
      </c>
      <c r="G48" s="97">
        <v>311</v>
      </c>
      <c r="H48" s="97">
        <v>456</v>
      </c>
      <c r="I48" s="97">
        <v>576</v>
      </c>
      <c r="J48" s="97">
        <v>339</v>
      </c>
      <c r="K48" s="97">
        <v>373</v>
      </c>
      <c r="L48" s="97">
        <v>416</v>
      </c>
      <c r="M48" s="97">
        <v>317</v>
      </c>
      <c r="N48" s="97">
        <v>294</v>
      </c>
      <c r="O48" s="97">
        <v>183</v>
      </c>
      <c r="P48" s="97">
        <f>SUM(D48:O48)</f>
        <v>3861</v>
      </c>
      <c r="Q48" s="124"/>
      <c r="R48" s="124"/>
      <c r="S48" s="97">
        <f>SUM($D48:D48)</f>
        <v>177</v>
      </c>
      <c r="T48" s="97">
        <f>SUM($D48:E48)</f>
        <v>368</v>
      </c>
      <c r="U48" s="97">
        <f>SUM($D48:F48)</f>
        <v>596</v>
      </c>
      <c r="V48" s="97">
        <f>SUM($D48:G48)</f>
        <v>907</v>
      </c>
      <c r="W48" s="97">
        <f>SUM($D48:H48)</f>
        <v>1363</v>
      </c>
      <c r="X48" s="97">
        <f>SUM($D48:I48)</f>
        <v>1939</v>
      </c>
      <c r="Y48" s="97">
        <f>SUM($D48:J48)</f>
        <v>2278</v>
      </c>
      <c r="Z48" s="97">
        <f>SUM($D48:K48)</f>
        <v>2651</v>
      </c>
      <c r="AA48" s="97">
        <f>SUM($D48:L48)</f>
        <v>3067</v>
      </c>
      <c r="AB48" s="97">
        <f>SUM($D48:M48)</f>
        <v>3384</v>
      </c>
      <c r="AC48" s="97">
        <f>SUM($D48:N48)</f>
        <v>3678</v>
      </c>
      <c r="AD48" s="97">
        <f>SUM($D48:O48)</f>
        <v>3861</v>
      </c>
    </row>
    <row r="49" spans="1:30" s="96" customFormat="1" ht="15.1" customHeight="1">
      <c r="A49" s="94">
        <v>2013</v>
      </c>
      <c r="B49" s="98" t="s">
        <v>9</v>
      </c>
      <c r="D49" s="97">
        <f t="shared" ref="D49:P49" si="14">SUM(D46:D48)</f>
        <v>186742</v>
      </c>
      <c r="E49" s="97">
        <f t="shared" si="14"/>
        <v>171377</v>
      </c>
      <c r="F49" s="97">
        <f t="shared" si="14"/>
        <v>218109</v>
      </c>
      <c r="G49" s="97">
        <f t="shared" si="14"/>
        <v>214872</v>
      </c>
      <c r="H49" s="97">
        <f t="shared" si="14"/>
        <v>241024</v>
      </c>
      <c r="I49" s="97">
        <f t="shared" si="14"/>
        <v>244260</v>
      </c>
      <c r="J49" s="97">
        <f t="shared" si="14"/>
        <v>267718</v>
      </c>
      <c r="K49" s="97">
        <f t="shared" si="14"/>
        <v>293897</v>
      </c>
      <c r="L49" s="97">
        <f t="shared" si="14"/>
        <v>235463</v>
      </c>
      <c r="M49" s="97">
        <f t="shared" si="14"/>
        <v>237601</v>
      </c>
      <c r="N49" s="97">
        <f t="shared" si="14"/>
        <v>221315</v>
      </c>
      <c r="O49" s="97">
        <f t="shared" si="14"/>
        <v>214472</v>
      </c>
      <c r="P49" s="97">
        <f t="shared" si="14"/>
        <v>2746850</v>
      </c>
      <c r="Q49" s="124"/>
      <c r="R49" s="124"/>
      <c r="S49" s="97">
        <f t="shared" ref="S49:AD49" si="15">SUM(S46:S48)</f>
        <v>186742</v>
      </c>
      <c r="T49" s="97">
        <f t="shared" si="15"/>
        <v>358119</v>
      </c>
      <c r="U49" s="97">
        <f t="shared" si="15"/>
        <v>576228</v>
      </c>
      <c r="V49" s="97">
        <f t="shared" si="15"/>
        <v>791100</v>
      </c>
      <c r="W49" s="97">
        <f t="shared" si="15"/>
        <v>1032124</v>
      </c>
      <c r="X49" s="97">
        <f t="shared" si="15"/>
        <v>1276384</v>
      </c>
      <c r="Y49" s="97">
        <f t="shared" si="15"/>
        <v>1544102</v>
      </c>
      <c r="Z49" s="97">
        <f t="shared" si="15"/>
        <v>1837999</v>
      </c>
      <c r="AA49" s="97">
        <f t="shared" si="15"/>
        <v>2073462</v>
      </c>
      <c r="AB49" s="97">
        <f t="shared" si="15"/>
        <v>2311063</v>
      </c>
      <c r="AC49" s="97">
        <f t="shared" si="15"/>
        <v>2532378</v>
      </c>
      <c r="AD49" s="97">
        <f t="shared" si="15"/>
        <v>2746850</v>
      </c>
    </row>
    <row r="50" spans="1:3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s="96" customFormat="1" ht="15.1" customHeight="1">
      <c r="A51" s="94">
        <v>2014</v>
      </c>
      <c r="B51" s="95" t="s">
        <v>6</v>
      </c>
      <c r="D51" s="97">
        <v>117993</v>
      </c>
      <c r="E51" s="97">
        <v>107321</v>
      </c>
      <c r="F51" s="97">
        <v>138895</v>
      </c>
      <c r="G51" s="97">
        <v>150402</v>
      </c>
      <c r="H51" s="97">
        <v>167767</v>
      </c>
      <c r="I51" s="97">
        <v>174910</v>
      </c>
      <c r="J51" s="97">
        <v>199599</v>
      </c>
      <c r="K51" s="97">
        <v>215315</v>
      </c>
      <c r="L51" s="97">
        <v>159078</v>
      </c>
      <c r="M51" s="97">
        <v>159804</v>
      </c>
      <c r="N51" s="97">
        <v>142827</v>
      </c>
      <c r="O51" s="97">
        <v>146842</v>
      </c>
      <c r="P51" s="97">
        <f>SUM(D51:O51)</f>
        <v>1880753</v>
      </c>
      <c r="Q51" s="123"/>
      <c r="R51" s="123"/>
      <c r="S51" s="97">
        <f>SUM($D51:D51)</f>
        <v>117993</v>
      </c>
      <c r="T51" s="97">
        <f>SUM($D51:E51)</f>
        <v>225314</v>
      </c>
      <c r="U51" s="97">
        <f>SUM($D51:F51)</f>
        <v>364209</v>
      </c>
      <c r="V51" s="97">
        <f>SUM($D51:G51)</f>
        <v>514611</v>
      </c>
      <c r="W51" s="97">
        <f>SUM($D51:H51)</f>
        <v>682378</v>
      </c>
      <c r="X51" s="97">
        <f>SUM($D51:I51)</f>
        <v>857288</v>
      </c>
      <c r="Y51" s="97">
        <f>SUM($D51:J51)</f>
        <v>1056887</v>
      </c>
      <c r="Z51" s="97">
        <f>SUM($D51:K51)</f>
        <v>1272202</v>
      </c>
      <c r="AA51" s="97">
        <f>SUM($D51:L51)</f>
        <v>1431280</v>
      </c>
      <c r="AB51" s="97">
        <f>SUM($D51:M51)</f>
        <v>1591084</v>
      </c>
      <c r="AC51" s="97">
        <f>SUM($D51:N51)</f>
        <v>1733911</v>
      </c>
      <c r="AD51" s="97">
        <f>SUM($D51:O51)</f>
        <v>1880753</v>
      </c>
    </row>
    <row r="52" spans="1:30" s="96" customFormat="1" ht="15.1" customHeight="1">
      <c r="A52" s="94">
        <v>2014</v>
      </c>
      <c r="B52" s="95" t="s">
        <v>7</v>
      </c>
      <c r="D52" s="97">
        <v>60970</v>
      </c>
      <c r="E52" s="97">
        <v>60451</v>
      </c>
      <c r="F52" s="97">
        <v>67099</v>
      </c>
      <c r="G52" s="97">
        <v>68515</v>
      </c>
      <c r="H52" s="97">
        <v>71918</v>
      </c>
      <c r="I52" s="97">
        <v>70297</v>
      </c>
      <c r="J52" s="97">
        <v>69407</v>
      </c>
      <c r="K52" s="97">
        <v>69668</v>
      </c>
      <c r="L52" s="97">
        <v>72628</v>
      </c>
      <c r="M52" s="97">
        <v>76641</v>
      </c>
      <c r="N52" s="97">
        <v>67056</v>
      </c>
      <c r="O52" s="97">
        <v>64720</v>
      </c>
      <c r="P52" s="97">
        <f>SUM(D52:O52)</f>
        <v>819370</v>
      </c>
      <c r="Q52" s="124"/>
      <c r="R52" s="124"/>
      <c r="S52" s="97">
        <f>SUM($D52:D52)</f>
        <v>60970</v>
      </c>
      <c r="T52" s="97">
        <f>SUM($D52:E52)</f>
        <v>121421</v>
      </c>
      <c r="U52" s="97">
        <f>SUM($D52:F52)</f>
        <v>188520</v>
      </c>
      <c r="V52" s="97">
        <f>SUM($D52:G52)</f>
        <v>257035</v>
      </c>
      <c r="W52" s="97">
        <f>SUM($D52:H52)</f>
        <v>328953</v>
      </c>
      <c r="X52" s="97">
        <f>SUM($D52:I52)</f>
        <v>399250</v>
      </c>
      <c r="Y52" s="97">
        <f>SUM($D52:J52)</f>
        <v>468657</v>
      </c>
      <c r="Z52" s="97">
        <f>SUM($D52:K52)</f>
        <v>538325</v>
      </c>
      <c r="AA52" s="97">
        <f>SUM($D52:L52)</f>
        <v>610953</v>
      </c>
      <c r="AB52" s="97">
        <f>SUM($D52:M52)</f>
        <v>687594</v>
      </c>
      <c r="AC52" s="97">
        <f>SUM($D52:N52)</f>
        <v>754650</v>
      </c>
      <c r="AD52" s="97">
        <f>SUM($D52:O52)</f>
        <v>819370</v>
      </c>
    </row>
    <row r="53" spans="1:30" s="96" customFormat="1" ht="15.1" customHeight="1">
      <c r="A53" s="94">
        <v>2014</v>
      </c>
      <c r="B53" s="95" t="s">
        <v>8</v>
      </c>
      <c r="D53" s="97">
        <v>185</v>
      </c>
      <c r="E53" s="97">
        <v>159</v>
      </c>
      <c r="F53" s="97">
        <v>218</v>
      </c>
      <c r="G53" s="97">
        <v>250</v>
      </c>
      <c r="H53" s="97">
        <v>346</v>
      </c>
      <c r="I53" s="97">
        <v>393</v>
      </c>
      <c r="J53" s="97">
        <v>501</v>
      </c>
      <c r="K53" s="97">
        <v>530</v>
      </c>
      <c r="L53" s="97">
        <v>415</v>
      </c>
      <c r="M53" s="97">
        <v>385</v>
      </c>
      <c r="N53" s="97">
        <v>356</v>
      </c>
      <c r="O53" s="97">
        <v>180</v>
      </c>
      <c r="P53" s="97">
        <f>SUM(D53:O53)</f>
        <v>3918</v>
      </c>
      <c r="Q53" s="124"/>
      <c r="R53" s="124"/>
      <c r="S53" s="97">
        <f>SUM($D53:D53)</f>
        <v>185</v>
      </c>
      <c r="T53" s="97">
        <f>SUM($D53:E53)</f>
        <v>344</v>
      </c>
      <c r="U53" s="97">
        <f>SUM($D53:F53)</f>
        <v>562</v>
      </c>
      <c r="V53" s="97">
        <f>SUM($D53:G53)</f>
        <v>812</v>
      </c>
      <c r="W53" s="97">
        <f>SUM($D53:H53)</f>
        <v>1158</v>
      </c>
      <c r="X53" s="97">
        <f>SUM($D53:I53)</f>
        <v>1551</v>
      </c>
      <c r="Y53" s="97">
        <f>SUM($D53:J53)</f>
        <v>2052</v>
      </c>
      <c r="Z53" s="97">
        <f>SUM($D53:K53)</f>
        <v>2582</v>
      </c>
      <c r="AA53" s="97">
        <f>SUM($D53:L53)</f>
        <v>2997</v>
      </c>
      <c r="AB53" s="97">
        <f>SUM($D53:M53)</f>
        <v>3382</v>
      </c>
      <c r="AC53" s="97">
        <f>SUM($D53:N53)</f>
        <v>3738</v>
      </c>
      <c r="AD53" s="97">
        <f>SUM($D53:O53)</f>
        <v>3918</v>
      </c>
    </row>
    <row r="54" spans="1:30" s="96" customFormat="1" ht="15.1" customHeight="1">
      <c r="A54" s="94">
        <v>2014</v>
      </c>
      <c r="B54" s="98" t="s">
        <v>9</v>
      </c>
      <c r="D54" s="97">
        <f t="shared" ref="D54:P54" si="16">SUM(D51:D53)</f>
        <v>179148</v>
      </c>
      <c r="E54" s="97">
        <f t="shared" si="16"/>
        <v>167931</v>
      </c>
      <c r="F54" s="97">
        <f t="shared" si="16"/>
        <v>206212</v>
      </c>
      <c r="G54" s="97">
        <f t="shared" si="16"/>
        <v>219167</v>
      </c>
      <c r="H54" s="97">
        <f t="shared" si="16"/>
        <v>240031</v>
      </c>
      <c r="I54" s="97">
        <f t="shared" si="16"/>
        <v>245600</v>
      </c>
      <c r="J54" s="97">
        <f t="shared" si="16"/>
        <v>269507</v>
      </c>
      <c r="K54" s="97">
        <f t="shared" si="16"/>
        <v>285513</v>
      </c>
      <c r="L54" s="97">
        <f t="shared" si="16"/>
        <v>232121</v>
      </c>
      <c r="M54" s="97">
        <f t="shared" si="16"/>
        <v>236830</v>
      </c>
      <c r="N54" s="97">
        <f t="shared" si="16"/>
        <v>210239</v>
      </c>
      <c r="O54" s="97">
        <f t="shared" si="16"/>
        <v>211742</v>
      </c>
      <c r="P54" s="97">
        <f t="shared" si="16"/>
        <v>2704041</v>
      </c>
      <c r="Q54" s="124"/>
      <c r="R54" s="124"/>
      <c r="S54" s="97">
        <f t="shared" ref="S54:AD54" si="17">SUM(S51:S53)</f>
        <v>179148</v>
      </c>
      <c r="T54" s="97">
        <f t="shared" si="17"/>
        <v>347079</v>
      </c>
      <c r="U54" s="97">
        <f t="shared" si="17"/>
        <v>553291</v>
      </c>
      <c r="V54" s="97">
        <f t="shared" si="17"/>
        <v>772458</v>
      </c>
      <c r="W54" s="97">
        <f t="shared" si="17"/>
        <v>1012489</v>
      </c>
      <c r="X54" s="97">
        <f t="shared" si="17"/>
        <v>1258089</v>
      </c>
      <c r="Y54" s="97">
        <f t="shared" si="17"/>
        <v>1527596</v>
      </c>
      <c r="Z54" s="97">
        <f t="shared" si="17"/>
        <v>1813109</v>
      </c>
      <c r="AA54" s="97">
        <f t="shared" si="17"/>
        <v>2045230</v>
      </c>
      <c r="AB54" s="97">
        <f t="shared" si="17"/>
        <v>2282060</v>
      </c>
      <c r="AC54" s="97">
        <f t="shared" si="17"/>
        <v>2492299</v>
      </c>
      <c r="AD54" s="97">
        <f t="shared" si="17"/>
        <v>2704041</v>
      </c>
    </row>
    <row r="55" spans="1:3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s="96" customFormat="1" ht="15.1" customHeight="1">
      <c r="A56" s="94">
        <v>2015</v>
      </c>
      <c r="B56" s="95" t="s">
        <v>6</v>
      </c>
      <c r="D56" s="97">
        <v>109666</v>
      </c>
      <c r="E56" s="97">
        <v>89858</v>
      </c>
      <c r="F56" s="97">
        <v>122421</v>
      </c>
      <c r="G56" s="97">
        <v>120879</v>
      </c>
      <c r="H56" s="97">
        <v>145101</v>
      </c>
      <c r="I56" s="97">
        <v>149739</v>
      </c>
      <c r="J56" s="97">
        <v>175713</v>
      </c>
      <c r="K56" s="97">
        <v>173832</v>
      </c>
      <c r="L56" s="97">
        <v>136782</v>
      </c>
      <c r="M56" s="97">
        <v>129857</v>
      </c>
      <c r="N56" s="97">
        <f>118577+1098+1239</f>
        <v>120914</v>
      </c>
      <c r="O56" s="97">
        <f>119669+711+1285</f>
        <v>121665</v>
      </c>
      <c r="P56" s="97">
        <f>SUM(D56:O56)</f>
        <v>1596427</v>
      </c>
      <c r="Q56" s="123"/>
      <c r="R56" s="123"/>
      <c r="S56" s="97">
        <f>SUM($D56:D56)</f>
        <v>109666</v>
      </c>
      <c r="T56" s="97">
        <f>SUM($D56:E56)</f>
        <v>199524</v>
      </c>
      <c r="U56" s="97">
        <f>SUM($D56:F56)</f>
        <v>321945</v>
      </c>
      <c r="V56" s="97">
        <f>SUM($D56:G56)</f>
        <v>442824</v>
      </c>
      <c r="W56" s="97">
        <f>SUM($D56:H56)</f>
        <v>587925</v>
      </c>
      <c r="X56" s="97">
        <f>SUM($D56:I56)</f>
        <v>737664</v>
      </c>
      <c r="Y56" s="97">
        <f>SUM($D56:J56)</f>
        <v>913377</v>
      </c>
      <c r="Z56" s="97">
        <f>SUM($D56:K56)</f>
        <v>1087209</v>
      </c>
      <c r="AA56" s="97">
        <f>SUM($D56:L56)</f>
        <v>1223991</v>
      </c>
      <c r="AB56" s="97">
        <f>SUM($D56:M56)</f>
        <v>1353848</v>
      </c>
      <c r="AC56" s="97">
        <f>SUM($D56:N56)</f>
        <v>1474762</v>
      </c>
      <c r="AD56" s="97">
        <f>SUM($D56:O56)</f>
        <v>1596427</v>
      </c>
    </row>
    <row r="57" spans="1:30" s="96" customFormat="1" ht="15.1" customHeight="1">
      <c r="A57" s="94">
        <v>2015</v>
      </c>
      <c r="B57" s="95" t="s">
        <v>7</v>
      </c>
      <c r="D57" s="97">
        <v>61768</v>
      </c>
      <c r="E57" s="97">
        <v>60222</v>
      </c>
      <c r="F57" s="97">
        <v>70293</v>
      </c>
      <c r="G57" s="97">
        <v>68960</v>
      </c>
      <c r="H57" s="97">
        <v>69100</v>
      </c>
      <c r="I57" s="97">
        <v>71432</v>
      </c>
      <c r="J57" s="97">
        <v>66187</v>
      </c>
      <c r="K57" s="97">
        <v>69632</v>
      </c>
      <c r="L57" s="97">
        <v>70350</v>
      </c>
      <c r="M57" s="97">
        <v>74924</v>
      </c>
      <c r="N57" s="97">
        <v>68872</v>
      </c>
      <c r="O57" s="97">
        <v>64426</v>
      </c>
      <c r="P57" s="97">
        <f>SUM(D57:O57)</f>
        <v>816166</v>
      </c>
      <c r="Q57" s="124"/>
      <c r="R57" s="124"/>
      <c r="S57" s="97">
        <f>SUM($D57:D57)</f>
        <v>61768</v>
      </c>
      <c r="T57" s="97">
        <f>SUM($D57:E57)</f>
        <v>121990</v>
      </c>
      <c r="U57" s="97">
        <f>SUM($D57:F57)</f>
        <v>192283</v>
      </c>
      <c r="V57" s="97">
        <f>SUM($D57:G57)</f>
        <v>261243</v>
      </c>
      <c r="W57" s="97">
        <f>SUM($D57:H57)</f>
        <v>330343</v>
      </c>
      <c r="X57" s="97">
        <f>SUM($D57:I57)</f>
        <v>401775</v>
      </c>
      <c r="Y57" s="97">
        <f>SUM($D57:J57)</f>
        <v>467962</v>
      </c>
      <c r="Z57" s="97">
        <f>SUM($D57:K57)</f>
        <v>537594</v>
      </c>
      <c r="AA57" s="97">
        <f>SUM($D57:L57)</f>
        <v>607944</v>
      </c>
      <c r="AB57" s="97">
        <f>SUM($D57:M57)</f>
        <v>682868</v>
      </c>
      <c r="AC57" s="97">
        <f>SUM($D57:N57)</f>
        <v>751740</v>
      </c>
      <c r="AD57" s="97">
        <f>SUM($D57:O57)</f>
        <v>816166</v>
      </c>
    </row>
    <row r="58" spans="1:30" s="96" customFormat="1" ht="15.1" customHeight="1">
      <c r="A58" s="94">
        <v>2015</v>
      </c>
      <c r="B58" s="95" t="s">
        <v>8</v>
      </c>
      <c r="D58" s="97">
        <v>275</v>
      </c>
      <c r="E58" s="97">
        <v>174</v>
      </c>
      <c r="F58" s="97">
        <v>271</v>
      </c>
      <c r="G58" s="97">
        <v>351</v>
      </c>
      <c r="H58" s="97">
        <v>368</v>
      </c>
      <c r="I58" s="97">
        <v>405</v>
      </c>
      <c r="J58" s="97">
        <v>371</v>
      </c>
      <c r="K58" s="97">
        <v>320</v>
      </c>
      <c r="L58" s="97">
        <v>304</v>
      </c>
      <c r="M58" s="97">
        <v>309</v>
      </c>
      <c r="N58" s="97">
        <v>218</v>
      </c>
      <c r="O58" s="97">
        <v>114</v>
      </c>
      <c r="P58" s="97">
        <f>SUM(D58:O58)</f>
        <v>3480</v>
      </c>
      <c r="Q58" s="124"/>
      <c r="R58" s="124"/>
      <c r="S58" s="97">
        <f>SUM($D58:D58)</f>
        <v>275</v>
      </c>
      <c r="T58" s="97">
        <f>SUM($D58:E58)</f>
        <v>449</v>
      </c>
      <c r="U58" s="97">
        <f>SUM($D58:F58)</f>
        <v>720</v>
      </c>
      <c r="V58" s="97">
        <f>SUM($D58:G58)</f>
        <v>1071</v>
      </c>
      <c r="W58" s="97">
        <f>SUM($D58:H58)</f>
        <v>1439</v>
      </c>
      <c r="X58" s="97">
        <f>SUM($D58:I58)</f>
        <v>1844</v>
      </c>
      <c r="Y58" s="97">
        <f>SUM($D58:J58)</f>
        <v>2215</v>
      </c>
      <c r="Z58" s="97">
        <f>SUM($D58:K58)</f>
        <v>2535</v>
      </c>
      <c r="AA58" s="97">
        <f>SUM($D58:L58)</f>
        <v>2839</v>
      </c>
      <c r="AB58" s="97">
        <f>SUM($D58:M58)</f>
        <v>3148</v>
      </c>
      <c r="AC58" s="97">
        <f>SUM($D58:N58)</f>
        <v>3366</v>
      </c>
      <c r="AD58" s="97">
        <f>SUM($D58:O58)</f>
        <v>3480</v>
      </c>
    </row>
    <row r="59" spans="1:30" s="96" customFormat="1" ht="15.1" customHeight="1">
      <c r="A59" s="94">
        <v>2015</v>
      </c>
      <c r="B59" s="98" t="s">
        <v>9</v>
      </c>
      <c r="D59" s="97">
        <f t="shared" ref="D59:P59" si="18">SUM(D56:D58)</f>
        <v>171709</v>
      </c>
      <c r="E59" s="97">
        <f t="shared" si="18"/>
        <v>150254</v>
      </c>
      <c r="F59" s="97">
        <f t="shared" si="18"/>
        <v>192985</v>
      </c>
      <c r="G59" s="97">
        <f t="shared" si="18"/>
        <v>190190</v>
      </c>
      <c r="H59" s="97">
        <f t="shared" si="18"/>
        <v>214569</v>
      </c>
      <c r="I59" s="97">
        <f t="shared" si="18"/>
        <v>221576</v>
      </c>
      <c r="J59" s="97">
        <f t="shared" si="18"/>
        <v>242271</v>
      </c>
      <c r="K59" s="97">
        <f t="shared" si="18"/>
        <v>243784</v>
      </c>
      <c r="L59" s="97">
        <f t="shared" si="18"/>
        <v>207436</v>
      </c>
      <c r="M59" s="97">
        <f t="shared" si="18"/>
        <v>205090</v>
      </c>
      <c r="N59" s="97">
        <f t="shared" si="18"/>
        <v>190004</v>
      </c>
      <c r="O59" s="97">
        <f t="shared" si="18"/>
        <v>186205</v>
      </c>
      <c r="P59" s="97">
        <f t="shared" si="18"/>
        <v>2416073</v>
      </c>
      <c r="Q59" s="124"/>
      <c r="R59" s="124"/>
      <c r="S59" s="97">
        <f t="shared" ref="S59:AD59" si="19">SUM(S56:S58)</f>
        <v>171709</v>
      </c>
      <c r="T59" s="97">
        <f t="shared" si="19"/>
        <v>321963</v>
      </c>
      <c r="U59" s="97">
        <f t="shared" si="19"/>
        <v>514948</v>
      </c>
      <c r="V59" s="97">
        <f t="shared" si="19"/>
        <v>705138</v>
      </c>
      <c r="W59" s="97">
        <f t="shared" si="19"/>
        <v>919707</v>
      </c>
      <c r="X59" s="97">
        <f t="shared" si="19"/>
        <v>1141283</v>
      </c>
      <c r="Y59" s="97">
        <f t="shared" si="19"/>
        <v>1383554</v>
      </c>
      <c r="Z59" s="97">
        <f t="shared" si="19"/>
        <v>1627338</v>
      </c>
      <c r="AA59" s="97">
        <f t="shared" si="19"/>
        <v>1834774</v>
      </c>
      <c r="AB59" s="97">
        <f t="shared" si="19"/>
        <v>2039864</v>
      </c>
      <c r="AC59" s="97">
        <f t="shared" si="19"/>
        <v>2229868</v>
      </c>
      <c r="AD59" s="97">
        <f t="shared" si="19"/>
        <v>2416073</v>
      </c>
    </row>
    <row r="60" spans="1:3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s="96" customFormat="1" ht="15.1" customHeight="1">
      <c r="A61" s="94">
        <v>2016</v>
      </c>
      <c r="B61" s="95" t="s">
        <v>6</v>
      </c>
      <c r="D61" s="97">
        <v>94482</v>
      </c>
      <c r="E61" s="97">
        <v>82801</v>
      </c>
      <c r="F61" s="97">
        <v>110417</v>
      </c>
      <c r="G61" s="97">
        <v>113836</v>
      </c>
      <c r="H61" s="97">
        <v>134024</v>
      </c>
      <c r="I61" s="97">
        <v>139781</v>
      </c>
      <c r="J61" s="97">
        <v>168717</v>
      </c>
      <c r="K61" s="97">
        <v>159897</v>
      </c>
      <c r="L61" s="97">
        <v>136324</v>
      </c>
      <c r="M61" s="97">
        <v>134780</v>
      </c>
      <c r="N61" s="97">
        <v>114362</v>
      </c>
      <c r="O61" s="97">
        <v>107774</v>
      </c>
      <c r="P61" s="97">
        <f>SUM(D61:O61)</f>
        <v>1497195</v>
      </c>
      <c r="Q61" s="123"/>
      <c r="R61" s="123"/>
      <c r="S61" s="97">
        <f>SUM($D61:D61)</f>
        <v>94482</v>
      </c>
      <c r="T61" s="97">
        <f>SUM($D61:E61)</f>
        <v>177283</v>
      </c>
      <c r="U61" s="97">
        <f>SUM($D61:F61)</f>
        <v>287700</v>
      </c>
      <c r="V61" s="97">
        <f>SUM($D61:G61)</f>
        <v>401536</v>
      </c>
      <c r="W61" s="97">
        <f>SUM($D61:H61)</f>
        <v>535560</v>
      </c>
      <c r="X61" s="97">
        <f>SUM($D61:I61)</f>
        <v>675341</v>
      </c>
      <c r="Y61" s="97">
        <f>SUM($D61:J61)</f>
        <v>844058</v>
      </c>
      <c r="Z61" s="97">
        <f>SUM($D61:K61)</f>
        <v>1003955</v>
      </c>
      <c r="AA61" s="97">
        <f>SUM($D61:L61)</f>
        <v>1140279</v>
      </c>
      <c r="AB61" s="97">
        <f>SUM($D61:M61)</f>
        <v>1275059</v>
      </c>
      <c r="AC61" s="97">
        <f>SUM($D61:N61)</f>
        <v>1389421</v>
      </c>
      <c r="AD61" s="97">
        <f>SUM($D61:O61)</f>
        <v>1497195</v>
      </c>
    </row>
    <row r="62" spans="1:30" s="96" customFormat="1" ht="15.1" customHeight="1">
      <c r="A62" s="94">
        <v>2016</v>
      </c>
      <c r="B62" s="95" t="s">
        <v>7</v>
      </c>
      <c r="D62" s="97">
        <v>62664</v>
      </c>
      <c r="E62" s="97">
        <v>64255</v>
      </c>
      <c r="F62" s="97">
        <v>71745</v>
      </c>
      <c r="G62" s="97">
        <v>72117</v>
      </c>
      <c r="H62" s="97">
        <v>71916</v>
      </c>
      <c r="I62" s="97">
        <v>80034</v>
      </c>
      <c r="J62" s="97">
        <v>67565</v>
      </c>
      <c r="K62" s="97">
        <v>74454</v>
      </c>
      <c r="L62" s="97">
        <v>74597</v>
      </c>
      <c r="M62" s="97">
        <v>75012</v>
      </c>
      <c r="N62" s="97">
        <v>73225</v>
      </c>
      <c r="O62" s="97">
        <v>64151</v>
      </c>
      <c r="P62" s="97">
        <f>SUM(D62:O62)</f>
        <v>851735</v>
      </c>
      <c r="Q62" s="124"/>
      <c r="R62" s="124"/>
      <c r="S62" s="97">
        <f>SUM($D62:D62)</f>
        <v>62664</v>
      </c>
      <c r="T62" s="97">
        <f>SUM($D62:E62)</f>
        <v>126919</v>
      </c>
      <c r="U62" s="97">
        <f>SUM($D62:F62)</f>
        <v>198664</v>
      </c>
      <c r="V62" s="97">
        <f>SUM($D62:G62)</f>
        <v>270781</v>
      </c>
      <c r="W62" s="97">
        <f>SUM($D62:H62)</f>
        <v>342697</v>
      </c>
      <c r="X62" s="97">
        <f>SUM($D62:I62)</f>
        <v>422731</v>
      </c>
      <c r="Y62" s="97">
        <f>SUM($D62:J62)</f>
        <v>490296</v>
      </c>
      <c r="Z62" s="97">
        <f>SUM($D62:K62)</f>
        <v>564750</v>
      </c>
      <c r="AA62" s="97">
        <f>SUM($D62:L62)</f>
        <v>639347</v>
      </c>
      <c r="AB62" s="97">
        <f>SUM($D62:M62)</f>
        <v>714359</v>
      </c>
      <c r="AC62" s="97">
        <f>SUM($D62:N62)</f>
        <v>787584</v>
      </c>
      <c r="AD62" s="97">
        <f>SUM($D62:O62)</f>
        <v>851735</v>
      </c>
    </row>
    <row r="63" spans="1:30" s="96" customFormat="1" ht="15.1" customHeight="1">
      <c r="A63" s="94">
        <v>2016</v>
      </c>
      <c r="B63" s="95" t="s">
        <v>8</v>
      </c>
      <c r="D63" s="97">
        <v>135</v>
      </c>
      <c r="E63" s="97">
        <v>127</v>
      </c>
      <c r="F63" s="97">
        <v>131</v>
      </c>
      <c r="G63" s="97">
        <v>251</v>
      </c>
      <c r="H63" s="97">
        <v>321</v>
      </c>
      <c r="I63" s="97">
        <v>301</v>
      </c>
      <c r="J63" s="97">
        <v>325</v>
      </c>
      <c r="K63" s="97">
        <v>248</v>
      </c>
      <c r="L63" s="97">
        <v>262</v>
      </c>
      <c r="M63" s="97">
        <v>299</v>
      </c>
      <c r="N63" s="97">
        <v>273</v>
      </c>
      <c r="O63" s="97">
        <v>118</v>
      </c>
      <c r="P63" s="97">
        <f>SUM(D63:O63)</f>
        <v>2791</v>
      </c>
      <c r="Q63" s="124"/>
      <c r="R63" s="124"/>
      <c r="S63" s="97">
        <f>SUM($D63:D63)</f>
        <v>135</v>
      </c>
      <c r="T63" s="97">
        <f>SUM($D63:E63)</f>
        <v>262</v>
      </c>
      <c r="U63" s="97">
        <f>SUM($D63:F63)</f>
        <v>393</v>
      </c>
      <c r="V63" s="97">
        <f>SUM($D63:G63)</f>
        <v>644</v>
      </c>
      <c r="W63" s="97">
        <f>SUM($D63:H63)</f>
        <v>965</v>
      </c>
      <c r="X63" s="97">
        <f>SUM($D63:I63)</f>
        <v>1266</v>
      </c>
      <c r="Y63" s="97">
        <f>SUM($D63:J63)</f>
        <v>1591</v>
      </c>
      <c r="Z63" s="97">
        <f>SUM($D63:K63)</f>
        <v>1839</v>
      </c>
      <c r="AA63" s="97">
        <f>SUM($D63:L63)</f>
        <v>2101</v>
      </c>
      <c r="AB63" s="97">
        <f>SUM($D63:M63)</f>
        <v>2400</v>
      </c>
      <c r="AC63" s="97">
        <f>SUM($D63:N63)</f>
        <v>2673</v>
      </c>
      <c r="AD63" s="97">
        <f>SUM($D63:O63)</f>
        <v>2791</v>
      </c>
    </row>
    <row r="64" spans="1:30" s="96" customFormat="1" ht="15.1" customHeight="1">
      <c r="A64" s="94">
        <v>2016</v>
      </c>
      <c r="B64" s="98" t="s">
        <v>9</v>
      </c>
      <c r="D64" s="97">
        <f t="shared" ref="D64:P64" si="20">SUM(D61:D63)</f>
        <v>157281</v>
      </c>
      <c r="E64" s="97">
        <f t="shared" si="20"/>
        <v>147183</v>
      </c>
      <c r="F64" s="97">
        <f t="shared" si="20"/>
        <v>182293</v>
      </c>
      <c r="G64" s="97">
        <f t="shared" si="20"/>
        <v>186204</v>
      </c>
      <c r="H64" s="97">
        <f t="shared" si="20"/>
        <v>206261</v>
      </c>
      <c r="I64" s="97">
        <f t="shared" si="20"/>
        <v>220116</v>
      </c>
      <c r="J64" s="97">
        <f t="shared" si="20"/>
        <v>236607</v>
      </c>
      <c r="K64" s="97">
        <f t="shared" si="20"/>
        <v>234599</v>
      </c>
      <c r="L64" s="97">
        <f t="shared" si="20"/>
        <v>211183</v>
      </c>
      <c r="M64" s="97">
        <f t="shared" si="20"/>
        <v>210091</v>
      </c>
      <c r="N64" s="97">
        <f t="shared" si="20"/>
        <v>187860</v>
      </c>
      <c r="O64" s="97">
        <f t="shared" si="20"/>
        <v>172043</v>
      </c>
      <c r="P64" s="97">
        <f t="shared" si="20"/>
        <v>2351721</v>
      </c>
      <c r="Q64" s="124"/>
      <c r="R64" s="124"/>
      <c r="S64" s="97">
        <f t="shared" ref="S64:AD64" si="21">SUM(S61:S63)</f>
        <v>157281</v>
      </c>
      <c r="T64" s="97">
        <f t="shared" si="21"/>
        <v>304464</v>
      </c>
      <c r="U64" s="97">
        <f t="shared" si="21"/>
        <v>486757</v>
      </c>
      <c r="V64" s="97">
        <f t="shared" si="21"/>
        <v>672961</v>
      </c>
      <c r="W64" s="97">
        <f t="shared" si="21"/>
        <v>879222</v>
      </c>
      <c r="X64" s="97">
        <f t="shared" si="21"/>
        <v>1099338</v>
      </c>
      <c r="Y64" s="97">
        <f t="shared" si="21"/>
        <v>1335945</v>
      </c>
      <c r="Z64" s="97">
        <f t="shared" si="21"/>
        <v>1570544</v>
      </c>
      <c r="AA64" s="97">
        <f t="shared" si="21"/>
        <v>1781727</v>
      </c>
      <c r="AB64" s="97">
        <f t="shared" si="21"/>
        <v>1991818</v>
      </c>
      <c r="AC64" s="97">
        <f t="shared" si="21"/>
        <v>2179678</v>
      </c>
      <c r="AD64" s="97">
        <f t="shared" si="21"/>
        <v>2351721</v>
      </c>
    </row>
    <row r="65" spans="1:3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s="96" customFormat="1" ht="15.1" customHeight="1">
      <c r="A66" s="94">
        <v>2017</v>
      </c>
      <c r="B66" s="95" t="s">
        <v>6</v>
      </c>
      <c r="D66" s="97">
        <v>90627</v>
      </c>
      <c r="E66" s="97">
        <v>83358</v>
      </c>
      <c r="F66" s="97">
        <v>103362</v>
      </c>
      <c r="G66" s="97">
        <v>115014</v>
      </c>
      <c r="H66" s="97">
        <v>121686</v>
      </c>
      <c r="I66" s="97">
        <v>132810</v>
      </c>
      <c r="J66" s="97">
        <v>162156</v>
      </c>
      <c r="K66" s="97">
        <v>168105</v>
      </c>
      <c r="L66" s="97">
        <v>135128</v>
      </c>
      <c r="M66" s="97">
        <v>128215</v>
      </c>
      <c r="N66" s="97">
        <v>118541</v>
      </c>
      <c r="O66" s="97">
        <v>112646</v>
      </c>
      <c r="P66" s="97">
        <f>SUM(D66:O66)</f>
        <v>1471648</v>
      </c>
      <c r="Q66" s="123"/>
      <c r="R66" s="123"/>
      <c r="S66" s="97">
        <f>SUM($D66:D66)</f>
        <v>90627</v>
      </c>
      <c r="T66" s="97">
        <f>SUM($D66:E66)</f>
        <v>173985</v>
      </c>
      <c r="U66" s="97">
        <f>SUM($D66:F66)</f>
        <v>277347</v>
      </c>
      <c r="V66" s="97">
        <f>SUM($D66:G66)</f>
        <v>392361</v>
      </c>
      <c r="W66" s="97">
        <f>SUM($D66:H66)</f>
        <v>514047</v>
      </c>
      <c r="X66" s="97">
        <f>SUM($D66:I66)</f>
        <v>646857</v>
      </c>
      <c r="Y66" s="97">
        <f>SUM($D66:J66)</f>
        <v>809013</v>
      </c>
      <c r="Z66" s="97">
        <f>SUM($D66:K66)</f>
        <v>977118</v>
      </c>
      <c r="AA66" s="97">
        <f>SUM($D66:L66)</f>
        <v>1112246</v>
      </c>
      <c r="AB66" s="97">
        <f>SUM($D66:M66)</f>
        <v>1240461</v>
      </c>
      <c r="AC66" s="97">
        <f>SUM($D66:N66)</f>
        <v>1359002</v>
      </c>
      <c r="AD66" s="97">
        <f>SUM($D66:O66)</f>
        <v>1471648</v>
      </c>
    </row>
    <row r="67" spans="1:30" s="96" customFormat="1" ht="15.1" customHeight="1">
      <c r="A67" s="94">
        <v>2017</v>
      </c>
      <c r="B67" s="95" t="s">
        <v>7</v>
      </c>
      <c r="D67" s="97">
        <v>65330</v>
      </c>
      <c r="E67" s="97">
        <v>64814</v>
      </c>
      <c r="F67" s="97">
        <v>74757</v>
      </c>
      <c r="G67" s="97">
        <v>66684</v>
      </c>
      <c r="H67" s="97">
        <v>75312</v>
      </c>
      <c r="I67" s="97">
        <v>73736</v>
      </c>
      <c r="J67" s="97">
        <v>63083</v>
      </c>
      <c r="K67" s="97">
        <v>73741</v>
      </c>
      <c r="L67" s="97">
        <v>68980</v>
      </c>
      <c r="M67" s="97">
        <v>71267</v>
      </c>
      <c r="N67" s="97">
        <v>70958</v>
      </c>
      <c r="O67" s="97">
        <v>59511</v>
      </c>
      <c r="P67" s="97">
        <f>SUM(D67:O67)</f>
        <v>828173</v>
      </c>
      <c r="Q67" s="124"/>
      <c r="R67" s="124"/>
      <c r="S67" s="97">
        <f>SUM($D67:D67)</f>
        <v>65330</v>
      </c>
      <c r="T67" s="97">
        <f>SUM($D67:E67)</f>
        <v>130144</v>
      </c>
      <c r="U67" s="97">
        <f>SUM($D67:F67)</f>
        <v>204901</v>
      </c>
      <c r="V67" s="97">
        <f>SUM($D67:G67)</f>
        <v>271585</v>
      </c>
      <c r="W67" s="97">
        <f>SUM($D67:H67)</f>
        <v>346897</v>
      </c>
      <c r="X67" s="97">
        <f>SUM($D67:I67)</f>
        <v>420633</v>
      </c>
      <c r="Y67" s="97">
        <f>SUM($D67:J67)</f>
        <v>483716</v>
      </c>
      <c r="Z67" s="97">
        <f>SUM($D67:K67)</f>
        <v>557457</v>
      </c>
      <c r="AA67" s="97">
        <f>SUM($D67:L67)</f>
        <v>626437</v>
      </c>
      <c r="AB67" s="97">
        <f>SUM($D67:M67)</f>
        <v>697704</v>
      </c>
      <c r="AC67" s="97">
        <f>SUM($D67:N67)</f>
        <v>768662</v>
      </c>
      <c r="AD67" s="97">
        <f>SUM($D67:O67)</f>
        <v>828173</v>
      </c>
    </row>
    <row r="68" spans="1:30" s="96" customFormat="1" ht="15.1" customHeight="1">
      <c r="A68" s="94">
        <v>2017</v>
      </c>
      <c r="B68" s="95" t="s">
        <v>8</v>
      </c>
      <c r="D68" s="97">
        <v>119</v>
      </c>
      <c r="E68" s="97">
        <v>149</v>
      </c>
      <c r="F68" s="97">
        <v>211</v>
      </c>
      <c r="G68" s="97">
        <v>215</v>
      </c>
      <c r="H68" s="97">
        <v>232</v>
      </c>
      <c r="I68" s="97">
        <v>288</v>
      </c>
      <c r="J68" s="97">
        <v>233</v>
      </c>
      <c r="K68" s="97">
        <v>250</v>
      </c>
      <c r="L68" s="97">
        <v>215</v>
      </c>
      <c r="M68" s="97">
        <v>274</v>
      </c>
      <c r="N68" s="97">
        <v>217</v>
      </c>
      <c r="O68" s="97">
        <v>144</v>
      </c>
      <c r="P68" s="97">
        <f>SUM(D68:O68)</f>
        <v>2547</v>
      </c>
      <c r="Q68" s="124"/>
      <c r="R68" s="124"/>
      <c r="S68" s="97">
        <f>SUM($D68:D68)</f>
        <v>119</v>
      </c>
      <c r="T68" s="97">
        <f>SUM($D68:E68)</f>
        <v>268</v>
      </c>
      <c r="U68" s="97">
        <f>SUM($D68:F68)</f>
        <v>479</v>
      </c>
      <c r="V68" s="97">
        <f>SUM($D68:G68)</f>
        <v>694</v>
      </c>
      <c r="W68" s="97">
        <f>SUM($D68:H68)</f>
        <v>926</v>
      </c>
      <c r="X68" s="97">
        <f>SUM($D68:I68)</f>
        <v>1214</v>
      </c>
      <c r="Y68" s="97">
        <f>SUM($D68:J68)</f>
        <v>1447</v>
      </c>
      <c r="Z68" s="97">
        <f>SUM($D68:K68)</f>
        <v>1697</v>
      </c>
      <c r="AA68" s="97">
        <f>SUM($D68:L68)</f>
        <v>1912</v>
      </c>
      <c r="AB68" s="97">
        <f>SUM($D68:M68)</f>
        <v>2186</v>
      </c>
      <c r="AC68" s="97">
        <f>SUM($D68:N68)</f>
        <v>2403</v>
      </c>
      <c r="AD68" s="97">
        <f>SUM($D68:O68)</f>
        <v>2547</v>
      </c>
    </row>
    <row r="69" spans="1:30" s="96" customFormat="1" ht="15.1" customHeight="1">
      <c r="A69" s="94">
        <v>2017</v>
      </c>
      <c r="B69" s="98" t="s">
        <v>9</v>
      </c>
      <c r="D69" s="97">
        <f t="shared" ref="D69:P69" si="22">SUM(D66:D68)</f>
        <v>156076</v>
      </c>
      <c r="E69" s="97">
        <f t="shared" si="22"/>
        <v>148321</v>
      </c>
      <c r="F69" s="97">
        <f t="shared" si="22"/>
        <v>178330</v>
      </c>
      <c r="G69" s="97">
        <f t="shared" si="22"/>
        <v>181913</v>
      </c>
      <c r="H69" s="97">
        <f t="shared" si="22"/>
        <v>197230</v>
      </c>
      <c r="I69" s="97">
        <f t="shared" si="22"/>
        <v>206834</v>
      </c>
      <c r="J69" s="97">
        <f t="shared" si="22"/>
        <v>225472</v>
      </c>
      <c r="K69" s="97">
        <f t="shared" si="22"/>
        <v>242096</v>
      </c>
      <c r="L69" s="97">
        <f t="shared" si="22"/>
        <v>204323</v>
      </c>
      <c r="M69" s="97">
        <f t="shared" si="22"/>
        <v>199756</v>
      </c>
      <c r="N69" s="97">
        <f t="shared" si="22"/>
        <v>189716</v>
      </c>
      <c r="O69" s="97">
        <f t="shared" si="22"/>
        <v>172301</v>
      </c>
      <c r="P69" s="97">
        <f t="shared" si="22"/>
        <v>2302368</v>
      </c>
      <c r="Q69" s="124"/>
      <c r="R69" s="124"/>
      <c r="S69" s="97">
        <f t="shared" ref="S69:AD69" si="23">SUM(S66:S68)</f>
        <v>156076</v>
      </c>
      <c r="T69" s="97">
        <f t="shared" si="23"/>
        <v>304397</v>
      </c>
      <c r="U69" s="97">
        <f t="shared" si="23"/>
        <v>482727</v>
      </c>
      <c r="V69" s="97">
        <f t="shared" si="23"/>
        <v>664640</v>
      </c>
      <c r="W69" s="97">
        <f t="shared" si="23"/>
        <v>861870</v>
      </c>
      <c r="X69" s="97">
        <f t="shared" si="23"/>
        <v>1068704</v>
      </c>
      <c r="Y69" s="97">
        <f t="shared" si="23"/>
        <v>1294176</v>
      </c>
      <c r="Z69" s="97">
        <f t="shared" si="23"/>
        <v>1536272</v>
      </c>
      <c r="AA69" s="97">
        <f t="shared" si="23"/>
        <v>1740595</v>
      </c>
      <c r="AB69" s="97">
        <f t="shared" si="23"/>
        <v>1940351</v>
      </c>
      <c r="AC69" s="97">
        <f t="shared" si="23"/>
        <v>2130067</v>
      </c>
      <c r="AD69" s="97">
        <f t="shared" si="23"/>
        <v>2302368</v>
      </c>
    </row>
    <row r="70" spans="1:3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s="96" customFormat="1" ht="15.1" customHeight="1">
      <c r="A71" s="94">
        <v>2018</v>
      </c>
      <c r="B71" s="95" t="s">
        <v>6</v>
      </c>
      <c r="D71" s="97">
        <v>88872</v>
      </c>
      <c r="E71" s="97">
        <v>84177</v>
      </c>
      <c r="F71" s="97">
        <v>118778</v>
      </c>
      <c r="G71" s="97">
        <v>114701</v>
      </c>
      <c r="H71" s="97">
        <v>133476</v>
      </c>
      <c r="I71" s="97">
        <v>146179</v>
      </c>
      <c r="J71" s="97">
        <v>163049</v>
      </c>
      <c r="K71" s="97">
        <v>172152</v>
      </c>
      <c r="L71" s="97">
        <v>133740</v>
      </c>
      <c r="M71" s="97">
        <v>126854</v>
      </c>
      <c r="N71" s="97">
        <v>112894</v>
      </c>
      <c r="O71" s="97">
        <v>113834</v>
      </c>
      <c r="P71" s="97">
        <f>SUM(D71:O71)</f>
        <v>1508706</v>
      </c>
      <c r="Q71" s="123"/>
      <c r="R71" s="123"/>
      <c r="S71" s="97">
        <f>SUM($D71:D71)</f>
        <v>88872</v>
      </c>
      <c r="T71" s="97">
        <f>SUM($D71:E71)</f>
        <v>173049</v>
      </c>
      <c r="U71" s="97">
        <f>SUM($D71:F71)</f>
        <v>291827</v>
      </c>
      <c r="V71" s="97">
        <f>SUM($D71:G71)</f>
        <v>406528</v>
      </c>
      <c r="W71" s="97">
        <f>SUM($D71:H71)</f>
        <v>540004</v>
      </c>
      <c r="X71" s="97">
        <f>SUM($D71:I71)</f>
        <v>686183</v>
      </c>
      <c r="Y71" s="97">
        <f>SUM($D71:J71)</f>
        <v>849232</v>
      </c>
      <c r="Z71" s="97">
        <f>SUM($D71:K71)</f>
        <v>1021384</v>
      </c>
      <c r="AA71" s="97">
        <f>SUM($D71:L71)</f>
        <v>1155124</v>
      </c>
      <c r="AB71" s="97">
        <f>SUM($D71:M71)</f>
        <v>1281978</v>
      </c>
      <c r="AC71" s="97">
        <f>SUM($D71:N71)</f>
        <v>1394872</v>
      </c>
      <c r="AD71" s="97">
        <f>SUM($D71:O71)</f>
        <v>1508706</v>
      </c>
    </row>
    <row r="72" spans="1:30" s="96" customFormat="1" ht="15.1" customHeight="1">
      <c r="A72" s="94">
        <v>2018</v>
      </c>
      <c r="B72" s="95" t="s">
        <v>7</v>
      </c>
      <c r="D72" s="97">
        <v>58233</v>
      </c>
      <c r="E72" s="97">
        <v>60554</v>
      </c>
      <c r="F72" s="97">
        <v>73101</v>
      </c>
      <c r="G72" s="97">
        <v>69069</v>
      </c>
      <c r="H72" s="97">
        <v>74659</v>
      </c>
      <c r="I72" s="97">
        <v>74419</v>
      </c>
      <c r="J72" s="97">
        <v>66910</v>
      </c>
      <c r="K72" s="97">
        <v>73538</v>
      </c>
      <c r="L72" s="97">
        <v>69402</v>
      </c>
      <c r="M72" s="97">
        <v>76573</v>
      </c>
      <c r="N72" s="97">
        <v>71649</v>
      </c>
      <c r="O72" s="97">
        <v>61011</v>
      </c>
      <c r="P72" s="97">
        <f>SUM(D72:O72)</f>
        <v>829118</v>
      </c>
      <c r="Q72" s="124"/>
      <c r="R72" s="124"/>
      <c r="S72" s="97">
        <f>SUM($D72:D72)</f>
        <v>58233</v>
      </c>
      <c r="T72" s="97">
        <f>SUM($D72:E72)</f>
        <v>118787</v>
      </c>
      <c r="U72" s="97">
        <f>SUM($D72:F72)</f>
        <v>191888</v>
      </c>
      <c r="V72" s="97">
        <f>SUM($D72:G72)</f>
        <v>260957</v>
      </c>
      <c r="W72" s="97">
        <f>SUM($D72:H72)</f>
        <v>335616</v>
      </c>
      <c r="X72" s="97">
        <f>SUM($D72:I72)</f>
        <v>410035</v>
      </c>
      <c r="Y72" s="97">
        <f>SUM($D72:J72)</f>
        <v>476945</v>
      </c>
      <c r="Z72" s="97">
        <f>SUM($D72:K72)</f>
        <v>550483</v>
      </c>
      <c r="AA72" s="97">
        <f>SUM($D72:L72)</f>
        <v>619885</v>
      </c>
      <c r="AB72" s="97">
        <f>SUM($D72:M72)</f>
        <v>696458</v>
      </c>
      <c r="AC72" s="97">
        <f>SUM($D72:N72)</f>
        <v>768107</v>
      </c>
      <c r="AD72" s="97">
        <f>SUM($D72:O72)</f>
        <v>829118</v>
      </c>
    </row>
    <row r="73" spans="1:30" s="96" customFormat="1" ht="15.1" customHeight="1">
      <c r="A73" s="94">
        <v>2018</v>
      </c>
      <c r="B73" s="95" t="s">
        <v>8</v>
      </c>
      <c r="D73" s="97">
        <v>199</v>
      </c>
      <c r="E73" s="97">
        <v>152</v>
      </c>
      <c r="F73" s="97">
        <v>226</v>
      </c>
      <c r="G73" s="97">
        <v>209</v>
      </c>
      <c r="H73" s="97">
        <v>266</v>
      </c>
      <c r="I73" s="97">
        <v>293</v>
      </c>
      <c r="J73" s="97">
        <v>279</v>
      </c>
      <c r="K73" s="97">
        <v>325</v>
      </c>
      <c r="L73" s="97">
        <v>259</v>
      </c>
      <c r="M73" s="97">
        <v>279</v>
      </c>
      <c r="N73" s="97">
        <v>269</v>
      </c>
      <c r="O73" s="97">
        <v>114</v>
      </c>
      <c r="P73" s="97">
        <f>SUM(D73:O73)</f>
        <v>2870</v>
      </c>
      <c r="Q73" s="124"/>
      <c r="R73" s="124"/>
      <c r="S73" s="97">
        <f>SUM($D73:D73)</f>
        <v>199</v>
      </c>
      <c r="T73" s="97">
        <f>SUM($D73:E73)</f>
        <v>351</v>
      </c>
      <c r="U73" s="97">
        <f>SUM($D73:F73)</f>
        <v>577</v>
      </c>
      <c r="V73" s="97">
        <f>SUM($D73:G73)</f>
        <v>786</v>
      </c>
      <c r="W73" s="97">
        <f>SUM($D73:H73)</f>
        <v>1052</v>
      </c>
      <c r="X73" s="97">
        <f>SUM($D73:I73)</f>
        <v>1345</v>
      </c>
      <c r="Y73" s="97">
        <f>SUM($D73:J73)</f>
        <v>1624</v>
      </c>
      <c r="Z73" s="97">
        <f>SUM($D73:K73)</f>
        <v>1949</v>
      </c>
      <c r="AA73" s="97">
        <f>SUM($D73:L73)</f>
        <v>2208</v>
      </c>
      <c r="AB73" s="97">
        <f>SUM($D73:M73)</f>
        <v>2487</v>
      </c>
      <c r="AC73" s="97">
        <f>SUM($D73:N73)</f>
        <v>2756</v>
      </c>
      <c r="AD73" s="97">
        <f>SUM($D73:O73)</f>
        <v>2870</v>
      </c>
    </row>
    <row r="74" spans="1:30" s="96" customFormat="1" ht="15.1" customHeight="1">
      <c r="A74" s="94">
        <v>2018</v>
      </c>
      <c r="B74" s="98" t="s">
        <v>9</v>
      </c>
      <c r="D74" s="97">
        <f t="shared" ref="D74:P74" si="24">SUM(D71:D73)</f>
        <v>147304</v>
      </c>
      <c r="E74" s="97">
        <f t="shared" si="24"/>
        <v>144883</v>
      </c>
      <c r="F74" s="97">
        <f t="shared" si="24"/>
        <v>192105</v>
      </c>
      <c r="G74" s="97">
        <f t="shared" si="24"/>
        <v>183979</v>
      </c>
      <c r="H74" s="97">
        <f t="shared" si="24"/>
        <v>208401</v>
      </c>
      <c r="I74" s="97">
        <f t="shared" si="24"/>
        <v>220891</v>
      </c>
      <c r="J74" s="97">
        <f t="shared" si="24"/>
        <v>230238</v>
      </c>
      <c r="K74" s="97">
        <f t="shared" si="24"/>
        <v>246015</v>
      </c>
      <c r="L74" s="97">
        <f t="shared" si="24"/>
        <v>203401</v>
      </c>
      <c r="M74" s="97">
        <f t="shared" si="24"/>
        <v>203706</v>
      </c>
      <c r="N74" s="97">
        <f t="shared" si="24"/>
        <v>184812</v>
      </c>
      <c r="O74" s="97">
        <f t="shared" si="24"/>
        <v>174959</v>
      </c>
      <c r="P74" s="97">
        <f t="shared" si="24"/>
        <v>2340694</v>
      </c>
      <c r="Q74" s="124"/>
      <c r="R74" s="124"/>
      <c r="S74" s="97">
        <f t="shared" ref="S74:AD74" si="25">SUM(S71:S73)</f>
        <v>147304</v>
      </c>
      <c r="T74" s="97">
        <f t="shared" si="25"/>
        <v>292187</v>
      </c>
      <c r="U74" s="97">
        <f t="shared" si="25"/>
        <v>484292</v>
      </c>
      <c r="V74" s="97">
        <f t="shared" si="25"/>
        <v>668271</v>
      </c>
      <c r="W74" s="97">
        <f t="shared" si="25"/>
        <v>876672</v>
      </c>
      <c r="X74" s="97">
        <f t="shared" si="25"/>
        <v>1097563</v>
      </c>
      <c r="Y74" s="97">
        <f t="shared" si="25"/>
        <v>1327801</v>
      </c>
      <c r="Z74" s="97">
        <f t="shared" si="25"/>
        <v>1573816</v>
      </c>
      <c r="AA74" s="97">
        <f t="shared" si="25"/>
        <v>1777217</v>
      </c>
      <c r="AB74" s="97">
        <f t="shared" si="25"/>
        <v>1980923</v>
      </c>
      <c r="AC74" s="97">
        <f t="shared" si="25"/>
        <v>2165735</v>
      </c>
      <c r="AD74" s="97">
        <f t="shared" si="25"/>
        <v>2340694</v>
      </c>
    </row>
    <row r="75" spans="1:3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s="96" customFormat="1" ht="15.1" customHeight="1">
      <c r="A76" s="94">
        <v>2019</v>
      </c>
      <c r="B76" s="95" t="s">
        <v>6</v>
      </c>
      <c r="D76" s="97">
        <v>83511</v>
      </c>
      <c r="E76" s="97">
        <v>79122</v>
      </c>
      <c r="F76" s="97">
        <v>111355</v>
      </c>
      <c r="G76" s="97">
        <v>113004</v>
      </c>
      <c r="H76" s="97">
        <v>127927</v>
      </c>
      <c r="I76" s="97">
        <v>142821</v>
      </c>
      <c r="J76" s="97">
        <v>167462</v>
      </c>
      <c r="K76" s="97">
        <v>174919</v>
      </c>
      <c r="L76" s="97">
        <v>127854</v>
      </c>
      <c r="M76" s="97">
        <v>125375</v>
      </c>
      <c r="N76" s="97">
        <v>111365</v>
      </c>
      <c r="O76" s="97">
        <v>117319</v>
      </c>
      <c r="P76" s="97">
        <f>SUM(D76:O76)</f>
        <v>1482034</v>
      </c>
      <c r="Q76" s="123"/>
      <c r="R76" s="123"/>
      <c r="S76" s="97">
        <f>SUM($D76:D76)</f>
        <v>83511</v>
      </c>
      <c r="T76" s="97">
        <f>SUM($D76:E76)</f>
        <v>162633</v>
      </c>
      <c r="U76" s="97">
        <f>SUM($D76:F76)</f>
        <v>273988</v>
      </c>
      <c r="V76" s="97">
        <f>SUM($D76:G76)</f>
        <v>386992</v>
      </c>
      <c r="W76" s="97">
        <f>SUM($D76:H76)</f>
        <v>514919</v>
      </c>
      <c r="X76" s="97">
        <f>SUM($D76:I76)</f>
        <v>657740</v>
      </c>
      <c r="Y76" s="97">
        <f>SUM($D76:J76)</f>
        <v>825202</v>
      </c>
      <c r="Z76" s="97">
        <f>SUM($D76:K76)</f>
        <v>1000121</v>
      </c>
      <c r="AA76" s="97">
        <f>SUM($D76:L76)</f>
        <v>1127975</v>
      </c>
      <c r="AB76" s="97">
        <f>SUM($D76:M76)</f>
        <v>1253350</v>
      </c>
      <c r="AC76" s="97">
        <f>SUM($D76:N76)</f>
        <v>1364715</v>
      </c>
      <c r="AD76" s="97">
        <f>SUM($D76:O76)</f>
        <v>1482034</v>
      </c>
    </row>
    <row r="77" spans="1:30" s="96" customFormat="1" ht="15.1" customHeight="1">
      <c r="A77" s="94">
        <v>2019</v>
      </c>
      <c r="B77" s="95" t="s">
        <v>7</v>
      </c>
      <c r="D77" s="97">
        <v>62505</v>
      </c>
      <c r="E77" s="97">
        <v>58192</v>
      </c>
      <c r="F77" s="97">
        <v>68103</v>
      </c>
      <c r="G77" s="97">
        <v>67229</v>
      </c>
      <c r="H77" s="97">
        <v>72264</v>
      </c>
      <c r="I77" s="97">
        <v>68836</v>
      </c>
      <c r="J77" s="97">
        <v>65887</v>
      </c>
      <c r="K77" s="97">
        <v>70436</v>
      </c>
      <c r="L77" s="97">
        <v>64739</v>
      </c>
      <c r="M77" s="97">
        <v>69149</v>
      </c>
      <c r="N77" s="97">
        <v>67497</v>
      </c>
      <c r="O77" s="97">
        <v>58852</v>
      </c>
      <c r="P77" s="97">
        <f>SUM(D77:O77)</f>
        <v>793689</v>
      </c>
      <c r="Q77" s="124"/>
      <c r="R77" s="124"/>
      <c r="S77" s="97">
        <f>SUM($D77:D77)</f>
        <v>62505</v>
      </c>
      <c r="T77" s="97">
        <f>SUM($D77:E77)</f>
        <v>120697</v>
      </c>
      <c r="U77" s="97">
        <f>SUM($D77:F77)</f>
        <v>188800</v>
      </c>
      <c r="V77" s="97">
        <f>SUM($D77:G77)</f>
        <v>256029</v>
      </c>
      <c r="W77" s="97">
        <f>SUM($D77:H77)</f>
        <v>328293</v>
      </c>
      <c r="X77" s="97">
        <f>SUM($D77:I77)</f>
        <v>397129</v>
      </c>
      <c r="Y77" s="97">
        <f>SUM($D77:J77)</f>
        <v>463016</v>
      </c>
      <c r="Z77" s="97">
        <f>SUM($D77:K77)</f>
        <v>533452</v>
      </c>
      <c r="AA77" s="97">
        <f>SUM($D77:L77)</f>
        <v>598191</v>
      </c>
      <c r="AB77" s="97">
        <f>SUM($D77:M77)</f>
        <v>667340</v>
      </c>
      <c r="AC77" s="97">
        <f>SUM($D77:N77)</f>
        <v>734837</v>
      </c>
      <c r="AD77" s="97">
        <f>SUM($D77:O77)</f>
        <v>793689</v>
      </c>
    </row>
    <row r="78" spans="1:30" s="96" customFormat="1" ht="15.1" customHeight="1">
      <c r="A78" s="94">
        <v>2019</v>
      </c>
      <c r="B78" s="95" t="s">
        <v>8</v>
      </c>
      <c r="D78" s="97">
        <v>142</v>
      </c>
      <c r="E78" s="97">
        <v>126</v>
      </c>
      <c r="F78" s="97">
        <v>216</v>
      </c>
      <c r="G78" s="97">
        <v>241</v>
      </c>
      <c r="H78" s="97">
        <v>240</v>
      </c>
      <c r="I78" s="97">
        <v>248</v>
      </c>
      <c r="J78" s="97">
        <v>211</v>
      </c>
      <c r="K78" s="97">
        <v>247</v>
      </c>
      <c r="L78" s="97">
        <v>234</v>
      </c>
      <c r="M78" s="97">
        <v>243</v>
      </c>
      <c r="N78" s="97">
        <v>180</v>
      </c>
      <c r="O78" s="97">
        <v>120</v>
      </c>
      <c r="P78" s="97">
        <f>SUM(D78:O78)</f>
        <v>2448</v>
      </c>
      <c r="Q78" s="124"/>
      <c r="R78" s="124"/>
      <c r="S78" s="97">
        <f>SUM($D78:D78)</f>
        <v>142</v>
      </c>
      <c r="T78" s="97">
        <f>SUM($D78:E78)</f>
        <v>268</v>
      </c>
      <c r="U78" s="97">
        <f>SUM($D78:F78)</f>
        <v>484</v>
      </c>
      <c r="V78" s="97">
        <f>SUM($D78:G78)</f>
        <v>725</v>
      </c>
      <c r="W78" s="97">
        <f>SUM($D78:H78)</f>
        <v>965</v>
      </c>
      <c r="X78" s="97">
        <f>SUM($D78:I78)</f>
        <v>1213</v>
      </c>
      <c r="Y78" s="97">
        <f>SUM($D78:J78)</f>
        <v>1424</v>
      </c>
      <c r="Z78" s="97">
        <f>SUM($D78:K78)</f>
        <v>1671</v>
      </c>
      <c r="AA78" s="97">
        <f>SUM($D78:L78)</f>
        <v>1905</v>
      </c>
      <c r="AB78" s="97">
        <f>SUM($D78:M78)</f>
        <v>2148</v>
      </c>
      <c r="AC78" s="97">
        <f>SUM($D78:N78)</f>
        <v>2328</v>
      </c>
      <c r="AD78" s="97">
        <f>SUM($D78:O78)</f>
        <v>2448</v>
      </c>
    </row>
    <row r="79" spans="1:30" s="96" customFormat="1" ht="15.1" customHeight="1">
      <c r="A79" s="94">
        <v>2019</v>
      </c>
      <c r="B79" s="98" t="s">
        <v>9</v>
      </c>
      <c r="D79" s="97">
        <f t="shared" ref="D79:P79" si="26">SUM(D76:D78)</f>
        <v>146158</v>
      </c>
      <c r="E79" s="97">
        <f t="shared" si="26"/>
        <v>137440</v>
      </c>
      <c r="F79" s="97">
        <f t="shared" si="26"/>
        <v>179674</v>
      </c>
      <c r="G79" s="97">
        <f t="shared" si="26"/>
        <v>180474</v>
      </c>
      <c r="H79" s="97">
        <f t="shared" si="26"/>
        <v>200431</v>
      </c>
      <c r="I79" s="97">
        <f t="shared" si="26"/>
        <v>211905</v>
      </c>
      <c r="J79" s="97">
        <f t="shared" si="26"/>
        <v>233560</v>
      </c>
      <c r="K79" s="97">
        <f t="shared" si="26"/>
        <v>245602</v>
      </c>
      <c r="L79" s="97">
        <f t="shared" si="26"/>
        <v>192827</v>
      </c>
      <c r="M79" s="97">
        <f t="shared" si="26"/>
        <v>194767</v>
      </c>
      <c r="N79" s="97">
        <f t="shared" si="26"/>
        <v>179042</v>
      </c>
      <c r="O79" s="97">
        <f t="shared" si="26"/>
        <v>176291</v>
      </c>
      <c r="P79" s="97">
        <f t="shared" si="26"/>
        <v>2278171</v>
      </c>
      <c r="Q79" s="124"/>
      <c r="R79" s="124"/>
      <c r="S79" s="97">
        <f t="shared" ref="S79:AD79" si="27">SUM(S76:S78)</f>
        <v>146158</v>
      </c>
      <c r="T79" s="97">
        <f t="shared" si="27"/>
        <v>283598</v>
      </c>
      <c r="U79" s="97">
        <f t="shared" si="27"/>
        <v>463272</v>
      </c>
      <c r="V79" s="97">
        <f t="shared" si="27"/>
        <v>643746</v>
      </c>
      <c r="W79" s="97">
        <f t="shared" si="27"/>
        <v>844177</v>
      </c>
      <c r="X79" s="97">
        <f t="shared" si="27"/>
        <v>1056082</v>
      </c>
      <c r="Y79" s="97">
        <f t="shared" si="27"/>
        <v>1289642</v>
      </c>
      <c r="Z79" s="97">
        <f t="shared" si="27"/>
        <v>1535244</v>
      </c>
      <c r="AA79" s="97">
        <f t="shared" si="27"/>
        <v>1728071</v>
      </c>
      <c r="AB79" s="97">
        <f t="shared" si="27"/>
        <v>1922838</v>
      </c>
      <c r="AC79" s="97">
        <f t="shared" si="27"/>
        <v>2101880</v>
      </c>
      <c r="AD79" s="97">
        <f t="shared" si="27"/>
        <v>2278171</v>
      </c>
    </row>
    <row r="80" spans="1:3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s="96" customFormat="1" ht="15.1" customHeight="1">
      <c r="A81" s="94">
        <v>2020</v>
      </c>
      <c r="B81" s="95" t="s">
        <v>6</v>
      </c>
      <c r="D81" s="97">
        <v>86876</v>
      </c>
      <c r="E81" s="97">
        <v>85552</v>
      </c>
      <c r="F81" s="97">
        <v>57138</v>
      </c>
      <c r="G81" s="97">
        <v>3571</v>
      </c>
      <c r="H81" s="97">
        <v>3962</v>
      </c>
      <c r="I81" s="97">
        <v>5944</v>
      </c>
      <c r="J81" s="97">
        <v>6510</v>
      </c>
      <c r="K81" s="97">
        <v>6730</v>
      </c>
      <c r="L81" s="97">
        <v>6449</v>
      </c>
      <c r="M81" s="97">
        <v>6744</v>
      </c>
      <c r="N81" s="97">
        <v>6045</v>
      </c>
      <c r="O81" s="97">
        <v>6407</v>
      </c>
      <c r="P81" s="97">
        <f>SUM(D81:O81)</f>
        <v>281928</v>
      </c>
      <c r="Q81" s="123"/>
      <c r="R81" s="123"/>
      <c r="S81" s="97">
        <f>SUM($D81:D81)</f>
        <v>86876</v>
      </c>
      <c r="T81" s="97">
        <f>SUM($D81:E81)</f>
        <v>172428</v>
      </c>
      <c r="U81" s="97">
        <f>SUM($D81:F81)</f>
        <v>229566</v>
      </c>
      <c r="V81" s="97">
        <f>SUM($D81:G81)</f>
        <v>233137</v>
      </c>
      <c r="W81" s="97">
        <f>SUM($D81:H81)</f>
        <v>237099</v>
      </c>
      <c r="X81" s="97">
        <f>SUM($D81:I81)</f>
        <v>243043</v>
      </c>
      <c r="Y81" s="97">
        <f>SUM($D81:J81)</f>
        <v>249553</v>
      </c>
      <c r="Z81" s="97">
        <f>SUM($D81:K81)</f>
        <v>256283</v>
      </c>
      <c r="AA81" s="97">
        <f>SUM($D81:L81)</f>
        <v>262732</v>
      </c>
      <c r="AB81" s="97">
        <f>SUM($D81:M81)</f>
        <v>269476</v>
      </c>
      <c r="AC81" s="97">
        <f>SUM($D81:N81)</f>
        <v>275521</v>
      </c>
      <c r="AD81" s="97">
        <f>SUM($D81:O81)</f>
        <v>281928</v>
      </c>
    </row>
    <row r="82" spans="1:30" s="96" customFormat="1" ht="15.1" customHeight="1">
      <c r="A82" s="94">
        <v>2020</v>
      </c>
      <c r="B82" s="95" t="s">
        <v>7</v>
      </c>
      <c r="D82" s="97">
        <v>60168</v>
      </c>
      <c r="E82" s="97">
        <v>59039</v>
      </c>
      <c r="F82" s="97">
        <v>59219</v>
      </c>
      <c r="G82" s="97">
        <v>37753</v>
      </c>
      <c r="H82" s="97">
        <v>41681</v>
      </c>
      <c r="I82" s="97">
        <v>58940</v>
      </c>
      <c r="J82" s="97">
        <v>62995</v>
      </c>
      <c r="K82" s="97">
        <v>63888</v>
      </c>
      <c r="L82" s="97">
        <v>67863</v>
      </c>
      <c r="M82" s="97">
        <v>70099</v>
      </c>
      <c r="N82" s="97">
        <v>66033</v>
      </c>
      <c r="O82" s="97">
        <v>64760</v>
      </c>
      <c r="P82" s="97">
        <f>SUM(D82:O82)</f>
        <v>712438</v>
      </c>
      <c r="Q82" s="124"/>
      <c r="R82" s="124"/>
      <c r="S82" s="97">
        <f>SUM($D82:D82)</f>
        <v>60168</v>
      </c>
      <c r="T82" s="97">
        <f>SUM($D82:E82)</f>
        <v>119207</v>
      </c>
      <c r="U82" s="97">
        <f>SUM($D82:F82)</f>
        <v>178426</v>
      </c>
      <c r="V82" s="97">
        <f>SUM($D82:G82)</f>
        <v>216179</v>
      </c>
      <c r="W82" s="97">
        <f>SUM($D82:H82)</f>
        <v>257860</v>
      </c>
      <c r="X82" s="97">
        <f>SUM($D82:I82)</f>
        <v>316800</v>
      </c>
      <c r="Y82" s="97">
        <f>SUM($D82:J82)</f>
        <v>379795</v>
      </c>
      <c r="Z82" s="97">
        <f>SUM($D82:K82)</f>
        <v>443683</v>
      </c>
      <c r="AA82" s="97">
        <f>SUM($D82:L82)</f>
        <v>511546</v>
      </c>
      <c r="AB82" s="97">
        <f>SUM($D82:M82)</f>
        <v>581645</v>
      </c>
      <c r="AC82" s="97">
        <f>SUM($D82:N82)</f>
        <v>647678</v>
      </c>
      <c r="AD82" s="97">
        <f>SUM($D82:O82)</f>
        <v>712438</v>
      </c>
    </row>
    <row r="83" spans="1:30" s="96" customFormat="1" ht="15.1" customHeight="1">
      <c r="A83" s="94">
        <v>2020</v>
      </c>
      <c r="B83" s="95" t="s">
        <v>8</v>
      </c>
      <c r="D83" s="97">
        <v>75</v>
      </c>
      <c r="E83" s="97">
        <v>81</v>
      </c>
      <c r="F83" s="97">
        <v>51</v>
      </c>
      <c r="G83" s="97">
        <v>43</v>
      </c>
      <c r="H83" s="97">
        <v>83</v>
      </c>
      <c r="I83" s="97">
        <v>50</v>
      </c>
      <c r="J83" s="97">
        <v>28</v>
      </c>
      <c r="K83" s="97">
        <v>54</v>
      </c>
      <c r="L83" s="97">
        <v>51</v>
      </c>
      <c r="M83" s="97">
        <v>64</v>
      </c>
      <c r="N83" s="97">
        <v>33</v>
      </c>
      <c r="O83" s="97">
        <v>25</v>
      </c>
      <c r="P83" s="97">
        <f>SUM(D83:O83)</f>
        <v>638</v>
      </c>
      <c r="Q83" s="124"/>
      <c r="R83" s="124"/>
      <c r="S83" s="97">
        <f>SUM($D83:D83)</f>
        <v>75</v>
      </c>
      <c r="T83" s="97">
        <f>SUM($D83:E83)</f>
        <v>156</v>
      </c>
      <c r="U83" s="97">
        <f>SUM($D83:F83)</f>
        <v>207</v>
      </c>
      <c r="V83" s="97">
        <f>SUM($D83:G83)</f>
        <v>250</v>
      </c>
      <c r="W83" s="97">
        <f>SUM($D83:H83)</f>
        <v>333</v>
      </c>
      <c r="X83" s="97">
        <f>SUM($D83:I83)</f>
        <v>383</v>
      </c>
      <c r="Y83" s="97">
        <f>SUM($D83:J83)</f>
        <v>411</v>
      </c>
      <c r="Z83" s="97">
        <f>SUM($D83:K83)</f>
        <v>465</v>
      </c>
      <c r="AA83" s="97">
        <f>SUM($D83:L83)</f>
        <v>516</v>
      </c>
      <c r="AB83" s="97">
        <f>SUM($D83:M83)</f>
        <v>580</v>
      </c>
      <c r="AC83" s="97">
        <f>SUM($D83:N83)</f>
        <v>613</v>
      </c>
      <c r="AD83" s="97">
        <f>SUM($D83:O83)</f>
        <v>638</v>
      </c>
    </row>
    <row r="84" spans="1:30" s="96" customFormat="1" ht="15.1" customHeight="1">
      <c r="A84" s="94">
        <v>2020</v>
      </c>
      <c r="B84" s="98" t="s">
        <v>9</v>
      </c>
      <c r="D84" s="97">
        <f t="shared" ref="D84:P84" si="28">SUM(D81:D83)</f>
        <v>147119</v>
      </c>
      <c r="E84" s="97">
        <f t="shared" si="28"/>
        <v>144672</v>
      </c>
      <c r="F84" s="97">
        <f t="shared" si="28"/>
        <v>116408</v>
      </c>
      <c r="G84" s="97">
        <f t="shared" si="28"/>
        <v>41367</v>
      </c>
      <c r="H84" s="97">
        <f t="shared" si="28"/>
        <v>45726</v>
      </c>
      <c r="I84" s="97">
        <f t="shared" si="28"/>
        <v>64934</v>
      </c>
      <c r="J84" s="97">
        <f t="shared" si="28"/>
        <v>69533</v>
      </c>
      <c r="K84" s="97">
        <f t="shared" si="28"/>
        <v>70672</v>
      </c>
      <c r="L84" s="97">
        <f t="shared" si="28"/>
        <v>74363</v>
      </c>
      <c r="M84" s="97">
        <f t="shared" si="28"/>
        <v>76907</v>
      </c>
      <c r="N84" s="97">
        <f t="shared" si="28"/>
        <v>72111</v>
      </c>
      <c r="O84" s="97">
        <f t="shared" si="28"/>
        <v>71192</v>
      </c>
      <c r="P84" s="97">
        <f t="shared" si="28"/>
        <v>995004</v>
      </c>
      <c r="Q84" s="124"/>
      <c r="R84" s="124"/>
      <c r="S84" s="97">
        <f t="shared" ref="S84:AD84" si="29">SUM(S81:S83)</f>
        <v>147119</v>
      </c>
      <c r="T84" s="97">
        <f t="shared" si="29"/>
        <v>291791</v>
      </c>
      <c r="U84" s="97">
        <f t="shared" si="29"/>
        <v>408199</v>
      </c>
      <c r="V84" s="97">
        <f t="shared" si="29"/>
        <v>449566</v>
      </c>
      <c r="W84" s="97">
        <f t="shared" si="29"/>
        <v>495292</v>
      </c>
      <c r="X84" s="97">
        <f t="shared" si="29"/>
        <v>560226</v>
      </c>
      <c r="Y84" s="97">
        <f t="shared" si="29"/>
        <v>629759</v>
      </c>
      <c r="Z84" s="97">
        <f t="shared" si="29"/>
        <v>700431</v>
      </c>
      <c r="AA84" s="97">
        <f t="shared" si="29"/>
        <v>774794</v>
      </c>
      <c r="AB84" s="97">
        <f t="shared" si="29"/>
        <v>851701</v>
      </c>
      <c r="AC84" s="97">
        <f t="shared" si="29"/>
        <v>923812</v>
      </c>
      <c r="AD84" s="97">
        <f t="shared" si="29"/>
        <v>995004</v>
      </c>
    </row>
    <row r="85" spans="1:3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s="96" customFormat="1" ht="15.1" customHeight="1">
      <c r="A86" s="94">
        <v>2021</v>
      </c>
      <c r="B86" s="95" t="s">
        <v>6</v>
      </c>
      <c r="D86" s="87">
        <v>5146</v>
      </c>
      <c r="E86" s="87">
        <v>4829</v>
      </c>
      <c r="F86" s="87">
        <v>5743</v>
      </c>
      <c r="G86" s="87">
        <v>6183</v>
      </c>
      <c r="H86" s="87">
        <v>6992</v>
      </c>
      <c r="I86" s="87">
        <v>7135</v>
      </c>
      <c r="J86" s="87">
        <v>10702</v>
      </c>
      <c r="K86" s="87">
        <v>20100</v>
      </c>
      <c r="L86" s="87">
        <v>19503</v>
      </c>
      <c r="M86" s="87">
        <v>19700</v>
      </c>
      <c r="N86" s="87">
        <v>23288</v>
      </c>
      <c r="O86" s="87">
        <v>35510</v>
      </c>
      <c r="P86" s="97">
        <f>SUM(D86:O86)</f>
        <v>164831</v>
      </c>
      <c r="Q86" s="123"/>
      <c r="R86" s="123"/>
      <c r="S86" s="97">
        <f>SUM($D86:D86)</f>
        <v>5146</v>
      </c>
      <c r="T86" s="97">
        <f>SUM($D86:E86)</f>
        <v>9975</v>
      </c>
      <c r="U86" s="97">
        <f>SUM($D86:F86)</f>
        <v>15718</v>
      </c>
      <c r="V86" s="97">
        <f>SUM($D86:G86)</f>
        <v>21901</v>
      </c>
      <c r="W86" s="97">
        <f>SUM($D86:H86)</f>
        <v>28893</v>
      </c>
      <c r="X86" s="97">
        <f>SUM($D86:I86)</f>
        <v>36028</v>
      </c>
      <c r="Y86" s="97">
        <f>SUM($D86:J86)</f>
        <v>46730</v>
      </c>
      <c r="Z86" s="97">
        <f>SUM($D86:K86)</f>
        <v>66830</v>
      </c>
      <c r="AA86" s="97">
        <f>SUM($D86:L86)</f>
        <v>86333</v>
      </c>
      <c r="AB86" s="97">
        <f>SUM($D86:M86)</f>
        <v>106033</v>
      </c>
      <c r="AC86" s="97">
        <f>SUM($D86:N86)</f>
        <v>129321</v>
      </c>
      <c r="AD86" s="97">
        <f>SUM($D86:O86)</f>
        <v>164831</v>
      </c>
    </row>
    <row r="87" spans="1:30" s="96" customFormat="1" ht="15.1" customHeight="1">
      <c r="A87" s="94">
        <v>2021</v>
      </c>
      <c r="B87" s="95" t="s">
        <v>7</v>
      </c>
      <c r="D87" s="87">
        <v>60647</v>
      </c>
      <c r="E87" s="87">
        <v>59446</v>
      </c>
      <c r="F87" s="87">
        <v>75759</v>
      </c>
      <c r="G87" s="87">
        <v>69136</v>
      </c>
      <c r="H87" s="87">
        <v>68781</v>
      </c>
      <c r="I87" s="87">
        <v>74301</v>
      </c>
      <c r="J87" s="87">
        <v>68194</v>
      </c>
      <c r="K87" s="87">
        <v>70222</v>
      </c>
      <c r="L87" s="87">
        <v>69142</v>
      </c>
      <c r="M87" s="87">
        <v>73069</v>
      </c>
      <c r="N87" s="87">
        <v>71610</v>
      </c>
      <c r="O87" s="87">
        <v>70653</v>
      </c>
      <c r="P87" s="97">
        <f>SUM(D87:O87)</f>
        <v>830960</v>
      </c>
      <c r="Q87" s="124"/>
      <c r="R87" s="124"/>
      <c r="S87" s="97">
        <f>SUM($D87:D87)</f>
        <v>60647</v>
      </c>
      <c r="T87" s="97">
        <f>SUM($D87:E87)</f>
        <v>120093</v>
      </c>
      <c r="U87" s="97">
        <f>SUM($D87:F87)</f>
        <v>195852</v>
      </c>
      <c r="V87" s="97">
        <f>SUM($D87:G87)</f>
        <v>264988</v>
      </c>
      <c r="W87" s="97">
        <f>SUM($D87:H87)</f>
        <v>333769</v>
      </c>
      <c r="X87" s="97">
        <f>SUM($D87:I87)</f>
        <v>408070</v>
      </c>
      <c r="Y87" s="97">
        <f>SUM($D87:J87)</f>
        <v>476264</v>
      </c>
      <c r="Z87" s="97">
        <f>SUM($D87:K87)</f>
        <v>546486</v>
      </c>
      <c r="AA87" s="97">
        <f>SUM($D87:L87)</f>
        <v>615628</v>
      </c>
      <c r="AB87" s="97">
        <f>SUM($D87:M87)</f>
        <v>688697</v>
      </c>
      <c r="AC87" s="97">
        <f>SUM($D87:N87)</f>
        <v>760307</v>
      </c>
      <c r="AD87" s="97">
        <f>SUM($D87:O87)</f>
        <v>830960</v>
      </c>
    </row>
    <row r="88" spans="1:30" s="96" customFormat="1" ht="15.1" customHeight="1">
      <c r="A88" s="94">
        <v>2021</v>
      </c>
      <c r="B88" s="95" t="s">
        <v>8</v>
      </c>
      <c r="D88" s="87">
        <v>10</v>
      </c>
      <c r="E88" s="87">
        <v>11</v>
      </c>
      <c r="F88" s="87">
        <v>15</v>
      </c>
      <c r="G88" s="87">
        <v>20</v>
      </c>
      <c r="H88" s="87">
        <v>25</v>
      </c>
      <c r="I88" s="87">
        <v>93</v>
      </c>
      <c r="J88" s="87">
        <v>46</v>
      </c>
      <c r="K88" s="87">
        <v>30</v>
      </c>
      <c r="L88" s="87">
        <v>20</v>
      </c>
      <c r="M88" s="87">
        <v>45</v>
      </c>
      <c r="N88" s="87">
        <v>46</v>
      </c>
      <c r="O88" s="87">
        <v>46</v>
      </c>
      <c r="P88" s="97">
        <f>SUM(D88:O88)</f>
        <v>407</v>
      </c>
      <c r="Q88" s="124"/>
      <c r="R88" s="124"/>
      <c r="S88" s="97">
        <f>SUM($D88:D88)</f>
        <v>10</v>
      </c>
      <c r="T88" s="97">
        <f>SUM($D88:E88)</f>
        <v>21</v>
      </c>
      <c r="U88" s="97">
        <f>SUM($D88:F88)</f>
        <v>36</v>
      </c>
      <c r="V88" s="97">
        <f>SUM($D88:G88)</f>
        <v>56</v>
      </c>
      <c r="W88" s="97">
        <f>SUM($D88:H88)</f>
        <v>81</v>
      </c>
      <c r="X88" s="97">
        <f>SUM($D88:I88)</f>
        <v>174</v>
      </c>
      <c r="Y88" s="97">
        <f>SUM($D88:J88)</f>
        <v>220</v>
      </c>
      <c r="Z88" s="97">
        <f>SUM($D88:K88)</f>
        <v>250</v>
      </c>
      <c r="AA88" s="97">
        <f>SUM($D88:L88)</f>
        <v>270</v>
      </c>
      <c r="AB88" s="97">
        <f>SUM($D88:M88)</f>
        <v>315</v>
      </c>
      <c r="AC88" s="97">
        <f>SUM($D88:N88)</f>
        <v>361</v>
      </c>
      <c r="AD88" s="97">
        <f>SUM($D88:O88)</f>
        <v>407</v>
      </c>
    </row>
    <row r="89" spans="1:30" s="96" customFormat="1" ht="15.1" customHeight="1">
      <c r="A89" s="94">
        <v>2021</v>
      </c>
      <c r="B89" s="98" t="s">
        <v>9</v>
      </c>
      <c r="D89" s="97">
        <f t="shared" ref="D89:P89" si="30">SUM(D86:D88)</f>
        <v>65803</v>
      </c>
      <c r="E89" s="97">
        <f t="shared" si="30"/>
        <v>64286</v>
      </c>
      <c r="F89" s="97">
        <f t="shared" si="30"/>
        <v>81517</v>
      </c>
      <c r="G89" s="97">
        <f t="shared" si="30"/>
        <v>75339</v>
      </c>
      <c r="H89" s="97">
        <f t="shared" si="30"/>
        <v>75798</v>
      </c>
      <c r="I89" s="97">
        <f t="shared" si="30"/>
        <v>81529</v>
      </c>
      <c r="J89" s="97">
        <f t="shared" si="30"/>
        <v>78942</v>
      </c>
      <c r="K89" s="97">
        <f t="shared" si="30"/>
        <v>90352</v>
      </c>
      <c r="L89" s="97">
        <f t="shared" si="30"/>
        <v>88665</v>
      </c>
      <c r="M89" s="97">
        <f t="shared" si="30"/>
        <v>92814</v>
      </c>
      <c r="N89" s="97">
        <f t="shared" si="30"/>
        <v>94944</v>
      </c>
      <c r="O89" s="97">
        <f t="shared" si="30"/>
        <v>106209</v>
      </c>
      <c r="P89" s="97">
        <f t="shared" si="30"/>
        <v>996198</v>
      </c>
      <c r="Q89" s="124"/>
      <c r="R89" s="124"/>
      <c r="S89" s="97">
        <f t="shared" ref="S89:AD89" si="31">SUM(S86:S88)</f>
        <v>65803</v>
      </c>
      <c r="T89" s="97">
        <f t="shared" si="31"/>
        <v>130089</v>
      </c>
      <c r="U89" s="97">
        <f t="shared" si="31"/>
        <v>211606</v>
      </c>
      <c r="V89" s="97">
        <f t="shared" si="31"/>
        <v>286945</v>
      </c>
      <c r="W89" s="97">
        <f t="shared" si="31"/>
        <v>362743</v>
      </c>
      <c r="X89" s="97">
        <f t="shared" si="31"/>
        <v>444272</v>
      </c>
      <c r="Y89" s="97">
        <f t="shared" si="31"/>
        <v>523214</v>
      </c>
      <c r="Z89" s="97">
        <f t="shared" si="31"/>
        <v>613566</v>
      </c>
      <c r="AA89" s="97">
        <f t="shared" si="31"/>
        <v>702231</v>
      </c>
      <c r="AB89" s="97">
        <f t="shared" si="31"/>
        <v>795045</v>
      </c>
      <c r="AC89" s="97">
        <f t="shared" si="31"/>
        <v>889989</v>
      </c>
      <c r="AD89" s="97">
        <f t="shared" si="31"/>
        <v>996198</v>
      </c>
    </row>
    <row r="90" spans="1:3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3" spans="1:30" s="96" customFormat="1" ht="15.1" customHeight="1">
      <c r="A93" s="94">
        <v>2006</v>
      </c>
      <c r="B93" s="95" t="s">
        <v>6</v>
      </c>
      <c r="D93" s="97">
        <f>SUMIFS(D$11:D$90,$A$11:$A$90,$A93,$B$11:$B$90,$B93)</f>
        <v>125668</v>
      </c>
      <c r="E93" s="97">
        <f t="shared" ref="E93:O108" si="32">SUMIFS(E$11:E$90,$A$11:$A$90,$A93,$B$11:$B$90,$B93)</f>
        <v>111584</v>
      </c>
      <c r="F93" s="97">
        <f t="shared" si="32"/>
        <v>143415</v>
      </c>
      <c r="G93" s="97">
        <f t="shared" si="32"/>
        <v>147207</v>
      </c>
      <c r="H93" s="97">
        <f t="shared" si="32"/>
        <v>162901</v>
      </c>
      <c r="I93" s="97">
        <f t="shared" si="32"/>
        <v>170515</v>
      </c>
      <c r="J93" s="97">
        <f t="shared" si="32"/>
        <v>198470</v>
      </c>
      <c r="K93" s="97">
        <f t="shared" si="32"/>
        <v>191235</v>
      </c>
      <c r="L93" s="97">
        <f t="shared" si="32"/>
        <v>158295</v>
      </c>
      <c r="M93" s="97">
        <f>SUMIFS(M$11:M$90,$A$11:$A$90,$A93,$B$11:$B$90,$B93)</f>
        <v>147160</v>
      </c>
      <c r="N93" s="97">
        <f t="shared" si="32"/>
        <v>141262</v>
      </c>
      <c r="O93" s="97">
        <f>SUMIFS(O$11:O$90,$A$11:$A$90,$A93,$B$11:$B$90,$B93)</f>
        <v>138747</v>
      </c>
      <c r="P93" s="97">
        <f t="shared" ref="P93:P102" si="33">SUM(D93:O93)</f>
        <v>1836459</v>
      </c>
      <c r="Q93" s="102"/>
      <c r="R93" s="102"/>
      <c r="S93" s="97">
        <f>SUM($D93:D93)</f>
        <v>125668</v>
      </c>
      <c r="T93" s="97">
        <f>SUM($D93:E93)</f>
        <v>237252</v>
      </c>
      <c r="U93" s="97">
        <f>SUM($D93:F93)</f>
        <v>380667</v>
      </c>
      <c r="V93" s="97">
        <f>SUM($D93:G93)</f>
        <v>527874</v>
      </c>
      <c r="W93" s="97">
        <f>SUM($D93:H93)</f>
        <v>690775</v>
      </c>
      <c r="X93" s="97">
        <f>SUM($D93:I93)</f>
        <v>861290</v>
      </c>
      <c r="Y93" s="97">
        <f>SUM($D93:J93)</f>
        <v>1059760</v>
      </c>
      <c r="Z93" s="97">
        <f>SUM($D93:K93)</f>
        <v>1250995</v>
      </c>
      <c r="AA93" s="97">
        <f>SUM($D93:L93)</f>
        <v>1409290</v>
      </c>
      <c r="AB93" s="97">
        <f>SUM($D93:M93)</f>
        <v>1556450</v>
      </c>
      <c r="AC93" s="97">
        <f>SUM($D93:N93)</f>
        <v>1697712</v>
      </c>
      <c r="AD93" s="97">
        <f>SUM($D93:O93)</f>
        <v>1836459</v>
      </c>
    </row>
    <row r="94" spans="1:30" s="96" customFormat="1" ht="15.1" customHeight="1">
      <c r="A94" s="94">
        <v>2007</v>
      </c>
      <c r="B94" s="95" t="s">
        <v>6</v>
      </c>
      <c r="D94" s="97">
        <f t="shared" ref="D94:D108" si="34">SUMIFS(D$11:D$90,$A$11:$A$90,$A94,$B$11:$B$90,$B94)</f>
        <v>112935</v>
      </c>
      <c r="E94" s="97">
        <f t="shared" si="32"/>
        <v>100889</v>
      </c>
      <c r="F94" s="97">
        <f t="shared" si="32"/>
        <v>133969</v>
      </c>
      <c r="G94" s="97">
        <f t="shared" si="32"/>
        <v>135320</v>
      </c>
      <c r="H94" s="97">
        <f t="shared" si="32"/>
        <v>149784</v>
      </c>
      <c r="I94" s="97">
        <f t="shared" si="32"/>
        <v>157306</v>
      </c>
      <c r="J94" s="97">
        <f t="shared" si="32"/>
        <v>182881</v>
      </c>
      <c r="K94" s="97">
        <f t="shared" si="32"/>
        <v>185432</v>
      </c>
      <c r="L94" s="97">
        <f t="shared" si="32"/>
        <v>145493</v>
      </c>
      <c r="M94" s="97">
        <f t="shared" si="32"/>
        <v>146566</v>
      </c>
      <c r="N94" s="97">
        <f t="shared" si="32"/>
        <v>141419</v>
      </c>
      <c r="O94" s="97">
        <f t="shared" si="32"/>
        <v>127113</v>
      </c>
      <c r="P94" s="97">
        <f t="shared" si="33"/>
        <v>1719107</v>
      </c>
      <c r="Q94" s="102"/>
      <c r="R94" s="102"/>
      <c r="S94" s="97">
        <f>SUM($D94:D94)</f>
        <v>112935</v>
      </c>
      <c r="T94" s="97">
        <f>SUM($D94:E94)</f>
        <v>213824</v>
      </c>
      <c r="U94" s="97">
        <f>SUM($D94:F94)</f>
        <v>347793</v>
      </c>
      <c r="V94" s="97">
        <f>SUM($D94:G94)</f>
        <v>483113</v>
      </c>
      <c r="W94" s="97">
        <f>SUM($D94:H94)</f>
        <v>632897</v>
      </c>
      <c r="X94" s="97">
        <f>SUM($D94:I94)</f>
        <v>790203</v>
      </c>
      <c r="Y94" s="97">
        <f>SUM($D94:J94)</f>
        <v>973084</v>
      </c>
      <c r="Z94" s="97">
        <f>SUM($D94:K94)</f>
        <v>1158516</v>
      </c>
      <c r="AA94" s="97">
        <f>SUM($D94:L94)</f>
        <v>1304009</v>
      </c>
      <c r="AB94" s="97">
        <f>SUM($D94:M94)</f>
        <v>1450575</v>
      </c>
      <c r="AC94" s="97">
        <f>SUM($D94:N94)</f>
        <v>1591994</v>
      </c>
      <c r="AD94" s="97">
        <f>SUM($D94:O94)</f>
        <v>1719107</v>
      </c>
    </row>
    <row r="95" spans="1:30" s="96" customFormat="1" ht="15.1" customHeight="1">
      <c r="A95" s="94">
        <v>2008</v>
      </c>
      <c r="B95" s="95" t="s">
        <v>6</v>
      </c>
      <c r="D95" s="97">
        <f t="shared" si="34"/>
        <v>110318</v>
      </c>
      <c r="E95" s="97">
        <f t="shared" si="32"/>
        <v>101147</v>
      </c>
      <c r="F95" s="97">
        <f t="shared" si="32"/>
        <v>133817</v>
      </c>
      <c r="G95" s="97">
        <f t="shared" si="32"/>
        <v>134190</v>
      </c>
      <c r="H95" s="97">
        <f t="shared" si="32"/>
        <v>154321</v>
      </c>
      <c r="I95" s="97">
        <f t="shared" si="32"/>
        <v>154778</v>
      </c>
      <c r="J95" s="97">
        <f t="shared" si="32"/>
        <v>178947</v>
      </c>
      <c r="K95" s="97">
        <f t="shared" si="32"/>
        <v>195441</v>
      </c>
      <c r="L95" s="97">
        <f t="shared" si="32"/>
        <v>139843</v>
      </c>
      <c r="M95" s="97">
        <f t="shared" si="32"/>
        <v>136878</v>
      </c>
      <c r="N95" s="97">
        <f t="shared" si="32"/>
        <v>121400</v>
      </c>
      <c r="O95" s="97">
        <f t="shared" si="32"/>
        <v>111153</v>
      </c>
      <c r="P95" s="97">
        <f t="shared" si="33"/>
        <v>1672233</v>
      </c>
      <c r="Q95" s="102"/>
      <c r="R95" s="102"/>
      <c r="S95" s="97">
        <f>SUM($D95:D95)</f>
        <v>110318</v>
      </c>
      <c r="T95" s="97">
        <f>SUM($D95:E95)</f>
        <v>211465</v>
      </c>
      <c r="U95" s="97">
        <f>SUM($D95:F95)</f>
        <v>345282</v>
      </c>
      <c r="V95" s="97">
        <f>SUM($D95:G95)</f>
        <v>479472</v>
      </c>
      <c r="W95" s="97">
        <f>SUM($D95:H95)</f>
        <v>633793</v>
      </c>
      <c r="X95" s="97">
        <f>SUM($D95:I95)</f>
        <v>788571</v>
      </c>
      <c r="Y95" s="97">
        <f>SUM($D95:J95)</f>
        <v>967518</v>
      </c>
      <c r="Z95" s="97">
        <f>SUM($D95:K95)</f>
        <v>1162959</v>
      </c>
      <c r="AA95" s="97">
        <f>SUM($D95:L95)</f>
        <v>1302802</v>
      </c>
      <c r="AB95" s="97">
        <f>SUM($D95:M95)</f>
        <v>1439680</v>
      </c>
      <c r="AC95" s="97">
        <f>SUM($D95:N95)</f>
        <v>1561080</v>
      </c>
      <c r="AD95" s="97">
        <f>SUM($D95:O95)</f>
        <v>1672233</v>
      </c>
    </row>
    <row r="96" spans="1:30" s="96" customFormat="1" ht="15.1" customHeight="1">
      <c r="A96" s="94">
        <v>2009</v>
      </c>
      <c r="B96" s="95" t="s">
        <v>6</v>
      </c>
      <c r="D96" s="97">
        <f t="shared" si="34"/>
        <v>94544</v>
      </c>
      <c r="E96" s="97">
        <f t="shared" si="32"/>
        <v>91794</v>
      </c>
      <c r="F96" s="97">
        <f t="shared" si="32"/>
        <v>117132</v>
      </c>
      <c r="G96" s="97">
        <f t="shared" si="32"/>
        <v>121637</v>
      </c>
      <c r="H96" s="97">
        <f t="shared" si="32"/>
        <v>142592</v>
      </c>
      <c r="I96" s="97">
        <f t="shared" si="32"/>
        <v>134515</v>
      </c>
      <c r="J96" s="97">
        <f t="shared" si="32"/>
        <v>165287</v>
      </c>
      <c r="K96" s="97">
        <f t="shared" si="32"/>
        <v>174021</v>
      </c>
      <c r="L96" s="97">
        <f t="shared" si="32"/>
        <v>136801</v>
      </c>
      <c r="M96" s="97">
        <f t="shared" si="32"/>
        <v>134223</v>
      </c>
      <c r="N96" s="97">
        <f t="shared" si="32"/>
        <v>125835</v>
      </c>
      <c r="O96" s="97">
        <f t="shared" si="32"/>
        <v>120531</v>
      </c>
      <c r="P96" s="97">
        <f t="shared" si="33"/>
        <v>1558912</v>
      </c>
      <c r="Q96" s="102"/>
      <c r="R96" s="102"/>
      <c r="S96" s="97">
        <f>SUM($D96:D96)</f>
        <v>94544</v>
      </c>
      <c r="T96" s="97">
        <f>SUM($D96:E96)</f>
        <v>186338</v>
      </c>
      <c r="U96" s="97">
        <f>SUM($D96:F96)</f>
        <v>303470</v>
      </c>
      <c r="V96" s="97">
        <f>SUM($D96:G96)</f>
        <v>425107</v>
      </c>
      <c r="W96" s="97">
        <f>SUM($D96:H96)</f>
        <v>567699</v>
      </c>
      <c r="X96" s="97">
        <f>SUM($D96:I96)</f>
        <v>702214</v>
      </c>
      <c r="Y96" s="97">
        <f>SUM($D96:J96)</f>
        <v>867501</v>
      </c>
      <c r="Z96" s="97">
        <f>SUM($D96:K96)</f>
        <v>1041522</v>
      </c>
      <c r="AA96" s="97">
        <f>SUM($D96:L96)</f>
        <v>1178323</v>
      </c>
      <c r="AB96" s="97">
        <f>SUM($D96:M96)</f>
        <v>1312546</v>
      </c>
      <c r="AC96" s="97">
        <f>SUM($D96:N96)</f>
        <v>1438381</v>
      </c>
      <c r="AD96" s="97">
        <f>SUM($D96:O96)</f>
        <v>1558912</v>
      </c>
    </row>
    <row r="97" spans="1:30" s="96" customFormat="1" ht="15.1" customHeight="1">
      <c r="A97" s="94">
        <v>2010</v>
      </c>
      <c r="B97" s="95" t="s">
        <v>6</v>
      </c>
      <c r="D97" s="97">
        <f t="shared" si="34"/>
        <v>101106</v>
      </c>
      <c r="E97" s="97">
        <f t="shared" si="32"/>
        <v>93125</v>
      </c>
      <c r="F97" s="97">
        <f t="shared" si="32"/>
        <v>127350</v>
      </c>
      <c r="G97" s="97">
        <f t="shared" si="32"/>
        <v>132908</v>
      </c>
      <c r="H97" s="97">
        <f t="shared" si="32"/>
        <v>144484</v>
      </c>
      <c r="I97" s="97">
        <f t="shared" si="32"/>
        <v>144581</v>
      </c>
      <c r="J97" s="97">
        <f t="shared" si="32"/>
        <v>177731</v>
      </c>
      <c r="K97" s="97">
        <f t="shared" si="32"/>
        <v>182416</v>
      </c>
      <c r="L97" s="97">
        <f t="shared" si="32"/>
        <v>145286</v>
      </c>
      <c r="M97" s="97">
        <f t="shared" si="32"/>
        <v>145002</v>
      </c>
      <c r="N97" s="97">
        <f t="shared" si="32"/>
        <v>140862</v>
      </c>
      <c r="O97" s="97">
        <f t="shared" si="32"/>
        <v>124288</v>
      </c>
      <c r="P97" s="97">
        <f t="shared" si="33"/>
        <v>1659139</v>
      </c>
      <c r="Q97" s="102"/>
      <c r="R97" s="102"/>
      <c r="S97" s="97">
        <f>SUM($D97:D97)</f>
        <v>101106</v>
      </c>
      <c r="T97" s="97">
        <f>SUM($D97:E97)</f>
        <v>194231</v>
      </c>
      <c r="U97" s="97">
        <f>SUM($D97:F97)</f>
        <v>321581</v>
      </c>
      <c r="V97" s="97">
        <f>SUM($D97:G97)</f>
        <v>454489</v>
      </c>
      <c r="W97" s="97">
        <f>SUM($D97:H97)</f>
        <v>598973</v>
      </c>
      <c r="X97" s="97">
        <f>SUM($D97:I97)</f>
        <v>743554</v>
      </c>
      <c r="Y97" s="97">
        <f>SUM($D97:J97)</f>
        <v>921285</v>
      </c>
      <c r="Z97" s="97">
        <f>SUM($D97:K97)</f>
        <v>1103701</v>
      </c>
      <c r="AA97" s="97">
        <f>SUM($D97:L97)</f>
        <v>1248987</v>
      </c>
      <c r="AB97" s="97">
        <f>SUM($D97:M97)</f>
        <v>1393989</v>
      </c>
      <c r="AC97" s="97">
        <f>SUM($D97:N97)</f>
        <v>1534851</v>
      </c>
      <c r="AD97" s="97">
        <f>SUM($D97:O97)</f>
        <v>1659139</v>
      </c>
    </row>
    <row r="98" spans="1:30" s="96" customFormat="1" ht="15.1" customHeight="1">
      <c r="A98" s="94">
        <v>2011</v>
      </c>
      <c r="B98" s="95" t="s">
        <v>6</v>
      </c>
      <c r="D98" s="97">
        <f t="shared" si="34"/>
        <v>109979</v>
      </c>
      <c r="E98" s="97">
        <f t="shared" si="32"/>
        <v>103369</v>
      </c>
      <c r="F98" s="97">
        <f t="shared" si="32"/>
        <v>136510</v>
      </c>
      <c r="G98" s="97">
        <f t="shared" si="32"/>
        <v>150773</v>
      </c>
      <c r="H98" s="97">
        <f t="shared" si="32"/>
        <v>161678</v>
      </c>
      <c r="I98" s="97">
        <f t="shared" si="32"/>
        <v>164352</v>
      </c>
      <c r="J98" s="97">
        <f t="shared" si="32"/>
        <v>196237</v>
      </c>
      <c r="K98" s="97">
        <f t="shared" si="32"/>
        <v>201473</v>
      </c>
      <c r="L98" s="97">
        <f t="shared" si="32"/>
        <v>161487</v>
      </c>
      <c r="M98" s="97">
        <f t="shared" si="32"/>
        <v>155766</v>
      </c>
      <c r="N98" s="97">
        <f t="shared" si="32"/>
        <v>144102</v>
      </c>
      <c r="O98" s="97">
        <f t="shared" si="32"/>
        <v>146816</v>
      </c>
      <c r="P98" s="97">
        <f t="shared" si="33"/>
        <v>1832542</v>
      </c>
      <c r="Q98" s="102"/>
      <c r="R98" s="102"/>
      <c r="S98" s="97">
        <f>SUM($D98:D98)</f>
        <v>109979</v>
      </c>
      <c r="T98" s="97">
        <f>SUM($D98:E98)</f>
        <v>213348</v>
      </c>
      <c r="U98" s="97">
        <f>SUM($D98:F98)</f>
        <v>349858</v>
      </c>
      <c r="V98" s="97">
        <f>SUM($D98:G98)</f>
        <v>500631</v>
      </c>
      <c r="W98" s="97">
        <f>SUM($D98:H98)</f>
        <v>662309</v>
      </c>
      <c r="X98" s="97">
        <f>SUM($D98:I98)</f>
        <v>826661</v>
      </c>
      <c r="Y98" s="97">
        <f>SUM($D98:J98)</f>
        <v>1022898</v>
      </c>
      <c r="Z98" s="97">
        <f>SUM($D98:K98)</f>
        <v>1224371</v>
      </c>
      <c r="AA98" s="97">
        <f>SUM($D98:L98)</f>
        <v>1385858</v>
      </c>
      <c r="AB98" s="97">
        <f>SUM($D98:M98)</f>
        <v>1541624</v>
      </c>
      <c r="AC98" s="97">
        <f>SUM($D98:N98)</f>
        <v>1685726</v>
      </c>
      <c r="AD98" s="97">
        <f>SUM($D98:O98)</f>
        <v>1832542</v>
      </c>
    </row>
    <row r="99" spans="1:30" s="96" customFormat="1" ht="15.1" customHeight="1">
      <c r="A99" s="94">
        <v>2012</v>
      </c>
      <c r="B99" s="95" t="s">
        <v>6</v>
      </c>
      <c r="D99" s="97">
        <f t="shared" si="34"/>
        <v>115783</v>
      </c>
      <c r="E99" s="97">
        <f t="shared" si="32"/>
        <v>114925</v>
      </c>
      <c r="F99" s="97">
        <f t="shared" si="32"/>
        <v>146570</v>
      </c>
      <c r="G99" s="97">
        <f t="shared" si="32"/>
        <v>149981</v>
      </c>
      <c r="H99" s="97">
        <f t="shared" si="32"/>
        <v>155406</v>
      </c>
      <c r="I99" s="97">
        <f t="shared" si="32"/>
        <v>167254</v>
      </c>
      <c r="J99" s="97">
        <f t="shared" si="32"/>
        <v>196520</v>
      </c>
      <c r="K99" s="97">
        <f t="shared" si="32"/>
        <v>213367</v>
      </c>
      <c r="L99" s="97">
        <f t="shared" si="32"/>
        <v>164882</v>
      </c>
      <c r="M99" s="97">
        <f t="shared" si="32"/>
        <v>156257</v>
      </c>
      <c r="N99" s="97">
        <f t="shared" si="32"/>
        <v>153353</v>
      </c>
      <c r="O99" s="97">
        <f t="shared" si="32"/>
        <v>154806</v>
      </c>
      <c r="P99" s="97">
        <f t="shared" si="33"/>
        <v>1889104</v>
      </c>
      <c r="Q99" s="102"/>
      <c r="R99" s="102"/>
      <c r="S99" s="97">
        <f>SUM($D99:D99)</f>
        <v>115783</v>
      </c>
      <c r="T99" s="97">
        <f>SUM($D99:E99)</f>
        <v>230708</v>
      </c>
      <c r="U99" s="97">
        <f>SUM($D99:F99)</f>
        <v>377278</v>
      </c>
      <c r="V99" s="97">
        <f>SUM($D99:G99)</f>
        <v>527259</v>
      </c>
      <c r="W99" s="97">
        <f>SUM($D99:H99)</f>
        <v>682665</v>
      </c>
      <c r="X99" s="97">
        <f>SUM($D99:I99)</f>
        <v>849919</v>
      </c>
      <c r="Y99" s="97">
        <f>SUM($D99:J99)</f>
        <v>1046439</v>
      </c>
      <c r="Z99" s="97">
        <f>SUM($D99:K99)</f>
        <v>1259806</v>
      </c>
      <c r="AA99" s="97">
        <f>SUM($D99:L99)</f>
        <v>1424688</v>
      </c>
      <c r="AB99" s="97">
        <f>SUM($D99:M99)</f>
        <v>1580945</v>
      </c>
      <c r="AC99" s="97">
        <f>SUM($D99:N99)</f>
        <v>1734298</v>
      </c>
      <c r="AD99" s="97">
        <f>SUM($D99:O99)</f>
        <v>1889104</v>
      </c>
    </row>
    <row r="100" spans="1:30" s="96" customFormat="1" ht="15.1" customHeight="1">
      <c r="A100" s="94">
        <v>2013</v>
      </c>
      <c r="B100" s="95" t="s">
        <v>6</v>
      </c>
      <c r="D100" s="97">
        <f t="shared" si="34"/>
        <v>120949</v>
      </c>
      <c r="E100" s="97">
        <f t="shared" si="32"/>
        <v>110940</v>
      </c>
      <c r="F100" s="97">
        <f t="shared" si="32"/>
        <v>151102</v>
      </c>
      <c r="G100" s="97">
        <f t="shared" si="32"/>
        <v>145374</v>
      </c>
      <c r="H100" s="97">
        <f t="shared" si="32"/>
        <v>166825</v>
      </c>
      <c r="I100" s="97">
        <f t="shared" si="32"/>
        <v>173143</v>
      </c>
      <c r="J100" s="97">
        <f t="shared" si="32"/>
        <v>201221</v>
      </c>
      <c r="K100" s="97">
        <f t="shared" si="32"/>
        <v>221925</v>
      </c>
      <c r="L100" s="97">
        <f t="shared" si="32"/>
        <v>166813</v>
      </c>
      <c r="M100" s="97">
        <f t="shared" si="32"/>
        <v>161919</v>
      </c>
      <c r="N100" s="97">
        <f t="shared" si="32"/>
        <v>151804</v>
      </c>
      <c r="O100" s="97">
        <f t="shared" si="32"/>
        <v>156170</v>
      </c>
      <c r="P100" s="97">
        <f t="shared" si="33"/>
        <v>1928185</v>
      </c>
      <c r="Q100" s="102"/>
      <c r="R100" s="102"/>
      <c r="S100" s="97">
        <f>SUM($D100:D100)</f>
        <v>120949</v>
      </c>
      <c r="T100" s="97">
        <f>SUM($D100:E100)</f>
        <v>231889</v>
      </c>
      <c r="U100" s="97">
        <f>SUM($D100:F100)</f>
        <v>382991</v>
      </c>
      <c r="V100" s="97">
        <f>SUM($D100:G100)</f>
        <v>528365</v>
      </c>
      <c r="W100" s="97">
        <f>SUM($D100:H100)</f>
        <v>695190</v>
      </c>
      <c r="X100" s="97">
        <f>SUM($D100:I100)</f>
        <v>868333</v>
      </c>
      <c r="Y100" s="97">
        <f>SUM($D100:J100)</f>
        <v>1069554</v>
      </c>
      <c r="Z100" s="97">
        <f>SUM($D100:K100)</f>
        <v>1291479</v>
      </c>
      <c r="AA100" s="97">
        <f>SUM($D100:L100)</f>
        <v>1458292</v>
      </c>
      <c r="AB100" s="97">
        <f>SUM($D100:M100)</f>
        <v>1620211</v>
      </c>
      <c r="AC100" s="97">
        <f>SUM($D100:N100)</f>
        <v>1772015</v>
      </c>
      <c r="AD100" s="97">
        <f>SUM($D100:O100)</f>
        <v>1928185</v>
      </c>
    </row>
    <row r="101" spans="1:30" s="96" customFormat="1" ht="15.1" customHeight="1">
      <c r="A101" s="94">
        <v>2014</v>
      </c>
      <c r="B101" s="95" t="s">
        <v>6</v>
      </c>
      <c r="D101" s="97">
        <f t="shared" si="34"/>
        <v>117993</v>
      </c>
      <c r="E101" s="97">
        <f t="shared" si="32"/>
        <v>107321</v>
      </c>
      <c r="F101" s="97">
        <f t="shared" si="32"/>
        <v>138895</v>
      </c>
      <c r="G101" s="97">
        <f t="shared" si="32"/>
        <v>150402</v>
      </c>
      <c r="H101" s="97">
        <f t="shared" si="32"/>
        <v>167767</v>
      </c>
      <c r="I101" s="97">
        <f t="shared" si="32"/>
        <v>174910</v>
      </c>
      <c r="J101" s="97">
        <f t="shared" si="32"/>
        <v>199599</v>
      </c>
      <c r="K101" s="97">
        <f t="shared" si="32"/>
        <v>215315</v>
      </c>
      <c r="L101" s="97">
        <f t="shared" si="32"/>
        <v>159078</v>
      </c>
      <c r="M101" s="97">
        <f t="shared" si="32"/>
        <v>159804</v>
      </c>
      <c r="N101" s="97">
        <f t="shared" si="32"/>
        <v>142827</v>
      </c>
      <c r="O101" s="97">
        <f t="shared" si="32"/>
        <v>146842</v>
      </c>
      <c r="P101" s="97">
        <f t="shared" si="33"/>
        <v>1880753</v>
      </c>
      <c r="Q101" s="102"/>
      <c r="R101" s="102"/>
      <c r="S101" s="97">
        <f>SUM($D101:D101)</f>
        <v>117993</v>
      </c>
      <c r="T101" s="97">
        <f>SUM($D101:E101)</f>
        <v>225314</v>
      </c>
      <c r="U101" s="97">
        <f>SUM($D101:F101)</f>
        <v>364209</v>
      </c>
      <c r="V101" s="97">
        <f>SUM($D101:G101)</f>
        <v>514611</v>
      </c>
      <c r="W101" s="97">
        <f>SUM($D101:H101)</f>
        <v>682378</v>
      </c>
      <c r="X101" s="97">
        <f>SUM($D101:I101)</f>
        <v>857288</v>
      </c>
      <c r="Y101" s="97">
        <f>SUM($D101:J101)</f>
        <v>1056887</v>
      </c>
      <c r="Z101" s="97">
        <f>SUM($D101:K101)</f>
        <v>1272202</v>
      </c>
      <c r="AA101" s="97">
        <f>SUM($D101:L101)</f>
        <v>1431280</v>
      </c>
      <c r="AB101" s="97">
        <f>SUM($D101:M101)</f>
        <v>1591084</v>
      </c>
      <c r="AC101" s="97">
        <f>SUM($D101:N101)</f>
        <v>1733911</v>
      </c>
      <c r="AD101" s="97">
        <f>SUM($D101:O101)</f>
        <v>1880753</v>
      </c>
    </row>
    <row r="102" spans="1:30" s="96" customFormat="1" ht="15.1" customHeight="1">
      <c r="A102" s="94">
        <v>2015</v>
      </c>
      <c r="B102" s="95" t="s">
        <v>6</v>
      </c>
      <c r="D102" s="97">
        <f t="shared" si="34"/>
        <v>109666</v>
      </c>
      <c r="E102" s="97">
        <f t="shared" si="32"/>
        <v>89858</v>
      </c>
      <c r="F102" s="97">
        <f t="shared" si="32"/>
        <v>122421</v>
      </c>
      <c r="G102" s="97">
        <f t="shared" si="32"/>
        <v>120879</v>
      </c>
      <c r="H102" s="97">
        <f t="shared" si="32"/>
        <v>145101</v>
      </c>
      <c r="I102" s="97">
        <f t="shared" si="32"/>
        <v>149739</v>
      </c>
      <c r="J102" s="97">
        <f t="shared" si="32"/>
        <v>175713</v>
      </c>
      <c r="K102" s="97">
        <f t="shared" si="32"/>
        <v>173832</v>
      </c>
      <c r="L102" s="97">
        <f t="shared" si="32"/>
        <v>136782</v>
      </c>
      <c r="M102" s="97">
        <f t="shared" si="32"/>
        <v>129857</v>
      </c>
      <c r="N102" s="97">
        <f t="shared" si="32"/>
        <v>120914</v>
      </c>
      <c r="O102" s="97">
        <f t="shared" si="32"/>
        <v>121665</v>
      </c>
      <c r="P102" s="97">
        <f t="shared" si="33"/>
        <v>1596427</v>
      </c>
      <c r="Q102" s="102"/>
      <c r="R102" s="102"/>
      <c r="S102" s="97">
        <f>SUM($D102:D102)</f>
        <v>109666</v>
      </c>
      <c r="T102" s="97">
        <f>SUM($D102:E102)</f>
        <v>199524</v>
      </c>
      <c r="U102" s="97">
        <f>SUM($D102:F102)</f>
        <v>321945</v>
      </c>
      <c r="V102" s="97">
        <f>SUM($D102:G102)</f>
        <v>442824</v>
      </c>
      <c r="W102" s="97">
        <f>SUM($D102:H102)</f>
        <v>587925</v>
      </c>
      <c r="X102" s="97">
        <f>SUM($D102:I102)</f>
        <v>737664</v>
      </c>
      <c r="Y102" s="97">
        <f>SUM($D102:J102)</f>
        <v>913377</v>
      </c>
      <c r="Z102" s="97">
        <f>SUM($D102:K102)</f>
        <v>1087209</v>
      </c>
      <c r="AA102" s="97">
        <f>SUM($D102:L102)</f>
        <v>1223991</v>
      </c>
      <c r="AB102" s="97">
        <f>SUM($D102:M102)</f>
        <v>1353848</v>
      </c>
      <c r="AC102" s="97">
        <f>SUM($D102:N102)</f>
        <v>1474762</v>
      </c>
      <c r="AD102" s="97">
        <f>SUM($D102:O102)</f>
        <v>1596427</v>
      </c>
    </row>
    <row r="103" spans="1:30" s="96" customFormat="1" ht="15.1" customHeight="1">
      <c r="A103" s="94">
        <v>2016</v>
      </c>
      <c r="B103" s="95" t="s">
        <v>6</v>
      </c>
      <c r="D103" s="97">
        <f t="shared" si="34"/>
        <v>94482</v>
      </c>
      <c r="E103" s="97">
        <f t="shared" si="32"/>
        <v>82801</v>
      </c>
      <c r="F103" s="97">
        <f t="shared" si="32"/>
        <v>110417</v>
      </c>
      <c r="G103" s="97">
        <f t="shared" si="32"/>
        <v>113836</v>
      </c>
      <c r="H103" s="97">
        <f t="shared" si="32"/>
        <v>134024</v>
      </c>
      <c r="I103" s="97">
        <f t="shared" si="32"/>
        <v>139781</v>
      </c>
      <c r="J103" s="97">
        <f t="shared" si="32"/>
        <v>168717</v>
      </c>
      <c r="K103" s="97">
        <f t="shared" si="32"/>
        <v>159897</v>
      </c>
      <c r="L103" s="97">
        <f t="shared" si="32"/>
        <v>136324</v>
      </c>
      <c r="M103" s="97">
        <f t="shared" si="32"/>
        <v>134780</v>
      </c>
      <c r="N103" s="97">
        <f t="shared" si="32"/>
        <v>114362</v>
      </c>
      <c r="O103" s="97">
        <f t="shared" si="32"/>
        <v>107774</v>
      </c>
      <c r="P103" s="97">
        <f t="shared" ref="P103:P106" si="35">SUM(D103:O103)</f>
        <v>1497195</v>
      </c>
      <c r="Q103" s="102"/>
      <c r="R103" s="102"/>
      <c r="S103" s="97">
        <f>SUM($D103:D103)</f>
        <v>94482</v>
      </c>
      <c r="T103" s="97">
        <f>SUM($D103:E103)</f>
        <v>177283</v>
      </c>
      <c r="U103" s="97">
        <f>SUM($D103:F103)</f>
        <v>287700</v>
      </c>
      <c r="V103" s="97">
        <f>SUM($D103:G103)</f>
        <v>401536</v>
      </c>
      <c r="W103" s="97">
        <f>SUM($D103:H103)</f>
        <v>535560</v>
      </c>
      <c r="X103" s="97">
        <f>SUM($D103:I103)</f>
        <v>675341</v>
      </c>
      <c r="Y103" s="97">
        <f>SUM($D103:J103)</f>
        <v>844058</v>
      </c>
      <c r="Z103" s="97">
        <f>SUM($D103:K103)</f>
        <v>1003955</v>
      </c>
      <c r="AA103" s="97">
        <f>SUM($D103:L103)</f>
        <v>1140279</v>
      </c>
      <c r="AB103" s="97">
        <f>SUM($D103:M103)</f>
        <v>1275059</v>
      </c>
      <c r="AC103" s="97">
        <f>SUM($D103:N103)</f>
        <v>1389421</v>
      </c>
      <c r="AD103" s="97">
        <f>SUM($D103:O103)</f>
        <v>1497195</v>
      </c>
    </row>
    <row r="104" spans="1:30" s="96" customFormat="1" ht="15.1" customHeight="1">
      <c r="A104" s="94">
        <v>2017</v>
      </c>
      <c r="B104" s="95" t="s">
        <v>6</v>
      </c>
      <c r="D104" s="97">
        <f t="shared" si="34"/>
        <v>90627</v>
      </c>
      <c r="E104" s="97">
        <f t="shared" si="32"/>
        <v>83358</v>
      </c>
      <c r="F104" s="97">
        <f t="shared" si="32"/>
        <v>103362</v>
      </c>
      <c r="G104" s="97">
        <f t="shared" si="32"/>
        <v>115014</v>
      </c>
      <c r="H104" s="97">
        <f t="shared" si="32"/>
        <v>121686</v>
      </c>
      <c r="I104" s="97">
        <f t="shared" si="32"/>
        <v>132810</v>
      </c>
      <c r="J104" s="97">
        <f t="shared" si="32"/>
        <v>162156</v>
      </c>
      <c r="K104" s="97">
        <f t="shared" si="32"/>
        <v>168105</v>
      </c>
      <c r="L104" s="97">
        <f t="shared" si="32"/>
        <v>135128</v>
      </c>
      <c r="M104" s="97">
        <f t="shared" si="32"/>
        <v>128215</v>
      </c>
      <c r="N104" s="97">
        <f t="shared" si="32"/>
        <v>118541</v>
      </c>
      <c r="O104" s="97">
        <f t="shared" si="32"/>
        <v>112646</v>
      </c>
      <c r="P104" s="97">
        <f t="shared" ref="P104" si="36">SUM(D104:O104)</f>
        <v>1471648</v>
      </c>
      <c r="Q104" s="102"/>
      <c r="R104" s="102"/>
      <c r="S104" s="97">
        <f>SUM($D104:D104)</f>
        <v>90627</v>
      </c>
      <c r="T104" s="97">
        <f>SUM($D104:E104)</f>
        <v>173985</v>
      </c>
      <c r="U104" s="97">
        <f>SUM($D104:F104)</f>
        <v>277347</v>
      </c>
      <c r="V104" s="97">
        <f>SUM($D104:G104)</f>
        <v>392361</v>
      </c>
      <c r="W104" s="97">
        <f>SUM($D104:H104)</f>
        <v>514047</v>
      </c>
      <c r="X104" s="97">
        <f>SUM($D104:I104)</f>
        <v>646857</v>
      </c>
      <c r="Y104" s="97">
        <f>SUM($D104:J104)</f>
        <v>809013</v>
      </c>
      <c r="Z104" s="97">
        <f>SUM($D104:K104)</f>
        <v>977118</v>
      </c>
      <c r="AA104" s="97">
        <f>SUM($D104:L104)</f>
        <v>1112246</v>
      </c>
      <c r="AB104" s="97">
        <f>SUM($D104:M104)</f>
        <v>1240461</v>
      </c>
      <c r="AC104" s="97">
        <f>SUM($D104:N104)</f>
        <v>1359002</v>
      </c>
      <c r="AD104" s="97">
        <f>SUM($D104:O104)</f>
        <v>1471648</v>
      </c>
    </row>
    <row r="105" spans="1:30" s="96" customFormat="1" ht="15.1" customHeight="1">
      <c r="A105" s="94">
        <v>2018</v>
      </c>
      <c r="B105" s="95" t="s">
        <v>6</v>
      </c>
      <c r="D105" s="97">
        <f t="shared" si="34"/>
        <v>88872</v>
      </c>
      <c r="E105" s="97">
        <f t="shared" si="32"/>
        <v>84177</v>
      </c>
      <c r="F105" s="97">
        <f t="shared" si="32"/>
        <v>118778</v>
      </c>
      <c r="G105" s="97">
        <f t="shared" si="32"/>
        <v>114701</v>
      </c>
      <c r="H105" s="97">
        <f t="shared" si="32"/>
        <v>133476</v>
      </c>
      <c r="I105" s="97">
        <f t="shared" si="32"/>
        <v>146179</v>
      </c>
      <c r="J105" s="97">
        <f t="shared" si="32"/>
        <v>163049</v>
      </c>
      <c r="K105" s="97">
        <f t="shared" si="32"/>
        <v>172152</v>
      </c>
      <c r="L105" s="97">
        <f t="shared" si="32"/>
        <v>133740</v>
      </c>
      <c r="M105" s="97">
        <f t="shared" si="32"/>
        <v>126854</v>
      </c>
      <c r="N105" s="97">
        <f t="shared" si="32"/>
        <v>112894</v>
      </c>
      <c r="O105" s="97">
        <f t="shared" si="32"/>
        <v>113834</v>
      </c>
      <c r="P105" s="97">
        <f t="shared" si="35"/>
        <v>1508706</v>
      </c>
      <c r="Q105" s="102"/>
      <c r="R105" s="102"/>
      <c r="S105" s="97">
        <f>SUM($D105:D105)</f>
        <v>88872</v>
      </c>
      <c r="T105" s="97">
        <f>SUM($D105:E105)</f>
        <v>173049</v>
      </c>
      <c r="U105" s="97">
        <f>SUM($D105:F105)</f>
        <v>291827</v>
      </c>
      <c r="V105" s="97">
        <f>SUM($D105:G105)</f>
        <v>406528</v>
      </c>
      <c r="W105" s="97">
        <f>SUM($D105:H105)</f>
        <v>540004</v>
      </c>
      <c r="X105" s="97">
        <f>SUM($D105:I105)</f>
        <v>686183</v>
      </c>
      <c r="Y105" s="97">
        <f>SUM($D105:J105)</f>
        <v>849232</v>
      </c>
      <c r="Z105" s="97">
        <f>SUM($D105:K105)</f>
        <v>1021384</v>
      </c>
      <c r="AA105" s="97">
        <f>SUM($D105:L105)</f>
        <v>1155124</v>
      </c>
      <c r="AB105" s="97">
        <f>SUM($D105:M105)</f>
        <v>1281978</v>
      </c>
      <c r="AC105" s="97">
        <f>SUM($D105:N105)</f>
        <v>1394872</v>
      </c>
      <c r="AD105" s="97">
        <f>SUM($D105:O105)</f>
        <v>1508706</v>
      </c>
    </row>
    <row r="106" spans="1:30" s="96" customFormat="1" ht="15.1" customHeight="1">
      <c r="A106" s="94">
        <v>2019</v>
      </c>
      <c r="B106" s="95" t="s">
        <v>6</v>
      </c>
      <c r="D106" s="97">
        <f t="shared" si="34"/>
        <v>83511</v>
      </c>
      <c r="E106" s="97">
        <f t="shared" si="32"/>
        <v>79122</v>
      </c>
      <c r="F106" s="97">
        <f t="shared" si="32"/>
        <v>111355</v>
      </c>
      <c r="G106" s="97">
        <f t="shared" si="32"/>
        <v>113004</v>
      </c>
      <c r="H106" s="97">
        <f t="shared" si="32"/>
        <v>127927</v>
      </c>
      <c r="I106" s="97">
        <f t="shared" si="32"/>
        <v>142821</v>
      </c>
      <c r="J106" s="97">
        <f t="shared" si="32"/>
        <v>167462</v>
      </c>
      <c r="K106" s="97">
        <f t="shared" si="32"/>
        <v>174919</v>
      </c>
      <c r="L106" s="97">
        <f t="shared" si="32"/>
        <v>127854</v>
      </c>
      <c r="M106" s="97">
        <f t="shared" si="32"/>
        <v>125375</v>
      </c>
      <c r="N106" s="97">
        <f t="shared" si="32"/>
        <v>111365</v>
      </c>
      <c r="O106" s="97">
        <f t="shared" si="32"/>
        <v>117319</v>
      </c>
      <c r="P106" s="97">
        <f t="shared" si="35"/>
        <v>1482034</v>
      </c>
      <c r="Q106" s="102"/>
      <c r="R106" s="102"/>
      <c r="S106" s="97">
        <f>SUM($D106:D106)</f>
        <v>83511</v>
      </c>
      <c r="T106" s="97">
        <f>SUM($D106:E106)</f>
        <v>162633</v>
      </c>
      <c r="U106" s="97">
        <f>SUM($D106:F106)</f>
        <v>273988</v>
      </c>
      <c r="V106" s="97">
        <f>SUM($D106:G106)</f>
        <v>386992</v>
      </c>
      <c r="W106" s="97">
        <f>SUM($D106:H106)</f>
        <v>514919</v>
      </c>
      <c r="X106" s="97">
        <f>SUM($D106:I106)</f>
        <v>657740</v>
      </c>
      <c r="Y106" s="97">
        <f>SUM($D106:J106)</f>
        <v>825202</v>
      </c>
      <c r="Z106" s="97">
        <f>SUM($D106:K106)</f>
        <v>1000121</v>
      </c>
      <c r="AA106" s="97">
        <f>SUM($D106:L106)</f>
        <v>1127975</v>
      </c>
      <c r="AB106" s="97">
        <f>SUM($D106:M106)</f>
        <v>1253350</v>
      </c>
      <c r="AC106" s="97">
        <f>SUM($D106:N106)</f>
        <v>1364715</v>
      </c>
      <c r="AD106" s="97">
        <f>SUM($D106:O106)</f>
        <v>1482034</v>
      </c>
    </row>
    <row r="107" spans="1:30" s="96" customFormat="1" ht="15.1" customHeight="1">
      <c r="A107" s="94">
        <v>2020</v>
      </c>
      <c r="B107" s="95" t="s">
        <v>6</v>
      </c>
      <c r="D107" s="97">
        <f t="shared" si="34"/>
        <v>86876</v>
      </c>
      <c r="E107" s="97">
        <f t="shared" si="32"/>
        <v>85552</v>
      </c>
      <c r="F107" s="97">
        <f t="shared" si="32"/>
        <v>57138</v>
      </c>
      <c r="G107" s="97">
        <f t="shared" si="32"/>
        <v>3571</v>
      </c>
      <c r="H107" s="97">
        <f t="shared" si="32"/>
        <v>3962</v>
      </c>
      <c r="I107" s="97">
        <f t="shared" si="32"/>
        <v>5944</v>
      </c>
      <c r="J107" s="97">
        <f t="shared" si="32"/>
        <v>6510</v>
      </c>
      <c r="K107" s="97">
        <f t="shared" si="32"/>
        <v>6730</v>
      </c>
      <c r="L107" s="97">
        <f t="shared" si="32"/>
        <v>6449</v>
      </c>
      <c r="M107" s="97">
        <f t="shared" si="32"/>
        <v>6744</v>
      </c>
      <c r="N107" s="97">
        <f t="shared" si="32"/>
        <v>6045</v>
      </c>
      <c r="O107" s="97">
        <f t="shared" si="32"/>
        <v>6407</v>
      </c>
      <c r="P107" s="97">
        <f t="shared" ref="P107" si="37">SUM(D107:O107)</f>
        <v>281928</v>
      </c>
      <c r="Q107" s="102"/>
      <c r="R107" s="102"/>
      <c r="S107" s="97">
        <f>SUM($D107:D107)</f>
        <v>86876</v>
      </c>
      <c r="T107" s="97">
        <f>SUM($D107:E107)</f>
        <v>172428</v>
      </c>
      <c r="U107" s="97">
        <f>SUM($D107:F107)</f>
        <v>229566</v>
      </c>
      <c r="V107" s="97">
        <f>SUM($D107:G107)</f>
        <v>233137</v>
      </c>
      <c r="W107" s="97">
        <f>SUM($D107:H107)</f>
        <v>237099</v>
      </c>
      <c r="X107" s="97">
        <f>SUM($D107:I107)</f>
        <v>243043</v>
      </c>
      <c r="Y107" s="97">
        <f>SUM($D107:J107)</f>
        <v>249553</v>
      </c>
      <c r="Z107" s="97">
        <f>SUM($D107:K107)</f>
        <v>256283</v>
      </c>
      <c r="AA107" s="97">
        <f>SUM($D107:L107)</f>
        <v>262732</v>
      </c>
      <c r="AB107" s="97">
        <f>SUM($D107:M107)</f>
        <v>269476</v>
      </c>
      <c r="AC107" s="97">
        <f>SUM($D107:N107)</f>
        <v>275521</v>
      </c>
      <c r="AD107" s="97">
        <f>SUM($D107:O107)</f>
        <v>281928</v>
      </c>
    </row>
    <row r="108" spans="1:30" s="96" customFormat="1" ht="15.1" customHeight="1">
      <c r="A108" s="94">
        <v>2021</v>
      </c>
      <c r="B108" s="95" t="s">
        <v>6</v>
      </c>
      <c r="D108" s="97">
        <f t="shared" si="34"/>
        <v>5146</v>
      </c>
      <c r="E108" s="97">
        <f t="shared" si="32"/>
        <v>4829</v>
      </c>
      <c r="F108" s="97">
        <f t="shared" si="32"/>
        <v>5743</v>
      </c>
      <c r="G108" s="97">
        <f t="shared" si="32"/>
        <v>6183</v>
      </c>
      <c r="H108" s="97">
        <f t="shared" si="32"/>
        <v>6992</v>
      </c>
      <c r="I108" s="97">
        <f t="shared" si="32"/>
        <v>7135</v>
      </c>
      <c r="J108" s="97">
        <f t="shared" si="32"/>
        <v>10702</v>
      </c>
      <c r="K108" s="97">
        <f t="shared" si="32"/>
        <v>20100</v>
      </c>
      <c r="L108" s="97">
        <f t="shared" si="32"/>
        <v>19503</v>
      </c>
      <c r="M108" s="97">
        <f t="shared" si="32"/>
        <v>19700</v>
      </c>
      <c r="N108" s="97">
        <f t="shared" si="32"/>
        <v>23288</v>
      </c>
      <c r="O108" s="97">
        <f t="shared" si="32"/>
        <v>35510</v>
      </c>
      <c r="P108" s="97">
        <f t="shared" ref="P108" si="38">SUM(D108:O108)</f>
        <v>164831</v>
      </c>
      <c r="Q108" s="102"/>
      <c r="R108" s="102"/>
      <c r="S108" s="97">
        <f>SUM($D108:D108)</f>
        <v>5146</v>
      </c>
      <c r="T108" s="97">
        <f>SUM($D108:E108)</f>
        <v>9975</v>
      </c>
      <c r="U108" s="97">
        <f>SUM($D108:F108)</f>
        <v>15718</v>
      </c>
      <c r="V108" s="97">
        <f>SUM($D108:G108)</f>
        <v>21901</v>
      </c>
      <c r="W108" s="97">
        <f>SUM($D108:H108)</f>
        <v>28893</v>
      </c>
      <c r="X108" s="97">
        <f>SUM($D108:I108)</f>
        <v>36028</v>
      </c>
      <c r="Y108" s="97">
        <f>SUM($D108:J108)</f>
        <v>46730</v>
      </c>
      <c r="Z108" s="97">
        <f>SUM($D108:K108)</f>
        <v>66830</v>
      </c>
      <c r="AA108" s="97">
        <f>SUM($D108:L108)</f>
        <v>86333</v>
      </c>
      <c r="AB108" s="97">
        <f>SUM($D108:M108)</f>
        <v>106033</v>
      </c>
      <c r="AC108" s="97">
        <f>SUM($D108:N108)</f>
        <v>129321</v>
      </c>
      <c r="AD108" s="97">
        <f>SUM($D108:O108)</f>
        <v>164831</v>
      </c>
    </row>
    <row r="109" spans="1:3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30" ht="15.1" customHeight="1">
      <c r="Q110" s="102"/>
      <c r="R110" s="102"/>
    </row>
    <row r="111" spans="1:30" ht="15.1" customHeight="1">
      <c r="A111" s="94">
        <v>2006</v>
      </c>
      <c r="B111" s="95" t="s">
        <v>7</v>
      </c>
      <c r="C111" s="96"/>
      <c r="D111" s="97">
        <f t="shared" ref="D111:O126" si="39">SUMIFS(D$11:D$90,$A$11:$A$90,$A111,$B$11:$B$90,$B111)</f>
        <v>66994</v>
      </c>
      <c r="E111" s="97">
        <f t="shared" si="39"/>
        <v>65027</v>
      </c>
      <c r="F111" s="97">
        <f t="shared" si="39"/>
        <v>74579</v>
      </c>
      <c r="G111" s="97">
        <f t="shared" si="39"/>
        <v>65890</v>
      </c>
      <c r="H111" s="97">
        <f t="shared" si="39"/>
        <v>71868</v>
      </c>
      <c r="I111" s="97">
        <f t="shared" si="39"/>
        <v>73346</v>
      </c>
      <c r="J111" s="97">
        <f t="shared" si="39"/>
        <v>57466</v>
      </c>
      <c r="K111" s="97">
        <f t="shared" si="39"/>
        <v>70857</v>
      </c>
      <c r="L111" s="97">
        <f t="shared" si="39"/>
        <v>64835</v>
      </c>
      <c r="M111" s="97">
        <f t="shared" si="39"/>
        <v>67567</v>
      </c>
      <c r="N111" s="97">
        <f t="shared" si="39"/>
        <v>67013</v>
      </c>
      <c r="O111" s="97">
        <f t="shared" si="39"/>
        <v>57761</v>
      </c>
      <c r="P111" s="97">
        <f t="shared" ref="P111:P120" si="40">SUM(D111:O111)</f>
        <v>803203</v>
      </c>
      <c r="Q111" s="102"/>
      <c r="R111" s="102"/>
      <c r="S111" s="97">
        <f>SUM($D111:D111)</f>
        <v>66994</v>
      </c>
      <c r="T111" s="97">
        <f>SUM($D111:E111)</f>
        <v>132021</v>
      </c>
      <c r="U111" s="97">
        <f>SUM($D111:F111)</f>
        <v>206600</v>
      </c>
      <c r="V111" s="97">
        <f>SUM($D111:G111)</f>
        <v>272490</v>
      </c>
      <c r="W111" s="97">
        <f>SUM($D111:H111)</f>
        <v>344358</v>
      </c>
      <c r="X111" s="97">
        <f>SUM($D111:I111)</f>
        <v>417704</v>
      </c>
      <c r="Y111" s="97">
        <f>SUM($D111:J111)</f>
        <v>475170</v>
      </c>
      <c r="Z111" s="97">
        <f>SUM($D111:K111)</f>
        <v>546027</v>
      </c>
      <c r="AA111" s="97">
        <f>SUM($D111:L111)</f>
        <v>610862</v>
      </c>
      <c r="AB111" s="97">
        <f>SUM($D111:M111)</f>
        <v>678429</v>
      </c>
      <c r="AC111" s="97">
        <f>SUM($D111:N111)</f>
        <v>745442</v>
      </c>
      <c r="AD111" s="97">
        <f>SUM($D111:O111)</f>
        <v>803203</v>
      </c>
    </row>
    <row r="112" spans="1:30" ht="15.1" customHeight="1">
      <c r="A112" s="94">
        <v>2007</v>
      </c>
      <c r="B112" s="95" t="s">
        <v>7</v>
      </c>
      <c r="C112" s="96"/>
      <c r="D112" s="97">
        <f t="shared" si="39"/>
        <v>62955</v>
      </c>
      <c r="E112" s="97">
        <f t="shared" si="39"/>
        <v>59422</v>
      </c>
      <c r="F112" s="97">
        <f t="shared" si="39"/>
        <v>69489</v>
      </c>
      <c r="G112" s="97">
        <f t="shared" si="39"/>
        <v>67119</v>
      </c>
      <c r="H112" s="97">
        <f t="shared" si="39"/>
        <v>76685</v>
      </c>
      <c r="I112" s="97">
        <f t="shared" si="39"/>
        <v>74948</v>
      </c>
      <c r="J112" s="97">
        <f t="shared" si="39"/>
        <v>66348</v>
      </c>
      <c r="K112" s="97">
        <f t="shared" si="39"/>
        <v>78499</v>
      </c>
      <c r="L112" s="97">
        <f t="shared" si="39"/>
        <v>71282</v>
      </c>
      <c r="M112" s="97">
        <f t="shared" si="39"/>
        <v>80687</v>
      </c>
      <c r="N112" s="97">
        <f t="shared" si="39"/>
        <v>76723</v>
      </c>
      <c r="O112" s="97">
        <f t="shared" si="39"/>
        <v>60029</v>
      </c>
      <c r="P112" s="97">
        <f t="shared" si="40"/>
        <v>844186</v>
      </c>
      <c r="Q112" s="102"/>
      <c r="R112" s="102"/>
      <c r="S112" s="97">
        <f>SUM($D112:D112)</f>
        <v>62955</v>
      </c>
      <c r="T112" s="97">
        <f>SUM($D112:E112)</f>
        <v>122377</v>
      </c>
      <c r="U112" s="97">
        <f>SUM($D112:F112)</f>
        <v>191866</v>
      </c>
      <c r="V112" s="97">
        <f>SUM($D112:G112)</f>
        <v>258985</v>
      </c>
      <c r="W112" s="97">
        <f>SUM($D112:H112)</f>
        <v>335670</v>
      </c>
      <c r="X112" s="97">
        <f>SUM($D112:I112)</f>
        <v>410618</v>
      </c>
      <c r="Y112" s="97">
        <f>SUM($D112:J112)</f>
        <v>476966</v>
      </c>
      <c r="Z112" s="97">
        <f>SUM($D112:K112)</f>
        <v>555465</v>
      </c>
      <c r="AA112" s="97">
        <f>SUM($D112:L112)</f>
        <v>626747</v>
      </c>
      <c r="AB112" s="97">
        <f>SUM($D112:M112)</f>
        <v>707434</v>
      </c>
      <c r="AC112" s="97">
        <f>SUM($D112:N112)</f>
        <v>784157</v>
      </c>
      <c r="AD112" s="97">
        <f>SUM($D112:O112)</f>
        <v>844186</v>
      </c>
    </row>
    <row r="113" spans="1:30" ht="15.1" customHeight="1">
      <c r="A113" s="94">
        <v>2008</v>
      </c>
      <c r="B113" s="95" t="s">
        <v>7</v>
      </c>
      <c r="C113" s="96"/>
      <c r="D113" s="97">
        <f t="shared" si="39"/>
        <v>68995</v>
      </c>
      <c r="E113" s="97">
        <f t="shared" si="39"/>
        <v>69546</v>
      </c>
      <c r="F113" s="97">
        <f t="shared" si="39"/>
        <v>69263</v>
      </c>
      <c r="G113" s="97">
        <f t="shared" si="39"/>
        <v>74741</v>
      </c>
      <c r="H113" s="97">
        <f t="shared" si="39"/>
        <v>76619</v>
      </c>
      <c r="I113" s="97">
        <f t="shared" si="39"/>
        <v>77130</v>
      </c>
      <c r="J113" s="97">
        <f t="shared" si="39"/>
        <v>70592</v>
      </c>
      <c r="K113" s="97">
        <f t="shared" si="39"/>
        <v>72933</v>
      </c>
      <c r="L113" s="97">
        <f t="shared" si="39"/>
        <v>72842</v>
      </c>
      <c r="M113" s="97">
        <f t="shared" si="39"/>
        <v>74999</v>
      </c>
      <c r="N113" s="97">
        <f t="shared" si="39"/>
        <v>61124</v>
      </c>
      <c r="O113" s="97">
        <f t="shared" si="39"/>
        <v>53146</v>
      </c>
      <c r="P113" s="97">
        <f t="shared" si="40"/>
        <v>841930</v>
      </c>
      <c r="Q113" s="102"/>
      <c r="R113" s="102"/>
      <c r="S113" s="97">
        <f>SUM($D113:D113)</f>
        <v>68995</v>
      </c>
      <c r="T113" s="97">
        <f>SUM($D113:E113)</f>
        <v>138541</v>
      </c>
      <c r="U113" s="97">
        <f>SUM($D113:F113)</f>
        <v>207804</v>
      </c>
      <c r="V113" s="97">
        <f>SUM($D113:G113)</f>
        <v>282545</v>
      </c>
      <c r="W113" s="97">
        <f>SUM($D113:H113)</f>
        <v>359164</v>
      </c>
      <c r="X113" s="97">
        <f>SUM($D113:I113)</f>
        <v>436294</v>
      </c>
      <c r="Y113" s="97">
        <f>SUM($D113:J113)</f>
        <v>506886</v>
      </c>
      <c r="Z113" s="97">
        <f>SUM($D113:K113)</f>
        <v>579819</v>
      </c>
      <c r="AA113" s="97">
        <f>SUM($D113:L113)</f>
        <v>652661</v>
      </c>
      <c r="AB113" s="97">
        <f>SUM($D113:M113)</f>
        <v>727660</v>
      </c>
      <c r="AC113" s="97">
        <f>SUM($D113:N113)</f>
        <v>788784</v>
      </c>
      <c r="AD113" s="97">
        <f>SUM($D113:O113)</f>
        <v>841930</v>
      </c>
    </row>
    <row r="114" spans="1:30" ht="15.1" customHeight="1">
      <c r="A114" s="94">
        <v>2009</v>
      </c>
      <c r="B114" s="95" t="s">
        <v>7</v>
      </c>
      <c r="C114" s="96"/>
      <c r="D114" s="97">
        <f t="shared" si="39"/>
        <v>49218</v>
      </c>
      <c r="E114" s="97">
        <f t="shared" si="39"/>
        <v>51931</v>
      </c>
      <c r="F114" s="97">
        <f t="shared" si="39"/>
        <v>57767</v>
      </c>
      <c r="G114" s="97">
        <f t="shared" si="39"/>
        <v>57959</v>
      </c>
      <c r="H114" s="97">
        <f t="shared" si="39"/>
        <v>57023</v>
      </c>
      <c r="I114" s="97">
        <f t="shared" si="39"/>
        <v>58984</v>
      </c>
      <c r="J114" s="97">
        <f t="shared" si="39"/>
        <v>59560</v>
      </c>
      <c r="K114" s="97">
        <f t="shared" si="39"/>
        <v>62116</v>
      </c>
      <c r="L114" s="97">
        <f t="shared" si="39"/>
        <v>69048</v>
      </c>
      <c r="M114" s="97">
        <f t="shared" si="39"/>
        <v>71587</v>
      </c>
      <c r="N114" s="97">
        <f t="shared" si="39"/>
        <v>65687</v>
      </c>
      <c r="O114" s="97">
        <f t="shared" si="39"/>
        <v>62820</v>
      </c>
      <c r="P114" s="97">
        <f t="shared" si="40"/>
        <v>723700</v>
      </c>
      <c r="Q114" s="102"/>
      <c r="R114" s="102"/>
      <c r="S114" s="97">
        <f>SUM($D114:D114)</f>
        <v>49218</v>
      </c>
      <c r="T114" s="97">
        <f>SUM($D114:E114)</f>
        <v>101149</v>
      </c>
      <c r="U114" s="97">
        <f>SUM($D114:F114)</f>
        <v>158916</v>
      </c>
      <c r="V114" s="97">
        <f>SUM($D114:G114)</f>
        <v>216875</v>
      </c>
      <c r="W114" s="97">
        <f>SUM($D114:H114)</f>
        <v>273898</v>
      </c>
      <c r="X114" s="97">
        <f>SUM($D114:I114)</f>
        <v>332882</v>
      </c>
      <c r="Y114" s="97">
        <f>SUM($D114:J114)</f>
        <v>392442</v>
      </c>
      <c r="Z114" s="97">
        <f>SUM($D114:K114)</f>
        <v>454558</v>
      </c>
      <c r="AA114" s="97">
        <f>SUM($D114:L114)</f>
        <v>523606</v>
      </c>
      <c r="AB114" s="97">
        <f>SUM($D114:M114)</f>
        <v>595193</v>
      </c>
      <c r="AC114" s="97">
        <f>SUM($D114:N114)</f>
        <v>660880</v>
      </c>
      <c r="AD114" s="97">
        <f>SUM($D114:O114)</f>
        <v>723700</v>
      </c>
    </row>
    <row r="115" spans="1:30" ht="15.1" customHeight="1">
      <c r="A115" s="94">
        <v>2010</v>
      </c>
      <c r="B115" s="95" t="s">
        <v>7</v>
      </c>
      <c r="C115" s="96"/>
      <c r="D115" s="97">
        <f t="shared" si="39"/>
        <v>59256</v>
      </c>
      <c r="E115" s="97">
        <f t="shared" si="39"/>
        <v>59424</v>
      </c>
      <c r="F115" s="97">
        <f t="shared" si="39"/>
        <v>69333</v>
      </c>
      <c r="G115" s="97">
        <f t="shared" si="39"/>
        <v>66695</v>
      </c>
      <c r="H115" s="97">
        <f t="shared" si="39"/>
        <v>67364</v>
      </c>
      <c r="I115" s="97">
        <f t="shared" si="39"/>
        <v>71683</v>
      </c>
      <c r="J115" s="97">
        <f t="shared" si="39"/>
        <v>62022</v>
      </c>
      <c r="K115" s="97">
        <f t="shared" si="39"/>
        <v>66211</v>
      </c>
      <c r="L115" s="97">
        <f t="shared" si="39"/>
        <v>67430</v>
      </c>
      <c r="M115" s="97">
        <f t="shared" si="39"/>
        <v>67464</v>
      </c>
      <c r="N115" s="97">
        <f t="shared" si="39"/>
        <v>64793</v>
      </c>
      <c r="O115" s="97">
        <f t="shared" si="39"/>
        <v>49936</v>
      </c>
      <c r="P115" s="97">
        <f t="shared" si="40"/>
        <v>771611</v>
      </c>
      <c r="Q115" s="102"/>
      <c r="R115" s="102"/>
      <c r="S115" s="97">
        <f>SUM($D115:D115)</f>
        <v>59256</v>
      </c>
      <c r="T115" s="97">
        <f>SUM($D115:E115)</f>
        <v>118680</v>
      </c>
      <c r="U115" s="97">
        <f>SUM($D115:F115)</f>
        <v>188013</v>
      </c>
      <c r="V115" s="97">
        <f>SUM($D115:G115)</f>
        <v>254708</v>
      </c>
      <c r="W115" s="97">
        <f>SUM($D115:H115)</f>
        <v>322072</v>
      </c>
      <c r="X115" s="97">
        <f>SUM($D115:I115)</f>
        <v>393755</v>
      </c>
      <c r="Y115" s="97">
        <f>SUM($D115:J115)</f>
        <v>455777</v>
      </c>
      <c r="Z115" s="97">
        <f>SUM($D115:K115)</f>
        <v>521988</v>
      </c>
      <c r="AA115" s="97">
        <f>SUM($D115:L115)</f>
        <v>589418</v>
      </c>
      <c r="AB115" s="97">
        <f>SUM($D115:M115)</f>
        <v>656882</v>
      </c>
      <c r="AC115" s="97">
        <f>SUM($D115:N115)</f>
        <v>721675</v>
      </c>
      <c r="AD115" s="97">
        <f>SUM($D115:O115)</f>
        <v>771611</v>
      </c>
    </row>
    <row r="116" spans="1:30" ht="15.1" customHeight="1">
      <c r="A116" s="94">
        <v>2011</v>
      </c>
      <c r="B116" s="95" t="s">
        <v>7</v>
      </c>
      <c r="C116" s="96"/>
      <c r="D116" s="97">
        <f t="shared" si="39"/>
        <v>59226</v>
      </c>
      <c r="E116" s="97">
        <f t="shared" si="39"/>
        <v>57223</v>
      </c>
      <c r="F116" s="97">
        <f t="shared" si="39"/>
        <v>70410</v>
      </c>
      <c r="G116" s="97">
        <f t="shared" si="39"/>
        <v>66155</v>
      </c>
      <c r="H116" s="97">
        <f t="shared" si="39"/>
        <v>67653</v>
      </c>
      <c r="I116" s="97">
        <f t="shared" si="39"/>
        <v>70656</v>
      </c>
      <c r="J116" s="97">
        <f t="shared" si="39"/>
        <v>61702</v>
      </c>
      <c r="K116" s="97">
        <f t="shared" si="39"/>
        <v>71175</v>
      </c>
      <c r="L116" s="97">
        <f t="shared" si="39"/>
        <v>66866</v>
      </c>
      <c r="M116" s="97">
        <f t="shared" si="39"/>
        <v>67243</v>
      </c>
      <c r="N116" s="97">
        <f t="shared" si="39"/>
        <v>65763</v>
      </c>
      <c r="O116" s="97">
        <f t="shared" si="39"/>
        <v>59517</v>
      </c>
      <c r="P116" s="97">
        <f t="shared" si="40"/>
        <v>783589</v>
      </c>
      <c r="Q116" s="102"/>
      <c r="R116" s="102"/>
      <c r="S116" s="97">
        <f>SUM($D116:D116)</f>
        <v>59226</v>
      </c>
      <c r="T116" s="97">
        <f>SUM($D116:E116)</f>
        <v>116449</v>
      </c>
      <c r="U116" s="97">
        <f>SUM($D116:F116)</f>
        <v>186859</v>
      </c>
      <c r="V116" s="97">
        <f>SUM($D116:G116)</f>
        <v>253014</v>
      </c>
      <c r="W116" s="97">
        <f>SUM($D116:H116)</f>
        <v>320667</v>
      </c>
      <c r="X116" s="97">
        <f>SUM($D116:I116)</f>
        <v>391323</v>
      </c>
      <c r="Y116" s="97">
        <f>SUM($D116:J116)</f>
        <v>453025</v>
      </c>
      <c r="Z116" s="97">
        <f>SUM($D116:K116)</f>
        <v>524200</v>
      </c>
      <c r="AA116" s="97">
        <f>SUM($D116:L116)</f>
        <v>591066</v>
      </c>
      <c r="AB116" s="97">
        <f>SUM($D116:M116)</f>
        <v>658309</v>
      </c>
      <c r="AC116" s="97">
        <f>SUM($D116:N116)</f>
        <v>724072</v>
      </c>
      <c r="AD116" s="97">
        <f>SUM($D116:O116)</f>
        <v>783589</v>
      </c>
    </row>
    <row r="117" spans="1:30" ht="15.1" customHeight="1">
      <c r="A117" s="94">
        <v>2012</v>
      </c>
      <c r="B117" s="95" t="s">
        <v>7</v>
      </c>
      <c r="C117" s="96"/>
      <c r="D117" s="97">
        <f t="shared" si="39"/>
        <v>60015</v>
      </c>
      <c r="E117" s="97">
        <f t="shared" si="39"/>
        <v>61735</v>
      </c>
      <c r="F117" s="97">
        <f t="shared" si="39"/>
        <v>68650</v>
      </c>
      <c r="G117" s="97">
        <f t="shared" si="39"/>
        <v>66585</v>
      </c>
      <c r="H117" s="97">
        <f t="shared" si="39"/>
        <v>72280</v>
      </c>
      <c r="I117" s="97">
        <f t="shared" si="39"/>
        <v>70717</v>
      </c>
      <c r="J117" s="97">
        <f t="shared" si="39"/>
        <v>63797</v>
      </c>
      <c r="K117" s="97">
        <f t="shared" si="39"/>
        <v>72337</v>
      </c>
      <c r="L117" s="97">
        <f t="shared" si="39"/>
        <v>65059</v>
      </c>
      <c r="M117" s="97">
        <f t="shared" si="39"/>
        <v>71034</v>
      </c>
      <c r="N117" s="97">
        <f t="shared" si="39"/>
        <v>68862</v>
      </c>
      <c r="O117" s="97">
        <f t="shared" si="39"/>
        <v>56724</v>
      </c>
      <c r="P117" s="97">
        <f t="shared" si="40"/>
        <v>797795</v>
      </c>
      <c r="Q117" s="102"/>
      <c r="R117" s="102"/>
      <c r="S117" s="97">
        <f>SUM($D117:D117)</f>
        <v>60015</v>
      </c>
      <c r="T117" s="97">
        <f>SUM($D117:E117)</f>
        <v>121750</v>
      </c>
      <c r="U117" s="97">
        <f>SUM($D117:F117)</f>
        <v>190400</v>
      </c>
      <c r="V117" s="97">
        <f>SUM($D117:G117)</f>
        <v>256985</v>
      </c>
      <c r="W117" s="97">
        <f>SUM($D117:H117)</f>
        <v>329265</v>
      </c>
      <c r="X117" s="97">
        <f>SUM($D117:I117)</f>
        <v>399982</v>
      </c>
      <c r="Y117" s="97">
        <f>SUM($D117:J117)</f>
        <v>463779</v>
      </c>
      <c r="Z117" s="97">
        <f>SUM($D117:K117)</f>
        <v>536116</v>
      </c>
      <c r="AA117" s="97">
        <f>SUM($D117:L117)</f>
        <v>601175</v>
      </c>
      <c r="AB117" s="97">
        <f>SUM($D117:M117)</f>
        <v>672209</v>
      </c>
      <c r="AC117" s="97">
        <f>SUM($D117:N117)</f>
        <v>741071</v>
      </c>
      <c r="AD117" s="97">
        <f>SUM($D117:O117)</f>
        <v>797795</v>
      </c>
    </row>
    <row r="118" spans="1:30" ht="15.1" customHeight="1">
      <c r="A118" s="94">
        <v>2013</v>
      </c>
      <c r="B118" s="95" t="s">
        <v>7</v>
      </c>
      <c r="C118" s="96"/>
      <c r="D118" s="97">
        <f t="shared" si="39"/>
        <v>65616</v>
      </c>
      <c r="E118" s="97">
        <f t="shared" si="39"/>
        <v>60246</v>
      </c>
      <c r="F118" s="97">
        <f t="shared" si="39"/>
        <v>66779</v>
      </c>
      <c r="G118" s="97">
        <f t="shared" si="39"/>
        <v>69187</v>
      </c>
      <c r="H118" s="97">
        <f t="shared" si="39"/>
        <v>73743</v>
      </c>
      <c r="I118" s="97">
        <f t="shared" si="39"/>
        <v>70541</v>
      </c>
      <c r="J118" s="97">
        <f t="shared" si="39"/>
        <v>66158</v>
      </c>
      <c r="K118" s="97">
        <f t="shared" si="39"/>
        <v>71599</v>
      </c>
      <c r="L118" s="97">
        <f t="shared" si="39"/>
        <v>68234</v>
      </c>
      <c r="M118" s="97">
        <f t="shared" si="39"/>
        <v>75365</v>
      </c>
      <c r="N118" s="97">
        <f t="shared" si="39"/>
        <v>69217</v>
      </c>
      <c r="O118" s="97">
        <f t="shared" si="39"/>
        <v>58119</v>
      </c>
      <c r="P118" s="97">
        <f t="shared" si="40"/>
        <v>814804</v>
      </c>
      <c r="Q118" s="102"/>
      <c r="R118" s="102"/>
      <c r="S118" s="97">
        <f>SUM($D118:D118)</f>
        <v>65616</v>
      </c>
      <c r="T118" s="97">
        <f>SUM($D118:E118)</f>
        <v>125862</v>
      </c>
      <c r="U118" s="97">
        <f>SUM($D118:F118)</f>
        <v>192641</v>
      </c>
      <c r="V118" s="97">
        <f>SUM($D118:G118)</f>
        <v>261828</v>
      </c>
      <c r="W118" s="97">
        <f>SUM($D118:H118)</f>
        <v>335571</v>
      </c>
      <c r="X118" s="97">
        <f>SUM($D118:I118)</f>
        <v>406112</v>
      </c>
      <c r="Y118" s="97">
        <f>SUM($D118:J118)</f>
        <v>472270</v>
      </c>
      <c r="Z118" s="97">
        <f>SUM($D118:K118)</f>
        <v>543869</v>
      </c>
      <c r="AA118" s="97">
        <f>SUM($D118:L118)</f>
        <v>612103</v>
      </c>
      <c r="AB118" s="97">
        <f>SUM($D118:M118)</f>
        <v>687468</v>
      </c>
      <c r="AC118" s="97">
        <f>SUM($D118:N118)</f>
        <v>756685</v>
      </c>
      <c r="AD118" s="97">
        <f>SUM($D118:O118)</f>
        <v>814804</v>
      </c>
    </row>
    <row r="119" spans="1:30" ht="15.1" customHeight="1">
      <c r="A119" s="94">
        <v>2014</v>
      </c>
      <c r="B119" s="95" t="s">
        <v>7</v>
      </c>
      <c r="C119" s="96"/>
      <c r="D119" s="97">
        <f t="shared" si="39"/>
        <v>60970</v>
      </c>
      <c r="E119" s="97">
        <f t="shared" si="39"/>
        <v>60451</v>
      </c>
      <c r="F119" s="97">
        <f t="shared" si="39"/>
        <v>67099</v>
      </c>
      <c r="G119" s="97">
        <f t="shared" si="39"/>
        <v>68515</v>
      </c>
      <c r="H119" s="97">
        <f t="shared" si="39"/>
        <v>71918</v>
      </c>
      <c r="I119" s="97">
        <f t="shared" si="39"/>
        <v>70297</v>
      </c>
      <c r="J119" s="97">
        <f t="shared" si="39"/>
        <v>69407</v>
      </c>
      <c r="K119" s="97">
        <f t="shared" si="39"/>
        <v>69668</v>
      </c>
      <c r="L119" s="97">
        <f t="shared" si="39"/>
        <v>72628</v>
      </c>
      <c r="M119" s="97">
        <f t="shared" si="39"/>
        <v>76641</v>
      </c>
      <c r="N119" s="97">
        <f t="shared" si="39"/>
        <v>67056</v>
      </c>
      <c r="O119" s="97">
        <f t="shared" si="39"/>
        <v>64720</v>
      </c>
      <c r="P119" s="97">
        <f t="shared" si="40"/>
        <v>819370</v>
      </c>
      <c r="Q119" s="102"/>
      <c r="R119" s="102"/>
      <c r="S119" s="97">
        <f>SUM($D119:D119)</f>
        <v>60970</v>
      </c>
      <c r="T119" s="97">
        <f>SUM($D119:E119)</f>
        <v>121421</v>
      </c>
      <c r="U119" s="97">
        <f>SUM($D119:F119)</f>
        <v>188520</v>
      </c>
      <c r="V119" s="97">
        <f>SUM($D119:G119)</f>
        <v>257035</v>
      </c>
      <c r="W119" s="97">
        <f>SUM($D119:H119)</f>
        <v>328953</v>
      </c>
      <c r="X119" s="97">
        <f>SUM($D119:I119)</f>
        <v>399250</v>
      </c>
      <c r="Y119" s="97">
        <f>SUM($D119:J119)</f>
        <v>468657</v>
      </c>
      <c r="Z119" s="97">
        <f>SUM($D119:K119)</f>
        <v>538325</v>
      </c>
      <c r="AA119" s="97">
        <f>SUM($D119:L119)</f>
        <v>610953</v>
      </c>
      <c r="AB119" s="97">
        <f>SUM($D119:M119)</f>
        <v>687594</v>
      </c>
      <c r="AC119" s="97">
        <f>SUM($D119:N119)</f>
        <v>754650</v>
      </c>
      <c r="AD119" s="97">
        <f>SUM($D119:O119)</f>
        <v>819370</v>
      </c>
    </row>
    <row r="120" spans="1:30" ht="15.1" customHeight="1">
      <c r="A120" s="94">
        <v>2015</v>
      </c>
      <c r="B120" s="95" t="s">
        <v>7</v>
      </c>
      <c r="C120" s="96"/>
      <c r="D120" s="97">
        <f t="shared" si="39"/>
        <v>61768</v>
      </c>
      <c r="E120" s="97">
        <f t="shared" si="39"/>
        <v>60222</v>
      </c>
      <c r="F120" s="97">
        <f t="shared" si="39"/>
        <v>70293</v>
      </c>
      <c r="G120" s="97">
        <f t="shared" si="39"/>
        <v>68960</v>
      </c>
      <c r="H120" s="97">
        <f t="shared" si="39"/>
        <v>69100</v>
      </c>
      <c r="I120" s="97">
        <f t="shared" si="39"/>
        <v>71432</v>
      </c>
      <c r="J120" s="97">
        <f t="shared" si="39"/>
        <v>66187</v>
      </c>
      <c r="K120" s="97">
        <f t="shared" si="39"/>
        <v>69632</v>
      </c>
      <c r="L120" s="97">
        <f t="shared" si="39"/>
        <v>70350</v>
      </c>
      <c r="M120" s="97">
        <f t="shared" si="39"/>
        <v>74924</v>
      </c>
      <c r="N120" s="97">
        <f t="shared" si="39"/>
        <v>68872</v>
      </c>
      <c r="O120" s="97">
        <f t="shared" si="39"/>
        <v>64426</v>
      </c>
      <c r="P120" s="97">
        <f t="shared" si="40"/>
        <v>816166</v>
      </c>
      <c r="Q120" s="102"/>
      <c r="R120" s="102"/>
      <c r="S120" s="97">
        <f>SUM($D120:D120)</f>
        <v>61768</v>
      </c>
      <c r="T120" s="97">
        <f>SUM($D120:E120)</f>
        <v>121990</v>
      </c>
      <c r="U120" s="97">
        <f>SUM($D120:F120)</f>
        <v>192283</v>
      </c>
      <c r="V120" s="97">
        <f>SUM($D120:G120)</f>
        <v>261243</v>
      </c>
      <c r="W120" s="97">
        <f>SUM($D120:H120)</f>
        <v>330343</v>
      </c>
      <c r="X120" s="97">
        <f>SUM($D120:I120)</f>
        <v>401775</v>
      </c>
      <c r="Y120" s="97">
        <f>SUM($D120:J120)</f>
        <v>467962</v>
      </c>
      <c r="Z120" s="97">
        <f>SUM($D120:K120)</f>
        <v>537594</v>
      </c>
      <c r="AA120" s="97">
        <f>SUM($D120:L120)</f>
        <v>607944</v>
      </c>
      <c r="AB120" s="97">
        <f>SUM($D120:M120)</f>
        <v>682868</v>
      </c>
      <c r="AC120" s="97">
        <f>SUM($D120:N120)</f>
        <v>751740</v>
      </c>
      <c r="AD120" s="97">
        <f>SUM($D120:O120)</f>
        <v>816166</v>
      </c>
    </row>
    <row r="121" spans="1:30" ht="15.1" customHeight="1">
      <c r="A121" s="94">
        <v>2016</v>
      </c>
      <c r="B121" s="95" t="s">
        <v>7</v>
      </c>
      <c r="C121" s="96"/>
      <c r="D121" s="97">
        <f t="shared" si="39"/>
        <v>62664</v>
      </c>
      <c r="E121" s="97">
        <f t="shared" si="39"/>
        <v>64255</v>
      </c>
      <c r="F121" s="97">
        <f t="shared" si="39"/>
        <v>71745</v>
      </c>
      <c r="G121" s="97">
        <f t="shared" si="39"/>
        <v>72117</v>
      </c>
      <c r="H121" s="97">
        <f t="shared" si="39"/>
        <v>71916</v>
      </c>
      <c r="I121" s="97">
        <f t="shared" si="39"/>
        <v>80034</v>
      </c>
      <c r="J121" s="97">
        <f t="shared" si="39"/>
        <v>67565</v>
      </c>
      <c r="K121" s="97">
        <f t="shared" si="39"/>
        <v>74454</v>
      </c>
      <c r="L121" s="97">
        <f t="shared" si="39"/>
        <v>74597</v>
      </c>
      <c r="M121" s="97">
        <f t="shared" si="39"/>
        <v>75012</v>
      </c>
      <c r="N121" s="97">
        <f t="shared" si="39"/>
        <v>73225</v>
      </c>
      <c r="O121" s="97">
        <f t="shared" si="39"/>
        <v>64151</v>
      </c>
      <c r="P121" s="97">
        <f t="shared" ref="P121:P124" si="41">SUM(D121:O121)</f>
        <v>851735</v>
      </c>
      <c r="Q121" s="102"/>
      <c r="R121" s="102"/>
      <c r="S121" s="97">
        <f>SUM($D121:D121)</f>
        <v>62664</v>
      </c>
      <c r="T121" s="97">
        <f>SUM($D121:E121)</f>
        <v>126919</v>
      </c>
      <c r="U121" s="97">
        <f>SUM($D121:F121)</f>
        <v>198664</v>
      </c>
      <c r="V121" s="97">
        <f>SUM($D121:G121)</f>
        <v>270781</v>
      </c>
      <c r="W121" s="97">
        <f>SUM($D121:H121)</f>
        <v>342697</v>
      </c>
      <c r="X121" s="97">
        <f>SUM($D121:I121)</f>
        <v>422731</v>
      </c>
      <c r="Y121" s="97">
        <f>SUM($D121:J121)</f>
        <v>490296</v>
      </c>
      <c r="Z121" s="97">
        <f>SUM($D121:K121)</f>
        <v>564750</v>
      </c>
      <c r="AA121" s="97">
        <f>SUM($D121:L121)</f>
        <v>639347</v>
      </c>
      <c r="AB121" s="97">
        <f>SUM($D121:M121)</f>
        <v>714359</v>
      </c>
      <c r="AC121" s="97">
        <f>SUM($D121:N121)</f>
        <v>787584</v>
      </c>
      <c r="AD121" s="97">
        <f>SUM($D121:O121)</f>
        <v>851735</v>
      </c>
    </row>
    <row r="122" spans="1:30" ht="15.1" customHeight="1">
      <c r="A122" s="94">
        <v>2017</v>
      </c>
      <c r="B122" s="95" t="s">
        <v>7</v>
      </c>
      <c r="C122" s="96"/>
      <c r="D122" s="97">
        <f t="shared" si="39"/>
        <v>65330</v>
      </c>
      <c r="E122" s="97">
        <f t="shared" si="39"/>
        <v>64814</v>
      </c>
      <c r="F122" s="97">
        <f t="shared" si="39"/>
        <v>74757</v>
      </c>
      <c r="G122" s="97">
        <f t="shared" si="39"/>
        <v>66684</v>
      </c>
      <c r="H122" s="97">
        <f t="shared" si="39"/>
        <v>75312</v>
      </c>
      <c r="I122" s="97">
        <f t="shared" si="39"/>
        <v>73736</v>
      </c>
      <c r="J122" s="97">
        <f t="shared" si="39"/>
        <v>63083</v>
      </c>
      <c r="K122" s="97">
        <f t="shared" si="39"/>
        <v>73741</v>
      </c>
      <c r="L122" s="97">
        <f t="shared" si="39"/>
        <v>68980</v>
      </c>
      <c r="M122" s="97">
        <f t="shared" si="39"/>
        <v>71267</v>
      </c>
      <c r="N122" s="97">
        <f t="shared" si="39"/>
        <v>70958</v>
      </c>
      <c r="O122" s="97">
        <f t="shared" si="39"/>
        <v>59511</v>
      </c>
      <c r="P122" s="97">
        <f t="shared" ref="P122" si="42">SUM(D122:O122)</f>
        <v>828173</v>
      </c>
      <c r="Q122" s="102"/>
      <c r="R122" s="102"/>
      <c r="S122" s="97">
        <f>SUM($D122:D122)</f>
        <v>65330</v>
      </c>
      <c r="T122" s="97">
        <f>SUM($D122:E122)</f>
        <v>130144</v>
      </c>
      <c r="U122" s="97">
        <f>SUM($D122:F122)</f>
        <v>204901</v>
      </c>
      <c r="V122" s="97">
        <f>SUM($D122:G122)</f>
        <v>271585</v>
      </c>
      <c r="W122" s="97">
        <f>SUM($D122:H122)</f>
        <v>346897</v>
      </c>
      <c r="X122" s="97">
        <f>SUM($D122:I122)</f>
        <v>420633</v>
      </c>
      <c r="Y122" s="97">
        <f>SUM($D122:J122)</f>
        <v>483716</v>
      </c>
      <c r="Z122" s="97">
        <f>SUM($D122:K122)</f>
        <v>557457</v>
      </c>
      <c r="AA122" s="97">
        <f>SUM($D122:L122)</f>
        <v>626437</v>
      </c>
      <c r="AB122" s="97">
        <f>SUM($D122:M122)</f>
        <v>697704</v>
      </c>
      <c r="AC122" s="97">
        <f>SUM($D122:N122)</f>
        <v>768662</v>
      </c>
      <c r="AD122" s="97">
        <f>SUM($D122:O122)</f>
        <v>828173</v>
      </c>
    </row>
    <row r="123" spans="1:30" ht="15.1" customHeight="1">
      <c r="A123" s="94">
        <v>2018</v>
      </c>
      <c r="B123" s="95" t="s">
        <v>7</v>
      </c>
      <c r="C123" s="96"/>
      <c r="D123" s="97">
        <f t="shared" si="39"/>
        <v>58233</v>
      </c>
      <c r="E123" s="97">
        <f t="shared" si="39"/>
        <v>60554</v>
      </c>
      <c r="F123" s="97">
        <f t="shared" si="39"/>
        <v>73101</v>
      </c>
      <c r="G123" s="97">
        <f t="shared" si="39"/>
        <v>69069</v>
      </c>
      <c r="H123" s="97">
        <f t="shared" si="39"/>
        <v>74659</v>
      </c>
      <c r="I123" s="97">
        <f t="shared" si="39"/>
        <v>74419</v>
      </c>
      <c r="J123" s="97">
        <f t="shared" si="39"/>
        <v>66910</v>
      </c>
      <c r="K123" s="97">
        <f t="shared" si="39"/>
        <v>73538</v>
      </c>
      <c r="L123" s="97">
        <f t="shared" si="39"/>
        <v>69402</v>
      </c>
      <c r="M123" s="97">
        <f t="shared" si="39"/>
        <v>76573</v>
      </c>
      <c r="N123" s="97">
        <f t="shared" si="39"/>
        <v>71649</v>
      </c>
      <c r="O123" s="97">
        <f t="shared" si="39"/>
        <v>61011</v>
      </c>
      <c r="P123" s="97">
        <f t="shared" si="41"/>
        <v>829118</v>
      </c>
      <c r="Q123" s="102"/>
      <c r="R123" s="102"/>
      <c r="S123" s="97">
        <f>SUM($D123:D123)</f>
        <v>58233</v>
      </c>
      <c r="T123" s="97">
        <f>SUM($D123:E123)</f>
        <v>118787</v>
      </c>
      <c r="U123" s="97">
        <f>SUM($D123:F123)</f>
        <v>191888</v>
      </c>
      <c r="V123" s="97">
        <f>SUM($D123:G123)</f>
        <v>260957</v>
      </c>
      <c r="W123" s="97">
        <f>SUM($D123:H123)</f>
        <v>335616</v>
      </c>
      <c r="X123" s="97">
        <f>SUM($D123:I123)</f>
        <v>410035</v>
      </c>
      <c r="Y123" s="97">
        <f>SUM($D123:J123)</f>
        <v>476945</v>
      </c>
      <c r="Z123" s="97">
        <f>SUM($D123:K123)</f>
        <v>550483</v>
      </c>
      <c r="AA123" s="97">
        <f>SUM($D123:L123)</f>
        <v>619885</v>
      </c>
      <c r="AB123" s="97">
        <f>SUM($D123:M123)</f>
        <v>696458</v>
      </c>
      <c r="AC123" s="97">
        <f>SUM($D123:N123)</f>
        <v>768107</v>
      </c>
      <c r="AD123" s="97">
        <f>SUM($D123:O123)</f>
        <v>829118</v>
      </c>
    </row>
    <row r="124" spans="1:30" ht="15.1" customHeight="1">
      <c r="A124" s="94">
        <v>2019</v>
      </c>
      <c r="B124" s="95" t="s">
        <v>7</v>
      </c>
      <c r="C124" s="96"/>
      <c r="D124" s="97">
        <f t="shared" si="39"/>
        <v>62505</v>
      </c>
      <c r="E124" s="97">
        <f t="shared" si="39"/>
        <v>58192</v>
      </c>
      <c r="F124" s="97">
        <f t="shared" si="39"/>
        <v>68103</v>
      </c>
      <c r="G124" s="97">
        <f t="shared" si="39"/>
        <v>67229</v>
      </c>
      <c r="H124" s="97">
        <f t="shared" si="39"/>
        <v>72264</v>
      </c>
      <c r="I124" s="97">
        <f t="shared" si="39"/>
        <v>68836</v>
      </c>
      <c r="J124" s="97">
        <f t="shared" si="39"/>
        <v>65887</v>
      </c>
      <c r="K124" s="97">
        <f t="shared" si="39"/>
        <v>70436</v>
      </c>
      <c r="L124" s="97">
        <f t="shared" si="39"/>
        <v>64739</v>
      </c>
      <c r="M124" s="97">
        <f t="shared" si="39"/>
        <v>69149</v>
      </c>
      <c r="N124" s="97">
        <f t="shared" si="39"/>
        <v>67497</v>
      </c>
      <c r="O124" s="97">
        <f t="shared" si="39"/>
        <v>58852</v>
      </c>
      <c r="P124" s="97">
        <f t="shared" si="41"/>
        <v>793689</v>
      </c>
      <c r="Q124" s="102"/>
      <c r="R124" s="102"/>
      <c r="S124" s="97">
        <f>SUM($D124:D124)</f>
        <v>62505</v>
      </c>
      <c r="T124" s="97">
        <f>SUM($D124:E124)</f>
        <v>120697</v>
      </c>
      <c r="U124" s="97">
        <f>SUM($D124:F124)</f>
        <v>188800</v>
      </c>
      <c r="V124" s="97">
        <f>SUM($D124:G124)</f>
        <v>256029</v>
      </c>
      <c r="W124" s="97">
        <f>SUM($D124:H124)</f>
        <v>328293</v>
      </c>
      <c r="X124" s="97">
        <f>SUM($D124:I124)</f>
        <v>397129</v>
      </c>
      <c r="Y124" s="97">
        <f>SUM($D124:J124)</f>
        <v>463016</v>
      </c>
      <c r="Z124" s="97">
        <f>SUM($D124:K124)</f>
        <v>533452</v>
      </c>
      <c r="AA124" s="97">
        <f>SUM($D124:L124)</f>
        <v>598191</v>
      </c>
      <c r="AB124" s="97">
        <f>SUM($D124:M124)</f>
        <v>667340</v>
      </c>
      <c r="AC124" s="97">
        <f>SUM($D124:N124)</f>
        <v>734837</v>
      </c>
      <c r="AD124" s="97">
        <f>SUM($D124:O124)</f>
        <v>793689</v>
      </c>
    </row>
    <row r="125" spans="1:30" ht="15.1" customHeight="1">
      <c r="A125" s="94">
        <v>2020</v>
      </c>
      <c r="B125" s="95" t="s">
        <v>7</v>
      </c>
      <c r="C125" s="96"/>
      <c r="D125" s="97">
        <f t="shared" si="39"/>
        <v>60168</v>
      </c>
      <c r="E125" s="97">
        <f t="shared" si="39"/>
        <v>59039</v>
      </c>
      <c r="F125" s="97">
        <f t="shared" si="39"/>
        <v>59219</v>
      </c>
      <c r="G125" s="97">
        <f t="shared" si="39"/>
        <v>37753</v>
      </c>
      <c r="H125" s="97">
        <f t="shared" si="39"/>
        <v>41681</v>
      </c>
      <c r="I125" s="97">
        <f t="shared" si="39"/>
        <v>58940</v>
      </c>
      <c r="J125" s="97">
        <f t="shared" si="39"/>
        <v>62995</v>
      </c>
      <c r="K125" s="97">
        <f t="shared" si="39"/>
        <v>63888</v>
      </c>
      <c r="L125" s="97">
        <f t="shared" si="39"/>
        <v>67863</v>
      </c>
      <c r="M125" s="97">
        <f t="shared" si="39"/>
        <v>70099</v>
      </c>
      <c r="N125" s="97">
        <f t="shared" si="39"/>
        <v>66033</v>
      </c>
      <c r="O125" s="97">
        <f t="shared" si="39"/>
        <v>64760</v>
      </c>
      <c r="P125" s="97">
        <f t="shared" ref="P125" si="43">SUM(D125:O125)</f>
        <v>712438</v>
      </c>
      <c r="Q125" s="102"/>
      <c r="R125" s="102"/>
      <c r="S125" s="97">
        <f>SUM($D125:D125)</f>
        <v>60168</v>
      </c>
      <c r="T125" s="97">
        <f>SUM($D125:E125)</f>
        <v>119207</v>
      </c>
      <c r="U125" s="97">
        <f>SUM($D125:F125)</f>
        <v>178426</v>
      </c>
      <c r="V125" s="97">
        <f>SUM($D125:G125)</f>
        <v>216179</v>
      </c>
      <c r="W125" s="97">
        <f>SUM($D125:H125)</f>
        <v>257860</v>
      </c>
      <c r="X125" s="97">
        <f>SUM($D125:I125)</f>
        <v>316800</v>
      </c>
      <c r="Y125" s="97">
        <f>SUM($D125:J125)</f>
        <v>379795</v>
      </c>
      <c r="Z125" s="97">
        <f>SUM($D125:K125)</f>
        <v>443683</v>
      </c>
      <c r="AA125" s="97">
        <f>SUM($D125:L125)</f>
        <v>511546</v>
      </c>
      <c r="AB125" s="97">
        <f>SUM($D125:M125)</f>
        <v>581645</v>
      </c>
      <c r="AC125" s="97">
        <f>SUM($D125:N125)</f>
        <v>647678</v>
      </c>
      <c r="AD125" s="97">
        <f>SUM($D125:O125)</f>
        <v>712438</v>
      </c>
    </row>
    <row r="126" spans="1:30" ht="15.1" customHeight="1">
      <c r="A126" s="94">
        <v>2021</v>
      </c>
      <c r="B126" s="95" t="s">
        <v>7</v>
      </c>
      <c r="C126" s="96"/>
      <c r="D126" s="97">
        <f t="shared" si="39"/>
        <v>60647</v>
      </c>
      <c r="E126" s="97">
        <f t="shared" si="39"/>
        <v>59446</v>
      </c>
      <c r="F126" s="97">
        <f t="shared" si="39"/>
        <v>75759</v>
      </c>
      <c r="G126" s="97">
        <f t="shared" si="39"/>
        <v>69136</v>
      </c>
      <c r="H126" s="97">
        <f t="shared" si="39"/>
        <v>68781</v>
      </c>
      <c r="I126" s="97">
        <f t="shared" si="39"/>
        <v>74301</v>
      </c>
      <c r="J126" s="97">
        <f t="shared" si="39"/>
        <v>68194</v>
      </c>
      <c r="K126" s="97">
        <f t="shared" si="39"/>
        <v>70222</v>
      </c>
      <c r="L126" s="97">
        <f t="shared" si="39"/>
        <v>69142</v>
      </c>
      <c r="M126" s="97">
        <f t="shared" si="39"/>
        <v>73069</v>
      </c>
      <c r="N126" s="97">
        <f t="shared" si="39"/>
        <v>71610</v>
      </c>
      <c r="O126" s="97">
        <f t="shared" si="39"/>
        <v>70653</v>
      </c>
      <c r="P126" s="97">
        <f t="shared" ref="P126" si="44">SUM(D126:O126)</f>
        <v>830960</v>
      </c>
      <c r="Q126" s="102"/>
      <c r="R126" s="102"/>
      <c r="S126" s="97">
        <f>SUM($D126:D126)</f>
        <v>60647</v>
      </c>
      <c r="T126" s="97">
        <f>SUM($D126:E126)</f>
        <v>120093</v>
      </c>
      <c r="U126" s="97">
        <f>SUM($D126:F126)</f>
        <v>195852</v>
      </c>
      <c r="V126" s="97">
        <f>SUM($D126:G126)</f>
        <v>264988</v>
      </c>
      <c r="W126" s="97">
        <f>SUM($D126:H126)</f>
        <v>333769</v>
      </c>
      <c r="X126" s="97">
        <f>SUM($D126:I126)</f>
        <v>408070</v>
      </c>
      <c r="Y126" s="97">
        <f>SUM($D126:J126)</f>
        <v>476264</v>
      </c>
      <c r="Z126" s="97">
        <f>SUM($D126:K126)</f>
        <v>546486</v>
      </c>
      <c r="AA126" s="97">
        <f>SUM($D126:L126)</f>
        <v>615628</v>
      </c>
      <c r="AB126" s="97">
        <f>SUM($D126:M126)</f>
        <v>688697</v>
      </c>
      <c r="AC126" s="97">
        <f>SUM($D126:N126)</f>
        <v>760307</v>
      </c>
      <c r="AD126" s="97">
        <f>SUM($D126:O126)</f>
        <v>830960</v>
      </c>
    </row>
    <row r="127" spans="1:30" ht="15.1" customHeight="1">
      <c r="Q127" s="102"/>
      <c r="R127" s="102"/>
    </row>
    <row r="128" spans="1:30" ht="15.1" customHeight="1">
      <c r="Q128" s="126"/>
      <c r="R128" s="126"/>
    </row>
    <row r="129" spans="1:30" ht="15.1" customHeight="1">
      <c r="A129" s="94">
        <v>2006</v>
      </c>
      <c r="B129" s="95" t="s">
        <v>8</v>
      </c>
      <c r="D129" s="97">
        <f t="shared" ref="D129:O144" si="45">SUMIFS(D$11:D$90,$A$11:$A$90,$A129,$B$11:$B$90,$B129)</f>
        <v>314</v>
      </c>
      <c r="E129" s="97">
        <f t="shared" si="45"/>
        <v>247</v>
      </c>
      <c r="F129" s="97">
        <f t="shared" si="45"/>
        <v>338</v>
      </c>
      <c r="G129" s="97">
        <f t="shared" si="45"/>
        <v>347</v>
      </c>
      <c r="H129" s="97">
        <f t="shared" si="45"/>
        <v>494</v>
      </c>
      <c r="I129" s="97">
        <f t="shared" si="45"/>
        <v>504</v>
      </c>
      <c r="J129" s="97">
        <f t="shared" si="45"/>
        <v>549</v>
      </c>
      <c r="K129" s="97">
        <f t="shared" si="45"/>
        <v>501</v>
      </c>
      <c r="L129" s="97">
        <f t="shared" si="45"/>
        <v>442</v>
      </c>
      <c r="M129" s="97">
        <f t="shared" si="45"/>
        <v>510</v>
      </c>
      <c r="N129" s="97">
        <f t="shared" si="45"/>
        <v>419</v>
      </c>
      <c r="O129" s="97">
        <f t="shared" si="45"/>
        <v>287</v>
      </c>
      <c r="P129" s="97">
        <f t="shared" ref="P129:P138" si="46">SUM(D129:O129)</f>
        <v>4952</v>
      </c>
      <c r="Q129" s="126"/>
      <c r="R129" s="126"/>
      <c r="S129" s="97">
        <f>SUM($D129:D129)</f>
        <v>314</v>
      </c>
      <c r="T129" s="97">
        <f>SUM($D129:E129)</f>
        <v>561</v>
      </c>
      <c r="U129" s="97">
        <f>SUM($D129:F129)</f>
        <v>899</v>
      </c>
      <c r="V129" s="97">
        <f>SUM($D129:G129)</f>
        <v>1246</v>
      </c>
      <c r="W129" s="97">
        <f>SUM($D129:H129)</f>
        <v>1740</v>
      </c>
      <c r="X129" s="97">
        <f>SUM($D129:I129)</f>
        <v>2244</v>
      </c>
      <c r="Y129" s="97">
        <f>SUM($D129:J129)</f>
        <v>2793</v>
      </c>
      <c r="Z129" s="97">
        <f>SUM($D129:K129)</f>
        <v>3294</v>
      </c>
      <c r="AA129" s="97">
        <f>SUM($D129:L129)</f>
        <v>3736</v>
      </c>
      <c r="AB129" s="97">
        <f>SUM($D129:M129)</f>
        <v>4246</v>
      </c>
      <c r="AC129" s="97">
        <f>SUM($D129:N129)</f>
        <v>4665</v>
      </c>
      <c r="AD129" s="97">
        <f>SUM($D129:O129)</f>
        <v>4952</v>
      </c>
    </row>
    <row r="130" spans="1:30" ht="15.1" customHeight="1">
      <c r="A130" s="94">
        <v>2007</v>
      </c>
      <c r="B130" s="95" t="s">
        <v>8</v>
      </c>
      <c r="D130" s="97">
        <f t="shared" si="45"/>
        <v>337</v>
      </c>
      <c r="E130" s="97">
        <f t="shared" si="45"/>
        <v>248</v>
      </c>
      <c r="F130" s="97">
        <f t="shared" si="45"/>
        <v>379</v>
      </c>
      <c r="G130" s="97">
        <f t="shared" si="45"/>
        <v>539</v>
      </c>
      <c r="H130" s="97">
        <f t="shared" si="45"/>
        <v>483</v>
      </c>
      <c r="I130" s="97">
        <f t="shared" si="45"/>
        <v>482</v>
      </c>
      <c r="J130" s="97">
        <f t="shared" si="45"/>
        <v>440</v>
      </c>
      <c r="K130" s="97">
        <f t="shared" si="45"/>
        <v>361</v>
      </c>
      <c r="L130" s="97">
        <f t="shared" si="45"/>
        <v>455</v>
      </c>
      <c r="M130" s="97">
        <f t="shared" si="45"/>
        <v>574</v>
      </c>
      <c r="N130" s="97">
        <f t="shared" si="45"/>
        <v>421</v>
      </c>
      <c r="O130" s="97">
        <f t="shared" si="45"/>
        <v>284</v>
      </c>
      <c r="P130" s="97">
        <f t="shared" si="46"/>
        <v>5003</v>
      </c>
      <c r="Q130" s="126"/>
      <c r="R130" s="126"/>
      <c r="S130" s="97">
        <f>SUM($D130:D130)</f>
        <v>337</v>
      </c>
      <c r="T130" s="97">
        <f>SUM($D130:E130)</f>
        <v>585</v>
      </c>
      <c r="U130" s="97">
        <f>SUM($D130:F130)</f>
        <v>964</v>
      </c>
      <c r="V130" s="97">
        <f>SUM($D130:G130)</f>
        <v>1503</v>
      </c>
      <c r="W130" s="97">
        <f>SUM($D130:H130)</f>
        <v>1986</v>
      </c>
      <c r="X130" s="97">
        <f>SUM($D130:I130)</f>
        <v>2468</v>
      </c>
      <c r="Y130" s="97">
        <f>SUM($D130:J130)</f>
        <v>2908</v>
      </c>
      <c r="Z130" s="97">
        <f>SUM($D130:K130)</f>
        <v>3269</v>
      </c>
      <c r="AA130" s="97">
        <f>SUM($D130:L130)</f>
        <v>3724</v>
      </c>
      <c r="AB130" s="97">
        <f>SUM($D130:M130)</f>
        <v>4298</v>
      </c>
      <c r="AC130" s="97">
        <f>SUM($D130:N130)</f>
        <v>4719</v>
      </c>
      <c r="AD130" s="97">
        <f>SUM($D130:O130)</f>
        <v>5003</v>
      </c>
    </row>
    <row r="131" spans="1:30" ht="15.1" customHeight="1">
      <c r="A131" s="94">
        <v>2008</v>
      </c>
      <c r="B131" s="95" t="s">
        <v>8</v>
      </c>
      <c r="D131" s="97">
        <f t="shared" si="45"/>
        <v>238</v>
      </c>
      <c r="E131" s="97">
        <f t="shared" si="45"/>
        <v>176</v>
      </c>
      <c r="F131" s="97">
        <f t="shared" si="45"/>
        <v>335</v>
      </c>
      <c r="G131" s="97">
        <f t="shared" si="45"/>
        <v>359</v>
      </c>
      <c r="H131" s="97">
        <f t="shared" si="45"/>
        <v>413</v>
      </c>
      <c r="I131" s="97">
        <f t="shared" si="45"/>
        <v>473</v>
      </c>
      <c r="J131" s="97">
        <f t="shared" si="45"/>
        <v>469</v>
      </c>
      <c r="K131" s="97">
        <f t="shared" si="45"/>
        <v>617</v>
      </c>
      <c r="L131" s="97">
        <f t="shared" si="45"/>
        <v>626</v>
      </c>
      <c r="M131" s="97">
        <f t="shared" si="45"/>
        <v>585</v>
      </c>
      <c r="N131" s="97">
        <f t="shared" si="45"/>
        <v>351</v>
      </c>
      <c r="O131" s="97">
        <f t="shared" si="45"/>
        <v>204</v>
      </c>
      <c r="P131" s="97">
        <f t="shared" si="46"/>
        <v>4846</v>
      </c>
      <c r="Q131" s="126"/>
      <c r="R131" s="126"/>
      <c r="S131" s="97">
        <f>SUM($D131:D131)</f>
        <v>238</v>
      </c>
      <c r="T131" s="97">
        <f>SUM($D131:E131)</f>
        <v>414</v>
      </c>
      <c r="U131" s="97">
        <f>SUM($D131:F131)</f>
        <v>749</v>
      </c>
      <c r="V131" s="97">
        <f>SUM($D131:G131)</f>
        <v>1108</v>
      </c>
      <c r="W131" s="97">
        <f>SUM($D131:H131)</f>
        <v>1521</v>
      </c>
      <c r="X131" s="97">
        <f>SUM($D131:I131)</f>
        <v>1994</v>
      </c>
      <c r="Y131" s="97">
        <f>SUM($D131:J131)</f>
        <v>2463</v>
      </c>
      <c r="Z131" s="97">
        <f>SUM($D131:K131)</f>
        <v>3080</v>
      </c>
      <c r="AA131" s="97">
        <f>SUM($D131:L131)</f>
        <v>3706</v>
      </c>
      <c r="AB131" s="97">
        <f>SUM($D131:M131)</f>
        <v>4291</v>
      </c>
      <c r="AC131" s="97">
        <f>SUM($D131:N131)</f>
        <v>4642</v>
      </c>
      <c r="AD131" s="97">
        <f>SUM($D131:O131)</f>
        <v>4846</v>
      </c>
    </row>
    <row r="132" spans="1:30" ht="15.1" customHeight="1">
      <c r="A132" s="94">
        <v>2009</v>
      </c>
      <c r="B132" s="95" t="s">
        <v>8</v>
      </c>
      <c r="D132" s="97">
        <f t="shared" si="45"/>
        <v>194</v>
      </c>
      <c r="E132" s="97">
        <f t="shared" si="45"/>
        <v>214</v>
      </c>
      <c r="F132" s="97">
        <f t="shared" si="45"/>
        <v>219</v>
      </c>
      <c r="G132" s="97">
        <f t="shared" si="45"/>
        <v>307</v>
      </c>
      <c r="H132" s="97">
        <f t="shared" si="45"/>
        <v>387</v>
      </c>
      <c r="I132" s="97">
        <f t="shared" si="45"/>
        <v>379</v>
      </c>
      <c r="J132" s="97">
        <f t="shared" si="45"/>
        <v>365</v>
      </c>
      <c r="K132" s="97">
        <f t="shared" si="45"/>
        <v>377</v>
      </c>
      <c r="L132" s="97">
        <f t="shared" si="45"/>
        <v>321</v>
      </c>
      <c r="M132" s="97">
        <f t="shared" si="45"/>
        <v>412</v>
      </c>
      <c r="N132" s="97">
        <f t="shared" si="45"/>
        <v>299</v>
      </c>
      <c r="O132" s="97">
        <f t="shared" si="45"/>
        <v>218</v>
      </c>
      <c r="P132" s="97">
        <f t="shared" si="46"/>
        <v>3692</v>
      </c>
      <c r="Q132" s="126"/>
      <c r="R132" s="126"/>
      <c r="S132" s="97">
        <f>SUM($D132:D132)</f>
        <v>194</v>
      </c>
      <c r="T132" s="97">
        <f>SUM($D132:E132)</f>
        <v>408</v>
      </c>
      <c r="U132" s="97">
        <f>SUM($D132:F132)</f>
        <v>627</v>
      </c>
      <c r="V132" s="97">
        <f>SUM($D132:G132)</f>
        <v>934</v>
      </c>
      <c r="W132" s="97">
        <f>SUM($D132:H132)</f>
        <v>1321</v>
      </c>
      <c r="X132" s="97">
        <f>SUM($D132:I132)</f>
        <v>1700</v>
      </c>
      <c r="Y132" s="97">
        <f>SUM($D132:J132)</f>
        <v>2065</v>
      </c>
      <c r="Z132" s="97">
        <f>SUM($D132:K132)</f>
        <v>2442</v>
      </c>
      <c r="AA132" s="97">
        <f>SUM($D132:L132)</f>
        <v>2763</v>
      </c>
      <c r="AB132" s="97">
        <f>SUM($D132:M132)</f>
        <v>3175</v>
      </c>
      <c r="AC132" s="97">
        <f>SUM($D132:N132)</f>
        <v>3474</v>
      </c>
      <c r="AD132" s="97">
        <f>SUM($D132:O132)</f>
        <v>3692</v>
      </c>
    </row>
    <row r="133" spans="1:30" ht="15.1" customHeight="1">
      <c r="A133" s="94">
        <v>2010</v>
      </c>
      <c r="B133" s="95" t="s">
        <v>8</v>
      </c>
      <c r="D133" s="97">
        <f t="shared" si="45"/>
        <v>249</v>
      </c>
      <c r="E133" s="97">
        <f t="shared" si="45"/>
        <v>207</v>
      </c>
      <c r="F133" s="97">
        <f t="shared" si="45"/>
        <v>227</v>
      </c>
      <c r="G133" s="97">
        <f t="shared" si="45"/>
        <v>282</v>
      </c>
      <c r="H133" s="97">
        <f t="shared" si="45"/>
        <v>447</v>
      </c>
      <c r="I133" s="97">
        <f t="shared" si="45"/>
        <v>485</v>
      </c>
      <c r="J133" s="97">
        <f t="shared" si="45"/>
        <v>457</v>
      </c>
      <c r="K133" s="97">
        <f t="shared" si="45"/>
        <v>305</v>
      </c>
      <c r="L133" s="97">
        <f t="shared" si="45"/>
        <v>381</v>
      </c>
      <c r="M133" s="97">
        <f t="shared" si="45"/>
        <v>370</v>
      </c>
      <c r="N133" s="97">
        <f t="shared" si="45"/>
        <v>395</v>
      </c>
      <c r="O133" s="97">
        <f t="shared" si="45"/>
        <v>225</v>
      </c>
      <c r="P133" s="97">
        <f t="shared" si="46"/>
        <v>4030</v>
      </c>
      <c r="Q133" s="126"/>
      <c r="R133" s="126"/>
      <c r="S133" s="97">
        <f>SUM($D133:D133)</f>
        <v>249</v>
      </c>
      <c r="T133" s="97">
        <f>SUM($D133:E133)</f>
        <v>456</v>
      </c>
      <c r="U133" s="97">
        <f>SUM($D133:F133)</f>
        <v>683</v>
      </c>
      <c r="V133" s="97">
        <f>SUM($D133:G133)</f>
        <v>965</v>
      </c>
      <c r="W133" s="97">
        <f>SUM($D133:H133)</f>
        <v>1412</v>
      </c>
      <c r="X133" s="97">
        <f>SUM($D133:I133)</f>
        <v>1897</v>
      </c>
      <c r="Y133" s="97">
        <f>SUM($D133:J133)</f>
        <v>2354</v>
      </c>
      <c r="Z133" s="97">
        <f>SUM($D133:K133)</f>
        <v>2659</v>
      </c>
      <c r="AA133" s="97">
        <f>SUM($D133:L133)</f>
        <v>3040</v>
      </c>
      <c r="AB133" s="97">
        <f>SUM($D133:M133)</f>
        <v>3410</v>
      </c>
      <c r="AC133" s="97">
        <f>SUM($D133:N133)</f>
        <v>3805</v>
      </c>
      <c r="AD133" s="97">
        <f>SUM($D133:O133)</f>
        <v>4030</v>
      </c>
    </row>
    <row r="134" spans="1:30" ht="15.1" customHeight="1">
      <c r="A134" s="94">
        <v>2011</v>
      </c>
      <c r="B134" s="95" t="s">
        <v>8</v>
      </c>
      <c r="D134" s="97">
        <f t="shared" si="45"/>
        <v>185</v>
      </c>
      <c r="E134" s="97">
        <f t="shared" si="45"/>
        <v>205</v>
      </c>
      <c r="F134" s="97">
        <f t="shared" si="45"/>
        <v>293</v>
      </c>
      <c r="G134" s="97">
        <f t="shared" si="45"/>
        <v>266</v>
      </c>
      <c r="H134" s="97">
        <f t="shared" si="45"/>
        <v>371</v>
      </c>
      <c r="I134" s="97">
        <f t="shared" si="45"/>
        <v>420</v>
      </c>
      <c r="J134" s="97">
        <f t="shared" si="45"/>
        <v>332</v>
      </c>
      <c r="K134" s="97">
        <f t="shared" si="45"/>
        <v>357</v>
      </c>
      <c r="L134" s="97">
        <f t="shared" si="45"/>
        <v>302</v>
      </c>
      <c r="M134" s="97">
        <f t="shared" si="45"/>
        <v>293</v>
      </c>
      <c r="N134" s="97">
        <f t="shared" si="45"/>
        <v>293</v>
      </c>
      <c r="O134" s="97">
        <f t="shared" si="45"/>
        <v>223</v>
      </c>
      <c r="P134" s="97">
        <f t="shared" si="46"/>
        <v>3540</v>
      </c>
      <c r="Q134" s="126"/>
      <c r="R134" s="126"/>
      <c r="S134" s="97">
        <f>SUM($D134:D134)</f>
        <v>185</v>
      </c>
      <c r="T134" s="97">
        <f>SUM($D134:E134)</f>
        <v>390</v>
      </c>
      <c r="U134" s="97">
        <f>SUM($D134:F134)</f>
        <v>683</v>
      </c>
      <c r="V134" s="97">
        <f>SUM($D134:G134)</f>
        <v>949</v>
      </c>
      <c r="W134" s="97">
        <f>SUM($D134:H134)</f>
        <v>1320</v>
      </c>
      <c r="X134" s="97">
        <f>SUM($D134:I134)</f>
        <v>1740</v>
      </c>
      <c r="Y134" s="97">
        <f>SUM($D134:J134)</f>
        <v>2072</v>
      </c>
      <c r="Z134" s="97">
        <f>SUM($D134:K134)</f>
        <v>2429</v>
      </c>
      <c r="AA134" s="97">
        <f>SUM($D134:L134)</f>
        <v>2731</v>
      </c>
      <c r="AB134" s="97">
        <f>SUM($D134:M134)</f>
        <v>3024</v>
      </c>
      <c r="AC134" s="97">
        <f>SUM($D134:N134)</f>
        <v>3317</v>
      </c>
      <c r="AD134" s="97">
        <f>SUM($D134:O134)</f>
        <v>3540</v>
      </c>
    </row>
    <row r="135" spans="1:30" ht="15.1" customHeight="1">
      <c r="A135" s="94">
        <v>2012</v>
      </c>
      <c r="B135" s="95" t="s">
        <v>8</v>
      </c>
      <c r="D135" s="97">
        <f t="shared" si="45"/>
        <v>167</v>
      </c>
      <c r="E135" s="97">
        <f t="shared" si="45"/>
        <v>177</v>
      </c>
      <c r="F135" s="97">
        <f t="shared" si="45"/>
        <v>279</v>
      </c>
      <c r="G135" s="97">
        <f t="shared" si="45"/>
        <v>319</v>
      </c>
      <c r="H135" s="97">
        <f t="shared" si="45"/>
        <v>550</v>
      </c>
      <c r="I135" s="97">
        <f t="shared" si="45"/>
        <v>589</v>
      </c>
      <c r="J135" s="97">
        <f t="shared" si="45"/>
        <v>594</v>
      </c>
      <c r="K135" s="97">
        <f t="shared" si="45"/>
        <v>384</v>
      </c>
      <c r="L135" s="97">
        <f t="shared" si="45"/>
        <v>305</v>
      </c>
      <c r="M135" s="97">
        <f t="shared" si="45"/>
        <v>305</v>
      </c>
      <c r="N135" s="97">
        <f t="shared" si="45"/>
        <v>361</v>
      </c>
      <c r="O135" s="97">
        <f t="shared" si="45"/>
        <v>203</v>
      </c>
      <c r="P135" s="97">
        <f t="shared" si="46"/>
        <v>4233</v>
      </c>
      <c r="Q135" s="126"/>
      <c r="R135" s="126"/>
      <c r="S135" s="97">
        <f>SUM($D135:D135)</f>
        <v>167</v>
      </c>
      <c r="T135" s="97">
        <f>SUM($D135:E135)</f>
        <v>344</v>
      </c>
      <c r="U135" s="97">
        <f>SUM($D135:F135)</f>
        <v>623</v>
      </c>
      <c r="V135" s="97">
        <f>SUM($D135:G135)</f>
        <v>942</v>
      </c>
      <c r="W135" s="97">
        <f>SUM($D135:H135)</f>
        <v>1492</v>
      </c>
      <c r="X135" s="97">
        <f>SUM($D135:I135)</f>
        <v>2081</v>
      </c>
      <c r="Y135" s="97">
        <f>SUM($D135:J135)</f>
        <v>2675</v>
      </c>
      <c r="Z135" s="97">
        <f>SUM($D135:K135)</f>
        <v>3059</v>
      </c>
      <c r="AA135" s="97">
        <f>SUM($D135:L135)</f>
        <v>3364</v>
      </c>
      <c r="AB135" s="97">
        <f>SUM($D135:M135)</f>
        <v>3669</v>
      </c>
      <c r="AC135" s="97">
        <f>SUM($D135:N135)</f>
        <v>4030</v>
      </c>
      <c r="AD135" s="97">
        <f>SUM($D135:O135)</f>
        <v>4233</v>
      </c>
    </row>
    <row r="136" spans="1:30" ht="15.1" customHeight="1">
      <c r="A136" s="94">
        <v>2013</v>
      </c>
      <c r="B136" s="95" t="s">
        <v>8</v>
      </c>
      <c r="D136" s="97">
        <f t="shared" si="45"/>
        <v>177</v>
      </c>
      <c r="E136" s="97">
        <f t="shared" si="45"/>
        <v>191</v>
      </c>
      <c r="F136" s="97">
        <f t="shared" si="45"/>
        <v>228</v>
      </c>
      <c r="G136" s="97">
        <f t="shared" si="45"/>
        <v>311</v>
      </c>
      <c r="H136" s="97">
        <f t="shared" si="45"/>
        <v>456</v>
      </c>
      <c r="I136" s="97">
        <f t="shared" si="45"/>
        <v>576</v>
      </c>
      <c r="J136" s="97">
        <f t="shared" si="45"/>
        <v>339</v>
      </c>
      <c r="K136" s="97">
        <f t="shared" si="45"/>
        <v>373</v>
      </c>
      <c r="L136" s="97">
        <f t="shared" si="45"/>
        <v>416</v>
      </c>
      <c r="M136" s="97">
        <f t="shared" si="45"/>
        <v>317</v>
      </c>
      <c r="N136" s="97">
        <f t="shared" si="45"/>
        <v>294</v>
      </c>
      <c r="O136" s="97">
        <f t="shared" si="45"/>
        <v>183</v>
      </c>
      <c r="P136" s="97">
        <f t="shared" si="46"/>
        <v>3861</v>
      </c>
      <c r="Q136" s="126"/>
      <c r="R136" s="126"/>
      <c r="S136" s="97">
        <f>SUM($D136:D136)</f>
        <v>177</v>
      </c>
      <c r="T136" s="97">
        <f>SUM($D136:E136)</f>
        <v>368</v>
      </c>
      <c r="U136" s="97">
        <f>SUM($D136:F136)</f>
        <v>596</v>
      </c>
      <c r="V136" s="97">
        <f>SUM($D136:G136)</f>
        <v>907</v>
      </c>
      <c r="W136" s="97">
        <f>SUM($D136:H136)</f>
        <v>1363</v>
      </c>
      <c r="X136" s="97">
        <f>SUM($D136:I136)</f>
        <v>1939</v>
      </c>
      <c r="Y136" s="97">
        <f>SUM($D136:J136)</f>
        <v>2278</v>
      </c>
      <c r="Z136" s="97">
        <f>SUM($D136:K136)</f>
        <v>2651</v>
      </c>
      <c r="AA136" s="97">
        <f>SUM($D136:L136)</f>
        <v>3067</v>
      </c>
      <c r="AB136" s="97">
        <f>SUM($D136:M136)</f>
        <v>3384</v>
      </c>
      <c r="AC136" s="97">
        <f>SUM($D136:N136)</f>
        <v>3678</v>
      </c>
      <c r="AD136" s="97">
        <f>SUM($D136:O136)</f>
        <v>3861</v>
      </c>
    </row>
    <row r="137" spans="1:30" ht="15.1" customHeight="1">
      <c r="A137" s="94">
        <v>2014</v>
      </c>
      <c r="B137" s="95" t="s">
        <v>8</v>
      </c>
      <c r="D137" s="97">
        <f t="shared" si="45"/>
        <v>185</v>
      </c>
      <c r="E137" s="97">
        <f t="shared" si="45"/>
        <v>159</v>
      </c>
      <c r="F137" s="97">
        <f t="shared" si="45"/>
        <v>218</v>
      </c>
      <c r="G137" s="97">
        <f t="shared" si="45"/>
        <v>250</v>
      </c>
      <c r="H137" s="97">
        <f t="shared" si="45"/>
        <v>346</v>
      </c>
      <c r="I137" s="97">
        <f t="shared" si="45"/>
        <v>393</v>
      </c>
      <c r="J137" s="97">
        <f t="shared" si="45"/>
        <v>501</v>
      </c>
      <c r="K137" s="97">
        <f t="shared" si="45"/>
        <v>530</v>
      </c>
      <c r="L137" s="97">
        <f t="shared" si="45"/>
        <v>415</v>
      </c>
      <c r="M137" s="97">
        <f t="shared" si="45"/>
        <v>385</v>
      </c>
      <c r="N137" s="97">
        <f t="shared" si="45"/>
        <v>356</v>
      </c>
      <c r="O137" s="97">
        <f t="shared" si="45"/>
        <v>180</v>
      </c>
      <c r="P137" s="97">
        <f t="shared" si="46"/>
        <v>3918</v>
      </c>
      <c r="Q137" s="126"/>
      <c r="R137" s="126"/>
      <c r="S137" s="97">
        <f>SUM($D137:D137)</f>
        <v>185</v>
      </c>
      <c r="T137" s="97">
        <f>SUM($D137:E137)</f>
        <v>344</v>
      </c>
      <c r="U137" s="97">
        <f>SUM($D137:F137)</f>
        <v>562</v>
      </c>
      <c r="V137" s="97">
        <f>SUM($D137:G137)</f>
        <v>812</v>
      </c>
      <c r="W137" s="97">
        <f>SUM($D137:H137)</f>
        <v>1158</v>
      </c>
      <c r="X137" s="97">
        <f>SUM($D137:I137)</f>
        <v>1551</v>
      </c>
      <c r="Y137" s="97">
        <f>SUM($D137:J137)</f>
        <v>2052</v>
      </c>
      <c r="Z137" s="97">
        <f>SUM($D137:K137)</f>
        <v>2582</v>
      </c>
      <c r="AA137" s="97">
        <f>SUM($D137:L137)</f>
        <v>2997</v>
      </c>
      <c r="AB137" s="97">
        <f>SUM($D137:M137)</f>
        <v>3382</v>
      </c>
      <c r="AC137" s="97">
        <f>SUM($D137:N137)</f>
        <v>3738</v>
      </c>
      <c r="AD137" s="97">
        <f>SUM($D137:O137)</f>
        <v>3918</v>
      </c>
    </row>
    <row r="138" spans="1:30" ht="15.1" customHeight="1">
      <c r="A138" s="94">
        <v>2015</v>
      </c>
      <c r="B138" s="95" t="s">
        <v>8</v>
      </c>
      <c r="D138" s="97">
        <f t="shared" si="45"/>
        <v>275</v>
      </c>
      <c r="E138" s="97">
        <f t="shared" si="45"/>
        <v>174</v>
      </c>
      <c r="F138" s="97">
        <f t="shared" si="45"/>
        <v>271</v>
      </c>
      <c r="G138" s="97">
        <f t="shared" si="45"/>
        <v>351</v>
      </c>
      <c r="H138" s="97">
        <f t="shared" si="45"/>
        <v>368</v>
      </c>
      <c r="I138" s="97">
        <f t="shared" si="45"/>
        <v>405</v>
      </c>
      <c r="J138" s="97">
        <f t="shared" si="45"/>
        <v>371</v>
      </c>
      <c r="K138" s="97">
        <f t="shared" si="45"/>
        <v>320</v>
      </c>
      <c r="L138" s="97">
        <f t="shared" si="45"/>
        <v>304</v>
      </c>
      <c r="M138" s="97">
        <f t="shared" si="45"/>
        <v>309</v>
      </c>
      <c r="N138" s="97">
        <f t="shared" si="45"/>
        <v>218</v>
      </c>
      <c r="O138" s="97">
        <f t="shared" si="45"/>
        <v>114</v>
      </c>
      <c r="P138" s="97">
        <f t="shared" si="46"/>
        <v>3480</v>
      </c>
      <c r="Q138" s="126"/>
      <c r="R138" s="126"/>
      <c r="S138" s="97">
        <f>SUM($D138:D138)</f>
        <v>275</v>
      </c>
      <c r="T138" s="97">
        <f>SUM($D138:E138)</f>
        <v>449</v>
      </c>
      <c r="U138" s="97">
        <f>SUM($D138:F138)</f>
        <v>720</v>
      </c>
      <c r="V138" s="97">
        <f>SUM($D138:G138)</f>
        <v>1071</v>
      </c>
      <c r="W138" s="97">
        <f>SUM($D138:H138)</f>
        <v>1439</v>
      </c>
      <c r="X138" s="97">
        <f>SUM($D138:I138)</f>
        <v>1844</v>
      </c>
      <c r="Y138" s="97">
        <f>SUM($D138:J138)</f>
        <v>2215</v>
      </c>
      <c r="Z138" s="97">
        <f>SUM($D138:K138)</f>
        <v>2535</v>
      </c>
      <c r="AA138" s="97">
        <f>SUM($D138:L138)</f>
        <v>2839</v>
      </c>
      <c r="AB138" s="97">
        <f>SUM($D138:M138)</f>
        <v>3148</v>
      </c>
      <c r="AC138" s="97">
        <f>SUM($D138:N138)</f>
        <v>3366</v>
      </c>
      <c r="AD138" s="97">
        <f>SUM($D138:O138)</f>
        <v>3480</v>
      </c>
    </row>
    <row r="139" spans="1:30" ht="15.1" customHeight="1">
      <c r="A139" s="94">
        <v>2016</v>
      </c>
      <c r="B139" s="95" t="s">
        <v>8</v>
      </c>
      <c r="D139" s="97">
        <f t="shared" si="45"/>
        <v>135</v>
      </c>
      <c r="E139" s="97">
        <f t="shared" si="45"/>
        <v>127</v>
      </c>
      <c r="F139" s="97">
        <f t="shared" si="45"/>
        <v>131</v>
      </c>
      <c r="G139" s="97">
        <f t="shared" si="45"/>
        <v>251</v>
      </c>
      <c r="H139" s="97">
        <f t="shared" si="45"/>
        <v>321</v>
      </c>
      <c r="I139" s="97">
        <f t="shared" si="45"/>
        <v>301</v>
      </c>
      <c r="J139" s="97">
        <f t="shared" si="45"/>
        <v>325</v>
      </c>
      <c r="K139" s="97">
        <f t="shared" si="45"/>
        <v>248</v>
      </c>
      <c r="L139" s="97">
        <f t="shared" si="45"/>
        <v>262</v>
      </c>
      <c r="M139" s="97">
        <f t="shared" si="45"/>
        <v>299</v>
      </c>
      <c r="N139" s="97">
        <f t="shared" si="45"/>
        <v>273</v>
      </c>
      <c r="O139" s="97">
        <f t="shared" si="45"/>
        <v>118</v>
      </c>
      <c r="P139" s="97">
        <f t="shared" ref="P139:P142" si="47">SUM(D139:O139)</f>
        <v>2791</v>
      </c>
      <c r="Q139" s="126"/>
      <c r="R139" s="126"/>
      <c r="S139" s="97">
        <f>SUM($D139:D139)</f>
        <v>135</v>
      </c>
      <c r="T139" s="97">
        <f>SUM($D139:E139)</f>
        <v>262</v>
      </c>
      <c r="U139" s="97">
        <f>SUM($D139:F139)</f>
        <v>393</v>
      </c>
      <c r="V139" s="97">
        <f>SUM($D139:G139)</f>
        <v>644</v>
      </c>
      <c r="W139" s="97">
        <f>SUM($D139:H139)</f>
        <v>965</v>
      </c>
      <c r="X139" s="97">
        <f>SUM($D139:I139)</f>
        <v>1266</v>
      </c>
      <c r="Y139" s="97">
        <f>SUM($D139:J139)</f>
        <v>1591</v>
      </c>
      <c r="Z139" s="97">
        <f>SUM($D139:K139)</f>
        <v>1839</v>
      </c>
      <c r="AA139" s="97">
        <f>SUM($D139:L139)</f>
        <v>2101</v>
      </c>
      <c r="AB139" s="97">
        <f>SUM($D139:M139)</f>
        <v>2400</v>
      </c>
      <c r="AC139" s="97">
        <f>SUM($D139:N139)</f>
        <v>2673</v>
      </c>
      <c r="AD139" s="97">
        <f>SUM($D139:O139)</f>
        <v>2791</v>
      </c>
    </row>
    <row r="140" spans="1:30" ht="15.1" customHeight="1">
      <c r="A140" s="94">
        <v>2017</v>
      </c>
      <c r="B140" s="95" t="s">
        <v>8</v>
      </c>
      <c r="D140" s="97">
        <f t="shared" si="45"/>
        <v>119</v>
      </c>
      <c r="E140" s="97">
        <f t="shared" si="45"/>
        <v>149</v>
      </c>
      <c r="F140" s="97">
        <f t="shared" si="45"/>
        <v>211</v>
      </c>
      <c r="G140" s="97">
        <f t="shared" si="45"/>
        <v>215</v>
      </c>
      <c r="H140" s="97">
        <f t="shared" si="45"/>
        <v>232</v>
      </c>
      <c r="I140" s="97">
        <f t="shared" si="45"/>
        <v>288</v>
      </c>
      <c r="J140" s="97">
        <f t="shared" si="45"/>
        <v>233</v>
      </c>
      <c r="K140" s="97">
        <f t="shared" si="45"/>
        <v>250</v>
      </c>
      <c r="L140" s="97">
        <f t="shared" si="45"/>
        <v>215</v>
      </c>
      <c r="M140" s="97">
        <f t="shared" si="45"/>
        <v>274</v>
      </c>
      <c r="N140" s="97">
        <f t="shared" si="45"/>
        <v>217</v>
      </c>
      <c r="O140" s="97">
        <f t="shared" si="45"/>
        <v>144</v>
      </c>
      <c r="P140" s="97">
        <f t="shared" ref="P140" si="48">SUM(D140:O140)</f>
        <v>2547</v>
      </c>
      <c r="Q140" s="126"/>
      <c r="R140" s="126"/>
      <c r="S140" s="97">
        <f>SUM($D140:D140)</f>
        <v>119</v>
      </c>
      <c r="T140" s="97">
        <f>SUM($D140:E140)</f>
        <v>268</v>
      </c>
      <c r="U140" s="97">
        <f>SUM($D140:F140)</f>
        <v>479</v>
      </c>
      <c r="V140" s="97">
        <f>SUM($D140:G140)</f>
        <v>694</v>
      </c>
      <c r="W140" s="97">
        <f>SUM($D140:H140)</f>
        <v>926</v>
      </c>
      <c r="X140" s="97">
        <f>SUM($D140:I140)</f>
        <v>1214</v>
      </c>
      <c r="Y140" s="97">
        <f>SUM($D140:J140)</f>
        <v>1447</v>
      </c>
      <c r="Z140" s="97">
        <f>SUM($D140:K140)</f>
        <v>1697</v>
      </c>
      <c r="AA140" s="97">
        <f>SUM($D140:L140)</f>
        <v>1912</v>
      </c>
      <c r="AB140" s="97">
        <f>SUM($D140:M140)</f>
        <v>2186</v>
      </c>
      <c r="AC140" s="97">
        <f>SUM($D140:N140)</f>
        <v>2403</v>
      </c>
      <c r="AD140" s="97">
        <f>SUM($D140:O140)</f>
        <v>2547</v>
      </c>
    </row>
    <row r="141" spans="1:30" ht="15.1" customHeight="1">
      <c r="A141" s="94">
        <v>2018</v>
      </c>
      <c r="B141" s="95" t="s">
        <v>8</v>
      </c>
      <c r="D141" s="97">
        <f t="shared" si="45"/>
        <v>199</v>
      </c>
      <c r="E141" s="97">
        <f t="shared" si="45"/>
        <v>152</v>
      </c>
      <c r="F141" s="97">
        <f t="shared" si="45"/>
        <v>226</v>
      </c>
      <c r="G141" s="97">
        <f t="shared" si="45"/>
        <v>209</v>
      </c>
      <c r="H141" s="97">
        <f t="shared" si="45"/>
        <v>266</v>
      </c>
      <c r="I141" s="97">
        <f t="shared" si="45"/>
        <v>293</v>
      </c>
      <c r="J141" s="97">
        <f t="shared" si="45"/>
        <v>279</v>
      </c>
      <c r="K141" s="97">
        <f t="shared" si="45"/>
        <v>325</v>
      </c>
      <c r="L141" s="97">
        <f t="shared" si="45"/>
        <v>259</v>
      </c>
      <c r="M141" s="97">
        <f t="shared" si="45"/>
        <v>279</v>
      </c>
      <c r="N141" s="97">
        <f t="shared" si="45"/>
        <v>269</v>
      </c>
      <c r="O141" s="97">
        <f t="shared" si="45"/>
        <v>114</v>
      </c>
      <c r="P141" s="97">
        <f t="shared" si="47"/>
        <v>2870</v>
      </c>
      <c r="Q141" s="126"/>
      <c r="R141" s="126"/>
      <c r="S141" s="97">
        <f>SUM($D141:D141)</f>
        <v>199</v>
      </c>
      <c r="T141" s="97">
        <f>SUM($D141:E141)</f>
        <v>351</v>
      </c>
      <c r="U141" s="97">
        <f>SUM($D141:F141)</f>
        <v>577</v>
      </c>
      <c r="V141" s="97">
        <f>SUM($D141:G141)</f>
        <v>786</v>
      </c>
      <c r="W141" s="97">
        <f>SUM($D141:H141)</f>
        <v>1052</v>
      </c>
      <c r="X141" s="97">
        <f>SUM($D141:I141)</f>
        <v>1345</v>
      </c>
      <c r="Y141" s="97">
        <f>SUM($D141:J141)</f>
        <v>1624</v>
      </c>
      <c r="Z141" s="97">
        <f>SUM($D141:K141)</f>
        <v>1949</v>
      </c>
      <c r="AA141" s="97">
        <f>SUM($D141:L141)</f>
        <v>2208</v>
      </c>
      <c r="AB141" s="97">
        <f>SUM($D141:M141)</f>
        <v>2487</v>
      </c>
      <c r="AC141" s="97">
        <f>SUM($D141:N141)</f>
        <v>2756</v>
      </c>
      <c r="AD141" s="97">
        <f>SUM($D141:O141)</f>
        <v>2870</v>
      </c>
    </row>
    <row r="142" spans="1:30" ht="15.1" customHeight="1">
      <c r="A142" s="94">
        <v>2019</v>
      </c>
      <c r="B142" s="95" t="s">
        <v>8</v>
      </c>
      <c r="D142" s="97">
        <f t="shared" si="45"/>
        <v>142</v>
      </c>
      <c r="E142" s="97">
        <f t="shared" si="45"/>
        <v>126</v>
      </c>
      <c r="F142" s="97">
        <f t="shared" si="45"/>
        <v>216</v>
      </c>
      <c r="G142" s="97">
        <f t="shared" si="45"/>
        <v>241</v>
      </c>
      <c r="H142" s="97">
        <f t="shared" si="45"/>
        <v>240</v>
      </c>
      <c r="I142" s="97">
        <f t="shared" si="45"/>
        <v>248</v>
      </c>
      <c r="J142" s="97">
        <f t="shared" si="45"/>
        <v>211</v>
      </c>
      <c r="K142" s="97">
        <f t="shared" si="45"/>
        <v>247</v>
      </c>
      <c r="L142" s="97">
        <f t="shared" si="45"/>
        <v>234</v>
      </c>
      <c r="M142" s="97">
        <f t="shared" si="45"/>
        <v>243</v>
      </c>
      <c r="N142" s="97">
        <f t="shared" si="45"/>
        <v>180</v>
      </c>
      <c r="O142" s="97">
        <f t="shared" si="45"/>
        <v>120</v>
      </c>
      <c r="P142" s="97">
        <f t="shared" si="47"/>
        <v>2448</v>
      </c>
      <c r="Q142" s="126"/>
      <c r="R142" s="126"/>
      <c r="S142" s="97">
        <f>SUM($D142:D142)</f>
        <v>142</v>
      </c>
      <c r="T142" s="97">
        <f>SUM($D142:E142)</f>
        <v>268</v>
      </c>
      <c r="U142" s="97">
        <f>SUM($D142:F142)</f>
        <v>484</v>
      </c>
      <c r="V142" s="97">
        <f>SUM($D142:G142)</f>
        <v>725</v>
      </c>
      <c r="W142" s="97">
        <f>SUM($D142:H142)</f>
        <v>965</v>
      </c>
      <c r="X142" s="97">
        <f>SUM($D142:I142)</f>
        <v>1213</v>
      </c>
      <c r="Y142" s="97">
        <f>SUM($D142:J142)</f>
        <v>1424</v>
      </c>
      <c r="Z142" s="97">
        <f>SUM($D142:K142)</f>
        <v>1671</v>
      </c>
      <c r="AA142" s="97">
        <f>SUM($D142:L142)</f>
        <v>1905</v>
      </c>
      <c r="AB142" s="97">
        <f>SUM($D142:M142)</f>
        <v>2148</v>
      </c>
      <c r="AC142" s="97">
        <f>SUM($D142:N142)</f>
        <v>2328</v>
      </c>
      <c r="AD142" s="97">
        <f>SUM($D142:O142)</f>
        <v>2448</v>
      </c>
    </row>
    <row r="143" spans="1:30" ht="15.1" customHeight="1">
      <c r="A143" s="94">
        <v>2020</v>
      </c>
      <c r="B143" s="95" t="s">
        <v>8</v>
      </c>
      <c r="D143" s="97">
        <f t="shared" si="45"/>
        <v>75</v>
      </c>
      <c r="E143" s="97">
        <f t="shared" si="45"/>
        <v>81</v>
      </c>
      <c r="F143" s="97">
        <f t="shared" si="45"/>
        <v>51</v>
      </c>
      <c r="G143" s="97">
        <f t="shared" si="45"/>
        <v>43</v>
      </c>
      <c r="H143" s="97">
        <f t="shared" si="45"/>
        <v>83</v>
      </c>
      <c r="I143" s="97">
        <f t="shared" si="45"/>
        <v>50</v>
      </c>
      <c r="J143" s="97">
        <f t="shared" si="45"/>
        <v>28</v>
      </c>
      <c r="K143" s="97">
        <f t="shared" si="45"/>
        <v>54</v>
      </c>
      <c r="L143" s="97">
        <f t="shared" si="45"/>
        <v>51</v>
      </c>
      <c r="M143" s="97">
        <f t="shared" si="45"/>
        <v>64</v>
      </c>
      <c r="N143" s="97">
        <f t="shared" si="45"/>
        <v>33</v>
      </c>
      <c r="O143" s="97">
        <f t="shared" si="45"/>
        <v>25</v>
      </c>
      <c r="P143" s="97">
        <f t="shared" ref="P143" si="49">SUM(D143:O143)</f>
        <v>638</v>
      </c>
      <c r="Q143" s="126"/>
      <c r="R143" s="126"/>
      <c r="S143" s="97">
        <f>SUM($D143:D143)</f>
        <v>75</v>
      </c>
      <c r="T143" s="97">
        <f>SUM($D143:E143)</f>
        <v>156</v>
      </c>
      <c r="U143" s="97">
        <f>SUM($D143:F143)</f>
        <v>207</v>
      </c>
      <c r="V143" s="97">
        <f>SUM($D143:G143)</f>
        <v>250</v>
      </c>
      <c r="W143" s="97">
        <f>SUM($D143:H143)</f>
        <v>333</v>
      </c>
      <c r="X143" s="97">
        <f>SUM($D143:I143)</f>
        <v>383</v>
      </c>
      <c r="Y143" s="97">
        <f>SUM($D143:J143)</f>
        <v>411</v>
      </c>
      <c r="Z143" s="97">
        <f>SUM($D143:K143)</f>
        <v>465</v>
      </c>
      <c r="AA143" s="97">
        <f>SUM($D143:L143)</f>
        <v>516</v>
      </c>
      <c r="AB143" s="97">
        <f>SUM($D143:M143)</f>
        <v>580</v>
      </c>
      <c r="AC143" s="97">
        <f>SUM($D143:N143)</f>
        <v>613</v>
      </c>
      <c r="AD143" s="97">
        <f>SUM($D143:O143)</f>
        <v>638</v>
      </c>
    </row>
    <row r="144" spans="1:30" ht="15.1" customHeight="1">
      <c r="A144" s="94">
        <v>2021</v>
      </c>
      <c r="B144" s="95" t="s">
        <v>8</v>
      </c>
      <c r="D144" s="97">
        <f t="shared" si="45"/>
        <v>10</v>
      </c>
      <c r="E144" s="97">
        <f t="shared" si="45"/>
        <v>11</v>
      </c>
      <c r="F144" s="97">
        <f t="shared" si="45"/>
        <v>15</v>
      </c>
      <c r="G144" s="97">
        <f t="shared" si="45"/>
        <v>20</v>
      </c>
      <c r="H144" s="97">
        <f t="shared" si="45"/>
        <v>25</v>
      </c>
      <c r="I144" s="97">
        <f t="shared" si="45"/>
        <v>93</v>
      </c>
      <c r="J144" s="97">
        <f t="shared" si="45"/>
        <v>46</v>
      </c>
      <c r="K144" s="97">
        <f t="shared" si="45"/>
        <v>30</v>
      </c>
      <c r="L144" s="97">
        <f t="shared" si="45"/>
        <v>20</v>
      </c>
      <c r="M144" s="97">
        <f t="shared" si="45"/>
        <v>45</v>
      </c>
      <c r="N144" s="97">
        <f t="shared" si="45"/>
        <v>46</v>
      </c>
      <c r="O144" s="97">
        <f>SUMIFS(O$11:O$90,$A$11:$A$90,$A144,$B$11:$B$90,$B144)</f>
        <v>46</v>
      </c>
      <c r="P144" s="97">
        <f t="shared" ref="P144" si="50">SUM(D144:O144)</f>
        <v>407</v>
      </c>
      <c r="Q144" s="126"/>
      <c r="R144" s="126"/>
      <c r="S144" s="97">
        <f>SUM($D144:D144)</f>
        <v>10</v>
      </c>
      <c r="T144" s="97">
        <f>SUM($D144:E144)</f>
        <v>21</v>
      </c>
      <c r="U144" s="97">
        <f>SUM($D144:F144)</f>
        <v>36</v>
      </c>
      <c r="V144" s="97">
        <f>SUM($D144:G144)</f>
        <v>56</v>
      </c>
      <c r="W144" s="97">
        <f>SUM($D144:H144)</f>
        <v>81</v>
      </c>
      <c r="X144" s="97">
        <f>SUM($D144:I144)</f>
        <v>174</v>
      </c>
      <c r="Y144" s="97">
        <f>SUM($D144:J144)</f>
        <v>220</v>
      </c>
      <c r="Z144" s="97">
        <f>SUM($D144:K144)</f>
        <v>250</v>
      </c>
      <c r="AA144" s="97">
        <f>SUM($D144:L144)</f>
        <v>270</v>
      </c>
      <c r="AB144" s="97">
        <f>SUM($D144:M144)</f>
        <v>315</v>
      </c>
      <c r="AC144" s="97">
        <f>SUM($D144:N144)</f>
        <v>361</v>
      </c>
      <c r="AD144" s="97">
        <f>SUM($D144:O144)</f>
        <v>407</v>
      </c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">
    <tabColor indexed="34"/>
  </sheetPr>
  <dimension ref="A1:AD144"/>
  <sheetViews>
    <sheetView topLeftCell="A64" zoomScale="90" zoomScaleNormal="90" workbookViewId="0">
      <selection activeCell="O89" sqref="O89"/>
    </sheetView>
  </sheetViews>
  <sheetFormatPr defaultColWidth="6.38671875" defaultRowHeight="15.1" customHeight="1"/>
  <cols>
    <col min="1" max="1" width="7.6093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26" customWidth="1"/>
    <col min="19" max="19" width="9.609375" style="113" customWidth="1"/>
    <col min="20" max="30" width="9.609375" style="105" customWidth="1"/>
    <col min="31" max="16384" width="6.38671875" style="105"/>
  </cols>
  <sheetData>
    <row r="1" spans="1:3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 ht="15.1" customHeight="1">
      <c r="A2" s="103" t="s">
        <v>45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5.1" customHeight="1">
      <c r="A3" s="103" t="s">
        <v>0</v>
      </c>
      <c r="B3" s="112"/>
    </row>
    <row r="4" spans="1:30" ht="15.1" customHeight="1">
      <c r="A4" s="103" t="s">
        <v>5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ht="15.1" customHeight="1">
      <c r="A5" s="114"/>
      <c r="B5" s="114"/>
      <c r="D5" s="115"/>
      <c r="S5" s="115"/>
    </row>
    <row r="6" spans="1:30" ht="15.1" customHeight="1">
      <c r="A6" s="114"/>
      <c r="B6" s="114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ht="15.1" customHeight="1"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3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3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26" t="s">
        <v>33</v>
      </c>
      <c r="R9" s="126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3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s="96" customFormat="1" ht="15.1" customHeight="1">
      <c r="A11" s="94">
        <v>2006</v>
      </c>
      <c r="B11" s="95" t="s">
        <v>6</v>
      </c>
      <c r="D11" s="97">
        <v>507870</v>
      </c>
      <c r="E11" s="97">
        <v>457716</v>
      </c>
      <c r="F11" s="97">
        <v>541818</v>
      </c>
      <c r="G11" s="97">
        <v>512336</v>
      </c>
      <c r="H11" s="97">
        <v>526615</v>
      </c>
      <c r="I11" s="97">
        <v>497362</v>
      </c>
      <c r="J11" s="97">
        <v>540922</v>
      </c>
      <c r="K11" s="97">
        <v>543980</v>
      </c>
      <c r="L11" s="97">
        <v>500833</v>
      </c>
      <c r="M11" s="97">
        <v>502473</v>
      </c>
      <c r="N11" s="97">
        <v>502473</v>
      </c>
      <c r="O11" s="97">
        <v>478716</v>
      </c>
      <c r="P11" s="97">
        <f>SUM(D11:O11)</f>
        <v>6113114</v>
      </c>
      <c r="Q11" s="123"/>
      <c r="R11" s="123"/>
      <c r="S11" s="97">
        <f>SUM($D11:D11)</f>
        <v>507870</v>
      </c>
      <c r="T11" s="97">
        <f>SUM($D11:E11)</f>
        <v>965586</v>
      </c>
      <c r="U11" s="97">
        <f>SUM($D11:F11)</f>
        <v>1507404</v>
      </c>
      <c r="V11" s="97">
        <f>SUM($D11:G11)</f>
        <v>2019740</v>
      </c>
      <c r="W11" s="97">
        <f>SUM($D11:H11)</f>
        <v>2546355</v>
      </c>
      <c r="X11" s="97">
        <f>SUM($D11:I11)</f>
        <v>3043717</v>
      </c>
      <c r="Y11" s="97">
        <f>SUM($D11:J11)</f>
        <v>3584639</v>
      </c>
      <c r="Z11" s="97">
        <f>SUM($D11:K11)</f>
        <v>4128619</v>
      </c>
      <c r="AA11" s="97">
        <f>SUM($D11:L11)</f>
        <v>4629452</v>
      </c>
      <c r="AB11" s="97">
        <f>SUM($D11:M11)</f>
        <v>5131925</v>
      </c>
      <c r="AC11" s="97">
        <f>SUM($D11:N11)</f>
        <v>5634398</v>
      </c>
      <c r="AD11" s="97">
        <f>SUM($D11:O11)</f>
        <v>6113114</v>
      </c>
    </row>
    <row r="12" spans="1:30" s="96" customFormat="1" ht="15.1" customHeight="1">
      <c r="A12" s="94">
        <v>2006</v>
      </c>
      <c r="B12" s="95" t="s">
        <v>7</v>
      </c>
      <c r="D12" s="97">
        <v>276258</v>
      </c>
      <c r="E12" s="97">
        <v>280642</v>
      </c>
      <c r="F12" s="97">
        <v>319647</v>
      </c>
      <c r="G12" s="97">
        <v>286086</v>
      </c>
      <c r="H12" s="97">
        <v>318450</v>
      </c>
      <c r="I12" s="97">
        <v>322113</v>
      </c>
      <c r="J12" s="97">
        <v>231768</v>
      </c>
      <c r="K12" s="97">
        <v>313414</v>
      </c>
      <c r="L12" s="97">
        <v>293847</v>
      </c>
      <c r="M12" s="97">
        <v>301376</v>
      </c>
      <c r="N12" s="97">
        <v>299658</v>
      </c>
      <c r="O12" s="97">
        <v>254868</v>
      </c>
      <c r="P12" s="97">
        <f>SUM(D12:O12)</f>
        <v>3498127</v>
      </c>
      <c r="Q12" s="124"/>
      <c r="R12" s="124"/>
      <c r="S12" s="97">
        <f>SUM($D12:D12)</f>
        <v>276258</v>
      </c>
      <c r="T12" s="97">
        <f>SUM($D12:E12)</f>
        <v>556900</v>
      </c>
      <c r="U12" s="97">
        <f>SUM($D12:F12)</f>
        <v>876547</v>
      </c>
      <c r="V12" s="97">
        <f>SUM($D12:G12)</f>
        <v>1162633</v>
      </c>
      <c r="W12" s="97">
        <f>SUM($D12:H12)</f>
        <v>1481083</v>
      </c>
      <c r="X12" s="97">
        <f>SUM($D12:I12)</f>
        <v>1803196</v>
      </c>
      <c r="Y12" s="97">
        <f>SUM($D12:J12)</f>
        <v>2034964</v>
      </c>
      <c r="Z12" s="97">
        <f>SUM($D12:K12)</f>
        <v>2348378</v>
      </c>
      <c r="AA12" s="97">
        <f>SUM($D12:L12)</f>
        <v>2642225</v>
      </c>
      <c r="AB12" s="97">
        <f>SUM($D12:M12)</f>
        <v>2943601</v>
      </c>
      <c r="AC12" s="97">
        <f>SUM($D12:N12)</f>
        <v>3243259</v>
      </c>
      <c r="AD12" s="97">
        <f>SUM($D12:O12)</f>
        <v>3498127</v>
      </c>
    </row>
    <row r="13" spans="1:30" s="96" customFormat="1" ht="15.1" customHeight="1">
      <c r="A13" s="94">
        <v>2006</v>
      </c>
      <c r="B13" s="95" t="s">
        <v>8</v>
      </c>
      <c r="D13" s="97">
        <v>4014</v>
      </c>
      <c r="E13" s="97">
        <v>4328</v>
      </c>
      <c r="F13" s="97">
        <v>5492</v>
      </c>
      <c r="G13" s="97">
        <v>5722</v>
      </c>
      <c r="H13" s="97">
        <v>6251</v>
      </c>
      <c r="I13" s="97">
        <v>8139</v>
      </c>
      <c r="J13" s="97">
        <v>8670</v>
      </c>
      <c r="K13" s="97">
        <v>8563</v>
      </c>
      <c r="L13" s="97">
        <v>5681</v>
      </c>
      <c r="M13" s="97">
        <v>4998</v>
      </c>
      <c r="N13" s="97">
        <v>3696</v>
      </c>
      <c r="O13" s="97">
        <v>3437</v>
      </c>
      <c r="P13" s="97">
        <f>SUM(D13:O13)</f>
        <v>68991</v>
      </c>
      <c r="Q13" s="124"/>
      <c r="R13" s="124"/>
      <c r="S13" s="97">
        <f>SUM($D13:D13)</f>
        <v>4014</v>
      </c>
      <c r="T13" s="97">
        <f>SUM($D13:E13)</f>
        <v>8342</v>
      </c>
      <c r="U13" s="97">
        <f>SUM($D13:F13)</f>
        <v>13834</v>
      </c>
      <c r="V13" s="97">
        <f>SUM($D13:G13)</f>
        <v>19556</v>
      </c>
      <c r="W13" s="97">
        <f>SUM($D13:H13)</f>
        <v>25807</v>
      </c>
      <c r="X13" s="97">
        <f>SUM($D13:I13)</f>
        <v>33946</v>
      </c>
      <c r="Y13" s="97">
        <f>SUM($D13:J13)</f>
        <v>42616</v>
      </c>
      <c r="Z13" s="97">
        <f>SUM($D13:K13)</f>
        <v>51179</v>
      </c>
      <c r="AA13" s="97">
        <f>SUM($D13:L13)</f>
        <v>56860</v>
      </c>
      <c r="AB13" s="97">
        <f>SUM($D13:M13)</f>
        <v>61858</v>
      </c>
      <c r="AC13" s="97">
        <f>SUM($D13:N13)</f>
        <v>65554</v>
      </c>
      <c r="AD13" s="97">
        <f>SUM($D13:O13)</f>
        <v>68991</v>
      </c>
    </row>
    <row r="14" spans="1:30" s="96" customFormat="1" ht="15.1" customHeight="1">
      <c r="A14" s="94">
        <v>2006</v>
      </c>
      <c r="B14" s="98" t="s">
        <v>9</v>
      </c>
      <c r="D14" s="97">
        <f>SUM(D11:D13)</f>
        <v>788142</v>
      </c>
      <c r="E14" s="97">
        <f t="shared" ref="E14:P14" si="0">SUM(E11:E13)</f>
        <v>742686</v>
      </c>
      <c r="F14" s="97">
        <f t="shared" si="0"/>
        <v>866957</v>
      </c>
      <c r="G14" s="97">
        <f t="shared" si="0"/>
        <v>804144</v>
      </c>
      <c r="H14" s="97">
        <f t="shared" si="0"/>
        <v>851316</v>
      </c>
      <c r="I14" s="97">
        <f t="shared" si="0"/>
        <v>827614</v>
      </c>
      <c r="J14" s="97">
        <f t="shared" si="0"/>
        <v>781360</v>
      </c>
      <c r="K14" s="97">
        <f t="shared" si="0"/>
        <v>865957</v>
      </c>
      <c r="L14" s="97">
        <f t="shared" si="0"/>
        <v>800361</v>
      </c>
      <c r="M14" s="97">
        <f t="shared" si="0"/>
        <v>808847</v>
      </c>
      <c r="N14" s="97">
        <f t="shared" si="0"/>
        <v>805827</v>
      </c>
      <c r="O14" s="97">
        <f t="shared" si="0"/>
        <v>737021</v>
      </c>
      <c r="P14" s="97">
        <f t="shared" si="0"/>
        <v>9680232</v>
      </c>
      <c r="Q14" s="124"/>
      <c r="R14" s="124"/>
      <c r="S14" s="97">
        <f t="shared" ref="S14:AD14" si="1">SUM(S11:S13)</f>
        <v>788142</v>
      </c>
      <c r="T14" s="97">
        <f t="shared" si="1"/>
        <v>1530828</v>
      </c>
      <c r="U14" s="97">
        <f t="shared" si="1"/>
        <v>2397785</v>
      </c>
      <c r="V14" s="97">
        <f t="shared" si="1"/>
        <v>3201929</v>
      </c>
      <c r="W14" s="97">
        <f t="shared" si="1"/>
        <v>4053245</v>
      </c>
      <c r="X14" s="97">
        <f t="shared" si="1"/>
        <v>4880859</v>
      </c>
      <c r="Y14" s="97">
        <f t="shared" si="1"/>
        <v>5662219</v>
      </c>
      <c r="Z14" s="97">
        <f t="shared" si="1"/>
        <v>6528176</v>
      </c>
      <c r="AA14" s="97">
        <f t="shared" si="1"/>
        <v>7328537</v>
      </c>
      <c r="AB14" s="97">
        <f t="shared" si="1"/>
        <v>8137384</v>
      </c>
      <c r="AC14" s="97">
        <f t="shared" si="1"/>
        <v>8943211</v>
      </c>
      <c r="AD14" s="97">
        <f t="shared" si="1"/>
        <v>9680232</v>
      </c>
    </row>
    <row r="15" spans="1:3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s="96" customFormat="1" ht="15.1" customHeight="1">
      <c r="A16" s="94">
        <v>2007</v>
      </c>
      <c r="B16" s="95" t="s">
        <v>6</v>
      </c>
      <c r="D16" s="97">
        <v>502473</v>
      </c>
      <c r="E16" s="97">
        <v>401366</v>
      </c>
      <c r="F16" s="97">
        <v>497338</v>
      </c>
      <c r="G16" s="97">
        <v>473014</v>
      </c>
      <c r="H16" s="97">
        <v>488957</v>
      </c>
      <c r="I16" s="97">
        <v>484582</v>
      </c>
      <c r="J16" s="97">
        <v>519733</v>
      </c>
      <c r="K16" s="97">
        <v>536895</v>
      </c>
      <c r="L16" s="97">
        <v>459564</v>
      </c>
      <c r="M16" s="97">
        <v>459659</v>
      </c>
      <c r="N16" s="97">
        <v>427902</v>
      </c>
      <c r="O16" s="97">
        <v>398136</v>
      </c>
      <c r="P16" s="97">
        <f>SUM(D16:O16)</f>
        <v>5649619</v>
      </c>
      <c r="Q16" s="123"/>
      <c r="R16" s="123"/>
      <c r="S16" s="97">
        <f>SUM($D16:D16)</f>
        <v>502473</v>
      </c>
      <c r="T16" s="97">
        <f>SUM($D16:E16)</f>
        <v>903839</v>
      </c>
      <c r="U16" s="97">
        <f>SUM($D16:F16)</f>
        <v>1401177</v>
      </c>
      <c r="V16" s="97">
        <f>SUM($D16:G16)</f>
        <v>1874191</v>
      </c>
      <c r="W16" s="97">
        <f>SUM($D16:H16)</f>
        <v>2363148</v>
      </c>
      <c r="X16" s="97">
        <f>SUM($D16:I16)</f>
        <v>2847730</v>
      </c>
      <c r="Y16" s="97">
        <f>SUM($D16:J16)</f>
        <v>3367463</v>
      </c>
      <c r="Z16" s="97">
        <f>SUM($D16:K16)</f>
        <v>3904358</v>
      </c>
      <c r="AA16" s="97">
        <f>SUM($D16:L16)</f>
        <v>4363922</v>
      </c>
      <c r="AB16" s="97">
        <f>SUM($D16:M16)</f>
        <v>4823581</v>
      </c>
      <c r="AC16" s="97">
        <f>SUM($D16:N16)</f>
        <v>5251483</v>
      </c>
      <c r="AD16" s="97">
        <f>SUM($D16:O16)</f>
        <v>5649619</v>
      </c>
    </row>
    <row r="17" spans="1:30" s="96" customFormat="1" ht="15.1" customHeight="1">
      <c r="A17" s="94">
        <v>2007</v>
      </c>
      <c r="B17" s="95" t="s">
        <v>7</v>
      </c>
      <c r="D17" s="97">
        <v>282652</v>
      </c>
      <c r="E17" s="97">
        <v>284526</v>
      </c>
      <c r="F17" s="97">
        <v>319562</v>
      </c>
      <c r="G17" s="97">
        <v>290181</v>
      </c>
      <c r="H17" s="97">
        <v>308956</v>
      </c>
      <c r="I17" s="97">
        <v>289039</v>
      </c>
      <c r="J17" s="97">
        <v>233294</v>
      </c>
      <c r="K17" s="97">
        <v>297878</v>
      </c>
      <c r="L17" s="97">
        <v>277926</v>
      </c>
      <c r="M17" s="97">
        <v>305910</v>
      </c>
      <c r="N17" s="97">
        <v>287259</v>
      </c>
      <c r="O17" s="97">
        <v>221562</v>
      </c>
      <c r="P17" s="97">
        <f>SUM(D17:O17)</f>
        <v>3398745</v>
      </c>
      <c r="Q17" s="124"/>
      <c r="R17" s="124"/>
      <c r="S17" s="97">
        <f>SUM($D17:D17)</f>
        <v>282652</v>
      </c>
      <c r="T17" s="97">
        <f>SUM($D17:E17)</f>
        <v>567178</v>
      </c>
      <c r="U17" s="97">
        <f>SUM($D17:F17)</f>
        <v>886740</v>
      </c>
      <c r="V17" s="97">
        <f>SUM($D17:G17)</f>
        <v>1176921</v>
      </c>
      <c r="W17" s="97">
        <f>SUM($D17:H17)</f>
        <v>1485877</v>
      </c>
      <c r="X17" s="97">
        <f>SUM($D17:I17)</f>
        <v>1774916</v>
      </c>
      <c r="Y17" s="97">
        <f>SUM($D17:J17)</f>
        <v>2008210</v>
      </c>
      <c r="Z17" s="97">
        <f>SUM($D17:K17)</f>
        <v>2306088</v>
      </c>
      <c r="AA17" s="97">
        <f>SUM($D17:L17)</f>
        <v>2584014</v>
      </c>
      <c r="AB17" s="97">
        <f>SUM($D17:M17)</f>
        <v>2889924</v>
      </c>
      <c r="AC17" s="97">
        <f>SUM($D17:N17)</f>
        <v>3177183</v>
      </c>
      <c r="AD17" s="97">
        <f>SUM($D17:O17)</f>
        <v>3398745</v>
      </c>
    </row>
    <row r="18" spans="1:30" s="96" customFormat="1" ht="15.1" customHeight="1">
      <c r="A18" s="94">
        <v>2007</v>
      </c>
      <c r="B18" s="95" t="s">
        <v>8</v>
      </c>
      <c r="D18" s="97">
        <v>3785</v>
      </c>
      <c r="E18" s="97">
        <v>3857</v>
      </c>
      <c r="F18" s="97">
        <v>5797</v>
      </c>
      <c r="G18" s="97">
        <v>5468</v>
      </c>
      <c r="H18" s="97">
        <v>5173</v>
      </c>
      <c r="I18" s="97">
        <v>1447</v>
      </c>
      <c r="J18" s="97">
        <v>1507</v>
      </c>
      <c r="K18" s="97">
        <v>1189</v>
      </c>
      <c r="L18" s="97">
        <v>1321</v>
      </c>
      <c r="M18" s="97">
        <v>1421</v>
      </c>
      <c r="N18" s="97">
        <v>1626</v>
      </c>
      <c r="O18" s="97">
        <v>1480</v>
      </c>
      <c r="P18" s="97">
        <f>SUM(D18:O18)</f>
        <v>34071</v>
      </c>
      <c r="Q18" s="124"/>
      <c r="R18" s="124"/>
      <c r="S18" s="97">
        <f>SUM($D18:D18)</f>
        <v>3785</v>
      </c>
      <c r="T18" s="97">
        <f>SUM($D18:E18)</f>
        <v>7642</v>
      </c>
      <c r="U18" s="97">
        <f>SUM($D18:F18)</f>
        <v>13439</v>
      </c>
      <c r="V18" s="97">
        <f>SUM($D18:G18)</f>
        <v>18907</v>
      </c>
      <c r="W18" s="97">
        <f>SUM($D18:H18)</f>
        <v>24080</v>
      </c>
      <c r="X18" s="97">
        <f>SUM($D18:I18)</f>
        <v>25527</v>
      </c>
      <c r="Y18" s="97">
        <f>SUM($D18:J18)</f>
        <v>27034</v>
      </c>
      <c r="Z18" s="97">
        <f>SUM($D18:K18)</f>
        <v>28223</v>
      </c>
      <c r="AA18" s="97">
        <f>SUM($D18:L18)</f>
        <v>29544</v>
      </c>
      <c r="AB18" s="97">
        <f>SUM($D18:M18)</f>
        <v>30965</v>
      </c>
      <c r="AC18" s="97">
        <f>SUM($D18:N18)</f>
        <v>32591</v>
      </c>
      <c r="AD18" s="97">
        <f>SUM($D18:O18)</f>
        <v>34071</v>
      </c>
    </row>
    <row r="19" spans="1:30" s="96" customFormat="1" ht="15.1" customHeight="1">
      <c r="A19" s="94">
        <v>2007</v>
      </c>
      <c r="B19" s="98" t="s">
        <v>9</v>
      </c>
      <c r="D19" s="97">
        <f t="shared" ref="D19:P19" si="2">SUM(D16:D18)</f>
        <v>788910</v>
      </c>
      <c r="E19" s="97">
        <f t="shared" si="2"/>
        <v>689749</v>
      </c>
      <c r="F19" s="97">
        <f t="shared" si="2"/>
        <v>822697</v>
      </c>
      <c r="G19" s="97">
        <f t="shared" si="2"/>
        <v>768663</v>
      </c>
      <c r="H19" s="97">
        <f t="shared" si="2"/>
        <v>803086</v>
      </c>
      <c r="I19" s="97">
        <f t="shared" si="2"/>
        <v>775068</v>
      </c>
      <c r="J19" s="97">
        <f t="shared" si="2"/>
        <v>754534</v>
      </c>
      <c r="K19" s="97">
        <f t="shared" si="2"/>
        <v>835962</v>
      </c>
      <c r="L19" s="97">
        <f t="shared" si="2"/>
        <v>738811</v>
      </c>
      <c r="M19" s="97">
        <f t="shared" si="2"/>
        <v>766990</v>
      </c>
      <c r="N19" s="97">
        <f t="shared" si="2"/>
        <v>716787</v>
      </c>
      <c r="O19" s="97">
        <f t="shared" si="2"/>
        <v>621178</v>
      </c>
      <c r="P19" s="97">
        <f t="shared" si="2"/>
        <v>9082435</v>
      </c>
      <c r="Q19" s="124"/>
      <c r="R19" s="124"/>
      <c r="S19" s="97">
        <f t="shared" ref="S19:AD19" si="3">SUM(S16:S18)</f>
        <v>788910</v>
      </c>
      <c r="T19" s="97">
        <f t="shared" si="3"/>
        <v>1478659</v>
      </c>
      <c r="U19" s="97">
        <f t="shared" si="3"/>
        <v>2301356</v>
      </c>
      <c r="V19" s="97">
        <f t="shared" si="3"/>
        <v>3070019</v>
      </c>
      <c r="W19" s="97">
        <f t="shared" si="3"/>
        <v>3873105</v>
      </c>
      <c r="X19" s="97">
        <f t="shared" si="3"/>
        <v>4648173</v>
      </c>
      <c r="Y19" s="97">
        <f t="shared" si="3"/>
        <v>5402707</v>
      </c>
      <c r="Z19" s="97">
        <f t="shared" si="3"/>
        <v>6238669</v>
      </c>
      <c r="AA19" s="97">
        <f t="shared" si="3"/>
        <v>6977480</v>
      </c>
      <c r="AB19" s="97">
        <f t="shared" si="3"/>
        <v>7744470</v>
      </c>
      <c r="AC19" s="97">
        <f t="shared" si="3"/>
        <v>8461257</v>
      </c>
      <c r="AD19" s="97">
        <f t="shared" si="3"/>
        <v>9082435</v>
      </c>
    </row>
    <row r="20" spans="1:3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s="96" customFormat="1" ht="15.1" customHeight="1">
      <c r="A21" s="94">
        <v>2008</v>
      </c>
      <c r="B21" s="95" t="s">
        <v>6</v>
      </c>
      <c r="D21" s="97">
        <v>389814</v>
      </c>
      <c r="E21" s="97">
        <v>346146</v>
      </c>
      <c r="F21" s="97">
        <v>377009</v>
      </c>
      <c r="G21" s="97">
        <v>370631</v>
      </c>
      <c r="H21" s="97">
        <v>387409</v>
      </c>
      <c r="I21" s="97">
        <v>379067</v>
      </c>
      <c r="J21" s="97">
        <v>401361</v>
      </c>
      <c r="K21" s="97">
        <v>435828</v>
      </c>
      <c r="L21" s="97">
        <v>347802</v>
      </c>
      <c r="M21" s="97">
        <v>359596</v>
      </c>
      <c r="N21" s="97">
        <v>334805</v>
      </c>
      <c r="O21" s="97">
        <v>318325</v>
      </c>
      <c r="P21" s="97">
        <f>SUM(D21:O21)</f>
        <v>4447793</v>
      </c>
      <c r="Q21" s="123"/>
      <c r="R21" s="123"/>
      <c r="S21" s="97">
        <f>SUM($D21:D21)</f>
        <v>389814</v>
      </c>
      <c r="T21" s="97">
        <f>SUM($D21:E21)</f>
        <v>735960</v>
      </c>
      <c r="U21" s="97">
        <f>SUM($D21:F21)</f>
        <v>1112969</v>
      </c>
      <c r="V21" s="97">
        <f>SUM($D21:G21)</f>
        <v>1483600</v>
      </c>
      <c r="W21" s="97">
        <f>SUM($D21:H21)</f>
        <v>1871009</v>
      </c>
      <c r="X21" s="97">
        <f>SUM($D21:I21)</f>
        <v>2250076</v>
      </c>
      <c r="Y21" s="97">
        <f>SUM($D21:J21)</f>
        <v>2651437</v>
      </c>
      <c r="Z21" s="97">
        <f>SUM($D21:K21)</f>
        <v>3087265</v>
      </c>
      <c r="AA21" s="97">
        <f>SUM($D21:L21)</f>
        <v>3435067</v>
      </c>
      <c r="AB21" s="97">
        <f>SUM($D21:M21)</f>
        <v>3794663</v>
      </c>
      <c r="AC21" s="97">
        <f>SUM($D21:N21)</f>
        <v>4129468</v>
      </c>
      <c r="AD21" s="97">
        <f>SUM($D21:O21)</f>
        <v>4447793</v>
      </c>
    </row>
    <row r="22" spans="1:30" s="96" customFormat="1" ht="15.1" customHeight="1">
      <c r="A22" s="94">
        <v>2008</v>
      </c>
      <c r="B22" s="95" t="s">
        <v>7</v>
      </c>
      <c r="D22" s="97">
        <v>257507</v>
      </c>
      <c r="E22" s="97">
        <v>261089</v>
      </c>
      <c r="F22" s="97">
        <v>248660</v>
      </c>
      <c r="G22" s="97">
        <v>265791</v>
      </c>
      <c r="H22" s="97">
        <v>259750</v>
      </c>
      <c r="I22" s="97">
        <v>257276</v>
      </c>
      <c r="J22" s="97">
        <v>212837</v>
      </c>
      <c r="K22" s="97">
        <v>232008</v>
      </c>
      <c r="L22" s="97">
        <v>246868</v>
      </c>
      <c r="M22" s="97">
        <v>244119</v>
      </c>
      <c r="N22" s="97">
        <v>217204</v>
      </c>
      <c r="O22" s="97">
        <v>181938</v>
      </c>
      <c r="P22" s="97">
        <f>SUM(D22:O22)</f>
        <v>2885047</v>
      </c>
      <c r="Q22" s="124"/>
      <c r="R22" s="124"/>
      <c r="S22" s="97">
        <f>SUM($D22:D22)</f>
        <v>257507</v>
      </c>
      <c r="T22" s="97">
        <f>SUM($D22:E22)</f>
        <v>518596</v>
      </c>
      <c r="U22" s="97">
        <f>SUM($D22:F22)</f>
        <v>767256</v>
      </c>
      <c r="V22" s="97">
        <f>SUM($D22:G22)</f>
        <v>1033047</v>
      </c>
      <c r="W22" s="97">
        <f>SUM($D22:H22)</f>
        <v>1292797</v>
      </c>
      <c r="X22" s="97">
        <f>SUM($D22:I22)</f>
        <v>1550073</v>
      </c>
      <c r="Y22" s="97">
        <f>SUM($D22:J22)</f>
        <v>1762910</v>
      </c>
      <c r="Z22" s="97">
        <f>SUM($D22:K22)</f>
        <v>1994918</v>
      </c>
      <c r="AA22" s="97">
        <f>SUM($D22:L22)</f>
        <v>2241786</v>
      </c>
      <c r="AB22" s="97">
        <f>SUM($D22:M22)</f>
        <v>2485905</v>
      </c>
      <c r="AC22" s="97">
        <f>SUM($D22:N22)</f>
        <v>2703109</v>
      </c>
      <c r="AD22" s="97">
        <f>SUM($D22:O22)</f>
        <v>2885047</v>
      </c>
    </row>
    <row r="23" spans="1:30" s="96" customFormat="1" ht="15.1" customHeight="1">
      <c r="A23" s="94">
        <v>2008</v>
      </c>
      <c r="B23" s="95" t="s">
        <v>8</v>
      </c>
      <c r="D23" s="97">
        <v>1599</v>
      </c>
      <c r="E23" s="97">
        <v>1794</v>
      </c>
      <c r="F23" s="97">
        <v>1737</v>
      </c>
      <c r="G23" s="97">
        <v>1186</v>
      </c>
      <c r="H23" s="97">
        <v>3132</v>
      </c>
      <c r="I23" s="97">
        <v>1210</v>
      </c>
      <c r="J23" s="97">
        <v>1040</v>
      </c>
      <c r="K23" s="97">
        <v>1017</v>
      </c>
      <c r="L23" s="97">
        <v>831</v>
      </c>
      <c r="M23" s="97">
        <v>1112</v>
      </c>
      <c r="N23" s="97">
        <v>990</v>
      </c>
      <c r="O23" s="97">
        <v>817</v>
      </c>
      <c r="P23" s="97">
        <f>SUM(D23:O23)</f>
        <v>16465</v>
      </c>
      <c r="Q23" s="124"/>
      <c r="R23" s="124"/>
      <c r="S23" s="97">
        <f>SUM($D23:D23)</f>
        <v>1599</v>
      </c>
      <c r="T23" s="97">
        <f>SUM($D23:E23)</f>
        <v>3393</v>
      </c>
      <c r="U23" s="97">
        <f>SUM($D23:F23)</f>
        <v>5130</v>
      </c>
      <c r="V23" s="97">
        <f>SUM($D23:G23)</f>
        <v>6316</v>
      </c>
      <c r="W23" s="97">
        <f>SUM($D23:H23)</f>
        <v>9448</v>
      </c>
      <c r="X23" s="97">
        <f>SUM($D23:I23)</f>
        <v>10658</v>
      </c>
      <c r="Y23" s="97">
        <f>SUM($D23:J23)</f>
        <v>11698</v>
      </c>
      <c r="Z23" s="97">
        <f>SUM($D23:K23)</f>
        <v>12715</v>
      </c>
      <c r="AA23" s="97">
        <f>SUM($D23:L23)</f>
        <v>13546</v>
      </c>
      <c r="AB23" s="97">
        <f>SUM($D23:M23)</f>
        <v>14658</v>
      </c>
      <c r="AC23" s="97">
        <f>SUM($D23:N23)</f>
        <v>15648</v>
      </c>
      <c r="AD23" s="97">
        <f>SUM($D23:O23)</f>
        <v>16465</v>
      </c>
    </row>
    <row r="24" spans="1:30" s="96" customFormat="1" ht="15.1" customHeight="1">
      <c r="A24" s="94">
        <v>2008</v>
      </c>
      <c r="B24" s="98" t="s">
        <v>9</v>
      </c>
      <c r="D24" s="97">
        <f t="shared" ref="D24:P24" si="4">SUM(D21:D23)</f>
        <v>648920</v>
      </c>
      <c r="E24" s="97">
        <f t="shared" si="4"/>
        <v>609029</v>
      </c>
      <c r="F24" s="97">
        <f t="shared" si="4"/>
        <v>627406</v>
      </c>
      <c r="G24" s="97">
        <f t="shared" si="4"/>
        <v>637608</v>
      </c>
      <c r="H24" s="97">
        <f t="shared" si="4"/>
        <v>650291</v>
      </c>
      <c r="I24" s="97">
        <f t="shared" si="4"/>
        <v>637553</v>
      </c>
      <c r="J24" s="97">
        <f t="shared" si="4"/>
        <v>615238</v>
      </c>
      <c r="K24" s="97">
        <f t="shared" si="4"/>
        <v>668853</v>
      </c>
      <c r="L24" s="97">
        <f t="shared" si="4"/>
        <v>595501</v>
      </c>
      <c r="M24" s="97">
        <f t="shared" si="4"/>
        <v>604827</v>
      </c>
      <c r="N24" s="97">
        <f t="shared" si="4"/>
        <v>552999</v>
      </c>
      <c r="O24" s="97">
        <f t="shared" si="4"/>
        <v>501080</v>
      </c>
      <c r="P24" s="97">
        <f t="shared" si="4"/>
        <v>7349305</v>
      </c>
      <c r="Q24" s="124"/>
      <c r="R24" s="124"/>
      <c r="S24" s="97">
        <f t="shared" ref="S24:AD24" si="5">SUM(S21:S23)</f>
        <v>648920</v>
      </c>
      <c r="T24" s="97">
        <f t="shared" si="5"/>
        <v>1257949</v>
      </c>
      <c r="U24" s="97">
        <f t="shared" si="5"/>
        <v>1885355</v>
      </c>
      <c r="V24" s="97">
        <f t="shared" si="5"/>
        <v>2522963</v>
      </c>
      <c r="W24" s="97">
        <f t="shared" si="5"/>
        <v>3173254</v>
      </c>
      <c r="X24" s="97">
        <f t="shared" si="5"/>
        <v>3810807</v>
      </c>
      <c r="Y24" s="97">
        <f t="shared" si="5"/>
        <v>4426045</v>
      </c>
      <c r="Z24" s="97">
        <f t="shared" si="5"/>
        <v>5094898</v>
      </c>
      <c r="AA24" s="97">
        <f t="shared" si="5"/>
        <v>5690399</v>
      </c>
      <c r="AB24" s="97">
        <f t="shared" si="5"/>
        <v>6295226</v>
      </c>
      <c r="AC24" s="97">
        <f t="shared" si="5"/>
        <v>6848225</v>
      </c>
      <c r="AD24" s="97">
        <f t="shared" si="5"/>
        <v>7349305</v>
      </c>
    </row>
    <row r="25" spans="1:3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s="96" customFormat="1" ht="15.1" customHeight="1">
      <c r="A26" s="94">
        <v>2009</v>
      </c>
      <c r="B26" s="95" t="s">
        <v>6</v>
      </c>
      <c r="D26" s="97">
        <v>302612</v>
      </c>
      <c r="E26" s="97">
        <v>293269</v>
      </c>
      <c r="F26" s="97">
        <v>364590</v>
      </c>
      <c r="G26" s="97">
        <v>350487</v>
      </c>
      <c r="H26" s="97">
        <v>363856</v>
      </c>
      <c r="I26" s="97">
        <v>332030</v>
      </c>
      <c r="J26" s="97">
        <v>370837</v>
      </c>
      <c r="K26" s="97">
        <v>398248</v>
      </c>
      <c r="L26" s="97">
        <v>361071</v>
      </c>
      <c r="M26" s="97">
        <v>367404</v>
      </c>
      <c r="N26" s="97">
        <v>338646</v>
      </c>
      <c r="O26" s="97">
        <v>344518</v>
      </c>
      <c r="P26" s="97">
        <f>SUM(D26:O26)</f>
        <v>4187568</v>
      </c>
      <c r="Q26" s="123"/>
      <c r="R26" s="123"/>
      <c r="S26" s="97">
        <f>SUM($D26:D26)</f>
        <v>302612</v>
      </c>
      <c r="T26" s="97">
        <f>SUM($D26:E26)</f>
        <v>595881</v>
      </c>
      <c r="U26" s="97">
        <f>SUM($D26:F26)</f>
        <v>960471</v>
      </c>
      <c r="V26" s="97">
        <f>SUM($D26:G26)</f>
        <v>1310958</v>
      </c>
      <c r="W26" s="97">
        <f>SUM($D26:H26)</f>
        <v>1674814</v>
      </c>
      <c r="X26" s="97">
        <f>SUM($D26:I26)</f>
        <v>2006844</v>
      </c>
      <c r="Y26" s="97">
        <f>SUM($D26:J26)</f>
        <v>2377681</v>
      </c>
      <c r="Z26" s="97">
        <f>SUM($D26:K26)</f>
        <v>2775929</v>
      </c>
      <c r="AA26" s="97">
        <f>SUM($D26:L26)</f>
        <v>3137000</v>
      </c>
      <c r="AB26" s="97">
        <f>SUM($D26:M26)</f>
        <v>3504404</v>
      </c>
      <c r="AC26" s="97">
        <f>SUM($D26:N26)</f>
        <v>3843050</v>
      </c>
      <c r="AD26" s="97">
        <f>SUM($D26:O26)</f>
        <v>4187568</v>
      </c>
    </row>
    <row r="27" spans="1:30" s="96" customFormat="1" ht="15.1" customHeight="1">
      <c r="A27" s="94">
        <v>2009</v>
      </c>
      <c r="B27" s="95" t="s">
        <v>7</v>
      </c>
      <c r="D27" s="97">
        <v>157731</v>
      </c>
      <c r="E27" s="97">
        <v>180063</v>
      </c>
      <c r="F27" s="97">
        <v>195434</v>
      </c>
      <c r="G27" s="97">
        <v>187634</v>
      </c>
      <c r="H27" s="97">
        <v>173805</v>
      </c>
      <c r="I27" s="97">
        <v>173202</v>
      </c>
      <c r="J27" s="97">
        <v>174430</v>
      </c>
      <c r="K27" s="97">
        <v>203638</v>
      </c>
      <c r="L27" s="97">
        <v>221277</v>
      </c>
      <c r="M27" s="97">
        <v>224553</v>
      </c>
      <c r="N27" s="97">
        <v>208869</v>
      </c>
      <c r="O27" s="97">
        <v>193805</v>
      </c>
      <c r="P27" s="97">
        <f>SUM(D27:O27)</f>
        <v>2294441</v>
      </c>
      <c r="Q27" s="124"/>
      <c r="R27" s="124"/>
      <c r="S27" s="97">
        <f>SUM($D27:D27)</f>
        <v>157731</v>
      </c>
      <c r="T27" s="97">
        <f>SUM($D27:E27)</f>
        <v>337794</v>
      </c>
      <c r="U27" s="97">
        <f>SUM($D27:F27)</f>
        <v>533228</v>
      </c>
      <c r="V27" s="97">
        <f>SUM($D27:G27)</f>
        <v>720862</v>
      </c>
      <c r="W27" s="97">
        <f>SUM($D27:H27)</f>
        <v>894667</v>
      </c>
      <c r="X27" s="97">
        <f>SUM($D27:I27)</f>
        <v>1067869</v>
      </c>
      <c r="Y27" s="97">
        <f>SUM($D27:J27)</f>
        <v>1242299</v>
      </c>
      <c r="Z27" s="97">
        <f>SUM($D27:K27)</f>
        <v>1445937</v>
      </c>
      <c r="AA27" s="97">
        <f>SUM($D27:L27)</f>
        <v>1667214</v>
      </c>
      <c r="AB27" s="97">
        <f>SUM($D27:M27)</f>
        <v>1891767</v>
      </c>
      <c r="AC27" s="97">
        <f>SUM($D27:N27)</f>
        <v>2100636</v>
      </c>
      <c r="AD27" s="97">
        <f>SUM($D27:O27)</f>
        <v>2294441</v>
      </c>
    </row>
    <row r="28" spans="1:30" s="96" customFormat="1" ht="15.1" customHeight="1">
      <c r="A28" s="94">
        <v>2009</v>
      </c>
      <c r="B28" s="95" t="s">
        <v>8</v>
      </c>
      <c r="D28" s="97">
        <v>855</v>
      </c>
      <c r="E28" s="97">
        <v>956</v>
      </c>
      <c r="F28" s="97">
        <v>1263</v>
      </c>
      <c r="G28" s="97">
        <v>1223</v>
      </c>
      <c r="H28" s="97">
        <v>1186</v>
      </c>
      <c r="I28" s="97">
        <v>944</v>
      </c>
      <c r="J28" s="97">
        <v>968</v>
      </c>
      <c r="K28" s="97">
        <v>1115</v>
      </c>
      <c r="L28" s="97">
        <v>995</v>
      </c>
      <c r="M28" s="97">
        <v>1028</v>
      </c>
      <c r="N28" s="97">
        <v>1078</v>
      </c>
      <c r="O28" s="97">
        <v>1000</v>
      </c>
      <c r="P28" s="97">
        <f>SUM(D28:O28)</f>
        <v>12611</v>
      </c>
      <c r="Q28" s="124"/>
      <c r="R28" s="124"/>
      <c r="S28" s="97">
        <f>SUM($D28:D28)</f>
        <v>855</v>
      </c>
      <c r="T28" s="97">
        <f>SUM($D28:E28)</f>
        <v>1811</v>
      </c>
      <c r="U28" s="97">
        <f>SUM($D28:F28)</f>
        <v>3074</v>
      </c>
      <c r="V28" s="97">
        <f>SUM($D28:G28)</f>
        <v>4297</v>
      </c>
      <c r="W28" s="97">
        <f>SUM($D28:H28)</f>
        <v>5483</v>
      </c>
      <c r="X28" s="97">
        <f>SUM($D28:I28)</f>
        <v>6427</v>
      </c>
      <c r="Y28" s="97">
        <f>SUM($D28:J28)</f>
        <v>7395</v>
      </c>
      <c r="Z28" s="97">
        <f>SUM($D28:K28)</f>
        <v>8510</v>
      </c>
      <c r="AA28" s="97">
        <f>SUM($D28:L28)</f>
        <v>9505</v>
      </c>
      <c r="AB28" s="97">
        <f>SUM($D28:M28)</f>
        <v>10533</v>
      </c>
      <c r="AC28" s="97">
        <f>SUM($D28:N28)</f>
        <v>11611</v>
      </c>
      <c r="AD28" s="97">
        <f>SUM($D28:O28)</f>
        <v>12611</v>
      </c>
    </row>
    <row r="29" spans="1:30" s="96" customFormat="1" ht="15.1" customHeight="1">
      <c r="A29" s="94">
        <v>2009</v>
      </c>
      <c r="B29" s="98" t="s">
        <v>9</v>
      </c>
      <c r="D29" s="97">
        <f t="shared" ref="D29:P29" si="6">SUM(D26:D28)</f>
        <v>461198</v>
      </c>
      <c r="E29" s="97">
        <f t="shared" si="6"/>
        <v>474288</v>
      </c>
      <c r="F29" s="97">
        <f t="shared" si="6"/>
        <v>561287</v>
      </c>
      <c r="G29" s="97">
        <f t="shared" si="6"/>
        <v>539344</v>
      </c>
      <c r="H29" s="97">
        <f t="shared" si="6"/>
        <v>538847</v>
      </c>
      <c r="I29" s="97">
        <f t="shared" si="6"/>
        <v>506176</v>
      </c>
      <c r="J29" s="97">
        <f t="shared" si="6"/>
        <v>546235</v>
      </c>
      <c r="K29" s="97">
        <f t="shared" si="6"/>
        <v>603001</v>
      </c>
      <c r="L29" s="97">
        <f t="shared" si="6"/>
        <v>583343</v>
      </c>
      <c r="M29" s="97">
        <f t="shared" si="6"/>
        <v>592985</v>
      </c>
      <c r="N29" s="97">
        <f t="shared" si="6"/>
        <v>548593</v>
      </c>
      <c r="O29" s="97">
        <f t="shared" si="6"/>
        <v>539323</v>
      </c>
      <c r="P29" s="97">
        <f t="shared" si="6"/>
        <v>6494620</v>
      </c>
      <c r="Q29" s="124"/>
      <c r="R29" s="124"/>
      <c r="S29" s="97">
        <f t="shared" ref="S29:AD29" si="7">SUM(S26:S28)</f>
        <v>461198</v>
      </c>
      <c r="T29" s="97">
        <f t="shared" si="7"/>
        <v>935486</v>
      </c>
      <c r="U29" s="97">
        <f t="shared" si="7"/>
        <v>1496773</v>
      </c>
      <c r="V29" s="97">
        <f t="shared" si="7"/>
        <v>2036117</v>
      </c>
      <c r="W29" s="97">
        <f t="shared" si="7"/>
        <v>2574964</v>
      </c>
      <c r="X29" s="97">
        <f t="shared" si="7"/>
        <v>3081140</v>
      </c>
      <c r="Y29" s="97">
        <f t="shared" si="7"/>
        <v>3627375</v>
      </c>
      <c r="Z29" s="97">
        <f t="shared" si="7"/>
        <v>4230376</v>
      </c>
      <c r="AA29" s="97">
        <f t="shared" si="7"/>
        <v>4813719</v>
      </c>
      <c r="AB29" s="97">
        <f t="shared" si="7"/>
        <v>5406704</v>
      </c>
      <c r="AC29" s="97">
        <f t="shared" si="7"/>
        <v>5955297</v>
      </c>
      <c r="AD29" s="97">
        <f t="shared" si="7"/>
        <v>6494620</v>
      </c>
    </row>
    <row r="30" spans="1:3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s="96" customFormat="1" ht="15.1" customHeight="1">
      <c r="A31" s="94">
        <v>2010</v>
      </c>
      <c r="B31" s="95" t="s">
        <v>6</v>
      </c>
      <c r="D31" s="97">
        <v>327701</v>
      </c>
      <c r="E31" s="97">
        <v>303860</v>
      </c>
      <c r="F31" s="97">
        <v>378991</v>
      </c>
      <c r="G31" s="97">
        <v>383479</v>
      </c>
      <c r="H31" s="97">
        <v>395799</v>
      </c>
      <c r="I31" s="97">
        <v>386951</v>
      </c>
      <c r="J31" s="97">
        <v>420884</v>
      </c>
      <c r="K31" s="97">
        <v>428735</v>
      </c>
      <c r="L31" s="97">
        <v>382863</v>
      </c>
      <c r="M31" s="97">
        <v>396458</v>
      </c>
      <c r="N31" s="97">
        <v>367068</v>
      </c>
      <c r="O31" s="97">
        <v>363889</v>
      </c>
      <c r="P31" s="97">
        <f>SUM(D31:O31)</f>
        <v>4536678</v>
      </c>
      <c r="Q31" s="123"/>
      <c r="R31" s="123"/>
      <c r="S31" s="97">
        <f>SUM($D31:D31)</f>
        <v>327701</v>
      </c>
      <c r="T31" s="97">
        <f>SUM($D31:E31)</f>
        <v>631561</v>
      </c>
      <c r="U31" s="97">
        <f>SUM($D31:F31)</f>
        <v>1010552</v>
      </c>
      <c r="V31" s="97">
        <f>SUM($D31:G31)</f>
        <v>1394031</v>
      </c>
      <c r="W31" s="97">
        <f>SUM($D31:H31)</f>
        <v>1789830</v>
      </c>
      <c r="X31" s="97">
        <f>SUM($D31:I31)</f>
        <v>2176781</v>
      </c>
      <c r="Y31" s="97">
        <f>SUM($D31:J31)</f>
        <v>2597665</v>
      </c>
      <c r="Z31" s="97">
        <f>SUM($D31:K31)</f>
        <v>3026400</v>
      </c>
      <c r="AA31" s="97">
        <f>SUM($D31:L31)</f>
        <v>3409263</v>
      </c>
      <c r="AB31" s="97">
        <f>SUM($D31:M31)</f>
        <v>3805721</v>
      </c>
      <c r="AC31" s="97">
        <f>SUM($D31:N31)</f>
        <v>4172789</v>
      </c>
      <c r="AD31" s="97">
        <f>SUM($D31:O31)</f>
        <v>4536678</v>
      </c>
    </row>
    <row r="32" spans="1:30" s="96" customFormat="1" ht="15.1" customHeight="1">
      <c r="A32" s="94">
        <v>2010</v>
      </c>
      <c r="B32" s="95" t="s">
        <v>7</v>
      </c>
      <c r="D32" s="97">
        <v>193790</v>
      </c>
      <c r="E32" s="97">
        <v>210387</v>
      </c>
      <c r="F32" s="97">
        <v>246234</v>
      </c>
      <c r="G32" s="97">
        <v>225483</v>
      </c>
      <c r="H32" s="97">
        <v>229075</v>
      </c>
      <c r="I32" s="97">
        <v>243210</v>
      </c>
      <c r="J32" s="97">
        <v>200132</v>
      </c>
      <c r="K32" s="97">
        <v>240090</v>
      </c>
      <c r="L32" s="97">
        <v>235863</v>
      </c>
      <c r="M32" s="97">
        <v>234256</v>
      </c>
      <c r="N32" s="97">
        <v>216550</v>
      </c>
      <c r="O32" s="97">
        <v>207977</v>
      </c>
      <c r="P32" s="97">
        <f>SUM(D32:O32)</f>
        <v>2683047</v>
      </c>
      <c r="Q32" s="124"/>
      <c r="R32" s="124"/>
      <c r="S32" s="97">
        <f>SUM($D32:D32)</f>
        <v>193790</v>
      </c>
      <c r="T32" s="97">
        <f>SUM($D32:E32)</f>
        <v>404177</v>
      </c>
      <c r="U32" s="97">
        <f>SUM($D32:F32)</f>
        <v>650411</v>
      </c>
      <c r="V32" s="97">
        <f>SUM($D32:G32)</f>
        <v>875894</v>
      </c>
      <c r="W32" s="97">
        <f>SUM($D32:H32)</f>
        <v>1104969</v>
      </c>
      <c r="X32" s="97">
        <f>SUM($D32:I32)</f>
        <v>1348179</v>
      </c>
      <c r="Y32" s="97">
        <f>SUM($D32:J32)</f>
        <v>1548311</v>
      </c>
      <c r="Z32" s="97">
        <f>SUM($D32:K32)</f>
        <v>1788401</v>
      </c>
      <c r="AA32" s="97">
        <f>SUM($D32:L32)</f>
        <v>2024264</v>
      </c>
      <c r="AB32" s="97">
        <f>SUM($D32:M32)</f>
        <v>2258520</v>
      </c>
      <c r="AC32" s="97">
        <f>SUM($D32:N32)</f>
        <v>2475070</v>
      </c>
      <c r="AD32" s="97">
        <f>SUM($D32:O32)</f>
        <v>2683047</v>
      </c>
    </row>
    <row r="33" spans="1:30" s="96" customFormat="1" ht="15.1" customHeight="1">
      <c r="A33" s="94">
        <v>2010</v>
      </c>
      <c r="B33" s="95" t="s">
        <v>8</v>
      </c>
      <c r="D33" s="97">
        <v>986</v>
      </c>
      <c r="E33" s="97">
        <v>942</v>
      </c>
      <c r="F33" s="97">
        <v>1074</v>
      </c>
      <c r="G33" s="97">
        <v>1247</v>
      </c>
      <c r="H33" s="97">
        <v>1277</v>
      </c>
      <c r="I33" s="97">
        <v>1106</v>
      </c>
      <c r="J33" s="97">
        <v>1184</v>
      </c>
      <c r="K33" s="97">
        <v>1105</v>
      </c>
      <c r="L33" s="97">
        <v>849</v>
      </c>
      <c r="M33" s="97">
        <v>982</v>
      </c>
      <c r="N33" s="97">
        <v>971</v>
      </c>
      <c r="O33" s="97">
        <v>918</v>
      </c>
      <c r="P33" s="97">
        <f>SUM(D33:O33)</f>
        <v>12641</v>
      </c>
      <c r="Q33" s="124"/>
      <c r="R33" s="124"/>
      <c r="S33" s="97">
        <f>SUM($D33:D33)</f>
        <v>986</v>
      </c>
      <c r="T33" s="97">
        <f>SUM($D33:E33)</f>
        <v>1928</v>
      </c>
      <c r="U33" s="97">
        <f>SUM($D33:F33)</f>
        <v>3002</v>
      </c>
      <c r="V33" s="97">
        <f>SUM($D33:G33)</f>
        <v>4249</v>
      </c>
      <c r="W33" s="97">
        <f>SUM($D33:H33)</f>
        <v>5526</v>
      </c>
      <c r="X33" s="97">
        <f>SUM($D33:I33)</f>
        <v>6632</v>
      </c>
      <c r="Y33" s="97">
        <f>SUM($D33:J33)</f>
        <v>7816</v>
      </c>
      <c r="Z33" s="97">
        <f>SUM($D33:K33)</f>
        <v>8921</v>
      </c>
      <c r="AA33" s="97">
        <f>SUM($D33:L33)</f>
        <v>9770</v>
      </c>
      <c r="AB33" s="97">
        <f>SUM($D33:M33)</f>
        <v>10752</v>
      </c>
      <c r="AC33" s="97">
        <f>SUM($D33:N33)</f>
        <v>11723</v>
      </c>
      <c r="AD33" s="97">
        <f>SUM($D33:O33)</f>
        <v>12641</v>
      </c>
    </row>
    <row r="34" spans="1:30" s="96" customFormat="1" ht="15.1" customHeight="1">
      <c r="A34" s="94">
        <v>2010</v>
      </c>
      <c r="B34" s="98" t="s">
        <v>9</v>
      </c>
      <c r="D34" s="97">
        <f t="shared" ref="D34:P34" si="8">SUM(D31:D33)</f>
        <v>522477</v>
      </c>
      <c r="E34" s="97">
        <f t="shared" si="8"/>
        <v>515189</v>
      </c>
      <c r="F34" s="97">
        <f t="shared" si="8"/>
        <v>626299</v>
      </c>
      <c r="G34" s="97">
        <f t="shared" si="8"/>
        <v>610209</v>
      </c>
      <c r="H34" s="97">
        <f t="shared" si="8"/>
        <v>626151</v>
      </c>
      <c r="I34" s="97">
        <f t="shared" si="8"/>
        <v>631267</v>
      </c>
      <c r="J34" s="97">
        <f t="shared" si="8"/>
        <v>622200</v>
      </c>
      <c r="K34" s="97">
        <f t="shared" si="8"/>
        <v>669930</v>
      </c>
      <c r="L34" s="97">
        <f t="shared" si="8"/>
        <v>619575</v>
      </c>
      <c r="M34" s="97">
        <f t="shared" si="8"/>
        <v>631696</v>
      </c>
      <c r="N34" s="97">
        <f t="shared" si="8"/>
        <v>584589</v>
      </c>
      <c r="O34" s="97">
        <f t="shared" si="8"/>
        <v>572784</v>
      </c>
      <c r="P34" s="97">
        <f t="shared" si="8"/>
        <v>7232366</v>
      </c>
      <c r="Q34" s="124"/>
      <c r="R34" s="124"/>
      <c r="S34" s="97">
        <f t="shared" ref="S34:AD34" si="9">SUM(S31:S33)</f>
        <v>522477</v>
      </c>
      <c r="T34" s="97">
        <f t="shared" si="9"/>
        <v>1037666</v>
      </c>
      <c r="U34" s="97">
        <f t="shared" si="9"/>
        <v>1663965</v>
      </c>
      <c r="V34" s="97">
        <f t="shared" si="9"/>
        <v>2274174</v>
      </c>
      <c r="W34" s="97">
        <f t="shared" si="9"/>
        <v>2900325</v>
      </c>
      <c r="X34" s="97">
        <f t="shared" si="9"/>
        <v>3531592</v>
      </c>
      <c r="Y34" s="97">
        <f t="shared" si="9"/>
        <v>4153792</v>
      </c>
      <c r="Z34" s="97">
        <f t="shared" si="9"/>
        <v>4823722</v>
      </c>
      <c r="AA34" s="97">
        <f t="shared" si="9"/>
        <v>5443297</v>
      </c>
      <c r="AB34" s="97">
        <f t="shared" si="9"/>
        <v>6074993</v>
      </c>
      <c r="AC34" s="97">
        <f t="shared" si="9"/>
        <v>6659582</v>
      </c>
      <c r="AD34" s="97">
        <f t="shared" si="9"/>
        <v>7232366</v>
      </c>
    </row>
    <row r="35" spans="1:3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s="96" customFormat="1" ht="15.1" customHeight="1">
      <c r="A36" s="94">
        <v>2011</v>
      </c>
      <c r="B36" s="95" t="s">
        <v>6</v>
      </c>
      <c r="D36" s="97">
        <f>175053+164332</f>
        <v>339385</v>
      </c>
      <c r="E36" s="97">
        <f>162948+155388</f>
        <v>318336</v>
      </c>
      <c r="F36" s="97">
        <v>402098</v>
      </c>
      <c r="G36" s="97">
        <v>392178</v>
      </c>
      <c r="H36" s="97">
        <f>201397+198936</f>
        <v>400333</v>
      </c>
      <c r="I36" s="97">
        <v>394007</v>
      </c>
      <c r="J36" s="97">
        <v>423406</v>
      </c>
      <c r="K36" s="97">
        <v>424249</v>
      </c>
      <c r="L36" s="97">
        <v>376332</v>
      </c>
      <c r="M36" s="97">
        <v>400667</v>
      </c>
      <c r="N36" s="97">
        <v>373998</v>
      </c>
      <c r="O36" s="97">
        <v>380810</v>
      </c>
      <c r="P36" s="97">
        <f>SUM(D36:O36)</f>
        <v>4625799</v>
      </c>
      <c r="Q36" s="123"/>
      <c r="R36" s="123"/>
      <c r="S36" s="97">
        <f>SUM($D36:D36)</f>
        <v>339385</v>
      </c>
      <c r="T36" s="97">
        <f>SUM($D36:E36)</f>
        <v>657721</v>
      </c>
      <c r="U36" s="97">
        <f>SUM($D36:F36)</f>
        <v>1059819</v>
      </c>
      <c r="V36" s="97">
        <f>SUM($D36:G36)</f>
        <v>1451997</v>
      </c>
      <c r="W36" s="97">
        <f>SUM($D36:H36)</f>
        <v>1852330</v>
      </c>
      <c r="X36" s="97">
        <f>SUM($D36:I36)</f>
        <v>2246337</v>
      </c>
      <c r="Y36" s="97">
        <f>SUM($D36:J36)</f>
        <v>2669743</v>
      </c>
      <c r="Z36" s="97">
        <f>SUM($D36:K36)</f>
        <v>3093992</v>
      </c>
      <c r="AA36" s="97">
        <f>SUM($D36:L36)</f>
        <v>3470324</v>
      </c>
      <c r="AB36" s="97">
        <f>SUM($D36:M36)</f>
        <v>3870991</v>
      </c>
      <c r="AC36" s="97">
        <f>SUM($D36:N36)</f>
        <v>4244989</v>
      </c>
      <c r="AD36" s="97">
        <f>SUM($D36:O36)</f>
        <v>4625799</v>
      </c>
    </row>
    <row r="37" spans="1:30" s="96" customFormat="1" ht="15.1" customHeight="1">
      <c r="A37" s="94">
        <v>2011</v>
      </c>
      <c r="B37" s="95" t="s">
        <v>7</v>
      </c>
      <c r="D37" s="97">
        <f>114050+104987</f>
        <v>219037</v>
      </c>
      <c r="E37" s="97">
        <f>103577+97280</f>
        <v>200857</v>
      </c>
      <c r="F37" s="97">
        <v>242765</v>
      </c>
      <c r="G37" s="97">
        <v>205726</v>
      </c>
      <c r="H37" s="97">
        <f>104844+111625</f>
        <v>216469</v>
      </c>
      <c r="I37" s="97">
        <v>227678</v>
      </c>
      <c r="J37" s="97">
        <v>185108</v>
      </c>
      <c r="K37" s="97">
        <v>235849</v>
      </c>
      <c r="L37" s="97">
        <v>226719</v>
      </c>
      <c r="M37" s="97">
        <v>224792</v>
      </c>
      <c r="N37" s="97">
        <v>227449</v>
      </c>
      <c r="O37" s="97">
        <v>202539</v>
      </c>
      <c r="P37" s="97">
        <f>SUM(D37:O37)</f>
        <v>2614988</v>
      </c>
      <c r="Q37" s="124"/>
      <c r="R37" s="124"/>
      <c r="S37" s="97">
        <f>SUM($D37:D37)</f>
        <v>219037</v>
      </c>
      <c r="T37" s="97">
        <f>SUM($D37:E37)</f>
        <v>419894</v>
      </c>
      <c r="U37" s="97">
        <f>SUM($D37:F37)</f>
        <v>662659</v>
      </c>
      <c r="V37" s="97">
        <f>SUM($D37:G37)</f>
        <v>868385</v>
      </c>
      <c r="W37" s="97">
        <f>SUM($D37:H37)</f>
        <v>1084854</v>
      </c>
      <c r="X37" s="97">
        <f>SUM($D37:I37)</f>
        <v>1312532</v>
      </c>
      <c r="Y37" s="97">
        <f>SUM($D37:J37)</f>
        <v>1497640</v>
      </c>
      <c r="Z37" s="97">
        <f>SUM($D37:K37)</f>
        <v>1733489</v>
      </c>
      <c r="AA37" s="97">
        <f>SUM($D37:L37)</f>
        <v>1960208</v>
      </c>
      <c r="AB37" s="97">
        <f>SUM($D37:M37)</f>
        <v>2185000</v>
      </c>
      <c r="AC37" s="97">
        <f>SUM($D37:N37)</f>
        <v>2412449</v>
      </c>
      <c r="AD37" s="97">
        <f>SUM($D37:O37)</f>
        <v>2614988</v>
      </c>
    </row>
    <row r="38" spans="1:30" s="96" customFormat="1" ht="15.1" customHeight="1">
      <c r="A38" s="94">
        <v>2011</v>
      </c>
      <c r="B38" s="95" t="s">
        <v>8</v>
      </c>
      <c r="D38" s="97">
        <f>456+460</f>
        <v>916</v>
      </c>
      <c r="E38" s="97">
        <f>472+446</f>
        <v>918</v>
      </c>
      <c r="F38" s="97">
        <v>1172</v>
      </c>
      <c r="G38" s="97">
        <v>942</v>
      </c>
      <c r="H38" s="97">
        <f>545+580</f>
        <v>1125</v>
      </c>
      <c r="I38" s="97">
        <v>1033</v>
      </c>
      <c r="J38" s="97">
        <v>952</v>
      </c>
      <c r="K38" s="97">
        <v>1096</v>
      </c>
      <c r="L38" s="97">
        <v>994</v>
      </c>
      <c r="M38" s="97">
        <v>1044</v>
      </c>
      <c r="N38" s="97">
        <v>988</v>
      </c>
      <c r="O38" s="97">
        <v>949</v>
      </c>
      <c r="P38" s="97">
        <f>SUM(D38:O38)</f>
        <v>12129</v>
      </c>
      <c r="Q38" s="124"/>
      <c r="R38" s="124"/>
      <c r="S38" s="97">
        <f>SUM($D38:D38)</f>
        <v>916</v>
      </c>
      <c r="T38" s="97">
        <f>SUM($D38:E38)</f>
        <v>1834</v>
      </c>
      <c r="U38" s="97">
        <f>SUM($D38:F38)</f>
        <v>3006</v>
      </c>
      <c r="V38" s="97">
        <f>SUM($D38:G38)</f>
        <v>3948</v>
      </c>
      <c r="W38" s="97">
        <f>SUM($D38:H38)</f>
        <v>5073</v>
      </c>
      <c r="X38" s="97">
        <f>SUM($D38:I38)</f>
        <v>6106</v>
      </c>
      <c r="Y38" s="97">
        <f>SUM($D38:J38)</f>
        <v>7058</v>
      </c>
      <c r="Z38" s="97">
        <f>SUM($D38:K38)</f>
        <v>8154</v>
      </c>
      <c r="AA38" s="97">
        <f>SUM($D38:L38)</f>
        <v>9148</v>
      </c>
      <c r="AB38" s="97">
        <f>SUM($D38:M38)</f>
        <v>10192</v>
      </c>
      <c r="AC38" s="97">
        <f>SUM($D38:N38)</f>
        <v>11180</v>
      </c>
      <c r="AD38" s="97">
        <f>SUM($D38:O38)</f>
        <v>12129</v>
      </c>
    </row>
    <row r="39" spans="1:30" s="96" customFormat="1" ht="15.1" customHeight="1">
      <c r="A39" s="94">
        <v>2011</v>
      </c>
      <c r="B39" s="98" t="s">
        <v>9</v>
      </c>
      <c r="D39" s="97">
        <f t="shared" ref="D39:P39" si="10">SUM(D36:D38)</f>
        <v>559338</v>
      </c>
      <c r="E39" s="97">
        <f t="shared" si="10"/>
        <v>520111</v>
      </c>
      <c r="F39" s="97">
        <f t="shared" si="10"/>
        <v>646035</v>
      </c>
      <c r="G39" s="97">
        <f t="shared" si="10"/>
        <v>598846</v>
      </c>
      <c r="H39" s="97">
        <f t="shared" si="10"/>
        <v>617927</v>
      </c>
      <c r="I39" s="97">
        <f t="shared" si="10"/>
        <v>622718</v>
      </c>
      <c r="J39" s="97">
        <f t="shared" si="10"/>
        <v>609466</v>
      </c>
      <c r="K39" s="97">
        <f t="shared" si="10"/>
        <v>661194</v>
      </c>
      <c r="L39" s="97">
        <f t="shared" si="10"/>
        <v>604045</v>
      </c>
      <c r="M39" s="97">
        <f t="shared" si="10"/>
        <v>626503</v>
      </c>
      <c r="N39" s="97">
        <f t="shared" si="10"/>
        <v>602435</v>
      </c>
      <c r="O39" s="97">
        <f t="shared" si="10"/>
        <v>584298</v>
      </c>
      <c r="P39" s="97">
        <f t="shared" si="10"/>
        <v>7252916</v>
      </c>
      <c r="Q39" s="124"/>
      <c r="R39" s="124"/>
      <c r="S39" s="97">
        <f t="shared" ref="S39:AD39" si="11">SUM(S36:S38)</f>
        <v>559338</v>
      </c>
      <c r="T39" s="97">
        <f t="shared" si="11"/>
        <v>1079449</v>
      </c>
      <c r="U39" s="97">
        <f t="shared" si="11"/>
        <v>1725484</v>
      </c>
      <c r="V39" s="97">
        <f t="shared" si="11"/>
        <v>2324330</v>
      </c>
      <c r="W39" s="97">
        <f t="shared" si="11"/>
        <v>2942257</v>
      </c>
      <c r="X39" s="97">
        <f t="shared" si="11"/>
        <v>3564975</v>
      </c>
      <c r="Y39" s="97">
        <f t="shared" si="11"/>
        <v>4174441</v>
      </c>
      <c r="Z39" s="97">
        <f t="shared" si="11"/>
        <v>4835635</v>
      </c>
      <c r="AA39" s="97">
        <f t="shared" si="11"/>
        <v>5439680</v>
      </c>
      <c r="AB39" s="97">
        <f t="shared" si="11"/>
        <v>6066183</v>
      </c>
      <c r="AC39" s="97">
        <f t="shared" si="11"/>
        <v>6668618</v>
      </c>
      <c r="AD39" s="97">
        <f t="shared" si="11"/>
        <v>7252916</v>
      </c>
    </row>
    <row r="40" spans="1:3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s="96" customFormat="1" ht="15.1" customHeight="1">
      <c r="A41" s="94">
        <v>2012</v>
      </c>
      <c r="B41" s="95" t="s">
        <v>6</v>
      </c>
      <c r="D41" s="97">
        <v>351181</v>
      </c>
      <c r="E41" s="97">
        <v>344819</v>
      </c>
      <c r="F41" s="97">
        <v>403883</v>
      </c>
      <c r="G41" s="97">
        <v>389075</v>
      </c>
      <c r="H41" s="97">
        <v>419232</v>
      </c>
      <c r="I41" s="97">
        <v>415082</v>
      </c>
      <c r="J41" s="97">
        <v>421888</v>
      </c>
      <c r="K41" s="97">
        <v>451571</v>
      </c>
      <c r="L41" s="97">
        <v>399499</v>
      </c>
      <c r="M41" s="97">
        <v>418515</v>
      </c>
      <c r="N41" s="97">
        <v>397904</v>
      </c>
      <c r="O41" s="97">
        <v>387842</v>
      </c>
      <c r="P41" s="97">
        <f>SUM(D41:O41)</f>
        <v>4800491</v>
      </c>
      <c r="Q41" s="123"/>
      <c r="R41" s="123"/>
      <c r="S41" s="97">
        <f>SUM($D41:D41)</f>
        <v>351181</v>
      </c>
      <c r="T41" s="97">
        <f>SUM($D41:E41)</f>
        <v>696000</v>
      </c>
      <c r="U41" s="97">
        <f>SUM($D41:F41)</f>
        <v>1099883</v>
      </c>
      <c r="V41" s="97">
        <f>SUM($D41:G41)</f>
        <v>1488958</v>
      </c>
      <c r="W41" s="97">
        <f>SUM($D41:H41)</f>
        <v>1908190</v>
      </c>
      <c r="X41" s="97">
        <f>SUM($D41:I41)</f>
        <v>2323272</v>
      </c>
      <c r="Y41" s="97">
        <f>SUM($D41:J41)</f>
        <v>2745160</v>
      </c>
      <c r="Z41" s="97">
        <f>SUM($D41:K41)</f>
        <v>3196731</v>
      </c>
      <c r="AA41" s="97">
        <f>SUM($D41:L41)</f>
        <v>3596230</v>
      </c>
      <c r="AB41" s="97">
        <f>SUM($D41:M41)</f>
        <v>4014745</v>
      </c>
      <c r="AC41" s="97">
        <f>SUM($D41:N41)</f>
        <v>4412649</v>
      </c>
      <c r="AD41" s="97">
        <f>SUM($D41:O41)</f>
        <v>4800491</v>
      </c>
    </row>
    <row r="42" spans="1:30" s="96" customFormat="1" ht="15.1" customHeight="1">
      <c r="A42" s="94">
        <v>2012</v>
      </c>
      <c r="B42" s="95" t="s">
        <v>7</v>
      </c>
      <c r="D42" s="97">
        <v>222494</v>
      </c>
      <c r="E42" s="97">
        <v>224988</v>
      </c>
      <c r="F42" s="97">
        <v>244679</v>
      </c>
      <c r="G42" s="97">
        <v>231129</v>
      </c>
      <c r="H42" s="97">
        <v>217460</v>
      </c>
      <c r="I42" s="97">
        <v>211075</v>
      </c>
      <c r="J42" s="97">
        <v>172875</v>
      </c>
      <c r="K42" s="97">
        <v>214758</v>
      </c>
      <c r="L42" s="97">
        <v>194159</v>
      </c>
      <c r="M42" s="97">
        <v>212116</v>
      </c>
      <c r="N42" s="97">
        <v>201362</v>
      </c>
      <c r="O42" s="97">
        <v>159565</v>
      </c>
      <c r="P42" s="97">
        <f>SUM(D42:O42)</f>
        <v>2506660</v>
      </c>
      <c r="Q42" s="124"/>
      <c r="R42" s="124"/>
      <c r="S42" s="97">
        <f>SUM($D42:D42)</f>
        <v>222494</v>
      </c>
      <c r="T42" s="97">
        <f>SUM($D42:E42)</f>
        <v>447482</v>
      </c>
      <c r="U42" s="97">
        <f>SUM($D42:F42)</f>
        <v>692161</v>
      </c>
      <c r="V42" s="97">
        <f>SUM($D42:G42)</f>
        <v>923290</v>
      </c>
      <c r="W42" s="97">
        <f>SUM($D42:H42)</f>
        <v>1140750</v>
      </c>
      <c r="X42" s="97">
        <f>SUM($D42:I42)</f>
        <v>1351825</v>
      </c>
      <c r="Y42" s="97">
        <f>SUM($D42:J42)</f>
        <v>1524700</v>
      </c>
      <c r="Z42" s="97">
        <f>SUM($D42:K42)</f>
        <v>1739458</v>
      </c>
      <c r="AA42" s="97">
        <f>SUM($D42:L42)</f>
        <v>1933617</v>
      </c>
      <c r="AB42" s="97">
        <f>SUM($D42:M42)</f>
        <v>2145733</v>
      </c>
      <c r="AC42" s="97">
        <f>SUM($D42:N42)</f>
        <v>2347095</v>
      </c>
      <c r="AD42" s="97">
        <f>SUM($D42:O42)</f>
        <v>2506660</v>
      </c>
    </row>
    <row r="43" spans="1:30" s="96" customFormat="1" ht="15.1" customHeight="1">
      <c r="A43" s="94">
        <v>2012</v>
      </c>
      <c r="B43" s="95" t="s">
        <v>8</v>
      </c>
      <c r="D43" s="97">
        <v>1002</v>
      </c>
      <c r="E43" s="97">
        <v>1031</v>
      </c>
      <c r="F43" s="97">
        <v>1118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f>SUM(D43:O43)</f>
        <v>3151</v>
      </c>
      <c r="Q43" s="124"/>
      <c r="R43" s="124"/>
      <c r="S43" s="97">
        <f>SUM($D43:D43)</f>
        <v>1002</v>
      </c>
      <c r="T43" s="97">
        <f>SUM($D43:E43)</f>
        <v>2033</v>
      </c>
      <c r="U43" s="97">
        <f>SUM($D43:F43)</f>
        <v>3151</v>
      </c>
      <c r="V43" s="97">
        <f>SUM($D43:G43)</f>
        <v>3151</v>
      </c>
      <c r="W43" s="97">
        <f>SUM($D43:H43)</f>
        <v>3151</v>
      </c>
      <c r="X43" s="97">
        <f>SUM($D43:I43)</f>
        <v>3151</v>
      </c>
      <c r="Y43" s="97">
        <f>SUM($D43:J43)</f>
        <v>3151</v>
      </c>
      <c r="Z43" s="97">
        <f>SUM($D43:K43)</f>
        <v>3151</v>
      </c>
      <c r="AA43" s="97">
        <f>SUM($D43:L43)</f>
        <v>3151</v>
      </c>
      <c r="AB43" s="97">
        <f>SUM($D43:M43)</f>
        <v>3151</v>
      </c>
      <c r="AC43" s="97">
        <f>SUM($D43:N43)</f>
        <v>3151</v>
      </c>
      <c r="AD43" s="97">
        <f>SUM($D43:O43)</f>
        <v>3151</v>
      </c>
    </row>
    <row r="44" spans="1:30" s="96" customFormat="1" ht="15.1" customHeight="1">
      <c r="A44" s="94">
        <v>2012</v>
      </c>
      <c r="B44" s="98" t="s">
        <v>9</v>
      </c>
      <c r="D44" s="97">
        <f t="shared" ref="D44:P44" si="12">SUM(D41:D43)</f>
        <v>574677</v>
      </c>
      <c r="E44" s="97">
        <f t="shared" si="12"/>
        <v>570838</v>
      </c>
      <c r="F44" s="97">
        <f t="shared" si="12"/>
        <v>649680</v>
      </c>
      <c r="G44" s="97">
        <f t="shared" si="12"/>
        <v>620204</v>
      </c>
      <c r="H44" s="97">
        <f t="shared" si="12"/>
        <v>636692</v>
      </c>
      <c r="I44" s="97">
        <f t="shared" si="12"/>
        <v>626157</v>
      </c>
      <c r="J44" s="97">
        <f t="shared" si="12"/>
        <v>594763</v>
      </c>
      <c r="K44" s="97">
        <f t="shared" si="12"/>
        <v>666329</v>
      </c>
      <c r="L44" s="97">
        <f t="shared" si="12"/>
        <v>593658</v>
      </c>
      <c r="M44" s="97">
        <f t="shared" si="12"/>
        <v>630631</v>
      </c>
      <c r="N44" s="97">
        <f t="shared" si="12"/>
        <v>599266</v>
      </c>
      <c r="O44" s="97">
        <f t="shared" si="12"/>
        <v>547407</v>
      </c>
      <c r="P44" s="97">
        <f t="shared" si="12"/>
        <v>7310302</v>
      </c>
      <c r="Q44" s="124"/>
      <c r="R44" s="124"/>
      <c r="S44" s="97">
        <f t="shared" ref="S44:AD44" si="13">SUM(S41:S43)</f>
        <v>574677</v>
      </c>
      <c r="T44" s="97">
        <f t="shared" si="13"/>
        <v>1145515</v>
      </c>
      <c r="U44" s="97">
        <f t="shared" si="13"/>
        <v>1795195</v>
      </c>
      <c r="V44" s="97">
        <f t="shared" si="13"/>
        <v>2415399</v>
      </c>
      <c r="W44" s="97">
        <f t="shared" si="13"/>
        <v>3052091</v>
      </c>
      <c r="X44" s="97">
        <f t="shared" si="13"/>
        <v>3678248</v>
      </c>
      <c r="Y44" s="97">
        <f t="shared" si="13"/>
        <v>4273011</v>
      </c>
      <c r="Z44" s="97">
        <f t="shared" si="13"/>
        <v>4939340</v>
      </c>
      <c r="AA44" s="97">
        <f t="shared" si="13"/>
        <v>5532998</v>
      </c>
      <c r="AB44" s="97">
        <f t="shared" si="13"/>
        <v>6163629</v>
      </c>
      <c r="AC44" s="97">
        <f t="shared" si="13"/>
        <v>6762895</v>
      </c>
      <c r="AD44" s="97">
        <f t="shared" si="13"/>
        <v>7310302</v>
      </c>
    </row>
    <row r="45" spans="1:3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s="96" customFormat="1" ht="15.1" customHeight="1">
      <c r="A46" s="94">
        <v>2013</v>
      </c>
      <c r="B46" s="95" t="s">
        <v>6</v>
      </c>
      <c r="D46" s="97">
        <v>375332</v>
      </c>
      <c r="E46" s="97">
        <v>348452</v>
      </c>
      <c r="F46" s="97">
        <v>423471</v>
      </c>
      <c r="G46" s="97">
        <v>402766</v>
      </c>
      <c r="H46" s="97">
        <v>422777</v>
      </c>
      <c r="I46" s="97">
        <v>417145</v>
      </c>
      <c r="J46" s="97">
        <v>436972</v>
      </c>
      <c r="K46" s="97">
        <v>469696</v>
      </c>
      <c r="L46" s="97">
        <v>399924</v>
      </c>
      <c r="M46" s="97">
        <v>422852</v>
      </c>
      <c r="N46" s="97">
        <v>387116</v>
      </c>
      <c r="O46" s="97">
        <v>389036</v>
      </c>
      <c r="P46" s="97">
        <f>SUM(D46:O46)</f>
        <v>4895539</v>
      </c>
      <c r="Q46" s="123"/>
      <c r="R46" s="123"/>
      <c r="S46" s="97">
        <f>SUM($D46:D46)</f>
        <v>375332</v>
      </c>
      <c r="T46" s="97">
        <f>SUM($D46:E46)</f>
        <v>723784</v>
      </c>
      <c r="U46" s="97">
        <f>SUM($D46:F46)</f>
        <v>1147255</v>
      </c>
      <c r="V46" s="97">
        <f>SUM($D46:G46)</f>
        <v>1550021</v>
      </c>
      <c r="W46" s="97">
        <f>SUM($D46:H46)</f>
        <v>1972798</v>
      </c>
      <c r="X46" s="97">
        <f>SUM($D46:I46)</f>
        <v>2389943</v>
      </c>
      <c r="Y46" s="97">
        <f>SUM($D46:J46)</f>
        <v>2826915</v>
      </c>
      <c r="Z46" s="97">
        <f>SUM($D46:K46)</f>
        <v>3296611</v>
      </c>
      <c r="AA46" s="97">
        <f>SUM($D46:L46)</f>
        <v>3696535</v>
      </c>
      <c r="AB46" s="97">
        <f>SUM($D46:M46)</f>
        <v>4119387</v>
      </c>
      <c r="AC46" s="97">
        <f>SUM($D46:N46)</f>
        <v>4506503</v>
      </c>
      <c r="AD46" s="97">
        <f>SUM($D46:O46)</f>
        <v>4895539</v>
      </c>
    </row>
    <row r="47" spans="1:30" s="96" customFormat="1" ht="15.1" customHeight="1">
      <c r="A47" s="94">
        <v>2013</v>
      </c>
      <c r="B47" s="95" t="s">
        <v>7</v>
      </c>
      <c r="D47" s="97">
        <v>185163</v>
      </c>
      <c r="E47" s="97">
        <v>187096</v>
      </c>
      <c r="F47" s="97">
        <v>195836</v>
      </c>
      <c r="G47" s="97">
        <v>206279</v>
      </c>
      <c r="H47" s="97">
        <v>209964</v>
      </c>
      <c r="I47" s="97">
        <v>202669</v>
      </c>
      <c r="J47" s="97">
        <v>175258</v>
      </c>
      <c r="K47" s="97">
        <v>202810</v>
      </c>
      <c r="L47" s="97">
        <v>201559</v>
      </c>
      <c r="M47" s="97">
        <v>213756</v>
      </c>
      <c r="N47" s="97">
        <v>201602</v>
      </c>
      <c r="O47" s="97">
        <v>169077</v>
      </c>
      <c r="P47" s="97">
        <f>SUM(D47:O47)</f>
        <v>2351069</v>
      </c>
      <c r="Q47" s="124"/>
      <c r="R47" s="124"/>
      <c r="S47" s="97">
        <f>SUM($D47:D47)</f>
        <v>185163</v>
      </c>
      <c r="T47" s="97">
        <f>SUM($D47:E47)</f>
        <v>372259</v>
      </c>
      <c r="U47" s="97">
        <f>SUM($D47:F47)</f>
        <v>568095</v>
      </c>
      <c r="V47" s="97">
        <f>SUM($D47:G47)</f>
        <v>774374</v>
      </c>
      <c r="W47" s="97">
        <f>SUM($D47:H47)</f>
        <v>984338</v>
      </c>
      <c r="X47" s="97">
        <f>SUM($D47:I47)</f>
        <v>1187007</v>
      </c>
      <c r="Y47" s="97">
        <f>SUM($D47:J47)</f>
        <v>1362265</v>
      </c>
      <c r="Z47" s="97">
        <f>SUM($D47:K47)</f>
        <v>1565075</v>
      </c>
      <c r="AA47" s="97">
        <f>SUM($D47:L47)</f>
        <v>1766634</v>
      </c>
      <c r="AB47" s="97">
        <f>SUM($D47:M47)</f>
        <v>1980390</v>
      </c>
      <c r="AC47" s="97">
        <f>SUM($D47:N47)</f>
        <v>2181992</v>
      </c>
      <c r="AD47" s="97">
        <f>SUM($D47:O47)</f>
        <v>2351069</v>
      </c>
    </row>
    <row r="48" spans="1:30" s="96" customFormat="1" ht="15.1" customHeight="1">
      <c r="A48" s="94">
        <v>2013</v>
      </c>
      <c r="B48" s="95" t="s">
        <v>8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f>SUM(D48:O48)</f>
        <v>0</v>
      </c>
      <c r="Q48" s="124"/>
      <c r="R48" s="124"/>
      <c r="S48" s="97">
        <f>SUM($D48:D48)</f>
        <v>0</v>
      </c>
      <c r="T48" s="97">
        <f>SUM($D48:E48)</f>
        <v>0</v>
      </c>
      <c r="U48" s="97">
        <f>SUM($D48:F48)</f>
        <v>0</v>
      </c>
      <c r="V48" s="97">
        <f>SUM($D48:G48)</f>
        <v>0</v>
      </c>
      <c r="W48" s="97">
        <f>SUM($D48:H48)</f>
        <v>0</v>
      </c>
      <c r="X48" s="97">
        <f>SUM($D48:I48)</f>
        <v>0</v>
      </c>
      <c r="Y48" s="97">
        <f>SUM($D48:J48)</f>
        <v>0</v>
      </c>
      <c r="Z48" s="97">
        <f>SUM($D48:K48)</f>
        <v>0</v>
      </c>
      <c r="AA48" s="97">
        <f>SUM($D48:L48)</f>
        <v>0</v>
      </c>
      <c r="AB48" s="97">
        <f>SUM($D48:M48)</f>
        <v>0</v>
      </c>
      <c r="AC48" s="97">
        <f>SUM($D48:N48)</f>
        <v>0</v>
      </c>
      <c r="AD48" s="97">
        <f>SUM($D48:O48)</f>
        <v>0</v>
      </c>
    </row>
    <row r="49" spans="1:30" s="96" customFormat="1" ht="15.1" customHeight="1">
      <c r="A49" s="94">
        <v>2013</v>
      </c>
      <c r="B49" s="98" t="s">
        <v>9</v>
      </c>
      <c r="D49" s="97">
        <f t="shared" ref="D49:P49" si="14">SUM(D46:D48)</f>
        <v>560495</v>
      </c>
      <c r="E49" s="97">
        <f t="shared" si="14"/>
        <v>535548</v>
      </c>
      <c r="F49" s="97">
        <f t="shared" si="14"/>
        <v>619307</v>
      </c>
      <c r="G49" s="97">
        <f t="shared" si="14"/>
        <v>609045</v>
      </c>
      <c r="H49" s="97">
        <f t="shared" si="14"/>
        <v>632741</v>
      </c>
      <c r="I49" s="97">
        <f t="shared" si="14"/>
        <v>619814</v>
      </c>
      <c r="J49" s="97">
        <f t="shared" si="14"/>
        <v>612230</v>
      </c>
      <c r="K49" s="97">
        <f t="shared" si="14"/>
        <v>672506</v>
      </c>
      <c r="L49" s="97">
        <f t="shared" si="14"/>
        <v>601483</v>
      </c>
      <c r="M49" s="97">
        <f t="shared" si="14"/>
        <v>636608</v>
      </c>
      <c r="N49" s="97">
        <f t="shared" si="14"/>
        <v>588718</v>
      </c>
      <c r="O49" s="97">
        <f t="shared" si="14"/>
        <v>558113</v>
      </c>
      <c r="P49" s="97">
        <f t="shared" si="14"/>
        <v>7246608</v>
      </c>
      <c r="Q49" s="124"/>
      <c r="R49" s="124"/>
      <c r="S49" s="97">
        <f t="shared" ref="S49:AD49" si="15">SUM(S46:S48)</f>
        <v>560495</v>
      </c>
      <c r="T49" s="97">
        <f t="shared" si="15"/>
        <v>1096043</v>
      </c>
      <c r="U49" s="97">
        <f t="shared" si="15"/>
        <v>1715350</v>
      </c>
      <c r="V49" s="97">
        <f t="shared" si="15"/>
        <v>2324395</v>
      </c>
      <c r="W49" s="97">
        <f t="shared" si="15"/>
        <v>2957136</v>
      </c>
      <c r="X49" s="97">
        <f t="shared" si="15"/>
        <v>3576950</v>
      </c>
      <c r="Y49" s="97">
        <f t="shared" si="15"/>
        <v>4189180</v>
      </c>
      <c r="Z49" s="97">
        <f t="shared" si="15"/>
        <v>4861686</v>
      </c>
      <c r="AA49" s="97">
        <f t="shared" si="15"/>
        <v>5463169</v>
      </c>
      <c r="AB49" s="97">
        <f t="shared" si="15"/>
        <v>6099777</v>
      </c>
      <c r="AC49" s="97">
        <f t="shared" si="15"/>
        <v>6688495</v>
      </c>
      <c r="AD49" s="97">
        <f t="shared" si="15"/>
        <v>7246608</v>
      </c>
    </row>
    <row r="50" spans="1:3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s="96" customFormat="1" ht="15.1" customHeight="1">
      <c r="A51" s="94">
        <v>2014</v>
      </c>
      <c r="B51" s="95" t="s">
        <v>6</v>
      </c>
      <c r="D51" s="97">
        <v>349785</v>
      </c>
      <c r="E51" s="97">
        <v>328480</v>
      </c>
      <c r="F51" s="97">
        <v>401206</v>
      </c>
      <c r="G51" s="97">
        <v>383406</v>
      </c>
      <c r="H51" s="97">
        <v>401466</v>
      </c>
      <c r="I51" s="97">
        <v>402246</v>
      </c>
      <c r="J51" s="97">
        <v>420906</v>
      </c>
      <c r="K51" s="97">
        <v>450293</v>
      </c>
      <c r="L51" s="97">
        <v>382147</v>
      </c>
      <c r="M51" s="97">
        <v>414926</v>
      </c>
      <c r="N51" s="97">
        <v>373537</v>
      </c>
      <c r="O51" s="97">
        <v>383585</v>
      </c>
      <c r="P51" s="97">
        <f>SUM(D51:O51)</f>
        <v>4691983</v>
      </c>
      <c r="Q51" s="123"/>
      <c r="R51" s="123"/>
      <c r="S51" s="97">
        <f>SUM($D51:D51)</f>
        <v>349785</v>
      </c>
      <c r="T51" s="97">
        <f>SUM($D51:E51)</f>
        <v>678265</v>
      </c>
      <c r="U51" s="97">
        <f>SUM($D51:F51)</f>
        <v>1079471</v>
      </c>
      <c r="V51" s="97">
        <f>SUM($D51:G51)</f>
        <v>1462877</v>
      </c>
      <c r="W51" s="97">
        <f>SUM($D51:H51)</f>
        <v>1864343</v>
      </c>
      <c r="X51" s="97">
        <f>SUM($D51:I51)</f>
        <v>2266589</v>
      </c>
      <c r="Y51" s="97">
        <f>SUM($D51:J51)</f>
        <v>2687495</v>
      </c>
      <c r="Z51" s="97">
        <f>SUM($D51:K51)</f>
        <v>3137788</v>
      </c>
      <c r="AA51" s="97">
        <f>SUM($D51:L51)</f>
        <v>3519935</v>
      </c>
      <c r="AB51" s="97">
        <f>SUM($D51:M51)</f>
        <v>3934861</v>
      </c>
      <c r="AC51" s="97">
        <f>SUM($D51:N51)</f>
        <v>4308398</v>
      </c>
      <c r="AD51" s="97">
        <f>SUM($D51:O51)</f>
        <v>4691983</v>
      </c>
    </row>
    <row r="52" spans="1:30" s="96" customFormat="1" ht="15.1" customHeight="1">
      <c r="A52" s="94">
        <v>2014</v>
      </c>
      <c r="B52" s="95" t="s">
        <v>7</v>
      </c>
      <c r="D52" s="97">
        <v>191499</v>
      </c>
      <c r="E52" s="97">
        <v>187984</v>
      </c>
      <c r="F52" s="97">
        <v>204513</v>
      </c>
      <c r="G52" s="97">
        <v>210122</v>
      </c>
      <c r="H52" s="97">
        <v>218998</v>
      </c>
      <c r="I52" s="97">
        <v>216264</v>
      </c>
      <c r="J52" s="97">
        <v>200836</v>
      </c>
      <c r="K52" s="97">
        <v>199712</v>
      </c>
      <c r="L52" s="97">
        <v>216563</v>
      </c>
      <c r="M52" s="97">
        <v>223988</v>
      </c>
      <c r="N52" s="97">
        <v>208163</v>
      </c>
      <c r="O52" s="97">
        <v>191557</v>
      </c>
      <c r="P52" s="97">
        <f>SUM(D52:O52)</f>
        <v>2470199</v>
      </c>
      <c r="Q52" s="124"/>
      <c r="R52" s="124"/>
      <c r="S52" s="97">
        <f>SUM($D52:D52)</f>
        <v>191499</v>
      </c>
      <c r="T52" s="97">
        <f>SUM($D52:E52)</f>
        <v>379483</v>
      </c>
      <c r="U52" s="97">
        <f>SUM($D52:F52)</f>
        <v>583996</v>
      </c>
      <c r="V52" s="97">
        <f>SUM($D52:G52)</f>
        <v>794118</v>
      </c>
      <c r="W52" s="97">
        <f>SUM($D52:H52)</f>
        <v>1013116</v>
      </c>
      <c r="X52" s="97">
        <f>SUM($D52:I52)</f>
        <v>1229380</v>
      </c>
      <c r="Y52" s="97">
        <f>SUM($D52:J52)</f>
        <v>1430216</v>
      </c>
      <c r="Z52" s="97">
        <f>SUM($D52:K52)</f>
        <v>1629928</v>
      </c>
      <c r="AA52" s="97">
        <f>SUM($D52:L52)</f>
        <v>1846491</v>
      </c>
      <c r="AB52" s="97">
        <f>SUM($D52:M52)</f>
        <v>2070479</v>
      </c>
      <c r="AC52" s="97">
        <f>SUM($D52:N52)</f>
        <v>2278642</v>
      </c>
      <c r="AD52" s="97">
        <f>SUM($D52:O52)</f>
        <v>2470199</v>
      </c>
    </row>
    <row r="53" spans="1:30" s="96" customFormat="1" ht="15.1" customHeight="1">
      <c r="A53" s="94">
        <v>2014</v>
      </c>
      <c r="B53" s="95" t="s">
        <v>8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f>SUM(D53:O53)</f>
        <v>0</v>
      </c>
      <c r="Q53" s="124"/>
      <c r="R53" s="124"/>
      <c r="S53" s="97">
        <f>SUM($D53:D53)</f>
        <v>0</v>
      </c>
      <c r="T53" s="97">
        <f>SUM($D53:E53)</f>
        <v>0</v>
      </c>
      <c r="U53" s="97">
        <f>SUM($D53:F53)</f>
        <v>0</v>
      </c>
      <c r="V53" s="97">
        <f>SUM($D53:G53)</f>
        <v>0</v>
      </c>
      <c r="W53" s="97">
        <f>SUM($D53:H53)</f>
        <v>0</v>
      </c>
      <c r="X53" s="97">
        <f>SUM($D53:I53)</f>
        <v>0</v>
      </c>
      <c r="Y53" s="97">
        <f>SUM($D53:J53)</f>
        <v>0</v>
      </c>
      <c r="Z53" s="97">
        <f>SUM($D53:K53)</f>
        <v>0</v>
      </c>
      <c r="AA53" s="97">
        <f>SUM($D53:L53)</f>
        <v>0</v>
      </c>
      <c r="AB53" s="97">
        <f>SUM($D53:M53)</f>
        <v>0</v>
      </c>
      <c r="AC53" s="97">
        <f>SUM($D53:N53)</f>
        <v>0</v>
      </c>
      <c r="AD53" s="97">
        <f>SUM($D53:O53)</f>
        <v>0</v>
      </c>
    </row>
    <row r="54" spans="1:30" s="96" customFormat="1" ht="15.1" customHeight="1">
      <c r="A54" s="94">
        <v>2014</v>
      </c>
      <c r="B54" s="98" t="s">
        <v>9</v>
      </c>
      <c r="D54" s="97">
        <f t="shared" ref="D54:P54" si="16">SUM(D51:D53)</f>
        <v>541284</v>
      </c>
      <c r="E54" s="97">
        <f t="shared" si="16"/>
        <v>516464</v>
      </c>
      <c r="F54" s="97">
        <f t="shared" si="16"/>
        <v>605719</v>
      </c>
      <c r="G54" s="97">
        <f t="shared" si="16"/>
        <v>593528</v>
      </c>
      <c r="H54" s="97">
        <f t="shared" si="16"/>
        <v>620464</v>
      </c>
      <c r="I54" s="97">
        <f t="shared" si="16"/>
        <v>618510</v>
      </c>
      <c r="J54" s="97">
        <f t="shared" si="16"/>
        <v>621742</v>
      </c>
      <c r="K54" s="97">
        <f t="shared" si="16"/>
        <v>650005</v>
      </c>
      <c r="L54" s="97">
        <f t="shared" si="16"/>
        <v>598710</v>
      </c>
      <c r="M54" s="97">
        <f t="shared" si="16"/>
        <v>638914</v>
      </c>
      <c r="N54" s="97">
        <f t="shared" si="16"/>
        <v>581700</v>
      </c>
      <c r="O54" s="97">
        <f t="shared" si="16"/>
        <v>575142</v>
      </c>
      <c r="P54" s="97">
        <f t="shared" si="16"/>
        <v>7162182</v>
      </c>
      <c r="Q54" s="124"/>
      <c r="R54" s="124"/>
      <c r="S54" s="97">
        <f t="shared" ref="S54:AD54" si="17">SUM(S51:S53)</f>
        <v>541284</v>
      </c>
      <c r="T54" s="97">
        <f t="shared" si="17"/>
        <v>1057748</v>
      </c>
      <c r="U54" s="97">
        <f t="shared" si="17"/>
        <v>1663467</v>
      </c>
      <c r="V54" s="97">
        <f t="shared" si="17"/>
        <v>2256995</v>
      </c>
      <c r="W54" s="97">
        <f t="shared" si="17"/>
        <v>2877459</v>
      </c>
      <c r="X54" s="97">
        <f t="shared" si="17"/>
        <v>3495969</v>
      </c>
      <c r="Y54" s="97">
        <f t="shared" si="17"/>
        <v>4117711</v>
      </c>
      <c r="Z54" s="97">
        <f t="shared" si="17"/>
        <v>4767716</v>
      </c>
      <c r="AA54" s="97">
        <f t="shared" si="17"/>
        <v>5366426</v>
      </c>
      <c r="AB54" s="97">
        <f t="shared" si="17"/>
        <v>6005340</v>
      </c>
      <c r="AC54" s="97">
        <f t="shared" si="17"/>
        <v>6587040</v>
      </c>
      <c r="AD54" s="97">
        <f t="shared" si="17"/>
        <v>7162182</v>
      </c>
    </row>
    <row r="55" spans="1:3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s="96" customFormat="1" ht="15.1" customHeight="1">
      <c r="A56" s="94">
        <v>2015</v>
      </c>
      <c r="B56" s="95" t="s">
        <v>6</v>
      </c>
      <c r="D56" s="97">
        <v>355167</v>
      </c>
      <c r="E56" s="97">
        <v>318209</v>
      </c>
      <c r="F56" s="97">
        <v>393946</v>
      </c>
      <c r="G56" s="97">
        <v>379677</v>
      </c>
      <c r="H56" s="97">
        <v>384433</v>
      </c>
      <c r="I56" s="97">
        <v>381663</v>
      </c>
      <c r="J56" s="97">
        <v>417369</v>
      </c>
      <c r="K56" s="97">
        <v>413403</v>
      </c>
      <c r="L56" s="97">
        <v>369588</v>
      </c>
      <c r="M56" s="97">
        <v>375447</v>
      </c>
      <c r="N56" s="97">
        <v>339430</v>
      </c>
      <c r="O56" s="97">
        <v>338162</v>
      </c>
      <c r="P56" s="97">
        <f>SUM(D56:O56)</f>
        <v>4466494</v>
      </c>
      <c r="Q56" s="123"/>
      <c r="R56" s="123"/>
      <c r="S56" s="97">
        <f>SUM($D56:D56)</f>
        <v>355167</v>
      </c>
      <c r="T56" s="97">
        <f>SUM($D56:E56)</f>
        <v>673376</v>
      </c>
      <c r="U56" s="97">
        <f>SUM($D56:F56)</f>
        <v>1067322</v>
      </c>
      <c r="V56" s="97">
        <f>SUM($D56:G56)</f>
        <v>1446999</v>
      </c>
      <c r="W56" s="97">
        <f>SUM($D56:H56)</f>
        <v>1831432</v>
      </c>
      <c r="X56" s="97">
        <f>SUM($D56:I56)</f>
        <v>2213095</v>
      </c>
      <c r="Y56" s="97">
        <f>SUM($D56:J56)</f>
        <v>2630464</v>
      </c>
      <c r="Z56" s="97">
        <f>SUM($D56:K56)</f>
        <v>3043867</v>
      </c>
      <c r="AA56" s="97">
        <f>SUM($D56:L56)</f>
        <v>3413455</v>
      </c>
      <c r="AB56" s="97">
        <f>SUM($D56:M56)</f>
        <v>3788902</v>
      </c>
      <c r="AC56" s="97">
        <f>SUM($D56:N56)</f>
        <v>4128332</v>
      </c>
      <c r="AD56" s="97">
        <f>SUM($D56:O56)</f>
        <v>4466494</v>
      </c>
    </row>
    <row r="57" spans="1:30" s="96" customFormat="1" ht="15.1" customHeight="1">
      <c r="A57" s="94">
        <v>2015</v>
      </c>
      <c r="B57" s="95" t="s">
        <v>7</v>
      </c>
      <c r="D57" s="97">
        <v>202515</v>
      </c>
      <c r="E57" s="97">
        <v>184270</v>
      </c>
      <c r="F57" s="97">
        <v>204993</v>
      </c>
      <c r="G57" s="97">
        <v>197093</v>
      </c>
      <c r="H57" s="97">
        <v>199368</v>
      </c>
      <c r="I57" s="97">
        <v>212614</v>
      </c>
      <c r="J57" s="97">
        <v>196871</v>
      </c>
      <c r="K57" s="97">
        <v>215419</v>
      </c>
      <c r="L57" s="97">
        <v>218595</v>
      </c>
      <c r="M57" s="97">
        <v>225901</v>
      </c>
      <c r="N57" s="97">
        <v>213940</v>
      </c>
      <c r="O57" s="97">
        <v>191126</v>
      </c>
      <c r="P57" s="97">
        <f>SUM(D57:O57)</f>
        <v>2462705</v>
      </c>
      <c r="Q57" s="124"/>
      <c r="R57" s="124"/>
      <c r="S57" s="97">
        <f>SUM($D57:D57)</f>
        <v>202515</v>
      </c>
      <c r="T57" s="97">
        <f>SUM($D57:E57)</f>
        <v>386785</v>
      </c>
      <c r="U57" s="97">
        <f>SUM($D57:F57)</f>
        <v>591778</v>
      </c>
      <c r="V57" s="97">
        <f>SUM($D57:G57)</f>
        <v>788871</v>
      </c>
      <c r="W57" s="97">
        <f>SUM($D57:H57)</f>
        <v>988239</v>
      </c>
      <c r="X57" s="97">
        <f>SUM($D57:I57)</f>
        <v>1200853</v>
      </c>
      <c r="Y57" s="97">
        <f>SUM($D57:J57)</f>
        <v>1397724</v>
      </c>
      <c r="Z57" s="97">
        <f>SUM($D57:K57)</f>
        <v>1613143</v>
      </c>
      <c r="AA57" s="97">
        <f>SUM($D57:L57)</f>
        <v>1831738</v>
      </c>
      <c r="AB57" s="97">
        <f>SUM($D57:M57)</f>
        <v>2057639</v>
      </c>
      <c r="AC57" s="97">
        <f>SUM($D57:N57)</f>
        <v>2271579</v>
      </c>
      <c r="AD57" s="97">
        <f>SUM($D57:O57)</f>
        <v>2462705</v>
      </c>
    </row>
    <row r="58" spans="1:30" s="96" customFormat="1" ht="15.1" customHeight="1">
      <c r="A58" s="94">
        <v>2015</v>
      </c>
      <c r="B58" s="95" t="s">
        <v>8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J58" s="97">
        <v>0</v>
      </c>
      <c r="K58" s="97">
        <v>0</v>
      </c>
      <c r="L58" s="97">
        <v>0</v>
      </c>
      <c r="M58" s="97">
        <v>0</v>
      </c>
      <c r="N58" s="97">
        <v>0</v>
      </c>
      <c r="O58" s="97">
        <v>0</v>
      </c>
      <c r="P58" s="97">
        <f>SUM(D58:O58)</f>
        <v>0</v>
      </c>
      <c r="Q58" s="124"/>
      <c r="R58" s="124"/>
      <c r="S58" s="97">
        <f>SUM($D58:D58)</f>
        <v>0</v>
      </c>
      <c r="T58" s="97">
        <f>SUM($D58:E58)</f>
        <v>0</v>
      </c>
      <c r="U58" s="97">
        <f>SUM($D58:F58)</f>
        <v>0</v>
      </c>
      <c r="V58" s="97">
        <f>SUM($D58:G58)</f>
        <v>0</v>
      </c>
      <c r="W58" s="97">
        <f>SUM($D58:H58)</f>
        <v>0</v>
      </c>
      <c r="X58" s="97">
        <f>SUM($D58:I58)</f>
        <v>0</v>
      </c>
      <c r="Y58" s="97">
        <f>SUM($D58:J58)</f>
        <v>0</v>
      </c>
      <c r="Z58" s="97">
        <f>SUM($D58:K58)</f>
        <v>0</v>
      </c>
      <c r="AA58" s="97">
        <f>SUM($D58:L58)</f>
        <v>0</v>
      </c>
      <c r="AB58" s="97">
        <f>SUM($D58:M58)</f>
        <v>0</v>
      </c>
      <c r="AC58" s="97">
        <f>SUM($D58:N58)</f>
        <v>0</v>
      </c>
      <c r="AD58" s="97">
        <f>SUM($D58:O58)</f>
        <v>0</v>
      </c>
    </row>
    <row r="59" spans="1:30" s="96" customFormat="1" ht="15.1" customHeight="1">
      <c r="A59" s="94">
        <v>2015</v>
      </c>
      <c r="B59" s="98" t="s">
        <v>9</v>
      </c>
      <c r="D59" s="97">
        <f t="shared" ref="D59:P59" si="18">SUM(D56:D58)</f>
        <v>557682</v>
      </c>
      <c r="E59" s="97">
        <f t="shared" si="18"/>
        <v>502479</v>
      </c>
      <c r="F59" s="97">
        <f t="shared" si="18"/>
        <v>598939</v>
      </c>
      <c r="G59" s="97">
        <f t="shared" si="18"/>
        <v>576770</v>
      </c>
      <c r="H59" s="97">
        <f t="shared" si="18"/>
        <v>583801</v>
      </c>
      <c r="I59" s="97">
        <f t="shared" si="18"/>
        <v>594277</v>
      </c>
      <c r="J59" s="97">
        <f t="shared" si="18"/>
        <v>614240</v>
      </c>
      <c r="K59" s="97">
        <f t="shared" si="18"/>
        <v>628822</v>
      </c>
      <c r="L59" s="97">
        <f t="shared" si="18"/>
        <v>588183</v>
      </c>
      <c r="M59" s="97">
        <f t="shared" si="18"/>
        <v>601348</v>
      </c>
      <c r="N59" s="97">
        <f t="shared" si="18"/>
        <v>553370</v>
      </c>
      <c r="O59" s="97">
        <f t="shared" si="18"/>
        <v>529288</v>
      </c>
      <c r="P59" s="97">
        <f t="shared" si="18"/>
        <v>6929199</v>
      </c>
      <c r="Q59" s="124"/>
      <c r="R59" s="124"/>
      <c r="S59" s="97">
        <f t="shared" ref="S59:AD59" si="19">SUM(S56:S58)</f>
        <v>557682</v>
      </c>
      <c r="T59" s="97">
        <f t="shared" si="19"/>
        <v>1060161</v>
      </c>
      <c r="U59" s="97">
        <f t="shared" si="19"/>
        <v>1659100</v>
      </c>
      <c r="V59" s="97">
        <f t="shared" si="19"/>
        <v>2235870</v>
      </c>
      <c r="W59" s="97">
        <f t="shared" si="19"/>
        <v>2819671</v>
      </c>
      <c r="X59" s="97">
        <f t="shared" si="19"/>
        <v>3413948</v>
      </c>
      <c r="Y59" s="97">
        <f t="shared" si="19"/>
        <v>4028188</v>
      </c>
      <c r="Z59" s="97">
        <f t="shared" si="19"/>
        <v>4657010</v>
      </c>
      <c r="AA59" s="97">
        <f t="shared" si="19"/>
        <v>5245193</v>
      </c>
      <c r="AB59" s="97">
        <f t="shared" si="19"/>
        <v>5846541</v>
      </c>
      <c r="AC59" s="97">
        <f t="shared" si="19"/>
        <v>6399911</v>
      </c>
      <c r="AD59" s="97">
        <f t="shared" si="19"/>
        <v>6929199</v>
      </c>
    </row>
    <row r="60" spans="1:3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s="96" customFormat="1" ht="15.1" customHeight="1">
      <c r="A61" s="94">
        <v>2016</v>
      </c>
      <c r="B61" s="95" t="s">
        <v>6</v>
      </c>
      <c r="D61" s="97">
        <v>323675</v>
      </c>
      <c r="E61" s="97">
        <v>310760</v>
      </c>
      <c r="F61" s="97">
        <v>350032</v>
      </c>
      <c r="G61" s="97">
        <v>349261</v>
      </c>
      <c r="H61" s="97">
        <v>365947</v>
      </c>
      <c r="I61" s="97">
        <v>363158</v>
      </c>
      <c r="J61" s="97">
        <v>382331</v>
      </c>
      <c r="K61" s="97">
        <v>397191</v>
      </c>
      <c r="L61" s="97">
        <v>347170</v>
      </c>
      <c r="M61" s="97">
        <v>359887</v>
      </c>
      <c r="N61" s="97">
        <v>331216</v>
      </c>
      <c r="O61" s="97">
        <v>322486</v>
      </c>
      <c r="P61" s="97">
        <f>SUM(D61:O61)</f>
        <v>4203114</v>
      </c>
      <c r="Q61" s="123"/>
      <c r="R61" s="123"/>
      <c r="S61" s="97">
        <f>SUM($D61:D61)</f>
        <v>323675</v>
      </c>
      <c r="T61" s="97">
        <f>SUM($D61:E61)</f>
        <v>634435</v>
      </c>
      <c r="U61" s="97">
        <f>SUM($D61:F61)</f>
        <v>984467</v>
      </c>
      <c r="V61" s="97">
        <f>SUM($D61:G61)</f>
        <v>1333728</v>
      </c>
      <c r="W61" s="97">
        <f>SUM($D61:H61)</f>
        <v>1699675</v>
      </c>
      <c r="X61" s="97">
        <f>SUM($D61:I61)</f>
        <v>2062833</v>
      </c>
      <c r="Y61" s="97">
        <f>SUM($D61:J61)</f>
        <v>2445164</v>
      </c>
      <c r="Z61" s="97">
        <f>SUM($D61:K61)</f>
        <v>2842355</v>
      </c>
      <c r="AA61" s="97">
        <f>SUM($D61:L61)</f>
        <v>3189525</v>
      </c>
      <c r="AB61" s="97">
        <f>SUM($D61:M61)</f>
        <v>3549412</v>
      </c>
      <c r="AC61" s="97">
        <f>SUM($D61:N61)</f>
        <v>3880628</v>
      </c>
      <c r="AD61" s="97">
        <f>SUM($D61:O61)</f>
        <v>4203114</v>
      </c>
    </row>
    <row r="62" spans="1:30" s="96" customFormat="1" ht="15.1" customHeight="1">
      <c r="A62" s="94">
        <v>2016</v>
      </c>
      <c r="B62" s="95" t="s">
        <v>7</v>
      </c>
      <c r="D62" s="97">
        <v>204600</v>
      </c>
      <c r="E62" s="97">
        <v>208595</v>
      </c>
      <c r="F62" s="97">
        <v>221208</v>
      </c>
      <c r="G62" s="97">
        <v>212053</v>
      </c>
      <c r="H62" s="97">
        <v>215987</v>
      </c>
      <c r="I62" s="97">
        <v>227995</v>
      </c>
      <c r="J62" s="97">
        <v>189518</v>
      </c>
      <c r="K62" s="97">
        <v>225723</v>
      </c>
      <c r="L62" s="97">
        <v>217805</v>
      </c>
      <c r="M62" s="97">
        <v>218700</v>
      </c>
      <c r="N62" s="97">
        <v>214862</v>
      </c>
      <c r="O62" s="97">
        <v>189931</v>
      </c>
      <c r="P62" s="97">
        <f>SUM(D62:O62)</f>
        <v>2546977</v>
      </c>
      <c r="Q62" s="124"/>
      <c r="R62" s="124"/>
      <c r="S62" s="97">
        <f>SUM($D62:D62)</f>
        <v>204600</v>
      </c>
      <c r="T62" s="97">
        <f>SUM($D62:E62)</f>
        <v>413195</v>
      </c>
      <c r="U62" s="97">
        <f>SUM($D62:F62)</f>
        <v>634403</v>
      </c>
      <c r="V62" s="97">
        <f>SUM($D62:G62)</f>
        <v>846456</v>
      </c>
      <c r="W62" s="97">
        <f>SUM($D62:H62)</f>
        <v>1062443</v>
      </c>
      <c r="X62" s="97">
        <f>SUM($D62:I62)</f>
        <v>1290438</v>
      </c>
      <c r="Y62" s="97">
        <f>SUM($D62:J62)</f>
        <v>1479956</v>
      </c>
      <c r="Z62" s="97">
        <f>SUM($D62:K62)</f>
        <v>1705679</v>
      </c>
      <c r="AA62" s="97">
        <f>SUM($D62:L62)</f>
        <v>1923484</v>
      </c>
      <c r="AB62" s="97">
        <f>SUM($D62:M62)</f>
        <v>2142184</v>
      </c>
      <c r="AC62" s="97">
        <f>SUM($D62:N62)</f>
        <v>2357046</v>
      </c>
      <c r="AD62" s="97">
        <f>SUM($D62:O62)</f>
        <v>2546977</v>
      </c>
    </row>
    <row r="63" spans="1:30" s="96" customFormat="1" ht="15.1" customHeight="1">
      <c r="A63" s="94">
        <v>2016</v>
      </c>
      <c r="B63" s="95" t="s">
        <v>8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f>SUM(D63:O63)</f>
        <v>0</v>
      </c>
      <c r="Q63" s="124"/>
      <c r="R63" s="124"/>
      <c r="S63" s="97">
        <f>SUM($D63:D63)</f>
        <v>0</v>
      </c>
      <c r="T63" s="97">
        <f>SUM($D63:E63)</f>
        <v>0</v>
      </c>
      <c r="U63" s="97">
        <f>SUM($D63:F63)</f>
        <v>0</v>
      </c>
      <c r="V63" s="97">
        <f>SUM($D63:G63)</f>
        <v>0</v>
      </c>
      <c r="W63" s="97">
        <f>SUM($D63:H63)</f>
        <v>0</v>
      </c>
      <c r="X63" s="97">
        <f>SUM($D63:I63)</f>
        <v>0</v>
      </c>
      <c r="Y63" s="97">
        <f>SUM($D63:J63)</f>
        <v>0</v>
      </c>
      <c r="Z63" s="97">
        <f>SUM($D63:K63)</f>
        <v>0</v>
      </c>
      <c r="AA63" s="97">
        <f>SUM($D63:L63)</f>
        <v>0</v>
      </c>
      <c r="AB63" s="97">
        <f>SUM($D63:M63)</f>
        <v>0</v>
      </c>
      <c r="AC63" s="97">
        <f>SUM($D63:N63)</f>
        <v>0</v>
      </c>
      <c r="AD63" s="97">
        <f>SUM($D63:O63)</f>
        <v>0</v>
      </c>
    </row>
    <row r="64" spans="1:30" s="96" customFormat="1" ht="15.1" customHeight="1">
      <c r="A64" s="94">
        <v>2016</v>
      </c>
      <c r="B64" s="98" t="s">
        <v>9</v>
      </c>
      <c r="D64" s="97">
        <f t="shared" ref="D64:P64" si="20">SUM(D61:D63)</f>
        <v>528275</v>
      </c>
      <c r="E64" s="97">
        <f t="shared" si="20"/>
        <v>519355</v>
      </c>
      <c r="F64" s="97">
        <f t="shared" si="20"/>
        <v>571240</v>
      </c>
      <c r="G64" s="97">
        <f t="shared" si="20"/>
        <v>561314</v>
      </c>
      <c r="H64" s="97">
        <f t="shared" si="20"/>
        <v>581934</v>
      </c>
      <c r="I64" s="97">
        <f t="shared" si="20"/>
        <v>591153</v>
      </c>
      <c r="J64" s="97">
        <f t="shared" si="20"/>
        <v>571849</v>
      </c>
      <c r="K64" s="97">
        <f t="shared" si="20"/>
        <v>622914</v>
      </c>
      <c r="L64" s="97">
        <f t="shared" si="20"/>
        <v>564975</v>
      </c>
      <c r="M64" s="97">
        <f t="shared" si="20"/>
        <v>578587</v>
      </c>
      <c r="N64" s="97">
        <f t="shared" si="20"/>
        <v>546078</v>
      </c>
      <c r="O64" s="97">
        <f t="shared" si="20"/>
        <v>512417</v>
      </c>
      <c r="P64" s="97">
        <f t="shared" si="20"/>
        <v>6750091</v>
      </c>
      <c r="Q64" s="124"/>
      <c r="R64" s="124"/>
      <c r="S64" s="97">
        <f t="shared" ref="S64:AD64" si="21">SUM(S61:S63)</f>
        <v>528275</v>
      </c>
      <c r="T64" s="97">
        <f t="shared" si="21"/>
        <v>1047630</v>
      </c>
      <c r="U64" s="97">
        <f t="shared" si="21"/>
        <v>1618870</v>
      </c>
      <c r="V64" s="97">
        <f t="shared" si="21"/>
        <v>2180184</v>
      </c>
      <c r="W64" s="97">
        <f t="shared" si="21"/>
        <v>2762118</v>
      </c>
      <c r="X64" s="97">
        <f t="shared" si="21"/>
        <v>3353271</v>
      </c>
      <c r="Y64" s="97">
        <f t="shared" si="21"/>
        <v>3925120</v>
      </c>
      <c r="Z64" s="97">
        <f t="shared" si="21"/>
        <v>4548034</v>
      </c>
      <c r="AA64" s="97">
        <f t="shared" si="21"/>
        <v>5113009</v>
      </c>
      <c r="AB64" s="97">
        <f t="shared" si="21"/>
        <v>5691596</v>
      </c>
      <c r="AC64" s="97">
        <f t="shared" si="21"/>
        <v>6237674</v>
      </c>
      <c r="AD64" s="97">
        <f t="shared" si="21"/>
        <v>6750091</v>
      </c>
    </row>
    <row r="65" spans="1:3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s="96" customFormat="1" ht="15.1" customHeight="1">
      <c r="A66" s="94">
        <v>2017</v>
      </c>
      <c r="B66" s="95" t="s">
        <v>6</v>
      </c>
      <c r="D66" s="97">
        <v>323221</v>
      </c>
      <c r="E66" s="97">
        <v>290478</v>
      </c>
      <c r="F66" s="97">
        <v>340091</v>
      </c>
      <c r="G66" s="97">
        <v>334581</v>
      </c>
      <c r="H66" s="97">
        <v>352272</v>
      </c>
      <c r="I66" s="97">
        <v>362054</v>
      </c>
      <c r="J66" s="97">
        <v>381480</v>
      </c>
      <c r="K66" s="97">
        <v>397021</v>
      </c>
      <c r="L66" s="97">
        <v>358680</v>
      </c>
      <c r="M66" s="97">
        <v>458323</v>
      </c>
      <c r="N66" s="97">
        <v>378556</v>
      </c>
      <c r="O66" s="97">
        <v>350620</v>
      </c>
      <c r="P66" s="97">
        <f>SUM(D66:O66)</f>
        <v>4327377</v>
      </c>
      <c r="Q66" s="123"/>
      <c r="R66" s="123"/>
      <c r="S66" s="97">
        <f>SUM($D66:D66)</f>
        <v>323221</v>
      </c>
      <c r="T66" s="97">
        <f>SUM($D66:E66)</f>
        <v>613699</v>
      </c>
      <c r="U66" s="97">
        <f>SUM($D66:F66)</f>
        <v>953790</v>
      </c>
      <c r="V66" s="97">
        <f>SUM($D66:G66)</f>
        <v>1288371</v>
      </c>
      <c r="W66" s="97">
        <f>SUM($D66:H66)</f>
        <v>1640643</v>
      </c>
      <c r="X66" s="97">
        <f>SUM($D66:I66)</f>
        <v>2002697</v>
      </c>
      <c r="Y66" s="97">
        <f>SUM($D66:J66)</f>
        <v>2384177</v>
      </c>
      <c r="Z66" s="97">
        <f>SUM($D66:K66)</f>
        <v>2781198</v>
      </c>
      <c r="AA66" s="97">
        <f>SUM($D66:L66)</f>
        <v>3139878</v>
      </c>
      <c r="AB66" s="97">
        <f>SUM($D66:M66)</f>
        <v>3598201</v>
      </c>
      <c r="AC66" s="97">
        <f>SUM($D66:N66)</f>
        <v>3976757</v>
      </c>
      <c r="AD66" s="97">
        <f>SUM($D66:O66)</f>
        <v>4327377</v>
      </c>
    </row>
    <row r="67" spans="1:30" s="96" customFormat="1" ht="15.1" customHeight="1">
      <c r="A67" s="94">
        <v>2017</v>
      </c>
      <c r="B67" s="95" t="s">
        <v>7</v>
      </c>
      <c r="D67" s="97">
        <v>210743</v>
      </c>
      <c r="E67" s="97">
        <v>203313</v>
      </c>
      <c r="F67" s="97">
        <v>234298</v>
      </c>
      <c r="G67" s="97">
        <v>205770</v>
      </c>
      <c r="H67" s="97">
        <v>228388</v>
      </c>
      <c r="I67" s="97">
        <v>228390</v>
      </c>
      <c r="J67" s="97">
        <v>184814</v>
      </c>
      <c r="K67" s="97">
        <v>225258</v>
      </c>
      <c r="L67" s="97">
        <v>210518</v>
      </c>
      <c r="M67" s="97">
        <v>206301</v>
      </c>
      <c r="N67" s="97">
        <v>222940</v>
      </c>
      <c r="O67" s="97">
        <v>186920</v>
      </c>
      <c r="P67" s="97">
        <f>SUM(D67:O67)</f>
        <v>2547653</v>
      </c>
      <c r="Q67" s="124"/>
      <c r="R67" s="124"/>
      <c r="S67" s="97">
        <f>SUM($D67:D67)</f>
        <v>210743</v>
      </c>
      <c r="T67" s="97">
        <f>SUM($D67:E67)</f>
        <v>414056</v>
      </c>
      <c r="U67" s="97">
        <f>SUM($D67:F67)</f>
        <v>648354</v>
      </c>
      <c r="V67" s="97">
        <f>SUM($D67:G67)</f>
        <v>854124</v>
      </c>
      <c r="W67" s="97">
        <f>SUM($D67:H67)</f>
        <v>1082512</v>
      </c>
      <c r="X67" s="97">
        <f>SUM($D67:I67)</f>
        <v>1310902</v>
      </c>
      <c r="Y67" s="97">
        <f>SUM($D67:J67)</f>
        <v>1495716</v>
      </c>
      <c r="Z67" s="97">
        <f>SUM($D67:K67)</f>
        <v>1720974</v>
      </c>
      <c r="AA67" s="97">
        <f>SUM($D67:L67)</f>
        <v>1931492</v>
      </c>
      <c r="AB67" s="97">
        <f>SUM($D67:M67)</f>
        <v>2137793</v>
      </c>
      <c r="AC67" s="97">
        <f>SUM($D67:N67)</f>
        <v>2360733</v>
      </c>
      <c r="AD67" s="97">
        <f>SUM($D67:O67)</f>
        <v>2547653</v>
      </c>
    </row>
    <row r="68" spans="1:30" s="96" customFormat="1" ht="15.1" customHeight="1">
      <c r="A68" s="94">
        <v>2017</v>
      </c>
      <c r="B68" s="95" t="s">
        <v>8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f>SUM(D68:O68)</f>
        <v>0</v>
      </c>
      <c r="Q68" s="124"/>
      <c r="R68" s="124"/>
      <c r="S68" s="97">
        <f>SUM($D68:D68)</f>
        <v>0</v>
      </c>
      <c r="T68" s="97">
        <f>SUM($D68:E68)</f>
        <v>0</v>
      </c>
      <c r="U68" s="97">
        <f>SUM($D68:F68)</f>
        <v>0</v>
      </c>
      <c r="V68" s="97">
        <f>SUM($D68:G68)</f>
        <v>0</v>
      </c>
      <c r="W68" s="97">
        <f>SUM($D68:H68)</f>
        <v>0</v>
      </c>
      <c r="X68" s="97">
        <f>SUM($D68:I68)</f>
        <v>0</v>
      </c>
      <c r="Y68" s="97">
        <f>SUM($D68:J68)</f>
        <v>0</v>
      </c>
      <c r="Z68" s="97">
        <f>SUM($D68:K68)</f>
        <v>0</v>
      </c>
      <c r="AA68" s="97">
        <f>SUM($D68:L68)</f>
        <v>0</v>
      </c>
      <c r="AB68" s="97">
        <f>SUM($D68:M68)</f>
        <v>0</v>
      </c>
      <c r="AC68" s="97">
        <f>SUM($D68:N68)</f>
        <v>0</v>
      </c>
      <c r="AD68" s="97">
        <f>SUM($D68:O68)</f>
        <v>0</v>
      </c>
    </row>
    <row r="69" spans="1:30" s="96" customFormat="1" ht="15.1" customHeight="1">
      <c r="A69" s="94">
        <v>2017</v>
      </c>
      <c r="B69" s="98" t="s">
        <v>9</v>
      </c>
      <c r="D69" s="97">
        <f t="shared" ref="D69:P69" si="22">SUM(D66:D68)</f>
        <v>533964</v>
      </c>
      <c r="E69" s="97">
        <f t="shared" si="22"/>
        <v>493791</v>
      </c>
      <c r="F69" s="97">
        <f t="shared" si="22"/>
        <v>574389</v>
      </c>
      <c r="G69" s="97">
        <f t="shared" si="22"/>
        <v>540351</v>
      </c>
      <c r="H69" s="97">
        <f t="shared" si="22"/>
        <v>580660</v>
      </c>
      <c r="I69" s="97">
        <f t="shared" si="22"/>
        <v>590444</v>
      </c>
      <c r="J69" s="97">
        <f t="shared" si="22"/>
        <v>566294</v>
      </c>
      <c r="K69" s="97">
        <f t="shared" si="22"/>
        <v>622279</v>
      </c>
      <c r="L69" s="97">
        <f t="shared" si="22"/>
        <v>569198</v>
      </c>
      <c r="M69" s="97">
        <f t="shared" si="22"/>
        <v>664624</v>
      </c>
      <c r="N69" s="97">
        <f t="shared" si="22"/>
        <v>601496</v>
      </c>
      <c r="O69" s="97">
        <f t="shared" si="22"/>
        <v>537540</v>
      </c>
      <c r="P69" s="97">
        <f t="shared" si="22"/>
        <v>6875030</v>
      </c>
      <c r="Q69" s="124"/>
      <c r="R69" s="124"/>
      <c r="S69" s="97">
        <f t="shared" ref="S69:AD69" si="23">SUM(S66:S68)</f>
        <v>533964</v>
      </c>
      <c r="T69" s="97">
        <f t="shared" si="23"/>
        <v>1027755</v>
      </c>
      <c r="U69" s="97">
        <f t="shared" si="23"/>
        <v>1602144</v>
      </c>
      <c r="V69" s="97">
        <f t="shared" si="23"/>
        <v>2142495</v>
      </c>
      <c r="W69" s="97">
        <f t="shared" si="23"/>
        <v>2723155</v>
      </c>
      <c r="X69" s="97">
        <f t="shared" si="23"/>
        <v>3313599</v>
      </c>
      <c r="Y69" s="97">
        <f t="shared" si="23"/>
        <v>3879893</v>
      </c>
      <c r="Z69" s="97">
        <f t="shared" si="23"/>
        <v>4502172</v>
      </c>
      <c r="AA69" s="97">
        <f t="shared" si="23"/>
        <v>5071370</v>
      </c>
      <c r="AB69" s="97">
        <f t="shared" si="23"/>
        <v>5735994</v>
      </c>
      <c r="AC69" s="97">
        <f t="shared" si="23"/>
        <v>6337490</v>
      </c>
      <c r="AD69" s="97">
        <f t="shared" si="23"/>
        <v>6875030</v>
      </c>
    </row>
    <row r="70" spans="1:3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s="96" customFormat="1" ht="15.1" customHeight="1">
      <c r="A71" s="94">
        <v>2018</v>
      </c>
      <c r="B71" s="95" t="s">
        <v>6</v>
      </c>
      <c r="D71" s="97">
        <v>361158</v>
      </c>
      <c r="E71" s="97">
        <v>315350</v>
      </c>
      <c r="F71" s="97">
        <v>387308</v>
      </c>
      <c r="G71" s="97">
        <v>375606</v>
      </c>
      <c r="H71" s="97">
        <v>399549</v>
      </c>
      <c r="I71" s="97">
        <v>409168</v>
      </c>
      <c r="J71" s="97">
        <v>438539</v>
      </c>
      <c r="K71" s="97">
        <v>449263</v>
      </c>
      <c r="L71" s="97">
        <v>382932</v>
      </c>
      <c r="M71" s="97">
        <v>407173</v>
      </c>
      <c r="N71" s="97">
        <v>358552</v>
      </c>
      <c r="O71" s="97">
        <v>360413</v>
      </c>
      <c r="P71" s="97">
        <f>SUM(D71:O71)</f>
        <v>4645011</v>
      </c>
      <c r="Q71" s="123"/>
      <c r="R71" s="123"/>
      <c r="S71" s="97">
        <f>SUM($D71:D71)</f>
        <v>361158</v>
      </c>
      <c r="T71" s="97">
        <f>SUM($D71:E71)</f>
        <v>676508</v>
      </c>
      <c r="U71" s="97">
        <f>SUM($D71:F71)</f>
        <v>1063816</v>
      </c>
      <c r="V71" s="97">
        <f>SUM($D71:G71)</f>
        <v>1439422</v>
      </c>
      <c r="W71" s="97">
        <f>SUM($D71:H71)</f>
        <v>1838971</v>
      </c>
      <c r="X71" s="97">
        <f>SUM($D71:I71)</f>
        <v>2248139</v>
      </c>
      <c r="Y71" s="97">
        <f>SUM($D71:J71)</f>
        <v>2686678</v>
      </c>
      <c r="Z71" s="97">
        <f>SUM($D71:K71)</f>
        <v>3135941</v>
      </c>
      <c r="AA71" s="97">
        <f>SUM($D71:L71)</f>
        <v>3518873</v>
      </c>
      <c r="AB71" s="97">
        <f>SUM($D71:M71)</f>
        <v>3926046</v>
      </c>
      <c r="AC71" s="97">
        <f>SUM($D71:N71)</f>
        <v>4284598</v>
      </c>
      <c r="AD71" s="97">
        <f>SUM($D71:O71)</f>
        <v>4645011</v>
      </c>
    </row>
    <row r="72" spans="1:30" s="96" customFormat="1" ht="15.1" customHeight="1">
      <c r="A72" s="94">
        <v>2018</v>
      </c>
      <c r="B72" s="95" t="s">
        <v>7</v>
      </c>
      <c r="D72" s="97">
        <v>217005</v>
      </c>
      <c r="E72" s="97">
        <v>208613</v>
      </c>
      <c r="F72" s="97">
        <v>226690</v>
      </c>
      <c r="G72" s="97">
        <v>224785</v>
      </c>
      <c r="H72" s="97">
        <v>229343</v>
      </c>
      <c r="I72" s="97">
        <v>224273</v>
      </c>
      <c r="J72" s="97">
        <v>198484</v>
      </c>
      <c r="K72" s="97">
        <v>225922</v>
      </c>
      <c r="L72" s="97">
        <v>212157</v>
      </c>
      <c r="M72" s="97">
        <v>229374</v>
      </c>
      <c r="N72" s="97">
        <v>215348</v>
      </c>
      <c r="O72" s="97">
        <v>181509</v>
      </c>
      <c r="P72" s="97">
        <f>SUM(D72:O72)</f>
        <v>2593503</v>
      </c>
      <c r="Q72" s="124"/>
      <c r="R72" s="124"/>
      <c r="S72" s="97">
        <f>SUM($D72:D72)</f>
        <v>217005</v>
      </c>
      <c r="T72" s="97">
        <f>SUM($D72:E72)</f>
        <v>425618</v>
      </c>
      <c r="U72" s="97">
        <f>SUM($D72:F72)</f>
        <v>652308</v>
      </c>
      <c r="V72" s="97">
        <f>SUM($D72:G72)</f>
        <v>877093</v>
      </c>
      <c r="W72" s="97">
        <f>SUM($D72:H72)</f>
        <v>1106436</v>
      </c>
      <c r="X72" s="97">
        <f>SUM($D72:I72)</f>
        <v>1330709</v>
      </c>
      <c r="Y72" s="97">
        <f>SUM($D72:J72)</f>
        <v>1529193</v>
      </c>
      <c r="Z72" s="97">
        <f>SUM($D72:K72)</f>
        <v>1755115</v>
      </c>
      <c r="AA72" s="97">
        <f>SUM($D72:L72)</f>
        <v>1967272</v>
      </c>
      <c r="AB72" s="97">
        <f>SUM($D72:M72)</f>
        <v>2196646</v>
      </c>
      <c r="AC72" s="97">
        <f>SUM($D72:N72)</f>
        <v>2411994</v>
      </c>
      <c r="AD72" s="97">
        <f>SUM($D72:O72)</f>
        <v>2593503</v>
      </c>
    </row>
    <row r="73" spans="1:30" s="96" customFormat="1" ht="15.1" customHeight="1">
      <c r="A73" s="94">
        <v>2018</v>
      </c>
      <c r="B73" s="95" t="s">
        <v>8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f>SUM(D73:O73)</f>
        <v>0</v>
      </c>
      <c r="Q73" s="124"/>
      <c r="R73" s="124"/>
      <c r="S73" s="97">
        <f>SUM($D73:D73)</f>
        <v>0</v>
      </c>
      <c r="T73" s="97">
        <f>SUM($D73:E73)</f>
        <v>0</v>
      </c>
      <c r="U73" s="97">
        <f>SUM($D73:F73)</f>
        <v>0</v>
      </c>
      <c r="V73" s="97">
        <f>SUM($D73:G73)</f>
        <v>0</v>
      </c>
      <c r="W73" s="97">
        <f>SUM($D73:H73)</f>
        <v>0</v>
      </c>
      <c r="X73" s="97">
        <f>SUM($D73:I73)</f>
        <v>0</v>
      </c>
      <c r="Y73" s="97">
        <f>SUM($D73:J73)</f>
        <v>0</v>
      </c>
      <c r="Z73" s="97">
        <f>SUM($D73:K73)</f>
        <v>0</v>
      </c>
      <c r="AA73" s="97">
        <f>SUM($D73:L73)</f>
        <v>0</v>
      </c>
      <c r="AB73" s="97">
        <f>SUM($D73:M73)</f>
        <v>0</v>
      </c>
      <c r="AC73" s="97">
        <f>SUM($D73:N73)</f>
        <v>0</v>
      </c>
      <c r="AD73" s="97">
        <f>SUM($D73:O73)</f>
        <v>0</v>
      </c>
    </row>
    <row r="74" spans="1:30" s="96" customFormat="1" ht="15.1" customHeight="1">
      <c r="A74" s="94">
        <v>2018</v>
      </c>
      <c r="B74" s="98" t="s">
        <v>9</v>
      </c>
      <c r="D74" s="97">
        <f t="shared" ref="D74:P74" si="24">SUM(D71:D73)</f>
        <v>578163</v>
      </c>
      <c r="E74" s="97">
        <f t="shared" si="24"/>
        <v>523963</v>
      </c>
      <c r="F74" s="97">
        <f t="shared" si="24"/>
        <v>613998</v>
      </c>
      <c r="G74" s="97">
        <f t="shared" si="24"/>
        <v>600391</v>
      </c>
      <c r="H74" s="97">
        <f t="shared" si="24"/>
        <v>628892</v>
      </c>
      <c r="I74" s="97">
        <f t="shared" si="24"/>
        <v>633441</v>
      </c>
      <c r="J74" s="97">
        <f t="shared" si="24"/>
        <v>637023</v>
      </c>
      <c r="K74" s="97">
        <f t="shared" si="24"/>
        <v>675185</v>
      </c>
      <c r="L74" s="97">
        <f t="shared" si="24"/>
        <v>595089</v>
      </c>
      <c r="M74" s="97">
        <f t="shared" si="24"/>
        <v>636547</v>
      </c>
      <c r="N74" s="97">
        <f t="shared" si="24"/>
        <v>573900</v>
      </c>
      <c r="O74" s="97">
        <f t="shared" si="24"/>
        <v>541922</v>
      </c>
      <c r="P74" s="97">
        <f t="shared" si="24"/>
        <v>7238514</v>
      </c>
      <c r="Q74" s="124"/>
      <c r="R74" s="124"/>
      <c r="S74" s="97">
        <f t="shared" ref="S74:AD74" si="25">SUM(S71:S73)</f>
        <v>578163</v>
      </c>
      <c r="T74" s="97">
        <f t="shared" si="25"/>
        <v>1102126</v>
      </c>
      <c r="U74" s="97">
        <f t="shared" si="25"/>
        <v>1716124</v>
      </c>
      <c r="V74" s="97">
        <f t="shared" si="25"/>
        <v>2316515</v>
      </c>
      <c r="W74" s="97">
        <f t="shared" si="25"/>
        <v>2945407</v>
      </c>
      <c r="X74" s="97">
        <f t="shared" si="25"/>
        <v>3578848</v>
      </c>
      <c r="Y74" s="97">
        <f t="shared" si="25"/>
        <v>4215871</v>
      </c>
      <c r="Z74" s="97">
        <f t="shared" si="25"/>
        <v>4891056</v>
      </c>
      <c r="AA74" s="97">
        <f t="shared" si="25"/>
        <v>5486145</v>
      </c>
      <c r="AB74" s="97">
        <f t="shared" si="25"/>
        <v>6122692</v>
      </c>
      <c r="AC74" s="97">
        <f t="shared" si="25"/>
        <v>6696592</v>
      </c>
      <c r="AD74" s="97">
        <f t="shared" si="25"/>
        <v>7238514</v>
      </c>
    </row>
    <row r="75" spans="1:3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s="96" customFormat="1" ht="15.1" customHeight="1">
      <c r="A76" s="94">
        <v>2019</v>
      </c>
      <c r="B76" s="95" t="s">
        <v>6</v>
      </c>
      <c r="D76" s="97">
        <v>331946</v>
      </c>
      <c r="E76" s="97">
        <v>305583</v>
      </c>
      <c r="F76" s="97">
        <v>376376</v>
      </c>
      <c r="G76" s="97">
        <v>360572</v>
      </c>
      <c r="H76" s="97">
        <v>371244</v>
      </c>
      <c r="I76" s="97">
        <v>380640</v>
      </c>
      <c r="J76" s="97">
        <v>423474</v>
      </c>
      <c r="K76" s="97">
        <v>420528</v>
      </c>
      <c r="L76" s="97">
        <v>363406</v>
      </c>
      <c r="M76" s="97">
        <v>394634</v>
      </c>
      <c r="N76" s="97">
        <v>349254</v>
      </c>
      <c r="O76" s="97">
        <v>346293</v>
      </c>
      <c r="P76" s="97">
        <f>SUM(D76:O76)</f>
        <v>4423950</v>
      </c>
      <c r="Q76" s="123"/>
      <c r="R76" s="123"/>
      <c r="S76" s="97">
        <f>SUM($D76:D76)</f>
        <v>331946</v>
      </c>
      <c r="T76" s="97">
        <f>SUM($D76:E76)</f>
        <v>637529</v>
      </c>
      <c r="U76" s="97">
        <f>SUM($D76:F76)</f>
        <v>1013905</v>
      </c>
      <c r="V76" s="97">
        <f>SUM($D76:G76)</f>
        <v>1374477</v>
      </c>
      <c r="W76" s="97">
        <f>SUM($D76:H76)</f>
        <v>1745721</v>
      </c>
      <c r="X76" s="97">
        <f>SUM($D76:I76)</f>
        <v>2126361</v>
      </c>
      <c r="Y76" s="97">
        <f>SUM($D76:J76)</f>
        <v>2549835</v>
      </c>
      <c r="Z76" s="97">
        <f>SUM($D76:K76)</f>
        <v>2970363</v>
      </c>
      <c r="AA76" s="97">
        <f>SUM($D76:L76)</f>
        <v>3333769</v>
      </c>
      <c r="AB76" s="97">
        <f>SUM($D76:M76)</f>
        <v>3728403</v>
      </c>
      <c r="AC76" s="97">
        <f>SUM($D76:N76)</f>
        <v>4077657</v>
      </c>
      <c r="AD76" s="97">
        <f>SUM($D76:O76)</f>
        <v>4423950</v>
      </c>
    </row>
    <row r="77" spans="1:30" s="96" customFormat="1" ht="15.1" customHeight="1">
      <c r="A77" s="94">
        <v>2019</v>
      </c>
      <c r="B77" s="95" t="s">
        <v>7</v>
      </c>
      <c r="D77" s="97">
        <v>208624</v>
      </c>
      <c r="E77" s="97">
        <v>196544</v>
      </c>
      <c r="F77" s="97">
        <v>226080</v>
      </c>
      <c r="G77" s="97">
        <v>211717</v>
      </c>
      <c r="H77" s="97">
        <v>231981</v>
      </c>
      <c r="I77" s="97">
        <v>222673</v>
      </c>
      <c r="J77" s="97">
        <v>197531</v>
      </c>
      <c r="K77" s="97">
        <v>219947</v>
      </c>
      <c r="L77" s="97">
        <v>214588</v>
      </c>
      <c r="M77" s="97">
        <v>223038</v>
      </c>
      <c r="N77" s="97">
        <v>212786</v>
      </c>
      <c r="O77" s="97">
        <v>186008</v>
      </c>
      <c r="P77" s="97">
        <f>SUM(D77:O77)</f>
        <v>2551517</v>
      </c>
      <c r="Q77" s="124"/>
      <c r="R77" s="124"/>
      <c r="S77" s="97">
        <f>SUM($D77:D77)</f>
        <v>208624</v>
      </c>
      <c r="T77" s="97">
        <f>SUM($D77:E77)</f>
        <v>405168</v>
      </c>
      <c r="U77" s="97">
        <f>SUM($D77:F77)</f>
        <v>631248</v>
      </c>
      <c r="V77" s="97">
        <f>SUM($D77:G77)</f>
        <v>842965</v>
      </c>
      <c r="W77" s="97">
        <f>SUM($D77:H77)</f>
        <v>1074946</v>
      </c>
      <c r="X77" s="97">
        <f>SUM($D77:I77)</f>
        <v>1297619</v>
      </c>
      <c r="Y77" s="97">
        <f>SUM($D77:J77)</f>
        <v>1495150</v>
      </c>
      <c r="Z77" s="97">
        <f>SUM($D77:K77)</f>
        <v>1715097</v>
      </c>
      <c r="AA77" s="97">
        <f>SUM($D77:L77)</f>
        <v>1929685</v>
      </c>
      <c r="AB77" s="97">
        <f>SUM($D77:M77)</f>
        <v>2152723</v>
      </c>
      <c r="AC77" s="97">
        <f>SUM($D77:N77)</f>
        <v>2365509</v>
      </c>
      <c r="AD77" s="97">
        <f>SUM($D77:O77)</f>
        <v>2551517</v>
      </c>
    </row>
    <row r="78" spans="1:30" s="96" customFormat="1" ht="15.1" customHeight="1">
      <c r="A78" s="94">
        <v>2019</v>
      </c>
      <c r="B78" s="95" t="s">
        <v>8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f>SUM(D78:O78)</f>
        <v>0</v>
      </c>
      <c r="Q78" s="124"/>
      <c r="R78" s="124"/>
      <c r="S78" s="97">
        <f>SUM($D78:D78)</f>
        <v>0</v>
      </c>
      <c r="T78" s="97">
        <f>SUM($D78:E78)</f>
        <v>0</v>
      </c>
      <c r="U78" s="97">
        <f>SUM($D78:F78)</f>
        <v>0</v>
      </c>
      <c r="V78" s="97">
        <f>SUM($D78:G78)</f>
        <v>0</v>
      </c>
      <c r="W78" s="97">
        <f>SUM($D78:H78)</f>
        <v>0</v>
      </c>
      <c r="X78" s="97">
        <f>SUM($D78:I78)</f>
        <v>0</v>
      </c>
      <c r="Y78" s="97">
        <f>SUM($D78:J78)</f>
        <v>0</v>
      </c>
      <c r="Z78" s="97">
        <f>SUM($D78:K78)</f>
        <v>0</v>
      </c>
      <c r="AA78" s="97">
        <f>SUM($D78:L78)</f>
        <v>0</v>
      </c>
      <c r="AB78" s="97">
        <f>SUM($D78:M78)</f>
        <v>0</v>
      </c>
      <c r="AC78" s="97">
        <f>SUM($D78:N78)</f>
        <v>0</v>
      </c>
      <c r="AD78" s="97">
        <f>SUM($D78:O78)</f>
        <v>0</v>
      </c>
    </row>
    <row r="79" spans="1:30" s="96" customFormat="1" ht="15.1" customHeight="1">
      <c r="A79" s="94">
        <v>2019</v>
      </c>
      <c r="B79" s="98" t="s">
        <v>9</v>
      </c>
      <c r="D79" s="97">
        <f t="shared" ref="D79:P79" si="26">SUM(D76:D78)</f>
        <v>540570</v>
      </c>
      <c r="E79" s="97">
        <f t="shared" si="26"/>
        <v>502127</v>
      </c>
      <c r="F79" s="97">
        <f t="shared" si="26"/>
        <v>602456</v>
      </c>
      <c r="G79" s="97">
        <f t="shared" si="26"/>
        <v>572289</v>
      </c>
      <c r="H79" s="97">
        <f t="shared" si="26"/>
        <v>603225</v>
      </c>
      <c r="I79" s="97">
        <f t="shared" si="26"/>
        <v>603313</v>
      </c>
      <c r="J79" s="97">
        <f t="shared" si="26"/>
        <v>621005</v>
      </c>
      <c r="K79" s="97">
        <f t="shared" si="26"/>
        <v>640475</v>
      </c>
      <c r="L79" s="97">
        <f t="shared" si="26"/>
        <v>577994</v>
      </c>
      <c r="M79" s="97">
        <f t="shared" si="26"/>
        <v>617672</v>
      </c>
      <c r="N79" s="97">
        <f t="shared" si="26"/>
        <v>562040</v>
      </c>
      <c r="O79" s="97">
        <f t="shared" si="26"/>
        <v>532301</v>
      </c>
      <c r="P79" s="97">
        <f t="shared" si="26"/>
        <v>6975467</v>
      </c>
      <c r="Q79" s="124"/>
      <c r="R79" s="124"/>
      <c r="S79" s="97">
        <f t="shared" ref="S79:AD79" si="27">SUM(S76:S78)</f>
        <v>540570</v>
      </c>
      <c r="T79" s="97">
        <f t="shared" si="27"/>
        <v>1042697</v>
      </c>
      <c r="U79" s="97">
        <f t="shared" si="27"/>
        <v>1645153</v>
      </c>
      <c r="V79" s="97">
        <f t="shared" si="27"/>
        <v>2217442</v>
      </c>
      <c r="W79" s="97">
        <f t="shared" si="27"/>
        <v>2820667</v>
      </c>
      <c r="X79" s="97">
        <f t="shared" si="27"/>
        <v>3423980</v>
      </c>
      <c r="Y79" s="97">
        <f t="shared" si="27"/>
        <v>4044985</v>
      </c>
      <c r="Z79" s="97">
        <f t="shared" si="27"/>
        <v>4685460</v>
      </c>
      <c r="AA79" s="97">
        <f t="shared" si="27"/>
        <v>5263454</v>
      </c>
      <c r="AB79" s="97">
        <f t="shared" si="27"/>
        <v>5881126</v>
      </c>
      <c r="AC79" s="97">
        <f t="shared" si="27"/>
        <v>6443166</v>
      </c>
      <c r="AD79" s="97">
        <f t="shared" si="27"/>
        <v>6975467</v>
      </c>
    </row>
    <row r="80" spans="1:3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s="96" customFormat="1" ht="15.1" customHeight="1">
      <c r="A81" s="94">
        <v>2020</v>
      </c>
      <c r="B81" s="95" t="s">
        <v>6</v>
      </c>
      <c r="D81" s="97">
        <v>340676</v>
      </c>
      <c r="E81" s="97">
        <v>337545</v>
      </c>
      <c r="F81" s="97">
        <v>232617</v>
      </c>
      <c r="G81" s="97">
        <v>52060</v>
      </c>
      <c r="H81" s="97">
        <v>67555</v>
      </c>
      <c r="I81" s="97">
        <v>112150</v>
      </c>
      <c r="J81" s="97">
        <v>119922</v>
      </c>
      <c r="K81" s="97">
        <v>118944</v>
      </c>
      <c r="L81" s="97">
        <v>119855</v>
      </c>
      <c r="M81" s="97">
        <v>128953</v>
      </c>
      <c r="N81" s="97">
        <v>115592</v>
      </c>
      <c r="O81" s="97">
        <v>110139</v>
      </c>
      <c r="P81" s="97">
        <f>SUM(D81:O81)</f>
        <v>1856008</v>
      </c>
      <c r="Q81" s="123"/>
      <c r="R81" s="123"/>
      <c r="S81" s="97">
        <f>SUM($D81:D81)</f>
        <v>340676</v>
      </c>
      <c r="T81" s="97">
        <f>SUM($D81:E81)</f>
        <v>678221</v>
      </c>
      <c r="U81" s="97">
        <f>SUM($D81:F81)</f>
        <v>910838</v>
      </c>
      <c r="V81" s="97">
        <f>SUM($D81:G81)</f>
        <v>962898</v>
      </c>
      <c r="W81" s="97">
        <f>SUM($D81:H81)</f>
        <v>1030453</v>
      </c>
      <c r="X81" s="97">
        <f>SUM($D81:I81)</f>
        <v>1142603</v>
      </c>
      <c r="Y81" s="97">
        <f>SUM($D81:J81)</f>
        <v>1262525</v>
      </c>
      <c r="Z81" s="97">
        <f>SUM($D81:K81)</f>
        <v>1381469</v>
      </c>
      <c r="AA81" s="97">
        <f>SUM($D81:L81)</f>
        <v>1501324</v>
      </c>
      <c r="AB81" s="97">
        <f>SUM($D81:M81)</f>
        <v>1630277</v>
      </c>
      <c r="AC81" s="97">
        <f>SUM($D81:N81)</f>
        <v>1745869</v>
      </c>
      <c r="AD81" s="97">
        <f>SUM($D81:O81)</f>
        <v>1856008</v>
      </c>
    </row>
    <row r="82" spans="1:30" s="96" customFormat="1" ht="15.1" customHeight="1">
      <c r="A82" s="94">
        <v>2020</v>
      </c>
      <c r="B82" s="95" t="s">
        <v>7</v>
      </c>
      <c r="D82" s="97">
        <v>203470</v>
      </c>
      <c r="E82" s="97">
        <v>206327</v>
      </c>
      <c r="F82" s="97">
        <v>193020</v>
      </c>
      <c r="G82" s="97">
        <v>103504</v>
      </c>
      <c r="H82" s="97">
        <v>124441</v>
      </c>
      <c r="I82" s="97">
        <v>201976</v>
      </c>
      <c r="J82" s="97">
        <v>201276</v>
      </c>
      <c r="K82" s="97">
        <v>211410</v>
      </c>
      <c r="L82" s="97">
        <v>211508</v>
      </c>
      <c r="M82" s="97">
        <v>212907</v>
      </c>
      <c r="N82" s="97">
        <v>199269</v>
      </c>
      <c r="O82" s="97">
        <v>185186</v>
      </c>
      <c r="P82" s="97">
        <f>SUM(D82:O82)</f>
        <v>2254294</v>
      </c>
      <c r="Q82" s="124"/>
      <c r="R82" s="124"/>
      <c r="S82" s="97">
        <f>SUM($D82:D82)</f>
        <v>203470</v>
      </c>
      <c r="T82" s="97">
        <f>SUM($D82:E82)</f>
        <v>409797</v>
      </c>
      <c r="U82" s="97">
        <f>SUM($D82:F82)</f>
        <v>602817</v>
      </c>
      <c r="V82" s="97">
        <f>SUM($D82:G82)</f>
        <v>706321</v>
      </c>
      <c r="W82" s="97">
        <f>SUM($D82:H82)</f>
        <v>830762</v>
      </c>
      <c r="X82" s="97">
        <f>SUM($D82:I82)</f>
        <v>1032738</v>
      </c>
      <c r="Y82" s="97">
        <f>SUM($D82:J82)</f>
        <v>1234014</v>
      </c>
      <c r="Z82" s="97">
        <f>SUM($D82:K82)</f>
        <v>1445424</v>
      </c>
      <c r="AA82" s="97">
        <f>SUM($D82:L82)</f>
        <v>1656932</v>
      </c>
      <c r="AB82" s="97">
        <f>SUM($D82:M82)</f>
        <v>1869839</v>
      </c>
      <c r="AC82" s="97">
        <f>SUM($D82:N82)</f>
        <v>2069108</v>
      </c>
      <c r="AD82" s="97">
        <f>SUM($D82:O82)</f>
        <v>2254294</v>
      </c>
    </row>
    <row r="83" spans="1:30" s="96" customFormat="1" ht="15.1" customHeight="1">
      <c r="A83" s="94">
        <v>2020</v>
      </c>
      <c r="B83" s="95" t="s">
        <v>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f>SUM(D83:O83)</f>
        <v>0</v>
      </c>
      <c r="Q83" s="124"/>
      <c r="R83" s="124"/>
      <c r="S83" s="97">
        <f>SUM($D83:D83)</f>
        <v>0</v>
      </c>
      <c r="T83" s="97">
        <f>SUM($D83:E83)</f>
        <v>0</v>
      </c>
      <c r="U83" s="97">
        <f>SUM($D83:F83)</f>
        <v>0</v>
      </c>
      <c r="V83" s="97">
        <f>SUM($D83:G83)</f>
        <v>0</v>
      </c>
      <c r="W83" s="97">
        <f>SUM($D83:H83)</f>
        <v>0</v>
      </c>
      <c r="X83" s="97">
        <f>SUM($D83:I83)</f>
        <v>0</v>
      </c>
      <c r="Y83" s="97">
        <f>SUM($D83:J83)</f>
        <v>0</v>
      </c>
      <c r="Z83" s="97">
        <f>SUM($D83:K83)</f>
        <v>0</v>
      </c>
      <c r="AA83" s="97">
        <f>SUM($D83:L83)</f>
        <v>0</v>
      </c>
      <c r="AB83" s="97">
        <f>SUM($D83:M83)</f>
        <v>0</v>
      </c>
      <c r="AC83" s="97">
        <f>SUM($D83:N83)</f>
        <v>0</v>
      </c>
      <c r="AD83" s="97">
        <f>SUM($D83:O83)</f>
        <v>0</v>
      </c>
    </row>
    <row r="84" spans="1:30" s="96" customFormat="1" ht="15.1" customHeight="1">
      <c r="A84" s="94">
        <v>2020</v>
      </c>
      <c r="B84" s="98" t="s">
        <v>9</v>
      </c>
      <c r="D84" s="97">
        <f t="shared" ref="D84:P84" si="28">SUM(D81:D83)</f>
        <v>544146</v>
      </c>
      <c r="E84" s="97">
        <f t="shared" si="28"/>
        <v>543872</v>
      </c>
      <c r="F84" s="97">
        <f t="shared" si="28"/>
        <v>425637</v>
      </c>
      <c r="G84" s="97">
        <f t="shared" si="28"/>
        <v>155564</v>
      </c>
      <c r="H84" s="97">
        <f t="shared" si="28"/>
        <v>191996</v>
      </c>
      <c r="I84" s="97">
        <f t="shared" si="28"/>
        <v>314126</v>
      </c>
      <c r="J84" s="97">
        <f t="shared" si="28"/>
        <v>321198</v>
      </c>
      <c r="K84" s="97">
        <f t="shared" si="28"/>
        <v>330354</v>
      </c>
      <c r="L84" s="97">
        <f t="shared" si="28"/>
        <v>331363</v>
      </c>
      <c r="M84" s="97">
        <f t="shared" si="28"/>
        <v>341860</v>
      </c>
      <c r="N84" s="97">
        <f t="shared" si="28"/>
        <v>314861</v>
      </c>
      <c r="O84" s="97">
        <f t="shared" si="28"/>
        <v>295325</v>
      </c>
      <c r="P84" s="97">
        <f t="shared" si="28"/>
        <v>4110302</v>
      </c>
      <c r="Q84" s="124"/>
      <c r="R84" s="124"/>
      <c r="S84" s="97">
        <f t="shared" ref="S84:AD84" si="29">SUM(S81:S83)</f>
        <v>544146</v>
      </c>
      <c r="T84" s="97">
        <f t="shared" si="29"/>
        <v>1088018</v>
      </c>
      <c r="U84" s="97">
        <f t="shared" si="29"/>
        <v>1513655</v>
      </c>
      <c r="V84" s="97">
        <f t="shared" si="29"/>
        <v>1669219</v>
      </c>
      <c r="W84" s="97">
        <f t="shared" si="29"/>
        <v>1861215</v>
      </c>
      <c r="X84" s="97">
        <f t="shared" si="29"/>
        <v>2175341</v>
      </c>
      <c r="Y84" s="97">
        <f t="shared" si="29"/>
        <v>2496539</v>
      </c>
      <c r="Z84" s="97">
        <f t="shared" si="29"/>
        <v>2826893</v>
      </c>
      <c r="AA84" s="97">
        <f t="shared" si="29"/>
        <v>3158256</v>
      </c>
      <c r="AB84" s="97">
        <f t="shared" si="29"/>
        <v>3500116</v>
      </c>
      <c r="AC84" s="97">
        <f t="shared" si="29"/>
        <v>3814977</v>
      </c>
      <c r="AD84" s="97">
        <f t="shared" si="29"/>
        <v>4110302</v>
      </c>
    </row>
    <row r="85" spans="1:3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s="96" customFormat="1" ht="15.1" customHeight="1">
      <c r="A86" s="94">
        <v>2021</v>
      </c>
      <c r="B86" s="95" t="s">
        <v>6</v>
      </c>
      <c r="D86" s="87">
        <v>118365</v>
      </c>
      <c r="E86" s="87">
        <v>111529</v>
      </c>
      <c r="F86" s="87">
        <v>138284</v>
      </c>
      <c r="G86" s="87">
        <v>135881</v>
      </c>
      <c r="H86" s="87">
        <v>134514</v>
      </c>
      <c r="I86" s="87">
        <v>145960</v>
      </c>
      <c r="J86" s="87">
        <v>144364</v>
      </c>
      <c r="K86" s="87">
        <v>163403</v>
      </c>
      <c r="L86" s="87">
        <v>170602</v>
      </c>
      <c r="M86" s="87">
        <v>168242</v>
      </c>
      <c r="N86" s="87">
        <v>185682</v>
      </c>
      <c r="O86" s="87">
        <v>196838</v>
      </c>
      <c r="P86" s="97">
        <f>SUM(D86:O86)</f>
        <v>1813664</v>
      </c>
      <c r="Q86" s="123"/>
      <c r="R86" s="123"/>
      <c r="S86" s="97">
        <f>SUM($D86:D86)</f>
        <v>118365</v>
      </c>
      <c r="T86" s="97">
        <f>SUM($D86:E86)</f>
        <v>229894</v>
      </c>
      <c r="U86" s="97">
        <f>SUM($D86:F86)</f>
        <v>368178</v>
      </c>
      <c r="V86" s="97">
        <f>SUM($D86:G86)</f>
        <v>504059</v>
      </c>
      <c r="W86" s="97">
        <f>SUM($D86:H86)</f>
        <v>638573</v>
      </c>
      <c r="X86" s="97">
        <f>SUM($D86:I86)</f>
        <v>784533</v>
      </c>
      <c r="Y86" s="97">
        <f>SUM($D86:J86)</f>
        <v>928897</v>
      </c>
      <c r="Z86" s="97">
        <f>SUM($D86:K86)</f>
        <v>1092300</v>
      </c>
      <c r="AA86" s="97">
        <f>SUM($D86:L86)</f>
        <v>1262902</v>
      </c>
      <c r="AB86" s="97">
        <f>SUM($D86:M86)</f>
        <v>1431144</v>
      </c>
      <c r="AC86" s="97">
        <f>SUM($D86:N86)</f>
        <v>1616826</v>
      </c>
      <c r="AD86" s="97">
        <f>SUM($D86:O86)</f>
        <v>1813664</v>
      </c>
    </row>
    <row r="87" spans="1:30" s="96" customFormat="1" ht="15.1" customHeight="1">
      <c r="A87" s="94">
        <v>2021</v>
      </c>
      <c r="B87" s="95" t="s">
        <v>7</v>
      </c>
      <c r="D87" s="87">
        <v>191602</v>
      </c>
      <c r="E87" s="87">
        <v>179923</v>
      </c>
      <c r="F87" s="87">
        <v>218016</v>
      </c>
      <c r="G87" s="87">
        <v>184132</v>
      </c>
      <c r="H87" s="87">
        <v>182328</v>
      </c>
      <c r="I87" s="87">
        <v>197230</v>
      </c>
      <c r="J87" s="87">
        <v>185069</v>
      </c>
      <c r="K87" s="87">
        <v>196135</v>
      </c>
      <c r="L87" s="87">
        <v>186320</v>
      </c>
      <c r="M87" s="87">
        <v>196259</v>
      </c>
      <c r="N87" s="87">
        <v>201814</v>
      </c>
      <c r="O87" s="87">
        <v>184892</v>
      </c>
      <c r="P87" s="97">
        <f>SUM(D87:O87)</f>
        <v>2303720</v>
      </c>
      <c r="Q87" s="124"/>
      <c r="R87" s="124"/>
      <c r="S87" s="97">
        <f>SUM($D87:D87)</f>
        <v>191602</v>
      </c>
      <c r="T87" s="97">
        <f>SUM($D87:E87)</f>
        <v>371525</v>
      </c>
      <c r="U87" s="97">
        <f>SUM($D87:F87)</f>
        <v>589541</v>
      </c>
      <c r="V87" s="97">
        <f>SUM($D87:G87)</f>
        <v>773673</v>
      </c>
      <c r="W87" s="97">
        <f>SUM($D87:H87)</f>
        <v>956001</v>
      </c>
      <c r="X87" s="97">
        <f>SUM($D87:I87)</f>
        <v>1153231</v>
      </c>
      <c r="Y87" s="97">
        <f>SUM($D87:J87)</f>
        <v>1338300</v>
      </c>
      <c r="Z87" s="97">
        <f>SUM($D87:K87)</f>
        <v>1534435</v>
      </c>
      <c r="AA87" s="97">
        <f>SUM($D87:L87)</f>
        <v>1720755</v>
      </c>
      <c r="AB87" s="97">
        <f>SUM($D87:M87)</f>
        <v>1917014</v>
      </c>
      <c r="AC87" s="97">
        <f>SUM($D87:N87)</f>
        <v>2118828</v>
      </c>
      <c r="AD87" s="97">
        <f>SUM($D87:O87)</f>
        <v>2303720</v>
      </c>
    </row>
    <row r="88" spans="1:30" s="96" customFormat="1" ht="15.1" customHeight="1">
      <c r="A88" s="94">
        <v>2021</v>
      </c>
      <c r="B88" s="95" t="s">
        <v>8</v>
      </c>
      <c r="D88" s="87">
        <v>0</v>
      </c>
      <c r="E88" s="87">
        <v>0</v>
      </c>
      <c r="F88" s="87">
        <v>0</v>
      </c>
      <c r="G88" s="87">
        <v>0</v>
      </c>
      <c r="H88" s="87">
        <v>0</v>
      </c>
      <c r="I88" s="87">
        <v>0</v>
      </c>
      <c r="J88" s="87">
        <v>0</v>
      </c>
      <c r="K88" s="87">
        <v>0</v>
      </c>
      <c r="L88" s="87">
        <v>0</v>
      </c>
      <c r="M88" s="87">
        <v>0</v>
      </c>
      <c r="N88" s="87">
        <v>0</v>
      </c>
      <c r="O88" s="87">
        <v>0</v>
      </c>
      <c r="P88" s="97">
        <f>SUM(D88:O88)</f>
        <v>0</v>
      </c>
      <c r="Q88" s="124"/>
      <c r="R88" s="124"/>
      <c r="S88" s="97">
        <f>SUM($D88:D88)</f>
        <v>0</v>
      </c>
      <c r="T88" s="97">
        <f>SUM($D88:E88)</f>
        <v>0</v>
      </c>
      <c r="U88" s="97">
        <f>SUM($D88:F88)</f>
        <v>0</v>
      </c>
      <c r="V88" s="97">
        <f>SUM($D88:G88)</f>
        <v>0</v>
      </c>
      <c r="W88" s="97">
        <f>SUM($D88:H88)</f>
        <v>0</v>
      </c>
      <c r="X88" s="97">
        <f>SUM($D88:I88)</f>
        <v>0</v>
      </c>
      <c r="Y88" s="97">
        <f>SUM($D88:J88)</f>
        <v>0</v>
      </c>
      <c r="Z88" s="97">
        <f>SUM($D88:K88)</f>
        <v>0</v>
      </c>
      <c r="AA88" s="97">
        <f>SUM($D88:L88)</f>
        <v>0</v>
      </c>
      <c r="AB88" s="97">
        <f>SUM($D88:M88)</f>
        <v>0</v>
      </c>
      <c r="AC88" s="97">
        <f>SUM($D88:N88)</f>
        <v>0</v>
      </c>
      <c r="AD88" s="97">
        <f>SUM($D88:O88)</f>
        <v>0</v>
      </c>
    </row>
    <row r="89" spans="1:30" s="96" customFormat="1" ht="15.1" customHeight="1">
      <c r="A89" s="94">
        <v>2021</v>
      </c>
      <c r="B89" s="98" t="s">
        <v>9</v>
      </c>
      <c r="D89" s="97">
        <f t="shared" ref="D89:P89" si="30">SUM(D86:D88)</f>
        <v>309967</v>
      </c>
      <c r="E89" s="97">
        <f t="shared" si="30"/>
        <v>291452</v>
      </c>
      <c r="F89" s="97">
        <f t="shared" si="30"/>
        <v>356300</v>
      </c>
      <c r="G89" s="97">
        <f t="shared" si="30"/>
        <v>320013</v>
      </c>
      <c r="H89" s="97">
        <f t="shared" si="30"/>
        <v>316842</v>
      </c>
      <c r="I89" s="97">
        <f t="shared" si="30"/>
        <v>343190</v>
      </c>
      <c r="J89" s="97">
        <f t="shared" si="30"/>
        <v>329433</v>
      </c>
      <c r="K89" s="97">
        <f t="shared" si="30"/>
        <v>359538</v>
      </c>
      <c r="L89" s="97">
        <f t="shared" si="30"/>
        <v>356922</v>
      </c>
      <c r="M89" s="97">
        <f t="shared" si="30"/>
        <v>364501</v>
      </c>
      <c r="N89" s="97">
        <f t="shared" si="30"/>
        <v>387496</v>
      </c>
      <c r="O89" s="97">
        <f t="shared" si="30"/>
        <v>381730</v>
      </c>
      <c r="P89" s="97">
        <f t="shared" si="30"/>
        <v>4117384</v>
      </c>
      <c r="Q89" s="124"/>
      <c r="R89" s="124"/>
      <c r="S89" s="97">
        <f t="shared" ref="S89:AD89" si="31">SUM(S86:S88)</f>
        <v>309967</v>
      </c>
      <c r="T89" s="97">
        <f t="shared" si="31"/>
        <v>601419</v>
      </c>
      <c r="U89" s="97">
        <f t="shared" si="31"/>
        <v>957719</v>
      </c>
      <c r="V89" s="97">
        <f t="shared" si="31"/>
        <v>1277732</v>
      </c>
      <c r="W89" s="97">
        <f t="shared" si="31"/>
        <v>1594574</v>
      </c>
      <c r="X89" s="97">
        <f t="shared" si="31"/>
        <v>1937764</v>
      </c>
      <c r="Y89" s="97">
        <f t="shared" si="31"/>
        <v>2267197</v>
      </c>
      <c r="Z89" s="97">
        <f t="shared" si="31"/>
        <v>2626735</v>
      </c>
      <c r="AA89" s="97">
        <f t="shared" si="31"/>
        <v>2983657</v>
      </c>
      <c r="AB89" s="97">
        <f t="shared" si="31"/>
        <v>3348158</v>
      </c>
      <c r="AC89" s="97">
        <f t="shared" si="31"/>
        <v>3735654</v>
      </c>
      <c r="AD89" s="97">
        <f t="shared" si="31"/>
        <v>4117384</v>
      </c>
    </row>
    <row r="90" spans="1:3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1" spans="1:30" ht="15.1" customHeight="1">
      <c r="Q91" s="102"/>
      <c r="R91" s="102"/>
    </row>
    <row r="92" spans="1:30" ht="15.1" customHeight="1">
      <c r="Q92" s="102"/>
      <c r="R92" s="102"/>
    </row>
    <row r="93" spans="1:30" s="96" customFormat="1" ht="15.1" customHeight="1">
      <c r="A93" s="94">
        <v>2006</v>
      </c>
      <c r="B93" s="95" t="s">
        <v>6</v>
      </c>
      <c r="D93" s="97">
        <f>SUMIFS(D$11:D$90,$A$11:$A$90,$A93,$B$11:$B$90,$B93)</f>
        <v>507870</v>
      </c>
      <c r="E93" s="97">
        <f t="shared" ref="E93:O108" si="32">SUMIFS(E$11:E$90,$A$11:$A$90,$A93,$B$11:$B$90,$B93)</f>
        <v>457716</v>
      </c>
      <c r="F93" s="97">
        <f t="shared" si="32"/>
        <v>541818</v>
      </c>
      <c r="G93" s="97">
        <f t="shared" si="32"/>
        <v>512336</v>
      </c>
      <c r="H93" s="97">
        <f t="shared" si="32"/>
        <v>526615</v>
      </c>
      <c r="I93" s="97">
        <f t="shared" si="32"/>
        <v>497362</v>
      </c>
      <c r="J93" s="97">
        <f t="shared" si="32"/>
        <v>540922</v>
      </c>
      <c r="K93" s="97">
        <f t="shared" si="32"/>
        <v>543980</v>
      </c>
      <c r="L93" s="97">
        <f t="shared" si="32"/>
        <v>500833</v>
      </c>
      <c r="M93" s="97">
        <f>SUMIFS(M$11:M$90,$A$11:$A$90,$A93,$B$11:$B$90,$B93)</f>
        <v>502473</v>
      </c>
      <c r="N93" s="97">
        <f t="shared" si="32"/>
        <v>502473</v>
      </c>
      <c r="O93" s="97">
        <f>SUMIFS(O$11:O$90,$A$11:$A$90,$A93,$B$11:$B$90,$B93)</f>
        <v>478716</v>
      </c>
      <c r="P93" s="97">
        <f t="shared" ref="P93:P98" si="33">SUM(D93:O93)</f>
        <v>6113114</v>
      </c>
      <c r="Q93" s="102"/>
      <c r="R93" s="102"/>
      <c r="S93" s="97">
        <f>SUM($D93:D93)</f>
        <v>507870</v>
      </c>
      <c r="T93" s="97">
        <f>SUM($D93:E93)</f>
        <v>965586</v>
      </c>
      <c r="U93" s="97">
        <f>SUM($D93:F93)</f>
        <v>1507404</v>
      </c>
      <c r="V93" s="97">
        <f>SUM($D93:G93)</f>
        <v>2019740</v>
      </c>
      <c r="W93" s="97">
        <f>SUM($D93:H93)</f>
        <v>2546355</v>
      </c>
      <c r="X93" s="97">
        <f>SUM($D93:I93)</f>
        <v>3043717</v>
      </c>
      <c r="Y93" s="97">
        <f>SUM($D93:J93)</f>
        <v>3584639</v>
      </c>
      <c r="Z93" s="97">
        <f>SUM($D93:K93)</f>
        <v>4128619</v>
      </c>
      <c r="AA93" s="97">
        <f>SUM($D93:L93)</f>
        <v>4629452</v>
      </c>
      <c r="AB93" s="97">
        <f>SUM($D93:M93)</f>
        <v>5131925</v>
      </c>
      <c r="AC93" s="97">
        <f>SUM($D93:N93)</f>
        <v>5634398</v>
      </c>
      <c r="AD93" s="97">
        <f>SUM($D93:O93)</f>
        <v>6113114</v>
      </c>
    </row>
    <row r="94" spans="1:30" s="96" customFormat="1" ht="15.1" customHeight="1">
      <c r="A94" s="94">
        <v>2007</v>
      </c>
      <c r="B94" s="95" t="s">
        <v>6</v>
      </c>
      <c r="D94" s="97">
        <f t="shared" ref="D94:D108" si="34">SUMIFS(D$11:D$90,$A$11:$A$90,$A94,$B$11:$B$90,$B94)</f>
        <v>502473</v>
      </c>
      <c r="E94" s="97">
        <f t="shared" si="32"/>
        <v>401366</v>
      </c>
      <c r="F94" s="97">
        <f t="shared" si="32"/>
        <v>497338</v>
      </c>
      <c r="G94" s="97">
        <f t="shared" si="32"/>
        <v>473014</v>
      </c>
      <c r="H94" s="97">
        <f t="shared" si="32"/>
        <v>488957</v>
      </c>
      <c r="I94" s="97">
        <f t="shared" si="32"/>
        <v>484582</v>
      </c>
      <c r="J94" s="97">
        <f t="shared" si="32"/>
        <v>519733</v>
      </c>
      <c r="K94" s="97">
        <f t="shared" si="32"/>
        <v>536895</v>
      </c>
      <c r="L94" s="97">
        <f t="shared" si="32"/>
        <v>459564</v>
      </c>
      <c r="M94" s="97">
        <f t="shared" si="32"/>
        <v>459659</v>
      </c>
      <c r="N94" s="97">
        <f t="shared" si="32"/>
        <v>427902</v>
      </c>
      <c r="O94" s="97">
        <f t="shared" si="32"/>
        <v>398136</v>
      </c>
      <c r="P94" s="97">
        <f t="shared" si="33"/>
        <v>5649619</v>
      </c>
      <c r="Q94" s="102"/>
      <c r="R94" s="102"/>
      <c r="S94" s="97">
        <f>SUM($D94:D94)</f>
        <v>502473</v>
      </c>
      <c r="T94" s="97">
        <f>SUM($D94:E94)</f>
        <v>903839</v>
      </c>
      <c r="U94" s="97">
        <f>SUM($D94:F94)</f>
        <v>1401177</v>
      </c>
      <c r="V94" s="97">
        <f>SUM($D94:G94)</f>
        <v>1874191</v>
      </c>
      <c r="W94" s="97">
        <f>SUM($D94:H94)</f>
        <v>2363148</v>
      </c>
      <c r="X94" s="97">
        <f>SUM($D94:I94)</f>
        <v>2847730</v>
      </c>
      <c r="Y94" s="97">
        <f>SUM($D94:J94)</f>
        <v>3367463</v>
      </c>
      <c r="Z94" s="97">
        <f>SUM($D94:K94)</f>
        <v>3904358</v>
      </c>
      <c r="AA94" s="97">
        <f>SUM($D94:L94)</f>
        <v>4363922</v>
      </c>
      <c r="AB94" s="97">
        <f>SUM($D94:M94)</f>
        <v>4823581</v>
      </c>
      <c r="AC94" s="97">
        <f>SUM($D94:N94)</f>
        <v>5251483</v>
      </c>
      <c r="AD94" s="97">
        <f>SUM($D94:O94)</f>
        <v>5649619</v>
      </c>
    </row>
    <row r="95" spans="1:30" s="96" customFormat="1" ht="15.1" customHeight="1">
      <c r="A95" s="94">
        <v>2008</v>
      </c>
      <c r="B95" s="95" t="s">
        <v>6</v>
      </c>
      <c r="D95" s="97">
        <f t="shared" si="34"/>
        <v>389814</v>
      </c>
      <c r="E95" s="97">
        <f t="shared" si="32"/>
        <v>346146</v>
      </c>
      <c r="F95" s="97">
        <f t="shared" si="32"/>
        <v>377009</v>
      </c>
      <c r="G95" s="97">
        <f t="shared" si="32"/>
        <v>370631</v>
      </c>
      <c r="H95" s="97">
        <f t="shared" si="32"/>
        <v>387409</v>
      </c>
      <c r="I95" s="97">
        <f t="shared" si="32"/>
        <v>379067</v>
      </c>
      <c r="J95" s="97">
        <f t="shared" si="32"/>
        <v>401361</v>
      </c>
      <c r="K95" s="97">
        <f t="shared" si="32"/>
        <v>435828</v>
      </c>
      <c r="L95" s="97">
        <f t="shared" si="32"/>
        <v>347802</v>
      </c>
      <c r="M95" s="97">
        <f t="shared" si="32"/>
        <v>359596</v>
      </c>
      <c r="N95" s="97">
        <f t="shared" si="32"/>
        <v>334805</v>
      </c>
      <c r="O95" s="97">
        <f t="shared" si="32"/>
        <v>318325</v>
      </c>
      <c r="P95" s="97">
        <f t="shared" si="33"/>
        <v>4447793</v>
      </c>
      <c r="Q95" s="102"/>
      <c r="R95" s="102"/>
      <c r="S95" s="97">
        <f>SUM($D95:D95)</f>
        <v>389814</v>
      </c>
      <c r="T95" s="97">
        <f>SUM($D95:E95)</f>
        <v>735960</v>
      </c>
      <c r="U95" s="97">
        <f>SUM($D95:F95)</f>
        <v>1112969</v>
      </c>
      <c r="V95" s="97">
        <f>SUM($D95:G95)</f>
        <v>1483600</v>
      </c>
      <c r="W95" s="97">
        <f>SUM($D95:H95)</f>
        <v>1871009</v>
      </c>
      <c r="X95" s="97">
        <f>SUM($D95:I95)</f>
        <v>2250076</v>
      </c>
      <c r="Y95" s="97">
        <f>SUM($D95:J95)</f>
        <v>2651437</v>
      </c>
      <c r="Z95" s="97">
        <f>SUM($D95:K95)</f>
        <v>3087265</v>
      </c>
      <c r="AA95" s="97">
        <f>SUM($D95:L95)</f>
        <v>3435067</v>
      </c>
      <c r="AB95" s="97">
        <f>SUM($D95:M95)</f>
        <v>3794663</v>
      </c>
      <c r="AC95" s="97">
        <f>SUM($D95:N95)</f>
        <v>4129468</v>
      </c>
      <c r="AD95" s="97">
        <f>SUM($D95:O95)</f>
        <v>4447793</v>
      </c>
    </row>
    <row r="96" spans="1:30" s="96" customFormat="1" ht="15.1" customHeight="1">
      <c r="A96" s="94">
        <v>2009</v>
      </c>
      <c r="B96" s="95" t="s">
        <v>6</v>
      </c>
      <c r="D96" s="97">
        <f t="shared" si="34"/>
        <v>302612</v>
      </c>
      <c r="E96" s="97">
        <f t="shared" si="32"/>
        <v>293269</v>
      </c>
      <c r="F96" s="97">
        <f t="shared" si="32"/>
        <v>364590</v>
      </c>
      <c r="G96" s="97">
        <f t="shared" si="32"/>
        <v>350487</v>
      </c>
      <c r="H96" s="97">
        <f t="shared" si="32"/>
        <v>363856</v>
      </c>
      <c r="I96" s="97">
        <f t="shared" si="32"/>
        <v>332030</v>
      </c>
      <c r="J96" s="97">
        <f t="shared" si="32"/>
        <v>370837</v>
      </c>
      <c r="K96" s="97">
        <f t="shared" si="32"/>
        <v>398248</v>
      </c>
      <c r="L96" s="97">
        <f t="shared" si="32"/>
        <v>361071</v>
      </c>
      <c r="M96" s="97">
        <f t="shared" si="32"/>
        <v>367404</v>
      </c>
      <c r="N96" s="97">
        <f t="shared" si="32"/>
        <v>338646</v>
      </c>
      <c r="O96" s="97">
        <f t="shared" si="32"/>
        <v>344518</v>
      </c>
      <c r="P96" s="97">
        <f t="shared" si="33"/>
        <v>4187568</v>
      </c>
      <c r="Q96" s="102"/>
      <c r="R96" s="102"/>
      <c r="S96" s="97">
        <f>SUM($D96:D96)</f>
        <v>302612</v>
      </c>
      <c r="T96" s="97">
        <f>SUM($D96:E96)</f>
        <v>595881</v>
      </c>
      <c r="U96" s="97">
        <f>SUM($D96:F96)</f>
        <v>960471</v>
      </c>
      <c r="V96" s="97">
        <f>SUM($D96:G96)</f>
        <v>1310958</v>
      </c>
      <c r="W96" s="97">
        <f>SUM($D96:H96)</f>
        <v>1674814</v>
      </c>
      <c r="X96" s="97">
        <f>SUM($D96:I96)</f>
        <v>2006844</v>
      </c>
      <c r="Y96" s="97">
        <f>SUM($D96:J96)</f>
        <v>2377681</v>
      </c>
      <c r="Z96" s="97">
        <f>SUM($D96:K96)</f>
        <v>2775929</v>
      </c>
      <c r="AA96" s="97">
        <f>SUM($D96:L96)</f>
        <v>3137000</v>
      </c>
      <c r="AB96" s="97">
        <f>SUM($D96:M96)</f>
        <v>3504404</v>
      </c>
      <c r="AC96" s="97">
        <f>SUM($D96:N96)</f>
        <v>3843050</v>
      </c>
      <c r="AD96" s="97">
        <f>SUM($D96:O96)</f>
        <v>4187568</v>
      </c>
    </row>
    <row r="97" spans="1:30" s="96" customFormat="1" ht="15.1" customHeight="1">
      <c r="A97" s="94">
        <v>2010</v>
      </c>
      <c r="B97" s="95" t="s">
        <v>6</v>
      </c>
      <c r="D97" s="97">
        <f t="shared" si="34"/>
        <v>327701</v>
      </c>
      <c r="E97" s="97">
        <f t="shared" si="32"/>
        <v>303860</v>
      </c>
      <c r="F97" s="97">
        <f t="shared" si="32"/>
        <v>378991</v>
      </c>
      <c r="G97" s="97">
        <f t="shared" si="32"/>
        <v>383479</v>
      </c>
      <c r="H97" s="97">
        <f t="shared" si="32"/>
        <v>395799</v>
      </c>
      <c r="I97" s="97">
        <f t="shared" si="32"/>
        <v>386951</v>
      </c>
      <c r="J97" s="97">
        <f t="shared" si="32"/>
        <v>420884</v>
      </c>
      <c r="K97" s="97">
        <f t="shared" si="32"/>
        <v>428735</v>
      </c>
      <c r="L97" s="97">
        <f t="shared" si="32"/>
        <v>382863</v>
      </c>
      <c r="M97" s="97">
        <f t="shared" si="32"/>
        <v>396458</v>
      </c>
      <c r="N97" s="97">
        <f t="shared" si="32"/>
        <v>367068</v>
      </c>
      <c r="O97" s="97">
        <f t="shared" si="32"/>
        <v>363889</v>
      </c>
      <c r="P97" s="97">
        <f t="shared" si="33"/>
        <v>4536678</v>
      </c>
      <c r="Q97" s="102"/>
      <c r="R97" s="102"/>
      <c r="S97" s="97">
        <f>SUM($D97:D97)</f>
        <v>327701</v>
      </c>
      <c r="T97" s="97">
        <f>SUM($D97:E97)</f>
        <v>631561</v>
      </c>
      <c r="U97" s="97">
        <f>SUM($D97:F97)</f>
        <v>1010552</v>
      </c>
      <c r="V97" s="97">
        <f>SUM($D97:G97)</f>
        <v>1394031</v>
      </c>
      <c r="W97" s="97">
        <f>SUM($D97:H97)</f>
        <v>1789830</v>
      </c>
      <c r="X97" s="97">
        <f>SUM($D97:I97)</f>
        <v>2176781</v>
      </c>
      <c r="Y97" s="97">
        <f>SUM($D97:J97)</f>
        <v>2597665</v>
      </c>
      <c r="Z97" s="97">
        <f>SUM($D97:K97)</f>
        <v>3026400</v>
      </c>
      <c r="AA97" s="97">
        <f>SUM($D97:L97)</f>
        <v>3409263</v>
      </c>
      <c r="AB97" s="97">
        <f>SUM($D97:M97)</f>
        <v>3805721</v>
      </c>
      <c r="AC97" s="97">
        <f>SUM($D97:N97)</f>
        <v>4172789</v>
      </c>
      <c r="AD97" s="97">
        <f>SUM($D97:O97)</f>
        <v>4536678</v>
      </c>
    </row>
    <row r="98" spans="1:30" s="96" customFormat="1" ht="15.1" customHeight="1">
      <c r="A98" s="94">
        <v>2011</v>
      </c>
      <c r="B98" s="95" t="s">
        <v>6</v>
      </c>
      <c r="D98" s="97">
        <f t="shared" si="34"/>
        <v>339385</v>
      </c>
      <c r="E98" s="97">
        <f t="shared" si="32"/>
        <v>318336</v>
      </c>
      <c r="F98" s="97">
        <f t="shared" si="32"/>
        <v>402098</v>
      </c>
      <c r="G98" s="97">
        <f t="shared" si="32"/>
        <v>392178</v>
      </c>
      <c r="H98" s="97">
        <f t="shared" si="32"/>
        <v>400333</v>
      </c>
      <c r="I98" s="97">
        <f t="shared" si="32"/>
        <v>394007</v>
      </c>
      <c r="J98" s="97">
        <f t="shared" si="32"/>
        <v>423406</v>
      </c>
      <c r="K98" s="97">
        <f t="shared" si="32"/>
        <v>424249</v>
      </c>
      <c r="L98" s="97">
        <f t="shared" si="32"/>
        <v>376332</v>
      </c>
      <c r="M98" s="97">
        <f t="shared" si="32"/>
        <v>400667</v>
      </c>
      <c r="N98" s="97">
        <f t="shared" si="32"/>
        <v>373998</v>
      </c>
      <c r="O98" s="97">
        <f t="shared" si="32"/>
        <v>380810</v>
      </c>
      <c r="P98" s="97">
        <f t="shared" si="33"/>
        <v>4625799</v>
      </c>
      <c r="Q98" s="102"/>
      <c r="R98" s="102"/>
      <c r="S98" s="97">
        <f>SUM($D98:D98)</f>
        <v>339385</v>
      </c>
      <c r="T98" s="97">
        <f>SUM($D98:E98)</f>
        <v>657721</v>
      </c>
      <c r="U98" s="97">
        <f>SUM($D98:F98)</f>
        <v>1059819</v>
      </c>
      <c r="V98" s="97">
        <f>SUM($D98:G98)</f>
        <v>1451997</v>
      </c>
      <c r="W98" s="97">
        <f>SUM($D98:H98)</f>
        <v>1852330</v>
      </c>
      <c r="X98" s="97">
        <f>SUM($D98:I98)</f>
        <v>2246337</v>
      </c>
      <c r="Y98" s="97">
        <f>SUM($D98:J98)</f>
        <v>2669743</v>
      </c>
      <c r="Z98" s="97">
        <f>SUM($D98:K98)</f>
        <v>3093992</v>
      </c>
      <c r="AA98" s="97">
        <f>SUM($D98:L98)</f>
        <v>3470324</v>
      </c>
      <c r="AB98" s="97">
        <f>SUM($D98:M98)</f>
        <v>3870991</v>
      </c>
      <c r="AC98" s="97">
        <f>SUM($D98:N98)</f>
        <v>4244989</v>
      </c>
      <c r="AD98" s="97">
        <f>SUM($D98:O98)</f>
        <v>4625799</v>
      </c>
    </row>
    <row r="99" spans="1:30" s="96" customFormat="1" ht="15.1" customHeight="1">
      <c r="A99" s="94">
        <v>2012</v>
      </c>
      <c r="B99" s="95" t="s">
        <v>6</v>
      </c>
      <c r="D99" s="97">
        <f t="shared" si="34"/>
        <v>351181</v>
      </c>
      <c r="E99" s="97">
        <f t="shared" si="32"/>
        <v>344819</v>
      </c>
      <c r="F99" s="97">
        <f t="shared" si="32"/>
        <v>403883</v>
      </c>
      <c r="G99" s="97">
        <f t="shared" si="32"/>
        <v>389075</v>
      </c>
      <c r="H99" s="97">
        <f t="shared" si="32"/>
        <v>419232</v>
      </c>
      <c r="I99" s="97">
        <f t="shared" si="32"/>
        <v>415082</v>
      </c>
      <c r="J99" s="97">
        <f t="shared" si="32"/>
        <v>421888</v>
      </c>
      <c r="K99" s="97">
        <f t="shared" si="32"/>
        <v>451571</v>
      </c>
      <c r="L99" s="97">
        <f t="shared" si="32"/>
        <v>399499</v>
      </c>
      <c r="M99" s="97">
        <f t="shared" si="32"/>
        <v>418515</v>
      </c>
      <c r="N99" s="97">
        <f t="shared" si="32"/>
        <v>397904</v>
      </c>
      <c r="O99" s="97">
        <f t="shared" si="32"/>
        <v>387842</v>
      </c>
      <c r="P99" s="97">
        <f t="shared" ref="P99:P108" si="35">SUM(D99:O99)</f>
        <v>4800491</v>
      </c>
      <c r="Q99" s="102"/>
      <c r="R99" s="102"/>
      <c r="S99" s="97">
        <f>SUM($D99:D99)</f>
        <v>351181</v>
      </c>
      <c r="T99" s="97">
        <f>SUM($D99:E99)</f>
        <v>696000</v>
      </c>
      <c r="U99" s="97">
        <f>SUM($D99:F99)</f>
        <v>1099883</v>
      </c>
      <c r="V99" s="97">
        <f>SUM($D99:G99)</f>
        <v>1488958</v>
      </c>
      <c r="W99" s="97">
        <f>SUM($D99:H99)</f>
        <v>1908190</v>
      </c>
      <c r="X99" s="97">
        <f>SUM($D99:I99)</f>
        <v>2323272</v>
      </c>
      <c r="Y99" s="97">
        <f>SUM($D99:J99)</f>
        <v>2745160</v>
      </c>
      <c r="Z99" s="97">
        <f>SUM($D99:K99)</f>
        <v>3196731</v>
      </c>
      <c r="AA99" s="97">
        <f>SUM($D99:L99)</f>
        <v>3596230</v>
      </c>
      <c r="AB99" s="97">
        <f>SUM($D99:M99)</f>
        <v>4014745</v>
      </c>
      <c r="AC99" s="97">
        <f>SUM($D99:N99)</f>
        <v>4412649</v>
      </c>
      <c r="AD99" s="97">
        <f>SUM($D99:O99)</f>
        <v>4800491</v>
      </c>
    </row>
    <row r="100" spans="1:30" s="96" customFormat="1" ht="15.1" customHeight="1">
      <c r="A100" s="94">
        <v>2013</v>
      </c>
      <c r="B100" s="95" t="s">
        <v>6</v>
      </c>
      <c r="D100" s="97">
        <f t="shared" si="34"/>
        <v>375332</v>
      </c>
      <c r="E100" s="97">
        <f t="shared" si="32"/>
        <v>348452</v>
      </c>
      <c r="F100" s="97">
        <f t="shared" si="32"/>
        <v>423471</v>
      </c>
      <c r="G100" s="97">
        <f t="shared" si="32"/>
        <v>402766</v>
      </c>
      <c r="H100" s="97">
        <f t="shared" si="32"/>
        <v>422777</v>
      </c>
      <c r="I100" s="97">
        <f t="shared" si="32"/>
        <v>417145</v>
      </c>
      <c r="J100" s="97">
        <f t="shared" si="32"/>
        <v>436972</v>
      </c>
      <c r="K100" s="97">
        <f t="shared" si="32"/>
        <v>469696</v>
      </c>
      <c r="L100" s="97">
        <f t="shared" si="32"/>
        <v>399924</v>
      </c>
      <c r="M100" s="97">
        <f t="shared" si="32"/>
        <v>422852</v>
      </c>
      <c r="N100" s="97">
        <f t="shared" si="32"/>
        <v>387116</v>
      </c>
      <c r="O100" s="97">
        <f t="shared" si="32"/>
        <v>389036</v>
      </c>
      <c r="P100" s="97">
        <f t="shared" si="35"/>
        <v>4895539</v>
      </c>
      <c r="Q100" s="102"/>
      <c r="R100" s="102"/>
      <c r="S100" s="97">
        <f>SUM($D100:D100)</f>
        <v>375332</v>
      </c>
      <c r="T100" s="97">
        <f>SUM($D100:E100)</f>
        <v>723784</v>
      </c>
      <c r="U100" s="97">
        <f>SUM($D100:F100)</f>
        <v>1147255</v>
      </c>
      <c r="V100" s="97">
        <f>SUM($D100:G100)</f>
        <v>1550021</v>
      </c>
      <c r="W100" s="97">
        <f>SUM($D100:H100)</f>
        <v>1972798</v>
      </c>
      <c r="X100" s="97">
        <f>SUM($D100:I100)</f>
        <v>2389943</v>
      </c>
      <c r="Y100" s="97">
        <f>SUM($D100:J100)</f>
        <v>2826915</v>
      </c>
      <c r="Z100" s="97">
        <f>SUM($D100:K100)</f>
        <v>3296611</v>
      </c>
      <c r="AA100" s="97">
        <f>SUM($D100:L100)</f>
        <v>3696535</v>
      </c>
      <c r="AB100" s="97">
        <f>SUM($D100:M100)</f>
        <v>4119387</v>
      </c>
      <c r="AC100" s="97">
        <f>SUM($D100:N100)</f>
        <v>4506503</v>
      </c>
      <c r="AD100" s="97">
        <f>SUM($D100:O100)</f>
        <v>4895539</v>
      </c>
    </row>
    <row r="101" spans="1:30" s="96" customFormat="1" ht="15.1" customHeight="1">
      <c r="A101" s="94">
        <v>2014</v>
      </c>
      <c r="B101" s="95" t="s">
        <v>6</v>
      </c>
      <c r="D101" s="97">
        <f t="shared" si="34"/>
        <v>349785</v>
      </c>
      <c r="E101" s="97">
        <f t="shared" si="32"/>
        <v>328480</v>
      </c>
      <c r="F101" s="97">
        <f t="shared" si="32"/>
        <v>401206</v>
      </c>
      <c r="G101" s="97">
        <f t="shared" si="32"/>
        <v>383406</v>
      </c>
      <c r="H101" s="97">
        <f t="shared" si="32"/>
        <v>401466</v>
      </c>
      <c r="I101" s="97">
        <f t="shared" si="32"/>
        <v>402246</v>
      </c>
      <c r="J101" s="97">
        <f t="shared" si="32"/>
        <v>420906</v>
      </c>
      <c r="K101" s="97">
        <f t="shared" si="32"/>
        <v>450293</v>
      </c>
      <c r="L101" s="97">
        <f t="shared" si="32"/>
        <v>382147</v>
      </c>
      <c r="M101" s="97">
        <f t="shared" si="32"/>
        <v>414926</v>
      </c>
      <c r="N101" s="97">
        <f t="shared" si="32"/>
        <v>373537</v>
      </c>
      <c r="O101" s="97">
        <f t="shared" si="32"/>
        <v>383585</v>
      </c>
      <c r="P101" s="97">
        <f t="shared" si="35"/>
        <v>4691983</v>
      </c>
      <c r="Q101" s="102"/>
      <c r="R101" s="102"/>
      <c r="S101" s="97">
        <f>SUM($D101:D101)</f>
        <v>349785</v>
      </c>
      <c r="T101" s="97">
        <f>SUM($D101:E101)</f>
        <v>678265</v>
      </c>
      <c r="U101" s="97">
        <f>SUM($D101:F101)</f>
        <v>1079471</v>
      </c>
      <c r="V101" s="97">
        <f>SUM($D101:G101)</f>
        <v>1462877</v>
      </c>
      <c r="W101" s="97">
        <f>SUM($D101:H101)</f>
        <v>1864343</v>
      </c>
      <c r="X101" s="97">
        <f>SUM($D101:I101)</f>
        <v>2266589</v>
      </c>
      <c r="Y101" s="97">
        <f>SUM($D101:J101)</f>
        <v>2687495</v>
      </c>
      <c r="Z101" s="97">
        <f>SUM($D101:K101)</f>
        <v>3137788</v>
      </c>
      <c r="AA101" s="97">
        <f>SUM($D101:L101)</f>
        <v>3519935</v>
      </c>
      <c r="AB101" s="97">
        <f>SUM($D101:M101)</f>
        <v>3934861</v>
      </c>
      <c r="AC101" s="97">
        <f>SUM($D101:N101)</f>
        <v>4308398</v>
      </c>
      <c r="AD101" s="97">
        <f>SUM($D101:O101)</f>
        <v>4691983</v>
      </c>
    </row>
    <row r="102" spans="1:30" s="96" customFormat="1" ht="15.1" customHeight="1">
      <c r="A102" s="94">
        <v>2015</v>
      </c>
      <c r="B102" s="95" t="s">
        <v>6</v>
      </c>
      <c r="D102" s="97">
        <f t="shared" si="34"/>
        <v>355167</v>
      </c>
      <c r="E102" s="97">
        <f t="shared" si="32"/>
        <v>318209</v>
      </c>
      <c r="F102" s="97">
        <f t="shared" si="32"/>
        <v>393946</v>
      </c>
      <c r="G102" s="97">
        <f t="shared" si="32"/>
        <v>379677</v>
      </c>
      <c r="H102" s="97">
        <f t="shared" si="32"/>
        <v>384433</v>
      </c>
      <c r="I102" s="97">
        <f t="shared" si="32"/>
        <v>381663</v>
      </c>
      <c r="J102" s="97">
        <f t="shared" si="32"/>
        <v>417369</v>
      </c>
      <c r="K102" s="97">
        <f t="shared" si="32"/>
        <v>413403</v>
      </c>
      <c r="L102" s="97">
        <f t="shared" si="32"/>
        <v>369588</v>
      </c>
      <c r="M102" s="97">
        <f t="shared" si="32"/>
        <v>375447</v>
      </c>
      <c r="N102" s="97">
        <f t="shared" si="32"/>
        <v>339430</v>
      </c>
      <c r="O102" s="97">
        <f t="shared" si="32"/>
        <v>338162</v>
      </c>
      <c r="P102" s="97">
        <f t="shared" si="35"/>
        <v>4466494</v>
      </c>
      <c r="Q102" s="102"/>
      <c r="R102" s="102"/>
      <c r="S102" s="97">
        <f>SUM($D102:D102)</f>
        <v>355167</v>
      </c>
      <c r="T102" s="97">
        <f>SUM($D102:E102)</f>
        <v>673376</v>
      </c>
      <c r="U102" s="97">
        <f>SUM($D102:F102)</f>
        <v>1067322</v>
      </c>
      <c r="V102" s="97">
        <f>SUM($D102:G102)</f>
        <v>1446999</v>
      </c>
      <c r="W102" s="97">
        <f>SUM($D102:H102)</f>
        <v>1831432</v>
      </c>
      <c r="X102" s="97">
        <f>SUM($D102:I102)</f>
        <v>2213095</v>
      </c>
      <c r="Y102" s="97">
        <f>SUM($D102:J102)</f>
        <v>2630464</v>
      </c>
      <c r="Z102" s="97">
        <f>SUM($D102:K102)</f>
        <v>3043867</v>
      </c>
      <c r="AA102" s="97">
        <f>SUM($D102:L102)</f>
        <v>3413455</v>
      </c>
      <c r="AB102" s="97">
        <f>SUM($D102:M102)</f>
        <v>3788902</v>
      </c>
      <c r="AC102" s="97">
        <f>SUM($D102:N102)</f>
        <v>4128332</v>
      </c>
      <c r="AD102" s="97">
        <f>SUM($D102:O102)</f>
        <v>4466494</v>
      </c>
    </row>
    <row r="103" spans="1:30" s="96" customFormat="1" ht="15.1" customHeight="1">
      <c r="A103" s="94">
        <v>2016</v>
      </c>
      <c r="B103" s="95" t="s">
        <v>6</v>
      </c>
      <c r="D103" s="97">
        <f t="shared" si="34"/>
        <v>323675</v>
      </c>
      <c r="E103" s="97">
        <f t="shared" si="32"/>
        <v>310760</v>
      </c>
      <c r="F103" s="97">
        <f t="shared" si="32"/>
        <v>350032</v>
      </c>
      <c r="G103" s="97">
        <f t="shared" si="32"/>
        <v>349261</v>
      </c>
      <c r="H103" s="97">
        <f t="shared" si="32"/>
        <v>365947</v>
      </c>
      <c r="I103" s="97">
        <f t="shared" si="32"/>
        <v>363158</v>
      </c>
      <c r="J103" s="97">
        <f t="shared" si="32"/>
        <v>382331</v>
      </c>
      <c r="K103" s="97">
        <f t="shared" si="32"/>
        <v>397191</v>
      </c>
      <c r="L103" s="97">
        <f t="shared" si="32"/>
        <v>347170</v>
      </c>
      <c r="M103" s="97">
        <f t="shared" si="32"/>
        <v>359887</v>
      </c>
      <c r="N103" s="97">
        <f t="shared" si="32"/>
        <v>331216</v>
      </c>
      <c r="O103" s="97">
        <f t="shared" si="32"/>
        <v>322486</v>
      </c>
      <c r="P103" s="97">
        <f t="shared" si="35"/>
        <v>4203114</v>
      </c>
      <c r="Q103" s="102"/>
      <c r="R103" s="102"/>
      <c r="S103" s="97">
        <f>SUM($D103:D103)</f>
        <v>323675</v>
      </c>
      <c r="T103" s="97">
        <f>SUM($D103:E103)</f>
        <v>634435</v>
      </c>
      <c r="U103" s="97">
        <f>SUM($D103:F103)</f>
        <v>984467</v>
      </c>
      <c r="V103" s="97">
        <f>SUM($D103:G103)</f>
        <v>1333728</v>
      </c>
      <c r="W103" s="97">
        <f>SUM($D103:H103)</f>
        <v>1699675</v>
      </c>
      <c r="X103" s="97">
        <f>SUM($D103:I103)</f>
        <v>2062833</v>
      </c>
      <c r="Y103" s="97">
        <f>SUM($D103:J103)</f>
        <v>2445164</v>
      </c>
      <c r="Z103" s="97">
        <f>SUM($D103:K103)</f>
        <v>2842355</v>
      </c>
      <c r="AA103" s="97">
        <f>SUM($D103:L103)</f>
        <v>3189525</v>
      </c>
      <c r="AB103" s="97">
        <f>SUM($D103:M103)</f>
        <v>3549412</v>
      </c>
      <c r="AC103" s="97">
        <f>SUM($D103:N103)</f>
        <v>3880628</v>
      </c>
      <c r="AD103" s="97">
        <f>SUM($D103:O103)</f>
        <v>4203114</v>
      </c>
    </row>
    <row r="104" spans="1:30" s="96" customFormat="1" ht="15.1" customHeight="1">
      <c r="A104" s="94">
        <v>2017</v>
      </c>
      <c r="B104" s="95" t="s">
        <v>6</v>
      </c>
      <c r="D104" s="97">
        <f t="shared" si="34"/>
        <v>323221</v>
      </c>
      <c r="E104" s="97">
        <f t="shared" si="32"/>
        <v>290478</v>
      </c>
      <c r="F104" s="97">
        <f t="shared" si="32"/>
        <v>340091</v>
      </c>
      <c r="G104" s="97">
        <f t="shared" si="32"/>
        <v>334581</v>
      </c>
      <c r="H104" s="97">
        <f t="shared" si="32"/>
        <v>352272</v>
      </c>
      <c r="I104" s="97">
        <f t="shared" si="32"/>
        <v>362054</v>
      </c>
      <c r="J104" s="97">
        <f t="shared" si="32"/>
        <v>381480</v>
      </c>
      <c r="K104" s="97">
        <f t="shared" si="32"/>
        <v>397021</v>
      </c>
      <c r="L104" s="97">
        <f t="shared" si="32"/>
        <v>358680</v>
      </c>
      <c r="M104" s="97">
        <f t="shared" si="32"/>
        <v>458323</v>
      </c>
      <c r="N104" s="97">
        <f t="shared" si="32"/>
        <v>378556</v>
      </c>
      <c r="O104" s="97">
        <f t="shared" si="32"/>
        <v>350620</v>
      </c>
      <c r="P104" s="97">
        <f t="shared" si="35"/>
        <v>4327377</v>
      </c>
      <c r="Q104" s="102"/>
      <c r="R104" s="102"/>
      <c r="S104" s="97">
        <f>SUM($D104:D104)</f>
        <v>323221</v>
      </c>
      <c r="T104" s="97">
        <f>SUM($D104:E104)</f>
        <v>613699</v>
      </c>
      <c r="U104" s="97">
        <f>SUM($D104:F104)</f>
        <v>953790</v>
      </c>
      <c r="V104" s="97">
        <f>SUM($D104:G104)</f>
        <v>1288371</v>
      </c>
      <c r="W104" s="97">
        <f>SUM($D104:H104)</f>
        <v>1640643</v>
      </c>
      <c r="X104" s="97">
        <f>SUM($D104:I104)</f>
        <v>2002697</v>
      </c>
      <c r="Y104" s="97">
        <f>SUM($D104:J104)</f>
        <v>2384177</v>
      </c>
      <c r="Z104" s="97">
        <f>SUM($D104:K104)</f>
        <v>2781198</v>
      </c>
      <c r="AA104" s="97">
        <f>SUM($D104:L104)</f>
        <v>3139878</v>
      </c>
      <c r="AB104" s="97">
        <f>SUM($D104:M104)</f>
        <v>3598201</v>
      </c>
      <c r="AC104" s="97">
        <f>SUM($D104:N104)</f>
        <v>3976757</v>
      </c>
      <c r="AD104" s="97">
        <f>SUM($D104:O104)</f>
        <v>4327377</v>
      </c>
    </row>
    <row r="105" spans="1:30" s="96" customFormat="1" ht="15.1" customHeight="1">
      <c r="A105" s="94">
        <v>2018</v>
      </c>
      <c r="B105" s="95" t="s">
        <v>6</v>
      </c>
      <c r="D105" s="97">
        <f t="shared" si="34"/>
        <v>361158</v>
      </c>
      <c r="E105" s="97">
        <f t="shared" si="32"/>
        <v>315350</v>
      </c>
      <c r="F105" s="97">
        <f t="shared" si="32"/>
        <v>387308</v>
      </c>
      <c r="G105" s="97">
        <f t="shared" si="32"/>
        <v>375606</v>
      </c>
      <c r="H105" s="97">
        <f t="shared" si="32"/>
        <v>399549</v>
      </c>
      <c r="I105" s="97">
        <f t="shared" si="32"/>
        <v>409168</v>
      </c>
      <c r="J105" s="97">
        <f t="shared" si="32"/>
        <v>438539</v>
      </c>
      <c r="K105" s="97">
        <f t="shared" si="32"/>
        <v>449263</v>
      </c>
      <c r="L105" s="97">
        <f t="shared" si="32"/>
        <v>382932</v>
      </c>
      <c r="M105" s="97">
        <f t="shared" si="32"/>
        <v>407173</v>
      </c>
      <c r="N105" s="97">
        <f t="shared" si="32"/>
        <v>358552</v>
      </c>
      <c r="O105" s="97">
        <f t="shared" si="32"/>
        <v>360413</v>
      </c>
      <c r="P105" s="97">
        <f t="shared" ref="P105:P106" si="36">SUM(D105:O105)</f>
        <v>4645011</v>
      </c>
      <c r="Q105" s="102"/>
      <c r="R105" s="102"/>
      <c r="S105" s="97">
        <f>SUM($D105:D105)</f>
        <v>361158</v>
      </c>
      <c r="T105" s="97">
        <f>SUM($D105:E105)</f>
        <v>676508</v>
      </c>
      <c r="U105" s="97">
        <f>SUM($D105:F105)</f>
        <v>1063816</v>
      </c>
      <c r="V105" s="97">
        <f>SUM($D105:G105)</f>
        <v>1439422</v>
      </c>
      <c r="W105" s="97">
        <f>SUM($D105:H105)</f>
        <v>1838971</v>
      </c>
      <c r="X105" s="97">
        <f>SUM($D105:I105)</f>
        <v>2248139</v>
      </c>
      <c r="Y105" s="97">
        <f>SUM($D105:J105)</f>
        <v>2686678</v>
      </c>
      <c r="Z105" s="97">
        <f>SUM($D105:K105)</f>
        <v>3135941</v>
      </c>
      <c r="AA105" s="97">
        <f>SUM($D105:L105)</f>
        <v>3518873</v>
      </c>
      <c r="AB105" s="97">
        <f>SUM($D105:M105)</f>
        <v>3926046</v>
      </c>
      <c r="AC105" s="97">
        <f>SUM($D105:N105)</f>
        <v>4284598</v>
      </c>
      <c r="AD105" s="97">
        <f>SUM($D105:O105)</f>
        <v>4645011</v>
      </c>
    </row>
    <row r="106" spans="1:30" s="96" customFormat="1" ht="15.1" customHeight="1">
      <c r="A106" s="94">
        <v>2019</v>
      </c>
      <c r="B106" s="95" t="s">
        <v>6</v>
      </c>
      <c r="D106" s="97">
        <f t="shared" si="34"/>
        <v>331946</v>
      </c>
      <c r="E106" s="97">
        <f t="shared" si="32"/>
        <v>305583</v>
      </c>
      <c r="F106" s="97">
        <f t="shared" si="32"/>
        <v>376376</v>
      </c>
      <c r="G106" s="97">
        <f t="shared" si="32"/>
        <v>360572</v>
      </c>
      <c r="H106" s="97">
        <f t="shared" si="32"/>
        <v>371244</v>
      </c>
      <c r="I106" s="97">
        <f t="shared" si="32"/>
        <v>380640</v>
      </c>
      <c r="J106" s="97">
        <f t="shared" si="32"/>
        <v>423474</v>
      </c>
      <c r="K106" s="97">
        <f t="shared" si="32"/>
        <v>420528</v>
      </c>
      <c r="L106" s="97">
        <f t="shared" si="32"/>
        <v>363406</v>
      </c>
      <c r="M106" s="97">
        <f t="shared" si="32"/>
        <v>394634</v>
      </c>
      <c r="N106" s="97">
        <f t="shared" si="32"/>
        <v>349254</v>
      </c>
      <c r="O106" s="97">
        <f t="shared" si="32"/>
        <v>346293</v>
      </c>
      <c r="P106" s="97">
        <f t="shared" si="36"/>
        <v>4423950</v>
      </c>
      <c r="Q106" s="102"/>
      <c r="R106" s="102"/>
      <c r="S106" s="97">
        <f>SUM($D106:D106)</f>
        <v>331946</v>
      </c>
      <c r="T106" s="97">
        <f>SUM($D106:E106)</f>
        <v>637529</v>
      </c>
      <c r="U106" s="97">
        <f>SUM($D106:F106)</f>
        <v>1013905</v>
      </c>
      <c r="V106" s="97">
        <f>SUM($D106:G106)</f>
        <v>1374477</v>
      </c>
      <c r="W106" s="97">
        <f>SUM($D106:H106)</f>
        <v>1745721</v>
      </c>
      <c r="X106" s="97">
        <f>SUM($D106:I106)</f>
        <v>2126361</v>
      </c>
      <c r="Y106" s="97">
        <f>SUM($D106:J106)</f>
        <v>2549835</v>
      </c>
      <c r="Z106" s="97">
        <f>SUM($D106:K106)</f>
        <v>2970363</v>
      </c>
      <c r="AA106" s="97">
        <f>SUM($D106:L106)</f>
        <v>3333769</v>
      </c>
      <c r="AB106" s="97">
        <f>SUM($D106:M106)</f>
        <v>3728403</v>
      </c>
      <c r="AC106" s="97">
        <f>SUM($D106:N106)</f>
        <v>4077657</v>
      </c>
      <c r="AD106" s="97">
        <f>SUM($D106:O106)</f>
        <v>4423950</v>
      </c>
    </row>
    <row r="107" spans="1:30" s="96" customFormat="1" ht="15.1" customHeight="1">
      <c r="A107" s="94">
        <v>2020</v>
      </c>
      <c r="B107" s="95" t="s">
        <v>6</v>
      </c>
      <c r="D107" s="97">
        <f t="shared" si="34"/>
        <v>340676</v>
      </c>
      <c r="E107" s="97">
        <f t="shared" si="32"/>
        <v>337545</v>
      </c>
      <c r="F107" s="97">
        <f t="shared" si="32"/>
        <v>232617</v>
      </c>
      <c r="G107" s="97">
        <f t="shared" si="32"/>
        <v>52060</v>
      </c>
      <c r="H107" s="97">
        <f t="shared" si="32"/>
        <v>67555</v>
      </c>
      <c r="I107" s="97">
        <f t="shared" si="32"/>
        <v>112150</v>
      </c>
      <c r="J107" s="97">
        <f t="shared" si="32"/>
        <v>119922</v>
      </c>
      <c r="K107" s="97">
        <f t="shared" si="32"/>
        <v>118944</v>
      </c>
      <c r="L107" s="97">
        <f t="shared" si="32"/>
        <v>119855</v>
      </c>
      <c r="M107" s="97">
        <f t="shared" si="32"/>
        <v>128953</v>
      </c>
      <c r="N107" s="97">
        <f t="shared" si="32"/>
        <v>115592</v>
      </c>
      <c r="O107" s="97">
        <f t="shared" si="32"/>
        <v>110139</v>
      </c>
      <c r="P107" s="97">
        <f t="shared" ref="P107" si="37">SUM(D107:O107)</f>
        <v>1856008</v>
      </c>
      <c r="Q107" s="102"/>
      <c r="R107" s="102"/>
      <c r="S107" s="97">
        <f>SUM($D107:D107)</f>
        <v>340676</v>
      </c>
      <c r="T107" s="97">
        <f>SUM($D107:E107)</f>
        <v>678221</v>
      </c>
      <c r="U107" s="97">
        <f>SUM($D107:F107)</f>
        <v>910838</v>
      </c>
      <c r="V107" s="97">
        <f>SUM($D107:G107)</f>
        <v>962898</v>
      </c>
      <c r="W107" s="97">
        <f>SUM($D107:H107)</f>
        <v>1030453</v>
      </c>
      <c r="X107" s="97">
        <f>SUM($D107:I107)</f>
        <v>1142603</v>
      </c>
      <c r="Y107" s="97">
        <f>SUM($D107:J107)</f>
        <v>1262525</v>
      </c>
      <c r="Z107" s="97">
        <f>SUM($D107:K107)</f>
        <v>1381469</v>
      </c>
      <c r="AA107" s="97">
        <f>SUM($D107:L107)</f>
        <v>1501324</v>
      </c>
      <c r="AB107" s="97">
        <f>SUM($D107:M107)</f>
        <v>1630277</v>
      </c>
      <c r="AC107" s="97">
        <f>SUM($D107:N107)</f>
        <v>1745869</v>
      </c>
      <c r="AD107" s="97">
        <f>SUM($D107:O107)</f>
        <v>1856008</v>
      </c>
    </row>
    <row r="108" spans="1:30" s="96" customFormat="1" ht="15.1" customHeight="1">
      <c r="A108" s="94">
        <v>2021</v>
      </c>
      <c r="B108" s="95" t="s">
        <v>6</v>
      </c>
      <c r="D108" s="97">
        <f t="shared" si="34"/>
        <v>118365</v>
      </c>
      <c r="E108" s="97">
        <f t="shared" si="32"/>
        <v>111529</v>
      </c>
      <c r="F108" s="97">
        <f t="shared" si="32"/>
        <v>138284</v>
      </c>
      <c r="G108" s="97">
        <f t="shared" si="32"/>
        <v>135881</v>
      </c>
      <c r="H108" s="97">
        <f t="shared" si="32"/>
        <v>134514</v>
      </c>
      <c r="I108" s="97">
        <f t="shared" si="32"/>
        <v>145960</v>
      </c>
      <c r="J108" s="97">
        <f t="shared" si="32"/>
        <v>144364</v>
      </c>
      <c r="K108" s="97">
        <f t="shared" si="32"/>
        <v>163403</v>
      </c>
      <c r="L108" s="97">
        <f t="shared" si="32"/>
        <v>170602</v>
      </c>
      <c r="M108" s="97">
        <f t="shared" si="32"/>
        <v>168242</v>
      </c>
      <c r="N108" s="97">
        <f t="shared" si="32"/>
        <v>185682</v>
      </c>
      <c r="O108" s="97">
        <f t="shared" si="32"/>
        <v>196838</v>
      </c>
      <c r="P108" s="97">
        <f t="shared" si="35"/>
        <v>1813664</v>
      </c>
      <c r="Q108" s="102"/>
      <c r="R108" s="102"/>
      <c r="S108" s="97">
        <f>SUM($D108:D108)</f>
        <v>118365</v>
      </c>
      <c r="T108" s="97">
        <f>SUM($D108:E108)</f>
        <v>229894</v>
      </c>
      <c r="U108" s="97">
        <f>SUM($D108:F108)</f>
        <v>368178</v>
      </c>
      <c r="V108" s="97">
        <f>SUM($D108:G108)</f>
        <v>504059</v>
      </c>
      <c r="W108" s="97">
        <f>SUM($D108:H108)</f>
        <v>638573</v>
      </c>
      <c r="X108" s="97">
        <f>SUM($D108:I108)</f>
        <v>784533</v>
      </c>
      <c r="Y108" s="97">
        <f>SUM($D108:J108)</f>
        <v>928897</v>
      </c>
      <c r="Z108" s="97">
        <f>SUM($D108:K108)</f>
        <v>1092300</v>
      </c>
      <c r="AA108" s="97">
        <f>SUM($D108:L108)</f>
        <v>1262902</v>
      </c>
      <c r="AB108" s="97">
        <f>SUM($D108:M108)</f>
        <v>1431144</v>
      </c>
      <c r="AC108" s="97">
        <f>SUM($D108:N108)</f>
        <v>1616826</v>
      </c>
      <c r="AD108" s="97">
        <f>SUM($D108:O108)</f>
        <v>1813664</v>
      </c>
    </row>
    <row r="109" spans="1:3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30" ht="15.1" customHeight="1">
      <c r="Q110" s="102"/>
      <c r="R110" s="102"/>
    </row>
    <row r="111" spans="1:30" ht="15.1" customHeight="1">
      <c r="A111" s="94">
        <v>2006</v>
      </c>
      <c r="B111" s="95" t="s">
        <v>7</v>
      </c>
      <c r="C111" s="96"/>
      <c r="D111" s="97">
        <f t="shared" ref="D111:O126" si="38">SUMIFS(D$11:D$90,$A$11:$A$90,$A111,$B$11:$B$90,$B111)</f>
        <v>276258</v>
      </c>
      <c r="E111" s="97">
        <f t="shared" si="38"/>
        <v>280642</v>
      </c>
      <c r="F111" s="97">
        <f t="shared" si="38"/>
        <v>319647</v>
      </c>
      <c r="G111" s="97">
        <f t="shared" si="38"/>
        <v>286086</v>
      </c>
      <c r="H111" s="97">
        <f t="shared" si="38"/>
        <v>318450</v>
      </c>
      <c r="I111" s="97">
        <f t="shared" si="38"/>
        <v>322113</v>
      </c>
      <c r="J111" s="97">
        <f t="shared" si="38"/>
        <v>231768</v>
      </c>
      <c r="K111" s="97">
        <f t="shared" si="38"/>
        <v>313414</v>
      </c>
      <c r="L111" s="97">
        <f t="shared" si="38"/>
        <v>293847</v>
      </c>
      <c r="M111" s="97">
        <f t="shared" si="38"/>
        <v>301376</v>
      </c>
      <c r="N111" s="97">
        <f t="shared" si="38"/>
        <v>299658</v>
      </c>
      <c r="O111" s="97">
        <f t="shared" si="38"/>
        <v>254868</v>
      </c>
      <c r="P111" s="97">
        <f t="shared" ref="P111:P116" si="39">SUM(D111:O111)</f>
        <v>3498127</v>
      </c>
      <c r="Q111" s="102"/>
      <c r="R111" s="102"/>
      <c r="S111" s="97">
        <f>SUM($D111:D111)</f>
        <v>276258</v>
      </c>
      <c r="T111" s="97">
        <f>SUM($D111:E111)</f>
        <v>556900</v>
      </c>
      <c r="U111" s="97">
        <f>SUM($D111:F111)</f>
        <v>876547</v>
      </c>
      <c r="V111" s="97">
        <f>SUM($D111:G111)</f>
        <v>1162633</v>
      </c>
      <c r="W111" s="97">
        <f>SUM($D111:H111)</f>
        <v>1481083</v>
      </c>
      <c r="X111" s="97">
        <f>SUM($D111:I111)</f>
        <v>1803196</v>
      </c>
      <c r="Y111" s="97">
        <f>SUM($D111:J111)</f>
        <v>2034964</v>
      </c>
      <c r="Z111" s="97">
        <f>SUM($D111:K111)</f>
        <v>2348378</v>
      </c>
      <c r="AA111" s="97">
        <f>SUM($D111:L111)</f>
        <v>2642225</v>
      </c>
      <c r="AB111" s="97">
        <f>SUM($D111:M111)</f>
        <v>2943601</v>
      </c>
      <c r="AC111" s="97">
        <f>SUM($D111:N111)</f>
        <v>3243259</v>
      </c>
      <c r="AD111" s="97">
        <f>SUM($D111:O111)</f>
        <v>3498127</v>
      </c>
    </row>
    <row r="112" spans="1:30" ht="15.1" customHeight="1">
      <c r="A112" s="94">
        <v>2007</v>
      </c>
      <c r="B112" s="95" t="s">
        <v>7</v>
      </c>
      <c r="C112" s="96"/>
      <c r="D112" s="97">
        <f t="shared" si="38"/>
        <v>282652</v>
      </c>
      <c r="E112" s="97">
        <f t="shared" si="38"/>
        <v>284526</v>
      </c>
      <c r="F112" s="97">
        <f t="shared" si="38"/>
        <v>319562</v>
      </c>
      <c r="G112" s="97">
        <f t="shared" si="38"/>
        <v>290181</v>
      </c>
      <c r="H112" s="97">
        <f t="shared" si="38"/>
        <v>308956</v>
      </c>
      <c r="I112" s="97">
        <f t="shared" si="38"/>
        <v>289039</v>
      </c>
      <c r="J112" s="97">
        <f t="shared" si="38"/>
        <v>233294</v>
      </c>
      <c r="K112" s="97">
        <f t="shared" si="38"/>
        <v>297878</v>
      </c>
      <c r="L112" s="97">
        <f t="shared" si="38"/>
        <v>277926</v>
      </c>
      <c r="M112" s="97">
        <f t="shared" si="38"/>
        <v>305910</v>
      </c>
      <c r="N112" s="97">
        <f t="shared" si="38"/>
        <v>287259</v>
      </c>
      <c r="O112" s="97">
        <f t="shared" si="38"/>
        <v>221562</v>
      </c>
      <c r="P112" s="97">
        <f t="shared" si="39"/>
        <v>3398745</v>
      </c>
      <c r="Q112" s="102"/>
      <c r="R112" s="102"/>
      <c r="S112" s="97">
        <f>SUM($D112:D112)</f>
        <v>282652</v>
      </c>
      <c r="T112" s="97">
        <f>SUM($D112:E112)</f>
        <v>567178</v>
      </c>
      <c r="U112" s="97">
        <f>SUM($D112:F112)</f>
        <v>886740</v>
      </c>
      <c r="V112" s="97">
        <f>SUM($D112:G112)</f>
        <v>1176921</v>
      </c>
      <c r="W112" s="97">
        <f>SUM($D112:H112)</f>
        <v>1485877</v>
      </c>
      <c r="X112" s="97">
        <f>SUM($D112:I112)</f>
        <v>1774916</v>
      </c>
      <c r="Y112" s="97">
        <f>SUM($D112:J112)</f>
        <v>2008210</v>
      </c>
      <c r="Z112" s="97">
        <f>SUM($D112:K112)</f>
        <v>2306088</v>
      </c>
      <c r="AA112" s="97">
        <f>SUM($D112:L112)</f>
        <v>2584014</v>
      </c>
      <c r="AB112" s="97">
        <f>SUM($D112:M112)</f>
        <v>2889924</v>
      </c>
      <c r="AC112" s="97">
        <f>SUM($D112:N112)</f>
        <v>3177183</v>
      </c>
      <c r="AD112" s="97">
        <f>SUM($D112:O112)</f>
        <v>3398745</v>
      </c>
    </row>
    <row r="113" spans="1:30" ht="15.1" customHeight="1">
      <c r="A113" s="94">
        <v>2008</v>
      </c>
      <c r="B113" s="95" t="s">
        <v>7</v>
      </c>
      <c r="C113" s="96"/>
      <c r="D113" s="97">
        <f t="shared" si="38"/>
        <v>257507</v>
      </c>
      <c r="E113" s="97">
        <f t="shared" si="38"/>
        <v>261089</v>
      </c>
      <c r="F113" s="97">
        <f t="shared" si="38"/>
        <v>248660</v>
      </c>
      <c r="G113" s="97">
        <f t="shared" si="38"/>
        <v>265791</v>
      </c>
      <c r="H113" s="97">
        <f t="shared" si="38"/>
        <v>259750</v>
      </c>
      <c r="I113" s="97">
        <f t="shared" si="38"/>
        <v>257276</v>
      </c>
      <c r="J113" s="97">
        <f t="shared" si="38"/>
        <v>212837</v>
      </c>
      <c r="K113" s="97">
        <f t="shared" si="38"/>
        <v>232008</v>
      </c>
      <c r="L113" s="97">
        <f t="shared" si="38"/>
        <v>246868</v>
      </c>
      <c r="M113" s="97">
        <f t="shared" si="38"/>
        <v>244119</v>
      </c>
      <c r="N113" s="97">
        <f t="shared" si="38"/>
        <v>217204</v>
      </c>
      <c r="O113" s="97">
        <f t="shared" si="38"/>
        <v>181938</v>
      </c>
      <c r="P113" s="97">
        <f t="shared" si="39"/>
        <v>2885047</v>
      </c>
      <c r="Q113" s="102"/>
      <c r="R113" s="102"/>
      <c r="S113" s="97">
        <f>SUM($D113:D113)</f>
        <v>257507</v>
      </c>
      <c r="T113" s="97">
        <f>SUM($D113:E113)</f>
        <v>518596</v>
      </c>
      <c r="U113" s="97">
        <f>SUM($D113:F113)</f>
        <v>767256</v>
      </c>
      <c r="V113" s="97">
        <f>SUM($D113:G113)</f>
        <v>1033047</v>
      </c>
      <c r="W113" s="97">
        <f>SUM($D113:H113)</f>
        <v>1292797</v>
      </c>
      <c r="X113" s="97">
        <f>SUM($D113:I113)</f>
        <v>1550073</v>
      </c>
      <c r="Y113" s="97">
        <f>SUM($D113:J113)</f>
        <v>1762910</v>
      </c>
      <c r="Z113" s="97">
        <f>SUM($D113:K113)</f>
        <v>1994918</v>
      </c>
      <c r="AA113" s="97">
        <f>SUM($D113:L113)</f>
        <v>2241786</v>
      </c>
      <c r="AB113" s="97">
        <f>SUM($D113:M113)</f>
        <v>2485905</v>
      </c>
      <c r="AC113" s="97">
        <f>SUM($D113:N113)</f>
        <v>2703109</v>
      </c>
      <c r="AD113" s="97">
        <f>SUM($D113:O113)</f>
        <v>2885047</v>
      </c>
    </row>
    <row r="114" spans="1:30" ht="15.1" customHeight="1">
      <c r="A114" s="94">
        <v>2009</v>
      </c>
      <c r="B114" s="95" t="s">
        <v>7</v>
      </c>
      <c r="C114" s="96"/>
      <c r="D114" s="97">
        <f t="shared" si="38"/>
        <v>157731</v>
      </c>
      <c r="E114" s="97">
        <f t="shared" si="38"/>
        <v>180063</v>
      </c>
      <c r="F114" s="97">
        <f t="shared" si="38"/>
        <v>195434</v>
      </c>
      <c r="G114" s="97">
        <f t="shared" si="38"/>
        <v>187634</v>
      </c>
      <c r="H114" s="97">
        <f t="shared" si="38"/>
        <v>173805</v>
      </c>
      <c r="I114" s="97">
        <f t="shared" si="38"/>
        <v>173202</v>
      </c>
      <c r="J114" s="97">
        <f t="shared" si="38"/>
        <v>174430</v>
      </c>
      <c r="K114" s="97">
        <f t="shared" si="38"/>
        <v>203638</v>
      </c>
      <c r="L114" s="97">
        <f t="shared" si="38"/>
        <v>221277</v>
      </c>
      <c r="M114" s="97">
        <f t="shared" si="38"/>
        <v>224553</v>
      </c>
      <c r="N114" s="97">
        <f t="shared" si="38"/>
        <v>208869</v>
      </c>
      <c r="O114" s="97">
        <f t="shared" si="38"/>
        <v>193805</v>
      </c>
      <c r="P114" s="97">
        <f t="shared" si="39"/>
        <v>2294441</v>
      </c>
      <c r="Q114" s="102"/>
      <c r="R114" s="102"/>
      <c r="S114" s="97">
        <f>SUM($D114:D114)</f>
        <v>157731</v>
      </c>
      <c r="T114" s="97">
        <f>SUM($D114:E114)</f>
        <v>337794</v>
      </c>
      <c r="U114" s="97">
        <f>SUM($D114:F114)</f>
        <v>533228</v>
      </c>
      <c r="V114" s="97">
        <f>SUM($D114:G114)</f>
        <v>720862</v>
      </c>
      <c r="W114" s="97">
        <f>SUM($D114:H114)</f>
        <v>894667</v>
      </c>
      <c r="X114" s="97">
        <f>SUM($D114:I114)</f>
        <v>1067869</v>
      </c>
      <c r="Y114" s="97">
        <f>SUM($D114:J114)</f>
        <v>1242299</v>
      </c>
      <c r="Z114" s="97">
        <f>SUM($D114:K114)</f>
        <v>1445937</v>
      </c>
      <c r="AA114" s="97">
        <f>SUM($D114:L114)</f>
        <v>1667214</v>
      </c>
      <c r="AB114" s="97">
        <f>SUM($D114:M114)</f>
        <v>1891767</v>
      </c>
      <c r="AC114" s="97">
        <f>SUM($D114:N114)</f>
        <v>2100636</v>
      </c>
      <c r="AD114" s="97">
        <f>SUM($D114:O114)</f>
        <v>2294441</v>
      </c>
    </row>
    <row r="115" spans="1:30" ht="15.1" customHeight="1">
      <c r="A115" s="94">
        <v>2010</v>
      </c>
      <c r="B115" s="95" t="s">
        <v>7</v>
      </c>
      <c r="C115" s="96"/>
      <c r="D115" s="97">
        <f t="shared" si="38"/>
        <v>193790</v>
      </c>
      <c r="E115" s="97">
        <f t="shared" si="38"/>
        <v>210387</v>
      </c>
      <c r="F115" s="97">
        <f t="shared" si="38"/>
        <v>246234</v>
      </c>
      <c r="G115" s="97">
        <f t="shared" si="38"/>
        <v>225483</v>
      </c>
      <c r="H115" s="97">
        <f t="shared" si="38"/>
        <v>229075</v>
      </c>
      <c r="I115" s="97">
        <f t="shared" si="38"/>
        <v>243210</v>
      </c>
      <c r="J115" s="97">
        <f t="shared" si="38"/>
        <v>200132</v>
      </c>
      <c r="K115" s="97">
        <f t="shared" si="38"/>
        <v>240090</v>
      </c>
      <c r="L115" s="97">
        <f t="shared" si="38"/>
        <v>235863</v>
      </c>
      <c r="M115" s="97">
        <f t="shared" si="38"/>
        <v>234256</v>
      </c>
      <c r="N115" s="97">
        <f t="shared" si="38"/>
        <v>216550</v>
      </c>
      <c r="O115" s="97">
        <f t="shared" si="38"/>
        <v>207977</v>
      </c>
      <c r="P115" s="97">
        <f t="shared" si="39"/>
        <v>2683047</v>
      </c>
      <c r="Q115" s="102"/>
      <c r="R115" s="102"/>
      <c r="S115" s="97">
        <f>SUM($D115:D115)</f>
        <v>193790</v>
      </c>
      <c r="T115" s="97">
        <f>SUM($D115:E115)</f>
        <v>404177</v>
      </c>
      <c r="U115" s="97">
        <f>SUM($D115:F115)</f>
        <v>650411</v>
      </c>
      <c r="V115" s="97">
        <f>SUM($D115:G115)</f>
        <v>875894</v>
      </c>
      <c r="W115" s="97">
        <f>SUM($D115:H115)</f>
        <v>1104969</v>
      </c>
      <c r="X115" s="97">
        <f>SUM($D115:I115)</f>
        <v>1348179</v>
      </c>
      <c r="Y115" s="97">
        <f>SUM($D115:J115)</f>
        <v>1548311</v>
      </c>
      <c r="Z115" s="97">
        <f>SUM($D115:K115)</f>
        <v>1788401</v>
      </c>
      <c r="AA115" s="97">
        <f>SUM($D115:L115)</f>
        <v>2024264</v>
      </c>
      <c r="AB115" s="97">
        <f>SUM($D115:M115)</f>
        <v>2258520</v>
      </c>
      <c r="AC115" s="97">
        <f>SUM($D115:N115)</f>
        <v>2475070</v>
      </c>
      <c r="AD115" s="97">
        <f>SUM($D115:O115)</f>
        <v>2683047</v>
      </c>
    </row>
    <row r="116" spans="1:30" ht="15.1" customHeight="1">
      <c r="A116" s="94">
        <v>2011</v>
      </c>
      <c r="B116" s="95" t="s">
        <v>7</v>
      </c>
      <c r="C116" s="96"/>
      <c r="D116" s="97">
        <f t="shared" si="38"/>
        <v>219037</v>
      </c>
      <c r="E116" s="97">
        <f t="shared" si="38"/>
        <v>200857</v>
      </c>
      <c r="F116" s="97">
        <f t="shared" si="38"/>
        <v>242765</v>
      </c>
      <c r="G116" s="97">
        <f t="shared" si="38"/>
        <v>205726</v>
      </c>
      <c r="H116" s="97">
        <f t="shared" si="38"/>
        <v>216469</v>
      </c>
      <c r="I116" s="97">
        <f t="shared" si="38"/>
        <v>227678</v>
      </c>
      <c r="J116" s="97">
        <f t="shared" si="38"/>
        <v>185108</v>
      </c>
      <c r="K116" s="97">
        <f t="shared" si="38"/>
        <v>235849</v>
      </c>
      <c r="L116" s="97">
        <f t="shared" si="38"/>
        <v>226719</v>
      </c>
      <c r="M116" s="97">
        <f t="shared" si="38"/>
        <v>224792</v>
      </c>
      <c r="N116" s="97">
        <f t="shared" si="38"/>
        <v>227449</v>
      </c>
      <c r="O116" s="97">
        <f t="shared" si="38"/>
        <v>202539</v>
      </c>
      <c r="P116" s="97">
        <f t="shared" si="39"/>
        <v>2614988</v>
      </c>
      <c r="Q116" s="102"/>
      <c r="R116" s="102"/>
      <c r="S116" s="97">
        <f>SUM($D116:D116)</f>
        <v>219037</v>
      </c>
      <c r="T116" s="97">
        <f>SUM($D116:E116)</f>
        <v>419894</v>
      </c>
      <c r="U116" s="97">
        <f>SUM($D116:F116)</f>
        <v>662659</v>
      </c>
      <c r="V116" s="97">
        <f>SUM($D116:G116)</f>
        <v>868385</v>
      </c>
      <c r="W116" s="97">
        <f>SUM($D116:H116)</f>
        <v>1084854</v>
      </c>
      <c r="X116" s="97">
        <f>SUM($D116:I116)</f>
        <v>1312532</v>
      </c>
      <c r="Y116" s="97">
        <f>SUM($D116:J116)</f>
        <v>1497640</v>
      </c>
      <c r="Z116" s="97">
        <f>SUM($D116:K116)</f>
        <v>1733489</v>
      </c>
      <c r="AA116" s="97">
        <f>SUM($D116:L116)</f>
        <v>1960208</v>
      </c>
      <c r="AB116" s="97">
        <f>SUM($D116:M116)</f>
        <v>2185000</v>
      </c>
      <c r="AC116" s="97">
        <f>SUM($D116:N116)</f>
        <v>2412449</v>
      </c>
      <c r="AD116" s="97">
        <f>SUM($D116:O116)</f>
        <v>2614988</v>
      </c>
    </row>
    <row r="117" spans="1:30" ht="15.1" customHeight="1">
      <c r="A117" s="94">
        <v>2012</v>
      </c>
      <c r="B117" s="95" t="s">
        <v>7</v>
      </c>
      <c r="C117" s="96"/>
      <c r="D117" s="97">
        <f t="shared" si="38"/>
        <v>222494</v>
      </c>
      <c r="E117" s="97">
        <f t="shared" si="38"/>
        <v>224988</v>
      </c>
      <c r="F117" s="97">
        <f t="shared" si="38"/>
        <v>244679</v>
      </c>
      <c r="G117" s="97">
        <f t="shared" si="38"/>
        <v>231129</v>
      </c>
      <c r="H117" s="97">
        <f t="shared" si="38"/>
        <v>217460</v>
      </c>
      <c r="I117" s="97">
        <f t="shared" si="38"/>
        <v>211075</v>
      </c>
      <c r="J117" s="97">
        <f t="shared" si="38"/>
        <v>172875</v>
      </c>
      <c r="K117" s="97">
        <f t="shared" si="38"/>
        <v>214758</v>
      </c>
      <c r="L117" s="97">
        <f t="shared" si="38"/>
        <v>194159</v>
      </c>
      <c r="M117" s="97">
        <f t="shared" si="38"/>
        <v>212116</v>
      </c>
      <c r="N117" s="97">
        <f t="shared" si="38"/>
        <v>201362</v>
      </c>
      <c r="O117" s="97">
        <f t="shared" si="38"/>
        <v>159565</v>
      </c>
      <c r="P117" s="97">
        <f t="shared" ref="P117:P126" si="40">SUM(D117:O117)</f>
        <v>2506660</v>
      </c>
      <c r="Q117" s="102"/>
      <c r="R117" s="102"/>
      <c r="S117" s="97">
        <f>SUM($D117:D117)</f>
        <v>222494</v>
      </c>
      <c r="T117" s="97">
        <f>SUM($D117:E117)</f>
        <v>447482</v>
      </c>
      <c r="U117" s="97">
        <f>SUM($D117:F117)</f>
        <v>692161</v>
      </c>
      <c r="V117" s="97">
        <f>SUM($D117:G117)</f>
        <v>923290</v>
      </c>
      <c r="W117" s="97">
        <f>SUM($D117:H117)</f>
        <v>1140750</v>
      </c>
      <c r="X117" s="97">
        <f>SUM($D117:I117)</f>
        <v>1351825</v>
      </c>
      <c r="Y117" s="97">
        <f>SUM($D117:J117)</f>
        <v>1524700</v>
      </c>
      <c r="Z117" s="97">
        <f>SUM($D117:K117)</f>
        <v>1739458</v>
      </c>
      <c r="AA117" s="97">
        <f>SUM($D117:L117)</f>
        <v>1933617</v>
      </c>
      <c r="AB117" s="97">
        <f>SUM($D117:M117)</f>
        <v>2145733</v>
      </c>
      <c r="AC117" s="97">
        <f>SUM($D117:N117)</f>
        <v>2347095</v>
      </c>
      <c r="AD117" s="97">
        <f>SUM($D117:O117)</f>
        <v>2506660</v>
      </c>
    </row>
    <row r="118" spans="1:30" ht="15.1" customHeight="1">
      <c r="A118" s="94">
        <v>2013</v>
      </c>
      <c r="B118" s="95" t="s">
        <v>7</v>
      </c>
      <c r="C118" s="96"/>
      <c r="D118" s="97">
        <f t="shared" si="38"/>
        <v>185163</v>
      </c>
      <c r="E118" s="97">
        <f t="shared" si="38"/>
        <v>187096</v>
      </c>
      <c r="F118" s="97">
        <f t="shared" si="38"/>
        <v>195836</v>
      </c>
      <c r="G118" s="97">
        <f t="shared" si="38"/>
        <v>206279</v>
      </c>
      <c r="H118" s="97">
        <f t="shared" si="38"/>
        <v>209964</v>
      </c>
      <c r="I118" s="97">
        <f t="shared" si="38"/>
        <v>202669</v>
      </c>
      <c r="J118" s="97">
        <f t="shared" si="38"/>
        <v>175258</v>
      </c>
      <c r="K118" s="97">
        <f t="shared" si="38"/>
        <v>202810</v>
      </c>
      <c r="L118" s="97">
        <f t="shared" si="38"/>
        <v>201559</v>
      </c>
      <c r="M118" s="97">
        <f t="shared" si="38"/>
        <v>213756</v>
      </c>
      <c r="N118" s="97">
        <f t="shared" si="38"/>
        <v>201602</v>
      </c>
      <c r="O118" s="97">
        <f t="shared" si="38"/>
        <v>169077</v>
      </c>
      <c r="P118" s="97">
        <f t="shared" si="40"/>
        <v>2351069</v>
      </c>
      <c r="Q118" s="102"/>
      <c r="R118" s="102"/>
      <c r="S118" s="97">
        <f>SUM($D118:D118)</f>
        <v>185163</v>
      </c>
      <c r="T118" s="97">
        <f>SUM($D118:E118)</f>
        <v>372259</v>
      </c>
      <c r="U118" s="97">
        <f>SUM($D118:F118)</f>
        <v>568095</v>
      </c>
      <c r="V118" s="97">
        <f>SUM($D118:G118)</f>
        <v>774374</v>
      </c>
      <c r="W118" s="97">
        <f>SUM($D118:H118)</f>
        <v>984338</v>
      </c>
      <c r="X118" s="97">
        <f>SUM($D118:I118)</f>
        <v>1187007</v>
      </c>
      <c r="Y118" s="97">
        <f>SUM($D118:J118)</f>
        <v>1362265</v>
      </c>
      <c r="Z118" s="97">
        <f>SUM($D118:K118)</f>
        <v>1565075</v>
      </c>
      <c r="AA118" s="97">
        <f>SUM($D118:L118)</f>
        <v>1766634</v>
      </c>
      <c r="AB118" s="97">
        <f>SUM($D118:M118)</f>
        <v>1980390</v>
      </c>
      <c r="AC118" s="97">
        <f>SUM($D118:N118)</f>
        <v>2181992</v>
      </c>
      <c r="AD118" s="97">
        <f>SUM($D118:O118)</f>
        <v>2351069</v>
      </c>
    </row>
    <row r="119" spans="1:30" ht="15.1" customHeight="1">
      <c r="A119" s="94">
        <v>2014</v>
      </c>
      <c r="B119" s="95" t="s">
        <v>7</v>
      </c>
      <c r="C119" s="96"/>
      <c r="D119" s="97">
        <f t="shared" si="38"/>
        <v>191499</v>
      </c>
      <c r="E119" s="97">
        <f t="shared" si="38"/>
        <v>187984</v>
      </c>
      <c r="F119" s="97">
        <f t="shared" si="38"/>
        <v>204513</v>
      </c>
      <c r="G119" s="97">
        <f t="shared" si="38"/>
        <v>210122</v>
      </c>
      <c r="H119" s="97">
        <f t="shared" si="38"/>
        <v>218998</v>
      </c>
      <c r="I119" s="97">
        <f t="shared" si="38"/>
        <v>216264</v>
      </c>
      <c r="J119" s="97">
        <f t="shared" si="38"/>
        <v>200836</v>
      </c>
      <c r="K119" s="97">
        <f t="shared" si="38"/>
        <v>199712</v>
      </c>
      <c r="L119" s="97">
        <f t="shared" si="38"/>
        <v>216563</v>
      </c>
      <c r="M119" s="97">
        <f t="shared" si="38"/>
        <v>223988</v>
      </c>
      <c r="N119" s="97">
        <f t="shared" si="38"/>
        <v>208163</v>
      </c>
      <c r="O119" s="97">
        <f t="shared" si="38"/>
        <v>191557</v>
      </c>
      <c r="P119" s="97">
        <f t="shared" si="40"/>
        <v>2470199</v>
      </c>
      <c r="Q119" s="102"/>
      <c r="R119" s="102"/>
      <c r="S119" s="97">
        <f>SUM($D119:D119)</f>
        <v>191499</v>
      </c>
      <c r="T119" s="97">
        <f>SUM($D119:E119)</f>
        <v>379483</v>
      </c>
      <c r="U119" s="97">
        <f>SUM($D119:F119)</f>
        <v>583996</v>
      </c>
      <c r="V119" s="97">
        <f>SUM($D119:G119)</f>
        <v>794118</v>
      </c>
      <c r="W119" s="97">
        <f>SUM($D119:H119)</f>
        <v>1013116</v>
      </c>
      <c r="X119" s="97">
        <f>SUM($D119:I119)</f>
        <v>1229380</v>
      </c>
      <c r="Y119" s="97">
        <f>SUM($D119:J119)</f>
        <v>1430216</v>
      </c>
      <c r="Z119" s="97">
        <f>SUM($D119:K119)</f>
        <v>1629928</v>
      </c>
      <c r="AA119" s="97">
        <f>SUM($D119:L119)</f>
        <v>1846491</v>
      </c>
      <c r="AB119" s="97">
        <f>SUM($D119:M119)</f>
        <v>2070479</v>
      </c>
      <c r="AC119" s="97">
        <f>SUM($D119:N119)</f>
        <v>2278642</v>
      </c>
      <c r="AD119" s="97">
        <f>SUM($D119:O119)</f>
        <v>2470199</v>
      </c>
    </row>
    <row r="120" spans="1:30" ht="15.1" customHeight="1">
      <c r="A120" s="94">
        <v>2015</v>
      </c>
      <c r="B120" s="95" t="s">
        <v>7</v>
      </c>
      <c r="C120" s="96"/>
      <c r="D120" s="97">
        <f t="shared" si="38"/>
        <v>202515</v>
      </c>
      <c r="E120" s="97">
        <f t="shared" si="38"/>
        <v>184270</v>
      </c>
      <c r="F120" s="97">
        <f t="shared" si="38"/>
        <v>204993</v>
      </c>
      <c r="G120" s="97">
        <f t="shared" si="38"/>
        <v>197093</v>
      </c>
      <c r="H120" s="97">
        <f t="shared" si="38"/>
        <v>199368</v>
      </c>
      <c r="I120" s="97">
        <f t="shared" si="38"/>
        <v>212614</v>
      </c>
      <c r="J120" s="97">
        <f t="shared" si="38"/>
        <v>196871</v>
      </c>
      <c r="K120" s="97">
        <f t="shared" si="38"/>
        <v>215419</v>
      </c>
      <c r="L120" s="97">
        <f t="shared" si="38"/>
        <v>218595</v>
      </c>
      <c r="M120" s="97">
        <f t="shared" si="38"/>
        <v>225901</v>
      </c>
      <c r="N120" s="97">
        <f t="shared" si="38"/>
        <v>213940</v>
      </c>
      <c r="O120" s="97">
        <f t="shared" si="38"/>
        <v>191126</v>
      </c>
      <c r="P120" s="97">
        <f t="shared" si="40"/>
        <v>2462705</v>
      </c>
      <c r="Q120" s="102"/>
      <c r="R120" s="102"/>
      <c r="S120" s="97">
        <f>SUM($D120:D120)</f>
        <v>202515</v>
      </c>
      <c r="T120" s="97">
        <f>SUM($D120:E120)</f>
        <v>386785</v>
      </c>
      <c r="U120" s="97">
        <f>SUM($D120:F120)</f>
        <v>591778</v>
      </c>
      <c r="V120" s="97">
        <f>SUM($D120:G120)</f>
        <v>788871</v>
      </c>
      <c r="W120" s="97">
        <f>SUM($D120:H120)</f>
        <v>988239</v>
      </c>
      <c r="X120" s="97">
        <f>SUM($D120:I120)</f>
        <v>1200853</v>
      </c>
      <c r="Y120" s="97">
        <f>SUM($D120:J120)</f>
        <v>1397724</v>
      </c>
      <c r="Z120" s="97">
        <f>SUM($D120:K120)</f>
        <v>1613143</v>
      </c>
      <c r="AA120" s="97">
        <f>SUM($D120:L120)</f>
        <v>1831738</v>
      </c>
      <c r="AB120" s="97">
        <f>SUM($D120:M120)</f>
        <v>2057639</v>
      </c>
      <c r="AC120" s="97">
        <f>SUM($D120:N120)</f>
        <v>2271579</v>
      </c>
      <c r="AD120" s="97">
        <f>SUM($D120:O120)</f>
        <v>2462705</v>
      </c>
    </row>
    <row r="121" spans="1:30" ht="15.1" customHeight="1">
      <c r="A121" s="94">
        <v>2016</v>
      </c>
      <c r="B121" s="95" t="s">
        <v>7</v>
      </c>
      <c r="C121" s="96"/>
      <c r="D121" s="97">
        <f t="shared" si="38"/>
        <v>204600</v>
      </c>
      <c r="E121" s="97">
        <f t="shared" si="38"/>
        <v>208595</v>
      </c>
      <c r="F121" s="97">
        <f t="shared" si="38"/>
        <v>221208</v>
      </c>
      <c r="G121" s="97">
        <f t="shared" si="38"/>
        <v>212053</v>
      </c>
      <c r="H121" s="97">
        <f t="shared" si="38"/>
        <v>215987</v>
      </c>
      <c r="I121" s="97">
        <f t="shared" si="38"/>
        <v>227995</v>
      </c>
      <c r="J121" s="97">
        <f t="shared" si="38"/>
        <v>189518</v>
      </c>
      <c r="K121" s="97">
        <f t="shared" si="38"/>
        <v>225723</v>
      </c>
      <c r="L121" s="97">
        <f t="shared" si="38"/>
        <v>217805</v>
      </c>
      <c r="M121" s="97">
        <f t="shared" si="38"/>
        <v>218700</v>
      </c>
      <c r="N121" s="97">
        <f t="shared" si="38"/>
        <v>214862</v>
      </c>
      <c r="O121" s="97">
        <f t="shared" si="38"/>
        <v>189931</v>
      </c>
      <c r="P121" s="97">
        <f t="shared" si="40"/>
        <v>2546977</v>
      </c>
      <c r="Q121" s="102"/>
      <c r="R121" s="102"/>
      <c r="S121" s="97">
        <f>SUM($D121:D121)</f>
        <v>204600</v>
      </c>
      <c r="T121" s="97">
        <f>SUM($D121:E121)</f>
        <v>413195</v>
      </c>
      <c r="U121" s="97">
        <f>SUM($D121:F121)</f>
        <v>634403</v>
      </c>
      <c r="V121" s="97">
        <f>SUM($D121:G121)</f>
        <v>846456</v>
      </c>
      <c r="W121" s="97">
        <f>SUM($D121:H121)</f>
        <v>1062443</v>
      </c>
      <c r="X121" s="97">
        <f>SUM($D121:I121)</f>
        <v>1290438</v>
      </c>
      <c r="Y121" s="97">
        <f>SUM($D121:J121)</f>
        <v>1479956</v>
      </c>
      <c r="Z121" s="97">
        <f>SUM($D121:K121)</f>
        <v>1705679</v>
      </c>
      <c r="AA121" s="97">
        <f>SUM($D121:L121)</f>
        <v>1923484</v>
      </c>
      <c r="AB121" s="97">
        <f>SUM($D121:M121)</f>
        <v>2142184</v>
      </c>
      <c r="AC121" s="97">
        <f>SUM($D121:N121)</f>
        <v>2357046</v>
      </c>
      <c r="AD121" s="97">
        <f>SUM($D121:O121)</f>
        <v>2546977</v>
      </c>
    </row>
    <row r="122" spans="1:30" ht="15.1" customHeight="1">
      <c r="A122" s="94">
        <v>2017</v>
      </c>
      <c r="B122" s="95" t="s">
        <v>7</v>
      </c>
      <c r="C122" s="96"/>
      <c r="D122" s="97">
        <f t="shared" si="38"/>
        <v>210743</v>
      </c>
      <c r="E122" s="97">
        <f t="shared" si="38"/>
        <v>203313</v>
      </c>
      <c r="F122" s="97">
        <f t="shared" si="38"/>
        <v>234298</v>
      </c>
      <c r="G122" s="97">
        <f t="shared" si="38"/>
        <v>205770</v>
      </c>
      <c r="H122" s="97">
        <f t="shared" si="38"/>
        <v>228388</v>
      </c>
      <c r="I122" s="97">
        <f t="shared" si="38"/>
        <v>228390</v>
      </c>
      <c r="J122" s="97">
        <f t="shared" si="38"/>
        <v>184814</v>
      </c>
      <c r="K122" s="97">
        <f t="shared" si="38"/>
        <v>225258</v>
      </c>
      <c r="L122" s="97">
        <f t="shared" si="38"/>
        <v>210518</v>
      </c>
      <c r="M122" s="97">
        <f t="shared" si="38"/>
        <v>206301</v>
      </c>
      <c r="N122" s="97">
        <f t="shared" si="38"/>
        <v>222940</v>
      </c>
      <c r="O122" s="97">
        <f t="shared" si="38"/>
        <v>186920</v>
      </c>
      <c r="P122" s="97">
        <f t="shared" si="40"/>
        <v>2547653</v>
      </c>
      <c r="Q122" s="102"/>
      <c r="R122" s="102"/>
      <c r="S122" s="97">
        <f>SUM($D122:D122)</f>
        <v>210743</v>
      </c>
      <c r="T122" s="97">
        <f>SUM($D122:E122)</f>
        <v>414056</v>
      </c>
      <c r="U122" s="97">
        <f>SUM($D122:F122)</f>
        <v>648354</v>
      </c>
      <c r="V122" s="97">
        <f>SUM($D122:G122)</f>
        <v>854124</v>
      </c>
      <c r="W122" s="97">
        <f>SUM($D122:H122)</f>
        <v>1082512</v>
      </c>
      <c r="X122" s="97">
        <f>SUM($D122:I122)</f>
        <v>1310902</v>
      </c>
      <c r="Y122" s="97">
        <f>SUM($D122:J122)</f>
        <v>1495716</v>
      </c>
      <c r="Z122" s="97">
        <f>SUM($D122:K122)</f>
        <v>1720974</v>
      </c>
      <c r="AA122" s="97">
        <f>SUM($D122:L122)</f>
        <v>1931492</v>
      </c>
      <c r="AB122" s="97">
        <f>SUM($D122:M122)</f>
        <v>2137793</v>
      </c>
      <c r="AC122" s="97">
        <f>SUM($D122:N122)</f>
        <v>2360733</v>
      </c>
      <c r="AD122" s="97">
        <f>SUM($D122:O122)</f>
        <v>2547653</v>
      </c>
    </row>
    <row r="123" spans="1:30" ht="15.1" customHeight="1">
      <c r="A123" s="94">
        <v>2018</v>
      </c>
      <c r="B123" s="95" t="s">
        <v>7</v>
      </c>
      <c r="C123" s="96"/>
      <c r="D123" s="97">
        <f t="shared" si="38"/>
        <v>217005</v>
      </c>
      <c r="E123" s="97">
        <f t="shared" si="38"/>
        <v>208613</v>
      </c>
      <c r="F123" s="97">
        <f t="shared" si="38"/>
        <v>226690</v>
      </c>
      <c r="G123" s="97">
        <f t="shared" si="38"/>
        <v>224785</v>
      </c>
      <c r="H123" s="97">
        <f t="shared" si="38"/>
        <v>229343</v>
      </c>
      <c r="I123" s="97">
        <f t="shared" si="38"/>
        <v>224273</v>
      </c>
      <c r="J123" s="97">
        <f t="shared" si="38"/>
        <v>198484</v>
      </c>
      <c r="K123" s="97">
        <f t="shared" si="38"/>
        <v>225922</v>
      </c>
      <c r="L123" s="97">
        <f t="shared" si="38"/>
        <v>212157</v>
      </c>
      <c r="M123" s="97">
        <f t="shared" si="38"/>
        <v>229374</v>
      </c>
      <c r="N123" s="97">
        <f t="shared" si="38"/>
        <v>215348</v>
      </c>
      <c r="O123" s="97">
        <f t="shared" si="38"/>
        <v>181509</v>
      </c>
      <c r="P123" s="97">
        <f t="shared" ref="P123:P124" si="41">SUM(D123:O123)</f>
        <v>2593503</v>
      </c>
      <c r="Q123" s="102"/>
      <c r="R123" s="102"/>
      <c r="S123" s="97">
        <f>SUM($D123:D123)</f>
        <v>217005</v>
      </c>
      <c r="T123" s="97">
        <f>SUM($D123:E123)</f>
        <v>425618</v>
      </c>
      <c r="U123" s="97">
        <f>SUM($D123:F123)</f>
        <v>652308</v>
      </c>
      <c r="V123" s="97">
        <f>SUM($D123:G123)</f>
        <v>877093</v>
      </c>
      <c r="W123" s="97">
        <f>SUM($D123:H123)</f>
        <v>1106436</v>
      </c>
      <c r="X123" s="97">
        <f>SUM($D123:I123)</f>
        <v>1330709</v>
      </c>
      <c r="Y123" s="97">
        <f>SUM($D123:J123)</f>
        <v>1529193</v>
      </c>
      <c r="Z123" s="97">
        <f>SUM($D123:K123)</f>
        <v>1755115</v>
      </c>
      <c r="AA123" s="97">
        <f>SUM($D123:L123)</f>
        <v>1967272</v>
      </c>
      <c r="AB123" s="97">
        <f>SUM($D123:M123)</f>
        <v>2196646</v>
      </c>
      <c r="AC123" s="97">
        <f>SUM($D123:N123)</f>
        <v>2411994</v>
      </c>
      <c r="AD123" s="97">
        <f>SUM($D123:O123)</f>
        <v>2593503</v>
      </c>
    </row>
    <row r="124" spans="1:30" ht="15.1" customHeight="1">
      <c r="A124" s="94">
        <v>2019</v>
      </c>
      <c r="B124" s="95" t="s">
        <v>7</v>
      </c>
      <c r="C124" s="96"/>
      <c r="D124" s="97">
        <f t="shared" si="38"/>
        <v>208624</v>
      </c>
      <c r="E124" s="97">
        <f t="shared" si="38"/>
        <v>196544</v>
      </c>
      <c r="F124" s="97">
        <f t="shared" si="38"/>
        <v>226080</v>
      </c>
      <c r="G124" s="97">
        <f t="shared" si="38"/>
        <v>211717</v>
      </c>
      <c r="H124" s="97">
        <f t="shared" si="38"/>
        <v>231981</v>
      </c>
      <c r="I124" s="97">
        <f t="shared" si="38"/>
        <v>222673</v>
      </c>
      <c r="J124" s="97">
        <f t="shared" si="38"/>
        <v>197531</v>
      </c>
      <c r="K124" s="97">
        <f t="shared" si="38"/>
        <v>219947</v>
      </c>
      <c r="L124" s="97">
        <f t="shared" si="38"/>
        <v>214588</v>
      </c>
      <c r="M124" s="97">
        <f t="shared" si="38"/>
        <v>223038</v>
      </c>
      <c r="N124" s="97">
        <f t="shared" si="38"/>
        <v>212786</v>
      </c>
      <c r="O124" s="97">
        <f t="shared" si="38"/>
        <v>186008</v>
      </c>
      <c r="P124" s="97">
        <f t="shared" si="41"/>
        <v>2551517</v>
      </c>
      <c r="Q124" s="102"/>
      <c r="R124" s="102"/>
      <c r="S124" s="97">
        <f>SUM($D124:D124)</f>
        <v>208624</v>
      </c>
      <c r="T124" s="97">
        <f>SUM($D124:E124)</f>
        <v>405168</v>
      </c>
      <c r="U124" s="97">
        <f>SUM($D124:F124)</f>
        <v>631248</v>
      </c>
      <c r="V124" s="97">
        <f>SUM($D124:G124)</f>
        <v>842965</v>
      </c>
      <c r="W124" s="97">
        <f>SUM($D124:H124)</f>
        <v>1074946</v>
      </c>
      <c r="X124" s="97">
        <f>SUM($D124:I124)</f>
        <v>1297619</v>
      </c>
      <c r="Y124" s="97">
        <f>SUM($D124:J124)</f>
        <v>1495150</v>
      </c>
      <c r="Z124" s="97">
        <f>SUM($D124:K124)</f>
        <v>1715097</v>
      </c>
      <c r="AA124" s="97">
        <f>SUM($D124:L124)</f>
        <v>1929685</v>
      </c>
      <c r="AB124" s="97">
        <f>SUM($D124:M124)</f>
        <v>2152723</v>
      </c>
      <c r="AC124" s="97">
        <f>SUM($D124:N124)</f>
        <v>2365509</v>
      </c>
      <c r="AD124" s="97">
        <f>SUM($D124:O124)</f>
        <v>2551517</v>
      </c>
    </row>
    <row r="125" spans="1:30" ht="15.1" customHeight="1">
      <c r="A125" s="94">
        <v>2020</v>
      </c>
      <c r="B125" s="95" t="s">
        <v>7</v>
      </c>
      <c r="C125" s="96"/>
      <c r="D125" s="97">
        <f t="shared" si="38"/>
        <v>203470</v>
      </c>
      <c r="E125" s="97">
        <f t="shared" si="38"/>
        <v>206327</v>
      </c>
      <c r="F125" s="97">
        <f t="shared" si="38"/>
        <v>193020</v>
      </c>
      <c r="G125" s="97">
        <f t="shared" si="38"/>
        <v>103504</v>
      </c>
      <c r="H125" s="97">
        <f t="shared" si="38"/>
        <v>124441</v>
      </c>
      <c r="I125" s="97">
        <f t="shared" si="38"/>
        <v>201976</v>
      </c>
      <c r="J125" s="97">
        <f t="shared" si="38"/>
        <v>201276</v>
      </c>
      <c r="K125" s="97">
        <f t="shared" si="38"/>
        <v>211410</v>
      </c>
      <c r="L125" s="97">
        <f t="shared" si="38"/>
        <v>211508</v>
      </c>
      <c r="M125" s="97">
        <f t="shared" si="38"/>
        <v>212907</v>
      </c>
      <c r="N125" s="97">
        <f t="shared" si="38"/>
        <v>199269</v>
      </c>
      <c r="O125" s="97">
        <f t="shared" si="38"/>
        <v>185186</v>
      </c>
      <c r="P125" s="97">
        <f t="shared" ref="P125" si="42">SUM(D125:O125)</f>
        <v>2254294</v>
      </c>
      <c r="Q125" s="102"/>
      <c r="R125" s="102"/>
      <c r="S125" s="97">
        <f>SUM($D125:D125)</f>
        <v>203470</v>
      </c>
      <c r="T125" s="97">
        <f>SUM($D125:E125)</f>
        <v>409797</v>
      </c>
      <c r="U125" s="97">
        <f>SUM($D125:F125)</f>
        <v>602817</v>
      </c>
      <c r="V125" s="97">
        <f>SUM($D125:G125)</f>
        <v>706321</v>
      </c>
      <c r="W125" s="97">
        <f>SUM($D125:H125)</f>
        <v>830762</v>
      </c>
      <c r="X125" s="97">
        <f>SUM($D125:I125)</f>
        <v>1032738</v>
      </c>
      <c r="Y125" s="97">
        <f>SUM($D125:J125)</f>
        <v>1234014</v>
      </c>
      <c r="Z125" s="97">
        <f>SUM($D125:K125)</f>
        <v>1445424</v>
      </c>
      <c r="AA125" s="97">
        <f>SUM($D125:L125)</f>
        <v>1656932</v>
      </c>
      <c r="AB125" s="97">
        <f>SUM($D125:M125)</f>
        <v>1869839</v>
      </c>
      <c r="AC125" s="97">
        <f>SUM($D125:N125)</f>
        <v>2069108</v>
      </c>
      <c r="AD125" s="97">
        <f>SUM($D125:O125)</f>
        <v>2254294</v>
      </c>
    </row>
    <row r="126" spans="1:30" ht="15.1" customHeight="1">
      <c r="A126" s="94">
        <v>2021</v>
      </c>
      <c r="B126" s="95" t="s">
        <v>7</v>
      </c>
      <c r="C126" s="96"/>
      <c r="D126" s="97">
        <f t="shared" si="38"/>
        <v>191602</v>
      </c>
      <c r="E126" s="97">
        <f t="shared" si="38"/>
        <v>179923</v>
      </c>
      <c r="F126" s="97">
        <f t="shared" si="38"/>
        <v>218016</v>
      </c>
      <c r="G126" s="97">
        <f t="shared" si="38"/>
        <v>184132</v>
      </c>
      <c r="H126" s="97">
        <f t="shared" si="38"/>
        <v>182328</v>
      </c>
      <c r="I126" s="97">
        <f t="shared" si="38"/>
        <v>197230</v>
      </c>
      <c r="J126" s="97">
        <f t="shared" si="38"/>
        <v>185069</v>
      </c>
      <c r="K126" s="97">
        <f t="shared" si="38"/>
        <v>196135</v>
      </c>
      <c r="L126" s="97">
        <f t="shared" si="38"/>
        <v>186320</v>
      </c>
      <c r="M126" s="97">
        <f t="shared" si="38"/>
        <v>196259</v>
      </c>
      <c r="N126" s="97">
        <f t="shared" si="38"/>
        <v>201814</v>
      </c>
      <c r="O126" s="97">
        <f t="shared" si="38"/>
        <v>184892</v>
      </c>
      <c r="P126" s="97">
        <f t="shared" si="40"/>
        <v>2303720</v>
      </c>
      <c r="Q126" s="102"/>
      <c r="R126" s="102"/>
      <c r="S126" s="97">
        <f>SUM($D126:D126)</f>
        <v>191602</v>
      </c>
      <c r="T126" s="97">
        <f>SUM($D126:E126)</f>
        <v>371525</v>
      </c>
      <c r="U126" s="97">
        <f>SUM($D126:F126)</f>
        <v>589541</v>
      </c>
      <c r="V126" s="97">
        <f>SUM($D126:G126)</f>
        <v>773673</v>
      </c>
      <c r="W126" s="97">
        <f>SUM($D126:H126)</f>
        <v>956001</v>
      </c>
      <c r="X126" s="97">
        <f>SUM($D126:I126)</f>
        <v>1153231</v>
      </c>
      <c r="Y126" s="97">
        <f>SUM($D126:J126)</f>
        <v>1338300</v>
      </c>
      <c r="Z126" s="97">
        <f>SUM($D126:K126)</f>
        <v>1534435</v>
      </c>
      <c r="AA126" s="97">
        <f>SUM($D126:L126)</f>
        <v>1720755</v>
      </c>
      <c r="AB126" s="97">
        <f>SUM($D126:M126)</f>
        <v>1917014</v>
      </c>
      <c r="AC126" s="97">
        <f>SUM($D126:N126)</f>
        <v>2118828</v>
      </c>
      <c r="AD126" s="97">
        <f>SUM($D126:O126)</f>
        <v>2303720</v>
      </c>
    </row>
    <row r="127" spans="1:30" ht="15.1" customHeight="1">
      <c r="Q127" s="102"/>
      <c r="R127" s="102"/>
    </row>
    <row r="129" spans="1:30" ht="15.1" customHeight="1">
      <c r="A129" s="94">
        <v>2006</v>
      </c>
      <c r="B129" s="95" t="s">
        <v>8</v>
      </c>
      <c r="D129" s="97">
        <f t="shared" ref="D129:O144" si="43">SUMIFS(D$11:D$90,$A$11:$A$90,$A129,$B$11:$B$90,$B129)</f>
        <v>4014</v>
      </c>
      <c r="E129" s="97">
        <f t="shared" si="43"/>
        <v>4328</v>
      </c>
      <c r="F129" s="97">
        <f t="shared" si="43"/>
        <v>5492</v>
      </c>
      <c r="G129" s="97">
        <f t="shared" si="43"/>
        <v>5722</v>
      </c>
      <c r="H129" s="97">
        <f t="shared" si="43"/>
        <v>6251</v>
      </c>
      <c r="I129" s="97">
        <f t="shared" si="43"/>
        <v>8139</v>
      </c>
      <c r="J129" s="97">
        <f t="shared" si="43"/>
        <v>8670</v>
      </c>
      <c r="K129" s="97">
        <f t="shared" si="43"/>
        <v>8563</v>
      </c>
      <c r="L129" s="97">
        <f t="shared" si="43"/>
        <v>5681</v>
      </c>
      <c r="M129" s="97">
        <f t="shared" si="43"/>
        <v>4998</v>
      </c>
      <c r="N129" s="97">
        <f t="shared" si="43"/>
        <v>3696</v>
      </c>
      <c r="O129" s="97">
        <f t="shared" si="43"/>
        <v>3437</v>
      </c>
      <c r="P129" s="97">
        <f t="shared" ref="P129:P138" si="44">SUM(D129:O129)</f>
        <v>68991</v>
      </c>
      <c r="S129" s="97">
        <f>SUM($D129:D129)</f>
        <v>4014</v>
      </c>
      <c r="T129" s="97">
        <f>SUM($D129:E129)</f>
        <v>8342</v>
      </c>
      <c r="U129" s="97">
        <f>SUM($D129:F129)</f>
        <v>13834</v>
      </c>
      <c r="V129" s="97">
        <f>SUM($D129:G129)</f>
        <v>19556</v>
      </c>
      <c r="W129" s="97">
        <f>SUM($D129:H129)</f>
        <v>25807</v>
      </c>
      <c r="X129" s="97">
        <f>SUM($D129:I129)</f>
        <v>33946</v>
      </c>
      <c r="Y129" s="97">
        <f>SUM($D129:J129)</f>
        <v>42616</v>
      </c>
      <c r="Z129" s="97">
        <f>SUM($D129:K129)</f>
        <v>51179</v>
      </c>
      <c r="AA129" s="97">
        <f>SUM($D129:L129)</f>
        <v>56860</v>
      </c>
      <c r="AB129" s="97">
        <f>SUM($D129:M129)</f>
        <v>61858</v>
      </c>
      <c r="AC129" s="97">
        <f>SUM($D129:N129)</f>
        <v>65554</v>
      </c>
      <c r="AD129" s="97">
        <f>SUM($D129:O129)</f>
        <v>68991</v>
      </c>
    </row>
    <row r="130" spans="1:30" ht="15.1" customHeight="1">
      <c r="A130" s="94">
        <v>2007</v>
      </c>
      <c r="B130" s="95" t="s">
        <v>8</v>
      </c>
      <c r="D130" s="97">
        <f t="shared" si="43"/>
        <v>3785</v>
      </c>
      <c r="E130" s="97">
        <f t="shared" si="43"/>
        <v>3857</v>
      </c>
      <c r="F130" s="97">
        <f t="shared" si="43"/>
        <v>5797</v>
      </c>
      <c r="G130" s="97">
        <f t="shared" si="43"/>
        <v>5468</v>
      </c>
      <c r="H130" s="97">
        <f t="shared" si="43"/>
        <v>5173</v>
      </c>
      <c r="I130" s="97">
        <f t="shared" si="43"/>
        <v>1447</v>
      </c>
      <c r="J130" s="97">
        <f t="shared" si="43"/>
        <v>1507</v>
      </c>
      <c r="K130" s="97">
        <f t="shared" si="43"/>
        <v>1189</v>
      </c>
      <c r="L130" s="97">
        <f t="shared" si="43"/>
        <v>1321</v>
      </c>
      <c r="M130" s="97">
        <f t="shared" si="43"/>
        <v>1421</v>
      </c>
      <c r="N130" s="97">
        <f t="shared" si="43"/>
        <v>1626</v>
      </c>
      <c r="O130" s="97">
        <f t="shared" si="43"/>
        <v>1480</v>
      </c>
      <c r="P130" s="97">
        <f t="shared" si="44"/>
        <v>34071</v>
      </c>
      <c r="S130" s="97">
        <f>SUM($D130:D130)</f>
        <v>3785</v>
      </c>
      <c r="T130" s="97">
        <f>SUM($D130:E130)</f>
        <v>7642</v>
      </c>
      <c r="U130" s="97">
        <f>SUM($D130:F130)</f>
        <v>13439</v>
      </c>
      <c r="V130" s="97">
        <f>SUM($D130:G130)</f>
        <v>18907</v>
      </c>
      <c r="W130" s="97">
        <f>SUM($D130:H130)</f>
        <v>24080</v>
      </c>
      <c r="X130" s="97">
        <f>SUM($D130:I130)</f>
        <v>25527</v>
      </c>
      <c r="Y130" s="97">
        <f>SUM($D130:J130)</f>
        <v>27034</v>
      </c>
      <c r="Z130" s="97">
        <f>SUM($D130:K130)</f>
        <v>28223</v>
      </c>
      <c r="AA130" s="97">
        <f>SUM($D130:L130)</f>
        <v>29544</v>
      </c>
      <c r="AB130" s="97">
        <f>SUM($D130:M130)</f>
        <v>30965</v>
      </c>
      <c r="AC130" s="97">
        <f>SUM($D130:N130)</f>
        <v>32591</v>
      </c>
      <c r="AD130" s="97">
        <f>SUM($D130:O130)</f>
        <v>34071</v>
      </c>
    </row>
    <row r="131" spans="1:30" ht="15.1" customHeight="1">
      <c r="A131" s="94">
        <v>2008</v>
      </c>
      <c r="B131" s="95" t="s">
        <v>8</v>
      </c>
      <c r="D131" s="97">
        <f t="shared" si="43"/>
        <v>1599</v>
      </c>
      <c r="E131" s="97">
        <f t="shared" si="43"/>
        <v>1794</v>
      </c>
      <c r="F131" s="97">
        <f t="shared" si="43"/>
        <v>1737</v>
      </c>
      <c r="G131" s="97">
        <f t="shared" si="43"/>
        <v>1186</v>
      </c>
      <c r="H131" s="97">
        <f t="shared" si="43"/>
        <v>3132</v>
      </c>
      <c r="I131" s="97">
        <f t="shared" si="43"/>
        <v>1210</v>
      </c>
      <c r="J131" s="97">
        <f t="shared" si="43"/>
        <v>1040</v>
      </c>
      <c r="K131" s="97">
        <f t="shared" si="43"/>
        <v>1017</v>
      </c>
      <c r="L131" s="97">
        <f t="shared" si="43"/>
        <v>831</v>
      </c>
      <c r="M131" s="97">
        <f t="shared" si="43"/>
        <v>1112</v>
      </c>
      <c r="N131" s="97">
        <f t="shared" si="43"/>
        <v>990</v>
      </c>
      <c r="O131" s="97">
        <f t="shared" si="43"/>
        <v>817</v>
      </c>
      <c r="P131" s="97">
        <f t="shared" si="44"/>
        <v>16465</v>
      </c>
      <c r="S131" s="97">
        <f>SUM($D131:D131)</f>
        <v>1599</v>
      </c>
      <c r="T131" s="97">
        <f>SUM($D131:E131)</f>
        <v>3393</v>
      </c>
      <c r="U131" s="97">
        <f>SUM($D131:F131)</f>
        <v>5130</v>
      </c>
      <c r="V131" s="97">
        <f>SUM($D131:G131)</f>
        <v>6316</v>
      </c>
      <c r="W131" s="97">
        <f>SUM($D131:H131)</f>
        <v>9448</v>
      </c>
      <c r="X131" s="97">
        <f>SUM($D131:I131)</f>
        <v>10658</v>
      </c>
      <c r="Y131" s="97">
        <f>SUM($D131:J131)</f>
        <v>11698</v>
      </c>
      <c r="Z131" s="97">
        <f>SUM($D131:K131)</f>
        <v>12715</v>
      </c>
      <c r="AA131" s="97">
        <f>SUM($D131:L131)</f>
        <v>13546</v>
      </c>
      <c r="AB131" s="97">
        <f>SUM($D131:M131)</f>
        <v>14658</v>
      </c>
      <c r="AC131" s="97">
        <f>SUM($D131:N131)</f>
        <v>15648</v>
      </c>
      <c r="AD131" s="97">
        <f>SUM($D131:O131)</f>
        <v>16465</v>
      </c>
    </row>
    <row r="132" spans="1:30" ht="15.1" customHeight="1">
      <c r="A132" s="94">
        <v>2009</v>
      </c>
      <c r="B132" s="95" t="s">
        <v>8</v>
      </c>
      <c r="D132" s="97">
        <f t="shared" si="43"/>
        <v>855</v>
      </c>
      <c r="E132" s="97">
        <f t="shared" si="43"/>
        <v>956</v>
      </c>
      <c r="F132" s="97">
        <f t="shared" si="43"/>
        <v>1263</v>
      </c>
      <c r="G132" s="97">
        <f t="shared" si="43"/>
        <v>1223</v>
      </c>
      <c r="H132" s="97">
        <f t="shared" si="43"/>
        <v>1186</v>
      </c>
      <c r="I132" s="97">
        <f t="shared" si="43"/>
        <v>944</v>
      </c>
      <c r="J132" s="97">
        <f t="shared" si="43"/>
        <v>968</v>
      </c>
      <c r="K132" s="97">
        <f t="shared" si="43"/>
        <v>1115</v>
      </c>
      <c r="L132" s="97">
        <f t="shared" si="43"/>
        <v>995</v>
      </c>
      <c r="M132" s="97">
        <f t="shared" si="43"/>
        <v>1028</v>
      </c>
      <c r="N132" s="97">
        <f t="shared" si="43"/>
        <v>1078</v>
      </c>
      <c r="O132" s="97">
        <f t="shared" si="43"/>
        <v>1000</v>
      </c>
      <c r="P132" s="97">
        <f t="shared" si="44"/>
        <v>12611</v>
      </c>
      <c r="S132" s="97">
        <f>SUM($D132:D132)</f>
        <v>855</v>
      </c>
      <c r="T132" s="97">
        <f>SUM($D132:E132)</f>
        <v>1811</v>
      </c>
      <c r="U132" s="97">
        <f>SUM($D132:F132)</f>
        <v>3074</v>
      </c>
      <c r="V132" s="97">
        <f>SUM($D132:G132)</f>
        <v>4297</v>
      </c>
      <c r="W132" s="97">
        <f>SUM($D132:H132)</f>
        <v>5483</v>
      </c>
      <c r="X132" s="97">
        <f>SUM($D132:I132)</f>
        <v>6427</v>
      </c>
      <c r="Y132" s="97">
        <f>SUM($D132:J132)</f>
        <v>7395</v>
      </c>
      <c r="Z132" s="97">
        <f>SUM($D132:K132)</f>
        <v>8510</v>
      </c>
      <c r="AA132" s="97">
        <f>SUM($D132:L132)</f>
        <v>9505</v>
      </c>
      <c r="AB132" s="97">
        <f>SUM($D132:M132)</f>
        <v>10533</v>
      </c>
      <c r="AC132" s="97">
        <f>SUM($D132:N132)</f>
        <v>11611</v>
      </c>
      <c r="AD132" s="97">
        <f>SUM($D132:O132)</f>
        <v>12611</v>
      </c>
    </row>
    <row r="133" spans="1:30" ht="15.1" customHeight="1">
      <c r="A133" s="94">
        <v>2010</v>
      </c>
      <c r="B133" s="95" t="s">
        <v>8</v>
      </c>
      <c r="D133" s="97">
        <f t="shared" si="43"/>
        <v>986</v>
      </c>
      <c r="E133" s="97">
        <f t="shared" si="43"/>
        <v>942</v>
      </c>
      <c r="F133" s="97">
        <f t="shared" si="43"/>
        <v>1074</v>
      </c>
      <c r="G133" s="97">
        <f t="shared" si="43"/>
        <v>1247</v>
      </c>
      <c r="H133" s="97">
        <f t="shared" si="43"/>
        <v>1277</v>
      </c>
      <c r="I133" s="97">
        <f t="shared" si="43"/>
        <v>1106</v>
      </c>
      <c r="J133" s="97">
        <f t="shared" si="43"/>
        <v>1184</v>
      </c>
      <c r="K133" s="97">
        <f t="shared" si="43"/>
        <v>1105</v>
      </c>
      <c r="L133" s="97">
        <f t="shared" si="43"/>
        <v>849</v>
      </c>
      <c r="M133" s="97">
        <f t="shared" si="43"/>
        <v>982</v>
      </c>
      <c r="N133" s="97">
        <f t="shared" si="43"/>
        <v>971</v>
      </c>
      <c r="O133" s="97">
        <f t="shared" si="43"/>
        <v>918</v>
      </c>
      <c r="P133" s="97">
        <f t="shared" si="44"/>
        <v>12641</v>
      </c>
      <c r="S133" s="97">
        <f>SUM($D133:D133)</f>
        <v>986</v>
      </c>
      <c r="T133" s="97">
        <f>SUM($D133:E133)</f>
        <v>1928</v>
      </c>
      <c r="U133" s="97">
        <f>SUM($D133:F133)</f>
        <v>3002</v>
      </c>
      <c r="V133" s="97">
        <f>SUM($D133:G133)</f>
        <v>4249</v>
      </c>
      <c r="W133" s="97">
        <f>SUM($D133:H133)</f>
        <v>5526</v>
      </c>
      <c r="X133" s="97">
        <f>SUM($D133:I133)</f>
        <v>6632</v>
      </c>
      <c r="Y133" s="97">
        <f>SUM($D133:J133)</f>
        <v>7816</v>
      </c>
      <c r="Z133" s="97">
        <f>SUM($D133:K133)</f>
        <v>8921</v>
      </c>
      <c r="AA133" s="97">
        <f>SUM($D133:L133)</f>
        <v>9770</v>
      </c>
      <c r="AB133" s="97">
        <f>SUM($D133:M133)</f>
        <v>10752</v>
      </c>
      <c r="AC133" s="97">
        <f>SUM($D133:N133)</f>
        <v>11723</v>
      </c>
      <c r="AD133" s="97">
        <f>SUM($D133:O133)</f>
        <v>12641</v>
      </c>
    </row>
    <row r="134" spans="1:30" ht="15.1" customHeight="1">
      <c r="A134" s="94">
        <v>2011</v>
      </c>
      <c r="B134" s="95" t="s">
        <v>8</v>
      </c>
      <c r="D134" s="97">
        <f t="shared" si="43"/>
        <v>916</v>
      </c>
      <c r="E134" s="97">
        <f t="shared" si="43"/>
        <v>918</v>
      </c>
      <c r="F134" s="97">
        <f t="shared" si="43"/>
        <v>1172</v>
      </c>
      <c r="G134" s="97">
        <f t="shared" si="43"/>
        <v>942</v>
      </c>
      <c r="H134" s="97">
        <f t="shared" si="43"/>
        <v>1125</v>
      </c>
      <c r="I134" s="97">
        <f t="shared" si="43"/>
        <v>1033</v>
      </c>
      <c r="J134" s="97">
        <f t="shared" si="43"/>
        <v>952</v>
      </c>
      <c r="K134" s="97">
        <f t="shared" si="43"/>
        <v>1096</v>
      </c>
      <c r="L134" s="97">
        <f t="shared" si="43"/>
        <v>994</v>
      </c>
      <c r="M134" s="97">
        <f t="shared" si="43"/>
        <v>1044</v>
      </c>
      <c r="N134" s="97">
        <f t="shared" si="43"/>
        <v>988</v>
      </c>
      <c r="O134" s="97">
        <f t="shared" si="43"/>
        <v>949</v>
      </c>
      <c r="P134" s="97">
        <f t="shared" si="44"/>
        <v>12129</v>
      </c>
      <c r="S134" s="97">
        <f>SUM($D134:D134)</f>
        <v>916</v>
      </c>
      <c r="T134" s="97">
        <f>SUM($D134:E134)</f>
        <v>1834</v>
      </c>
      <c r="U134" s="97">
        <f>SUM($D134:F134)</f>
        <v>3006</v>
      </c>
      <c r="V134" s="97">
        <f>SUM($D134:G134)</f>
        <v>3948</v>
      </c>
      <c r="W134" s="97">
        <f>SUM($D134:H134)</f>
        <v>5073</v>
      </c>
      <c r="X134" s="97">
        <f>SUM($D134:I134)</f>
        <v>6106</v>
      </c>
      <c r="Y134" s="97">
        <f>SUM($D134:J134)</f>
        <v>7058</v>
      </c>
      <c r="Z134" s="97">
        <f>SUM($D134:K134)</f>
        <v>8154</v>
      </c>
      <c r="AA134" s="97">
        <f>SUM($D134:L134)</f>
        <v>9148</v>
      </c>
      <c r="AB134" s="97">
        <f>SUM($D134:M134)</f>
        <v>10192</v>
      </c>
      <c r="AC134" s="97">
        <f>SUM($D134:N134)</f>
        <v>11180</v>
      </c>
      <c r="AD134" s="97">
        <f>SUM($D134:O134)</f>
        <v>12129</v>
      </c>
    </row>
    <row r="135" spans="1:30" ht="15.1" customHeight="1">
      <c r="A135" s="94">
        <v>2012</v>
      </c>
      <c r="B135" s="95" t="s">
        <v>8</v>
      </c>
      <c r="D135" s="97">
        <f t="shared" si="43"/>
        <v>1002</v>
      </c>
      <c r="E135" s="97">
        <f t="shared" si="43"/>
        <v>1031</v>
      </c>
      <c r="F135" s="97">
        <f t="shared" si="43"/>
        <v>1118</v>
      </c>
      <c r="G135" s="97">
        <f t="shared" si="43"/>
        <v>0</v>
      </c>
      <c r="H135" s="97">
        <f t="shared" si="43"/>
        <v>0</v>
      </c>
      <c r="I135" s="97">
        <f t="shared" si="43"/>
        <v>0</v>
      </c>
      <c r="J135" s="97">
        <f t="shared" si="43"/>
        <v>0</v>
      </c>
      <c r="K135" s="97">
        <f t="shared" si="43"/>
        <v>0</v>
      </c>
      <c r="L135" s="97">
        <f t="shared" si="43"/>
        <v>0</v>
      </c>
      <c r="M135" s="97">
        <f t="shared" si="43"/>
        <v>0</v>
      </c>
      <c r="N135" s="97">
        <f t="shared" si="43"/>
        <v>0</v>
      </c>
      <c r="O135" s="97">
        <f t="shared" si="43"/>
        <v>0</v>
      </c>
      <c r="P135" s="97">
        <f t="shared" si="44"/>
        <v>3151</v>
      </c>
      <c r="S135" s="97">
        <f>SUM($D135:D135)</f>
        <v>1002</v>
      </c>
      <c r="T135" s="97">
        <f>SUM($D135:E135)</f>
        <v>2033</v>
      </c>
      <c r="U135" s="97">
        <f>SUM($D135:F135)</f>
        <v>3151</v>
      </c>
      <c r="V135" s="97">
        <f>SUM($D135:G135)</f>
        <v>3151</v>
      </c>
      <c r="W135" s="97">
        <f>SUM($D135:H135)</f>
        <v>3151</v>
      </c>
      <c r="X135" s="97">
        <f>SUM($D135:I135)</f>
        <v>3151</v>
      </c>
      <c r="Y135" s="97">
        <f>SUM($D135:J135)</f>
        <v>3151</v>
      </c>
      <c r="Z135" s="97">
        <f>SUM($D135:K135)</f>
        <v>3151</v>
      </c>
      <c r="AA135" s="97">
        <f>SUM($D135:L135)</f>
        <v>3151</v>
      </c>
      <c r="AB135" s="97">
        <f>SUM($D135:M135)</f>
        <v>3151</v>
      </c>
      <c r="AC135" s="97">
        <f>SUM($D135:N135)</f>
        <v>3151</v>
      </c>
      <c r="AD135" s="97">
        <f>SUM($D135:O135)</f>
        <v>3151</v>
      </c>
    </row>
    <row r="136" spans="1:30" ht="15.1" customHeight="1">
      <c r="A136" s="94">
        <v>2013</v>
      </c>
      <c r="B136" s="95" t="s">
        <v>8</v>
      </c>
      <c r="D136" s="97">
        <f t="shared" si="43"/>
        <v>0</v>
      </c>
      <c r="E136" s="97">
        <f t="shared" si="43"/>
        <v>0</v>
      </c>
      <c r="F136" s="97">
        <f t="shared" si="43"/>
        <v>0</v>
      </c>
      <c r="G136" s="97">
        <f t="shared" si="43"/>
        <v>0</v>
      </c>
      <c r="H136" s="97">
        <f t="shared" si="43"/>
        <v>0</v>
      </c>
      <c r="I136" s="97">
        <f t="shared" si="43"/>
        <v>0</v>
      </c>
      <c r="J136" s="97">
        <f t="shared" si="43"/>
        <v>0</v>
      </c>
      <c r="K136" s="97">
        <f t="shared" si="43"/>
        <v>0</v>
      </c>
      <c r="L136" s="97">
        <f t="shared" si="43"/>
        <v>0</v>
      </c>
      <c r="M136" s="97">
        <f t="shared" si="43"/>
        <v>0</v>
      </c>
      <c r="N136" s="97">
        <f t="shared" si="43"/>
        <v>0</v>
      </c>
      <c r="O136" s="97">
        <f t="shared" si="43"/>
        <v>0</v>
      </c>
      <c r="P136" s="97">
        <f t="shared" si="44"/>
        <v>0</v>
      </c>
      <c r="S136" s="97">
        <f>SUM($D136:D136)</f>
        <v>0</v>
      </c>
      <c r="T136" s="97">
        <f>SUM($D136:E136)</f>
        <v>0</v>
      </c>
      <c r="U136" s="97">
        <f>SUM($D136:F136)</f>
        <v>0</v>
      </c>
      <c r="V136" s="97">
        <f>SUM($D136:G136)</f>
        <v>0</v>
      </c>
      <c r="W136" s="97">
        <f>SUM($D136:H136)</f>
        <v>0</v>
      </c>
      <c r="X136" s="97">
        <f>SUM($D136:I136)</f>
        <v>0</v>
      </c>
      <c r="Y136" s="97">
        <f>SUM($D136:J136)</f>
        <v>0</v>
      </c>
      <c r="Z136" s="97">
        <f>SUM($D136:K136)</f>
        <v>0</v>
      </c>
      <c r="AA136" s="97">
        <f>SUM($D136:L136)</f>
        <v>0</v>
      </c>
      <c r="AB136" s="97">
        <f>SUM($D136:M136)</f>
        <v>0</v>
      </c>
      <c r="AC136" s="97">
        <f>SUM($D136:N136)</f>
        <v>0</v>
      </c>
      <c r="AD136" s="97">
        <f>SUM($D136:O136)</f>
        <v>0</v>
      </c>
    </row>
    <row r="137" spans="1:30" ht="15.1" customHeight="1">
      <c r="A137" s="94">
        <v>2014</v>
      </c>
      <c r="B137" s="95" t="s">
        <v>8</v>
      </c>
      <c r="D137" s="97">
        <f t="shared" si="43"/>
        <v>0</v>
      </c>
      <c r="E137" s="97">
        <f t="shared" si="43"/>
        <v>0</v>
      </c>
      <c r="F137" s="97">
        <f t="shared" si="43"/>
        <v>0</v>
      </c>
      <c r="G137" s="97">
        <f t="shared" si="43"/>
        <v>0</v>
      </c>
      <c r="H137" s="97">
        <f t="shared" si="43"/>
        <v>0</v>
      </c>
      <c r="I137" s="97">
        <f t="shared" si="43"/>
        <v>0</v>
      </c>
      <c r="J137" s="97">
        <f t="shared" si="43"/>
        <v>0</v>
      </c>
      <c r="K137" s="97">
        <f t="shared" si="43"/>
        <v>0</v>
      </c>
      <c r="L137" s="97">
        <f t="shared" si="43"/>
        <v>0</v>
      </c>
      <c r="M137" s="97">
        <f t="shared" si="43"/>
        <v>0</v>
      </c>
      <c r="N137" s="97">
        <f t="shared" si="43"/>
        <v>0</v>
      </c>
      <c r="O137" s="97">
        <f t="shared" si="43"/>
        <v>0</v>
      </c>
      <c r="P137" s="97">
        <f t="shared" si="44"/>
        <v>0</v>
      </c>
      <c r="S137" s="97">
        <f>SUM($D137:D137)</f>
        <v>0</v>
      </c>
      <c r="T137" s="97">
        <f>SUM($D137:E137)</f>
        <v>0</v>
      </c>
      <c r="U137" s="97">
        <f>SUM($D137:F137)</f>
        <v>0</v>
      </c>
      <c r="V137" s="97">
        <f>SUM($D137:G137)</f>
        <v>0</v>
      </c>
      <c r="W137" s="97">
        <f>SUM($D137:H137)</f>
        <v>0</v>
      </c>
      <c r="X137" s="97">
        <f>SUM($D137:I137)</f>
        <v>0</v>
      </c>
      <c r="Y137" s="97">
        <f>SUM($D137:J137)</f>
        <v>0</v>
      </c>
      <c r="Z137" s="97">
        <f>SUM($D137:K137)</f>
        <v>0</v>
      </c>
      <c r="AA137" s="97">
        <f>SUM($D137:L137)</f>
        <v>0</v>
      </c>
      <c r="AB137" s="97">
        <f>SUM($D137:M137)</f>
        <v>0</v>
      </c>
      <c r="AC137" s="97">
        <f>SUM($D137:N137)</f>
        <v>0</v>
      </c>
      <c r="AD137" s="97">
        <f>SUM($D137:O137)</f>
        <v>0</v>
      </c>
    </row>
    <row r="138" spans="1:30" ht="15.1" customHeight="1">
      <c r="A138" s="94">
        <v>2015</v>
      </c>
      <c r="B138" s="95" t="s">
        <v>8</v>
      </c>
      <c r="D138" s="97">
        <f t="shared" si="43"/>
        <v>0</v>
      </c>
      <c r="E138" s="97">
        <f t="shared" si="43"/>
        <v>0</v>
      </c>
      <c r="F138" s="97">
        <f t="shared" si="43"/>
        <v>0</v>
      </c>
      <c r="G138" s="97">
        <f t="shared" si="43"/>
        <v>0</v>
      </c>
      <c r="H138" s="97">
        <f t="shared" si="43"/>
        <v>0</v>
      </c>
      <c r="I138" s="97">
        <f t="shared" si="43"/>
        <v>0</v>
      </c>
      <c r="J138" s="97">
        <f t="shared" si="43"/>
        <v>0</v>
      </c>
      <c r="K138" s="97">
        <f t="shared" si="43"/>
        <v>0</v>
      </c>
      <c r="L138" s="97">
        <f t="shared" si="43"/>
        <v>0</v>
      </c>
      <c r="M138" s="97">
        <f t="shared" si="43"/>
        <v>0</v>
      </c>
      <c r="N138" s="97">
        <f t="shared" si="43"/>
        <v>0</v>
      </c>
      <c r="O138" s="97">
        <f t="shared" si="43"/>
        <v>0</v>
      </c>
      <c r="P138" s="97">
        <f t="shared" si="44"/>
        <v>0</v>
      </c>
      <c r="S138" s="97">
        <f>SUM($D138:D138)</f>
        <v>0</v>
      </c>
      <c r="T138" s="97">
        <f>SUM($D138:E138)</f>
        <v>0</v>
      </c>
      <c r="U138" s="97">
        <f>SUM($D138:F138)</f>
        <v>0</v>
      </c>
      <c r="V138" s="97">
        <f>SUM($D138:G138)</f>
        <v>0</v>
      </c>
      <c r="W138" s="97">
        <f>SUM($D138:H138)</f>
        <v>0</v>
      </c>
      <c r="X138" s="97">
        <f>SUM($D138:I138)</f>
        <v>0</v>
      </c>
      <c r="Y138" s="97">
        <f>SUM($D138:J138)</f>
        <v>0</v>
      </c>
      <c r="Z138" s="97">
        <f>SUM($D138:K138)</f>
        <v>0</v>
      </c>
      <c r="AA138" s="97">
        <f>SUM($D138:L138)</f>
        <v>0</v>
      </c>
      <c r="AB138" s="97">
        <f>SUM($D138:M138)</f>
        <v>0</v>
      </c>
      <c r="AC138" s="97">
        <f>SUM($D138:N138)</f>
        <v>0</v>
      </c>
      <c r="AD138" s="97">
        <f>SUM($D138:O138)</f>
        <v>0</v>
      </c>
    </row>
    <row r="139" spans="1:30" ht="15.1" customHeight="1">
      <c r="A139" s="94">
        <v>2016</v>
      </c>
      <c r="B139" s="95" t="s">
        <v>8</v>
      </c>
      <c r="D139" s="97">
        <f t="shared" si="43"/>
        <v>0</v>
      </c>
      <c r="E139" s="97">
        <f t="shared" si="43"/>
        <v>0</v>
      </c>
      <c r="F139" s="97">
        <f t="shared" si="43"/>
        <v>0</v>
      </c>
      <c r="G139" s="97">
        <f t="shared" si="43"/>
        <v>0</v>
      </c>
      <c r="H139" s="97">
        <f t="shared" si="43"/>
        <v>0</v>
      </c>
      <c r="I139" s="97">
        <f t="shared" si="43"/>
        <v>0</v>
      </c>
      <c r="J139" s="97">
        <f t="shared" si="43"/>
        <v>0</v>
      </c>
      <c r="K139" s="97">
        <f t="shared" si="43"/>
        <v>0</v>
      </c>
      <c r="L139" s="97">
        <f t="shared" si="43"/>
        <v>0</v>
      </c>
      <c r="M139" s="97">
        <f t="shared" si="43"/>
        <v>0</v>
      </c>
      <c r="N139" s="97">
        <f t="shared" si="43"/>
        <v>0</v>
      </c>
      <c r="O139" s="97">
        <f t="shared" si="43"/>
        <v>0</v>
      </c>
      <c r="P139" s="97">
        <f t="shared" ref="P139:P142" si="45">SUM(D139:O139)</f>
        <v>0</v>
      </c>
      <c r="S139" s="97">
        <f>SUM($D139:D139)</f>
        <v>0</v>
      </c>
      <c r="T139" s="97">
        <f>SUM($D139:E139)</f>
        <v>0</v>
      </c>
      <c r="U139" s="97">
        <f>SUM($D139:F139)</f>
        <v>0</v>
      </c>
      <c r="V139" s="97">
        <f>SUM($D139:G139)</f>
        <v>0</v>
      </c>
      <c r="W139" s="97">
        <f>SUM($D139:H139)</f>
        <v>0</v>
      </c>
      <c r="X139" s="97">
        <f>SUM($D139:I139)</f>
        <v>0</v>
      </c>
      <c r="Y139" s="97">
        <f>SUM($D139:J139)</f>
        <v>0</v>
      </c>
      <c r="Z139" s="97">
        <f>SUM($D139:K139)</f>
        <v>0</v>
      </c>
      <c r="AA139" s="97">
        <f>SUM($D139:L139)</f>
        <v>0</v>
      </c>
      <c r="AB139" s="97">
        <f>SUM($D139:M139)</f>
        <v>0</v>
      </c>
      <c r="AC139" s="97">
        <f>SUM($D139:N139)</f>
        <v>0</v>
      </c>
      <c r="AD139" s="97">
        <f>SUM($D139:O139)</f>
        <v>0</v>
      </c>
    </row>
    <row r="140" spans="1:30" ht="15.1" customHeight="1">
      <c r="A140" s="94">
        <v>2017</v>
      </c>
      <c r="B140" s="95" t="s">
        <v>8</v>
      </c>
      <c r="D140" s="97">
        <f t="shared" si="43"/>
        <v>0</v>
      </c>
      <c r="E140" s="97">
        <f t="shared" si="43"/>
        <v>0</v>
      </c>
      <c r="F140" s="97">
        <f t="shared" si="43"/>
        <v>0</v>
      </c>
      <c r="G140" s="97">
        <f t="shared" si="43"/>
        <v>0</v>
      </c>
      <c r="H140" s="97">
        <f t="shared" si="43"/>
        <v>0</v>
      </c>
      <c r="I140" s="97">
        <f t="shared" si="43"/>
        <v>0</v>
      </c>
      <c r="J140" s="97">
        <f t="shared" si="43"/>
        <v>0</v>
      </c>
      <c r="K140" s="97">
        <f t="shared" si="43"/>
        <v>0</v>
      </c>
      <c r="L140" s="97">
        <f t="shared" si="43"/>
        <v>0</v>
      </c>
      <c r="M140" s="97">
        <f t="shared" si="43"/>
        <v>0</v>
      </c>
      <c r="N140" s="97">
        <f t="shared" si="43"/>
        <v>0</v>
      </c>
      <c r="O140" s="97">
        <f t="shared" si="43"/>
        <v>0</v>
      </c>
      <c r="P140" s="97">
        <f t="shared" ref="P140" si="46">SUM(D140:O140)</f>
        <v>0</v>
      </c>
      <c r="S140" s="97">
        <f>SUM($D140:D140)</f>
        <v>0</v>
      </c>
      <c r="T140" s="97">
        <f>SUM($D140:E140)</f>
        <v>0</v>
      </c>
      <c r="U140" s="97">
        <f>SUM($D140:F140)</f>
        <v>0</v>
      </c>
      <c r="V140" s="97">
        <f>SUM($D140:G140)</f>
        <v>0</v>
      </c>
      <c r="W140" s="97">
        <f>SUM($D140:H140)</f>
        <v>0</v>
      </c>
      <c r="X140" s="97">
        <f>SUM($D140:I140)</f>
        <v>0</v>
      </c>
      <c r="Y140" s="97">
        <f>SUM($D140:J140)</f>
        <v>0</v>
      </c>
      <c r="Z140" s="97">
        <f>SUM($D140:K140)</f>
        <v>0</v>
      </c>
      <c r="AA140" s="97">
        <f>SUM($D140:L140)</f>
        <v>0</v>
      </c>
      <c r="AB140" s="97">
        <f>SUM($D140:M140)</f>
        <v>0</v>
      </c>
      <c r="AC140" s="97">
        <f>SUM($D140:N140)</f>
        <v>0</v>
      </c>
      <c r="AD140" s="97">
        <f>SUM($D140:O140)</f>
        <v>0</v>
      </c>
    </row>
    <row r="141" spans="1:30" ht="15.1" customHeight="1">
      <c r="A141" s="94">
        <v>2018</v>
      </c>
      <c r="B141" s="95" t="s">
        <v>8</v>
      </c>
      <c r="D141" s="97">
        <f t="shared" si="43"/>
        <v>0</v>
      </c>
      <c r="E141" s="97">
        <f t="shared" si="43"/>
        <v>0</v>
      </c>
      <c r="F141" s="97">
        <f t="shared" si="43"/>
        <v>0</v>
      </c>
      <c r="G141" s="97">
        <f t="shared" si="43"/>
        <v>0</v>
      </c>
      <c r="H141" s="97">
        <f t="shared" si="43"/>
        <v>0</v>
      </c>
      <c r="I141" s="97">
        <f t="shared" si="43"/>
        <v>0</v>
      </c>
      <c r="J141" s="97">
        <f t="shared" si="43"/>
        <v>0</v>
      </c>
      <c r="K141" s="97">
        <f t="shared" si="43"/>
        <v>0</v>
      </c>
      <c r="L141" s="97">
        <f t="shared" si="43"/>
        <v>0</v>
      </c>
      <c r="M141" s="97">
        <f t="shared" si="43"/>
        <v>0</v>
      </c>
      <c r="N141" s="97">
        <f t="shared" si="43"/>
        <v>0</v>
      </c>
      <c r="O141" s="97">
        <f t="shared" si="43"/>
        <v>0</v>
      </c>
      <c r="P141" s="97">
        <f t="shared" si="45"/>
        <v>0</v>
      </c>
      <c r="S141" s="97">
        <f>SUM($D141:D141)</f>
        <v>0</v>
      </c>
      <c r="T141" s="97">
        <f>SUM($D141:E141)</f>
        <v>0</v>
      </c>
      <c r="U141" s="97">
        <f>SUM($D141:F141)</f>
        <v>0</v>
      </c>
      <c r="V141" s="97">
        <f>SUM($D141:G141)</f>
        <v>0</v>
      </c>
      <c r="W141" s="97">
        <f>SUM($D141:H141)</f>
        <v>0</v>
      </c>
      <c r="X141" s="97">
        <f>SUM($D141:I141)</f>
        <v>0</v>
      </c>
      <c r="Y141" s="97">
        <f>SUM($D141:J141)</f>
        <v>0</v>
      </c>
      <c r="Z141" s="97">
        <f>SUM($D141:K141)</f>
        <v>0</v>
      </c>
      <c r="AA141" s="97">
        <f>SUM($D141:L141)</f>
        <v>0</v>
      </c>
      <c r="AB141" s="97">
        <f>SUM($D141:M141)</f>
        <v>0</v>
      </c>
      <c r="AC141" s="97">
        <f>SUM($D141:N141)</f>
        <v>0</v>
      </c>
      <c r="AD141" s="97">
        <f>SUM($D141:O141)</f>
        <v>0</v>
      </c>
    </row>
    <row r="142" spans="1:30" ht="15.1" customHeight="1">
      <c r="A142" s="94">
        <v>2019</v>
      </c>
      <c r="B142" s="95" t="s">
        <v>8</v>
      </c>
      <c r="D142" s="97">
        <f t="shared" si="43"/>
        <v>0</v>
      </c>
      <c r="E142" s="97">
        <f t="shared" si="43"/>
        <v>0</v>
      </c>
      <c r="F142" s="97">
        <f t="shared" si="43"/>
        <v>0</v>
      </c>
      <c r="G142" s="97">
        <f t="shared" si="43"/>
        <v>0</v>
      </c>
      <c r="H142" s="97">
        <f t="shared" si="43"/>
        <v>0</v>
      </c>
      <c r="I142" s="97">
        <f t="shared" si="43"/>
        <v>0</v>
      </c>
      <c r="J142" s="97">
        <f t="shared" si="43"/>
        <v>0</v>
      </c>
      <c r="K142" s="97">
        <f t="shared" si="43"/>
        <v>0</v>
      </c>
      <c r="L142" s="97">
        <f t="shared" si="43"/>
        <v>0</v>
      </c>
      <c r="M142" s="97">
        <f t="shared" si="43"/>
        <v>0</v>
      </c>
      <c r="N142" s="97">
        <f t="shared" si="43"/>
        <v>0</v>
      </c>
      <c r="O142" s="97">
        <f t="shared" si="43"/>
        <v>0</v>
      </c>
      <c r="P142" s="97">
        <f t="shared" si="45"/>
        <v>0</v>
      </c>
      <c r="S142" s="97">
        <f>SUM($D142:D142)</f>
        <v>0</v>
      </c>
      <c r="T142" s="97">
        <f>SUM($D142:E142)</f>
        <v>0</v>
      </c>
      <c r="U142" s="97">
        <f>SUM($D142:F142)</f>
        <v>0</v>
      </c>
      <c r="V142" s="97">
        <f>SUM($D142:G142)</f>
        <v>0</v>
      </c>
      <c r="W142" s="97">
        <f>SUM($D142:H142)</f>
        <v>0</v>
      </c>
      <c r="X142" s="97">
        <f>SUM($D142:I142)</f>
        <v>0</v>
      </c>
      <c r="Y142" s="97">
        <f>SUM($D142:J142)</f>
        <v>0</v>
      </c>
      <c r="Z142" s="97">
        <f>SUM($D142:K142)</f>
        <v>0</v>
      </c>
      <c r="AA142" s="97">
        <f>SUM($D142:L142)</f>
        <v>0</v>
      </c>
      <c r="AB142" s="97">
        <f>SUM($D142:M142)</f>
        <v>0</v>
      </c>
      <c r="AC142" s="97">
        <f>SUM($D142:N142)</f>
        <v>0</v>
      </c>
      <c r="AD142" s="97">
        <f>SUM($D142:O142)</f>
        <v>0</v>
      </c>
    </row>
    <row r="143" spans="1:30" ht="15.1" customHeight="1">
      <c r="A143" s="94">
        <v>2020</v>
      </c>
      <c r="B143" s="95" t="s">
        <v>8</v>
      </c>
      <c r="D143" s="97">
        <f t="shared" si="43"/>
        <v>0</v>
      </c>
      <c r="E143" s="97">
        <f t="shared" si="43"/>
        <v>0</v>
      </c>
      <c r="F143" s="97">
        <f t="shared" si="43"/>
        <v>0</v>
      </c>
      <c r="G143" s="97">
        <f t="shared" si="43"/>
        <v>0</v>
      </c>
      <c r="H143" s="97">
        <f t="shared" si="43"/>
        <v>0</v>
      </c>
      <c r="I143" s="97">
        <f t="shared" si="43"/>
        <v>0</v>
      </c>
      <c r="J143" s="97">
        <f t="shared" si="43"/>
        <v>0</v>
      </c>
      <c r="K143" s="97">
        <f t="shared" si="43"/>
        <v>0</v>
      </c>
      <c r="L143" s="97">
        <f t="shared" si="43"/>
        <v>0</v>
      </c>
      <c r="M143" s="97">
        <f t="shared" si="43"/>
        <v>0</v>
      </c>
      <c r="N143" s="97">
        <f t="shared" si="43"/>
        <v>0</v>
      </c>
      <c r="O143" s="97">
        <f t="shared" si="43"/>
        <v>0</v>
      </c>
      <c r="P143" s="97">
        <f t="shared" ref="P143" si="47">SUM(D143:O143)</f>
        <v>0</v>
      </c>
      <c r="S143" s="97">
        <f>SUM($D143:D143)</f>
        <v>0</v>
      </c>
      <c r="T143" s="97">
        <f>SUM($D143:E143)</f>
        <v>0</v>
      </c>
      <c r="U143" s="97">
        <f>SUM($D143:F143)</f>
        <v>0</v>
      </c>
      <c r="V143" s="97">
        <f>SUM($D143:G143)</f>
        <v>0</v>
      </c>
      <c r="W143" s="97">
        <f>SUM($D143:H143)</f>
        <v>0</v>
      </c>
      <c r="X143" s="97">
        <f>SUM($D143:I143)</f>
        <v>0</v>
      </c>
      <c r="Y143" s="97">
        <f>SUM($D143:J143)</f>
        <v>0</v>
      </c>
      <c r="Z143" s="97">
        <f>SUM($D143:K143)</f>
        <v>0</v>
      </c>
      <c r="AA143" s="97">
        <f>SUM($D143:L143)</f>
        <v>0</v>
      </c>
      <c r="AB143" s="97">
        <f>SUM($D143:M143)</f>
        <v>0</v>
      </c>
      <c r="AC143" s="97">
        <f>SUM($D143:N143)</f>
        <v>0</v>
      </c>
      <c r="AD143" s="97">
        <f>SUM($D143:O143)</f>
        <v>0</v>
      </c>
    </row>
    <row r="144" spans="1:30" ht="15.1" customHeight="1">
      <c r="A144" s="94">
        <v>2021</v>
      </c>
      <c r="B144" s="95" t="s">
        <v>8</v>
      </c>
      <c r="D144" s="97">
        <f t="shared" si="43"/>
        <v>0</v>
      </c>
      <c r="E144" s="97">
        <f t="shared" si="43"/>
        <v>0</v>
      </c>
      <c r="F144" s="97">
        <f t="shared" si="43"/>
        <v>0</v>
      </c>
      <c r="G144" s="97">
        <f t="shared" si="43"/>
        <v>0</v>
      </c>
      <c r="H144" s="97">
        <f t="shared" si="43"/>
        <v>0</v>
      </c>
      <c r="I144" s="97">
        <f t="shared" si="43"/>
        <v>0</v>
      </c>
      <c r="J144" s="97">
        <f t="shared" si="43"/>
        <v>0</v>
      </c>
      <c r="K144" s="97">
        <f t="shared" si="43"/>
        <v>0</v>
      </c>
      <c r="L144" s="97">
        <f t="shared" si="43"/>
        <v>0</v>
      </c>
      <c r="M144" s="97">
        <f t="shared" si="43"/>
        <v>0</v>
      </c>
      <c r="N144" s="97">
        <f t="shared" si="43"/>
        <v>0</v>
      </c>
      <c r="O144" s="97">
        <f t="shared" si="43"/>
        <v>0</v>
      </c>
      <c r="P144" s="97">
        <f t="shared" ref="P144" si="48">SUM(D144:O144)</f>
        <v>0</v>
      </c>
      <c r="S144" s="97">
        <f>SUM($D144:D144)</f>
        <v>0</v>
      </c>
      <c r="T144" s="97">
        <f>SUM($D144:E144)</f>
        <v>0</v>
      </c>
      <c r="U144" s="97">
        <f>SUM($D144:F144)</f>
        <v>0</v>
      </c>
      <c r="V144" s="97">
        <f>SUM($D144:G144)</f>
        <v>0</v>
      </c>
      <c r="W144" s="97">
        <f>SUM($D144:H144)</f>
        <v>0</v>
      </c>
      <c r="X144" s="97">
        <f>SUM($D144:I144)</f>
        <v>0</v>
      </c>
      <c r="Y144" s="97">
        <f>SUM($D144:J144)</f>
        <v>0</v>
      </c>
      <c r="Z144" s="97">
        <f>SUM($D144:K144)</f>
        <v>0</v>
      </c>
      <c r="AA144" s="97">
        <f>SUM($D144:L144)</f>
        <v>0</v>
      </c>
      <c r="AB144" s="97">
        <f>SUM($D144:M144)</f>
        <v>0</v>
      </c>
      <c r="AC144" s="97">
        <f>SUM($D144:N144)</f>
        <v>0</v>
      </c>
      <c r="AD144" s="97">
        <f>SUM($D144:O144)</f>
        <v>0</v>
      </c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>
    <tabColor indexed="63"/>
  </sheetPr>
  <dimension ref="A1:AD149"/>
  <sheetViews>
    <sheetView topLeftCell="A67" zoomScale="90" zoomScaleNormal="90" workbookViewId="0">
      <selection activeCell="O89" sqref="O89"/>
    </sheetView>
  </sheetViews>
  <sheetFormatPr defaultColWidth="6.38671875" defaultRowHeight="15.1" customHeight="1"/>
  <cols>
    <col min="1" max="1" width="7.6093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05" customWidth="1"/>
    <col min="19" max="19" width="9.609375" style="113" customWidth="1"/>
    <col min="20" max="30" width="9.609375" style="105" customWidth="1"/>
    <col min="31" max="16384" width="6.38671875" style="105"/>
  </cols>
  <sheetData>
    <row r="1" spans="1:3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 ht="15.1" customHeight="1">
      <c r="A2" s="103" t="s">
        <v>80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5.1" customHeight="1">
      <c r="A3" s="103" t="s">
        <v>0</v>
      </c>
      <c r="B3" s="112"/>
    </row>
    <row r="4" spans="1:30" ht="15.1" customHeight="1">
      <c r="A4" s="103" t="s">
        <v>11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ht="15.1" customHeight="1">
      <c r="A5" s="114"/>
      <c r="B5" s="114"/>
      <c r="D5" s="115"/>
      <c r="S5" s="115"/>
    </row>
    <row r="6" spans="1:30" ht="15.1" customHeight="1">
      <c r="A6" s="114"/>
      <c r="B6" s="114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ht="15.1" customHeight="1"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3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3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05" t="s">
        <v>33</v>
      </c>
      <c r="R9" s="105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3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s="96" customFormat="1" ht="15.1" customHeight="1">
      <c r="A11" s="94">
        <v>2006</v>
      </c>
      <c r="B11" s="95" t="s">
        <v>6</v>
      </c>
      <c r="D11" s="97">
        <v>469213</v>
      </c>
      <c r="E11" s="97">
        <v>418005</v>
      </c>
      <c r="F11" s="97">
        <v>491948</v>
      </c>
      <c r="G11" s="97">
        <v>469968</v>
      </c>
      <c r="H11" s="97">
        <v>478332</v>
      </c>
      <c r="I11" s="97">
        <v>454292</v>
      </c>
      <c r="J11" s="97">
        <v>438043</v>
      </c>
      <c r="K11" s="97">
        <v>420703</v>
      </c>
      <c r="L11" s="97">
        <v>406079</v>
      </c>
      <c r="M11" s="97">
        <v>409493</v>
      </c>
      <c r="N11" s="97">
        <v>403819</v>
      </c>
      <c r="O11" s="97">
        <v>410064</v>
      </c>
      <c r="P11" s="97">
        <f>SUM(D11:O11)</f>
        <v>5269959</v>
      </c>
      <c r="Q11" s="123"/>
      <c r="R11" s="123"/>
      <c r="S11" s="97">
        <f>SUM($D11:D11)</f>
        <v>469213</v>
      </c>
      <c r="T11" s="97">
        <f>SUM($D11:E11)</f>
        <v>887218</v>
      </c>
      <c r="U11" s="97">
        <f>SUM($D11:F11)</f>
        <v>1379166</v>
      </c>
      <c r="V11" s="97">
        <f>SUM($D11:G11)</f>
        <v>1849134</v>
      </c>
      <c r="W11" s="97">
        <f>SUM($D11:H11)</f>
        <v>2327466</v>
      </c>
      <c r="X11" s="97">
        <f>SUM($D11:I11)</f>
        <v>2781758</v>
      </c>
      <c r="Y11" s="97">
        <f>SUM($D11:J11)</f>
        <v>3219801</v>
      </c>
      <c r="Z11" s="97">
        <f>SUM($D11:K11)</f>
        <v>3640504</v>
      </c>
      <c r="AA11" s="97">
        <f>SUM($D11:L11)</f>
        <v>4046583</v>
      </c>
      <c r="AB11" s="97">
        <f>SUM($D11:M11)</f>
        <v>4456076</v>
      </c>
      <c r="AC11" s="97">
        <f>SUM($D11:N11)</f>
        <v>4859895</v>
      </c>
      <c r="AD11" s="97">
        <f>SUM($D11:O11)</f>
        <v>5269959</v>
      </c>
    </row>
    <row r="12" spans="1:30" s="96" customFormat="1" ht="15.1" customHeight="1">
      <c r="A12" s="94">
        <v>2006</v>
      </c>
      <c r="B12" s="95" t="s">
        <v>7</v>
      </c>
      <c r="D12" s="97">
        <v>10919</v>
      </c>
      <c r="E12" s="97">
        <v>9888</v>
      </c>
      <c r="F12" s="97">
        <v>12199</v>
      </c>
      <c r="G12" s="97">
        <v>10520</v>
      </c>
      <c r="H12" s="97">
        <v>12062</v>
      </c>
      <c r="I12" s="97">
        <v>12467</v>
      </c>
      <c r="J12" s="97">
        <v>8346</v>
      </c>
      <c r="K12" s="97">
        <v>11085</v>
      </c>
      <c r="L12" s="97">
        <v>10619</v>
      </c>
      <c r="M12" s="97">
        <v>10889</v>
      </c>
      <c r="N12" s="97">
        <v>10025</v>
      </c>
      <c r="O12" s="97">
        <v>8414</v>
      </c>
      <c r="P12" s="97">
        <f>SUM(D12:O12)</f>
        <v>127433</v>
      </c>
      <c r="Q12" s="124"/>
      <c r="R12" s="124"/>
      <c r="S12" s="97">
        <f>SUM($D12:D12)</f>
        <v>10919</v>
      </c>
      <c r="T12" s="97">
        <f>SUM($D12:E12)</f>
        <v>20807</v>
      </c>
      <c r="U12" s="97">
        <f>SUM($D12:F12)</f>
        <v>33006</v>
      </c>
      <c r="V12" s="97">
        <f>SUM($D12:G12)</f>
        <v>43526</v>
      </c>
      <c r="W12" s="97">
        <f>SUM($D12:H12)</f>
        <v>55588</v>
      </c>
      <c r="X12" s="97">
        <f>SUM($D12:I12)</f>
        <v>68055</v>
      </c>
      <c r="Y12" s="97">
        <f>SUM($D12:J12)</f>
        <v>76401</v>
      </c>
      <c r="Z12" s="97">
        <f>SUM($D12:K12)</f>
        <v>87486</v>
      </c>
      <c r="AA12" s="97">
        <f>SUM($D12:L12)</f>
        <v>98105</v>
      </c>
      <c r="AB12" s="97">
        <f>SUM($D12:M12)</f>
        <v>108994</v>
      </c>
      <c r="AC12" s="97">
        <f>SUM($D12:N12)</f>
        <v>119019</v>
      </c>
      <c r="AD12" s="97">
        <f>SUM($D12:O12)</f>
        <v>127433</v>
      </c>
    </row>
    <row r="13" spans="1:30" s="96" customFormat="1" ht="15.1" customHeight="1">
      <c r="A13" s="94">
        <v>2006</v>
      </c>
      <c r="B13" s="95" t="s">
        <v>8</v>
      </c>
      <c r="D13" s="97">
        <v>5292</v>
      </c>
      <c r="E13" s="97">
        <v>4696</v>
      </c>
      <c r="F13" s="97">
        <v>5116</v>
      </c>
      <c r="G13" s="97">
        <v>4986</v>
      </c>
      <c r="H13" s="97">
        <v>5084</v>
      </c>
      <c r="I13" s="97">
        <v>4972</v>
      </c>
      <c r="J13" s="97">
        <v>5726</v>
      </c>
      <c r="K13" s="97">
        <v>4986</v>
      </c>
      <c r="L13" s="97">
        <v>4794</v>
      </c>
      <c r="M13" s="97">
        <v>4811</v>
      </c>
      <c r="N13" s="97">
        <v>4694</v>
      </c>
      <c r="O13" s="97">
        <v>4615</v>
      </c>
      <c r="P13" s="97">
        <f>SUM(D13:O13)</f>
        <v>59772</v>
      </c>
      <c r="Q13" s="124"/>
      <c r="R13" s="124"/>
      <c r="S13" s="97">
        <f>SUM($D13:D13)</f>
        <v>5292</v>
      </c>
      <c r="T13" s="97">
        <f>SUM($D13:E13)</f>
        <v>9988</v>
      </c>
      <c r="U13" s="97">
        <f>SUM($D13:F13)</f>
        <v>15104</v>
      </c>
      <c r="V13" s="97">
        <f>SUM($D13:G13)</f>
        <v>20090</v>
      </c>
      <c r="W13" s="97">
        <f>SUM($D13:H13)</f>
        <v>25174</v>
      </c>
      <c r="X13" s="97">
        <f>SUM($D13:I13)</f>
        <v>30146</v>
      </c>
      <c r="Y13" s="97">
        <f>SUM($D13:J13)</f>
        <v>35872</v>
      </c>
      <c r="Z13" s="97">
        <f>SUM($D13:K13)</f>
        <v>40858</v>
      </c>
      <c r="AA13" s="97">
        <f>SUM($D13:L13)</f>
        <v>45652</v>
      </c>
      <c r="AB13" s="97">
        <f>SUM($D13:M13)</f>
        <v>50463</v>
      </c>
      <c r="AC13" s="97">
        <f>SUM($D13:N13)</f>
        <v>55157</v>
      </c>
      <c r="AD13" s="97">
        <f>SUM($D13:O13)</f>
        <v>59772</v>
      </c>
    </row>
    <row r="14" spans="1:30" s="96" customFormat="1" ht="15.1" customHeight="1">
      <c r="A14" s="94">
        <v>2006</v>
      </c>
      <c r="B14" s="98" t="s">
        <v>9</v>
      </c>
      <c r="D14" s="97">
        <f t="shared" ref="D14:P14" si="0">SUM(D11:D13)</f>
        <v>485424</v>
      </c>
      <c r="E14" s="97">
        <f t="shared" si="0"/>
        <v>432589</v>
      </c>
      <c r="F14" s="97">
        <f t="shared" si="0"/>
        <v>509263</v>
      </c>
      <c r="G14" s="97">
        <f t="shared" si="0"/>
        <v>485474</v>
      </c>
      <c r="H14" s="97">
        <f t="shared" si="0"/>
        <v>495478</v>
      </c>
      <c r="I14" s="97">
        <f t="shared" si="0"/>
        <v>471731</v>
      </c>
      <c r="J14" s="97">
        <f t="shared" si="0"/>
        <v>452115</v>
      </c>
      <c r="K14" s="97">
        <f t="shared" si="0"/>
        <v>436774</v>
      </c>
      <c r="L14" s="97">
        <f t="shared" si="0"/>
        <v>421492</v>
      </c>
      <c r="M14" s="97">
        <f t="shared" si="0"/>
        <v>425193</v>
      </c>
      <c r="N14" s="97">
        <f t="shared" si="0"/>
        <v>418538</v>
      </c>
      <c r="O14" s="97">
        <f t="shared" si="0"/>
        <v>423093</v>
      </c>
      <c r="P14" s="97">
        <f t="shared" si="0"/>
        <v>5457164</v>
      </c>
      <c r="Q14" s="124"/>
      <c r="R14" s="124"/>
      <c r="S14" s="97">
        <f t="shared" ref="S14:AD14" si="1">SUM(S11:S13)</f>
        <v>485424</v>
      </c>
      <c r="T14" s="97">
        <f t="shared" si="1"/>
        <v>918013</v>
      </c>
      <c r="U14" s="97">
        <f t="shared" si="1"/>
        <v>1427276</v>
      </c>
      <c r="V14" s="97">
        <f t="shared" si="1"/>
        <v>1912750</v>
      </c>
      <c r="W14" s="97">
        <f t="shared" si="1"/>
        <v>2408228</v>
      </c>
      <c r="X14" s="97">
        <f t="shared" si="1"/>
        <v>2879959</v>
      </c>
      <c r="Y14" s="97">
        <f t="shared" si="1"/>
        <v>3332074</v>
      </c>
      <c r="Z14" s="97">
        <f t="shared" si="1"/>
        <v>3768848</v>
      </c>
      <c r="AA14" s="97">
        <f t="shared" si="1"/>
        <v>4190340</v>
      </c>
      <c r="AB14" s="97">
        <f t="shared" si="1"/>
        <v>4615533</v>
      </c>
      <c r="AC14" s="97">
        <f t="shared" si="1"/>
        <v>5034071</v>
      </c>
      <c r="AD14" s="97">
        <f t="shared" si="1"/>
        <v>5457164</v>
      </c>
    </row>
    <row r="15" spans="1:3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s="96" customFormat="1" ht="15.1" customHeight="1">
      <c r="A16" s="94">
        <v>2007</v>
      </c>
      <c r="B16" s="95" t="s">
        <v>6</v>
      </c>
      <c r="D16" s="97">
        <v>392208</v>
      </c>
      <c r="E16" s="97">
        <v>347671</v>
      </c>
      <c r="F16" s="97">
        <v>406375</v>
      </c>
      <c r="G16" s="97">
        <v>396050</v>
      </c>
      <c r="H16" s="97">
        <v>410853</v>
      </c>
      <c r="I16" s="97">
        <v>406110</v>
      </c>
      <c r="J16" s="97">
        <v>406832</v>
      </c>
      <c r="K16" s="97">
        <v>423305</v>
      </c>
      <c r="L16" s="97">
        <v>392854</v>
      </c>
      <c r="M16" s="97">
        <v>409201</v>
      </c>
      <c r="N16" s="97">
        <v>376833</v>
      </c>
      <c r="O16" s="97">
        <v>364689</v>
      </c>
      <c r="P16" s="97">
        <f>SUM(D16:O16)</f>
        <v>4732981</v>
      </c>
      <c r="Q16" s="123"/>
      <c r="R16" s="123"/>
      <c r="S16" s="97">
        <f>SUM($D16:D16)</f>
        <v>392208</v>
      </c>
      <c r="T16" s="97">
        <f>SUM($D16:E16)</f>
        <v>739879</v>
      </c>
      <c r="U16" s="97">
        <f>SUM($D16:F16)</f>
        <v>1146254</v>
      </c>
      <c r="V16" s="97">
        <f>SUM($D16:G16)</f>
        <v>1542304</v>
      </c>
      <c r="W16" s="97">
        <f>SUM($D16:H16)</f>
        <v>1953157</v>
      </c>
      <c r="X16" s="97">
        <f>SUM($D16:I16)</f>
        <v>2359267</v>
      </c>
      <c r="Y16" s="97">
        <f>SUM($D16:J16)</f>
        <v>2766099</v>
      </c>
      <c r="Z16" s="97">
        <f>SUM($D16:K16)</f>
        <v>3189404</v>
      </c>
      <c r="AA16" s="97">
        <f>SUM($D16:L16)</f>
        <v>3582258</v>
      </c>
      <c r="AB16" s="97">
        <f>SUM($D16:M16)</f>
        <v>3991459</v>
      </c>
      <c r="AC16" s="97">
        <f>SUM($D16:N16)</f>
        <v>4368292</v>
      </c>
      <c r="AD16" s="97">
        <f>SUM($D16:O16)</f>
        <v>4732981</v>
      </c>
    </row>
    <row r="17" spans="1:30" s="96" customFormat="1" ht="15.1" customHeight="1">
      <c r="A17" s="94">
        <v>2007</v>
      </c>
      <c r="B17" s="95" t="s">
        <v>7</v>
      </c>
      <c r="D17" s="97">
        <v>9096</v>
      </c>
      <c r="E17" s="97">
        <v>9893</v>
      </c>
      <c r="F17" s="97">
        <v>12699</v>
      </c>
      <c r="G17" s="97">
        <v>9786</v>
      </c>
      <c r="H17" s="97">
        <v>9984</v>
      </c>
      <c r="I17" s="97">
        <v>8681</v>
      </c>
      <c r="J17" s="97">
        <v>7174</v>
      </c>
      <c r="K17" s="97">
        <v>8679</v>
      </c>
      <c r="L17" s="97">
        <v>8127</v>
      </c>
      <c r="M17" s="97">
        <v>9470</v>
      </c>
      <c r="N17" s="97">
        <v>8998</v>
      </c>
      <c r="O17" s="97">
        <v>8495</v>
      </c>
      <c r="P17" s="97">
        <f>SUM(D17:O17)</f>
        <v>111082</v>
      </c>
      <c r="Q17" s="124"/>
      <c r="R17" s="124"/>
      <c r="S17" s="97">
        <f>SUM($D17:D17)</f>
        <v>9096</v>
      </c>
      <c r="T17" s="97">
        <f>SUM($D17:E17)</f>
        <v>18989</v>
      </c>
      <c r="U17" s="97">
        <f>SUM($D17:F17)</f>
        <v>31688</v>
      </c>
      <c r="V17" s="97">
        <f>SUM($D17:G17)</f>
        <v>41474</v>
      </c>
      <c r="W17" s="97">
        <f>SUM($D17:H17)</f>
        <v>51458</v>
      </c>
      <c r="X17" s="97">
        <f>SUM($D17:I17)</f>
        <v>60139</v>
      </c>
      <c r="Y17" s="97">
        <f>SUM($D17:J17)</f>
        <v>67313</v>
      </c>
      <c r="Z17" s="97">
        <f>SUM($D17:K17)</f>
        <v>75992</v>
      </c>
      <c r="AA17" s="97">
        <f>SUM($D17:L17)</f>
        <v>84119</v>
      </c>
      <c r="AB17" s="97">
        <f>SUM($D17:M17)</f>
        <v>93589</v>
      </c>
      <c r="AC17" s="97">
        <f>SUM($D17:N17)</f>
        <v>102587</v>
      </c>
      <c r="AD17" s="97">
        <f>SUM($D17:O17)</f>
        <v>111082</v>
      </c>
    </row>
    <row r="18" spans="1:30" s="96" customFormat="1" ht="15.1" customHeight="1">
      <c r="A18" s="94">
        <v>2007</v>
      </c>
      <c r="B18" s="95" t="s">
        <v>8</v>
      </c>
      <c r="D18" s="97">
        <v>5278</v>
      </c>
      <c r="E18" s="97">
        <v>4060</v>
      </c>
      <c r="F18" s="97">
        <v>4505</v>
      </c>
      <c r="G18" s="97">
        <v>4876</v>
      </c>
      <c r="H18" s="97">
        <v>4771</v>
      </c>
      <c r="I18" s="97">
        <v>4636</v>
      </c>
      <c r="J18" s="97">
        <v>4730</v>
      </c>
      <c r="K18" s="97">
        <v>5002</v>
      </c>
      <c r="L18" s="97">
        <v>4615</v>
      </c>
      <c r="M18" s="97">
        <v>4582</v>
      </c>
      <c r="N18" s="97">
        <v>3144</v>
      </c>
      <c r="O18" s="97">
        <v>4163</v>
      </c>
      <c r="P18" s="97">
        <f>SUM(D18:O18)</f>
        <v>54362</v>
      </c>
      <c r="Q18" s="124"/>
      <c r="R18" s="124"/>
      <c r="S18" s="97">
        <f>SUM($D18:D18)</f>
        <v>5278</v>
      </c>
      <c r="T18" s="97">
        <f>SUM($D18:E18)</f>
        <v>9338</v>
      </c>
      <c r="U18" s="97">
        <f>SUM($D18:F18)</f>
        <v>13843</v>
      </c>
      <c r="V18" s="97">
        <f>SUM($D18:G18)</f>
        <v>18719</v>
      </c>
      <c r="W18" s="97">
        <f>SUM($D18:H18)</f>
        <v>23490</v>
      </c>
      <c r="X18" s="97">
        <f>SUM($D18:I18)</f>
        <v>28126</v>
      </c>
      <c r="Y18" s="97">
        <f>SUM($D18:J18)</f>
        <v>32856</v>
      </c>
      <c r="Z18" s="97">
        <f>SUM($D18:K18)</f>
        <v>37858</v>
      </c>
      <c r="AA18" s="97">
        <f>SUM($D18:L18)</f>
        <v>42473</v>
      </c>
      <c r="AB18" s="97">
        <f>SUM($D18:M18)</f>
        <v>47055</v>
      </c>
      <c r="AC18" s="97">
        <f>SUM($D18:N18)</f>
        <v>50199</v>
      </c>
      <c r="AD18" s="97">
        <f>SUM($D18:O18)</f>
        <v>54362</v>
      </c>
    </row>
    <row r="19" spans="1:30" s="96" customFormat="1" ht="15.1" customHeight="1">
      <c r="A19" s="94">
        <v>2007</v>
      </c>
      <c r="B19" s="98" t="s">
        <v>9</v>
      </c>
      <c r="D19" s="97">
        <f t="shared" ref="D19:P19" si="2">SUM(D16:D18)</f>
        <v>406582</v>
      </c>
      <c r="E19" s="97">
        <f t="shared" si="2"/>
        <v>361624</v>
      </c>
      <c r="F19" s="97">
        <f t="shared" si="2"/>
        <v>423579</v>
      </c>
      <c r="G19" s="97">
        <f t="shared" si="2"/>
        <v>410712</v>
      </c>
      <c r="H19" s="97">
        <f t="shared" si="2"/>
        <v>425608</v>
      </c>
      <c r="I19" s="97">
        <f t="shared" si="2"/>
        <v>419427</v>
      </c>
      <c r="J19" s="97">
        <f t="shared" si="2"/>
        <v>418736</v>
      </c>
      <c r="K19" s="97">
        <f t="shared" si="2"/>
        <v>436986</v>
      </c>
      <c r="L19" s="97">
        <f t="shared" si="2"/>
        <v>405596</v>
      </c>
      <c r="M19" s="97">
        <f t="shared" si="2"/>
        <v>423253</v>
      </c>
      <c r="N19" s="97">
        <f t="shared" si="2"/>
        <v>388975</v>
      </c>
      <c r="O19" s="97">
        <f t="shared" si="2"/>
        <v>377347</v>
      </c>
      <c r="P19" s="97">
        <f t="shared" si="2"/>
        <v>4898425</v>
      </c>
      <c r="Q19" s="124"/>
      <c r="R19" s="124"/>
      <c r="S19" s="97">
        <f t="shared" ref="S19:AD19" si="3">SUM(S16:S18)</f>
        <v>406582</v>
      </c>
      <c r="T19" s="97">
        <f t="shared" si="3"/>
        <v>768206</v>
      </c>
      <c r="U19" s="97">
        <f t="shared" si="3"/>
        <v>1191785</v>
      </c>
      <c r="V19" s="97">
        <f t="shared" si="3"/>
        <v>1602497</v>
      </c>
      <c r="W19" s="97">
        <f t="shared" si="3"/>
        <v>2028105</v>
      </c>
      <c r="X19" s="97">
        <f t="shared" si="3"/>
        <v>2447532</v>
      </c>
      <c r="Y19" s="97">
        <f t="shared" si="3"/>
        <v>2866268</v>
      </c>
      <c r="Z19" s="97">
        <f t="shared" si="3"/>
        <v>3303254</v>
      </c>
      <c r="AA19" s="97">
        <f t="shared" si="3"/>
        <v>3708850</v>
      </c>
      <c r="AB19" s="97">
        <f t="shared" si="3"/>
        <v>4132103</v>
      </c>
      <c r="AC19" s="97">
        <f t="shared" si="3"/>
        <v>4521078</v>
      </c>
      <c r="AD19" s="97">
        <f t="shared" si="3"/>
        <v>4898425</v>
      </c>
    </row>
    <row r="20" spans="1:3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s="96" customFormat="1" ht="15.1" customHeight="1">
      <c r="A21" s="94">
        <v>2008</v>
      </c>
      <c r="B21" s="95" t="s">
        <v>6</v>
      </c>
      <c r="D21" s="97">
        <v>349366</v>
      </c>
      <c r="E21" s="97">
        <v>351144</v>
      </c>
      <c r="F21" s="97">
        <v>397494</v>
      </c>
      <c r="G21" s="97">
        <v>402935</v>
      </c>
      <c r="H21" s="97">
        <v>409282</v>
      </c>
      <c r="I21" s="97">
        <v>399223</v>
      </c>
      <c r="J21" s="97">
        <v>401931</v>
      </c>
      <c r="K21" s="97">
        <v>415935</v>
      </c>
      <c r="L21" s="97">
        <v>379380</v>
      </c>
      <c r="M21" s="97">
        <v>395057</v>
      </c>
      <c r="N21" s="97">
        <v>368999</v>
      </c>
      <c r="O21" s="97">
        <v>345984</v>
      </c>
      <c r="P21" s="97">
        <f>SUM(D21:O21)</f>
        <v>4616730</v>
      </c>
      <c r="Q21" s="123"/>
      <c r="R21" s="123"/>
      <c r="S21" s="97">
        <f>SUM($D21:D21)</f>
        <v>349366</v>
      </c>
      <c r="T21" s="97">
        <f>SUM($D21:E21)</f>
        <v>700510</v>
      </c>
      <c r="U21" s="97">
        <f>SUM($D21:F21)</f>
        <v>1098004</v>
      </c>
      <c r="V21" s="97">
        <f>SUM($D21:G21)</f>
        <v>1500939</v>
      </c>
      <c r="W21" s="97">
        <f>SUM($D21:H21)</f>
        <v>1910221</v>
      </c>
      <c r="X21" s="97">
        <f>SUM($D21:I21)</f>
        <v>2309444</v>
      </c>
      <c r="Y21" s="97">
        <f>SUM($D21:J21)</f>
        <v>2711375</v>
      </c>
      <c r="Z21" s="97">
        <f>SUM($D21:K21)</f>
        <v>3127310</v>
      </c>
      <c r="AA21" s="97">
        <f>SUM($D21:L21)</f>
        <v>3506690</v>
      </c>
      <c r="AB21" s="97">
        <f>SUM($D21:M21)</f>
        <v>3901747</v>
      </c>
      <c r="AC21" s="97">
        <f>SUM($D21:N21)</f>
        <v>4270746</v>
      </c>
      <c r="AD21" s="97">
        <f>SUM($D21:O21)</f>
        <v>4616730</v>
      </c>
    </row>
    <row r="22" spans="1:30" s="96" customFormat="1" ht="15.1" customHeight="1">
      <c r="A22" s="94">
        <v>2008</v>
      </c>
      <c r="B22" s="95" t="s">
        <v>7</v>
      </c>
      <c r="D22" s="97">
        <v>9022</v>
      </c>
      <c r="E22" s="97">
        <v>10695</v>
      </c>
      <c r="F22" s="97">
        <v>9388</v>
      </c>
      <c r="G22" s="97">
        <v>8800</v>
      </c>
      <c r="H22" s="97">
        <v>7747</v>
      </c>
      <c r="I22" s="97">
        <v>7075</v>
      </c>
      <c r="J22" s="97">
        <v>5314</v>
      </c>
      <c r="K22" s="97">
        <v>5810</v>
      </c>
      <c r="L22" s="97">
        <v>7071</v>
      </c>
      <c r="M22" s="97">
        <v>6732</v>
      </c>
      <c r="N22" s="97">
        <v>5989</v>
      </c>
      <c r="O22" s="97">
        <v>6598</v>
      </c>
      <c r="P22" s="97">
        <f>SUM(D22:O22)</f>
        <v>90241</v>
      </c>
      <c r="Q22" s="124"/>
      <c r="R22" s="124"/>
      <c r="S22" s="97">
        <f>SUM($D22:D22)</f>
        <v>9022</v>
      </c>
      <c r="T22" s="97">
        <f>SUM($D22:E22)</f>
        <v>19717</v>
      </c>
      <c r="U22" s="97">
        <f>SUM($D22:F22)</f>
        <v>29105</v>
      </c>
      <c r="V22" s="97">
        <f>SUM($D22:G22)</f>
        <v>37905</v>
      </c>
      <c r="W22" s="97">
        <f>SUM($D22:H22)</f>
        <v>45652</v>
      </c>
      <c r="X22" s="97">
        <f>SUM($D22:I22)</f>
        <v>52727</v>
      </c>
      <c r="Y22" s="97">
        <f>SUM($D22:J22)</f>
        <v>58041</v>
      </c>
      <c r="Z22" s="97">
        <f>SUM($D22:K22)</f>
        <v>63851</v>
      </c>
      <c r="AA22" s="97">
        <f>SUM($D22:L22)</f>
        <v>70922</v>
      </c>
      <c r="AB22" s="97">
        <f>SUM($D22:M22)</f>
        <v>77654</v>
      </c>
      <c r="AC22" s="97">
        <f>SUM($D22:N22)</f>
        <v>83643</v>
      </c>
      <c r="AD22" s="97">
        <f>SUM($D22:O22)</f>
        <v>90241</v>
      </c>
    </row>
    <row r="23" spans="1:30" s="96" customFormat="1" ht="15.1" customHeight="1">
      <c r="A23" s="94">
        <v>2008</v>
      </c>
      <c r="B23" s="95" t="s">
        <v>8</v>
      </c>
      <c r="D23" s="97">
        <v>4831</v>
      </c>
      <c r="E23" s="97">
        <v>4111</v>
      </c>
      <c r="F23" s="97">
        <v>4314</v>
      </c>
      <c r="G23" s="97">
        <v>4767</v>
      </c>
      <c r="H23" s="97">
        <v>4772</v>
      </c>
      <c r="I23" s="97">
        <v>4612</v>
      </c>
      <c r="J23" s="97">
        <v>4730</v>
      </c>
      <c r="K23" s="97">
        <v>5157</v>
      </c>
      <c r="L23" s="97">
        <v>4560</v>
      </c>
      <c r="M23" s="97">
        <v>5015</v>
      </c>
      <c r="N23" s="97">
        <v>4554</v>
      </c>
      <c r="O23" s="97">
        <v>4328</v>
      </c>
      <c r="P23" s="97">
        <f>SUM(D23:O23)</f>
        <v>55751</v>
      </c>
      <c r="Q23" s="124"/>
      <c r="R23" s="124"/>
      <c r="S23" s="97">
        <f>SUM($D23:D23)</f>
        <v>4831</v>
      </c>
      <c r="T23" s="97">
        <f>SUM($D23:E23)</f>
        <v>8942</v>
      </c>
      <c r="U23" s="97">
        <f>SUM($D23:F23)</f>
        <v>13256</v>
      </c>
      <c r="V23" s="97">
        <f>SUM($D23:G23)</f>
        <v>18023</v>
      </c>
      <c r="W23" s="97">
        <f>SUM($D23:H23)</f>
        <v>22795</v>
      </c>
      <c r="X23" s="97">
        <f>SUM($D23:I23)</f>
        <v>27407</v>
      </c>
      <c r="Y23" s="97">
        <f>SUM($D23:J23)</f>
        <v>32137</v>
      </c>
      <c r="Z23" s="97">
        <f>SUM($D23:K23)</f>
        <v>37294</v>
      </c>
      <c r="AA23" s="97">
        <f>SUM($D23:L23)</f>
        <v>41854</v>
      </c>
      <c r="AB23" s="97">
        <f>SUM($D23:M23)</f>
        <v>46869</v>
      </c>
      <c r="AC23" s="97">
        <f>SUM($D23:N23)</f>
        <v>51423</v>
      </c>
      <c r="AD23" s="97">
        <f>SUM($D23:O23)</f>
        <v>55751</v>
      </c>
    </row>
    <row r="24" spans="1:30" s="96" customFormat="1" ht="15.1" customHeight="1">
      <c r="A24" s="94">
        <v>2008</v>
      </c>
      <c r="B24" s="98" t="s">
        <v>9</v>
      </c>
      <c r="D24" s="97">
        <f t="shared" ref="D24:P24" si="4">SUM(D21:D23)</f>
        <v>363219</v>
      </c>
      <c r="E24" s="97">
        <f t="shared" si="4"/>
        <v>365950</v>
      </c>
      <c r="F24" s="97">
        <f t="shared" si="4"/>
        <v>411196</v>
      </c>
      <c r="G24" s="97">
        <f t="shared" si="4"/>
        <v>416502</v>
      </c>
      <c r="H24" s="97">
        <f t="shared" si="4"/>
        <v>421801</v>
      </c>
      <c r="I24" s="97">
        <f t="shared" si="4"/>
        <v>410910</v>
      </c>
      <c r="J24" s="97">
        <f t="shared" si="4"/>
        <v>411975</v>
      </c>
      <c r="K24" s="97">
        <f t="shared" si="4"/>
        <v>426902</v>
      </c>
      <c r="L24" s="97">
        <f t="shared" si="4"/>
        <v>391011</v>
      </c>
      <c r="M24" s="97">
        <f t="shared" si="4"/>
        <v>406804</v>
      </c>
      <c r="N24" s="97">
        <f t="shared" si="4"/>
        <v>379542</v>
      </c>
      <c r="O24" s="97">
        <f>SUM(O21:O23)</f>
        <v>356910</v>
      </c>
      <c r="P24" s="97">
        <f t="shared" si="4"/>
        <v>4762722</v>
      </c>
      <c r="Q24" s="124"/>
      <c r="R24" s="124"/>
      <c r="S24" s="97">
        <f t="shared" ref="S24:AD24" si="5">SUM(S21:S23)</f>
        <v>363219</v>
      </c>
      <c r="T24" s="97">
        <f t="shared" si="5"/>
        <v>729169</v>
      </c>
      <c r="U24" s="97">
        <f t="shared" si="5"/>
        <v>1140365</v>
      </c>
      <c r="V24" s="97">
        <f t="shared" si="5"/>
        <v>1556867</v>
      </c>
      <c r="W24" s="97">
        <f t="shared" si="5"/>
        <v>1978668</v>
      </c>
      <c r="X24" s="97">
        <f t="shared" si="5"/>
        <v>2389578</v>
      </c>
      <c r="Y24" s="97">
        <f t="shared" si="5"/>
        <v>2801553</v>
      </c>
      <c r="Z24" s="97">
        <f t="shared" si="5"/>
        <v>3228455</v>
      </c>
      <c r="AA24" s="97">
        <f t="shared" si="5"/>
        <v>3619466</v>
      </c>
      <c r="AB24" s="97">
        <f t="shared" si="5"/>
        <v>4026270</v>
      </c>
      <c r="AC24" s="97">
        <f t="shared" si="5"/>
        <v>4405812</v>
      </c>
      <c r="AD24" s="97">
        <f t="shared" si="5"/>
        <v>4762722</v>
      </c>
    </row>
    <row r="25" spans="1:3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s="96" customFormat="1" ht="15.1" customHeight="1">
      <c r="A26" s="94">
        <v>2009</v>
      </c>
      <c r="B26" s="95" t="s">
        <v>6</v>
      </c>
      <c r="D26" s="97">
        <v>339431</v>
      </c>
      <c r="E26" s="97">
        <v>323410</v>
      </c>
      <c r="F26" s="97">
        <v>358180</v>
      </c>
      <c r="G26" s="97">
        <v>352225</v>
      </c>
      <c r="H26" s="97">
        <v>354979</v>
      </c>
      <c r="I26" s="97">
        <v>306865</v>
      </c>
      <c r="J26" s="97">
        <v>318243</v>
      </c>
      <c r="K26" s="97">
        <v>323389</v>
      </c>
      <c r="L26" s="97">
        <v>306258</v>
      </c>
      <c r="M26" s="97">
        <v>307649</v>
      </c>
      <c r="N26" s="97">
        <v>298454</v>
      </c>
      <c r="O26" s="97">
        <v>302396</v>
      </c>
      <c r="P26" s="97">
        <f>SUM(D26:O26)</f>
        <v>3891479</v>
      </c>
      <c r="Q26" s="123"/>
      <c r="R26" s="123"/>
      <c r="S26" s="97">
        <f>SUM($D26:D26)</f>
        <v>339431</v>
      </c>
      <c r="T26" s="97">
        <f>SUM($D26:E26)</f>
        <v>662841</v>
      </c>
      <c r="U26" s="97">
        <f>SUM($D26:F26)</f>
        <v>1021021</v>
      </c>
      <c r="V26" s="97">
        <f>SUM($D26:G26)</f>
        <v>1373246</v>
      </c>
      <c r="W26" s="97">
        <f>SUM($D26:H26)</f>
        <v>1728225</v>
      </c>
      <c r="X26" s="97">
        <f>SUM($D26:I26)</f>
        <v>2035090</v>
      </c>
      <c r="Y26" s="97">
        <f>SUM($D26:J26)</f>
        <v>2353333</v>
      </c>
      <c r="Z26" s="97">
        <f>SUM($D26:K26)</f>
        <v>2676722</v>
      </c>
      <c r="AA26" s="97">
        <f>SUM($D26:L26)</f>
        <v>2982980</v>
      </c>
      <c r="AB26" s="97">
        <f>SUM($D26:M26)</f>
        <v>3290629</v>
      </c>
      <c r="AC26" s="97">
        <f>SUM($D26:N26)</f>
        <v>3589083</v>
      </c>
      <c r="AD26" s="97">
        <f>SUM($D26:O26)</f>
        <v>3891479</v>
      </c>
    </row>
    <row r="27" spans="1:30" s="96" customFormat="1" ht="15.1" customHeight="1">
      <c r="A27" s="94">
        <v>2009</v>
      </c>
      <c r="B27" s="95" t="s">
        <v>7</v>
      </c>
      <c r="D27" s="97">
        <v>4566</v>
      </c>
      <c r="E27" s="97">
        <v>4759</v>
      </c>
      <c r="F27" s="97">
        <v>6157</v>
      </c>
      <c r="G27" s="97">
        <v>4695</v>
      </c>
      <c r="H27" s="97">
        <v>3534</v>
      </c>
      <c r="I27" s="97">
        <v>4040</v>
      </c>
      <c r="J27" s="97">
        <v>4055</v>
      </c>
      <c r="K27" s="97">
        <v>4689</v>
      </c>
      <c r="L27" s="97">
        <v>5518</v>
      </c>
      <c r="M27" s="97">
        <v>6080</v>
      </c>
      <c r="N27" s="97">
        <v>4841</v>
      </c>
      <c r="O27" s="97">
        <v>4569</v>
      </c>
      <c r="P27" s="97">
        <f>SUM(D27:O27)</f>
        <v>57503</v>
      </c>
      <c r="Q27" s="124"/>
      <c r="R27" s="124"/>
      <c r="S27" s="97">
        <f>SUM($D27:D27)</f>
        <v>4566</v>
      </c>
      <c r="T27" s="97">
        <f>SUM($D27:E27)</f>
        <v>9325</v>
      </c>
      <c r="U27" s="97">
        <f>SUM($D27:F27)</f>
        <v>15482</v>
      </c>
      <c r="V27" s="97">
        <f>SUM($D27:G27)</f>
        <v>20177</v>
      </c>
      <c r="W27" s="97">
        <f>SUM($D27:H27)</f>
        <v>23711</v>
      </c>
      <c r="X27" s="97">
        <f>SUM($D27:I27)</f>
        <v>27751</v>
      </c>
      <c r="Y27" s="97">
        <f>SUM($D27:J27)</f>
        <v>31806</v>
      </c>
      <c r="Z27" s="97">
        <f>SUM($D27:K27)</f>
        <v>36495</v>
      </c>
      <c r="AA27" s="97">
        <f>SUM($D27:L27)</f>
        <v>42013</v>
      </c>
      <c r="AB27" s="97">
        <f>SUM($D27:M27)</f>
        <v>48093</v>
      </c>
      <c r="AC27" s="97">
        <f>SUM($D27:N27)</f>
        <v>52934</v>
      </c>
      <c r="AD27" s="97">
        <f>SUM($D27:O27)</f>
        <v>57503</v>
      </c>
    </row>
    <row r="28" spans="1:30" s="96" customFormat="1" ht="15.1" customHeight="1">
      <c r="A28" s="94">
        <v>2009</v>
      </c>
      <c r="B28" s="95" t="s">
        <v>8</v>
      </c>
      <c r="D28" s="97">
        <v>4812</v>
      </c>
      <c r="E28" s="97">
        <v>4189</v>
      </c>
      <c r="F28" s="97">
        <v>4361</v>
      </c>
      <c r="G28" s="97">
        <v>5161</v>
      </c>
      <c r="H28" s="97">
        <v>4696</v>
      </c>
      <c r="I28" s="97">
        <v>4272</v>
      </c>
      <c r="J28" s="97">
        <v>4516</v>
      </c>
      <c r="K28" s="97">
        <v>4329</v>
      </c>
      <c r="L28" s="97">
        <v>4220</v>
      </c>
      <c r="M28" s="97">
        <v>4422</v>
      </c>
      <c r="N28" s="97">
        <v>4166</v>
      </c>
      <c r="O28" s="97">
        <v>3984</v>
      </c>
      <c r="P28" s="97">
        <f>SUM(D28:O28)</f>
        <v>53128</v>
      </c>
      <c r="Q28" s="124"/>
      <c r="R28" s="124"/>
      <c r="S28" s="97">
        <f>SUM($D28:D28)</f>
        <v>4812</v>
      </c>
      <c r="T28" s="97">
        <f>SUM($D28:E28)</f>
        <v>9001</v>
      </c>
      <c r="U28" s="97">
        <f>SUM($D28:F28)</f>
        <v>13362</v>
      </c>
      <c r="V28" s="97">
        <f>SUM($D28:G28)</f>
        <v>18523</v>
      </c>
      <c r="W28" s="97">
        <f>SUM($D28:H28)</f>
        <v>23219</v>
      </c>
      <c r="X28" s="97">
        <f>SUM($D28:I28)</f>
        <v>27491</v>
      </c>
      <c r="Y28" s="97">
        <f>SUM($D28:J28)</f>
        <v>32007</v>
      </c>
      <c r="Z28" s="97">
        <f>SUM($D28:K28)</f>
        <v>36336</v>
      </c>
      <c r="AA28" s="97">
        <f>SUM($D28:L28)</f>
        <v>40556</v>
      </c>
      <c r="AB28" s="97">
        <f>SUM($D28:M28)</f>
        <v>44978</v>
      </c>
      <c r="AC28" s="97">
        <f>SUM($D28:N28)</f>
        <v>49144</v>
      </c>
      <c r="AD28" s="97">
        <f>SUM($D28:O28)</f>
        <v>53128</v>
      </c>
    </row>
    <row r="29" spans="1:30" s="96" customFormat="1" ht="15.1" customHeight="1">
      <c r="A29" s="94">
        <v>2009</v>
      </c>
      <c r="B29" s="98" t="s">
        <v>9</v>
      </c>
      <c r="D29" s="97">
        <f t="shared" ref="D29:P29" si="6">SUM(D26:D28)</f>
        <v>348809</v>
      </c>
      <c r="E29" s="97">
        <f t="shared" si="6"/>
        <v>332358</v>
      </c>
      <c r="F29" s="97">
        <f t="shared" si="6"/>
        <v>368698</v>
      </c>
      <c r="G29" s="97">
        <f t="shared" si="6"/>
        <v>362081</v>
      </c>
      <c r="H29" s="97">
        <f t="shared" si="6"/>
        <v>363209</v>
      </c>
      <c r="I29" s="97">
        <f t="shared" si="6"/>
        <v>315177</v>
      </c>
      <c r="J29" s="97">
        <f t="shared" si="6"/>
        <v>326814</v>
      </c>
      <c r="K29" s="97">
        <f t="shared" si="6"/>
        <v>332407</v>
      </c>
      <c r="L29" s="97">
        <f t="shared" si="6"/>
        <v>315996</v>
      </c>
      <c r="M29" s="97">
        <f t="shared" si="6"/>
        <v>318151</v>
      </c>
      <c r="N29" s="97">
        <f t="shared" si="6"/>
        <v>307461</v>
      </c>
      <c r="O29" s="97">
        <f t="shared" si="6"/>
        <v>310949</v>
      </c>
      <c r="P29" s="97">
        <f t="shared" si="6"/>
        <v>4002110</v>
      </c>
      <c r="Q29" s="124"/>
      <c r="R29" s="124"/>
      <c r="S29" s="97">
        <f t="shared" ref="S29:AD29" si="7">SUM(S26:S28)</f>
        <v>348809</v>
      </c>
      <c r="T29" s="97">
        <f t="shared" si="7"/>
        <v>681167</v>
      </c>
      <c r="U29" s="97">
        <f t="shared" si="7"/>
        <v>1049865</v>
      </c>
      <c r="V29" s="97">
        <f t="shared" si="7"/>
        <v>1411946</v>
      </c>
      <c r="W29" s="97">
        <f t="shared" si="7"/>
        <v>1775155</v>
      </c>
      <c r="X29" s="97">
        <f t="shared" si="7"/>
        <v>2090332</v>
      </c>
      <c r="Y29" s="97">
        <f t="shared" si="7"/>
        <v>2417146</v>
      </c>
      <c r="Z29" s="97">
        <f t="shared" si="7"/>
        <v>2749553</v>
      </c>
      <c r="AA29" s="97">
        <f t="shared" si="7"/>
        <v>3065549</v>
      </c>
      <c r="AB29" s="97">
        <f t="shared" si="7"/>
        <v>3383700</v>
      </c>
      <c r="AC29" s="97">
        <f t="shared" si="7"/>
        <v>3691161</v>
      </c>
      <c r="AD29" s="97">
        <f t="shared" si="7"/>
        <v>4002110</v>
      </c>
    </row>
    <row r="30" spans="1:3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s="96" customFormat="1" ht="15.1" customHeight="1">
      <c r="A31" s="94">
        <v>2010</v>
      </c>
      <c r="B31" s="95" t="s">
        <v>6</v>
      </c>
      <c r="D31" s="97">
        <v>290557</v>
      </c>
      <c r="E31" s="97">
        <v>260065</v>
      </c>
      <c r="F31" s="97">
        <v>308051</v>
      </c>
      <c r="G31" s="97">
        <v>282707</v>
      </c>
      <c r="H31" s="97">
        <v>271265</v>
      </c>
      <c r="I31" s="97">
        <v>273088</v>
      </c>
      <c r="J31" s="97">
        <v>299888</v>
      </c>
      <c r="K31" s="97">
        <v>310273</v>
      </c>
      <c r="L31" s="97">
        <v>298920</v>
      </c>
      <c r="M31" s="97">
        <v>306727</v>
      </c>
      <c r="N31" s="97">
        <v>296126</v>
      </c>
      <c r="O31" s="97">
        <v>306850</v>
      </c>
      <c r="P31" s="97">
        <f>SUM(D31:O31)</f>
        <v>3504517</v>
      </c>
      <c r="Q31" s="123"/>
      <c r="R31" s="123"/>
      <c r="S31" s="97">
        <f>SUM($D31:D31)</f>
        <v>290557</v>
      </c>
      <c r="T31" s="97">
        <f>SUM($D31:E31)</f>
        <v>550622</v>
      </c>
      <c r="U31" s="97">
        <f>SUM($D31:F31)</f>
        <v>858673</v>
      </c>
      <c r="V31" s="97">
        <f>SUM($D31:G31)</f>
        <v>1141380</v>
      </c>
      <c r="W31" s="97">
        <f>SUM($D31:H31)</f>
        <v>1412645</v>
      </c>
      <c r="X31" s="97">
        <f>SUM($D31:I31)</f>
        <v>1685733</v>
      </c>
      <c r="Y31" s="97">
        <f>SUM($D31:J31)</f>
        <v>1985621</v>
      </c>
      <c r="Z31" s="97">
        <f>SUM($D31:K31)</f>
        <v>2295894</v>
      </c>
      <c r="AA31" s="97">
        <f>SUM($D31:L31)</f>
        <v>2594814</v>
      </c>
      <c r="AB31" s="97">
        <f>SUM($D31:M31)</f>
        <v>2901541</v>
      </c>
      <c r="AC31" s="97">
        <f>SUM($D31:N31)</f>
        <v>3197667</v>
      </c>
      <c r="AD31" s="97">
        <f>SUM($D31:O31)</f>
        <v>3504517</v>
      </c>
    </row>
    <row r="32" spans="1:30" s="96" customFormat="1" ht="15.1" customHeight="1">
      <c r="A32" s="94">
        <v>2010</v>
      </c>
      <c r="B32" s="95" t="s">
        <v>7</v>
      </c>
      <c r="D32" s="97">
        <v>3924</v>
      </c>
      <c r="E32" s="97">
        <v>4606</v>
      </c>
      <c r="F32" s="97">
        <v>6719</v>
      </c>
      <c r="G32" s="97">
        <v>4496</v>
      </c>
      <c r="H32" s="97">
        <v>4178</v>
      </c>
      <c r="I32" s="97">
        <v>5350</v>
      </c>
      <c r="J32" s="97">
        <v>3782</v>
      </c>
      <c r="K32" s="97">
        <v>5183</v>
      </c>
      <c r="L32" s="97">
        <v>5068</v>
      </c>
      <c r="M32" s="97">
        <v>4755</v>
      </c>
      <c r="N32" s="97">
        <v>3810</v>
      </c>
      <c r="O32" s="97">
        <v>4586</v>
      </c>
      <c r="P32" s="97">
        <f>SUM(D32:O32)</f>
        <v>56457</v>
      </c>
      <c r="Q32" s="124"/>
      <c r="R32" s="124"/>
      <c r="S32" s="97">
        <f>SUM($D32:D32)</f>
        <v>3924</v>
      </c>
      <c r="T32" s="97">
        <f>SUM($D32:E32)</f>
        <v>8530</v>
      </c>
      <c r="U32" s="97">
        <f>SUM($D32:F32)</f>
        <v>15249</v>
      </c>
      <c r="V32" s="97">
        <f>SUM($D32:G32)</f>
        <v>19745</v>
      </c>
      <c r="W32" s="97">
        <f>SUM($D32:H32)</f>
        <v>23923</v>
      </c>
      <c r="X32" s="97">
        <f>SUM($D32:I32)</f>
        <v>29273</v>
      </c>
      <c r="Y32" s="97">
        <f>SUM($D32:J32)</f>
        <v>33055</v>
      </c>
      <c r="Z32" s="97">
        <f>SUM($D32:K32)</f>
        <v>38238</v>
      </c>
      <c r="AA32" s="97">
        <f>SUM($D32:L32)</f>
        <v>43306</v>
      </c>
      <c r="AB32" s="97">
        <f>SUM($D32:M32)</f>
        <v>48061</v>
      </c>
      <c r="AC32" s="97">
        <f>SUM($D32:N32)</f>
        <v>51871</v>
      </c>
      <c r="AD32" s="97">
        <f>SUM($D32:O32)</f>
        <v>56457</v>
      </c>
    </row>
    <row r="33" spans="1:30" s="96" customFormat="1" ht="15.1" customHeight="1">
      <c r="A33" s="94">
        <v>2010</v>
      </c>
      <c r="B33" s="95" t="s">
        <v>8</v>
      </c>
      <c r="D33" s="97">
        <v>4549</v>
      </c>
      <c r="E33" s="97">
        <v>3738</v>
      </c>
      <c r="F33" s="97">
        <v>4268</v>
      </c>
      <c r="G33" s="97">
        <v>3850</v>
      </c>
      <c r="H33" s="97">
        <v>4181</v>
      </c>
      <c r="I33" s="97">
        <v>3996</v>
      </c>
      <c r="J33" s="97">
        <v>4594</v>
      </c>
      <c r="K33" s="97">
        <v>4417</v>
      </c>
      <c r="L33" s="97">
        <v>4292</v>
      </c>
      <c r="M33" s="97">
        <v>4529</v>
      </c>
      <c r="N33" s="97">
        <v>4199</v>
      </c>
      <c r="O33" s="97">
        <v>4095</v>
      </c>
      <c r="P33" s="97">
        <f>SUM(D33:O33)</f>
        <v>50708</v>
      </c>
      <c r="Q33" s="124"/>
      <c r="R33" s="124"/>
      <c r="S33" s="97">
        <f>SUM($D33:D33)</f>
        <v>4549</v>
      </c>
      <c r="T33" s="97">
        <f>SUM($D33:E33)</f>
        <v>8287</v>
      </c>
      <c r="U33" s="97">
        <f>SUM($D33:F33)</f>
        <v>12555</v>
      </c>
      <c r="V33" s="97">
        <f>SUM($D33:G33)</f>
        <v>16405</v>
      </c>
      <c r="W33" s="97">
        <f>SUM($D33:H33)</f>
        <v>20586</v>
      </c>
      <c r="X33" s="97">
        <f>SUM($D33:I33)</f>
        <v>24582</v>
      </c>
      <c r="Y33" s="97">
        <f>SUM($D33:J33)</f>
        <v>29176</v>
      </c>
      <c r="Z33" s="97">
        <f>SUM($D33:K33)</f>
        <v>33593</v>
      </c>
      <c r="AA33" s="97">
        <f>SUM($D33:L33)</f>
        <v>37885</v>
      </c>
      <c r="AB33" s="97">
        <f>SUM($D33:M33)</f>
        <v>42414</v>
      </c>
      <c r="AC33" s="97">
        <f>SUM($D33:N33)</f>
        <v>46613</v>
      </c>
      <c r="AD33" s="97">
        <f>SUM($D33:O33)</f>
        <v>50708</v>
      </c>
    </row>
    <row r="34" spans="1:30" s="96" customFormat="1" ht="15.1" customHeight="1">
      <c r="A34" s="94">
        <v>2010</v>
      </c>
      <c r="B34" s="98" t="s">
        <v>9</v>
      </c>
      <c r="D34" s="97">
        <f t="shared" ref="D34:P34" si="8">SUM(D31:D33)</f>
        <v>299030</v>
      </c>
      <c r="E34" s="97">
        <f t="shared" si="8"/>
        <v>268409</v>
      </c>
      <c r="F34" s="97">
        <f t="shared" si="8"/>
        <v>319038</v>
      </c>
      <c r="G34" s="97">
        <f t="shared" si="8"/>
        <v>291053</v>
      </c>
      <c r="H34" s="97">
        <f t="shared" si="8"/>
        <v>279624</v>
      </c>
      <c r="I34" s="97">
        <f t="shared" si="8"/>
        <v>282434</v>
      </c>
      <c r="J34" s="97">
        <f t="shared" si="8"/>
        <v>308264</v>
      </c>
      <c r="K34" s="97">
        <f t="shared" si="8"/>
        <v>319873</v>
      </c>
      <c r="L34" s="97">
        <f t="shared" si="8"/>
        <v>308280</v>
      </c>
      <c r="M34" s="97">
        <f t="shared" si="8"/>
        <v>316011</v>
      </c>
      <c r="N34" s="97">
        <f t="shared" si="8"/>
        <v>304135</v>
      </c>
      <c r="O34" s="97">
        <f t="shared" si="8"/>
        <v>315531</v>
      </c>
      <c r="P34" s="97">
        <f t="shared" si="8"/>
        <v>3611682</v>
      </c>
      <c r="Q34" s="124"/>
      <c r="R34" s="124"/>
      <c r="S34" s="97">
        <f t="shared" ref="S34:AD34" si="9">SUM(S31:S33)</f>
        <v>299030</v>
      </c>
      <c r="T34" s="97">
        <f t="shared" si="9"/>
        <v>567439</v>
      </c>
      <c r="U34" s="97">
        <f t="shared" si="9"/>
        <v>886477</v>
      </c>
      <c r="V34" s="97">
        <f t="shared" si="9"/>
        <v>1177530</v>
      </c>
      <c r="W34" s="97">
        <f t="shared" si="9"/>
        <v>1457154</v>
      </c>
      <c r="X34" s="97">
        <f t="shared" si="9"/>
        <v>1739588</v>
      </c>
      <c r="Y34" s="97">
        <f t="shared" si="9"/>
        <v>2047852</v>
      </c>
      <c r="Z34" s="97">
        <f t="shared" si="9"/>
        <v>2367725</v>
      </c>
      <c r="AA34" s="97">
        <f t="shared" si="9"/>
        <v>2676005</v>
      </c>
      <c r="AB34" s="97">
        <f t="shared" si="9"/>
        <v>2992016</v>
      </c>
      <c r="AC34" s="97">
        <f t="shared" si="9"/>
        <v>3296151</v>
      </c>
      <c r="AD34" s="97">
        <f t="shared" si="9"/>
        <v>3611682</v>
      </c>
    </row>
    <row r="35" spans="1:3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s="96" customFormat="1" ht="15.1" customHeight="1">
      <c r="A36" s="94">
        <v>2011</v>
      </c>
      <c r="B36" s="95" t="s">
        <v>6</v>
      </c>
      <c r="D36" s="97">
        <v>281330</v>
      </c>
      <c r="E36" s="97">
        <v>252410</v>
      </c>
      <c r="F36" s="97">
        <v>307412</v>
      </c>
      <c r="G36" s="97">
        <v>306513</v>
      </c>
      <c r="H36" s="97">
        <v>308781</v>
      </c>
      <c r="I36" s="97">
        <v>308241</v>
      </c>
      <c r="J36" s="97">
        <v>320075</v>
      </c>
      <c r="K36" s="97">
        <v>341013</v>
      </c>
      <c r="L36" s="97">
        <v>311302</v>
      </c>
      <c r="M36" s="97">
        <v>324709</v>
      </c>
      <c r="N36" s="97">
        <v>312407</v>
      </c>
      <c r="O36" s="97">
        <v>322442</v>
      </c>
      <c r="P36" s="97">
        <f>SUM(D36:O36)</f>
        <v>3696635</v>
      </c>
      <c r="Q36" s="123"/>
      <c r="R36" s="123"/>
      <c r="S36" s="97">
        <f>SUM($D36:D36)</f>
        <v>281330</v>
      </c>
      <c r="T36" s="97">
        <f>SUM($D36:E36)</f>
        <v>533740</v>
      </c>
      <c r="U36" s="97">
        <f>SUM($D36:F36)</f>
        <v>841152</v>
      </c>
      <c r="V36" s="97">
        <f>SUM($D36:G36)</f>
        <v>1147665</v>
      </c>
      <c r="W36" s="97">
        <f>SUM($D36:H36)</f>
        <v>1456446</v>
      </c>
      <c r="X36" s="97">
        <f>SUM($D36:I36)</f>
        <v>1764687</v>
      </c>
      <c r="Y36" s="97">
        <f>SUM($D36:J36)</f>
        <v>2084762</v>
      </c>
      <c r="Z36" s="97">
        <f>SUM($D36:K36)</f>
        <v>2425775</v>
      </c>
      <c r="AA36" s="97">
        <f>SUM($D36:L36)</f>
        <v>2737077</v>
      </c>
      <c r="AB36" s="97">
        <f>SUM($D36:M36)</f>
        <v>3061786</v>
      </c>
      <c r="AC36" s="97">
        <f>SUM($D36:N36)</f>
        <v>3374193</v>
      </c>
      <c r="AD36" s="97">
        <f>SUM($D36:O36)</f>
        <v>3696635</v>
      </c>
    </row>
    <row r="37" spans="1:30" s="96" customFormat="1" ht="15.1" customHeight="1">
      <c r="A37" s="94">
        <v>2011</v>
      </c>
      <c r="B37" s="95" t="s">
        <v>7</v>
      </c>
      <c r="D37" s="97">
        <v>4232</v>
      </c>
      <c r="E37" s="97">
        <v>4925</v>
      </c>
      <c r="F37" s="97">
        <v>5135</v>
      </c>
      <c r="G37" s="97">
        <v>3625</v>
      </c>
      <c r="H37" s="97">
        <v>3277</v>
      </c>
      <c r="I37" s="97">
        <v>3348</v>
      </c>
      <c r="J37" s="97">
        <v>2867</v>
      </c>
      <c r="K37" s="97">
        <v>3622</v>
      </c>
      <c r="L37" s="97">
        <v>3382</v>
      </c>
      <c r="M37" s="97">
        <v>3433</v>
      </c>
      <c r="N37" s="97">
        <v>3068</v>
      </c>
      <c r="O37" s="97">
        <v>2676</v>
      </c>
      <c r="P37" s="97">
        <f>SUM(D37:O37)</f>
        <v>43590</v>
      </c>
      <c r="Q37" s="124"/>
      <c r="R37" s="124"/>
      <c r="S37" s="97">
        <f>SUM($D37:D37)</f>
        <v>4232</v>
      </c>
      <c r="T37" s="97">
        <f>SUM($D37:E37)</f>
        <v>9157</v>
      </c>
      <c r="U37" s="97">
        <f>SUM($D37:F37)</f>
        <v>14292</v>
      </c>
      <c r="V37" s="97">
        <f>SUM($D37:G37)</f>
        <v>17917</v>
      </c>
      <c r="W37" s="97">
        <f>SUM($D37:H37)</f>
        <v>21194</v>
      </c>
      <c r="X37" s="97">
        <f>SUM($D37:I37)</f>
        <v>24542</v>
      </c>
      <c r="Y37" s="97">
        <f>SUM($D37:J37)</f>
        <v>27409</v>
      </c>
      <c r="Z37" s="97">
        <f>SUM($D37:K37)</f>
        <v>31031</v>
      </c>
      <c r="AA37" s="97">
        <f>SUM($D37:L37)</f>
        <v>34413</v>
      </c>
      <c r="AB37" s="97">
        <f>SUM($D37:M37)</f>
        <v>37846</v>
      </c>
      <c r="AC37" s="97">
        <f>SUM($D37:N37)</f>
        <v>40914</v>
      </c>
      <c r="AD37" s="97">
        <f>SUM($D37:O37)</f>
        <v>43590</v>
      </c>
    </row>
    <row r="38" spans="1:30" s="96" customFormat="1" ht="15.1" customHeight="1">
      <c r="A38" s="94">
        <v>2011</v>
      </c>
      <c r="B38" s="95" t="s">
        <v>8</v>
      </c>
      <c r="D38" s="97">
        <v>4462</v>
      </c>
      <c r="E38" s="97">
        <v>3734</v>
      </c>
      <c r="F38" s="97">
        <v>4230</v>
      </c>
      <c r="G38" s="97">
        <v>4067</v>
      </c>
      <c r="H38" s="97">
        <v>4238</v>
      </c>
      <c r="I38" s="97">
        <v>4096</v>
      </c>
      <c r="J38" s="97">
        <v>4340</v>
      </c>
      <c r="K38" s="97">
        <v>4250</v>
      </c>
      <c r="L38" s="97">
        <v>4060</v>
      </c>
      <c r="M38" s="97">
        <v>4272</v>
      </c>
      <c r="N38" s="97">
        <v>3982</v>
      </c>
      <c r="O38" s="97">
        <v>3813</v>
      </c>
      <c r="P38" s="97">
        <f>SUM(D38:O38)</f>
        <v>49544</v>
      </c>
      <c r="Q38" s="124"/>
      <c r="R38" s="124"/>
      <c r="S38" s="97">
        <f>SUM($D38:D38)</f>
        <v>4462</v>
      </c>
      <c r="T38" s="97">
        <f>SUM($D38:E38)</f>
        <v>8196</v>
      </c>
      <c r="U38" s="97">
        <f>SUM($D38:F38)</f>
        <v>12426</v>
      </c>
      <c r="V38" s="97">
        <f>SUM($D38:G38)</f>
        <v>16493</v>
      </c>
      <c r="W38" s="97">
        <f>SUM($D38:H38)</f>
        <v>20731</v>
      </c>
      <c r="X38" s="97">
        <f>SUM($D38:I38)</f>
        <v>24827</v>
      </c>
      <c r="Y38" s="97">
        <f>SUM($D38:J38)</f>
        <v>29167</v>
      </c>
      <c r="Z38" s="97">
        <f>SUM($D38:K38)</f>
        <v>33417</v>
      </c>
      <c r="AA38" s="97">
        <f>SUM($D38:L38)</f>
        <v>37477</v>
      </c>
      <c r="AB38" s="97">
        <f>SUM($D38:M38)</f>
        <v>41749</v>
      </c>
      <c r="AC38" s="97">
        <f>SUM($D38:N38)</f>
        <v>45731</v>
      </c>
      <c r="AD38" s="97">
        <f>SUM($D38:O38)</f>
        <v>49544</v>
      </c>
    </row>
    <row r="39" spans="1:30" s="96" customFormat="1" ht="15.1" customHeight="1">
      <c r="A39" s="94">
        <v>2011</v>
      </c>
      <c r="B39" s="98" t="s">
        <v>9</v>
      </c>
      <c r="D39" s="97">
        <f t="shared" ref="D39:P39" si="10">SUM(D36:D38)</f>
        <v>290024</v>
      </c>
      <c r="E39" s="97">
        <f t="shared" si="10"/>
        <v>261069</v>
      </c>
      <c r="F39" s="97">
        <f t="shared" si="10"/>
        <v>316777</v>
      </c>
      <c r="G39" s="97">
        <f t="shared" si="10"/>
        <v>314205</v>
      </c>
      <c r="H39" s="97">
        <f t="shared" si="10"/>
        <v>316296</v>
      </c>
      <c r="I39" s="97">
        <f t="shared" si="10"/>
        <v>315685</v>
      </c>
      <c r="J39" s="97">
        <f t="shared" si="10"/>
        <v>327282</v>
      </c>
      <c r="K39" s="97">
        <f t="shared" si="10"/>
        <v>348885</v>
      </c>
      <c r="L39" s="97">
        <f t="shared" si="10"/>
        <v>318744</v>
      </c>
      <c r="M39" s="97">
        <f t="shared" si="10"/>
        <v>332414</v>
      </c>
      <c r="N39" s="97">
        <f t="shared" si="10"/>
        <v>319457</v>
      </c>
      <c r="O39" s="97">
        <f t="shared" si="10"/>
        <v>328931</v>
      </c>
      <c r="P39" s="97">
        <f t="shared" si="10"/>
        <v>3789769</v>
      </c>
      <c r="Q39" s="124"/>
      <c r="R39" s="124"/>
      <c r="S39" s="97">
        <f t="shared" ref="S39:AD39" si="11">SUM(S36:S38)</f>
        <v>290024</v>
      </c>
      <c r="T39" s="97">
        <f t="shared" si="11"/>
        <v>551093</v>
      </c>
      <c r="U39" s="97">
        <f t="shared" si="11"/>
        <v>867870</v>
      </c>
      <c r="V39" s="97">
        <f t="shared" si="11"/>
        <v>1182075</v>
      </c>
      <c r="W39" s="97">
        <f t="shared" si="11"/>
        <v>1498371</v>
      </c>
      <c r="X39" s="97">
        <f t="shared" si="11"/>
        <v>1814056</v>
      </c>
      <c r="Y39" s="97">
        <f t="shared" si="11"/>
        <v>2141338</v>
      </c>
      <c r="Z39" s="97">
        <f t="shared" si="11"/>
        <v>2490223</v>
      </c>
      <c r="AA39" s="97">
        <f t="shared" si="11"/>
        <v>2808967</v>
      </c>
      <c r="AB39" s="97">
        <f t="shared" si="11"/>
        <v>3141381</v>
      </c>
      <c r="AC39" s="97">
        <f t="shared" si="11"/>
        <v>3460838</v>
      </c>
      <c r="AD39" s="97">
        <f t="shared" si="11"/>
        <v>3789769</v>
      </c>
    </row>
    <row r="40" spans="1:3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s="96" customFormat="1" ht="15.1" customHeight="1">
      <c r="A41" s="94">
        <v>2012</v>
      </c>
      <c r="B41" s="95" t="s">
        <v>6</v>
      </c>
      <c r="D41" s="97">
        <v>300126</v>
      </c>
      <c r="E41" s="97">
        <v>295959</v>
      </c>
      <c r="F41" s="97">
        <v>320411</v>
      </c>
      <c r="G41" s="97">
        <v>320484</v>
      </c>
      <c r="H41" s="97">
        <v>327734</v>
      </c>
      <c r="I41" s="97">
        <v>331568</v>
      </c>
      <c r="J41" s="97">
        <v>331412</v>
      </c>
      <c r="K41" s="97">
        <v>358758</v>
      </c>
      <c r="L41" s="97">
        <v>327467</v>
      </c>
      <c r="M41" s="97">
        <v>332536</v>
      </c>
      <c r="N41" s="97">
        <v>322132</v>
      </c>
      <c r="O41" s="97">
        <v>321753</v>
      </c>
      <c r="P41" s="97">
        <f>SUM(D41:O41)</f>
        <v>3890340</v>
      </c>
      <c r="Q41" s="123"/>
      <c r="R41" s="123"/>
      <c r="S41" s="97">
        <f>SUM($D41:D41)</f>
        <v>300126</v>
      </c>
      <c r="T41" s="97">
        <f>SUM($D41:E41)</f>
        <v>596085</v>
      </c>
      <c r="U41" s="97">
        <f>SUM($D41:F41)</f>
        <v>916496</v>
      </c>
      <c r="V41" s="97">
        <f>SUM($D41:G41)</f>
        <v>1236980</v>
      </c>
      <c r="W41" s="97">
        <f>SUM($D41:H41)</f>
        <v>1564714</v>
      </c>
      <c r="X41" s="97">
        <f>SUM($D41:I41)</f>
        <v>1896282</v>
      </c>
      <c r="Y41" s="97">
        <f>SUM($D41:J41)</f>
        <v>2227694</v>
      </c>
      <c r="Z41" s="97">
        <f>SUM($D41:K41)</f>
        <v>2586452</v>
      </c>
      <c r="AA41" s="97">
        <f>SUM($D41:L41)</f>
        <v>2913919</v>
      </c>
      <c r="AB41" s="97">
        <f>SUM($D41:M41)</f>
        <v>3246455</v>
      </c>
      <c r="AC41" s="97">
        <f>SUM($D41:N41)</f>
        <v>3568587</v>
      </c>
      <c r="AD41" s="97">
        <f>SUM($D41:O41)</f>
        <v>3890340</v>
      </c>
    </row>
    <row r="42" spans="1:30" s="96" customFormat="1" ht="15.1" customHeight="1">
      <c r="A42" s="94">
        <v>2012</v>
      </c>
      <c r="B42" s="95" t="s">
        <v>7</v>
      </c>
      <c r="D42" s="97">
        <v>2811</v>
      </c>
      <c r="E42" s="97">
        <v>2750</v>
      </c>
      <c r="F42" s="97">
        <v>3775</v>
      </c>
      <c r="G42" s="97">
        <v>3241</v>
      </c>
      <c r="H42" s="97">
        <v>3385</v>
      </c>
      <c r="I42" s="97">
        <v>3344</v>
      </c>
      <c r="J42" s="97">
        <v>2625</v>
      </c>
      <c r="K42" s="97">
        <v>3320</v>
      </c>
      <c r="L42" s="97">
        <v>2703</v>
      </c>
      <c r="M42" s="97">
        <v>2992</v>
      </c>
      <c r="N42" s="97">
        <v>2687</v>
      </c>
      <c r="O42" s="97">
        <v>2188</v>
      </c>
      <c r="P42" s="97">
        <f>SUM(D42:O42)</f>
        <v>35821</v>
      </c>
      <c r="Q42" s="124"/>
      <c r="R42" s="124"/>
      <c r="S42" s="97">
        <f>SUM($D42:D42)</f>
        <v>2811</v>
      </c>
      <c r="T42" s="97">
        <f>SUM($D42:E42)</f>
        <v>5561</v>
      </c>
      <c r="U42" s="97">
        <f>SUM($D42:F42)</f>
        <v>9336</v>
      </c>
      <c r="V42" s="97">
        <f>SUM($D42:G42)</f>
        <v>12577</v>
      </c>
      <c r="W42" s="97">
        <f>SUM($D42:H42)</f>
        <v>15962</v>
      </c>
      <c r="X42" s="97">
        <f>SUM($D42:I42)</f>
        <v>19306</v>
      </c>
      <c r="Y42" s="97">
        <f>SUM($D42:J42)</f>
        <v>21931</v>
      </c>
      <c r="Z42" s="97">
        <f>SUM($D42:K42)</f>
        <v>25251</v>
      </c>
      <c r="AA42" s="97">
        <f>SUM($D42:L42)</f>
        <v>27954</v>
      </c>
      <c r="AB42" s="97">
        <f>SUM($D42:M42)</f>
        <v>30946</v>
      </c>
      <c r="AC42" s="97">
        <f>SUM($D42:N42)</f>
        <v>33633</v>
      </c>
      <c r="AD42" s="97">
        <f>SUM($D42:O42)</f>
        <v>35821</v>
      </c>
    </row>
    <row r="43" spans="1:30" s="96" customFormat="1" ht="15.1" customHeight="1">
      <c r="A43" s="94">
        <v>2012</v>
      </c>
      <c r="B43" s="95" t="s">
        <v>8</v>
      </c>
      <c r="D43" s="97">
        <v>4406</v>
      </c>
      <c r="E43" s="97">
        <v>3938</v>
      </c>
      <c r="F43" s="97">
        <v>3943</v>
      </c>
      <c r="G43" s="97">
        <v>4095</v>
      </c>
      <c r="H43" s="97">
        <v>4096</v>
      </c>
      <c r="I43" s="97">
        <v>4157</v>
      </c>
      <c r="J43" s="97">
        <v>4242</v>
      </c>
      <c r="K43" s="97">
        <v>4537</v>
      </c>
      <c r="L43" s="97">
        <v>3836</v>
      </c>
      <c r="M43" s="97">
        <v>4045</v>
      </c>
      <c r="N43" s="97">
        <v>3709</v>
      </c>
      <c r="O43" s="97">
        <v>3674</v>
      </c>
      <c r="P43" s="97">
        <f>SUM(D43:O43)</f>
        <v>48678</v>
      </c>
      <c r="Q43" s="124"/>
      <c r="R43" s="124"/>
      <c r="S43" s="97">
        <f>SUM($D43:D43)</f>
        <v>4406</v>
      </c>
      <c r="T43" s="97">
        <f>SUM($D43:E43)</f>
        <v>8344</v>
      </c>
      <c r="U43" s="97">
        <f>SUM($D43:F43)</f>
        <v>12287</v>
      </c>
      <c r="V43" s="97">
        <f>SUM($D43:G43)</f>
        <v>16382</v>
      </c>
      <c r="W43" s="97">
        <f>SUM($D43:H43)</f>
        <v>20478</v>
      </c>
      <c r="X43" s="97">
        <f>SUM($D43:I43)</f>
        <v>24635</v>
      </c>
      <c r="Y43" s="97">
        <f>SUM($D43:J43)</f>
        <v>28877</v>
      </c>
      <c r="Z43" s="97">
        <f>SUM($D43:K43)</f>
        <v>33414</v>
      </c>
      <c r="AA43" s="97">
        <f>SUM($D43:L43)</f>
        <v>37250</v>
      </c>
      <c r="AB43" s="97">
        <f>SUM($D43:M43)</f>
        <v>41295</v>
      </c>
      <c r="AC43" s="97">
        <f>SUM($D43:N43)</f>
        <v>45004</v>
      </c>
      <c r="AD43" s="97">
        <f>SUM($D43:O43)</f>
        <v>48678</v>
      </c>
    </row>
    <row r="44" spans="1:30" s="96" customFormat="1" ht="15.1" customHeight="1">
      <c r="A44" s="94">
        <v>2012</v>
      </c>
      <c r="B44" s="98" t="s">
        <v>9</v>
      </c>
      <c r="D44" s="97">
        <f t="shared" ref="D44:P44" si="12">SUM(D41:D43)</f>
        <v>307343</v>
      </c>
      <c r="E44" s="97">
        <f t="shared" si="12"/>
        <v>302647</v>
      </c>
      <c r="F44" s="97">
        <f t="shared" si="12"/>
        <v>328129</v>
      </c>
      <c r="G44" s="97">
        <f t="shared" si="12"/>
        <v>327820</v>
      </c>
      <c r="H44" s="97">
        <f t="shared" si="12"/>
        <v>335215</v>
      </c>
      <c r="I44" s="97">
        <f t="shared" si="12"/>
        <v>339069</v>
      </c>
      <c r="J44" s="97">
        <f t="shared" si="12"/>
        <v>338279</v>
      </c>
      <c r="K44" s="97">
        <f t="shared" si="12"/>
        <v>366615</v>
      </c>
      <c r="L44" s="97">
        <f t="shared" si="12"/>
        <v>334006</v>
      </c>
      <c r="M44" s="97">
        <f t="shared" si="12"/>
        <v>339573</v>
      </c>
      <c r="N44" s="97">
        <f t="shared" si="12"/>
        <v>328528</v>
      </c>
      <c r="O44" s="97">
        <f t="shared" si="12"/>
        <v>327615</v>
      </c>
      <c r="P44" s="97">
        <f t="shared" si="12"/>
        <v>3974839</v>
      </c>
      <c r="Q44" s="124"/>
      <c r="R44" s="124"/>
      <c r="S44" s="97">
        <f t="shared" ref="S44:AD44" si="13">SUM(S41:S43)</f>
        <v>307343</v>
      </c>
      <c r="T44" s="97">
        <f t="shared" si="13"/>
        <v>609990</v>
      </c>
      <c r="U44" s="97">
        <f t="shared" si="13"/>
        <v>938119</v>
      </c>
      <c r="V44" s="97">
        <f t="shared" si="13"/>
        <v>1265939</v>
      </c>
      <c r="W44" s="97">
        <f t="shared" si="13"/>
        <v>1601154</v>
      </c>
      <c r="X44" s="97">
        <f t="shared" si="13"/>
        <v>1940223</v>
      </c>
      <c r="Y44" s="97">
        <f t="shared" si="13"/>
        <v>2278502</v>
      </c>
      <c r="Z44" s="97">
        <f t="shared" si="13"/>
        <v>2645117</v>
      </c>
      <c r="AA44" s="97">
        <f t="shared" si="13"/>
        <v>2979123</v>
      </c>
      <c r="AB44" s="97">
        <f t="shared" si="13"/>
        <v>3318696</v>
      </c>
      <c r="AC44" s="97">
        <f t="shared" si="13"/>
        <v>3647224</v>
      </c>
      <c r="AD44" s="97">
        <f t="shared" si="13"/>
        <v>3974839</v>
      </c>
    </row>
    <row r="45" spans="1:3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s="96" customFormat="1" ht="15.1" customHeight="1">
      <c r="A46" s="94">
        <v>2013</v>
      </c>
      <c r="B46" s="95" t="s">
        <v>6</v>
      </c>
      <c r="D46" s="97">
        <v>311437</v>
      </c>
      <c r="E46" s="97">
        <v>278379</v>
      </c>
      <c r="F46" s="97">
        <v>325477</v>
      </c>
      <c r="G46" s="97">
        <v>321989</v>
      </c>
      <c r="H46" s="97">
        <v>337880</v>
      </c>
      <c r="I46" s="97">
        <v>323713</v>
      </c>
      <c r="J46" s="97">
        <v>333155</v>
      </c>
      <c r="K46" s="97">
        <v>354985</v>
      </c>
      <c r="L46" s="97">
        <v>325000</v>
      </c>
      <c r="M46" s="97">
        <v>344558</v>
      </c>
      <c r="N46" s="97">
        <v>325225</v>
      </c>
      <c r="O46" s="97">
        <v>324789</v>
      </c>
      <c r="P46" s="97">
        <f>SUM(D46:O46)</f>
        <v>3906587</v>
      </c>
      <c r="Q46" s="123"/>
      <c r="R46" s="123"/>
      <c r="S46" s="97">
        <f>SUM($D46:D46)</f>
        <v>311437</v>
      </c>
      <c r="T46" s="97">
        <f>SUM($D46:E46)</f>
        <v>589816</v>
      </c>
      <c r="U46" s="97">
        <f>SUM($D46:F46)</f>
        <v>915293</v>
      </c>
      <c r="V46" s="97">
        <f>SUM($D46:G46)</f>
        <v>1237282</v>
      </c>
      <c r="W46" s="97">
        <f>SUM($D46:H46)</f>
        <v>1575162</v>
      </c>
      <c r="X46" s="97">
        <f>SUM($D46:I46)</f>
        <v>1898875</v>
      </c>
      <c r="Y46" s="97">
        <f>SUM($D46:J46)</f>
        <v>2232030</v>
      </c>
      <c r="Z46" s="97">
        <f>SUM($D46:K46)</f>
        <v>2587015</v>
      </c>
      <c r="AA46" s="97">
        <f>SUM($D46:L46)</f>
        <v>2912015</v>
      </c>
      <c r="AB46" s="97">
        <f>SUM($D46:M46)</f>
        <v>3256573</v>
      </c>
      <c r="AC46" s="97">
        <f>SUM($D46:N46)</f>
        <v>3581798</v>
      </c>
      <c r="AD46" s="97">
        <f>SUM($D46:O46)</f>
        <v>3906587</v>
      </c>
    </row>
    <row r="47" spans="1:30" s="96" customFormat="1" ht="15.1" customHeight="1">
      <c r="A47" s="94">
        <v>2013</v>
      </c>
      <c r="B47" s="95" t="s">
        <v>7</v>
      </c>
      <c r="D47" s="97">
        <v>2400</v>
      </c>
      <c r="E47" s="97">
        <v>2390</v>
      </c>
      <c r="F47" s="97">
        <v>2117</v>
      </c>
      <c r="G47" s="97">
        <v>2701</v>
      </c>
      <c r="H47" s="97">
        <v>2915</v>
      </c>
      <c r="I47" s="97">
        <v>2610</v>
      </c>
      <c r="J47" s="97">
        <v>2544</v>
      </c>
      <c r="K47" s="97">
        <v>2689</v>
      </c>
      <c r="L47" s="97">
        <v>2468</v>
      </c>
      <c r="M47" s="97">
        <v>2746</v>
      </c>
      <c r="N47" s="97">
        <v>2420</v>
      </c>
      <c r="O47" s="97">
        <v>2097</v>
      </c>
      <c r="P47" s="97">
        <f>SUM(D47:O47)</f>
        <v>30097</v>
      </c>
      <c r="Q47" s="124"/>
      <c r="R47" s="124"/>
      <c r="S47" s="97">
        <f>SUM($D47:D47)</f>
        <v>2400</v>
      </c>
      <c r="T47" s="97">
        <f>SUM($D47:E47)</f>
        <v>4790</v>
      </c>
      <c r="U47" s="97">
        <f>SUM($D47:F47)</f>
        <v>6907</v>
      </c>
      <c r="V47" s="97">
        <f>SUM($D47:G47)</f>
        <v>9608</v>
      </c>
      <c r="W47" s="97">
        <f>SUM($D47:H47)</f>
        <v>12523</v>
      </c>
      <c r="X47" s="97">
        <f>SUM($D47:I47)</f>
        <v>15133</v>
      </c>
      <c r="Y47" s="97">
        <f>SUM($D47:J47)</f>
        <v>17677</v>
      </c>
      <c r="Z47" s="97">
        <f>SUM($D47:K47)</f>
        <v>20366</v>
      </c>
      <c r="AA47" s="97">
        <f>SUM($D47:L47)</f>
        <v>22834</v>
      </c>
      <c r="AB47" s="97">
        <f>SUM($D47:M47)</f>
        <v>25580</v>
      </c>
      <c r="AC47" s="97">
        <f>SUM($D47:N47)</f>
        <v>28000</v>
      </c>
      <c r="AD47" s="97">
        <f>SUM($D47:O47)</f>
        <v>30097</v>
      </c>
    </row>
    <row r="48" spans="1:30" s="96" customFormat="1" ht="15.1" customHeight="1">
      <c r="A48" s="94">
        <v>2013</v>
      </c>
      <c r="B48" s="95" t="s">
        <v>8</v>
      </c>
      <c r="D48" s="97">
        <v>4132</v>
      </c>
      <c r="E48" s="97">
        <v>3477</v>
      </c>
      <c r="F48" s="97">
        <v>3633</v>
      </c>
      <c r="G48" s="97">
        <v>3604</v>
      </c>
      <c r="H48" s="97">
        <v>2701</v>
      </c>
      <c r="I48" s="97">
        <v>2936</v>
      </c>
      <c r="J48" s="97">
        <v>3823</v>
      </c>
      <c r="K48" s="97">
        <v>4501</v>
      </c>
      <c r="L48" s="97">
        <v>3791</v>
      </c>
      <c r="M48" s="97">
        <v>3792</v>
      </c>
      <c r="N48" s="97">
        <v>3635</v>
      </c>
      <c r="O48" s="97">
        <v>3485</v>
      </c>
      <c r="P48" s="97">
        <f>SUM(D48:O48)</f>
        <v>43510</v>
      </c>
      <c r="Q48" s="124"/>
      <c r="R48" s="124"/>
      <c r="S48" s="97">
        <f>SUM($D48:D48)</f>
        <v>4132</v>
      </c>
      <c r="T48" s="97">
        <f>SUM($D48:E48)</f>
        <v>7609</v>
      </c>
      <c r="U48" s="97">
        <f>SUM($D48:F48)</f>
        <v>11242</v>
      </c>
      <c r="V48" s="97">
        <f>SUM($D48:G48)</f>
        <v>14846</v>
      </c>
      <c r="W48" s="97">
        <f>SUM($D48:H48)</f>
        <v>17547</v>
      </c>
      <c r="X48" s="97">
        <f>SUM($D48:I48)</f>
        <v>20483</v>
      </c>
      <c r="Y48" s="97">
        <f>SUM($D48:J48)</f>
        <v>24306</v>
      </c>
      <c r="Z48" s="97">
        <f>SUM($D48:K48)</f>
        <v>28807</v>
      </c>
      <c r="AA48" s="97">
        <f>SUM($D48:L48)</f>
        <v>32598</v>
      </c>
      <c r="AB48" s="97">
        <f>SUM($D48:M48)</f>
        <v>36390</v>
      </c>
      <c r="AC48" s="97">
        <f>SUM($D48:N48)</f>
        <v>40025</v>
      </c>
      <c r="AD48" s="97">
        <f>SUM($D48:O48)</f>
        <v>43510</v>
      </c>
    </row>
    <row r="49" spans="1:30" s="96" customFormat="1" ht="15.1" customHeight="1">
      <c r="A49" s="94">
        <v>2013</v>
      </c>
      <c r="B49" s="98" t="s">
        <v>9</v>
      </c>
      <c r="D49" s="97">
        <f t="shared" ref="D49:P49" si="14">SUM(D46:D48)</f>
        <v>317969</v>
      </c>
      <c r="E49" s="97">
        <f t="shared" si="14"/>
        <v>284246</v>
      </c>
      <c r="F49" s="97">
        <f t="shared" si="14"/>
        <v>331227</v>
      </c>
      <c r="G49" s="97">
        <f t="shared" si="14"/>
        <v>328294</v>
      </c>
      <c r="H49" s="97">
        <f t="shared" si="14"/>
        <v>343496</v>
      </c>
      <c r="I49" s="97">
        <f t="shared" si="14"/>
        <v>329259</v>
      </c>
      <c r="J49" s="97">
        <f t="shared" si="14"/>
        <v>339522</v>
      </c>
      <c r="K49" s="97">
        <f t="shared" si="14"/>
        <v>362175</v>
      </c>
      <c r="L49" s="97">
        <f t="shared" si="14"/>
        <v>331259</v>
      </c>
      <c r="M49" s="97">
        <f t="shared" si="14"/>
        <v>351096</v>
      </c>
      <c r="N49" s="97">
        <f t="shared" si="14"/>
        <v>331280</v>
      </c>
      <c r="O49" s="97">
        <f t="shared" si="14"/>
        <v>330371</v>
      </c>
      <c r="P49" s="97">
        <f t="shared" si="14"/>
        <v>3980194</v>
      </c>
      <c r="Q49" s="124"/>
      <c r="R49" s="124"/>
      <c r="S49" s="97">
        <f t="shared" ref="S49:AD49" si="15">SUM(S46:S48)</f>
        <v>317969</v>
      </c>
      <c r="T49" s="97">
        <f t="shared" si="15"/>
        <v>602215</v>
      </c>
      <c r="U49" s="97">
        <f t="shared" si="15"/>
        <v>933442</v>
      </c>
      <c r="V49" s="97">
        <f t="shared" si="15"/>
        <v>1261736</v>
      </c>
      <c r="W49" s="97">
        <f t="shared" si="15"/>
        <v>1605232</v>
      </c>
      <c r="X49" s="97">
        <f t="shared" si="15"/>
        <v>1934491</v>
      </c>
      <c r="Y49" s="97">
        <f t="shared" si="15"/>
        <v>2274013</v>
      </c>
      <c r="Z49" s="97">
        <f t="shared" si="15"/>
        <v>2636188</v>
      </c>
      <c r="AA49" s="97">
        <f t="shared" si="15"/>
        <v>2967447</v>
      </c>
      <c r="AB49" s="97">
        <f t="shared" si="15"/>
        <v>3318543</v>
      </c>
      <c r="AC49" s="97">
        <f t="shared" si="15"/>
        <v>3649823</v>
      </c>
      <c r="AD49" s="97">
        <f t="shared" si="15"/>
        <v>3980194</v>
      </c>
    </row>
    <row r="50" spans="1:3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s="96" customFormat="1" ht="15.1" customHeight="1">
      <c r="A51" s="94">
        <v>2014</v>
      </c>
      <c r="B51" s="95" t="s">
        <v>6</v>
      </c>
      <c r="D51" s="97">
        <v>286184</v>
      </c>
      <c r="E51" s="97">
        <v>270598</v>
      </c>
      <c r="F51" s="97">
        <v>320395</v>
      </c>
      <c r="G51" s="97">
        <v>322532</v>
      </c>
      <c r="H51" s="97">
        <v>329552</v>
      </c>
      <c r="I51" s="97">
        <v>323136</v>
      </c>
      <c r="J51" s="97">
        <v>333692</v>
      </c>
      <c r="K51" s="97">
        <v>344852</v>
      </c>
      <c r="L51" s="97">
        <v>321899</v>
      </c>
      <c r="M51" s="97">
        <v>337522</v>
      </c>
      <c r="N51" s="97">
        <v>316268</v>
      </c>
      <c r="O51" s="97">
        <v>327791</v>
      </c>
      <c r="P51" s="97">
        <f>SUM(D51:O51)</f>
        <v>3834421</v>
      </c>
      <c r="Q51" s="123"/>
      <c r="R51" s="123"/>
      <c r="S51" s="97">
        <f>SUM($D51:D51)</f>
        <v>286184</v>
      </c>
      <c r="T51" s="97">
        <f>SUM($D51:E51)</f>
        <v>556782</v>
      </c>
      <c r="U51" s="97">
        <f>SUM($D51:F51)</f>
        <v>877177</v>
      </c>
      <c r="V51" s="97">
        <f>SUM($D51:G51)</f>
        <v>1199709</v>
      </c>
      <c r="W51" s="97">
        <f>SUM($D51:H51)</f>
        <v>1529261</v>
      </c>
      <c r="X51" s="97">
        <f>SUM($D51:I51)</f>
        <v>1852397</v>
      </c>
      <c r="Y51" s="97">
        <f>SUM($D51:J51)</f>
        <v>2186089</v>
      </c>
      <c r="Z51" s="97">
        <f>SUM($D51:K51)</f>
        <v>2530941</v>
      </c>
      <c r="AA51" s="97">
        <f>SUM($D51:L51)</f>
        <v>2852840</v>
      </c>
      <c r="AB51" s="97">
        <f>SUM($D51:M51)</f>
        <v>3190362</v>
      </c>
      <c r="AC51" s="97">
        <f>SUM($D51:N51)</f>
        <v>3506630</v>
      </c>
      <c r="AD51" s="97">
        <f>SUM($D51:O51)</f>
        <v>3834421</v>
      </c>
    </row>
    <row r="52" spans="1:30" s="96" customFormat="1" ht="15.1" customHeight="1">
      <c r="A52" s="94">
        <v>2014</v>
      </c>
      <c r="B52" s="95" t="s">
        <v>7</v>
      </c>
      <c r="D52" s="97">
        <v>2312</v>
      </c>
      <c r="E52" s="97">
        <v>2435</v>
      </c>
      <c r="F52" s="97">
        <v>2963</v>
      </c>
      <c r="G52" s="97">
        <v>2835</v>
      </c>
      <c r="H52" s="97">
        <v>2934</v>
      </c>
      <c r="I52" s="97">
        <v>2693</v>
      </c>
      <c r="J52" s="97">
        <v>2196</v>
      </c>
      <c r="K52" s="97">
        <v>1895</v>
      </c>
      <c r="L52" s="97">
        <v>2209</v>
      </c>
      <c r="M52" s="97">
        <v>2409</v>
      </c>
      <c r="N52" s="97">
        <v>3531</v>
      </c>
      <c r="O52" s="97">
        <v>2029</v>
      </c>
      <c r="P52" s="97">
        <f>SUM(D52:O52)</f>
        <v>30441</v>
      </c>
      <c r="Q52" s="124"/>
      <c r="R52" s="124"/>
      <c r="S52" s="97">
        <f>SUM($D52:D52)</f>
        <v>2312</v>
      </c>
      <c r="T52" s="97">
        <f>SUM($D52:E52)</f>
        <v>4747</v>
      </c>
      <c r="U52" s="97">
        <f>SUM($D52:F52)</f>
        <v>7710</v>
      </c>
      <c r="V52" s="97">
        <f>SUM($D52:G52)</f>
        <v>10545</v>
      </c>
      <c r="W52" s="97">
        <f>SUM($D52:H52)</f>
        <v>13479</v>
      </c>
      <c r="X52" s="97">
        <f>SUM($D52:I52)</f>
        <v>16172</v>
      </c>
      <c r="Y52" s="97">
        <f>SUM($D52:J52)</f>
        <v>18368</v>
      </c>
      <c r="Z52" s="97">
        <f>SUM($D52:K52)</f>
        <v>20263</v>
      </c>
      <c r="AA52" s="97">
        <f>SUM($D52:L52)</f>
        <v>22472</v>
      </c>
      <c r="AB52" s="97">
        <f>SUM($D52:M52)</f>
        <v>24881</v>
      </c>
      <c r="AC52" s="97">
        <f>SUM($D52:N52)</f>
        <v>28412</v>
      </c>
      <c r="AD52" s="97">
        <f>SUM($D52:O52)</f>
        <v>30441</v>
      </c>
    </row>
    <row r="53" spans="1:30" s="96" customFormat="1" ht="15.1" customHeight="1">
      <c r="A53" s="94">
        <v>2014</v>
      </c>
      <c r="B53" s="95" t="s">
        <v>8</v>
      </c>
      <c r="D53" s="97">
        <v>3909</v>
      </c>
      <c r="E53" s="97">
        <v>3021</v>
      </c>
      <c r="F53" s="97">
        <v>3656</v>
      </c>
      <c r="G53" s="97">
        <v>3431</v>
      </c>
      <c r="H53" s="97">
        <v>3783</v>
      </c>
      <c r="I53" s="97">
        <v>3901</v>
      </c>
      <c r="J53" s="97">
        <v>3836</v>
      </c>
      <c r="K53" s="97">
        <v>4182</v>
      </c>
      <c r="L53" s="97">
        <v>3721</v>
      </c>
      <c r="M53" s="97">
        <v>3749</v>
      </c>
      <c r="N53" s="97">
        <v>2063</v>
      </c>
      <c r="O53" s="97">
        <v>3279</v>
      </c>
      <c r="P53" s="97">
        <f>SUM(D53:O53)</f>
        <v>42531</v>
      </c>
      <c r="Q53" s="124"/>
      <c r="R53" s="124"/>
      <c r="S53" s="97">
        <f>SUM($D53:D53)</f>
        <v>3909</v>
      </c>
      <c r="T53" s="97">
        <f>SUM($D53:E53)</f>
        <v>6930</v>
      </c>
      <c r="U53" s="97">
        <f>SUM($D53:F53)</f>
        <v>10586</v>
      </c>
      <c r="V53" s="97">
        <f>SUM($D53:G53)</f>
        <v>14017</v>
      </c>
      <c r="W53" s="97">
        <f>SUM($D53:H53)</f>
        <v>17800</v>
      </c>
      <c r="X53" s="97">
        <f>SUM($D53:I53)</f>
        <v>21701</v>
      </c>
      <c r="Y53" s="97">
        <f>SUM($D53:J53)</f>
        <v>25537</v>
      </c>
      <c r="Z53" s="97">
        <f>SUM($D53:K53)</f>
        <v>29719</v>
      </c>
      <c r="AA53" s="97">
        <f>SUM($D53:L53)</f>
        <v>33440</v>
      </c>
      <c r="AB53" s="97">
        <f>SUM($D53:M53)</f>
        <v>37189</v>
      </c>
      <c r="AC53" s="97">
        <f>SUM($D53:N53)</f>
        <v>39252</v>
      </c>
      <c r="AD53" s="97">
        <f>SUM($D53:O53)</f>
        <v>42531</v>
      </c>
    </row>
    <row r="54" spans="1:30" s="96" customFormat="1" ht="15.1" customHeight="1">
      <c r="A54" s="94">
        <v>2014</v>
      </c>
      <c r="B54" s="98" t="s">
        <v>9</v>
      </c>
      <c r="D54" s="97">
        <f t="shared" ref="D54:P54" si="16">SUM(D51:D53)</f>
        <v>292405</v>
      </c>
      <c r="E54" s="97">
        <f t="shared" si="16"/>
        <v>276054</v>
      </c>
      <c r="F54" s="97">
        <f t="shared" si="16"/>
        <v>327014</v>
      </c>
      <c r="G54" s="97">
        <f t="shared" si="16"/>
        <v>328798</v>
      </c>
      <c r="H54" s="97">
        <f t="shared" si="16"/>
        <v>336269</v>
      </c>
      <c r="I54" s="97">
        <f t="shared" si="16"/>
        <v>329730</v>
      </c>
      <c r="J54" s="97">
        <f t="shared" si="16"/>
        <v>339724</v>
      </c>
      <c r="K54" s="97">
        <f t="shared" si="16"/>
        <v>350929</v>
      </c>
      <c r="L54" s="97">
        <f t="shared" si="16"/>
        <v>327829</v>
      </c>
      <c r="M54" s="97">
        <f t="shared" si="16"/>
        <v>343680</v>
      </c>
      <c r="N54" s="97">
        <f t="shared" si="16"/>
        <v>321862</v>
      </c>
      <c r="O54" s="97">
        <f t="shared" si="16"/>
        <v>333099</v>
      </c>
      <c r="P54" s="97">
        <f t="shared" si="16"/>
        <v>3907393</v>
      </c>
      <c r="Q54" s="124"/>
      <c r="R54" s="124"/>
      <c r="S54" s="97">
        <f t="shared" ref="S54:AD54" si="17">SUM(S51:S53)</f>
        <v>292405</v>
      </c>
      <c r="T54" s="97">
        <f t="shared" si="17"/>
        <v>568459</v>
      </c>
      <c r="U54" s="97">
        <f t="shared" si="17"/>
        <v>895473</v>
      </c>
      <c r="V54" s="97">
        <f t="shared" si="17"/>
        <v>1224271</v>
      </c>
      <c r="W54" s="97">
        <f t="shared" si="17"/>
        <v>1560540</v>
      </c>
      <c r="X54" s="97">
        <f t="shared" si="17"/>
        <v>1890270</v>
      </c>
      <c r="Y54" s="97">
        <f t="shared" si="17"/>
        <v>2229994</v>
      </c>
      <c r="Z54" s="97">
        <f t="shared" si="17"/>
        <v>2580923</v>
      </c>
      <c r="AA54" s="97">
        <f t="shared" si="17"/>
        <v>2908752</v>
      </c>
      <c r="AB54" s="97">
        <f t="shared" si="17"/>
        <v>3252432</v>
      </c>
      <c r="AC54" s="97">
        <f t="shared" si="17"/>
        <v>3574294</v>
      </c>
      <c r="AD54" s="97">
        <f t="shared" si="17"/>
        <v>3907393</v>
      </c>
    </row>
    <row r="55" spans="1:3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s="96" customFormat="1" ht="15.1" customHeight="1">
      <c r="A56" s="94">
        <v>2015</v>
      </c>
      <c r="B56" s="95" t="s">
        <v>6</v>
      </c>
      <c r="D56" s="97">
        <v>298064</v>
      </c>
      <c r="E56" s="97">
        <v>269708</v>
      </c>
      <c r="F56" s="97">
        <v>326710</v>
      </c>
      <c r="G56" s="97">
        <v>331677</v>
      </c>
      <c r="H56" s="97">
        <v>359835</v>
      </c>
      <c r="I56" s="97">
        <v>358656</v>
      </c>
      <c r="J56" s="97">
        <v>370644</v>
      </c>
      <c r="K56" s="97">
        <v>373975</v>
      </c>
      <c r="L56" s="97">
        <v>358271</v>
      </c>
      <c r="M56" s="97">
        <v>368467</v>
      </c>
      <c r="N56" s="97">
        <v>341970</v>
      </c>
      <c r="O56" s="97">
        <v>349368</v>
      </c>
      <c r="P56" s="97">
        <f>SUM(D56:O56)</f>
        <v>4107345</v>
      </c>
      <c r="Q56" s="123"/>
      <c r="R56" s="123"/>
      <c r="S56" s="97">
        <f>SUM($D56:D56)</f>
        <v>298064</v>
      </c>
      <c r="T56" s="97">
        <f>SUM($D56:E56)</f>
        <v>567772</v>
      </c>
      <c r="U56" s="97">
        <f>SUM($D56:F56)</f>
        <v>894482</v>
      </c>
      <c r="V56" s="97">
        <f>SUM($D56:G56)</f>
        <v>1226159</v>
      </c>
      <c r="W56" s="97">
        <f>SUM($D56:H56)</f>
        <v>1585994</v>
      </c>
      <c r="X56" s="97">
        <f>SUM($D56:I56)</f>
        <v>1944650</v>
      </c>
      <c r="Y56" s="97">
        <f>SUM($D56:J56)</f>
        <v>2315294</v>
      </c>
      <c r="Z56" s="97">
        <f>SUM($D56:K56)</f>
        <v>2689269</v>
      </c>
      <c r="AA56" s="97">
        <f>SUM($D56:L56)</f>
        <v>3047540</v>
      </c>
      <c r="AB56" s="97">
        <f>SUM($D56:M56)</f>
        <v>3416007</v>
      </c>
      <c r="AC56" s="97">
        <f>SUM($D56:N56)</f>
        <v>3757977</v>
      </c>
      <c r="AD56" s="97">
        <f>SUM($D56:O56)</f>
        <v>4107345</v>
      </c>
    </row>
    <row r="57" spans="1:30" s="96" customFormat="1" ht="15.1" customHeight="1">
      <c r="A57" s="94">
        <v>2015</v>
      </c>
      <c r="B57" s="95" t="s">
        <v>7</v>
      </c>
      <c r="D57" s="97">
        <v>2294</v>
      </c>
      <c r="E57" s="97">
        <v>1905</v>
      </c>
      <c r="F57" s="97">
        <v>1995</v>
      </c>
      <c r="G57" s="97">
        <v>2251</v>
      </c>
      <c r="H57" s="97">
        <v>2160</v>
      </c>
      <c r="I57" s="97">
        <v>2632</v>
      </c>
      <c r="J57" s="97">
        <v>2212</v>
      </c>
      <c r="K57" s="97">
        <v>2801</v>
      </c>
      <c r="L57" s="97">
        <v>2813</v>
      </c>
      <c r="M57" s="97">
        <v>3254</v>
      </c>
      <c r="N57" s="97">
        <v>2884</v>
      </c>
      <c r="O57" s="97">
        <v>2097</v>
      </c>
      <c r="P57" s="97">
        <f>SUM(D57:O57)</f>
        <v>29298</v>
      </c>
      <c r="Q57" s="124"/>
      <c r="R57" s="124"/>
      <c r="S57" s="97">
        <f>SUM($D57:D57)</f>
        <v>2294</v>
      </c>
      <c r="T57" s="97">
        <f>SUM($D57:E57)</f>
        <v>4199</v>
      </c>
      <c r="U57" s="97">
        <f>SUM($D57:F57)</f>
        <v>6194</v>
      </c>
      <c r="V57" s="97">
        <f>SUM($D57:G57)</f>
        <v>8445</v>
      </c>
      <c r="W57" s="97">
        <f>SUM($D57:H57)</f>
        <v>10605</v>
      </c>
      <c r="X57" s="97">
        <f>SUM($D57:I57)</f>
        <v>13237</v>
      </c>
      <c r="Y57" s="97">
        <f>SUM($D57:J57)</f>
        <v>15449</v>
      </c>
      <c r="Z57" s="97">
        <f>SUM($D57:K57)</f>
        <v>18250</v>
      </c>
      <c r="AA57" s="97">
        <f>SUM($D57:L57)</f>
        <v>21063</v>
      </c>
      <c r="AB57" s="97">
        <f>SUM($D57:M57)</f>
        <v>24317</v>
      </c>
      <c r="AC57" s="97">
        <f>SUM($D57:N57)</f>
        <v>27201</v>
      </c>
      <c r="AD57" s="97">
        <f>SUM($D57:O57)</f>
        <v>29298</v>
      </c>
    </row>
    <row r="58" spans="1:30" s="96" customFormat="1" ht="15.1" customHeight="1">
      <c r="A58" s="94">
        <v>2015</v>
      </c>
      <c r="B58" s="95" t="s">
        <v>8</v>
      </c>
      <c r="D58" s="97">
        <v>3773</v>
      </c>
      <c r="E58" s="97">
        <v>2994</v>
      </c>
      <c r="F58" s="97">
        <v>3479</v>
      </c>
      <c r="G58" s="97">
        <v>3462</v>
      </c>
      <c r="H58" s="97">
        <v>3848</v>
      </c>
      <c r="I58" s="97">
        <v>3724</v>
      </c>
      <c r="J58" s="97">
        <v>4220</v>
      </c>
      <c r="K58" s="97">
        <v>4192</v>
      </c>
      <c r="L58" s="97">
        <v>3989</v>
      </c>
      <c r="M58" s="97">
        <v>3888</v>
      </c>
      <c r="N58" s="97">
        <v>3479</v>
      </c>
      <c r="O58" s="97">
        <v>3435</v>
      </c>
      <c r="P58" s="97">
        <f>SUM(D58:O58)</f>
        <v>44483</v>
      </c>
      <c r="Q58" s="124"/>
      <c r="R58" s="124"/>
      <c r="S58" s="97">
        <f>SUM($D58:D58)</f>
        <v>3773</v>
      </c>
      <c r="T58" s="97">
        <f>SUM($D58:E58)</f>
        <v>6767</v>
      </c>
      <c r="U58" s="97">
        <f>SUM($D58:F58)</f>
        <v>10246</v>
      </c>
      <c r="V58" s="97">
        <f>SUM($D58:G58)</f>
        <v>13708</v>
      </c>
      <c r="W58" s="97">
        <f>SUM($D58:H58)</f>
        <v>17556</v>
      </c>
      <c r="X58" s="97">
        <f>SUM($D58:I58)</f>
        <v>21280</v>
      </c>
      <c r="Y58" s="97">
        <f>SUM($D58:J58)</f>
        <v>25500</v>
      </c>
      <c r="Z58" s="97">
        <f>SUM($D58:K58)</f>
        <v>29692</v>
      </c>
      <c r="AA58" s="97">
        <f>SUM($D58:L58)</f>
        <v>33681</v>
      </c>
      <c r="AB58" s="97">
        <f>SUM($D58:M58)</f>
        <v>37569</v>
      </c>
      <c r="AC58" s="97">
        <f>SUM($D58:N58)</f>
        <v>41048</v>
      </c>
      <c r="AD58" s="97">
        <f>SUM($D58:O58)</f>
        <v>44483</v>
      </c>
    </row>
    <row r="59" spans="1:30" s="96" customFormat="1" ht="15.1" customHeight="1">
      <c r="A59" s="94">
        <v>2015</v>
      </c>
      <c r="B59" s="98" t="s">
        <v>9</v>
      </c>
      <c r="D59" s="97">
        <f t="shared" ref="D59:P59" si="18">SUM(D56:D58)</f>
        <v>304131</v>
      </c>
      <c r="E59" s="97">
        <f t="shared" si="18"/>
        <v>274607</v>
      </c>
      <c r="F59" s="97">
        <f t="shared" si="18"/>
        <v>332184</v>
      </c>
      <c r="G59" s="97">
        <f t="shared" si="18"/>
        <v>337390</v>
      </c>
      <c r="H59" s="97">
        <f t="shared" si="18"/>
        <v>365843</v>
      </c>
      <c r="I59" s="97">
        <f t="shared" si="18"/>
        <v>365012</v>
      </c>
      <c r="J59" s="97">
        <f t="shared" si="18"/>
        <v>377076</v>
      </c>
      <c r="K59" s="97">
        <f t="shared" si="18"/>
        <v>380968</v>
      </c>
      <c r="L59" s="97">
        <f t="shared" si="18"/>
        <v>365073</v>
      </c>
      <c r="M59" s="97">
        <f t="shared" si="18"/>
        <v>375609</v>
      </c>
      <c r="N59" s="97">
        <f t="shared" si="18"/>
        <v>348333</v>
      </c>
      <c r="O59" s="97">
        <f t="shared" si="18"/>
        <v>354900</v>
      </c>
      <c r="P59" s="97">
        <f t="shared" si="18"/>
        <v>4181126</v>
      </c>
      <c r="Q59" s="124"/>
      <c r="R59" s="124"/>
      <c r="S59" s="97">
        <f t="shared" ref="S59:AD59" si="19">SUM(S56:S58)</f>
        <v>304131</v>
      </c>
      <c r="T59" s="97">
        <f t="shared" si="19"/>
        <v>578738</v>
      </c>
      <c r="U59" s="97">
        <f t="shared" si="19"/>
        <v>910922</v>
      </c>
      <c r="V59" s="97">
        <f t="shared" si="19"/>
        <v>1248312</v>
      </c>
      <c r="W59" s="97">
        <f t="shared" si="19"/>
        <v>1614155</v>
      </c>
      <c r="X59" s="97">
        <f t="shared" si="19"/>
        <v>1979167</v>
      </c>
      <c r="Y59" s="97">
        <f t="shared" si="19"/>
        <v>2356243</v>
      </c>
      <c r="Z59" s="97">
        <f t="shared" si="19"/>
        <v>2737211</v>
      </c>
      <c r="AA59" s="97">
        <f t="shared" si="19"/>
        <v>3102284</v>
      </c>
      <c r="AB59" s="97">
        <f t="shared" si="19"/>
        <v>3477893</v>
      </c>
      <c r="AC59" s="97">
        <f t="shared" si="19"/>
        <v>3826226</v>
      </c>
      <c r="AD59" s="97">
        <f t="shared" si="19"/>
        <v>4181126</v>
      </c>
    </row>
    <row r="60" spans="1:3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s="96" customFormat="1" ht="15.1" customHeight="1">
      <c r="A61" s="94">
        <v>2016</v>
      </c>
      <c r="B61" s="95" t="s">
        <v>6</v>
      </c>
      <c r="D61" s="97">
        <v>338503</v>
      </c>
      <c r="E61" s="97">
        <v>326188</v>
      </c>
      <c r="F61" s="97">
        <v>360059</v>
      </c>
      <c r="G61" s="97">
        <v>353857</v>
      </c>
      <c r="H61" s="97">
        <v>362811</v>
      </c>
      <c r="I61" s="97">
        <v>369729</v>
      </c>
      <c r="J61" s="97">
        <v>366586</v>
      </c>
      <c r="K61" s="97">
        <v>379174</v>
      </c>
      <c r="L61" s="97">
        <v>369011</v>
      </c>
      <c r="M61" s="97">
        <v>380768</v>
      </c>
      <c r="N61" s="97">
        <v>355280</v>
      </c>
      <c r="O61" s="97">
        <v>349213</v>
      </c>
      <c r="P61" s="97">
        <f>SUM(D61:O61)</f>
        <v>4311179</v>
      </c>
      <c r="Q61" s="123"/>
      <c r="R61" s="123"/>
      <c r="S61" s="97">
        <f>SUM($D61:D61)</f>
        <v>338503</v>
      </c>
      <c r="T61" s="97">
        <f>SUM($D61:E61)</f>
        <v>664691</v>
      </c>
      <c r="U61" s="97">
        <f>SUM($D61:F61)</f>
        <v>1024750</v>
      </c>
      <c r="V61" s="97">
        <f>SUM($D61:G61)</f>
        <v>1378607</v>
      </c>
      <c r="W61" s="97">
        <f>SUM($D61:H61)</f>
        <v>1741418</v>
      </c>
      <c r="X61" s="97">
        <f>SUM($D61:I61)</f>
        <v>2111147</v>
      </c>
      <c r="Y61" s="97">
        <f>SUM($D61:J61)</f>
        <v>2477733</v>
      </c>
      <c r="Z61" s="97">
        <f>SUM($D61:K61)</f>
        <v>2856907</v>
      </c>
      <c r="AA61" s="97">
        <f>SUM($D61:L61)</f>
        <v>3225918</v>
      </c>
      <c r="AB61" s="97">
        <f>SUM($D61:M61)</f>
        <v>3606686</v>
      </c>
      <c r="AC61" s="97">
        <f>SUM($D61:N61)</f>
        <v>3961966</v>
      </c>
      <c r="AD61" s="97">
        <f>SUM($D61:O61)</f>
        <v>4311179</v>
      </c>
    </row>
    <row r="62" spans="1:30" s="96" customFormat="1" ht="15.1" customHeight="1">
      <c r="A62" s="94">
        <v>2016</v>
      </c>
      <c r="B62" s="95" t="s">
        <v>7</v>
      </c>
      <c r="D62" s="97">
        <v>1960</v>
      </c>
      <c r="E62" s="97">
        <v>2345</v>
      </c>
      <c r="F62" s="97">
        <v>2309</v>
      </c>
      <c r="G62" s="97">
        <v>2762</v>
      </c>
      <c r="H62" s="97">
        <v>2991</v>
      </c>
      <c r="I62" s="97">
        <v>3415</v>
      </c>
      <c r="J62" s="97">
        <v>2443</v>
      </c>
      <c r="K62" s="97">
        <v>2710</v>
      </c>
      <c r="L62" s="97">
        <v>3214</v>
      </c>
      <c r="M62" s="97">
        <v>3578</v>
      </c>
      <c r="N62" s="97">
        <v>3399</v>
      </c>
      <c r="O62" s="97">
        <v>3251</v>
      </c>
      <c r="P62" s="97">
        <f>SUM(D62:O62)</f>
        <v>34377</v>
      </c>
      <c r="Q62" s="124"/>
      <c r="R62" s="124"/>
      <c r="S62" s="97">
        <f>SUM($D62:D62)</f>
        <v>1960</v>
      </c>
      <c r="T62" s="97">
        <f>SUM($D62:E62)</f>
        <v>4305</v>
      </c>
      <c r="U62" s="97">
        <f>SUM($D62:F62)</f>
        <v>6614</v>
      </c>
      <c r="V62" s="97">
        <f>SUM($D62:G62)</f>
        <v>9376</v>
      </c>
      <c r="W62" s="97">
        <f>SUM($D62:H62)</f>
        <v>12367</v>
      </c>
      <c r="X62" s="97">
        <f>SUM($D62:I62)</f>
        <v>15782</v>
      </c>
      <c r="Y62" s="97">
        <f>SUM($D62:J62)</f>
        <v>18225</v>
      </c>
      <c r="Z62" s="97">
        <f>SUM($D62:K62)</f>
        <v>20935</v>
      </c>
      <c r="AA62" s="97">
        <f>SUM($D62:L62)</f>
        <v>24149</v>
      </c>
      <c r="AB62" s="97">
        <f>SUM($D62:M62)</f>
        <v>27727</v>
      </c>
      <c r="AC62" s="97">
        <f>SUM($D62:N62)</f>
        <v>31126</v>
      </c>
      <c r="AD62" s="97">
        <f>SUM($D62:O62)</f>
        <v>34377</v>
      </c>
    </row>
    <row r="63" spans="1:30" s="96" customFormat="1" ht="15.1" customHeight="1">
      <c r="A63" s="94">
        <v>2016</v>
      </c>
      <c r="B63" s="95" t="s">
        <v>8</v>
      </c>
      <c r="D63" s="97">
        <v>3869</v>
      </c>
      <c r="E63" s="97">
        <v>3214</v>
      </c>
      <c r="F63" s="97">
        <v>3369</v>
      </c>
      <c r="G63" s="97">
        <v>3449</v>
      </c>
      <c r="H63" s="97">
        <v>3604</v>
      </c>
      <c r="I63" s="97">
        <v>4133</v>
      </c>
      <c r="J63" s="97">
        <v>3975</v>
      </c>
      <c r="K63" s="97">
        <v>4140</v>
      </c>
      <c r="L63" s="97">
        <v>3731</v>
      </c>
      <c r="M63" s="97">
        <v>3890</v>
      </c>
      <c r="N63" s="97">
        <v>3518</v>
      </c>
      <c r="O63" s="97">
        <v>3610</v>
      </c>
      <c r="P63" s="97">
        <f>SUM(D63:O63)</f>
        <v>44502</v>
      </c>
      <c r="Q63" s="124"/>
      <c r="R63" s="124"/>
      <c r="S63" s="97">
        <f>SUM($D63:D63)</f>
        <v>3869</v>
      </c>
      <c r="T63" s="97">
        <f>SUM($D63:E63)</f>
        <v>7083</v>
      </c>
      <c r="U63" s="97">
        <f>SUM($D63:F63)</f>
        <v>10452</v>
      </c>
      <c r="V63" s="97">
        <f>SUM($D63:G63)</f>
        <v>13901</v>
      </c>
      <c r="W63" s="97">
        <f>SUM($D63:H63)</f>
        <v>17505</v>
      </c>
      <c r="X63" s="97">
        <f>SUM($D63:I63)</f>
        <v>21638</v>
      </c>
      <c r="Y63" s="97">
        <f>SUM($D63:J63)</f>
        <v>25613</v>
      </c>
      <c r="Z63" s="97">
        <f>SUM($D63:K63)</f>
        <v>29753</v>
      </c>
      <c r="AA63" s="97">
        <f>SUM($D63:L63)</f>
        <v>33484</v>
      </c>
      <c r="AB63" s="97">
        <f>SUM($D63:M63)</f>
        <v>37374</v>
      </c>
      <c r="AC63" s="97">
        <f>SUM($D63:N63)</f>
        <v>40892</v>
      </c>
      <c r="AD63" s="97">
        <f>SUM($D63:O63)</f>
        <v>44502</v>
      </c>
    </row>
    <row r="64" spans="1:30" s="96" customFormat="1" ht="15.1" customHeight="1">
      <c r="A64" s="94">
        <v>2016</v>
      </c>
      <c r="B64" s="98" t="s">
        <v>9</v>
      </c>
      <c r="D64" s="97">
        <f t="shared" ref="D64:P64" si="20">SUM(D61:D63)</f>
        <v>344332</v>
      </c>
      <c r="E64" s="97">
        <f t="shared" si="20"/>
        <v>331747</v>
      </c>
      <c r="F64" s="97">
        <f t="shared" si="20"/>
        <v>365737</v>
      </c>
      <c r="G64" s="97">
        <f t="shared" si="20"/>
        <v>360068</v>
      </c>
      <c r="H64" s="97">
        <f t="shared" si="20"/>
        <v>369406</v>
      </c>
      <c r="I64" s="97">
        <f t="shared" si="20"/>
        <v>377277</v>
      </c>
      <c r="J64" s="97">
        <f t="shared" si="20"/>
        <v>373004</v>
      </c>
      <c r="K64" s="97">
        <f t="shared" si="20"/>
        <v>386024</v>
      </c>
      <c r="L64" s="97">
        <f t="shared" si="20"/>
        <v>375956</v>
      </c>
      <c r="M64" s="97">
        <f t="shared" si="20"/>
        <v>388236</v>
      </c>
      <c r="N64" s="97">
        <f t="shared" si="20"/>
        <v>362197</v>
      </c>
      <c r="O64" s="97">
        <f t="shared" si="20"/>
        <v>356074</v>
      </c>
      <c r="P64" s="97">
        <f t="shared" si="20"/>
        <v>4390058</v>
      </c>
      <c r="Q64" s="124"/>
      <c r="R64" s="124"/>
      <c r="S64" s="97">
        <f t="shared" ref="S64:AD64" si="21">SUM(S61:S63)</f>
        <v>344332</v>
      </c>
      <c r="T64" s="97">
        <f t="shared" si="21"/>
        <v>676079</v>
      </c>
      <c r="U64" s="97">
        <f t="shared" si="21"/>
        <v>1041816</v>
      </c>
      <c r="V64" s="97">
        <f t="shared" si="21"/>
        <v>1401884</v>
      </c>
      <c r="W64" s="97">
        <f t="shared" si="21"/>
        <v>1771290</v>
      </c>
      <c r="X64" s="97">
        <f t="shared" si="21"/>
        <v>2148567</v>
      </c>
      <c r="Y64" s="97">
        <f t="shared" si="21"/>
        <v>2521571</v>
      </c>
      <c r="Z64" s="97">
        <f t="shared" si="21"/>
        <v>2907595</v>
      </c>
      <c r="AA64" s="97">
        <f t="shared" si="21"/>
        <v>3283551</v>
      </c>
      <c r="AB64" s="97">
        <f t="shared" si="21"/>
        <v>3671787</v>
      </c>
      <c r="AC64" s="97">
        <f t="shared" si="21"/>
        <v>4033984</v>
      </c>
      <c r="AD64" s="97">
        <f t="shared" si="21"/>
        <v>4390058</v>
      </c>
    </row>
    <row r="65" spans="1:3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s="96" customFormat="1" ht="15.1" customHeight="1">
      <c r="A66" s="94">
        <v>2017</v>
      </c>
      <c r="B66" s="95" t="s">
        <v>6</v>
      </c>
      <c r="D66" s="97">
        <v>350436</v>
      </c>
      <c r="E66" s="97">
        <v>328550</v>
      </c>
      <c r="F66" s="97">
        <v>374254</v>
      </c>
      <c r="G66" s="97">
        <v>363810</v>
      </c>
      <c r="H66" s="97">
        <v>379353</v>
      </c>
      <c r="I66" s="97">
        <v>370552</v>
      </c>
      <c r="J66" s="97">
        <v>377290</v>
      </c>
      <c r="K66" s="97">
        <v>393202</v>
      </c>
      <c r="L66" s="97">
        <v>369402</v>
      </c>
      <c r="M66" s="97">
        <v>258157</v>
      </c>
      <c r="N66" s="97">
        <v>308082</v>
      </c>
      <c r="O66" s="97">
        <v>313983</v>
      </c>
      <c r="P66" s="97">
        <f>SUM(D66:O66)</f>
        <v>4187071</v>
      </c>
      <c r="Q66" s="123"/>
      <c r="R66" s="123"/>
      <c r="S66" s="97">
        <f>SUM($D66:D66)</f>
        <v>350436</v>
      </c>
      <c r="T66" s="97">
        <f>SUM($D66:E66)</f>
        <v>678986</v>
      </c>
      <c r="U66" s="97">
        <f>SUM($D66:F66)</f>
        <v>1053240</v>
      </c>
      <c r="V66" s="97">
        <f>SUM($D66:G66)</f>
        <v>1417050</v>
      </c>
      <c r="W66" s="97">
        <f>SUM($D66:H66)</f>
        <v>1796403</v>
      </c>
      <c r="X66" s="97">
        <f>SUM($D66:I66)</f>
        <v>2166955</v>
      </c>
      <c r="Y66" s="97">
        <f>SUM($D66:J66)</f>
        <v>2544245</v>
      </c>
      <c r="Z66" s="97">
        <f>SUM($D66:K66)</f>
        <v>2937447</v>
      </c>
      <c r="AA66" s="97">
        <f>SUM($D66:L66)</f>
        <v>3306849</v>
      </c>
      <c r="AB66" s="97">
        <f>SUM($D66:M66)</f>
        <v>3565006</v>
      </c>
      <c r="AC66" s="97">
        <f>SUM($D66:N66)</f>
        <v>3873088</v>
      </c>
      <c r="AD66" s="97">
        <f>SUM($D66:O66)</f>
        <v>4187071</v>
      </c>
    </row>
    <row r="67" spans="1:30" s="96" customFormat="1" ht="15.1" customHeight="1">
      <c r="A67" s="94">
        <v>2017</v>
      </c>
      <c r="B67" s="95" t="s">
        <v>7</v>
      </c>
      <c r="D67" s="97">
        <v>3475</v>
      </c>
      <c r="E67" s="97">
        <v>3445</v>
      </c>
      <c r="F67" s="97">
        <v>3953</v>
      </c>
      <c r="G67" s="97">
        <v>3209</v>
      </c>
      <c r="H67" s="97">
        <v>3630</v>
      </c>
      <c r="I67" s="97">
        <v>4318</v>
      </c>
      <c r="J67" s="97">
        <v>2756</v>
      </c>
      <c r="K67" s="97">
        <v>3782</v>
      </c>
      <c r="L67" s="97">
        <v>3194</v>
      </c>
      <c r="M67" s="97">
        <v>1680</v>
      </c>
      <c r="N67" s="97">
        <v>3041</v>
      </c>
      <c r="O67" s="97">
        <v>2837</v>
      </c>
      <c r="P67" s="97">
        <f>SUM(D67:O67)</f>
        <v>39320</v>
      </c>
      <c r="Q67" s="124"/>
      <c r="R67" s="124"/>
      <c r="S67" s="97">
        <f>SUM($D67:D67)</f>
        <v>3475</v>
      </c>
      <c r="T67" s="97">
        <f>SUM($D67:E67)</f>
        <v>6920</v>
      </c>
      <c r="U67" s="97">
        <f>SUM($D67:F67)</f>
        <v>10873</v>
      </c>
      <c r="V67" s="97">
        <f>SUM($D67:G67)</f>
        <v>14082</v>
      </c>
      <c r="W67" s="97">
        <f>SUM($D67:H67)</f>
        <v>17712</v>
      </c>
      <c r="X67" s="97">
        <f>SUM($D67:I67)</f>
        <v>22030</v>
      </c>
      <c r="Y67" s="97">
        <f>SUM($D67:J67)</f>
        <v>24786</v>
      </c>
      <c r="Z67" s="97">
        <f>SUM($D67:K67)</f>
        <v>28568</v>
      </c>
      <c r="AA67" s="97">
        <f>SUM($D67:L67)</f>
        <v>31762</v>
      </c>
      <c r="AB67" s="97">
        <f>SUM($D67:M67)</f>
        <v>33442</v>
      </c>
      <c r="AC67" s="97">
        <f>SUM($D67:N67)</f>
        <v>36483</v>
      </c>
      <c r="AD67" s="97">
        <f>SUM($D67:O67)</f>
        <v>39320</v>
      </c>
    </row>
    <row r="68" spans="1:30" s="96" customFormat="1" ht="15.1" customHeight="1">
      <c r="A68" s="94">
        <v>2017</v>
      </c>
      <c r="B68" s="95" t="s">
        <v>8</v>
      </c>
      <c r="D68" s="97">
        <v>3882</v>
      </c>
      <c r="E68" s="97">
        <v>2989</v>
      </c>
      <c r="F68" s="97">
        <v>3394</v>
      </c>
      <c r="G68" s="97">
        <v>3546</v>
      </c>
      <c r="H68" s="97">
        <v>3499</v>
      </c>
      <c r="I68" s="97">
        <v>3756</v>
      </c>
      <c r="J68" s="97">
        <v>4242</v>
      </c>
      <c r="K68" s="97">
        <v>3919</v>
      </c>
      <c r="L68" s="97">
        <v>3751</v>
      </c>
      <c r="M68" s="97">
        <v>2538</v>
      </c>
      <c r="N68" s="97">
        <v>3110</v>
      </c>
      <c r="O68" s="97">
        <v>2937</v>
      </c>
      <c r="P68" s="97">
        <f>SUM(D68:O68)</f>
        <v>41563</v>
      </c>
      <c r="Q68" s="124"/>
      <c r="R68" s="124"/>
      <c r="S68" s="97">
        <f>SUM($D68:D68)</f>
        <v>3882</v>
      </c>
      <c r="T68" s="97">
        <f>SUM($D68:E68)</f>
        <v>6871</v>
      </c>
      <c r="U68" s="97">
        <f>SUM($D68:F68)</f>
        <v>10265</v>
      </c>
      <c r="V68" s="97">
        <f>SUM($D68:G68)</f>
        <v>13811</v>
      </c>
      <c r="W68" s="97">
        <f>SUM($D68:H68)</f>
        <v>17310</v>
      </c>
      <c r="X68" s="97">
        <f>SUM($D68:I68)</f>
        <v>21066</v>
      </c>
      <c r="Y68" s="97">
        <f>SUM($D68:J68)</f>
        <v>25308</v>
      </c>
      <c r="Z68" s="97">
        <f>SUM($D68:K68)</f>
        <v>29227</v>
      </c>
      <c r="AA68" s="97">
        <f>SUM($D68:L68)</f>
        <v>32978</v>
      </c>
      <c r="AB68" s="97">
        <f>SUM($D68:M68)</f>
        <v>35516</v>
      </c>
      <c r="AC68" s="97">
        <f>SUM($D68:N68)</f>
        <v>38626</v>
      </c>
      <c r="AD68" s="97">
        <f>SUM($D68:O68)</f>
        <v>41563</v>
      </c>
    </row>
    <row r="69" spans="1:30" s="96" customFormat="1" ht="15.1" customHeight="1">
      <c r="A69" s="94">
        <v>2017</v>
      </c>
      <c r="B69" s="98" t="s">
        <v>9</v>
      </c>
      <c r="D69" s="97">
        <f t="shared" ref="D69:P69" si="22">SUM(D66:D68)</f>
        <v>357793</v>
      </c>
      <c r="E69" s="97">
        <f t="shared" si="22"/>
        <v>334984</v>
      </c>
      <c r="F69" s="97">
        <f t="shared" si="22"/>
        <v>381601</v>
      </c>
      <c r="G69" s="97">
        <f t="shared" si="22"/>
        <v>370565</v>
      </c>
      <c r="H69" s="97">
        <f t="shared" si="22"/>
        <v>386482</v>
      </c>
      <c r="I69" s="97">
        <f t="shared" si="22"/>
        <v>378626</v>
      </c>
      <c r="J69" s="97">
        <f t="shared" si="22"/>
        <v>384288</v>
      </c>
      <c r="K69" s="97">
        <f t="shared" si="22"/>
        <v>400903</v>
      </c>
      <c r="L69" s="97">
        <f t="shared" si="22"/>
        <v>376347</v>
      </c>
      <c r="M69" s="97">
        <f t="shared" si="22"/>
        <v>262375</v>
      </c>
      <c r="N69" s="97">
        <f t="shared" si="22"/>
        <v>314233</v>
      </c>
      <c r="O69" s="97">
        <f t="shared" si="22"/>
        <v>319757</v>
      </c>
      <c r="P69" s="97">
        <f t="shared" si="22"/>
        <v>4267954</v>
      </c>
      <c r="Q69" s="124"/>
      <c r="R69" s="124"/>
      <c r="S69" s="97">
        <f t="shared" ref="S69:AD69" si="23">SUM(S66:S68)</f>
        <v>357793</v>
      </c>
      <c r="T69" s="97">
        <f t="shared" si="23"/>
        <v>692777</v>
      </c>
      <c r="U69" s="97">
        <f t="shared" si="23"/>
        <v>1074378</v>
      </c>
      <c r="V69" s="97">
        <f t="shared" si="23"/>
        <v>1444943</v>
      </c>
      <c r="W69" s="97">
        <f t="shared" si="23"/>
        <v>1831425</v>
      </c>
      <c r="X69" s="97">
        <f t="shared" si="23"/>
        <v>2210051</v>
      </c>
      <c r="Y69" s="97">
        <f t="shared" si="23"/>
        <v>2594339</v>
      </c>
      <c r="Z69" s="97">
        <f t="shared" si="23"/>
        <v>2995242</v>
      </c>
      <c r="AA69" s="97">
        <f t="shared" si="23"/>
        <v>3371589</v>
      </c>
      <c r="AB69" s="97">
        <f t="shared" si="23"/>
        <v>3633964</v>
      </c>
      <c r="AC69" s="97">
        <f t="shared" si="23"/>
        <v>3948197</v>
      </c>
      <c r="AD69" s="97">
        <f t="shared" si="23"/>
        <v>4267954</v>
      </c>
    </row>
    <row r="70" spans="1:3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s="96" customFormat="1" ht="15.1" customHeight="1">
      <c r="A71" s="94">
        <v>2018</v>
      </c>
      <c r="B71" s="95" t="s">
        <v>6</v>
      </c>
      <c r="D71" s="97">
        <v>306022</v>
      </c>
      <c r="E71" s="97">
        <v>279063</v>
      </c>
      <c r="F71" s="97">
        <v>338642</v>
      </c>
      <c r="G71" s="97">
        <v>299785</v>
      </c>
      <c r="H71" s="97">
        <v>305969</v>
      </c>
      <c r="I71" s="97">
        <v>327004</v>
      </c>
      <c r="J71" s="97">
        <v>325277</v>
      </c>
      <c r="K71" s="97">
        <v>338633</v>
      </c>
      <c r="L71" s="97">
        <v>321078</v>
      </c>
      <c r="M71" s="97">
        <v>335094</v>
      </c>
      <c r="N71" s="97">
        <v>320246</v>
      </c>
      <c r="O71" s="97">
        <v>323935</v>
      </c>
      <c r="P71" s="97">
        <f>SUM(D71:O71)</f>
        <v>3820748</v>
      </c>
      <c r="Q71" s="123"/>
      <c r="R71" s="123"/>
      <c r="S71" s="97">
        <f>SUM($D71:D71)</f>
        <v>306022</v>
      </c>
      <c r="T71" s="97">
        <f>SUM($D71:E71)</f>
        <v>585085</v>
      </c>
      <c r="U71" s="97">
        <f>SUM($D71:F71)</f>
        <v>923727</v>
      </c>
      <c r="V71" s="97">
        <f>SUM($D71:G71)</f>
        <v>1223512</v>
      </c>
      <c r="W71" s="97">
        <f>SUM($D71:H71)</f>
        <v>1529481</v>
      </c>
      <c r="X71" s="97">
        <f>SUM($D71:I71)</f>
        <v>1856485</v>
      </c>
      <c r="Y71" s="97">
        <f>SUM($D71:J71)</f>
        <v>2181762</v>
      </c>
      <c r="Z71" s="97">
        <f>SUM($D71:K71)</f>
        <v>2520395</v>
      </c>
      <c r="AA71" s="97">
        <f>SUM($D71:L71)</f>
        <v>2841473</v>
      </c>
      <c r="AB71" s="97">
        <f>SUM($D71:M71)</f>
        <v>3176567</v>
      </c>
      <c r="AC71" s="97">
        <f>SUM($D71:N71)</f>
        <v>3496813</v>
      </c>
      <c r="AD71" s="97">
        <f>SUM($D71:O71)</f>
        <v>3820748</v>
      </c>
    </row>
    <row r="72" spans="1:30" s="96" customFormat="1" ht="15.1" customHeight="1">
      <c r="A72" s="94">
        <v>2018</v>
      </c>
      <c r="B72" s="95" t="s">
        <v>7</v>
      </c>
      <c r="D72" s="97">
        <v>2940</v>
      </c>
      <c r="E72" s="97">
        <v>3590</v>
      </c>
      <c r="F72" s="97">
        <v>3017</v>
      </c>
      <c r="G72" s="97">
        <v>2591</v>
      </c>
      <c r="H72" s="97">
        <v>2028</v>
      </c>
      <c r="I72" s="97">
        <v>840</v>
      </c>
      <c r="J72" s="97">
        <v>790</v>
      </c>
      <c r="K72" s="97">
        <v>894</v>
      </c>
      <c r="L72" s="97">
        <v>812</v>
      </c>
      <c r="M72" s="97">
        <v>979</v>
      </c>
      <c r="N72" s="97">
        <v>999</v>
      </c>
      <c r="O72" s="97">
        <v>731</v>
      </c>
      <c r="P72" s="97">
        <f>SUM(D72:O72)</f>
        <v>20211</v>
      </c>
      <c r="Q72" s="124"/>
      <c r="R72" s="124"/>
      <c r="S72" s="97">
        <f>SUM($D72:D72)</f>
        <v>2940</v>
      </c>
      <c r="T72" s="97">
        <f>SUM($D72:E72)</f>
        <v>6530</v>
      </c>
      <c r="U72" s="97">
        <f>SUM($D72:F72)</f>
        <v>9547</v>
      </c>
      <c r="V72" s="97">
        <f>SUM($D72:G72)</f>
        <v>12138</v>
      </c>
      <c r="W72" s="97">
        <f>SUM($D72:H72)</f>
        <v>14166</v>
      </c>
      <c r="X72" s="97">
        <f>SUM($D72:I72)</f>
        <v>15006</v>
      </c>
      <c r="Y72" s="97">
        <f>SUM($D72:J72)</f>
        <v>15796</v>
      </c>
      <c r="Z72" s="97">
        <f>SUM($D72:K72)</f>
        <v>16690</v>
      </c>
      <c r="AA72" s="97">
        <f>SUM($D72:L72)</f>
        <v>17502</v>
      </c>
      <c r="AB72" s="97">
        <f>SUM($D72:M72)</f>
        <v>18481</v>
      </c>
      <c r="AC72" s="97">
        <f>SUM($D72:N72)</f>
        <v>19480</v>
      </c>
      <c r="AD72" s="97">
        <f>SUM($D72:O72)</f>
        <v>20211</v>
      </c>
    </row>
    <row r="73" spans="1:30" s="96" customFormat="1" ht="15.1" customHeight="1">
      <c r="A73" s="94">
        <v>2018</v>
      </c>
      <c r="B73" s="95" t="s">
        <v>8</v>
      </c>
      <c r="D73" s="97">
        <v>3308</v>
      </c>
      <c r="E73" s="97">
        <v>2584</v>
      </c>
      <c r="F73" s="97">
        <v>2913</v>
      </c>
      <c r="G73" s="97">
        <v>2556</v>
      </c>
      <c r="H73" s="97">
        <v>2744</v>
      </c>
      <c r="I73" s="97">
        <v>2531</v>
      </c>
      <c r="J73" s="97">
        <v>2422</v>
      </c>
      <c r="K73" s="97">
        <v>2480</v>
      </c>
      <c r="L73" s="97">
        <v>2340</v>
      </c>
      <c r="M73" s="97">
        <v>2428</v>
      </c>
      <c r="N73" s="97">
        <v>2303</v>
      </c>
      <c r="O73" s="97">
        <v>2145</v>
      </c>
      <c r="P73" s="97">
        <f>SUM(D73:O73)</f>
        <v>30754</v>
      </c>
      <c r="Q73" s="124"/>
      <c r="R73" s="124"/>
      <c r="S73" s="97">
        <f>SUM($D73:D73)</f>
        <v>3308</v>
      </c>
      <c r="T73" s="97">
        <f>SUM($D73:E73)</f>
        <v>5892</v>
      </c>
      <c r="U73" s="97">
        <f>SUM($D73:F73)</f>
        <v>8805</v>
      </c>
      <c r="V73" s="97">
        <f>SUM($D73:G73)</f>
        <v>11361</v>
      </c>
      <c r="W73" s="97">
        <f>SUM($D73:H73)</f>
        <v>14105</v>
      </c>
      <c r="X73" s="97">
        <f>SUM($D73:I73)</f>
        <v>16636</v>
      </c>
      <c r="Y73" s="97">
        <f>SUM($D73:J73)</f>
        <v>19058</v>
      </c>
      <c r="Z73" s="97">
        <f>SUM($D73:K73)</f>
        <v>21538</v>
      </c>
      <c r="AA73" s="97">
        <f>SUM($D73:L73)</f>
        <v>23878</v>
      </c>
      <c r="AB73" s="97">
        <f>SUM($D73:M73)</f>
        <v>26306</v>
      </c>
      <c r="AC73" s="97">
        <f>SUM($D73:N73)</f>
        <v>28609</v>
      </c>
      <c r="AD73" s="97">
        <f>SUM($D73:O73)</f>
        <v>30754</v>
      </c>
    </row>
    <row r="74" spans="1:30" s="96" customFormat="1" ht="15.1" customHeight="1">
      <c r="A74" s="94">
        <v>2018</v>
      </c>
      <c r="B74" s="98" t="s">
        <v>9</v>
      </c>
      <c r="D74" s="97">
        <f t="shared" ref="D74:P74" si="24">SUM(D71:D73)</f>
        <v>312270</v>
      </c>
      <c r="E74" s="97">
        <f t="shared" si="24"/>
        <v>285237</v>
      </c>
      <c r="F74" s="97">
        <f t="shared" si="24"/>
        <v>344572</v>
      </c>
      <c r="G74" s="97">
        <f t="shared" si="24"/>
        <v>304932</v>
      </c>
      <c r="H74" s="97">
        <f t="shared" si="24"/>
        <v>310741</v>
      </c>
      <c r="I74" s="97">
        <f t="shared" si="24"/>
        <v>330375</v>
      </c>
      <c r="J74" s="97">
        <f t="shared" si="24"/>
        <v>328489</v>
      </c>
      <c r="K74" s="97">
        <f t="shared" si="24"/>
        <v>342007</v>
      </c>
      <c r="L74" s="97">
        <f t="shared" si="24"/>
        <v>324230</v>
      </c>
      <c r="M74" s="97">
        <f t="shared" si="24"/>
        <v>338501</v>
      </c>
      <c r="N74" s="97">
        <f t="shared" si="24"/>
        <v>323548</v>
      </c>
      <c r="O74" s="97">
        <f t="shared" si="24"/>
        <v>326811</v>
      </c>
      <c r="P74" s="97">
        <f t="shared" si="24"/>
        <v>3871713</v>
      </c>
      <c r="Q74" s="124"/>
      <c r="R74" s="124"/>
      <c r="S74" s="97">
        <f t="shared" ref="S74:AD74" si="25">SUM(S71:S73)</f>
        <v>312270</v>
      </c>
      <c r="T74" s="97">
        <f t="shared" si="25"/>
        <v>597507</v>
      </c>
      <c r="U74" s="97">
        <f t="shared" si="25"/>
        <v>942079</v>
      </c>
      <c r="V74" s="97">
        <f t="shared" si="25"/>
        <v>1247011</v>
      </c>
      <c r="W74" s="97">
        <f t="shared" si="25"/>
        <v>1557752</v>
      </c>
      <c r="X74" s="97">
        <f t="shared" si="25"/>
        <v>1888127</v>
      </c>
      <c r="Y74" s="97">
        <f t="shared" si="25"/>
        <v>2216616</v>
      </c>
      <c r="Z74" s="97">
        <f t="shared" si="25"/>
        <v>2558623</v>
      </c>
      <c r="AA74" s="97">
        <f t="shared" si="25"/>
        <v>2882853</v>
      </c>
      <c r="AB74" s="97">
        <f t="shared" si="25"/>
        <v>3221354</v>
      </c>
      <c r="AC74" s="97">
        <f t="shared" si="25"/>
        <v>3544902</v>
      </c>
      <c r="AD74" s="97">
        <f t="shared" si="25"/>
        <v>3871713</v>
      </c>
    </row>
    <row r="75" spans="1:3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s="96" customFormat="1" ht="15.1" customHeight="1">
      <c r="A76" s="94">
        <v>2019</v>
      </c>
      <c r="B76" s="95" t="s">
        <v>6</v>
      </c>
      <c r="D76" s="97">
        <v>305531</v>
      </c>
      <c r="E76" s="97">
        <v>301919</v>
      </c>
      <c r="F76" s="97">
        <v>352582</v>
      </c>
      <c r="G76" s="97">
        <v>347738</v>
      </c>
      <c r="H76" s="97">
        <v>363015</v>
      </c>
      <c r="I76" s="97">
        <v>353264</v>
      </c>
      <c r="J76" s="97">
        <v>352049</v>
      </c>
      <c r="K76" s="97">
        <v>386184</v>
      </c>
      <c r="L76" s="97">
        <v>355165</v>
      </c>
      <c r="M76" s="97">
        <v>363343</v>
      </c>
      <c r="N76" s="97">
        <v>341197</v>
      </c>
      <c r="O76" s="97">
        <v>355306</v>
      </c>
      <c r="P76" s="97">
        <f>SUM(D76:O76)</f>
        <v>4177293</v>
      </c>
      <c r="Q76" s="123"/>
      <c r="R76" s="123"/>
      <c r="S76" s="97">
        <f>SUM($D76:D76)</f>
        <v>305531</v>
      </c>
      <c r="T76" s="97">
        <f>SUM($D76:E76)</f>
        <v>607450</v>
      </c>
      <c r="U76" s="97">
        <f>SUM($D76:F76)</f>
        <v>960032</v>
      </c>
      <c r="V76" s="97">
        <f>SUM($D76:G76)</f>
        <v>1307770</v>
      </c>
      <c r="W76" s="97">
        <f>SUM($D76:H76)</f>
        <v>1670785</v>
      </c>
      <c r="X76" s="97">
        <f>SUM($D76:I76)</f>
        <v>2024049</v>
      </c>
      <c r="Y76" s="97">
        <f>SUM($D76:J76)</f>
        <v>2376098</v>
      </c>
      <c r="Z76" s="97">
        <f>SUM($D76:K76)</f>
        <v>2762282</v>
      </c>
      <c r="AA76" s="97">
        <f>SUM($D76:L76)</f>
        <v>3117447</v>
      </c>
      <c r="AB76" s="97">
        <f>SUM($D76:M76)</f>
        <v>3480790</v>
      </c>
      <c r="AC76" s="97">
        <f>SUM($D76:N76)</f>
        <v>3821987</v>
      </c>
      <c r="AD76" s="97">
        <f>SUM($D76:O76)</f>
        <v>4177293</v>
      </c>
    </row>
    <row r="77" spans="1:30" s="96" customFormat="1" ht="15.1" customHeight="1">
      <c r="A77" s="94">
        <v>2019</v>
      </c>
      <c r="B77" s="95" t="s">
        <v>7</v>
      </c>
      <c r="D77" s="97">
        <v>818</v>
      </c>
      <c r="E77" s="97">
        <v>834</v>
      </c>
      <c r="F77" s="97">
        <v>895</v>
      </c>
      <c r="G77" s="97">
        <v>980</v>
      </c>
      <c r="H77" s="97">
        <v>1057</v>
      </c>
      <c r="I77" s="97">
        <v>969</v>
      </c>
      <c r="J77" s="97">
        <v>964</v>
      </c>
      <c r="K77" s="97">
        <v>1009</v>
      </c>
      <c r="L77" s="97">
        <v>928</v>
      </c>
      <c r="M77" s="97">
        <v>1019</v>
      </c>
      <c r="N77" s="97">
        <v>916</v>
      </c>
      <c r="O77" s="97">
        <v>757</v>
      </c>
      <c r="P77" s="97">
        <f>SUM(D77:O77)</f>
        <v>11146</v>
      </c>
      <c r="Q77" s="124"/>
      <c r="R77" s="124"/>
      <c r="S77" s="97">
        <f>SUM($D77:D77)</f>
        <v>818</v>
      </c>
      <c r="T77" s="97">
        <f>SUM($D77:E77)</f>
        <v>1652</v>
      </c>
      <c r="U77" s="97">
        <f>SUM($D77:F77)</f>
        <v>2547</v>
      </c>
      <c r="V77" s="97">
        <f>SUM($D77:G77)</f>
        <v>3527</v>
      </c>
      <c r="W77" s="97">
        <f>SUM($D77:H77)</f>
        <v>4584</v>
      </c>
      <c r="X77" s="97">
        <f>SUM($D77:I77)</f>
        <v>5553</v>
      </c>
      <c r="Y77" s="97">
        <f>SUM($D77:J77)</f>
        <v>6517</v>
      </c>
      <c r="Z77" s="97">
        <f>SUM($D77:K77)</f>
        <v>7526</v>
      </c>
      <c r="AA77" s="97">
        <f>SUM($D77:L77)</f>
        <v>8454</v>
      </c>
      <c r="AB77" s="97">
        <f>SUM($D77:M77)</f>
        <v>9473</v>
      </c>
      <c r="AC77" s="97">
        <f>SUM($D77:N77)</f>
        <v>10389</v>
      </c>
      <c r="AD77" s="97">
        <f>SUM($D77:O77)</f>
        <v>11146</v>
      </c>
    </row>
    <row r="78" spans="1:30" s="96" customFormat="1" ht="15.1" customHeight="1">
      <c r="A78" s="94">
        <v>2019</v>
      </c>
      <c r="B78" s="95" t="s">
        <v>8</v>
      </c>
      <c r="D78" s="97">
        <v>2541</v>
      </c>
      <c r="E78" s="97">
        <v>2440</v>
      </c>
      <c r="F78" s="97">
        <v>2591</v>
      </c>
      <c r="G78" s="97">
        <v>2556</v>
      </c>
      <c r="H78" s="97">
        <v>2638</v>
      </c>
      <c r="I78" s="97">
        <v>2591</v>
      </c>
      <c r="J78" s="97">
        <v>2648</v>
      </c>
      <c r="K78" s="97">
        <v>2856</v>
      </c>
      <c r="L78" s="97">
        <v>2744</v>
      </c>
      <c r="M78" s="97">
        <v>2790</v>
      </c>
      <c r="N78" s="97">
        <v>2585</v>
      </c>
      <c r="O78" s="97">
        <v>2498</v>
      </c>
      <c r="P78" s="97">
        <f>SUM(D78:O78)</f>
        <v>31478</v>
      </c>
      <c r="Q78" s="124"/>
      <c r="R78" s="124"/>
      <c r="S78" s="97">
        <f>SUM($D78:D78)</f>
        <v>2541</v>
      </c>
      <c r="T78" s="97">
        <f>SUM($D78:E78)</f>
        <v>4981</v>
      </c>
      <c r="U78" s="97">
        <f>SUM($D78:F78)</f>
        <v>7572</v>
      </c>
      <c r="V78" s="97">
        <f>SUM($D78:G78)</f>
        <v>10128</v>
      </c>
      <c r="W78" s="97">
        <f>SUM($D78:H78)</f>
        <v>12766</v>
      </c>
      <c r="X78" s="97">
        <f>SUM($D78:I78)</f>
        <v>15357</v>
      </c>
      <c r="Y78" s="97">
        <f>SUM($D78:J78)</f>
        <v>18005</v>
      </c>
      <c r="Z78" s="97">
        <f>SUM($D78:K78)</f>
        <v>20861</v>
      </c>
      <c r="AA78" s="97">
        <f>SUM($D78:L78)</f>
        <v>23605</v>
      </c>
      <c r="AB78" s="97">
        <f>SUM($D78:M78)</f>
        <v>26395</v>
      </c>
      <c r="AC78" s="97">
        <f>SUM($D78:N78)</f>
        <v>28980</v>
      </c>
      <c r="AD78" s="97">
        <f>SUM($D78:O78)</f>
        <v>31478</v>
      </c>
    </row>
    <row r="79" spans="1:30" s="96" customFormat="1" ht="15.1" customHeight="1">
      <c r="A79" s="94">
        <v>2019</v>
      </c>
      <c r="B79" s="98" t="s">
        <v>9</v>
      </c>
      <c r="D79" s="97">
        <f t="shared" ref="D79:P79" si="26">SUM(D76:D78)</f>
        <v>308890</v>
      </c>
      <c r="E79" s="97">
        <f t="shared" si="26"/>
        <v>305193</v>
      </c>
      <c r="F79" s="97">
        <f t="shared" si="26"/>
        <v>356068</v>
      </c>
      <c r="G79" s="97">
        <f t="shared" si="26"/>
        <v>351274</v>
      </c>
      <c r="H79" s="97">
        <f t="shared" si="26"/>
        <v>366710</v>
      </c>
      <c r="I79" s="97">
        <f t="shared" si="26"/>
        <v>356824</v>
      </c>
      <c r="J79" s="97">
        <f t="shared" si="26"/>
        <v>355661</v>
      </c>
      <c r="K79" s="97">
        <f t="shared" si="26"/>
        <v>390049</v>
      </c>
      <c r="L79" s="97">
        <f t="shared" si="26"/>
        <v>358837</v>
      </c>
      <c r="M79" s="97">
        <f t="shared" si="26"/>
        <v>367152</v>
      </c>
      <c r="N79" s="97">
        <f t="shared" si="26"/>
        <v>344698</v>
      </c>
      <c r="O79" s="97">
        <f t="shared" si="26"/>
        <v>358561</v>
      </c>
      <c r="P79" s="97">
        <f t="shared" si="26"/>
        <v>4219917</v>
      </c>
      <c r="Q79" s="124"/>
      <c r="R79" s="124"/>
      <c r="S79" s="97">
        <f t="shared" ref="S79:AD79" si="27">SUM(S76:S78)</f>
        <v>308890</v>
      </c>
      <c r="T79" s="97">
        <f t="shared" si="27"/>
        <v>614083</v>
      </c>
      <c r="U79" s="97">
        <f t="shared" si="27"/>
        <v>970151</v>
      </c>
      <c r="V79" s="97">
        <f t="shared" si="27"/>
        <v>1321425</v>
      </c>
      <c r="W79" s="97">
        <f t="shared" si="27"/>
        <v>1688135</v>
      </c>
      <c r="X79" s="97">
        <f t="shared" si="27"/>
        <v>2044959</v>
      </c>
      <c r="Y79" s="97">
        <f t="shared" si="27"/>
        <v>2400620</v>
      </c>
      <c r="Z79" s="97">
        <f t="shared" si="27"/>
        <v>2790669</v>
      </c>
      <c r="AA79" s="97">
        <f t="shared" si="27"/>
        <v>3149506</v>
      </c>
      <c r="AB79" s="97">
        <f t="shared" si="27"/>
        <v>3516658</v>
      </c>
      <c r="AC79" s="97">
        <f t="shared" si="27"/>
        <v>3861356</v>
      </c>
      <c r="AD79" s="97">
        <f t="shared" si="27"/>
        <v>4219917</v>
      </c>
    </row>
    <row r="80" spans="1:3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s="96" customFormat="1" ht="15.1" customHeight="1">
      <c r="A81" s="94">
        <v>2020</v>
      </c>
      <c r="B81" s="95" t="s">
        <v>6</v>
      </c>
      <c r="D81" s="97">
        <v>331282</v>
      </c>
      <c r="E81" s="97">
        <v>320647</v>
      </c>
      <c r="F81" s="97">
        <v>189636</v>
      </c>
      <c r="G81" s="97">
        <v>36729</v>
      </c>
      <c r="H81" s="97">
        <v>41426</v>
      </c>
      <c r="I81" s="97">
        <v>53232</v>
      </c>
      <c r="J81" s="97">
        <v>60372</v>
      </c>
      <c r="K81" s="97">
        <v>62737</v>
      </c>
      <c r="L81" s="97">
        <v>67048</v>
      </c>
      <c r="M81" s="97">
        <v>68944</v>
      </c>
      <c r="N81" s="97">
        <v>61408</v>
      </c>
      <c r="O81" s="97">
        <v>60990</v>
      </c>
      <c r="P81" s="97">
        <f>SUM(D81:O81)</f>
        <v>1354451</v>
      </c>
      <c r="Q81" s="123"/>
      <c r="R81" s="123"/>
      <c r="S81" s="97">
        <f>SUM($D81:D81)</f>
        <v>331282</v>
      </c>
      <c r="T81" s="97">
        <f>SUM($D81:E81)</f>
        <v>651929</v>
      </c>
      <c r="U81" s="97">
        <f>SUM($D81:F81)</f>
        <v>841565</v>
      </c>
      <c r="V81" s="97">
        <f>SUM($D81:G81)</f>
        <v>878294</v>
      </c>
      <c r="W81" s="97">
        <f>SUM($D81:H81)</f>
        <v>919720</v>
      </c>
      <c r="X81" s="97">
        <f>SUM($D81:I81)</f>
        <v>972952</v>
      </c>
      <c r="Y81" s="97">
        <f>SUM($D81:J81)</f>
        <v>1033324</v>
      </c>
      <c r="Z81" s="97">
        <f>SUM($D81:K81)</f>
        <v>1096061</v>
      </c>
      <c r="AA81" s="97">
        <f>SUM($D81:L81)</f>
        <v>1163109</v>
      </c>
      <c r="AB81" s="97">
        <f>SUM($D81:M81)</f>
        <v>1232053</v>
      </c>
      <c r="AC81" s="97">
        <f>SUM($D81:N81)</f>
        <v>1293461</v>
      </c>
      <c r="AD81" s="97">
        <f>SUM($D81:O81)</f>
        <v>1354451</v>
      </c>
    </row>
    <row r="82" spans="1:30" s="96" customFormat="1" ht="15.1" customHeight="1">
      <c r="A82" s="94">
        <v>2020</v>
      </c>
      <c r="B82" s="95" t="s">
        <v>7</v>
      </c>
      <c r="D82" s="97">
        <v>833</v>
      </c>
      <c r="E82" s="97">
        <v>806</v>
      </c>
      <c r="F82" s="97">
        <v>823</v>
      </c>
      <c r="G82" s="97">
        <v>441</v>
      </c>
      <c r="H82" s="97">
        <v>510</v>
      </c>
      <c r="I82" s="97">
        <v>573</v>
      </c>
      <c r="J82" s="97">
        <v>684</v>
      </c>
      <c r="K82" s="97">
        <v>894</v>
      </c>
      <c r="L82" s="97">
        <v>1854</v>
      </c>
      <c r="M82" s="97">
        <v>1595</v>
      </c>
      <c r="N82" s="97">
        <v>1513</v>
      </c>
      <c r="O82" s="97">
        <v>1738</v>
      </c>
      <c r="P82" s="97">
        <f>SUM(D82:O82)</f>
        <v>12264</v>
      </c>
      <c r="Q82" s="124"/>
      <c r="R82" s="124"/>
      <c r="S82" s="97">
        <f>SUM($D82:D82)</f>
        <v>833</v>
      </c>
      <c r="T82" s="97">
        <f>SUM($D82:E82)</f>
        <v>1639</v>
      </c>
      <c r="U82" s="97">
        <f>SUM($D82:F82)</f>
        <v>2462</v>
      </c>
      <c r="V82" s="97">
        <f>SUM($D82:G82)</f>
        <v>2903</v>
      </c>
      <c r="W82" s="97">
        <f>SUM($D82:H82)</f>
        <v>3413</v>
      </c>
      <c r="X82" s="97">
        <f>SUM($D82:I82)</f>
        <v>3986</v>
      </c>
      <c r="Y82" s="97">
        <f>SUM($D82:J82)</f>
        <v>4670</v>
      </c>
      <c r="Z82" s="97">
        <f>SUM($D82:K82)</f>
        <v>5564</v>
      </c>
      <c r="AA82" s="97">
        <f>SUM($D82:L82)</f>
        <v>7418</v>
      </c>
      <c r="AB82" s="97">
        <f>SUM($D82:M82)</f>
        <v>9013</v>
      </c>
      <c r="AC82" s="97">
        <f>SUM($D82:N82)</f>
        <v>10526</v>
      </c>
      <c r="AD82" s="97">
        <f>SUM($D82:O82)</f>
        <v>12264</v>
      </c>
    </row>
    <row r="83" spans="1:30" s="96" customFormat="1" ht="15.1" customHeight="1">
      <c r="A83" s="94">
        <v>2020</v>
      </c>
      <c r="B83" s="95" t="s">
        <v>8</v>
      </c>
      <c r="D83" s="97">
        <v>2525</v>
      </c>
      <c r="E83" s="97">
        <v>2428</v>
      </c>
      <c r="F83" s="97">
        <v>1483</v>
      </c>
      <c r="G83" s="97">
        <v>0</v>
      </c>
      <c r="H83" s="97">
        <v>0</v>
      </c>
      <c r="I83" s="97">
        <v>0</v>
      </c>
      <c r="J83" s="97">
        <v>0</v>
      </c>
      <c r="K83" s="97">
        <v>3</v>
      </c>
      <c r="L83" s="97">
        <v>1</v>
      </c>
      <c r="M83" s="97">
        <v>5</v>
      </c>
      <c r="N83" s="97">
        <v>8</v>
      </c>
      <c r="O83" s="97">
        <v>9</v>
      </c>
      <c r="P83" s="97">
        <f>SUM(D83:O83)</f>
        <v>6462</v>
      </c>
      <c r="Q83" s="124"/>
      <c r="R83" s="124"/>
      <c r="S83" s="97">
        <f>SUM($D83:D83)</f>
        <v>2525</v>
      </c>
      <c r="T83" s="97">
        <f>SUM($D83:E83)</f>
        <v>4953</v>
      </c>
      <c r="U83" s="97">
        <f>SUM($D83:F83)</f>
        <v>6436</v>
      </c>
      <c r="V83" s="97">
        <f>SUM($D83:G83)</f>
        <v>6436</v>
      </c>
      <c r="W83" s="97">
        <f>SUM($D83:H83)</f>
        <v>6436</v>
      </c>
      <c r="X83" s="97">
        <f>SUM($D83:I83)</f>
        <v>6436</v>
      </c>
      <c r="Y83" s="97">
        <f>SUM($D83:J83)</f>
        <v>6436</v>
      </c>
      <c r="Z83" s="97">
        <f>SUM($D83:K83)</f>
        <v>6439</v>
      </c>
      <c r="AA83" s="97">
        <f>SUM($D83:L83)</f>
        <v>6440</v>
      </c>
      <c r="AB83" s="97">
        <f>SUM($D83:M83)</f>
        <v>6445</v>
      </c>
      <c r="AC83" s="97">
        <f>SUM($D83:N83)</f>
        <v>6453</v>
      </c>
      <c r="AD83" s="97">
        <f>SUM($D83:O83)</f>
        <v>6462</v>
      </c>
    </row>
    <row r="84" spans="1:30" s="96" customFormat="1" ht="15.1" customHeight="1">
      <c r="A84" s="94">
        <v>2020</v>
      </c>
      <c r="B84" s="98" t="s">
        <v>9</v>
      </c>
      <c r="D84" s="97">
        <f t="shared" ref="D84:P84" si="28">SUM(D81:D83)</f>
        <v>334640</v>
      </c>
      <c r="E84" s="97">
        <f t="shared" si="28"/>
        <v>323881</v>
      </c>
      <c r="F84" s="97">
        <f t="shared" si="28"/>
        <v>191942</v>
      </c>
      <c r="G84" s="97">
        <f t="shared" si="28"/>
        <v>37170</v>
      </c>
      <c r="H84" s="97">
        <f t="shared" si="28"/>
        <v>41936</v>
      </c>
      <c r="I84" s="97">
        <f t="shared" si="28"/>
        <v>53805</v>
      </c>
      <c r="J84" s="97">
        <f t="shared" si="28"/>
        <v>61056</v>
      </c>
      <c r="K84" s="97">
        <f t="shared" si="28"/>
        <v>63634</v>
      </c>
      <c r="L84" s="97">
        <f t="shared" si="28"/>
        <v>68903</v>
      </c>
      <c r="M84" s="97">
        <f t="shared" si="28"/>
        <v>70544</v>
      </c>
      <c r="N84" s="97">
        <f t="shared" si="28"/>
        <v>62929</v>
      </c>
      <c r="O84" s="97">
        <f t="shared" si="28"/>
        <v>62737</v>
      </c>
      <c r="P84" s="97">
        <f t="shared" si="28"/>
        <v>1373177</v>
      </c>
      <c r="Q84" s="124"/>
      <c r="R84" s="124"/>
      <c r="S84" s="97">
        <f t="shared" ref="S84:AD84" si="29">SUM(S81:S83)</f>
        <v>334640</v>
      </c>
      <c r="T84" s="97">
        <f t="shared" si="29"/>
        <v>658521</v>
      </c>
      <c r="U84" s="97">
        <f t="shared" si="29"/>
        <v>850463</v>
      </c>
      <c r="V84" s="97">
        <f t="shared" si="29"/>
        <v>887633</v>
      </c>
      <c r="W84" s="97">
        <f t="shared" si="29"/>
        <v>929569</v>
      </c>
      <c r="X84" s="97">
        <f t="shared" si="29"/>
        <v>983374</v>
      </c>
      <c r="Y84" s="97">
        <f t="shared" si="29"/>
        <v>1044430</v>
      </c>
      <c r="Z84" s="97">
        <f t="shared" si="29"/>
        <v>1108064</v>
      </c>
      <c r="AA84" s="97">
        <f t="shared" si="29"/>
        <v>1176967</v>
      </c>
      <c r="AB84" s="97">
        <f t="shared" si="29"/>
        <v>1247511</v>
      </c>
      <c r="AC84" s="97">
        <f t="shared" si="29"/>
        <v>1310440</v>
      </c>
      <c r="AD84" s="97">
        <f t="shared" si="29"/>
        <v>1373177</v>
      </c>
    </row>
    <row r="85" spans="1:3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s="96" customFormat="1" ht="15.1" customHeight="1">
      <c r="A86" s="94">
        <v>2021</v>
      </c>
      <c r="B86" s="95" t="s">
        <v>6</v>
      </c>
      <c r="D86" s="87">
        <v>60140</v>
      </c>
      <c r="E86" s="87">
        <v>58779</v>
      </c>
      <c r="F86" s="87">
        <v>74139</v>
      </c>
      <c r="G86" s="87">
        <v>69787</v>
      </c>
      <c r="H86" s="87">
        <v>70760</v>
      </c>
      <c r="I86" s="87">
        <v>77793</v>
      </c>
      <c r="J86" s="87">
        <v>77550</v>
      </c>
      <c r="K86" s="87">
        <v>95360</v>
      </c>
      <c r="L86" s="87">
        <v>99306</v>
      </c>
      <c r="M86" s="87">
        <v>107093</v>
      </c>
      <c r="N86" s="87">
        <v>116854</v>
      </c>
      <c r="O86" s="87">
        <v>138709</v>
      </c>
      <c r="P86" s="97">
        <f>SUM(D86:O86)</f>
        <v>1046270</v>
      </c>
      <c r="Q86" s="123"/>
      <c r="R86" s="123"/>
      <c r="S86" s="97">
        <f>SUM($D86:D86)</f>
        <v>60140</v>
      </c>
      <c r="T86" s="97">
        <f>SUM($D86:E86)</f>
        <v>118919</v>
      </c>
      <c r="U86" s="97">
        <f>SUM($D86:F86)</f>
        <v>193058</v>
      </c>
      <c r="V86" s="97">
        <f>SUM($D86:G86)</f>
        <v>262845</v>
      </c>
      <c r="W86" s="97">
        <f>SUM($D86:H86)</f>
        <v>333605</v>
      </c>
      <c r="X86" s="97">
        <f>SUM($D86:I86)</f>
        <v>411398</v>
      </c>
      <c r="Y86" s="97">
        <f>SUM($D86:J86)</f>
        <v>488948</v>
      </c>
      <c r="Z86" s="97">
        <f>SUM($D86:K86)</f>
        <v>584308</v>
      </c>
      <c r="AA86" s="97">
        <f>SUM($D86:L86)</f>
        <v>683614</v>
      </c>
      <c r="AB86" s="97">
        <f>SUM($D86:M86)</f>
        <v>790707</v>
      </c>
      <c r="AC86" s="97">
        <f>SUM($D86:N86)</f>
        <v>907561</v>
      </c>
      <c r="AD86" s="97">
        <f>SUM($D86:O86)</f>
        <v>1046270</v>
      </c>
    </row>
    <row r="87" spans="1:30" s="96" customFormat="1" ht="15.1" customHeight="1">
      <c r="A87" s="94">
        <v>2021</v>
      </c>
      <c r="B87" s="95" t="s">
        <v>7</v>
      </c>
      <c r="D87" s="87">
        <v>2185</v>
      </c>
      <c r="E87" s="87">
        <v>1525</v>
      </c>
      <c r="F87" s="87">
        <v>2265</v>
      </c>
      <c r="G87" s="87">
        <v>1256</v>
      </c>
      <c r="H87" s="87">
        <v>1184</v>
      </c>
      <c r="I87" s="87">
        <v>1400</v>
      </c>
      <c r="J87" s="87">
        <v>1503</v>
      </c>
      <c r="K87" s="87">
        <v>1670</v>
      </c>
      <c r="L87" s="87">
        <v>1396</v>
      </c>
      <c r="M87" s="87">
        <v>2249</v>
      </c>
      <c r="N87" s="87">
        <v>2152</v>
      </c>
      <c r="O87" s="87">
        <v>2117</v>
      </c>
      <c r="P87" s="97">
        <f>SUM(D87:O87)</f>
        <v>20902</v>
      </c>
      <c r="Q87" s="124"/>
      <c r="R87" s="124"/>
      <c r="S87" s="97">
        <f>SUM($D87:D87)</f>
        <v>2185</v>
      </c>
      <c r="T87" s="97">
        <f>SUM($D87:E87)</f>
        <v>3710</v>
      </c>
      <c r="U87" s="97">
        <f>SUM($D87:F87)</f>
        <v>5975</v>
      </c>
      <c r="V87" s="97">
        <f>SUM($D87:G87)</f>
        <v>7231</v>
      </c>
      <c r="W87" s="97">
        <f>SUM($D87:H87)</f>
        <v>8415</v>
      </c>
      <c r="X87" s="97">
        <f>SUM($D87:I87)</f>
        <v>9815</v>
      </c>
      <c r="Y87" s="97">
        <f>SUM($D87:J87)</f>
        <v>11318</v>
      </c>
      <c r="Z87" s="97">
        <f>SUM($D87:K87)</f>
        <v>12988</v>
      </c>
      <c r="AA87" s="97">
        <f>SUM($D87:L87)</f>
        <v>14384</v>
      </c>
      <c r="AB87" s="97">
        <f>SUM($D87:M87)</f>
        <v>16633</v>
      </c>
      <c r="AC87" s="97">
        <f>SUM($D87:N87)</f>
        <v>18785</v>
      </c>
      <c r="AD87" s="97">
        <f>SUM($D87:O87)</f>
        <v>20902</v>
      </c>
    </row>
    <row r="88" spans="1:30" s="96" customFormat="1" ht="15.1" customHeight="1">
      <c r="A88" s="94">
        <v>2021</v>
      </c>
      <c r="B88" s="95" t="s">
        <v>8</v>
      </c>
      <c r="D88" s="87">
        <v>12</v>
      </c>
      <c r="E88" s="87">
        <v>9</v>
      </c>
      <c r="F88" s="87">
        <v>27</v>
      </c>
      <c r="G88" s="87">
        <v>34</v>
      </c>
      <c r="H88" s="87">
        <v>39</v>
      </c>
      <c r="I88" s="87">
        <v>42</v>
      </c>
      <c r="J88" s="87">
        <v>33</v>
      </c>
      <c r="K88" s="87">
        <v>78</v>
      </c>
      <c r="L88" s="87">
        <v>65</v>
      </c>
      <c r="M88" s="87">
        <v>81</v>
      </c>
      <c r="N88" s="87">
        <v>116</v>
      </c>
      <c r="O88" s="87">
        <v>101</v>
      </c>
      <c r="P88" s="97">
        <f>SUM(D88:O88)</f>
        <v>637</v>
      </c>
      <c r="Q88" s="124"/>
      <c r="R88" s="124"/>
      <c r="S88" s="97">
        <f>SUM($D88:D88)</f>
        <v>12</v>
      </c>
      <c r="T88" s="97">
        <f>SUM($D88:E88)</f>
        <v>21</v>
      </c>
      <c r="U88" s="97">
        <f>SUM($D88:F88)</f>
        <v>48</v>
      </c>
      <c r="V88" s="97">
        <f>SUM($D88:G88)</f>
        <v>82</v>
      </c>
      <c r="W88" s="97">
        <f>SUM($D88:H88)</f>
        <v>121</v>
      </c>
      <c r="X88" s="97">
        <f>SUM($D88:I88)</f>
        <v>163</v>
      </c>
      <c r="Y88" s="97">
        <f>SUM($D88:J88)</f>
        <v>196</v>
      </c>
      <c r="Z88" s="97">
        <f>SUM($D88:K88)</f>
        <v>274</v>
      </c>
      <c r="AA88" s="97">
        <f>SUM($D88:L88)</f>
        <v>339</v>
      </c>
      <c r="AB88" s="97">
        <f>SUM($D88:M88)</f>
        <v>420</v>
      </c>
      <c r="AC88" s="97">
        <f>SUM($D88:N88)</f>
        <v>536</v>
      </c>
      <c r="AD88" s="97">
        <f>SUM($D88:O88)</f>
        <v>637</v>
      </c>
    </row>
    <row r="89" spans="1:30" s="96" customFormat="1" ht="15.1" customHeight="1">
      <c r="A89" s="94">
        <v>2021</v>
      </c>
      <c r="B89" s="98" t="s">
        <v>9</v>
      </c>
      <c r="D89" s="97">
        <f t="shared" ref="D89:P89" si="30">SUM(D86:D88)</f>
        <v>62337</v>
      </c>
      <c r="E89" s="97">
        <f t="shared" si="30"/>
        <v>60313</v>
      </c>
      <c r="F89" s="97">
        <f t="shared" si="30"/>
        <v>76431</v>
      </c>
      <c r="G89" s="97">
        <f t="shared" si="30"/>
        <v>71077</v>
      </c>
      <c r="H89" s="97">
        <f t="shared" si="30"/>
        <v>71983</v>
      </c>
      <c r="I89" s="97">
        <f t="shared" si="30"/>
        <v>79235</v>
      </c>
      <c r="J89" s="97">
        <f t="shared" si="30"/>
        <v>79086</v>
      </c>
      <c r="K89" s="97">
        <f t="shared" si="30"/>
        <v>97108</v>
      </c>
      <c r="L89" s="97">
        <f t="shared" si="30"/>
        <v>100767</v>
      </c>
      <c r="M89" s="97">
        <f t="shared" si="30"/>
        <v>109423</v>
      </c>
      <c r="N89" s="97">
        <f t="shared" si="30"/>
        <v>119122</v>
      </c>
      <c r="O89" s="97">
        <f t="shared" si="30"/>
        <v>140927</v>
      </c>
      <c r="P89" s="97">
        <f t="shared" si="30"/>
        <v>1067809</v>
      </c>
      <c r="Q89" s="124"/>
      <c r="R89" s="124"/>
      <c r="S89" s="97">
        <f t="shared" ref="S89:AD89" si="31">SUM(S86:S88)</f>
        <v>62337</v>
      </c>
      <c r="T89" s="97">
        <f t="shared" si="31"/>
        <v>122650</v>
      </c>
      <c r="U89" s="97">
        <f t="shared" si="31"/>
        <v>199081</v>
      </c>
      <c r="V89" s="97">
        <f t="shared" si="31"/>
        <v>270158</v>
      </c>
      <c r="W89" s="97">
        <f t="shared" si="31"/>
        <v>342141</v>
      </c>
      <c r="X89" s="97">
        <f t="shared" si="31"/>
        <v>421376</v>
      </c>
      <c r="Y89" s="97">
        <f t="shared" si="31"/>
        <v>500462</v>
      </c>
      <c r="Z89" s="97">
        <f t="shared" si="31"/>
        <v>597570</v>
      </c>
      <c r="AA89" s="97">
        <f t="shared" si="31"/>
        <v>698337</v>
      </c>
      <c r="AB89" s="97">
        <f t="shared" si="31"/>
        <v>807760</v>
      </c>
      <c r="AC89" s="97">
        <f t="shared" si="31"/>
        <v>926882</v>
      </c>
      <c r="AD89" s="97">
        <f t="shared" si="31"/>
        <v>1067809</v>
      </c>
    </row>
    <row r="90" spans="1:3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3" spans="1:30" s="96" customFormat="1" ht="15.1" customHeight="1">
      <c r="A93" s="94">
        <v>2006</v>
      </c>
      <c r="B93" s="95" t="s">
        <v>6</v>
      </c>
      <c r="D93" s="97">
        <f>SUMIFS(D$11:D$90,$A$11:$A$90,$A93,$B$11:$B$90,$B93)</f>
        <v>469213</v>
      </c>
      <c r="E93" s="97">
        <f t="shared" ref="E93:O108" si="32">SUMIFS(E$11:E$90,$A$11:$A$90,$A93,$B$11:$B$90,$B93)</f>
        <v>418005</v>
      </c>
      <c r="F93" s="97">
        <f t="shared" si="32"/>
        <v>491948</v>
      </c>
      <c r="G93" s="97">
        <f t="shared" si="32"/>
        <v>469968</v>
      </c>
      <c r="H93" s="97">
        <f t="shared" si="32"/>
        <v>478332</v>
      </c>
      <c r="I93" s="97">
        <f t="shared" si="32"/>
        <v>454292</v>
      </c>
      <c r="J93" s="97">
        <f t="shared" si="32"/>
        <v>438043</v>
      </c>
      <c r="K93" s="97">
        <f t="shared" si="32"/>
        <v>420703</v>
      </c>
      <c r="L93" s="97">
        <f t="shared" si="32"/>
        <v>406079</v>
      </c>
      <c r="M93" s="97">
        <f>SUMIFS(M$11:M$90,$A$11:$A$90,$A93,$B$11:$B$90,$B93)</f>
        <v>409493</v>
      </c>
      <c r="N93" s="97">
        <f t="shared" si="32"/>
        <v>403819</v>
      </c>
      <c r="O93" s="97">
        <f>SUMIFS(O$11:O$90,$A$11:$A$90,$A93,$B$11:$B$90,$B93)</f>
        <v>410064</v>
      </c>
      <c r="P93" s="97">
        <f t="shared" ref="P93:P102" si="33">SUM(D93:O93)</f>
        <v>5269959</v>
      </c>
      <c r="Q93" s="102"/>
      <c r="R93" s="102"/>
      <c r="S93" s="97">
        <f>SUM($D93:D93)</f>
        <v>469213</v>
      </c>
      <c r="T93" s="97">
        <f>SUM($D93:E93)</f>
        <v>887218</v>
      </c>
      <c r="U93" s="97">
        <f>SUM($D93:F93)</f>
        <v>1379166</v>
      </c>
      <c r="V93" s="97">
        <f>SUM($D93:G93)</f>
        <v>1849134</v>
      </c>
      <c r="W93" s="97">
        <f>SUM($D93:H93)</f>
        <v>2327466</v>
      </c>
      <c r="X93" s="97">
        <f>SUM($D93:I93)</f>
        <v>2781758</v>
      </c>
      <c r="Y93" s="97">
        <f>SUM($D93:J93)</f>
        <v>3219801</v>
      </c>
      <c r="Z93" s="97">
        <f>SUM($D93:K93)</f>
        <v>3640504</v>
      </c>
      <c r="AA93" s="97">
        <f>SUM($D93:L93)</f>
        <v>4046583</v>
      </c>
      <c r="AB93" s="97">
        <f>SUM($D93:M93)</f>
        <v>4456076</v>
      </c>
      <c r="AC93" s="97">
        <f>SUM($D93:N93)</f>
        <v>4859895</v>
      </c>
      <c r="AD93" s="97">
        <f>SUM($D93:O93)</f>
        <v>5269959</v>
      </c>
    </row>
    <row r="94" spans="1:30" s="96" customFormat="1" ht="15.1" customHeight="1">
      <c r="A94" s="94">
        <v>2007</v>
      </c>
      <c r="B94" s="95" t="s">
        <v>6</v>
      </c>
      <c r="D94" s="97">
        <f t="shared" ref="D94:D108" si="34">SUMIFS(D$11:D$90,$A$11:$A$90,$A94,$B$11:$B$90,$B94)</f>
        <v>392208</v>
      </c>
      <c r="E94" s="97">
        <f t="shared" si="32"/>
        <v>347671</v>
      </c>
      <c r="F94" s="97">
        <f t="shared" si="32"/>
        <v>406375</v>
      </c>
      <c r="G94" s="97">
        <f t="shared" si="32"/>
        <v>396050</v>
      </c>
      <c r="H94" s="97">
        <f t="shared" si="32"/>
        <v>410853</v>
      </c>
      <c r="I94" s="97">
        <f t="shared" si="32"/>
        <v>406110</v>
      </c>
      <c r="J94" s="97">
        <f t="shared" si="32"/>
        <v>406832</v>
      </c>
      <c r="K94" s="97">
        <f t="shared" si="32"/>
        <v>423305</v>
      </c>
      <c r="L94" s="97">
        <f t="shared" si="32"/>
        <v>392854</v>
      </c>
      <c r="M94" s="97">
        <f t="shared" si="32"/>
        <v>409201</v>
      </c>
      <c r="N94" s="97">
        <f t="shared" si="32"/>
        <v>376833</v>
      </c>
      <c r="O94" s="97">
        <f t="shared" si="32"/>
        <v>364689</v>
      </c>
      <c r="P94" s="97">
        <f t="shared" si="33"/>
        <v>4732981</v>
      </c>
      <c r="Q94" s="102"/>
      <c r="R94" s="102"/>
      <c r="S94" s="97">
        <f>SUM($D94:D94)</f>
        <v>392208</v>
      </c>
      <c r="T94" s="97">
        <f>SUM($D94:E94)</f>
        <v>739879</v>
      </c>
      <c r="U94" s="97">
        <f>SUM($D94:F94)</f>
        <v>1146254</v>
      </c>
      <c r="V94" s="97">
        <f>SUM($D94:G94)</f>
        <v>1542304</v>
      </c>
      <c r="W94" s="97">
        <f>SUM($D94:H94)</f>
        <v>1953157</v>
      </c>
      <c r="X94" s="97">
        <f>SUM($D94:I94)</f>
        <v>2359267</v>
      </c>
      <c r="Y94" s="97">
        <f>SUM($D94:J94)</f>
        <v>2766099</v>
      </c>
      <c r="Z94" s="97">
        <f>SUM($D94:K94)</f>
        <v>3189404</v>
      </c>
      <c r="AA94" s="97">
        <f>SUM($D94:L94)</f>
        <v>3582258</v>
      </c>
      <c r="AB94" s="97">
        <f>SUM($D94:M94)</f>
        <v>3991459</v>
      </c>
      <c r="AC94" s="97">
        <f>SUM($D94:N94)</f>
        <v>4368292</v>
      </c>
      <c r="AD94" s="97">
        <f>SUM($D94:O94)</f>
        <v>4732981</v>
      </c>
    </row>
    <row r="95" spans="1:30" s="96" customFormat="1" ht="15.1" customHeight="1">
      <c r="A95" s="94">
        <v>2008</v>
      </c>
      <c r="B95" s="95" t="s">
        <v>6</v>
      </c>
      <c r="D95" s="97">
        <f t="shared" si="34"/>
        <v>349366</v>
      </c>
      <c r="E95" s="97">
        <f t="shared" si="32"/>
        <v>351144</v>
      </c>
      <c r="F95" s="97">
        <f t="shared" si="32"/>
        <v>397494</v>
      </c>
      <c r="G95" s="97">
        <f t="shared" si="32"/>
        <v>402935</v>
      </c>
      <c r="H95" s="97">
        <f t="shared" si="32"/>
        <v>409282</v>
      </c>
      <c r="I95" s="97">
        <f t="shared" si="32"/>
        <v>399223</v>
      </c>
      <c r="J95" s="97">
        <f t="shared" si="32"/>
        <v>401931</v>
      </c>
      <c r="K95" s="97">
        <f t="shared" si="32"/>
        <v>415935</v>
      </c>
      <c r="L95" s="97">
        <f t="shared" si="32"/>
        <v>379380</v>
      </c>
      <c r="M95" s="97">
        <f t="shared" si="32"/>
        <v>395057</v>
      </c>
      <c r="N95" s="97">
        <f t="shared" si="32"/>
        <v>368999</v>
      </c>
      <c r="O95" s="97">
        <f t="shared" si="32"/>
        <v>345984</v>
      </c>
      <c r="P95" s="97">
        <f t="shared" si="33"/>
        <v>4616730</v>
      </c>
      <c r="Q95" s="102"/>
      <c r="R95" s="102"/>
      <c r="S95" s="97">
        <f>SUM($D95:D95)</f>
        <v>349366</v>
      </c>
      <c r="T95" s="97">
        <f>SUM($D95:E95)</f>
        <v>700510</v>
      </c>
      <c r="U95" s="97">
        <f>SUM($D95:F95)</f>
        <v>1098004</v>
      </c>
      <c r="V95" s="97">
        <f>SUM($D95:G95)</f>
        <v>1500939</v>
      </c>
      <c r="W95" s="97">
        <f>SUM($D95:H95)</f>
        <v>1910221</v>
      </c>
      <c r="X95" s="97">
        <f>SUM($D95:I95)</f>
        <v>2309444</v>
      </c>
      <c r="Y95" s="97">
        <f>SUM($D95:J95)</f>
        <v>2711375</v>
      </c>
      <c r="Z95" s="97">
        <f>SUM($D95:K95)</f>
        <v>3127310</v>
      </c>
      <c r="AA95" s="97">
        <f>SUM($D95:L95)</f>
        <v>3506690</v>
      </c>
      <c r="AB95" s="97">
        <f>SUM($D95:M95)</f>
        <v>3901747</v>
      </c>
      <c r="AC95" s="97">
        <f>SUM($D95:N95)</f>
        <v>4270746</v>
      </c>
      <c r="AD95" s="97">
        <f>SUM($D95:O95)</f>
        <v>4616730</v>
      </c>
    </row>
    <row r="96" spans="1:30" s="96" customFormat="1" ht="15.1" customHeight="1">
      <c r="A96" s="94">
        <v>2009</v>
      </c>
      <c r="B96" s="95" t="s">
        <v>6</v>
      </c>
      <c r="D96" s="97">
        <f t="shared" si="34"/>
        <v>339431</v>
      </c>
      <c r="E96" s="97">
        <f t="shared" si="32"/>
        <v>323410</v>
      </c>
      <c r="F96" s="97">
        <f t="shared" si="32"/>
        <v>358180</v>
      </c>
      <c r="G96" s="97">
        <f t="shared" si="32"/>
        <v>352225</v>
      </c>
      <c r="H96" s="97">
        <f t="shared" si="32"/>
        <v>354979</v>
      </c>
      <c r="I96" s="97">
        <f t="shared" si="32"/>
        <v>306865</v>
      </c>
      <c r="J96" s="97">
        <f t="shared" si="32"/>
        <v>318243</v>
      </c>
      <c r="K96" s="97">
        <f t="shared" si="32"/>
        <v>323389</v>
      </c>
      <c r="L96" s="97">
        <f t="shared" si="32"/>
        <v>306258</v>
      </c>
      <c r="M96" s="97">
        <f t="shared" si="32"/>
        <v>307649</v>
      </c>
      <c r="N96" s="97">
        <f t="shared" si="32"/>
        <v>298454</v>
      </c>
      <c r="O96" s="97">
        <f t="shared" si="32"/>
        <v>302396</v>
      </c>
      <c r="P96" s="97">
        <f t="shared" si="33"/>
        <v>3891479</v>
      </c>
      <c r="Q96" s="102"/>
      <c r="R96" s="102"/>
      <c r="S96" s="97">
        <f>SUM($D96:D96)</f>
        <v>339431</v>
      </c>
      <c r="T96" s="97">
        <f>SUM($D96:E96)</f>
        <v>662841</v>
      </c>
      <c r="U96" s="97">
        <f>SUM($D96:F96)</f>
        <v>1021021</v>
      </c>
      <c r="V96" s="97">
        <f>SUM($D96:G96)</f>
        <v>1373246</v>
      </c>
      <c r="W96" s="97">
        <f>SUM($D96:H96)</f>
        <v>1728225</v>
      </c>
      <c r="X96" s="97">
        <f>SUM($D96:I96)</f>
        <v>2035090</v>
      </c>
      <c r="Y96" s="97">
        <f>SUM($D96:J96)</f>
        <v>2353333</v>
      </c>
      <c r="Z96" s="97">
        <f>SUM($D96:K96)</f>
        <v>2676722</v>
      </c>
      <c r="AA96" s="97">
        <f>SUM($D96:L96)</f>
        <v>2982980</v>
      </c>
      <c r="AB96" s="97">
        <f>SUM($D96:M96)</f>
        <v>3290629</v>
      </c>
      <c r="AC96" s="97">
        <f>SUM($D96:N96)</f>
        <v>3589083</v>
      </c>
      <c r="AD96" s="97">
        <f>SUM($D96:O96)</f>
        <v>3891479</v>
      </c>
    </row>
    <row r="97" spans="1:30" s="96" customFormat="1" ht="15.1" customHeight="1">
      <c r="A97" s="94">
        <v>2010</v>
      </c>
      <c r="B97" s="95" t="s">
        <v>6</v>
      </c>
      <c r="D97" s="97">
        <f t="shared" si="34"/>
        <v>290557</v>
      </c>
      <c r="E97" s="97">
        <f t="shared" si="32"/>
        <v>260065</v>
      </c>
      <c r="F97" s="97">
        <f t="shared" si="32"/>
        <v>308051</v>
      </c>
      <c r="G97" s="97">
        <f t="shared" si="32"/>
        <v>282707</v>
      </c>
      <c r="H97" s="97">
        <f t="shared" si="32"/>
        <v>271265</v>
      </c>
      <c r="I97" s="97">
        <f t="shared" si="32"/>
        <v>273088</v>
      </c>
      <c r="J97" s="97">
        <f t="shared" si="32"/>
        <v>299888</v>
      </c>
      <c r="K97" s="97">
        <f t="shared" si="32"/>
        <v>310273</v>
      </c>
      <c r="L97" s="97">
        <f t="shared" si="32"/>
        <v>298920</v>
      </c>
      <c r="M97" s="97">
        <f t="shared" si="32"/>
        <v>306727</v>
      </c>
      <c r="N97" s="97">
        <f t="shared" si="32"/>
        <v>296126</v>
      </c>
      <c r="O97" s="97">
        <f t="shared" si="32"/>
        <v>306850</v>
      </c>
      <c r="P97" s="97">
        <f t="shared" si="33"/>
        <v>3504517</v>
      </c>
      <c r="Q97" s="102"/>
      <c r="R97" s="102"/>
      <c r="S97" s="97">
        <f>SUM($D97:D97)</f>
        <v>290557</v>
      </c>
      <c r="T97" s="97">
        <f>SUM($D97:E97)</f>
        <v>550622</v>
      </c>
      <c r="U97" s="97">
        <f>SUM($D97:F97)</f>
        <v>858673</v>
      </c>
      <c r="V97" s="97">
        <f>SUM($D97:G97)</f>
        <v>1141380</v>
      </c>
      <c r="W97" s="97">
        <f>SUM($D97:H97)</f>
        <v>1412645</v>
      </c>
      <c r="X97" s="97">
        <f>SUM($D97:I97)</f>
        <v>1685733</v>
      </c>
      <c r="Y97" s="97">
        <f>SUM($D97:J97)</f>
        <v>1985621</v>
      </c>
      <c r="Z97" s="97">
        <f>SUM($D97:K97)</f>
        <v>2295894</v>
      </c>
      <c r="AA97" s="97">
        <f>SUM($D97:L97)</f>
        <v>2594814</v>
      </c>
      <c r="AB97" s="97">
        <f>SUM($D97:M97)</f>
        <v>2901541</v>
      </c>
      <c r="AC97" s="97">
        <f>SUM($D97:N97)</f>
        <v>3197667</v>
      </c>
      <c r="AD97" s="97">
        <f>SUM($D97:O97)</f>
        <v>3504517</v>
      </c>
    </row>
    <row r="98" spans="1:30" s="96" customFormat="1" ht="15.1" customHeight="1">
      <c r="A98" s="94">
        <v>2011</v>
      </c>
      <c r="B98" s="95" t="s">
        <v>6</v>
      </c>
      <c r="D98" s="97">
        <f t="shared" si="34"/>
        <v>281330</v>
      </c>
      <c r="E98" s="97">
        <f t="shared" si="32"/>
        <v>252410</v>
      </c>
      <c r="F98" s="97">
        <f t="shared" si="32"/>
        <v>307412</v>
      </c>
      <c r="G98" s="97">
        <f t="shared" si="32"/>
        <v>306513</v>
      </c>
      <c r="H98" s="97">
        <f t="shared" si="32"/>
        <v>308781</v>
      </c>
      <c r="I98" s="97">
        <f t="shared" si="32"/>
        <v>308241</v>
      </c>
      <c r="J98" s="97">
        <f t="shared" si="32"/>
        <v>320075</v>
      </c>
      <c r="K98" s="97">
        <f t="shared" si="32"/>
        <v>341013</v>
      </c>
      <c r="L98" s="97">
        <f t="shared" si="32"/>
        <v>311302</v>
      </c>
      <c r="M98" s="97">
        <f t="shared" si="32"/>
        <v>324709</v>
      </c>
      <c r="N98" s="97">
        <f t="shared" si="32"/>
        <v>312407</v>
      </c>
      <c r="O98" s="97">
        <f t="shared" si="32"/>
        <v>322442</v>
      </c>
      <c r="P98" s="97">
        <f t="shared" si="33"/>
        <v>3696635</v>
      </c>
      <c r="Q98" s="102"/>
      <c r="R98" s="102"/>
      <c r="S98" s="97">
        <f>SUM($D98:D98)</f>
        <v>281330</v>
      </c>
      <c r="T98" s="97">
        <f>SUM($D98:E98)</f>
        <v>533740</v>
      </c>
      <c r="U98" s="97">
        <f>SUM($D98:F98)</f>
        <v>841152</v>
      </c>
      <c r="V98" s="97">
        <f>SUM($D98:G98)</f>
        <v>1147665</v>
      </c>
      <c r="W98" s="97">
        <f>SUM($D98:H98)</f>
        <v>1456446</v>
      </c>
      <c r="X98" s="97">
        <f>SUM($D98:I98)</f>
        <v>1764687</v>
      </c>
      <c r="Y98" s="97">
        <f>SUM($D98:J98)</f>
        <v>2084762</v>
      </c>
      <c r="Z98" s="97">
        <f>SUM($D98:K98)</f>
        <v>2425775</v>
      </c>
      <c r="AA98" s="97">
        <f>SUM($D98:L98)</f>
        <v>2737077</v>
      </c>
      <c r="AB98" s="97">
        <f>SUM($D98:M98)</f>
        <v>3061786</v>
      </c>
      <c r="AC98" s="97">
        <f>SUM($D98:N98)</f>
        <v>3374193</v>
      </c>
      <c r="AD98" s="97">
        <f>SUM($D98:O98)</f>
        <v>3696635</v>
      </c>
    </row>
    <row r="99" spans="1:30" s="96" customFormat="1" ht="15.1" customHeight="1">
      <c r="A99" s="94">
        <v>2012</v>
      </c>
      <c r="B99" s="95" t="s">
        <v>6</v>
      </c>
      <c r="D99" s="97">
        <f t="shared" si="34"/>
        <v>300126</v>
      </c>
      <c r="E99" s="97">
        <f t="shared" si="32"/>
        <v>295959</v>
      </c>
      <c r="F99" s="97">
        <f t="shared" si="32"/>
        <v>320411</v>
      </c>
      <c r="G99" s="97">
        <f t="shared" si="32"/>
        <v>320484</v>
      </c>
      <c r="H99" s="97">
        <f t="shared" si="32"/>
        <v>327734</v>
      </c>
      <c r="I99" s="97">
        <f t="shared" si="32"/>
        <v>331568</v>
      </c>
      <c r="J99" s="97">
        <f t="shared" si="32"/>
        <v>331412</v>
      </c>
      <c r="K99" s="97">
        <f t="shared" si="32"/>
        <v>358758</v>
      </c>
      <c r="L99" s="97">
        <f t="shared" si="32"/>
        <v>327467</v>
      </c>
      <c r="M99" s="97">
        <f t="shared" si="32"/>
        <v>332536</v>
      </c>
      <c r="N99" s="97">
        <f t="shared" si="32"/>
        <v>322132</v>
      </c>
      <c r="O99" s="97">
        <f t="shared" si="32"/>
        <v>321753</v>
      </c>
      <c r="P99" s="97">
        <f t="shared" si="33"/>
        <v>3890340</v>
      </c>
      <c r="Q99" s="102"/>
      <c r="R99" s="102"/>
      <c r="S99" s="97">
        <f>SUM($D99:D99)</f>
        <v>300126</v>
      </c>
      <c r="T99" s="97">
        <f>SUM($D99:E99)</f>
        <v>596085</v>
      </c>
      <c r="U99" s="97">
        <f>SUM($D99:F99)</f>
        <v>916496</v>
      </c>
      <c r="V99" s="97">
        <f>SUM($D99:G99)</f>
        <v>1236980</v>
      </c>
      <c r="W99" s="97">
        <f>SUM($D99:H99)</f>
        <v>1564714</v>
      </c>
      <c r="X99" s="97">
        <f>SUM($D99:I99)</f>
        <v>1896282</v>
      </c>
      <c r="Y99" s="97">
        <f>SUM($D99:J99)</f>
        <v>2227694</v>
      </c>
      <c r="Z99" s="97">
        <f>SUM($D99:K99)</f>
        <v>2586452</v>
      </c>
      <c r="AA99" s="97">
        <f>SUM($D99:L99)</f>
        <v>2913919</v>
      </c>
      <c r="AB99" s="97">
        <f>SUM($D99:M99)</f>
        <v>3246455</v>
      </c>
      <c r="AC99" s="97">
        <f>SUM($D99:N99)</f>
        <v>3568587</v>
      </c>
      <c r="AD99" s="97">
        <f>SUM($D99:O99)</f>
        <v>3890340</v>
      </c>
    </row>
    <row r="100" spans="1:30" s="96" customFormat="1" ht="15.1" customHeight="1">
      <c r="A100" s="94">
        <v>2013</v>
      </c>
      <c r="B100" s="95" t="s">
        <v>6</v>
      </c>
      <c r="D100" s="97">
        <f t="shared" si="34"/>
        <v>311437</v>
      </c>
      <c r="E100" s="97">
        <f t="shared" si="32"/>
        <v>278379</v>
      </c>
      <c r="F100" s="97">
        <f t="shared" si="32"/>
        <v>325477</v>
      </c>
      <c r="G100" s="97">
        <f t="shared" si="32"/>
        <v>321989</v>
      </c>
      <c r="H100" s="97">
        <f t="shared" si="32"/>
        <v>337880</v>
      </c>
      <c r="I100" s="97">
        <f t="shared" si="32"/>
        <v>323713</v>
      </c>
      <c r="J100" s="97">
        <f t="shared" si="32"/>
        <v>333155</v>
      </c>
      <c r="K100" s="97">
        <f t="shared" si="32"/>
        <v>354985</v>
      </c>
      <c r="L100" s="97">
        <f t="shared" si="32"/>
        <v>325000</v>
      </c>
      <c r="M100" s="97">
        <f t="shared" si="32"/>
        <v>344558</v>
      </c>
      <c r="N100" s="97">
        <f t="shared" si="32"/>
        <v>325225</v>
      </c>
      <c r="O100" s="97">
        <f t="shared" si="32"/>
        <v>324789</v>
      </c>
      <c r="P100" s="97">
        <f t="shared" si="33"/>
        <v>3906587</v>
      </c>
      <c r="Q100" s="102"/>
      <c r="R100" s="102"/>
      <c r="S100" s="97">
        <f>SUM($D100:D100)</f>
        <v>311437</v>
      </c>
      <c r="T100" s="97">
        <f>SUM($D100:E100)</f>
        <v>589816</v>
      </c>
      <c r="U100" s="97">
        <f>SUM($D100:F100)</f>
        <v>915293</v>
      </c>
      <c r="V100" s="97">
        <f>SUM($D100:G100)</f>
        <v>1237282</v>
      </c>
      <c r="W100" s="97">
        <f>SUM($D100:H100)</f>
        <v>1575162</v>
      </c>
      <c r="X100" s="97">
        <f>SUM($D100:I100)</f>
        <v>1898875</v>
      </c>
      <c r="Y100" s="97">
        <f>SUM($D100:J100)</f>
        <v>2232030</v>
      </c>
      <c r="Z100" s="97">
        <f>SUM($D100:K100)</f>
        <v>2587015</v>
      </c>
      <c r="AA100" s="97">
        <f>SUM($D100:L100)</f>
        <v>2912015</v>
      </c>
      <c r="AB100" s="97">
        <f>SUM($D100:M100)</f>
        <v>3256573</v>
      </c>
      <c r="AC100" s="97">
        <f>SUM($D100:N100)</f>
        <v>3581798</v>
      </c>
      <c r="AD100" s="97">
        <f>SUM($D100:O100)</f>
        <v>3906587</v>
      </c>
    </row>
    <row r="101" spans="1:30" s="96" customFormat="1" ht="15.1" customHeight="1">
      <c r="A101" s="94">
        <v>2014</v>
      </c>
      <c r="B101" s="95" t="s">
        <v>6</v>
      </c>
      <c r="D101" s="97">
        <f t="shared" si="34"/>
        <v>286184</v>
      </c>
      <c r="E101" s="97">
        <f t="shared" si="32"/>
        <v>270598</v>
      </c>
      <c r="F101" s="97">
        <f t="shared" si="32"/>
        <v>320395</v>
      </c>
      <c r="G101" s="97">
        <f t="shared" si="32"/>
        <v>322532</v>
      </c>
      <c r="H101" s="97">
        <f t="shared" si="32"/>
        <v>329552</v>
      </c>
      <c r="I101" s="97">
        <f t="shared" si="32"/>
        <v>323136</v>
      </c>
      <c r="J101" s="97">
        <f t="shared" si="32"/>
        <v>333692</v>
      </c>
      <c r="K101" s="97">
        <f t="shared" si="32"/>
        <v>344852</v>
      </c>
      <c r="L101" s="97">
        <f t="shared" si="32"/>
        <v>321899</v>
      </c>
      <c r="M101" s="97">
        <f t="shared" si="32"/>
        <v>337522</v>
      </c>
      <c r="N101" s="97">
        <f t="shared" si="32"/>
        <v>316268</v>
      </c>
      <c r="O101" s="97">
        <f t="shared" si="32"/>
        <v>327791</v>
      </c>
      <c r="P101" s="97">
        <f t="shared" si="33"/>
        <v>3834421</v>
      </c>
      <c r="Q101" s="102"/>
      <c r="R101" s="102"/>
      <c r="S101" s="97">
        <f>SUM($D101:D101)</f>
        <v>286184</v>
      </c>
      <c r="T101" s="97">
        <f>SUM($D101:E101)</f>
        <v>556782</v>
      </c>
      <c r="U101" s="97">
        <f>SUM($D101:F101)</f>
        <v>877177</v>
      </c>
      <c r="V101" s="97">
        <f>SUM($D101:G101)</f>
        <v>1199709</v>
      </c>
      <c r="W101" s="97">
        <f>SUM($D101:H101)</f>
        <v>1529261</v>
      </c>
      <c r="X101" s="97">
        <f>SUM($D101:I101)</f>
        <v>1852397</v>
      </c>
      <c r="Y101" s="97">
        <f>SUM($D101:J101)</f>
        <v>2186089</v>
      </c>
      <c r="Z101" s="97">
        <f>SUM($D101:K101)</f>
        <v>2530941</v>
      </c>
      <c r="AA101" s="97">
        <f>SUM($D101:L101)</f>
        <v>2852840</v>
      </c>
      <c r="AB101" s="97">
        <f>SUM($D101:M101)</f>
        <v>3190362</v>
      </c>
      <c r="AC101" s="97">
        <f>SUM($D101:N101)</f>
        <v>3506630</v>
      </c>
      <c r="AD101" s="97">
        <f>SUM($D101:O101)</f>
        <v>3834421</v>
      </c>
    </row>
    <row r="102" spans="1:30" s="96" customFormat="1" ht="15.1" customHeight="1">
      <c r="A102" s="94">
        <v>2015</v>
      </c>
      <c r="B102" s="95" t="s">
        <v>6</v>
      </c>
      <c r="D102" s="97">
        <f t="shared" si="34"/>
        <v>298064</v>
      </c>
      <c r="E102" s="97">
        <f t="shared" si="32"/>
        <v>269708</v>
      </c>
      <c r="F102" s="97">
        <f t="shared" si="32"/>
        <v>326710</v>
      </c>
      <c r="G102" s="97">
        <f t="shared" si="32"/>
        <v>331677</v>
      </c>
      <c r="H102" s="97">
        <f t="shared" si="32"/>
        <v>359835</v>
      </c>
      <c r="I102" s="97">
        <f t="shared" si="32"/>
        <v>358656</v>
      </c>
      <c r="J102" s="97">
        <f t="shared" si="32"/>
        <v>370644</v>
      </c>
      <c r="K102" s="97">
        <f t="shared" si="32"/>
        <v>373975</v>
      </c>
      <c r="L102" s="97">
        <f t="shared" si="32"/>
        <v>358271</v>
      </c>
      <c r="M102" s="97">
        <f t="shared" si="32"/>
        <v>368467</v>
      </c>
      <c r="N102" s="97">
        <f t="shared" si="32"/>
        <v>341970</v>
      </c>
      <c r="O102" s="97">
        <f t="shared" si="32"/>
        <v>349368</v>
      </c>
      <c r="P102" s="97">
        <f t="shared" si="33"/>
        <v>4107345</v>
      </c>
      <c r="Q102" s="102"/>
      <c r="R102" s="102"/>
      <c r="S102" s="97">
        <f>SUM($D102:D102)</f>
        <v>298064</v>
      </c>
      <c r="T102" s="97">
        <f>SUM($D102:E102)</f>
        <v>567772</v>
      </c>
      <c r="U102" s="97">
        <f>SUM($D102:F102)</f>
        <v>894482</v>
      </c>
      <c r="V102" s="97">
        <f>SUM($D102:G102)</f>
        <v>1226159</v>
      </c>
      <c r="W102" s="97">
        <f>SUM($D102:H102)</f>
        <v>1585994</v>
      </c>
      <c r="X102" s="97">
        <f>SUM($D102:I102)</f>
        <v>1944650</v>
      </c>
      <c r="Y102" s="97">
        <f>SUM($D102:J102)</f>
        <v>2315294</v>
      </c>
      <c r="Z102" s="97">
        <f>SUM($D102:K102)</f>
        <v>2689269</v>
      </c>
      <c r="AA102" s="97">
        <f>SUM($D102:L102)</f>
        <v>3047540</v>
      </c>
      <c r="AB102" s="97">
        <f>SUM($D102:M102)</f>
        <v>3416007</v>
      </c>
      <c r="AC102" s="97">
        <f>SUM($D102:N102)</f>
        <v>3757977</v>
      </c>
      <c r="AD102" s="97">
        <f>SUM($D102:O102)</f>
        <v>4107345</v>
      </c>
    </row>
    <row r="103" spans="1:30" s="96" customFormat="1" ht="15.1" customHeight="1">
      <c r="A103" s="94">
        <v>2016</v>
      </c>
      <c r="B103" s="95" t="s">
        <v>6</v>
      </c>
      <c r="D103" s="97">
        <f t="shared" si="34"/>
        <v>338503</v>
      </c>
      <c r="E103" s="97">
        <f t="shared" si="32"/>
        <v>326188</v>
      </c>
      <c r="F103" s="97">
        <f t="shared" si="32"/>
        <v>360059</v>
      </c>
      <c r="G103" s="97">
        <f t="shared" si="32"/>
        <v>353857</v>
      </c>
      <c r="H103" s="97">
        <f t="shared" si="32"/>
        <v>362811</v>
      </c>
      <c r="I103" s="97">
        <f t="shared" si="32"/>
        <v>369729</v>
      </c>
      <c r="J103" s="97">
        <f t="shared" si="32"/>
        <v>366586</v>
      </c>
      <c r="K103" s="97">
        <f t="shared" si="32"/>
        <v>379174</v>
      </c>
      <c r="L103" s="97">
        <f t="shared" si="32"/>
        <v>369011</v>
      </c>
      <c r="M103" s="97">
        <f t="shared" si="32"/>
        <v>380768</v>
      </c>
      <c r="N103" s="97">
        <f t="shared" si="32"/>
        <v>355280</v>
      </c>
      <c r="O103" s="97">
        <f t="shared" si="32"/>
        <v>349213</v>
      </c>
      <c r="P103" s="97">
        <f t="shared" ref="P103:P106" si="35">SUM(D103:O103)</f>
        <v>4311179</v>
      </c>
      <c r="Q103" s="102"/>
      <c r="R103" s="102"/>
      <c r="S103" s="97">
        <f>SUM($D103:D103)</f>
        <v>338503</v>
      </c>
      <c r="T103" s="97">
        <f>SUM($D103:E103)</f>
        <v>664691</v>
      </c>
      <c r="U103" s="97">
        <f>SUM($D103:F103)</f>
        <v>1024750</v>
      </c>
      <c r="V103" s="97">
        <f>SUM($D103:G103)</f>
        <v>1378607</v>
      </c>
      <c r="W103" s="97">
        <f>SUM($D103:H103)</f>
        <v>1741418</v>
      </c>
      <c r="X103" s="97">
        <f>SUM($D103:I103)</f>
        <v>2111147</v>
      </c>
      <c r="Y103" s="97">
        <f>SUM($D103:J103)</f>
        <v>2477733</v>
      </c>
      <c r="Z103" s="97">
        <f>SUM($D103:K103)</f>
        <v>2856907</v>
      </c>
      <c r="AA103" s="97">
        <f>SUM($D103:L103)</f>
        <v>3225918</v>
      </c>
      <c r="AB103" s="97">
        <f>SUM($D103:M103)</f>
        <v>3606686</v>
      </c>
      <c r="AC103" s="97">
        <f>SUM($D103:N103)</f>
        <v>3961966</v>
      </c>
      <c r="AD103" s="97">
        <f>SUM($D103:O103)</f>
        <v>4311179</v>
      </c>
    </row>
    <row r="104" spans="1:30" s="96" customFormat="1" ht="15.1" customHeight="1">
      <c r="A104" s="94">
        <v>2017</v>
      </c>
      <c r="B104" s="95" t="s">
        <v>6</v>
      </c>
      <c r="D104" s="97">
        <f t="shared" si="34"/>
        <v>350436</v>
      </c>
      <c r="E104" s="97">
        <f t="shared" si="32"/>
        <v>328550</v>
      </c>
      <c r="F104" s="97">
        <f t="shared" si="32"/>
        <v>374254</v>
      </c>
      <c r="G104" s="97">
        <f t="shared" si="32"/>
        <v>363810</v>
      </c>
      <c r="H104" s="97">
        <f t="shared" si="32"/>
        <v>379353</v>
      </c>
      <c r="I104" s="97">
        <f t="shared" si="32"/>
        <v>370552</v>
      </c>
      <c r="J104" s="97">
        <f t="shared" si="32"/>
        <v>377290</v>
      </c>
      <c r="K104" s="97">
        <f t="shared" si="32"/>
        <v>393202</v>
      </c>
      <c r="L104" s="97">
        <f t="shared" si="32"/>
        <v>369402</v>
      </c>
      <c r="M104" s="97">
        <f t="shared" si="32"/>
        <v>258157</v>
      </c>
      <c r="N104" s="97">
        <f t="shared" si="32"/>
        <v>308082</v>
      </c>
      <c r="O104" s="97">
        <f t="shared" si="32"/>
        <v>313983</v>
      </c>
      <c r="P104" s="97">
        <f t="shared" ref="P104" si="36">SUM(D104:O104)</f>
        <v>4187071</v>
      </c>
      <c r="Q104" s="102"/>
      <c r="R104" s="102"/>
      <c r="S104" s="97">
        <f>SUM($D104:D104)</f>
        <v>350436</v>
      </c>
      <c r="T104" s="97">
        <f>SUM($D104:E104)</f>
        <v>678986</v>
      </c>
      <c r="U104" s="97">
        <f>SUM($D104:F104)</f>
        <v>1053240</v>
      </c>
      <c r="V104" s="97">
        <f>SUM($D104:G104)</f>
        <v>1417050</v>
      </c>
      <c r="W104" s="97">
        <f>SUM($D104:H104)</f>
        <v>1796403</v>
      </c>
      <c r="X104" s="97">
        <f>SUM($D104:I104)</f>
        <v>2166955</v>
      </c>
      <c r="Y104" s="97">
        <f>SUM($D104:J104)</f>
        <v>2544245</v>
      </c>
      <c r="Z104" s="97">
        <f>SUM($D104:K104)</f>
        <v>2937447</v>
      </c>
      <c r="AA104" s="97">
        <f>SUM($D104:L104)</f>
        <v>3306849</v>
      </c>
      <c r="AB104" s="97">
        <f>SUM($D104:M104)</f>
        <v>3565006</v>
      </c>
      <c r="AC104" s="97">
        <f>SUM($D104:N104)</f>
        <v>3873088</v>
      </c>
      <c r="AD104" s="97">
        <f>SUM($D104:O104)</f>
        <v>4187071</v>
      </c>
    </row>
    <row r="105" spans="1:30" s="96" customFormat="1" ht="15.1" customHeight="1">
      <c r="A105" s="94">
        <v>2018</v>
      </c>
      <c r="B105" s="95" t="s">
        <v>6</v>
      </c>
      <c r="D105" s="97">
        <f t="shared" si="34"/>
        <v>306022</v>
      </c>
      <c r="E105" s="97">
        <f t="shared" si="32"/>
        <v>279063</v>
      </c>
      <c r="F105" s="97">
        <f t="shared" si="32"/>
        <v>338642</v>
      </c>
      <c r="G105" s="97">
        <f t="shared" si="32"/>
        <v>299785</v>
      </c>
      <c r="H105" s="97">
        <f t="shared" si="32"/>
        <v>305969</v>
      </c>
      <c r="I105" s="97">
        <f t="shared" si="32"/>
        <v>327004</v>
      </c>
      <c r="J105" s="97">
        <f t="shared" si="32"/>
        <v>325277</v>
      </c>
      <c r="K105" s="97">
        <f t="shared" si="32"/>
        <v>338633</v>
      </c>
      <c r="L105" s="97">
        <f t="shared" si="32"/>
        <v>321078</v>
      </c>
      <c r="M105" s="97">
        <f t="shared" si="32"/>
        <v>335094</v>
      </c>
      <c r="N105" s="97">
        <f t="shared" si="32"/>
        <v>320246</v>
      </c>
      <c r="O105" s="97">
        <f t="shared" si="32"/>
        <v>323935</v>
      </c>
      <c r="P105" s="97">
        <f t="shared" si="35"/>
        <v>3820748</v>
      </c>
      <c r="Q105" s="102"/>
      <c r="R105" s="102"/>
      <c r="S105" s="97">
        <f>SUM($D105:D105)</f>
        <v>306022</v>
      </c>
      <c r="T105" s="97">
        <f>SUM($D105:E105)</f>
        <v>585085</v>
      </c>
      <c r="U105" s="97">
        <f>SUM($D105:F105)</f>
        <v>923727</v>
      </c>
      <c r="V105" s="97">
        <f>SUM($D105:G105)</f>
        <v>1223512</v>
      </c>
      <c r="W105" s="97">
        <f>SUM($D105:H105)</f>
        <v>1529481</v>
      </c>
      <c r="X105" s="97">
        <f>SUM($D105:I105)</f>
        <v>1856485</v>
      </c>
      <c r="Y105" s="97">
        <f>SUM($D105:J105)</f>
        <v>2181762</v>
      </c>
      <c r="Z105" s="97">
        <f>SUM($D105:K105)</f>
        <v>2520395</v>
      </c>
      <c r="AA105" s="97">
        <f>SUM($D105:L105)</f>
        <v>2841473</v>
      </c>
      <c r="AB105" s="97">
        <f>SUM($D105:M105)</f>
        <v>3176567</v>
      </c>
      <c r="AC105" s="97">
        <f>SUM($D105:N105)</f>
        <v>3496813</v>
      </c>
      <c r="AD105" s="97">
        <f>SUM($D105:O105)</f>
        <v>3820748</v>
      </c>
    </row>
    <row r="106" spans="1:30" s="96" customFormat="1" ht="15.1" customHeight="1">
      <c r="A106" s="94">
        <v>2019</v>
      </c>
      <c r="B106" s="95" t="s">
        <v>6</v>
      </c>
      <c r="D106" s="97">
        <f t="shared" si="34"/>
        <v>305531</v>
      </c>
      <c r="E106" s="97">
        <f t="shared" si="32"/>
        <v>301919</v>
      </c>
      <c r="F106" s="97">
        <f t="shared" si="32"/>
        <v>352582</v>
      </c>
      <c r="G106" s="97">
        <f t="shared" si="32"/>
        <v>347738</v>
      </c>
      <c r="H106" s="97">
        <f t="shared" si="32"/>
        <v>363015</v>
      </c>
      <c r="I106" s="97">
        <f t="shared" si="32"/>
        <v>353264</v>
      </c>
      <c r="J106" s="97">
        <f t="shared" si="32"/>
        <v>352049</v>
      </c>
      <c r="K106" s="97">
        <f t="shared" si="32"/>
        <v>386184</v>
      </c>
      <c r="L106" s="97">
        <f t="shared" si="32"/>
        <v>355165</v>
      </c>
      <c r="M106" s="97">
        <f t="shared" si="32"/>
        <v>363343</v>
      </c>
      <c r="N106" s="97">
        <f t="shared" si="32"/>
        <v>341197</v>
      </c>
      <c r="O106" s="97">
        <f t="shared" si="32"/>
        <v>355306</v>
      </c>
      <c r="P106" s="97">
        <f t="shared" si="35"/>
        <v>4177293</v>
      </c>
      <c r="Q106" s="102"/>
      <c r="R106" s="102"/>
      <c r="S106" s="97">
        <f>SUM($D106:D106)</f>
        <v>305531</v>
      </c>
      <c r="T106" s="97">
        <f>SUM($D106:E106)</f>
        <v>607450</v>
      </c>
      <c r="U106" s="97">
        <f>SUM($D106:F106)</f>
        <v>960032</v>
      </c>
      <c r="V106" s="97">
        <f>SUM($D106:G106)</f>
        <v>1307770</v>
      </c>
      <c r="W106" s="97">
        <f>SUM($D106:H106)</f>
        <v>1670785</v>
      </c>
      <c r="X106" s="97">
        <f>SUM($D106:I106)</f>
        <v>2024049</v>
      </c>
      <c r="Y106" s="97">
        <f>SUM($D106:J106)</f>
        <v>2376098</v>
      </c>
      <c r="Z106" s="97">
        <f>SUM($D106:K106)</f>
        <v>2762282</v>
      </c>
      <c r="AA106" s="97">
        <f>SUM($D106:L106)</f>
        <v>3117447</v>
      </c>
      <c r="AB106" s="97">
        <f>SUM($D106:M106)</f>
        <v>3480790</v>
      </c>
      <c r="AC106" s="97">
        <f>SUM($D106:N106)</f>
        <v>3821987</v>
      </c>
      <c r="AD106" s="97">
        <f>SUM($D106:O106)</f>
        <v>4177293</v>
      </c>
    </row>
    <row r="107" spans="1:30" s="96" customFormat="1" ht="15.1" customHeight="1">
      <c r="A107" s="94">
        <v>2020</v>
      </c>
      <c r="B107" s="95" t="s">
        <v>6</v>
      </c>
      <c r="D107" s="97">
        <f t="shared" si="34"/>
        <v>331282</v>
      </c>
      <c r="E107" s="97">
        <f t="shared" si="32"/>
        <v>320647</v>
      </c>
      <c r="F107" s="97">
        <f t="shared" si="32"/>
        <v>189636</v>
      </c>
      <c r="G107" s="97">
        <f t="shared" si="32"/>
        <v>36729</v>
      </c>
      <c r="H107" s="97">
        <f t="shared" si="32"/>
        <v>41426</v>
      </c>
      <c r="I107" s="97">
        <f t="shared" si="32"/>
        <v>53232</v>
      </c>
      <c r="J107" s="97">
        <f t="shared" si="32"/>
        <v>60372</v>
      </c>
      <c r="K107" s="97">
        <f t="shared" si="32"/>
        <v>62737</v>
      </c>
      <c r="L107" s="97">
        <f t="shared" si="32"/>
        <v>67048</v>
      </c>
      <c r="M107" s="97">
        <f t="shared" si="32"/>
        <v>68944</v>
      </c>
      <c r="N107" s="97">
        <f t="shared" si="32"/>
        <v>61408</v>
      </c>
      <c r="O107" s="97">
        <f t="shared" si="32"/>
        <v>60990</v>
      </c>
      <c r="P107" s="97">
        <f t="shared" ref="P107" si="37">SUM(D107:O107)</f>
        <v>1354451</v>
      </c>
      <c r="Q107" s="102"/>
      <c r="R107" s="102"/>
      <c r="S107" s="97">
        <f>SUM($D107:D107)</f>
        <v>331282</v>
      </c>
      <c r="T107" s="97">
        <f>SUM($D107:E107)</f>
        <v>651929</v>
      </c>
      <c r="U107" s="97">
        <f>SUM($D107:F107)</f>
        <v>841565</v>
      </c>
      <c r="V107" s="97">
        <f>SUM($D107:G107)</f>
        <v>878294</v>
      </c>
      <c r="W107" s="97">
        <f>SUM($D107:H107)</f>
        <v>919720</v>
      </c>
      <c r="X107" s="97">
        <f>SUM($D107:I107)</f>
        <v>972952</v>
      </c>
      <c r="Y107" s="97">
        <f>SUM($D107:J107)</f>
        <v>1033324</v>
      </c>
      <c r="Z107" s="97">
        <f>SUM($D107:K107)</f>
        <v>1096061</v>
      </c>
      <c r="AA107" s="97">
        <f>SUM($D107:L107)</f>
        <v>1163109</v>
      </c>
      <c r="AB107" s="97">
        <f>SUM($D107:M107)</f>
        <v>1232053</v>
      </c>
      <c r="AC107" s="97">
        <f>SUM($D107:N107)</f>
        <v>1293461</v>
      </c>
      <c r="AD107" s="97">
        <f>SUM($D107:O107)</f>
        <v>1354451</v>
      </c>
    </row>
    <row r="108" spans="1:30" s="96" customFormat="1" ht="15.1" customHeight="1">
      <c r="A108" s="94">
        <v>2021</v>
      </c>
      <c r="B108" s="95" t="s">
        <v>6</v>
      </c>
      <c r="D108" s="97">
        <f t="shared" si="34"/>
        <v>60140</v>
      </c>
      <c r="E108" s="97">
        <f t="shared" si="32"/>
        <v>58779</v>
      </c>
      <c r="F108" s="97">
        <f t="shared" si="32"/>
        <v>74139</v>
      </c>
      <c r="G108" s="97">
        <f t="shared" si="32"/>
        <v>69787</v>
      </c>
      <c r="H108" s="97">
        <f t="shared" si="32"/>
        <v>70760</v>
      </c>
      <c r="I108" s="97">
        <f t="shared" si="32"/>
        <v>77793</v>
      </c>
      <c r="J108" s="97">
        <f t="shared" si="32"/>
        <v>77550</v>
      </c>
      <c r="K108" s="97">
        <f t="shared" si="32"/>
        <v>95360</v>
      </c>
      <c r="L108" s="97">
        <f t="shared" si="32"/>
        <v>99306</v>
      </c>
      <c r="M108" s="97">
        <f t="shared" si="32"/>
        <v>107093</v>
      </c>
      <c r="N108" s="97">
        <f t="shared" si="32"/>
        <v>116854</v>
      </c>
      <c r="O108" s="97">
        <f t="shared" si="32"/>
        <v>138709</v>
      </c>
      <c r="P108" s="97">
        <f t="shared" ref="P108" si="38">SUM(D108:O108)</f>
        <v>1046270</v>
      </c>
      <c r="Q108" s="102"/>
      <c r="R108" s="102"/>
      <c r="S108" s="97">
        <f>SUM($D108:D108)</f>
        <v>60140</v>
      </c>
      <c r="T108" s="97">
        <f>SUM($D108:E108)</f>
        <v>118919</v>
      </c>
      <c r="U108" s="97">
        <f>SUM($D108:F108)</f>
        <v>193058</v>
      </c>
      <c r="V108" s="97">
        <f>SUM($D108:G108)</f>
        <v>262845</v>
      </c>
      <c r="W108" s="97">
        <f>SUM($D108:H108)</f>
        <v>333605</v>
      </c>
      <c r="X108" s="97">
        <f>SUM($D108:I108)</f>
        <v>411398</v>
      </c>
      <c r="Y108" s="97">
        <f>SUM($D108:J108)</f>
        <v>488948</v>
      </c>
      <c r="Z108" s="97">
        <f>SUM($D108:K108)</f>
        <v>584308</v>
      </c>
      <c r="AA108" s="97">
        <f>SUM($D108:L108)</f>
        <v>683614</v>
      </c>
      <c r="AB108" s="97">
        <f>SUM($D108:M108)</f>
        <v>790707</v>
      </c>
      <c r="AC108" s="97">
        <f>SUM($D108:N108)</f>
        <v>907561</v>
      </c>
      <c r="AD108" s="97">
        <f>SUM($D108:O108)</f>
        <v>1046270</v>
      </c>
    </row>
    <row r="109" spans="1:3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30" ht="15.1" customHeight="1">
      <c r="Q110" s="102"/>
      <c r="R110" s="102"/>
    </row>
    <row r="111" spans="1:30" ht="15.1" customHeight="1">
      <c r="A111" s="94">
        <v>2006</v>
      </c>
      <c r="B111" s="95" t="s">
        <v>7</v>
      </c>
      <c r="C111" s="96"/>
      <c r="D111" s="97">
        <f t="shared" ref="D111:O126" si="39">SUMIFS(D$11:D$90,$A$11:$A$90,$A111,$B$11:$B$90,$B111)</f>
        <v>10919</v>
      </c>
      <c r="E111" s="97">
        <f t="shared" si="39"/>
        <v>9888</v>
      </c>
      <c r="F111" s="97">
        <f t="shared" si="39"/>
        <v>12199</v>
      </c>
      <c r="G111" s="97">
        <f t="shared" si="39"/>
        <v>10520</v>
      </c>
      <c r="H111" s="97">
        <f t="shared" si="39"/>
        <v>12062</v>
      </c>
      <c r="I111" s="97">
        <f t="shared" si="39"/>
        <v>12467</v>
      </c>
      <c r="J111" s="97">
        <f t="shared" si="39"/>
        <v>8346</v>
      </c>
      <c r="K111" s="97">
        <f t="shared" si="39"/>
        <v>11085</v>
      </c>
      <c r="L111" s="97">
        <f t="shared" si="39"/>
        <v>10619</v>
      </c>
      <c r="M111" s="97">
        <f t="shared" si="39"/>
        <v>10889</v>
      </c>
      <c r="N111" s="97">
        <f t="shared" si="39"/>
        <v>10025</v>
      </c>
      <c r="O111" s="97">
        <f t="shared" si="39"/>
        <v>8414</v>
      </c>
      <c r="P111" s="97">
        <f t="shared" ref="P111:P120" si="40">SUM(D111:O111)</f>
        <v>127433</v>
      </c>
      <c r="Q111" s="102"/>
      <c r="R111" s="102"/>
      <c r="S111" s="97">
        <f>SUM($D111:D111)</f>
        <v>10919</v>
      </c>
      <c r="T111" s="97">
        <f>SUM($D111:E111)</f>
        <v>20807</v>
      </c>
      <c r="U111" s="97">
        <f>SUM($D111:F111)</f>
        <v>33006</v>
      </c>
      <c r="V111" s="97">
        <f>SUM($D111:G111)</f>
        <v>43526</v>
      </c>
      <c r="W111" s="97">
        <f>SUM($D111:H111)</f>
        <v>55588</v>
      </c>
      <c r="X111" s="97">
        <f>SUM($D111:I111)</f>
        <v>68055</v>
      </c>
      <c r="Y111" s="97">
        <f>SUM($D111:J111)</f>
        <v>76401</v>
      </c>
      <c r="Z111" s="97">
        <f>SUM($D111:K111)</f>
        <v>87486</v>
      </c>
      <c r="AA111" s="97">
        <f>SUM($D111:L111)</f>
        <v>98105</v>
      </c>
      <c r="AB111" s="97">
        <f>SUM($D111:M111)</f>
        <v>108994</v>
      </c>
      <c r="AC111" s="97">
        <f>SUM($D111:N111)</f>
        <v>119019</v>
      </c>
      <c r="AD111" s="97">
        <f>SUM($D111:O111)</f>
        <v>127433</v>
      </c>
    </row>
    <row r="112" spans="1:30" ht="15.1" customHeight="1">
      <c r="A112" s="94">
        <v>2007</v>
      </c>
      <c r="B112" s="95" t="s">
        <v>7</v>
      </c>
      <c r="C112" s="96"/>
      <c r="D112" s="97">
        <f t="shared" si="39"/>
        <v>9096</v>
      </c>
      <c r="E112" s="97">
        <f t="shared" si="39"/>
        <v>9893</v>
      </c>
      <c r="F112" s="97">
        <f t="shared" si="39"/>
        <v>12699</v>
      </c>
      <c r="G112" s="97">
        <f t="shared" si="39"/>
        <v>9786</v>
      </c>
      <c r="H112" s="97">
        <f t="shared" si="39"/>
        <v>9984</v>
      </c>
      <c r="I112" s="97">
        <f t="shared" si="39"/>
        <v>8681</v>
      </c>
      <c r="J112" s="97">
        <f t="shared" si="39"/>
        <v>7174</v>
      </c>
      <c r="K112" s="97">
        <f t="shared" si="39"/>
        <v>8679</v>
      </c>
      <c r="L112" s="97">
        <f t="shared" si="39"/>
        <v>8127</v>
      </c>
      <c r="M112" s="97">
        <f t="shared" si="39"/>
        <v>9470</v>
      </c>
      <c r="N112" s="97">
        <f t="shared" si="39"/>
        <v>8998</v>
      </c>
      <c r="O112" s="97">
        <f t="shared" si="39"/>
        <v>8495</v>
      </c>
      <c r="P112" s="97">
        <f t="shared" si="40"/>
        <v>111082</v>
      </c>
      <c r="Q112" s="102"/>
      <c r="R112" s="102"/>
      <c r="S112" s="97">
        <f>SUM($D112:D112)</f>
        <v>9096</v>
      </c>
      <c r="T112" s="97">
        <f>SUM($D112:E112)</f>
        <v>18989</v>
      </c>
      <c r="U112" s="97">
        <f>SUM($D112:F112)</f>
        <v>31688</v>
      </c>
      <c r="V112" s="97">
        <f>SUM($D112:G112)</f>
        <v>41474</v>
      </c>
      <c r="W112" s="97">
        <f>SUM($D112:H112)</f>
        <v>51458</v>
      </c>
      <c r="X112" s="97">
        <f>SUM($D112:I112)</f>
        <v>60139</v>
      </c>
      <c r="Y112" s="97">
        <f>SUM($D112:J112)</f>
        <v>67313</v>
      </c>
      <c r="Z112" s="97">
        <f>SUM($D112:K112)</f>
        <v>75992</v>
      </c>
      <c r="AA112" s="97">
        <f>SUM($D112:L112)</f>
        <v>84119</v>
      </c>
      <c r="AB112" s="97">
        <f>SUM($D112:M112)</f>
        <v>93589</v>
      </c>
      <c r="AC112" s="97">
        <f>SUM($D112:N112)</f>
        <v>102587</v>
      </c>
      <c r="AD112" s="97">
        <f>SUM($D112:O112)</f>
        <v>111082</v>
      </c>
    </row>
    <row r="113" spans="1:30" ht="15.1" customHeight="1">
      <c r="A113" s="94">
        <v>2008</v>
      </c>
      <c r="B113" s="95" t="s">
        <v>7</v>
      </c>
      <c r="C113" s="96"/>
      <c r="D113" s="97">
        <f t="shared" si="39"/>
        <v>9022</v>
      </c>
      <c r="E113" s="97">
        <f t="shared" si="39"/>
        <v>10695</v>
      </c>
      <c r="F113" s="97">
        <f t="shared" si="39"/>
        <v>9388</v>
      </c>
      <c r="G113" s="97">
        <f t="shared" si="39"/>
        <v>8800</v>
      </c>
      <c r="H113" s="97">
        <f t="shared" si="39"/>
        <v>7747</v>
      </c>
      <c r="I113" s="97">
        <f t="shared" si="39"/>
        <v>7075</v>
      </c>
      <c r="J113" s="97">
        <f t="shared" si="39"/>
        <v>5314</v>
      </c>
      <c r="K113" s="97">
        <f t="shared" si="39"/>
        <v>5810</v>
      </c>
      <c r="L113" s="97">
        <f t="shared" si="39"/>
        <v>7071</v>
      </c>
      <c r="M113" s="97">
        <f t="shared" si="39"/>
        <v>6732</v>
      </c>
      <c r="N113" s="97">
        <f t="shared" si="39"/>
        <v>5989</v>
      </c>
      <c r="O113" s="97">
        <f t="shared" si="39"/>
        <v>6598</v>
      </c>
      <c r="P113" s="97">
        <f t="shared" si="40"/>
        <v>90241</v>
      </c>
      <c r="Q113" s="102"/>
      <c r="R113" s="102"/>
      <c r="S113" s="97">
        <f>SUM($D113:D113)</f>
        <v>9022</v>
      </c>
      <c r="T113" s="97">
        <f>SUM($D113:E113)</f>
        <v>19717</v>
      </c>
      <c r="U113" s="97">
        <f>SUM($D113:F113)</f>
        <v>29105</v>
      </c>
      <c r="V113" s="97">
        <f>SUM($D113:G113)</f>
        <v>37905</v>
      </c>
      <c r="W113" s="97">
        <f>SUM($D113:H113)</f>
        <v>45652</v>
      </c>
      <c r="X113" s="97">
        <f>SUM($D113:I113)</f>
        <v>52727</v>
      </c>
      <c r="Y113" s="97">
        <f>SUM($D113:J113)</f>
        <v>58041</v>
      </c>
      <c r="Z113" s="97">
        <f>SUM($D113:K113)</f>
        <v>63851</v>
      </c>
      <c r="AA113" s="97">
        <f>SUM($D113:L113)</f>
        <v>70922</v>
      </c>
      <c r="AB113" s="97">
        <f>SUM($D113:M113)</f>
        <v>77654</v>
      </c>
      <c r="AC113" s="97">
        <f>SUM($D113:N113)</f>
        <v>83643</v>
      </c>
      <c r="AD113" s="97">
        <f>SUM($D113:O113)</f>
        <v>90241</v>
      </c>
    </row>
    <row r="114" spans="1:30" ht="15.1" customHeight="1">
      <c r="A114" s="94">
        <v>2009</v>
      </c>
      <c r="B114" s="95" t="s">
        <v>7</v>
      </c>
      <c r="C114" s="96"/>
      <c r="D114" s="97">
        <f t="shared" si="39"/>
        <v>4566</v>
      </c>
      <c r="E114" s="97">
        <f t="shared" si="39"/>
        <v>4759</v>
      </c>
      <c r="F114" s="97">
        <f t="shared" si="39"/>
        <v>6157</v>
      </c>
      <c r="G114" s="97">
        <f t="shared" si="39"/>
        <v>4695</v>
      </c>
      <c r="H114" s="97">
        <f t="shared" si="39"/>
        <v>3534</v>
      </c>
      <c r="I114" s="97">
        <f t="shared" si="39"/>
        <v>4040</v>
      </c>
      <c r="J114" s="97">
        <f t="shared" si="39"/>
        <v>4055</v>
      </c>
      <c r="K114" s="97">
        <f t="shared" si="39"/>
        <v>4689</v>
      </c>
      <c r="L114" s="97">
        <f t="shared" si="39"/>
        <v>5518</v>
      </c>
      <c r="M114" s="97">
        <f t="shared" si="39"/>
        <v>6080</v>
      </c>
      <c r="N114" s="97">
        <f t="shared" si="39"/>
        <v>4841</v>
      </c>
      <c r="O114" s="97">
        <f t="shared" si="39"/>
        <v>4569</v>
      </c>
      <c r="P114" s="97">
        <f t="shared" si="40"/>
        <v>57503</v>
      </c>
      <c r="Q114" s="102"/>
      <c r="R114" s="102"/>
      <c r="S114" s="97">
        <f>SUM($D114:D114)</f>
        <v>4566</v>
      </c>
      <c r="T114" s="97">
        <f>SUM($D114:E114)</f>
        <v>9325</v>
      </c>
      <c r="U114" s="97">
        <f>SUM($D114:F114)</f>
        <v>15482</v>
      </c>
      <c r="V114" s="97">
        <f>SUM($D114:G114)</f>
        <v>20177</v>
      </c>
      <c r="W114" s="97">
        <f>SUM($D114:H114)</f>
        <v>23711</v>
      </c>
      <c r="X114" s="97">
        <f>SUM($D114:I114)</f>
        <v>27751</v>
      </c>
      <c r="Y114" s="97">
        <f>SUM($D114:J114)</f>
        <v>31806</v>
      </c>
      <c r="Z114" s="97">
        <f>SUM($D114:K114)</f>
        <v>36495</v>
      </c>
      <c r="AA114" s="97">
        <f>SUM($D114:L114)</f>
        <v>42013</v>
      </c>
      <c r="AB114" s="97">
        <f>SUM($D114:M114)</f>
        <v>48093</v>
      </c>
      <c r="AC114" s="97">
        <f>SUM($D114:N114)</f>
        <v>52934</v>
      </c>
      <c r="AD114" s="97">
        <f>SUM($D114:O114)</f>
        <v>57503</v>
      </c>
    </row>
    <row r="115" spans="1:30" ht="15.1" customHeight="1">
      <c r="A115" s="94">
        <v>2010</v>
      </c>
      <c r="B115" s="95" t="s">
        <v>7</v>
      </c>
      <c r="C115" s="96"/>
      <c r="D115" s="97">
        <f t="shared" si="39"/>
        <v>3924</v>
      </c>
      <c r="E115" s="97">
        <f t="shared" si="39"/>
        <v>4606</v>
      </c>
      <c r="F115" s="97">
        <f t="shared" si="39"/>
        <v>6719</v>
      </c>
      <c r="G115" s="97">
        <f t="shared" si="39"/>
        <v>4496</v>
      </c>
      <c r="H115" s="97">
        <f t="shared" si="39"/>
        <v>4178</v>
      </c>
      <c r="I115" s="97">
        <f t="shared" si="39"/>
        <v>5350</v>
      </c>
      <c r="J115" s="97">
        <f t="shared" si="39"/>
        <v>3782</v>
      </c>
      <c r="K115" s="97">
        <f t="shared" si="39"/>
        <v>5183</v>
      </c>
      <c r="L115" s="97">
        <f t="shared" si="39"/>
        <v>5068</v>
      </c>
      <c r="M115" s="97">
        <f t="shared" si="39"/>
        <v>4755</v>
      </c>
      <c r="N115" s="97">
        <f t="shared" si="39"/>
        <v>3810</v>
      </c>
      <c r="O115" s="97">
        <f t="shared" si="39"/>
        <v>4586</v>
      </c>
      <c r="P115" s="97">
        <f t="shared" si="40"/>
        <v>56457</v>
      </c>
      <c r="Q115" s="102"/>
      <c r="R115" s="102"/>
      <c r="S115" s="97">
        <f>SUM($D115:D115)</f>
        <v>3924</v>
      </c>
      <c r="T115" s="97">
        <f>SUM($D115:E115)</f>
        <v>8530</v>
      </c>
      <c r="U115" s="97">
        <f>SUM($D115:F115)</f>
        <v>15249</v>
      </c>
      <c r="V115" s="97">
        <f>SUM($D115:G115)</f>
        <v>19745</v>
      </c>
      <c r="W115" s="97">
        <f>SUM($D115:H115)</f>
        <v>23923</v>
      </c>
      <c r="X115" s="97">
        <f>SUM($D115:I115)</f>
        <v>29273</v>
      </c>
      <c r="Y115" s="97">
        <f>SUM($D115:J115)</f>
        <v>33055</v>
      </c>
      <c r="Z115" s="97">
        <f>SUM($D115:K115)</f>
        <v>38238</v>
      </c>
      <c r="AA115" s="97">
        <f>SUM($D115:L115)</f>
        <v>43306</v>
      </c>
      <c r="AB115" s="97">
        <f>SUM($D115:M115)</f>
        <v>48061</v>
      </c>
      <c r="AC115" s="97">
        <f>SUM($D115:N115)</f>
        <v>51871</v>
      </c>
      <c r="AD115" s="97">
        <f>SUM($D115:O115)</f>
        <v>56457</v>
      </c>
    </row>
    <row r="116" spans="1:30" ht="15.1" customHeight="1">
      <c r="A116" s="94">
        <v>2011</v>
      </c>
      <c r="B116" s="95" t="s">
        <v>7</v>
      </c>
      <c r="C116" s="96"/>
      <c r="D116" s="97">
        <f t="shared" si="39"/>
        <v>4232</v>
      </c>
      <c r="E116" s="97">
        <f t="shared" si="39"/>
        <v>4925</v>
      </c>
      <c r="F116" s="97">
        <f t="shared" si="39"/>
        <v>5135</v>
      </c>
      <c r="G116" s="97">
        <f t="shared" si="39"/>
        <v>3625</v>
      </c>
      <c r="H116" s="97">
        <f t="shared" si="39"/>
        <v>3277</v>
      </c>
      <c r="I116" s="97">
        <f t="shared" si="39"/>
        <v>3348</v>
      </c>
      <c r="J116" s="97">
        <f t="shared" si="39"/>
        <v>2867</v>
      </c>
      <c r="K116" s="97">
        <f t="shared" si="39"/>
        <v>3622</v>
      </c>
      <c r="L116" s="97">
        <f t="shared" si="39"/>
        <v>3382</v>
      </c>
      <c r="M116" s="97">
        <f t="shared" si="39"/>
        <v>3433</v>
      </c>
      <c r="N116" s="97">
        <f t="shared" si="39"/>
        <v>3068</v>
      </c>
      <c r="O116" s="97">
        <f t="shared" si="39"/>
        <v>2676</v>
      </c>
      <c r="P116" s="97">
        <f t="shared" si="40"/>
        <v>43590</v>
      </c>
      <c r="Q116" s="102"/>
      <c r="R116" s="102"/>
      <c r="S116" s="97">
        <f>SUM($D116:D116)</f>
        <v>4232</v>
      </c>
      <c r="T116" s="97">
        <f>SUM($D116:E116)</f>
        <v>9157</v>
      </c>
      <c r="U116" s="97">
        <f>SUM($D116:F116)</f>
        <v>14292</v>
      </c>
      <c r="V116" s="97">
        <f>SUM($D116:G116)</f>
        <v>17917</v>
      </c>
      <c r="W116" s="97">
        <f>SUM($D116:H116)</f>
        <v>21194</v>
      </c>
      <c r="X116" s="97">
        <f>SUM($D116:I116)</f>
        <v>24542</v>
      </c>
      <c r="Y116" s="97">
        <f>SUM($D116:J116)</f>
        <v>27409</v>
      </c>
      <c r="Z116" s="97">
        <f>SUM($D116:K116)</f>
        <v>31031</v>
      </c>
      <c r="AA116" s="97">
        <f>SUM($D116:L116)</f>
        <v>34413</v>
      </c>
      <c r="AB116" s="97">
        <f>SUM($D116:M116)</f>
        <v>37846</v>
      </c>
      <c r="AC116" s="97">
        <f>SUM($D116:N116)</f>
        <v>40914</v>
      </c>
      <c r="AD116" s="97">
        <f>SUM($D116:O116)</f>
        <v>43590</v>
      </c>
    </row>
    <row r="117" spans="1:30" ht="15.1" customHeight="1">
      <c r="A117" s="94">
        <v>2012</v>
      </c>
      <c r="B117" s="95" t="s">
        <v>7</v>
      </c>
      <c r="C117" s="96"/>
      <c r="D117" s="97">
        <f t="shared" si="39"/>
        <v>2811</v>
      </c>
      <c r="E117" s="97">
        <f t="shared" si="39"/>
        <v>2750</v>
      </c>
      <c r="F117" s="97">
        <f t="shared" si="39"/>
        <v>3775</v>
      </c>
      <c r="G117" s="97">
        <f t="shared" si="39"/>
        <v>3241</v>
      </c>
      <c r="H117" s="97">
        <f t="shared" si="39"/>
        <v>3385</v>
      </c>
      <c r="I117" s="97">
        <f t="shared" si="39"/>
        <v>3344</v>
      </c>
      <c r="J117" s="97">
        <f t="shared" si="39"/>
        <v>2625</v>
      </c>
      <c r="K117" s="97">
        <f t="shared" si="39"/>
        <v>3320</v>
      </c>
      <c r="L117" s="97">
        <f t="shared" si="39"/>
        <v>2703</v>
      </c>
      <c r="M117" s="97">
        <f t="shared" si="39"/>
        <v>2992</v>
      </c>
      <c r="N117" s="97">
        <f t="shared" si="39"/>
        <v>2687</v>
      </c>
      <c r="O117" s="97">
        <f t="shared" si="39"/>
        <v>2188</v>
      </c>
      <c r="P117" s="97">
        <f t="shared" si="40"/>
        <v>35821</v>
      </c>
      <c r="Q117" s="102"/>
      <c r="R117" s="102"/>
      <c r="S117" s="97">
        <f>SUM($D117:D117)</f>
        <v>2811</v>
      </c>
      <c r="T117" s="97">
        <f>SUM($D117:E117)</f>
        <v>5561</v>
      </c>
      <c r="U117" s="97">
        <f>SUM($D117:F117)</f>
        <v>9336</v>
      </c>
      <c r="V117" s="97">
        <f>SUM($D117:G117)</f>
        <v>12577</v>
      </c>
      <c r="W117" s="97">
        <f>SUM($D117:H117)</f>
        <v>15962</v>
      </c>
      <c r="X117" s="97">
        <f>SUM($D117:I117)</f>
        <v>19306</v>
      </c>
      <c r="Y117" s="97">
        <f>SUM($D117:J117)</f>
        <v>21931</v>
      </c>
      <c r="Z117" s="97">
        <f>SUM($D117:K117)</f>
        <v>25251</v>
      </c>
      <c r="AA117" s="97">
        <f>SUM($D117:L117)</f>
        <v>27954</v>
      </c>
      <c r="AB117" s="97">
        <f>SUM($D117:M117)</f>
        <v>30946</v>
      </c>
      <c r="AC117" s="97">
        <f>SUM($D117:N117)</f>
        <v>33633</v>
      </c>
      <c r="AD117" s="97">
        <f>SUM($D117:O117)</f>
        <v>35821</v>
      </c>
    </row>
    <row r="118" spans="1:30" ht="15.1" customHeight="1">
      <c r="A118" s="94">
        <v>2013</v>
      </c>
      <c r="B118" s="95" t="s">
        <v>7</v>
      </c>
      <c r="C118" s="96"/>
      <c r="D118" s="97">
        <f t="shared" si="39"/>
        <v>2400</v>
      </c>
      <c r="E118" s="97">
        <f t="shared" si="39"/>
        <v>2390</v>
      </c>
      <c r="F118" s="97">
        <f t="shared" si="39"/>
        <v>2117</v>
      </c>
      <c r="G118" s="97">
        <f t="shared" si="39"/>
        <v>2701</v>
      </c>
      <c r="H118" s="97">
        <f t="shared" si="39"/>
        <v>2915</v>
      </c>
      <c r="I118" s="97">
        <f t="shared" si="39"/>
        <v>2610</v>
      </c>
      <c r="J118" s="97">
        <f t="shared" si="39"/>
        <v>2544</v>
      </c>
      <c r="K118" s="97">
        <f t="shared" si="39"/>
        <v>2689</v>
      </c>
      <c r="L118" s="97">
        <f t="shared" si="39"/>
        <v>2468</v>
      </c>
      <c r="M118" s="97">
        <f t="shared" si="39"/>
        <v>2746</v>
      </c>
      <c r="N118" s="97">
        <f t="shared" si="39"/>
        <v>2420</v>
      </c>
      <c r="O118" s="97">
        <f t="shared" si="39"/>
        <v>2097</v>
      </c>
      <c r="P118" s="97">
        <f t="shared" si="40"/>
        <v>30097</v>
      </c>
      <c r="Q118" s="102"/>
      <c r="R118" s="102"/>
      <c r="S118" s="97">
        <f>SUM($D118:D118)</f>
        <v>2400</v>
      </c>
      <c r="T118" s="97">
        <f>SUM($D118:E118)</f>
        <v>4790</v>
      </c>
      <c r="U118" s="97">
        <f>SUM($D118:F118)</f>
        <v>6907</v>
      </c>
      <c r="V118" s="97">
        <f>SUM($D118:G118)</f>
        <v>9608</v>
      </c>
      <c r="W118" s="97">
        <f>SUM($D118:H118)</f>
        <v>12523</v>
      </c>
      <c r="X118" s="97">
        <f>SUM($D118:I118)</f>
        <v>15133</v>
      </c>
      <c r="Y118" s="97">
        <f>SUM($D118:J118)</f>
        <v>17677</v>
      </c>
      <c r="Z118" s="97">
        <f>SUM($D118:K118)</f>
        <v>20366</v>
      </c>
      <c r="AA118" s="97">
        <f>SUM($D118:L118)</f>
        <v>22834</v>
      </c>
      <c r="AB118" s="97">
        <f>SUM($D118:M118)</f>
        <v>25580</v>
      </c>
      <c r="AC118" s="97">
        <f>SUM($D118:N118)</f>
        <v>28000</v>
      </c>
      <c r="AD118" s="97">
        <f>SUM($D118:O118)</f>
        <v>30097</v>
      </c>
    </row>
    <row r="119" spans="1:30" ht="15.1" customHeight="1">
      <c r="A119" s="94">
        <v>2014</v>
      </c>
      <c r="B119" s="95" t="s">
        <v>7</v>
      </c>
      <c r="C119" s="96"/>
      <c r="D119" s="97">
        <f t="shared" si="39"/>
        <v>2312</v>
      </c>
      <c r="E119" s="97">
        <f t="shared" si="39"/>
        <v>2435</v>
      </c>
      <c r="F119" s="97">
        <f t="shared" si="39"/>
        <v>2963</v>
      </c>
      <c r="G119" s="97">
        <f t="shared" si="39"/>
        <v>2835</v>
      </c>
      <c r="H119" s="97">
        <f t="shared" si="39"/>
        <v>2934</v>
      </c>
      <c r="I119" s="97">
        <f t="shared" si="39"/>
        <v>2693</v>
      </c>
      <c r="J119" s="97">
        <f t="shared" si="39"/>
        <v>2196</v>
      </c>
      <c r="K119" s="97">
        <f t="shared" si="39"/>
        <v>1895</v>
      </c>
      <c r="L119" s="97">
        <f t="shared" si="39"/>
        <v>2209</v>
      </c>
      <c r="M119" s="97">
        <f t="shared" si="39"/>
        <v>2409</v>
      </c>
      <c r="N119" s="97">
        <f t="shared" si="39"/>
        <v>3531</v>
      </c>
      <c r="O119" s="97">
        <f t="shared" si="39"/>
        <v>2029</v>
      </c>
      <c r="P119" s="97">
        <f t="shared" si="40"/>
        <v>30441</v>
      </c>
      <c r="Q119" s="102"/>
      <c r="R119" s="102"/>
      <c r="S119" s="97">
        <f>SUM($D119:D119)</f>
        <v>2312</v>
      </c>
      <c r="T119" s="97">
        <f>SUM($D119:E119)</f>
        <v>4747</v>
      </c>
      <c r="U119" s="97">
        <f>SUM($D119:F119)</f>
        <v>7710</v>
      </c>
      <c r="V119" s="97">
        <f>SUM($D119:G119)</f>
        <v>10545</v>
      </c>
      <c r="W119" s="97">
        <f>SUM($D119:H119)</f>
        <v>13479</v>
      </c>
      <c r="X119" s="97">
        <f>SUM($D119:I119)</f>
        <v>16172</v>
      </c>
      <c r="Y119" s="97">
        <f>SUM($D119:J119)</f>
        <v>18368</v>
      </c>
      <c r="Z119" s="97">
        <f>SUM($D119:K119)</f>
        <v>20263</v>
      </c>
      <c r="AA119" s="97">
        <f>SUM($D119:L119)</f>
        <v>22472</v>
      </c>
      <c r="AB119" s="97">
        <f>SUM($D119:M119)</f>
        <v>24881</v>
      </c>
      <c r="AC119" s="97">
        <f>SUM($D119:N119)</f>
        <v>28412</v>
      </c>
      <c r="AD119" s="97">
        <f>SUM($D119:O119)</f>
        <v>30441</v>
      </c>
    </row>
    <row r="120" spans="1:30" ht="15.1" customHeight="1">
      <c r="A120" s="94">
        <v>2015</v>
      </c>
      <c r="B120" s="95" t="s">
        <v>7</v>
      </c>
      <c r="C120" s="96"/>
      <c r="D120" s="97">
        <f t="shared" si="39"/>
        <v>2294</v>
      </c>
      <c r="E120" s="97">
        <f t="shared" si="39"/>
        <v>1905</v>
      </c>
      <c r="F120" s="97">
        <f t="shared" si="39"/>
        <v>1995</v>
      </c>
      <c r="G120" s="97">
        <f t="shared" si="39"/>
        <v>2251</v>
      </c>
      <c r="H120" s="97">
        <f t="shared" si="39"/>
        <v>2160</v>
      </c>
      <c r="I120" s="97">
        <f t="shared" si="39"/>
        <v>2632</v>
      </c>
      <c r="J120" s="97">
        <f t="shared" si="39"/>
        <v>2212</v>
      </c>
      <c r="K120" s="97">
        <f t="shared" si="39"/>
        <v>2801</v>
      </c>
      <c r="L120" s="97">
        <f t="shared" si="39"/>
        <v>2813</v>
      </c>
      <c r="M120" s="97">
        <f t="shared" si="39"/>
        <v>3254</v>
      </c>
      <c r="N120" s="97">
        <f t="shared" si="39"/>
        <v>2884</v>
      </c>
      <c r="O120" s="97">
        <f t="shared" si="39"/>
        <v>2097</v>
      </c>
      <c r="P120" s="97">
        <f t="shared" si="40"/>
        <v>29298</v>
      </c>
      <c r="Q120" s="102"/>
      <c r="R120" s="102"/>
      <c r="S120" s="97">
        <f>SUM($D120:D120)</f>
        <v>2294</v>
      </c>
      <c r="T120" s="97">
        <f>SUM($D120:E120)</f>
        <v>4199</v>
      </c>
      <c r="U120" s="97">
        <f>SUM($D120:F120)</f>
        <v>6194</v>
      </c>
      <c r="V120" s="97">
        <f>SUM($D120:G120)</f>
        <v>8445</v>
      </c>
      <c r="W120" s="97">
        <f>SUM($D120:H120)</f>
        <v>10605</v>
      </c>
      <c r="X120" s="97">
        <f>SUM($D120:I120)</f>
        <v>13237</v>
      </c>
      <c r="Y120" s="97">
        <f>SUM($D120:J120)</f>
        <v>15449</v>
      </c>
      <c r="Z120" s="97">
        <f>SUM($D120:K120)</f>
        <v>18250</v>
      </c>
      <c r="AA120" s="97">
        <f>SUM($D120:L120)</f>
        <v>21063</v>
      </c>
      <c r="AB120" s="97">
        <f>SUM($D120:M120)</f>
        <v>24317</v>
      </c>
      <c r="AC120" s="97">
        <f>SUM($D120:N120)</f>
        <v>27201</v>
      </c>
      <c r="AD120" s="97">
        <f>SUM($D120:O120)</f>
        <v>29298</v>
      </c>
    </row>
    <row r="121" spans="1:30" ht="15.1" customHeight="1">
      <c r="A121" s="94">
        <v>2016</v>
      </c>
      <c r="B121" s="95" t="s">
        <v>7</v>
      </c>
      <c r="C121" s="96"/>
      <c r="D121" s="97">
        <f t="shared" si="39"/>
        <v>1960</v>
      </c>
      <c r="E121" s="97">
        <f t="shared" si="39"/>
        <v>2345</v>
      </c>
      <c r="F121" s="97">
        <f t="shared" si="39"/>
        <v>2309</v>
      </c>
      <c r="G121" s="97">
        <f t="shared" si="39"/>
        <v>2762</v>
      </c>
      <c r="H121" s="97">
        <f t="shared" si="39"/>
        <v>2991</v>
      </c>
      <c r="I121" s="97">
        <f t="shared" si="39"/>
        <v>3415</v>
      </c>
      <c r="J121" s="97">
        <f t="shared" si="39"/>
        <v>2443</v>
      </c>
      <c r="K121" s="97">
        <f t="shared" si="39"/>
        <v>2710</v>
      </c>
      <c r="L121" s="97">
        <f t="shared" si="39"/>
        <v>3214</v>
      </c>
      <c r="M121" s="97">
        <f t="shared" si="39"/>
        <v>3578</v>
      </c>
      <c r="N121" s="97">
        <f t="shared" si="39"/>
        <v>3399</v>
      </c>
      <c r="O121" s="97">
        <f t="shared" si="39"/>
        <v>3251</v>
      </c>
      <c r="P121" s="97">
        <f t="shared" ref="P121:P124" si="41">SUM(D121:O121)</f>
        <v>34377</v>
      </c>
      <c r="Q121" s="102"/>
      <c r="R121" s="102"/>
      <c r="S121" s="97">
        <f>SUM($D121:D121)</f>
        <v>1960</v>
      </c>
      <c r="T121" s="97">
        <f>SUM($D121:E121)</f>
        <v>4305</v>
      </c>
      <c r="U121" s="97">
        <f>SUM($D121:F121)</f>
        <v>6614</v>
      </c>
      <c r="V121" s="97">
        <f>SUM($D121:G121)</f>
        <v>9376</v>
      </c>
      <c r="W121" s="97">
        <f>SUM($D121:H121)</f>
        <v>12367</v>
      </c>
      <c r="X121" s="97">
        <f>SUM($D121:I121)</f>
        <v>15782</v>
      </c>
      <c r="Y121" s="97">
        <f>SUM($D121:J121)</f>
        <v>18225</v>
      </c>
      <c r="Z121" s="97">
        <f>SUM($D121:K121)</f>
        <v>20935</v>
      </c>
      <c r="AA121" s="97">
        <f>SUM($D121:L121)</f>
        <v>24149</v>
      </c>
      <c r="AB121" s="97">
        <f>SUM($D121:M121)</f>
        <v>27727</v>
      </c>
      <c r="AC121" s="97">
        <f>SUM($D121:N121)</f>
        <v>31126</v>
      </c>
      <c r="AD121" s="97">
        <f>SUM($D121:O121)</f>
        <v>34377</v>
      </c>
    </row>
    <row r="122" spans="1:30" ht="15.1" customHeight="1">
      <c r="A122" s="94">
        <v>2017</v>
      </c>
      <c r="B122" s="95" t="s">
        <v>7</v>
      </c>
      <c r="C122" s="96"/>
      <c r="D122" s="97">
        <f t="shared" si="39"/>
        <v>3475</v>
      </c>
      <c r="E122" s="97">
        <f t="shared" si="39"/>
        <v>3445</v>
      </c>
      <c r="F122" s="97">
        <f t="shared" si="39"/>
        <v>3953</v>
      </c>
      <c r="G122" s="97">
        <f t="shared" si="39"/>
        <v>3209</v>
      </c>
      <c r="H122" s="97">
        <f t="shared" si="39"/>
        <v>3630</v>
      </c>
      <c r="I122" s="97">
        <f t="shared" si="39"/>
        <v>4318</v>
      </c>
      <c r="J122" s="97">
        <f t="shared" si="39"/>
        <v>2756</v>
      </c>
      <c r="K122" s="97">
        <f t="shared" si="39"/>
        <v>3782</v>
      </c>
      <c r="L122" s="97">
        <f t="shared" si="39"/>
        <v>3194</v>
      </c>
      <c r="M122" s="97">
        <f t="shared" si="39"/>
        <v>1680</v>
      </c>
      <c r="N122" s="97">
        <f t="shared" si="39"/>
        <v>3041</v>
      </c>
      <c r="O122" s="97">
        <f t="shared" si="39"/>
        <v>2837</v>
      </c>
      <c r="P122" s="97">
        <f t="shared" ref="P122" si="42">SUM(D122:O122)</f>
        <v>39320</v>
      </c>
      <c r="Q122" s="102"/>
      <c r="R122" s="102"/>
      <c r="S122" s="97">
        <f>SUM($D122:D122)</f>
        <v>3475</v>
      </c>
      <c r="T122" s="97">
        <f>SUM($D122:E122)</f>
        <v>6920</v>
      </c>
      <c r="U122" s="97">
        <f>SUM($D122:F122)</f>
        <v>10873</v>
      </c>
      <c r="V122" s="97">
        <f>SUM($D122:G122)</f>
        <v>14082</v>
      </c>
      <c r="W122" s="97">
        <f>SUM($D122:H122)</f>
        <v>17712</v>
      </c>
      <c r="X122" s="97">
        <f>SUM($D122:I122)</f>
        <v>22030</v>
      </c>
      <c r="Y122" s="97">
        <f>SUM($D122:J122)</f>
        <v>24786</v>
      </c>
      <c r="Z122" s="97">
        <f>SUM($D122:K122)</f>
        <v>28568</v>
      </c>
      <c r="AA122" s="97">
        <f>SUM($D122:L122)</f>
        <v>31762</v>
      </c>
      <c r="AB122" s="97">
        <f>SUM($D122:M122)</f>
        <v>33442</v>
      </c>
      <c r="AC122" s="97">
        <f>SUM($D122:N122)</f>
        <v>36483</v>
      </c>
      <c r="AD122" s="97">
        <f>SUM($D122:O122)</f>
        <v>39320</v>
      </c>
    </row>
    <row r="123" spans="1:30" ht="15.1" customHeight="1">
      <c r="A123" s="94">
        <v>2018</v>
      </c>
      <c r="B123" s="95" t="s">
        <v>7</v>
      </c>
      <c r="C123" s="96"/>
      <c r="D123" s="97">
        <f t="shared" si="39"/>
        <v>2940</v>
      </c>
      <c r="E123" s="97">
        <f t="shared" si="39"/>
        <v>3590</v>
      </c>
      <c r="F123" s="97">
        <f t="shared" si="39"/>
        <v>3017</v>
      </c>
      <c r="G123" s="97">
        <f t="shared" si="39"/>
        <v>2591</v>
      </c>
      <c r="H123" s="97">
        <f t="shared" si="39"/>
        <v>2028</v>
      </c>
      <c r="I123" s="97">
        <f t="shared" si="39"/>
        <v>840</v>
      </c>
      <c r="J123" s="97">
        <f t="shared" si="39"/>
        <v>790</v>
      </c>
      <c r="K123" s="97">
        <f t="shared" si="39"/>
        <v>894</v>
      </c>
      <c r="L123" s="97">
        <f t="shared" si="39"/>
        <v>812</v>
      </c>
      <c r="M123" s="97">
        <f t="shared" si="39"/>
        <v>979</v>
      </c>
      <c r="N123" s="97">
        <f t="shared" si="39"/>
        <v>999</v>
      </c>
      <c r="O123" s="97">
        <f t="shared" si="39"/>
        <v>731</v>
      </c>
      <c r="P123" s="97">
        <f t="shared" si="41"/>
        <v>20211</v>
      </c>
      <c r="Q123" s="102"/>
      <c r="R123" s="102"/>
      <c r="S123" s="97">
        <f>SUM($D123:D123)</f>
        <v>2940</v>
      </c>
      <c r="T123" s="97">
        <f>SUM($D123:E123)</f>
        <v>6530</v>
      </c>
      <c r="U123" s="97">
        <f>SUM($D123:F123)</f>
        <v>9547</v>
      </c>
      <c r="V123" s="97">
        <f>SUM($D123:G123)</f>
        <v>12138</v>
      </c>
      <c r="W123" s="97">
        <f>SUM($D123:H123)</f>
        <v>14166</v>
      </c>
      <c r="X123" s="97">
        <f>SUM($D123:I123)</f>
        <v>15006</v>
      </c>
      <c r="Y123" s="97">
        <f>SUM($D123:J123)</f>
        <v>15796</v>
      </c>
      <c r="Z123" s="97">
        <f>SUM($D123:K123)</f>
        <v>16690</v>
      </c>
      <c r="AA123" s="97">
        <f>SUM($D123:L123)</f>
        <v>17502</v>
      </c>
      <c r="AB123" s="97">
        <f>SUM($D123:M123)</f>
        <v>18481</v>
      </c>
      <c r="AC123" s="97">
        <f>SUM($D123:N123)</f>
        <v>19480</v>
      </c>
      <c r="AD123" s="97">
        <f>SUM($D123:O123)</f>
        <v>20211</v>
      </c>
    </row>
    <row r="124" spans="1:30" ht="15.1" customHeight="1">
      <c r="A124" s="94">
        <v>2019</v>
      </c>
      <c r="B124" s="95" t="s">
        <v>7</v>
      </c>
      <c r="C124" s="96"/>
      <c r="D124" s="97">
        <f t="shared" si="39"/>
        <v>818</v>
      </c>
      <c r="E124" s="97">
        <f t="shared" si="39"/>
        <v>834</v>
      </c>
      <c r="F124" s="97">
        <f t="shared" si="39"/>
        <v>895</v>
      </c>
      <c r="G124" s="97">
        <f t="shared" si="39"/>
        <v>980</v>
      </c>
      <c r="H124" s="97">
        <f t="shared" si="39"/>
        <v>1057</v>
      </c>
      <c r="I124" s="97">
        <f t="shared" si="39"/>
        <v>969</v>
      </c>
      <c r="J124" s="97">
        <f t="shared" si="39"/>
        <v>964</v>
      </c>
      <c r="K124" s="97">
        <f t="shared" si="39"/>
        <v>1009</v>
      </c>
      <c r="L124" s="97">
        <f t="shared" si="39"/>
        <v>928</v>
      </c>
      <c r="M124" s="97">
        <f t="shared" si="39"/>
        <v>1019</v>
      </c>
      <c r="N124" s="97">
        <f t="shared" si="39"/>
        <v>916</v>
      </c>
      <c r="O124" s="97">
        <f t="shared" si="39"/>
        <v>757</v>
      </c>
      <c r="P124" s="97">
        <f t="shared" si="41"/>
        <v>11146</v>
      </c>
      <c r="Q124" s="102"/>
      <c r="R124" s="102"/>
      <c r="S124" s="97">
        <f>SUM($D124:D124)</f>
        <v>818</v>
      </c>
      <c r="T124" s="97">
        <f>SUM($D124:E124)</f>
        <v>1652</v>
      </c>
      <c r="U124" s="97">
        <f>SUM($D124:F124)</f>
        <v>2547</v>
      </c>
      <c r="V124" s="97">
        <f>SUM($D124:G124)</f>
        <v>3527</v>
      </c>
      <c r="W124" s="97">
        <f>SUM($D124:H124)</f>
        <v>4584</v>
      </c>
      <c r="X124" s="97">
        <f>SUM($D124:I124)</f>
        <v>5553</v>
      </c>
      <c r="Y124" s="97">
        <f>SUM($D124:J124)</f>
        <v>6517</v>
      </c>
      <c r="Z124" s="97">
        <f>SUM($D124:K124)</f>
        <v>7526</v>
      </c>
      <c r="AA124" s="97">
        <f>SUM($D124:L124)</f>
        <v>8454</v>
      </c>
      <c r="AB124" s="97">
        <f>SUM($D124:M124)</f>
        <v>9473</v>
      </c>
      <c r="AC124" s="97">
        <f>SUM($D124:N124)</f>
        <v>10389</v>
      </c>
      <c r="AD124" s="97">
        <f>SUM($D124:O124)</f>
        <v>11146</v>
      </c>
    </row>
    <row r="125" spans="1:30" ht="15.1" customHeight="1">
      <c r="A125" s="94">
        <v>2020</v>
      </c>
      <c r="B125" s="95" t="s">
        <v>7</v>
      </c>
      <c r="C125" s="96"/>
      <c r="D125" s="97">
        <f t="shared" si="39"/>
        <v>833</v>
      </c>
      <c r="E125" s="97">
        <f t="shared" si="39"/>
        <v>806</v>
      </c>
      <c r="F125" s="97">
        <f t="shared" si="39"/>
        <v>823</v>
      </c>
      <c r="G125" s="97">
        <f t="shared" si="39"/>
        <v>441</v>
      </c>
      <c r="H125" s="97">
        <f t="shared" si="39"/>
        <v>510</v>
      </c>
      <c r="I125" s="97">
        <f t="shared" si="39"/>
        <v>573</v>
      </c>
      <c r="J125" s="97">
        <f t="shared" si="39"/>
        <v>684</v>
      </c>
      <c r="K125" s="97">
        <f t="shared" si="39"/>
        <v>894</v>
      </c>
      <c r="L125" s="97">
        <f t="shared" si="39"/>
        <v>1854</v>
      </c>
      <c r="M125" s="97">
        <f t="shared" si="39"/>
        <v>1595</v>
      </c>
      <c r="N125" s="97">
        <f t="shared" si="39"/>
        <v>1513</v>
      </c>
      <c r="O125" s="97">
        <f t="shared" si="39"/>
        <v>1738</v>
      </c>
      <c r="P125" s="97">
        <f t="shared" ref="P125" si="43">SUM(D125:O125)</f>
        <v>12264</v>
      </c>
      <c r="Q125" s="102"/>
      <c r="R125" s="102"/>
      <c r="S125" s="97">
        <f>SUM($D125:D125)</f>
        <v>833</v>
      </c>
      <c r="T125" s="97">
        <f>SUM($D125:E125)</f>
        <v>1639</v>
      </c>
      <c r="U125" s="97">
        <f>SUM($D125:F125)</f>
        <v>2462</v>
      </c>
      <c r="V125" s="97">
        <f>SUM($D125:G125)</f>
        <v>2903</v>
      </c>
      <c r="W125" s="97">
        <f>SUM($D125:H125)</f>
        <v>3413</v>
      </c>
      <c r="X125" s="97">
        <f>SUM($D125:I125)</f>
        <v>3986</v>
      </c>
      <c r="Y125" s="97">
        <f>SUM($D125:J125)</f>
        <v>4670</v>
      </c>
      <c r="Z125" s="97">
        <f>SUM($D125:K125)</f>
        <v>5564</v>
      </c>
      <c r="AA125" s="97">
        <f>SUM($D125:L125)</f>
        <v>7418</v>
      </c>
      <c r="AB125" s="97">
        <f>SUM($D125:M125)</f>
        <v>9013</v>
      </c>
      <c r="AC125" s="97">
        <f>SUM($D125:N125)</f>
        <v>10526</v>
      </c>
      <c r="AD125" s="97">
        <f>SUM($D125:O125)</f>
        <v>12264</v>
      </c>
    </row>
    <row r="126" spans="1:30" ht="15.1" customHeight="1">
      <c r="A126" s="94">
        <v>2021</v>
      </c>
      <c r="B126" s="95" t="s">
        <v>7</v>
      </c>
      <c r="C126" s="96"/>
      <c r="D126" s="97">
        <f t="shared" si="39"/>
        <v>2185</v>
      </c>
      <c r="E126" s="97">
        <f t="shared" si="39"/>
        <v>1525</v>
      </c>
      <c r="F126" s="97">
        <f t="shared" si="39"/>
        <v>2265</v>
      </c>
      <c r="G126" s="97">
        <f t="shared" si="39"/>
        <v>1256</v>
      </c>
      <c r="H126" s="97">
        <f t="shared" si="39"/>
        <v>1184</v>
      </c>
      <c r="I126" s="97">
        <f t="shared" si="39"/>
        <v>1400</v>
      </c>
      <c r="J126" s="97">
        <f t="shared" si="39"/>
        <v>1503</v>
      </c>
      <c r="K126" s="97">
        <f t="shared" si="39"/>
        <v>1670</v>
      </c>
      <c r="L126" s="97">
        <f t="shared" si="39"/>
        <v>1396</v>
      </c>
      <c r="M126" s="97">
        <f t="shared" si="39"/>
        <v>2249</v>
      </c>
      <c r="N126" s="97">
        <f t="shared" si="39"/>
        <v>2152</v>
      </c>
      <c r="O126" s="97">
        <f t="shared" si="39"/>
        <v>2117</v>
      </c>
      <c r="P126" s="97">
        <f t="shared" ref="P126" si="44">SUM(D126:O126)</f>
        <v>20902</v>
      </c>
      <c r="Q126" s="102"/>
      <c r="R126" s="102"/>
      <c r="S126" s="97">
        <f>SUM($D126:D126)</f>
        <v>2185</v>
      </c>
      <c r="T126" s="97">
        <f>SUM($D126:E126)</f>
        <v>3710</v>
      </c>
      <c r="U126" s="97">
        <f>SUM($D126:F126)</f>
        <v>5975</v>
      </c>
      <c r="V126" s="97">
        <f>SUM($D126:G126)</f>
        <v>7231</v>
      </c>
      <c r="W126" s="97">
        <f>SUM($D126:H126)</f>
        <v>8415</v>
      </c>
      <c r="X126" s="97">
        <f>SUM($D126:I126)</f>
        <v>9815</v>
      </c>
      <c r="Y126" s="97">
        <f>SUM($D126:J126)</f>
        <v>11318</v>
      </c>
      <c r="Z126" s="97">
        <f>SUM($D126:K126)</f>
        <v>12988</v>
      </c>
      <c r="AA126" s="97">
        <f>SUM($D126:L126)</f>
        <v>14384</v>
      </c>
      <c r="AB126" s="97">
        <f>SUM($D126:M126)</f>
        <v>16633</v>
      </c>
      <c r="AC126" s="97">
        <f>SUM($D126:N126)</f>
        <v>18785</v>
      </c>
      <c r="AD126" s="97">
        <f>SUM($D126:O126)</f>
        <v>20902</v>
      </c>
    </row>
    <row r="127" spans="1:30" ht="15.1" customHeight="1">
      <c r="Q127" s="102"/>
      <c r="R127" s="102"/>
    </row>
    <row r="128" spans="1:30" ht="15.1" customHeight="1">
      <c r="Q128" s="126"/>
      <c r="R128" s="126"/>
    </row>
    <row r="129" spans="1:30" ht="15.1" customHeight="1">
      <c r="A129" s="94">
        <v>2006</v>
      </c>
      <c r="B129" s="95" t="s">
        <v>8</v>
      </c>
      <c r="D129" s="97">
        <f t="shared" ref="D129:O144" si="45">SUMIFS(D$11:D$90,$A$11:$A$90,$A129,$B$11:$B$90,$B129)</f>
        <v>5292</v>
      </c>
      <c r="E129" s="97">
        <f t="shared" si="45"/>
        <v>4696</v>
      </c>
      <c r="F129" s="97">
        <f t="shared" si="45"/>
        <v>5116</v>
      </c>
      <c r="G129" s="97">
        <f t="shared" si="45"/>
        <v>4986</v>
      </c>
      <c r="H129" s="97">
        <f t="shared" si="45"/>
        <v>5084</v>
      </c>
      <c r="I129" s="97">
        <f t="shared" si="45"/>
        <v>4972</v>
      </c>
      <c r="J129" s="97">
        <f t="shared" si="45"/>
        <v>5726</v>
      </c>
      <c r="K129" s="97">
        <f t="shared" si="45"/>
        <v>4986</v>
      </c>
      <c r="L129" s="97">
        <f t="shared" si="45"/>
        <v>4794</v>
      </c>
      <c r="M129" s="97">
        <f t="shared" si="45"/>
        <v>4811</v>
      </c>
      <c r="N129" s="97">
        <f t="shared" si="45"/>
        <v>4694</v>
      </c>
      <c r="O129" s="97">
        <f t="shared" si="45"/>
        <v>4615</v>
      </c>
      <c r="P129" s="97">
        <f t="shared" ref="P129:P138" si="46">SUM(D129:O129)</f>
        <v>59772</v>
      </c>
      <c r="Q129" s="126"/>
      <c r="R129" s="126"/>
      <c r="S129" s="97">
        <f>SUM($D129:D129)</f>
        <v>5292</v>
      </c>
      <c r="T129" s="97">
        <f>SUM($D129:E129)</f>
        <v>9988</v>
      </c>
      <c r="U129" s="97">
        <f>SUM($D129:F129)</f>
        <v>15104</v>
      </c>
      <c r="V129" s="97">
        <f>SUM($D129:G129)</f>
        <v>20090</v>
      </c>
      <c r="W129" s="97">
        <f>SUM($D129:H129)</f>
        <v>25174</v>
      </c>
      <c r="X129" s="97">
        <f>SUM($D129:I129)</f>
        <v>30146</v>
      </c>
      <c r="Y129" s="97">
        <f>SUM($D129:J129)</f>
        <v>35872</v>
      </c>
      <c r="Z129" s="97">
        <f>SUM($D129:K129)</f>
        <v>40858</v>
      </c>
      <c r="AA129" s="97">
        <f>SUM($D129:L129)</f>
        <v>45652</v>
      </c>
      <c r="AB129" s="97">
        <f>SUM($D129:M129)</f>
        <v>50463</v>
      </c>
      <c r="AC129" s="97">
        <f>SUM($D129:N129)</f>
        <v>55157</v>
      </c>
      <c r="AD129" s="97">
        <f>SUM($D129:O129)</f>
        <v>59772</v>
      </c>
    </row>
    <row r="130" spans="1:30" ht="15.1" customHeight="1">
      <c r="A130" s="94">
        <v>2007</v>
      </c>
      <c r="B130" s="95" t="s">
        <v>8</v>
      </c>
      <c r="D130" s="97">
        <f t="shared" si="45"/>
        <v>5278</v>
      </c>
      <c r="E130" s="97">
        <f t="shared" si="45"/>
        <v>4060</v>
      </c>
      <c r="F130" s="97">
        <f t="shared" si="45"/>
        <v>4505</v>
      </c>
      <c r="G130" s="97">
        <f t="shared" si="45"/>
        <v>4876</v>
      </c>
      <c r="H130" s="97">
        <f t="shared" si="45"/>
        <v>4771</v>
      </c>
      <c r="I130" s="97">
        <f t="shared" si="45"/>
        <v>4636</v>
      </c>
      <c r="J130" s="97">
        <f t="shared" si="45"/>
        <v>4730</v>
      </c>
      <c r="K130" s="97">
        <f t="shared" si="45"/>
        <v>5002</v>
      </c>
      <c r="L130" s="97">
        <f t="shared" si="45"/>
        <v>4615</v>
      </c>
      <c r="M130" s="97">
        <f t="shared" si="45"/>
        <v>4582</v>
      </c>
      <c r="N130" s="97">
        <f t="shared" si="45"/>
        <v>3144</v>
      </c>
      <c r="O130" s="97">
        <f t="shared" si="45"/>
        <v>4163</v>
      </c>
      <c r="P130" s="97">
        <f t="shared" si="46"/>
        <v>54362</v>
      </c>
      <c r="Q130" s="126"/>
      <c r="R130" s="126"/>
      <c r="S130" s="97">
        <f>SUM($D130:D130)</f>
        <v>5278</v>
      </c>
      <c r="T130" s="97">
        <f>SUM($D130:E130)</f>
        <v>9338</v>
      </c>
      <c r="U130" s="97">
        <f>SUM($D130:F130)</f>
        <v>13843</v>
      </c>
      <c r="V130" s="97">
        <f>SUM($D130:G130)</f>
        <v>18719</v>
      </c>
      <c r="W130" s="97">
        <f>SUM($D130:H130)</f>
        <v>23490</v>
      </c>
      <c r="X130" s="97">
        <f>SUM($D130:I130)</f>
        <v>28126</v>
      </c>
      <c r="Y130" s="97">
        <f>SUM($D130:J130)</f>
        <v>32856</v>
      </c>
      <c r="Z130" s="97">
        <f>SUM($D130:K130)</f>
        <v>37858</v>
      </c>
      <c r="AA130" s="97">
        <f>SUM($D130:L130)</f>
        <v>42473</v>
      </c>
      <c r="AB130" s="97">
        <f>SUM($D130:M130)</f>
        <v>47055</v>
      </c>
      <c r="AC130" s="97">
        <f>SUM($D130:N130)</f>
        <v>50199</v>
      </c>
      <c r="AD130" s="97">
        <f>SUM($D130:O130)</f>
        <v>54362</v>
      </c>
    </row>
    <row r="131" spans="1:30" ht="15.1" customHeight="1">
      <c r="A131" s="94">
        <v>2008</v>
      </c>
      <c r="B131" s="95" t="s">
        <v>8</v>
      </c>
      <c r="D131" s="97">
        <f t="shared" si="45"/>
        <v>4831</v>
      </c>
      <c r="E131" s="97">
        <f t="shared" si="45"/>
        <v>4111</v>
      </c>
      <c r="F131" s="97">
        <f t="shared" si="45"/>
        <v>4314</v>
      </c>
      <c r="G131" s="97">
        <f t="shared" si="45"/>
        <v>4767</v>
      </c>
      <c r="H131" s="97">
        <f t="shared" si="45"/>
        <v>4772</v>
      </c>
      <c r="I131" s="97">
        <f t="shared" si="45"/>
        <v>4612</v>
      </c>
      <c r="J131" s="97">
        <f t="shared" si="45"/>
        <v>4730</v>
      </c>
      <c r="K131" s="97">
        <f t="shared" si="45"/>
        <v>5157</v>
      </c>
      <c r="L131" s="97">
        <f t="shared" si="45"/>
        <v>4560</v>
      </c>
      <c r="M131" s="97">
        <f t="shared" si="45"/>
        <v>5015</v>
      </c>
      <c r="N131" s="97">
        <f t="shared" si="45"/>
        <v>4554</v>
      </c>
      <c r="O131" s="97">
        <f t="shared" si="45"/>
        <v>4328</v>
      </c>
      <c r="P131" s="97">
        <f t="shared" si="46"/>
        <v>55751</v>
      </c>
      <c r="Q131" s="126"/>
      <c r="R131" s="126"/>
      <c r="S131" s="97">
        <f>SUM($D131:D131)</f>
        <v>4831</v>
      </c>
      <c r="T131" s="97">
        <f>SUM($D131:E131)</f>
        <v>8942</v>
      </c>
      <c r="U131" s="97">
        <f>SUM($D131:F131)</f>
        <v>13256</v>
      </c>
      <c r="V131" s="97">
        <f>SUM($D131:G131)</f>
        <v>18023</v>
      </c>
      <c r="W131" s="97">
        <f>SUM($D131:H131)</f>
        <v>22795</v>
      </c>
      <c r="X131" s="97">
        <f>SUM($D131:I131)</f>
        <v>27407</v>
      </c>
      <c r="Y131" s="97">
        <f>SUM($D131:J131)</f>
        <v>32137</v>
      </c>
      <c r="Z131" s="97">
        <f>SUM($D131:K131)</f>
        <v>37294</v>
      </c>
      <c r="AA131" s="97">
        <f>SUM($D131:L131)</f>
        <v>41854</v>
      </c>
      <c r="AB131" s="97">
        <f>SUM($D131:M131)</f>
        <v>46869</v>
      </c>
      <c r="AC131" s="97">
        <f>SUM($D131:N131)</f>
        <v>51423</v>
      </c>
      <c r="AD131" s="97">
        <f>SUM($D131:O131)</f>
        <v>55751</v>
      </c>
    </row>
    <row r="132" spans="1:30" ht="15.1" customHeight="1">
      <c r="A132" s="94">
        <v>2009</v>
      </c>
      <c r="B132" s="95" t="s">
        <v>8</v>
      </c>
      <c r="D132" s="97">
        <f t="shared" si="45"/>
        <v>4812</v>
      </c>
      <c r="E132" s="97">
        <f t="shared" si="45"/>
        <v>4189</v>
      </c>
      <c r="F132" s="97">
        <f t="shared" si="45"/>
        <v>4361</v>
      </c>
      <c r="G132" s="97">
        <f t="shared" si="45"/>
        <v>5161</v>
      </c>
      <c r="H132" s="97">
        <f t="shared" si="45"/>
        <v>4696</v>
      </c>
      <c r="I132" s="97">
        <f t="shared" si="45"/>
        <v>4272</v>
      </c>
      <c r="J132" s="97">
        <f t="shared" si="45"/>
        <v>4516</v>
      </c>
      <c r="K132" s="97">
        <f t="shared" si="45"/>
        <v>4329</v>
      </c>
      <c r="L132" s="97">
        <f t="shared" si="45"/>
        <v>4220</v>
      </c>
      <c r="M132" s="97">
        <f t="shared" si="45"/>
        <v>4422</v>
      </c>
      <c r="N132" s="97">
        <f t="shared" si="45"/>
        <v>4166</v>
      </c>
      <c r="O132" s="97">
        <f t="shared" si="45"/>
        <v>3984</v>
      </c>
      <c r="P132" s="97">
        <f t="shared" si="46"/>
        <v>53128</v>
      </c>
      <c r="Q132" s="126"/>
      <c r="R132" s="126"/>
      <c r="S132" s="97">
        <f>SUM($D132:D132)</f>
        <v>4812</v>
      </c>
      <c r="T132" s="97">
        <f>SUM($D132:E132)</f>
        <v>9001</v>
      </c>
      <c r="U132" s="97">
        <f>SUM($D132:F132)</f>
        <v>13362</v>
      </c>
      <c r="V132" s="97">
        <f>SUM($D132:G132)</f>
        <v>18523</v>
      </c>
      <c r="W132" s="97">
        <f>SUM($D132:H132)</f>
        <v>23219</v>
      </c>
      <c r="X132" s="97">
        <f>SUM($D132:I132)</f>
        <v>27491</v>
      </c>
      <c r="Y132" s="97">
        <f>SUM($D132:J132)</f>
        <v>32007</v>
      </c>
      <c r="Z132" s="97">
        <f>SUM($D132:K132)</f>
        <v>36336</v>
      </c>
      <c r="AA132" s="97">
        <f>SUM($D132:L132)</f>
        <v>40556</v>
      </c>
      <c r="AB132" s="97">
        <f>SUM($D132:M132)</f>
        <v>44978</v>
      </c>
      <c r="AC132" s="97">
        <f>SUM($D132:N132)</f>
        <v>49144</v>
      </c>
      <c r="AD132" s="97">
        <f>SUM($D132:O132)</f>
        <v>53128</v>
      </c>
    </row>
    <row r="133" spans="1:30" ht="15.1" customHeight="1">
      <c r="A133" s="94">
        <v>2010</v>
      </c>
      <c r="B133" s="95" t="s">
        <v>8</v>
      </c>
      <c r="D133" s="97">
        <f t="shared" si="45"/>
        <v>4549</v>
      </c>
      <c r="E133" s="97">
        <f t="shared" si="45"/>
        <v>3738</v>
      </c>
      <c r="F133" s="97">
        <f t="shared" si="45"/>
        <v>4268</v>
      </c>
      <c r="G133" s="97">
        <f t="shared" si="45"/>
        <v>3850</v>
      </c>
      <c r="H133" s="97">
        <f t="shared" si="45"/>
        <v>4181</v>
      </c>
      <c r="I133" s="97">
        <f t="shared" si="45"/>
        <v>3996</v>
      </c>
      <c r="J133" s="97">
        <f t="shared" si="45"/>
        <v>4594</v>
      </c>
      <c r="K133" s="97">
        <f t="shared" si="45"/>
        <v>4417</v>
      </c>
      <c r="L133" s="97">
        <f t="shared" si="45"/>
        <v>4292</v>
      </c>
      <c r="M133" s="97">
        <f t="shared" si="45"/>
        <v>4529</v>
      </c>
      <c r="N133" s="97">
        <f t="shared" si="45"/>
        <v>4199</v>
      </c>
      <c r="O133" s="97">
        <f t="shared" si="45"/>
        <v>4095</v>
      </c>
      <c r="P133" s="97">
        <f t="shared" si="46"/>
        <v>50708</v>
      </c>
      <c r="Q133" s="126"/>
      <c r="R133" s="126"/>
      <c r="S133" s="97">
        <f>SUM($D133:D133)</f>
        <v>4549</v>
      </c>
      <c r="T133" s="97">
        <f>SUM($D133:E133)</f>
        <v>8287</v>
      </c>
      <c r="U133" s="97">
        <f>SUM($D133:F133)</f>
        <v>12555</v>
      </c>
      <c r="V133" s="97">
        <f>SUM($D133:G133)</f>
        <v>16405</v>
      </c>
      <c r="W133" s="97">
        <f>SUM($D133:H133)</f>
        <v>20586</v>
      </c>
      <c r="X133" s="97">
        <f>SUM($D133:I133)</f>
        <v>24582</v>
      </c>
      <c r="Y133" s="97">
        <f>SUM($D133:J133)</f>
        <v>29176</v>
      </c>
      <c r="Z133" s="97">
        <f>SUM($D133:K133)</f>
        <v>33593</v>
      </c>
      <c r="AA133" s="97">
        <f>SUM($D133:L133)</f>
        <v>37885</v>
      </c>
      <c r="AB133" s="97">
        <f>SUM($D133:M133)</f>
        <v>42414</v>
      </c>
      <c r="AC133" s="97">
        <f>SUM($D133:N133)</f>
        <v>46613</v>
      </c>
      <c r="AD133" s="97">
        <f>SUM($D133:O133)</f>
        <v>50708</v>
      </c>
    </row>
    <row r="134" spans="1:30" ht="15.1" customHeight="1">
      <c r="A134" s="94">
        <v>2011</v>
      </c>
      <c r="B134" s="95" t="s">
        <v>8</v>
      </c>
      <c r="D134" s="97">
        <f t="shared" si="45"/>
        <v>4462</v>
      </c>
      <c r="E134" s="97">
        <f t="shared" si="45"/>
        <v>3734</v>
      </c>
      <c r="F134" s="97">
        <f t="shared" si="45"/>
        <v>4230</v>
      </c>
      <c r="G134" s="97">
        <f t="shared" si="45"/>
        <v>4067</v>
      </c>
      <c r="H134" s="97">
        <f t="shared" si="45"/>
        <v>4238</v>
      </c>
      <c r="I134" s="97">
        <f t="shared" si="45"/>
        <v>4096</v>
      </c>
      <c r="J134" s="97">
        <f t="shared" si="45"/>
        <v>4340</v>
      </c>
      <c r="K134" s="97">
        <f t="shared" si="45"/>
        <v>4250</v>
      </c>
      <c r="L134" s="97">
        <f t="shared" si="45"/>
        <v>4060</v>
      </c>
      <c r="M134" s="97">
        <f t="shared" si="45"/>
        <v>4272</v>
      </c>
      <c r="N134" s="97">
        <f t="shared" si="45"/>
        <v>3982</v>
      </c>
      <c r="O134" s="97">
        <f t="shared" si="45"/>
        <v>3813</v>
      </c>
      <c r="P134" s="97">
        <f t="shared" si="46"/>
        <v>49544</v>
      </c>
      <c r="Q134" s="126"/>
      <c r="R134" s="126"/>
      <c r="S134" s="97">
        <f>SUM($D134:D134)</f>
        <v>4462</v>
      </c>
      <c r="T134" s="97">
        <f>SUM($D134:E134)</f>
        <v>8196</v>
      </c>
      <c r="U134" s="97">
        <f>SUM($D134:F134)</f>
        <v>12426</v>
      </c>
      <c r="V134" s="97">
        <f>SUM($D134:G134)</f>
        <v>16493</v>
      </c>
      <c r="W134" s="97">
        <f>SUM($D134:H134)</f>
        <v>20731</v>
      </c>
      <c r="X134" s="97">
        <f>SUM($D134:I134)</f>
        <v>24827</v>
      </c>
      <c r="Y134" s="97">
        <f>SUM($D134:J134)</f>
        <v>29167</v>
      </c>
      <c r="Z134" s="97">
        <f>SUM($D134:K134)</f>
        <v>33417</v>
      </c>
      <c r="AA134" s="97">
        <f>SUM($D134:L134)</f>
        <v>37477</v>
      </c>
      <c r="AB134" s="97">
        <f>SUM($D134:M134)</f>
        <v>41749</v>
      </c>
      <c r="AC134" s="97">
        <f>SUM($D134:N134)</f>
        <v>45731</v>
      </c>
      <c r="AD134" s="97">
        <f>SUM($D134:O134)</f>
        <v>49544</v>
      </c>
    </row>
    <row r="135" spans="1:30" ht="15.1" customHeight="1">
      <c r="A135" s="94">
        <v>2012</v>
      </c>
      <c r="B135" s="95" t="s">
        <v>8</v>
      </c>
      <c r="D135" s="97">
        <f t="shared" si="45"/>
        <v>4406</v>
      </c>
      <c r="E135" s="97">
        <f t="shared" si="45"/>
        <v>3938</v>
      </c>
      <c r="F135" s="97">
        <f t="shared" si="45"/>
        <v>3943</v>
      </c>
      <c r="G135" s="97">
        <f t="shared" si="45"/>
        <v>4095</v>
      </c>
      <c r="H135" s="97">
        <f t="shared" si="45"/>
        <v>4096</v>
      </c>
      <c r="I135" s="97">
        <f t="shared" si="45"/>
        <v>4157</v>
      </c>
      <c r="J135" s="97">
        <f t="shared" si="45"/>
        <v>4242</v>
      </c>
      <c r="K135" s="97">
        <f t="shared" si="45"/>
        <v>4537</v>
      </c>
      <c r="L135" s="97">
        <f t="shared" si="45"/>
        <v>3836</v>
      </c>
      <c r="M135" s="97">
        <f t="shared" si="45"/>
        <v>4045</v>
      </c>
      <c r="N135" s="97">
        <f t="shared" si="45"/>
        <v>3709</v>
      </c>
      <c r="O135" s="97">
        <f t="shared" si="45"/>
        <v>3674</v>
      </c>
      <c r="P135" s="97">
        <f t="shared" si="46"/>
        <v>48678</v>
      </c>
      <c r="Q135" s="126"/>
      <c r="R135" s="126"/>
      <c r="S135" s="97">
        <f>SUM($D135:D135)</f>
        <v>4406</v>
      </c>
      <c r="T135" s="97">
        <f>SUM($D135:E135)</f>
        <v>8344</v>
      </c>
      <c r="U135" s="97">
        <f>SUM($D135:F135)</f>
        <v>12287</v>
      </c>
      <c r="V135" s="97">
        <f>SUM($D135:G135)</f>
        <v>16382</v>
      </c>
      <c r="W135" s="97">
        <f>SUM($D135:H135)</f>
        <v>20478</v>
      </c>
      <c r="X135" s="97">
        <f>SUM($D135:I135)</f>
        <v>24635</v>
      </c>
      <c r="Y135" s="97">
        <f>SUM($D135:J135)</f>
        <v>28877</v>
      </c>
      <c r="Z135" s="97">
        <f>SUM($D135:K135)</f>
        <v>33414</v>
      </c>
      <c r="AA135" s="97">
        <f>SUM($D135:L135)</f>
        <v>37250</v>
      </c>
      <c r="AB135" s="97">
        <f>SUM($D135:M135)</f>
        <v>41295</v>
      </c>
      <c r="AC135" s="97">
        <f>SUM($D135:N135)</f>
        <v>45004</v>
      </c>
      <c r="AD135" s="97">
        <f>SUM($D135:O135)</f>
        <v>48678</v>
      </c>
    </row>
    <row r="136" spans="1:30" ht="15.1" customHeight="1">
      <c r="A136" s="94">
        <v>2013</v>
      </c>
      <c r="B136" s="95" t="s">
        <v>8</v>
      </c>
      <c r="D136" s="97">
        <f t="shared" si="45"/>
        <v>4132</v>
      </c>
      <c r="E136" s="97">
        <f t="shared" si="45"/>
        <v>3477</v>
      </c>
      <c r="F136" s="97">
        <f t="shared" si="45"/>
        <v>3633</v>
      </c>
      <c r="G136" s="97">
        <f t="shared" si="45"/>
        <v>3604</v>
      </c>
      <c r="H136" s="97">
        <f t="shared" si="45"/>
        <v>2701</v>
      </c>
      <c r="I136" s="97">
        <f t="shared" si="45"/>
        <v>2936</v>
      </c>
      <c r="J136" s="97">
        <f t="shared" si="45"/>
        <v>3823</v>
      </c>
      <c r="K136" s="97">
        <f t="shared" si="45"/>
        <v>4501</v>
      </c>
      <c r="L136" s="97">
        <f t="shared" si="45"/>
        <v>3791</v>
      </c>
      <c r="M136" s="97">
        <f t="shared" si="45"/>
        <v>3792</v>
      </c>
      <c r="N136" s="97">
        <f t="shared" si="45"/>
        <v>3635</v>
      </c>
      <c r="O136" s="97">
        <f t="shared" si="45"/>
        <v>3485</v>
      </c>
      <c r="P136" s="97">
        <f t="shared" si="46"/>
        <v>43510</v>
      </c>
      <c r="Q136" s="126"/>
      <c r="R136" s="126"/>
      <c r="S136" s="97">
        <f>SUM($D136:D136)</f>
        <v>4132</v>
      </c>
      <c r="T136" s="97">
        <f>SUM($D136:E136)</f>
        <v>7609</v>
      </c>
      <c r="U136" s="97">
        <f>SUM($D136:F136)</f>
        <v>11242</v>
      </c>
      <c r="V136" s="97">
        <f>SUM($D136:G136)</f>
        <v>14846</v>
      </c>
      <c r="W136" s="97">
        <f>SUM($D136:H136)</f>
        <v>17547</v>
      </c>
      <c r="X136" s="97">
        <f>SUM($D136:I136)</f>
        <v>20483</v>
      </c>
      <c r="Y136" s="97">
        <f>SUM($D136:J136)</f>
        <v>24306</v>
      </c>
      <c r="Z136" s="97">
        <f>SUM($D136:K136)</f>
        <v>28807</v>
      </c>
      <c r="AA136" s="97">
        <f>SUM($D136:L136)</f>
        <v>32598</v>
      </c>
      <c r="AB136" s="97">
        <f>SUM($D136:M136)</f>
        <v>36390</v>
      </c>
      <c r="AC136" s="97">
        <f>SUM($D136:N136)</f>
        <v>40025</v>
      </c>
      <c r="AD136" s="97">
        <f>SUM($D136:O136)</f>
        <v>43510</v>
      </c>
    </row>
    <row r="137" spans="1:30" ht="15.1" customHeight="1">
      <c r="A137" s="94">
        <v>2014</v>
      </c>
      <c r="B137" s="95" t="s">
        <v>8</v>
      </c>
      <c r="D137" s="97">
        <f t="shared" si="45"/>
        <v>3909</v>
      </c>
      <c r="E137" s="97">
        <f t="shared" si="45"/>
        <v>3021</v>
      </c>
      <c r="F137" s="97">
        <f t="shared" si="45"/>
        <v>3656</v>
      </c>
      <c r="G137" s="97">
        <f t="shared" si="45"/>
        <v>3431</v>
      </c>
      <c r="H137" s="97">
        <f t="shared" si="45"/>
        <v>3783</v>
      </c>
      <c r="I137" s="97">
        <f t="shared" si="45"/>
        <v>3901</v>
      </c>
      <c r="J137" s="97">
        <f t="shared" si="45"/>
        <v>3836</v>
      </c>
      <c r="K137" s="97">
        <f t="shared" si="45"/>
        <v>4182</v>
      </c>
      <c r="L137" s="97">
        <f t="shared" si="45"/>
        <v>3721</v>
      </c>
      <c r="M137" s="97">
        <f t="shared" si="45"/>
        <v>3749</v>
      </c>
      <c r="N137" s="97">
        <f t="shared" si="45"/>
        <v>2063</v>
      </c>
      <c r="O137" s="97">
        <f t="shared" si="45"/>
        <v>3279</v>
      </c>
      <c r="P137" s="97">
        <f t="shared" si="46"/>
        <v>42531</v>
      </c>
      <c r="Q137" s="126"/>
      <c r="R137" s="126"/>
      <c r="S137" s="97">
        <f>SUM($D137:D137)</f>
        <v>3909</v>
      </c>
      <c r="T137" s="97">
        <f>SUM($D137:E137)</f>
        <v>6930</v>
      </c>
      <c r="U137" s="97">
        <f>SUM($D137:F137)</f>
        <v>10586</v>
      </c>
      <c r="V137" s="97">
        <f>SUM($D137:G137)</f>
        <v>14017</v>
      </c>
      <c r="W137" s="97">
        <f>SUM($D137:H137)</f>
        <v>17800</v>
      </c>
      <c r="X137" s="97">
        <f>SUM($D137:I137)</f>
        <v>21701</v>
      </c>
      <c r="Y137" s="97">
        <f>SUM($D137:J137)</f>
        <v>25537</v>
      </c>
      <c r="Z137" s="97">
        <f>SUM($D137:K137)</f>
        <v>29719</v>
      </c>
      <c r="AA137" s="97">
        <f>SUM($D137:L137)</f>
        <v>33440</v>
      </c>
      <c r="AB137" s="97">
        <f>SUM($D137:M137)</f>
        <v>37189</v>
      </c>
      <c r="AC137" s="97">
        <f>SUM($D137:N137)</f>
        <v>39252</v>
      </c>
      <c r="AD137" s="97">
        <f>SUM($D137:O137)</f>
        <v>42531</v>
      </c>
    </row>
    <row r="138" spans="1:30" ht="15.1" customHeight="1">
      <c r="A138" s="94">
        <v>2015</v>
      </c>
      <c r="B138" s="95" t="s">
        <v>8</v>
      </c>
      <c r="D138" s="97">
        <f t="shared" si="45"/>
        <v>3773</v>
      </c>
      <c r="E138" s="97">
        <f t="shared" si="45"/>
        <v>2994</v>
      </c>
      <c r="F138" s="97">
        <f t="shared" si="45"/>
        <v>3479</v>
      </c>
      <c r="G138" s="97">
        <f t="shared" si="45"/>
        <v>3462</v>
      </c>
      <c r="H138" s="97">
        <f t="shared" si="45"/>
        <v>3848</v>
      </c>
      <c r="I138" s="97">
        <f t="shared" si="45"/>
        <v>3724</v>
      </c>
      <c r="J138" s="97">
        <f t="shared" si="45"/>
        <v>4220</v>
      </c>
      <c r="K138" s="97">
        <f t="shared" si="45"/>
        <v>4192</v>
      </c>
      <c r="L138" s="97">
        <f t="shared" si="45"/>
        <v>3989</v>
      </c>
      <c r="M138" s="97">
        <f t="shared" si="45"/>
        <v>3888</v>
      </c>
      <c r="N138" s="97">
        <f t="shared" si="45"/>
        <v>3479</v>
      </c>
      <c r="O138" s="97">
        <f t="shared" si="45"/>
        <v>3435</v>
      </c>
      <c r="P138" s="97">
        <f t="shared" si="46"/>
        <v>44483</v>
      </c>
      <c r="Q138" s="126"/>
      <c r="R138" s="126"/>
      <c r="S138" s="97">
        <f>SUM($D138:D138)</f>
        <v>3773</v>
      </c>
      <c r="T138" s="97">
        <f>SUM($D138:E138)</f>
        <v>6767</v>
      </c>
      <c r="U138" s="97">
        <f>SUM($D138:F138)</f>
        <v>10246</v>
      </c>
      <c r="V138" s="97">
        <f>SUM($D138:G138)</f>
        <v>13708</v>
      </c>
      <c r="W138" s="97">
        <f>SUM($D138:H138)</f>
        <v>17556</v>
      </c>
      <c r="X138" s="97">
        <f>SUM($D138:I138)</f>
        <v>21280</v>
      </c>
      <c r="Y138" s="97">
        <f>SUM($D138:J138)</f>
        <v>25500</v>
      </c>
      <c r="Z138" s="97">
        <f>SUM($D138:K138)</f>
        <v>29692</v>
      </c>
      <c r="AA138" s="97">
        <f>SUM($D138:L138)</f>
        <v>33681</v>
      </c>
      <c r="AB138" s="97">
        <f>SUM($D138:M138)</f>
        <v>37569</v>
      </c>
      <c r="AC138" s="97">
        <f>SUM($D138:N138)</f>
        <v>41048</v>
      </c>
      <c r="AD138" s="97">
        <f>SUM($D138:O138)</f>
        <v>44483</v>
      </c>
    </row>
    <row r="139" spans="1:30" ht="15.1" customHeight="1">
      <c r="A139" s="94">
        <v>2016</v>
      </c>
      <c r="B139" s="95" t="s">
        <v>8</v>
      </c>
      <c r="D139" s="97">
        <f t="shared" si="45"/>
        <v>3869</v>
      </c>
      <c r="E139" s="97">
        <f t="shared" si="45"/>
        <v>3214</v>
      </c>
      <c r="F139" s="97">
        <f t="shared" si="45"/>
        <v>3369</v>
      </c>
      <c r="G139" s="97">
        <f t="shared" si="45"/>
        <v>3449</v>
      </c>
      <c r="H139" s="97">
        <f t="shared" si="45"/>
        <v>3604</v>
      </c>
      <c r="I139" s="97">
        <f t="shared" si="45"/>
        <v>4133</v>
      </c>
      <c r="J139" s="97">
        <f t="shared" si="45"/>
        <v>3975</v>
      </c>
      <c r="K139" s="97">
        <f t="shared" si="45"/>
        <v>4140</v>
      </c>
      <c r="L139" s="97">
        <f t="shared" si="45"/>
        <v>3731</v>
      </c>
      <c r="M139" s="97">
        <f t="shared" si="45"/>
        <v>3890</v>
      </c>
      <c r="N139" s="97">
        <f t="shared" si="45"/>
        <v>3518</v>
      </c>
      <c r="O139" s="97">
        <f t="shared" si="45"/>
        <v>3610</v>
      </c>
      <c r="P139" s="97">
        <f t="shared" ref="P139:P142" si="47">SUM(D139:O139)</f>
        <v>44502</v>
      </c>
      <c r="Q139" s="126"/>
      <c r="R139" s="126"/>
      <c r="S139" s="97">
        <f>SUM($D139:D139)</f>
        <v>3869</v>
      </c>
      <c r="T139" s="97">
        <f>SUM($D139:E139)</f>
        <v>7083</v>
      </c>
      <c r="U139" s="97">
        <f>SUM($D139:F139)</f>
        <v>10452</v>
      </c>
      <c r="V139" s="97">
        <f>SUM($D139:G139)</f>
        <v>13901</v>
      </c>
      <c r="W139" s="97">
        <f>SUM($D139:H139)</f>
        <v>17505</v>
      </c>
      <c r="X139" s="97">
        <f>SUM($D139:I139)</f>
        <v>21638</v>
      </c>
      <c r="Y139" s="97">
        <f>SUM($D139:J139)</f>
        <v>25613</v>
      </c>
      <c r="Z139" s="97">
        <f>SUM($D139:K139)</f>
        <v>29753</v>
      </c>
      <c r="AA139" s="97">
        <f>SUM($D139:L139)</f>
        <v>33484</v>
      </c>
      <c r="AB139" s="97">
        <f>SUM($D139:M139)</f>
        <v>37374</v>
      </c>
      <c r="AC139" s="97">
        <f>SUM($D139:N139)</f>
        <v>40892</v>
      </c>
      <c r="AD139" s="97">
        <f>SUM($D139:O139)</f>
        <v>44502</v>
      </c>
    </row>
    <row r="140" spans="1:30" ht="15.1" customHeight="1">
      <c r="A140" s="94">
        <v>2017</v>
      </c>
      <c r="B140" s="95" t="s">
        <v>8</v>
      </c>
      <c r="D140" s="97">
        <f t="shared" si="45"/>
        <v>3882</v>
      </c>
      <c r="E140" s="97">
        <f t="shared" si="45"/>
        <v>2989</v>
      </c>
      <c r="F140" s="97">
        <f t="shared" si="45"/>
        <v>3394</v>
      </c>
      <c r="G140" s="97">
        <f t="shared" si="45"/>
        <v>3546</v>
      </c>
      <c r="H140" s="97">
        <f t="shared" si="45"/>
        <v>3499</v>
      </c>
      <c r="I140" s="97">
        <f t="shared" si="45"/>
        <v>3756</v>
      </c>
      <c r="J140" s="97">
        <f t="shared" si="45"/>
        <v>4242</v>
      </c>
      <c r="K140" s="97">
        <f t="shared" si="45"/>
        <v>3919</v>
      </c>
      <c r="L140" s="97">
        <f t="shared" si="45"/>
        <v>3751</v>
      </c>
      <c r="M140" s="97">
        <f t="shared" si="45"/>
        <v>2538</v>
      </c>
      <c r="N140" s="97">
        <f t="shared" si="45"/>
        <v>3110</v>
      </c>
      <c r="O140" s="97">
        <f t="shared" si="45"/>
        <v>2937</v>
      </c>
      <c r="P140" s="97">
        <f t="shared" ref="P140" si="48">SUM(D140:O140)</f>
        <v>41563</v>
      </c>
      <c r="Q140" s="126"/>
      <c r="R140" s="126"/>
      <c r="S140" s="97">
        <f>SUM($D140:D140)</f>
        <v>3882</v>
      </c>
      <c r="T140" s="97">
        <f>SUM($D140:E140)</f>
        <v>6871</v>
      </c>
      <c r="U140" s="97">
        <f>SUM($D140:F140)</f>
        <v>10265</v>
      </c>
      <c r="V140" s="97">
        <f>SUM($D140:G140)</f>
        <v>13811</v>
      </c>
      <c r="W140" s="97">
        <f>SUM($D140:H140)</f>
        <v>17310</v>
      </c>
      <c r="X140" s="97">
        <f>SUM($D140:I140)</f>
        <v>21066</v>
      </c>
      <c r="Y140" s="97">
        <f>SUM($D140:J140)</f>
        <v>25308</v>
      </c>
      <c r="Z140" s="97">
        <f>SUM($D140:K140)</f>
        <v>29227</v>
      </c>
      <c r="AA140" s="97">
        <f>SUM($D140:L140)</f>
        <v>32978</v>
      </c>
      <c r="AB140" s="97">
        <f>SUM($D140:M140)</f>
        <v>35516</v>
      </c>
      <c r="AC140" s="97">
        <f>SUM($D140:N140)</f>
        <v>38626</v>
      </c>
      <c r="AD140" s="97">
        <f>SUM($D140:O140)</f>
        <v>41563</v>
      </c>
    </row>
    <row r="141" spans="1:30" ht="15.1" customHeight="1">
      <c r="A141" s="94">
        <v>2018</v>
      </c>
      <c r="B141" s="95" t="s">
        <v>8</v>
      </c>
      <c r="D141" s="97">
        <f t="shared" si="45"/>
        <v>3308</v>
      </c>
      <c r="E141" s="97">
        <f t="shared" si="45"/>
        <v>2584</v>
      </c>
      <c r="F141" s="97">
        <f t="shared" si="45"/>
        <v>2913</v>
      </c>
      <c r="G141" s="97">
        <f t="shared" si="45"/>
        <v>2556</v>
      </c>
      <c r="H141" s="97">
        <f t="shared" si="45"/>
        <v>2744</v>
      </c>
      <c r="I141" s="97">
        <f t="shared" si="45"/>
        <v>2531</v>
      </c>
      <c r="J141" s="97">
        <f t="shared" si="45"/>
        <v>2422</v>
      </c>
      <c r="K141" s="97">
        <f t="shared" si="45"/>
        <v>2480</v>
      </c>
      <c r="L141" s="97">
        <f t="shared" si="45"/>
        <v>2340</v>
      </c>
      <c r="M141" s="97">
        <f t="shared" si="45"/>
        <v>2428</v>
      </c>
      <c r="N141" s="97">
        <f t="shared" si="45"/>
        <v>2303</v>
      </c>
      <c r="O141" s="97">
        <f t="shared" si="45"/>
        <v>2145</v>
      </c>
      <c r="P141" s="97">
        <f t="shared" si="47"/>
        <v>30754</v>
      </c>
      <c r="Q141" s="126"/>
      <c r="R141" s="126"/>
      <c r="S141" s="97">
        <f>SUM($D141:D141)</f>
        <v>3308</v>
      </c>
      <c r="T141" s="97">
        <f>SUM($D141:E141)</f>
        <v>5892</v>
      </c>
      <c r="U141" s="97">
        <f>SUM($D141:F141)</f>
        <v>8805</v>
      </c>
      <c r="V141" s="97">
        <f>SUM($D141:G141)</f>
        <v>11361</v>
      </c>
      <c r="W141" s="97">
        <f>SUM($D141:H141)</f>
        <v>14105</v>
      </c>
      <c r="X141" s="97">
        <f>SUM($D141:I141)</f>
        <v>16636</v>
      </c>
      <c r="Y141" s="97">
        <f>SUM($D141:J141)</f>
        <v>19058</v>
      </c>
      <c r="Z141" s="97">
        <f>SUM($D141:K141)</f>
        <v>21538</v>
      </c>
      <c r="AA141" s="97">
        <f>SUM($D141:L141)</f>
        <v>23878</v>
      </c>
      <c r="AB141" s="97">
        <f>SUM($D141:M141)</f>
        <v>26306</v>
      </c>
      <c r="AC141" s="97">
        <f>SUM($D141:N141)</f>
        <v>28609</v>
      </c>
      <c r="AD141" s="97">
        <f>SUM($D141:O141)</f>
        <v>30754</v>
      </c>
    </row>
    <row r="142" spans="1:30" ht="15.1" customHeight="1">
      <c r="A142" s="94">
        <v>2019</v>
      </c>
      <c r="B142" s="95" t="s">
        <v>8</v>
      </c>
      <c r="D142" s="97">
        <f t="shared" si="45"/>
        <v>2541</v>
      </c>
      <c r="E142" s="97">
        <f t="shared" si="45"/>
        <v>2440</v>
      </c>
      <c r="F142" s="97">
        <f t="shared" si="45"/>
        <v>2591</v>
      </c>
      <c r="G142" s="97">
        <f t="shared" si="45"/>
        <v>2556</v>
      </c>
      <c r="H142" s="97">
        <f t="shared" si="45"/>
        <v>2638</v>
      </c>
      <c r="I142" s="97">
        <f t="shared" si="45"/>
        <v>2591</v>
      </c>
      <c r="J142" s="97">
        <f t="shared" si="45"/>
        <v>2648</v>
      </c>
      <c r="K142" s="97">
        <f t="shared" si="45"/>
        <v>2856</v>
      </c>
      <c r="L142" s="97">
        <f t="shared" si="45"/>
        <v>2744</v>
      </c>
      <c r="M142" s="97">
        <f t="shared" si="45"/>
        <v>2790</v>
      </c>
      <c r="N142" s="97">
        <f t="shared" si="45"/>
        <v>2585</v>
      </c>
      <c r="O142" s="97">
        <f t="shared" si="45"/>
        <v>2498</v>
      </c>
      <c r="P142" s="97">
        <f t="shared" si="47"/>
        <v>31478</v>
      </c>
      <c r="Q142" s="126"/>
      <c r="R142" s="126"/>
      <c r="S142" s="97">
        <f>SUM($D142:D142)</f>
        <v>2541</v>
      </c>
      <c r="T142" s="97">
        <f>SUM($D142:E142)</f>
        <v>4981</v>
      </c>
      <c r="U142" s="97">
        <f>SUM($D142:F142)</f>
        <v>7572</v>
      </c>
      <c r="V142" s="97">
        <f>SUM($D142:G142)</f>
        <v>10128</v>
      </c>
      <c r="W142" s="97">
        <f>SUM($D142:H142)</f>
        <v>12766</v>
      </c>
      <c r="X142" s="97">
        <f>SUM($D142:I142)</f>
        <v>15357</v>
      </c>
      <c r="Y142" s="97">
        <f>SUM($D142:J142)</f>
        <v>18005</v>
      </c>
      <c r="Z142" s="97">
        <f>SUM($D142:K142)</f>
        <v>20861</v>
      </c>
      <c r="AA142" s="97">
        <f>SUM($D142:L142)</f>
        <v>23605</v>
      </c>
      <c r="AB142" s="97">
        <f>SUM($D142:M142)</f>
        <v>26395</v>
      </c>
      <c r="AC142" s="97">
        <f>SUM($D142:N142)</f>
        <v>28980</v>
      </c>
      <c r="AD142" s="97">
        <f>SUM($D142:O142)</f>
        <v>31478</v>
      </c>
    </row>
    <row r="143" spans="1:30" ht="15.1" customHeight="1">
      <c r="A143" s="94">
        <v>2020</v>
      </c>
      <c r="B143" s="95" t="s">
        <v>8</v>
      </c>
      <c r="D143" s="97">
        <f t="shared" si="45"/>
        <v>2525</v>
      </c>
      <c r="E143" s="97">
        <f t="shared" si="45"/>
        <v>2428</v>
      </c>
      <c r="F143" s="97">
        <f t="shared" si="45"/>
        <v>1483</v>
      </c>
      <c r="G143" s="97">
        <f t="shared" si="45"/>
        <v>0</v>
      </c>
      <c r="H143" s="97">
        <f t="shared" si="45"/>
        <v>0</v>
      </c>
      <c r="I143" s="97">
        <f t="shared" si="45"/>
        <v>0</v>
      </c>
      <c r="J143" s="97">
        <f t="shared" si="45"/>
        <v>0</v>
      </c>
      <c r="K143" s="97">
        <f t="shared" si="45"/>
        <v>3</v>
      </c>
      <c r="L143" s="97">
        <f t="shared" si="45"/>
        <v>1</v>
      </c>
      <c r="M143" s="97">
        <f t="shared" si="45"/>
        <v>5</v>
      </c>
      <c r="N143" s="97">
        <f t="shared" si="45"/>
        <v>8</v>
      </c>
      <c r="O143" s="97">
        <f t="shared" si="45"/>
        <v>9</v>
      </c>
      <c r="P143" s="97">
        <f t="shared" ref="P143" si="49">SUM(D143:O143)</f>
        <v>6462</v>
      </c>
      <c r="Q143" s="126"/>
      <c r="R143" s="126"/>
      <c r="S143" s="97">
        <f>SUM($D143:D143)</f>
        <v>2525</v>
      </c>
      <c r="T143" s="97">
        <f>SUM($D143:E143)</f>
        <v>4953</v>
      </c>
      <c r="U143" s="97">
        <f>SUM($D143:F143)</f>
        <v>6436</v>
      </c>
      <c r="V143" s="97">
        <f>SUM($D143:G143)</f>
        <v>6436</v>
      </c>
      <c r="W143" s="97">
        <f>SUM($D143:H143)</f>
        <v>6436</v>
      </c>
      <c r="X143" s="97">
        <f>SUM($D143:I143)</f>
        <v>6436</v>
      </c>
      <c r="Y143" s="97">
        <f>SUM($D143:J143)</f>
        <v>6436</v>
      </c>
      <c r="Z143" s="97">
        <f>SUM($D143:K143)</f>
        <v>6439</v>
      </c>
      <c r="AA143" s="97">
        <f>SUM($D143:L143)</f>
        <v>6440</v>
      </c>
      <c r="AB143" s="97">
        <f>SUM($D143:M143)</f>
        <v>6445</v>
      </c>
      <c r="AC143" s="97">
        <f>SUM($D143:N143)</f>
        <v>6453</v>
      </c>
      <c r="AD143" s="97">
        <f>SUM($D143:O143)</f>
        <v>6462</v>
      </c>
    </row>
    <row r="144" spans="1:30" ht="15.1" customHeight="1">
      <c r="A144" s="94">
        <v>2021</v>
      </c>
      <c r="B144" s="95" t="s">
        <v>8</v>
      </c>
      <c r="D144" s="97">
        <f t="shared" si="45"/>
        <v>12</v>
      </c>
      <c r="E144" s="97">
        <f t="shared" si="45"/>
        <v>9</v>
      </c>
      <c r="F144" s="97">
        <f t="shared" si="45"/>
        <v>27</v>
      </c>
      <c r="G144" s="97">
        <f t="shared" si="45"/>
        <v>34</v>
      </c>
      <c r="H144" s="97">
        <f t="shared" si="45"/>
        <v>39</v>
      </c>
      <c r="I144" s="97">
        <f t="shared" si="45"/>
        <v>42</v>
      </c>
      <c r="J144" s="97">
        <f t="shared" si="45"/>
        <v>33</v>
      </c>
      <c r="K144" s="97">
        <f t="shared" si="45"/>
        <v>78</v>
      </c>
      <c r="L144" s="97">
        <f t="shared" si="45"/>
        <v>65</v>
      </c>
      <c r="M144" s="97">
        <f t="shared" si="45"/>
        <v>81</v>
      </c>
      <c r="N144" s="97">
        <f t="shared" si="45"/>
        <v>116</v>
      </c>
      <c r="O144" s="97">
        <f t="shared" si="45"/>
        <v>101</v>
      </c>
      <c r="P144" s="97">
        <f t="shared" ref="P144" si="50">SUM(D144:O144)</f>
        <v>637</v>
      </c>
      <c r="Q144" s="126"/>
      <c r="R144" s="126"/>
      <c r="S144" s="97">
        <f>SUM($D144:D144)</f>
        <v>12</v>
      </c>
      <c r="T144" s="97">
        <f>SUM($D144:E144)</f>
        <v>21</v>
      </c>
      <c r="U144" s="97">
        <f>SUM($D144:F144)</f>
        <v>48</v>
      </c>
      <c r="V144" s="97">
        <f>SUM($D144:G144)</f>
        <v>82</v>
      </c>
      <c r="W144" s="97">
        <f>SUM($D144:H144)</f>
        <v>121</v>
      </c>
      <c r="X144" s="97">
        <f>SUM($D144:I144)</f>
        <v>163</v>
      </c>
      <c r="Y144" s="97">
        <f>SUM($D144:J144)</f>
        <v>196</v>
      </c>
      <c r="Z144" s="97">
        <f>SUM($D144:K144)</f>
        <v>274</v>
      </c>
      <c r="AA144" s="97">
        <f>SUM($D144:L144)</f>
        <v>339</v>
      </c>
      <c r="AB144" s="97">
        <f>SUM($D144:M144)</f>
        <v>420</v>
      </c>
      <c r="AC144" s="97">
        <f>SUM($D144:N144)</f>
        <v>536</v>
      </c>
      <c r="AD144" s="97">
        <f>SUM($D144:O144)</f>
        <v>637</v>
      </c>
    </row>
    <row r="149" spans="3:20" ht="15.1" customHeight="1">
      <c r="C149" s="97">
        <v>4998</v>
      </c>
      <c r="D149" s="105"/>
      <c r="E149" s="113"/>
      <c r="S149" s="105"/>
      <c r="T149" s="113"/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>
    <tabColor indexed="61"/>
  </sheetPr>
  <dimension ref="A1:AD150"/>
  <sheetViews>
    <sheetView topLeftCell="A76" zoomScale="90" zoomScaleNormal="90" workbookViewId="0">
      <selection activeCell="M96" sqref="M96"/>
    </sheetView>
  </sheetViews>
  <sheetFormatPr defaultColWidth="6.38671875" defaultRowHeight="15.1" customHeight="1"/>
  <cols>
    <col min="1" max="1" width="7.6093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05" customWidth="1"/>
    <col min="19" max="19" width="9.609375" style="113" customWidth="1"/>
    <col min="20" max="30" width="9.609375" style="105" customWidth="1"/>
    <col min="31" max="16384" width="6.38671875" style="105"/>
  </cols>
  <sheetData>
    <row r="1" spans="1:3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 ht="15.1" customHeight="1">
      <c r="A2" s="103" t="s">
        <v>80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5.1" customHeight="1">
      <c r="A3" s="103" t="s">
        <v>0</v>
      </c>
      <c r="B3" s="112"/>
    </row>
    <row r="4" spans="1:30" ht="15.1" customHeight="1">
      <c r="A4" s="103" t="s">
        <v>13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ht="15.1" customHeight="1">
      <c r="A5" s="114"/>
      <c r="B5" s="114"/>
      <c r="D5" s="115"/>
      <c r="S5" s="115"/>
    </row>
    <row r="6" spans="1:30" ht="15.1" customHeight="1">
      <c r="A6" s="114"/>
      <c r="B6" s="114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ht="15.1" customHeight="1"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3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3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05" t="s">
        <v>33</v>
      </c>
      <c r="R9" s="105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3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s="96" customFormat="1" ht="15.1" customHeight="1">
      <c r="A11" s="94">
        <v>2006</v>
      </c>
      <c r="B11" s="95" t="s">
        <v>6</v>
      </c>
      <c r="D11" s="97">
        <v>25038</v>
      </c>
      <c r="E11" s="97">
        <v>24314</v>
      </c>
      <c r="F11" s="97">
        <v>29909</v>
      </c>
      <c r="G11" s="97">
        <v>31151</v>
      </c>
      <c r="H11" s="97">
        <v>35270</v>
      </c>
      <c r="I11" s="97">
        <v>37839</v>
      </c>
      <c r="J11" s="97">
        <v>45793</v>
      </c>
      <c r="K11" s="97">
        <v>45467</v>
      </c>
      <c r="L11" s="97">
        <v>37435</v>
      </c>
      <c r="M11" s="97">
        <v>34907</v>
      </c>
      <c r="N11" s="97">
        <v>36701</v>
      </c>
      <c r="O11" s="97">
        <v>30540</v>
      </c>
      <c r="P11" s="97">
        <f>SUM(D11:O11)</f>
        <v>414364</v>
      </c>
      <c r="Q11" s="123"/>
      <c r="R11" s="123"/>
      <c r="S11" s="97">
        <f>SUM($D11:D11)</f>
        <v>25038</v>
      </c>
      <c r="T11" s="97">
        <f>SUM($D11:E11)</f>
        <v>49352</v>
      </c>
      <c r="U11" s="97">
        <f>SUM($D11:F11)</f>
        <v>79261</v>
      </c>
      <c r="V11" s="97">
        <f>SUM($D11:G11)</f>
        <v>110412</v>
      </c>
      <c r="W11" s="97">
        <f>SUM($D11:H11)</f>
        <v>145682</v>
      </c>
      <c r="X11" s="97">
        <f>SUM($D11:I11)</f>
        <v>183521</v>
      </c>
      <c r="Y11" s="97">
        <f>SUM($D11:J11)</f>
        <v>229314</v>
      </c>
      <c r="Z11" s="97">
        <f>SUM($D11:K11)</f>
        <v>274781</v>
      </c>
      <c r="AA11" s="97">
        <f>SUM($D11:L11)</f>
        <v>312216</v>
      </c>
      <c r="AB11" s="97">
        <f>SUM($D11:M11)</f>
        <v>347123</v>
      </c>
      <c r="AC11" s="97">
        <f>SUM($D11:N11)</f>
        <v>383824</v>
      </c>
      <c r="AD11" s="97">
        <f>SUM($D11:O11)</f>
        <v>414364</v>
      </c>
    </row>
    <row r="12" spans="1:30" s="96" customFormat="1" ht="15.1" customHeight="1">
      <c r="A12" s="94">
        <v>2006</v>
      </c>
      <c r="B12" s="95" t="s">
        <v>7</v>
      </c>
      <c r="D12" s="97">
        <v>7845</v>
      </c>
      <c r="E12" s="97">
        <v>7654</v>
      </c>
      <c r="F12" s="97">
        <v>8102</v>
      </c>
      <c r="G12" s="97">
        <v>7614</v>
      </c>
      <c r="H12" s="97">
        <v>8683</v>
      </c>
      <c r="I12" s="97">
        <v>8248</v>
      </c>
      <c r="J12" s="97">
        <v>7967</v>
      </c>
      <c r="K12" s="97">
        <v>8732</v>
      </c>
      <c r="L12" s="97">
        <v>7997</v>
      </c>
      <c r="M12" s="97">
        <v>8437</v>
      </c>
      <c r="N12" s="97">
        <v>7804</v>
      </c>
      <c r="O12" s="97">
        <v>6839</v>
      </c>
      <c r="P12" s="97">
        <f>SUM(D12:O12)</f>
        <v>95922</v>
      </c>
      <c r="Q12" s="124"/>
      <c r="R12" s="124"/>
      <c r="S12" s="97">
        <f>SUM($D12:D12)</f>
        <v>7845</v>
      </c>
      <c r="T12" s="97">
        <f>SUM($D12:E12)</f>
        <v>15499</v>
      </c>
      <c r="U12" s="97">
        <f>SUM($D12:F12)</f>
        <v>23601</v>
      </c>
      <c r="V12" s="97">
        <f>SUM($D12:G12)</f>
        <v>31215</v>
      </c>
      <c r="W12" s="97">
        <f>SUM($D12:H12)</f>
        <v>39898</v>
      </c>
      <c r="X12" s="97">
        <f>SUM($D12:I12)</f>
        <v>48146</v>
      </c>
      <c r="Y12" s="97">
        <f>SUM($D12:J12)</f>
        <v>56113</v>
      </c>
      <c r="Z12" s="97">
        <f>SUM($D12:K12)</f>
        <v>64845</v>
      </c>
      <c r="AA12" s="97">
        <f>SUM($D12:L12)</f>
        <v>72842</v>
      </c>
      <c r="AB12" s="97">
        <f>SUM($D12:M12)</f>
        <v>81279</v>
      </c>
      <c r="AC12" s="97">
        <f>SUM($D12:N12)</f>
        <v>89083</v>
      </c>
      <c r="AD12" s="97">
        <f>SUM($D12:O12)</f>
        <v>95922</v>
      </c>
    </row>
    <row r="13" spans="1:30" s="96" customFormat="1" ht="15.1" customHeight="1">
      <c r="A13" s="94">
        <v>2006</v>
      </c>
      <c r="B13" s="95" t="s">
        <v>8</v>
      </c>
      <c r="D13" s="97">
        <v>34</v>
      </c>
      <c r="E13" s="97">
        <v>49</v>
      </c>
      <c r="F13" s="97">
        <v>19</v>
      </c>
      <c r="G13" s="97">
        <v>26</v>
      </c>
      <c r="H13" s="97">
        <v>92</v>
      </c>
      <c r="I13" s="97">
        <v>98</v>
      </c>
      <c r="J13" s="97">
        <v>32</v>
      </c>
      <c r="K13" s="97">
        <v>31</v>
      </c>
      <c r="L13" s="97">
        <v>42</v>
      </c>
      <c r="M13" s="97">
        <v>46</v>
      </c>
      <c r="N13" s="97">
        <v>31</v>
      </c>
      <c r="O13" s="97">
        <v>18</v>
      </c>
      <c r="P13" s="97">
        <f>SUM(D13:O13)</f>
        <v>518</v>
      </c>
      <c r="Q13" s="124"/>
      <c r="R13" s="124"/>
      <c r="S13" s="97">
        <f>SUM($D13:D13)</f>
        <v>34</v>
      </c>
      <c r="T13" s="97">
        <f>SUM($D13:E13)</f>
        <v>83</v>
      </c>
      <c r="U13" s="97">
        <f>SUM($D13:F13)</f>
        <v>102</v>
      </c>
      <c r="V13" s="97">
        <f>SUM($D13:G13)</f>
        <v>128</v>
      </c>
      <c r="W13" s="97">
        <f>SUM($D13:H13)</f>
        <v>220</v>
      </c>
      <c r="X13" s="97">
        <f>SUM($D13:I13)</f>
        <v>318</v>
      </c>
      <c r="Y13" s="97">
        <f>SUM($D13:J13)</f>
        <v>350</v>
      </c>
      <c r="Z13" s="97">
        <f>SUM($D13:K13)</f>
        <v>381</v>
      </c>
      <c r="AA13" s="97">
        <f>SUM($D13:L13)</f>
        <v>423</v>
      </c>
      <c r="AB13" s="97">
        <f>SUM($D13:M13)</f>
        <v>469</v>
      </c>
      <c r="AC13" s="97">
        <f>SUM($D13:N13)</f>
        <v>500</v>
      </c>
      <c r="AD13" s="97">
        <f>SUM($D13:O13)</f>
        <v>518</v>
      </c>
    </row>
    <row r="14" spans="1:30" s="96" customFormat="1" ht="15.1" customHeight="1">
      <c r="A14" s="94">
        <v>2006</v>
      </c>
      <c r="B14" s="98" t="s">
        <v>9</v>
      </c>
      <c r="D14" s="97">
        <f t="shared" ref="D14:P14" si="0">SUM(D11:D13)</f>
        <v>32917</v>
      </c>
      <c r="E14" s="97">
        <f t="shared" si="0"/>
        <v>32017</v>
      </c>
      <c r="F14" s="97">
        <f t="shared" si="0"/>
        <v>38030</v>
      </c>
      <c r="G14" s="97">
        <f t="shared" si="0"/>
        <v>38791</v>
      </c>
      <c r="H14" s="97">
        <f t="shared" si="0"/>
        <v>44045</v>
      </c>
      <c r="I14" s="97">
        <f t="shared" si="0"/>
        <v>46185</v>
      </c>
      <c r="J14" s="97">
        <f t="shared" si="0"/>
        <v>53792</v>
      </c>
      <c r="K14" s="97">
        <f t="shared" si="0"/>
        <v>54230</v>
      </c>
      <c r="L14" s="97">
        <f t="shared" si="0"/>
        <v>45474</v>
      </c>
      <c r="M14" s="97">
        <f t="shared" si="0"/>
        <v>43390</v>
      </c>
      <c r="N14" s="97">
        <f t="shared" si="0"/>
        <v>44536</v>
      </c>
      <c r="O14" s="97">
        <f t="shared" si="0"/>
        <v>37397</v>
      </c>
      <c r="P14" s="97">
        <f t="shared" si="0"/>
        <v>510804</v>
      </c>
      <c r="Q14" s="124"/>
      <c r="R14" s="124"/>
      <c r="S14" s="97">
        <f t="shared" ref="S14:AD14" si="1">SUM(S11:S13)</f>
        <v>32917</v>
      </c>
      <c r="T14" s="97">
        <f t="shared" si="1"/>
        <v>64934</v>
      </c>
      <c r="U14" s="97">
        <f t="shared" si="1"/>
        <v>102964</v>
      </c>
      <c r="V14" s="97">
        <f t="shared" si="1"/>
        <v>141755</v>
      </c>
      <c r="W14" s="97">
        <f t="shared" si="1"/>
        <v>185800</v>
      </c>
      <c r="X14" s="97">
        <f t="shared" si="1"/>
        <v>231985</v>
      </c>
      <c r="Y14" s="97">
        <f t="shared" si="1"/>
        <v>285777</v>
      </c>
      <c r="Z14" s="97">
        <f t="shared" si="1"/>
        <v>340007</v>
      </c>
      <c r="AA14" s="97">
        <f t="shared" si="1"/>
        <v>385481</v>
      </c>
      <c r="AB14" s="97">
        <f t="shared" si="1"/>
        <v>428871</v>
      </c>
      <c r="AC14" s="97">
        <f t="shared" si="1"/>
        <v>473407</v>
      </c>
      <c r="AD14" s="97">
        <f t="shared" si="1"/>
        <v>510804</v>
      </c>
    </row>
    <row r="15" spans="1:3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s="96" customFormat="1" ht="15.1" customHeight="1">
      <c r="A16" s="94">
        <v>2007</v>
      </c>
      <c r="B16" s="95" t="s">
        <v>6</v>
      </c>
      <c r="D16" s="97">
        <v>24465</v>
      </c>
      <c r="E16" s="97">
        <v>24067</v>
      </c>
      <c r="F16" s="97">
        <v>28685</v>
      </c>
      <c r="G16" s="97">
        <v>30659</v>
      </c>
      <c r="H16" s="97">
        <v>35852</v>
      </c>
      <c r="I16" s="97">
        <v>40973</v>
      </c>
      <c r="J16" s="97">
        <v>49870</v>
      </c>
      <c r="K16" s="97">
        <v>52000</v>
      </c>
      <c r="L16" s="97">
        <v>45751</v>
      </c>
      <c r="M16" s="97">
        <v>46698</v>
      </c>
      <c r="N16" s="97">
        <v>49619</v>
      </c>
      <c r="O16" s="97">
        <v>36154</v>
      </c>
      <c r="P16" s="97">
        <f>SUM(D16:O16)</f>
        <v>464793</v>
      </c>
      <c r="Q16" s="123"/>
      <c r="R16" s="123"/>
      <c r="S16" s="97">
        <f>SUM($D16:D16)</f>
        <v>24465</v>
      </c>
      <c r="T16" s="97">
        <f>SUM($D16:E16)</f>
        <v>48532</v>
      </c>
      <c r="U16" s="97">
        <f>SUM($D16:F16)</f>
        <v>77217</v>
      </c>
      <c r="V16" s="97">
        <f>SUM($D16:G16)</f>
        <v>107876</v>
      </c>
      <c r="W16" s="97">
        <f>SUM($D16:H16)</f>
        <v>143728</v>
      </c>
      <c r="X16" s="97">
        <f>SUM($D16:I16)</f>
        <v>184701</v>
      </c>
      <c r="Y16" s="97">
        <f>SUM($D16:J16)</f>
        <v>234571</v>
      </c>
      <c r="Z16" s="97">
        <f>SUM($D16:K16)</f>
        <v>286571</v>
      </c>
      <c r="AA16" s="97">
        <f>SUM($D16:L16)</f>
        <v>332322</v>
      </c>
      <c r="AB16" s="97">
        <f>SUM($D16:M16)</f>
        <v>379020</v>
      </c>
      <c r="AC16" s="97">
        <f>SUM($D16:N16)</f>
        <v>428639</v>
      </c>
      <c r="AD16" s="97">
        <f>SUM($D16:O16)</f>
        <v>464793</v>
      </c>
    </row>
    <row r="17" spans="1:30" s="96" customFormat="1" ht="15.1" customHeight="1">
      <c r="A17" s="94">
        <v>2007</v>
      </c>
      <c r="B17" s="95" t="s">
        <v>7</v>
      </c>
      <c r="D17" s="97">
        <v>7974</v>
      </c>
      <c r="E17" s="97">
        <v>7081</v>
      </c>
      <c r="F17" s="97">
        <v>7393</v>
      </c>
      <c r="G17" s="97">
        <v>7353</v>
      </c>
      <c r="H17" s="97">
        <v>7622</v>
      </c>
      <c r="I17" s="97">
        <v>7441</v>
      </c>
      <c r="J17" s="97">
        <v>7405</v>
      </c>
      <c r="K17" s="97">
        <v>8216</v>
      </c>
      <c r="L17" s="97">
        <v>7026</v>
      </c>
      <c r="M17" s="97">
        <v>7571</v>
      </c>
      <c r="N17" s="97">
        <v>6760</v>
      </c>
      <c r="O17" s="97">
        <v>5391</v>
      </c>
      <c r="P17" s="97">
        <f>SUM(D17:O17)</f>
        <v>87233</v>
      </c>
      <c r="Q17" s="124"/>
      <c r="R17" s="124"/>
      <c r="S17" s="97">
        <f>SUM($D17:D17)</f>
        <v>7974</v>
      </c>
      <c r="T17" s="97">
        <f>SUM($D17:E17)</f>
        <v>15055</v>
      </c>
      <c r="U17" s="97">
        <f>SUM($D17:F17)</f>
        <v>22448</v>
      </c>
      <c r="V17" s="97">
        <f>SUM($D17:G17)</f>
        <v>29801</v>
      </c>
      <c r="W17" s="97">
        <f>SUM($D17:H17)</f>
        <v>37423</v>
      </c>
      <c r="X17" s="97">
        <f>SUM($D17:I17)</f>
        <v>44864</v>
      </c>
      <c r="Y17" s="97">
        <f>SUM($D17:J17)</f>
        <v>52269</v>
      </c>
      <c r="Z17" s="97">
        <f>SUM($D17:K17)</f>
        <v>60485</v>
      </c>
      <c r="AA17" s="97">
        <f>SUM($D17:L17)</f>
        <v>67511</v>
      </c>
      <c r="AB17" s="97">
        <f>SUM($D17:M17)</f>
        <v>75082</v>
      </c>
      <c r="AC17" s="97">
        <f>SUM($D17:N17)</f>
        <v>81842</v>
      </c>
      <c r="AD17" s="97">
        <f>SUM($D17:O17)</f>
        <v>87233</v>
      </c>
    </row>
    <row r="18" spans="1:30" s="96" customFormat="1" ht="15.1" customHeight="1">
      <c r="A18" s="94">
        <v>2007</v>
      </c>
      <c r="B18" s="95" t="s">
        <v>8</v>
      </c>
      <c r="D18" s="97">
        <v>28</v>
      </c>
      <c r="E18" s="97">
        <v>34</v>
      </c>
      <c r="F18" s="97">
        <v>21</v>
      </c>
      <c r="G18" s="97">
        <v>28</v>
      </c>
      <c r="H18" s="97">
        <v>97</v>
      </c>
      <c r="I18" s="97">
        <v>82</v>
      </c>
      <c r="J18" s="97">
        <v>23</v>
      </c>
      <c r="K18" s="97">
        <v>56</v>
      </c>
      <c r="L18" s="97">
        <v>74</v>
      </c>
      <c r="M18" s="97">
        <v>49</v>
      </c>
      <c r="N18" s="97">
        <v>51</v>
      </c>
      <c r="O18" s="97">
        <v>27</v>
      </c>
      <c r="P18" s="97">
        <f>SUM(D18:O18)</f>
        <v>570</v>
      </c>
      <c r="Q18" s="124"/>
      <c r="R18" s="124"/>
      <c r="S18" s="97">
        <f>SUM($D18:D18)</f>
        <v>28</v>
      </c>
      <c r="T18" s="97">
        <f>SUM($D18:E18)</f>
        <v>62</v>
      </c>
      <c r="U18" s="97">
        <f>SUM($D18:F18)</f>
        <v>83</v>
      </c>
      <c r="V18" s="97">
        <f>SUM($D18:G18)</f>
        <v>111</v>
      </c>
      <c r="W18" s="97">
        <f>SUM($D18:H18)</f>
        <v>208</v>
      </c>
      <c r="X18" s="97">
        <f>SUM($D18:I18)</f>
        <v>290</v>
      </c>
      <c r="Y18" s="97">
        <f>SUM($D18:J18)</f>
        <v>313</v>
      </c>
      <c r="Z18" s="97">
        <f>SUM($D18:K18)</f>
        <v>369</v>
      </c>
      <c r="AA18" s="97">
        <f>SUM($D18:L18)</f>
        <v>443</v>
      </c>
      <c r="AB18" s="97">
        <f>SUM($D18:M18)</f>
        <v>492</v>
      </c>
      <c r="AC18" s="97">
        <f>SUM($D18:N18)</f>
        <v>543</v>
      </c>
      <c r="AD18" s="97">
        <f>SUM($D18:O18)</f>
        <v>570</v>
      </c>
    </row>
    <row r="19" spans="1:30" s="96" customFormat="1" ht="15.1" customHeight="1">
      <c r="A19" s="94">
        <v>2007</v>
      </c>
      <c r="B19" s="98" t="s">
        <v>9</v>
      </c>
      <c r="D19" s="97">
        <f t="shared" ref="D19:P19" si="2">SUM(D16:D18)</f>
        <v>32467</v>
      </c>
      <c r="E19" s="97">
        <f t="shared" si="2"/>
        <v>31182</v>
      </c>
      <c r="F19" s="97">
        <f t="shared" si="2"/>
        <v>36099</v>
      </c>
      <c r="G19" s="97">
        <f t="shared" si="2"/>
        <v>38040</v>
      </c>
      <c r="H19" s="97">
        <f t="shared" si="2"/>
        <v>43571</v>
      </c>
      <c r="I19" s="97">
        <f t="shared" si="2"/>
        <v>48496</v>
      </c>
      <c r="J19" s="97">
        <f t="shared" si="2"/>
        <v>57298</v>
      </c>
      <c r="K19" s="97">
        <f t="shared" si="2"/>
        <v>60272</v>
      </c>
      <c r="L19" s="97">
        <f t="shared" si="2"/>
        <v>52851</v>
      </c>
      <c r="M19" s="97">
        <f t="shared" si="2"/>
        <v>54318</v>
      </c>
      <c r="N19" s="97">
        <f t="shared" si="2"/>
        <v>56430</v>
      </c>
      <c r="O19" s="97">
        <f t="shared" si="2"/>
        <v>41572</v>
      </c>
      <c r="P19" s="97">
        <f t="shared" si="2"/>
        <v>552596</v>
      </c>
      <c r="Q19" s="124"/>
      <c r="R19" s="124"/>
      <c r="S19" s="97">
        <f t="shared" ref="S19:AD19" si="3">SUM(S16:S18)</f>
        <v>32467</v>
      </c>
      <c r="T19" s="97">
        <f t="shared" si="3"/>
        <v>63649</v>
      </c>
      <c r="U19" s="97">
        <f t="shared" si="3"/>
        <v>99748</v>
      </c>
      <c r="V19" s="97">
        <f t="shared" si="3"/>
        <v>137788</v>
      </c>
      <c r="W19" s="97">
        <f t="shared" si="3"/>
        <v>181359</v>
      </c>
      <c r="X19" s="97">
        <f t="shared" si="3"/>
        <v>229855</v>
      </c>
      <c r="Y19" s="97">
        <f t="shared" si="3"/>
        <v>287153</v>
      </c>
      <c r="Z19" s="97">
        <f t="shared" si="3"/>
        <v>347425</v>
      </c>
      <c r="AA19" s="97">
        <f t="shared" si="3"/>
        <v>400276</v>
      </c>
      <c r="AB19" s="97">
        <f t="shared" si="3"/>
        <v>454594</v>
      </c>
      <c r="AC19" s="97">
        <f t="shared" si="3"/>
        <v>511024</v>
      </c>
      <c r="AD19" s="97">
        <f t="shared" si="3"/>
        <v>552596</v>
      </c>
    </row>
    <row r="20" spans="1:3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s="96" customFormat="1" ht="15.1" customHeight="1">
      <c r="A21" s="94">
        <v>2008</v>
      </c>
      <c r="B21" s="95" t="s">
        <v>6</v>
      </c>
      <c r="D21" s="97">
        <v>30092</v>
      </c>
      <c r="E21" s="97">
        <v>29841</v>
      </c>
      <c r="F21" s="97">
        <v>34166</v>
      </c>
      <c r="G21" s="97">
        <v>37413</v>
      </c>
      <c r="H21" s="97">
        <v>45019</v>
      </c>
      <c r="I21" s="97">
        <v>43579</v>
      </c>
      <c r="J21" s="97">
        <v>52211</v>
      </c>
      <c r="K21" s="97">
        <v>56333</v>
      </c>
      <c r="L21" s="97">
        <v>42261</v>
      </c>
      <c r="M21" s="97">
        <v>40580</v>
      </c>
      <c r="N21" s="97">
        <v>35989</v>
      </c>
      <c r="O21" s="97">
        <v>30093</v>
      </c>
      <c r="P21" s="97">
        <f>SUM(D21:O21)</f>
        <v>477577</v>
      </c>
      <c r="Q21" s="123"/>
      <c r="R21" s="123"/>
      <c r="S21" s="97">
        <f>SUM($D21:D21)</f>
        <v>30092</v>
      </c>
      <c r="T21" s="97">
        <f>SUM($D21:E21)</f>
        <v>59933</v>
      </c>
      <c r="U21" s="97">
        <f>SUM($D21:F21)</f>
        <v>94099</v>
      </c>
      <c r="V21" s="97">
        <f>SUM($D21:G21)</f>
        <v>131512</v>
      </c>
      <c r="W21" s="97">
        <f>SUM($D21:H21)</f>
        <v>176531</v>
      </c>
      <c r="X21" s="97">
        <f>SUM($D21:I21)</f>
        <v>220110</v>
      </c>
      <c r="Y21" s="97">
        <f>SUM($D21:J21)</f>
        <v>272321</v>
      </c>
      <c r="Z21" s="97">
        <f>SUM($D21:K21)</f>
        <v>328654</v>
      </c>
      <c r="AA21" s="97">
        <f>SUM($D21:L21)</f>
        <v>370915</v>
      </c>
      <c r="AB21" s="97">
        <f>SUM($D21:M21)</f>
        <v>411495</v>
      </c>
      <c r="AC21" s="97">
        <f>SUM($D21:N21)</f>
        <v>447484</v>
      </c>
      <c r="AD21" s="97">
        <f>SUM($D21:O21)</f>
        <v>477577</v>
      </c>
    </row>
    <row r="22" spans="1:30" s="96" customFormat="1" ht="15.1" customHeight="1">
      <c r="A22" s="94">
        <v>2008</v>
      </c>
      <c r="B22" s="95" t="s">
        <v>7</v>
      </c>
      <c r="D22" s="97">
        <v>6474</v>
      </c>
      <c r="E22" s="97">
        <v>6125</v>
      </c>
      <c r="F22" s="97">
        <v>6245</v>
      </c>
      <c r="G22" s="97">
        <v>6631</v>
      </c>
      <c r="H22" s="97">
        <v>6774</v>
      </c>
      <c r="I22" s="97">
        <v>6604</v>
      </c>
      <c r="J22" s="97">
        <v>6997</v>
      </c>
      <c r="K22" s="97">
        <v>6441</v>
      </c>
      <c r="L22" s="97">
        <v>6782</v>
      </c>
      <c r="M22" s="97">
        <v>6625</v>
      </c>
      <c r="N22" s="97">
        <v>4897</v>
      </c>
      <c r="O22" s="97">
        <v>5583</v>
      </c>
      <c r="P22" s="97">
        <f>SUM(D22:O22)</f>
        <v>76178</v>
      </c>
      <c r="Q22" s="124"/>
      <c r="R22" s="124"/>
      <c r="S22" s="97">
        <f>SUM($D22:D22)</f>
        <v>6474</v>
      </c>
      <c r="T22" s="97">
        <f>SUM($D22:E22)</f>
        <v>12599</v>
      </c>
      <c r="U22" s="97">
        <f>SUM($D22:F22)</f>
        <v>18844</v>
      </c>
      <c r="V22" s="97">
        <f>SUM($D22:G22)</f>
        <v>25475</v>
      </c>
      <c r="W22" s="97">
        <f>SUM($D22:H22)</f>
        <v>32249</v>
      </c>
      <c r="X22" s="97">
        <f>SUM($D22:I22)</f>
        <v>38853</v>
      </c>
      <c r="Y22" s="97">
        <f>SUM($D22:J22)</f>
        <v>45850</v>
      </c>
      <c r="Z22" s="97">
        <f>SUM($D22:K22)</f>
        <v>52291</v>
      </c>
      <c r="AA22" s="97">
        <f>SUM($D22:L22)</f>
        <v>59073</v>
      </c>
      <c r="AB22" s="97">
        <f>SUM($D22:M22)</f>
        <v>65698</v>
      </c>
      <c r="AC22" s="97">
        <f>SUM($D22:N22)</f>
        <v>70595</v>
      </c>
      <c r="AD22" s="97">
        <f>SUM($D22:O22)</f>
        <v>76178</v>
      </c>
    </row>
    <row r="23" spans="1:30" s="96" customFormat="1" ht="15.1" customHeight="1">
      <c r="A23" s="94">
        <v>2008</v>
      </c>
      <c r="B23" s="95" t="s">
        <v>8</v>
      </c>
      <c r="D23" s="97">
        <v>18</v>
      </c>
      <c r="E23" s="97">
        <v>31</v>
      </c>
      <c r="F23" s="97">
        <v>14</v>
      </c>
      <c r="G23" s="97">
        <v>43</v>
      </c>
      <c r="H23" s="97">
        <v>78</v>
      </c>
      <c r="I23" s="97">
        <v>85</v>
      </c>
      <c r="J23" s="97">
        <v>35</v>
      </c>
      <c r="K23" s="97">
        <v>51</v>
      </c>
      <c r="L23" s="97">
        <v>34</v>
      </c>
      <c r="M23" s="97">
        <v>38</v>
      </c>
      <c r="N23" s="97">
        <v>32</v>
      </c>
      <c r="O23" s="97">
        <v>25</v>
      </c>
      <c r="P23" s="97">
        <f>SUM(D23:O23)</f>
        <v>484</v>
      </c>
      <c r="Q23" s="124"/>
      <c r="R23" s="124"/>
      <c r="S23" s="97">
        <f>SUM($D23:D23)</f>
        <v>18</v>
      </c>
      <c r="T23" s="97">
        <f>SUM($D23:E23)</f>
        <v>49</v>
      </c>
      <c r="U23" s="97">
        <f>SUM($D23:F23)</f>
        <v>63</v>
      </c>
      <c r="V23" s="97">
        <f>SUM($D23:G23)</f>
        <v>106</v>
      </c>
      <c r="W23" s="97">
        <f>SUM($D23:H23)</f>
        <v>184</v>
      </c>
      <c r="X23" s="97">
        <f>SUM($D23:I23)</f>
        <v>269</v>
      </c>
      <c r="Y23" s="97">
        <f>SUM($D23:J23)</f>
        <v>304</v>
      </c>
      <c r="Z23" s="97">
        <f>SUM($D23:K23)</f>
        <v>355</v>
      </c>
      <c r="AA23" s="97">
        <f>SUM($D23:L23)</f>
        <v>389</v>
      </c>
      <c r="AB23" s="97">
        <f>SUM($D23:M23)</f>
        <v>427</v>
      </c>
      <c r="AC23" s="97">
        <f>SUM($D23:N23)</f>
        <v>459</v>
      </c>
      <c r="AD23" s="97">
        <f>SUM($D23:O23)</f>
        <v>484</v>
      </c>
    </row>
    <row r="24" spans="1:30" s="96" customFormat="1" ht="15.1" customHeight="1">
      <c r="A24" s="94">
        <v>2008</v>
      </c>
      <c r="B24" s="98" t="s">
        <v>9</v>
      </c>
      <c r="D24" s="97">
        <f t="shared" ref="D24:P24" si="4">SUM(D21:D23)</f>
        <v>36584</v>
      </c>
      <c r="E24" s="97">
        <f t="shared" si="4"/>
        <v>35997</v>
      </c>
      <c r="F24" s="97">
        <f t="shared" si="4"/>
        <v>40425</v>
      </c>
      <c r="G24" s="97">
        <f t="shared" si="4"/>
        <v>44087</v>
      </c>
      <c r="H24" s="97">
        <f t="shared" si="4"/>
        <v>51871</v>
      </c>
      <c r="I24" s="97">
        <f t="shared" si="4"/>
        <v>50268</v>
      </c>
      <c r="J24" s="97">
        <f t="shared" si="4"/>
        <v>59243</v>
      </c>
      <c r="K24" s="97">
        <f t="shared" si="4"/>
        <v>62825</v>
      </c>
      <c r="L24" s="97">
        <f t="shared" si="4"/>
        <v>49077</v>
      </c>
      <c r="M24" s="97">
        <f t="shared" si="4"/>
        <v>47243</v>
      </c>
      <c r="N24" s="97">
        <f t="shared" si="4"/>
        <v>40918</v>
      </c>
      <c r="O24" s="97">
        <f t="shared" si="4"/>
        <v>35701</v>
      </c>
      <c r="P24" s="97">
        <f t="shared" si="4"/>
        <v>554239</v>
      </c>
      <c r="Q24" s="124"/>
      <c r="R24" s="124"/>
      <c r="S24" s="97">
        <f t="shared" ref="S24:AD24" si="5">SUM(S21:S23)</f>
        <v>36584</v>
      </c>
      <c r="T24" s="97">
        <f t="shared" si="5"/>
        <v>72581</v>
      </c>
      <c r="U24" s="97">
        <f t="shared" si="5"/>
        <v>113006</v>
      </c>
      <c r="V24" s="97">
        <f t="shared" si="5"/>
        <v>157093</v>
      </c>
      <c r="W24" s="97">
        <f t="shared" si="5"/>
        <v>208964</v>
      </c>
      <c r="X24" s="97">
        <f t="shared" si="5"/>
        <v>259232</v>
      </c>
      <c r="Y24" s="97">
        <f t="shared" si="5"/>
        <v>318475</v>
      </c>
      <c r="Z24" s="97">
        <f t="shared" si="5"/>
        <v>381300</v>
      </c>
      <c r="AA24" s="97">
        <f t="shared" si="5"/>
        <v>430377</v>
      </c>
      <c r="AB24" s="97">
        <f t="shared" si="5"/>
        <v>477620</v>
      </c>
      <c r="AC24" s="97">
        <f t="shared" si="5"/>
        <v>518538</v>
      </c>
      <c r="AD24" s="97">
        <f t="shared" si="5"/>
        <v>554239</v>
      </c>
    </row>
    <row r="25" spans="1:3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s="96" customFormat="1" ht="15.1" customHeight="1">
      <c r="A26" s="94">
        <v>2009</v>
      </c>
      <c r="B26" s="95" t="s">
        <v>6</v>
      </c>
      <c r="D26" s="97">
        <v>25162</v>
      </c>
      <c r="E26" s="97">
        <v>26312</v>
      </c>
      <c r="F26" s="97">
        <v>29731</v>
      </c>
      <c r="G26" s="97">
        <v>32506</v>
      </c>
      <c r="H26" s="97">
        <v>39902</v>
      </c>
      <c r="I26" s="97">
        <v>58360</v>
      </c>
      <c r="J26" s="97">
        <v>59653</v>
      </c>
      <c r="K26" s="97">
        <v>51330</v>
      </c>
      <c r="L26" s="97">
        <v>42616</v>
      </c>
      <c r="M26" s="97">
        <v>42103</v>
      </c>
      <c r="N26" s="97">
        <v>40595</v>
      </c>
      <c r="O26" s="97">
        <v>35404</v>
      </c>
      <c r="P26" s="97">
        <f>SUM(D26:O26)</f>
        <v>483674</v>
      </c>
      <c r="Q26" s="123"/>
      <c r="R26" s="123"/>
      <c r="S26" s="97">
        <f>SUM($D26:D26)</f>
        <v>25162</v>
      </c>
      <c r="T26" s="97">
        <f>SUM($D26:E26)</f>
        <v>51474</v>
      </c>
      <c r="U26" s="97">
        <f>SUM($D26:F26)</f>
        <v>81205</v>
      </c>
      <c r="V26" s="97">
        <f>SUM($D26:G26)</f>
        <v>113711</v>
      </c>
      <c r="W26" s="97">
        <f>SUM($D26:H26)</f>
        <v>153613</v>
      </c>
      <c r="X26" s="97">
        <f>SUM($D26:I26)</f>
        <v>211973</v>
      </c>
      <c r="Y26" s="97">
        <f>SUM($D26:J26)</f>
        <v>271626</v>
      </c>
      <c r="Z26" s="97">
        <f>SUM($D26:K26)</f>
        <v>322956</v>
      </c>
      <c r="AA26" s="97">
        <f>SUM($D26:L26)</f>
        <v>365572</v>
      </c>
      <c r="AB26" s="97">
        <f>SUM($D26:M26)</f>
        <v>407675</v>
      </c>
      <c r="AC26" s="97">
        <f>SUM($D26:N26)</f>
        <v>448270</v>
      </c>
      <c r="AD26" s="97">
        <f>SUM($D26:O26)</f>
        <v>483674</v>
      </c>
    </row>
    <row r="27" spans="1:30" s="96" customFormat="1" ht="15.1" customHeight="1">
      <c r="A27" s="94">
        <v>2009</v>
      </c>
      <c r="B27" s="95" t="s">
        <v>7</v>
      </c>
      <c r="D27" s="97">
        <v>5556</v>
      </c>
      <c r="E27" s="97">
        <v>4987</v>
      </c>
      <c r="F27" s="97">
        <v>5729</v>
      </c>
      <c r="G27" s="97">
        <v>5546</v>
      </c>
      <c r="H27" s="97">
        <v>5545</v>
      </c>
      <c r="I27" s="97">
        <v>7819</v>
      </c>
      <c r="J27" s="97">
        <v>7314</v>
      </c>
      <c r="K27" s="97">
        <v>6025</v>
      </c>
      <c r="L27" s="97">
        <v>5902</v>
      </c>
      <c r="M27" s="97">
        <v>6066</v>
      </c>
      <c r="N27" s="97">
        <v>5666</v>
      </c>
      <c r="O27" s="97">
        <v>5349</v>
      </c>
      <c r="P27" s="97">
        <f>SUM(D27:O27)</f>
        <v>71504</v>
      </c>
      <c r="Q27" s="124"/>
      <c r="R27" s="124"/>
      <c r="S27" s="97">
        <f>SUM($D27:D27)</f>
        <v>5556</v>
      </c>
      <c r="T27" s="97">
        <f>SUM($D27:E27)</f>
        <v>10543</v>
      </c>
      <c r="U27" s="97">
        <f>SUM($D27:F27)</f>
        <v>16272</v>
      </c>
      <c r="V27" s="97">
        <f>SUM($D27:G27)</f>
        <v>21818</v>
      </c>
      <c r="W27" s="97">
        <f>SUM($D27:H27)</f>
        <v>27363</v>
      </c>
      <c r="X27" s="97">
        <f>SUM($D27:I27)</f>
        <v>35182</v>
      </c>
      <c r="Y27" s="97">
        <f>SUM($D27:J27)</f>
        <v>42496</v>
      </c>
      <c r="Z27" s="97">
        <f>SUM($D27:K27)</f>
        <v>48521</v>
      </c>
      <c r="AA27" s="97">
        <f>SUM($D27:L27)</f>
        <v>54423</v>
      </c>
      <c r="AB27" s="97">
        <f>SUM($D27:M27)</f>
        <v>60489</v>
      </c>
      <c r="AC27" s="97">
        <f>SUM($D27:N27)</f>
        <v>66155</v>
      </c>
      <c r="AD27" s="97">
        <f>SUM($D27:O27)</f>
        <v>71504</v>
      </c>
    </row>
    <row r="28" spans="1:30" s="96" customFormat="1" ht="15.1" customHeight="1">
      <c r="A28" s="94">
        <v>2009</v>
      </c>
      <c r="B28" s="95" t="s">
        <v>8</v>
      </c>
      <c r="D28" s="97">
        <v>19</v>
      </c>
      <c r="E28" s="97">
        <v>13</v>
      </c>
      <c r="F28" s="97">
        <v>19</v>
      </c>
      <c r="G28" s="97">
        <v>30</v>
      </c>
      <c r="H28" s="97">
        <v>80</v>
      </c>
      <c r="I28" s="97">
        <v>89</v>
      </c>
      <c r="J28" s="97">
        <v>38</v>
      </c>
      <c r="K28" s="97">
        <v>22</v>
      </c>
      <c r="L28" s="97">
        <v>26</v>
      </c>
      <c r="M28" s="97">
        <v>20</v>
      </c>
      <c r="N28" s="97">
        <v>36</v>
      </c>
      <c r="O28" s="97">
        <v>16</v>
      </c>
      <c r="P28" s="97">
        <f>SUM(D28:O28)</f>
        <v>408</v>
      </c>
      <c r="Q28" s="124"/>
      <c r="R28" s="124"/>
      <c r="S28" s="97">
        <f>SUM($D28:D28)</f>
        <v>19</v>
      </c>
      <c r="T28" s="97">
        <f>SUM($D28:E28)</f>
        <v>32</v>
      </c>
      <c r="U28" s="97">
        <f>SUM($D28:F28)</f>
        <v>51</v>
      </c>
      <c r="V28" s="97">
        <f>SUM($D28:G28)</f>
        <v>81</v>
      </c>
      <c r="W28" s="97">
        <f>SUM($D28:H28)</f>
        <v>161</v>
      </c>
      <c r="X28" s="97">
        <f>SUM($D28:I28)</f>
        <v>250</v>
      </c>
      <c r="Y28" s="97">
        <f>SUM($D28:J28)</f>
        <v>288</v>
      </c>
      <c r="Z28" s="97">
        <f>SUM($D28:K28)</f>
        <v>310</v>
      </c>
      <c r="AA28" s="97">
        <f>SUM($D28:L28)</f>
        <v>336</v>
      </c>
      <c r="AB28" s="97">
        <f>SUM($D28:M28)</f>
        <v>356</v>
      </c>
      <c r="AC28" s="97">
        <f>SUM($D28:N28)</f>
        <v>392</v>
      </c>
      <c r="AD28" s="97">
        <f>SUM($D28:O28)</f>
        <v>408</v>
      </c>
    </row>
    <row r="29" spans="1:30" s="96" customFormat="1" ht="15.1" customHeight="1">
      <c r="A29" s="94">
        <v>2009</v>
      </c>
      <c r="B29" s="98" t="s">
        <v>9</v>
      </c>
      <c r="D29" s="97">
        <f t="shared" ref="D29:P29" si="6">SUM(D26:D28)</f>
        <v>30737</v>
      </c>
      <c r="E29" s="97">
        <f t="shared" si="6"/>
        <v>31312</v>
      </c>
      <c r="F29" s="97">
        <f t="shared" si="6"/>
        <v>35479</v>
      </c>
      <c r="G29" s="97">
        <f t="shared" si="6"/>
        <v>38082</v>
      </c>
      <c r="H29" s="97">
        <f t="shared" si="6"/>
        <v>45527</v>
      </c>
      <c r="I29" s="97">
        <f t="shared" si="6"/>
        <v>66268</v>
      </c>
      <c r="J29" s="97">
        <f t="shared" si="6"/>
        <v>67005</v>
      </c>
      <c r="K29" s="97">
        <f t="shared" si="6"/>
        <v>57377</v>
      </c>
      <c r="L29" s="97">
        <f t="shared" si="6"/>
        <v>48544</v>
      </c>
      <c r="M29" s="97">
        <f t="shared" si="6"/>
        <v>48189</v>
      </c>
      <c r="N29" s="97">
        <f t="shared" si="6"/>
        <v>46297</v>
      </c>
      <c r="O29" s="97">
        <f t="shared" si="6"/>
        <v>40769</v>
      </c>
      <c r="P29" s="97">
        <f t="shared" si="6"/>
        <v>555586</v>
      </c>
      <c r="Q29" s="124"/>
      <c r="R29" s="124"/>
      <c r="S29" s="97">
        <f t="shared" ref="S29:AD29" si="7">SUM(S26:S28)</f>
        <v>30737</v>
      </c>
      <c r="T29" s="97">
        <f t="shared" si="7"/>
        <v>62049</v>
      </c>
      <c r="U29" s="97">
        <f t="shared" si="7"/>
        <v>97528</v>
      </c>
      <c r="V29" s="97">
        <f t="shared" si="7"/>
        <v>135610</v>
      </c>
      <c r="W29" s="97">
        <f t="shared" si="7"/>
        <v>181137</v>
      </c>
      <c r="X29" s="97">
        <f t="shared" si="7"/>
        <v>247405</v>
      </c>
      <c r="Y29" s="97">
        <f t="shared" si="7"/>
        <v>314410</v>
      </c>
      <c r="Z29" s="97">
        <f t="shared" si="7"/>
        <v>371787</v>
      </c>
      <c r="AA29" s="97">
        <f t="shared" si="7"/>
        <v>420331</v>
      </c>
      <c r="AB29" s="97">
        <f t="shared" si="7"/>
        <v>468520</v>
      </c>
      <c r="AC29" s="97">
        <f t="shared" si="7"/>
        <v>514817</v>
      </c>
      <c r="AD29" s="97">
        <f t="shared" si="7"/>
        <v>555586</v>
      </c>
    </row>
    <row r="30" spans="1:3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s="96" customFormat="1" ht="15.1" customHeight="1">
      <c r="A31" s="94">
        <v>2010</v>
      </c>
      <c r="B31" s="95" t="s">
        <v>6</v>
      </c>
      <c r="D31" s="97">
        <v>29723</v>
      </c>
      <c r="E31" s="97">
        <v>29297</v>
      </c>
      <c r="F31" s="97">
        <v>38507</v>
      </c>
      <c r="G31" s="97">
        <v>41695</v>
      </c>
      <c r="H31" s="97">
        <v>47863</v>
      </c>
      <c r="I31" s="97">
        <v>48389</v>
      </c>
      <c r="J31" s="97">
        <v>64075</v>
      </c>
      <c r="K31" s="97">
        <v>61815</v>
      </c>
      <c r="L31" s="97">
        <v>49911</v>
      </c>
      <c r="M31" s="97">
        <v>50756</v>
      </c>
      <c r="N31" s="97">
        <v>46571</v>
      </c>
      <c r="O31" s="97">
        <v>45689</v>
      </c>
      <c r="P31" s="97">
        <f>SUM(D31:O31)</f>
        <v>554291</v>
      </c>
      <c r="Q31" s="123"/>
      <c r="R31" s="123"/>
      <c r="S31" s="97">
        <f>SUM($D31:D31)</f>
        <v>29723</v>
      </c>
      <c r="T31" s="97">
        <f>SUM($D31:E31)</f>
        <v>59020</v>
      </c>
      <c r="U31" s="97">
        <f>SUM($D31:F31)</f>
        <v>97527</v>
      </c>
      <c r="V31" s="97">
        <f>SUM($D31:G31)</f>
        <v>139222</v>
      </c>
      <c r="W31" s="97">
        <f>SUM($D31:H31)</f>
        <v>187085</v>
      </c>
      <c r="X31" s="97">
        <f>SUM($D31:I31)</f>
        <v>235474</v>
      </c>
      <c r="Y31" s="97">
        <f>SUM($D31:J31)</f>
        <v>299549</v>
      </c>
      <c r="Z31" s="97">
        <f>SUM($D31:K31)</f>
        <v>361364</v>
      </c>
      <c r="AA31" s="97">
        <f>SUM($D31:L31)</f>
        <v>411275</v>
      </c>
      <c r="AB31" s="97">
        <f>SUM($D31:M31)</f>
        <v>462031</v>
      </c>
      <c r="AC31" s="97">
        <f>SUM($D31:N31)</f>
        <v>508602</v>
      </c>
      <c r="AD31" s="97">
        <f>SUM($D31:O31)</f>
        <v>554291</v>
      </c>
    </row>
    <row r="32" spans="1:30" s="96" customFormat="1" ht="15.1" customHeight="1">
      <c r="A32" s="94">
        <v>2010</v>
      </c>
      <c r="B32" s="95" t="s">
        <v>7</v>
      </c>
      <c r="D32" s="97">
        <v>5481</v>
      </c>
      <c r="E32" s="97">
        <v>5178</v>
      </c>
      <c r="F32" s="97">
        <v>5793</v>
      </c>
      <c r="G32" s="97">
        <v>5901</v>
      </c>
      <c r="H32" s="97">
        <v>5738</v>
      </c>
      <c r="I32" s="97">
        <v>5958</v>
      </c>
      <c r="J32" s="97">
        <v>6019</v>
      </c>
      <c r="K32" s="97">
        <v>6041</v>
      </c>
      <c r="L32" s="97">
        <v>6007</v>
      </c>
      <c r="M32" s="97">
        <v>5739</v>
      </c>
      <c r="N32" s="97">
        <v>6025</v>
      </c>
      <c r="O32" s="97">
        <v>5843</v>
      </c>
      <c r="P32" s="97">
        <f>SUM(D32:O32)</f>
        <v>69723</v>
      </c>
      <c r="Q32" s="124"/>
      <c r="R32" s="124"/>
      <c r="S32" s="97">
        <f>SUM($D32:D32)</f>
        <v>5481</v>
      </c>
      <c r="T32" s="97">
        <f>SUM($D32:E32)</f>
        <v>10659</v>
      </c>
      <c r="U32" s="97">
        <f>SUM($D32:F32)</f>
        <v>16452</v>
      </c>
      <c r="V32" s="97">
        <f>SUM($D32:G32)</f>
        <v>22353</v>
      </c>
      <c r="W32" s="97">
        <f>SUM($D32:H32)</f>
        <v>28091</v>
      </c>
      <c r="X32" s="97">
        <f>SUM($D32:I32)</f>
        <v>34049</v>
      </c>
      <c r="Y32" s="97">
        <f>SUM($D32:J32)</f>
        <v>40068</v>
      </c>
      <c r="Z32" s="97">
        <f>SUM($D32:K32)</f>
        <v>46109</v>
      </c>
      <c r="AA32" s="97">
        <f>SUM($D32:L32)</f>
        <v>52116</v>
      </c>
      <c r="AB32" s="97">
        <f>SUM($D32:M32)</f>
        <v>57855</v>
      </c>
      <c r="AC32" s="97">
        <f>SUM($D32:N32)</f>
        <v>63880</v>
      </c>
      <c r="AD32" s="97">
        <f>SUM($D32:O32)</f>
        <v>69723</v>
      </c>
    </row>
    <row r="33" spans="1:30" s="96" customFormat="1" ht="15.1" customHeight="1">
      <c r="A33" s="94">
        <v>2010</v>
      </c>
      <c r="B33" s="95" t="s">
        <v>8</v>
      </c>
      <c r="D33" s="97">
        <v>25</v>
      </c>
      <c r="E33" s="97">
        <v>29</v>
      </c>
      <c r="F33" s="97">
        <v>17</v>
      </c>
      <c r="G33" s="97">
        <v>27</v>
      </c>
      <c r="H33" s="97">
        <v>58</v>
      </c>
      <c r="I33" s="97">
        <v>66</v>
      </c>
      <c r="J33" s="97">
        <v>15</v>
      </c>
      <c r="K33" s="97">
        <v>18</v>
      </c>
      <c r="L33" s="97">
        <v>20</v>
      </c>
      <c r="M33" s="97">
        <v>40</v>
      </c>
      <c r="N33" s="97">
        <v>23</v>
      </c>
      <c r="O33" s="97">
        <v>26</v>
      </c>
      <c r="P33" s="97">
        <f>SUM(D33:O33)</f>
        <v>364</v>
      </c>
      <c r="Q33" s="124"/>
      <c r="R33" s="124"/>
      <c r="S33" s="97">
        <f>SUM($D33:D33)</f>
        <v>25</v>
      </c>
      <c r="T33" s="97">
        <f>SUM($D33:E33)</f>
        <v>54</v>
      </c>
      <c r="U33" s="97">
        <f>SUM($D33:F33)</f>
        <v>71</v>
      </c>
      <c r="V33" s="97">
        <f>SUM($D33:G33)</f>
        <v>98</v>
      </c>
      <c r="W33" s="97">
        <f>SUM($D33:H33)</f>
        <v>156</v>
      </c>
      <c r="X33" s="97">
        <f>SUM($D33:I33)</f>
        <v>222</v>
      </c>
      <c r="Y33" s="97">
        <f>SUM($D33:J33)</f>
        <v>237</v>
      </c>
      <c r="Z33" s="97">
        <f>SUM($D33:K33)</f>
        <v>255</v>
      </c>
      <c r="AA33" s="97">
        <f>SUM($D33:L33)</f>
        <v>275</v>
      </c>
      <c r="AB33" s="97">
        <f>SUM($D33:M33)</f>
        <v>315</v>
      </c>
      <c r="AC33" s="97">
        <f>SUM($D33:N33)</f>
        <v>338</v>
      </c>
      <c r="AD33" s="97">
        <f>SUM($D33:O33)</f>
        <v>364</v>
      </c>
    </row>
    <row r="34" spans="1:30" s="96" customFormat="1" ht="15.1" customHeight="1">
      <c r="A34" s="94">
        <v>2010</v>
      </c>
      <c r="B34" s="98" t="s">
        <v>9</v>
      </c>
      <c r="D34" s="97">
        <f t="shared" ref="D34:P34" si="8">SUM(D31:D33)</f>
        <v>35229</v>
      </c>
      <c r="E34" s="97">
        <f t="shared" si="8"/>
        <v>34504</v>
      </c>
      <c r="F34" s="97">
        <f t="shared" si="8"/>
        <v>44317</v>
      </c>
      <c r="G34" s="97">
        <f t="shared" si="8"/>
        <v>47623</v>
      </c>
      <c r="H34" s="97">
        <f t="shared" si="8"/>
        <v>53659</v>
      </c>
      <c r="I34" s="97">
        <f t="shared" si="8"/>
        <v>54413</v>
      </c>
      <c r="J34" s="97">
        <f t="shared" si="8"/>
        <v>70109</v>
      </c>
      <c r="K34" s="97">
        <f t="shared" si="8"/>
        <v>67874</v>
      </c>
      <c r="L34" s="97">
        <f t="shared" si="8"/>
        <v>55938</v>
      </c>
      <c r="M34" s="97">
        <f t="shared" si="8"/>
        <v>56535</v>
      </c>
      <c r="N34" s="97">
        <f t="shared" si="8"/>
        <v>52619</v>
      </c>
      <c r="O34" s="97">
        <f t="shared" si="8"/>
        <v>51558</v>
      </c>
      <c r="P34" s="97">
        <f t="shared" si="8"/>
        <v>624378</v>
      </c>
      <c r="Q34" s="124"/>
      <c r="R34" s="124"/>
      <c r="S34" s="97">
        <f t="shared" ref="S34:AD34" si="9">SUM(S31:S33)</f>
        <v>35229</v>
      </c>
      <c r="T34" s="97">
        <f t="shared" si="9"/>
        <v>69733</v>
      </c>
      <c r="U34" s="97">
        <f t="shared" si="9"/>
        <v>114050</v>
      </c>
      <c r="V34" s="97">
        <f t="shared" si="9"/>
        <v>161673</v>
      </c>
      <c r="W34" s="97">
        <f t="shared" si="9"/>
        <v>215332</v>
      </c>
      <c r="X34" s="97">
        <f t="shared" si="9"/>
        <v>269745</v>
      </c>
      <c r="Y34" s="97">
        <f t="shared" si="9"/>
        <v>339854</v>
      </c>
      <c r="Z34" s="97">
        <f t="shared" si="9"/>
        <v>407728</v>
      </c>
      <c r="AA34" s="97">
        <f t="shared" si="9"/>
        <v>463666</v>
      </c>
      <c r="AB34" s="97">
        <f t="shared" si="9"/>
        <v>520201</v>
      </c>
      <c r="AC34" s="97">
        <f t="shared" si="9"/>
        <v>572820</v>
      </c>
      <c r="AD34" s="97">
        <f t="shared" si="9"/>
        <v>624378</v>
      </c>
    </row>
    <row r="35" spans="1:3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s="96" customFormat="1" ht="15.1" customHeight="1">
      <c r="A36" s="94">
        <v>2011</v>
      </c>
      <c r="B36" s="95" t="s">
        <v>6</v>
      </c>
      <c r="D36" s="97">
        <v>36153</v>
      </c>
      <c r="E36" s="97">
        <v>35126</v>
      </c>
      <c r="F36" s="97">
        <v>43276</v>
      </c>
      <c r="G36" s="97">
        <v>50488</v>
      </c>
      <c r="H36" s="97">
        <v>54868</v>
      </c>
      <c r="I36" s="97">
        <v>57737</v>
      </c>
      <c r="J36" s="97">
        <v>72495</v>
      </c>
      <c r="K36" s="97">
        <v>71529</v>
      </c>
      <c r="L36" s="97">
        <v>58401</v>
      </c>
      <c r="M36" s="97">
        <v>55080</v>
      </c>
      <c r="N36" s="97">
        <v>51339</v>
      </c>
      <c r="O36" s="97">
        <v>52741</v>
      </c>
      <c r="P36" s="97">
        <f>SUM(D36:O36)</f>
        <v>639233</v>
      </c>
      <c r="Q36" s="123"/>
      <c r="R36" s="123"/>
      <c r="S36" s="97">
        <f>SUM($D36:D36)</f>
        <v>36153</v>
      </c>
      <c r="T36" s="97">
        <f>SUM($D36:E36)</f>
        <v>71279</v>
      </c>
      <c r="U36" s="97">
        <f>SUM($D36:F36)</f>
        <v>114555</v>
      </c>
      <c r="V36" s="97">
        <f>SUM($D36:G36)</f>
        <v>165043</v>
      </c>
      <c r="W36" s="97">
        <f>SUM($D36:H36)</f>
        <v>219911</v>
      </c>
      <c r="X36" s="97">
        <f>SUM($D36:I36)</f>
        <v>277648</v>
      </c>
      <c r="Y36" s="97">
        <f>SUM($D36:J36)</f>
        <v>350143</v>
      </c>
      <c r="Z36" s="97">
        <f>SUM($D36:K36)</f>
        <v>421672</v>
      </c>
      <c r="AA36" s="97">
        <f>SUM($D36:L36)</f>
        <v>480073</v>
      </c>
      <c r="AB36" s="97">
        <f>SUM($D36:M36)</f>
        <v>535153</v>
      </c>
      <c r="AC36" s="97">
        <f>SUM($D36:N36)</f>
        <v>586492</v>
      </c>
      <c r="AD36" s="97">
        <f>SUM($D36:O36)</f>
        <v>639233</v>
      </c>
    </row>
    <row r="37" spans="1:30" s="96" customFormat="1" ht="15.1" customHeight="1">
      <c r="A37" s="94">
        <v>2011</v>
      </c>
      <c r="B37" s="95" t="s">
        <v>7</v>
      </c>
      <c r="D37" s="97">
        <v>6141</v>
      </c>
      <c r="E37" s="97">
        <v>5601</v>
      </c>
      <c r="F37" s="97">
        <v>6233</v>
      </c>
      <c r="G37" s="97">
        <v>6067</v>
      </c>
      <c r="H37" s="97">
        <v>5963</v>
      </c>
      <c r="I37" s="97">
        <v>6298</v>
      </c>
      <c r="J37" s="97">
        <v>6001</v>
      </c>
      <c r="K37" s="97">
        <v>6452</v>
      </c>
      <c r="L37" s="97">
        <v>6121</v>
      </c>
      <c r="M37" s="97">
        <v>6101</v>
      </c>
      <c r="N37" s="97">
        <v>5844</v>
      </c>
      <c r="O37" s="97">
        <v>5457</v>
      </c>
      <c r="P37" s="97">
        <f>SUM(D37:O37)</f>
        <v>72279</v>
      </c>
      <c r="Q37" s="124"/>
      <c r="R37" s="124"/>
      <c r="S37" s="97">
        <f>SUM($D37:D37)</f>
        <v>6141</v>
      </c>
      <c r="T37" s="97">
        <f>SUM($D37:E37)</f>
        <v>11742</v>
      </c>
      <c r="U37" s="97">
        <f>SUM($D37:F37)</f>
        <v>17975</v>
      </c>
      <c r="V37" s="97">
        <f>SUM($D37:G37)</f>
        <v>24042</v>
      </c>
      <c r="W37" s="97">
        <f>SUM($D37:H37)</f>
        <v>30005</v>
      </c>
      <c r="X37" s="97">
        <f>SUM($D37:I37)</f>
        <v>36303</v>
      </c>
      <c r="Y37" s="97">
        <f>SUM($D37:J37)</f>
        <v>42304</v>
      </c>
      <c r="Z37" s="97">
        <f>SUM($D37:K37)</f>
        <v>48756</v>
      </c>
      <c r="AA37" s="97">
        <f>SUM($D37:L37)</f>
        <v>54877</v>
      </c>
      <c r="AB37" s="97">
        <f>SUM($D37:M37)</f>
        <v>60978</v>
      </c>
      <c r="AC37" s="97">
        <f>SUM($D37:N37)</f>
        <v>66822</v>
      </c>
      <c r="AD37" s="97">
        <f>SUM($D37:O37)</f>
        <v>72279</v>
      </c>
    </row>
    <row r="38" spans="1:30" s="96" customFormat="1" ht="15.1" customHeight="1">
      <c r="A38" s="94">
        <v>2011</v>
      </c>
      <c r="B38" s="95" t="s">
        <v>8</v>
      </c>
      <c r="D38" s="97">
        <v>37</v>
      </c>
      <c r="E38" s="97">
        <v>29</v>
      </c>
      <c r="F38" s="97">
        <v>15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28</v>
      </c>
      <c r="P38" s="97">
        <f>SUM(D38:O38)</f>
        <v>109</v>
      </c>
      <c r="Q38" s="124"/>
      <c r="R38" s="124"/>
      <c r="S38" s="97">
        <f>SUM($D38:D38)</f>
        <v>37</v>
      </c>
      <c r="T38" s="97">
        <f>SUM($D38:E38)</f>
        <v>66</v>
      </c>
      <c r="U38" s="97">
        <f>SUM($D38:F38)</f>
        <v>81</v>
      </c>
      <c r="V38" s="97">
        <f>SUM($D38:G38)</f>
        <v>81</v>
      </c>
      <c r="W38" s="97">
        <f>SUM($D38:H38)</f>
        <v>81</v>
      </c>
      <c r="X38" s="97">
        <f>SUM($D38:I38)</f>
        <v>81</v>
      </c>
      <c r="Y38" s="97">
        <f>SUM($D38:J38)</f>
        <v>81</v>
      </c>
      <c r="Z38" s="97">
        <f>SUM($D38:K38)</f>
        <v>81</v>
      </c>
      <c r="AA38" s="97">
        <f>SUM($D38:L38)</f>
        <v>81</v>
      </c>
      <c r="AB38" s="97">
        <f>SUM($D38:M38)</f>
        <v>81</v>
      </c>
      <c r="AC38" s="97">
        <f>SUM($D38:N38)</f>
        <v>81</v>
      </c>
      <c r="AD38" s="97">
        <f>SUM($D38:O38)</f>
        <v>109</v>
      </c>
    </row>
    <row r="39" spans="1:30" s="96" customFormat="1" ht="15.1" customHeight="1">
      <c r="A39" s="94">
        <v>2011</v>
      </c>
      <c r="B39" s="98" t="s">
        <v>9</v>
      </c>
      <c r="D39" s="97">
        <f t="shared" ref="D39:P39" si="10">SUM(D36:D38)</f>
        <v>42331</v>
      </c>
      <c r="E39" s="97">
        <f t="shared" si="10"/>
        <v>40756</v>
      </c>
      <c r="F39" s="97">
        <f t="shared" si="10"/>
        <v>49524</v>
      </c>
      <c r="G39" s="97">
        <f t="shared" si="10"/>
        <v>56555</v>
      </c>
      <c r="H39" s="97">
        <f t="shared" si="10"/>
        <v>60831</v>
      </c>
      <c r="I39" s="97">
        <f t="shared" si="10"/>
        <v>64035</v>
      </c>
      <c r="J39" s="97">
        <f t="shared" si="10"/>
        <v>78496</v>
      </c>
      <c r="K39" s="97">
        <f t="shared" si="10"/>
        <v>77981</v>
      </c>
      <c r="L39" s="97">
        <f t="shared" si="10"/>
        <v>64522</v>
      </c>
      <c r="M39" s="97">
        <f t="shared" si="10"/>
        <v>61181</v>
      </c>
      <c r="N39" s="97">
        <f t="shared" si="10"/>
        <v>57183</v>
      </c>
      <c r="O39" s="97">
        <f t="shared" si="10"/>
        <v>58226</v>
      </c>
      <c r="P39" s="97">
        <f t="shared" si="10"/>
        <v>711621</v>
      </c>
      <c r="Q39" s="124"/>
      <c r="R39" s="124"/>
      <c r="S39" s="97">
        <f t="shared" ref="S39:AD39" si="11">SUM(S36:S38)</f>
        <v>42331</v>
      </c>
      <c r="T39" s="97">
        <f t="shared" si="11"/>
        <v>83087</v>
      </c>
      <c r="U39" s="97">
        <f t="shared" si="11"/>
        <v>132611</v>
      </c>
      <c r="V39" s="97">
        <f t="shared" si="11"/>
        <v>189166</v>
      </c>
      <c r="W39" s="97">
        <f t="shared" si="11"/>
        <v>249997</v>
      </c>
      <c r="X39" s="97">
        <f t="shared" si="11"/>
        <v>314032</v>
      </c>
      <c r="Y39" s="97">
        <f t="shared" si="11"/>
        <v>392528</v>
      </c>
      <c r="Z39" s="97">
        <f t="shared" si="11"/>
        <v>470509</v>
      </c>
      <c r="AA39" s="97">
        <f t="shared" si="11"/>
        <v>535031</v>
      </c>
      <c r="AB39" s="97">
        <f t="shared" si="11"/>
        <v>596212</v>
      </c>
      <c r="AC39" s="97">
        <f t="shared" si="11"/>
        <v>653395</v>
      </c>
      <c r="AD39" s="97">
        <f t="shared" si="11"/>
        <v>711621</v>
      </c>
    </row>
    <row r="40" spans="1:3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s="96" customFormat="1" ht="15.1" customHeight="1">
      <c r="A41" s="94">
        <v>2012</v>
      </c>
      <c r="B41" s="95" t="s">
        <v>6</v>
      </c>
      <c r="D41" s="97">
        <v>36841</v>
      </c>
      <c r="E41" s="97">
        <v>41259</v>
      </c>
      <c r="F41" s="97">
        <v>51695</v>
      </c>
      <c r="G41" s="97">
        <v>52866</v>
      </c>
      <c r="H41" s="97">
        <v>60765</v>
      </c>
      <c r="I41" s="97">
        <v>64917</v>
      </c>
      <c r="J41" s="97">
        <v>74256</v>
      </c>
      <c r="K41" s="97">
        <v>81756</v>
      </c>
      <c r="L41" s="97">
        <v>66272</v>
      </c>
      <c r="M41" s="97">
        <v>61095</v>
      </c>
      <c r="N41" s="97">
        <v>62891</v>
      </c>
      <c r="O41" s="97">
        <v>59091</v>
      </c>
      <c r="P41" s="97">
        <f>SUM(D41:O41)</f>
        <v>713704</v>
      </c>
      <c r="Q41" s="123"/>
      <c r="R41" s="123"/>
      <c r="S41" s="97">
        <f>SUM($D41:D41)</f>
        <v>36841</v>
      </c>
      <c r="T41" s="97">
        <f>SUM($D41:E41)</f>
        <v>78100</v>
      </c>
      <c r="U41" s="97">
        <f>SUM($D41:F41)</f>
        <v>129795</v>
      </c>
      <c r="V41" s="97">
        <f>SUM($D41:G41)</f>
        <v>182661</v>
      </c>
      <c r="W41" s="97">
        <f>SUM($D41:H41)</f>
        <v>243426</v>
      </c>
      <c r="X41" s="97">
        <f>SUM($D41:I41)</f>
        <v>308343</v>
      </c>
      <c r="Y41" s="97">
        <f>SUM($D41:J41)</f>
        <v>382599</v>
      </c>
      <c r="Z41" s="97">
        <f>SUM($D41:K41)</f>
        <v>464355</v>
      </c>
      <c r="AA41" s="97">
        <f>SUM($D41:L41)</f>
        <v>530627</v>
      </c>
      <c r="AB41" s="97">
        <f>SUM($D41:M41)</f>
        <v>591722</v>
      </c>
      <c r="AC41" s="97">
        <f>SUM($D41:N41)</f>
        <v>654613</v>
      </c>
      <c r="AD41" s="97">
        <f>SUM($D41:O41)</f>
        <v>713704</v>
      </c>
    </row>
    <row r="42" spans="1:30" s="96" customFormat="1" ht="15.1" customHeight="1">
      <c r="A42" s="94">
        <v>2012</v>
      </c>
      <c r="B42" s="95" t="s">
        <v>7</v>
      </c>
      <c r="D42" s="97">
        <v>5566</v>
      </c>
      <c r="E42" s="97">
        <v>5275</v>
      </c>
      <c r="F42" s="97">
        <v>5561</v>
      </c>
      <c r="G42" s="97">
        <v>5995</v>
      </c>
      <c r="H42" s="97">
        <v>5827</v>
      </c>
      <c r="I42" s="97">
        <v>5890</v>
      </c>
      <c r="J42" s="97">
        <v>6188</v>
      </c>
      <c r="K42" s="97">
        <v>6648</v>
      </c>
      <c r="L42" s="97">
        <v>6007</v>
      </c>
      <c r="M42" s="97">
        <v>6200</v>
      </c>
      <c r="N42" s="97">
        <v>5953</v>
      </c>
      <c r="O42" s="97">
        <v>5452</v>
      </c>
      <c r="P42" s="97">
        <f>SUM(D42:O42)</f>
        <v>70562</v>
      </c>
      <c r="Q42" s="124"/>
      <c r="R42" s="124"/>
      <c r="S42" s="97">
        <f>SUM($D42:D42)</f>
        <v>5566</v>
      </c>
      <c r="T42" s="97">
        <f>SUM($D42:E42)</f>
        <v>10841</v>
      </c>
      <c r="U42" s="97">
        <f>SUM($D42:F42)</f>
        <v>16402</v>
      </c>
      <c r="V42" s="97">
        <f>SUM($D42:G42)</f>
        <v>22397</v>
      </c>
      <c r="W42" s="97">
        <f>SUM($D42:H42)</f>
        <v>28224</v>
      </c>
      <c r="X42" s="97">
        <f>SUM($D42:I42)</f>
        <v>34114</v>
      </c>
      <c r="Y42" s="97">
        <f>SUM($D42:J42)</f>
        <v>40302</v>
      </c>
      <c r="Z42" s="97">
        <f>SUM($D42:K42)</f>
        <v>46950</v>
      </c>
      <c r="AA42" s="97">
        <f>SUM($D42:L42)</f>
        <v>52957</v>
      </c>
      <c r="AB42" s="97">
        <f>SUM($D42:M42)</f>
        <v>59157</v>
      </c>
      <c r="AC42" s="97">
        <f>SUM($D42:N42)</f>
        <v>65110</v>
      </c>
      <c r="AD42" s="97">
        <f>SUM($D42:O42)</f>
        <v>70562</v>
      </c>
    </row>
    <row r="43" spans="1:30" s="96" customFormat="1" ht="15.1" customHeight="1">
      <c r="A43" s="94">
        <v>2012</v>
      </c>
      <c r="B43" s="95" t="s">
        <v>8</v>
      </c>
      <c r="D43" s="97">
        <v>27</v>
      </c>
      <c r="E43" s="97">
        <v>33</v>
      </c>
      <c r="F43" s="97">
        <v>17</v>
      </c>
      <c r="G43" s="97">
        <v>0</v>
      </c>
      <c r="H43" s="97">
        <v>36</v>
      </c>
      <c r="I43" s="97">
        <v>64</v>
      </c>
      <c r="J43" s="97">
        <v>21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f>SUM(D43:O43)</f>
        <v>198</v>
      </c>
      <c r="Q43" s="124"/>
      <c r="R43" s="124"/>
      <c r="S43" s="97">
        <f>SUM($D43:D43)</f>
        <v>27</v>
      </c>
      <c r="T43" s="97">
        <f>SUM($D43:E43)</f>
        <v>60</v>
      </c>
      <c r="U43" s="97">
        <f>SUM($D43:F43)</f>
        <v>77</v>
      </c>
      <c r="V43" s="97">
        <f>SUM($D43:G43)</f>
        <v>77</v>
      </c>
      <c r="W43" s="97">
        <f>SUM($D43:H43)</f>
        <v>113</v>
      </c>
      <c r="X43" s="97">
        <f>SUM($D43:I43)</f>
        <v>177</v>
      </c>
      <c r="Y43" s="97">
        <f>SUM($D43:J43)</f>
        <v>198</v>
      </c>
      <c r="Z43" s="97">
        <f>SUM($D43:K43)</f>
        <v>198</v>
      </c>
      <c r="AA43" s="97">
        <f>SUM($D43:L43)</f>
        <v>198</v>
      </c>
      <c r="AB43" s="97">
        <f>SUM($D43:M43)</f>
        <v>198</v>
      </c>
      <c r="AC43" s="97">
        <f>SUM($D43:N43)</f>
        <v>198</v>
      </c>
      <c r="AD43" s="97">
        <f>SUM($D43:O43)</f>
        <v>198</v>
      </c>
    </row>
    <row r="44" spans="1:30" s="96" customFormat="1" ht="15.1" customHeight="1">
      <c r="A44" s="94">
        <v>2012</v>
      </c>
      <c r="B44" s="98" t="s">
        <v>9</v>
      </c>
      <c r="D44" s="97">
        <f t="shared" ref="D44:P44" si="12">SUM(D41:D43)</f>
        <v>42434</v>
      </c>
      <c r="E44" s="97">
        <f t="shared" si="12"/>
        <v>46567</v>
      </c>
      <c r="F44" s="97">
        <f t="shared" si="12"/>
        <v>57273</v>
      </c>
      <c r="G44" s="97">
        <f t="shared" si="12"/>
        <v>58861</v>
      </c>
      <c r="H44" s="97">
        <f t="shared" si="12"/>
        <v>66628</v>
      </c>
      <c r="I44" s="97">
        <f t="shared" si="12"/>
        <v>70871</v>
      </c>
      <c r="J44" s="97">
        <f t="shared" si="12"/>
        <v>80465</v>
      </c>
      <c r="K44" s="97">
        <f t="shared" si="12"/>
        <v>88404</v>
      </c>
      <c r="L44" s="97">
        <f t="shared" si="12"/>
        <v>72279</v>
      </c>
      <c r="M44" s="97">
        <f t="shared" si="12"/>
        <v>67295</v>
      </c>
      <c r="N44" s="97">
        <f t="shared" si="12"/>
        <v>68844</v>
      </c>
      <c r="O44" s="97">
        <f t="shared" si="12"/>
        <v>64543</v>
      </c>
      <c r="P44" s="97">
        <f t="shared" si="12"/>
        <v>784464</v>
      </c>
      <c r="Q44" s="124"/>
      <c r="R44" s="124"/>
      <c r="S44" s="97">
        <f t="shared" ref="S44:AD44" si="13">SUM(S41:S43)</f>
        <v>42434</v>
      </c>
      <c r="T44" s="97">
        <f t="shared" si="13"/>
        <v>89001</v>
      </c>
      <c r="U44" s="97">
        <f t="shared" si="13"/>
        <v>146274</v>
      </c>
      <c r="V44" s="97">
        <f t="shared" si="13"/>
        <v>205135</v>
      </c>
      <c r="W44" s="97">
        <f t="shared" si="13"/>
        <v>271763</v>
      </c>
      <c r="X44" s="97">
        <f t="shared" si="13"/>
        <v>342634</v>
      </c>
      <c r="Y44" s="97">
        <f t="shared" si="13"/>
        <v>423099</v>
      </c>
      <c r="Z44" s="97">
        <f t="shared" si="13"/>
        <v>511503</v>
      </c>
      <c r="AA44" s="97">
        <f t="shared" si="13"/>
        <v>583782</v>
      </c>
      <c r="AB44" s="97">
        <f t="shared" si="13"/>
        <v>651077</v>
      </c>
      <c r="AC44" s="97">
        <f t="shared" si="13"/>
        <v>719921</v>
      </c>
      <c r="AD44" s="97">
        <f t="shared" si="13"/>
        <v>784464</v>
      </c>
    </row>
    <row r="45" spans="1:3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s="96" customFormat="1" ht="15.1" customHeight="1">
      <c r="A46" s="94">
        <v>2013</v>
      </c>
      <c r="B46" s="95" t="s">
        <v>6</v>
      </c>
      <c r="D46" s="97">
        <v>47312</v>
      </c>
      <c r="E46" s="97">
        <v>45480</v>
      </c>
      <c r="F46" s="97">
        <v>58487</v>
      </c>
      <c r="G46" s="97">
        <v>61162</v>
      </c>
      <c r="H46" s="97">
        <v>67434</v>
      </c>
      <c r="I46" s="97">
        <v>69387</v>
      </c>
      <c r="J46" s="97">
        <v>77000</v>
      </c>
      <c r="K46" s="97">
        <v>85399</v>
      </c>
      <c r="L46" s="97">
        <v>67103</v>
      </c>
      <c r="M46" s="97">
        <v>64730</v>
      </c>
      <c r="N46" s="97">
        <v>62140</v>
      </c>
      <c r="O46" s="97">
        <v>58757</v>
      </c>
      <c r="P46" s="97">
        <f>SUM(D46:O46)</f>
        <v>764391</v>
      </c>
      <c r="Q46" s="123"/>
      <c r="R46" s="123"/>
      <c r="S46" s="97">
        <f>SUM($D46:D46)</f>
        <v>47312</v>
      </c>
      <c r="T46" s="97">
        <f>SUM($D46:E46)</f>
        <v>92792</v>
      </c>
      <c r="U46" s="97">
        <f>SUM($D46:F46)</f>
        <v>151279</v>
      </c>
      <c r="V46" s="97">
        <f>SUM($D46:G46)</f>
        <v>212441</v>
      </c>
      <c r="W46" s="97">
        <f>SUM($D46:H46)</f>
        <v>279875</v>
      </c>
      <c r="X46" s="97">
        <f>SUM($D46:I46)</f>
        <v>349262</v>
      </c>
      <c r="Y46" s="97">
        <f>SUM($D46:J46)</f>
        <v>426262</v>
      </c>
      <c r="Z46" s="97">
        <f>SUM($D46:K46)</f>
        <v>511661</v>
      </c>
      <c r="AA46" s="97">
        <f>SUM($D46:L46)</f>
        <v>578764</v>
      </c>
      <c r="AB46" s="97">
        <f>SUM($D46:M46)</f>
        <v>643494</v>
      </c>
      <c r="AC46" s="97">
        <f>SUM($D46:N46)</f>
        <v>705634</v>
      </c>
      <c r="AD46" s="97">
        <f>SUM($D46:O46)</f>
        <v>764391</v>
      </c>
    </row>
    <row r="47" spans="1:30" s="96" customFormat="1" ht="15.1" customHeight="1">
      <c r="A47" s="94">
        <v>2013</v>
      </c>
      <c r="B47" s="95" t="s">
        <v>7</v>
      </c>
      <c r="D47" s="97">
        <v>6430</v>
      </c>
      <c r="E47" s="97">
        <v>5811</v>
      </c>
      <c r="F47" s="97">
        <v>5757</v>
      </c>
      <c r="G47" s="97">
        <v>5866</v>
      </c>
      <c r="H47" s="97">
        <v>6314</v>
      </c>
      <c r="I47" s="97">
        <v>5708</v>
      </c>
      <c r="J47" s="97">
        <v>6107</v>
      </c>
      <c r="K47" s="97">
        <v>6178</v>
      </c>
      <c r="L47" s="97">
        <v>5989</v>
      </c>
      <c r="M47" s="97">
        <v>6451</v>
      </c>
      <c r="N47" s="97">
        <v>5894</v>
      </c>
      <c r="O47" s="97">
        <v>5645</v>
      </c>
      <c r="P47" s="97">
        <f>SUM(D47:O47)</f>
        <v>72150</v>
      </c>
      <c r="Q47" s="124"/>
      <c r="R47" s="124"/>
      <c r="S47" s="97">
        <f>SUM($D47:D47)</f>
        <v>6430</v>
      </c>
      <c r="T47" s="97">
        <f>SUM($D47:E47)</f>
        <v>12241</v>
      </c>
      <c r="U47" s="97">
        <f>SUM($D47:F47)</f>
        <v>17998</v>
      </c>
      <c r="V47" s="97">
        <f>SUM($D47:G47)</f>
        <v>23864</v>
      </c>
      <c r="W47" s="97">
        <f>SUM($D47:H47)</f>
        <v>30178</v>
      </c>
      <c r="X47" s="97">
        <f>SUM($D47:I47)</f>
        <v>35886</v>
      </c>
      <c r="Y47" s="97">
        <f>SUM($D47:J47)</f>
        <v>41993</v>
      </c>
      <c r="Z47" s="97">
        <f>SUM($D47:K47)</f>
        <v>48171</v>
      </c>
      <c r="AA47" s="97">
        <f>SUM($D47:L47)</f>
        <v>54160</v>
      </c>
      <c r="AB47" s="97">
        <f>SUM($D47:M47)</f>
        <v>60611</v>
      </c>
      <c r="AC47" s="97">
        <f>SUM($D47:N47)</f>
        <v>66505</v>
      </c>
      <c r="AD47" s="97">
        <f>SUM($D47:O47)</f>
        <v>72150</v>
      </c>
    </row>
    <row r="48" spans="1:30" s="96" customFormat="1" ht="15.1" customHeight="1">
      <c r="A48" s="94">
        <v>2013</v>
      </c>
      <c r="B48" s="95" t="s">
        <v>8</v>
      </c>
      <c r="D48" s="97">
        <v>22</v>
      </c>
      <c r="E48" s="97">
        <v>33</v>
      </c>
      <c r="F48" s="97">
        <v>5</v>
      </c>
      <c r="G48" s="97">
        <v>23</v>
      </c>
      <c r="H48" s="97">
        <v>23</v>
      </c>
      <c r="I48" s="97">
        <v>47</v>
      </c>
      <c r="J48" s="97">
        <v>10</v>
      </c>
      <c r="K48" s="97">
        <v>25</v>
      </c>
      <c r="L48" s="97">
        <v>8</v>
      </c>
      <c r="M48" s="97">
        <v>28</v>
      </c>
      <c r="N48" s="97">
        <v>14</v>
      </c>
      <c r="O48" s="97">
        <v>24</v>
      </c>
      <c r="P48" s="97">
        <f>SUM(D48:O48)</f>
        <v>262</v>
      </c>
      <c r="Q48" s="124"/>
      <c r="R48" s="124"/>
      <c r="S48" s="97">
        <f>SUM($D48:D48)</f>
        <v>22</v>
      </c>
      <c r="T48" s="97">
        <f>SUM($D48:E48)</f>
        <v>55</v>
      </c>
      <c r="U48" s="97">
        <f>SUM($D48:F48)</f>
        <v>60</v>
      </c>
      <c r="V48" s="97">
        <f>SUM($D48:G48)</f>
        <v>83</v>
      </c>
      <c r="W48" s="97">
        <f>SUM($D48:H48)</f>
        <v>106</v>
      </c>
      <c r="X48" s="97">
        <f>SUM($D48:I48)</f>
        <v>153</v>
      </c>
      <c r="Y48" s="97">
        <f>SUM($D48:J48)</f>
        <v>163</v>
      </c>
      <c r="Z48" s="97">
        <f>SUM($D48:K48)</f>
        <v>188</v>
      </c>
      <c r="AA48" s="97">
        <f>SUM($D48:L48)</f>
        <v>196</v>
      </c>
      <c r="AB48" s="97">
        <f>SUM($D48:M48)</f>
        <v>224</v>
      </c>
      <c r="AC48" s="97">
        <f>SUM($D48:N48)</f>
        <v>238</v>
      </c>
      <c r="AD48" s="97">
        <f>SUM($D48:O48)</f>
        <v>262</v>
      </c>
    </row>
    <row r="49" spans="1:30" s="96" customFormat="1" ht="15.1" customHeight="1">
      <c r="A49" s="94">
        <v>2013</v>
      </c>
      <c r="B49" s="98" t="s">
        <v>9</v>
      </c>
      <c r="D49" s="97">
        <f t="shared" ref="D49:P49" si="14">SUM(D46:D48)</f>
        <v>53764</v>
      </c>
      <c r="E49" s="97">
        <f t="shared" si="14"/>
        <v>51324</v>
      </c>
      <c r="F49" s="97">
        <f t="shared" si="14"/>
        <v>64249</v>
      </c>
      <c r="G49" s="97">
        <f t="shared" si="14"/>
        <v>67051</v>
      </c>
      <c r="H49" s="97">
        <f t="shared" si="14"/>
        <v>73771</v>
      </c>
      <c r="I49" s="97">
        <f t="shared" si="14"/>
        <v>75142</v>
      </c>
      <c r="J49" s="97">
        <f t="shared" si="14"/>
        <v>83117</v>
      </c>
      <c r="K49" s="97">
        <f t="shared" si="14"/>
        <v>91602</v>
      </c>
      <c r="L49" s="97">
        <f t="shared" si="14"/>
        <v>73100</v>
      </c>
      <c r="M49" s="97">
        <f t="shared" si="14"/>
        <v>71209</v>
      </c>
      <c r="N49" s="97">
        <f t="shared" si="14"/>
        <v>68048</v>
      </c>
      <c r="O49" s="97">
        <f t="shared" si="14"/>
        <v>64426</v>
      </c>
      <c r="P49" s="97">
        <f t="shared" si="14"/>
        <v>836803</v>
      </c>
      <c r="Q49" s="124"/>
      <c r="R49" s="124"/>
      <c r="S49" s="97">
        <f t="shared" ref="S49:AD49" si="15">SUM(S46:S48)</f>
        <v>53764</v>
      </c>
      <c r="T49" s="97">
        <f t="shared" si="15"/>
        <v>105088</v>
      </c>
      <c r="U49" s="97">
        <f t="shared" si="15"/>
        <v>169337</v>
      </c>
      <c r="V49" s="97">
        <f t="shared" si="15"/>
        <v>236388</v>
      </c>
      <c r="W49" s="97">
        <f t="shared" si="15"/>
        <v>310159</v>
      </c>
      <c r="X49" s="97">
        <f t="shared" si="15"/>
        <v>385301</v>
      </c>
      <c r="Y49" s="97">
        <f t="shared" si="15"/>
        <v>468418</v>
      </c>
      <c r="Z49" s="97">
        <f t="shared" si="15"/>
        <v>560020</v>
      </c>
      <c r="AA49" s="97">
        <f t="shared" si="15"/>
        <v>633120</v>
      </c>
      <c r="AB49" s="97">
        <f t="shared" si="15"/>
        <v>704329</v>
      </c>
      <c r="AC49" s="97">
        <f t="shared" si="15"/>
        <v>772377</v>
      </c>
      <c r="AD49" s="97">
        <f t="shared" si="15"/>
        <v>836803</v>
      </c>
    </row>
    <row r="50" spans="1:3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s="96" customFormat="1" ht="15.1" customHeight="1">
      <c r="A51" s="94">
        <v>2014</v>
      </c>
      <c r="B51" s="95" t="s">
        <v>6</v>
      </c>
      <c r="D51" s="97">
        <v>44950</v>
      </c>
      <c r="E51" s="97">
        <v>40605</v>
      </c>
      <c r="F51" s="97">
        <v>52288</v>
      </c>
      <c r="G51" s="97">
        <v>53818</v>
      </c>
      <c r="H51" s="97">
        <v>64158</v>
      </c>
      <c r="I51" s="97">
        <v>65083</v>
      </c>
      <c r="J51" s="97">
        <v>74239</v>
      </c>
      <c r="K51" s="97">
        <v>79520</v>
      </c>
      <c r="L51" s="97">
        <v>59618</v>
      </c>
      <c r="M51" s="97">
        <v>59146</v>
      </c>
      <c r="N51" s="97">
        <v>55332</v>
      </c>
      <c r="O51" s="97">
        <v>55407</v>
      </c>
      <c r="P51" s="97">
        <f>SUM(D51:O51)</f>
        <v>704164</v>
      </c>
      <c r="Q51" s="123"/>
      <c r="R51" s="123"/>
      <c r="S51" s="97">
        <f>SUM($D51:D51)</f>
        <v>44950</v>
      </c>
      <c r="T51" s="97">
        <f>SUM($D51:E51)</f>
        <v>85555</v>
      </c>
      <c r="U51" s="97">
        <f>SUM($D51:F51)</f>
        <v>137843</v>
      </c>
      <c r="V51" s="97">
        <f>SUM($D51:G51)</f>
        <v>191661</v>
      </c>
      <c r="W51" s="97">
        <f>SUM($D51:H51)</f>
        <v>255819</v>
      </c>
      <c r="X51" s="97">
        <f>SUM($D51:I51)</f>
        <v>320902</v>
      </c>
      <c r="Y51" s="97">
        <f>SUM($D51:J51)</f>
        <v>395141</v>
      </c>
      <c r="Z51" s="97">
        <f>SUM($D51:K51)</f>
        <v>474661</v>
      </c>
      <c r="AA51" s="97">
        <f>SUM($D51:L51)</f>
        <v>534279</v>
      </c>
      <c r="AB51" s="97">
        <f>SUM($D51:M51)</f>
        <v>593425</v>
      </c>
      <c r="AC51" s="97">
        <f>SUM($D51:N51)</f>
        <v>648757</v>
      </c>
      <c r="AD51" s="97">
        <f>SUM($D51:O51)</f>
        <v>704164</v>
      </c>
    </row>
    <row r="52" spans="1:30" s="96" customFormat="1" ht="15.1" customHeight="1">
      <c r="A52" s="94">
        <v>2014</v>
      </c>
      <c r="B52" s="95" t="s">
        <v>7</v>
      </c>
      <c r="D52" s="97">
        <v>6444</v>
      </c>
      <c r="E52" s="97">
        <v>5965</v>
      </c>
      <c r="F52" s="97">
        <v>6051</v>
      </c>
      <c r="G52" s="97">
        <v>6506</v>
      </c>
      <c r="H52" s="97">
        <v>6568</v>
      </c>
      <c r="I52" s="97">
        <v>6628</v>
      </c>
      <c r="J52" s="97">
        <v>6775</v>
      </c>
      <c r="K52" s="97">
        <v>6492</v>
      </c>
      <c r="L52" s="97">
        <v>6611</v>
      </c>
      <c r="M52" s="97">
        <v>6660</v>
      </c>
      <c r="N52" s="97">
        <v>5540</v>
      </c>
      <c r="O52" s="97">
        <v>5836</v>
      </c>
      <c r="P52" s="97">
        <f>SUM(D52:O52)</f>
        <v>76076</v>
      </c>
      <c r="Q52" s="124"/>
      <c r="R52" s="124"/>
      <c r="S52" s="97">
        <f>SUM($D52:D52)</f>
        <v>6444</v>
      </c>
      <c r="T52" s="97">
        <f>SUM($D52:E52)</f>
        <v>12409</v>
      </c>
      <c r="U52" s="97">
        <f>SUM($D52:F52)</f>
        <v>18460</v>
      </c>
      <c r="V52" s="97">
        <f>SUM($D52:G52)</f>
        <v>24966</v>
      </c>
      <c r="W52" s="97">
        <f>SUM($D52:H52)</f>
        <v>31534</v>
      </c>
      <c r="X52" s="97">
        <f>SUM($D52:I52)</f>
        <v>38162</v>
      </c>
      <c r="Y52" s="97">
        <f>SUM($D52:J52)</f>
        <v>44937</v>
      </c>
      <c r="Z52" s="97">
        <f>SUM($D52:K52)</f>
        <v>51429</v>
      </c>
      <c r="AA52" s="97">
        <f>SUM($D52:L52)</f>
        <v>58040</v>
      </c>
      <c r="AB52" s="97">
        <f>SUM($D52:M52)</f>
        <v>64700</v>
      </c>
      <c r="AC52" s="97">
        <f>SUM($D52:N52)</f>
        <v>70240</v>
      </c>
      <c r="AD52" s="97">
        <f>SUM($D52:O52)</f>
        <v>76076</v>
      </c>
    </row>
    <row r="53" spans="1:30" s="96" customFormat="1" ht="15.1" customHeight="1">
      <c r="A53" s="94">
        <v>2014</v>
      </c>
      <c r="B53" s="95" t="s">
        <v>8</v>
      </c>
      <c r="D53" s="97">
        <v>24</v>
      </c>
      <c r="E53" s="97">
        <v>32</v>
      </c>
      <c r="F53" s="97">
        <v>10</v>
      </c>
      <c r="G53" s="97">
        <v>15</v>
      </c>
      <c r="H53" s="97">
        <v>46</v>
      </c>
      <c r="I53" s="97">
        <v>55</v>
      </c>
      <c r="J53" s="97">
        <v>39</v>
      </c>
      <c r="K53" s="97">
        <v>28</v>
      </c>
      <c r="L53" s="97">
        <v>5</v>
      </c>
      <c r="M53" s="97">
        <v>32</v>
      </c>
      <c r="N53" s="97">
        <v>51</v>
      </c>
      <c r="O53" s="97">
        <v>26</v>
      </c>
      <c r="P53" s="97">
        <f>SUM(D53:O53)</f>
        <v>363</v>
      </c>
      <c r="Q53" s="124"/>
      <c r="R53" s="124"/>
      <c r="S53" s="97">
        <f>SUM($D53:D53)</f>
        <v>24</v>
      </c>
      <c r="T53" s="97">
        <f>SUM($D53:E53)</f>
        <v>56</v>
      </c>
      <c r="U53" s="97">
        <f>SUM($D53:F53)</f>
        <v>66</v>
      </c>
      <c r="V53" s="97">
        <f>SUM($D53:G53)</f>
        <v>81</v>
      </c>
      <c r="W53" s="97">
        <f>SUM($D53:H53)</f>
        <v>127</v>
      </c>
      <c r="X53" s="97">
        <f>SUM($D53:I53)</f>
        <v>182</v>
      </c>
      <c r="Y53" s="97">
        <f>SUM($D53:J53)</f>
        <v>221</v>
      </c>
      <c r="Z53" s="97">
        <f>SUM($D53:K53)</f>
        <v>249</v>
      </c>
      <c r="AA53" s="97">
        <f>SUM($D53:L53)</f>
        <v>254</v>
      </c>
      <c r="AB53" s="97">
        <f>SUM($D53:M53)</f>
        <v>286</v>
      </c>
      <c r="AC53" s="97">
        <f>SUM($D53:N53)</f>
        <v>337</v>
      </c>
      <c r="AD53" s="97">
        <f>SUM($D53:O53)</f>
        <v>363</v>
      </c>
    </row>
    <row r="54" spans="1:30" s="96" customFormat="1" ht="15.1" customHeight="1">
      <c r="A54" s="94">
        <v>2014</v>
      </c>
      <c r="B54" s="98" t="s">
        <v>9</v>
      </c>
      <c r="D54" s="97">
        <f t="shared" ref="D54:P54" si="16">SUM(D51:D53)</f>
        <v>51418</v>
      </c>
      <c r="E54" s="97">
        <f t="shared" si="16"/>
        <v>46602</v>
      </c>
      <c r="F54" s="97">
        <f t="shared" si="16"/>
        <v>58349</v>
      </c>
      <c r="G54" s="97">
        <f t="shared" si="16"/>
        <v>60339</v>
      </c>
      <c r="H54" s="97">
        <f t="shared" si="16"/>
        <v>70772</v>
      </c>
      <c r="I54" s="97">
        <f t="shared" si="16"/>
        <v>71766</v>
      </c>
      <c r="J54" s="97">
        <f t="shared" si="16"/>
        <v>81053</v>
      </c>
      <c r="K54" s="97">
        <f t="shared" si="16"/>
        <v>86040</v>
      </c>
      <c r="L54" s="97">
        <f t="shared" si="16"/>
        <v>66234</v>
      </c>
      <c r="M54" s="97">
        <f t="shared" si="16"/>
        <v>65838</v>
      </c>
      <c r="N54" s="97">
        <f t="shared" si="16"/>
        <v>60923</v>
      </c>
      <c r="O54" s="97">
        <f t="shared" si="16"/>
        <v>61269</v>
      </c>
      <c r="P54" s="97">
        <f t="shared" si="16"/>
        <v>780603</v>
      </c>
      <c r="Q54" s="124"/>
      <c r="R54" s="124"/>
      <c r="S54" s="97">
        <f t="shared" ref="S54:AD54" si="17">SUM(S51:S53)</f>
        <v>51418</v>
      </c>
      <c r="T54" s="97">
        <f t="shared" si="17"/>
        <v>98020</v>
      </c>
      <c r="U54" s="97">
        <f t="shared" si="17"/>
        <v>156369</v>
      </c>
      <c r="V54" s="97">
        <f t="shared" si="17"/>
        <v>216708</v>
      </c>
      <c r="W54" s="97">
        <f t="shared" si="17"/>
        <v>287480</v>
      </c>
      <c r="X54" s="97">
        <f t="shared" si="17"/>
        <v>359246</v>
      </c>
      <c r="Y54" s="97">
        <f t="shared" si="17"/>
        <v>440299</v>
      </c>
      <c r="Z54" s="97">
        <f t="shared" si="17"/>
        <v>526339</v>
      </c>
      <c r="AA54" s="97">
        <f t="shared" si="17"/>
        <v>592573</v>
      </c>
      <c r="AB54" s="97">
        <f t="shared" si="17"/>
        <v>658411</v>
      </c>
      <c r="AC54" s="97">
        <f t="shared" si="17"/>
        <v>719334</v>
      </c>
      <c r="AD54" s="97">
        <f t="shared" si="17"/>
        <v>780603</v>
      </c>
    </row>
    <row r="55" spans="1:3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s="96" customFormat="1" ht="15.1" customHeight="1">
      <c r="A56" s="94">
        <v>2015</v>
      </c>
      <c r="B56" s="95" t="s">
        <v>6</v>
      </c>
      <c r="D56" s="97">
        <v>38140</v>
      </c>
      <c r="E56" s="97">
        <v>32637</v>
      </c>
      <c r="F56" s="97">
        <v>41260</v>
      </c>
      <c r="G56" s="97">
        <v>43870</v>
      </c>
      <c r="H56" s="97">
        <v>55095</v>
      </c>
      <c r="I56" s="97">
        <v>54894</v>
      </c>
      <c r="J56" s="97">
        <v>49966</v>
      </c>
      <c r="K56" s="97">
        <v>58505</v>
      </c>
      <c r="L56" s="97">
        <v>48025</v>
      </c>
      <c r="M56" s="97">
        <v>46897</v>
      </c>
      <c r="N56" s="97">
        <v>43657</v>
      </c>
      <c r="O56" s="97">
        <v>43901</v>
      </c>
      <c r="P56" s="97">
        <f>SUM(D56:O56)</f>
        <v>556847</v>
      </c>
      <c r="Q56" s="123"/>
      <c r="R56" s="123"/>
      <c r="S56" s="97">
        <f>SUM($D56:D56)</f>
        <v>38140</v>
      </c>
      <c r="T56" s="97">
        <f>SUM($D56:E56)</f>
        <v>70777</v>
      </c>
      <c r="U56" s="97">
        <f>SUM($D56:F56)</f>
        <v>112037</v>
      </c>
      <c r="V56" s="97">
        <f>SUM($D56:G56)</f>
        <v>155907</v>
      </c>
      <c r="W56" s="97">
        <f>SUM($D56:H56)</f>
        <v>211002</v>
      </c>
      <c r="X56" s="97">
        <f>SUM($D56:I56)</f>
        <v>265896</v>
      </c>
      <c r="Y56" s="97">
        <f>SUM($D56:J56)</f>
        <v>315862</v>
      </c>
      <c r="Z56" s="97">
        <f>SUM($D56:K56)</f>
        <v>374367</v>
      </c>
      <c r="AA56" s="97">
        <f>SUM($D56:L56)</f>
        <v>422392</v>
      </c>
      <c r="AB56" s="97">
        <f>SUM($D56:M56)</f>
        <v>469289</v>
      </c>
      <c r="AC56" s="97">
        <f>SUM($D56:N56)</f>
        <v>512946</v>
      </c>
      <c r="AD56" s="97">
        <f>SUM($D56:O56)</f>
        <v>556847</v>
      </c>
    </row>
    <row r="57" spans="1:30" s="96" customFormat="1" ht="15.1" customHeight="1">
      <c r="A57" s="94">
        <v>2015</v>
      </c>
      <c r="B57" s="95" t="s">
        <v>7</v>
      </c>
      <c r="D57" s="97">
        <v>6104</v>
      </c>
      <c r="E57" s="97">
        <v>6042</v>
      </c>
      <c r="F57" s="97">
        <v>6324</v>
      </c>
      <c r="G57" s="97">
        <v>6136</v>
      </c>
      <c r="H57" s="97">
        <v>6255</v>
      </c>
      <c r="I57" s="97">
        <v>6864</v>
      </c>
      <c r="J57" s="97">
        <v>5505</v>
      </c>
      <c r="K57" s="97">
        <v>6798</v>
      </c>
      <c r="L57" s="97">
        <v>6875</v>
      </c>
      <c r="M57" s="97">
        <v>6734</v>
      </c>
      <c r="N57" s="97">
        <v>6256</v>
      </c>
      <c r="O57" s="97">
        <v>5894</v>
      </c>
      <c r="P57" s="97">
        <f>SUM(D57:O57)</f>
        <v>75787</v>
      </c>
      <c r="Q57" s="124"/>
      <c r="R57" s="124"/>
      <c r="S57" s="97">
        <f>SUM($D57:D57)</f>
        <v>6104</v>
      </c>
      <c r="T57" s="97">
        <f>SUM($D57:E57)</f>
        <v>12146</v>
      </c>
      <c r="U57" s="97">
        <f>SUM($D57:F57)</f>
        <v>18470</v>
      </c>
      <c r="V57" s="97">
        <f>SUM($D57:G57)</f>
        <v>24606</v>
      </c>
      <c r="W57" s="97">
        <f>SUM($D57:H57)</f>
        <v>30861</v>
      </c>
      <c r="X57" s="97">
        <f>SUM($D57:I57)</f>
        <v>37725</v>
      </c>
      <c r="Y57" s="97">
        <f>SUM($D57:J57)</f>
        <v>43230</v>
      </c>
      <c r="Z57" s="97">
        <f>SUM($D57:K57)</f>
        <v>50028</v>
      </c>
      <c r="AA57" s="97">
        <f>SUM($D57:L57)</f>
        <v>56903</v>
      </c>
      <c r="AB57" s="97">
        <f>SUM($D57:M57)</f>
        <v>63637</v>
      </c>
      <c r="AC57" s="97">
        <f>SUM($D57:N57)</f>
        <v>69893</v>
      </c>
      <c r="AD57" s="97">
        <f>SUM($D57:O57)</f>
        <v>75787</v>
      </c>
    </row>
    <row r="58" spans="1:30" s="96" customFormat="1" ht="15.1" customHeight="1">
      <c r="A58" s="94">
        <v>2015</v>
      </c>
      <c r="B58" s="95" t="s">
        <v>8</v>
      </c>
      <c r="D58" s="97">
        <v>26</v>
      </c>
      <c r="E58" s="97">
        <v>16</v>
      </c>
      <c r="F58" s="97">
        <v>16</v>
      </c>
      <c r="G58" s="97">
        <v>27</v>
      </c>
      <c r="H58" s="97">
        <v>31</v>
      </c>
      <c r="I58" s="97">
        <v>43</v>
      </c>
      <c r="J58" s="97">
        <v>10</v>
      </c>
      <c r="K58" s="97">
        <v>23</v>
      </c>
      <c r="L58" s="97">
        <v>8</v>
      </c>
      <c r="M58" s="97">
        <v>28</v>
      </c>
      <c r="N58" s="97">
        <v>28</v>
      </c>
      <c r="O58" s="97">
        <v>15</v>
      </c>
      <c r="P58" s="97">
        <f>SUM(D58:O58)</f>
        <v>271</v>
      </c>
      <c r="Q58" s="124"/>
      <c r="R58" s="124"/>
      <c r="S58" s="97">
        <f>SUM($D58:D58)</f>
        <v>26</v>
      </c>
      <c r="T58" s="97">
        <f>SUM($D58:E58)</f>
        <v>42</v>
      </c>
      <c r="U58" s="97">
        <f>SUM($D58:F58)</f>
        <v>58</v>
      </c>
      <c r="V58" s="97">
        <f>SUM($D58:G58)</f>
        <v>85</v>
      </c>
      <c r="W58" s="97">
        <f>SUM($D58:H58)</f>
        <v>116</v>
      </c>
      <c r="X58" s="97">
        <f>SUM($D58:I58)</f>
        <v>159</v>
      </c>
      <c r="Y58" s="97">
        <f>SUM($D58:J58)</f>
        <v>169</v>
      </c>
      <c r="Z58" s="97">
        <f>SUM($D58:K58)</f>
        <v>192</v>
      </c>
      <c r="AA58" s="97">
        <f>SUM($D58:L58)</f>
        <v>200</v>
      </c>
      <c r="AB58" s="97">
        <f>SUM($D58:M58)</f>
        <v>228</v>
      </c>
      <c r="AC58" s="97">
        <f>SUM($D58:N58)</f>
        <v>256</v>
      </c>
      <c r="AD58" s="97">
        <f>SUM($D58:O58)</f>
        <v>271</v>
      </c>
    </row>
    <row r="59" spans="1:30" s="96" customFormat="1" ht="15.1" customHeight="1">
      <c r="A59" s="94">
        <v>2015</v>
      </c>
      <c r="B59" s="98" t="s">
        <v>9</v>
      </c>
      <c r="D59" s="97">
        <f t="shared" ref="D59:P59" si="18">SUM(D56:D58)</f>
        <v>44270</v>
      </c>
      <c r="E59" s="97">
        <f t="shared" si="18"/>
        <v>38695</v>
      </c>
      <c r="F59" s="97">
        <f t="shared" si="18"/>
        <v>47600</v>
      </c>
      <c r="G59" s="97">
        <f t="shared" si="18"/>
        <v>50033</v>
      </c>
      <c r="H59" s="97">
        <f t="shared" si="18"/>
        <v>61381</v>
      </c>
      <c r="I59" s="97">
        <f t="shared" si="18"/>
        <v>61801</v>
      </c>
      <c r="J59" s="97">
        <f t="shared" si="18"/>
        <v>55481</v>
      </c>
      <c r="K59" s="97">
        <f t="shared" si="18"/>
        <v>65326</v>
      </c>
      <c r="L59" s="97">
        <f t="shared" si="18"/>
        <v>54908</v>
      </c>
      <c r="M59" s="97">
        <f t="shared" si="18"/>
        <v>53659</v>
      </c>
      <c r="N59" s="97">
        <f t="shared" si="18"/>
        <v>49941</v>
      </c>
      <c r="O59" s="97">
        <f t="shared" si="18"/>
        <v>49810</v>
      </c>
      <c r="P59" s="97">
        <f t="shared" si="18"/>
        <v>632905</v>
      </c>
      <c r="Q59" s="124"/>
      <c r="R59" s="124"/>
      <c r="S59" s="97">
        <f t="shared" ref="S59:AD59" si="19">SUM(S56:S58)</f>
        <v>44270</v>
      </c>
      <c r="T59" s="97">
        <f t="shared" si="19"/>
        <v>82965</v>
      </c>
      <c r="U59" s="97">
        <f t="shared" si="19"/>
        <v>130565</v>
      </c>
      <c r="V59" s="97">
        <f t="shared" si="19"/>
        <v>180598</v>
      </c>
      <c r="W59" s="97">
        <f t="shared" si="19"/>
        <v>241979</v>
      </c>
      <c r="X59" s="97">
        <f t="shared" si="19"/>
        <v>303780</v>
      </c>
      <c r="Y59" s="97">
        <f t="shared" si="19"/>
        <v>359261</v>
      </c>
      <c r="Z59" s="97">
        <f t="shared" si="19"/>
        <v>424587</v>
      </c>
      <c r="AA59" s="97">
        <f t="shared" si="19"/>
        <v>479495</v>
      </c>
      <c r="AB59" s="97">
        <f t="shared" si="19"/>
        <v>533154</v>
      </c>
      <c r="AC59" s="97">
        <f t="shared" si="19"/>
        <v>583095</v>
      </c>
      <c r="AD59" s="97">
        <f t="shared" si="19"/>
        <v>632905</v>
      </c>
    </row>
    <row r="60" spans="1:3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s="96" customFormat="1" ht="15.1" customHeight="1">
      <c r="A61" s="94">
        <v>2016</v>
      </c>
      <c r="B61" s="95" t="s">
        <v>6</v>
      </c>
      <c r="D61" s="97">
        <v>38327</v>
      </c>
      <c r="E61" s="97">
        <v>28886</v>
      </c>
      <c r="F61" s="97">
        <v>36138</v>
      </c>
      <c r="G61" s="97">
        <v>41146</v>
      </c>
      <c r="H61" s="97">
        <v>47247</v>
      </c>
      <c r="I61" s="97">
        <v>49552</v>
      </c>
      <c r="J61" s="97">
        <v>59176</v>
      </c>
      <c r="K61" s="97">
        <v>57800</v>
      </c>
      <c r="L61" s="97">
        <v>50566</v>
      </c>
      <c r="M61" s="97">
        <v>48993</v>
      </c>
      <c r="N61" s="97">
        <v>43977</v>
      </c>
      <c r="O61" s="97">
        <v>45717</v>
      </c>
      <c r="P61" s="97">
        <f>SUM(D61:O61)</f>
        <v>547525</v>
      </c>
      <c r="Q61" s="123"/>
      <c r="R61" s="123"/>
      <c r="S61" s="97">
        <f>SUM($D61:D61)</f>
        <v>38327</v>
      </c>
      <c r="T61" s="97">
        <f>SUM($D61:E61)</f>
        <v>67213</v>
      </c>
      <c r="U61" s="97">
        <f>SUM($D61:F61)</f>
        <v>103351</v>
      </c>
      <c r="V61" s="97">
        <f>SUM($D61:G61)</f>
        <v>144497</v>
      </c>
      <c r="W61" s="97">
        <f>SUM($D61:H61)</f>
        <v>191744</v>
      </c>
      <c r="X61" s="97">
        <f>SUM($D61:I61)</f>
        <v>241296</v>
      </c>
      <c r="Y61" s="97">
        <f>SUM($D61:J61)</f>
        <v>300472</v>
      </c>
      <c r="Z61" s="97">
        <f>SUM($D61:K61)</f>
        <v>358272</v>
      </c>
      <c r="AA61" s="97">
        <f>SUM($D61:L61)</f>
        <v>408838</v>
      </c>
      <c r="AB61" s="97">
        <f>SUM($D61:M61)</f>
        <v>457831</v>
      </c>
      <c r="AC61" s="97">
        <f>SUM($D61:N61)</f>
        <v>501808</v>
      </c>
      <c r="AD61" s="97">
        <f>SUM($D61:O61)</f>
        <v>547525</v>
      </c>
    </row>
    <row r="62" spans="1:30" s="96" customFormat="1" ht="15.1" customHeight="1">
      <c r="A62" s="94">
        <v>2016</v>
      </c>
      <c r="B62" s="95" t="s">
        <v>7</v>
      </c>
      <c r="D62" s="97">
        <v>5676</v>
      </c>
      <c r="E62" s="97">
        <v>6261</v>
      </c>
      <c r="F62" s="97">
        <v>6521</v>
      </c>
      <c r="G62" s="97">
        <v>6474</v>
      </c>
      <c r="H62" s="97">
        <v>7013</v>
      </c>
      <c r="I62" s="97">
        <v>6936</v>
      </c>
      <c r="J62" s="97">
        <v>5534</v>
      </c>
      <c r="K62" s="97">
        <v>6551</v>
      </c>
      <c r="L62" s="97">
        <v>6671</v>
      </c>
      <c r="M62" s="97">
        <v>6513</v>
      </c>
      <c r="N62" s="97">
        <v>6243</v>
      </c>
      <c r="O62" s="97">
        <v>5788</v>
      </c>
      <c r="P62" s="97">
        <f>SUM(D62:O62)</f>
        <v>76181</v>
      </c>
      <c r="Q62" s="124"/>
      <c r="R62" s="124"/>
      <c r="S62" s="97">
        <f>SUM($D62:D62)</f>
        <v>5676</v>
      </c>
      <c r="T62" s="97">
        <f>SUM($D62:E62)</f>
        <v>11937</v>
      </c>
      <c r="U62" s="97">
        <f>SUM($D62:F62)</f>
        <v>18458</v>
      </c>
      <c r="V62" s="97">
        <f>SUM($D62:G62)</f>
        <v>24932</v>
      </c>
      <c r="W62" s="97">
        <f>SUM($D62:H62)</f>
        <v>31945</v>
      </c>
      <c r="X62" s="97">
        <f>SUM($D62:I62)</f>
        <v>38881</v>
      </c>
      <c r="Y62" s="97">
        <f>SUM($D62:J62)</f>
        <v>44415</v>
      </c>
      <c r="Z62" s="97">
        <f>SUM($D62:K62)</f>
        <v>50966</v>
      </c>
      <c r="AA62" s="97">
        <f>SUM($D62:L62)</f>
        <v>57637</v>
      </c>
      <c r="AB62" s="97">
        <f>SUM($D62:M62)</f>
        <v>64150</v>
      </c>
      <c r="AC62" s="97">
        <f>SUM($D62:N62)</f>
        <v>70393</v>
      </c>
      <c r="AD62" s="97">
        <f>SUM($D62:O62)</f>
        <v>76181</v>
      </c>
    </row>
    <row r="63" spans="1:30" s="96" customFormat="1" ht="15.1" customHeight="1">
      <c r="A63" s="94">
        <v>2016</v>
      </c>
      <c r="B63" s="95" t="s">
        <v>8</v>
      </c>
      <c r="D63" s="97">
        <v>12</v>
      </c>
      <c r="E63" s="97">
        <v>26</v>
      </c>
      <c r="F63" s="97">
        <v>9</v>
      </c>
      <c r="G63" s="97">
        <v>14</v>
      </c>
      <c r="H63" s="97">
        <v>27</v>
      </c>
      <c r="I63" s="97">
        <v>34</v>
      </c>
      <c r="J63" s="97">
        <v>18</v>
      </c>
      <c r="K63" s="97">
        <v>28</v>
      </c>
      <c r="L63" s="97">
        <v>19</v>
      </c>
      <c r="M63" s="97">
        <v>20</v>
      </c>
      <c r="N63" s="97">
        <v>38</v>
      </c>
      <c r="O63" s="97">
        <v>20</v>
      </c>
      <c r="P63" s="97">
        <f>SUM(D63:O63)</f>
        <v>265</v>
      </c>
      <c r="Q63" s="124"/>
      <c r="R63" s="124"/>
      <c r="S63" s="97">
        <f>SUM($D63:D63)</f>
        <v>12</v>
      </c>
      <c r="T63" s="97">
        <f>SUM($D63:E63)</f>
        <v>38</v>
      </c>
      <c r="U63" s="97">
        <f>SUM($D63:F63)</f>
        <v>47</v>
      </c>
      <c r="V63" s="97">
        <f>SUM($D63:G63)</f>
        <v>61</v>
      </c>
      <c r="W63" s="97">
        <f>SUM($D63:H63)</f>
        <v>88</v>
      </c>
      <c r="X63" s="97">
        <f>SUM($D63:I63)</f>
        <v>122</v>
      </c>
      <c r="Y63" s="97">
        <f>SUM($D63:J63)</f>
        <v>140</v>
      </c>
      <c r="Z63" s="97">
        <f>SUM($D63:K63)</f>
        <v>168</v>
      </c>
      <c r="AA63" s="97">
        <f>SUM($D63:L63)</f>
        <v>187</v>
      </c>
      <c r="AB63" s="97">
        <f>SUM($D63:M63)</f>
        <v>207</v>
      </c>
      <c r="AC63" s="97">
        <f>SUM($D63:N63)</f>
        <v>245</v>
      </c>
      <c r="AD63" s="97">
        <f>SUM($D63:O63)</f>
        <v>265</v>
      </c>
    </row>
    <row r="64" spans="1:30" s="96" customFormat="1" ht="15.1" customHeight="1">
      <c r="A64" s="94">
        <v>2016</v>
      </c>
      <c r="B64" s="98" t="s">
        <v>9</v>
      </c>
      <c r="D64" s="97">
        <f t="shared" ref="D64:P64" si="20">SUM(D61:D63)</f>
        <v>44015</v>
      </c>
      <c r="E64" s="97">
        <f t="shared" si="20"/>
        <v>35173</v>
      </c>
      <c r="F64" s="97">
        <f t="shared" si="20"/>
        <v>42668</v>
      </c>
      <c r="G64" s="97">
        <f t="shared" si="20"/>
        <v>47634</v>
      </c>
      <c r="H64" s="97">
        <f t="shared" si="20"/>
        <v>54287</v>
      </c>
      <c r="I64" s="97">
        <f t="shared" si="20"/>
        <v>56522</v>
      </c>
      <c r="J64" s="97">
        <f t="shared" si="20"/>
        <v>64728</v>
      </c>
      <c r="K64" s="97">
        <f t="shared" si="20"/>
        <v>64379</v>
      </c>
      <c r="L64" s="97">
        <f t="shared" si="20"/>
        <v>57256</v>
      </c>
      <c r="M64" s="97">
        <f t="shared" si="20"/>
        <v>55526</v>
      </c>
      <c r="N64" s="97">
        <f t="shared" si="20"/>
        <v>50258</v>
      </c>
      <c r="O64" s="97">
        <f t="shared" si="20"/>
        <v>51525</v>
      </c>
      <c r="P64" s="97">
        <f t="shared" si="20"/>
        <v>623971</v>
      </c>
      <c r="Q64" s="124"/>
      <c r="R64" s="124"/>
      <c r="S64" s="97">
        <f t="shared" ref="S64:AD64" si="21">SUM(S61:S63)</f>
        <v>44015</v>
      </c>
      <c r="T64" s="97">
        <f t="shared" si="21"/>
        <v>79188</v>
      </c>
      <c r="U64" s="97">
        <f t="shared" si="21"/>
        <v>121856</v>
      </c>
      <c r="V64" s="97">
        <f t="shared" si="21"/>
        <v>169490</v>
      </c>
      <c r="W64" s="97">
        <f t="shared" si="21"/>
        <v>223777</v>
      </c>
      <c r="X64" s="97">
        <f t="shared" si="21"/>
        <v>280299</v>
      </c>
      <c r="Y64" s="97">
        <f t="shared" si="21"/>
        <v>345027</v>
      </c>
      <c r="Z64" s="97">
        <f t="shared" si="21"/>
        <v>409406</v>
      </c>
      <c r="AA64" s="97">
        <f t="shared" si="21"/>
        <v>466662</v>
      </c>
      <c r="AB64" s="97">
        <f t="shared" si="21"/>
        <v>522188</v>
      </c>
      <c r="AC64" s="97">
        <f t="shared" si="21"/>
        <v>572446</v>
      </c>
      <c r="AD64" s="97">
        <f t="shared" si="21"/>
        <v>623971</v>
      </c>
    </row>
    <row r="65" spans="1:3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s="96" customFormat="1" ht="15.1" customHeight="1">
      <c r="A66" s="94">
        <v>2017</v>
      </c>
      <c r="B66" s="95" t="s">
        <v>6</v>
      </c>
      <c r="D66" s="97">
        <v>38721</v>
      </c>
      <c r="E66" s="97">
        <v>36610</v>
      </c>
      <c r="F66" s="97">
        <v>40065</v>
      </c>
      <c r="G66" s="97">
        <v>45879</v>
      </c>
      <c r="H66" s="97">
        <v>48520</v>
      </c>
      <c r="I66" s="97">
        <v>51628</v>
      </c>
      <c r="J66" s="97">
        <v>57077</v>
      </c>
      <c r="K66" s="97">
        <v>64803</v>
      </c>
      <c r="L66" s="97">
        <v>53925</v>
      </c>
      <c r="M66" s="97">
        <v>54604</v>
      </c>
      <c r="N66" s="97">
        <v>50938</v>
      </c>
      <c r="O66" s="97">
        <v>51745</v>
      </c>
      <c r="P66" s="97">
        <f>SUM(D66:O66)</f>
        <v>594515</v>
      </c>
      <c r="Q66" s="123"/>
      <c r="R66" s="123"/>
      <c r="S66" s="97">
        <f>SUM($D66:D66)</f>
        <v>38721</v>
      </c>
      <c r="T66" s="97">
        <f>SUM($D66:E66)</f>
        <v>75331</v>
      </c>
      <c r="U66" s="97">
        <f>SUM($D66:F66)</f>
        <v>115396</v>
      </c>
      <c r="V66" s="97">
        <f>SUM($D66:G66)</f>
        <v>161275</v>
      </c>
      <c r="W66" s="97">
        <f>SUM($D66:H66)</f>
        <v>209795</v>
      </c>
      <c r="X66" s="97">
        <f>SUM($D66:I66)</f>
        <v>261423</v>
      </c>
      <c r="Y66" s="97">
        <f>SUM($D66:J66)</f>
        <v>318500</v>
      </c>
      <c r="Z66" s="97">
        <f>SUM($D66:K66)</f>
        <v>383303</v>
      </c>
      <c r="AA66" s="97">
        <f>SUM($D66:L66)</f>
        <v>437228</v>
      </c>
      <c r="AB66" s="97">
        <f>SUM($D66:M66)</f>
        <v>491832</v>
      </c>
      <c r="AC66" s="97">
        <f>SUM($D66:N66)</f>
        <v>542770</v>
      </c>
      <c r="AD66" s="97">
        <f>SUM($D66:O66)</f>
        <v>594515</v>
      </c>
    </row>
    <row r="67" spans="1:30" s="96" customFormat="1" ht="15.1" customHeight="1">
      <c r="A67" s="94">
        <v>2017</v>
      </c>
      <c r="B67" s="95" t="s">
        <v>7</v>
      </c>
      <c r="D67" s="97">
        <v>6827</v>
      </c>
      <c r="E67" s="97">
        <v>6708</v>
      </c>
      <c r="F67" s="97">
        <v>7328</v>
      </c>
      <c r="G67" s="97">
        <v>7104</v>
      </c>
      <c r="H67" s="97">
        <v>8182</v>
      </c>
      <c r="I67" s="97">
        <v>8109</v>
      </c>
      <c r="J67" s="97">
        <v>7600</v>
      </c>
      <c r="K67" s="97">
        <v>7284</v>
      </c>
      <c r="L67" s="97">
        <v>6586</v>
      </c>
      <c r="M67" s="97">
        <v>6907</v>
      </c>
      <c r="N67" s="97">
        <v>6827</v>
      </c>
      <c r="O67" s="97">
        <v>5699</v>
      </c>
      <c r="P67" s="97">
        <f>SUM(D67:O67)</f>
        <v>85161</v>
      </c>
      <c r="Q67" s="124"/>
      <c r="R67" s="124"/>
      <c r="S67" s="97">
        <f>SUM($D67:D67)</f>
        <v>6827</v>
      </c>
      <c r="T67" s="97">
        <f>SUM($D67:E67)</f>
        <v>13535</v>
      </c>
      <c r="U67" s="97">
        <f>SUM($D67:F67)</f>
        <v>20863</v>
      </c>
      <c r="V67" s="97">
        <f>SUM($D67:G67)</f>
        <v>27967</v>
      </c>
      <c r="W67" s="97">
        <f>SUM($D67:H67)</f>
        <v>36149</v>
      </c>
      <c r="X67" s="97">
        <f>SUM($D67:I67)</f>
        <v>44258</v>
      </c>
      <c r="Y67" s="97">
        <f>SUM($D67:J67)</f>
        <v>51858</v>
      </c>
      <c r="Z67" s="97">
        <f>SUM($D67:K67)</f>
        <v>59142</v>
      </c>
      <c r="AA67" s="97">
        <f>SUM($D67:L67)</f>
        <v>65728</v>
      </c>
      <c r="AB67" s="97">
        <f>SUM($D67:M67)</f>
        <v>72635</v>
      </c>
      <c r="AC67" s="97">
        <f>SUM($D67:N67)</f>
        <v>79462</v>
      </c>
      <c r="AD67" s="97">
        <f>SUM($D67:O67)</f>
        <v>85161</v>
      </c>
    </row>
    <row r="68" spans="1:30" s="96" customFormat="1" ht="15.1" customHeight="1">
      <c r="A68" s="94">
        <v>2017</v>
      </c>
      <c r="B68" s="95" t="s">
        <v>8</v>
      </c>
      <c r="D68" s="97">
        <v>21</v>
      </c>
      <c r="E68" s="97">
        <v>12</v>
      </c>
      <c r="F68" s="97">
        <v>6</v>
      </c>
      <c r="G68" s="97">
        <v>18</v>
      </c>
      <c r="H68" s="97">
        <v>33</v>
      </c>
      <c r="I68" s="97">
        <v>46</v>
      </c>
      <c r="J68" s="97">
        <v>17</v>
      </c>
      <c r="K68" s="97">
        <v>33</v>
      </c>
      <c r="L68" s="97">
        <v>13</v>
      </c>
      <c r="M68" s="97">
        <v>28</v>
      </c>
      <c r="N68" s="97">
        <v>23</v>
      </c>
      <c r="O68" s="97">
        <v>17</v>
      </c>
      <c r="P68" s="97">
        <f>SUM(D68:O68)</f>
        <v>267</v>
      </c>
      <c r="Q68" s="124"/>
      <c r="R68" s="124"/>
      <c r="S68" s="97">
        <f>SUM($D68:D68)</f>
        <v>21</v>
      </c>
      <c r="T68" s="97">
        <f>SUM($D68:E68)</f>
        <v>33</v>
      </c>
      <c r="U68" s="97">
        <f>SUM($D68:F68)</f>
        <v>39</v>
      </c>
      <c r="V68" s="97">
        <f>SUM($D68:G68)</f>
        <v>57</v>
      </c>
      <c r="W68" s="97">
        <f>SUM($D68:H68)</f>
        <v>90</v>
      </c>
      <c r="X68" s="97">
        <f>SUM($D68:I68)</f>
        <v>136</v>
      </c>
      <c r="Y68" s="97">
        <f>SUM($D68:J68)</f>
        <v>153</v>
      </c>
      <c r="Z68" s="97">
        <f>SUM($D68:K68)</f>
        <v>186</v>
      </c>
      <c r="AA68" s="97">
        <f>SUM($D68:L68)</f>
        <v>199</v>
      </c>
      <c r="AB68" s="97">
        <f>SUM($D68:M68)</f>
        <v>227</v>
      </c>
      <c r="AC68" s="97">
        <f>SUM($D68:N68)</f>
        <v>250</v>
      </c>
      <c r="AD68" s="97">
        <f>SUM($D68:O68)</f>
        <v>267</v>
      </c>
    </row>
    <row r="69" spans="1:30" s="96" customFormat="1" ht="15.1" customHeight="1">
      <c r="A69" s="94">
        <v>2017</v>
      </c>
      <c r="B69" s="98" t="s">
        <v>9</v>
      </c>
      <c r="D69" s="97">
        <f t="shared" ref="D69:P69" si="22">SUM(D66:D68)</f>
        <v>45569</v>
      </c>
      <c r="E69" s="97">
        <f t="shared" si="22"/>
        <v>43330</v>
      </c>
      <c r="F69" s="97">
        <f t="shared" si="22"/>
        <v>47399</v>
      </c>
      <c r="G69" s="97">
        <f t="shared" si="22"/>
        <v>53001</v>
      </c>
      <c r="H69" s="97">
        <f t="shared" si="22"/>
        <v>56735</v>
      </c>
      <c r="I69" s="97">
        <f t="shared" si="22"/>
        <v>59783</v>
      </c>
      <c r="J69" s="97">
        <f t="shared" si="22"/>
        <v>64694</v>
      </c>
      <c r="K69" s="97">
        <f t="shared" si="22"/>
        <v>72120</v>
      </c>
      <c r="L69" s="97">
        <f t="shared" si="22"/>
        <v>60524</v>
      </c>
      <c r="M69" s="97">
        <f t="shared" si="22"/>
        <v>61539</v>
      </c>
      <c r="N69" s="97">
        <f t="shared" si="22"/>
        <v>57788</v>
      </c>
      <c r="O69" s="97">
        <f t="shared" si="22"/>
        <v>57461</v>
      </c>
      <c r="P69" s="97">
        <f t="shared" si="22"/>
        <v>679943</v>
      </c>
      <c r="Q69" s="124"/>
      <c r="R69" s="124"/>
      <c r="S69" s="97">
        <f t="shared" ref="S69:AD69" si="23">SUM(S66:S68)</f>
        <v>45569</v>
      </c>
      <c r="T69" s="97">
        <f t="shared" si="23"/>
        <v>88899</v>
      </c>
      <c r="U69" s="97">
        <f t="shared" si="23"/>
        <v>136298</v>
      </c>
      <c r="V69" s="97">
        <f t="shared" si="23"/>
        <v>189299</v>
      </c>
      <c r="W69" s="97">
        <f t="shared" si="23"/>
        <v>246034</v>
      </c>
      <c r="X69" s="97">
        <f t="shared" si="23"/>
        <v>305817</v>
      </c>
      <c r="Y69" s="97">
        <f t="shared" si="23"/>
        <v>370511</v>
      </c>
      <c r="Z69" s="97">
        <f t="shared" si="23"/>
        <v>442631</v>
      </c>
      <c r="AA69" s="97">
        <f t="shared" si="23"/>
        <v>503155</v>
      </c>
      <c r="AB69" s="97">
        <f t="shared" si="23"/>
        <v>564694</v>
      </c>
      <c r="AC69" s="97">
        <f t="shared" si="23"/>
        <v>622482</v>
      </c>
      <c r="AD69" s="97">
        <f t="shared" si="23"/>
        <v>679943</v>
      </c>
    </row>
    <row r="70" spans="1:3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s="96" customFormat="1" ht="15.1" customHeight="1">
      <c r="A71" s="94">
        <v>2018</v>
      </c>
      <c r="B71" s="95" t="s">
        <v>6</v>
      </c>
      <c r="D71" s="97">
        <v>39567</v>
      </c>
      <c r="E71" s="97">
        <v>39580</v>
      </c>
      <c r="F71" s="97">
        <v>47597</v>
      </c>
      <c r="G71" s="97">
        <v>45117</v>
      </c>
      <c r="H71" s="97">
        <v>53579</v>
      </c>
      <c r="I71" s="97">
        <v>54918</v>
      </c>
      <c r="J71" s="97">
        <v>57042</v>
      </c>
      <c r="K71" s="97">
        <v>61281</v>
      </c>
      <c r="L71" s="97">
        <v>50136</v>
      </c>
      <c r="M71" s="97">
        <v>50361</v>
      </c>
      <c r="N71" s="97">
        <v>44883</v>
      </c>
      <c r="O71" s="97">
        <v>49555</v>
      </c>
      <c r="P71" s="97">
        <f>SUM(D71:O71)</f>
        <v>593616</v>
      </c>
      <c r="Q71" s="123"/>
      <c r="R71" s="123"/>
      <c r="S71" s="97">
        <f>SUM($D71:D71)</f>
        <v>39567</v>
      </c>
      <c r="T71" s="97">
        <f>SUM($D71:E71)</f>
        <v>79147</v>
      </c>
      <c r="U71" s="97">
        <f>SUM($D71:F71)</f>
        <v>126744</v>
      </c>
      <c r="V71" s="97">
        <f>SUM($D71:G71)</f>
        <v>171861</v>
      </c>
      <c r="W71" s="97">
        <f>SUM($D71:H71)</f>
        <v>225440</v>
      </c>
      <c r="X71" s="97">
        <f>SUM($D71:I71)</f>
        <v>280358</v>
      </c>
      <c r="Y71" s="97">
        <f>SUM($D71:J71)</f>
        <v>337400</v>
      </c>
      <c r="Z71" s="97">
        <f>SUM($D71:K71)</f>
        <v>398681</v>
      </c>
      <c r="AA71" s="97">
        <f>SUM($D71:L71)</f>
        <v>448817</v>
      </c>
      <c r="AB71" s="97">
        <f>SUM($D71:M71)</f>
        <v>499178</v>
      </c>
      <c r="AC71" s="97">
        <f>SUM($D71:N71)</f>
        <v>544061</v>
      </c>
      <c r="AD71" s="97">
        <f>SUM($D71:O71)</f>
        <v>593616</v>
      </c>
    </row>
    <row r="72" spans="1:30" s="96" customFormat="1" ht="15.1" customHeight="1">
      <c r="A72" s="94">
        <v>2018</v>
      </c>
      <c r="B72" s="95" t="s">
        <v>7</v>
      </c>
      <c r="D72" s="97">
        <v>6404</v>
      </c>
      <c r="E72" s="97">
        <v>5680</v>
      </c>
      <c r="F72" s="97">
        <v>6725</v>
      </c>
      <c r="G72" s="97">
        <v>6961</v>
      </c>
      <c r="H72" s="97">
        <v>7540</v>
      </c>
      <c r="I72" s="97">
        <v>7227</v>
      </c>
      <c r="J72" s="97">
        <v>7284</v>
      </c>
      <c r="K72" s="97">
        <v>7237</v>
      </c>
      <c r="L72" s="97">
        <v>6545</v>
      </c>
      <c r="M72" s="97">
        <v>7156</v>
      </c>
      <c r="N72" s="97">
        <v>6150</v>
      </c>
      <c r="O72" s="97">
        <v>5675</v>
      </c>
      <c r="P72" s="97">
        <f>SUM(D72:O72)</f>
        <v>80584</v>
      </c>
      <c r="Q72" s="124"/>
      <c r="R72" s="124"/>
      <c r="S72" s="97">
        <f>SUM($D72:D72)</f>
        <v>6404</v>
      </c>
      <c r="T72" s="97">
        <f>SUM($D72:E72)</f>
        <v>12084</v>
      </c>
      <c r="U72" s="97">
        <f>SUM($D72:F72)</f>
        <v>18809</v>
      </c>
      <c r="V72" s="97">
        <f>SUM($D72:G72)</f>
        <v>25770</v>
      </c>
      <c r="W72" s="97">
        <f>SUM($D72:H72)</f>
        <v>33310</v>
      </c>
      <c r="X72" s="97">
        <f>SUM($D72:I72)</f>
        <v>40537</v>
      </c>
      <c r="Y72" s="97">
        <f>SUM($D72:J72)</f>
        <v>47821</v>
      </c>
      <c r="Z72" s="97">
        <f>SUM($D72:K72)</f>
        <v>55058</v>
      </c>
      <c r="AA72" s="97">
        <f>SUM($D72:L72)</f>
        <v>61603</v>
      </c>
      <c r="AB72" s="97">
        <f>SUM($D72:M72)</f>
        <v>68759</v>
      </c>
      <c r="AC72" s="97">
        <f>SUM($D72:N72)</f>
        <v>74909</v>
      </c>
      <c r="AD72" s="97">
        <f>SUM($D72:O72)</f>
        <v>80584</v>
      </c>
    </row>
    <row r="73" spans="1:30" s="96" customFormat="1" ht="15.1" customHeight="1">
      <c r="A73" s="94">
        <v>2018</v>
      </c>
      <c r="B73" s="95" t="s">
        <v>8</v>
      </c>
      <c r="D73" s="97">
        <v>26</v>
      </c>
      <c r="E73" s="97">
        <v>17</v>
      </c>
      <c r="F73" s="97">
        <v>10</v>
      </c>
      <c r="G73" s="97">
        <v>28</v>
      </c>
      <c r="H73" s="97">
        <v>34</v>
      </c>
      <c r="I73" s="97">
        <v>68</v>
      </c>
      <c r="J73" s="97">
        <v>16</v>
      </c>
      <c r="K73" s="97">
        <v>24</v>
      </c>
      <c r="L73" s="97">
        <v>24</v>
      </c>
      <c r="M73" s="97">
        <v>44</v>
      </c>
      <c r="N73" s="97">
        <v>39</v>
      </c>
      <c r="O73" s="97">
        <v>18</v>
      </c>
      <c r="P73" s="97">
        <f>SUM(D73:O73)</f>
        <v>348</v>
      </c>
      <c r="Q73" s="124"/>
      <c r="R73" s="124"/>
      <c r="S73" s="97">
        <f>SUM($D73:D73)</f>
        <v>26</v>
      </c>
      <c r="T73" s="97">
        <f>SUM($D73:E73)</f>
        <v>43</v>
      </c>
      <c r="U73" s="97">
        <f>SUM($D73:F73)</f>
        <v>53</v>
      </c>
      <c r="V73" s="97">
        <f>SUM($D73:G73)</f>
        <v>81</v>
      </c>
      <c r="W73" s="97">
        <f>SUM($D73:H73)</f>
        <v>115</v>
      </c>
      <c r="X73" s="97">
        <f>SUM($D73:I73)</f>
        <v>183</v>
      </c>
      <c r="Y73" s="97">
        <f>SUM($D73:J73)</f>
        <v>199</v>
      </c>
      <c r="Z73" s="97">
        <f>SUM($D73:K73)</f>
        <v>223</v>
      </c>
      <c r="AA73" s="97">
        <f>SUM($D73:L73)</f>
        <v>247</v>
      </c>
      <c r="AB73" s="97">
        <f>SUM($D73:M73)</f>
        <v>291</v>
      </c>
      <c r="AC73" s="97">
        <f>SUM($D73:N73)</f>
        <v>330</v>
      </c>
      <c r="AD73" s="97">
        <f>SUM($D73:O73)</f>
        <v>348</v>
      </c>
    </row>
    <row r="74" spans="1:30" s="96" customFormat="1" ht="15.1" customHeight="1">
      <c r="A74" s="94">
        <v>2018</v>
      </c>
      <c r="B74" s="98" t="s">
        <v>9</v>
      </c>
      <c r="D74" s="97">
        <f t="shared" ref="D74:P74" si="24">SUM(D71:D73)</f>
        <v>45997</v>
      </c>
      <c r="E74" s="97">
        <f t="shared" si="24"/>
        <v>45277</v>
      </c>
      <c r="F74" s="97">
        <f t="shared" si="24"/>
        <v>54332</v>
      </c>
      <c r="G74" s="97">
        <f t="shared" si="24"/>
        <v>52106</v>
      </c>
      <c r="H74" s="97">
        <f t="shared" si="24"/>
        <v>61153</v>
      </c>
      <c r="I74" s="97">
        <f t="shared" si="24"/>
        <v>62213</v>
      </c>
      <c r="J74" s="97">
        <f t="shared" si="24"/>
        <v>64342</v>
      </c>
      <c r="K74" s="97">
        <f t="shared" si="24"/>
        <v>68542</v>
      </c>
      <c r="L74" s="97">
        <f t="shared" si="24"/>
        <v>56705</v>
      </c>
      <c r="M74" s="97">
        <f t="shared" si="24"/>
        <v>57561</v>
      </c>
      <c r="N74" s="97">
        <f t="shared" si="24"/>
        <v>51072</v>
      </c>
      <c r="O74" s="97">
        <f t="shared" si="24"/>
        <v>55248</v>
      </c>
      <c r="P74" s="97">
        <f t="shared" si="24"/>
        <v>674548</v>
      </c>
      <c r="Q74" s="124"/>
      <c r="R74" s="124"/>
      <c r="S74" s="97">
        <f t="shared" ref="S74:AD74" si="25">SUM(S71:S73)</f>
        <v>45997</v>
      </c>
      <c r="T74" s="97">
        <f t="shared" si="25"/>
        <v>91274</v>
      </c>
      <c r="U74" s="97">
        <f t="shared" si="25"/>
        <v>145606</v>
      </c>
      <c r="V74" s="97">
        <f t="shared" si="25"/>
        <v>197712</v>
      </c>
      <c r="W74" s="97">
        <f t="shared" si="25"/>
        <v>258865</v>
      </c>
      <c r="X74" s="97">
        <f t="shared" si="25"/>
        <v>321078</v>
      </c>
      <c r="Y74" s="97">
        <f t="shared" si="25"/>
        <v>385420</v>
      </c>
      <c r="Z74" s="97">
        <f t="shared" si="25"/>
        <v>453962</v>
      </c>
      <c r="AA74" s="97">
        <f t="shared" si="25"/>
        <v>510667</v>
      </c>
      <c r="AB74" s="97">
        <f t="shared" si="25"/>
        <v>568228</v>
      </c>
      <c r="AC74" s="97">
        <f t="shared" si="25"/>
        <v>619300</v>
      </c>
      <c r="AD74" s="97">
        <f t="shared" si="25"/>
        <v>674548</v>
      </c>
    </row>
    <row r="75" spans="1:3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s="96" customFormat="1" ht="15.1" customHeight="1">
      <c r="A76" s="94">
        <v>2019</v>
      </c>
      <c r="B76" s="95" t="s">
        <v>6</v>
      </c>
      <c r="D76" s="97">
        <v>35667</v>
      </c>
      <c r="E76" s="97">
        <v>35864</v>
      </c>
      <c r="F76" s="97">
        <v>44523</v>
      </c>
      <c r="G76" s="97">
        <v>45707</v>
      </c>
      <c r="H76" s="97">
        <v>51016</v>
      </c>
      <c r="I76" s="97">
        <v>53785</v>
      </c>
      <c r="J76" s="97">
        <v>60506</v>
      </c>
      <c r="K76" s="97">
        <v>65820</v>
      </c>
      <c r="L76" s="97">
        <v>51320</v>
      </c>
      <c r="M76" s="97">
        <v>53477</v>
      </c>
      <c r="N76" s="97">
        <v>46345</v>
      </c>
      <c r="O76" s="97">
        <v>47742</v>
      </c>
      <c r="P76" s="97">
        <f>SUM(D76:O76)</f>
        <v>591772</v>
      </c>
      <c r="Q76" s="123"/>
      <c r="R76" s="123"/>
      <c r="S76" s="97">
        <f>SUM($D76:D76)</f>
        <v>35667</v>
      </c>
      <c r="T76" s="97">
        <f>SUM($D76:E76)</f>
        <v>71531</v>
      </c>
      <c r="U76" s="97">
        <f>SUM($D76:F76)</f>
        <v>116054</v>
      </c>
      <c r="V76" s="97">
        <f>SUM($D76:G76)</f>
        <v>161761</v>
      </c>
      <c r="W76" s="97">
        <f>SUM($D76:H76)</f>
        <v>212777</v>
      </c>
      <c r="X76" s="97">
        <f>SUM($D76:I76)</f>
        <v>266562</v>
      </c>
      <c r="Y76" s="97">
        <f>SUM($D76:J76)</f>
        <v>327068</v>
      </c>
      <c r="Z76" s="97">
        <f>SUM($D76:K76)</f>
        <v>392888</v>
      </c>
      <c r="AA76" s="97">
        <f>SUM($D76:L76)</f>
        <v>444208</v>
      </c>
      <c r="AB76" s="97">
        <f>SUM($D76:M76)</f>
        <v>497685</v>
      </c>
      <c r="AC76" s="97">
        <f>SUM($D76:N76)</f>
        <v>544030</v>
      </c>
      <c r="AD76" s="97">
        <f>SUM($D76:O76)</f>
        <v>591772</v>
      </c>
    </row>
    <row r="77" spans="1:30" s="96" customFormat="1" ht="15.1" customHeight="1">
      <c r="A77" s="94">
        <v>2019</v>
      </c>
      <c r="B77" s="95" t="s">
        <v>7</v>
      </c>
      <c r="D77" s="97">
        <v>6226</v>
      </c>
      <c r="E77" s="97">
        <v>5652</v>
      </c>
      <c r="F77" s="97">
        <v>4229</v>
      </c>
      <c r="G77" s="97">
        <v>6886</v>
      </c>
      <c r="H77" s="97">
        <v>6882</v>
      </c>
      <c r="I77" s="97">
        <v>6367</v>
      </c>
      <c r="J77" s="97">
        <v>6571</v>
      </c>
      <c r="K77" s="97">
        <v>6640</v>
      </c>
      <c r="L77" s="97">
        <v>6569</v>
      </c>
      <c r="M77" s="97">
        <v>6749</v>
      </c>
      <c r="N77" s="97">
        <v>6300</v>
      </c>
      <c r="O77" s="97">
        <v>5458</v>
      </c>
      <c r="P77" s="97">
        <f>SUM(D77:O77)</f>
        <v>74529</v>
      </c>
      <c r="Q77" s="124"/>
      <c r="R77" s="124"/>
      <c r="S77" s="97">
        <f>SUM($D77:D77)</f>
        <v>6226</v>
      </c>
      <c r="T77" s="97">
        <f>SUM($D77:E77)</f>
        <v>11878</v>
      </c>
      <c r="U77" s="97">
        <f>SUM($D77:F77)</f>
        <v>16107</v>
      </c>
      <c r="V77" s="97">
        <f>SUM($D77:G77)</f>
        <v>22993</v>
      </c>
      <c r="W77" s="97">
        <f>SUM($D77:H77)</f>
        <v>29875</v>
      </c>
      <c r="X77" s="97">
        <f>SUM($D77:I77)</f>
        <v>36242</v>
      </c>
      <c r="Y77" s="97">
        <f>SUM($D77:J77)</f>
        <v>42813</v>
      </c>
      <c r="Z77" s="97">
        <f>SUM($D77:K77)</f>
        <v>49453</v>
      </c>
      <c r="AA77" s="97">
        <f>SUM($D77:L77)</f>
        <v>56022</v>
      </c>
      <c r="AB77" s="97">
        <f>SUM($D77:M77)</f>
        <v>62771</v>
      </c>
      <c r="AC77" s="97">
        <f>SUM($D77:N77)</f>
        <v>69071</v>
      </c>
      <c r="AD77" s="97">
        <f>SUM($D77:O77)</f>
        <v>74529</v>
      </c>
    </row>
    <row r="78" spans="1:30" s="96" customFormat="1" ht="15.1" customHeight="1">
      <c r="A78" s="94">
        <v>2019</v>
      </c>
      <c r="B78" s="95" t="s">
        <v>8</v>
      </c>
      <c r="D78" s="97">
        <v>8</v>
      </c>
      <c r="E78" s="97">
        <v>10</v>
      </c>
      <c r="F78" s="97">
        <v>6</v>
      </c>
      <c r="G78" s="97">
        <v>19</v>
      </c>
      <c r="H78" s="97">
        <v>29</v>
      </c>
      <c r="I78" s="97">
        <v>67</v>
      </c>
      <c r="J78" s="97">
        <v>16</v>
      </c>
      <c r="K78" s="97">
        <v>23</v>
      </c>
      <c r="L78" s="97">
        <v>13</v>
      </c>
      <c r="M78" s="97">
        <v>29</v>
      </c>
      <c r="N78" s="97">
        <v>21</v>
      </c>
      <c r="O78" s="97">
        <v>16</v>
      </c>
      <c r="P78" s="97">
        <f>SUM(D78:O78)</f>
        <v>257</v>
      </c>
      <c r="Q78" s="124"/>
      <c r="R78" s="124"/>
      <c r="S78" s="97">
        <f>SUM($D78:D78)</f>
        <v>8</v>
      </c>
      <c r="T78" s="97">
        <f>SUM($D78:E78)</f>
        <v>18</v>
      </c>
      <c r="U78" s="97">
        <f>SUM($D78:F78)</f>
        <v>24</v>
      </c>
      <c r="V78" s="97">
        <f>SUM($D78:G78)</f>
        <v>43</v>
      </c>
      <c r="W78" s="97">
        <f>SUM($D78:H78)</f>
        <v>72</v>
      </c>
      <c r="X78" s="97">
        <f>SUM($D78:I78)</f>
        <v>139</v>
      </c>
      <c r="Y78" s="97">
        <f>SUM($D78:J78)</f>
        <v>155</v>
      </c>
      <c r="Z78" s="97">
        <f>SUM($D78:K78)</f>
        <v>178</v>
      </c>
      <c r="AA78" s="97">
        <f>SUM($D78:L78)</f>
        <v>191</v>
      </c>
      <c r="AB78" s="97">
        <f>SUM($D78:M78)</f>
        <v>220</v>
      </c>
      <c r="AC78" s="97">
        <f>SUM($D78:N78)</f>
        <v>241</v>
      </c>
      <c r="AD78" s="97">
        <f>SUM($D78:O78)</f>
        <v>257</v>
      </c>
    </row>
    <row r="79" spans="1:30" s="96" customFormat="1" ht="15.1" customHeight="1">
      <c r="A79" s="94">
        <v>2019</v>
      </c>
      <c r="B79" s="98" t="s">
        <v>9</v>
      </c>
      <c r="D79" s="97">
        <f t="shared" ref="D79:P79" si="26">SUM(D76:D78)</f>
        <v>41901</v>
      </c>
      <c r="E79" s="97">
        <f t="shared" si="26"/>
        <v>41526</v>
      </c>
      <c r="F79" s="97">
        <f t="shared" si="26"/>
        <v>48758</v>
      </c>
      <c r="G79" s="97">
        <f t="shared" si="26"/>
        <v>52612</v>
      </c>
      <c r="H79" s="97">
        <f t="shared" si="26"/>
        <v>57927</v>
      </c>
      <c r="I79" s="97">
        <f t="shared" si="26"/>
        <v>60219</v>
      </c>
      <c r="J79" s="97">
        <f t="shared" si="26"/>
        <v>67093</v>
      </c>
      <c r="K79" s="97">
        <f t="shared" si="26"/>
        <v>72483</v>
      </c>
      <c r="L79" s="97">
        <f t="shared" si="26"/>
        <v>57902</v>
      </c>
      <c r="M79" s="97">
        <f t="shared" si="26"/>
        <v>60255</v>
      </c>
      <c r="N79" s="97">
        <f t="shared" si="26"/>
        <v>52666</v>
      </c>
      <c r="O79" s="97">
        <f t="shared" si="26"/>
        <v>53216</v>
      </c>
      <c r="P79" s="97">
        <f t="shared" si="26"/>
        <v>666558</v>
      </c>
      <c r="Q79" s="124"/>
      <c r="R79" s="124"/>
      <c r="S79" s="97">
        <f t="shared" ref="S79:AD79" si="27">SUM(S76:S78)</f>
        <v>41901</v>
      </c>
      <c r="T79" s="97">
        <f t="shared" si="27"/>
        <v>83427</v>
      </c>
      <c r="U79" s="97">
        <f t="shared" si="27"/>
        <v>132185</v>
      </c>
      <c r="V79" s="97">
        <f t="shared" si="27"/>
        <v>184797</v>
      </c>
      <c r="W79" s="97">
        <f t="shared" si="27"/>
        <v>242724</v>
      </c>
      <c r="X79" s="97">
        <f t="shared" si="27"/>
        <v>302943</v>
      </c>
      <c r="Y79" s="97">
        <f t="shared" si="27"/>
        <v>370036</v>
      </c>
      <c r="Z79" s="97">
        <f t="shared" si="27"/>
        <v>442519</v>
      </c>
      <c r="AA79" s="97">
        <f t="shared" si="27"/>
        <v>500421</v>
      </c>
      <c r="AB79" s="97">
        <f t="shared" si="27"/>
        <v>560676</v>
      </c>
      <c r="AC79" s="97">
        <f t="shared" si="27"/>
        <v>613342</v>
      </c>
      <c r="AD79" s="97">
        <f t="shared" si="27"/>
        <v>666558</v>
      </c>
    </row>
    <row r="80" spans="1:3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s="96" customFormat="1" ht="15.1" customHeight="1">
      <c r="A81" s="94">
        <v>2020</v>
      </c>
      <c r="B81" s="95" t="s">
        <v>6</v>
      </c>
      <c r="D81" s="97">
        <v>37297</v>
      </c>
      <c r="E81" s="97">
        <v>39798</v>
      </c>
      <c r="F81" s="97">
        <v>24854</v>
      </c>
      <c r="G81" s="97">
        <v>3551</v>
      </c>
      <c r="H81" s="97">
        <v>5007</v>
      </c>
      <c r="I81" s="97">
        <v>4504</v>
      </c>
      <c r="J81" s="97">
        <v>5293</v>
      </c>
      <c r="K81" s="97">
        <v>6017</v>
      </c>
      <c r="L81" s="97">
        <v>7345</v>
      </c>
      <c r="M81" s="97">
        <v>6780</v>
      </c>
      <c r="N81" s="97">
        <v>5682</v>
      </c>
      <c r="O81" s="97">
        <v>5164</v>
      </c>
      <c r="P81" s="97">
        <f>SUM(D81:O81)</f>
        <v>151292</v>
      </c>
      <c r="Q81" s="123"/>
      <c r="R81" s="123"/>
      <c r="S81" s="97">
        <f>SUM($D81:D81)</f>
        <v>37297</v>
      </c>
      <c r="T81" s="97">
        <f>SUM($D81:E81)</f>
        <v>77095</v>
      </c>
      <c r="U81" s="97">
        <f>SUM($D81:F81)</f>
        <v>101949</v>
      </c>
      <c r="V81" s="97">
        <f>SUM($D81:G81)</f>
        <v>105500</v>
      </c>
      <c r="W81" s="97">
        <f>SUM($D81:H81)</f>
        <v>110507</v>
      </c>
      <c r="X81" s="97">
        <f>SUM($D81:I81)</f>
        <v>115011</v>
      </c>
      <c r="Y81" s="97">
        <f>SUM($D81:J81)</f>
        <v>120304</v>
      </c>
      <c r="Z81" s="97">
        <f>SUM($D81:K81)</f>
        <v>126321</v>
      </c>
      <c r="AA81" s="97">
        <f>SUM($D81:L81)</f>
        <v>133666</v>
      </c>
      <c r="AB81" s="97">
        <f>SUM($D81:M81)</f>
        <v>140446</v>
      </c>
      <c r="AC81" s="97">
        <f>SUM($D81:N81)</f>
        <v>146128</v>
      </c>
      <c r="AD81" s="97">
        <f>SUM($D81:O81)</f>
        <v>151292</v>
      </c>
    </row>
    <row r="82" spans="1:30" s="96" customFormat="1" ht="15.1" customHeight="1">
      <c r="A82" s="94">
        <v>2020</v>
      </c>
      <c r="B82" s="95" t="s">
        <v>7</v>
      </c>
      <c r="D82" s="97">
        <v>6011</v>
      </c>
      <c r="E82" s="97">
        <v>5790</v>
      </c>
      <c r="F82" s="97">
        <v>6301</v>
      </c>
      <c r="G82" s="97">
        <v>4918</v>
      </c>
      <c r="H82" s="97">
        <v>4714</v>
      </c>
      <c r="I82" s="97">
        <v>5532</v>
      </c>
      <c r="J82" s="97">
        <v>5453</v>
      </c>
      <c r="K82" s="97">
        <v>5376</v>
      </c>
      <c r="L82" s="97">
        <v>6257</v>
      </c>
      <c r="M82" s="97">
        <v>6478</v>
      </c>
      <c r="N82" s="97">
        <v>6160</v>
      </c>
      <c r="O82" s="97">
        <v>6228</v>
      </c>
      <c r="P82" s="97">
        <f>SUM(D82:O82)</f>
        <v>69218</v>
      </c>
      <c r="Q82" s="124"/>
      <c r="R82" s="124"/>
      <c r="S82" s="97">
        <f>SUM($D82:D82)</f>
        <v>6011</v>
      </c>
      <c r="T82" s="97">
        <f>SUM($D82:E82)</f>
        <v>11801</v>
      </c>
      <c r="U82" s="97">
        <f>SUM($D82:F82)</f>
        <v>18102</v>
      </c>
      <c r="V82" s="97">
        <f>SUM($D82:G82)</f>
        <v>23020</v>
      </c>
      <c r="W82" s="97">
        <f>SUM($D82:H82)</f>
        <v>27734</v>
      </c>
      <c r="X82" s="97">
        <f>SUM($D82:I82)</f>
        <v>33266</v>
      </c>
      <c r="Y82" s="97">
        <f>SUM($D82:J82)</f>
        <v>38719</v>
      </c>
      <c r="Z82" s="97">
        <f>SUM($D82:K82)</f>
        <v>44095</v>
      </c>
      <c r="AA82" s="97">
        <f>SUM($D82:L82)</f>
        <v>50352</v>
      </c>
      <c r="AB82" s="97">
        <f>SUM($D82:M82)</f>
        <v>56830</v>
      </c>
      <c r="AC82" s="97">
        <f>SUM($D82:N82)</f>
        <v>62990</v>
      </c>
      <c r="AD82" s="97">
        <f>SUM($D82:O82)</f>
        <v>69218</v>
      </c>
    </row>
    <row r="83" spans="1:30" s="96" customFormat="1" ht="15.1" customHeight="1">
      <c r="A83" s="94">
        <v>2020</v>
      </c>
      <c r="B83" s="95" t="s">
        <v>8</v>
      </c>
      <c r="D83" s="97">
        <v>24</v>
      </c>
      <c r="E83" s="97">
        <v>16</v>
      </c>
      <c r="F83" s="97">
        <v>3</v>
      </c>
      <c r="G83" s="97">
        <v>1</v>
      </c>
      <c r="H83" s="97">
        <v>0</v>
      </c>
      <c r="I83" s="97">
        <v>0</v>
      </c>
      <c r="J83" s="97">
        <v>0</v>
      </c>
      <c r="K83" s="97">
        <v>0</v>
      </c>
      <c r="L83" s="97">
        <v>1</v>
      </c>
      <c r="M83" s="97">
        <v>0</v>
      </c>
      <c r="N83" s="97">
        <v>1</v>
      </c>
      <c r="O83" s="97">
        <v>1</v>
      </c>
      <c r="P83" s="97">
        <f>SUM(D83:O83)</f>
        <v>47</v>
      </c>
      <c r="Q83" s="124"/>
      <c r="R83" s="124"/>
      <c r="S83" s="97">
        <f>SUM($D83:D83)</f>
        <v>24</v>
      </c>
      <c r="T83" s="97">
        <f>SUM($D83:E83)</f>
        <v>40</v>
      </c>
      <c r="U83" s="97">
        <f>SUM($D83:F83)</f>
        <v>43</v>
      </c>
      <c r="V83" s="97">
        <f>SUM($D83:G83)</f>
        <v>44</v>
      </c>
      <c r="W83" s="97">
        <f>SUM($D83:H83)</f>
        <v>44</v>
      </c>
      <c r="X83" s="97">
        <f>SUM($D83:I83)</f>
        <v>44</v>
      </c>
      <c r="Y83" s="97">
        <f>SUM($D83:J83)</f>
        <v>44</v>
      </c>
      <c r="Z83" s="97">
        <f>SUM($D83:K83)</f>
        <v>44</v>
      </c>
      <c r="AA83" s="97">
        <f>SUM($D83:L83)</f>
        <v>45</v>
      </c>
      <c r="AB83" s="97">
        <f>SUM($D83:M83)</f>
        <v>45</v>
      </c>
      <c r="AC83" s="97">
        <f>SUM($D83:N83)</f>
        <v>46</v>
      </c>
      <c r="AD83" s="97">
        <f>SUM($D83:O83)</f>
        <v>47</v>
      </c>
    </row>
    <row r="84" spans="1:30" s="96" customFormat="1" ht="15.1" customHeight="1">
      <c r="A84" s="94">
        <v>2020</v>
      </c>
      <c r="B84" s="98" t="s">
        <v>9</v>
      </c>
      <c r="D84" s="97">
        <f t="shared" ref="D84:P84" si="28">SUM(D81:D83)</f>
        <v>43332</v>
      </c>
      <c r="E84" s="97">
        <f t="shared" si="28"/>
        <v>45604</v>
      </c>
      <c r="F84" s="97">
        <f t="shared" si="28"/>
        <v>31158</v>
      </c>
      <c r="G84" s="97">
        <f t="shared" si="28"/>
        <v>8470</v>
      </c>
      <c r="H84" s="97">
        <f t="shared" si="28"/>
        <v>9721</v>
      </c>
      <c r="I84" s="97">
        <f t="shared" si="28"/>
        <v>10036</v>
      </c>
      <c r="J84" s="97">
        <f t="shared" si="28"/>
        <v>10746</v>
      </c>
      <c r="K84" s="97">
        <f t="shared" si="28"/>
        <v>11393</v>
      </c>
      <c r="L84" s="97">
        <f t="shared" si="28"/>
        <v>13603</v>
      </c>
      <c r="M84" s="97">
        <f t="shared" si="28"/>
        <v>13258</v>
      </c>
      <c r="N84" s="97">
        <f t="shared" si="28"/>
        <v>11843</v>
      </c>
      <c r="O84" s="97">
        <f t="shared" si="28"/>
        <v>11393</v>
      </c>
      <c r="P84" s="97">
        <f t="shared" si="28"/>
        <v>220557</v>
      </c>
      <c r="Q84" s="124"/>
      <c r="R84" s="124"/>
      <c r="S84" s="97">
        <f t="shared" ref="S84:AD84" si="29">SUM(S81:S83)</f>
        <v>43332</v>
      </c>
      <c r="T84" s="97">
        <f t="shared" si="29"/>
        <v>88936</v>
      </c>
      <c r="U84" s="97">
        <f t="shared" si="29"/>
        <v>120094</v>
      </c>
      <c r="V84" s="97">
        <f t="shared" si="29"/>
        <v>128564</v>
      </c>
      <c r="W84" s="97">
        <f t="shared" si="29"/>
        <v>138285</v>
      </c>
      <c r="X84" s="97">
        <f t="shared" si="29"/>
        <v>148321</v>
      </c>
      <c r="Y84" s="97">
        <f t="shared" si="29"/>
        <v>159067</v>
      </c>
      <c r="Z84" s="97">
        <f t="shared" si="29"/>
        <v>170460</v>
      </c>
      <c r="AA84" s="97">
        <f t="shared" si="29"/>
        <v>184063</v>
      </c>
      <c r="AB84" s="97">
        <f t="shared" si="29"/>
        <v>197321</v>
      </c>
      <c r="AC84" s="97">
        <f t="shared" si="29"/>
        <v>209164</v>
      </c>
      <c r="AD84" s="97">
        <f t="shared" si="29"/>
        <v>220557</v>
      </c>
    </row>
    <row r="85" spans="1:3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s="96" customFormat="1" ht="15.1" customHeight="1">
      <c r="A86" s="94">
        <v>2021</v>
      </c>
      <c r="B86" s="95" t="s">
        <v>6</v>
      </c>
      <c r="D86" s="87">
        <v>5129</v>
      </c>
      <c r="E86" s="87">
        <v>4871</v>
      </c>
      <c r="F86" s="87">
        <v>8570</v>
      </c>
      <c r="G86" s="87">
        <v>12046</v>
      </c>
      <c r="H86" s="87">
        <v>7501</v>
      </c>
      <c r="I86" s="87">
        <v>6272</v>
      </c>
      <c r="J86" s="87">
        <v>6763</v>
      </c>
      <c r="K86" s="87">
        <v>9714</v>
      </c>
      <c r="L86" s="87">
        <v>8656</v>
      </c>
      <c r="M86" s="87">
        <v>9498</v>
      </c>
      <c r="N86" s="87">
        <v>13137</v>
      </c>
      <c r="O86" s="87">
        <v>17823</v>
      </c>
      <c r="P86" s="97">
        <f>SUM(D86:O86)</f>
        <v>109980</v>
      </c>
      <c r="Q86" s="123"/>
      <c r="R86" s="123"/>
      <c r="S86" s="97">
        <f>SUM($D86:D86)</f>
        <v>5129</v>
      </c>
      <c r="T86" s="97">
        <f>SUM($D86:E86)</f>
        <v>10000</v>
      </c>
      <c r="U86" s="97">
        <f>SUM($D86:F86)</f>
        <v>18570</v>
      </c>
      <c r="V86" s="97">
        <f>SUM($D86:G86)</f>
        <v>30616</v>
      </c>
      <c r="W86" s="97">
        <f>SUM($D86:H86)</f>
        <v>38117</v>
      </c>
      <c r="X86" s="97">
        <f>SUM($D86:I86)</f>
        <v>44389</v>
      </c>
      <c r="Y86" s="97">
        <f>SUM($D86:J86)</f>
        <v>51152</v>
      </c>
      <c r="Z86" s="97">
        <f>SUM($D86:K86)</f>
        <v>60866</v>
      </c>
      <c r="AA86" s="97">
        <f>SUM($D86:L86)</f>
        <v>69522</v>
      </c>
      <c r="AB86" s="97">
        <f>SUM($D86:M86)</f>
        <v>79020</v>
      </c>
      <c r="AC86" s="97">
        <f>SUM($D86:N86)</f>
        <v>92157</v>
      </c>
      <c r="AD86" s="97">
        <f>SUM($D86:O86)</f>
        <v>109980</v>
      </c>
    </row>
    <row r="87" spans="1:30" s="96" customFormat="1" ht="15.1" customHeight="1">
      <c r="A87" s="94">
        <v>2021</v>
      </c>
      <c r="B87" s="95" t="s">
        <v>7</v>
      </c>
      <c r="D87" s="87">
        <v>6022</v>
      </c>
      <c r="E87" s="87">
        <v>5918</v>
      </c>
      <c r="F87" s="87">
        <v>7521</v>
      </c>
      <c r="G87" s="87">
        <v>7040</v>
      </c>
      <c r="H87" s="87">
        <v>6324</v>
      </c>
      <c r="I87" s="87">
        <v>6133</v>
      </c>
      <c r="J87" s="87">
        <v>5512</v>
      </c>
      <c r="K87" s="87">
        <v>5694</v>
      </c>
      <c r="L87" s="87">
        <v>5667</v>
      </c>
      <c r="M87" s="87">
        <v>5395</v>
      </c>
      <c r="N87" s="87">
        <v>6265</v>
      </c>
      <c r="O87" s="87">
        <v>5924</v>
      </c>
      <c r="P87" s="97">
        <f>SUM(D87:O87)</f>
        <v>73415</v>
      </c>
      <c r="Q87" s="124"/>
      <c r="R87" s="124"/>
      <c r="S87" s="97">
        <f>SUM($D87:D87)</f>
        <v>6022</v>
      </c>
      <c r="T87" s="97">
        <f>SUM($D87:E87)</f>
        <v>11940</v>
      </c>
      <c r="U87" s="97">
        <f>SUM($D87:F87)</f>
        <v>19461</v>
      </c>
      <c r="V87" s="97">
        <f>SUM($D87:G87)</f>
        <v>26501</v>
      </c>
      <c r="W87" s="97">
        <f>SUM($D87:H87)</f>
        <v>32825</v>
      </c>
      <c r="X87" s="97">
        <f>SUM($D87:I87)</f>
        <v>38958</v>
      </c>
      <c r="Y87" s="97">
        <f>SUM($D87:J87)</f>
        <v>44470</v>
      </c>
      <c r="Z87" s="97">
        <f>SUM($D87:K87)</f>
        <v>50164</v>
      </c>
      <c r="AA87" s="97">
        <f>SUM($D87:L87)</f>
        <v>55831</v>
      </c>
      <c r="AB87" s="97">
        <f>SUM($D87:M87)</f>
        <v>61226</v>
      </c>
      <c r="AC87" s="97">
        <f>SUM($D87:N87)</f>
        <v>67491</v>
      </c>
      <c r="AD87" s="97">
        <f>SUM($D87:O87)</f>
        <v>73415</v>
      </c>
    </row>
    <row r="88" spans="1:30" s="96" customFormat="1" ht="15.1" customHeight="1">
      <c r="A88" s="94">
        <v>2021</v>
      </c>
      <c r="B88" s="95" t="s">
        <v>8</v>
      </c>
      <c r="D88" s="87">
        <v>0</v>
      </c>
      <c r="E88" s="87">
        <v>0</v>
      </c>
      <c r="F88" s="87">
        <v>0</v>
      </c>
      <c r="G88" s="87">
        <v>1</v>
      </c>
      <c r="H88" s="87">
        <v>0</v>
      </c>
      <c r="I88" s="87">
        <v>0</v>
      </c>
      <c r="J88" s="87">
        <v>0</v>
      </c>
      <c r="K88" s="87">
        <v>0</v>
      </c>
      <c r="L88" s="87">
        <v>0</v>
      </c>
      <c r="M88" s="87">
        <v>1</v>
      </c>
      <c r="N88" s="87">
        <v>5</v>
      </c>
      <c r="O88" s="87">
        <v>0</v>
      </c>
      <c r="P88" s="97">
        <f>SUM(D88:O88)</f>
        <v>7</v>
      </c>
      <c r="Q88" s="124"/>
      <c r="R88" s="124"/>
      <c r="S88" s="97">
        <f>SUM($D88:D88)</f>
        <v>0</v>
      </c>
      <c r="T88" s="97">
        <f>SUM($D88:E88)</f>
        <v>0</v>
      </c>
      <c r="U88" s="97">
        <f>SUM($D88:F88)</f>
        <v>0</v>
      </c>
      <c r="V88" s="97">
        <f>SUM($D88:G88)</f>
        <v>1</v>
      </c>
      <c r="W88" s="97">
        <f>SUM($D88:H88)</f>
        <v>1</v>
      </c>
      <c r="X88" s="97">
        <f>SUM($D88:I88)</f>
        <v>1</v>
      </c>
      <c r="Y88" s="97">
        <f>SUM($D88:J88)</f>
        <v>1</v>
      </c>
      <c r="Z88" s="97">
        <f>SUM($D88:K88)</f>
        <v>1</v>
      </c>
      <c r="AA88" s="97">
        <f>SUM($D88:L88)</f>
        <v>1</v>
      </c>
      <c r="AB88" s="97">
        <f>SUM($D88:M88)</f>
        <v>2</v>
      </c>
      <c r="AC88" s="97">
        <f>SUM($D88:N88)</f>
        <v>7</v>
      </c>
      <c r="AD88" s="97">
        <f>SUM($D88:O88)</f>
        <v>7</v>
      </c>
    </row>
    <row r="89" spans="1:30" s="96" customFormat="1" ht="15.1" customHeight="1">
      <c r="A89" s="94">
        <v>2021</v>
      </c>
      <c r="B89" s="98" t="s">
        <v>9</v>
      </c>
      <c r="D89" s="97">
        <f t="shared" ref="D89:P89" si="30">SUM(D86:D88)</f>
        <v>11151</v>
      </c>
      <c r="E89" s="97">
        <f t="shared" si="30"/>
        <v>10789</v>
      </c>
      <c r="F89" s="97">
        <f t="shared" si="30"/>
        <v>16091</v>
      </c>
      <c r="G89" s="97">
        <f t="shared" si="30"/>
        <v>19087</v>
      </c>
      <c r="H89" s="97">
        <f t="shared" si="30"/>
        <v>13825</v>
      </c>
      <c r="I89" s="97">
        <f t="shared" si="30"/>
        <v>12405</v>
      </c>
      <c r="J89" s="97">
        <f t="shared" si="30"/>
        <v>12275</v>
      </c>
      <c r="K89" s="97">
        <f t="shared" si="30"/>
        <v>15408</v>
      </c>
      <c r="L89" s="97">
        <f t="shared" si="30"/>
        <v>14323</v>
      </c>
      <c r="M89" s="97">
        <f t="shared" si="30"/>
        <v>14894</v>
      </c>
      <c r="N89" s="97">
        <f t="shared" si="30"/>
        <v>19407</v>
      </c>
      <c r="O89" s="97">
        <f t="shared" si="30"/>
        <v>23747</v>
      </c>
      <c r="P89" s="97">
        <f t="shared" si="30"/>
        <v>183402</v>
      </c>
      <c r="Q89" s="124"/>
      <c r="R89" s="124"/>
      <c r="S89" s="97">
        <f t="shared" ref="S89:AD89" si="31">SUM(S86:S88)</f>
        <v>11151</v>
      </c>
      <c r="T89" s="97">
        <f t="shared" si="31"/>
        <v>21940</v>
      </c>
      <c r="U89" s="97">
        <f t="shared" si="31"/>
        <v>38031</v>
      </c>
      <c r="V89" s="97">
        <f t="shared" si="31"/>
        <v>57118</v>
      </c>
      <c r="W89" s="97">
        <f t="shared" si="31"/>
        <v>70943</v>
      </c>
      <c r="X89" s="97">
        <f t="shared" si="31"/>
        <v>83348</v>
      </c>
      <c r="Y89" s="97">
        <f t="shared" si="31"/>
        <v>95623</v>
      </c>
      <c r="Z89" s="97">
        <f t="shared" si="31"/>
        <v>111031</v>
      </c>
      <c r="AA89" s="97">
        <f t="shared" si="31"/>
        <v>125354</v>
      </c>
      <c r="AB89" s="97">
        <f t="shared" si="31"/>
        <v>140248</v>
      </c>
      <c r="AC89" s="97">
        <f t="shared" si="31"/>
        <v>159655</v>
      </c>
      <c r="AD89" s="97">
        <f t="shared" si="31"/>
        <v>183402</v>
      </c>
    </row>
    <row r="90" spans="1:3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3" spans="1:30" s="96" customFormat="1" ht="15.1" customHeight="1">
      <c r="A93" s="94">
        <v>2006</v>
      </c>
      <c r="B93" s="95" t="s">
        <v>6</v>
      </c>
      <c r="D93" s="97">
        <f t="shared" ref="D93:D108" si="32">SUMIFS(D$11:D$90,$A$11:$A$90,$A93,$B$11:$B$90,$B93)</f>
        <v>25038</v>
      </c>
      <c r="E93" s="97">
        <f t="shared" ref="E93:N108" si="33">SUMIFS(E$11:E$90,$A$11:$A$90,$A93,$B$11:$B$90,$B93)</f>
        <v>24314</v>
      </c>
      <c r="F93" s="97">
        <f t="shared" si="33"/>
        <v>29909</v>
      </c>
      <c r="G93" s="97">
        <f t="shared" si="33"/>
        <v>31151</v>
      </c>
      <c r="H93" s="97">
        <f t="shared" si="33"/>
        <v>35270</v>
      </c>
      <c r="I93" s="97">
        <f t="shared" si="33"/>
        <v>37839</v>
      </c>
      <c r="J93" s="97">
        <f t="shared" si="33"/>
        <v>45793</v>
      </c>
      <c r="K93" s="97">
        <f t="shared" si="33"/>
        <v>45467</v>
      </c>
      <c r="L93" s="97">
        <f t="shared" si="33"/>
        <v>37435</v>
      </c>
      <c r="M93" s="97">
        <f t="shared" ref="M93:M108" si="34">SUMIFS(M$11:M$90,$A$11:$A$90,$A93,$B$11:$B$90,$B93)</f>
        <v>34907</v>
      </c>
      <c r="N93" s="97">
        <f t="shared" si="33"/>
        <v>36701</v>
      </c>
      <c r="O93" s="97">
        <f t="shared" ref="O93:O108" si="35">SUMIFS(O$11:O$90,$A$11:$A$90,$A93,$B$11:$B$90,$B93)</f>
        <v>30540</v>
      </c>
      <c r="P93" s="97">
        <f t="shared" ref="P93:P102" si="36">SUM(D93:O93)</f>
        <v>414364</v>
      </c>
      <c r="Q93" s="102"/>
      <c r="R93" s="102"/>
      <c r="S93" s="97">
        <f>SUM($D93:D93)</f>
        <v>25038</v>
      </c>
      <c r="T93" s="97">
        <f>SUM($D93:E93)</f>
        <v>49352</v>
      </c>
      <c r="U93" s="97">
        <f>SUM($D93:F93)</f>
        <v>79261</v>
      </c>
      <c r="V93" s="97">
        <f>SUM($D93:G93)</f>
        <v>110412</v>
      </c>
      <c r="W93" s="97">
        <f>SUM($D93:H93)</f>
        <v>145682</v>
      </c>
      <c r="X93" s="97">
        <f>SUM($D93:I93)</f>
        <v>183521</v>
      </c>
      <c r="Y93" s="97">
        <f>SUM($D93:J93)</f>
        <v>229314</v>
      </c>
      <c r="Z93" s="97">
        <f>SUM($D93:K93)</f>
        <v>274781</v>
      </c>
      <c r="AA93" s="97">
        <f>SUM($D93:L93)</f>
        <v>312216</v>
      </c>
      <c r="AB93" s="97">
        <f>SUM($D93:M93)</f>
        <v>347123</v>
      </c>
      <c r="AC93" s="97">
        <f>SUM($D93:N93)</f>
        <v>383824</v>
      </c>
      <c r="AD93" s="97">
        <f>SUM($D93:O93)</f>
        <v>414364</v>
      </c>
    </row>
    <row r="94" spans="1:30" s="96" customFormat="1" ht="15.1" customHeight="1">
      <c r="A94" s="94">
        <v>2007</v>
      </c>
      <c r="B94" s="95" t="s">
        <v>6</v>
      </c>
      <c r="D94" s="97">
        <f t="shared" si="32"/>
        <v>24465</v>
      </c>
      <c r="E94" s="97">
        <f t="shared" si="33"/>
        <v>24067</v>
      </c>
      <c r="F94" s="97">
        <f t="shared" si="33"/>
        <v>28685</v>
      </c>
      <c r="G94" s="97">
        <f t="shared" si="33"/>
        <v>30659</v>
      </c>
      <c r="H94" s="97">
        <f t="shared" si="33"/>
        <v>35852</v>
      </c>
      <c r="I94" s="97">
        <f t="shared" si="33"/>
        <v>40973</v>
      </c>
      <c r="J94" s="97">
        <f t="shared" si="33"/>
        <v>49870</v>
      </c>
      <c r="K94" s="97">
        <f t="shared" si="33"/>
        <v>52000</v>
      </c>
      <c r="L94" s="97">
        <f t="shared" si="33"/>
        <v>45751</v>
      </c>
      <c r="M94" s="97">
        <f t="shared" si="34"/>
        <v>46698</v>
      </c>
      <c r="N94" s="97">
        <f t="shared" si="33"/>
        <v>49619</v>
      </c>
      <c r="O94" s="97">
        <f t="shared" si="35"/>
        <v>36154</v>
      </c>
      <c r="P94" s="97">
        <f t="shared" si="36"/>
        <v>464793</v>
      </c>
      <c r="Q94" s="102"/>
      <c r="R94" s="102"/>
      <c r="S94" s="97">
        <f>SUM($D94:D94)</f>
        <v>24465</v>
      </c>
      <c r="T94" s="97">
        <f>SUM($D94:E94)</f>
        <v>48532</v>
      </c>
      <c r="U94" s="97">
        <f>SUM($D94:F94)</f>
        <v>77217</v>
      </c>
      <c r="V94" s="97">
        <f>SUM($D94:G94)</f>
        <v>107876</v>
      </c>
      <c r="W94" s="97">
        <f>SUM($D94:H94)</f>
        <v>143728</v>
      </c>
      <c r="X94" s="97">
        <f>SUM($D94:I94)</f>
        <v>184701</v>
      </c>
      <c r="Y94" s="97">
        <f>SUM($D94:J94)</f>
        <v>234571</v>
      </c>
      <c r="Z94" s="97">
        <f>SUM($D94:K94)</f>
        <v>286571</v>
      </c>
      <c r="AA94" s="97">
        <f>SUM($D94:L94)</f>
        <v>332322</v>
      </c>
      <c r="AB94" s="97">
        <f>SUM($D94:M94)</f>
        <v>379020</v>
      </c>
      <c r="AC94" s="97">
        <f>SUM($D94:N94)</f>
        <v>428639</v>
      </c>
      <c r="AD94" s="97">
        <f>SUM($D94:O94)</f>
        <v>464793</v>
      </c>
    </row>
    <row r="95" spans="1:30" s="96" customFormat="1" ht="15.1" customHeight="1">
      <c r="A95" s="94">
        <v>2008</v>
      </c>
      <c r="B95" s="95" t="s">
        <v>6</v>
      </c>
      <c r="D95" s="97">
        <f t="shared" si="32"/>
        <v>30092</v>
      </c>
      <c r="E95" s="97">
        <f t="shared" si="33"/>
        <v>29841</v>
      </c>
      <c r="F95" s="97">
        <f t="shared" si="33"/>
        <v>34166</v>
      </c>
      <c r="G95" s="97">
        <f t="shared" si="33"/>
        <v>37413</v>
      </c>
      <c r="H95" s="97">
        <f t="shared" si="33"/>
        <v>45019</v>
      </c>
      <c r="I95" s="97">
        <f t="shared" si="33"/>
        <v>43579</v>
      </c>
      <c r="J95" s="97">
        <f t="shared" si="33"/>
        <v>52211</v>
      </c>
      <c r="K95" s="97">
        <f t="shared" si="33"/>
        <v>56333</v>
      </c>
      <c r="L95" s="97">
        <f t="shared" si="33"/>
        <v>42261</v>
      </c>
      <c r="M95" s="97">
        <f t="shared" si="34"/>
        <v>40580</v>
      </c>
      <c r="N95" s="97">
        <f t="shared" si="33"/>
        <v>35989</v>
      </c>
      <c r="O95" s="97">
        <f t="shared" si="35"/>
        <v>30093</v>
      </c>
      <c r="P95" s="97">
        <f t="shared" si="36"/>
        <v>477577</v>
      </c>
      <c r="Q95" s="102"/>
      <c r="R95" s="102"/>
      <c r="S95" s="97">
        <f>SUM($D95:D95)</f>
        <v>30092</v>
      </c>
      <c r="T95" s="97">
        <f>SUM($D95:E95)</f>
        <v>59933</v>
      </c>
      <c r="U95" s="97">
        <f>SUM($D95:F95)</f>
        <v>94099</v>
      </c>
      <c r="V95" s="97">
        <f>SUM($D95:G95)</f>
        <v>131512</v>
      </c>
      <c r="W95" s="97">
        <f>SUM($D95:H95)</f>
        <v>176531</v>
      </c>
      <c r="X95" s="97">
        <f>SUM($D95:I95)</f>
        <v>220110</v>
      </c>
      <c r="Y95" s="97">
        <f>SUM($D95:J95)</f>
        <v>272321</v>
      </c>
      <c r="Z95" s="97">
        <f>SUM($D95:K95)</f>
        <v>328654</v>
      </c>
      <c r="AA95" s="97">
        <f>SUM($D95:L95)</f>
        <v>370915</v>
      </c>
      <c r="AB95" s="97">
        <f>SUM($D95:M95)</f>
        <v>411495</v>
      </c>
      <c r="AC95" s="97">
        <f>SUM($D95:N95)</f>
        <v>447484</v>
      </c>
      <c r="AD95" s="97">
        <f>SUM($D95:O95)</f>
        <v>477577</v>
      </c>
    </row>
    <row r="96" spans="1:30" s="96" customFormat="1" ht="15.1" customHeight="1">
      <c r="A96" s="94">
        <v>2009</v>
      </c>
      <c r="B96" s="95" t="s">
        <v>6</v>
      </c>
      <c r="D96" s="97">
        <f t="shared" si="32"/>
        <v>25162</v>
      </c>
      <c r="E96" s="97">
        <f t="shared" si="33"/>
        <v>26312</v>
      </c>
      <c r="F96" s="97">
        <f t="shared" si="33"/>
        <v>29731</v>
      </c>
      <c r="G96" s="97">
        <f t="shared" si="33"/>
        <v>32506</v>
      </c>
      <c r="H96" s="97">
        <f t="shared" si="33"/>
        <v>39902</v>
      </c>
      <c r="I96" s="97">
        <f t="shared" si="33"/>
        <v>58360</v>
      </c>
      <c r="J96" s="97">
        <f t="shared" si="33"/>
        <v>59653</v>
      </c>
      <c r="K96" s="97">
        <f t="shared" si="33"/>
        <v>51330</v>
      </c>
      <c r="L96" s="97">
        <f t="shared" si="33"/>
        <v>42616</v>
      </c>
      <c r="M96" s="97">
        <f t="shared" si="34"/>
        <v>42103</v>
      </c>
      <c r="N96" s="97">
        <f t="shared" si="33"/>
        <v>40595</v>
      </c>
      <c r="O96" s="97">
        <f t="shared" si="35"/>
        <v>35404</v>
      </c>
      <c r="P96" s="97">
        <f t="shared" si="36"/>
        <v>483674</v>
      </c>
      <c r="Q96" s="102"/>
      <c r="R96" s="102"/>
      <c r="S96" s="97">
        <f>SUM($D96:D96)</f>
        <v>25162</v>
      </c>
      <c r="T96" s="97">
        <f>SUM($D96:E96)</f>
        <v>51474</v>
      </c>
      <c r="U96" s="97">
        <f>SUM($D96:F96)</f>
        <v>81205</v>
      </c>
      <c r="V96" s="97">
        <f>SUM($D96:G96)</f>
        <v>113711</v>
      </c>
      <c r="W96" s="97">
        <f>SUM($D96:H96)</f>
        <v>153613</v>
      </c>
      <c r="X96" s="97">
        <f>SUM($D96:I96)</f>
        <v>211973</v>
      </c>
      <c r="Y96" s="97">
        <f>SUM($D96:J96)</f>
        <v>271626</v>
      </c>
      <c r="Z96" s="97">
        <f>SUM($D96:K96)</f>
        <v>322956</v>
      </c>
      <c r="AA96" s="97">
        <f>SUM($D96:L96)</f>
        <v>365572</v>
      </c>
      <c r="AB96" s="97">
        <f>SUM($D96:M96)</f>
        <v>407675</v>
      </c>
      <c r="AC96" s="97">
        <f>SUM($D96:N96)</f>
        <v>448270</v>
      </c>
      <c r="AD96" s="97">
        <f>SUM($D96:O96)</f>
        <v>483674</v>
      </c>
    </row>
    <row r="97" spans="1:30" s="96" customFormat="1" ht="15.1" customHeight="1">
      <c r="A97" s="94">
        <v>2010</v>
      </c>
      <c r="B97" s="95" t="s">
        <v>6</v>
      </c>
      <c r="D97" s="97">
        <f t="shared" si="32"/>
        <v>29723</v>
      </c>
      <c r="E97" s="97">
        <f t="shared" si="33"/>
        <v>29297</v>
      </c>
      <c r="F97" s="97">
        <f t="shared" si="33"/>
        <v>38507</v>
      </c>
      <c r="G97" s="97">
        <f t="shared" si="33"/>
        <v>41695</v>
      </c>
      <c r="H97" s="97">
        <f t="shared" si="33"/>
        <v>47863</v>
      </c>
      <c r="I97" s="97">
        <f t="shared" si="33"/>
        <v>48389</v>
      </c>
      <c r="J97" s="97">
        <f t="shared" si="33"/>
        <v>64075</v>
      </c>
      <c r="K97" s="97">
        <f t="shared" si="33"/>
        <v>61815</v>
      </c>
      <c r="L97" s="97">
        <f t="shared" si="33"/>
        <v>49911</v>
      </c>
      <c r="M97" s="97">
        <f t="shared" si="34"/>
        <v>50756</v>
      </c>
      <c r="N97" s="97">
        <f t="shared" si="33"/>
        <v>46571</v>
      </c>
      <c r="O97" s="97">
        <f t="shared" si="35"/>
        <v>45689</v>
      </c>
      <c r="P97" s="97">
        <f t="shared" si="36"/>
        <v>554291</v>
      </c>
      <c r="Q97" s="102"/>
      <c r="R97" s="102"/>
      <c r="S97" s="97">
        <f>SUM($D97:D97)</f>
        <v>29723</v>
      </c>
      <c r="T97" s="97">
        <f>SUM($D97:E97)</f>
        <v>59020</v>
      </c>
      <c r="U97" s="97">
        <f>SUM($D97:F97)</f>
        <v>97527</v>
      </c>
      <c r="V97" s="97">
        <f>SUM($D97:G97)</f>
        <v>139222</v>
      </c>
      <c r="W97" s="97">
        <f>SUM($D97:H97)</f>
        <v>187085</v>
      </c>
      <c r="X97" s="97">
        <f>SUM($D97:I97)</f>
        <v>235474</v>
      </c>
      <c r="Y97" s="97">
        <f>SUM($D97:J97)</f>
        <v>299549</v>
      </c>
      <c r="Z97" s="97">
        <f>SUM($D97:K97)</f>
        <v>361364</v>
      </c>
      <c r="AA97" s="97">
        <f>SUM($D97:L97)</f>
        <v>411275</v>
      </c>
      <c r="AB97" s="97">
        <f>SUM($D97:M97)</f>
        <v>462031</v>
      </c>
      <c r="AC97" s="97">
        <f>SUM($D97:N97)</f>
        <v>508602</v>
      </c>
      <c r="AD97" s="97">
        <f>SUM($D97:O97)</f>
        <v>554291</v>
      </c>
    </row>
    <row r="98" spans="1:30" s="96" customFormat="1" ht="15.1" customHeight="1">
      <c r="A98" s="94">
        <v>2011</v>
      </c>
      <c r="B98" s="95" t="s">
        <v>6</v>
      </c>
      <c r="D98" s="97">
        <f t="shared" si="32"/>
        <v>36153</v>
      </c>
      <c r="E98" s="97">
        <f t="shared" si="33"/>
        <v>35126</v>
      </c>
      <c r="F98" s="97">
        <f t="shared" si="33"/>
        <v>43276</v>
      </c>
      <c r="G98" s="97">
        <f t="shared" si="33"/>
        <v>50488</v>
      </c>
      <c r="H98" s="97">
        <f t="shared" si="33"/>
        <v>54868</v>
      </c>
      <c r="I98" s="97">
        <f t="shared" si="33"/>
        <v>57737</v>
      </c>
      <c r="J98" s="97">
        <f t="shared" si="33"/>
        <v>72495</v>
      </c>
      <c r="K98" s="97">
        <f t="shared" si="33"/>
        <v>71529</v>
      </c>
      <c r="L98" s="97">
        <f t="shared" si="33"/>
        <v>58401</v>
      </c>
      <c r="M98" s="97">
        <f t="shared" si="34"/>
        <v>55080</v>
      </c>
      <c r="N98" s="97">
        <f t="shared" si="33"/>
        <v>51339</v>
      </c>
      <c r="O98" s="97">
        <f t="shared" si="35"/>
        <v>52741</v>
      </c>
      <c r="P98" s="97">
        <f t="shared" si="36"/>
        <v>639233</v>
      </c>
      <c r="Q98" s="102"/>
      <c r="R98" s="102"/>
      <c r="S98" s="97">
        <f>SUM($D98:D98)</f>
        <v>36153</v>
      </c>
      <c r="T98" s="97">
        <f>SUM($D98:E98)</f>
        <v>71279</v>
      </c>
      <c r="U98" s="97">
        <f>SUM($D98:F98)</f>
        <v>114555</v>
      </c>
      <c r="V98" s="97">
        <f>SUM($D98:G98)</f>
        <v>165043</v>
      </c>
      <c r="W98" s="97">
        <f>SUM($D98:H98)</f>
        <v>219911</v>
      </c>
      <c r="X98" s="97">
        <f>SUM($D98:I98)</f>
        <v>277648</v>
      </c>
      <c r="Y98" s="97">
        <f>SUM($D98:J98)</f>
        <v>350143</v>
      </c>
      <c r="Z98" s="97">
        <f>SUM($D98:K98)</f>
        <v>421672</v>
      </c>
      <c r="AA98" s="97">
        <f>SUM($D98:L98)</f>
        <v>480073</v>
      </c>
      <c r="AB98" s="97">
        <f>SUM($D98:M98)</f>
        <v>535153</v>
      </c>
      <c r="AC98" s="97">
        <f>SUM($D98:N98)</f>
        <v>586492</v>
      </c>
      <c r="AD98" s="97">
        <f>SUM($D98:O98)</f>
        <v>639233</v>
      </c>
    </row>
    <row r="99" spans="1:30" s="96" customFormat="1" ht="15.1" customHeight="1">
      <c r="A99" s="94">
        <v>2012</v>
      </c>
      <c r="B99" s="95" t="s">
        <v>6</v>
      </c>
      <c r="D99" s="97">
        <f t="shared" si="32"/>
        <v>36841</v>
      </c>
      <c r="E99" s="97">
        <f t="shared" si="33"/>
        <v>41259</v>
      </c>
      <c r="F99" s="97">
        <f t="shared" si="33"/>
        <v>51695</v>
      </c>
      <c r="G99" s="97">
        <f t="shared" si="33"/>
        <v>52866</v>
      </c>
      <c r="H99" s="97">
        <f t="shared" si="33"/>
        <v>60765</v>
      </c>
      <c r="I99" s="97">
        <f t="shared" si="33"/>
        <v>64917</v>
      </c>
      <c r="J99" s="97">
        <f t="shared" si="33"/>
        <v>74256</v>
      </c>
      <c r="K99" s="97">
        <f t="shared" si="33"/>
        <v>81756</v>
      </c>
      <c r="L99" s="97">
        <f t="shared" si="33"/>
        <v>66272</v>
      </c>
      <c r="M99" s="97">
        <f t="shared" si="34"/>
        <v>61095</v>
      </c>
      <c r="N99" s="97">
        <f t="shared" si="33"/>
        <v>62891</v>
      </c>
      <c r="O99" s="97">
        <f t="shared" si="35"/>
        <v>59091</v>
      </c>
      <c r="P99" s="97">
        <f t="shared" si="36"/>
        <v>713704</v>
      </c>
      <c r="Q99" s="102"/>
      <c r="R99" s="102"/>
      <c r="S99" s="97">
        <f>SUM($D99:D99)</f>
        <v>36841</v>
      </c>
      <c r="T99" s="97">
        <f>SUM($D99:E99)</f>
        <v>78100</v>
      </c>
      <c r="U99" s="97">
        <f>SUM($D99:F99)</f>
        <v>129795</v>
      </c>
      <c r="V99" s="97">
        <f>SUM($D99:G99)</f>
        <v>182661</v>
      </c>
      <c r="W99" s="97">
        <f>SUM($D99:H99)</f>
        <v>243426</v>
      </c>
      <c r="X99" s="97">
        <f>SUM($D99:I99)</f>
        <v>308343</v>
      </c>
      <c r="Y99" s="97">
        <f>SUM($D99:J99)</f>
        <v>382599</v>
      </c>
      <c r="Z99" s="97">
        <f>SUM($D99:K99)</f>
        <v>464355</v>
      </c>
      <c r="AA99" s="97">
        <f>SUM($D99:L99)</f>
        <v>530627</v>
      </c>
      <c r="AB99" s="97">
        <f>SUM($D99:M99)</f>
        <v>591722</v>
      </c>
      <c r="AC99" s="97">
        <f>SUM($D99:N99)</f>
        <v>654613</v>
      </c>
      <c r="AD99" s="97">
        <f>SUM($D99:O99)</f>
        <v>713704</v>
      </c>
    </row>
    <row r="100" spans="1:30" s="96" customFormat="1" ht="15.1" customHeight="1">
      <c r="A100" s="94">
        <v>2013</v>
      </c>
      <c r="B100" s="95" t="s">
        <v>6</v>
      </c>
      <c r="D100" s="97">
        <f t="shared" si="32"/>
        <v>47312</v>
      </c>
      <c r="E100" s="97">
        <f t="shared" si="33"/>
        <v>45480</v>
      </c>
      <c r="F100" s="97">
        <f t="shared" si="33"/>
        <v>58487</v>
      </c>
      <c r="G100" s="97">
        <f t="shared" si="33"/>
        <v>61162</v>
      </c>
      <c r="H100" s="97">
        <f t="shared" si="33"/>
        <v>67434</v>
      </c>
      <c r="I100" s="97">
        <f t="shared" si="33"/>
        <v>69387</v>
      </c>
      <c r="J100" s="97">
        <f t="shared" si="33"/>
        <v>77000</v>
      </c>
      <c r="K100" s="97">
        <f t="shared" si="33"/>
        <v>85399</v>
      </c>
      <c r="L100" s="97">
        <f t="shared" si="33"/>
        <v>67103</v>
      </c>
      <c r="M100" s="97">
        <f t="shared" si="34"/>
        <v>64730</v>
      </c>
      <c r="N100" s="97">
        <f t="shared" si="33"/>
        <v>62140</v>
      </c>
      <c r="O100" s="97">
        <f t="shared" si="35"/>
        <v>58757</v>
      </c>
      <c r="P100" s="97">
        <f t="shared" si="36"/>
        <v>764391</v>
      </c>
      <c r="Q100" s="102"/>
      <c r="R100" s="102"/>
      <c r="S100" s="97">
        <f>SUM($D100:D100)</f>
        <v>47312</v>
      </c>
      <c r="T100" s="97">
        <f>SUM($D100:E100)</f>
        <v>92792</v>
      </c>
      <c r="U100" s="97">
        <f>SUM($D100:F100)</f>
        <v>151279</v>
      </c>
      <c r="V100" s="97">
        <f>SUM($D100:G100)</f>
        <v>212441</v>
      </c>
      <c r="W100" s="97">
        <f>SUM($D100:H100)</f>
        <v>279875</v>
      </c>
      <c r="X100" s="97">
        <f>SUM($D100:I100)</f>
        <v>349262</v>
      </c>
      <c r="Y100" s="97">
        <f>SUM($D100:J100)</f>
        <v>426262</v>
      </c>
      <c r="Z100" s="97">
        <f>SUM($D100:K100)</f>
        <v>511661</v>
      </c>
      <c r="AA100" s="97">
        <f>SUM($D100:L100)</f>
        <v>578764</v>
      </c>
      <c r="AB100" s="97">
        <f>SUM($D100:M100)</f>
        <v>643494</v>
      </c>
      <c r="AC100" s="97">
        <f>SUM($D100:N100)</f>
        <v>705634</v>
      </c>
      <c r="AD100" s="97">
        <f>SUM($D100:O100)</f>
        <v>764391</v>
      </c>
    </row>
    <row r="101" spans="1:30" s="96" customFormat="1" ht="15.1" customHeight="1">
      <c r="A101" s="94">
        <v>2014</v>
      </c>
      <c r="B101" s="95" t="s">
        <v>6</v>
      </c>
      <c r="D101" s="97">
        <f t="shared" si="32"/>
        <v>44950</v>
      </c>
      <c r="E101" s="97">
        <f t="shared" si="33"/>
        <v>40605</v>
      </c>
      <c r="F101" s="97">
        <f t="shared" si="33"/>
        <v>52288</v>
      </c>
      <c r="G101" s="97">
        <f t="shared" si="33"/>
        <v>53818</v>
      </c>
      <c r="H101" s="97">
        <f t="shared" si="33"/>
        <v>64158</v>
      </c>
      <c r="I101" s="97">
        <f t="shared" si="33"/>
        <v>65083</v>
      </c>
      <c r="J101" s="97">
        <f t="shared" si="33"/>
        <v>74239</v>
      </c>
      <c r="K101" s="97">
        <f t="shared" si="33"/>
        <v>79520</v>
      </c>
      <c r="L101" s="97">
        <f t="shared" si="33"/>
        <v>59618</v>
      </c>
      <c r="M101" s="97">
        <f t="shared" si="34"/>
        <v>59146</v>
      </c>
      <c r="N101" s="97">
        <f t="shared" si="33"/>
        <v>55332</v>
      </c>
      <c r="O101" s="97">
        <f t="shared" si="35"/>
        <v>55407</v>
      </c>
      <c r="P101" s="97">
        <f t="shared" si="36"/>
        <v>704164</v>
      </c>
      <c r="Q101" s="102"/>
      <c r="R101" s="102"/>
      <c r="S101" s="97">
        <f>SUM($D101:D101)</f>
        <v>44950</v>
      </c>
      <c r="T101" s="97">
        <f>SUM($D101:E101)</f>
        <v>85555</v>
      </c>
      <c r="U101" s="97">
        <f>SUM($D101:F101)</f>
        <v>137843</v>
      </c>
      <c r="V101" s="97">
        <f>SUM($D101:G101)</f>
        <v>191661</v>
      </c>
      <c r="W101" s="97">
        <f>SUM($D101:H101)</f>
        <v>255819</v>
      </c>
      <c r="X101" s="97">
        <f>SUM($D101:I101)</f>
        <v>320902</v>
      </c>
      <c r="Y101" s="97">
        <f>SUM($D101:J101)</f>
        <v>395141</v>
      </c>
      <c r="Z101" s="97">
        <f>SUM($D101:K101)</f>
        <v>474661</v>
      </c>
      <c r="AA101" s="97">
        <f>SUM($D101:L101)</f>
        <v>534279</v>
      </c>
      <c r="AB101" s="97">
        <f>SUM($D101:M101)</f>
        <v>593425</v>
      </c>
      <c r="AC101" s="97">
        <f>SUM($D101:N101)</f>
        <v>648757</v>
      </c>
      <c r="AD101" s="97">
        <f>SUM($D101:O101)</f>
        <v>704164</v>
      </c>
    </row>
    <row r="102" spans="1:30" s="96" customFormat="1" ht="15.1" customHeight="1">
      <c r="A102" s="94">
        <v>2015</v>
      </c>
      <c r="B102" s="95" t="s">
        <v>6</v>
      </c>
      <c r="D102" s="97">
        <f t="shared" si="32"/>
        <v>38140</v>
      </c>
      <c r="E102" s="97">
        <f t="shared" si="33"/>
        <v>32637</v>
      </c>
      <c r="F102" s="97">
        <f t="shared" si="33"/>
        <v>41260</v>
      </c>
      <c r="G102" s="97">
        <f t="shared" si="33"/>
        <v>43870</v>
      </c>
      <c r="H102" s="97">
        <f t="shared" si="33"/>
        <v>55095</v>
      </c>
      <c r="I102" s="97">
        <f t="shared" si="33"/>
        <v>54894</v>
      </c>
      <c r="J102" s="97">
        <f t="shared" si="33"/>
        <v>49966</v>
      </c>
      <c r="K102" s="97">
        <f t="shared" si="33"/>
        <v>58505</v>
      </c>
      <c r="L102" s="97">
        <f t="shared" si="33"/>
        <v>48025</v>
      </c>
      <c r="M102" s="97">
        <f t="shared" si="34"/>
        <v>46897</v>
      </c>
      <c r="N102" s="97">
        <f t="shared" si="33"/>
        <v>43657</v>
      </c>
      <c r="O102" s="97">
        <f t="shared" si="35"/>
        <v>43901</v>
      </c>
      <c r="P102" s="97">
        <f t="shared" si="36"/>
        <v>556847</v>
      </c>
      <c r="Q102" s="102"/>
      <c r="R102" s="102"/>
      <c r="S102" s="97">
        <f>SUM($D102:D102)</f>
        <v>38140</v>
      </c>
      <c r="T102" s="97">
        <f>SUM($D102:E102)</f>
        <v>70777</v>
      </c>
      <c r="U102" s="97">
        <f>SUM($D102:F102)</f>
        <v>112037</v>
      </c>
      <c r="V102" s="97">
        <f>SUM($D102:G102)</f>
        <v>155907</v>
      </c>
      <c r="W102" s="97">
        <f>SUM($D102:H102)</f>
        <v>211002</v>
      </c>
      <c r="X102" s="97">
        <f>SUM($D102:I102)</f>
        <v>265896</v>
      </c>
      <c r="Y102" s="97">
        <f>SUM($D102:J102)</f>
        <v>315862</v>
      </c>
      <c r="Z102" s="97">
        <f>SUM($D102:K102)</f>
        <v>374367</v>
      </c>
      <c r="AA102" s="97">
        <f>SUM($D102:L102)</f>
        <v>422392</v>
      </c>
      <c r="AB102" s="97">
        <f>SUM($D102:M102)</f>
        <v>469289</v>
      </c>
      <c r="AC102" s="97">
        <f>SUM($D102:N102)</f>
        <v>512946</v>
      </c>
      <c r="AD102" s="97">
        <f>SUM($D102:O102)</f>
        <v>556847</v>
      </c>
    </row>
    <row r="103" spans="1:30" s="96" customFormat="1" ht="15.1" customHeight="1">
      <c r="A103" s="94">
        <v>2016</v>
      </c>
      <c r="B103" s="95" t="s">
        <v>6</v>
      </c>
      <c r="D103" s="97">
        <f t="shared" si="32"/>
        <v>38327</v>
      </c>
      <c r="E103" s="97">
        <f t="shared" si="33"/>
        <v>28886</v>
      </c>
      <c r="F103" s="97">
        <f t="shared" si="33"/>
        <v>36138</v>
      </c>
      <c r="G103" s="97">
        <f t="shared" si="33"/>
        <v>41146</v>
      </c>
      <c r="H103" s="97">
        <f t="shared" si="33"/>
        <v>47247</v>
      </c>
      <c r="I103" s="97">
        <f t="shared" si="33"/>
        <v>49552</v>
      </c>
      <c r="J103" s="97">
        <f t="shared" si="33"/>
        <v>59176</v>
      </c>
      <c r="K103" s="97">
        <f t="shared" si="33"/>
        <v>57800</v>
      </c>
      <c r="L103" s="97">
        <f t="shared" si="33"/>
        <v>50566</v>
      </c>
      <c r="M103" s="97">
        <f t="shared" si="34"/>
        <v>48993</v>
      </c>
      <c r="N103" s="97">
        <f t="shared" si="33"/>
        <v>43977</v>
      </c>
      <c r="O103" s="97">
        <f t="shared" si="35"/>
        <v>45717</v>
      </c>
      <c r="P103" s="97">
        <f t="shared" ref="P103:P106" si="37">SUM(D103:O103)</f>
        <v>547525</v>
      </c>
      <c r="Q103" s="102"/>
      <c r="R103" s="102"/>
      <c r="S103" s="97">
        <f>SUM($D103:D103)</f>
        <v>38327</v>
      </c>
      <c r="T103" s="97">
        <f>SUM($D103:E103)</f>
        <v>67213</v>
      </c>
      <c r="U103" s="97">
        <f>SUM($D103:F103)</f>
        <v>103351</v>
      </c>
      <c r="V103" s="97">
        <f>SUM($D103:G103)</f>
        <v>144497</v>
      </c>
      <c r="W103" s="97">
        <f>SUM($D103:H103)</f>
        <v>191744</v>
      </c>
      <c r="X103" s="97">
        <f>SUM($D103:I103)</f>
        <v>241296</v>
      </c>
      <c r="Y103" s="97">
        <f>SUM($D103:J103)</f>
        <v>300472</v>
      </c>
      <c r="Z103" s="97">
        <f>SUM($D103:K103)</f>
        <v>358272</v>
      </c>
      <c r="AA103" s="97">
        <f>SUM($D103:L103)</f>
        <v>408838</v>
      </c>
      <c r="AB103" s="97">
        <f>SUM($D103:M103)</f>
        <v>457831</v>
      </c>
      <c r="AC103" s="97">
        <f>SUM($D103:N103)</f>
        <v>501808</v>
      </c>
      <c r="AD103" s="97">
        <f>SUM($D103:O103)</f>
        <v>547525</v>
      </c>
    </row>
    <row r="104" spans="1:30" s="96" customFormat="1" ht="15.1" customHeight="1">
      <c r="A104" s="94">
        <v>2017</v>
      </c>
      <c r="B104" s="95" t="s">
        <v>6</v>
      </c>
      <c r="D104" s="97">
        <f t="shared" si="32"/>
        <v>38721</v>
      </c>
      <c r="E104" s="97">
        <f t="shared" si="33"/>
        <v>36610</v>
      </c>
      <c r="F104" s="97">
        <f t="shared" si="33"/>
        <v>40065</v>
      </c>
      <c r="G104" s="97">
        <f t="shared" si="33"/>
        <v>45879</v>
      </c>
      <c r="H104" s="97">
        <f t="shared" si="33"/>
        <v>48520</v>
      </c>
      <c r="I104" s="97">
        <f t="shared" si="33"/>
        <v>51628</v>
      </c>
      <c r="J104" s="97">
        <f t="shared" si="33"/>
        <v>57077</v>
      </c>
      <c r="K104" s="97">
        <f t="shared" si="33"/>
        <v>64803</v>
      </c>
      <c r="L104" s="97">
        <f t="shared" si="33"/>
        <v>53925</v>
      </c>
      <c r="M104" s="97">
        <f t="shared" si="34"/>
        <v>54604</v>
      </c>
      <c r="N104" s="97">
        <f t="shared" si="33"/>
        <v>50938</v>
      </c>
      <c r="O104" s="97">
        <f t="shared" si="35"/>
        <v>51745</v>
      </c>
      <c r="P104" s="97">
        <f t="shared" ref="P104" si="38">SUM(D104:O104)</f>
        <v>594515</v>
      </c>
      <c r="Q104" s="102"/>
      <c r="R104" s="102"/>
      <c r="S104" s="97">
        <f>SUM($D104:D104)</f>
        <v>38721</v>
      </c>
      <c r="T104" s="97">
        <f>SUM($D104:E104)</f>
        <v>75331</v>
      </c>
      <c r="U104" s="97">
        <f>SUM($D104:F104)</f>
        <v>115396</v>
      </c>
      <c r="V104" s="97">
        <f>SUM($D104:G104)</f>
        <v>161275</v>
      </c>
      <c r="W104" s="97">
        <f>SUM($D104:H104)</f>
        <v>209795</v>
      </c>
      <c r="X104" s="97">
        <f>SUM($D104:I104)</f>
        <v>261423</v>
      </c>
      <c r="Y104" s="97">
        <f>SUM($D104:J104)</f>
        <v>318500</v>
      </c>
      <c r="Z104" s="97">
        <f>SUM($D104:K104)</f>
        <v>383303</v>
      </c>
      <c r="AA104" s="97">
        <f>SUM($D104:L104)</f>
        <v>437228</v>
      </c>
      <c r="AB104" s="97">
        <f>SUM($D104:M104)</f>
        <v>491832</v>
      </c>
      <c r="AC104" s="97">
        <f>SUM($D104:N104)</f>
        <v>542770</v>
      </c>
      <c r="AD104" s="97">
        <f>SUM($D104:O104)</f>
        <v>594515</v>
      </c>
    </row>
    <row r="105" spans="1:30" s="96" customFormat="1" ht="15.1" customHeight="1">
      <c r="A105" s="94">
        <v>2018</v>
      </c>
      <c r="B105" s="95" t="s">
        <v>6</v>
      </c>
      <c r="D105" s="97">
        <f t="shared" si="32"/>
        <v>39567</v>
      </c>
      <c r="E105" s="97">
        <f t="shared" si="33"/>
        <v>39580</v>
      </c>
      <c r="F105" s="97">
        <f t="shared" si="33"/>
        <v>47597</v>
      </c>
      <c r="G105" s="97">
        <f t="shared" si="33"/>
        <v>45117</v>
      </c>
      <c r="H105" s="97">
        <f t="shared" si="33"/>
        <v>53579</v>
      </c>
      <c r="I105" s="97">
        <f t="shared" si="33"/>
        <v>54918</v>
      </c>
      <c r="J105" s="97">
        <f t="shared" si="33"/>
        <v>57042</v>
      </c>
      <c r="K105" s="97">
        <f t="shared" si="33"/>
        <v>61281</v>
      </c>
      <c r="L105" s="97">
        <f t="shared" si="33"/>
        <v>50136</v>
      </c>
      <c r="M105" s="97">
        <f t="shared" si="34"/>
        <v>50361</v>
      </c>
      <c r="N105" s="97">
        <f t="shared" si="33"/>
        <v>44883</v>
      </c>
      <c r="O105" s="97">
        <f t="shared" si="35"/>
        <v>49555</v>
      </c>
      <c r="P105" s="97">
        <f t="shared" si="37"/>
        <v>593616</v>
      </c>
      <c r="Q105" s="102"/>
      <c r="R105" s="102"/>
      <c r="S105" s="97">
        <f>SUM($D105:D105)</f>
        <v>39567</v>
      </c>
      <c r="T105" s="97">
        <f>SUM($D105:E105)</f>
        <v>79147</v>
      </c>
      <c r="U105" s="97">
        <f>SUM($D105:F105)</f>
        <v>126744</v>
      </c>
      <c r="V105" s="97">
        <f>SUM($D105:G105)</f>
        <v>171861</v>
      </c>
      <c r="W105" s="97">
        <f>SUM($D105:H105)</f>
        <v>225440</v>
      </c>
      <c r="X105" s="97">
        <f>SUM($D105:I105)</f>
        <v>280358</v>
      </c>
      <c r="Y105" s="97">
        <f>SUM($D105:J105)</f>
        <v>337400</v>
      </c>
      <c r="Z105" s="97">
        <f>SUM($D105:K105)</f>
        <v>398681</v>
      </c>
      <c r="AA105" s="97">
        <f>SUM($D105:L105)</f>
        <v>448817</v>
      </c>
      <c r="AB105" s="97">
        <f>SUM($D105:M105)</f>
        <v>499178</v>
      </c>
      <c r="AC105" s="97">
        <f>SUM($D105:N105)</f>
        <v>544061</v>
      </c>
      <c r="AD105" s="97">
        <f>SUM($D105:O105)</f>
        <v>593616</v>
      </c>
    </row>
    <row r="106" spans="1:30" s="96" customFormat="1" ht="15.1" customHeight="1">
      <c r="A106" s="94">
        <v>2019</v>
      </c>
      <c r="B106" s="95" t="s">
        <v>6</v>
      </c>
      <c r="D106" s="97">
        <f t="shared" si="32"/>
        <v>35667</v>
      </c>
      <c r="E106" s="97">
        <f t="shared" si="33"/>
        <v>35864</v>
      </c>
      <c r="F106" s="97">
        <f t="shared" si="33"/>
        <v>44523</v>
      </c>
      <c r="G106" s="97">
        <f t="shared" si="33"/>
        <v>45707</v>
      </c>
      <c r="H106" s="97">
        <f t="shared" si="33"/>
        <v>51016</v>
      </c>
      <c r="I106" s="97">
        <f t="shared" si="33"/>
        <v>53785</v>
      </c>
      <c r="J106" s="97">
        <f t="shared" si="33"/>
        <v>60506</v>
      </c>
      <c r="K106" s="97">
        <f t="shared" si="33"/>
        <v>65820</v>
      </c>
      <c r="L106" s="97">
        <f t="shared" si="33"/>
        <v>51320</v>
      </c>
      <c r="M106" s="97">
        <f t="shared" si="34"/>
        <v>53477</v>
      </c>
      <c r="N106" s="97">
        <f t="shared" si="33"/>
        <v>46345</v>
      </c>
      <c r="O106" s="97">
        <f t="shared" si="35"/>
        <v>47742</v>
      </c>
      <c r="P106" s="97">
        <f t="shared" si="37"/>
        <v>591772</v>
      </c>
      <c r="Q106" s="102"/>
      <c r="R106" s="102"/>
      <c r="S106" s="97">
        <f>SUM($D106:D106)</f>
        <v>35667</v>
      </c>
      <c r="T106" s="97">
        <f>SUM($D106:E106)</f>
        <v>71531</v>
      </c>
      <c r="U106" s="97">
        <f>SUM($D106:F106)</f>
        <v>116054</v>
      </c>
      <c r="V106" s="97">
        <f>SUM($D106:G106)</f>
        <v>161761</v>
      </c>
      <c r="W106" s="97">
        <f>SUM($D106:H106)</f>
        <v>212777</v>
      </c>
      <c r="X106" s="97">
        <f>SUM($D106:I106)</f>
        <v>266562</v>
      </c>
      <c r="Y106" s="97">
        <f>SUM($D106:J106)</f>
        <v>327068</v>
      </c>
      <c r="Z106" s="97">
        <f>SUM($D106:K106)</f>
        <v>392888</v>
      </c>
      <c r="AA106" s="97">
        <f>SUM($D106:L106)</f>
        <v>444208</v>
      </c>
      <c r="AB106" s="97">
        <f>SUM($D106:M106)</f>
        <v>497685</v>
      </c>
      <c r="AC106" s="97">
        <f>SUM($D106:N106)</f>
        <v>544030</v>
      </c>
      <c r="AD106" s="97">
        <f>SUM($D106:O106)</f>
        <v>591772</v>
      </c>
    </row>
    <row r="107" spans="1:30" s="96" customFormat="1" ht="15.1" customHeight="1">
      <c r="A107" s="94">
        <v>2020</v>
      </c>
      <c r="B107" s="95" t="s">
        <v>6</v>
      </c>
      <c r="D107" s="97">
        <f t="shared" si="32"/>
        <v>37297</v>
      </c>
      <c r="E107" s="97">
        <f t="shared" si="33"/>
        <v>39798</v>
      </c>
      <c r="F107" s="97">
        <f t="shared" si="33"/>
        <v>24854</v>
      </c>
      <c r="G107" s="97">
        <f t="shared" si="33"/>
        <v>3551</v>
      </c>
      <c r="H107" s="97">
        <f t="shared" si="33"/>
        <v>5007</v>
      </c>
      <c r="I107" s="97">
        <f t="shared" si="33"/>
        <v>4504</v>
      </c>
      <c r="J107" s="97">
        <f t="shared" si="33"/>
        <v>5293</v>
      </c>
      <c r="K107" s="97">
        <f t="shared" si="33"/>
        <v>6017</v>
      </c>
      <c r="L107" s="97">
        <f t="shared" si="33"/>
        <v>7345</v>
      </c>
      <c r="M107" s="97">
        <f t="shared" si="34"/>
        <v>6780</v>
      </c>
      <c r="N107" s="97">
        <f t="shared" si="33"/>
        <v>5682</v>
      </c>
      <c r="O107" s="97">
        <f t="shared" si="35"/>
        <v>5164</v>
      </c>
      <c r="P107" s="97">
        <f t="shared" ref="P107" si="39">SUM(D107:O107)</f>
        <v>151292</v>
      </c>
      <c r="Q107" s="102"/>
      <c r="R107" s="102"/>
      <c r="S107" s="97">
        <f>SUM($D107:D107)</f>
        <v>37297</v>
      </c>
      <c r="T107" s="97">
        <f>SUM($D107:E107)</f>
        <v>77095</v>
      </c>
      <c r="U107" s="97">
        <f>SUM($D107:F107)</f>
        <v>101949</v>
      </c>
      <c r="V107" s="97">
        <f>SUM($D107:G107)</f>
        <v>105500</v>
      </c>
      <c r="W107" s="97">
        <f>SUM($D107:H107)</f>
        <v>110507</v>
      </c>
      <c r="X107" s="97">
        <f>SUM($D107:I107)</f>
        <v>115011</v>
      </c>
      <c r="Y107" s="97">
        <f>SUM($D107:J107)</f>
        <v>120304</v>
      </c>
      <c r="Z107" s="97">
        <f>SUM($D107:K107)</f>
        <v>126321</v>
      </c>
      <c r="AA107" s="97">
        <f>SUM($D107:L107)</f>
        <v>133666</v>
      </c>
      <c r="AB107" s="97">
        <f>SUM($D107:M107)</f>
        <v>140446</v>
      </c>
      <c r="AC107" s="97">
        <f>SUM($D107:N107)</f>
        <v>146128</v>
      </c>
      <c r="AD107" s="97">
        <f>SUM($D107:O107)</f>
        <v>151292</v>
      </c>
    </row>
    <row r="108" spans="1:30" s="96" customFormat="1" ht="15.1" customHeight="1">
      <c r="A108" s="94">
        <v>2021</v>
      </c>
      <c r="B108" s="95" t="s">
        <v>6</v>
      </c>
      <c r="D108" s="97">
        <f t="shared" si="32"/>
        <v>5129</v>
      </c>
      <c r="E108" s="97">
        <f t="shared" si="33"/>
        <v>4871</v>
      </c>
      <c r="F108" s="97">
        <f t="shared" si="33"/>
        <v>8570</v>
      </c>
      <c r="G108" s="97">
        <f t="shared" si="33"/>
        <v>12046</v>
      </c>
      <c r="H108" s="97">
        <f t="shared" si="33"/>
        <v>7501</v>
      </c>
      <c r="I108" s="97">
        <f t="shared" si="33"/>
        <v>6272</v>
      </c>
      <c r="J108" s="97">
        <f t="shared" si="33"/>
        <v>6763</v>
      </c>
      <c r="K108" s="97">
        <f t="shared" si="33"/>
        <v>9714</v>
      </c>
      <c r="L108" s="97">
        <f t="shared" si="33"/>
        <v>8656</v>
      </c>
      <c r="M108" s="97">
        <f t="shared" si="34"/>
        <v>9498</v>
      </c>
      <c r="N108" s="97">
        <f t="shared" si="33"/>
        <v>13137</v>
      </c>
      <c r="O108" s="97">
        <f t="shared" si="35"/>
        <v>17823</v>
      </c>
      <c r="P108" s="97">
        <f t="shared" ref="P108" si="40">SUM(D108:O108)</f>
        <v>109980</v>
      </c>
      <c r="Q108" s="102"/>
      <c r="R108" s="102"/>
      <c r="S108" s="97">
        <f>SUM($D108:D108)</f>
        <v>5129</v>
      </c>
      <c r="T108" s="97">
        <f>SUM($D108:E108)</f>
        <v>10000</v>
      </c>
      <c r="U108" s="97">
        <f>SUM($D108:F108)</f>
        <v>18570</v>
      </c>
      <c r="V108" s="97">
        <f>SUM($D108:G108)</f>
        <v>30616</v>
      </c>
      <c r="W108" s="97">
        <f>SUM($D108:H108)</f>
        <v>38117</v>
      </c>
      <c r="X108" s="97">
        <f>SUM($D108:I108)</f>
        <v>44389</v>
      </c>
      <c r="Y108" s="97">
        <f>SUM($D108:J108)</f>
        <v>51152</v>
      </c>
      <c r="Z108" s="97">
        <f>SUM($D108:K108)</f>
        <v>60866</v>
      </c>
      <c r="AA108" s="97">
        <f>SUM($D108:L108)</f>
        <v>69522</v>
      </c>
      <c r="AB108" s="97">
        <f>SUM($D108:M108)</f>
        <v>79020</v>
      </c>
      <c r="AC108" s="97">
        <f>SUM($D108:N108)</f>
        <v>92157</v>
      </c>
      <c r="AD108" s="97">
        <f>SUM($D108:O108)</f>
        <v>109980</v>
      </c>
    </row>
    <row r="109" spans="1:3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30" ht="15.1" customHeight="1">
      <c r="Q110" s="102"/>
      <c r="R110" s="102"/>
    </row>
    <row r="111" spans="1:30" ht="15.1" customHeight="1">
      <c r="A111" s="94">
        <v>2006</v>
      </c>
      <c r="B111" s="95" t="s">
        <v>7</v>
      </c>
      <c r="C111" s="96"/>
      <c r="D111" s="97">
        <f t="shared" ref="D111:D126" si="41">SUMIFS(D$11:D$90,$A$11:$A$90,$A111,$B$11:$B$90,$B111)</f>
        <v>7845</v>
      </c>
      <c r="E111" s="97">
        <f t="shared" ref="E111:N126" si="42">SUMIFS(E$11:E$90,$A$11:$A$90,$A111,$B$11:$B$90,$B111)</f>
        <v>7654</v>
      </c>
      <c r="F111" s="97">
        <f t="shared" si="42"/>
        <v>8102</v>
      </c>
      <c r="G111" s="97">
        <f t="shared" si="42"/>
        <v>7614</v>
      </c>
      <c r="H111" s="97">
        <f t="shared" si="42"/>
        <v>8683</v>
      </c>
      <c r="I111" s="97">
        <f t="shared" si="42"/>
        <v>8248</v>
      </c>
      <c r="J111" s="97">
        <f t="shared" si="42"/>
        <v>7967</v>
      </c>
      <c r="K111" s="97">
        <f t="shared" si="42"/>
        <v>8732</v>
      </c>
      <c r="L111" s="97">
        <f t="shared" si="42"/>
        <v>7997</v>
      </c>
      <c r="M111" s="97">
        <f t="shared" ref="M111:M126" si="43">SUMIFS(M$11:M$90,$A$11:$A$90,$A111,$B$11:$B$90,$B111)</f>
        <v>8437</v>
      </c>
      <c r="N111" s="97">
        <f t="shared" si="42"/>
        <v>7804</v>
      </c>
      <c r="O111" s="97">
        <f t="shared" ref="O111:O126" si="44">SUMIFS(O$11:O$90,$A$11:$A$90,$A111,$B$11:$B$90,$B111)</f>
        <v>6839</v>
      </c>
      <c r="P111" s="97">
        <f t="shared" ref="P111:P120" si="45">SUM(D111:O111)</f>
        <v>95922</v>
      </c>
      <c r="Q111" s="102"/>
      <c r="R111" s="102"/>
      <c r="S111" s="97">
        <f>SUM($D111:D111)</f>
        <v>7845</v>
      </c>
      <c r="T111" s="97">
        <f>SUM($D111:E111)</f>
        <v>15499</v>
      </c>
      <c r="U111" s="97">
        <f>SUM($D111:F111)</f>
        <v>23601</v>
      </c>
      <c r="V111" s="97">
        <f>SUM($D111:G111)</f>
        <v>31215</v>
      </c>
      <c r="W111" s="97">
        <f>SUM($D111:H111)</f>
        <v>39898</v>
      </c>
      <c r="X111" s="97">
        <f>SUM($D111:I111)</f>
        <v>48146</v>
      </c>
      <c r="Y111" s="97">
        <f>SUM($D111:J111)</f>
        <v>56113</v>
      </c>
      <c r="Z111" s="97">
        <f>SUM($D111:K111)</f>
        <v>64845</v>
      </c>
      <c r="AA111" s="97">
        <f>SUM($D111:L111)</f>
        <v>72842</v>
      </c>
      <c r="AB111" s="97">
        <f>SUM($D111:M111)</f>
        <v>81279</v>
      </c>
      <c r="AC111" s="97">
        <f>SUM($D111:N111)</f>
        <v>89083</v>
      </c>
      <c r="AD111" s="97">
        <f>SUM($D111:O111)</f>
        <v>95922</v>
      </c>
    </row>
    <row r="112" spans="1:30" ht="15.1" customHeight="1">
      <c r="A112" s="94">
        <v>2007</v>
      </c>
      <c r="B112" s="95" t="s">
        <v>7</v>
      </c>
      <c r="C112" s="96"/>
      <c r="D112" s="97">
        <f t="shared" si="41"/>
        <v>7974</v>
      </c>
      <c r="E112" s="97">
        <f t="shared" si="42"/>
        <v>7081</v>
      </c>
      <c r="F112" s="97">
        <f t="shared" si="42"/>
        <v>7393</v>
      </c>
      <c r="G112" s="97">
        <f t="shared" si="42"/>
        <v>7353</v>
      </c>
      <c r="H112" s="97">
        <f t="shared" si="42"/>
        <v>7622</v>
      </c>
      <c r="I112" s="97">
        <f t="shared" si="42"/>
        <v>7441</v>
      </c>
      <c r="J112" s="97">
        <f t="shared" si="42"/>
        <v>7405</v>
      </c>
      <c r="K112" s="97">
        <f t="shared" si="42"/>
        <v>8216</v>
      </c>
      <c r="L112" s="97">
        <f t="shared" si="42"/>
        <v>7026</v>
      </c>
      <c r="M112" s="97">
        <f t="shared" si="43"/>
        <v>7571</v>
      </c>
      <c r="N112" s="97">
        <f t="shared" si="42"/>
        <v>6760</v>
      </c>
      <c r="O112" s="97">
        <f t="shared" si="44"/>
        <v>5391</v>
      </c>
      <c r="P112" s="97">
        <f t="shared" si="45"/>
        <v>87233</v>
      </c>
      <c r="Q112" s="102"/>
      <c r="R112" s="102"/>
      <c r="S112" s="97">
        <f>SUM($D112:D112)</f>
        <v>7974</v>
      </c>
      <c r="T112" s="97">
        <f>SUM($D112:E112)</f>
        <v>15055</v>
      </c>
      <c r="U112" s="97">
        <f>SUM($D112:F112)</f>
        <v>22448</v>
      </c>
      <c r="V112" s="97">
        <f>SUM($D112:G112)</f>
        <v>29801</v>
      </c>
      <c r="W112" s="97">
        <f>SUM($D112:H112)</f>
        <v>37423</v>
      </c>
      <c r="X112" s="97">
        <f>SUM($D112:I112)</f>
        <v>44864</v>
      </c>
      <c r="Y112" s="97">
        <f>SUM($D112:J112)</f>
        <v>52269</v>
      </c>
      <c r="Z112" s="97">
        <f>SUM($D112:K112)</f>
        <v>60485</v>
      </c>
      <c r="AA112" s="97">
        <f>SUM($D112:L112)</f>
        <v>67511</v>
      </c>
      <c r="AB112" s="97">
        <f>SUM($D112:M112)</f>
        <v>75082</v>
      </c>
      <c r="AC112" s="97">
        <f>SUM($D112:N112)</f>
        <v>81842</v>
      </c>
      <c r="AD112" s="97">
        <f>SUM($D112:O112)</f>
        <v>87233</v>
      </c>
    </row>
    <row r="113" spans="1:30" ht="15.1" customHeight="1">
      <c r="A113" s="94">
        <v>2008</v>
      </c>
      <c r="B113" s="95" t="s">
        <v>7</v>
      </c>
      <c r="C113" s="96"/>
      <c r="D113" s="97">
        <f t="shared" si="41"/>
        <v>6474</v>
      </c>
      <c r="E113" s="97">
        <f t="shared" si="42"/>
        <v>6125</v>
      </c>
      <c r="F113" s="97">
        <f t="shared" si="42"/>
        <v>6245</v>
      </c>
      <c r="G113" s="97">
        <f t="shared" si="42"/>
        <v>6631</v>
      </c>
      <c r="H113" s="97">
        <f t="shared" si="42"/>
        <v>6774</v>
      </c>
      <c r="I113" s="97">
        <f t="shared" si="42"/>
        <v>6604</v>
      </c>
      <c r="J113" s="97">
        <f t="shared" si="42"/>
        <v>6997</v>
      </c>
      <c r="K113" s="97">
        <f t="shared" si="42"/>
        <v>6441</v>
      </c>
      <c r="L113" s="97">
        <f t="shared" si="42"/>
        <v>6782</v>
      </c>
      <c r="M113" s="97">
        <f t="shared" si="43"/>
        <v>6625</v>
      </c>
      <c r="N113" s="97">
        <f t="shared" si="42"/>
        <v>4897</v>
      </c>
      <c r="O113" s="97">
        <f t="shared" si="44"/>
        <v>5583</v>
      </c>
      <c r="P113" s="97">
        <f t="shared" si="45"/>
        <v>76178</v>
      </c>
      <c r="Q113" s="102"/>
      <c r="R113" s="102"/>
      <c r="S113" s="97">
        <f>SUM($D113:D113)</f>
        <v>6474</v>
      </c>
      <c r="T113" s="97">
        <f>SUM($D113:E113)</f>
        <v>12599</v>
      </c>
      <c r="U113" s="97">
        <f>SUM($D113:F113)</f>
        <v>18844</v>
      </c>
      <c r="V113" s="97">
        <f>SUM($D113:G113)</f>
        <v>25475</v>
      </c>
      <c r="W113" s="97">
        <f>SUM($D113:H113)</f>
        <v>32249</v>
      </c>
      <c r="X113" s="97">
        <f>SUM($D113:I113)</f>
        <v>38853</v>
      </c>
      <c r="Y113" s="97">
        <f>SUM($D113:J113)</f>
        <v>45850</v>
      </c>
      <c r="Z113" s="97">
        <f>SUM($D113:K113)</f>
        <v>52291</v>
      </c>
      <c r="AA113" s="97">
        <f>SUM($D113:L113)</f>
        <v>59073</v>
      </c>
      <c r="AB113" s="97">
        <f>SUM($D113:M113)</f>
        <v>65698</v>
      </c>
      <c r="AC113" s="97">
        <f>SUM($D113:N113)</f>
        <v>70595</v>
      </c>
      <c r="AD113" s="97">
        <f>SUM($D113:O113)</f>
        <v>76178</v>
      </c>
    </row>
    <row r="114" spans="1:30" ht="15.1" customHeight="1">
      <c r="A114" s="94">
        <v>2009</v>
      </c>
      <c r="B114" s="95" t="s">
        <v>7</v>
      </c>
      <c r="C114" s="96"/>
      <c r="D114" s="97">
        <f t="shared" si="41"/>
        <v>5556</v>
      </c>
      <c r="E114" s="97">
        <f t="shared" si="42"/>
        <v>4987</v>
      </c>
      <c r="F114" s="97">
        <f t="shared" si="42"/>
        <v>5729</v>
      </c>
      <c r="G114" s="97">
        <f t="shared" si="42"/>
        <v>5546</v>
      </c>
      <c r="H114" s="97">
        <f t="shared" si="42"/>
        <v>5545</v>
      </c>
      <c r="I114" s="97">
        <f t="shared" si="42"/>
        <v>7819</v>
      </c>
      <c r="J114" s="97">
        <f t="shared" si="42"/>
        <v>7314</v>
      </c>
      <c r="K114" s="97">
        <f t="shared" si="42"/>
        <v>6025</v>
      </c>
      <c r="L114" s="97">
        <f t="shared" si="42"/>
        <v>5902</v>
      </c>
      <c r="M114" s="97">
        <f t="shared" si="43"/>
        <v>6066</v>
      </c>
      <c r="N114" s="97">
        <f t="shared" si="42"/>
        <v>5666</v>
      </c>
      <c r="O114" s="97">
        <f t="shared" si="44"/>
        <v>5349</v>
      </c>
      <c r="P114" s="97">
        <f t="shared" si="45"/>
        <v>71504</v>
      </c>
      <c r="Q114" s="102"/>
      <c r="R114" s="102"/>
      <c r="S114" s="97">
        <f>SUM($D114:D114)</f>
        <v>5556</v>
      </c>
      <c r="T114" s="97">
        <f>SUM($D114:E114)</f>
        <v>10543</v>
      </c>
      <c r="U114" s="97">
        <f>SUM($D114:F114)</f>
        <v>16272</v>
      </c>
      <c r="V114" s="97">
        <f>SUM($D114:G114)</f>
        <v>21818</v>
      </c>
      <c r="W114" s="97">
        <f>SUM($D114:H114)</f>
        <v>27363</v>
      </c>
      <c r="X114" s="97">
        <f>SUM($D114:I114)</f>
        <v>35182</v>
      </c>
      <c r="Y114" s="97">
        <f>SUM($D114:J114)</f>
        <v>42496</v>
      </c>
      <c r="Z114" s="97">
        <f>SUM($D114:K114)</f>
        <v>48521</v>
      </c>
      <c r="AA114" s="97">
        <f>SUM($D114:L114)</f>
        <v>54423</v>
      </c>
      <c r="AB114" s="97">
        <f>SUM($D114:M114)</f>
        <v>60489</v>
      </c>
      <c r="AC114" s="97">
        <f>SUM($D114:N114)</f>
        <v>66155</v>
      </c>
      <c r="AD114" s="97">
        <f>SUM($D114:O114)</f>
        <v>71504</v>
      </c>
    </row>
    <row r="115" spans="1:30" ht="15.1" customHeight="1">
      <c r="A115" s="94">
        <v>2010</v>
      </c>
      <c r="B115" s="95" t="s">
        <v>7</v>
      </c>
      <c r="C115" s="96"/>
      <c r="D115" s="97">
        <f t="shared" si="41"/>
        <v>5481</v>
      </c>
      <c r="E115" s="97">
        <f t="shared" si="42"/>
        <v>5178</v>
      </c>
      <c r="F115" s="97">
        <f t="shared" si="42"/>
        <v>5793</v>
      </c>
      <c r="G115" s="97">
        <f t="shared" si="42"/>
        <v>5901</v>
      </c>
      <c r="H115" s="97">
        <f t="shared" si="42"/>
        <v>5738</v>
      </c>
      <c r="I115" s="97">
        <f t="shared" si="42"/>
        <v>5958</v>
      </c>
      <c r="J115" s="97">
        <f t="shared" si="42"/>
        <v>6019</v>
      </c>
      <c r="K115" s="97">
        <f t="shared" si="42"/>
        <v>6041</v>
      </c>
      <c r="L115" s="97">
        <f t="shared" si="42"/>
        <v>6007</v>
      </c>
      <c r="M115" s="97">
        <f t="shared" si="43"/>
        <v>5739</v>
      </c>
      <c r="N115" s="97">
        <f t="shared" si="42"/>
        <v>6025</v>
      </c>
      <c r="O115" s="97">
        <f t="shared" si="44"/>
        <v>5843</v>
      </c>
      <c r="P115" s="97">
        <f t="shared" si="45"/>
        <v>69723</v>
      </c>
      <c r="Q115" s="102"/>
      <c r="R115" s="102"/>
      <c r="S115" s="97">
        <f>SUM($D115:D115)</f>
        <v>5481</v>
      </c>
      <c r="T115" s="97">
        <f>SUM($D115:E115)</f>
        <v>10659</v>
      </c>
      <c r="U115" s="97">
        <f>SUM($D115:F115)</f>
        <v>16452</v>
      </c>
      <c r="V115" s="97">
        <f>SUM($D115:G115)</f>
        <v>22353</v>
      </c>
      <c r="W115" s="97">
        <f>SUM($D115:H115)</f>
        <v>28091</v>
      </c>
      <c r="X115" s="97">
        <f>SUM($D115:I115)</f>
        <v>34049</v>
      </c>
      <c r="Y115" s="97">
        <f>SUM($D115:J115)</f>
        <v>40068</v>
      </c>
      <c r="Z115" s="97">
        <f>SUM($D115:K115)</f>
        <v>46109</v>
      </c>
      <c r="AA115" s="97">
        <f>SUM($D115:L115)</f>
        <v>52116</v>
      </c>
      <c r="AB115" s="97">
        <f>SUM($D115:M115)</f>
        <v>57855</v>
      </c>
      <c r="AC115" s="97">
        <f>SUM($D115:N115)</f>
        <v>63880</v>
      </c>
      <c r="AD115" s="97">
        <f>SUM($D115:O115)</f>
        <v>69723</v>
      </c>
    </row>
    <row r="116" spans="1:30" ht="15.1" customHeight="1">
      <c r="A116" s="94">
        <v>2011</v>
      </c>
      <c r="B116" s="95" t="s">
        <v>7</v>
      </c>
      <c r="C116" s="96"/>
      <c r="D116" s="97">
        <f t="shared" si="41"/>
        <v>6141</v>
      </c>
      <c r="E116" s="97">
        <f t="shared" si="42"/>
        <v>5601</v>
      </c>
      <c r="F116" s="97">
        <f t="shared" si="42"/>
        <v>6233</v>
      </c>
      <c r="G116" s="97">
        <f t="shared" si="42"/>
        <v>6067</v>
      </c>
      <c r="H116" s="97">
        <f t="shared" si="42"/>
        <v>5963</v>
      </c>
      <c r="I116" s="97">
        <f t="shared" si="42"/>
        <v>6298</v>
      </c>
      <c r="J116" s="97">
        <f t="shared" si="42"/>
        <v>6001</v>
      </c>
      <c r="K116" s="97">
        <f t="shared" si="42"/>
        <v>6452</v>
      </c>
      <c r="L116" s="97">
        <f t="shared" si="42"/>
        <v>6121</v>
      </c>
      <c r="M116" s="97">
        <f t="shared" si="43"/>
        <v>6101</v>
      </c>
      <c r="N116" s="97">
        <f t="shared" si="42"/>
        <v>5844</v>
      </c>
      <c r="O116" s="97">
        <f t="shared" si="44"/>
        <v>5457</v>
      </c>
      <c r="P116" s="97">
        <f t="shared" si="45"/>
        <v>72279</v>
      </c>
      <c r="Q116" s="102"/>
      <c r="R116" s="102"/>
      <c r="S116" s="97">
        <f>SUM($D116:D116)</f>
        <v>6141</v>
      </c>
      <c r="T116" s="97">
        <f>SUM($D116:E116)</f>
        <v>11742</v>
      </c>
      <c r="U116" s="97">
        <f>SUM($D116:F116)</f>
        <v>17975</v>
      </c>
      <c r="V116" s="97">
        <f>SUM($D116:G116)</f>
        <v>24042</v>
      </c>
      <c r="W116" s="97">
        <f>SUM($D116:H116)</f>
        <v>30005</v>
      </c>
      <c r="X116" s="97">
        <f>SUM($D116:I116)</f>
        <v>36303</v>
      </c>
      <c r="Y116" s="97">
        <f>SUM($D116:J116)</f>
        <v>42304</v>
      </c>
      <c r="Z116" s="97">
        <f>SUM($D116:K116)</f>
        <v>48756</v>
      </c>
      <c r="AA116" s="97">
        <f>SUM($D116:L116)</f>
        <v>54877</v>
      </c>
      <c r="AB116" s="97">
        <f>SUM($D116:M116)</f>
        <v>60978</v>
      </c>
      <c r="AC116" s="97">
        <f>SUM($D116:N116)</f>
        <v>66822</v>
      </c>
      <c r="AD116" s="97">
        <f>SUM($D116:O116)</f>
        <v>72279</v>
      </c>
    </row>
    <row r="117" spans="1:30" ht="15.1" customHeight="1">
      <c r="A117" s="94">
        <v>2012</v>
      </c>
      <c r="B117" s="95" t="s">
        <v>7</v>
      </c>
      <c r="C117" s="96"/>
      <c r="D117" s="97">
        <f t="shared" si="41"/>
        <v>5566</v>
      </c>
      <c r="E117" s="97">
        <f t="shared" si="42"/>
        <v>5275</v>
      </c>
      <c r="F117" s="97">
        <f t="shared" si="42"/>
        <v>5561</v>
      </c>
      <c r="G117" s="97">
        <f t="shared" si="42"/>
        <v>5995</v>
      </c>
      <c r="H117" s="97">
        <f t="shared" si="42"/>
        <v>5827</v>
      </c>
      <c r="I117" s="97">
        <f t="shared" si="42"/>
        <v>5890</v>
      </c>
      <c r="J117" s="97">
        <f t="shared" si="42"/>
        <v>6188</v>
      </c>
      <c r="K117" s="97">
        <f t="shared" si="42"/>
        <v>6648</v>
      </c>
      <c r="L117" s="97">
        <f t="shared" si="42"/>
        <v>6007</v>
      </c>
      <c r="M117" s="97">
        <f t="shared" si="43"/>
        <v>6200</v>
      </c>
      <c r="N117" s="97">
        <f t="shared" si="42"/>
        <v>5953</v>
      </c>
      <c r="O117" s="97">
        <f t="shared" si="44"/>
        <v>5452</v>
      </c>
      <c r="P117" s="97">
        <f t="shared" si="45"/>
        <v>70562</v>
      </c>
      <c r="Q117" s="102"/>
      <c r="R117" s="102"/>
      <c r="S117" s="97">
        <f>SUM($D117:D117)</f>
        <v>5566</v>
      </c>
      <c r="T117" s="97">
        <f>SUM($D117:E117)</f>
        <v>10841</v>
      </c>
      <c r="U117" s="97">
        <f>SUM($D117:F117)</f>
        <v>16402</v>
      </c>
      <c r="V117" s="97">
        <f>SUM($D117:G117)</f>
        <v>22397</v>
      </c>
      <c r="W117" s="97">
        <f>SUM($D117:H117)</f>
        <v>28224</v>
      </c>
      <c r="X117" s="97">
        <f>SUM($D117:I117)</f>
        <v>34114</v>
      </c>
      <c r="Y117" s="97">
        <f>SUM($D117:J117)</f>
        <v>40302</v>
      </c>
      <c r="Z117" s="97">
        <f>SUM($D117:K117)</f>
        <v>46950</v>
      </c>
      <c r="AA117" s="97">
        <f>SUM($D117:L117)</f>
        <v>52957</v>
      </c>
      <c r="AB117" s="97">
        <f>SUM($D117:M117)</f>
        <v>59157</v>
      </c>
      <c r="AC117" s="97">
        <f>SUM($D117:N117)</f>
        <v>65110</v>
      </c>
      <c r="AD117" s="97">
        <f>SUM($D117:O117)</f>
        <v>70562</v>
      </c>
    </row>
    <row r="118" spans="1:30" ht="15.1" customHeight="1">
      <c r="A118" s="94">
        <v>2013</v>
      </c>
      <c r="B118" s="95" t="s">
        <v>7</v>
      </c>
      <c r="C118" s="96"/>
      <c r="D118" s="97">
        <f t="shared" si="41"/>
        <v>6430</v>
      </c>
      <c r="E118" s="97">
        <f t="shared" si="42"/>
        <v>5811</v>
      </c>
      <c r="F118" s="97">
        <f t="shared" si="42"/>
        <v>5757</v>
      </c>
      <c r="G118" s="97">
        <f t="shared" si="42"/>
        <v>5866</v>
      </c>
      <c r="H118" s="97">
        <f t="shared" si="42"/>
        <v>6314</v>
      </c>
      <c r="I118" s="97">
        <f t="shared" si="42"/>
        <v>5708</v>
      </c>
      <c r="J118" s="97">
        <f t="shared" si="42"/>
        <v>6107</v>
      </c>
      <c r="K118" s="97">
        <f t="shared" si="42"/>
        <v>6178</v>
      </c>
      <c r="L118" s="97">
        <f t="shared" si="42"/>
        <v>5989</v>
      </c>
      <c r="M118" s="97">
        <f t="shared" si="43"/>
        <v>6451</v>
      </c>
      <c r="N118" s="97">
        <f t="shared" si="42"/>
        <v>5894</v>
      </c>
      <c r="O118" s="97">
        <f t="shared" si="44"/>
        <v>5645</v>
      </c>
      <c r="P118" s="97">
        <f t="shared" si="45"/>
        <v>72150</v>
      </c>
      <c r="Q118" s="102"/>
      <c r="R118" s="102"/>
      <c r="S118" s="97">
        <f>SUM($D118:D118)</f>
        <v>6430</v>
      </c>
      <c r="T118" s="97">
        <f>SUM($D118:E118)</f>
        <v>12241</v>
      </c>
      <c r="U118" s="97">
        <f>SUM($D118:F118)</f>
        <v>17998</v>
      </c>
      <c r="V118" s="97">
        <f>SUM($D118:G118)</f>
        <v>23864</v>
      </c>
      <c r="W118" s="97">
        <f>SUM($D118:H118)</f>
        <v>30178</v>
      </c>
      <c r="X118" s="97">
        <f>SUM($D118:I118)</f>
        <v>35886</v>
      </c>
      <c r="Y118" s="97">
        <f>SUM($D118:J118)</f>
        <v>41993</v>
      </c>
      <c r="Z118" s="97">
        <f>SUM($D118:K118)</f>
        <v>48171</v>
      </c>
      <c r="AA118" s="97">
        <f>SUM($D118:L118)</f>
        <v>54160</v>
      </c>
      <c r="AB118" s="97">
        <f>SUM($D118:M118)</f>
        <v>60611</v>
      </c>
      <c r="AC118" s="97">
        <f>SUM($D118:N118)</f>
        <v>66505</v>
      </c>
      <c r="AD118" s="97">
        <f>SUM($D118:O118)</f>
        <v>72150</v>
      </c>
    </row>
    <row r="119" spans="1:30" ht="15.1" customHeight="1">
      <c r="A119" s="94">
        <v>2014</v>
      </c>
      <c r="B119" s="95" t="s">
        <v>7</v>
      </c>
      <c r="C119" s="96"/>
      <c r="D119" s="97">
        <f t="shared" si="41"/>
        <v>6444</v>
      </c>
      <c r="E119" s="97">
        <f t="shared" si="42"/>
        <v>5965</v>
      </c>
      <c r="F119" s="97">
        <f t="shared" si="42"/>
        <v>6051</v>
      </c>
      <c r="G119" s="97">
        <f t="shared" si="42"/>
        <v>6506</v>
      </c>
      <c r="H119" s="97">
        <f t="shared" si="42"/>
        <v>6568</v>
      </c>
      <c r="I119" s="97">
        <f t="shared" si="42"/>
        <v>6628</v>
      </c>
      <c r="J119" s="97">
        <f t="shared" si="42"/>
        <v>6775</v>
      </c>
      <c r="K119" s="97">
        <f t="shared" si="42"/>
        <v>6492</v>
      </c>
      <c r="L119" s="97">
        <f t="shared" si="42"/>
        <v>6611</v>
      </c>
      <c r="M119" s="97">
        <f t="shared" si="43"/>
        <v>6660</v>
      </c>
      <c r="N119" s="97">
        <f t="shared" si="42"/>
        <v>5540</v>
      </c>
      <c r="O119" s="97">
        <f t="shared" si="44"/>
        <v>5836</v>
      </c>
      <c r="P119" s="97">
        <f t="shared" si="45"/>
        <v>76076</v>
      </c>
      <c r="Q119" s="102"/>
      <c r="R119" s="102"/>
      <c r="S119" s="97">
        <f>SUM($D119:D119)</f>
        <v>6444</v>
      </c>
      <c r="T119" s="97">
        <f>SUM($D119:E119)</f>
        <v>12409</v>
      </c>
      <c r="U119" s="97">
        <f>SUM($D119:F119)</f>
        <v>18460</v>
      </c>
      <c r="V119" s="97">
        <f>SUM($D119:G119)</f>
        <v>24966</v>
      </c>
      <c r="W119" s="97">
        <f>SUM($D119:H119)</f>
        <v>31534</v>
      </c>
      <c r="X119" s="97">
        <f>SUM($D119:I119)</f>
        <v>38162</v>
      </c>
      <c r="Y119" s="97">
        <f>SUM($D119:J119)</f>
        <v>44937</v>
      </c>
      <c r="Z119" s="97">
        <f>SUM($D119:K119)</f>
        <v>51429</v>
      </c>
      <c r="AA119" s="97">
        <f>SUM($D119:L119)</f>
        <v>58040</v>
      </c>
      <c r="AB119" s="97">
        <f>SUM($D119:M119)</f>
        <v>64700</v>
      </c>
      <c r="AC119" s="97">
        <f>SUM($D119:N119)</f>
        <v>70240</v>
      </c>
      <c r="AD119" s="97">
        <f>SUM($D119:O119)</f>
        <v>76076</v>
      </c>
    </row>
    <row r="120" spans="1:30" ht="15.1" customHeight="1">
      <c r="A120" s="94">
        <v>2015</v>
      </c>
      <c r="B120" s="95" t="s">
        <v>7</v>
      </c>
      <c r="C120" s="96"/>
      <c r="D120" s="97">
        <f t="shared" si="41"/>
        <v>6104</v>
      </c>
      <c r="E120" s="97">
        <f t="shared" si="42"/>
        <v>6042</v>
      </c>
      <c r="F120" s="97">
        <f t="shared" si="42"/>
        <v>6324</v>
      </c>
      <c r="G120" s="97">
        <f t="shared" si="42"/>
        <v>6136</v>
      </c>
      <c r="H120" s="97">
        <f t="shared" si="42"/>
        <v>6255</v>
      </c>
      <c r="I120" s="97">
        <f t="shared" si="42"/>
        <v>6864</v>
      </c>
      <c r="J120" s="97">
        <f t="shared" si="42"/>
        <v>5505</v>
      </c>
      <c r="K120" s="97">
        <f t="shared" si="42"/>
        <v>6798</v>
      </c>
      <c r="L120" s="97">
        <f t="shared" si="42"/>
        <v>6875</v>
      </c>
      <c r="M120" s="97">
        <f t="shared" si="43"/>
        <v>6734</v>
      </c>
      <c r="N120" s="97">
        <f t="shared" si="42"/>
        <v>6256</v>
      </c>
      <c r="O120" s="97">
        <f t="shared" si="44"/>
        <v>5894</v>
      </c>
      <c r="P120" s="97">
        <f t="shared" si="45"/>
        <v>75787</v>
      </c>
      <c r="Q120" s="102"/>
      <c r="R120" s="102"/>
      <c r="S120" s="97">
        <f>SUM($D120:D120)</f>
        <v>6104</v>
      </c>
      <c r="T120" s="97">
        <f>SUM($D120:E120)</f>
        <v>12146</v>
      </c>
      <c r="U120" s="97">
        <f>SUM($D120:F120)</f>
        <v>18470</v>
      </c>
      <c r="V120" s="97">
        <f>SUM($D120:G120)</f>
        <v>24606</v>
      </c>
      <c r="W120" s="97">
        <f>SUM($D120:H120)</f>
        <v>30861</v>
      </c>
      <c r="X120" s="97">
        <f>SUM($D120:I120)</f>
        <v>37725</v>
      </c>
      <c r="Y120" s="97">
        <f>SUM($D120:J120)</f>
        <v>43230</v>
      </c>
      <c r="Z120" s="97">
        <f>SUM($D120:K120)</f>
        <v>50028</v>
      </c>
      <c r="AA120" s="97">
        <f>SUM($D120:L120)</f>
        <v>56903</v>
      </c>
      <c r="AB120" s="97">
        <f>SUM($D120:M120)</f>
        <v>63637</v>
      </c>
      <c r="AC120" s="97">
        <f>SUM($D120:N120)</f>
        <v>69893</v>
      </c>
      <c r="AD120" s="97">
        <f>SUM($D120:O120)</f>
        <v>75787</v>
      </c>
    </row>
    <row r="121" spans="1:30" ht="15.1" customHeight="1">
      <c r="A121" s="94">
        <v>2016</v>
      </c>
      <c r="B121" s="95" t="s">
        <v>7</v>
      </c>
      <c r="C121" s="96"/>
      <c r="D121" s="97">
        <f t="shared" si="41"/>
        <v>5676</v>
      </c>
      <c r="E121" s="97">
        <f t="shared" si="42"/>
        <v>6261</v>
      </c>
      <c r="F121" s="97">
        <f t="shared" si="42"/>
        <v>6521</v>
      </c>
      <c r="G121" s="97">
        <f t="shared" si="42"/>
        <v>6474</v>
      </c>
      <c r="H121" s="97">
        <f t="shared" si="42"/>
        <v>7013</v>
      </c>
      <c r="I121" s="97">
        <f t="shared" si="42"/>
        <v>6936</v>
      </c>
      <c r="J121" s="97">
        <f t="shared" si="42"/>
        <v>5534</v>
      </c>
      <c r="K121" s="97">
        <f t="shared" si="42"/>
        <v>6551</v>
      </c>
      <c r="L121" s="97">
        <f t="shared" si="42"/>
        <v>6671</v>
      </c>
      <c r="M121" s="97">
        <f t="shared" si="43"/>
        <v>6513</v>
      </c>
      <c r="N121" s="97">
        <f t="shared" si="42"/>
        <v>6243</v>
      </c>
      <c r="O121" s="97">
        <f t="shared" si="44"/>
        <v>5788</v>
      </c>
      <c r="P121" s="97">
        <f t="shared" ref="P121:P124" si="46">SUM(D121:O121)</f>
        <v>76181</v>
      </c>
      <c r="Q121" s="102"/>
      <c r="R121" s="102"/>
      <c r="S121" s="97">
        <f>SUM($D121:D121)</f>
        <v>5676</v>
      </c>
      <c r="T121" s="97">
        <f>SUM($D121:E121)</f>
        <v>11937</v>
      </c>
      <c r="U121" s="97">
        <f>SUM($D121:F121)</f>
        <v>18458</v>
      </c>
      <c r="V121" s="97">
        <f>SUM($D121:G121)</f>
        <v>24932</v>
      </c>
      <c r="W121" s="97">
        <f>SUM($D121:H121)</f>
        <v>31945</v>
      </c>
      <c r="X121" s="97">
        <f>SUM($D121:I121)</f>
        <v>38881</v>
      </c>
      <c r="Y121" s="97">
        <f>SUM($D121:J121)</f>
        <v>44415</v>
      </c>
      <c r="Z121" s="97">
        <f>SUM($D121:K121)</f>
        <v>50966</v>
      </c>
      <c r="AA121" s="97">
        <f>SUM($D121:L121)</f>
        <v>57637</v>
      </c>
      <c r="AB121" s="97">
        <f>SUM($D121:M121)</f>
        <v>64150</v>
      </c>
      <c r="AC121" s="97">
        <f>SUM($D121:N121)</f>
        <v>70393</v>
      </c>
      <c r="AD121" s="97">
        <f>SUM($D121:O121)</f>
        <v>76181</v>
      </c>
    </row>
    <row r="122" spans="1:30" ht="15.1" customHeight="1">
      <c r="A122" s="94">
        <v>2017</v>
      </c>
      <c r="B122" s="95" t="s">
        <v>7</v>
      </c>
      <c r="C122" s="96"/>
      <c r="D122" s="97">
        <f t="shared" si="41"/>
        <v>6827</v>
      </c>
      <c r="E122" s="97">
        <f t="shared" si="42"/>
        <v>6708</v>
      </c>
      <c r="F122" s="97">
        <f t="shared" si="42"/>
        <v>7328</v>
      </c>
      <c r="G122" s="97">
        <f t="shared" si="42"/>
        <v>7104</v>
      </c>
      <c r="H122" s="97">
        <f t="shared" si="42"/>
        <v>8182</v>
      </c>
      <c r="I122" s="97">
        <f t="shared" si="42"/>
        <v>8109</v>
      </c>
      <c r="J122" s="97">
        <f t="shared" si="42"/>
        <v>7600</v>
      </c>
      <c r="K122" s="97">
        <f t="shared" si="42"/>
        <v>7284</v>
      </c>
      <c r="L122" s="97">
        <f t="shared" si="42"/>
        <v>6586</v>
      </c>
      <c r="M122" s="97">
        <f t="shared" si="43"/>
        <v>6907</v>
      </c>
      <c r="N122" s="97">
        <f t="shared" si="42"/>
        <v>6827</v>
      </c>
      <c r="O122" s="97">
        <f t="shared" si="44"/>
        <v>5699</v>
      </c>
      <c r="P122" s="97">
        <f t="shared" ref="P122" si="47">SUM(D122:O122)</f>
        <v>85161</v>
      </c>
      <c r="Q122" s="102"/>
      <c r="R122" s="102"/>
      <c r="S122" s="97">
        <f>SUM($D122:D122)</f>
        <v>6827</v>
      </c>
      <c r="T122" s="97">
        <f>SUM($D122:E122)</f>
        <v>13535</v>
      </c>
      <c r="U122" s="97">
        <f>SUM($D122:F122)</f>
        <v>20863</v>
      </c>
      <c r="V122" s="97">
        <f>SUM($D122:G122)</f>
        <v>27967</v>
      </c>
      <c r="W122" s="97">
        <f>SUM($D122:H122)</f>
        <v>36149</v>
      </c>
      <c r="X122" s="97">
        <f>SUM($D122:I122)</f>
        <v>44258</v>
      </c>
      <c r="Y122" s="97">
        <f>SUM($D122:J122)</f>
        <v>51858</v>
      </c>
      <c r="Z122" s="97">
        <f>SUM($D122:K122)</f>
        <v>59142</v>
      </c>
      <c r="AA122" s="97">
        <f>SUM($D122:L122)</f>
        <v>65728</v>
      </c>
      <c r="AB122" s="97">
        <f>SUM($D122:M122)</f>
        <v>72635</v>
      </c>
      <c r="AC122" s="97">
        <f>SUM($D122:N122)</f>
        <v>79462</v>
      </c>
      <c r="AD122" s="97">
        <f>SUM($D122:O122)</f>
        <v>85161</v>
      </c>
    </row>
    <row r="123" spans="1:30" ht="15.1" customHeight="1">
      <c r="A123" s="94">
        <v>2018</v>
      </c>
      <c r="B123" s="95" t="s">
        <v>7</v>
      </c>
      <c r="C123" s="96"/>
      <c r="D123" s="97">
        <f t="shared" si="41"/>
        <v>6404</v>
      </c>
      <c r="E123" s="97">
        <f t="shared" si="42"/>
        <v>5680</v>
      </c>
      <c r="F123" s="97">
        <f t="shared" si="42"/>
        <v>6725</v>
      </c>
      <c r="G123" s="97">
        <f t="shared" si="42"/>
        <v>6961</v>
      </c>
      <c r="H123" s="97">
        <f t="shared" si="42"/>
        <v>7540</v>
      </c>
      <c r="I123" s="97">
        <f t="shared" si="42"/>
        <v>7227</v>
      </c>
      <c r="J123" s="97">
        <f t="shared" si="42"/>
        <v>7284</v>
      </c>
      <c r="K123" s="97">
        <f t="shared" si="42"/>
        <v>7237</v>
      </c>
      <c r="L123" s="97">
        <f t="shared" si="42"/>
        <v>6545</v>
      </c>
      <c r="M123" s="97">
        <f t="shared" si="43"/>
        <v>7156</v>
      </c>
      <c r="N123" s="97">
        <f t="shared" si="42"/>
        <v>6150</v>
      </c>
      <c r="O123" s="97">
        <f t="shared" si="44"/>
        <v>5675</v>
      </c>
      <c r="P123" s="97">
        <f t="shared" si="46"/>
        <v>80584</v>
      </c>
      <c r="Q123" s="102"/>
      <c r="R123" s="102"/>
      <c r="S123" s="97">
        <f>SUM($D123:D123)</f>
        <v>6404</v>
      </c>
      <c r="T123" s="97">
        <f>SUM($D123:E123)</f>
        <v>12084</v>
      </c>
      <c r="U123" s="97">
        <f>SUM($D123:F123)</f>
        <v>18809</v>
      </c>
      <c r="V123" s="97">
        <f>SUM($D123:G123)</f>
        <v>25770</v>
      </c>
      <c r="W123" s="97">
        <f>SUM($D123:H123)</f>
        <v>33310</v>
      </c>
      <c r="X123" s="97">
        <f>SUM($D123:I123)</f>
        <v>40537</v>
      </c>
      <c r="Y123" s="97">
        <f>SUM($D123:J123)</f>
        <v>47821</v>
      </c>
      <c r="Z123" s="97">
        <f>SUM($D123:K123)</f>
        <v>55058</v>
      </c>
      <c r="AA123" s="97">
        <f>SUM($D123:L123)</f>
        <v>61603</v>
      </c>
      <c r="AB123" s="97">
        <f>SUM($D123:M123)</f>
        <v>68759</v>
      </c>
      <c r="AC123" s="97">
        <f>SUM($D123:N123)</f>
        <v>74909</v>
      </c>
      <c r="AD123" s="97">
        <f>SUM($D123:O123)</f>
        <v>80584</v>
      </c>
    </row>
    <row r="124" spans="1:30" ht="15.1" customHeight="1">
      <c r="A124" s="94">
        <v>2019</v>
      </c>
      <c r="B124" s="95" t="s">
        <v>7</v>
      </c>
      <c r="C124" s="96"/>
      <c r="D124" s="97">
        <f t="shared" si="41"/>
        <v>6226</v>
      </c>
      <c r="E124" s="97">
        <f t="shared" si="42"/>
        <v>5652</v>
      </c>
      <c r="F124" s="97">
        <f t="shared" si="42"/>
        <v>4229</v>
      </c>
      <c r="G124" s="97">
        <f t="shared" si="42"/>
        <v>6886</v>
      </c>
      <c r="H124" s="97">
        <f t="shared" si="42"/>
        <v>6882</v>
      </c>
      <c r="I124" s="97">
        <f t="shared" si="42"/>
        <v>6367</v>
      </c>
      <c r="J124" s="97">
        <f t="shared" si="42"/>
        <v>6571</v>
      </c>
      <c r="K124" s="97">
        <f t="shared" si="42"/>
        <v>6640</v>
      </c>
      <c r="L124" s="97">
        <f t="shared" si="42"/>
        <v>6569</v>
      </c>
      <c r="M124" s="97">
        <f t="shared" si="43"/>
        <v>6749</v>
      </c>
      <c r="N124" s="97">
        <f t="shared" si="42"/>
        <v>6300</v>
      </c>
      <c r="O124" s="97">
        <f t="shared" si="44"/>
        <v>5458</v>
      </c>
      <c r="P124" s="97">
        <f t="shared" si="46"/>
        <v>74529</v>
      </c>
      <c r="Q124" s="102"/>
      <c r="R124" s="102"/>
      <c r="S124" s="97">
        <f>SUM($D124:D124)</f>
        <v>6226</v>
      </c>
      <c r="T124" s="97">
        <f>SUM($D124:E124)</f>
        <v>11878</v>
      </c>
      <c r="U124" s="97">
        <f>SUM($D124:F124)</f>
        <v>16107</v>
      </c>
      <c r="V124" s="97">
        <f>SUM($D124:G124)</f>
        <v>22993</v>
      </c>
      <c r="W124" s="97">
        <f>SUM($D124:H124)</f>
        <v>29875</v>
      </c>
      <c r="X124" s="97">
        <f>SUM($D124:I124)</f>
        <v>36242</v>
      </c>
      <c r="Y124" s="97">
        <f>SUM($D124:J124)</f>
        <v>42813</v>
      </c>
      <c r="Z124" s="97">
        <f>SUM($D124:K124)</f>
        <v>49453</v>
      </c>
      <c r="AA124" s="97">
        <f>SUM($D124:L124)</f>
        <v>56022</v>
      </c>
      <c r="AB124" s="97">
        <f>SUM($D124:M124)</f>
        <v>62771</v>
      </c>
      <c r="AC124" s="97">
        <f>SUM($D124:N124)</f>
        <v>69071</v>
      </c>
      <c r="AD124" s="97">
        <f>SUM($D124:O124)</f>
        <v>74529</v>
      </c>
    </row>
    <row r="125" spans="1:30" ht="15.1" customHeight="1">
      <c r="A125" s="94">
        <v>2020</v>
      </c>
      <c r="B125" s="95" t="s">
        <v>7</v>
      </c>
      <c r="C125" s="96"/>
      <c r="D125" s="97">
        <f t="shared" si="41"/>
        <v>6011</v>
      </c>
      <c r="E125" s="97">
        <f t="shared" si="42"/>
        <v>5790</v>
      </c>
      <c r="F125" s="97">
        <f t="shared" si="42"/>
        <v>6301</v>
      </c>
      <c r="G125" s="97">
        <f t="shared" si="42"/>
        <v>4918</v>
      </c>
      <c r="H125" s="97">
        <f t="shared" si="42"/>
        <v>4714</v>
      </c>
      <c r="I125" s="97">
        <f t="shared" si="42"/>
        <v>5532</v>
      </c>
      <c r="J125" s="97">
        <f t="shared" si="42"/>
        <v>5453</v>
      </c>
      <c r="K125" s="97">
        <f t="shared" si="42"/>
        <v>5376</v>
      </c>
      <c r="L125" s="97">
        <f t="shared" si="42"/>
        <v>6257</v>
      </c>
      <c r="M125" s="97">
        <f t="shared" si="43"/>
        <v>6478</v>
      </c>
      <c r="N125" s="97">
        <f t="shared" si="42"/>
        <v>6160</v>
      </c>
      <c r="O125" s="97">
        <f t="shared" si="44"/>
        <v>6228</v>
      </c>
      <c r="P125" s="97">
        <f t="shared" ref="P125" si="48">SUM(D125:O125)</f>
        <v>69218</v>
      </c>
      <c r="Q125" s="102"/>
      <c r="R125" s="102"/>
      <c r="S125" s="97">
        <f>SUM($D125:D125)</f>
        <v>6011</v>
      </c>
      <c r="T125" s="97">
        <f>SUM($D125:E125)</f>
        <v>11801</v>
      </c>
      <c r="U125" s="97">
        <f>SUM($D125:F125)</f>
        <v>18102</v>
      </c>
      <c r="V125" s="97">
        <f>SUM($D125:G125)</f>
        <v>23020</v>
      </c>
      <c r="W125" s="97">
        <f>SUM($D125:H125)</f>
        <v>27734</v>
      </c>
      <c r="X125" s="97">
        <f>SUM($D125:I125)</f>
        <v>33266</v>
      </c>
      <c r="Y125" s="97">
        <f>SUM($D125:J125)</f>
        <v>38719</v>
      </c>
      <c r="Z125" s="97">
        <f>SUM($D125:K125)</f>
        <v>44095</v>
      </c>
      <c r="AA125" s="97">
        <f>SUM($D125:L125)</f>
        <v>50352</v>
      </c>
      <c r="AB125" s="97">
        <f>SUM($D125:M125)</f>
        <v>56830</v>
      </c>
      <c r="AC125" s="97">
        <f>SUM($D125:N125)</f>
        <v>62990</v>
      </c>
      <c r="AD125" s="97">
        <f>SUM($D125:O125)</f>
        <v>69218</v>
      </c>
    </row>
    <row r="126" spans="1:30" ht="15.1" customHeight="1">
      <c r="A126" s="94">
        <v>2021</v>
      </c>
      <c r="B126" s="95" t="s">
        <v>7</v>
      </c>
      <c r="C126" s="96"/>
      <c r="D126" s="97">
        <f t="shared" si="41"/>
        <v>6022</v>
      </c>
      <c r="E126" s="97">
        <f t="shared" si="42"/>
        <v>5918</v>
      </c>
      <c r="F126" s="97">
        <f t="shared" si="42"/>
        <v>7521</v>
      </c>
      <c r="G126" s="97">
        <f t="shared" si="42"/>
        <v>7040</v>
      </c>
      <c r="H126" s="97">
        <f t="shared" si="42"/>
        <v>6324</v>
      </c>
      <c r="I126" s="97">
        <f t="shared" si="42"/>
        <v>6133</v>
      </c>
      <c r="J126" s="97">
        <f t="shared" si="42"/>
        <v>5512</v>
      </c>
      <c r="K126" s="97">
        <f t="shared" si="42"/>
        <v>5694</v>
      </c>
      <c r="L126" s="97">
        <f t="shared" si="42"/>
        <v>5667</v>
      </c>
      <c r="M126" s="97">
        <f t="shared" si="43"/>
        <v>5395</v>
      </c>
      <c r="N126" s="97">
        <f t="shared" si="42"/>
        <v>6265</v>
      </c>
      <c r="O126" s="97">
        <f t="shared" si="44"/>
        <v>5924</v>
      </c>
      <c r="P126" s="97">
        <f t="shared" ref="P126" si="49">SUM(D126:O126)</f>
        <v>73415</v>
      </c>
      <c r="Q126" s="102"/>
      <c r="R126" s="102"/>
      <c r="S126" s="97">
        <f>SUM($D126:D126)</f>
        <v>6022</v>
      </c>
      <c r="T126" s="97">
        <f>SUM($D126:E126)</f>
        <v>11940</v>
      </c>
      <c r="U126" s="97">
        <f>SUM($D126:F126)</f>
        <v>19461</v>
      </c>
      <c r="V126" s="97">
        <f>SUM($D126:G126)</f>
        <v>26501</v>
      </c>
      <c r="W126" s="97">
        <f>SUM($D126:H126)</f>
        <v>32825</v>
      </c>
      <c r="X126" s="97">
        <f>SUM($D126:I126)</f>
        <v>38958</v>
      </c>
      <c r="Y126" s="97">
        <f>SUM($D126:J126)</f>
        <v>44470</v>
      </c>
      <c r="Z126" s="97">
        <f>SUM($D126:K126)</f>
        <v>50164</v>
      </c>
      <c r="AA126" s="97">
        <f>SUM($D126:L126)</f>
        <v>55831</v>
      </c>
      <c r="AB126" s="97">
        <f>SUM($D126:M126)</f>
        <v>61226</v>
      </c>
      <c r="AC126" s="97">
        <f>SUM($D126:N126)</f>
        <v>67491</v>
      </c>
      <c r="AD126" s="97">
        <f>SUM($D126:O126)</f>
        <v>73415</v>
      </c>
    </row>
    <row r="127" spans="1:30" ht="15.1" customHeight="1">
      <c r="Q127" s="102"/>
      <c r="R127" s="102"/>
    </row>
    <row r="128" spans="1:30" ht="15.1" customHeight="1">
      <c r="Q128" s="126"/>
      <c r="R128" s="126"/>
    </row>
    <row r="129" spans="1:30" ht="15.1" customHeight="1">
      <c r="A129" s="94">
        <v>2006</v>
      </c>
      <c r="B129" s="95" t="s">
        <v>8</v>
      </c>
      <c r="D129" s="97">
        <f t="shared" ref="D129:D144" si="50">SUMIFS(D$11:D$90,$A$11:$A$90,$A129,$B$11:$B$90,$B129)</f>
        <v>34</v>
      </c>
      <c r="E129" s="97">
        <f t="shared" ref="E129:N144" si="51">SUMIFS(E$11:E$90,$A$11:$A$90,$A129,$B$11:$B$90,$B129)</f>
        <v>49</v>
      </c>
      <c r="F129" s="97">
        <f t="shared" si="51"/>
        <v>19</v>
      </c>
      <c r="G129" s="97">
        <f t="shared" si="51"/>
        <v>26</v>
      </c>
      <c r="H129" s="97">
        <f t="shared" si="51"/>
        <v>92</v>
      </c>
      <c r="I129" s="97">
        <f t="shared" si="51"/>
        <v>98</v>
      </c>
      <c r="J129" s="97">
        <f t="shared" si="51"/>
        <v>32</v>
      </c>
      <c r="K129" s="97">
        <f t="shared" si="51"/>
        <v>31</v>
      </c>
      <c r="L129" s="97">
        <f t="shared" si="51"/>
        <v>42</v>
      </c>
      <c r="M129" s="97">
        <f t="shared" ref="M129:M144" si="52">SUMIFS(M$11:M$90,$A$11:$A$90,$A129,$B$11:$B$90,$B129)</f>
        <v>46</v>
      </c>
      <c r="N129" s="97">
        <f t="shared" si="51"/>
        <v>31</v>
      </c>
      <c r="O129" s="97">
        <f t="shared" ref="O129:O144" si="53">SUMIFS(O$11:O$90,$A$11:$A$90,$A129,$B$11:$B$90,$B129)</f>
        <v>18</v>
      </c>
      <c r="P129" s="97">
        <f t="shared" ref="P129:P144" si="54">SUM(D129:O129)</f>
        <v>518</v>
      </c>
      <c r="Q129" s="126"/>
      <c r="R129" s="126"/>
      <c r="S129" s="97">
        <f>SUM($D129:D129)</f>
        <v>34</v>
      </c>
      <c r="T129" s="97">
        <f>SUM($D129:E129)</f>
        <v>83</v>
      </c>
      <c r="U129" s="97">
        <f>SUM($D129:F129)</f>
        <v>102</v>
      </c>
      <c r="V129" s="97">
        <f>SUM($D129:G129)</f>
        <v>128</v>
      </c>
      <c r="W129" s="97">
        <f>SUM($D129:H129)</f>
        <v>220</v>
      </c>
      <c r="X129" s="97">
        <f>SUM($D129:I129)</f>
        <v>318</v>
      </c>
      <c r="Y129" s="97">
        <f>SUM($D129:J129)</f>
        <v>350</v>
      </c>
      <c r="Z129" s="97">
        <f>SUM($D129:K129)</f>
        <v>381</v>
      </c>
      <c r="AA129" s="97">
        <f>SUM($D129:L129)</f>
        <v>423</v>
      </c>
      <c r="AB129" s="97">
        <f>SUM($D129:M129)</f>
        <v>469</v>
      </c>
      <c r="AC129" s="97">
        <f>SUM($D129:N129)</f>
        <v>500</v>
      </c>
      <c r="AD129" s="97">
        <f>SUM($D129:O129)</f>
        <v>518</v>
      </c>
    </row>
    <row r="130" spans="1:30" ht="15.1" customHeight="1">
      <c r="A130" s="94">
        <v>2007</v>
      </c>
      <c r="B130" s="95" t="s">
        <v>8</v>
      </c>
      <c r="D130" s="97">
        <f t="shared" si="50"/>
        <v>28</v>
      </c>
      <c r="E130" s="97">
        <f t="shared" si="51"/>
        <v>34</v>
      </c>
      <c r="F130" s="97">
        <f t="shared" si="51"/>
        <v>21</v>
      </c>
      <c r="G130" s="97">
        <f t="shared" si="51"/>
        <v>28</v>
      </c>
      <c r="H130" s="97">
        <f t="shared" si="51"/>
        <v>97</v>
      </c>
      <c r="I130" s="97">
        <f t="shared" si="51"/>
        <v>82</v>
      </c>
      <c r="J130" s="97">
        <f t="shared" si="51"/>
        <v>23</v>
      </c>
      <c r="K130" s="97">
        <f t="shared" si="51"/>
        <v>56</v>
      </c>
      <c r="L130" s="97">
        <f t="shared" si="51"/>
        <v>74</v>
      </c>
      <c r="M130" s="97">
        <f t="shared" si="52"/>
        <v>49</v>
      </c>
      <c r="N130" s="97">
        <f t="shared" si="51"/>
        <v>51</v>
      </c>
      <c r="O130" s="97">
        <f t="shared" si="53"/>
        <v>27</v>
      </c>
      <c r="P130" s="97">
        <f t="shared" si="54"/>
        <v>570</v>
      </c>
      <c r="Q130" s="126"/>
      <c r="R130" s="126"/>
      <c r="S130" s="97">
        <f>SUM($D130:D130)</f>
        <v>28</v>
      </c>
      <c r="T130" s="97">
        <f>SUM($D130:E130)</f>
        <v>62</v>
      </c>
      <c r="U130" s="97">
        <f>SUM($D130:F130)</f>
        <v>83</v>
      </c>
      <c r="V130" s="97">
        <f>SUM($D130:G130)</f>
        <v>111</v>
      </c>
      <c r="W130" s="97">
        <f>SUM($D130:H130)</f>
        <v>208</v>
      </c>
      <c r="X130" s="97">
        <f>SUM($D130:I130)</f>
        <v>290</v>
      </c>
      <c r="Y130" s="97">
        <f>SUM($D130:J130)</f>
        <v>313</v>
      </c>
      <c r="Z130" s="97">
        <f>SUM($D130:K130)</f>
        <v>369</v>
      </c>
      <c r="AA130" s="97">
        <f>SUM($D130:L130)</f>
        <v>443</v>
      </c>
      <c r="AB130" s="97">
        <f>SUM($D130:M130)</f>
        <v>492</v>
      </c>
      <c r="AC130" s="97">
        <f>SUM($D130:N130)</f>
        <v>543</v>
      </c>
      <c r="AD130" s="97">
        <f>SUM($D130:O130)</f>
        <v>570</v>
      </c>
    </row>
    <row r="131" spans="1:30" ht="15.1" customHeight="1">
      <c r="A131" s="94">
        <v>2008</v>
      </c>
      <c r="B131" s="95" t="s">
        <v>8</v>
      </c>
      <c r="D131" s="97">
        <f t="shared" si="50"/>
        <v>18</v>
      </c>
      <c r="E131" s="97">
        <f t="shared" si="51"/>
        <v>31</v>
      </c>
      <c r="F131" s="97">
        <f t="shared" si="51"/>
        <v>14</v>
      </c>
      <c r="G131" s="97">
        <f t="shared" si="51"/>
        <v>43</v>
      </c>
      <c r="H131" s="97">
        <f t="shared" si="51"/>
        <v>78</v>
      </c>
      <c r="I131" s="97">
        <f t="shared" si="51"/>
        <v>85</v>
      </c>
      <c r="J131" s="97">
        <f t="shared" si="51"/>
        <v>35</v>
      </c>
      <c r="K131" s="97">
        <f t="shared" si="51"/>
        <v>51</v>
      </c>
      <c r="L131" s="97">
        <f t="shared" si="51"/>
        <v>34</v>
      </c>
      <c r="M131" s="97">
        <f t="shared" si="52"/>
        <v>38</v>
      </c>
      <c r="N131" s="97">
        <f t="shared" si="51"/>
        <v>32</v>
      </c>
      <c r="O131" s="97">
        <f t="shared" si="53"/>
        <v>25</v>
      </c>
      <c r="P131" s="97">
        <f t="shared" si="54"/>
        <v>484</v>
      </c>
      <c r="Q131" s="126"/>
      <c r="R131" s="126"/>
      <c r="S131" s="97">
        <f>SUM($D131:D131)</f>
        <v>18</v>
      </c>
      <c r="T131" s="97">
        <f>SUM($D131:E131)</f>
        <v>49</v>
      </c>
      <c r="U131" s="97">
        <f>SUM($D131:F131)</f>
        <v>63</v>
      </c>
      <c r="V131" s="97">
        <f>SUM($D131:G131)</f>
        <v>106</v>
      </c>
      <c r="W131" s="97">
        <f>SUM($D131:H131)</f>
        <v>184</v>
      </c>
      <c r="X131" s="97">
        <f>SUM($D131:I131)</f>
        <v>269</v>
      </c>
      <c r="Y131" s="97">
        <f>SUM($D131:J131)</f>
        <v>304</v>
      </c>
      <c r="Z131" s="97">
        <f>SUM($D131:K131)</f>
        <v>355</v>
      </c>
      <c r="AA131" s="97">
        <f>SUM($D131:L131)</f>
        <v>389</v>
      </c>
      <c r="AB131" s="97">
        <f>SUM($D131:M131)</f>
        <v>427</v>
      </c>
      <c r="AC131" s="97">
        <f>SUM($D131:N131)</f>
        <v>459</v>
      </c>
      <c r="AD131" s="97">
        <f>SUM($D131:O131)</f>
        <v>484</v>
      </c>
    </row>
    <row r="132" spans="1:30" ht="15.1" customHeight="1">
      <c r="A132" s="94">
        <v>2009</v>
      </c>
      <c r="B132" s="95" t="s">
        <v>8</v>
      </c>
      <c r="D132" s="97">
        <f t="shared" si="50"/>
        <v>19</v>
      </c>
      <c r="E132" s="97">
        <f t="shared" si="51"/>
        <v>13</v>
      </c>
      <c r="F132" s="97">
        <f t="shared" si="51"/>
        <v>19</v>
      </c>
      <c r="G132" s="97">
        <f t="shared" si="51"/>
        <v>30</v>
      </c>
      <c r="H132" s="97">
        <f t="shared" si="51"/>
        <v>80</v>
      </c>
      <c r="I132" s="97">
        <f t="shared" si="51"/>
        <v>89</v>
      </c>
      <c r="J132" s="97">
        <f t="shared" si="51"/>
        <v>38</v>
      </c>
      <c r="K132" s="97">
        <f t="shared" si="51"/>
        <v>22</v>
      </c>
      <c r="L132" s="97">
        <f t="shared" si="51"/>
        <v>26</v>
      </c>
      <c r="M132" s="97">
        <f t="shared" si="52"/>
        <v>20</v>
      </c>
      <c r="N132" s="97">
        <f t="shared" si="51"/>
        <v>36</v>
      </c>
      <c r="O132" s="97">
        <f t="shared" si="53"/>
        <v>16</v>
      </c>
      <c r="P132" s="97">
        <f t="shared" si="54"/>
        <v>408</v>
      </c>
      <c r="Q132" s="126"/>
      <c r="R132" s="126"/>
      <c r="S132" s="97">
        <f>SUM($D132:D132)</f>
        <v>19</v>
      </c>
      <c r="T132" s="97">
        <f>SUM($D132:E132)</f>
        <v>32</v>
      </c>
      <c r="U132" s="97">
        <f>SUM($D132:F132)</f>
        <v>51</v>
      </c>
      <c r="V132" s="97">
        <f>SUM($D132:G132)</f>
        <v>81</v>
      </c>
      <c r="W132" s="97">
        <f>SUM($D132:H132)</f>
        <v>161</v>
      </c>
      <c r="X132" s="97">
        <f>SUM($D132:I132)</f>
        <v>250</v>
      </c>
      <c r="Y132" s="97">
        <f>SUM($D132:J132)</f>
        <v>288</v>
      </c>
      <c r="Z132" s="97">
        <f>SUM($D132:K132)</f>
        <v>310</v>
      </c>
      <c r="AA132" s="97">
        <f>SUM($D132:L132)</f>
        <v>336</v>
      </c>
      <c r="AB132" s="97">
        <f>SUM($D132:M132)</f>
        <v>356</v>
      </c>
      <c r="AC132" s="97">
        <f>SUM($D132:N132)</f>
        <v>392</v>
      </c>
      <c r="AD132" s="97">
        <f>SUM($D132:O132)</f>
        <v>408</v>
      </c>
    </row>
    <row r="133" spans="1:30" ht="15.1" customHeight="1">
      <c r="A133" s="94">
        <v>2010</v>
      </c>
      <c r="B133" s="95" t="s">
        <v>8</v>
      </c>
      <c r="D133" s="97">
        <f t="shared" si="50"/>
        <v>25</v>
      </c>
      <c r="E133" s="97">
        <f t="shared" si="51"/>
        <v>29</v>
      </c>
      <c r="F133" s="97">
        <f t="shared" si="51"/>
        <v>17</v>
      </c>
      <c r="G133" s="97">
        <f t="shared" si="51"/>
        <v>27</v>
      </c>
      <c r="H133" s="97">
        <f t="shared" si="51"/>
        <v>58</v>
      </c>
      <c r="I133" s="97">
        <f t="shared" si="51"/>
        <v>66</v>
      </c>
      <c r="J133" s="97">
        <f t="shared" si="51"/>
        <v>15</v>
      </c>
      <c r="K133" s="97">
        <f t="shared" si="51"/>
        <v>18</v>
      </c>
      <c r="L133" s="97">
        <f t="shared" si="51"/>
        <v>20</v>
      </c>
      <c r="M133" s="97">
        <f t="shared" si="52"/>
        <v>40</v>
      </c>
      <c r="N133" s="97">
        <f t="shared" si="51"/>
        <v>23</v>
      </c>
      <c r="O133" s="97">
        <f t="shared" si="53"/>
        <v>26</v>
      </c>
      <c r="P133" s="97">
        <f t="shared" si="54"/>
        <v>364</v>
      </c>
      <c r="Q133" s="126"/>
      <c r="R133" s="126"/>
      <c r="S133" s="97">
        <f>SUM($D133:D133)</f>
        <v>25</v>
      </c>
      <c r="T133" s="97">
        <f>SUM($D133:E133)</f>
        <v>54</v>
      </c>
      <c r="U133" s="97">
        <f>SUM($D133:F133)</f>
        <v>71</v>
      </c>
      <c r="V133" s="97">
        <f>SUM($D133:G133)</f>
        <v>98</v>
      </c>
      <c r="W133" s="97">
        <f>SUM($D133:H133)</f>
        <v>156</v>
      </c>
      <c r="X133" s="97">
        <f>SUM($D133:I133)</f>
        <v>222</v>
      </c>
      <c r="Y133" s="97">
        <f>SUM($D133:J133)</f>
        <v>237</v>
      </c>
      <c r="Z133" s="97">
        <f>SUM($D133:K133)</f>
        <v>255</v>
      </c>
      <c r="AA133" s="97">
        <f>SUM($D133:L133)</f>
        <v>275</v>
      </c>
      <c r="AB133" s="97">
        <f>SUM($D133:M133)</f>
        <v>315</v>
      </c>
      <c r="AC133" s="97">
        <f>SUM($D133:N133)</f>
        <v>338</v>
      </c>
      <c r="AD133" s="97">
        <f>SUM($D133:O133)</f>
        <v>364</v>
      </c>
    </row>
    <row r="134" spans="1:30" ht="15.1" customHeight="1">
      <c r="A134" s="94">
        <v>2011</v>
      </c>
      <c r="B134" s="95" t="s">
        <v>8</v>
      </c>
      <c r="D134" s="97">
        <f t="shared" si="50"/>
        <v>37</v>
      </c>
      <c r="E134" s="97">
        <f t="shared" si="51"/>
        <v>29</v>
      </c>
      <c r="F134" s="97">
        <f t="shared" si="51"/>
        <v>15</v>
      </c>
      <c r="G134" s="97">
        <f t="shared" si="51"/>
        <v>0</v>
      </c>
      <c r="H134" s="97">
        <f t="shared" si="51"/>
        <v>0</v>
      </c>
      <c r="I134" s="97">
        <f t="shared" si="51"/>
        <v>0</v>
      </c>
      <c r="J134" s="97">
        <f t="shared" si="51"/>
        <v>0</v>
      </c>
      <c r="K134" s="97">
        <f t="shared" si="51"/>
        <v>0</v>
      </c>
      <c r="L134" s="97">
        <f t="shared" si="51"/>
        <v>0</v>
      </c>
      <c r="M134" s="97">
        <f t="shared" si="52"/>
        <v>0</v>
      </c>
      <c r="N134" s="97">
        <f t="shared" si="51"/>
        <v>0</v>
      </c>
      <c r="O134" s="97">
        <f t="shared" si="53"/>
        <v>28</v>
      </c>
      <c r="P134" s="97">
        <f>SUM(D134:O134)</f>
        <v>109</v>
      </c>
      <c r="Q134" s="126"/>
      <c r="R134" s="126"/>
      <c r="S134" s="97">
        <f>SUM($D134:D134)</f>
        <v>37</v>
      </c>
      <c r="T134" s="97">
        <f>SUM($D134:E134)</f>
        <v>66</v>
      </c>
      <c r="U134" s="97">
        <f>SUM($D134:F134)</f>
        <v>81</v>
      </c>
      <c r="V134" s="97">
        <f>SUM($D134:G134)</f>
        <v>81</v>
      </c>
      <c r="W134" s="97">
        <f>SUM($D134:H134)</f>
        <v>81</v>
      </c>
      <c r="X134" s="97">
        <f>SUM($D134:I134)</f>
        <v>81</v>
      </c>
      <c r="Y134" s="97">
        <f>SUM($D134:J134)</f>
        <v>81</v>
      </c>
      <c r="Z134" s="97">
        <f>SUM($D134:K134)</f>
        <v>81</v>
      </c>
      <c r="AA134" s="97">
        <f>SUM($D134:L134)</f>
        <v>81</v>
      </c>
      <c r="AB134" s="97">
        <f>SUM($D134:M134)</f>
        <v>81</v>
      </c>
      <c r="AC134" s="97">
        <f>SUM($D134:N134)</f>
        <v>81</v>
      </c>
      <c r="AD134" s="97">
        <f>SUM($D134:O134)</f>
        <v>109</v>
      </c>
    </row>
    <row r="135" spans="1:30" ht="15.1" customHeight="1">
      <c r="A135" s="94">
        <v>2012</v>
      </c>
      <c r="B135" s="95" t="s">
        <v>8</v>
      </c>
      <c r="D135" s="97">
        <f t="shared" si="50"/>
        <v>27</v>
      </c>
      <c r="E135" s="97">
        <f t="shared" si="51"/>
        <v>33</v>
      </c>
      <c r="F135" s="97">
        <f t="shared" si="51"/>
        <v>17</v>
      </c>
      <c r="G135" s="97">
        <f t="shared" si="51"/>
        <v>0</v>
      </c>
      <c r="H135" s="97">
        <f t="shared" si="51"/>
        <v>36</v>
      </c>
      <c r="I135" s="97">
        <f t="shared" si="51"/>
        <v>64</v>
      </c>
      <c r="J135" s="97">
        <f t="shared" si="51"/>
        <v>21</v>
      </c>
      <c r="K135" s="97">
        <f t="shared" si="51"/>
        <v>0</v>
      </c>
      <c r="L135" s="97">
        <f t="shared" si="51"/>
        <v>0</v>
      </c>
      <c r="M135" s="97">
        <f t="shared" si="52"/>
        <v>0</v>
      </c>
      <c r="N135" s="97">
        <f t="shared" si="51"/>
        <v>0</v>
      </c>
      <c r="O135" s="97">
        <f t="shared" si="53"/>
        <v>0</v>
      </c>
      <c r="P135" s="97">
        <f t="shared" si="54"/>
        <v>198</v>
      </c>
      <c r="Q135" s="126"/>
      <c r="R135" s="126"/>
      <c r="S135" s="97">
        <f>SUM($D135:D135)</f>
        <v>27</v>
      </c>
      <c r="T135" s="97">
        <f>SUM($D135:E135)</f>
        <v>60</v>
      </c>
      <c r="U135" s="97">
        <f>SUM($D135:F135)</f>
        <v>77</v>
      </c>
      <c r="V135" s="97">
        <f>SUM($D135:G135)</f>
        <v>77</v>
      </c>
      <c r="W135" s="97">
        <f>SUM($D135:H135)</f>
        <v>113</v>
      </c>
      <c r="X135" s="97">
        <f>SUM($D135:I135)</f>
        <v>177</v>
      </c>
      <c r="Y135" s="97">
        <f>SUM($D135:J135)</f>
        <v>198</v>
      </c>
      <c r="Z135" s="97">
        <f>SUM($D135:K135)</f>
        <v>198</v>
      </c>
      <c r="AA135" s="97">
        <f>SUM($D135:L135)</f>
        <v>198</v>
      </c>
      <c r="AB135" s="97">
        <f>SUM($D135:M135)</f>
        <v>198</v>
      </c>
      <c r="AC135" s="97">
        <f>SUM($D135:N135)</f>
        <v>198</v>
      </c>
      <c r="AD135" s="97">
        <f>SUM($D135:O135)</f>
        <v>198</v>
      </c>
    </row>
    <row r="136" spans="1:30" ht="15.1" customHeight="1">
      <c r="A136" s="94">
        <v>2013</v>
      </c>
      <c r="B136" s="95" t="s">
        <v>8</v>
      </c>
      <c r="D136" s="97">
        <f t="shared" si="50"/>
        <v>22</v>
      </c>
      <c r="E136" s="97">
        <f t="shared" si="51"/>
        <v>33</v>
      </c>
      <c r="F136" s="97">
        <f t="shared" si="51"/>
        <v>5</v>
      </c>
      <c r="G136" s="97">
        <f t="shared" si="51"/>
        <v>23</v>
      </c>
      <c r="H136" s="97">
        <f t="shared" si="51"/>
        <v>23</v>
      </c>
      <c r="I136" s="97">
        <f t="shared" si="51"/>
        <v>47</v>
      </c>
      <c r="J136" s="97">
        <f t="shared" si="51"/>
        <v>10</v>
      </c>
      <c r="K136" s="97">
        <f t="shared" si="51"/>
        <v>25</v>
      </c>
      <c r="L136" s="97">
        <f t="shared" si="51"/>
        <v>8</v>
      </c>
      <c r="M136" s="97">
        <f t="shared" si="52"/>
        <v>28</v>
      </c>
      <c r="N136" s="97">
        <f t="shared" si="51"/>
        <v>14</v>
      </c>
      <c r="O136" s="97">
        <f t="shared" si="53"/>
        <v>24</v>
      </c>
      <c r="P136" s="97">
        <f>SUM(D136:O136)</f>
        <v>262</v>
      </c>
      <c r="Q136" s="126"/>
      <c r="R136" s="126"/>
      <c r="S136" s="97">
        <f>SUM($D136:D136)</f>
        <v>22</v>
      </c>
      <c r="T136" s="97">
        <f>SUM($D136:E136)</f>
        <v>55</v>
      </c>
      <c r="U136" s="97">
        <f>SUM($D136:F136)</f>
        <v>60</v>
      </c>
      <c r="V136" s="97">
        <f>SUM($D136:G136)</f>
        <v>83</v>
      </c>
      <c r="W136" s="97">
        <f>SUM($D136:H136)</f>
        <v>106</v>
      </c>
      <c r="X136" s="97">
        <f>SUM($D136:I136)</f>
        <v>153</v>
      </c>
      <c r="Y136" s="97">
        <f>SUM($D136:J136)</f>
        <v>163</v>
      </c>
      <c r="Z136" s="97">
        <f>SUM($D136:K136)</f>
        <v>188</v>
      </c>
      <c r="AA136" s="97">
        <f>SUM($D136:L136)</f>
        <v>196</v>
      </c>
      <c r="AB136" s="97">
        <f>SUM($D136:M136)</f>
        <v>224</v>
      </c>
      <c r="AC136" s="97">
        <f>SUM($D136:N136)</f>
        <v>238</v>
      </c>
      <c r="AD136" s="97">
        <f>SUM($D136:O136)</f>
        <v>262</v>
      </c>
    </row>
    <row r="137" spans="1:30" ht="15.1" customHeight="1">
      <c r="A137" s="94">
        <v>2014</v>
      </c>
      <c r="B137" s="95" t="s">
        <v>8</v>
      </c>
      <c r="D137" s="97">
        <f t="shared" si="50"/>
        <v>24</v>
      </c>
      <c r="E137" s="97">
        <f t="shared" si="51"/>
        <v>32</v>
      </c>
      <c r="F137" s="97">
        <f t="shared" si="51"/>
        <v>10</v>
      </c>
      <c r="G137" s="97">
        <f t="shared" si="51"/>
        <v>15</v>
      </c>
      <c r="H137" s="97">
        <f t="shared" si="51"/>
        <v>46</v>
      </c>
      <c r="I137" s="97">
        <f t="shared" si="51"/>
        <v>55</v>
      </c>
      <c r="J137" s="97">
        <f t="shared" si="51"/>
        <v>39</v>
      </c>
      <c r="K137" s="97">
        <f t="shared" si="51"/>
        <v>28</v>
      </c>
      <c r="L137" s="97">
        <f t="shared" si="51"/>
        <v>5</v>
      </c>
      <c r="M137" s="97">
        <f t="shared" si="52"/>
        <v>32</v>
      </c>
      <c r="N137" s="97">
        <f t="shared" si="51"/>
        <v>51</v>
      </c>
      <c r="O137" s="97">
        <f t="shared" si="53"/>
        <v>26</v>
      </c>
      <c r="P137" s="97">
        <f t="shared" si="54"/>
        <v>363</v>
      </c>
      <c r="Q137" s="126"/>
      <c r="R137" s="126"/>
      <c r="S137" s="97">
        <f>SUM($D137:D137)</f>
        <v>24</v>
      </c>
      <c r="T137" s="97">
        <f>SUM($D137:E137)</f>
        <v>56</v>
      </c>
      <c r="U137" s="97">
        <f>SUM($D137:F137)</f>
        <v>66</v>
      </c>
      <c r="V137" s="97">
        <f>SUM($D137:G137)</f>
        <v>81</v>
      </c>
      <c r="W137" s="97">
        <f>SUM($D137:H137)</f>
        <v>127</v>
      </c>
      <c r="X137" s="97">
        <f>SUM($D137:I137)</f>
        <v>182</v>
      </c>
      <c r="Y137" s="97">
        <f>SUM($D137:J137)</f>
        <v>221</v>
      </c>
      <c r="Z137" s="97">
        <f>SUM($D137:K137)</f>
        <v>249</v>
      </c>
      <c r="AA137" s="97">
        <f>SUM($D137:L137)</f>
        <v>254</v>
      </c>
      <c r="AB137" s="97">
        <f>SUM($D137:M137)</f>
        <v>286</v>
      </c>
      <c r="AC137" s="97">
        <f>SUM($D137:N137)</f>
        <v>337</v>
      </c>
      <c r="AD137" s="97">
        <f>SUM($D137:O137)</f>
        <v>363</v>
      </c>
    </row>
    <row r="138" spans="1:30" ht="15.1" customHeight="1">
      <c r="A138" s="94">
        <v>2015</v>
      </c>
      <c r="B138" s="95" t="s">
        <v>8</v>
      </c>
      <c r="D138" s="97">
        <f t="shared" si="50"/>
        <v>26</v>
      </c>
      <c r="E138" s="97">
        <f t="shared" si="51"/>
        <v>16</v>
      </c>
      <c r="F138" s="97">
        <f t="shared" si="51"/>
        <v>16</v>
      </c>
      <c r="G138" s="97">
        <f t="shared" si="51"/>
        <v>27</v>
      </c>
      <c r="H138" s="97">
        <f t="shared" si="51"/>
        <v>31</v>
      </c>
      <c r="I138" s="97">
        <f t="shared" si="51"/>
        <v>43</v>
      </c>
      <c r="J138" s="97">
        <f t="shared" si="51"/>
        <v>10</v>
      </c>
      <c r="K138" s="97">
        <f t="shared" si="51"/>
        <v>23</v>
      </c>
      <c r="L138" s="97">
        <f t="shared" si="51"/>
        <v>8</v>
      </c>
      <c r="M138" s="97">
        <f t="shared" si="52"/>
        <v>28</v>
      </c>
      <c r="N138" s="97">
        <f t="shared" si="51"/>
        <v>28</v>
      </c>
      <c r="O138" s="97">
        <f t="shared" si="53"/>
        <v>15</v>
      </c>
      <c r="P138" s="97">
        <f t="shared" si="54"/>
        <v>271</v>
      </c>
      <c r="Q138" s="126"/>
      <c r="R138" s="126"/>
      <c r="S138" s="97">
        <f>SUM($D138:D138)</f>
        <v>26</v>
      </c>
      <c r="T138" s="97">
        <f>SUM($D138:E138)</f>
        <v>42</v>
      </c>
      <c r="U138" s="97">
        <f>SUM($D138:F138)</f>
        <v>58</v>
      </c>
      <c r="V138" s="97">
        <f>SUM($D138:G138)</f>
        <v>85</v>
      </c>
      <c r="W138" s="97">
        <f>SUM($D138:H138)</f>
        <v>116</v>
      </c>
      <c r="X138" s="97">
        <f>SUM($D138:I138)</f>
        <v>159</v>
      </c>
      <c r="Y138" s="97">
        <f>SUM($D138:J138)</f>
        <v>169</v>
      </c>
      <c r="Z138" s="97">
        <f>SUM($D138:K138)</f>
        <v>192</v>
      </c>
      <c r="AA138" s="97">
        <f>SUM($D138:L138)</f>
        <v>200</v>
      </c>
      <c r="AB138" s="97">
        <f>SUM($D138:M138)</f>
        <v>228</v>
      </c>
      <c r="AC138" s="97">
        <f>SUM($D138:N138)</f>
        <v>256</v>
      </c>
      <c r="AD138" s="97">
        <f>SUM($D138:O138)</f>
        <v>271</v>
      </c>
    </row>
    <row r="139" spans="1:30" ht="15.1" customHeight="1">
      <c r="A139" s="94">
        <v>2016</v>
      </c>
      <c r="B139" s="95" t="s">
        <v>8</v>
      </c>
      <c r="D139" s="97">
        <f t="shared" si="50"/>
        <v>12</v>
      </c>
      <c r="E139" s="97">
        <f t="shared" si="51"/>
        <v>26</v>
      </c>
      <c r="F139" s="97">
        <f t="shared" si="51"/>
        <v>9</v>
      </c>
      <c r="G139" s="97">
        <f t="shared" si="51"/>
        <v>14</v>
      </c>
      <c r="H139" s="97">
        <f t="shared" si="51"/>
        <v>27</v>
      </c>
      <c r="I139" s="97">
        <f t="shared" si="51"/>
        <v>34</v>
      </c>
      <c r="J139" s="97">
        <f t="shared" si="51"/>
        <v>18</v>
      </c>
      <c r="K139" s="97">
        <f t="shared" si="51"/>
        <v>28</v>
      </c>
      <c r="L139" s="97">
        <f t="shared" si="51"/>
        <v>19</v>
      </c>
      <c r="M139" s="97">
        <f t="shared" si="52"/>
        <v>20</v>
      </c>
      <c r="N139" s="97">
        <f t="shared" si="51"/>
        <v>38</v>
      </c>
      <c r="O139" s="97">
        <f t="shared" si="53"/>
        <v>20</v>
      </c>
      <c r="P139" s="97">
        <f>SUM(D139:O139)</f>
        <v>265</v>
      </c>
      <c r="Q139" s="126"/>
      <c r="R139" s="126"/>
      <c r="S139" s="97">
        <f>SUM($D139:D139)</f>
        <v>12</v>
      </c>
      <c r="T139" s="97">
        <f>SUM($D139:E139)</f>
        <v>38</v>
      </c>
      <c r="U139" s="97">
        <f>SUM($D139:F139)</f>
        <v>47</v>
      </c>
      <c r="V139" s="97">
        <f>SUM($D139:G139)</f>
        <v>61</v>
      </c>
      <c r="W139" s="97">
        <f>SUM($D139:H139)</f>
        <v>88</v>
      </c>
      <c r="X139" s="97">
        <f>SUM($D139:I139)</f>
        <v>122</v>
      </c>
      <c r="Y139" s="97">
        <f>SUM($D139:J139)</f>
        <v>140</v>
      </c>
      <c r="Z139" s="97">
        <f>SUM($D139:K139)</f>
        <v>168</v>
      </c>
      <c r="AA139" s="97">
        <f>SUM($D139:L139)</f>
        <v>187</v>
      </c>
      <c r="AB139" s="97">
        <f>SUM($D139:M139)</f>
        <v>207</v>
      </c>
      <c r="AC139" s="97">
        <f>SUM($D139:N139)</f>
        <v>245</v>
      </c>
      <c r="AD139" s="97">
        <f>SUM($D139:O139)</f>
        <v>265</v>
      </c>
    </row>
    <row r="140" spans="1:30" ht="15.1" customHeight="1">
      <c r="A140" s="94">
        <v>2017</v>
      </c>
      <c r="B140" s="95" t="s">
        <v>8</v>
      </c>
      <c r="D140" s="97">
        <f t="shared" si="50"/>
        <v>21</v>
      </c>
      <c r="E140" s="97">
        <f t="shared" si="51"/>
        <v>12</v>
      </c>
      <c r="F140" s="97">
        <f t="shared" si="51"/>
        <v>6</v>
      </c>
      <c r="G140" s="97">
        <f t="shared" si="51"/>
        <v>18</v>
      </c>
      <c r="H140" s="97">
        <f t="shared" si="51"/>
        <v>33</v>
      </c>
      <c r="I140" s="97">
        <f t="shared" si="51"/>
        <v>46</v>
      </c>
      <c r="J140" s="97">
        <f t="shared" si="51"/>
        <v>17</v>
      </c>
      <c r="K140" s="97">
        <f t="shared" si="51"/>
        <v>33</v>
      </c>
      <c r="L140" s="97">
        <f t="shared" si="51"/>
        <v>13</v>
      </c>
      <c r="M140" s="97">
        <f t="shared" si="52"/>
        <v>28</v>
      </c>
      <c r="N140" s="97">
        <f t="shared" si="51"/>
        <v>23</v>
      </c>
      <c r="O140" s="97">
        <f t="shared" si="53"/>
        <v>17</v>
      </c>
      <c r="P140" s="97">
        <f t="shared" ref="P140" si="55">SUM(D140:O140)</f>
        <v>267</v>
      </c>
      <c r="Q140" s="126"/>
      <c r="R140" s="126"/>
      <c r="S140" s="97">
        <f>SUM($D140:D140)</f>
        <v>21</v>
      </c>
      <c r="T140" s="97">
        <f>SUM($D140:E140)</f>
        <v>33</v>
      </c>
      <c r="U140" s="97">
        <f>SUM($D140:F140)</f>
        <v>39</v>
      </c>
      <c r="V140" s="97">
        <f>SUM($D140:G140)</f>
        <v>57</v>
      </c>
      <c r="W140" s="97">
        <f>SUM($D140:H140)</f>
        <v>90</v>
      </c>
      <c r="X140" s="97">
        <f>SUM($D140:I140)</f>
        <v>136</v>
      </c>
      <c r="Y140" s="97">
        <f>SUM($D140:J140)</f>
        <v>153</v>
      </c>
      <c r="Z140" s="97">
        <f>SUM($D140:K140)</f>
        <v>186</v>
      </c>
      <c r="AA140" s="97">
        <f>SUM($D140:L140)</f>
        <v>199</v>
      </c>
      <c r="AB140" s="97">
        <f>SUM($D140:M140)</f>
        <v>227</v>
      </c>
      <c r="AC140" s="97">
        <f>SUM($D140:N140)</f>
        <v>250</v>
      </c>
      <c r="AD140" s="97">
        <f>SUM($D140:O140)</f>
        <v>267</v>
      </c>
    </row>
    <row r="141" spans="1:30" ht="15.1" customHeight="1">
      <c r="A141" s="94">
        <v>2018</v>
      </c>
      <c r="B141" s="95" t="s">
        <v>8</v>
      </c>
      <c r="D141" s="97">
        <f t="shared" si="50"/>
        <v>26</v>
      </c>
      <c r="E141" s="97">
        <f t="shared" si="51"/>
        <v>17</v>
      </c>
      <c r="F141" s="97">
        <f t="shared" si="51"/>
        <v>10</v>
      </c>
      <c r="G141" s="97">
        <f t="shared" si="51"/>
        <v>28</v>
      </c>
      <c r="H141" s="97">
        <f t="shared" si="51"/>
        <v>34</v>
      </c>
      <c r="I141" s="97">
        <f t="shared" si="51"/>
        <v>68</v>
      </c>
      <c r="J141" s="97">
        <f t="shared" si="51"/>
        <v>16</v>
      </c>
      <c r="K141" s="97">
        <f t="shared" si="51"/>
        <v>24</v>
      </c>
      <c r="L141" s="97">
        <f t="shared" si="51"/>
        <v>24</v>
      </c>
      <c r="M141" s="97">
        <f t="shared" si="52"/>
        <v>44</v>
      </c>
      <c r="N141" s="97">
        <f t="shared" si="51"/>
        <v>39</v>
      </c>
      <c r="O141" s="97">
        <f t="shared" si="53"/>
        <v>18</v>
      </c>
      <c r="P141" s="97">
        <f t="shared" si="54"/>
        <v>348</v>
      </c>
      <c r="Q141" s="126"/>
      <c r="R141" s="126"/>
      <c r="S141" s="97">
        <f>SUM($D141:D141)</f>
        <v>26</v>
      </c>
      <c r="T141" s="97">
        <f>SUM($D141:E141)</f>
        <v>43</v>
      </c>
      <c r="U141" s="97">
        <f>SUM($D141:F141)</f>
        <v>53</v>
      </c>
      <c r="V141" s="97">
        <f>SUM($D141:G141)</f>
        <v>81</v>
      </c>
      <c r="W141" s="97">
        <f>SUM($D141:H141)</f>
        <v>115</v>
      </c>
      <c r="X141" s="97">
        <f>SUM($D141:I141)</f>
        <v>183</v>
      </c>
      <c r="Y141" s="97">
        <f>SUM($D141:J141)</f>
        <v>199</v>
      </c>
      <c r="Z141" s="97">
        <f>SUM($D141:K141)</f>
        <v>223</v>
      </c>
      <c r="AA141" s="97">
        <f>SUM($D141:L141)</f>
        <v>247</v>
      </c>
      <c r="AB141" s="97">
        <f>SUM($D141:M141)</f>
        <v>291</v>
      </c>
      <c r="AC141" s="97">
        <f>SUM($D141:N141)</f>
        <v>330</v>
      </c>
      <c r="AD141" s="97">
        <f>SUM($D141:O141)</f>
        <v>348</v>
      </c>
    </row>
    <row r="142" spans="1:30" ht="15.1" customHeight="1">
      <c r="A142" s="94">
        <v>2019</v>
      </c>
      <c r="B142" s="95" t="s">
        <v>8</v>
      </c>
      <c r="D142" s="97">
        <f t="shared" si="50"/>
        <v>8</v>
      </c>
      <c r="E142" s="97">
        <f t="shared" si="51"/>
        <v>10</v>
      </c>
      <c r="F142" s="97">
        <f t="shared" si="51"/>
        <v>6</v>
      </c>
      <c r="G142" s="97">
        <f t="shared" si="51"/>
        <v>19</v>
      </c>
      <c r="H142" s="97">
        <f t="shared" si="51"/>
        <v>29</v>
      </c>
      <c r="I142" s="97">
        <f t="shared" si="51"/>
        <v>67</v>
      </c>
      <c r="J142" s="97">
        <f t="shared" si="51"/>
        <v>16</v>
      </c>
      <c r="K142" s="97">
        <f t="shared" si="51"/>
        <v>23</v>
      </c>
      <c r="L142" s="97">
        <f t="shared" si="51"/>
        <v>13</v>
      </c>
      <c r="M142" s="97">
        <f t="shared" si="52"/>
        <v>29</v>
      </c>
      <c r="N142" s="97">
        <f t="shared" si="51"/>
        <v>21</v>
      </c>
      <c r="O142" s="97">
        <f t="shared" si="53"/>
        <v>16</v>
      </c>
      <c r="P142" s="97">
        <f t="shared" si="54"/>
        <v>257</v>
      </c>
      <c r="Q142" s="126"/>
      <c r="R142" s="126"/>
      <c r="S142" s="97">
        <f>SUM($D142:D142)</f>
        <v>8</v>
      </c>
      <c r="T142" s="97">
        <f>SUM($D142:E142)</f>
        <v>18</v>
      </c>
      <c r="U142" s="97">
        <f>SUM($D142:F142)</f>
        <v>24</v>
      </c>
      <c r="V142" s="97">
        <f>SUM($D142:G142)</f>
        <v>43</v>
      </c>
      <c r="W142" s="97">
        <f>SUM($D142:H142)</f>
        <v>72</v>
      </c>
      <c r="X142" s="97">
        <f>SUM($D142:I142)</f>
        <v>139</v>
      </c>
      <c r="Y142" s="97">
        <f>SUM($D142:J142)</f>
        <v>155</v>
      </c>
      <c r="Z142" s="97">
        <f>SUM($D142:K142)</f>
        <v>178</v>
      </c>
      <c r="AA142" s="97">
        <f>SUM($D142:L142)</f>
        <v>191</v>
      </c>
      <c r="AB142" s="97">
        <f>SUM($D142:M142)</f>
        <v>220</v>
      </c>
      <c r="AC142" s="97">
        <f>SUM($D142:N142)</f>
        <v>241</v>
      </c>
      <c r="AD142" s="97">
        <f>SUM($D142:O142)</f>
        <v>257</v>
      </c>
    </row>
    <row r="143" spans="1:30" ht="15.1" customHeight="1">
      <c r="A143" s="94">
        <v>2020</v>
      </c>
      <c r="B143" s="95" t="s">
        <v>8</v>
      </c>
      <c r="D143" s="97">
        <f t="shared" si="50"/>
        <v>24</v>
      </c>
      <c r="E143" s="97">
        <f t="shared" si="51"/>
        <v>16</v>
      </c>
      <c r="F143" s="97">
        <f t="shared" si="51"/>
        <v>3</v>
      </c>
      <c r="G143" s="97">
        <f t="shared" si="51"/>
        <v>1</v>
      </c>
      <c r="H143" s="97">
        <f t="shared" si="51"/>
        <v>0</v>
      </c>
      <c r="I143" s="97">
        <f t="shared" si="51"/>
        <v>0</v>
      </c>
      <c r="J143" s="97">
        <f t="shared" si="51"/>
        <v>0</v>
      </c>
      <c r="K143" s="97">
        <f t="shared" si="51"/>
        <v>0</v>
      </c>
      <c r="L143" s="97">
        <f t="shared" si="51"/>
        <v>1</v>
      </c>
      <c r="M143" s="97">
        <f t="shared" si="52"/>
        <v>0</v>
      </c>
      <c r="N143" s="97">
        <f t="shared" si="51"/>
        <v>1</v>
      </c>
      <c r="O143" s="97">
        <f t="shared" si="53"/>
        <v>1</v>
      </c>
      <c r="P143" s="97">
        <f t="shared" ref="P143" si="56">SUM(D143:O143)</f>
        <v>47</v>
      </c>
      <c r="Q143" s="126"/>
      <c r="R143" s="126"/>
      <c r="S143" s="97">
        <f>SUM($D143:D143)</f>
        <v>24</v>
      </c>
      <c r="T143" s="97">
        <f>SUM($D143:E143)</f>
        <v>40</v>
      </c>
      <c r="U143" s="97">
        <f>SUM($D143:F143)</f>
        <v>43</v>
      </c>
      <c r="V143" s="97">
        <f>SUM($D143:G143)</f>
        <v>44</v>
      </c>
      <c r="W143" s="97">
        <f>SUM($D143:H143)</f>
        <v>44</v>
      </c>
      <c r="X143" s="97">
        <f>SUM($D143:I143)</f>
        <v>44</v>
      </c>
      <c r="Y143" s="97">
        <f>SUM($D143:J143)</f>
        <v>44</v>
      </c>
      <c r="Z143" s="97">
        <f>SUM($D143:K143)</f>
        <v>44</v>
      </c>
      <c r="AA143" s="97">
        <f>SUM($D143:L143)</f>
        <v>45</v>
      </c>
      <c r="AB143" s="97">
        <f>SUM($D143:M143)</f>
        <v>45</v>
      </c>
      <c r="AC143" s="97">
        <f>SUM($D143:N143)</f>
        <v>46</v>
      </c>
      <c r="AD143" s="97">
        <f>SUM($D143:O143)</f>
        <v>47</v>
      </c>
    </row>
    <row r="144" spans="1:30" ht="15.1" customHeight="1">
      <c r="A144" s="94">
        <v>2021</v>
      </c>
      <c r="B144" s="95" t="s">
        <v>8</v>
      </c>
      <c r="D144" s="97">
        <f t="shared" si="50"/>
        <v>0</v>
      </c>
      <c r="E144" s="97">
        <f t="shared" si="51"/>
        <v>0</v>
      </c>
      <c r="F144" s="97">
        <f t="shared" si="51"/>
        <v>0</v>
      </c>
      <c r="G144" s="97">
        <f t="shared" si="51"/>
        <v>1</v>
      </c>
      <c r="H144" s="97">
        <f t="shared" si="51"/>
        <v>0</v>
      </c>
      <c r="I144" s="97">
        <f t="shared" si="51"/>
        <v>0</v>
      </c>
      <c r="J144" s="97">
        <f t="shared" si="51"/>
        <v>0</v>
      </c>
      <c r="K144" s="97">
        <f t="shared" si="51"/>
        <v>0</v>
      </c>
      <c r="L144" s="97">
        <f t="shared" si="51"/>
        <v>0</v>
      </c>
      <c r="M144" s="97">
        <f t="shared" si="52"/>
        <v>1</v>
      </c>
      <c r="N144" s="97">
        <f t="shared" si="51"/>
        <v>5</v>
      </c>
      <c r="O144" s="97">
        <f t="shared" si="53"/>
        <v>0</v>
      </c>
      <c r="P144" s="97">
        <f t="shared" si="54"/>
        <v>7</v>
      </c>
      <c r="Q144" s="126"/>
      <c r="R144" s="126"/>
      <c r="S144" s="97">
        <f>SUM($D144:D144)</f>
        <v>0</v>
      </c>
      <c r="T144" s="97">
        <f>SUM($D144:E144)</f>
        <v>0</v>
      </c>
      <c r="U144" s="97">
        <f>SUM($D144:F144)</f>
        <v>0</v>
      </c>
      <c r="V144" s="97">
        <f>SUM($D144:G144)</f>
        <v>1</v>
      </c>
      <c r="W144" s="97">
        <f>SUM($D144:H144)</f>
        <v>1</v>
      </c>
      <c r="X144" s="97">
        <f>SUM($D144:I144)</f>
        <v>1</v>
      </c>
      <c r="Y144" s="97">
        <f>SUM($D144:J144)</f>
        <v>1</v>
      </c>
      <c r="Z144" s="97">
        <f>SUM($D144:K144)</f>
        <v>1</v>
      </c>
      <c r="AA144" s="97">
        <f>SUM($D144:L144)</f>
        <v>1</v>
      </c>
      <c r="AB144" s="97">
        <f>SUM($D144:M144)</f>
        <v>2</v>
      </c>
      <c r="AC144" s="97">
        <f>SUM($D144:N144)</f>
        <v>7</v>
      </c>
      <c r="AD144" s="97">
        <f>SUM($D144:O144)</f>
        <v>7</v>
      </c>
    </row>
    <row r="149" spans="3:20" ht="15.1" customHeight="1">
      <c r="C149" s="97">
        <v>4998</v>
      </c>
      <c r="D149" s="105"/>
      <c r="E149" s="113"/>
      <c r="S149" s="105"/>
      <c r="T149" s="113"/>
    </row>
    <row r="150" spans="3:20" ht="15.1" customHeight="1">
      <c r="C150" s="97">
        <v>4998</v>
      </c>
      <c r="D150" s="105"/>
      <c r="E150" s="113"/>
      <c r="S150" s="105"/>
      <c r="T150" s="113"/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>
    <tabColor indexed="60"/>
  </sheetPr>
  <dimension ref="A1:AD144"/>
  <sheetViews>
    <sheetView topLeftCell="A62" zoomScale="90" zoomScaleNormal="90" workbookViewId="0">
      <selection activeCell="O89" sqref="O89"/>
    </sheetView>
  </sheetViews>
  <sheetFormatPr defaultColWidth="6.38671875" defaultRowHeight="15.1" customHeight="1"/>
  <cols>
    <col min="1" max="1" width="7.6093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05" customWidth="1"/>
    <col min="19" max="19" width="9.609375" style="113" customWidth="1"/>
    <col min="20" max="30" width="9.609375" style="105" customWidth="1"/>
    <col min="31" max="16384" width="6.38671875" style="105"/>
  </cols>
  <sheetData>
    <row r="1" spans="1:3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 ht="15.1" customHeight="1">
      <c r="A2" s="103" t="s">
        <v>80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5.1" customHeight="1">
      <c r="A3" s="103" t="s">
        <v>0</v>
      </c>
      <c r="B3" s="112"/>
    </row>
    <row r="4" spans="1:30" ht="15.1" customHeight="1">
      <c r="A4" s="103" t="s">
        <v>14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ht="15.1" customHeight="1">
      <c r="A5" s="114"/>
      <c r="B5" s="114"/>
      <c r="D5" s="115"/>
      <c r="S5" s="115"/>
    </row>
    <row r="6" spans="1:30" ht="15.1" customHeight="1">
      <c r="A6" s="114"/>
      <c r="B6" s="114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ht="15.1" customHeight="1"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3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3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05" t="s">
        <v>33</v>
      </c>
      <c r="R9" s="105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3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s="96" customFormat="1" ht="15.1" customHeight="1">
      <c r="A11" s="94">
        <v>2006</v>
      </c>
      <c r="B11" s="95" t="s">
        <v>6</v>
      </c>
      <c r="D11" s="97">
        <v>368663</v>
      </c>
      <c r="E11" s="97">
        <v>344671</v>
      </c>
      <c r="F11" s="97">
        <v>437544</v>
      </c>
      <c r="G11" s="97">
        <v>433902</v>
      </c>
      <c r="H11" s="97">
        <v>475776</v>
      </c>
      <c r="I11" s="97">
        <v>504830</v>
      </c>
      <c r="J11" s="97">
        <v>662850</v>
      </c>
      <c r="K11" s="97">
        <v>652150</v>
      </c>
      <c r="L11" s="97">
        <v>472062</v>
      </c>
      <c r="M11" s="97">
        <v>413997</v>
      </c>
      <c r="N11" s="97">
        <v>391854</v>
      </c>
      <c r="O11" s="97">
        <v>385420</v>
      </c>
      <c r="P11" s="97">
        <f>SUM(D11:O11)</f>
        <v>5543719</v>
      </c>
      <c r="Q11" s="123"/>
      <c r="R11" s="123"/>
      <c r="S11" s="97">
        <f>SUM($D11:D11)</f>
        <v>368663</v>
      </c>
      <c r="T11" s="97">
        <f>SUM($D11:E11)</f>
        <v>713334</v>
      </c>
      <c r="U11" s="97">
        <f>SUM($D11:F11)</f>
        <v>1150878</v>
      </c>
      <c r="V11" s="97">
        <f>SUM($D11:G11)</f>
        <v>1584780</v>
      </c>
      <c r="W11" s="97">
        <f>SUM($D11:H11)</f>
        <v>2060556</v>
      </c>
      <c r="X11" s="97">
        <f>SUM($D11:I11)</f>
        <v>2565386</v>
      </c>
      <c r="Y11" s="97">
        <f>SUM($D11:J11)</f>
        <v>3228236</v>
      </c>
      <c r="Z11" s="97">
        <f>SUM($D11:K11)</f>
        <v>3880386</v>
      </c>
      <c r="AA11" s="97">
        <f>SUM($D11:L11)</f>
        <v>4352448</v>
      </c>
      <c r="AB11" s="97">
        <f>SUM($D11:M11)</f>
        <v>4766445</v>
      </c>
      <c r="AC11" s="97">
        <f>SUM($D11:N11)</f>
        <v>5158299</v>
      </c>
      <c r="AD11" s="97">
        <f>SUM($D11:O11)</f>
        <v>5543719</v>
      </c>
    </row>
    <row r="12" spans="1:30" s="96" customFormat="1" ht="15.1" customHeight="1">
      <c r="A12" s="94">
        <v>2006</v>
      </c>
      <c r="B12" s="95" t="s">
        <v>7</v>
      </c>
      <c r="D12" s="97">
        <v>107437</v>
      </c>
      <c r="E12" s="97">
        <v>103445</v>
      </c>
      <c r="F12" s="97">
        <v>118803</v>
      </c>
      <c r="G12" s="97">
        <v>104740</v>
      </c>
      <c r="H12" s="97">
        <v>116765</v>
      </c>
      <c r="I12" s="97">
        <v>114739</v>
      </c>
      <c r="J12" s="97">
        <v>100335</v>
      </c>
      <c r="K12" s="97">
        <v>116220</v>
      </c>
      <c r="L12" s="97">
        <v>106703</v>
      </c>
      <c r="M12" s="97">
        <v>106697</v>
      </c>
      <c r="N12" s="97">
        <v>109395</v>
      </c>
      <c r="O12" s="97">
        <v>96071</v>
      </c>
      <c r="P12" s="97">
        <f>SUM(D12:O12)</f>
        <v>1301350</v>
      </c>
      <c r="Q12" s="124"/>
      <c r="R12" s="124"/>
      <c r="S12" s="97">
        <f>SUM($D12:D12)</f>
        <v>107437</v>
      </c>
      <c r="T12" s="97">
        <f>SUM($D12:E12)</f>
        <v>210882</v>
      </c>
      <c r="U12" s="97">
        <f>SUM($D12:F12)</f>
        <v>329685</v>
      </c>
      <c r="V12" s="97">
        <f>SUM($D12:G12)</f>
        <v>434425</v>
      </c>
      <c r="W12" s="97">
        <f>SUM($D12:H12)</f>
        <v>551190</v>
      </c>
      <c r="X12" s="97">
        <f>SUM($D12:I12)</f>
        <v>665929</v>
      </c>
      <c r="Y12" s="97">
        <f>SUM($D12:J12)</f>
        <v>766264</v>
      </c>
      <c r="Z12" s="97">
        <f>SUM($D12:K12)</f>
        <v>882484</v>
      </c>
      <c r="AA12" s="97">
        <f>SUM($D12:L12)</f>
        <v>989187</v>
      </c>
      <c r="AB12" s="97">
        <f>SUM($D12:M12)</f>
        <v>1095884</v>
      </c>
      <c r="AC12" s="97">
        <f>SUM($D12:N12)</f>
        <v>1205279</v>
      </c>
      <c r="AD12" s="97">
        <f>SUM($D12:O12)</f>
        <v>1301350</v>
      </c>
    </row>
    <row r="13" spans="1:30" s="96" customFormat="1" ht="15.1" customHeight="1">
      <c r="A13" s="94">
        <v>2006</v>
      </c>
      <c r="B13" s="95" t="s">
        <v>8</v>
      </c>
      <c r="D13" s="97">
        <v>2282</v>
      </c>
      <c r="E13" s="97">
        <v>2254</v>
      </c>
      <c r="F13" s="97">
        <v>2516</v>
      </c>
      <c r="G13" s="97">
        <v>2522</v>
      </c>
      <c r="H13" s="97">
        <v>2688</v>
      </c>
      <c r="I13" s="97">
        <v>2578</v>
      </c>
      <c r="J13" s="97">
        <v>2680</v>
      </c>
      <c r="K13" s="97">
        <v>2900</v>
      </c>
      <c r="L13" s="97">
        <v>2620</v>
      </c>
      <c r="M13" s="97">
        <v>2808</v>
      </c>
      <c r="N13" s="97">
        <v>2994</v>
      </c>
      <c r="O13" s="97">
        <v>2198</v>
      </c>
      <c r="P13" s="97">
        <f>SUM(D13:O13)</f>
        <v>31040</v>
      </c>
      <c r="Q13" s="124"/>
      <c r="R13" s="124"/>
      <c r="S13" s="97">
        <f>SUM($D13:D13)</f>
        <v>2282</v>
      </c>
      <c r="T13" s="97">
        <f>SUM($D13:E13)</f>
        <v>4536</v>
      </c>
      <c r="U13" s="97">
        <f>SUM($D13:F13)</f>
        <v>7052</v>
      </c>
      <c r="V13" s="97">
        <f>SUM($D13:G13)</f>
        <v>9574</v>
      </c>
      <c r="W13" s="97">
        <f>SUM($D13:H13)</f>
        <v>12262</v>
      </c>
      <c r="X13" s="97">
        <f>SUM($D13:I13)</f>
        <v>14840</v>
      </c>
      <c r="Y13" s="97">
        <f>SUM($D13:J13)</f>
        <v>17520</v>
      </c>
      <c r="Z13" s="97">
        <f>SUM($D13:K13)</f>
        <v>20420</v>
      </c>
      <c r="AA13" s="97">
        <f>SUM($D13:L13)</f>
        <v>23040</v>
      </c>
      <c r="AB13" s="97">
        <f>SUM($D13:M13)</f>
        <v>25848</v>
      </c>
      <c r="AC13" s="97">
        <f>SUM($D13:N13)</f>
        <v>28842</v>
      </c>
      <c r="AD13" s="97">
        <f>SUM($D13:O13)</f>
        <v>31040</v>
      </c>
    </row>
    <row r="14" spans="1:30" s="96" customFormat="1" ht="15.1" customHeight="1">
      <c r="A14" s="94">
        <v>2006</v>
      </c>
      <c r="B14" s="98" t="s">
        <v>9</v>
      </c>
      <c r="D14" s="97">
        <f t="shared" ref="D14:P14" si="0">SUM(D11:D13)</f>
        <v>478382</v>
      </c>
      <c r="E14" s="97">
        <f t="shared" si="0"/>
        <v>450370</v>
      </c>
      <c r="F14" s="97">
        <f t="shared" si="0"/>
        <v>558863</v>
      </c>
      <c r="G14" s="97">
        <f t="shared" si="0"/>
        <v>541164</v>
      </c>
      <c r="H14" s="97">
        <f t="shared" si="0"/>
        <v>595229</v>
      </c>
      <c r="I14" s="97">
        <f t="shared" si="0"/>
        <v>622147</v>
      </c>
      <c r="J14" s="97">
        <f t="shared" si="0"/>
        <v>765865</v>
      </c>
      <c r="K14" s="97">
        <f t="shared" si="0"/>
        <v>771270</v>
      </c>
      <c r="L14" s="97">
        <f t="shared" si="0"/>
        <v>581385</v>
      </c>
      <c r="M14" s="97">
        <f t="shared" si="0"/>
        <v>523502</v>
      </c>
      <c r="N14" s="97">
        <f t="shared" si="0"/>
        <v>504243</v>
      </c>
      <c r="O14" s="97">
        <f t="shared" si="0"/>
        <v>483689</v>
      </c>
      <c r="P14" s="97">
        <f t="shared" si="0"/>
        <v>6876109</v>
      </c>
      <c r="Q14" s="124"/>
      <c r="R14" s="124"/>
      <c r="S14" s="97">
        <f t="shared" ref="S14:AD14" si="1">SUM(S11:S13)</f>
        <v>478382</v>
      </c>
      <c r="T14" s="97">
        <f t="shared" si="1"/>
        <v>928752</v>
      </c>
      <c r="U14" s="97">
        <f t="shared" si="1"/>
        <v>1487615</v>
      </c>
      <c r="V14" s="97">
        <f t="shared" si="1"/>
        <v>2028779</v>
      </c>
      <c r="W14" s="97">
        <f t="shared" si="1"/>
        <v>2624008</v>
      </c>
      <c r="X14" s="97">
        <f t="shared" si="1"/>
        <v>3246155</v>
      </c>
      <c r="Y14" s="97">
        <f t="shared" si="1"/>
        <v>4012020</v>
      </c>
      <c r="Z14" s="97">
        <f t="shared" si="1"/>
        <v>4783290</v>
      </c>
      <c r="AA14" s="97">
        <f t="shared" si="1"/>
        <v>5364675</v>
      </c>
      <c r="AB14" s="97">
        <f t="shared" si="1"/>
        <v>5888177</v>
      </c>
      <c r="AC14" s="97">
        <f t="shared" si="1"/>
        <v>6392420</v>
      </c>
      <c r="AD14" s="97">
        <f t="shared" si="1"/>
        <v>6876109</v>
      </c>
    </row>
    <row r="15" spans="1:3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s="96" customFormat="1" ht="15.1" customHeight="1">
      <c r="A16" s="94">
        <v>2007</v>
      </c>
      <c r="B16" s="95" t="s">
        <v>6</v>
      </c>
      <c r="D16" s="97">
        <v>331372</v>
      </c>
      <c r="E16" s="97">
        <v>295402</v>
      </c>
      <c r="F16" s="97">
        <v>395639</v>
      </c>
      <c r="G16" s="97">
        <v>375143</v>
      </c>
      <c r="H16" s="97">
        <v>430733</v>
      </c>
      <c r="I16" s="97">
        <v>495246</v>
      </c>
      <c r="J16" s="97">
        <v>611194</v>
      </c>
      <c r="K16" s="97">
        <v>637918</v>
      </c>
      <c r="L16" s="97">
        <v>469980</v>
      </c>
      <c r="M16" s="97">
        <v>459825</v>
      </c>
      <c r="N16" s="97">
        <v>422178</v>
      </c>
      <c r="O16" s="97">
        <v>369142</v>
      </c>
      <c r="P16" s="97">
        <f>SUM(D16:O16)</f>
        <v>5293772</v>
      </c>
      <c r="Q16" s="123"/>
      <c r="R16" s="123"/>
      <c r="S16" s="97">
        <f>SUM($D16:D16)</f>
        <v>331372</v>
      </c>
      <c r="T16" s="97">
        <f>SUM($D16:E16)</f>
        <v>626774</v>
      </c>
      <c r="U16" s="97">
        <f>SUM($D16:F16)</f>
        <v>1022413</v>
      </c>
      <c r="V16" s="97">
        <f>SUM($D16:G16)</f>
        <v>1397556</v>
      </c>
      <c r="W16" s="97">
        <f>SUM($D16:H16)</f>
        <v>1828289</v>
      </c>
      <c r="X16" s="97">
        <f>SUM($D16:I16)</f>
        <v>2323535</v>
      </c>
      <c r="Y16" s="97">
        <f>SUM($D16:J16)</f>
        <v>2934729</v>
      </c>
      <c r="Z16" s="97">
        <f>SUM($D16:K16)</f>
        <v>3572647</v>
      </c>
      <c r="AA16" s="97">
        <f>SUM($D16:L16)</f>
        <v>4042627</v>
      </c>
      <c r="AB16" s="97">
        <f>SUM($D16:M16)</f>
        <v>4502452</v>
      </c>
      <c r="AC16" s="97">
        <f>SUM($D16:N16)</f>
        <v>4924630</v>
      </c>
      <c r="AD16" s="97">
        <f>SUM($D16:O16)</f>
        <v>5293772</v>
      </c>
    </row>
    <row r="17" spans="1:30" s="96" customFormat="1" ht="15.1" customHeight="1">
      <c r="A17" s="94">
        <v>2007</v>
      </c>
      <c r="B17" s="95" t="s">
        <v>7</v>
      </c>
      <c r="D17" s="97">
        <v>109092</v>
      </c>
      <c r="E17" s="97">
        <v>102028</v>
      </c>
      <c r="F17" s="97">
        <v>116778</v>
      </c>
      <c r="G17" s="97">
        <v>109504</v>
      </c>
      <c r="H17" s="97">
        <v>118317</v>
      </c>
      <c r="I17" s="97">
        <v>109997</v>
      </c>
      <c r="J17" s="97">
        <v>105296</v>
      </c>
      <c r="K17" s="97">
        <v>113467</v>
      </c>
      <c r="L17" s="97">
        <v>103879</v>
      </c>
      <c r="M17" s="97">
        <v>120574</v>
      </c>
      <c r="N17" s="97">
        <v>109590</v>
      </c>
      <c r="O17" s="97">
        <v>91675</v>
      </c>
      <c r="P17" s="97">
        <f>SUM(D17:O17)</f>
        <v>1310197</v>
      </c>
      <c r="Q17" s="124"/>
      <c r="R17" s="124"/>
      <c r="S17" s="97">
        <f>SUM($D17:D17)</f>
        <v>109092</v>
      </c>
      <c r="T17" s="97">
        <f>SUM($D17:E17)</f>
        <v>211120</v>
      </c>
      <c r="U17" s="97">
        <f>SUM($D17:F17)</f>
        <v>327898</v>
      </c>
      <c r="V17" s="97">
        <f>SUM($D17:G17)</f>
        <v>437402</v>
      </c>
      <c r="W17" s="97">
        <f>SUM($D17:H17)</f>
        <v>555719</v>
      </c>
      <c r="X17" s="97">
        <f>SUM($D17:I17)</f>
        <v>665716</v>
      </c>
      <c r="Y17" s="97">
        <f>SUM($D17:J17)</f>
        <v>771012</v>
      </c>
      <c r="Z17" s="97">
        <f>SUM($D17:K17)</f>
        <v>884479</v>
      </c>
      <c r="AA17" s="97">
        <f>SUM($D17:L17)</f>
        <v>988358</v>
      </c>
      <c r="AB17" s="97">
        <f>SUM($D17:M17)</f>
        <v>1108932</v>
      </c>
      <c r="AC17" s="97">
        <f>SUM($D17:N17)</f>
        <v>1218522</v>
      </c>
      <c r="AD17" s="97">
        <f>SUM($D17:O17)</f>
        <v>1310197</v>
      </c>
    </row>
    <row r="18" spans="1:30" s="96" customFormat="1" ht="15.1" customHeight="1">
      <c r="A18" s="94">
        <v>2007</v>
      </c>
      <c r="B18" s="95" t="s">
        <v>8</v>
      </c>
      <c r="D18" s="97">
        <v>2330</v>
      </c>
      <c r="E18" s="97">
        <v>2448</v>
      </c>
      <c r="F18" s="97">
        <v>2506</v>
      </c>
      <c r="G18" s="97">
        <v>2356</v>
      </c>
      <c r="H18" s="97">
        <v>2590</v>
      </c>
      <c r="I18" s="97">
        <v>2444</v>
      </c>
      <c r="J18" s="97">
        <v>2556</v>
      </c>
      <c r="K18" s="97">
        <v>3002</v>
      </c>
      <c r="L18" s="97">
        <v>2822</v>
      </c>
      <c r="M18" s="97">
        <v>3182</v>
      </c>
      <c r="N18" s="97">
        <v>3088</v>
      </c>
      <c r="O18" s="97">
        <v>2588</v>
      </c>
      <c r="P18" s="97">
        <f>SUM(D18:O18)</f>
        <v>31912</v>
      </c>
      <c r="Q18" s="124"/>
      <c r="R18" s="124"/>
      <c r="S18" s="97">
        <f>SUM($D18:D18)</f>
        <v>2330</v>
      </c>
      <c r="T18" s="97">
        <f>SUM($D18:E18)</f>
        <v>4778</v>
      </c>
      <c r="U18" s="97">
        <f>SUM($D18:F18)</f>
        <v>7284</v>
      </c>
      <c r="V18" s="97">
        <f>SUM($D18:G18)</f>
        <v>9640</v>
      </c>
      <c r="W18" s="97">
        <f>SUM($D18:H18)</f>
        <v>12230</v>
      </c>
      <c r="X18" s="97">
        <f>SUM($D18:I18)</f>
        <v>14674</v>
      </c>
      <c r="Y18" s="97">
        <f>SUM($D18:J18)</f>
        <v>17230</v>
      </c>
      <c r="Z18" s="97">
        <f>SUM($D18:K18)</f>
        <v>20232</v>
      </c>
      <c r="AA18" s="97">
        <f>SUM($D18:L18)</f>
        <v>23054</v>
      </c>
      <c r="AB18" s="97">
        <f>SUM($D18:M18)</f>
        <v>26236</v>
      </c>
      <c r="AC18" s="97">
        <f>SUM($D18:N18)</f>
        <v>29324</v>
      </c>
      <c r="AD18" s="97">
        <f>SUM($D18:O18)</f>
        <v>31912</v>
      </c>
    </row>
    <row r="19" spans="1:30" s="96" customFormat="1" ht="15.1" customHeight="1">
      <c r="A19" s="94">
        <v>2007</v>
      </c>
      <c r="B19" s="98" t="s">
        <v>9</v>
      </c>
      <c r="D19" s="97">
        <f t="shared" ref="D19:P19" si="2">SUM(D16:D18)</f>
        <v>442794</v>
      </c>
      <c r="E19" s="97">
        <f t="shared" si="2"/>
        <v>399878</v>
      </c>
      <c r="F19" s="97">
        <f t="shared" si="2"/>
        <v>514923</v>
      </c>
      <c r="G19" s="97">
        <f t="shared" si="2"/>
        <v>487003</v>
      </c>
      <c r="H19" s="97">
        <f t="shared" si="2"/>
        <v>551640</v>
      </c>
      <c r="I19" s="97">
        <f t="shared" si="2"/>
        <v>607687</v>
      </c>
      <c r="J19" s="97">
        <f t="shared" si="2"/>
        <v>719046</v>
      </c>
      <c r="K19" s="97">
        <f t="shared" si="2"/>
        <v>754387</v>
      </c>
      <c r="L19" s="97">
        <f t="shared" si="2"/>
        <v>576681</v>
      </c>
      <c r="M19" s="97">
        <f t="shared" si="2"/>
        <v>583581</v>
      </c>
      <c r="N19" s="97">
        <f t="shared" si="2"/>
        <v>534856</v>
      </c>
      <c r="O19" s="97">
        <f t="shared" si="2"/>
        <v>463405</v>
      </c>
      <c r="P19" s="97">
        <f t="shared" si="2"/>
        <v>6635881</v>
      </c>
      <c r="Q19" s="124"/>
      <c r="R19" s="124"/>
      <c r="S19" s="97">
        <f t="shared" ref="S19:AD19" si="3">SUM(S16:S18)</f>
        <v>442794</v>
      </c>
      <c r="T19" s="97">
        <f t="shared" si="3"/>
        <v>842672</v>
      </c>
      <c r="U19" s="97">
        <f t="shared" si="3"/>
        <v>1357595</v>
      </c>
      <c r="V19" s="97">
        <f t="shared" si="3"/>
        <v>1844598</v>
      </c>
      <c r="W19" s="97">
        <f t="shared" si="3"/>
        <v>2396238</v>
      </c>
      <c r="X19" s="97">
        <f t="shared" si="3"/>
        <v>3003925</v>
      </c>
      <c r="Y19" s="97">
        <f t="shared" si="3"/>
        <v>3722971</v>
      </c>
      <c r="Z19" s="97">
        <f t="shared" si="3"/>
        <v>4477358</v>
      </c>
      <c r="AA19" s="97">
        <f t="shared" si="3"/>
        <v>5054039</v>
      </c>
      <c r="AB19" s="97">
        <f t="shared" si="3"/>
        <v>5637620</v>
      </c>
      <c r="AC19" s="97">
        <f t="shared" si="3"/>
        <v>6172476</v>
      </c>
      <c r="AD19" s="97">
        <f t="shared" si="3"/>
        <v>6635881</v>
      </c>
    </row>
    <row r="20" spans="1:3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s="96" customFormat="1" ht="15.1" customHeight="1">
      <c r="A21" s="94">
        <v>2008</v>
      </c>
      <c r="B21" s="95" t="s">
        <v>6</v>
      </c>
      <c r="D21" s="97">
        <v>325280</v>
      </c>
      <c r="E21" s="97">
        <v>317806</v>
      </c>
      <c r="F21" s="97">
        <v>403307</v>
      </c>
      <c r="G21" s="97">
        <v>362254</v>
      </c>
      <c r="H21" s="97">
        <v>433605</v>
      </c>
      <c r="I21" s="97">
        <v>453427</v>
      </c>
      <c r="J21" s="97">
        <v>578006</v>
      </c>
      <c r="K21" s="97">
        <v>629517</v>
      </c>
      <c r="L21" s="97">
        <v>419873</v>
      </c>
      <c r="M21" s="97">
        <v>415397</v>
      </c>
      <c r="N21" s="97">
        <v>367019</v>
      </c>
      <c r="O21" s="97">
        <v>330320</v>
      </c>
      <c r="P21" s="97">
        <f>SUM(D21:O21)</f>
        <v>5035811</v>
      </c>
      <c r="Q21" s="123"/>
      <c r="R21" s="123"/>
      <c r="S21" s="97">
        <f>SUM($D21:D21)</f>
        <v>325280</v>
      </c>
      <c r="T21" s="97">
        <f>SUM($D21:E21)</f>
        <v>643086</v>
      </c>
      <c r="U21" s="97">
        <f>SUM($D21:F21)</f>
        <v>1046393</v>
      </c>
      <c r="V21" s="97">
        <f>SUM($D21:G21)</f>
        <v>1408647</v>
      </c>
      <c r="W21" s="97">
        <f>SUM($D21:H21)</f>
        <v>1842252</v>
      </c>
      <c r="X21" s="97">
        <f>SUM($D21:I21)</f>
        <v>2295679</v>
      </c>
      <c r="Y21" s="97">
        <f>SUM($D21:J21)</f>
        <v>2873685</v>
      </c>
      <c r="Z21" s="97">
        <f>SUM($D21:K21)</f>
        <v>3503202</v>
      </c>
      <c r="AA21" s="97">
        <f>SUM($D21:L21)</f>
        <v>3923075</v>
      </c>
      <c r="AB21" s="97">
        <f>SUM($D21:M21)</f>
        <v>4338472</v>
      </c>
      <c r="AC21" s="97">
        <f>SUM($D21:N21)</f>
        <v>4705491</v>
      </c>
      <c r="AD21" s="97">
        <f>SUM($D21:O21)</f>
        <v>5035811</v>
      </c>
    </row>
    <row r="22" spans="1:30" s="96" customFormat="1" ht="15.1" customHeight="1">
      <c r="A22" s="94">
        <v>2008</v>
      </c>
      <c r="B22" s="95" t="s">
        <v>7</v>
      </c>
      <c r="D22" s="97">
        <v>109940</v>
      </c>
      <c r="E22" s="97">
        <v>104182</v>
      </c>
      <c r="F22" s="97">
        <v>109476</v>
      </c>
      <c r="G22" s="97">
        <v>113405</v>
      </c>
      <c r="H22" s="97">
        <v>111519</v>
      </c>
      <c r="I22" s="97">
        <v>112855</v>
      </c>
      <c r="J22" s="97">
        <v>108034</v>
      </c>
      <c r="K22" s="97">
        <v>105937</v>
      </c>
      <c r="L22" s="97">
        <v>113783</v>
      </c>
      <c r="M22" s="97">
        <v>112774</v>
      </c>
      <c r="N22" s="97">
        <v>93168</v>
      </c>
      <c r="O22" s="97">
        <v>88756</v>
      </c>
      <c r="P22" s="97">
        <f>SUM(D22:O22)</f>
        <v>1283829</v>
      </c>
      <c r="Q22" s="124"/>
      <c r="R22" s="124"/>
      <c r="S22" s="97">
        <f>SUM($D22:D22)</f>
        <v>109940</v>
      </c>
      <c r="T22" s="97">
        <f>SUM($D22:E22)</f>
        <v>214122</v>
      </c>
      <c r="U22" s="97">
        <f>SUM($D22:F22)</f>
        <v>323598</v>
      </c>
      <c r="V22" s="97">
        <f>SUM($D22:G22)</f>
        <v>437003</v>
      </c>
      <c r="W22" s="97">
        <f>SUM($D22:H22)</f>
        <v>548522</v>
      </c>
      <c r="X22" s="97">
        <f>SUM($D22:I22)</f>
        <v>661377</v>
      </c>
      <c r="Y22" s="97">
        <f>SUM($D22:J22)</f>
        <v>769411</v>
      </c>
      <c r="Z22" s="97">
        <f>SUM($D22:K22)</f>
        <v>875348</v>
      </c>
      <c r="AA22" s="97">
        <f>SUM($D22:L22)</f>
        <v>989131</v>
      </c>
      <c r="AB22" s="97">
        <f>SUM($D22:M22)</f>
        <v>1101905</v>
      </c>
      <c r="AC22" s="97">
        <f>SUM($D22:N22)</f>
        <v>1195073</v>
      </c>
      <c r="AD22" s="97">
        <f>SUM($D22:O22)</f>
        <v>1283829</v>
      </c>
    </row>
    <row r="23" spans="1:30" s="96" customFormat="1" ht="15.1" customHeight="1">
      <c r="A23" s="94">
        <v>2008</v>
      </c>
      <c r="B23" s="95" t="s">
        <v>8</v>
      </c>
      <c r="D23" s="97">
        <v>2248</v>
      </c>
      <c r="E23" s="97">
        <v>2284</v>
      </c>
      <c r="F23" s="97">
        <v>2440</v>
      </c>
      <c r="G23" s="97">
        <v>2144</v>
      </c>
      <c r="H23" s="97">
        <v>2784</v>
      </c>
      <c r="I23" s="97">
        <v>2916</v>
      </c>
      <c r="J23" s="97">
        <v>3098</v>
      </c>
      <c r="K23" s="97">
        <v>3312</v>
      </c>
      <c r="L23" s="97">
        <v>2914</v>
      </c>
      <c r="M23" s="97">
        <v>2926</v>
      </c>
      <c r="N23" s="97">
        <v>2800</v>
      </c>
      <c r="O23" s="97">
        <v>2312</v>
      </c>
      <c r="P23" s="97">
        <f>SUM(D23:O23)</f>
        <v>32178</v>
      </c>
      <c r="Q23" s="124"/>
      <c r="R23" s="124"/>
      <c r="S23" s="97">
        <f>SUM($D23:D23)</f>
        <v>2248</v>
      </c>
      <c r="T23" s="97">
        <f>SUM($D23:E23)</f>
        <v>4532</v>
      </c>
      <c r="U23" s="97">
        <f>SUM($D23:F23)</f>
        <v>6972</v>
      </c>
      <c r="V23" s="97">
        <f>SUM($D23:G23)</f>
        <v>9116</v>
      </c>
      <c r="W23" s="97">
        <f>SUM($D23:H23)</f>
        <v>11900</v>
      </c>
      <c r="X23" s="97">
        <f>SUM($D23:I23)</f>
        <v>14816</v>
      </c>
      <c r="Y23" s="97">
        <f>SUM($D23:J23)</f>
        <v>17914</v>
      </c>
      <c r="Z23" s="97">
        <f>SUM($D23:K23)</f>
        <v>21226</v>
      </c>
      <c r="AA23" s="97">
        <f>SUM($D23:L23)</f>
        <v>24140</v>
      </c>
      <c r="AB23" s="97">
        <f>SUM($D23:M23)</f>
        <v>27066</v>
      </c>
      <c r="AC23" s="97">
        <f>SUM($D23:N23)</f>
        <v>29866</v>
      </c>
      <c r="AD23" s="97">
        <f>SUM($D23:O23)</f>
        <v>32178</v>
      </c>
    </row>
    <row r="24" spans="1:30" s="96" customFormat="1" ht="15.1" customHeight="1">
      <c r="A24" s="94">
        <v>2008</v>
      </c>
      <c r="B24" s="98" t="s">
        <v>9</v>
      </c>
      <c r="D24" s="97">
        <f t="shared" ref="D24:P24" si="4">SUM(D21:D23)</f>
        <v>437468</v>
      </c>
      <c r="E24" s="97">
        <f t="shared" si="4"/>
        <v>424272</v>
      </c>
      <c r="F24" s="97">
        <f t="shared" si="4"/>
        <v>515223</v>
      </c>
      <c r="G24" s="97">
        <f t="shared" si="4"/>
        <v>477803</v>
      </c>
      <c r="H24" s="97">
        <f t="shared" si="4"/>
        <v>547908</v>
      </c>
      <c r="I24" s="97">
        <f t="shared" si="4"/>
        <v>569198</v>
      </c>
      <c r="J24" s="97">
        <f t="shared" si="4"/>
        <v>689138</v>
      </c>
      <c r="K24" s="97">
        <f t="shared" si="4"/>
        <v>738766</v>
      </c>
      <c r="L24" s="97">
        <f t="shared" si="4"/>
        <v>536570</v>
      </c>
      <c r="M24" s="97">
        <f t="shared" si="4"/>
        <v>531097</v>
      </c>
      <c r="N24" s="97">
        <f t="shared" si="4"/>
        <v>462987</v>
      </c>
      <c r="O24" s="97">
        <f t="shared" si="4"/>
        <v>421388</v>
      </c>
      <c r="P24" s="97">
        <f t="shared" si="4"/>
        <v>6351818</v>
      </c>
      <c r="Q24" s="124"/>
      <c r="R24" s="124"/>
      <c r="S24" s="97">
        <f t="shared" ref="S24:AD24" si="5">SUM(S21:S23)</f>
        <v>437468</v>
      </c>
      <c r="T24" s="97">
        <f t="shared" si="5"/>
        <v>861740</v>
      </c>
      <c r="U24" s="97">
        <f t="shared" si="5"/>
        <v>1376963</v>
      </c>
      <c r="V24" s="97">
        <f t="shared" si="5"/>
        <v>1854766</v>
      </c>
      <c r="W24" s="97">
        <f t="shared" si="5"/>
        <v>2402674</v>
      </c>
      <c r="X24" s="97">
        <f t="shared" si="5"/>
        <v>2971872</v>
      </c>
      <c r="Y24" s="97">
        <f t="shared" si="5"/>
        <v>3661010</v>
      </c>
      <c r="Z24" s="97">
        <f t="shared" si="5"/>
        <v>4399776</v>
      </c>
      <c r="AA24" s="97">
        <f t="shared" si="5"/>
        <v>4936346</v>
      </c>
      <c r="AB24" s="97">
        <f t="shared" si="5"/>
        <v>5467443</v>
      </c>
      <c r="AC24" s="97">
        <f t="shared" si="5"/>
        <v>5930430</v>
      </c>
      <c r="AD24" s="97">
        <f t="shared" si="5"/>
        <v>6351818</v>
      </c>
    </row>
    <row r="25" spans="1:3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s="96" customFormat="1" ht="15.1" customHeight="1">
      <c r="A26" s="94">
        <v>2009</v>
      </c>
      <c r="B26" s="95" t="s">
        <v>6</v>
      </c>
      <c r="D26" s="97">
        <v>291967</v>
      </c>
      <c r="E26" s="97">
        <v>300735</v>
      </c>
      <c r="F26" s="97">
        <v>374947</v>
      </c>
      <c r="G26" s="97">
        <v>357849</v>
      </c>
      <c r="H26" s="97">
        <v>420370</v>
      </c>
      <c r="I26" s="97">
        <v>396387</v>
      </c>
      <c r="J26" s="97">
        <v>525288</v>
      </c>
      <c r="K26" s="97">
        <v>569406</v>
      </c>
      <c r="L26" s="97">
        <v>422961</v>
      </c>
      <c r="M26" s="97">
        <v>392568</v>
      </c>
      <c r="N26" s="97">
        <v>364145</v>
      </c>
      <c r="O26" s="97">
        <v>346158</v>
      </c>
      <c r="P26" s="97">
        <f>SUM(D26:O26)</f>
        <v>4762781</v>
      </c>
      <c r="Q26" s="123"/>
      <c r="R26" s="123"/>
      <c r="S26" s="97">
        <f>SUM($D26:D26)</f>
        <v>291967</v>
      </c>
      <c r="T26" s="97">
        <f>SUM($D26:E26)</f>
        <v>592702</v>
      </c>
      <c r="U26" s="97">
        <f>SUM($D26:F26)</f>
        <v>967649</v>
      </c>
      <c r="V26" s="97">
        <f>SUM($D26:G26)</f>
        <v>1325498</v>
      </c>
      <c r="W26" s="97">
        <f>SUM($D26:H26)</f>
        <v>1745868</v>
      </c>
      <c r="X26" s="97">
        <f>SUM($D26:I26)</f>
        <v>2142255</v>
      </c>
      <c r="Y26" s="97">
        <f>SUM($D26:J26)</f>
        <v>2667543</v>
      </c>
      <c r="Z26" s="97">
        <f>SUM($D26:K26)</f>
        <v>3236949</v>
      </c>
      <c r="AA26" s="97">
        <f>SUM($D26:L26)</f>
        <v>3659910</v>
      </c>
      <c r="AB26" s="97">
        <f>SUM($D26:M26)</f>
        <v>4052478</v>
      </c>
      <c r="AC26" s="97">
        <f>SUM($D26:N26)</f>
        <v>4416623</v>
      </c>
      <c r="AD26" s="97">
        <f>SUM($D26:O26)</f>
        <v>4762781</v>
      </c>
    </row>
    <row r="27" spans="1:30" s="96" customFormat="1" ht="15.1" customHeight="1">
      <c r="A27" s="94">
        <v>2009</v>
      </c>
      <c r="B27" s="95" t="s">
        <v>7</v>
      </c>
      <c r="D27" s="97">
        <v>88200</v>
      </c>
      <c r="E27" s="97">
        <v>86318</v>
      </c>
      <c r="F27" s="97">
        <v>93623</v>
      </c>
      <c r="G27" s="97">
        <v>92718</v>
      </c>
      <c r="H27" s="97">
        <v>91495</v>
      </c>
      <c r="I27" s="97">
        <v>93107</v>
      </c>
      <c r="J27" s="97">
        <v>92955</v>
      </c>
      <c r="K27" s="97">
        <v>91699</v>
      </c>
      <c r="L27" s="97">
        <v>99259</v>
      </c>
      <c r="M27" s="97">
        <v>101681</v>
      </c>
      <c r="N27" s="97">
        <v>93478</v>
      </c>
      <c r="O27" s="97">
        <v>92779</v>
      </c>
      <c r="P27" s="97">
        <f>SUM(D27:O27)</f>
        <v>1117312</v>
      </c>
      <c r="Q27" s="124"/>
      <c r="R27" s="124"/>
      <c r="S27" s="97">
        <f>SUM($D27:D27)</f>
        <v>88200</v>
      </c>
      <c r="T27" s="97">
        <f>SUM($D27:E27)</f>
        <v>174518</v>
      </c>
      <c r="U27" s="97">
        <f>SUM($D27:F27)</f>
        <v>268141</v>
      </c>
      <c r="V27" s="97">
        <f>SUM($D27:G27)</f>
        <v>360859</v>
      </c>
      <c r="W27" s="97">
        <f>SUM($D27:H27)</f>
        <v>452354</v>
      </c>
      <c r="X27" s="97">
        <f>SUM($D27:I27)</f>
        <v>545461</v>
      </c>
      <c r="Y27" s="97">
        <f>SUM($D27:J27)</f>
        <v>638416</v>
      </c>
      <c r="Z27" s="97">
        <f>SUM($D27:K27)</f>
        <v>730115</v>
      </c>
      <c r="AA27" s="97">
        <f>SUM($D27:L27)</f>
        <v>829374</v>
      </c>
      <c r="AB27" s="97">
        <f>SUM($D27:M27)</f>
        <v>931055</v>
      </c>
      <c r="AC27" s="97">
        <f>SUM($D27:N27)</f>
        <v>1024533</v>
      </c>
      <c r="AD27" s="97">
        <f>SUM($D27:O27)</f>
        <v>1117312</v>
      </c>
    </row>
    <row r="28" spans="1:30" s="96" customFormat="1" ht="15.1" customHeight="1">
      <c r="A28" s="94">
        <v>2009</v>
      </c>
      <c r="B28" s="95" t="s">
        <v>8</v>
      </c>
      <c r="D28" s="97">
        <v>2396</v>
      </c>
      <c r="E28" s="97">
        <v>2166</v>
      </c>
      <c r="F28" s="97">
        <v>2368</v>
      </c>
      <c r="G28" s="97">
        <v>2264</v>
      </c>
      <c r="H28" s="97">
        <v>2472</v>
      </c>
      <c r="I28" s="97">
        <v>1862</v>
      </c>
      <c r="J28" s="97">
        <v>2426</v>
      </c>
      <c r="K28" s="97">
        <v>2654</v>
      </c>
      <c r="L28" s="97">
        <v>2504</v>
      </c>
      <c r="M28" s="97">
        <v>2370</v>
      </c>
      <c r="N28" s="97">
        <v>2598</v>
      </c>
      <c r="O28" s="97">
        <v>2062</v>
      </c>
      <c r="P28" s="97">
        <f>SUM(D28:O28)</f>
        <v>28142</v>
      </c>
      <c r="Q28" s="124"/>
      <c r="R28" s="124"/>
      <c r="S28" s="97">
        <f>SUM($D28:D28)</f>
        <v>2396</v>
      </c>
      <c r="T28" s="97">
        <f>SUM($D28:E28)</f>
        <v>4562</v>
      </c>
      <c r="U28" s="97">
        <f>SUM($D28:F28)</f>
        <v>6930</v>
      </c>
      <c r="V28" s="97">
        <f>SUM($D28:G28)</f>
        <v>9194</v>
      </c>
      <c r="W28" s="97">
        <f>SUM($D28:H28)</f>
        <v>11666</v>
      </c>
      <c r="X28" s="97">
        <f>SUM($D28:I28)</f>
        <v>13528</v>
      </c>
      <c r="Y28" s="97">
        <f>SUM($D28:J28)</f>
        <v>15954</v>
      </c>
      <c r="Z28" s="97">
        <f>SUM($D28:K28)</f>
        <v>18608</v>
      </c>
      <c r="AA28" s="97">
        <f>SUM($D28:L28)</f>
        <v>21112</v>
      </c>
      <c r="AB28" s="97">
        <f>SUM($D28:M28)</f>
        <v>23482</v>
      </c>
      <c r="AC28" s="97">
        <f>SUM($D28:N28)</f>
        <v>26080</v>
      </c>
      <c r="AD28" s="97">
        <f>SUM($D28:O28)</f>
        <v>28142</v>
      </c>
    </row>
    <row r="29" spans="1:30" s="96" customFormat="1" ht="15.1" customHeight="1">
      <c r="A29" s="94">
        <v>2009</v>
      </c>
      <c r="B29" s="98" t="s">
        <v>9</v>
      </c>
      <c r="D29" s="97">
        <f t="shared" ref="D29:P29" si="6">SUM(D26:D28)</f>
        <v>382563</v>
      </c>
      <c r="E29" s="97">
        <f t="shared" si="6"/>
        <v>389219</v>
      </c>
      <c r="F29" s="97">
        <f t="shared" si="6"/>
        <v>470938</v>
      </c>
      <c r="G29" s="97">
        <f t="shared" si="6"/>
        <v>452831</v>
      </c>
      <c r="H29" s="97">
        <f t="shared" si="6"/>
        <v>514337</v>
      </c>
      <c r="I29" s="97">
        <f t="shared" si="6"/>
        <v>491356</v>
      </c>
      <c r="J29" s="97">
        <f t="shared" si="6"/>
        <v>620669</v>
      </c>
      <c r="K29" s="97">
        <f t="shared" si="6"/>
        <v>663759</v>
      </c>
      <c r="L29" s="97">
        <f t="shared" si="6"/>
        <v>524724</v>
      </c>
      <c r="M29" s="97">
        <f t="shared" si="6"/>
        <v>496619</v>
      </c>
      <c r="N29" s="97">
        <f t="shared" si="6"/>
        <v>460221</v>
      </c>
      <c r="O29" s="97">
        <f t="shared" si="6"/>
        <v>440999</v>
      </c>
      <c r="P29" s="97">
        <f t="shared" si="6"/>
        <v>5908235</v>
      </c>
      <c r="Q29" s="124"/>
      <c r="R29" s="124"/>
      <c r="S29" s="97">
        <f t="shared" ref="S29:AD29" si="7">SUM(S26:S28)</f>
        <v>382563</v>
      </c>
      <c r="T29" s="97">
        <f t="shared" si="7"/>
        <v>771782</v>
      </c>
      <c r="U29" s="97">
        <f t="shared" si="7"/>
        <v>1242720</v>
      </c>
      <c r="V29" s="97">
        <f t="shared" si="7"/>
        <v>1695551</v>
      </c>
      <c r="W29" s="97">
        <f t="shared" si="7"/>
        <v>2209888</v>
      </c>
      <c r="X29" s="97">
        <f t="shared" si="7"/>
        <v>2701244</v>
      </c>
      <c r="Y29" s="97">
        <f t="shared" si="7"/>
        <v>3321913</v>
      </c>
      <c r="Z29" s="97">
        <f t="shared" si="7"/>
        <v>3985672</v>
      </c>
      <c r="AA29" s="97">
        <f t="shared" si="7"/>
        <v>4510396</v>
      </c>
      <c r="AB29" s="97">
        <f t="shared" si="7"/>
        <v>5007015</v>
      </c>
      <c r="AC29" s="97">
        <f t="shared" si="7"/>
        <v>5467236</v>
      </c>
      <c r="AD29" s="97">
        <f t="shared" si="7"/>
        <v>5908235</v>
      </c>
    </row>
    <row r="30" spans="1:3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s="96" customFormat="1" ht="15.1" customHeight="1">
      <c r="A31" s="94">
        <v>2010</v>
      </c>
      <c r="B31" s="95" t="s">
        <v>6</v>
      </c>
      <c r="D31" s="97">
        <v>293457</v>
      </c>
      <c r="E31" s="97">
        <v>275701</v>
      </c>
      <c r="F31" s="97">
        <v>374223</v>
      </c>
      <c r="G31" s="97">
        <v>363736</v>
      </c>
      <c r="H31" s="97">
        <v>398307</v>
      </c>
      <c r="I31" s="97">
        <v>408142</v>
      </c>
      <c r="J31" s="97">
        <v>543219</v>
      </c>
      <c r="K31" s="97">
        <v>564856</v>
      </c>
      <c r="L31" s="97">
        <v>412274</v>
      </c>
      <c r="M31" s="97">
        <v>407231</v>
      </c>
      <c r="N31" s="97">
        <v>370272</v>
      </c>
      <c r="O31" s="97">
        <v>356836</v>
      </c>
      <c r="P31" s="97">
        <f>SUM(D31:O31)</f>
        <v>4768254</v>
      </c>
      <c r="Q31" s="123"/>
      <c r="R31" s="123"/>
      <c r="S31" s="97">
        <f>SUM($D31:D31)</f>
        <v>293457</v>
      </c>
      <c r="T31" s="97">
        <f>SUM($D31:E31)</f>
        <v>569158</v>
      </c>
      <c r="U31" s="97">
        <f>SUM($D31:F31)</f>
        <v>943381</v>
      </c>
      <c r="V31" s="97">
        <f>SUM($D31:G31)</f>
        <v>1307117</v>
      </c>
      <c r="W31" s="97">
        <f>SUM($D31:H31)</f>
        <v>1705424</v>
      </c>
      <c r="X31" s="97">
        <f>SUM($D31:I31)</f>
        <v>2113566</v>
      </c>
      <c r="Y31" s="97">
        <f>SUM($D31:J31)</f>
        <v>2656785</v>
      </c>
      <c r="Z31" s="97">
        <f>SUM($D31:K31)</f>
        <v>3221641</v>
      </c>
      <c r="AA31" s="97">
        <f>SUM($D31:L31)</f>
        <v>3633915</v>
      </c>
      <c r="AB31" s="97">
        <f>SUM($D31:M31)</f>
        <v>4041146</v>
      </c>
      <c r="AC31" s="97">
        <f>SUM($D31:N31)</f>
        <v>4411418</v>
      </c>
      <c r="AD31" s="97">
        <f>SUM($D31:O31)</f>
        <v>4768254</v>
      </c>
    </row>
    <row r="32" spans="1:30" s="96" customFormat="1" ht="15.1" customHeight="1">
      <c r="A32" s="94">
        <v>2010</v>
      </c>
      <c r="B32" s="95" t="s">
        <v>7</v>
      </c>
      <c r="D32" s="97">
        <v>94196</v>
      </c>
      <c r="E32" s="97">
        <v>89778</v>
      </c>
      <c r="F32" s="97">
        <v>109651</v>
      </c>
      <c r="G32" s="97">
        <v>105233</v>
      </c>
      <c r="H32" s="97">
        <v>103049</v>
      </c>
      <c r="I32" s="97">
        <v>110305</v>
      </c>
      <c r="J32" s="97">
        <v>99663</v>
      </c>
      <c r="K32" s="97">
        <v>105704</v>
      </c>
      <c r="L32" s="97">
        <v>106453</v>
      </c>
      <c r="M32" s="97">
        <v>103943</v>
      </c>
      <c r="N32" s="97">
        <v>102677</v>
      </c>
      <c r="O32" s="97">
        <v>90545</v>
      </c>
      <c r="P32" s="97">
        <f>SUM(D32:O32)</f>
        <v>1221197</v>
      </c>
      <c r="Q32" s="124"/>
      <c r="R32" s="124"/>
      <c r="S32" s="97">
        <f>SUM($D32:D32)</f>
        <v>94196</v>
      </c>
      <c r="T32" s="97">
        <f>SUM($D32:E32)</f>
        <v>183974</v>
      </c>
      <c r="U32" s="97">
        <f>SUM($D32:F32)</f>
        <v>293625</v>
      </c>
      <c r="V32" s="97">
        <f>SUM($D32:G32)</f>
        <v>398858</v>
      </c>
      <c r="W32" s="97">
        <f>SUM($D32:H32)</f>
        <v>501907</v>
      </c>
      <c r="X32" s="97">
        <f>SUM($D32:I32)</f>
        <v>612212</v>
      </c>
      <c r="Y32" s="97">
        <f>SUM($D32:J32)</f>
        <v>711875</v>
      </c>
      <c r="Z32" s="97">
        <f>SUM($D32:K32)</f>
        <v>817579</v>
      </c>
      <c r="AA32" s="97">
        <f>SUM($D32:L32)</f>
        <v>924032</v>
      </c>
      <c r="AB32" s="97">
        <f>SUM($D32:M32)</f>
        <v>1027975</v>
      </c>
      <c r="AC32" s="97">
        <f>SUM($D32:N32)</f>
        <v>1130652</v>
      </c>
      <c r="AD32" s="97">
        <f>SUM($D32:O32)</f>
        <v>1221197</v>
      </c>
    </row>
    <row r="33" spans="1:30" s="96" customFormat="1" ht="15.1" customHeight="1">
      <c r="A33" s="94">
        <v>2010</v>
      </c>
      <c r="B33" s="95" t="s">
        <v>8</v>
      </c>
      <c r="D33" s="97">
        <v>2140</v>
      </c>
      <c r="E33" s="97">
        <v>1940</v>
      </c>
      <c r="F33" s="97">
        <v>2006</v>
      </c>
      <c r="G33" s="97">
        <v>2080</v>
      </c>
      <c r="H33" s="97">
        <v>2454</v>
      </c>
      <c r="I33" s="97">
        <v>2100</v>
      </c>
      <c r="J33" s="97">
        <v>2664</v>
      </c>
      <c r="K33" s="97">
        <v>2838</v>
      </c>
      <c r="L33" s="97">
        <v>2576</v>
      </c>
      <c r="M33" s="97">
        <v>2630</v>
      </c>
      <c r="N33" s="97">
        <v>2564</v>
      </c>
      <c r="O33" s="97">
        <v>2282</v>
      </c>
      <c r="P33" s="97">
        <f>SUM(D33:O33)</f>
        <v>28274</v>
      </c>
      <c r="Q33" s="124"/>
      <c r="R33" s="124"/>
      <c r="S33" s="97">
        <f>SUM($D33:D33)</f>
        <v>2140</v>
      </c>
      <c r="T33" s="97">
        <f>SUM($D33:E33)</f>
        <v>4080</v>
      </c>
      <c r="U33" s="97">
        <f>SUM($D33:F33)</f>
        <v>6086</v>
      </c>
      <c r="V33" s="97">
        <f>SUM($D33:G33)</f>
        <v>8166</v>
      </c>
      <c r="W33" s="97">
        <f>SUM($D33:H33)</f>
        <v>10620</v>
      </c>
      <c r="X33" s="97">
        <f>SUM($D33:I33)</f>
        <v>12720</v>
      </c>
      <c r="Y33" s="97">
        <f>SUM($D33:J33)</f>
        <v>15384</v>
      </c>
      <c r="Z33" s="97">
        <f>SUM($D33:K33)</f>
        <v>18222</v>
      </c>
      <c r="AA33" s="97">
        <f>SUM($D33:L33)</f>
        <v>20798</v>
      </c>
      <c r="AB33" s="97">
        <f>SUM($D33:M33)</f>
        <v>23428</v>
      </c>
      <c r="AC33" s="97">
        <f>SUM($D33:N33)</f>
        <v>25992</v>
      </c>
      <c r="AD33" s="97">
        <f>SUM($D33:O33)</f>
        <v>28274</v>
      </c>
    </row>
    <row r="34" spans="1:30" s="96" customFormat="1" ht="15.1" customHeight="1">
      <c r="A34" s="94">
        <v>2010</v>
      </c>
      <c r="B34" s="98" t="s">
        <v>9</v>
      </c>
      <c r="D34" s="97">
        <f t="shared" ref="D34:P34" si="8">SUM(D31:D33)</f>
        <v>389793</v>
      </c>
      <c r="E34" s="97">
        <f t="shared" si="8"/>
        <v>367419</v>
      </c>
      <c r="F34" s="97">
        <f t="shared" si="8"/>
        <v>485880</v>
      </c>
      <c r="G34" s="97">
        <f t="shared" si="8"/>
        <v>471049</v>
      </c>
      <c r="H34" s="97">
        <f t="shared" si="8"/>
        <v>503810</v>
      </c>
      <c r="I34" s="97">
        <f t="shared" si="8"/>
        <v>520547</v>
      </c>
      <c r="J34" s="97">
        <f t="shared" si="8"/>
        <v>645546</v>
      </c>
      <c r="K34" s="97">
        <f t="shared" si="8"/>
        <v>673398</v>
      </c>
      <c r="L34" s="97">
        <f t="shared" si="8"/>
        <v>521303</v>
      </c>
      <c r="M34" s="97">
        <f t="shared" si="8"/>
        <v>513804</v>
      </c>
      <c r="N34" s="97">
        <f t="shared" si="8"/>
        <v>475513</v>
      </c>
      <c r="O34" s="97">
        <f t="shared" si="8"/>
        <v>449663</v>
      </c>
      <c r="P34" s="97">
        <f t="shared" si="8"/>
        <v>6017725</v>
      </c>
      <c r="Q34" s="124"/>
      <c r="R34" s="124"/>
      <c r="S34" s="97">
        <f t="shared" ref="S34:AD34" si="9">SUM(S31:S33)</f>
        <v>389793</v>
      </c>
      <c r="T34" s="97">
        <f t="shared" si="9"/>
        <v>757212</v>
      </c>
      <c r="U34" s="97">
        <f t="shared" si="9"/>
        <v>1243092</v>
      </c>
      <c r="V34" s="97">
        <f t="shared" si="9"/>
        <v>1714141</v>
      </c>
      <c r="W34" s="97">
        <f t="shared" si="9"/>
        <v>2217951</v>
      </c>
      <c r="X34" s="97">
        <f t="shared" si="9"/>
        <v>2738498</v>
      </c>
      <c r="Y34" s="97">
        <f t="shared" si="9"/>
        <v>3384044</v>
      </c>
      <c r="Z34" s="97">
        <f t="shared" si="9"/>
        <v>4057442</v>
      </c>
      <c r="AA34" s="97">
        <f t="shared" si="9"/>
        <v>4578745</v>
      </c>
      <c r="AB34" s="97">
        <f t="shared" si="9"/>
        <v>5092549</v>
      </c>
      <c r="AC34" s="97">
        <f t="shared" si="9"/>
        <v>5568062</v>
      </c>
      <c r="AD34" s="97">
        <f t="shared" si="9"/>
        <v>6017725</v>
      </c>
    </row>
    <row r="35" spans="1:3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s="96" customFormat="1" ht="15.1" customHeight="1">
      <c r="A36" s="94">
        <v>2011</v>
      </c>
      <c r="B36" s="95" t="s">
        <v>6</v>
      </c>
      <c r="D36" s="97">
        <v>300023</v>
      </c>
      <c r="E36" s="97">
        <v>284986</v>
      </c>
      <c r="F36" s="97">
        <v>354723</v>
      </c>
      <c r="G36" s="97">
        <v>367315</v>
      </c>
      <c r="H36" s="97">
        <v>396504</v>
      </c>
      <c r="I36" s="97">
        <v>421905</v>
      </c>
      <c r="J36" s="97">
        <v>553403</v>
      </c>
      <c r="K36" s="97">
        <v>548609</v>
      </c>
      <c r="L36" s="97">
        <v>418719</v>
      </c>
      <c r="M36" s="97">
        <v>393126</v>
      </c>
      <c r="N36" s="97">
        <v>364052</v>
      </c>
      <c r="O36" s="97">
        <v>368699</v>
      </c>
      <c r="P36" s="97">
        <f>SUM(D36:O36)</f>
        <v>4772064</v>
      </c>
      <c r="Q36" s="123"/>
      <c r="R36" s="123"/>
      <c r="S36" s="97">
        <f>SUM($D36:D36)</f>
        <v>300023</v>
      </c>
      <c r="T36" s="97">
        <f>SUM($D36:E36)</f>
        <v>585009</v>
      </c>
      <c r="U36" s="97">
        <f>SUM($D36:F36)</f>
        <v>939732</v>
      </c>
      <c r="V36" s="97">
        <f>SUM($D36:G36)</f>
        <v>1307047</v>
      </c>
      <c r="W36" s="97">
        <f>SUM($D36:H36)</f>
        <v>1703551</v>
      </c>
      <c r="X36" s="97">
        <f>SUM($D36:I36)</f>
        <v>2125456</v>
      </c>
      <c r="Y36" s="97">
        <f>SUM($D36:J36)</f>
        <v>2678859</v>
      </c>
      <c r="Z36" s="97">
        <f>SUM($D36:K36)</f>
        <v>3227468</v>
      </c>
      <c r="AA36" s="97">
        <f>SUM($D36:L36)</f>
        <v>3646187</v>
      </c>
      <c r="AB36" s="97">
        <f>SUM($D36:M36)</f>
        <v>4039313</v>
      </c>
      <c r="AC36" s="97">
        <f>SUM($D36:N36)</f>
        <v>4403365</v>
      </c>
      <c r="AD36" s="97">
        <f>SUM($D36:O36)</f>
        <v>4772064</v>
      </c>
    </row>
    <row r="37" spans="1:30" s="96" customFormat="1" ht="15.1" customHeight="1">
      <c r="A37" s="94">
        <v>2011</v>
      </c>
      <c r="B37" s="95" t="s">
        <v>7</v>
      </c>
      <c r="D37" s="97">
        <v>96938</v>
      </c>
      <c r="E37" s="97">
        <v>95153</v>
      </c>
      <c r="F37" s="97">
        <v>114026</v>
      </c>
      <c r="G37" s="97">
        <v>102940</v>
      </c>
      <c r="H37" s="97">
        <v>107147</v>
      </c>
      <c r="I37" s="97">
        <v>111970</v>
      </c>
      <c r="J37" s="97">
        <v>97612</v>
      </c>
      <c r="K37" s="97">
        <v>111239</v>
      </c>
      <c r="L37" s="97">
        <v>108022</v>
      </c>
      <c r="M37" s="97">
        <v>107200</v>
      </c>
      <c r="N37" s="97">
        <v>105821</v>
      </c>
      <c r="O37" s="97">
        <v>94990</v>
      </c>
      <c r="P37" s="97">
        <f>SUM(D37:O37)</f>
        <v>1253058</v>
      </c>
      <c r="Q37" s="124"/>
      <c r="R37" s="124"/>
      <c r="S37" s="97">
        <f>SUM($D37:D37)</f>
        <v>96938</v>
      </c>
      <c r="T37" s="97">
        <f>SUM($D37:E37)</f>
        <v>192091</v>
      </c>
      <c r="U37" s="97">
        <f>SUM($D37:F37)</f>
        <v>306117</v>
      </c>
      <c r="V37" s="97">
        <f>SUM($D37:G37)</f>
        <v>409057</v>
      </c>
      <c r="W37" s="97">
        <f>SUM($D37:H37)</f>
        <v>516204</v>
      </c>
      <c r="X37" s="97">
        <f>SUM($D37:I37)</f>
        <v>628174</v>
      </c>
      <c r="Y37" s="97">
        <f>SUM($D37:J37)</f>
        <v>725786</v>
      </c>
      <c r="Z37" s="97">
        <f>SUM($D37:K37)</f>
        <v>837025</v>
      </c>
      <c r="AA37" s="97">
        <f>SUM($D37:L37)</f>
        <v>945047</v>
      </c>
      <c r="AB37" s="97">
        <f>SUM($D37:M37)</f>
        <v>1052247</v>
      </c>
      <c r="AC37" s="97">
        <f>SUM($D37:N37)</f>
        <v>1158068</v>
      </c>
      <c r="AD37" s="97">
        <f>SUM($D37:O37)</f>
        <v>1253058</v>
      </c>
    </row>
    <row r="38" spans="1:30" s="96" customFormat="1" ht="15.1" customHeight="1">
      <c r="A38" s="94">
        <v>2011</v>
      </c>
      <c r="B38" s="95" t="s">
        <v>8</v>
      </c>
      <c r="D38" s="97">
        <v>2260</v>
      </c>
      <c r="E38" s="97">
        <v>2234</v>
      </c>
      <c r="F38" s="97">
        <v>2334</v>
      </c>
      <c r="G38" s="97">
        <v>2322</v>
      </c>
      <c r="H38" s="97">
        <v>2664</v>
      </c>
      <c r="I38" s="97">
        <v>2350</v>
      </c>
      <c r="J38" s="97">
        <v>2868</v>
      </c>
      <c r="K38" s="97">
        <v>3056</v>
      </c>
      <c r="L38" s="97">
        <v>3096</v>
      </c>
      <c r="M38" s="97">
        <v>3026</v>
      </c>
      <c r="N38" s="97">
        <v>2988</v>
      </c>
      <c r="O38" s="97">
        <v>2678</v>
      </c>
      <c r="P38" s="97">
        <f>SUM(D38:O38)</f>
        <v>31876</v>
      </c>
      <c r="Q38" s="124"/>
      <c r="R38" s="124"/>
      <c r="S38" s="97">
        <f>SUM($D38:D38)</f>
        <v>2260</v>
      </c>
      <c r="T38" s="97">
        <f>SUM($D38:E38)</f>
        <v>4494</v>
      </c>
      <c r="U38" s="97">
        <f>SUM($D38:F38)</f>
        <v>6828</v>
      </c>
      <c r="V38" s="97">
        <f>SUM($D38:G38)</f>
        <v>9150</v>
      </c>
      <c r="W38" s="97">
        <f>SUM($D38:H38)</f>
        <v>11814</v>
      </c>
      <c r="X38" s="97">
        <f>SUM($D38:I38)</f>
        <v>14164</v>
      </c>
      <c r="Y38" s="97">
        <f>SUM($D38:J38)</f>
        <v>17032</v>
      </c>
      <c r="Z38" s="97">
        <f>SUM($D38:K38)</f>
        <v>20088</v>
      </c>
      <c r="AA38" s="97">
        <f>SUM($D38:L38)</f>
        <v>23184</v>
      </c>
      <c r="AB38" s="97">
        <f>SUM($D38:M38)</f>
        <v>26210</v>
      </c>
      <c r="AC38" s="97">
        <f>SUM($D38:N38)</f>
        <v>29198</v>
      </c>
      <c r="AD38" s="97">
        <f>SUM($D38:O38)</f>
        <v>31876</v>
      </c>
    </row>
    <row r="39" spans="1:30" s="96" customFormat="1" ht="15.1" customHeight="1">
      <c r="A39" s="94">
        <v>2011</v>
      </c>
      <c r="B39" s="98" t="s">
        <v>9</v>
      </c>
      <c r="D39" s="97">
        <f t="shared" ref="D39:P39" si="10">SUM(D36:D38)</f>
        <v>399221</v>
      </c>
      <c r="E39" s="97">
        <f t="shared" si="10"/>
        <v>382373</v>
      </c>
      <c r="F39" s="97">
        <f t="shared" si="10"/>
        <v>471083</v>
      </c>
      <c r="G39" s="97">
        <f t="shared" si="10"/>
        <v>472577</v>
      </c>
      <c r="H39" s="97">
        <f t="shared" si="10"/>
        <v>506315</v>
      </c>
      <c r="I39" s="97">
        <f t="shared" si="10"/>
        <v>536225</v>
      </c>
      <c r="J39" s="97">
        <f t="shared" si="10"/>
        <v>653883</v>
      </c>
      <c r="K39" s="97">
        <f t="shared" si="10"/>
        <v>662904</v>
      </c>
      <c r="L39" s="97">
        <f t="shared" si="10"/>
        <v>529837</v>
      </c>
      <c r="M39" s="97">
        <f t="shared" si="10"/>
        <v>503352</v>
      </c>
      <c r="N39" s="97">
        <f t="shared" si="10"/>
        <v>472861</v>
      </c>
      <c r="O39" s="97">
        <f t="shared" si="10"/>
        <v>466367</v>
      </c>
      <c r="P39" s="97">
        <f t="shared" si="10"/>
        <v>6056998</v>
      </c>
      <c r="Q39" s="124"/>
      <c r="R39" s="124"/>
      <c r="S39" s="97">
        <f t="shared" ref="S39:AD39" si="11">SUM(S36:S38)</f>
        <v>399221</v>
      </c>
      <c r="T39" s="97">
        <f t="shared" si="11"/>
        <v>781594</v>
      </c>
      <c r="U39" s="97">
        <f t="shared" si="11"/>
        <v>1252677</v>
      </c>
      <c r="V39" s="97">
        <f t="shared" si="11"/>
        <v>1725254</v>
      </c>
      <c r="W39" s="97">
        <f t="shared" si="11"/>
        <v>2231569</v>
      </c>
      <c r="X39" s="97">
        <f t="shared" si="11"/>
        <v>2767794</v>
      </c>
      <c r="Y39" s="97">
        <f t="shared" si="11"/>
        <v>3421677</v>
      </c>
      <c r="Z39" s="97">
        <f t="shared" si="11"/>
        <v>4084581</v>
      </c>
      <c r="AA39" s="97">
        <f t="shared" si="11"/>
        <v>4614418</v>
      </c>
      <c r="AB39" s="97">
        <f t="shared" si="11"/>
        <v>5117770</v>
      </c>
      <c r="AC39" s="97">
        <f t="shared" si="11"/>
        <v>5590631</v>
      </c>
      <c r="AD39" s="97">
        <f t="shared" si="11"/>
        <v>6056998</v>
      </c>
    </row>
    <row r="40" spans="1:3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s="96" customFormat="1" ht="15.1" customHeight="1">
      <c r="A41" s="94">
        <v>2012</v>
      </c>
      <c r="B41" s="95" t="s">
        <v>6</v>
      </c>
      <c r="D41" s="97">
        <v>298145</v>
      </c>
      <c r="E41" s="97">
        <v>306839</v>
      </c>
      <c r="F41" s="97">
        <v>380725</v>
      </c>
      <c r="G41" s="97">
        <v>361936</v>
      </c>
      <c r="H41" s="97">
        <v>390899</v>
      </c>
      <c r="I41" s="97">
        <v>430697</v>
      </c>
      <c r="J41" s="97">
        <v>531574</v>
      </c>
      <c r="K41" s="97">
        <v>558528</v>
      </c>
      <c r="L41" s="97">
        <v>404273</v>
      </c>
      <c r="M41" s="97">
        <v>380265</v>
      </c>
      <c r="N41" s="97">
        <v>351520</v>
      </c>
      <c r="O41" s="97">
        <v>351622</v>
      </c>
      <c r="P41" s="97">
        <f>SUM(D41:O41)</f>
        <v>4747023</v>
      </c>
      <c r="Q41" s="123"/>
      <c r="R41" s="123"/>
      <c r="S41" s="97">
        <f>SUM($D41:D41)</f>
        <v>298145</v>
      </c>
      <c r="T41" s="97">
        <f>SUM($D41:E41)</f>
        <v>604984</v>
      </c>
      <c r="U41" s="97">
        <f>SUM($D41:F41)</f>
        <v>985709</v>
      </c>
      <c r="V41" s="97">
        <f>SUM($D41:G41)</f>
        <v>1347645</v>
      </c>
      <c r="W41" s="97">
        <f>SUM($D41:H41)</f>
        <v>1738544</v>
      </c>
      <c r="X41" s="97">
        <f>SUM($D41:I41)</f>
        <v>2169241</v>
      </c>
      <c r="Y41" s="97">
        <f>SUM($D41:J41)</f>
        <v>2700815</v>
      </c>
      <c r="Z41" s="97">
        <f>SUM($D41:K41)</f>
        <v>3259343</v>
      </c>
      <c r="AA41" s="97">
        <f>SUM($D41:L41)</f>
        <v>3663616</v>
      </c>
      <c r="AB41" s="97">
        <f>SUM($D41:M41)</f>
        <v>4043881</v>
      </c>
      <c r="AC41" s="97">
        <f>SUM($D41:N41)</f>
        <v>4395401</v>
      </c>
      <c r="AD41" s="97">
        <f>SUM($D41:O41)</f>
        <v>4747023</v>
      </c>
    </row>
    <row r="42" spans="1:30" s="96" customFormat="1" ht="15.1" customHeight="1">
      <c r="A42" s="94">
        <v>2012</v>
      </c>
      <c r="B42" s="95" t="s">
        <v>7</v>
      </c>
      <c r="D42" s="97">
        <v>103727</v>
      </c>
      <c r="E42" s="97">
        <v>101752</v>
      </c>
      <c r="F42" s="97">
        <v>109548</v>
      </c>
      <c r="G42" s="97">
        <v>106867</v>
      </c>
      <c r="H42" s="97">
        <v>113836</v>
      </c>
      <c r="I42" s="97">
        <v>108995</v>
      </c>
      <c r="J42" s="97">
        <v>103426</v>
      </c>
      <c r="K42" s="97">
        <v>110792</v>
      </c>
      <c r="L42" s="97">
        <v>102008</v>
      </c>
      <c r="M42" s="97">
        <v>109991</v>
      </c>
      <c r="N42" s="97">
        <v>105782</v>
      </c>
      <c r="O42" s="97">
        <v>88627</v>
      </c>
      <c r="P42" s="97">
        <f>SUM(D42:O42)</f>
        <v>1265351</v>
      </c>
      <c r="Q42" s="124"/>
      <c r="R42" s="124"/>
      <c r="S42" s="97">
        <f>SUM($D42:D42)</f>
        <v>103727</v>
      </c>
      <c r="T42" s="97">
        <f>SUM($D42:E42)</f>
        <v>205479</v>
      </c>
      <c r="U42" s="97">
        <f>SUM($D42:F42)</f>
        <v>315027</v>
      </c>
      <c r="V42" s="97">
        <f>SUM($D42:G42)</f>
        <v>421894</v>
      </c>
      <c r="W42" s="97">
        <f>SUM($D42:H42)</f>
        <v>535730</v>
      </c>
      <c r="X42" s="97">
        <f>SUM($D42:I42)</f>
        <v>644725</v>
      </c>
      <c r="Y42" s="97">
        <f>SUM($D42:J42)</f>
        <v>748151</v>
      </c>
      <c r="Z42" s="97">
        <f>SUM($D42:K42)</f>
        <v>858943</v>
      </c>
      <c r="AA42" s="97">
        <f>SUM($D42:L42)</f>
        <v>960951</v>
      </c>
      <c r="AB42" s="97">
        <f>SUM($D42:M42)</f>
        <v>1070942</v>
      </c>
      <c r="AC42" s="97">
        <f>SUM($D42:N42)</f>
        <v>1176724</v>
      </c>
      <c r="AD42" s="97">
        <f>SUM($D42:O42)</f>
        <v>1265351</v>
      </c>
    </row>
    <row r="43" spans="1:30" s="96" customFormat="1" ht="15.1" customHeight="1">
      <c r="A43" s="94">
        <v>2012</v>
      </c>
      <c r="B43" s="95" t="s">
        <v>8</v>
      </c>
      <c r="D43" s="97">
        <v>2398</v>
      </c>
      <c r="E43" s="97">
        <v>2474</v>
      </c>
      <c r="F43" s="97">
        <v>2412</v>
      </c>
      <c r="G43" s="97">
        <v>2374</v>
      </c>
      <c r="H43" s="97">
        <v>2554</v>
      </c>
      <c r="I43" s="97">
        <v>2310</v>
      </c>
      <c r="J43" s="97">
        <v>2564</v>
      </c>
      <c r="K43" s="97">
        <v>2944</v>
      </c>
      <c r="L43" s="97">
        <v>2756</v>
      </c>
      <c r="M43" s="97">
        <v>2714</v>
      </c>
      <c r="N43" s="97">
        <v>2290</v>
      </c>
      <c r="O43" s="97">
        <v>2454</v>
      </c>
      <c r="P43" s="97">
        <f>SUM(D43:O43)</f>
        <v>30244</v>
      </c>
      <c r="Q43" s="124"/>
      <c r="R43" s="124"/>
      <c r="S43" s="97">
        <f>SUM($D43:D43)</f>
        <v>2398</v>
      </c>
      <c r="T43" s="97">
        <f>SUM($D43:E43)</f>
        <v>4872</v>
      </c>
      <c r="U43" s="97">
        <f>SUM($D43:F43)</f>
        <v>7284</v>
      </c>
      <c r="V43" s="97">
        <f>SUM($D43:G43)</f>
        <v>9658</v>
      </c>
      <c r="W43" s="97">
        <f>SUM($D43:H43)</f>
        <v>12212</v>
      </c>
      <c r="X43" s="97">
        <f>SUM($D43:I43)</f>
        <v>14522</v>
      </c>
      <c r="Y43" s="97">
        <f>SUM($D43:J43)</f>
        <v>17086</v>
      </c>
      <c r="Z43" s="97">
        <f>SUM($D43:K43)</f>
        <v>20030</v>
      </c>
      <c r="AA43" s="97">
        <f>SUM($D43:L43)</f>
        <v>22786</v>
      </c>
      <c r="AB43" s="97">
        <f>SUM($D43:M43)</f>
        <v>25500</v>
      </c>
      <c r="AC43" s="97">
        <f>SUM($D43:N43)</f>
        <v>27790</v>
      </c>
      <c r="AD43" s="97">
        <f>SUM($D43:O43)</f>
        <v>30244</v>
      </c>
    </row>
    <row r="44" spans="1:30" s="96" customFormat="1" ht="15.1" customHeight="1">
      <c r="A44" s="94">
        <v>2012</v>
      </c>
      <c r="B44" s="98" t="s">
        <v>9</v>
      </c>
      <c r="D44" s="97">
        <f t="shared" ref="D44:P44" si="12">SUM(D41:D43)</f>
        <v>404270</v>
      </c>
      <c r="E44" s="97">
        <f t="shared" si="12"/>
        <v>411065</v>
      </c>
      <c r="F44" s="97">
        <f t="shared" si="12"/>
        <v>492685</v>
      </c>
      <c r="G44" s="97">
        <f t="shared" si="12"/>
        <v>471177</v>
      </c>
      <c r="H44" s="97">
        <f t="shared" si="12"/>
        <v>507289</v>
      </c>
      <c r="I44" s="97">
        <f t="shared" si="12"/>
        <v>542002</v>
      </c>
      <c r="J44" s="97">
        <f t="shared" si="12"/>
        <v>637564</v>
      </c>
      <c r="K44" s="97">
        <f t="shared" si="12"/>
        <v>672264</v>
      </c>
      <c r="L44" s="97">
        <f t="shared" si="12"/>
        <v>509037</v>
      </c>
      <c r="M44" s="97">
        <f t="shared" si="12"/>
        <v>492970</v>
      </c>
      <c r="N44" s="97">
        <f t="shared" si="12"/>
        <v>459592</v>
      </c>
      <c r="O44" s="97">
        <f t="shared" si="12"/>
        <v>442703</v>
      </c>
      <c r="P44" s="97">
        <f t="shared" si="12"/>
        <v>6042618</v>
      </c>
      <c r="Q44" s="124"/>
      <c r="R44" s="124"/>
      <c r="S44" s="97">
        <f t="shared" ref="S44:AD44" si="13">SUM(S41:S43)</f>
        <v>404270</v>
      </c>
      <c r="T44" s="97">
        <f t="shared" si="13"/>
        <v>815335</v>
      </c>
      <c r="U44" s="97">
        <f t="shared" si="13"/>
        <v>1308020</v>
      </c>
      <c r="V44" s="97">
        <f t="shared" si="13"/>
        <v>1779197</v>
      </c>
      <c r="W44" s="97">
        <f t="shared" si="13"/>
        <v>2286486</v>
      </c>
      <c r="X44" s="97">
        <f t="shared" si="13"/>
        <v>2828488</v>
      </c>
      <c r="Y44" s="97">
        <f t="shared" si="13"/>
        <v>3466052</v>
      </c>
      <c r="Z44" s="97">
        <f t="shared" si="13"/>
        <v>4138316</v>
      </c>
      <c r="AA44" s="97">
        <f t="shared" si="13"/>
        <v>4647353</v>
      </c>
      <c r="AB44" s="97">
        <f t="shared" si="13"/>
        <v>5140323</v>
      </c>
      <c r="AC44" s="97">
        <f t="shared" si="13"/>
        <v>5599915</v>
      </c>
      <c r="AD44" s="97">
        <f t="shared" si="13"/>
        <v>6042618</v>
      </c>
    </row>
    <row r="45" spans="1:3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s="96" customFormat="1" ht="15.1" customHeight="1">
      <c r="A46" s="94">
        <v>2013</v>
      </c>
      <c r="B46" s="95" t="s">
        <v>6</v>
      </c>
      <c r="D46" s="97">
        <v>295667</v>
      </c>
      <c r="E46" s="97">
        <v>289035</v>
      </c>
      <c r="F46" s="97">
        <v>380499</v>
      </c>
      <c r="G46" s="97">
        <v>351690</v>
      </c>
      <c r="H46" s="97">
        <v>397072</v>
      </c>
      <c r="I46" s="97">
        <v>422120</v>
      </c>
      <c r="J46" s="97">
        <v>516685</v>
      </c>
      <c r="K46" s="97">
        <v>543071</v>
      </c>
      <c r="L46" s="97">
        <v>393697</v>
      </c>
      <c r="M46" s="97">
        <v>380348</v>
      </c>
      <c r="N46" s="97">
        <v>349160</v>
      </c>
      <c r="O46" s="97">
        <v>334590</v>
      </c>
      <c r="P46" s="97">
        <f>SUM(D46:O46)</f>
        <v>4653634</v>
      </c>
      <c r="Q46" s="123"/>
      <c r="R46" s="123"/>
      <c r="S46" s="97">
        <f>SUM($D46:D46)</f>
        <v>295667</v>
      </c>
      <c r="T46" s="97">
        <f>SUM($D46:E46)</f>
        <v>584702</v>
      </c>
      <c r="U46" s="97">
        <f>SUM($D46:F46)</f>
        <v>965201</v>
      </c>
      <c r="V46" s="97">
        <f>SUM($D46:G46)</f>
        <v>1316891</v>
      </c>
      <c r="W46" s="97">
        <f>SUM($D46:H46)</f>
        <v>1713963</v>
      </c>
      <c r="X46" s="97">
        <f>SUM($D46:I46)</f>
        <v>2136083</v>
      </c>
      <c r="Y46" s="97">
        <f>SUM($D46:J46)</f>
        <v>2652768</v>
      </c>
      <c r="Z46" s="97">
        <f>SUM($D46:K46)</f>
        <v>3195839</v>
      </c>
      <c r="AA46" s="97">
        <f>SUM($D46:L46)</f>
        <v>3589536</v>
      </c>
      <c r="AB46" s="97">
        <f>SUM($D46:M46)</f>
        <v>3969884</v>
      </c>
      <c r="AC46" s="97">
        <f>SUM($D46:N46)</f>
        <v>4319044</v>
      </c>
      <c r="AD46" s="97">
        <f>SUM($D46:O46)</f>
        <v>4653634</v>
      </c>
    </row>
    <row r="47" spans="1:30" s="96" customFormat="1" ht="15.1" customHeight="1">
      <c r="A47" s="94">
        <v>2013</v>
      </c>
      <c r="B47" s="95" t="s">
        <v>7</v>
      </c>
      <c r="D47" s="97">
        <v>105017</v>
      </c>
      <c r="E47" s="97">
        <v>95975</v>
      </c>
      <c r="F47" s="97">
        <v>100338</v>
      </c>
      <c r="G47" s="97">
        <v>108155</v>
      </c>
      <c r="H47" s="97">
        <v>111783</v>
      </c>
      <c r="I47" s="97">
        <v>103836</v>
      </c>
      <c r="J47" s="97">
        <v>104510</v>
      </c>
      <c r="K47" s="97">
        <v>106640</v>
      </c>
      <c r="L47" s="97">
        <v>103978</v>
      </c>
      <c r="M47" s="97">
        <v>112642</v>
      </c>
      <c r="N47" s="97">
        <v>100459</v>
      </c>
      <c r="O47" s="97">
        <v>91405</v>
      </c>
      <c r="P47" s="97">
        <f>SUM(D47:O47)</f>
        <v>1244738</v>
      </c>
      <c r="Q47" s="124"/>
      <c r="R47" s="124"/>
      <c r="S47" s="97">
        <f>SUM($D47:D47)</f>
        <v>105017</v>
      </c>
      <c r="T47" s="97">
        <f>SUM($D47:E47)</f>
        <v>200992</v>
      </c>
      <c r="U47" s="97">
        <f>SUM($D47:F47)</f>
        <v>301330</v>
      </c>
      <c r="V47" s="97">
        <f>SUM($D47:G47)</f>
        <v>409485</v>
      </c>
      <c r="W47" s="97">
        <f>SUM($D47:H47)</f>
        <v>521268</v>
      </c>
      <c r="X47" s="97">
        <f>SUM($D47:I47)</f>
        <v>625104</v>
      </c>
      <c r="Y47" s="97">
        <f>SUM($D47:J47)</f>
        <v>729614</v>
      </c>
      <c r="Z47" s="97">
        <f>SUM($D47:K47)</f>
        <v>836254</v>
      </c>
      <c r="AA47" s="97">
        <f>SUM($D47:L47)</f>
        <v>940232</v>
      </c>
      <c r="AB47" s="97">
        <f>SUM($D47:M47)</f>
        <v>1052874</v>
      </c>
      <c r="AC47" s="97">
        <f>SUM($D47:N47)</f>
        <v>1153333</v>
      </c>
      <c r="AD47" s="97">
        <f>SUM($D47:O47)</f>
        <v>1244738</v>
      </c>
    </row>
    <row r="48" spans="1:30" s="96" customFormat="1" ht="15.1" customHeight="1">
      <c r="A48" s="94">
        <v>2013</v>
      </c>
      <c r="B48" s="95" t="s">
        <v>8</v>
      </c>
      <c r="D48" s="97">
        <v>2220</v>
      </c>
      <c r="E48" s="97">
        <v>2204</v>
      </c>
      <c r="F48" s="97">
        <v>2332</v>
      </c>
      <c r="G48" s="97">
        <v>2372</v>
      </c>
      <c r="H48" s="97">
        <v>2466</v>
      </c>
      <c r="I48" s="97">
        <v>2290</v>
      </c>
      <c r="J48" s="97">
        <v>2666</v>
      </c>
      <c r="K48" s="97">
        <v>2816</v>
      </c>
      <c r="L48" s="97">
        <v>2840</v>
      </c>
      <c r="M48" s="97">
        <v>2670</v>
      </c>
      <c r="N48" s="97">
        <v>2420</v>
      </c>
      <c r="O48" s="97">
        <v>2218</v>
      </c>
      <c r="P48" s="97">
        <f>SUM(D48:O48)</f>
        <v>29514</v>
      </c>
      <c r="Q48" s="124"/>
      <c r="R48" s="124"/>
      <c r="S48" s="97">
        <f>SUM($D48:D48)</f>
        <v>2220</v>
      </c>
      <c r="T48" s="97">
        <f>SUM($D48:E48)</f>
        <v>4424</v>
      </c>
      <c r="U48" s="97">
        <f>SUM($D48:F48)</f>
        <v>6756</v>
      </c>
      <c r="V48" s="97">
        <f>SUM($D48:G48)</f>
        <v>9128</v>
      </c>
      <c r="W48" s="97">
        <f>SUM($D48:H48)</f>
        <v>11594</v>
      </c>
      <c r="X48" s="97">
        <f>SUM($D48:I48)</f>
        <v>13884</v>
      </c>
      <c r="Y48" s="97">
        <f>SUM($D48:J48)</f>
        <v>16550</v>
      </c>
      <c r="Z48" s="97">
        <f>SUM($D48:K48)</f>
        <v>19366</v>
      </c>
      <c r="AA48" s="97">
        <f>SUM($D48:L48)</f>
        <v>22206</v>
      </c>
      <c r="AB48" s="97">
        <f>SUM($D48:M48)</f>
        <v>24876</v>
      </c>
      <c r="AC48" s="97">
        <f>SUM($D48:N48)</f>
        <v>27296</v>
      </c>
      <c r="AD48" s="97">
        <f>SUM($D48:O48)</f>
        <v>29514</v>
      </c>
    </row>
    <row r="49" spans="1:30" s="96" customFormat="1" ht="15.1" customHeight="1">
      <c r="A49" s="94">
        <v>2013</v>
      </c>
      <c r="B49" s="98" t="s">
        <v>9</v>
      </c>
      <c r="D49" s="97">
        <f t="shared" ref="D49:P49" si="14">SUM(D46:D48)</f>
        <v>402904</v>
      </c>
      <c r="E49" s="97">
        <f t="shared" si="14"/>
        <v>387214</v>
      </c>
      <c r="F49" s="97">
        <f t="shared" si="14"/>
        <v>483169</v>
      </c>
      <c r="G49" s="97">
        <f t="shared" si="14"/>
        <v>462217</v>
      </c>
      <c r="H49" s="97">
        <f t="shared" si="14"/>
        <v>511321</v>
      </c>
      <c r="I49" s="97">
        <f t="shared" si="14"/>
        <v>528246</v>
      </c>
      <c r="J49" s="97">
        <f t="shared" si="14"/>
        <v>623861</v>
      </c>
      <c r="K49" s="97">
        <f t="shared" si="14"/>
        <v>652527</v>
      </c>
      <c r="L49" s="97">
        <f t="shared" si="14"/>
        <v>500515</v>
      </c>
      <c r="M49" s="97">
        <f t="shared" si="14"/>
        <v>495660</v>
      </c>
      <c r="N49" s="97">
        <f t="shared" si="14"/>
        <v>452039</v>
      </c>
      <c r="O49" s="97">
        <f t="shared" si="14"/>
        <v>428213</v>
      </c>
      <c r="P49" s="97">
        <f t="shared" si="14"/>
        <v>5927886</v>
      </c>
      <c r="Q49" s="124"/>
      <c r="R49" s="124"/>
      <c r="S49" s="97">
        <f t="shared" ref="S49:AD49" si="15">SUM(S46:S48)</f>
        <v>402904</v>
      </c>
      <c r="T49" s="97">
        <f t="shared" si="15"/>
        <v>790118</v>
      </c>
      <c r="U49" s="97">
        <f t="shared" si="15"/>
        <v>1273287</v>
      </c>
      <c r="V49" s="97">
        <f t="shared" si="15"/>
        <v>1735504</v>
      </c>
      <c r="W49" s="97">
        <f t="shared" si="15"/>
        <v>2246825</v>
      </c>
      <c r="X49" s="97">
        <f t="shared" si="15"/>
        <v>2775071</v>
      </c>
      <c r="Y49" s="97">
        <f t="shared" si="15"/>
        <v>3398932</v>
      </c>
      <c r="Z49" s="97">
        <f t="shared" si="15"/>
        <v>4051459</v>
      </c>
      <c r="AA49" s="97">
        <f t="shared" si="15"/>
        <v>4551974</v>
      </c>
      <c r="AB49" s="97">
        <f t="shared" si="15"/>
        <v>5047634</v>
      </c>
      <c r="AC49" s="97">
        <f t="shared" si="15"/>
        <v>5499673</v>
      </c>
      <c r="AD49" s="97">
        <f t="shared" si="15"/>
        <v>5927886</v>
      </c>
    </row>
    <row r="50" spans="1:3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s="96" customFormat="1" ht="15.1" customHeight="1">
      <c r="A51" s="94">
        <v>2014</v>
      </c>
      <c r="B51" s="95" t="s">
        <v>6</v>
      </c>
      <c r="D51" s="97">
        <v>267431</v>
      </c>
      <c r="E51" s="97">
        <v>267120</v>
      </c>
      <c r="F51" s="97">
        <v>336106</v>
      </c>
      <c r="G51" s="97">
        <v>332507</v>
      </c>
      <c r="H51" s="97">
        <v>374066</v>
      </c>
      <c r="I51" s="97">
        <v>402330</v>
      </c>
      <c r="J51" s="97">
        <v>484673</v>
      </c>
      <c r="K51" s="97">
        <v>528038</v>
      </c>
      <c r="L51" s="97">
        <v>365665</v>
      </c>
      <c r="M51" s="97">
        <v>369940</v>
      </c>
      <c r="N51" s="97">
        <v>293694</v>
      </c>
      <c r="O51" s="97">
        <v>318768</v>
      </c>
      <c r="P51" s="97">
        <f>SUM(D51:O51)</f>
        <v>4340338</v>
      </c>
      <c r="Q51" s="123"/>
      <c r="R51" s="123"/>
      <c r="S51" s="97">
        <f>SUM($D51:D51)</f>
        <v>267431</v>
      </c>
      <c r="T51" s="97">
        <f>SUM($D51:E51)</f>
        <v>534551</v>
      </c>
      <c r="U51" s="97">
        <f>SUM($D51:F51)</f>
        <v>870657</v>
      </c>
      <c r="V51" s="97">
        <f>SUM($D51:G51)</f>
        <v>1203164</v>
      </c>
      <c r="W51" s="97">
        <f>SUM($D51:H51)</f>
        <v>1577230</v>
      </c>
      <c r="X51" s="97">
        <f>SUM($D51:I51)</f>
        <v>1979560</v>
      </c>
      <c r="Y51" s="97">
        <f>SUM($D51:J51)</f>
        <v>2464233</v>
      </c>
      <c r="Z51" s="97">
        <f>SUM($D51:K51)</f>
        <v>2992271</v>
      </c>
      <c r="AA51" s="97">
        <f>SUM($D51:L51)</f>
        <v>3357936</v>
      </c>
      <c r="AB51" s="97">
        <f>SUM($D51:M51)</f>
        <v>3727876</v>
      </c>
      <c r="AC51" s="97">
        <f>SUM($D51:N51)</f>
        <v>4021570</v>
      </c>
      <c r="AD51" s="97">
        <f>SUM($D51:O51)</f>
        <v>4340338</v>
      </c>
    </row>
    <row r="52" spans="1:30" s="96" customFormat="1" ht="15.1" customHeight="1">
      <c r="A52" s="94">
        <v>2014</v>
      </c>
      <c r="B52" s="95" t="s">
        <v>7</v>
      </c>
      <c r="D52" s="97">
        <v>101216</v>
      </c>
      <c r="E52" s="97">
        <v>96407</v>
      </c>
      <c r="F52" s="97">
        <v>104736</v>
      </c>
      <c r="G52" s="97">
        <v>108482</v>
      </c>
      <c r="H52" s="97">
        <v>110771</v>
      </c>
      <c r="I52" s="97">
        <v>108827</v>
      </c>
      <c r="J52" s="97">
        <v>108709</v>
      </c>
      <c r="K52" s="97">
        <v>103272</v>
      </c>
      <c r="L52" s="97">
        <v>111534</v>
      </c>
      <c r="M52" s="97">
        <v>112616</v>
      </c>
      <c r="N52" s="97">
        <v>84688</v>
      </c>
      <c r="O52" s="97">
        <v>99147</v>
      </c>
      <c r="P52" s="97">
        <f>SUM(D52:O52)</f>
        <v>1250405</v>
      </c>
      <c r="Q52" s="124"/>
      <c r="R52" s="124"/>
      <c r="S52" s="97">
        <f>SUM($D52:D52)</f>
        <v>101216</v>
      </c>
      <c r="T52" s="97">
        <f>SUM($D52:E52)</f>
        <v>197623</v>
      </c>
      <c r="U52" s="97">
        <f>SUM($D52:F52)</f>
        <v>302359</v>
      </c>
      <c r="V52" s="97">
        <f>SUM($D52:G52)</f>
        <v>410841</v>
      </c>
      <c r="W52" s="97">
        <f>SUM($D52:H52)</f>
        <v>521612</v>
      </c>
      <c r="X52" s="97">
        <f>SUM($D52:I52)</f>
        <v>630439</v>
      </c>
      <c r="Y52" s="97">
        <f>SUM($D52:J52)</f>
        <v>739148</v>
      </c>
      <c r="Z52" s="97">
        <f>SUM($D52:K52)</f>
        <v>842420</v>
      </c>
      <c r="AA52" s="97">
        <f>SUM($D52:L52)</f>
        <v>953954</v>
      </c>
      <c r="AB52" s="97">
        <f>SUM($D52:M52)</f>
        <v>1066570</v>
      </c>
      <c r="AC52" s="97">
        <f>SUM($D52:N52)</f>
        <v>1151258</v>
      </c>
      <c r="AD52" s="97">
        <f>SUM($D52:O52)</f>
        <v>1250405</v>
      </c>
    </row>
    <row r="53" spans="1:30" s="96" customFormat="1" ht="15.1" customHeight="1">
      <c r="A53" s="94">
        <v>2014</v>
      </c>
      <c r="B53" s="95" t="s">
        <v>8</v>
      </c>
      <c r="D53" s="97">
        <v>2086</v>
      </c>
      <c r="E53" s="97">
        <v>2052</v>
      </c>
      <c r="F53" s="97">
        <v>2114</v>
      </c>
      <c r="G53" s="97">
        <v>2132</v>
      </c>
      <c r="H53" s="97">
        <v>2452</v>
      </c>
      <c r="I53" s="97">
        <v>2066</v>
      </c>
      <c r="J53" s="97">
        <v>2534</v>
      </c>
      <c r="K53" s="97">
        <v>2708</v>
      </c>
      <c r="L53" s="97">
        <v>2334</v>
      </c>
      <c r="M53" s="97">
        <v>2536</v>
      </c>
      <c r="N53" s="97">
        <v>2172</v>
      </c>
      <c r="O53" s="97">
        <v>2054</v>
      </c>
      <c r="P53" s="97">
        <f>SUM(D53:O53)</f>
        <v>27240</v>
      </c>
      <c r="Q53" s="124"/>
      <c r="R53" s="124"/>
      <c r="S53" s="97">
        <f>SUM($D53:D53)</f>
        <v>2086</v>
      </c>
      <c r="T53" s="97">
        <f>SUM($D53:E53)</f>
        <v>4138</v>
      </c>
      <c r="U53" s="97">
        <f>SUM($D53:F53)</f>
        <v>6252</v>
      </c>
      <c r="V53" s="97">
        <f>SUM($D53:G53)</f>
        <v>8384</v>
      </c>
      <c r="W53" s="97">
        <f>SUM($D53:H53)</f>
        <v>10836</v>
      </c>
      <c r="X53" s="97">
        <f>SUM($D53:I53)</f>
        <v>12902</v>
      </c>
      <c r="Y53" s="97">
        <f>SUM($D53:J53)</f>
        <v>15436</v>
      </c>
      <c r="Z53" s="97">
        <f>SUM($D53:K53)</f>
        <v>18144</v>
      </c>
      <c r="AA53" s="97">
        <f>SUM($D53:L53)</f>
        <v>20478</v>
      </c>
      <c r="AB53" s="97">
        <f>SUM($D53:M53)</f>
        <v>23014</v>
      </c>
      <c r="AC53" s="97">
        <f>SUM($D53:N53)</f>
        <v>25186</v>
      </c>
      <c r="AD53" s="97">
        <f>SUM($D53:O53)</f>
        <v>27240</v>
      </c>
    </row>
    <row r="54" spans="1:30" s="96" customFormat="1" ht="15.1" customHeight="1">
      <c r="A54" s="94">
        <v>2014</v>
      </c>
      <c r="B54" s="98" t="s">
        <v>9</v>
      </c>
      <c r="D54" s="97">
        <f t="shared" ref="D54:P54" si="16">SUM(D51:D53)</f>
        <v>370733</v>
      </c>
      <c r="E54" s="97">
        <f t="shared" si="16"/>
        <v>365579</v>
      </c>
      <c r="F54" s="97">
        <f t="shared" si="16"/>
        <v>442956</v>
      </c>
      <c r="G54" s="97">
        <f t="shared" si="16"/>
        <v>443121</v>
      </c>
      <c r="H54" s="97">
        <f t="shared" si="16"/>
        <v>487289</v>
      </c>
      <c r="I54" s="97">
        <f t="shared" si="16"/>
        <v>513223</v>
      </c>
      <c r="J54" s="97">
        <f t="shared" si="16"/>
        <v>595916</v>
      </c>
      <c r="K54" s="97">
        <f t="shared" si="16"/>
        <v>634018</v>
      </c>
      <c r="L54" s="97">
        <f t="shared" si="16"/>
        <v>479533</v>
      </c>
      <c r="M54" s="97">
        <f t="shared" si="16"/>
        <v>485092</v>
      </c>
      <c r="N54" s="97">
        <f t="shared" si="16"/>
        <v>380554</v>
      </c>
      <c r="O54" s="97">
        <f t="shared" si="16"/>
        <v>419969</v>
      </c>
      <c r="P54" s="97">
        <f t="shared" si="16"/>
        <v>5617983</v>
      </c>
      <c r="Q54" s="124"/>
      <c r="R54" s="124"/>
      <c r="S54" s="97">
        <f t="shared" ref="S54:AD54" si="17">SUM(S51:S53)</f>
        <v>370733</v>
      </c>
      <c r="T54" s="97">
        <f t="shared" si="17"/>
        <v>736312</v>
      </c>
      <c r="U54" s="97">
        <f t="shared" si="17"/>
        <v>1179268</v>
      </c>
      <c r="V54" s="97">
        <f t="shared" si="17"/>
        <v>1622389</v>
      </c>
      <c r="W54" s="97">
        <f t="shared" si="17"/>
        <v>2109678</v>
      </c>
      <c r="X54" s="97">
        <f t="shared" si="17"/>
        <v>2622901</v>
      </c>
      <c r="Y54" s="97">
        <f t="shared" si="17"/>
        <v>3218817</v>
      </c>
      <c r="Z54" s="97">
        <f t="shared" si="17"/>
        <v>3852835</v>
      </c>
      <c r="AA54" s="97">
        <f t="shared" si="17"/>
        <v>4332368</v>
      </c>
      <c r="AB54" s="97">
        <f t="shared" si="17"/>
        <v>4817460</v>
      </c>
      <c r="AC54" s="97">
        <f t="shared" si="17"/>
        <v>5198014</v>
      </c>
      <c r="AD54" s="97">
        <f t="shared" si="17"/>
        <v>5617983</v>
      </c>
    </row>
    <row r="55" spans="1:3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s="96" customFormat="1" ht="15.1" customHeight="1">
      <c r="A56" s="94">
        <v>2015</v>
      </c>
      <c r="B56" s="95" t="s">
        <v>6</v>
      </c>
      <c r="D56" s="97">
        <v>258071</v>
      </c>
      <c r="E56" s="97">
        <v>234191</v>
      </c>
      <c r="F56" s="97">
        <v>318362</v>
      </c>
      <c r="G56" s="97">
        <v>311196</v>
      </c>
      <c r="H56" s="97">
        <v>356973</v>
      </c>
      <c r="I56" s="97">
        <v>375566</v>
      </c>
      <c r="J56" s="97">
        <v>488693</v>
      </c>
      <c r="K56" s="97">
        <v>496728</v>
      </c>
      <c r="L56" s="97">
        <v>371271</v>
      </c>
      <c r="M56" s="97">
        <v>348857</v>
      </c>
      <c r="N56" s="97">
        <v>298125</v>
      </c>
      <c r="O56" s="97">
        <v>297902</v>
      </c>
      <c r="P56" s="97">
        <f>SUM(D56:O56)</f>
        <v>4155935</v>
      </c>
      <c r="Q56" s="123"/>
      <c r="R56" s="123"/>
      <c r="S56" s="97">
        <f>SUM($D56:D56)</f>
        <v>258071</v>
      </c>
      <c r="T56" s="97">
        <f>SUM($D56:E56)</f>
        <v>492262</v>
      </c>
      <c r="U56" s="97">
        <f>SUM($D56:F56)</f>
        <v>810624</v>
      </c>
      <c r="V56" s="97">
        <f>SUM($D56:G56)</f>
        <v>1121820</v>
      </c>
      <c r="W56" s="97">
        <f>SUM($D56:H56)</f>
        <v>1478793</v>
      </c>
      <c r="X56" s="97">
        <f>SUM($D56:I56)</f>
        <v>1854359</v>
      </c>
      <c r="Y56" s="97">
        <f>SUM($D56:J56)</f>
        <v>2343052</v>
      </c>
      <c r="Z56" s="97">
        <f>SUM($D56:K56)</f>
        <v>2839780</v>
      </c>
      <c r="AA56" s="97">
        <f>SUM($D56:L56)</f>
        <v>3211051</v>
      </c>
      <c r="AB56" s="97">
        <f>SUM($D56:M56)</f>
        <v>3559908</v>
      </c>
      <c r="AC56" s="97">
        <f>SUM($D56:N56)</f>
        <v>3858033</v>
      </c>
      <c r="AD56" s="97">
        <f>SUM($D56:O56)</f>
        <v>4155935</v>
      </c>
    </row>
    <row r="57" spans="1:30" s="96" customFormat="1" ht="15.1" customHeight="1">
      <c r="A57" s="94">
        <v>2015</v>
      </c>
      <c r="B57" s="95" t="s">
        <v>7</v>
      </c>
      <c r="D57" s="97">
        <v>97922</v>
      </c>
      <c r="E57" s="97">
        <v>93178</v>
      </c>
      <c r="F57" s="97">
        <v>109328</v>
      </c>
      <c r="G57" s="97">
        <v>105203</v>
      </c>
      <c r="H57" s="97">
        <v>102985</v>
      </c>
      <c r="I57" s="97">
        <v>107913</v>
      </c>
      <c r="J57" s="97">
        <v>102085</v>
      </c>
      <c r="K57" s="97">
        <v>99798</v>
      </c>
      <c r="L57" s="97">
        <v>104023</v>
      </c>
      <c r="M57" s="97">
        <v>107541</v>
      </c>
      <c r="N57" s="97">
        <v>102058</v>
      </c>
      <c r="O57" s="97">
        <v>96842</v>
      </c>
      <c r="P57" s="97">
        <f>SUM(D57:O57)</f>
        <v>1228876</v>
      </c>
      <c r="Q57" s="124"/>
      <c r="R57" s="124"/>
      <c r="S57" s="97">
        <f>SUM($D57:D57)</f>
        <v>97922</v>
      </c>
      <c r="T57" s="97">
        <f>SUM($D57:E57)</f>
        <v>191100</v>
      </c>
      <c r="U57" s="97">
        <f>SUM($D57:F57)</f>
        <v>300428</v>
      </c>
      <c r="V57" s="97">
        <f>SUM($D57:G57)</f>
        <v>405631</v>
      </c>
      <c r="W57" s="97">
        <f>SUM($D57:H57)</f>
        <v>508616</v>
      </c>
      <c r="X57" s="97">
        <f>SUM($D57:I57)</f>
        <v>616529</v>
      </c>
      <c r="Y57" s="97">
        <f>SUM($D57:J57)</f>
        <v>718614</v>
      </c>
      <c r="Z57" s="97">
        <f>SUM($D57:K57)</f>
        <v>818412</v>
      </c>
      <c r="AA57" s="97">
        <f>SUM($D57:L57)</f>
        <v>922435</v>
      </c>
      <c r="AB57" s="97">
        <f>SUM($D57:M57)</f>
        <v>1029976</v>
      </c>
      <c r="AC57" s="97">
        <f>SUM($D57:N57)</f>
        <v>1132034</v>
      </c>
      <c r="AD57" s="97">
        <f>SUM($D57:O57)</f>
        <v>1228876</v>
      </c>
    </row>
    <row r="58" spans="1:30" s="96" customFormat="1" ht="15.1" customHeight="1">
      <c r="A58" s="94">
        <v>2015</v>
      </c>
      <c r="B58" s="95" t="s">
        <v>8</v>
      </c>
      <c r="D58" s="97">
        <v>1976</v>
      </c>
      <c r="E58" s="97">
        <v>1884</v>
      </c>
      <c r="F58" s="97">
        <v>1870</v>
      </c>
      <c r="G58" s="97">
        <v>1828</v>
      </c>
      <c r="H58" s="97">
        <v>2176</v>
      </c>
      <c r="I58" s="97">
        <v>2046</v>
      </c>
      <c r="J58" s="97">
        <v>2498</v>
      </c>
      <c r="K58" s="97">
        <v>2552</v>
      </c>
      <c r="L58" s="97">
        <v>2346</v>
      </c>
      <c r="M58" s="97">
        <v>2374</v>
      </c>
      <c r="N58" s="97">
        <v>1940</v>
      </c>
      <c r="O58" s="97">
        <v>1946</v>
      </c>
      <c r="P58" s="97">
        <f>SUM(D58:O58)</f>
        <v>25436</v>
      </c>
      <c r="Q58" s="124"/>
      <c r="R58" s="124"/>
      <c r="S58" s="97">
        <f>SUM($D58:D58)</f>
        <v>1976</v>
      </c>
      <c r="T58" s="97">
        <f>SUM($D58:E58)</f>
        <v>3860</v>
      </c>
      <c r="U58" s="97">
        <f>SUM($D58:F58)</f>
        <v>5730</v>
      </c>
      <c r="V58" s="97">
        <f>SUM($D58:G58)</f>
        <v>7558</v>
      </c>
      <c r="W58" s="97">
        <f>SUM($D58:H58)</f>
        <v>9734</v>
      </c>
      <c r="X58" s="97">
        <f>SUM($D58:I58)</f>
        <v>11780</v>
      </c>
      <c r="Y58" s="97">
        <f>SUM($D58:J58)</f>
        <v>14278</v>
      </c>
      <c r="Z58" s="97">
        <f>SUM($D58:K58)</f>
        <v>16830</v>
      </c>
      <c r="AA58" s="97">
        <f>SUM($D58:L58)</f>
        <v>19176</v>
      </c>
      <c r="AB58" s="97">
        <f>SUM($D58:M58)</f>
        <v>21550</v>
      </c>
      <c r="AC58" s="97">
        <f>SUM($D58:N58)</f>
        <v>23490</v>
      </c>
      <c r="AD58" s="97">
        <f>SUM($D58:O58)</f>
        <v>25436</v>
      </c>
    </row>
    <row r="59" spans="1:30" s="96" customFormat="1" ht="15.1" customHeight="1">
      <c r="A59" s="94">
        <v>2015</v>
      </c>
      <c r="B59" s="98" t="s">
        <v>9</v>
      </c>
      <c r="D59" s="97">
        <f t="shared" ref="D59:P59" si="18">SUM(D56:D58)</f>
        <v>357969</v>
      </c>
      <c r="E59" s="97">
        <f t="shared" si="18"/>
        <v>329253</v>
      </c>
      <c r="F59" s="97">
        <f t="shared" si="18"/>
        <v>429560</v>
      </c>
      <c r="G59" s="97">
        <f t="shared" si="18"/>
        <v>418227</v>
      </c>
      <c r="H59" s="97">
        <f t="shared" si="18"/>
        <v>462134</v>
      </c>
      <c r="I59" s="97">
        <f t="shared" si="18"/>
        <v>485525</v>
      </c>
      <c r="J59" s="97">
        <f t="shared" si="18"/>
        <v>593276</v>
      </c>
      <c r="K59" s="97">
        <f t="shared" si="18"/>
        <v>599078</v>
      </c>
      <c r="L59" s="97">
        <f t="shared" si="18"/>
        <v>477640</v>
      </c>
      <c r="M59" s="97">
        <f t="shared" si="18"/>
        <v>458772</v>
      </c>
      <c r="N59" s="97">
        <f t="shared" si="18"/>
        <v>402123</v>
      </c>
      <c r="O59" s="97">
        <f t="shared" si="18"/>
        <v>396690</v>
      </c>
      <c r="P59" s="97">
        <f t="shared" si="18"/>
        <v>5410247</v>
      </c>
      <c r="Q59" s="124"/>
      <c r="R59" s="124"/>
      <c r="S59" s="97">
        <f t="shared" ref="S59:AD59" si="19">SUM(S56:S58)</f>
        <v>357969</v>
      </c>
      <c r="T59" s="97">
        <f t="shared" si="19"/>
        <v>687222</v>
      </c>
      <c r="U59" s="97">
        <f t="shared" si="19"/>
        <v>1116782</v>
      </c>
      <c r="V59" s="97">
        <f t="shared" si="19"/>
        <v>1535009</v>
      </c>
      <c r="W59" s="97">
        <f t="shared" si="19"/>
        <v>1997143</v>
      </c>
      <c r="X59" s="97">
        <f t="shared" si="19"/>
        <v>2482668</v>
      </c>
      <c r="Y59" s="97">
        <f t="shared" si="19"/>
        <v>3075944</v>
      </c>
      <c r="Z59" s="97">
        <f t="shared" si="19"/>
        <v>3675022</v>
      </c>
      <c r="AA59" s="97">
        <f t="shared" si="19"/>
        <v>4152662</v>
      </c>
      <c r="AB59" s="97">
        <f t="shared" si="19"/>
        <v>4611434</v>
      </c>
      <c r="AC59" s="97">
        <f t="shared" si="19"/>
        <v>5013557</v>
      </c>
      <c r="AD59" s="97">
        <f t="shared" si="19"/>
        <v>5410247</v>
      </c>
    </row>
    <row r="60" spans="1:3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s="96" customFormat="1" ht="15.1" customHeight="1">
      <c r="A61" s="94">
        <v>2016</v>
      </c>
      <c r="B61" s="95" t="s">
        <v>6</v>
      </c>
      <c r="D61" s="97">
        <v>253355</v>
      </c>
      <c r="E61" s="97">
        <v>234874</v>
      </c>
      <c r="F61" s="97">
        <v>311010</v>
      </c>
      <c r="G61" s="97">
        <v>289380</v>
      </c>
      <c r="H61" s="97">
        <v>350433</v>
      </c>
      <c r="I61" s="97">
        <v>377094</v>
      </c>
      <c r="J61" s="97">
        <v>489198</v>
      </c>
      <c r="K61" s="97">
        <v>487466</v>
      </c>
      <c r="L61" s="97">
        <v>370332</v>
      </c>
      <c r="M61" s="97">
        <v>351894</v>
      </c>
      <c r="N61" s="97">
        <v>293110</v>
      </c>
      <c r="O61" s="97">
        <v>289338</v>
      </c>
      <c r="P61" s="97">
        <f>SUM(D61:O61)</f>
        <v>4097484</v>
      </c>
      <c r="Q61" s="123"/>
      <c r="R61" s="123"/>
      <c r="S61" s="97">
        <f>SUM($D61:D61)</f>
        <v>253355</v>
      </c>
      <c r="T61" s="97">
        <f>SUM($D61:E61)</f>
        <v>488229</v>
      </c>
      <c r="U61" s="97">
        <f>SUM($D61:F61)</f>
        <v>799239</v>
      </c>
      <c r="V61" s="97">
        <f>SUM($D61:G61)</f>
        <v>1088619</v>
      </c>
      <c r="W61" s="97">
        <f>SUM($D61:H61)</f>
        <v>1439052</v>
      </c>
      <c r="X61" s="97">
        <f>SUM($D61:I61)</f>
        <v>1816146</v>
      </c>
      <c r="Y61" s="97">
        <f>SUM($D61:J61)</f>
        <v>2305344</v>
      </c>
      <c r="Z61" s="97">
        <f>SUM($D61:K61)</f>
        <v>2792810</v>
      </c>
      <c r="AA61" s="97">
        <f>SUM($D61:L61)</f>
        <v>3163142</v>
      </c>
      <c r="AB61" s="97">
        <f>SUM($D61:M61)</f>
        <v>3515036</v>
      </c>
      <c r="AC61" s="97">
        <f>SUM($D61:N61)</f>
        <v>3808146</v>
      </c>
      <c r="AD61" s="97">
        <f>SUM($D61:O61)</f>
        <v>4097484</v>
      </c>
    </row>
    <row r="62" spans="1:30" s="96" customFormat="1" ht="15.1" customHeight="1">
      <c r="A62" s="94">
        <v>2016</v>
      </c>
      <c r="B62" s="95" t="s">
        <v>7</v>
      </c>
      <c r="D62" s="97">
        <v>96953</v>
      </c>
      <c r="E62" s="97">
        <v>99731</v>
      </c>
      <c r="F62" s="97">
        <v>109689</v>
      </c>
      <c r="G62" s="97">
        <v>103360</v>
      </c>
      <c r="H62" s="97">
        <v>103628</v>
      </c>
      <c r="I62" s="97">
        <v>106237</v>
      </c>
      <c r="J62" s="97">
        <v>95000</v>
      </c>
      <c r="K62" s="97">
        <v>106554</v>
      </c>
      <c r="L62" s="97">
        <v>101839</v>
      </c>
      <c r="M62" s="97">
        <v>99970</v>
      </c>
      <c r="N62" s="97">
        <v>100246</v>
      </c>
      <c r="O62" s="97">
        <v>89061</v>
      </c>
      <c r="P62" s="97">
        <f>SUM(D62:O62)</f>
        <v>1212268</v>
      </c>
      <c r="Q62" s="124"/>
      <c r="R62" s="124"/>
      <c r="S62" s="97">
        <f>SUM($D62:D62)</f>
        <v>96953</v>
      </c>
      <c r="T62" s="97">
        <f>SUM($D62:E62)</f>
        <v>196684</v>
      </c>
      <c r="U62" s="97">
        <f>SUM($D62:F62)</f>
        <v>306373</v>
      </c>
      <c r="V62" s="97">
        <f>SUM($D62:G62)</f>
        <v>409733</v>
      </c>
      <c r="W62" s="97">
        <f>SUM($D62:H62)</f>
        <v>513361</v>
      </c>
      <c r="X62" s="97">
        <f>SUM($D62:I62)</f>
        <v>619598</v>
      </c>
      <c r="Y62" s="97">
        <f>SUM($D62:J62)</f>
        <v>714598</v>
      </c>
      <c r="Z62" s="97">
        <f>SUM($D62:K62)</f>
        <v>821152</v>
      </c>
      <c r="AA62" s="97">
        <f>SUM($D62:L62)</f>
        <v>922991</v>
      </c>
      <c r="AB62" s="97">
        <f>SUM($D62:M62)</f>
        <v>1022961</v>
      </c>
      <c r="AC62" s="97">
        <f>SUM($D62:N62)</f>
        <v>1123207</v>
      </c>
      <c r="AD62" s="97">
        <f>SUM($D62:O62)</f>
        <v>1212268</v>
      </c>
    </row>
    <row r="63" spans="1:30" s="96" customFormat="1" ht="15.1" customHeight="1">
      <c r="A63" s="94">
        <v>2016</v>
      </c>
      <c r="B63" s="95" t="s">
        <v>8</v>
      </c>
      <c r="D63" s="97">
        <v>1930</v>
      </c>
      <c r="E63" s="97">
        <v>1716</v>
      </c>
      <c r="F63" s="97">
        <v>1750</v>
      </c>
      <c r="G63" s="97">
        <v>1662</v>
      </c>
      <c r="H63" s="97">
        <v>2028</v>
      </c>
      <c r="I63" s="97">
        <v>2038</v>
      </c>
      <c r="J63" s="97">
        <v>2402</v>
      </c>
      <c r="K63" s="97">
        <v>2450</v>
      </c>
      <c r="L63" s="97">
        <v>2248</v>
      </c>
      <c r="M63" s="97">
        <v>2308</v>
      </c>
      <c r="N63" s="97">
        <v>1874</v>
      </c>
      <c r="O63" s="97">
        <v>1752</v>
      </c>
      <c r="P63" s="97">
        <f>SUM(D63:O63)</f>
        <v>24158</v>
      </c>
      <c r="Q63" s="124"/>
      <c r="R63" s="124"/>
      <c r="S63" s="97">
        <f>SUM($D63:D63)</f>
        <v>1930</v>
      </c>
      <c r="T63" s="97">
        <f>SUM($D63:E63)</f>
        <v>3646</v>
      </c>
      <c r="U63" s="97">
        <f>SUM($D63:F63)</f>
        <v>5396</v>
      </c>
      <c r="V63" s="97">
        <f>SUM($D63:G63)</f>
        <v>7058</v>
      </c>
      <c r="W63" s="97">
        <f>SUM($D63:H63)</f>
        <v>9086</v>
      </c>
      <c r="X63" s="97">
        <f>SUM($D63:I63)</f>
        <v>11124</v>
      </c>
      <c r="Y63" s="97">
        <f>SUM($D63:J63)</f>
        <v>13526</v>
      </c>
      <c r="Z63" s="97">
        <f>SUM($D63:K63)</f>
        <v>15976</v>
      </c>
      <c r="AA63" s="97">
        <f>SUM($D63:L63)</f>
        <v>18224</v>
      </c>
      <c r="AB63" s="97">
        <f>SUM($D63:M63)</f>
        <v>20532</v>
      </c>
      <c r="AC63" s="97">
        <f>SUM($D63:N63)</f>
        <v>22406</v>
      </c>
      <c r="AD63" s="97">
        <f>SUM($D63:O63)</f>
        <v>24158</v>
      </c>
    </row>
    <row r="64" spans="1:30" s="96" customFormat="1" ht="15.1" customHeight="1">
      <c r="A64" s="94">
        <v>2016</v>
      </c>
      <c r="B64" s="98" t="s">
        <v>9</v>
      </c>
      <c r="D64" s="97">
        <f t="shared" ref="D64:P64" si="20">SUM(D61:D63)</f>
        <v>352238</v>
      </c>
      <c r="E64" s="97">
        <f t="shared" si="20"/>
        <v>336321</v>
      </c>
      <c r="F64" s="97">
        <f t="shared" si="20"/>
        <v>422449</v>
      </c>
      <c r="G64" s="97">
        <f t="shared" si="20"/>
        <v>394402</v>
      </c>
      <c r="H64" s="97">
        <f t="shared" si="20"/>
        <v>456089</v>
      </c>
      <c r="I64" s="97">
        <f t="shared" si="20"/>
        <v>485369</v>
      </c>
      <c r="J64" s="97">
        <f t="shared" si="20"/>
        <v>586600</v>
      </c>
      <c r="K64" s="97">
        <f t="shared" si="20"/>
        <v>596470</v>
      </c>
      <c r="L64" s="97">
        <f t="shared" si="20"/>
        <v>474419</v>
      </c>
      <c r="M64" s="97">
        <f t="shared" si="20"/>
        <v>454172</v>
      </c>
      <c r="N64" s="97">
        <f t="shared" si="20"/>
        <v>395230</v>
      </c>
      <c r="O64" s="97">
        <f t="shared" si="20"/>
        <v>380151</v>
      </c>
      <c r="P64" s="97">
        <f t="shared" si="20"/>
        <v>5333910</v>
      </c>
      <c r="Q64" s="124"/>
      <c r="R64" s="124"/>
      <c r="S64" s="97">
        <f t="shared" ref="S64:AD64" si="21">SUM(S61:S63)</f>
        <v>352238</v>
      </c>
      <c r="T64" s="97">
        <f t="shared" si="21"/>
        <v>688559</v>
      </c>
      <c r="U64" s="97">
        <f t="shared" si="21"/>
        <v>1111008</v>
      </c>
      <c r="V64" s="97">
        <f t="shared" si="21"/>
        <v>1505410</v>
      </c>
      <c r="W64" s="97">
        <f t="shared" si="21"/>
        <v>1961499</v>
      </c>
      <c r="X64" s="97">
        <f t="shared" si="21"/>
        <v>2446868</v>
      </c>
      <c r="Y64" s="97">
        <f t="shared" si="21"/>
        <v>3033468</v>
      </c>
      <c r="Z64" s="97">
        <f t="shared" si="21"/>
        <v>3629938</v>
      </c>
      <c r="AA64" s="97">
        <f t="shared" si="21"/>
        <v>4104357</v>
      </c>
      <c r="AB64" s="97">
        <f t="shared" si="21"/>
        <v>4558529</v>
      </c>
      <c r="AC64" s="97">
        <f t="shared" si="21"/>
        <v>4953759</v>
      </c>
      <c r="AD64" s="97">
        <f t="shared" si="21"/>
        <v>5333910</v>
      </c>
    </row>
    <row r="65" spans="1:3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s="96" customFormat="1" ht="15.1" customHeight="1">
      <c r="A66" s="94">
        <v>2017</v>
      </c>
      <c r="B66" s="95" t="s">
        <v>6</v>
      </c>
      <c r="D66" s="97">
        <v>252975</v>
      </c>
      <c r="E66" s="97">
        <v>240401</v>
      </c>
      <c r="F66" s="97">
        <v>288097</v>
      </c>
      <c r="G66" s="97">
        <v>310128</v>
      </c>
      <c r="H66" s="97">
        <v>326712</v>
      </c>
      <c r="I66" s="97">
        <v>373013</v>
      </c>
      <c r="J66" s="97">
        <v>489917</v>
      </c>
      <c r="K66" s="97">
        <v>492160</v>
      </c>
      <c r="L66" s="97">
        <v>377471</v>
      </c>
      <c r="M66" s="97">
        <v>354972</v>
      </c>
      <c r="N66" s="97">
        <v>300185</v>
      </c>
      <c r="O66" s="97">
        <v>310963</v>
      </c>
      <c r="P66" s="97">
        <f>SUM(D66:O66)</f>
        <v>4116994</v>
      </c>
      <c r="Q66" s="123"/>
      <c r="R66" s="123"/>
      <c r="S66" s="97">
        <f>SUM($D66:D66)</f>
        <v>252975</v>
      </c>
      <c r="T66" s="97">
        <f>SUM($D66:E66)</f>
        <v>493376</v>
      </c>
      <c r="U66" s="97">
        <f>SUM($D66:F66)</f>
        <v>781473</v>
      </c>
      <c r="V66" s="97">
        <f>SUM($D66:G66)</f>
        <v>1091601</v>
      </c>
      <c r="W66" s="97">
        <f>SUM($D66:H66)</f>
        <v>1418313</v>
      </c>
      <c r="X66" s="97">
        <f>SUM($D66:I66)</f>
        <v>1791326</v>
      </c>
      <c r="Y66" s="97">
        <f>SUM($D66:J66)</f>
        <v>2281243</v>
      </c>
      <c r="Z66" s="97">
        <f>SUM($D66:K66)</f>
        <v>2773403</v>
      </c>
      <c r="AA66" s="97">
        <f>SUM($D66:L66)</f>
        <v>3150874</v>
      </c>
      <c r="AB66" s="97">
        <f>SUM($D66:M66)</f>
        <v>3505846</v>
      </c>
      <c r="AC66" s="97">
        <f>SUM($D66:N66)</f>
        <v>3806031</v>
      </c>
      <c r="AD66" s="97">
        <f>SUM($D66:O66)</f>
        <v>4116994</v>
      </c>
    </row>
    <row r="67" spans="1:30" s="96" customFormat="1" ht="15.1" customHeight="1">
      <c r="A67" s="94">
        <v>2017</v>
      </c>
      <c r="B67" s="95" t="s">
        <v>7</v>
      </c>
      <c r="D67" s="97">
        <v>95293</v>
      </c>
      <c r="E67" s="97">
        <v>89465</v>
      </c>
      <c r="F67" s="97">
        <v>103637</v>
      </c>
      <c r="G67" s="97">
        <v>93964</v>
      </c>
      <c r="H67" s="97">
        <v>104566</v>
      </c>
      <c r="I67" s="97">
        <v>103578</v>
      </c>
      <c r="J67" s="97">
        <v>91468</v>
      </c>
      <c r="K67" s="97">
        <v>104374</v>
      </c>
      <c r="L67" s="97">
        <v>95947</v>
      </c>
      <c r="M67" s="97">
        <v>101835</v>
      </c>
      <c r="N67" s="97">
        <v>97313</v>
      </c>
      <c r="O67" s="97">
        <v>82522</v>
      </c>
      <c r="P67" s="97">
        <f>SUM(D67:O67)</f>
        <v>1163962</v>
      </c>
      <c r="Q67" s="124"/>
      <c r="R67" s="124"/>
      <c r="S67" s="97">
        <f>SUM($D67:D67)</f>
        <v>95293</v>
      </c>
      <c r="T67" s="97">
        <f>SUM($D67:E67)</f>
        <v>184758</v>
      </c>
      <c r="U67" s="97">
        <f>SUM($D67:F67)</f>
        <v>288395</v>
      </c>
      <c r="V67" s="97">
        <f>SUM($D67:G67)</f>
        <v>382359</v>
      </c>
      <c r="W67" s="97">
        <f>SUM($D67:H67)</f>
        <v>486925</v>
      </c>
      <c r="X67" s="97">
        <f>SUM($D67:I67)</f>
        <v>590503</v>
      </c>
      <c r="Y67" s="97">
        <f>SUM($D67:J67)</f>
        <v>681971</v>
      </c>
      <c r="Z67" s="97">
        <f>SUM($D67:K67)</f>
        <v>786345</v>
      </c>
      <c r="AA67" s="97">
        <f>SUM($D67:L67)</f>
        <v>882292</v>
      </c>
      <c r="AB67" s="97">
        <f>SUM($D67:M67)</f>
        <v>984127</v>
      </c>
      <c r="AC67" s="97">
        <f>SUM($D67:N67)</f>
        <v>1081440</v>
      </c>
      <c r="AD67" s="97">
        <f>SUM($D67:O67)</f>
        <v>1163962</v>
      </c>
    </row>
    <row r="68" spans="1:30" s="96" customFormat="1" ht="15.1" customHeight="1">
      <c r="A68" s="94">
        <v>2017</v>
      </c>
      <c r="B68" s="95" t="s">
        <v>8</v>
      </c>
      <c r="D68" s="97">
        <v>1604</v>
      </c>
      <c r="E68" s="97">
        <v>1522</v>
      </c>
      <c r="F68" s="97">
        <v>1556</v>
      </c>
      <c r="G68" s="97">
        <v>1686</v>
      </c>
      <c r="H68" s="97">
        <v>1882</v>
      </c>
      <c r="I68" s="97">
        <v>2212</v>
      </c>
      <c r="J68" s="97">
        <v>2328</v>
      </c>
      <c r="K68" s="97">
        <v>2474</v>
      </c>
      <c r="L68" s="97">
        <v>2220</v>
      </c>
      <c r="M68" s="97">
        <v>2374</v>
      </c>
      <c r="N68" s="97">
        <v>1752</v>
      </c>
      <c r="O68" s="97">
        <v>1962</v>
      </c>
      <c r="P68" s="97">
        <f>SUM(D68:O68)</f>
        <v>23572</v>
      </c>
      <c r="Q68" s="124"/>
      <c r="R68" s="124"/>
      <c r="S68" s="97">
        <f>SUM($D68:D68)</f>
        <v>1604</v>
      </c>
      <c r="T68" s="97">
        <f>SUM($D68:E68)</f>
        <v>3126</v>
      </c>
      <c r="U68" s="97">
        <f>SUM($D68:F68)</f>
        <v>4682</v>
      </c>
      <c r="V68" s="97">
        <f>SUM($D68:G68)</f>
        <v>6368</v>
      </c>
      <c r="W68" s="97">
        <f>SUM($D68:H68)</f>
        <v>8250</v>
      </c>
      <c r="X68" s="97">
        <f>SUM($D68:I68)</f>
        <v>10462</v>
      </c>
      <c r="Y68" s="97">
        <f>SUM($D68:J68)</f>
        <v>12790</v>
      </c>
      <c r="Z68" s="97">
        <f>SUM($D68:K68)</f>
        <v>15264</v>
      </c>
      <c r="AA68" s="97">
        <f>SUM($D68:L68)</f>
        <v>17484</v>
      </c>
      <c r="AB68" s="97">
        <f>SUM($D68:M68)</f>
        <v>19858</v>
      </c>
      <c r="AC68" s="97">
        <f>SUM($D68:N68)</f>
        <v>21610</v>
      </c>
      <c r="AD68" s="97">
        <f>SUM($D68:O68)</f>
        <v>23572</v>
      </c>
    </row>
    <row r="69" spans="1:30" s="96" customFormat="1" ht="15.1" customHeight="1">
      <c r="A69" s="94">
        <v>2017</v>
      </c>
      <c r="B69" s="98" t="s">
        <v>9</v>
      </c>
      <c r="D69" s="97">
        <f t="shared" ref="D69:P69" si="22">SUM(D66:D68)</f>
        <v>349872</v>
      </c>
      <c r="E69" s="97">
        <f t="shared" si="22"/>
        <v>331388</v>
      </c>
      <c r="F69" s="97">
        <f t="shared" si="22"/>
        <v>393290</v>
      </c>
      <c r="G69" s="97">
        <f t="shared" si="22"/>
        <v>405778</v>
      </c>
      <c r="H69" s="97">
        <f t="shared" si="22"/>
        <v>433160</v>
      </c>
      <c r="I69" s="97">
        <f t="shared" si="22"/>
        <v>478803</v>
      </c>
      <c r="J69" s="97">
        <f t="shared" si="22"/>
        <v>583713</v>
      </c>
      <c r="K69" s="97">
        <f t="shared" si="22"/>
        <v>599008</v>
      </c>
      <c r="L69" s="97">
        <f t="shared" si="22"/>
        <v>475638</v>
      </c>
      <c r="M69" s="97">
        <f t="shared" si="22"/>
        <v>459181</v>
      </c>
      <c r="N69" s="97">
        <f t="shared" si="22"/>
        <v>399250</v>
      </c>
      <c r="O69" s="97">
        <f t="shared" si="22"/>
        <v>395447</v>
      </c>
      <c r="P69" s="97">
        <f t="shared" si="22"/>
        <v>5304528</v>
      </c>
      <c r="Q69" s="124"/>
      <c r="R69" s="124"/>
      <c r="S69" s="97">
        <f t="shared" ref="S69:AD69" si="23">SUM(S66:S68)</f>
        <v>349872</v>
      </c>
      <c r="T69" s="97">
        <f t="shared" si="23"/>
        <v>681260</v>
      </c>
      <c r="U69" s="97">
        <f t="shared" si="23"/>
        <v>1074550</v>
      </c>
      <c r="V69" s="97">
        <f t="shared" si="23"/>
        <v>1480328</v>
      </c>
      <c r="W69" s="97">
        <f t="shared" si="23"/>
        <v>1913488</v>
      </c>
      <c r="X69" s="97">
        <f t="shared" si="23"/>
        <v>2392291</v>
      </c>
      <c r="Y69" s="97">
        <f t="shared" si="23"/>
        <v>2976004</v>
      </c>
      <c r="Z69" s="97">
        <f t="shared" si="23"/>
        <v>3575012</v>
      </c>
      <c r="AA69" s="97">
        <f t="shared" si="23"/>
        <v>4050650</v>
      </c>
      <c r="AB69" s="97">
        <f t="shared" si="23"/>
        <v>4509831</v>
      </c>
      <c r="AC69" s="97">
        <f t="shared" si="23"/>
        <v>4909081</v>
      </c>
      <c r="AD69" s="97">
        <f t="shared" si="23"/>
        <v>5304528</v>
      </c>
    </row>
    <row r="70" spans="1:3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s="96" customFormat="1" ht="15.1" customHeight="1">
      <c r="A71" s="94">
        <v>2018</v>
      </c>
      <c r="B71" s="95" t="s">
        <v>6</v>
      </c>
      <c r="D71" s="97">
        <v>257135</v>
      </c>
      <c r="E71" s="97">
        <v>243936</v>
      </c>
      <c r="F71" s="97">
        <v>329733</v>
      </c>
      <c r="G71" s="97">
        <v>292533</v>
      </c>
      <c r="H71" s="97">
        <v>345540</v>
      </c>
      <c r="I71" s="97">
        <v>390298</v>
      </c>
      <c r="J71" s="97">
        <v>485629</v>
      </c>
      <c r="K71" s="97">
        <v>497636</v>
      </c>
      <c r="L71" s="97">
        <v>355585</v>
      </c>
      <c r="M71" s="97">
        <v>331188</v>
      </c>
      <c r="N71" s="97">
        <v>285658</v>
      </c>
      <c r="O71" s="97">
        <v>297708</v>
      </c>
      <c r="P71" s="97">
        <f>SUM(D71:O71)</f>
        <v>4112579</v>
      </c>
      <c r="Q71" s="123"/>
      <c r="R71" s="123"/>
      <c r="S71" s="97">
        <f>SUM($D71:D71)</f>
        <v>257135</v>
      </c>
      <c r="T71" s="97">
        <f>SUM($D71:E71)</f>
        <v>501071</v>
      </c>
      <c r="U71" s="97">
        <f>SUM($D71:F71)</f>
        <v>830804</v>
      </c>
      <c r="V71" s="97">
        <f>SUM($D71:G71)</f>
        <v>1123337</v>
      </c>
      <c r="W71" s="97">
        <f>SUM($D71:H71)</f>
        <v>1468877</v>
      </c>
      <c r="X71" s="97">
        <f>SUM($D71:I71)</f>
        <v>1859175</v>
      </c>
      <c r="Y71" s="97">
        <f>SUM($D71:J71)</f>
        <v>2344804</v>
      </c>
      <c r="Z71" s="97">
        <f>SUM($D71:K71)</f>
        <v>2842440</v>
      </c>
      <c r="AA71" s="97">
        <f>SUM($D71:L71)</f>
        <v>3198025</v>
      </c>
      <c r="AB71" s="97">
        <f>SUM($D71:M71)</f>
        <v>3529213</v>
      </c>
      <c r="AC71" s="97">
        <f>SUM($D71:N71)</f>
        <v>3814871</v>
      </c>
      <c r="AD71" s="97">
        <f>SUM($D71:O71)</f>
        <v>4112579</v>
      </c>
    </row>
    <row r="72" spans="1:30" s="96" customFormat="1" ht="15.1" customHeight="1">
      <c r="A72" s="94">
        <v>2018</v>
      </c>
      <c r="B72" s="95" t="s">
        <v>7</v>
      </c>
      <c r="D72" s="97">
        <v>94311</v>
      </c>
      <c r="E72" s="97">
        <v>89952</v>
      </c>
      <c r="F72" s="97">
        <v>101103</v>
      </c>
      <c r="G72" s="97">
        <v>99353</v>
      </c>
      <c r="H72" s="97">
        <v>102824</v>
      </c>
      <c r="I72" s="97">
        <v>97073</v>
      </c>
      <c r="J72" s="97">
        <v>92694</v>
      </c>
      <c r="K72" s="97">
        <v>96310</v>
      </c>
      <c r="L72" s="97">
        <v>89173</v>
      </c>
      <c r="M72" s="97">
        <v>100711</v>
      </c>
      <c r="N72" s="97">
        <v>92763</v>
      </c>
      <c r="O72" s="97">
        <v>80419</v>
      </c>
      <c r="P72" s="97">
        <f>SUM(D72:O72)</f>
        <v>1136686</v>
      </c>
      <c r="Q72" s="124"/>
      <c r="R72" s="124"/>
      <c r="S72" s="97">
        <f>SUM($D72:D72)</f>
        <v>94311</v>
      </c>
      <c r="T72" s="97">
        <f>SUM($D72:E72)</f>
        <v>184263</v>
      </c>
      <c r="U72" s="97">
        <f>SUM($D72:F72)</f>
        <v>285366</v>
      </c>
      <c r="V72" s="97">
        <f>SUM($D72:G72)</f>
        <v>384719</v>
      </c>
      <c r="W72" s="97">
        <f>SUM($D72:H72)</f>
        <v>487543</v>
      </c>
      <c r="X72" s="97">
        <f>SUM($D72:I72)</f>
        <v>584616</v>
      </c>
      <c r="Y72" s="97">
        <f>SUM($D72:J72)</f>
        <v>677310</v>
      </c>
      <c r="Z72" s="97">
        <f>SUM($D72:K72)</f>
        <v>773620</v>
      </c>
      <c r="AA72" s="97">
        <f>SUM($D72:L72)</f>
        <v>862793</v>
      </c>
      <c r="AB72" s="97">
        <f>SUM($D72:M72)</f>
        <v>963504</v>
      </c>
      <c r="AC72" s="97">
        <f>SUM($D72:N72)</f>
        <v>1056267</v>
      </c>
      <c r="AD72" s="97">
        <f>SUM($D72:O72)</f>
        <v>1136686</v>
      </c>
    </row>
    <row r="73" spans="1:30" s="96" customFormat="1" ht="15.1" customHeight="1">
      <c r="A73" s="94">
        <v>2018</v>
      </c>
      <c r="B73" s="95" t="s">
        <v>8</v>
      </c>
      <c r="D73" s="97">
        <v>1690</v>
      </c>
      <c r="E73" s="97">
        <v>1676</v>
      </c>
      <c r="F73" s="97">
        <v>1652</v>
      </c>
      <c r="G73" s="97">
        <v>1600</v>
      </c>
      <c r="H73" s="97">
        <v>1626</v>
      </c>
      <c r="I73" s="97">
        <v>1906</v>
      </c>
      <c r="J73" s="97">
        <v>2126</v>
      </c>
      <c r="K73" s="97">
        <v>2148</v>
      </c>
      <c r="L73" s="97">
        <v>1930</v>
      </c>
      <c r="M73" s="97">
        <v>1806</v>
      </c>
      <c r="N73" s="97">
        <v>1734</v>
      </c>
      <c r="O73" s="97">
        <v>1486</v>
      </c>
      <c r="P73" s="97">
        <f>SUM(D73:O73)</f>
        <v>21380</v>
      </c>
      <c r="Q73" s="124"/>
      <c r="R73" s="124"/>
      <c r="S73" s="97">
        <f>SUM($D73:D73)</f>
        <v>1690</v>
      </c>
      <c r="T73" s="97">
        <f>SUM($D73:E73)</f>
        <v>3366</v>
      </c>
      <c r="U73" s="97">
        <f>SUM($D73:F73)</f>
        <v>5018</v>
      </c>
      <c r="V73" s="97">
        <f>SUM($D73:G73)</f>
        <v>6618</v>
      </c>
      <c r="W73" s="97">
        <f>SUM($D73:H73)</f>
        <v>8244</v>
      </c>
      <c r="X73" s="97">
        <f>SUM($D73:I73)</f>
        <v>10150</v>
      </c>
      <c r="Y73" s="97">
        <f>SUM($D73:J73)</f>
        <v>12276</v>
      </c>
      <c r="Z73" s="97">
        <f>SUM($D73:K73)</f>
        <v>14424</v>
      </c>
      <c r="AA73" s="97">
        <f>SUM($D73:L73)</f>
        <v>16354</v>
      </c>
      <c r="AB73" s="97">
        <f>SUM($D73:M73)</f>
        <v>18160</v>
      </c>
      <c r="AC73" s="97">
        <f>SUM($D73:N73)</f>
        <v>19894</v>
      </c>
      <c r="AD73" s="97">
        <f>SUM($D73:O73)</f>
        <v>21380</v>
      </c>
    </row>
    <row r="74" spans="1:30" s="96" customFormat="1" ht="15.1" customHeight="1">
      <c r="A74" s="94">
        <v>2018</v>
      </c>
      <c r="B74" s="98" t="s">
        <v>9</v>
      </c>
      <c r="D74" s="97">
        <f t="shared" ref="D74:P74" si="24">SUM(D71:D73)</f>
        <v>353136</v>
      </c>
      <c r="E74" s="97">
        <f t="shared" si="24"/>
        <v>335564</v>
      </c>
      <c r="F74" s="97">
        <f t="shared" si="24"/>
        <v>432488</v>
      </c>
      <c r="G74" s="97">
        <f t="shared" si="24"/>
        <v>393486</v>
      </c>
      <c r="H74" s="97">
        <f t="shared" si="24"/>
        <v>449990</v>
      </c>
      <c r="I74" s="97">
        <f t="shared" si="24"/>
        <v>489277</v>
      </c>
      <c r="J74" s="97">
        <f t="shared" si="24"/>
        <v>580449</v>
      </c>
      <c r="K74" s="97">
        <f t="shared" si="24"/>
        <v>596094</v>
      </c>
      <c r="L74" s="97">
        <f t="shared" si="24"/>
        <v>446688</v>
      </c>
      <c r="M74" s="97">
        <f t="shared" si="24"/>
        <v>433705</v>
      </c>
      <c r="N74" s="97">
        <f t="shared" si="24"/>
        <v>380155</v>
      </c>
      <c r="O74" s="97">
        <f t="shared" si="24"/>
        <v>379613</v>
      </c>
      <c r="P74" s="97">
        <f t="shared" si="24"/>
        <v>5270645</v>
      </c>
      <c r="Q74" s="124"/>
      <c r="R74" s="124"/>
      <c r="S74" s="97">
        <f t="shared" ref="S74:AD74" si="25">SUM(S71:S73)</f>
        <v>353136</v>
      </c>
      <c r="T74" s="97">
        <f t="shared" si="25"/>
        <v>688700</v>
      </c>
      <c r="U74" s="97">
        <f t="shared" si="25"/>
        <v>1121188</v>
      </c>
      <c r="V74" s="97">
        <f t="shared" si="25"/>
        <v>1514674</v>
      </c>
      <c r="W74" s="97">
        <f t="shared" si="25"/>
        <v>1964664</v>
      </c>
      <c r="X74" s="97">
        <f t="shared" si="25"/>
        <v>2453941</v>
      </c>
      <c r="Y74" s="97">
        <f t="shared" si="25"/>
        <v>3034390</v>
      </c>
      <c r="Z74" s="97">
        <f t="shared" si="25"/>
        <v>3630484</v>
      </c>
      <c r="AA74" s="97">
        <f t="shared" si="25"/>
        <v>4077172</v>
      </c>
      <c r="AB74" s="97">
        <f t="shared" si="25"/>
        <v>4510877</v>
      </c>
      <c r="AC74" s="97">
        <f t="shared" si="25"/>
        <v>4891032</v>
      </c>
      <c r="AD74" s="97">
        <f t="shared" si="25"/>
        <v>5270645</v>
      </c>
    </row>
    <row r="75" spans="1:3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s="96" customFormat="1" ht="15.1" customHeight="1">
      <c r="A76" s="94">
        <v>2019</v>
      </c>
      <c r="B76" s="95" t="s">
        <v>6</v>
      </c>
      <c r="D76" s="97">
        <v>223762</v>
      </c>
      <c r="E76" s="97">
        <v>227260</v>
      </c>
      <c r="F76" s="97">
        <v>305826</v>
      </c>
      <c r="G76" s="97">
        <v>297759</v>
      </c>
      <c r="H76" s="97">
        <v>335734</v>
      </c>
      <c r="I76" s="97">
        <v>381529</v>
      </c>
      <c r="J76" s="97">
        <v>469332</v>
      </c>
      <c r="K76" s="97">
        <v>504141</v>
      </c>
      <c r="L76" s="97">
        <v>354494</v>
      </c>
      <c r="M76" s="97">
        <v>339488</v>
      </c>
      <c r="N76" s="97">
        <v>292651</v>
      </c>
      <c r="O76" s="97">
        <v>289951</v>
      </c>
      <c r="P76" s="97">
        <f>SUM(D76:O76)</f>
        <v>4021927</v>
      </c>
      <c r="Q76" s="123"/>
      <c r="R76" s="123"/>
      <c r="S76" s="97">
        <f>SUM($D76:D76)</f>
        <v>223762</v>
      </c>
      <c r="T76" s="97">
        <f>SUM($D76:E76)</f>
        <v>451022</v>
      </c>
      <c r="U76" s="97">
        <f>SUM($D76:F76)</f>
        <v>756848</v>
      </c>
      <c r="V76" s="97">
        <f>SUM($D76:G76)</f>
        <v>1054607</v>
      </c>
      <c r="W76" s="97">
        <f>SUM($D76:H76)</f>
        <v>1390341</v>
      </c>
      <c r="X76" s="97">
        <f>SUM($D76:I76)</f>
        <v>1771870</v>
      </c>
      <c r="Y76" s="97">
        <f>SUM($D76:J76)</f>
        <v>2241202</v>
      </c>
      <c r="Z76" s="97">
        <f>SUM($D76:K76)</f>
        <v>2745343</v>
      </c>
      <c r="AA76" s="97">
        <f>SUM($D76:L76)</f>
        <v>3099837</v>
      </c>
      <c r="AB76" s="97">
        <f>SUM($D76:M76)</f>
        <v>3439325</v>
      </c>
      <c r="AC76" s="97">
        <f>SUM($D76:N76)</f>
        <v>3731976</v>
      </c>
      <c r="AD76" s="97">
        <f>SUM($D76:O76)</f>
        <v>4021927</v>
      </c>
    </row>
    <row r="77" spans="1:30" s="96" customFormat="1" ht="15.1" customHeight="1">
      <c r="A77" s="94">
        <v>2019</v>
      </c>
      <c r="B77" s="95" t="s">
        <v>7</v>
      </c>
      <c r="D77" s="97">
        <v>85577</v>
      </c>
      <c r="E77" s="97">
        <v>83956</v>
      </c>
      <c r="F77" s="97">
        <v>92644</v>
      </c>
      <c r="G77" s="97">
        <v>91387</v>
      </c>
      <c r="H77" s="97">
        <v>95458</v>
      </c>
      <c r="I77" s="97">
        <v>89043</v>
      </c>
      <c r="J77" s="97">
        <v>90983</v>
      </c>
      <c r="K77" s="97">
        <v>92337</v>
      </c>
      <c r="L77" s="97">
        <v>91609</v>
      </c>
      <c r="M77" s="97">
        <v>96796</v>
      </c>
      <c r="N77" s="97">
        <v>84996</v>
      </c>
      <c r="O77" s="97">
        <v>78755</v>
      </c>
      <c r="P77" s="97">
        <f>SUM(D77:O77)</f>
        <v>1073541</v>
      </c>
      <c r="Q77" s="124"/>
      <c r="R77" s="124"/>
      <c r="S77" s="97">
        <f>SUM($D77:D77)</f>
        <v>85577</v>
      </c>
      <c r="T77" s="97">
        <f>SUM($D77:E77)</f>
        <v>169533</v>
      </c>
      <c r="U77" s="97">
        <f>SUM($D77:F77)</f>
        <v>262177</v>
      </c>
      <c r="V77" s="97">
        <f>SUM($D77:G77)</f>
        <v>353564</v>
      </c>
      <c r="W77" s="97">
        <f>SUM($D77:H77)</f>
        <v>449022</v>
      </c>
      <c r="X77" s="97">
        <f>SUM($D77:I77)</f>
        <v>538065</v>
      </c>
      <c r="Y77" s="97">
        <f>SUM($D77:J77)</f>
        <v>629048</v>
      </c>
      <c r="Z77" s="97">
        <f>SUM($D77:K77)</f>
        <v>721385</v>
      </c>
      <c r="AA77" s="97">
        <f>SUM($D77:L77)</f>
        <v>812994</v>
      </c>
      <c r="AB77" s="97">
        <f>SUM($D77:M77)</f>
        <v>909790</v>
      </c>
      <c r="AC77" s="97">
        <f>SUM($D77:N77)</f>
        <v>994786</v>
      </c>
      <c r="AD77" s="97">
        <f>SUM($D77:O77)</f>
        <v>1073541</v>
      </c>
    </row>
    <row r="78" spans="1:30" s="96" customFormat="1" ht="15.1" customHeight="1">
      <c r="A78" s="94">
        <v>2019</v>
      </c>
      <c r="B78" s="95" t="s">
        <v>8</v>
      </c>
      <c r="D78" s="97">
        <v>1222</v>
      </c>
      <c r="E78" s="97">
        <v>1220</v>
      </c>
      <c r="F78" s="97">
        <v>1446</v>
      </c>
      <c r="G78" s="97">
        <v>1318</v>
      </c>
      <c r="H78" s="97">
        <v>1504</v>
      </c>
      <c r="I78" s="97">
        <v>1652</v>
      </c>
      <c r="J78" s="97">
        <v>1858</v>
      </c>
      <c r="K78" s="97">
        <v>2100</v>
      </c>
      <c r="L78" s="97">
        <v>1952</v>
      </c>
      <c r="M78" s="97">
        <v>2200</v>
      </c>
      <c r="N78" s="97">
        <v>2106</v>
      </c>
      <c r="O78" s="97">
        <v>2122</v>
      </c>
      <c r="P78" s="97">
        <f>SUM(D78:O78)</f>
        <v>20700</v>
      </c>
      <c r="Q78" s="124"/>
      <c r="R78" s="124"/>
      <c r="S78" s="97">
        <f>SUM($D78:D78)</f>
        <v>1222</v>
      </c>
      <c r="T78" s="97">
        <f>SUM($D78:E78)</f>
        <v>2442</v>
      </c>
      <c r="U78" s="97">
        <f>SUM($D78:F78)</f>
        <v>3888</v>
      </c>
      <c r="V78" s="97">
        <f>SUM($D78:G78)</f>
        <v>5206</v>
      </c>
      <c r="W78" s="97">
        <f>SUM($D78:H78)</f>
        <v>6710</v>
      </c>
      <c r="X78" s="97">
        <f>SUM($D78:I78)</f>
        <v>8362</v>
      </c>
      <c r="Y78" s="97">
        <f>SUM($D78:J78)</f>
        <v>10220</v>
      </c>
      <c r="Z78" s="97">
        <f>SUM($D78:K78)</f>
        <v>12320</v>
      </c>
      <c r="AA78" s="97">
        <f>SUM($D78:L78)</f>
        <v>14272</v>
      </c>
      <c r="AB78" s="97">
        <f>SUM($D78:M78)</f>
        <v>16472</v>
      </c>
      <c r="AC78" s="97">
        <f>SUM($D78:N78)</f>
        <v>18578</v>
      </c>
      <c r="AD78" s="97">
        <f>SUM($D78:O78)</f>
        <v>20700</v>
      </c>
    </row>
    <row r="79" spans="1:30" s="96" customFormat="1" ht="15.1" customHeight="1">
      <c r="A79" s="94">
        <v>2019</v>
      </c>
      <c r="B79" s="98" t="s">
        <v>9</v>
      </c>
      <c r="D79" s="97">
        <f t="shared" ref="D79:P79" si="26">SUM(D76:D78)</f>
        <v>310561</v>
      </c>
      <c r="E79" s="97">
        <f t="shared" si="26"/>
        <v>312436</v>
      </c>
      <c r="F79" s="97">
        <f t="shared" si="26"/>
        <v>399916</v>
      </c>
      <c r="G79" s="97">
        <f t="shared" si="26"/>
        <v>390464</v>
      </c>
      <c r="H79" s="97">
        <f t="shared" si="26"/>
        <v>432696</v>
      </c>
      <c r="I79" s="97">
        <f t="shared" si="26"/>
        <v>472224</v>
      </c>
      <c r="J79" s="97">
        <f t="shared" si="26"/>
        <v>562173</v>
      </c>
      <c r="K79" s="97">
        <f t="shared" si="26"/>
        <v>598578</v>
      </c>
      <c r="L79" s="97">
        <f t="shared" si="26"/>
        <v>448055</v>
      </c>
      <c r="M79" s="97">
        <f t="shared" si="26"/>
        <v>438484</v>
      </c>
      <c r="N79" s="97">
        <f t="shared" si="26"/>
        <v>379753</v>
      </c>
      <c r="O79" s="97">
        <f t="shared" si="26"/>
        <v>370828</v>
      </c>
      <c r="P79" s="97">
        <f t="shared" si="26"/>
        <v>5116168</v>
      </c>
      <c r="Q79" s="124"/>
      <c r="R79" s="124"/>
      <c r="S79" s="97">
        <f t="shared" ref="S79:AD79" si="27">SUM(S76:S78)</f>
        <v>310561</v>
      </c>
      <c r="T79" s="97">
        <f t="shared" si="27"/>
        <v>622997</v>
      </c>
      <c r="U79" s="97">
        <f t="shared" si="27"/>
        <v>1022913</v>
      </c>
      <c r="V79" s="97">
        <f t="shared" si="27"/>
        <v>1413377</v>
      </c>
      <c r="W79" s="97">
        <f t="shared" si="27"/>
        <v>1846073</v>
      </c>
      <c r="X79" s="97">
        <f t="shared" si="27"/>
        <v>2318297</v>
      </c>
      <c r="Y79" s="97">
        <f t="shared" si="27"/>
        <v>2880470</v>
      </c>
      <c r="Z79" s="97">
        <f t="shared" si="27"/>
        <v>3479048</v>
      </c>
      <c r="AA79" s="97">
        <f t="shared" si="27"/>
        <v>3927103</v>
      </c>
      <c r="AB79" s="97">
        <f t="shared" si="27"/>
        <v>4365587</v>
      </c>
      <c r="AC79" s="97">
        <f t="shared" si="27"/>
        <v>4745340</v>
      </c>
      <c r="AD79" s="97">
        <f t="shared" si="27"/>
        <v>5116168</v>
      </c>
    </row>
    <row r="80" spans="1:3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s="96" customFormat="1" ht="15.1" customHeight="1">
      <c r="A81" s="94">
        <v>2020</v>
      </c>
      <c r="B81" s="95" t="s">
        <v>6</v>
      </c>
      <c r="D81" s="97">
        <v>248604</v>
      </c>
      <c r="E81" s="97">
        <v>245766</v>
      </c>
      <c r="F81" s="97">
        <v>156910</v>
      </c>
      <c r="G81" s="97">
        <v>15045</v>
      </c>
      <c r="H81" s="97">
        <v>17797</v>
      </c>
      <c r="I81" s="97">
        <v>23956</v>
      </c>
      <c r="J81" s="97">
        <v>26162</v>
      </c>
      <c r="K81" s="97">
        <v>28708</v>
      </c>
      <c r="L81" s="97">
        <v>29275</v>
      </c>
      <c r="M81" s="97">
        <v>30230</v>
      </c>
      <c r="N81" s="97">
        <v>27029</v>
      </c>
      <c r="O81" s="97">
        <v>26747</v>
      </c>
      <c r="P81" s="97">
        <f>SUM(D81:O81)</f>
        <v>876229</v>
      </c>
      <c r="Q81" s="123"/>
      <c r="R81" s="123"/>
      <c r="S81" s="97">
        <f>SUM($D81:D81)</f>
        <v>248604</v>
      </c>
      <c r="T81" s="97">
        <f>SUM($D81:E81)</f>
        <v>494370</v>
      </c>
      <c r="U81" s="97">
        <f>SUM($D81:F81)</f>
        <v>651280</v>
      </c>
      <c r="V81" s="97">
        <f>SUM($D81:G81)</f>
        <v>666325</v>
      </c>
      <c r="W81" s="97">
        <f>SUM($D81:H81)</f>
        <v>684122</v>
      </c>
      <c r="X81" s="97">
        <f>SUM($D81:I81)</f>
        <v>708078</v>
      </c>
      <c r="Y81" s="97">
        <f>SUM($D81:J81)</f>
        <v>734240</v>
      </c>
      <c r="Z81" s="97">
        <f>SUM($D81:K81)</f>
        <v>762948</v>
      </c>
      <c r="AA81" s="97">
        <f>SUM($D81:L81)</f>
        <v>792223</v>
      </c>
      <c r="AB81" s="97">
        <f>SUM($D81:M81)</f>
        <v>822453</v>
      </c>
      <c r="AC81" s="97">
        <f>SUM($D81:N81)</f>
        <v>849482</v>
      </c>
      <c r="AD81" s="97">
        <f>SUM($D81:O81)</f>
        <v>876229</v>
      </c>
    </row>
    <row r="82" spans="1:30" s="96" customFormat="1" ht="15.1" customHeight="1">
      <c r="A82" s="94">
        <v>2020</v>
      </c>
      <c r="B82" s="95" t="s">
        <v>7</v>
      </c>
      <c r="D82" s="97">
        <v>89486</v>
      </c>
      <c r="E82" s="97">
        <v>86518</v>
      </c>
      <c r="F82" s="97">
        <v>88182</v>
      </c>
      <c r="G82" s="97">
        <v>68752</v>
      </c>
      <c r="H82" s="97">
        <v>70515</v>
      </c>
      <c r="I82" s="97">
        <v>83949</v>
      </c>
      <c r="J82" s="97">
        <v>86001</v>
      </c>
      <c r="K82" s="97">
        <v>86748</v>
      </c>
      <c r="L82" s="97">
        <v>91317</v>
      </c>
      <c r="M82" s="97">
        <v>93559</v>
      </c>
      <c r="N82" s="97">
        <v>88310</v>
      </c>
      <c r="O82" s="97">
        <v>85051</v>
      </c>
      <c r="P82" s="97">
        <f>SUM(D82:O82)</f>
        <v>1018388</v>
      </c>
      <c r="Q82" s="124"/>
      <c r="R82" s="124"/>
      <c r="S82" s="97">
        <f>SUM($D82:D82)</f>
        <v>89486</v>
      </c>
      <c r="T82" s="97">
        <f>SUM($D82:E82)</f>
        <v>176004</v>
      </c>
      <c r="U82" s="97">
        <f>SUM($D82:F82)</f>
        <v>264186</v>
      </c>
      <c r="V82" s="97">
        <f>SUM($D82:G82)</f>
        <v>332938</v>
      </c>
      <c r="W82" s="97">
        <f>SUM($D82:H82)</f>
        <v>403453</v>
      </c>
      <c r="X82" s="97">
        <f>SUM($D82:I82)</f>
        <v>487402</v>
      </c>
      <c r="Y82" s="97">
        <f>SUM($D82:J82)</f>
        <v>573403</v>
      </c>
      <c r="Z82" s="97">
        <f>SUM($D82:K82)</f>
        <v>660151</v>
      </c>
      <c r="AA82" s="97">
        <f>SUM($D82:L82)</f>
        <v>751468</v>
      </c>
      <c r="AB82" s="97">
        <f>SUM($D82:M82)</f>
        <v>845027</v>
      </c>
      <c r="AC82" s="97">
        <f>SUM($D82:N82)</f>
        <v>933337</v>
      </c>
      <c r="AD82" s="97">
        <f>SUM($D82:O82)</f>
        <v>1018388</v>
      </c>
    </row>
    <row r="83" spans="1:30" s="96" customFormat="1" ht="15.1" customHeight="1">
      <c r="A83" s="94">
        <v>2020</v>
      </c>
      <c r="B83" s="95" t="s">
        <v>8</v>
      </c>
      <c r="D83" s="97">
        <v>1842</v>
      </c>
      <c r="E83" s="97">
        <v>1298</v>
      </c>
      <c r="F83" s="97">
        <v>676</v>
      </c>
      <c r="G83" s="97">
        <v>4</v>
      </c>
      <c r="H83" s="97">
        <v>1</v>
      </c>
      <c r="I83" s="97">
        <v>2</v>
      </c>
      <c r="J83" s="97">
        <v>6</v>
      </c>
      <c r="K83" s="97">
        <v>2</v>
      </c>
      <c r="L83" s="97">
        <v>3</v>
      </c>
      <c r="M83" s="97">
        <v>3</v>
      </c>
      <c r="N83" s="97">
        <v>2</v>
      </c>
      <c r="O83" s="97">
        <v>1</v>
      </c>
      <c r="P83" s="97">
        <f>SUM(D83:O83)</f>
        <v>3840</v>
      </c>
      <c r="Q83" s="124"/>
      <c r="R83" s="124"/>
      <c r="S83" s="97">
        <f>SUM($D83:D83)</f>
        <v>1842</v>
      </c>
      <c r="T83" s="97">
        <f>SUM($D83:E83)</f>
        <v>3140</v>
      </c>
      <c r="U83" s="97">
        <f>SUM($D83:F83)</f>
        <v>3816</v>
      </c>
      <c r="V83" s="97">
        <f>SUM($D83:G83)</f>
        <v>3820</v>
      </c>
      <c r="W83" s="97">
        <f>SUM($D83:H83)</f>
        <v>3821</v>
      </c>
      <c r="X83" s="97">
        <f>SUM($D83:I83)</f>
        <v>3823</v>
      </c>
      <c r="Y83" s="97">
        <f>SUM($D83:J83)</f>
        <v>3829</v>
      </c>
      <c r="Z83" s="97">
        <f>SUM($D83:K83)</f>
        <v>3831</v>
      </c>
      <c r="AA83" s="97">
        <f>SUM($D83:L83)</f>
        <v>3834</v>
      </c>
      <c r="AB83" s="97">
        <f>SUM($D83:M83)</f>
        <v>3837</v>
      </c>
      <c r="AC83" s="97">
        <f>SUM($D83:N83)</f>
        <v>3839</v>
      </c>
      <c r="AD83" s="97">
        <f>SUM($D83:O83)</f>
        <v>3840</v>
      </c>
    </row>
    <row r="84" spans="1:30" s="96" customFormat="1" ht="15.1" customHeight="1">
      <c r="A84" s="94">
        <v>2020</v>
      </c>
      <c r="B84" s="98" t="s">
        <v>9</v>
      </c>
      <c r="D84" s="97">
        <f t="shared" ref="D84:P84" si="28">SUM(D81:D83)</f>
        <v>339932</v>
      </c>
      <c r="E84" s="97">
        <f t="shared" si="28"/>
        <v>333582</v>
      </c>
      <c r="F84" s="97">
        <f t="shared" si="28"/>
        <v>245768</v>
      </c>
      <c r="G84" s="97">
        <f t="shared" si="28"/>
        <v>83801</v>
      </c>
      <c r="H84" s="97">
        <f t="shared" si="28"/>
        <v>88313</v>
      </c>
      <c r="I84" s="97">
        <f t="shared" si="28"/>
        <v>107907</v>
      </c>
      <c r="J84" s="97">
        <f t="shared" si="28"/>
        <v>112169</v>
      </c>
      <c r="K84" s="97">
        <f t="shared" si="28"/>
        <v>115458</v>
      </c>
      <c r="L84" s="97">
        <f t="shared" si="28"/>
        <v>120595</v>
      </c>
      <c r="M84" s="97">
        <f t="shared" si="28"/>
        <v>123792</v>
      </c>
      <c r="N84" s="97">
        <f t="shared" si="28"/>
        <v>115341</v>
      </c>
      <c r="O84" s="97">
        <f t="shared" si="28"/>
        <v>111799</v>
      </c>
      <c r="P84" s="97">
        <f t="shared" si="28"/>
        <v>1898457</v>
      </c>
      <c r="Q84" s="124"/>
      <c r="R84" s="124"/>
      <c r="S84" s="97">
        <f t="shared" ref="S84:AD84" si="29">SUM(S81:S83)</f>
        <v>339932</v>
      </c>
      <c r="T84" s="97">
        <f t="shared" si="29"/>
        <v>673514</v>
      </c>
      <c r="U84" s="97">
        <f t="shared" si="29"/>
        <v>919282</v>
      </c>
      <c r="V84" s="97">
        <f t="shared" si="29"/>
        <v>1003083</v>
      </c>
      <c r="W84" s="97">
        <f t="shared" si="29"/>
        <v>1091396</v>
      </c>
      <c r="X84" s="97">
        <f t="shared" si="29"/>
        <v>1199303</v>
      </c>
      <c r="Y84" s="97">
        <f t="shared" si="29"/>
        <v>1311472</v>
      </c>
      <c r="Z84" s="97">
        <f t="shared" si="29"/>
        <v>1426930</v>
      </c>
      <c r="AA84" s="97">
        <f t="shared" si="29"/>
        <v>1547525</v>
      </c>
      <c r="AB84" s="97">
        <f t="shared" si="29"/>
        <v>1671317</v>
      </c>
      <c r="AC84" s="97">
        <f t="shared" si="29"/>
        <v>1786658</v>
      </c>
      <c r="AD84" s="97">
        <f t="shared" si="29"/>
        <v>1898457</v>
      </c>
    </row>
    <row r="85" spans="1:3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s="96" customFormat="1" ht="15.1" customHeight="1">
      <c r="A86" s="94">
        <v>2021</v>
      </c>
      <c r="B86" s="95" t="s">
        <v>6</v>
      </c>
      <c r="D86" s="87">
        <v>26210</v>
      </c>
      <c r="E86" s="87">
        <v>24638</v>
      </c>
      <c r="F86" s="87">
        <v>32162</v>
      </c>
      <c r="G86" s="87">
        <v>35451</v>
      </c>
      <c r="H86" s="87">
        <v>42934</v>
      </c>
      <c r="I86" s="87">
        <v>43367</v>
      </c>
      <c r="J86" s="87">
        <v>46017</v>
      </c>
      <c r="K86" s="87">
        <v>76804</v>
      </c>
      <c r="L86" s="87">
        <v>78008</v>
      </c>
      <c r="M86" s="87">
        <v>75136</v>
      </c>
      <c r="N86" s="87">
        <v>92449</v>
      </c>
      <c r="O86" s="87">
        <v>109190</v>
      </c>
      <c r="P86" s="97">
        <f>SUM(D86:O86)</f>
        <v>682366</v>
      </c>
      <c r="Q86" s="123"/>
      <c r="R86" s="123"/>
      <c r="S86" s="97">
        <f>SUM($D86:D86)</f>
        <v>26210</v>
      </c>
      <c r="T86" s="97">
        <f>SUM($D86:E86)</f>
        <v>50848</v>
      </c>
      <c r="U86" s="97">
        <f>SUM($D86:F86)</f>
        <v>83010</v>
      </c>
      <c r="V86" s="97">
        <f>SUM($D86:G86)</f>
        <v>118461</v>
      </c>
      <c r="W86" s="97">
        <f>SUM($D86:H86)</f>
        <v>161395</v>
      </c>
      <c r="X86" s="97">
        <f>SUM($D86:I86)</f>
        <v>204762</v>
      </c>
      <c r="Y86" s="97">
        <f>SUM($D86:J86)</f>
        <v>250779</v>
      </c>
      <c r="Z86" s="97">
        <f>SUM($D86:K86)</f>
        <v>327583</v>
      </c>
      <c r="AA86" s="97">
        <f>SUM($D86:L86)</f>
        <v>405591</v>
      </c>
      <c r="AB86" s="97">
        <f>SUM($D86:M86)</f>
        <v>480727</v>
      </c>
      <c r="AC86" s="97">
        <f>SUM($D86:N86)</f>
        <v>573176</v>
      </c>
      <c r="AD86" s="97">
        <f>SUM($D86:O86)</f>
        <v>682366</v>
      </c>
    </row>
    <row r="87" spans="1:30" s="96" customFormat="1" ht="15.1" customHeight="1">
      <c r="A87" s="94">
        <v>2021</v>
      </c>
      <c r="B87" s="95" t="s">
        <v>7</v>
      </c>
      <c r="D87" s="87">
        <v>84625</v>
      </c>
      <c r="E87" s="87">
        <v>83354</v>
      </c>
      <c r="F87" s="87">
        <v>102238</v>
      </c>
      <c r="G87" s="87">
        <v>92806</v>
      </c>
      <c r="H87" s="87">
        <v>92251</v>
      </c>
      <c r="I87" s="87">
        <v>96451</v>
      </c>
      <c r="J87" s="87">
        <v>91016</v>
      </c>
      <c r="K87" s="87">
        <v>95971</v>
      </c>
      <c r="L87" s="87">
        <v>96927</v>
      </c>
      <c r="M87" s="87">
        <v>96364</v>
      </c>
      <c r="N87" s="87">
        <v>92435</v>
      </c>
      <c r="O87" s="87">
        <v>86698</v>
      </c>
      <c r="P87" s="97">
        <f>SUM(D87:O87)</f>
        <v>1111136</v>
      </c>
      <c r="Q87" s="124"/>
      <c r="R87" s="124"/>
      <c r="S87" s="97">
        <f>SUM($D87:D87)</f>
        <v>84625</v>
      </c>
      <c r="T87" s="97">
        <f>SUM($D87:E87)</f>
        <v>167979</v>
      </c>
      <c r="U87" s="97">
        <f>SUM($D87:F87)</f>
        <v>270217</v>
      </c>
      <c r="V87" s="97">
        <f>SUM($D87:G87)</f>
        <v>363023</v>
      </c>
      <c r="W87" s="97">
        <f>SUM($D87:H87)</f>
        <v>455274</v>
      </c>
      <c r="X87" s="97">
        <f>SUM($D87:I87)</f>
        <v>551725</v>
      </c>
      <c r="Y87" s="97">
        <f>SUM($D87:J87)</f>
        <v>642741</v>
      </c>
      <c r="Z87" s="97">
        <f>SUM($D87:K87)</f>
        <v>738712</v>
      </c>
      <c r="AA87" s="97">
        <f>SUM($D87:L87)</f>
        <v>835639</v>
      </c>
      <c r="AB87" s="97">
        <f>SUM($D87:M87)</f>
        <v>932003</v>
      </c>
      <c r="AC87" s="97">
        <f>SUM($D87:N87)</f>
        <v>1024438</v>
      </c>
      <c r="AD87" s="97">
        <f>SUM($D87:O87)</f>
        <v>1111136</v>
      </c>
    </row>
    <row r="88" spans="1:30" s="96" customFormat="1" ht="15.1" customHeight="1">
      <c r="A88" s="94">
        <v>2021</v>
      </c>
      <c r="B88" s="95" t="s">
        <v>8</v>
      </c>
      <c r="D88" s="87">
        <v>8</v>
      </c>
      <c r="E88" s="87">
        <v>6</v>
      </c>
      <c r="F88" s="87">
        <v>7</v>
      </c>
      <c r="G88" s="87">
        <v>12</v>
      </c>
      <c r="H88" s="87">
        <v>31</v>
      </c>
      <c r="I88" s="87">
        <v>17</v>
      </c>
      <c r="J88" s="87">
        <v>17</v>
      </c>
      <c r="K88" s="87">
        <v>17</v>
      </c>
      <c r="L88" s="87">
        <v>13</v>
      </c>
      <c r="M88" s="87">
        <v>28</v>
      </c>
      <c r="N88" s="87">
        <v>116</v>
      </c>
      <c r="O88" s="87">
        <v>282</v>
      </c>
      <c r="P88" s="97">
        <f>SUM(D88:O88)</f>
        <v>554</v>
      </c>
      <c r="Q88" s="124"/>
      <c r="R88" s="124"/>
      <c r="S88" s="97">
        <f>SUM($D88:D88)</f>
        <v>8</v>
      </c>
      <c r="T88" s="97">
        <f>SUM($D88:E88)</f>
        <v>14</v>
      </c>
      <c r="U88" s="97">
        <f>SUM($D88:F88)</f>
        <v>21</v>
      </c>
      <c r="V88" s="97">
        <f>SUM($D88:G88)</f>
        <v>33</v>
      </c>
      <c r="W88" s="97">
        <f>SUM($D88:H88)</f>
        <v>64</v>
      </c>
      <c r="X88" s="97">
        <f>SUM($D88:I88)</f>
        <v>81</v>
      </c>
      <c r="Y88" s="97">
        <f>SUM($D88:J88)</f>
        <v>98</v>
      </c>
      <c r="Z88" s="97">
        <f>SUM($D88:K88)</f>
        <v>115</v>
      </c>
      <c r="AA88" s="97">
        <f>SUM($D88:L88)</f>
        <v>128</v>
      </c>
      <c r="AB88" s="97">
        <f>SUM($D88:M88)</f>
        <v>156</v>
      </c>
      <c r="AC88" s="97">
        <f>SUM($D88:N88)</f>
        <v>272</v>
      </c>
      <c r="AD88" s="97">
        <f>SUM($D88:O88)</f>
        <v>554</v>
      </c>
    </row>
    <row r="89" spans="1:30" s="96" customFormat="1" ht="15.1" customHeight="1">
      <c r="A89" s="94">
        <v>2021</v>
      </c>
      <c r="B89" s="98" t="s">
        <v>9</v>
      </c>
      <c r="D89" s="97">
        <f t="shared" ref="D89:P89" si="30">SUM(D86:D88)</f>
        <v>110843</v>
      </c>
      <c r="E89" s="97">
        <f t="shared" si="30"/>
        <v>107998</v>
      </c>
      <c r="F89" s="97">
        <f t="shared" si="30"/>
        <v>134407</v>
      </c>
      <c r="G89" s="97">
        <f t="shared" si="30"/>
        <v>128269</v>
      </c>
      <c r="H89" s="97">
        <f t="shared" si="30"/>
        <v>135216</v>
      </c>
      <c r="I89" s="97">
        <f t="shared" si="30"/>
        <v>139835</v>
      </c>
      <c r="J89" s="97">
        <f t="shared" si="30"/>
        <v>137050</v>
      </c>
      <c r="K89" s="97">
        <f t="shared" si="30"/>
        <v>172792</v>
      </c>
      <c r="L89" s="97">
        <f t="shared" si="30"/>
        <v>174948</v>
      </c>
      <c r="M89" s="97">
        <f t="shared" si="30"/>
        <v>171528</v>
      </c>
      <c r="N89" s="97">
        <f t="shared" si="30"/>
        <v>185000</v>
      </c>
      <c r="O89" s="97">
        <f t="shared" si="30"/>
        <v>196170</v>
      </c>
      <c r="P89" s="97">
        <f t="shared" si="30"/>
        <v>1794056</v>
      </c>
      <c r="Q89" s="124"/>
      <c r="R89" s="124"/>
      <c r="S89" s="97">
        <f t="shared" ref="S89:AD89" si="31">SUM(S86:S88)</f>
        <v>110843</v>
      </c>
      <c r="T89" s="97">
        <f t="shared" si="31"/>
        <v>218841</v>
      </c>
      <c r="U89" s="97">
        <f t="shared" si="31"/>
        <v>353248</v>
      </c>
      <c r="V89" s="97">
        <f t="shared" si="31"/>
        <v>481517</v>
      </c>
      <c r="W89" s="97">
        <f t="shared" si="31"/>
        <v>616733</v>
      </c>
      <c r="X89" s="97">
        <f t="shared" si="31"/>
        <v>756568</v>
      </c>
      <c r="Y89" s="97">
        <f t="shared" si="31"/>
        <v>893618</v>
      </c>
      <c r="Z89" s="97">
        <f t="shared" si="31"/>
        <v>1066410</v>
      </c>
      <c r="AA89" s="97">
        <f t="shared" si="31"/>
        <v>1241358</v>
      </c>
      <c r="AB89" s="97">
        <f t="shared" si="31"/>
        <v>1412886</v>
      </c>
      <c r="AC89" s="97">
        <f t="shared" si="31"/>
        <v>1597886</v>
      </c>
      <c r="AD89" s="97">
        <f t="shared" si="31"/>
        <v>1794056</v>
      </c>
    </row>
    <row r="90" spans="1:3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3" spans="1:30" s="96" customFormat="1" ht="15.1" customHeight="1">
      <c r="A93" s="94">
        <v>2006</v>
      </c>
      <c r="B93" s="95" t="s">
        <v>6</v>
      </c>
      <c r="D93" s="97">
        <f>SUMIFS(D$11:D$90,$A$11:$A$90,$A93,$B$11:$B$90,$B93)</f>
        <v>368663</v>
      </c>
      <c r="E93" s="97">
        <f t="shared" ref="E93:O108" si="32">SUMIFS(E$11:E$90,$A$11:$A$90,$A93,$B$11:$B$90,$B93)</f>
        <v>344671</v>
      </c>
      <c r="F93" s="97">
        <f t="shared" si="32"/>
        <v>437544</v>
      </c>
      <c r="G93" s="97">
        <f t="shared" si="32"/>
        <v>433902</v>
      </c>
      <c r="H93" s="97">
        <f t="shared" si="32"/>
        <v>475776</v>
      </c>
      <c r="I93" s="97">
        <f t="shared" si="32"/>
        <v>504830</v>
      </c>
      <c r="J93" s="97">
        <f t="shared" si="32"/>
        <v>662850</v>
      </c>
      <c r="K93" s="97">
        <f t="shared" si="32"/>
        <v>652150</v>
      </c>
      <c r="L93" s="97">
        <f t="shared" si="32"/>
        <v>472062</v>
      </c>
      <c r="M93" s="97">
        <f>SUMIFS(M$11:M$90,$A$11:$A$90,$A93,$B$11:$B$90,$B93)</f>
        <v>413997</v>
      </c>
      <c r="N93" s="97">
        <f t="shared" si="32"/>
        <v>391854</v>
      </c>
      <c r="O93" s="97">
        <f>SUMIFS(O$11:O$90,$A$11:$A$90,$A93,$B$11:$B$90,$B93)</f>
        <v>385420</v>
      </c>
      <c r="P93" s="97">
        <f t="shared" ref="P93:P102" si="33">SUM(D93:O93)</f>
        <v>5543719</v>
      </c>
      <c r="Q93" s="102"/>
      <c r="R93" s="102"/>
      <c r="S93" s="97">
        <f>SUM($D93:D93)</f>
        <v>368663</v>
      </c>
      <c r="T93" s="97">
        <f>SUM($D93:E93)</f>
        <v>713334</v>
      </c>
      <c r="U93" s="97">
        <f>SUM($D93:F93)</f>
        <v>1150878</v>
      </c>
      <c r="V93" s="97">
        <f>SUM($D93:G93)</f>
        <v>1584780</v>
      </c>
      <c r="W93" s="97">
        <f>SUM($D93:H93)</f>
        <v>2060556</v>
      </c>
      <c r="X93" s="97">
        <f>SUM($D93:I93)</f>
        <v>2565386</v>
      </c>
      <c r="Y93" s="97">
        <f>SUM($D93:J93)</f>
        <v>3228236</v>
      </c>
      <c r="Z93" s="97">
        <f>SUM($D93:K93)</f>
        <v>3880386</v>
      </c>
      <c r="AA93" s="97">
        <f>SUM($D93:L93)</f>
        <v>4352448</v>
      </c>
      <c r="AB93" s="97">
        <f>SUM($D93:M93)</f>
        <v>4766445</v>
      </c>
      <c r="AC93" s="97">
        <f>SUM($D93:N93)</f>
        <v>5158299</v>
      </c>
      <c r="AD93" s="97">
        <f>SUM($D93:O93)</f>
        <v>5543719</v>
      </c>
    </row>
    <row r="94" spans="1:30" s="96" customFormat="1" ht="15.1" customHeight="1">
      <c r="A94" s="94">
        <v>2007</v>
      </c>
      <c r="B94" s="95" t="s">
        <v>6</v>
      </c>
      <c r="D94" s="97">
        <f t="shared" ref="D94:D108" si="34">SUMIFS(D$11:D$90,$A$11:$A$90,$A94,$B$11:$B$90,$B94)</f>
        <v>331372</v>
      </c>
      <c r="E94" s="97">
        <f t="shared" si="32"/>
        <v>295402</v>
      </c>
      <c r="F94" s="97">
        <f t="shared" si="32"/>
        <v>395639</v>
      </c>
      <c r="G94" s="97">
        <f t="shared" si="32"/>
        <v>375143</v>
      </c>
      <c r="H94" s="97">
        <f t="shared" si="32"/>
        <v>430733</v>
      </c>
      <c r="I94" s="97">
        <f t="shared" si="32"/>
        <v>495246</v>
      </c>
      <c r="J94" s="97">
        <f t="shared" si="32"/>
        <v>611194</v>
      </c>
      <c r="K94" s="97">
        <f t="shared" si="32"/>
        <v>637918</v>
      </c>
      <c r="L94" s="97">
        <f t="shared" si="32"/>
        <v>469980</v>
      </c>
      <c r="M94" s="97">
        <f t="shared" si="32"/>
        <v>459825</v>
      </c>
      <c r="N94" s="97">
        <f t="shared" si="32"/>
        <v>422178</v>
      </c>
      <c r="O94" s="97">
        <f t="shared" si="32"/>
        <v>369142</v>
      </c>
      <c r="P94" s="97">
        <f t="shared" si="33"/>
        <v>5293772</v>
      </c>
      <c r="Q94" s="102"/>
      <c r="R94" s="102"/>
      <c r="S94" s="97">
        <f>SUM($D94:D94)</f>
        <v>331372</v>
      </c>
      <c r="T94" s="97">
        <f>SUM($D94:E94)</f>
        <v>626774</v>
      </c>
      <c r="U94" s="97">
        <f>SUM($D94:F94)</f>
        <v>1022413</v>
      </c>
      <c r="V94" s="97">
        <f>SUM($D94:G94)</f>
        <v>1397556</v>
      </c>
      <c r="W94" s="97">
        <f>SUM($D94:H94)</f>
        <v>1828289</v>
      </c>
      <c r="X94" s="97">
        <f>SUM($D94:I94)</f>
        <v>2323535</v>
      </c>
      <c r="Y94" s="97">
        <f>SUM($D94:J94)</f>
        <v>2934729</v>
      </c>
      <c r="Z94" s="97">
        <f>SUM($D94:K94)</f>
        <v>3572647</v>
      </c>
      <c r="AA94" s="97">
        <f>SUM($D94:L94)</f>
        <v>4042627</v>
      </c>
      <c r="AB94" s="97">
        <f>SUM($D94:M94)</f>
        <v>4502452</v>
      </c>
      <c r="AC94" s="97">
        <f>SUM($D94:N94)</f>
        <v>4924630</v>
      </c>
      <c r="AD94" s="97">
        <f>SUM($D94:O94)</f>
        <v>5293772</v>
      </c>
    </row>
    <row r="95" spans="1:30" s="96" customFormat="1" ht="15.1" customHeight="1">
      <c r="A95" s="94">
        <v>2008</v>
      </c>
      <c r="B95" s="95" t="s">
        <v>6</v>
      </c>
      <c r="D95" s="97">
        <f t="shared" si="34"/>
        <v>325280</v>
      </c>
      <c r="E95" s="97">
        <f t="shared" si="32"/>
        <v>317806</v>
      </c>
      <c r="F95" s="97">
        <f t="shared" si="32"/>
        <v>403307</v>
      </c>
      <c r="G95" s="97">
        <f t="shared" si="32"/>
        <v>362254</v>
      </c>
      <c r="H95" s="97">
        <f t="shared" si="32"/>
        <v>433605</v>
      </c>
      <c r="I95" s="97">
        <f t="shared" si="32"/>
        <v>453427</v>
      </c>
      <c r="J95" s="97">
        <f t="shared" si="32"/>
        <v>578006</v>
      </c>
      <c r="K95" s="97">
        <f t="shared" si="32"/>
        <v>629517</v>
      </c>
      <c r="L95" s="97">
        <f t="shared" si="32"/>
        <v>419873</v>
      </c>
      <c r="M95" s="97">
        <f t="shared" si="32"/>
        <v>415397</v>
      </c>
      <c r="N95" s="97">
        <f t="shared" si="32"/>
        <v>367019</v>
      </c>
      <c r="O95" s="97">
        <f t="shared" si="32"/>
        <v>330320</v>
      </c>
      <c r="P95" s="97">
        <f t="shared" si="33"/>
        <v>5035811</v>
      </c>
      <c r="Q95" s="102"/>
      <c r="R95" s="102"/>
      <c r="S95" s="97">
        <f>SUM($D95:D95)</f>
        <v>325280</v>
      </c>
      <c r="T95" s="97">
        <f>SUM($D95:E95)</f>
        <v>643086</v>
      </c>
      <c r="U95" s="97">
        <f>SUM($D95:F95)</f>
        <v>1046393</v>
      </c>
      <c r="V95" s="97">
        <f>SUM($D95:G95)</f>
        <v>1408647</v>
      </c>
      <c r="W95" s="97">
        <f>SUM($D95:H95)</f>
        <v>1842252</v>
      </c>
      <c r="X95" s="97">
        <f>SUM($D95:I95)</f>
        <v>2295679</v>
      </c>
      <c r="Y95" s="97">
        <f>SUM($D95:J95)</f>
        <v>2873685</v>
      </c>
      <c r="Z95" s="97">
        <f>SUM($D95:K95)</f>
        <v>3503202</v>
      </c>
      <c r="AA95" s="97">
        <f>SUM($D95:L95)</f>
        <v>3923075</v>
      </c>
      <c r="AB95" s="97">
        <f>SUM($D95:M95)</f>
        <v>4338472</v>
      </c>
      <c r="AC95" s="97">
        <f>SUM($D95:N95)</f>
        <v>4705491</v>
      </c>
      <c r="AD95" s="97">
        <f>SUM($D95:O95)</f>
        <v>5035811</v>
      </c>
    </row>
    <row r="96" spans="1:30" s="96" customFormat="1" ht="15.1" customHeight="1">
      <c r="A96" s="94">
        <v>2009</v>
      </c>
      <c r="B96" s="95" t="s">
        <v>6</v>
      </c>
      <c r="D96" s="97">
        <f t="shared" si="34"/>
        <v>291967</v>
      </c>
      <c r="E96" s="97">
        <f t="shared" si="32"/>
        <v>300735</v>
      </c>
      <c r="F96" s="97">
        <f t="shared" si="32"/>
        <v>374947</v>
      </c>
      <c r="G96" s="97">
        <f t="shared" si="32"/>
        <v>357849</v>
      </c>
      <c r="H96" s="97">
        <f t="shared" si="32"/>
        <v>420370</v>
      </c>
      <c r="I96" s="97">
        <f t="shared" si="32"/>
        <v>396387</v>
      </c>
      <c r="J96" s="97">
        <f t="shared" si="32"/>
        <v>525288</v>
      </c>
      <c r="K96" s="97">
        <f t="shared" si="32"/>
        <v>569406</v>
      </c>
      <c r="L96" s="97">
        <f t="shared" si="32"/>
        <v>422961</v>
      </c>
      <c r="M96" s="97">
        <f t="shared" si="32"/>
        <v>392568</v>
      </c>
      <c r="N96" s="97">
        <f t="shared" si="32"/>
        <v>364145</v>
      </c>
      <c r="O96" s="97">
        <f t="shared" si="32"/>
        <v>346158</v>
      </c>
      <c r="P96" s="97">
        <f t="shared" si="33"/>
        <v>4762781</v>
      </c>
      <c r="Q96" s="102"/>
      <c r="R96" s="102"/>
      <c r="S96" s="97">
        <f>SUM($D96:D96)</f>
        <v>291967</v>
      </c>
      <c r="T96" s="97">
        <f>SUM($D96:E96)</f>
        <v>592702</v>
      </c>
      <c r="U96" s="97">
        <f>SUM($D96:F96)</f>
        <v>967649</v>
      </c>
      <c r="V96" s="97">
        <f>SUM($D96:G96)</f>
        <v>1325498</v>
      </c>
      <c r="W96" s="97">
        <f>SUM($D96:H96)</f>
        <v>1745868</v>
      </c>
      <c r="X96" s="97">
        <f>SUM($D96:I96)</f>
        <v>2142255</v>
      </c>
      <c r="Y96" s="97">
        <f>SUM($D96:J96)</f>
        <v>2667543</v>
      </c>
      <c r="Z96" s="97">
        <f>SUM($D96:K96)</f>
        <v>3236949</v>
      </c>
      <c r="AA96" s="97">
        <f>SUM($D96:L96)</f>
        <v>3659910</v>
      </c>
      <c r="AB96" s="97">
        <f>SUM($D96:M96)</f>
        <v>4052478</v>
      </c>
      <c r="AC96" s="97">
        <f>SUM($D96:N96)</f>
        <v>4416623</v>
      </c>
      <c r="AD96" s="97">
        <f>SUM($D96:O96)</f>
        <v>4762781</v>
      </c>
    </row>
    <row r="97" spans="1:30" s="96" customFormat="1" ht="15.1" customHeight="1">
      <c r="A97" s="94">
        <v>2010</v>
      </c>
      <c r="B97" s="95" t="s">
        <v>6</v>
      </c>
      <c r="D97" s="97">
        <f t="shared" si="34"/>
        <v>293457</v>
      </c>
      <c r="E97" s="97">
        <f t="shared" si="32"/>
        <v>275701</v>
      </c>
      <c r="F97" s="97">
        <f t="shared" si="32"/>
        <v>374223</v>
      </c>
      <c r="G97" s="97">
        <f t="shared" si="32"/>
        <v>363736</v>
      </c>
      <c r="H97" s="97">
        <f t="shared" si="32"/>
        <v>398307</v>
      </c>
      <c r="I97" s="97">
        <f t="shared" si="32"/>
        <v>408142</v>
      </c>
      <c r="J97" s="97">
        <f t="shared" si="32"/>
        <v>543219</v>
      </c>
      <c r="K97" s="97">
        <f t="shared" si="32"/>
        <v>564856</v>
      </c>
      <c r="L97" s="97">
        <f t="shared" si="32"/>
        <v>412274</v>
      </c>
      <c r="M97" s="97">
        <f t="shared" si="32"/>
        <v>407231</v>
      </c>
      <c r="N97" s="97">
        <f t="shared" si="32"/>
        <v>370272</v>
      </c>
      <c r="O97" s="97">
        <f t="shared" si="32"/>
        <v>356836</v>
      </c>
      <c r="P97" s="97">
        <f t="shared" si="33"/>
        <v>4768254</v>
      </c>
      <c r="Q97" s="102"/>
      <c r="R97" s="102"/>
      <c r="S97" s="97">
        <f>SUM($D97:D97)</f>
        <v>293457</v>
      </c>
      <c r="T97" s="97">
        <f>SUM($D97:E97)</f>
        <v>569158</v>
      </c>
      <c r="U97" s="97">
        <f>SUM($D97:F97)</f>
        <v>943381</v>
      </c>
      <c r="V97" s="97">
        <f>SUM($D97:G97)</f>
        <v>1307117</v>
      </c>
      <c r="W97" s="97">
        <f>SUM($D97:H97)</f>
        <v>1705424</v>
      </c>
      <c r="X97" s="97">
        <f>SUM($D97:I97)</f>
        <v>2113566</v>
      </c>
      <c r="Y97" s="97">
        <f>SUM($D97:J97)</f>
        <v>2656785</v>
      </c>
      <c r="Z97" s="97">
        <f>SUM($D97:K97)</f>
        <v>3221641</v>
      </c>
      <c r="AA97" s="97">
        <f>SUM($D97:L97)</f>
        <v>3633915</v>
      </c>
      <c r="AB97" s="97">
        <f>SUM($D97:M97)</f>
        <v>4041146</v>
      </c>
      <c r="AC97" s="97">
        <f>SUM($D97:N97)</f>
        <v>4411418</v>
      </c>
      <c r="AD97" s="97">
        <f>SUM($D97:O97)</f>
        <v>4768254</v>
      </c>
    </row>
    <row r="98" spans="1:30" s="96" customFormat="1" ht="15.1" customHeight="1">
      <c r="A98" s="94">
        <v>2011</v>
      </c>
      <c r="B98" s="95" t="s">
        <v>6</v>
      </c>
      <c r="D98" s="97">
        <f t="shared" si="34"/>
        <v>300023</v>
      </c>
      <c r="E98" s="97">
        <f t="shared" si="32"/>
        <v>284986</v>
      </c>
      <c r="F98" s="97">
        <f t="shared" si="32"/>
        <v>354723</v>
      </c>
      <c r="G98" s="97">
        <f t="shared" si="32"/>
        <v>367315</v>
      </c>
      <c r="H98" s="97">
        <f t="shared" si="32"/>
        <v>396504</v>
      </c>
      <c r="I98" s="97">
        <f t="shared" si="32"/>
        <v>421905</v>
      </c>
      <c r="J98" s="97">
        <f t="shared" si="32"/>
        <v>553403</v>
      </c>
      <c r="K98" s="97">
        <f t="shared" si="32"/>
        <v>548609</v>
      </c>
      <c r="L98" s="97">
        <f t="shared" si="32"/>
        <v>418719</v>
      </c>
      <c r="M98" s="97">
        <f t="shared" si="32"/>
        <v>393126</v>
      </c>
      <c r="N98" s="97">
        <f t="shared" si="32"/>
        <v>364052</v>
      </c>
      <c r="O98" s="97">
        <f t="shared" si="32"/>
        <v>368699</v>
      </c>
      <c r="P98" s="97">
        <f t="shared" si="33"/>
        <v>4772064</v>
      </c>
      <c r="Q98" s="102"/>
      <c r="R98" s="102"/>
      <c r="S98" s="97">
        <f>SUM($D98:D98)</f>
        <v>300023</v>
      </c>
      <c r="T98" s="97">
        <f>SUM($D98:E98)</f>
        <v>585009</v>
      </c>
      <c r="U98" s="97">
        <f>SUM($D98:F98)</f>
        <v>939732</v>
      </c>
      <c r="V98" s="97">
        <f>SUM($D98:G98)</f>
        <v>1307047</v>
      </c>
      <c r="W98" s="97">
        <f>SUM($D98:H98)</f>
        <v>1703551</v>
      </c>
      <c r="X98" s="97">
        <f>SUM($D98:I98)</f>
        <v>2125456</v>
      </c>
      <c r="Y98" s="97">
        <f>SUM($D98:J98)</f>
        <v>2678859</v>
      </c>
      <c r="Z98" s="97">
        <f>SUM($D98:K98)</f>
        <v>3227468</v>
      </c>
      <c r="AA98" s="97">
        <f>SUM($D98:L98)</f>
        <v>3646187</v>
      </c>
      <c r="AB98" s="97">
        <f>SUM($D98:M98)</f>
        <v>4039313</v>
      </c>
      <c r="AC98" s="97">
        <f>SUM($D98:N98)</f>
        <v>4403365</v>
      </c>
      <c r="AD98" s="97">
        <f>SUM($D98:O98)</f>
        <v>4772064</v>
      </c>
    </row>
    <row r="99" spans="1:30" s="96" customFormat="1" ht="15.1" customHeight="1">
      <c r="A99" s="94">
        <v>2012</v>
      </c>
      <c r="B99" s="95" t="s">
        <v>6</v>
      </c>
      <c r="D99" s="97">
        <f t="shared" si="34"/>
        <v>298145</v>
      </c>
      <c r="E99" s="97">
        <f t="shared" si="32"/>
        <v>306839</v>
      </c>
      <c r="F99" s="97">
        <f t="shared" si="32"/>
        <v>380725</v>
      </c>
      <c r="G99" s="97">
        <f t="shared" si="32"/>
        <v>361936</v>
      </c>
      <c r="H99" s="97">
        <f t="shared" si="32"/>
        <v>390899</v>
      </c>
      <c r="I99" s="97">
        <f t="shared" si="32"/>
        <v>430697</v>
      </c>
      <c r="J99" s="97">
        <f t="shared" si="32"/>
        <v>531574</v>
      </c>
      <c r="K99" s="97">
        <f t="shared" si="32"/>
        <v>558528</v>
      </c>
      <c r="L99" s="97">
        <f t="shared" si="32"/>
        <v>404273</v>
      </c>
      <c r="M99" s="97">
        <f t="shared" si="32"/>
        <v>380265</v>
      </c>
      <c r="N99" s="97">
        <f t="shared" si="32"/>
        <v>351520</v>
      </c>
      <c r="O99" s="97">
        <f t="shared" si="32"/>
        <v>351622</v>
      </c>
      <c r="P99" s="97">
        <f t="shared" si="33"/>
        <v>4747023</v>
      </c>
      <c r="Q99" s="102"/>
      <c r="R99" s="102"/>
      <c r="S99" s="97">
        <f>SUM($D99:D99)</f>
        <v>298145</v>
      </c>
      <c r="T99" s="97">
        <f>SUM($D99:E99)</f>
        <v>604984</v>
      </c>
      <c r="U99" s="97">
        <f>SUM($D99:F99)</f>
        <v>985709</v>
      </c>
      <c r="V99" s="97">
        <f>SUM($D99:G99)</f>
        <v>1347645</v>
      </c>
      <c r="W99" s="97">
        <f>SUM($D99:H99)</f>
        <v>1738544</v>
      </c>
      <c r="X99" s="97">
        <f>SUM($D99:I99)</f>
        <v>2169241</v>
      </c>
      <c r="Y99" s="97">
        <f>SUM($D99:J99)</f>
        <v>2700815</v>
      </c>
      <c r="Z99" s="97">
        <f>SUM($D99:K99)</f>
        <v>3259343</v>
      </c>
      <c r="AA99" s="97">
        <f>SUM($D99:L99)</f>
        <v>3663616</v>
      </c>
      <c r="AB99" s="97">
        <f>SUM($D99:M99)</f>
        <v>4043881</v>
      </c>
      <c r="AC99" s="97">
        <f>SUM($D99:N99)</f>
        <v>4395401</v>
      </c>
      <c r="AD99" s="97">
        <f>SUM($D99:O99)</f>
        <v>4747023</v>
      </c>
    </row>
    <row r="100" spans="1:30" s="96" customFormat="1" ht="15.1" customHeight="1">
      <c r="A100" s="94">
        <v>2013</v>
      </c>
      <c r="B100" s="95" t="s">
        <v>6</v>
      </c>
      <c r="D100" s="97">
        <f t="shared" si="34"/>
        <v>295667</v>
      </c>
      <c r="E100" s="97">
        <f t="shared" si="32"/>
        <v>289035</v>
      </c>
      <c r="F100" s="97">
        <f t="shared" si="32"/>
        <v>380499</v>
      </c>
      <c r="G100" s="97">
        <f t="shared" si="32"/>
        <v>351690</v>
      </c>
      <c r="H100" s="97">
        <f t="shared" si="32"/>
        <v>397072</v>
      </c>
      <c r="I100" s="97">
        <f t="shared" si="32"/>
        <v>422120</v>
      </c>
      <c r="J100" s="97">
        <f t="shared" si="32"/>
        <v>516685</v>
      </c>
      <c r="K100" s="97">
        <f t="shared" si="32"/>
        <v>543071</v>
      </c>
      <c r="L100" s="97">
        <f t="shared" si="32"/>
        <v>393697</v>
      </c>
      <c r="M100" s="97">
        <f t="shared" si="32"/>
        <v>380348</v>
      </c>
      <c r="N100" s="97">
        <f t="shared" si="32"/>
        <v>349160</v>
      </c>
      <c r="O100" s="97">
        <f t="shared" si="32"/>
        <v>334590</v>
      </c>
      <c r="P100" s="97">
        <f t="shared" si="33"/>
        <v>4653634</v>
      </c>
      <c r="Q100" s="102"/>
      <c r="R100" s="102"/>
      <c r="S100" s="97">
        <f>SUM($D100:D100)</f>
        <v>295667</v>
      </c>
      <c r="T100" s="97">
        <f>SUM($D100:E100)</f>
        <v>584702</v>
      </c>
      <c r="U100" s="97">
        <f>SUM($D100:F100)</f>
        <v>965201</v>
      </c>
      <c r="V100" s="97">
        <f>SUM($D100:G100)</f>
        <v>1316891</v>
      </c>
      <c r="W100" s="97">
        <f>SUM($D100:H100)</f>
        <v>1713963</v>
      </c>
      <c r="X100" s="97">
        <f>SUM($D100:I100)</f>
        <v>2136083</v>
      </c>
      <c r="Y100" s="97">
        <f>SUM($D100:J100)</f>
        <v>2652768</v>
      </c>
      <c r="Z100" s="97">
        <f>SUM($D100:K100)</f>
        <v>3195839</v>
      </c>
      <c r="AA100" s="97">
        <f>SUM($D100:L100)</f>
        <v>3589536</v>
      </c>
      <c r="AB100" s="97">
        <f>SUM($D100:M100)</f>
        <v>3969884</v>
      </c>
      <c r="AC100" s="97">
        <f>SUM($D100:N100)</f>
        <v>4319044</v>
      </c>
      <c r="AD100" s="97">
        <f>SUM($D100:O100)</f>
        <v>4653634</v>
      </c>
    </row>
    <row r="101" spans="1:30" s="96" customFormat="1" ht="15.1" customHeight="1">
      <c r="A101" s="94">
        <v>2014</v>
      </c>
      <c r="B101" s="95" t="s">
        <v>6</v>
      </c>
      <c r="D101" s="97">
        <f t="shared" si="34"/>
        <v>267431</v>
      </c>
      <c r="E101" s="97">
        <f t="shared" si="32"/>
        <v>267120</v>
      </c>
      <c r="F101" s="97">
        <f t="shared" si="32"/>
        <v>336106</v>
      </c>
      <c r="G101" s="97">
        <f t="shared" si="32"/>
        <v>332507</v>
      </c>
      <c r="H101" s="97">
        <f t="shared" si="32"/>
        <v>374066</v>
      </c>
      <c r="I101" s="97">
        <f t="shared" si="32"/>
        <v>402330</v>
      </c>
      <c r="J101" s="97">
        <f t="shared" si="32"/>
        <v>484673</v>
      </c>
      <c r="K101" s="97">
        <f t="shared" si="32"/>
        <v>528038</v>
      </c>
      <c r="L101" s="97">
        <f t="shared" si="32"/>
        <v>365665</v>
      </c>
      <c r="M101" s="97">
        <f t="shared" si="32"/>
        <v>369940</v>
      </c>
      <c r="N101" s="97">
        <f t="shared" si="32"/>
        <v>293694</v>
      </c>
      <c r="O101" s="97">
        <f t="shared" si="32"/>
        <v>318768</v>
      </c>
      <c r="P101" s="97">
        <f t="shared" si="33"/>
        <v>4340338</v>
      </c>
      <c r="Q101" s="102"/>
      <c r="R101" s="102"/>
      <c r="S101" s="97">
        <f>SUM($D101:D101)</f>
        <v>267431</v>
      </c>
      <c r="T101" s="97">
        <f>SUM($D101:E101)</f>
        <v>534551</v>
      </c>
      <c r="U101" s="97">
        <f>SUM($D101:F101)</f>
        <v>870657</v>
      </c>
      <c r="V101" s="97">
        <f>SUM($D101:G101)</f>
        <v>1203164</v>
      </c>
      <c r="W101" s="97">
        <f>SUM($D101:H101)</f>
        <v>1577230</v>
      </c>
      <c r="X101" s="97">
        <f>SUM($D101:I101)</f>
        <v>1979560</v>
      </c>
      <c r="Y101" s="97">
        <f>SUM($D101:J101)</f>
        <v>2464233</v>
      </c>
      <c r="Z101" s="97">
        <f>SUM($D101:K101)</f>
        <v>2992271</v>
      </c>
      <c r="AA101" s="97">
        <f>SUM($D101:L101)</f>
        <v>3357936</v>
      </c>
      <c r="AB101" s="97">
        <f>SUM($D101:M101)</f>
        <v>3727876</v>
      </c>
      <c r="AC101" s="97">
        <f>SUM($D101:N101)</f>
        <v>4021570</v>
      </c>
      <c r="AD101" s="97">
        <f>SUM($D101:O101)</f>
        <v>4340338</v>
      </c>
    </row>
    <row r="102" spans="1:30" s="96" customFormat="1" ht="15.1" customHeight="1">
      <c r="A102" s="94">
        <v>2015</v>
      </c>
      <c r="B102" s="95" t="s">
        <v>6</v>
      </c>
      <c r="D102" s="97">
        <f t="shared" si="34"/>
        <v>258071</v>
      </c>
      <c r="E102" s="97">
        <f t="shared" si="32"/>
        <v>234191</v>
      </c>
      <c r="F102" s="97">
        <f t="shared" si="32"/>
        <v>318362</v>
      </c>
      <c r="G102" s="97">
        <f t="shared" si="32"/>
        <v>311196</v>
      </c>
      <c r="H102" s="97">
        <f t="shared" si="32"/>
        <v>356973</v>
      </c>
      <c r="I102" s="97">
        <f t="shared" si="32"/>
        <v>375566</v>
      </c>
      <c r="J102" s="97">
        <f t="shared" si="32"/>
        <v>488693</v>
      </c>
      <c r="K102" s="97">
        <f t="shared" si="32"/>
        <v>496728</v>
      </c>
      <c r="L102" s="97">
        <f t="shared" si="32"/>
        <v>371271</v>
      </c>
      <c r="M102" s="97">
        <f t="shared" si="32"/>
        <v>348857</v>
      </c>
      <c r="N102" s="97">
        <f t="shared" si="32"/>
        <v>298125</v>
      </c>
      <c r="O102" s="97">
        <f t="shared" si="32"/>
        <v>297902</v>
      </c>
      <c r="P102" s="97">
        <f t="shared" si="33"/>
        <v>4155935</v>
      </c>
      <c r="Q102" s="102"/>
      <c r="R102" s="102"/>
      <c r="S102" s="97">
        <f>SUM($D102:D102)</f>
        <v>258071</v>
      </c>
      <c r="T102" s="97">
        <f>SUM($D102:E102)</f>
        <v>492262</v>
      </c>
      <c r="U102" s="97">
        <f>SUM($D102:F102)</f>
        <v>810624</v>
      </c>
      <c r="V102" s="97">
        <f>SUM($D102:G102)</f>
        <v>1121820</v>
      </c>
      <c r="W102" s="97">
        <f>SUM($D102:H102)</f>
        <v>1478793</v>
      </c>
      <c r="X102" s="97">
        <f>SUM($D102:I102)</f>
        <v>1854359</v>
      </c>
      <c r="Y102" s="97">
        <f>SUM($D102:J102)</f>
        <v>2343052</v>
      </c>
      <c r="Z102" s="97">
        <f>SUM($D102:K102)</f>
        <v>2839780</v>
      </c>
      <c r="AA102" s="97">
        <f>SUM($D102:L102)</f>
        <v>3211051</v>
      </c>
      <c r="AB102" s="97">
        <f>SUM($D102:M102)</f>
        <v>3559908</v>
      </c>
      <c r="AC102" s="97">
        <f>SUM($D102:N102)</f>
        <v>3858033</v>
      </c>
      <c r="AD102" s="97">
        <f>SUM($D102:O102)</f>
        <v>4155935</v>
      </c>
    </row>
    <row r="103" spans="1:30" s="96" customFormat="1" ht="15.1" customHeight="1">
      <c r="A103" s="94">
        <v>2016</v>
      </c>
      <c r="B103" s="95" t="s">
        <v>6</v>
      </c>
      <c r="D103" s="97">
        <f t="shared" si="34"/>
        <v>253355</v>
      </c>
      <c r="E103" s="97">
        <f t="shared" si="32"/>
        <v>234874</v>
      </c>
      <c r="F103" s="97">
        <f t="shared" si="32"/>
        <v>311010</v>
      </c>
      <c r="G103" s="97">
        <f t="shared" si="32"/>
        <v>289380</v>
      </c>
      <c r="H103" s="97">
        <f t="shared" si="32"/>
        <v>350433</v>
      </c>
      <c r="I103" s="97">
        <f t="shared" si="32"/>
        <v>377094</v>
      </c>
      <c r="J103" s="97">
        <f t="shared" si="32"/>
        <v>489198</v>
      </c>
      <c r="K103" s="97">
        <f t="shared" si="32"/>
        <v>487466</v>
      </c>
      <c r="L103" s="97">
        <f t="shared" si="32"/>
        <v>370332</v>
      </c>
      <c r="M103" s="97">
        <f t="shared" si="32"/>
        <v>351894</v>
      </c>
      <c r="N103" s="97">
        <f t="shared" si="32"/>
        <v>293110</v>
      </c>
      <c r="O103" s="97">
        <f t="shared" si="32"/>
        <v>289338</v>
      </c>
      <c r="P103" s="97">
        <f t="shared" ref="P103:P106" si="35">SUM(D103:O103)</f>
        <v>4097484</v>
      </c>
      <c r="Q103" s="102"/>
      <c r="R103" s="102"/>
      <c r="S103" s="97">
        <f>SUM($D103:D103)</f>
        <v>253355</v>
      </c>
      <c r="T103" s="97">
        <f>SUM($D103:E103)</f>
        <v>488229</v>
      </c>
      <c r="U103" s="97">
        <f>SUM($D103:F103)</f>
        <v>799239</v>
      </c>
      <c r="V103" s="97">
        <f>SUM($D103:G103)</f>
        <v>1088619</v>
      </c>
      <c r="W103" s="97">
        <f>SUM($D103:H103)</f>
        <v>1439052</v>
      </c>
      <c r="X103" s="97">
        <f>SUM($D103:I103)</f>
        <v>1816146</v>
      </c>
      <c r="Y103" s="97">
        <f>SUM($D103:J103)</f>
        <v>2305344</v>
      </c>
      <c r="Z103" s="97">
        <f>SUM($D103:K103)</f>
        <v>2792810</v>
      </c>
      <c r="AA103" s="97">
        <f>SUM($D103:L103)</f>
        <v>3163142</v>
      </c>
      <c r="AB103" s="97">
        <f>SUM($D103:M103)</f>
        <v>3515036</v>
      </c>
      <c r="AC103" s="97">
        <f>SUM($D103:N103)</f>
        <v>3808146</v>
      </c>
      <c r="AD103" s="97">
        <f>SUM($D103:O103)</f>
        <v>4097484</v>
      </c>
    </row>
    <row r="104" spans="1:30" s="96" customFormat="1" ht="15.1" customHeight="1">
      <c r="A104" s="94">
        <v>2017</v>
      </c>
      <c r="B104" s="95" t="s">
        <v>6</v>
      </c>
      <c r="D104" s="97">
        <f t="shared" si="34"/>
        <v>252975</v>
      </c>
      <c r="E104" s="97">
        <f t="shared" si="32"/>
        <v>240401</v>
      </c>
      <c r="F104" s="97">
        <f t="shared" si="32"/>
        <v>288097</v>
      </c>
      <c r="G104" s="97">
        <f t="shared" si="32"/>
        <v>310128</v>
      </c>
      <c r="H104" s="97">
        <f t="shared" si="32"/>
        <v>326712</v>
      </c>
      <c r="I104" s="97">
        <f t="shared" si="32"/>
        <v>373013</v>
      </c>
      <c r="J104" s="97">
        <f t="shared" si="32"/>
        <v>489917</v>
      </c>
      <c r="K104" s="97">
        <f t="shared" si="32"/>
        <v>492160</v>
      </c>
      <c r="L104" s="97">
        <f t="shared" si="32"/>
        <v>377471</v>
      </c>
      <c r="M104" s="97">
        <f t="shared" si="32"/>
        <v>354972</v>
      </c>
      <c r="N104" s="97">
        <f t="shared" si="32"/>
        <v>300185</v>
      </c>
      <c r="O104" s="97">
        <f t="shared" si="32"/>
        <v>310963</v>
      </c>
      <c r="P104" s="97">
        <f t="shared" ref="P104" si="36">SUM(D104:O104)</f>
        <v>4116994</v>
      </c>
      <c r="Q104" s="102"/>
      <c r="R104" s="102"/>
      <c r="S104" s="97">
        <f>SUM($D104:D104)</f>
        <v>252975</v>
      </c>
      <c r="T104" s="97">
        <f>SUM($D104:E104)</f>
        <v>493376</v>
      </c>
      <c r="U104" s="97">
        <f>SUM($D104:F104)</f>
        <v>781473</v>
      </c>
      <c r="V104" s="97">
        <f>SUM($D104:G104)</f>
        <v>1091601</v>
      </c>
      <c r="W104" s="97">
        <f>SUM($D104:H104)</f>
        <v>1418313</v>
      </c>
      <c r="X104" s="97">
        <f>SUM($D104:I104)</f>
        <v>1791326</v>
      </c>
      <c r="Y104" s="97">
        <f>SUM($D104:J104)</f>
        <v>2281243</v>
      </c>
      <c r="Z104" s="97">
        <f>SUM($D104:K104)</f>
        <v>2773403</v>
      </c>
      <c r="AA104" s="97">
        <f>SUM($D104:L104)</f>
        <v>3150874</v>
      </c>
      <c r="AB104" s="97">
        <f>SUM($D104:M104)</f>
        <v>3505846</v>
      </c>
      <c r="AC104" s="97">
        <f>SUM($D104:N104)</f>
        <v>3806031</v>
      </c>
      <c r="AD104" s="97">
        <f>SUM($D104:O104)</f>
        <v>4116994</v>
      </c>
    </row>
    <row r="105" spans="1:30" s="96" customFormat="1" ht="15.1" customHeight="1">
      <c r="A105" s="94">
        <v>2018</v>
      </c>
      <c r="B105" s="95" t="s">
        <v>6</v>
      </c>
      <c r="D105" s="97">
        <f t="shared" si="34"/>
        <v>257135</v>
      </c>
      <c r="E105" s="97">
        <f t="shared" si="32"/>
        <v>243936</v>
      </c>
      <c r="F105" s="97">
        <f t="shared" si="32"/>
        <v>329733</v>
      </c>
      <c r="G105" s="97">
        <f t="shared" si="32"/>
        <v>292533</v>
      </c>
      <c r="H105" s="97">
        <f t="shared" si="32"/>
        <v>345540</v>
      </c>
      <c r="I105" s="97">
        <f t="shared" si="32"/>
        <v>390298</v>
      </c>
      <c r="J105" s="97">
        <f t="shared" si="32"/>
        <v>485629</v>
      </c>
      <c r="K105" s="97">
        <f t="shared" si="32"/>
        <v>497636</v>
      </c>
      <c r="L105" s="97">
        <f t="shared" si="32"/>
        <v>355585</v>
      </c>
      <c r="M105" s="97">
        <f t="shared" si="32"/>
        <v>331188</v>
      </c>
      <c r="N105" s="97">
        <f t="shared" si="32"/>
        <v>285658</v>
      </c>
      <c r="O105" s="97">
        <f t="shared" si="32"/>
        <v>297708</v>
      </c>
      <c r="P105" s="97">
        <f t="shared" si="35"/>
        <v>4112579</v>
      </c>
      <c r="Q105" s="102"/>
      <c r="R105" s="102"/>
      <c r="S105" s="97">
        <f>SUM($D105:D105)</f>
        <v>257135</v>
      </c>
      <c r="T105" s="97">
        <f>SUM($D105:E105)</f>
        <v>501071</v>
      </c>
      <c r="U105" s="97">
        <f>SUM($D105:F105)</f>
        <v>830804</v>
      </c>
      <c r="V105" s="97">
        <f>SUM($D105:G105)</f>
        <v>1123337</v>
      </c>
      <c r="W105" s="97">
        <f>SUM($D105:H105)</f>
        <v>1468877</v>
      </c>
      <c r="X105" s="97">
        <f>SUM($D105:I105)</f>
        <v>1859175</v>
      </c>
      <c r="Y105" s="97">
        <f>SUM($D105:J105)</f>
        <v>2344804</v>
      </c>
      <c r="Z105" s="97">
        <f>SUM($D105:K105)</f>
        <v>2842440</v>
      </c>
      <c r="AA105" s="97">
        <f>SUM($D105:L105)</f>
        <v>3198025</v>
      </c>
      <c r="AB105" s="97">
        <f>SUM($D105:M105)</f>
        <v>3529213</v>
      </c>
      <c r="AC105" s="97">
        <f>SUM($D105:N105)</f>
        <v>3814871</v>
      </c>
      <c r="AD105" s="97">
        <f>SUM($D105:O105)</f>
        <v>4112579</v>
      </c>
    </row>
    <row r="106" spans="1:30" s="96" customFormat="1" ht="15.1" customHeight="1">
      <c r="A106" s="94">
        <v>2019</v>
      </c>
      <c r="B106" s="95" t="s">
        <v>6</v>
      </c>
      <c r="D106" s="97">
        <f t="shared" si="34"/>
        <v>223762</v>
      </c>
      <c r="E106" s="97">
        <f t="shared" si="32"/>
        <v>227260</v>
      </c>
      <c r="F106" s="97">
        <f t="shared" si="32"/>
        <v>305826</v>
      </c>
      <c r="G106" s="97">
        <f t="shared" si="32"/>
        <v>297759</v>
      </c>
      <c r="H106" s="97">
        <f t="shared" si="32"/>
        <v>335734</v>
      </c>
      <c r="I106" s="97">
        <f t="shared" si="32"/>
        <v>381529</v>
      </c>
      <c r="J106" s="97">
        <f t="shared" si="32"/>
        <v>469332</v>
      </c>
      <c r="K106" s="97">
        <f t="shared" si="32"/>
        <v>504141</v>
      </c>
      <c r="L106" s="97">
        <f t="shared" si="32"/>
        <v>354494</v>
      </c>
      <c r="M106" s="97">
        <f t="shared" si="32"/>
        <v>339488</v>
      </c>
      <c r="N106" s="97">
        <f t="shared" si="32"/>
        <v>292651</v>
      </c>
      <c r="O106" s="97">
        <f t="shared" si="32"/>
        <v>289951</v>
      </c>
      <c r="P106" s="97">
        <f t="shared" si="35"/>
        <v>4021927</v>
      </c>
      <c r="Q106" s="102"/>
      <c r="R106" s="102"/>
      <c r="S106" s="97">
        <f>SUM($D106:D106)</f>
        <v>223762</v>
      </c>
      <c r="T106" s="97">
        <f>SUM($D106:E106)</f>
        <v>451022</v>
      </c>
      <c r="U106" s="97">
        <f>SUM($D106:F106)</f>
        <v>756848</v>
      </c>
      <c r="V106" s="97">
        <f>SUM($D106:G106)</f>
        <v>1054607</v>
      </c>
      <c r="W106" s="97">
        <f>SUM($D106:H106)</f>
        <v>1390341</v>
      </c>
      <c r="X106" s="97">
        <f>SUM($D106:I106)</f>
        <v>1771870</v>
      </c>
      <c r="Y106" s="97">
        <f>SUM($D106:J106)</f>
        <v>2241202</v>
      </c>
      <c r="Z106" s="97">
        <f>SUM($D106:K106)</f>
        <v>2745343</v>
      </c>
      <c r="AA106" s="97">
        <f>SUM($D106:L106)</f>
        <v>3099837</v>
      </c>
      <c r="AB106" s="97">
        <f>SUM($D106:M106)</f>
        <v>3439325</v>
      </c>
      <c r="AC106" s="97">
        <f>SUM($D106:N106)</f>
        <v>3731976</v>
      </c>
      <c r="AD106" s="97">
        <f>SUM($D106:O106)</f>
        <v>4021927</v>
      </c>
    </row>
    <row r="107" spans="1:30" s="96" customFormat="1" ht="15.1" customHeight="1">
      <c r="A107" s="94">
        <v>2020</v>
      </c>
      <c r="B107" s="95" t="s">
        <v>6</v>
      </c>
      <c r="D107" s="97">
        <f t="shared" si="34"/>
        <v>248604</v>
      </c>
      <c r="E107" s="97">
        <f t="shared" si="32"/>
        <v>245766</v>
      </c>
      <c r="F107" s="97">
        <f t="shared" si="32"/>
        <v>156910</v>
      </c>
      <c r="G107" s="97">
        <f t="shared" si="32"/>
        <v>15045</v>
      </c>
      <c r="H107" s="97">
        <f t="shared" si="32"/>
        <v>17797</v>
      </c>
      <c r="I107" s="97">
        <f t="shared" si="32"/>
        <v>23956</v>
      </c>
      <c r="J107" s="97">
        <f t="shared" si="32"/>
        <v>26162</v>
      </c>
      <c r="K107" s="97">
        <f t="shared" si="32"/>
        <v>28708</v>
      </c>
      <c r="L107" s="97">
        <f t="shared" si="32"/>
        <v>29275</v>
      </c>
      <c r="M107" s="97">
        <f t="shared" si="32"/>
        <v>30230</v>
      </c>
      <c r="N107" s="97">
        <f t="shared" si="32"/>
        <v>27029</v>
      </c>
      <c r="O107" s="97">
        <f t="shared" si="32"/>
        <v>26747</v>
      </c>
      <c r="P107" s="97">
        <f t="shared" ref="P107" si="37">SUM(D107:O107)</f>
        <v>876229</v>
      </c>
      <c r="Q107" s="102"/>
      <c r="R107" s="102"/>
      <c r="S107" s="97">
        <f>SUM($D107:D107)</f>
        <v>248604</v>
      </c>
      <c r="T107" s="97">
        <f>SUM($D107:E107)</f>
        <v>494370</v>
      </c>
      <c r="U107" s="97">
        <f>SUM($D107:F107)</f>
        <v>651280</v>
      </c>
      <c r="V107" s="97">
        <f>SUM($D107:G107)</f>
        <v>666325</v>
      </c>
      <c r="W107" s="97">
        <f>SUM($D107:H107)</f>
        <v>684122</v>
      </c>
      <c r="X107" s="97">
        <f>SUM($D107:I107)</f>
        <v>708078</v>
      </c>
      <c r="Y107" s="97">
        <f>SUM($D107:J107)</f>
        <v>734240</v>
      </c>
      <c r="Z107" s="97">
        <f>SUM($D107:K107)</f>
        <v>762948</v>
      </c>
      <c r="AA107" s="97">
        <f>SUM($D107:L107)</f>
        <v>792223</v>
      </c>
      <c r="AB107" s="97">
        <f>SUM($D107:M107)</f>
        <v>822453</v>
      </c>
      <c r="AC107" s="97">
        <f>SUM($D107:N107)</f>
        <v>849482</v>
      </c>
      <c r="AD107" s="97">
        <f>SUM($D107:O107)</f>
        <v>876229</v>
      </c>
    </row>
    <row r="108" spans="1:30" s="96" customFormat="1" ht="15.1" customHeight="1">
      <c r="A108" s="94">
        <v>2021</v>
      </c>
      <c r="B108" s="95" t="s">
        <v>6</v>
      </c>
      <c r="D108" s="97">
        <f t="shared" si="34"/>
        <v>26210</v>
      </c>
      <c r="E108" s="97">
        <f t="shared" si="32"/>
        <v>24638</v>
      </c>
      <c r="F108" s="97">
        <f t="shared" si="32"/>
        <v>32162</v>
      </c>
      <c r="G108" s="97">
        <f t="shared" si="32"/>
        <v>35451</v>
      </c>
      <c r="H108" s="97">
        <f t="shared" si="32"/>
        <v>42934</v>
      </c>
      <c r="I108" s="97">
        <f t="shared" si="32"/>
        <v>43367</v>
      </c>
      <c r="J108" s="97">
        <f t="shared" si="32"/>
        <v>46017</v>
      </c>
      <c r="K108" s="97">
        <f t="shared" si="32"/>
        <v>76804</v>
      </c>
      <c r="L108" s="97">
        <f t="shared" si="32"/>
        <v>78008</v>
      </c>
      <c r="M108" s="97">
        <f t="shared" si="32"/>
        <v>75136</v>
      </c>
      <c r="N108" s="97">
        <f t="shared" si="32"/>
        <v>92449</v>
      </c>
      <c r="O108" s="97">
        <f t="shared" si="32"/>
        <v>109190</v>
      </c>
      <c r="P108" s="97">
        <f t="shared" ref="P108" si="38">SUM(D108:O108)</f>
        <v>682366</v>
      </c>
      <c r="Q108" s="102"/>
      <c r="R108" s="102"/>
      <c r="S108" s="97">
        <f>SUM($D108:D108)</f>
        <v>26210</v>
      </c>
      <c r="T108" s="97">
        <f>SUM($D108:E108)</f>
        <v>50848</v>
      </c>
      <c r="U108" s="97">
        <f>SUM($D108:F108)</f>
        <v>83010</v>
      </c>
      <c r="V108" s="97">
        <f>SUM($D108:G108)</f>
        <v>118461</v>
      </c>
      <c r="W108" s="97">
        <f>SUM($D108:H108)</f>
        <v>161395</v>
      </c>
      <c r="X108" s="97">
        <f>SUM($D108:I108)</f>
        <v>204762</v>
      </c>
      <c r="Y108" s="97">
        <f>SUM($D108:J108)</f>
        <v>250779</v>
      </c>
      <c r="Z108" s="97">
        <f>SUM($D108:K108)</f>
        <v>327583</v>
      </c>
      <c r="AA108" s="97">
        <f>SUM($D108:L108)</f>
        <v>405591</v>
      </c>
      <c r="AB108" s="97">
        <f>SUM($D108:M108)</f>
        <v>480727</v>
      </c>
      <c r="AC108" s="97">
        <f>SUM($D108:N108)</f>
        <v>573176</v>
      </c>
      <c r="AD108" s="97">
        <f>SUM($D108:O108)</f>
        <v>682366</v>
      </c>
    </row>
    <row r="109" spans="1:3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30" ht="15.1" customHeight="1">
      <c r="Q110" s="102"/>
      <c r="R110" s="102"/>
    </row>
    <row r="111" spans="1:30" ht="15.1" customHeight="1">
      <c r="A111" s="94">
        <v>2006</v>
      </c>
      <c r="B111" s="95" t="s">
        <v>7</v>
      </c>
      <c r="C111" s="96"/>
      <c r="D111" s="97">
        <f t="shared" ref="D111:O126" si="39">SUMIFS(D$11:D$90,$A$11:$A$90,$A111,$B$11:$B$90,$B111)</f>
        <v>107437</v>
      </c>
      <c r="E111" s="97">
        <f t="shared" si="39"/>
        <v>103445</v>
      </c>
      <c r="F111" s="97">
        <f t="shared" si="39"/>
        <v>118803</v>
      </c>
      <c r="G111" s="97">
        <f t="shared" si="39"/>
        <v>104740</v>
      </c>
      <c r="H111" s="97">
        <f t="shared" si="39"/>
        <v>116765</v>
      </c>
      <c r="I111" s="97">
        <f t="shared" si="39"/>
        <v>114739</v>
      </c>
      <c r="J111" s="97">
        <f t="shared" si="39"/>
        <v>100335</v>
      </c>
      <c r="K111" s="97">
        <f t="shared" si="39"/>
        <v>116220</v>
      </c>
      <c r="L111" s="97">
        <f t="shared" si="39"/>
        <v>106703</v>
      </c>
      <c r="M111" s="97">
        <f t="shared" si="39"/>
        <v>106697</v>
      </c>
      <c r="N111" s="97">
        <f t="shared" si="39"/>
        <v>109395</v>
      </c>
      <c r="O111" s="97">
        <f t="shared" si="39"/>
        <v>96071</v>
      </c>
      <c r="P111" s="97">
        <f t="shared" ref="P111:P120" si="40">SUM(D111:O111)</f>
        <v>1301350</v>
      </c>
      <c r="Q111" s="102"/>
      <c r="R111" s="102"/>
      <c r="S111" s="97">
        <f>SUM($D111:D111)</f>
        <v>107437</v>
      </c>
      <c r="T111" s="97">
        <f>SUM($D111:E111)</f>
        <v>210882</v>
      </c>
      <c r="U111" s="97">
        <f>SUM($D111:F111)</f>
        <v>329685</v>
      </c>
      <c r="V111" s="97">
        <f>SUM($D111:G111)</f>
        <v>434425</v>
      </c>
      <c r="W111" s="97">
        <f>SUM($D111:H111)</f>
        <v>551190</v>
      </c>
      <c r="X111" s="97">
        <f>SUM($D111:I111)</f>
        <v>665929</v>
      </c>
      <c r="Y111" s="97">
        <f>SUM($D111:J111)</f>
        <v>766264</v>
      </c>
      <c r="Z111" s="97">
        <f>SUM($D111:K111)</f>
        <v>882484</v>
      </c>
      <c r="AA111" s="97">
        <f>SUM($D111:L111)</f>
        <v>989187</v>
      </c>
      <c r="AB111" s="97">
        <f>SUM($D111:M111)</f>
        <v>1095884</v>
      </c>
      <c r="AC111" s="97">
        <f>SUM($D111:N111)</f>
        <v>1205279</v>
      </c>
      <c r="AD111" s="97">
        <f>SUM($D111:O111)</f>
        <v>1301350</v>
      </c>
    </row>
    <row r="112" spans="1:30" ht="15.1" customHeight="1">
      <c r="A112" s="94">
        <v>2007</v>
      </c>
      <c r="B112" s="95" t="s">
        <v>7</v>
      </c>
      <c r="C112" s="96"/>
      <c r="D112" s="97">
        <f t="shared" si="39"/>
        <v>109092</v>
      </c>
      <c r="E112" s="97">
        <f t="shared" si="39"/>
        <v>102028</v>
      </c>
      <c r="F112" s="97">
        <f t="shared" si="39"/>
        <v>116778</v>
      </c>
      <c r="G112" s="97">
        <f t="shared" si="39"/>
        <v>109504</v>
      </c>
      <c r="H112" s="97">
        <f t="shared" si="39"/>
        <v>118317</v>
      </c>
      <c r="I112" s="97">
        <f t="shared" si="39"/>
        <v>109997</v>
      </c>
      <c r="J112" s="97">
        <f t="shared" si="39"/>
        <v>105296</v>
      </c>
      <c r="K112" s="97">
        <f t="shared" si="39"/>
        <v>113467</v>
      </c>
      <c r="L112" s="97">
        <f t="shared" si="39"/>
        <v>103879</v>
      </c>
      <c r="M112" s="97">
        <f t="shared" si="39"/>
        <v>120574</v>
      </c>
      <c r="N112" s="97">
        <f t="shared" si="39"/>
        <v>109590</v>
      </c>
      <c r="O112" s="97">
        <f t="shared" si="39"/>
        <v>91675</v>
      </c>
      <c r="P112" s="97">
        <f t="shared" si="40"/>
        <v>1310197</v>
      </c>
      <c r="Q112" s="102"/>
      <c r="R112" s="102"/>
      <c r="S112" s="97">
        <f>SUM($D112:D112)</f>
        <v>109092</v>
      </c>
      <c r="T112" s="97">
        <f>SUM($D112:E112)</f>
        <v>211120</v>
      </c>
      <c r="U112" s="97">
        <f>SUM($D112:F112)</f>
        <v>327898</v>
      </c>
      <c r="V112" s="97">
        <f>SUM($D112:G112)</f>
        <v>437402</v>
      </c>
      <c r="W112" s="97">
        <f>SUM($D112:H112)</f>
        <v>555719</v>
      </c>
      <c r="X112" s="97">
        <f>SUM($D112:I112)</f>
        <v>665716</v>
      </c>
      <c r="Y112" s="97">
        <f>SUM($D112:J112)</f>
        <v>771012</v>
      </c>
      <c r="Z112" s="97">
        <f>SUM($D112:K112)</f>
        <v>884479</v>
      </c>
      <c r="AA112" s="97">
        <f>SUM($D112:L112)</f>
        <v>988358</v>
      </c>
      <c r="AB112" s="97">
        <f>SUM($D112:M112)</f>
        <v>1108932</v>
      </c>
      <c r="AC112" s="97">
        <f>SUM($D112:N112)</f>
        <v>1218522</v>
      </c>
      <c r="AD112" s="97">
        <f>SUM($D112:O112)</f>
        <v>1310197</v>
      </c>
    </row>
    <row r="113" spans="1:30" ht="15.1" customHeight="1">
      <c r="A113" s="94">
        <v>2008</v>
      </c>
      <c r="B113" s="95" t="s">
        <v>7</v>
      </c>
      <c r="C113" s="96"/>
      <c r="D113" s="97">
        <f t="shared" si="39"/>
        <v>109940</v>
      </c>
      <c r="E113" s="97">
        <f t="shared" si="39"/>
        <v>104182</v>
      </c>
      <c r="F113" s="97">
        <f t="shared" si="39"/>
        <v>109476</v>
      </c>
      <c r="G113" s="97">
        <f t="shared" si="39"/>
        <v>113405</v>
      </c>
      <c r="H113" s="97">
        <f t="shared" si="39"/>
        <v>111519</v>
      </c>
      <c r="I113" s="97">
        <f t="shared" si="39"/>
        <v>112855</v>
      </c>
      <c r="J113" s="97">
        <f t="shared" si="39"/>
        <v>108034</v>
      </c>
      <c r="K113" s="97">
        <f t="shared" si="39"/>
        <v>105937</v>
      </c>
      <c r="L113" s="97">
        <f t="shared" si="39"/>
        <v>113783</v>
      </c>
      <c r="M113" s="97">
        <f t="shared" si="39"/>
        <v>112774</v>
      </c>
      <c r="N113" s="97">
        <f t="shared" si="39"/>
        <v>93168</v>
      </c>
      <c r="O113" s="97">
        <f t="shared" si="39"/>
        <v>88756</v>
      </c>
      <c r="P113" s="97">
        <f t="shared" si="40"/>
        <v>1283829</v>
      </c>
      <c r="Q113" s="102"/>
      <c r="R113" s="102"/>
      <c r="S113" s="97">
        <f>SUM($D113:D113)</f>
        <v>109940</v>
      </c>
      <c r="T113" s="97">
        <f>SUM($D113:E113)</f>
        <v>214122</v>
      </c>
      <c r="U113" s="97">
        <f>SUM($D113:F113)</f>
        <v>323598</v>
      </c>
      <c r="V113" s="97">
        <f>SUM($D113:G113)</f>
        <v>437003</v>
      </c>
      <c r="W113" s="97">
        <f>SUM($D113:H113)</f>
        <v>548522</v>
      </c>
      <c r="X113" s="97">
        <f>SUM($D113:I113)</f>
        <v>661377</v>
      </c>
      <c r="Y113" s="97">
        <f>SUM($D113:J113)</f>
        <v>769411</v>
      </c>
      <c r="Z113" s="97">
        <f>SUM($D113:K113)</f>
        <v>875348</v>
      </c>
      <c r="AA113" s="97">
        <f>SUM($D113:L113)</f>
        <v>989131</v>
      </c>
      <c r="AB113" s="97">
        <f>SUM($D113:M113)</f>
        <v>1101905</v>
      </c>
      <c r="AC113" s="97">
        <f>SUM($D113:N113)</f>
        <v>1195073</v>
      </c>
      <c r="AD113" s="97">
        <f>SUM($D113:O113)</f>
        <v>1283829</v>
      </c>
    </row>
    <row r="114" spans="1:30" ht="15.1" customHeight="1">
      <c r="A114" s="94">
        <v>2009</v>
      </c>
      <c r="B114" s="95" t="s">
        <v>7</v>
      </c>
      <c r="C114" s="96"/>
      <c r="D114" s="97">
        <f t="shared" si="39"/>
        <v>88200</v>
      </c>
      <c r="E114" s="97">
        <f t="shared" si="39"/>
        <v>86318</v>
      </c>
      <c r="F114" s="97">
        <f t="shared" si="39"/>
        <v>93623</v>
      </c>
      <c r="G114" s="97">
        <f t="shared" si="39"/>
        <v>92718</v>
      </c>
      <c r="H114" s="97">
        <f t="shared" si="39"/>
        <v>91495</v>
      </c>
      <c r="I114" s="97">
        <f t="shared" si="39"/>
        <v>93107</v>
      </c>
      <c r="J114" s="97">
        <f t="shared" si="39"/>
        <v>92955</v>
      </c>
      <c r="K114" s="97">
        <f t="shared" si="39"/>
        <v>91699</v>
      </c>
      <c r="L114" s="97">
        <f t="shared" si="39"/>
        <v>99259</v>
      </c>
      <c r="M114" s="97">
        <f t="shared" si="39"/>
        <v>101681</v>
      </c>
      <c r="N114" s="97">
        <f t="shared" si="39"/>
        <v>93478</v>
      </c>
      <c r="O114" s="97">
        <f t="shared" si="39"/>
        <v>92779</v>
      </c>
      <c r="P114" s="97">
        <f t="shared" si="40"/>
        <v>1117312</v>
      </c>
      <c r="Q114" s="102"/>
      <c r="R114" s="102"/>
      <c r="S114" s="97">
        <f>SUM($D114:D114)</f>
        <v>88200</v>
      </c>
      <c r="T114" s="97">
        <f>SUM($D114:E114)</f>
        <v>174518</v>
      </c>
      <c r="U114" s="97">
        <f>SUM($D114:F114)</f>
        <v>268141</v>
      </c>
      <c r="V114" s="97">
        <f>SUM($D114:G114)</f>
        <v>360859</v>
      </c>
      <c r="W114" s="97">
        <f>SUM($D114:H114)</f>
        <v>452354</v>
      </c>
      <c r="X114" s="97">
        <f>SUM($D114:I114)</f>
        <v>545461</v>
      </c>
      <c r="Y114" s="97">
        <f>SUM($D114:J114)</f>
        <v>638416</v>
      </c>
      <c r="Z114" s="97">
        <f>SUM($D114:K114)</f>
        <v>730115</v>
      </c>
      <c r="AA114" s="97">
        <f>SUM($D114:L114)</f>
        <v>829374</v>
      </c>
      <c r="AB114" s="97">
        <f>SUM($D114:M114)</f>
        <v>931055</v>
      </c>
      <c r="AC114" s="97">
        <f>SUM($D114:N114)</f>
        <v>1024533</v>
      </c>
      <c r="AD114" s="97">
        <f>SUM($D114:O114)</f>
        <v>1117312</v>
      </c>
    </row>
    <row r="115" spans="1:30" ht="15.1" customHeight="1">
      <c r="A115" s="94">
        <v>2010</v>
      </c>
      <c r="B115" s="95" t="s">
        <v>7</v>
      </c>
      <c r="C115" s="96"/>
      <c r="D115" s="97">
        <f t="shared" si="39"/>
        <v>94196</v>
      </c>
      <c r="E115" s="97">
        <f t="shared" si="39"/>
        <v>89778</v>
      </c>
      <c r="F115" s="97">
        <f t="shared" si="39"/>
        <v>109651</v>
      </c>
      <c r="G115" s="97">
        <f t="shared" si="39"/>
        <v>105233</v>
      </c>
      <c r="H115" s="97">
        <f t="shared" si="39"/>
        <v>103049</v>
      </c>
      <c r="I115" s="97">
        <f t="shared" si="39"/>
        <v>110305</v>
      </c>
      <c r="J115" s="97">
        <f t="shared" si="39"/>
        <v>99663</v>
      </c>
      <c r="K115" s="97">
        <f t="shared" si="39"/>
        <v>105704</v>
      </c>
      <c r="L115" s="97">
        <f t="shared" si="39"/>
        <v>106453</v>
      </c>
      <c r="M115" s="97">
        <f t="shared" si="39"/>
        <v>103943</v>
      </c>
      <c r="N115" s="97">
        <f t="shared" si="39"/>
        <v>102677</v>
      </c>
      <c r="O115" s="97">
        <f t="shared" si="39"/>
        <v>90545</v>
      </c>
      <c r="P115" s="97">
        <f t="shared" si="40"/>
        <v>1221197</v>
      </c>
      <c r="Q115" s="102"/>
      <c r="R115" s="102"/>
      <c r="S115" s="97">
        <f>SUM($D115:D115)</f>
        <v>94196</v>
      </c>
      <c r="T115" s="97">
        <f>SUM($D115:E115)</f>
        <v>183974</v>
      </c>
      <c r="U115" s="97">
        <f>SUM($D115:F115)</f>
        <v>293625</v>
      </c>
      <c r="V115" s="97">
        <f>SUM($D115:G115)</f>
        <v>398858</v>
      </c>
      <c r="W115" s="97">
        <f>SUM($D115:H115)</f>
        <v>501907</v>
      </c>
      <c r="X115" s="97">
        <f>SUM($D115:I115)</f>
        <v>612212</v>
      </c>
      <c r="Y115" s="97">
        <f>SUM($D115:J115)</f>
        <v>711875</v>
      </c>
      <c r="Z115" s="97">
        <f>SUM($D115:K115)</f>
        <v>817579</v>
      </c>
      <c r="AA115" s="97">
        <f>SUM($D115:L115)</f>
        <v>924032</v>
      </c>
      <c r="AB115" s="97">
        <f>SUM($D115:M115)</f>
        <v>1027975</v>
      </c>
      <c r="AC115" s="97">
        <f>SUM($D115:N115)</f>
        <v>1130652</v>
      </c>
      <c r="AD115" s="97">
        <f>SUM($D115:O115)</f>
        <v>1221197</v>
      </c>
    </row>
    <row r="116" spans="1:30" ht="15.1" customHeight="1">
      <c r="A116" s="94">
        <v>2011</v>
      </c>
      <c r="B116" s="95" t="s">
        <v>7</v>
      </c>
      <c r="C116" s="96"/>
      <c r="D116" s="97">
        <f t="shared" si="39"/>
        <v>96938</v>
      </c>
      <c r="E116" s="97">
        <f t="shared" si="39"/>
        <v>95153</v>
      </c>
      <c r="F116" s="97">
        <f t="shared" si="39"/>
        <v>114026</v>
      </c>
      <c r="G116" s="97">
        <f t="shared" si="39"/>
        <v>102940</v>
      </c>
      <c r="H116" s="97">
        <f t="shared" si="39"/>
        <v>107147</v>
      </c>
      <c r="I116" s="97">
        <f t="shared" si="39"/>
        <v>111970</v>
      </c>
      <c r="J116" s="97">
        <f t="shared" si="39"/>
        <v>97612</v>
      </c>
      <c r="K116" s="97">
        <f t="shared" si="39"/>
        <v>111239</v>
      </c>
      <c r="L116" s="97">
        <f t="shared" si="39"/>
        <v>108022</v>
      </c>
      <c r="M116" s="97">
        <f t="shared" si="39"/>
        <v>107200</v>
      </c>
      <c r="N116" s="97">
        <f t="shared" si="39"/>
        <v>105821</v>
      </c>
      <c r="O116" s="97">
        <f t="shared" si="39"/>
        <v>94990</v>
      </c>
      <c r="P116" s="97">
        <f t="shared" si="40"/>
        <v>1253058</v>
      </c>
      <c r="Q116" s="102"/>
      <c r="R116" s="102"/>
      <c r="S116" s="97">
        <f>SUM($D116:D116)</f>
        <v>96938</v>
      </c>
      <c r="T116" s="97">
        <f>SUM($D116:E116)</f>
        <v>192091</v>
      </c>
      <c r="U116" s="97">
        <f>SUM($D116:F116)</f>
        <v>306117</v>
      </c>
      <c r="V116" s="97">
        <f>SUM($D116:G116)</f>
        <v>409057</v>
      </c>
      <c r="W116" s="97">
        <f>SUM($D116:H116)</f>
        <v>516204</v>
      </c>
      <c r="X116" s="97">
        <f>SUM($D116:I116)</f>
        <v>628174</v>
      </c>
      <c r="Y116" s="97">
        <f>SUM($D116:J116)</f>
        <v>725786</v>
      </c>
      <c r="Z116" s="97">
        <f>SUM($D116:K116)</f>
        <v>837025</v>
      </c>
      <c r="AA116" s="97">
        <f>SUM($D116:L116)</f>
        <v>945047</v>
      </c>
      <c r="AB116" s="97">
        <f>SUM($D116:M116)</f>
        <v>1052247</v>
      </c>
      <c r="AC116" s="97">
        <f>SUM($D116:N116)</f>
        <v>1158068</v>
      </c>
      <c r="AD116" s="97">
        <f>SUM($D116:O116)</f>
        <v>1253058</v>
      </c>
    </row>
    <row r="117" spans="1:30" ht="15.1" customHeight="1">
      <c r="A117" s="94">
        <v>2012</v>
      </c>
      <c r="B117" s="95" t="s">
        <v>7</v>
      </c>
      <c r="C117" s="96"/>
      <c r="D117" s="97">
        <f t="shared" si="39"/>
        <v>103727</v>
      </c>
      <c r="E117" s="97">
        <f t="shared" si="39"/>
        <v>101752</v>
      </c>
      <c r="F117" s="97">
        <f t="shared" si="39"/>
        <v>109548</v>
      </c>
      <c r="G117" s="97">
        <f t="shared" si="39"/>
        <v>106867</v>
      </c>
      <c r="H117" s="97">
        <f t="shared" si="39"/>
        <v>113836</v>
      </c>
      <c r="I117" s="97">
        <f t="shared" si="39"/>
        <v>108995</v>
      </c>
      <c r="J117" s="97">
        <f t="shared" si="39"/>
        <v>103426</v>
      </c>
      <c r="K117" s="97">
        <f t="shared" si="39"/>
        <v>110792</v>
      </c>
      <c r="L117" s="97">
        <f t="shared" si="39"/>
        <v>102008</v>
      </c>
      <c r="M117" s="97">
        <f t="shared" si="39"/>
        <v>109991</v>
      </c>
      <c r="N117" s="97">
        <f t="shared" si="39"/>
        <v>105782</v>
      </c>
      <c r="O117" s="97">
        <f t="shared" si="39"/>
        <v>88627</v>
      </c>
      <c r="P117" s="97">
        <f t="shared" si="40"/>
        <v>1265351</v>
      </c>
      <c r="Q117" s="102"/>
      <c r="R117" s="102"/>
      <c r="S117" s="97">
        <f>SUM($D117:D117)</f>
        <v>103727</v>
      </c>
      <c r="T117" s="97">
        <f>SUM($D117:E117)</f>
        <v>205479</v>
      </c>
      <c r="U117" s="97">
        <f>SUM($D117:F117)</f>
        <v>315027</v>
      </c>
      <c r="V117" s="97">
        <f>SUM($D117:G117)</f>
        <v>421894</v>
      </c>
      <c r="W117" s="97">
        <f>SUM($D117:H117)</f>
        <v>535730</v>
      </c>
      <c r="X117" s="97">
        <f>SUM($D117:I117)</f>
        <v>644725</v>
      </c>
      <c r="Y117" s="97">
        <f>SUM($D117:J117)</f>
        <v>748151</v>
      </c>
      <c r="Z117" s="97">
        <f>SUM($D117:K117)</f>
        <v>858943</v>
      </c>
      <c r="AA117" s="97">
        <f>SUM($D117:L117)</f>
        <v>960951</v>
      </c>
      <c r="AB117" s="97">
        <f>SUM($D117:M117)</f>
        <v>1070942</v>
      </c>
      <c r="AC117" s="97">
        <f>SUM($D117:N117)</f>
        <v>1176724</v>
      </c>
      <c r="AD117" s="97">
        <f>SUM($D117:O117)</f>
        <v>1265351</v>
      </c>
    </row>
    <row r="118" spans="1:30" ht="15.1" customHeight="1">
      <c r="A118" s="94">
        <v>2013</v>
      </c>
      <c r="B118" s="95" t="s">
        <v>7</v>
      </c>
      <c r="C118" s="96"/>
      <c r="D118" s="97">
        <f t="shared" si="39"/>
        <v>105017</v>
      </c>
      <c r="E118" s="97">
        <f t="shared" si="39"/>
        <v>95975</v>
      </c>
      <c r="F118" s="97">
        <f t="shared" si="39"/>
        <v>100338</v>
      </c>
      <c r="G118" s="97">
        <f t="shared" si="39"/>
        <v>108155</v>
      </c>
      <c r="H118" s="97">
        <f t="shared" si="39"/>
        <v>111783</v>
      </c>
      <c r="I118" s="97">
        <f t="shared" si="39"/>
        <v>103836</v>
      </c>
      <c r="J118" s="97">
        <f t="shared" si="39"/>
        <v>104510</v>
      </c>
      <c r="K118" s="97">
        <f t="shared" si="39"/>
        <v>106640</v>
      </c>
      <c r="L118" s="97">
        <f t="shared" si="39"/>
        <v>103978</v>
      </c>
      <c r="M118" s="97">
        <f t="shared" si="39"/>
        <v>112642</v>
      </c>
      <c r="N118" s="97">
        <f t="shared" si="39"/>
        <v>100459</v>
      </c>
      <c r="O118" s="97">
        <f t="shared" si="39"/>
        <v>91405</v>
      </c>
      <c r="P118" s="97">
        <f t="shared" si="40"/>
        <v>1244738</v>
      </c>
      <c r="Q118" s="102"/>
      <c r="R118" s="102"/>
      <c r="S118" s="97">
        <f>SUM($D118:D118)</f>
        <v>105017</v>
      </c>
      <c r="T118" s="97">
        <f>SUM($D118:E118)</f>
        <v>200992</v>
      </c>
      <c r="U118" s="97">
        <f>SUM($D118:F118)</f>
        <v>301330</v>
      </c>
      <c r="V118" s="97">
        <f>SUM($D118:G118)</f>
        <v>409485</v>
      </c>
      <c r="W118" s="97">
        <f>SUM($D118:H118)</f>
        <v>521268</v>
      </c>
      <c r="X118" s="97">
        <f>SUM($D118:I118)</f>
        <v>625104</v>
      </c>
      <c r="Y118" s="97">
        <f>SUM($D118:J118)</f>
        <v>729614</v>
      </c>
      <c r="Z118" s="97">
        <f>SUM($D118:K118)</f>
        <v>836254</v>
      </c>
      <c r="AA118" s="97">
        <f>SUM($D118:L118)</f>
        <v>940232</v>
      </c>
      <c r="AB118" s="97">
        <f>SUM($D118:M118)</f>
        <v>1052874</v>
      </c>
      <c r="AC118" s="97">
        <f>SUM($D118:N118)</f>
        <v>1153333</v>
      </c>
      <c r="AD118" s="97">
        <f>SUM($D118:O118)</f>
        <v>1244738</v>
      </c>
    </row>
    <row r="119" spans="1:30" ht="15.1" customHeight="1">
      <c r="A119" s="94">
        <v>2014</v>
      </c>
      <c r="B119" s="95" t="s">
        <v>7</v>
      </c>
      <c r="C119" s="96"/>
      <c r="D119" s="97">
        <f t="shared" si="39"/>
        <v>101216</v>
      </c>
      <c r="E119" s="97">
        <f t="shared" si="39"/>
        <v>96407</v>
      </c>
      <c r="F119" s="97">
        <f t="shared" si="39"/>
        <v>104736</v>
      </c>
      <c r="G119" s="97">
        <f t="shared" si="39"/>
        <v>108482</v>
      </c>
      <c r="H119" s="97">
        <f t="shared" si="39"/>
        <v>110771</v>
      </c>
      <c r="I119" s="97">
        <f t="shared" si="39"/>
        <v>108827</v>
      </c>
      <c r="J119" s="97">
        <f t="shared" si="39"/>
        <v>108709</v>
      </c>
      <c r="K119" s="97">
        <f t="shared" si="39"/>
        <v>103272</v>
      </c>
      <c r="L119" s="97">
        <f t="shared" si="39"/>
        <v>111534</v>
      </c>
      <c r="M119" s="97">
        <f t="shared" si="39"/>
        <v>112616</v>
      </c>
      <c r="N119" s="97">
        <f t="shared" si="39"/>
        <v>84688</v>
      </c>
      <c r="O119" s="97">
        <f t="shared" si="39"/>
        <v>99147</v>
      </c>
      <c r="P119" s="97">
        <f t="shared" si="40"/>
        <v>1250405</v>
      </c>
      <c r="Q119" s="102"/>
      <c r="R119" s="102"/>
      <c r="S119" s="97">
        <f>SUM($D119:D119)</f>
        <v>101216</v>
      </c>
      <c r="T119" s="97">
        <f>SUM($D119:E119)</f>
        <v>197623</v>
      </c>
      <c r="U119" s="97">
        <f>SUM($D119:F119)</f>
        <v>302359</v>
      </c>
      <c r="V119" s="97">
        <f>SUM($D119:G119)</f>
        <v>410841</v>
      </c>
      <c r="W119" s="97">
        <f>SUM($D119:H119)</f>
        <v>521612</v>
      </c>
      <c r="X119" s="97">
        <f>SUM($D119:I119)</f>
        <v>630439</v>
      </c>
      <c r="Y119" s="97">
        <f>SUM($D119:J119)</f>
        <v>739148</v>
      </c>
      <c r="Z119" s="97">
        <f>SUM($D119:K119)</f>
        <v>842420</v>
      </c>
      <c r="AA119" s="97">
        <f>SUM($D119:L119)</f>
        <v>953954</v>
      </c>
      <c r="AB119" s="97">
        <f>SUM($D119:M119)</f>
        <v>1066570</v>
      </c>
      <c r="AC119" s="97">
        <f>SUM($D119:N119)</f>
        <v>1151258</v>
      </c>
      <c r="AD119" s="97">
        <f>SUM($D119:O119)</f>
        <v>1250405</v>
      </c>
    </row>
    <row r="120" spans="1:30" ht="15.1" customHeight="1">
      <c r="A120" s="94">
        <v>2015</v>
      </c>
      <c r="B120" s="95" t="s">
        <v>7</v>
      </c>
      <c r="C120" s="96"/>
      <c r="D120" s="97">
        <f t="shared" si="39"/>
        <v>97922</v>
      </c>
      <c r="E120" s="97">
        <f t="shared" si="39"/>
        <v>93178</v>
      </c>
      <c r="F120" s="97">
        <f t="shared" si="39"/>
        <v>109328</v>
      </c>
      <c r="G120" s="97">
        <f t="shared" si="39"/>
        <v>105203</v>
      </c>
      <c r="H120" s="97">
        <f t="shared" si="39"/>
        <v>102985</v>
      </c>
      <c r="I120" s="97">
        <f t="shared" si="39"/>
        <v>107913</v>
      </c>
      <c r="J120" s="97">
        <f t="shared" si="39"/>
        <v>102085</v>
      </c>
      <c r="K120" s="97">
        <f t="shared" si="39"/>
        <v>99798</v>
      </c>
      <c r="L120" s="97">
        <f t="shared" si="39"/>
        <v>104023</v>
      </c>
      <c r="M120" s="97">
        <f t="shared" si="39"/>
        <v>107541</v>
      </c>
      <c r="N120" s="97">
        <f t="shared" si="39"/>
        <v>102058</v>
      </c>
      <c r="O120" s="97">
        <f t="shared" si="39"/>
        <v>96842</v>
      </c>
      <c r="P120" s="97">
        <f t="shared" si="40"/>
        <v>1228876</v>
      </c>
      <c r="Q120" s="102"/>
      <c r="R120" s="102"/>
      <c r="S120" s="97">
        <f>SUM($D120:D120)</f>
        <v>97922</v>
      </c>
      <c r="T120" s="97">
        <f>SUM($D120:E120)</f>
        <v>191100</v>
      </c>
      <c r="U120" s="97">
        <f>SUM($D120:F120)</f>
        <v>300428</v>
      </c>
      <c r="V120" s="97">
        <f>SUM($D120:G120)</f>
        <v>405631</v>
      </c>
      <c r="W120" s="97">
        <f>SUM($D120:H120)</f>
        <v>508616</v>
      </c>
      <c r="X120" s="97">
        <f>SUM($D120:I120)</f>
        <v>616529</v>
      </c>
      <c r="Y120" s="97">
        <f>SUM($D120:J120)</f>
        <v>718614</v>
      </c>
      <c r="Z120" s="97">
        <f>SUM($D120:K120)</f>
        <v>818412</v>
      </c>
      <c r="AA120" s="97">
        <f>SUM($D120:L120)</f>
        <v>922435</v>
      </c>
      <c r="AB120" s="97">
        <f>SUM($D120:M120)</f>
        <v>1029976</v>
      </c>
      <c r="AC120" s="97">
        <f>SUM($D120:N120)</f>
        <v>1132034</v>
      </c>
      <c r="AD120" s="97">
        <f>SUM($D120:O120)</f>
        <v>1228876</v>
      </c>
    </row>
    <row r="121" spans="1:30" ht="15.1" customHeight="1">
      <c r="A121" s="94">
        <v>2016</v>
      </c>
      <c r="B121" s="95" t="s">
        <v>7</v>
      </c>
      <c r="C121" s="96"/>
      <c r="D121" s="97">
        <f t="shared" si="39"/>
        <v>96953</v>
      </c>
      <c r="E121" s="97">
        <f t="shared" si="39"/>
        <v>99731</v>
      </c>
      <c r="F121" s="97">
        <f t="shared" si="39"/>
        <v>109689</v>
      </c>
      <c r="G121" s="97">
        <f t="shared" si="39"/>
        <v>103360</v>
      </c>
      <c r="H121" s="97">
        <f t="shared" si="39"/>
        <v>103628</v>
      </c>
      <c r="I121" s="97">
        <f t="shared" si="39"/>
        <v>106237</v>
      </c>
      <c r="J121" s="97">
        <f t="shared" si="39"/>
        <v>95000</v>
      </c>
      <c r="K121" s="97">
        <f t="shared" si="39"/>
        <v>106554</v>
      </c>
      <c r="L121" s="97">
        <f t="shared" si="39"/>
        <v>101839</v>
      </c>
      <c r="M121" s="97">
        <f t="shared" si="39"/>
        <v>99970</v>
      </c>
      <c r="N121" s="97">
        <f t="shared" si="39"/>
        <v>100246</v>
      </c>
      <c r="O121" s="97">
        <f t="shared" si="39"/>
        <v>89061</v>
      </c>
      <c r="P121" s="97">
        <f t="shared" ref="P121:P124" si="41">SUM(D121:O121)</f>
        <v>1212268</v>
      </c>
      <c r="Q121" s="102"/>
      <c r="R121" s="102"/>
      <c r="S121" s="97">
        <f>SUM($D121:D121)</f>
        <v>96953</v>
      </c>
      <c r="T121" s="97">
        <f>SUM($D121:E121)</f>
        <v>196684</v>
      </c>
      <c r="U121" s="97">
        <f>SUM($D121:F121)</f>
        <v>306373</v>
      </c>
      <c r="V121" s="97">
        <f>SUM($D121:G121)</f>
        <v>409733</v>
      </c>
      <c r="W121" s="97">
        <f>SUM($D121:H121)</f>
        <v>513361</v>
      </c>
      <c r="X121" s="97">
        <f>SUM($D121:I121)</f>
        <v>619598</v>
      </c>
      <c r="Y121" s="97">
        <f>SUM($D121:J121)</f>
        <v>714598</v>
      </c>
      <c r="Z121" s="97">
        <f>SUM($D121:K121)</f>
        <v>821152</v>
      </c>
      <c r="AA121" s="97">
        <f>SUM($D121:L121)</f>
        <v>922991</v>
      </c>
      <c r="AB121" s="97">
        <f>SUM($D121:M121)</f>
        <v>1022961</v>
      </c>
      <c r="AC121" s="97">
        <f>SUM($D121:N121)</f>
        <v>1123207</v>
      </c>
      <c r="AD121" s="97">
        <f>SUM($D121:O121)</f>
        <v>1212268</v>
      </c>
    </row>
    <row r="122" spans="1:30" ht="15.1" customHeight="1">
      <c r="A122" s="94">
        <v>2017</v>
      </c>
      <c r="B122" s="95" t="s">
        <v>7</v>
      </c>
      <c r="C122" s="96"/>
      <c r="D122" s="97">
        <f t="shared" si="39"/>
        <v>95293</v>
      </c>
      <c r="E122" s="97">
        <f t="shared" si="39"/>
        <v>89465</v>
      </c>
      <c r="F122" s="97">
        <f t="shared" si="39"/>
        <v>103637</v>
      </c>
      <c r="G122" s="97">
        <f t="shared" si="39"/>
        <v>93964</v>
      </c>
      <c r="H122" s="97">
        <f t="shared" si="39"/>
        <v>104566</v>
      </c>
      <c r="I122" s="97">
        <f t="shared" si="39"/>
        <v>103578</v>
      </c>
      <c r="J122" s="97">
        <f t="shared" si="39"/>
        <v>91468</v>
      </c>
      <c r="K122" s="97">
        <f t="shared" si="39"/>
        <v>104374</v>
      </c>
      <c r="L122" s="97">
        <f t="shared" si="39"/>
        <v>95947</v>
      </c>
      <c r="M122" s="97">
        <f t="shared" si="39"/>
        <v>101835</v>
      </c>
      <c r="N122" s="97">
        <f t="shared" si="39"/>
        <v>97313</v>
      </c>
      <c r="O122" s="97">
        <f t="shared" si="39"/>
        <v>82522</v>
      </c>
      <c r="P122" s="97">
        <f t="shared" ref="P122" si="42">SUM(D122:O122)</f>
        <v>1163962</v>
      </c>
      <c r="Q122" s="102"/>
      <c r="R122" s="102"/>
      <c r="S122" s="97">
        <f>SUM($D122:D122)</f>
        <v>95293</v>
      </c>
      <c r="T122" s="97">
        <f>SUM($D122:E122)</f>
        <v>184758</v>
      </c>
      <c r="U122" s="97">
        <f>SUM($D122:F122)</f>
        <v>288395</v>
      </c>
      <c r="V122" s="97">
        <f>SUM($D122:G122)</f>
        <v>382359</v>
      </c>
      <c r="W122" s="97">
        <f>SUM($D122:H122)</f>
        <v>486925</v>
      </c>
      <c r="X122" s="97">
        <f>SUM($D122:I122)</f>
        <v>590503</v>
      </c>
      <c r="Y122" s="97">
        <f>SUM($D122:J122)</f>
        <v>681971</v>
      </c>
      <c r="Z122" s="97">
        <f>SUM($D122:K122)</f>
        <v>786345</v>
      </c>
      <c r="AA122" s="97">
        <f>SUM($D122:L122)</f>
        <v>882292</v>
      </c>
      <c r="AB122" s="97">
        <f>SUM($D122:M122)</f>
        <v>984127</v>
      </c>
      <c r="AC122" s="97">
        <f>SUM($D122:N122)</f>
        <v>1081440</v>
      </c>
      <c r="AD122" s="97">
        <f>SUM($D122:O122)</f>
        <v>1163962</v>
      </c>
    </row>
    <row r="123" spans="1:30" ht="15.1" customHeight="1">
      <c r="A123" s="94">
        <v>2018</v>
      </c>
      <c r="B123" s="95" t="s">
        <v>7</v>
      </c>
      <c r="C123" s="96"/>
      <c r="D123" s="97">
        <f t="shared" si="39"/>
        <v>94311</v>
      </c>
      <c r="E123" s="97">
        <f t="shared" si="39"/>
        <v>89952</v>
      </c>
      <c r="F123" s="97">
        <f t="shared" si="39"/>
        <v>101103</v>
      </c>
      <c r="G123" s="97">
        <f t="shared" si="39"/>
        <v>99353</v>
      </c>
      <c r="H123" s="97">
        <f t="shared" si="39"/>
        <v>102824</v>
      </c>
      <c r="I123" s="97">
        <f t="shared" si="39"/>
        <v>97073</v>
      </c>
      <c r="J123" s="97">
        <f t="shared" si="39"/>
        <v>92694</v>
      </c>
      <c r="K123" s="97">
        <f t="shared" si="39"/>
        <v>96310</v>
      </c>
      <c r="L123" s="97">
        <f t="shared" si="39"/>
        <v>89173</v>
      </c>
      <c r="M123" s="97">
        <f t="shared" si="39"/>
        <v>100711</v>
      </c>
      <c r="N123" s="97">
        <f t="shared" si="39"/>
        <v>92763</v>
      </c>
      <c r="O123" s="97">
        <f t="shared" si="39"/>
        <v>80419</v>
      </c>
      <c r="P123" s="97">
        <f t="shared" si="41"/>
        <v>1136686</v>
      </c>
      <c r="Q123" s="102"/>
      <c r="R123" s="102"/>
      <c r="S123" s="97">
        <f>SUM($D123:D123)</f>
        <v>94311</v>
      </c>
      <c r="T123" s="97">
        <f>SUM($D123:E123)</f>
        <v>184263</v>
      </c>
      <c r="U123" s="97">
        <f>SUM($D123:F123)</f>
        <v>285366</v>
      </c>
      <c r="V123" s="97">
        <f>SUM($D123:G123)</f>
        <v>384719</v>
      </c>
      <c r="W123" s="97">
        <f>SUM($D123:H123)</f>
        <v>487543</v>
      </c>
      <c r="X123" s="97">
        <f>SUM($D123:I123)</f>
        <v>584616</v>
      </c>
      <c r="Y123" s="97">
        <f>SUM($D123:J123)</f>
        <v>677310</v>
      </c>
      <c r="Z123" s="97">
        <f>SUM($D123:K123)</f>
        <v>773620</v>
      </c>
      <c r="AA123" s="97">
        <f>SUM($D123:L123)</f>
        <v>862793</v>
      </c>
      <c r="AB123" s="97">
        <f>SUM($D123:M123)</f>
        <v>963504</v>
      </c>
      <c r="AC123" s="97">
        <f>SUM($D123:N123)</f>
        <v>1056267</v>
      </c>
      <c r="AD123" s="97">
        <f>SUM($D123:O123)</f>
        <v>1136686</v>
      </c>
    </row>
    <row r="124" spans="1:30" ht="15.1" customHeight="1">
      <c r="A124" s="94">
        <v>2019</v>
      </c>
      <c r="B124" s="95" t="s">
        <v>7</v>
      </c>
      <c r="C124" s="96"/>
      <c r="D124" s="97">
        <f t="shared" si="39"/>
        <v>85577</v>
      </c>
      <c r="E124" s="97">
        <f t="shared" si="39"/>
        <v>83956</v>
      </c>
      <c r="F124" s="97">
        <f t="shared" si="39"/>
        <v>92644</v>
      </c>
      <c r="G124" s="97">
        <f t="shared" si="39"/>
        <v>91387</v>
      </c>
      <c r="H124" s="97">
        <f t="shared" si="39"/>
        <v>95458</v>
      </c>
      <c r="I124" s="97">
        <f t="shared" si="39"/>
        <v>89043</v>
      </c>
      <c r="J124" s="97">
        <f t="shared" si="39"/>
        <v>90983</v>
      </c>
      <c r="K124" s="97">
        <f t="shared" si="39"/>
        <v>92337</v>
      </c>
      <c r="L124" s="97">
        <f t="shared" si="39"/>
        <v>91609</v>
      </c>
      <c r="M124" s="97">
        <f t="shared" si="39"/>
        <v>96796</v>
      </c>
      <c r="N124" s="97">
        <f t="shared" si="39"/>
        <v>84996</v>
      </c>
      <c r="O124" s="97">
        <f t="shared" si="39"/>
        <v>78755</v>
      </c>
      <c r="P124" s="97">
        <f t="shared" si="41"/>
        <v>1073541</v>
      </c>
      <c r="Q124" s="102"/>
      <c r="R124" s="102"/>
      <c r="S124" s="97">
        <f>SUM($D124:D124)</f>
        <v>85577</v>
      </c>
      <c r="T124" s="97">
        <f>SUM($D124:E124)</f>
        <v>169533</v>
      </c>
      <c r="U124" s="97">
        <f>SUM($D124:F124)</f>
        <v>262177</v>
      </c>
      <c r="V124" s="97">
        <f>SUM($D124:G124)</f>
        <v>353564</v>
      </c>
      <c r="W124" s="97">
        <f>SUM($D124:H124)</f>
        <v>449022</v>
      </c>
      <c r="X124" s="97">
        <f>SUM($D124:I124)</f>
        <v>538065</v>
      </c>
      <c r="Y124" s="97">
        <f>SUM($D124:J124)</f>
        <v>629048</v>
      </c>
      <c r="Z124" s="97">
        <f>SUM($D124:K124)</f>
        <v>721385</v>
      </c>
      <c r="AA124" s="97">
        <f>SUM($D124:L124)</f>
        <v>812994</v>
      </c>
      <c r="AB124" s="97">
        <f>SUM($D124:M124)</f>
        <v>909790</v>
      </c>
      <c r="AC124" s="97">
        <f>SUM($D124:N124)</f>
        <v>994786</v>
      </c>
      <c r="AD124" s="97">
        <f>SUM($D124:O124)</f>
        <v>1073541</v>
      </c>
    </row>
    <row r="125" spans="1:30" ht="15.1" customHeight="1">
      <c r="A125" s="94">
        <v>2020</v>
      </c>
      <c r="B125" s="95" t="s">
        <v>7</v>
      </c>
      <c r="C125" s="96"/>
      <c r="D125" s="97">
        <f t="shared" si="39"/>
        <v>89486</v>
      </c>
      <c r="E125" s="97">
        <f t="shared" si="39"/>
        <v>86518</v>
      </c>
      <c r="F125" s="97">
        <f t="shared" si="39"/>
        <v>88182</v>
      </c>
      <c r="G125" s="97">
        <f t="shared" si="39"/>
        <v>68752</v>
      </c>
      <c r="H125" s="97">
        <f t="shared" si="39"/>
        <v>70515</v>
      </c>
      <c r="I125" s="97">
        <f t="shared" si="39"/>
        <v>83949</v>
      </c>
      <c r="J125" s="97">
        <f t="shared" si="39"/>
        <v>86001</v>
      </c>
      <c r="K125" s="97">
        <f t="shared" si="39"/>
        <v>86748</v>
      </c>
      <c r="L125" s="97">
        <f t="shared" si="39"/>
        <v>91317</v>
      </c>
      <c r="M125" s="97">
        <f t="shared" si="39"/>
        <v>93559</v>
      </c>
      <c r="N125" s="97">
        <f t="shared" si="39"/>
        <v>88310</v>
      </c>
      <c r="O125" s="97">
        <f t="shared" si="39"/>
        <v>85051</v>
      </c>
      <c r="P125" s="97">
        <f t="shared" ref="P125" si="43">SUM(D125:O125)</f>
        <v>1018388</v>
      </c>
      <c r="Q125" s="102"/>
      <c r="R125" s="102"/>
      <c r="S125" s="97">
        <f>SUM($D125:D125)</f>
        <v>89486</v>
      </c>
      <c r="T125" s="97">
        <f>SUM($D125:E125)</f>
        <v>176004</v>
      </c>
      <c r="U125" s="97">
        <f>SUM($D125:F125)</f>
        <v>264186</v>
      </c>
      <c r="V125" s="97">
        <f>SUM($D125:G125)</f>
        <v>332938</v>
      </c>
      <c r="W125" s="97">
        <f>SUM($D125:H125)</f>
        <v>403453</v>
      </c>
      <c r="X125" s="97">
        <f>SUM($D125:I125)</f>
        <v>487402</v>
      </c>
      <c r="Y125" s="97">
        <f>SUM($D125:J125)</f>
        <v>573403</v>
      </c>
      <c r="Z125" s="97">
        <f>SUM($D125:K125)</f>
        <v>660151</v>
      </c>
      <c r="AA125" s="97">
        <f>SUM($D125:L125)</f>
        <v>751468</v>
      </c>
      <c r="AB125" s="97">
        <f>SUM($D125:M125)</f>
        <v>845027</v>
      </c>
      <c r="AC125" s="97">
        <f>SUM($D125:N125)</f>
        <v>933337</v>
      </c>
      <c r="AD125" s="97">
        <f>SUM($D125:O125)</f>
        <v>1018388</v>
      </c>
    </row>
    <row r="126" spans="1:30" ht="15.1" customHeight="1">
      <c r="A126" s="94">
        <v>2021</v>
      </c>
      <c r="B126" s="95" t="s">
        <v>7</v>
      </c>
      <c r="C126" s="96"/>
      <c r="D126" s="97">
        <f t="shared" si="39"/>
        <v>84625</v>
      </c>
      <c r="E126" s="97">
        <f t="shared" si="39"/>
        <v>83354</v>
      </c>
      <c r="F126" s="97">
        <f t="shared" si="39"/>
        <v>102238</v>
      </c>
      <c r="G126" s="97">
        <f t="shared" si="39"/>
        <v>92806</v>
      </c>
      <c r="H126" s="97">
        <f t="shared" si="39"/>
        <v>92251</v>
      </c>
      <c r="I126" s="97">
        <f t="shared" si="39"/>
        <v>96451</v>
      </c>
      <c r="J126" s="97">
        <f t="shared" si="39"/>
        <v>91016</v>
      </c>
      <c r="K126" s="97">
        <f t="shared" si="39"/>
        <v>95971</v>
      </c>
      <c r="L126" s="97">
        <f t="shared" si="39"/>
        <v>96927</v>
      </c>
      <c r="M126" s="97">
        <f t="shared" si="39"/>
        <v>96364</v>
      </c>
      <c r="N126" s="97">
        <f t="shared" si="39"/>
        <v>92435</v>
      </c>
      <c r="O126" s="97">
        <f t="shared" si="39"/>
        <v>86698</v>
      </c>
      <c r="P126" s="97">
        <f t="shared" ref="P126" si="44">SUM(D126:O126)</f>
        <v>1111136</v>
      </c>
      <c r="Q126" s="102"/>
      <c r="R126" s="102"/>
      <c r="S126" s="97">
        <f>SUM($D126:D126)</f>
        <v>84625</v>
      </c>
      <c r="T126" s="97">
        <f>SUM($D126:E126)</f>
        <v>167979</v>
      </c>
      <c r="U126" s="97">
        <f>SUM($D126:F126)</f>
        <v>270217</v>
      </c>
      <c r="V126" s="97">
        <f>SUM($D126:G126)</f>
        <v>363023</v>
      </c>
      <c r="W126" s="97">
        <f>SUM($D126:H126)</f>
        <v>455274</v>
      </c>
      <c r="X126" s="97">
        <f>SUM($D126:I126)</f>
        <v>551725</v>
      </c>
      <c r="Y126" s="97">
        <f>SUM($D126:J126)</f>
        <v>642741</v>
      </c>
      <c r="Z126" s="97">
        <f>SUM($D126:K126)</f>
        <v>738712</v>
      </c>
      <c r="AA126" s="97">
        <f>SUM($D126:L126)</f>
        <v>835639</v>
      </c>
      <c r="AB126" s="97">
        <f>SUM($D126:M126)</f>
        <v>932003</v>
      </c>
      <c r="AC126" s="97">
        <f>SUM($D126:N126)</f>
        <v>1024438</v>
      </c>
      <c r="AD126" s="97">
        <f>SUM($D126:O126)</f>
        <v>1111136</v>
      </c>
    </row>
    <row r="127" spans="1:30" ht="15.1" customHeight="1">
      <c r="Q127" s="102"/>
      <c r="R127" s="102"/>
    </row>
    <row r="128" spans="1:30" ht="15.1" customHeight="1">
      <c r="Q128" s="126"/>
      <c r="R128" s="126"/>
    </row>
    <row r="129" spans="1:30" ht="15.1" customHeight="1">
      <c r="A129" s="94">
        <v>2006</v>
      </c>
      <c r="B129" s="95" t="s">
        <v>8</v>
      </c>
      <c r="D129" s="97">
        <f t="shared" ref="D129:O144" si="45">SUMIFS(D$11:D$90,$A$11:$A$90,$A129,$B$11:$B$90,$B129)</f>
        <v>2282</v>
      </c>
      <c r="E129" s="97">
        <f t="shared" si="45"/>
        <v>2254</v>
      </c>
      <c r="F129" s="97">
        <f t="shared" si="45"/>
        <v>2516</v>
      </c>
      <c r="G129" s="97">
        <f t="shared" si="45"/>
        <v>2522</v>
      </c>
      <c r="H129" s="97">
        <f t="shared" si="45"/>
        <v>2688</v>
      </c>
      <c r="I129" s="97">
        <f t="shared" si="45"/>
        <v>2578</v>
      </c>
      <c r="J129" s="97">
        <f t="shared" si="45"/>
        <v>2680</v>
      </c>
      <c r="K129" s="97">
        <f t="shared" si="45"/>
        <v>2900</v>
      </c>
      <c r="L129" s="97">
        <f t="shared" si="45"/>
        <v>2620</v>
      </c>
      <c r="M129" s="97">
        <f t="shared" si="45"/>
        <v>2808</v>
      </c>
      <c r="N129" s="97">
        <f t="shared" si="45"/>
        <v>2994</v>
      </c>
      <c r="O129" s="97">
        <f t="shared" si="45"/>
        <v>2198</v>
      </c>
      <c r="P129" s="97">
        <f t="shared" ref="P129:P138" si="46">SUM(D129:O129)</f>
        <v>31040</v>
      </c>
      <c r="Q129" s="126"/>
      <c r="R129" s="126"/>
      <c r="S129" s="97">
        <f>SUM($D129:D129)</f>
        <v>2282</v>
      </c>
      <c r="T129" s="97">
        <f>SUM($D129:E129)</f>
        <v>4536</v>
      </c>
      <c r="U129" s="97">
        <f>SUM($D129:F129)</f>
        <v>7052</v>
      </c>
      <c r="V129" s="97">
        <f>SUM($D129:G129)</f>
        <v>9574</v>
      </c>
      <c r="W129" s="97">
        <f>SUM($D129:H129)</f>
        <v>12262</v>
      </c>
      <c r="X129" s="97">
        <f>SUM($D129:I129)</f>
        <v>14840</v>
      </c>
      <c r="Y129" s="97">
        <f>SUM($D129:J129)</f>
        <v>17520</v>
      </c>
      <c r="Z129" s="97">
        <f>SUM($D129:K129)</f>
        <v>20420</v>
      </c>
      <c r="AA129" s="97">
        <f>SUM($D129:L129)</f>
        <v>23040</v>
      </c>
      <c r="AB129" s="97">
        <f>SUM($D129:M129)</f>
        <v>25848</v>
      </c>
      <c r="AC129" s="97">
        <f>SUM($D129:N129)</f>
        <v>28842</v>
      </c>
      <c r="AD129" s="97">
        <f>SUM($D129:O129)</f>
        <v>31040</v>
      </c>
    </row>
    <row r="130" spans="1:30" ht="15.1" customHeight="1">
      <c r="A130" s="94">
        <v>2007</v>
      </c>
      <c r="B130" s="95" t="s">
        <v>8</v>
      </c>
      <c r="D130" s="97">
        <f t="shared" si="45"/>
        <v>2330</v>
      </c>
      <c r="E130" s="97">
        <f t="shared" si="45"/>
        <v>2448</v>
      </c>
      <c r="F130" s="97">
        <f t="shared" si="45"/>
        <v>2506</v>
      </c>
      <c r="G130" s="97">
        <f t="shared" si="45"/>
        <v>2356</v>
      </c>
      <c r="H130" s="97">
        <f t="shared" si="45"/>
        <v>2590</v>
      </c>
      <c r="I130" s="97">
        <f t="shared" si="45"/>
        <v>2444</v>
      </c>
      <c r="J130" s="97">
        <f t="shared" si="45"/>
        <v>2556</v>
      </c>
      <c r="K130" s="97">
        <f t="shared" si="45"/>
        <v>3002</v>
      </c>
      <c r="L130" s="97">
        <f t="shared" si="45"/>
        <v>2822</v>
      </c>
      <c r="M130" s="97">
        <f t="shared" si="45"/>
        <v>3182</v>
      </c>
      <c r="N130" s="97">
        <f t="shared" si="45"/>
        <v>3088</v>
      </c>
      <c r="O130" s="97">
        <f t="shared" si="45"/>
        <v>2588</v>
      </c>
      <c r="P130" s="97">
        <f t="shared" si="46"/>
        <v>31912</v>
      </c>
      <c r="Q130" s="126"/>
      <c r="R130" s="126"/>
      <c r="S130" s="97">
        <f>SUM($D130:D130)</f>
        <v>2330</v>
      </c>
      <c r="T130" s="97">
        <f>SUM($D130:E130)</f>
        <v>4778</v>
      </c>
      <c r="U130" s="97">
        <f>SUM($D130:F130)</f>
        <v>7284</v>
      </c>
      <c r="V130" s="97">
        <f>SUM($D130:G130)</f>
        <v>9640</v>
      </c>
      <c r="W130" s="97">
        <f>SUM($D130:H130)</f>
        <v>12230</v>
      </c>
      <c r="X130" s="97">
        <f>SUM($D130:I130)</f>
        <v>14674</v>
      </c>
      <c r="Y130" s="97">
        <f>SUM($D130:J130)</f>
        <v>17230</v>
      </c>
      <c r="Z130" s="97">
        <f>SUM($D130:K130)</f>
        <v>20232</v>
      </c>
      <c r="AA130" s="97">
        <f>SUM($D130:L130)</f>
        <v>23054</v>
      </c>
      <c r="AB130" s="97">
        <f>SUM($D130:M130)</f>
        <v>26236</v>
      </c>
      <c r="AC130" s="97">
        <f>SUM($D130:N130)</f>
        <v>29324</v>
      </c>
      <c r="AD130" s="97">
        <f>SUM($D130:O130)</f>
        <v>31912</v>
      </c>
    </row>
    <row r="131" spans="1:30" ht="15.1" customHeight="1">
      <c r="A131" s="94">
        <v>2008</v>
      </c>
      <c r="B131" s="95" t="s">
        <v>8</v>
      </c>
      <c r="D131" s="97">
        <f t="shared" si="45"/>
        <v>2248</v>
      </c>
      <c r="E131" s="97">
        <f t="shared" si="45"/>
        <v>2284</v>
      </c>
      <c r="F131" s="97">
        <f t="shared" si="45"/>
        <v>2440</v>
      </c>
      <c r="G131" s="97">
        <f t="shared" si="45"/>
        <v>2144</v>
      </c>
      <c r="H131" s="97">
        <f t="shared" si="45"/>
        <v>2784</v>
      </c>
      <c r="I131" s="97">
        <f t="shared" si="45"/>
        <v>2916</v>
      </c>
      <c r="J131" s="97">
        <f t="shared" si="45"/>
        <v>3098</v>
      </c>
      <c r="K131" s="97">
        <f t="shared" si="45"/>
        <v>3312</v>
      </c>
      <c r="L131" s="97">
        <f t="shared" si="45"/>
        <v>2914</v>
      </c>
      <c r="M131" s="97">
        <f t="shared" si="45"/>
        <v>2926</v>
      </c>
      <c r="N131" s="97">
        <f t="shared" si="45"/>
        <v>2800</v>
      </c>
      <c r="O131" s="97">
        <f t="shared" si="45"/>
        <v>2312</v>
      </c>
      <c r="P131" s="97">
        <f t="shared" si="46"/>
        <v>32178</v>
      </c>
      <c r="Q131" s="126"/>
      <c r="R131" s="126"/>
      <c r="S131" s="97">
        <f>SUM($D131:D131)</f>
        <v>2248</v>
      </c>
      <c r="T131" s="97">
        <f>SUM($D131:E131)</f>
        <v>4532</v>
      </c>
      <c r="U131" s="97">
        <f>SUM($D131:F131)</f>
        <v>6972</v>
      </c>
      <c r="V131" s="97">
        <f>SUM($D131:G131)</f>
        <v>9116</v>
      </c>
      <c r="W131" s="97">
        <f>SUM($D131:H131)</f>
        <v>11900</v>
      </c>
      <c r="X131" s="97">
        <f>SUM($D131:I131)</f>
        <v>14816</v>
      </c>
      <c r="Y131" s="97">
        <f>SUM($D131:J131)</f>
        <v>17914</v>
      </c>
      <c r="Z131" s="97">
        <f>SUM($D131:K131)</f>
        <v>21226</v>
      </c>
      <c r="AA131" s="97">
        <f>SUM($D131:L131)</f>
        <v>24140</v>
      </c>
      <c r="AB131" s="97">
        <f>SUM($D131:M131)</f>
        <v>27066</v>
      </c>
      <c r="AC131" s="97">
        <f>SUM($D131:N131)</f>
        <v>29866</v>
      </c>
      <c r="AD131" s="97">
        <f>SUM($D131:O131)</f>
        <v>32178</v>
      </c>
    </row>
    <row r="132" spans="1:30" ht="15.1" customHeight="1">
      <c r="A132" s="94">
        <v>2009</v>
      </c>
      <c r="B132" s="95" t="s">
        <v>8</v>
      </c>
      <c r="D132" s="97">
        <f t="shared" si="45"/>
        <v>2396</v>
      </c>
      <c r="E132" s="97">
        <f t="shared" si="45"/>
        <v>2166</v>
      </c>
      <c r="F132" s="97">
        <f t="shared" si="45"/>
        <v>2368</v>
      </c>
      <c r="G132" s="97">
        <f t="shared" si="45"/>
        <v>2264</v>
      </c>
      <c r="H132" s="97">
        <f t="shared" si="45"/>
        <v>2472</v>
      </c>
      <c r="I132" s="97">
        <f t="shared" si="45"/>
        <v>1862</v>
      </c>
      <c r="J132" s="97">
        <f t="shared" si="45"/>
        <v>2426</v>
      </c>
      <c r="K132" s="97">
        <f t="shared" si="45"/>
        <v>2654</v>
      </c>
      <c r="L132" s="97">
        <f t="shared" si="45"/>
        <v>2504</v>
      </c>
      <c r="M132" s="97">
        <f t="shared" si="45"/>
        <v>2370</v>
      </c>
      <c r="N132" s="97">
        <f t="shared" si="45"/>
        <v>2598</v>
      </c>
      <c r="O132" s="97">
        <f t="shared" si="45"/>
        <v>2062</v>
      </c>
      <c r="P132" s="97">
        <f t="shared" si="46"/>
        <v>28142</v>
      </c>
      <c r="Q132" s="126"/>
      <c r="R132" s="126"/>
      <c r="S132" s="97">
        <f>SUM($D132:D132)</f>
        <v>2396</v>
      </c>
      <c r="T132" s="97">
        <f>SUM($D132:E132)</f>
        <v>4562</v>
      </c>
      <c r="U132" s="97">
        <f>SUM($D132:F132)</f>
        <v>6930</v>
      </c>
      <c r="V132" s="97">
        <f>SUM($D132:G132)</f>
        <v>9194</v>
      </c>
      <c r="W132" s="97">
        <f>SUM($D132:H132)</f>
        <v>11666</v>
      </c>
      <c r="X132" s="97">
        <f>SUM($D132:I132)</f>
        <v>13528</v>
      </c>
      <c r="Y132" s="97">
        <f>SUM($D132:J132)</f>
        <v>15954</v>
      </c>
      <c r="Z132" s="97">
        <f>SUM($D132:K132)</f>
        <v>18608</v>
      </c>
      <c r="AA132" s="97">
        <f>SUM($D132:L132)</f>
        <v>21112</v>
      </c>
      <c r="AB132" s="97">
        <f>SUM($D132:M132)</f>
        <v>23482</v>
      </c>
      <c r="AC132" s="97">
        <f>SUM($D132:N132)</f>
        <v>26080</v>
      </c>
      <c r="AD132" s="97">
        <f>SUM($D132:O132)</f>
        <v>28142</v>
      </c>
    </row>
    <row r="133" spans="1:30" ht="15.1" customHeight="1">
      <c r="A133" s="94">
        <v>2010</v>
      </c>
      <c r="B133" s="95" t="s">
        <v>8</v>
      </c>
      <c r="D133" s="97">
        <f t="shared" si="45"/>
        <v>2140</v>
      </c>
      <c r="E133" s="97">
        <f t="shared" si="45"/>
        <v>1940</v>
      </c>
      <c r="F133" s="97">
        <f t="shared" si="45"/>
        <v>2006</v>
      </c>
      <c r="G133" s="97">
        <f t="shared" si="45"/>
        <v>2080</v>
      </c>
      <c r="H133" s="97">
        <f t="shared" si="45"/>
        <v>2454</v>
      </c>
      <c r="I133" s="97">
        <f t="shared" si="45"/>
        <v>2100</v>
      </c>
      <c r="J133" s="97">
        <f t="shared" si="45"/>
        <v>2664</v>
      </c>
      <c r="K133" s="97">
        <f t="shared" si="45"/>
        <v>2838</v>
      </c>
      <c r="L133" s="97">
        <f t="shared" si="45"/>
        <v>2576</v>
      </c>
      <c r="M133" s="97">
        <f t="shared" si="45"/>
        <v>2630</v>
      </c>
      <c r="N133" s="97">
        <f t="shared" si="45"/>
        <v>2564</v>
      </c>
      <c r="O133" s="97">
        <f t="shared" si="45"/>
        <v>2282</v>
      </c>
      <c r="P133" s="97">
        <f t="shared" si="46"/>
        <v>28274</v>
      </c>
      <c r="Q133" s="126"/>
      <c r="R133" s="126"/>
      <c r="S133" s="97">
        <f>SUM($D133:D133)</f>
        <v>2140</v>
      </c>
      <c r="T133" s="97">
        <f>SUM($D133:E133)</f>
        <v>4080</v>
      </c>
      <c r="U133" s="97">
        <f>SUM($D133:F133)</f>
        <v>6086</v>
      </c>
      <c r="V133" s="97">
        <f>SUM($D133:G133)</f>
        <v>8166</v>
      </c>
      <c r="W133" s="97">
        <f>SUM($D133:H133)</f>
        <v>10620</v>
      </c>
      <c r="X133" s="97">
        <f>SUM($D133:I133)</f>
        <v>12720</v>
      </c>
      <c r="Y133" s="97">
        <f>SUM($D133:J133)</f>
        <v>15384</v>
      </c>
      <c r="Z133" s="97">
        <f>SUM($D133:K133)</f>
        <v>18222</v>
      </c>
      <c r="AA133" s="97">
        <f>SUM($D133:L133)</f>
        <v>20798</v>
      </c>
      <c r="AB133" s="97">
        <f>SUM($D133:M133)</f>
        <v>23428</v>
      </c>
      <c r="AC133" s="97">
        <f>SUM($D133:N133)</f>
        <v>25992</v>
      </c>
      <c r="AD133" s="97">
        <f>SUM($D133:O133)</f>
        <v>28274</v>
      </c>
    </row>
    <row r="134" spans="1:30" ht="15.1" customHeight="1">
      <c r="A134" s="94">
        <v>2011</v>
      </c>
      <c r="B134" s="95" t="s">
        <v>8</v>
      </c>
      <c r="D134" s="97">
        <f t="shared" si="45"/>
        <v>2260</v>
      </c>
      <c r="E134" s="97">
        <f t="shared" si="45"/>
        <v>2234</v>
      </c>
      <c r="F134" s="97">
        <f t="shared" si="45"/>
        <v>2334</v>
      </c>
      <c r="G134" s="97">
        <f t="shared" si="45"/>
        <v>2322</v>
      </c>
      <c r="H134" s="97">
        <f t="shared" si="45"/>
        <v>2664</v>
      </c>
      <c r="I134" s="97">
        <f t="shared" si="45"/>
        <v>2350</v>
      </c>
      <c r="J134" s="97">
        <f t="shared" si="45"/>
        <v>2868</v>
      </c>
      <c r="K134" s="97">
        <f t="shared" si="45"/>
        <v>3056</v>
      </c>
      <c r="L134" s="97">
        <f t="shared" si="45"/>
        <v>3096</v>
      </c>
      <c r="M134" s="97">
        <f t="shared" si="45"/>
        <v>3026</v>
      </c>
      <c r="N134" s="97">
        <f t="shared" si="45"/>
        <v>2988</v>
      </c>
      <c r="O134" s="97">
        <f t="shared" si="45"/>
        <v>2678</v>
      </c>
      <c r="P134" s="97">
        <f t="shared" si="46"/>
        <v>31876</v>
      </c>
      <c r="Q134" s="126"/>
      <c r="R134" s="126"/>
      <c r="S134" s="97">
        <f>SUM($D134:D134)</f>
        <v>2260</v>
      </c>
      <c r="T134" s="97">
        <f>SUM($D134:E134)</f>
        <v>4494</v>
      </c>
      <c r="U134" s="97">
        <f>SUM($D134:F134)</f>
        <v>6828</v>
      </c>
      <c r="V134" s="97">
        <f>SUM($D134:G134)</f>
        <v>9150</v>
      </c>
      <c r="W134" s="97">
        <f>SUM($D134:H134)</f>
        <v>11814</v>
      </c>
      <c r="X134" s="97">
        <f>SUM($D134:I134)</f>
        <v>14164</v>
      </c>
      <c r="Y134" s="97">
        <f>SUM($D134:J134)</f>
        <v>17032</v>
      </c>
      <c r="Z134" s="97">
        <f>SUM($D134:K134)</f>
        <v>20088</v>
      </c>
      <c r="AA134" s="97">
        <f>SUM($D134:L134)</f>
        <v>23184</v>
      </c>
      <c r="AB134" s="97">
        <f>SUM($D134:M134)</f>
        <v>26210</v>
      </c>
      <c r="AC134" s="97">
        <f>SUM($D134:N134)</f>
        <v>29198</v>
      </c>
      <c r="AD134" s="97">
        <f>SUM($D134:O134)</f>
        <v>31876</v>
      </c>
    </row>
    <row r="135" spans="1:30" ht="15.1" customHeight="1">
      <c r="A135" s="94">
        <v>2012</v>
      </c>
      <c r="B135" s="95" t="s">
        <v>8</v>
      </c>
      <c r="D135" s="97">
        <f t="shared" si="45"/>
        <v>2398</v>
      </c>
      <c r="E135" s="97">
        <f t="shared" si="45"/>
        <v>2474</v>
      </c>
      <c r="F135" s="97">
        <f t="shared" si="45"/>
        <v>2412</v>
      </c>
      <c r="G135" s="97">
        <f t="shared" si="45"/>
        <v>2374</v>
      </c>
      <c r="H135" s="97">
        <f t="shared" si="45"/>
        <v>2554</v>
      </c>
      <c r="I135" s="97">
        <f t="shared" si="45"/>
        <v>2310</v>
      </c>
      <c r="J135" s="97">
        <f t="shared" si="45"/>
        <v>2564</v>
      </c>
      <c r="K135" s="97">
        <f t="shared" si="45"/>
        <v>2944</v>
      </c>
      <c r="L135" s="97">
        <f t="shared" si="45"/>
        <v>2756</v>
      </c>
      <c r="M135" s="97">
        <f t="shared" si="45"/>
        <v>2714</v>
      </c>
      <c r="N135" s="97">
        <f t="shared" si="45"/>
        <v>2290</v>
      </c>
      <c r="O135" s="97">
        <f t="shared" si="45"/>
        <v>2454</v>
      </c>
      <c r="P135" s="97">
        <f t="shared" si="46"/>
        <v>30244</v>
      </c>
      <c r="Q135" s="126"/>
      <c r="R135" s="126"/>
      <c r="S135" s="97">
        <f>SUM($D135:D135)</f>
        <v>2398</v>
      </c>
      <c r="T135" s="97">
        <f>SUM($D135:E135)</f>
        <v>4872</v>
      </c>
      <c r="U135" s="97">
        <f>SUM($D135:F135)</f>
        <v>7284</v>
      </c>
      <c r="V135" s="97">
        <f>SUM($D135:G135)</f>
        <v>9658</v>
      </c>
      <c r="W135" s="97">
        <f>SUM($D135:H135)</f>
        <v>12212</v>
      </c>
      <c r="X135" s="97">
        <f>SUM($D135:I135)</f>
        <v>14522</v>
      </c>
      <c r="Y135" s="97">
        <f>SUM($D135:J135)</f>
        <v>17086</v>
      </c>
      <c r="Z135" s="97">
        <f>SUM($D135:K135)</f>
        <v>20030</v>
      </c>
      <c r="AA135" s="97">
        <f>SUM($D135:L135)</f>
        <v>22786</v>
      </c>
      <c r="AB135" s="97">
        <f>SUM($D135:M135)</f>
        <v>25500</v>
      </c>
      <c r="AC135" s="97">
        <f>SUM($D135:N135)</f>
        <v>27790</v>
      </c>
      <c r="AD135" s="97">
        <f>SUM($D135:O135)</f>
        <v>30244</v>
      </c>
    </row>
    <row r="136" spans="1:30" ht="15.1" customHeight="1">
      <c r="A136" s="94">
        <v>2013</v>
      </c>
      <c r="B136" s="95" t="s">
        <v>8</v>
      </c>
      <c r="D136" s="97">
        <f t="shared" si="45"/>
        <v>2220</v>
      </c>
      <c r="E136" s="97">
        <f t="shared" si="45"/>
        <v>2204</v>
      </c>
      <c r="F136" s="97">
        <f t="shared" si="45"/>
        <v>2332</v>
      </c>
      <c r="G136" s="97">
        <f t="shared" si="45"/>
        <v>2372</v>
      </c>
      <c r="H136" s="97">
        <f t="shared" si="45"/>
        <v>2466</v>
      </c>
      <c r="I136" s="97">
        <f t="shared" si="45"/>
        <v>2290</v>
      </c>
      <c r="J136" s="97">
        <f t="shared" si="45"/>
        <v>2666</v>
      </c>
      <c r="K136" s="97">
        <f t="shared" si="45"/>
        <v>2816</v>
      </c>
      <c r="L136" s="97">
        <f t="shared" si="45"/>
        <v>2840</v>
      </c>
      <c r="M136" s="97">
        <f t="shared" si="45"/>
        <v>2670</v>
      </c>
      <c r="N136" s="97">
        <f t="shared" si="45"/>
        <v>2420</v>
      </c>
      <c r="O136" s="97">
        <f t="shared" si="45"/>
        <v>2218</v>
      </c>
      <c r="P136" s="97">
        <f t="shared" si="46"/>
        <v>29514</v>
      </c>
      <c r="Q136" s="126"/>
      <c r="R136" s="126"/>
      <c r="S136" s="97">
        <f>SUM($D136:D136)</f>
        <v>2220</v>
      </c>
      <c r="T136" s="97">
        <f>SUM($D136:E136)</f>
        <v>4424</v>
      </c>
      <c r="U136" s="97">
        <f>SUM($D136:F136)</f>
        <v>6756</v>
      </c>
      <c r="V136" s="97">
        <f>SUM($D136:G136)</f>
        <v>9128</v>
      </c>
      <c r="W136" s="97">
        <f>SUM($D136:H136)</f>
        <v>11594</v>
      </c>
      <c r="X136" s="97">
        <f>SUM($D136:I136)</f>
        <v>13884</v>
      </c>
      <c r="Y136" s="97">
        <f>SUM($D136:J136)</f>
        <v>16550</v>
      </c>
      <c r="Z136" s="97">
        <f>SUM($D136:K136)</f>
        <v>19366</v>
      </c>
      <c r="AA136" s="97">
        <f>SUM($D136:L136)</f>
        <v>22206</v>
      </c>
      <c r="AB136" s="97">
        <f>SUM($D136:M136)</f>
        <v>24876</v>
      </c>
      <c r="AC136" s="97">
        <f>SUM($D136:N136)</f>
        <v>27296</v>
      </c>
      <c r="AD136" s="97">
        <f>SUM($D136:O136)</f>
        <v>29514</v>
      </c>
    </row>
    <row r="137" spans="1:30" ht="15.1" customHeight="1">
      <c r="A137" s="94">
        <v>2014</v>
      </c>
      <c r="B137" s="95" t="s">
        <v>8</v>
      </c>
      <c r="D137" s="97">
        <f t="shared" si="45"/>
        <v>2086</v>
      </c>
      <c r="E137" s="97">
        <f t="shared" si="45"/>
        <v>2052</v>
      </c>
      <c r="F137" s="97">
        <f t="shared" si="45"/>
        <v>2114</v>
      </c>
      <c r="G137" s="97">
        <f t="shared" si="45"/>
        <v>2132</v>
      </c>
      <c r="H137" s="97">
        <f t="shared" si="45"/>
        <v>2452</v>
      </c>
      <c r="I137" s="97">
        <f t="shared" si="45"/>
        <v>2066</v>
      </c>
      <c r="J137" s="97">
        <f t="shared" si="45"/>
        <v>2534</v>
      </c>
      <c r="K137" s="97">
        <f t="shared" si="45"/>
        <v>2708</v>
      </c>
      <c r="L137" s="97">
        <f t="shared" si="45"/>
        <v>2334</v>
      </c>
      <c r="M137" s="97">
        <f t="shared" si="45"/>
        <v>2536</v>
      </c>
      <c r="N137" s="97">
        <f t="shared" si="45"/>
        <v>2172</v>
      </c>
      <c r="O137" s="97">
        <f t="shared" si="45"/>
        <v>2054</v>
      </c>
      <c r="P137" s="97">
        <f t="shared" si="46"/>
        <v>27240</v>
      </c>
      <c r="Q137" s="126"/>
      <c r="R137" s="126"/>
      <c r="S137" s="97">
        <f>SUM($D137:D137)</f>
        <v>2086</v>
      </c>
      <c r="T137" s="97">
        <f>SUM($D137:E137)</f>
        <v>4138</v>
      </c>
      <c r="U137" s="97">
        <f>SUM($D137:F137)</f>
        <v>6252</v>
      </c>
      <c r="V137" s="97">
        <f>SUM($D137:G137)</f>
        <v>8384</v>
      </c>
      <c r="W137" s="97">
        <f>SUM($D137:H137)</f>
        <v>10836</v>
      </c>
      <c r="X137" s="97">
        <f>SUM($D137:I137)</f>
        <v>12902</v>
      </c>
      <c r="Y137" s="97">
        <f>SUM($D137:J137)</f>
        <v>15436</v>
      </c>
      <c r="Z137" s="97">
        <f>SUM($D137:K137)</f>
        <v>18144</v>
      </c>
      <c r="AA137" s="97">
        <f>SUM($D137:L137)</f>
        <v>20478</v>
      </c>
      <c r="AB137" s="97">
        <f>SUM($D137:M137)</f>
        <v>23014</v>
      </c>
      <c r="AC137" s="97">
        <f>SUM($D137:N137)</f>
        <v>25186</v>
      </c>
      <c r="AD137" s="97">
        <f>SUM($D137:O137)</f>
        <v>27240</v>
      </c>
    </row>
    <row r="138" spans="1:30" ht="15.1" customHeight="1">
      <c r="A138" s="94">
        <v>2015</v>
      </c>
      <c r="B138" s="95" t="s">
        <v>8</v>
      </c>
      <c r="D138" s="97">
        <f t="shared" si="45"/>
        <v>1976</v>
      </c>
      <c r="E138" s="97">
        <f t="shared" si="45"/>
        <v>1884</v>
      </c>
      <c r="F138" s="97">
        <f t="shared" si="45"/>
        <v>1870</v>
      </c>
      <c r="G138" s="97">
        <f t="shared" si="45"/>
        <v>1828</v>
      </c>
      <c r="H138" s="97">
        <f t="shared" si="45"/>
        <v>2176</v>
      </c>
      <c r="I138" s="97">
        <f t="shared" si="45"/>
        <v>2046</v>
      </c>
      <c r="J138" s="97">
        <f t="shared" si="45"/>
        <v>2498</v>
      </c>
      <c r="K138" s="97">
        <f t="shared" si="45"/>
        <v>2552</v>
      </c>
      <c r="L138" s="97">
        <f t="shared" si="45"/>
        <v>2346</v>
      </c>
      <c r="M138" s="97">
        <f t="shared" si="45"/>
        <v>2374</v>
      </c>
      <c r="N138" s="97">
        <f t="shared" si="45"/>
        <v>1940</v>
      </c>
      <c r="O138" s="97">
        <f t="shared" si="45"/>
        <v>1946</v>
      </c>
      <c r="P138" s="97">
        <f t="shared" si="46"/>
        <v>25436</v>
      </c>
      <c r="Q138" s="126"/>
      <c r="R138" s="126"/>
      <c r="S138" s="97">
        <f>SUM($D138:D138)</f>
        <v>1976</v>
      </c>
      <c r="T138" s="97">
        <f>SUM($D138:E138)</f>
        <v>3860</v>
      </c>
      <c r="U138" s="97">
        <f>SUM($D138:F138)</f>
        <v>5730</v>
      </c>
      <c r="V138" s="97">
        <f>SUM($D138:G138)</f>
        <v>7558</v>
      </c>
      <c r="W138" s="97">
        <f>SUM($D138:H138)</f>
        <v>9734</v>
      </c>
      <c r="X138" s="97">
        <f>SUM($D138:I138)</f>
        <v>11780</v>
      </c>
      <c r="Y138" s="97">
        <f>SUM($D138:J138)</f>
        <v>14278</v>
      </c>
      <c r="Z138" s="97">
        <f>SUM($D138:K138)</f>
        <v>16830</v>
      </c>
      <c r="AA138" s="97">
        <f>SUM($D138:L138)</f>
        <v>19176</v>
      </c>
      <c r="AB138" s="97">
        <f>SUM($D138:M138)</f>
        <v>21550</v>
      </c>
      <c r="AC138" s="97">
        <f>SUM($D138:N138)</f>
        <v>23490</v>
      </c>
      <c r="AD138" s="97">
        <f>SUM($D138:O138)</f>
        <v>25436</v>
      </c>
    </row>
    <row r="139" spans="1:30" ht="15.1" customHeight="1">
      <c r="A139" s="94">
        <v>2016</v>
      </c>
      <c r="B139" s="95" t="s">
        <v>8</v>
      </c>
      <c r="D139" s="97">
        <f t="shared" si="45"/>
        <v>1930</v>
      </c>
      <c r="E139" s="97">
        <f t="shared" si="45"/>
        <v>1716</v>
      </c>
      <c r="F139" s="97">
        <f t="shared" si="45"/>
        <v>1750</v>
      </c>
      <c r="G139" s="97">
        <f t="shared" si="45"/>
        <v>1662</v>
      </c>
      <c r="H139" s="97">
        <f t="shared" si="45"/>
        <v>2028</v>
      </c>
      <c r="I139" s="97">
        <f t="shared" si="45"/>
        <v>2038</v>
      </c>
      <c r="J139" s="97">
        <f t="shared" si="45"/>
        <v>2402</v>
      </c>
      <c r="K139" s="97">
        <f t="shared" si="45"/>
        <v>2450</v>
      </c>
      <c r="L139" s="97">
        <f t="shared" si="45"/>
        <v>2248</v>
      </c>
      <c r="M139" s="97">
        <f t="shared" si="45"/>
        <v>2308</v>
      </c>
      <c r="N139" s="97">
        <f t="shared" si="45"/>
        <v>1874</v>
      </c>
      <c r="O139" s="97">
        <f>SUMIFS(O$11:O$90,$A$11:$A$90,$A139,$B$11:$B$90,$B139)</f>
        <v>1752</v>
      </c>
      <c r="P139" s="97">
        <f t="shared" ref="P139:P142" si="47">SUM(D139:O139)</f>
        <v>24158</v>
      </c>
      <c r="Q139" s="126"/>
      <c r="R139" s="126"/>
      <c r="S139" s="97">
        <f>SUM($D139:D139)</f>
        <v>1930</v>
      </c>
      <c r="T139" s="97">
        <f>SUM($D139:E139)</f>
        <v>3646</v>
      </c>
      <c r="U139" s="97">
        <f>SUM($D139:F139)</f>
        <v>5396</v>
      </c>
      <c r="V139" s="97">
        <f>SUM($D139:G139)</f>
        <v>7058</v>
      </c>
      <c r="W139" s="97">
        <f>SUM($D139:H139)</f>
        <v>9086</v>
      </c>
      <c r="X139" s="97">
        <f>SUM($D139:I139)</f>
        <v>11124</v>
      </c>
      <c r="Y139" s="97">
        <f>SUM($D139:J139)</f>
        <v>13526</v>
      </c>
      <c r="Z139" s="97">
        <f>SUM($D139:K139)</f>
        <v>15976</v>
      </c>
      <c r="AA139" s="97">
        <f>SUM($D139:L139)</f>
        <v>18224</v>
      </c>
      <c r="AB139" s="97">
        <f>SUM($D139:M139)</f>
        <v>20532</v>
      </c>
      <c r="AC139" s="97">
        <f>SUM($D139:N139)</f>
        <v>22406</v>
      </c>
      <c r="AD139" s="97">
        <f>SUM($D139:O139)</f>
        <v>24158</v>
      </c>
    </row>
    <row r="140" spans="1:30" ht="15.1" customHeight="1">
      <c r="A140" s="94">
        <v>2017</v>
      </c>
      <c r="B140" s="95" t="s">
        <v>8</v>
      </c>
      <c r="D140" s="97">
        <f t="shared" si="45"/>
        <v>1604</v>
      </c>
      <c r="E140" s="97">
        <f t="shared" si="45"/>
        <v>1522</v>
      </c>
      <c r="F140" s="97">
        <f t="shared" si="45"/>
        <v>1556</v>
      </c>
      <c r="G140" s="97">
        <f t="shared" si="45"/>
        <v>1686</v>
      </c>
      <c r="H140" s="97">
        <f t="shared" si="45"/>
        <v>1882</v>
      </c>
      <c r="I140" s="97">
        <f t="shared" si="45"/>
        <v>2212</v>
      </c>
      <c r="J140" s="97">
        <f t="shared" si="45"/>
        <v>2328</v>
      </c>
      <c r="K140" s="97">
        <f t="shared" si="45"/>
        <v>2474</v>
      </c>
      <c r="L140" s="97">
        <f t="shared" si="45"/>
        <v>2220</v>
      </c>
      <c r="M140" s="97">
        <f t="shared" si="45"/>
        <v>2374</v>
      </c>
      <c r="N140" s="97">
        <f t="shared" si="45"/>
        <v>1752</v>
      </c>
      <c r="O140" s="97">
        <f t="shared" si="45"/>
        <v>1962</v>
      </c>
      <c r="P140" s="97">
        <f t="shared" ref="P140" si="48">SUM(D140:O140)</f>
        <v>23572</v>
      </c>
      <c r="Q140" s="126"/>
      <c r="R140" s="126"/>
      <c r="S140" s="97">
        <f>SUM($D140:D140)</f>
        <v>1604</v>
      </c>
      <c r="T140" s="97">
        <f>SUM($D140:E140)</f>
        <v>3126</v>
      </c>
      <c r="U140" s="97">
        <f>SUM($D140:F140)</f>
        <v>4682</v>
      </c>
      <c r="V140" s="97">
        <f>SUM($D140:G140)</f>
        <v>6368</v>
      </c>
      <c r="W140" s="97">
        <f>SUM($D140:H140)</f>
        <v>8250</v>
      </c>
      <c r="X140" s="97">
        <f>SUM($D140:I140)</f>
        <v>10462</v>
      </c>
      <c r="Y140" s="97">
        <f>SUM($D140:J140)</f>
        <v>12790</v>
      </c>
      <c r="Z140" s="97">
        <f>SUM($D140:K140)</f>
        <v>15264</v>
      </c>
      <c r="AA140" s="97">
        <f>SUM($D140:L140)</f>
        <v>17484</v>
      </c>
      <c r="AB140" s="97">
        <f>SUM($D140:M140)</f>
        <v>19858</v>
      </c>
      <c r="AC140" s="97">
        <f>SUM($D140:N140)</f>
        <v>21610</v>
      </c>
      <c r="AD140" s="97">
        <f>SUM($D140:O140)</f>
        <v>23572</v>
      </c>
    </row>
    <row r="141" spans="1:30" ht="15.1" customHeight="1">
      <c r="A141" s="94">
        <v>2018</v>
      </c>
      <c r="B141" s="95" t="s">
        <v>8</v>
      </c>
      <c r="D141" s="97">
        <f t="shared" si="45"/>
        <v>1690</v>
      </c>
      <c r="E141" s="97">
        <f t="shared" si="45"/>
        <v>1676</v>
      </c>
      <c r="F141" s="97">
        <f t="shared" si="45"/>
        <v>1652</v>
      </c>
      <c r="G141" s="97">
        <f t="shared" si="45"/>
        <v>1600</v>
      </c>
      <c r="H141" s="97">
        <f t="shared" si="45"/>
        <v>1626</v>
      </c>
      <c r="I141" s="97">
        <f t="shared" si="45"/>
        <v>1906</v>
      </c>
      <c r="J141" s="97">
        <f t="shared" si="45"/>
        <v>2126</v>
      </c>
      <c r="K141" s="97">
        <f t="shared" si="45"/>
        <v>2148</v>
      </c>
      <c r="L141" s="97">
        <f t="shared" si="45"/>
        <v>1930</v>
      </c>
      <c r="M141" s="97">
        <f t="shared" si="45"/>
        <v>1806</v>
      </c>
      <c r="N141" s="97">
        <f t="shared" si="45"/>
        <v>1734</v>
      </c>
      <c r="O141" s="97">
        <f t="shared" si="45"/>
        <v>1486</v>
      </c>
      <c r="P141" s="97">
        <f t="shared" si="47"/>
        <v>21380</v>
      </c>
      <c r="Q141" s="126"/>
      <c r="R141" s="126"/>
      <c r="S141" s="97">
        <f>SUM($D141:D141)</f>
        <v>1690</v>
      </c>
      <c r="T141" s="97">
        <f>SUM($D141:E141)</f>
        <v>3366</v>
      </c>
      <c r="U141" s="97">
        <f>SUM($D141:F141)</f>
        <v>5018</v>
      </c>
      <c r="V141" s="97">
        <f>SUM($D141:G141)</f>
        <v>6618</v>
      </c>
      <c r="W141" s="97">
        <f>SUM($D141:H141)</f>
        <v>8244</v>
      </c>
      <c r="X141" s="97">
        <f>SUM($D141:I141)</f>
        <v>10150</v>
      </c>
      <c r="Y141" s="97">
        <f>SUM($D141:J141)</f>
        <v>12276</v>
      </c>
      <c r="Z141" s="97">
        <f>SUM($D141:K141)</f>
        <v>14424</v>
      </c>
      <c r="AA141" s="97">
        <f>SUM($D141:L141)</f>
        <v>16354</v>
      </c>
      <c r="AB141" s="97">
        <f>SUM($D141:M141)</f>
        <v>18160</v>
      </c>
      <c r="AC141" s="97">
        <f>SUM($D141:N141)</f>
        <v>19894</v>
      </c>
      <c r="AD141" s="97">
        <f>SUM($D141:O141)</f>
        <v>21380</v>
      </c>
    </row>
    <row r="142" spans="1:30" ht="15.1" customHeight="1">
      <c r="A142" s="94">
        <v>2019</v>
      </c>
      <c r="B142" s="95" t="s">
        <v>8</v>
      </c>
      <c r="D142" s="97">
        <f t="shared" si="45"/>
        <v>1222</v>
      </c>
      <c r="E142" s="97">
        <f t="shared" si="45"/>
        <v>1220</v>
      </c>
      <c r="F142" s="97">
        <f t="shared" si="45"/>
        <v>1446</v>
      </c>
      <c r="G142" s="97">
        <f t="shared" si="45"/>
        <v>1318</v>
      </c>
      <c r="H142" s="97">
        <f t="shared" si="45"/>
        <v>1504</v>
      </c>
      <c r="I142" s="97">
        <f t="shared" si="45"/>
        <v>1652</v>
      </c>
      <c r="J142" s="97">
        <f t="shared" si="45"/>
        <v>1858</v>
      </c>
      <c r="K142" s="97">
        <f t="shared" si="45"/>
        <v>2100</v>
      </c>
      <c r="L142" s="97">
        <f t="shared" si="45"/>
        <v>1952</v>
      </c>
      <c r="M142" s="97">
        <f t="shared" si="45"/>
        <v>2200</v>
      </c>
      <c r="N142" s="97">
        <f t="shared" si="45"/>
        <v>2106</v>
      </c>
      <c r="O142" s="97">
        <f t="shared" si="45"/>
        <v>2122</v>
      </c>
      <c r="P142" s="97">
        <f t="shared" si="47"/>
        <v>20700</v>
      </c>
      <c r="Q142" s="126"/>
      <c r="R142" s="126"/>
      <c r="S142" s="97">
        <f>SUM($D142:D142)</f>
        <v>1222</v>
      </c>
      <c r="T142" s="97">
        <f>SUM($D142:E142)</f>
        <v>2442</v>
      </c>
      <c r="U142" s="97">
        <f>SUM($D142:F142)</f>
        <v>3888</v>
      </c>
      <c r="V142" s="97">
        <f>SUM($D142:G142)</f>
        <v>5206</v>
      </c>
      <c r="W142" s="97">
        <f>SUM($D142:H142)</f>
        <v>6710</v>
      </c>
      <c r="X142" s="97">
        <f>SUM($D142:I142)</f>
        <v>8362</v>
      </c>
      <c r="Y142" s="97">
        <f>SUM($D142:J142)</f>
        <v>10220</v>
      </c>
      <c r="Z142" s="97">
        <f>SUM($D142:K142)</f>
        <v>12320</v>
      </c>
      <c r="AA142" s="97">
        <f>SUM($D142:L142)</f>
        <v>14272</v>
      </c>
      <c r="AB142" s="97">
        <f>SUM($D142:M142)</f>
        <v>16472</v>
      </c>
      <c r="AC142" s="97">
        <f>SUM($D142:N142)</f>
        <v>18578</v>
      </c>
      <c r="AD142" s="97">
        <f>SUM($D142:O142)</f>
        <v>20700</v>
      </c>
    </row>
    <row r="143" spans="1:30" ht="15.1" customHeight="1">
      <c r="A143" s="94">
        <v>2020</v>
      </c>
      <c r="B143" s="95" t="s">
        <v>8</v>
      </c>
      <c r="D143" s="97">
        <f t="shared" si="45"/>
        <v>1842</v>
      </c>
      <c r="E143" s="97">
        <f t="shared" si="45"/>
        <v>1298</v>
      </c>
      <c r="F143" s="97">
        <f t="shared" si="45"/>
        <v>676</v>
      </c>
      <c r="G143" s="97">
        <f t="shared" si="45"/>
        <v>4</v>
      </c>
      <c r="H143" s="97">
        <f t="shared" si="45"/>
        <v>1</v>
      </c>
      <c r="I143" s="97">
        <f t="shared" si="45"/>
        <v>2</v>
      </c>
      <c r="J143" s="97">
        <f t="shared" si="45"/>
        <v>6</v>
      </c>
      <c r="K143" s="97">
        <f t="shared" si="45"/>
        <v>2</v>
      </c>
      <c r="L143" s="97">
        <f t="shared" si="45"/>
        <v>3</v>
      </c>
      <c r="M143" s="97">
        <f t="shared" si="45"/>
        <v>3</v>
      </c>
      <c r="N143" s="97">
        <f t="shared" si="45"/>
        <v>2</v>
      </c>
      <c r="O143" s="97">
        <f t="shared" si="45"/>
        <v>1</v>
      </c>
      <c r="P143" s="97">
        <f t="shared" ref="P143" si="49">SUM(D143:O143)</f>
        <v>3840</v>
      </c>
      <c r="Q143" s="126"/>
      <c r="R143" s="126"/>
      <c r="S143" s="97">
        <f>SUM($D143:D143)</f>
        <v>1842</v>
      </c>
      <c r="T143" s="97">
        <f>SUM($D143:E143)</f>
        <v>3140</v>
      </c>
      <c r="U143" s="97">
        <f>SUM($D143:F143)</f>
        <v>3816</v>
      </c>
      <c r="V143" s="97">
        <f>SUM($D143:G143)</f>
        <v>3820</v>
      </c>
      <c r="W143" s="97">
        <f>SUM($D143:H143)</f>
        <v>3821</v>
      </c>
      <c r="X143" s="97">
        <f>SUM($D143:I143)</f>
        <v>3823</v>
      </c>
      <c r="Y143" s="97">
        <f>SUM($D143:J143)</f>
        <v>3829</v>
      </c>
      <c r="Z143" s="97">
        <f>SUM($D143:K143)</f>
        <v>3831</v>
      </c>
      <c r="AA143" s="97">
        <f>SUM($D143:L143)</f>
        <v>3834</v>
      </c>
      <c r="AB143" s="97">
        <f>SUM($D143:M143)</f>
        <v>3837</v>
      </c>
      <c r="AC143" s="97">
        <f>SUM($D143:N143)</f>
        <v>3839</v>
      </c>
      <c r="AD143" s="97">
        <f>SUM($D143:O143)</f>
        <v>3840</v>
      </c>
    </row>
    <row r="144" spans="1:30" ht="15.1" customHeight="1">
      <c r="A144" s="94">
        <v>2021</v>
      </c>
      <c r="B144" s="95" t="s">
        <v>8</v>
      </c>
      <c r="D144" s="97">
        <f t="shared" si="45"/>
        <v>8</v>
      </c>
      <c r="E144" s="97">
        <f t="shared" si="45"/>
        <v>6</v>
      </c>
      <c r="F144" s="97">
        <f t="shared" si="45"/>
        <v>7</v>
      </c>
      <c r="G144" s="97">
        <f t="shared" si="45"/>
        <v>12</v>
      </c>
      <c r="H144" s="97">
        <f t="shared" si="45"/>
        <v>31</v>
      </c>
      <c r="I144" s="97">
        <f t="shared" si="45"/>
        <v>17</v>
      </c>
      <c r="J144" s="97">
        <f t="shared" si="45"/>
        <v>17</v>
      </c>
      <c r="K144" s="97">
        <f t="shared" si="45"/>
        <v>17</v>
      </c>
      <c r="L144" s="97">
        <f t="shared" si="45"/>
        <v>13</v>
      </c>
      <c r="M144" s="97">
        <f t="shared" si="45"/>
        <v>28</v>
      </c>
      <c r="N144" s="97">
        <f t="shared" si="45"/>
        <v>116</v>
      </c>
      <c r="O144" s="97">
        <f t="shared" si="45"/>
        <v>282</v>
      </c>
      <c r="P144" s="97">
        <f t="shared" ref="P144" si="50">SUM(D144:O144)</f>
        <v>554</v>
      </c>
      <c r="Q144" s="126"/>
      <c r="R144" s="126"/>
      <c r="S144" s="97">
        <f>SUM($D144:D144)</f>
        <v>8</v>
      </c>
      <c r="T144" s="97">
        <f>SUM($D144:E144)</f>
        <v>14</v>
      </c>
      <c r="U144" s="97">
        <f>SUM($D144:F144)</f>
        <v>21</v>
      </c>
      <c r="V144" s="97">
        <f>SUM($D144:G144)</f>
        <v>33</v>
      </c>
      <c r="W144" s="97">
        <f>SUM($D144:H144)</f>
        <v>64</v>
      </c>
      <c r="X144" s="97">
        <f>SUM($D144:I144)</f>
        <v>81</v>
      </c>
      <c r="Y144" s="97">
        <f>SUM($D144:J144)</f>
        <v>98</v>
      </c>
      <c r="Z144" s="97">
        <f>SUM($D144:K144)</f>
        <v>115</v>
      </c>
      <c r="AA144" s="97">
        <f>SUM($D144:L144)</f>
        <v>128</v>
      </c>
      <c r="AB144" s="97">
        <f>SUM($D144:M144)</f>
        <v>156</v>
      </c>
      <c r="AC144" s="97">
        <f>SUM($D144:N144)</f>
        <v>272</v>
      </c>
      <c r="AD144" s="97">
        <f>SUM($D144:O144)</f>
        <v>554</v>
      </c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4">
    <tabColor indexed="57"/>
  </sheetPr>
  <dimension ref="A1:AD149"/>
  <sheetViews>
    <sheetView topLeftCell="A70" zoomScale="90" zoomScaleNormal="90" workbookViewId="0">
      <selection activeCell="O89" sqref="O89"/>
    </sheetView>
  </sheetViews>
  <sheetFormatPr defaultColWidth="6.38671875" defaultRowHeight="15.1" customHeight="1"/>
  <cols>
    <col min="1" max="1" width="7.6093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05" customWidth="1"/>
    <col min="19" max="19" width="9.609375" style="113" customWidth="1"/>
    <col min="20" max="30" width="9.609375" style="105" customWidth="1"/>
    <col min="31" max="16384" width="6.38671875" style="105"/>
  </cols>
  <sheetData>
    <row r="1" spans="1:3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 ht="15.1" customHeight="1">
      <c r="A2" s="103" t="s">
        <v>80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5.1" customHeight="1">
      <c r="A3" s="103" t="s">
        <v>0</v>
      </c>
      <c r="B3" s="112"/>
    </row>
    <row r="4" spans="1:30" ht="15.1" customHeight="1">
      <c r="A4" s="103" t="s">
        <v>82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ht="15.1" customHeight="1">
      <c r="A5" s="114"/>
      <c r="B5" s="114"/>
      <c r="D5" s="115"/>
      <c r="S5" s="115"/>
    </row>
    <row r="6" spans="1:30" ht="15.1" customHeight="1">
      <c r="A6" s="114"/>
      <c r="B6" s="114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ht="15.1" customHeight="1">
      <c r="A7" s="114"/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3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3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05" t="s">
        <v>33</v>
      </c>
      <c r="R9" s="105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3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s="96" customFormat="1" ht="15.1" customHeight="1">
      <c r="A11" s="94">
        <v>2006</v>
      </c>
      <c r="B11" s="95" t="s">
        <v>6</v>
      </c>
      <c r="D11" s="97">
        <v>123554</v>
      </c>
      <c r="E11" s="97">
        <v>113029</v>
      </c>
      <c r="F11" s="97">
        <v>136229</v>
      </c>
      <c r="G11" s="97">
        <v>140777</v>
      </c>
      <c r="H11" s="97">
        <v>144926</v>
      </c>
      <c r="I11" s="97">
        <v>149330</v>
      </c>
      <c r="J11" s="97">
        <v>182489</v>
      </c>
      <c r="K11" s="97">
        <v>175094</v>
      </c>
      <c r="L11" s="97">
        <v>154809</v>
      </c>
      <c r="M11" s="97">
        <v>144461</v>
      </c>
      <c r="N11" s="97">
        <v>130442</v>
      </c>
      <c r="O11" s="97">
        <v>136185</v>
      </c>
      <c r="P11" s="97">
        <f>SUM(D11:O11)</f>
        <v>1731325</v>
      </c>
      <c r="Q11" s="123"/>
      <c r="R11" s="123"/>
      <c r="S11" s="97">
        <f>SUM($D11:D11)</f>
        <v>123554</v>
      </c>
      <c r="T11" s="97">
        <f>SUM($D11:E11)</f>
        <v>236583</v>
      </c>
      <c r="U11" s="97">
        <f>SUM($D11:F11)</f>
        <v>372812</v>
      </c>
      <c r="V11" s="97">
        <f>SUM($D11:G11)</f>
        <v>513589</v>
      </c>
      <c r="W11" s="97">
        <f>SUM($D11:H11)</f>
        <v>658515</v>
      </c>
      <c r="X11" s="97">
        <f>SUM($D11:I11)</f>
        <v>807845</v>
      </c>
      <c r="Y11" s="97">
        <f>SUM($D11:J11)</f>
        <v>990334</v>
      </c>
      <c r="Z11" s="97">
        <f>SUM($D11:K11)</f>
        <v>1165428</v>
      </c>
      <c r="AA11" s="97">
        <f>SUM($D11:L11)</f>
        <v>1320237</v>
      </c>
      <c r="AB11" s="97">
        <f>SUM($D11:M11)</f>
        <v>1464698</v>
      </c>
      <c r="AC11" s="97">
        <f>SUM($D11:N11)</f>
        <v>1595140</v>
      </c>
      <c r="AD11" s="97">
        <f>SUM($D11:O11)</f>
        <v>1731325</v>
      </c>
    </row>
    <row r="12" spans="1:30" s="96" customFormat="1" ht="15.1" customHeight="1">
      <c r="A12" s="94">
        <v>2006</v>
      </c>
      <c r="B12" s="95" t="s">
        <v>7</v>
      </c>
      <c r="D12" s="97">
        <v>10021</v>
      </c>
      <c r="E12" s="97">
        <v>9394</v>
      </c>
      <c r="F12" s="97">
        <v>10767</v>
      </c>
      <c r="G12" s="97">
        <v>10267</v>
      </c>
      <c r="H12" s="97">
        <v>11281</v>
      </c>
      <c r="I12" s="97">
        <v>11089</v>
      </c>
      <c r="J12" s="97">
        <v>10025</v>
      </c>
      <c r="K12" s="97">
        <v>11723</v>
      </c>
      <c r="L12" s="97">
        <v>10445</v>
      </c>
      <c r="M12" s="97">
        <v>10675</v>
      </c>
      <c r="N12" s="97">
        <v>9450</v>
      </c>
      <c r="O12" s="97">
        <v>7667</v>
      </c>
      <c r="P12" s="97">
        <f>SUM(D12:O12)</f>
        <v>122804</v>
      </c>
      <c r="Q12" s="124"/>
      <c r="R12" s="124"/>
      <c r="S12" s="97">
        <f>SUM($D12:D12)</f>
        <v>10021</v>
      </c>
      <c r="T12" s="97">
        <f>SUM($D12:E12)</f>
        <v>19415</v>
      </c>
      <c r="U12" s="97">
        <f>SUM($D12:F12)</f>
        <v>30182</v>
      </c>
      <c r="V12" s="97">
        <f>SUM($D12:G12)</f>
        <v>40449</v>
      </c>
      <c r="W12" s="97">
        <f>SUM($D12:H12)</f>
        <v>51730</v>
      </c>
      <c r="X12" s="97">
        <f>SUM($D12:I12)</f>
        <v>62819</v>
      </c>
      <c r="Y12" s="97">
        <f>SUM($D12:J12)</f>
        <v>72844</v>
      </c>
      <c r="Z12" s="97">
        <f>SUM($D12:K12)</f>
        <v>84567</v>
      </c>
      <c r="AA12" s="97">
        <f>SUM($D12:L12)</f>
        <v>95012</v>
      </c>
      <c r="AB12" s="97">
        <f>SUM($D12:M12)</f>
        <v>105687</v>
      </c>
      <c r="AC12" s="97">
        <f>SUM($D12:N12)</f>
        <v>115137</v>
      </c>
      <c r="AD12" s="97">
        <f>SUM($D12:O12)</f>
        <v>122804</v>
      </c>
    </row>
    <row r="13" spans="1:30" s="96" customFormat="1" ht="15.1" customHeight="1">
      <c r="A13" s="94">
        <v>2006</v>
      </c>
      <c r="B13" s="95" t="s">
        <v>8</v>
      </c>
      <c r="D13" s="97">
        <v>1892</v>
      </c>
      <c r="E13" s="97">
        <v>2823</v>
      </c>
      <c r="F13" s="97">
        <v>2587</v>
      </c>
      <c r="G13" s="97">
        <v>1826</v>
      </c>
      <c r="H13" s="97">
        <v>5368</v>
      </c>
      <c r="I13" s="97">
        <v>8269</v>
      </c>
      <c r="J13" s="97">
        <v>10311</v>
      </c>
      <c r="K13" s="97">
        <v>10219</v>
      </c>
      <c r="L13" s="97">
        <v>7509</v>
      </c>
      <c r="M13" s="97">
        <v>3358</v>
      </c>
      <c r="N13" s="97">
        <v>1766</v>
      </c>
      <c r="O13" s="97">
        <v>1282</v>
      </c>
      <c r="P13" s="97">
        <f>SUM(D13:O13)</f>
        <v>57210</v>
      </c>
      <c r="Q13" s="124"/>
      <c r="R13" s="124"/>
      <c r="S13" s="97">
        <f>SUM($D13:D13)</f>
        <v>1892</v>
      </c>
      <c r="T13" s="97">
        <f>SUM($D13:E13)</f>
        <v>4715</v>
      </c>
      <c r="U13" s="97">
        <f>SUM($D13:F13)</f>
        <v>7302</v>
      </c>
      <c r="V13" s="97">
        <f>SUM($D13:G13)</f>
        <v>9128</v>
      </c>
      <c r="W13" s="97">
        <f>SUM($D13:H13)</f>
        <v>14496</v>
      </c>
      <c r="X13" s="97">
        <f>SUM($D13:I13)</f>
        <v>22765</v>
      </c>
      <c r="Y13" s="97">
        <f>SUM($D13:J13)</f>
        <v>33076</v>
      </c>
      <c r="Z13" s="97">
        <f>SUM($D13:K13)</f>
        <v>43295</v>
      </c>
      <c r="AA13" s="97">
        <f>SUM($D13:L13)</f>
        <v>50804</v>
      </c>
      <c r="AB13" s="97">
        <f>SUM($D13:M13)</f>
        <v>54162</v>
      </c>
      <c r="AC13" s="97">
        <f>SUM($D13:N13)</f>
        <v>55928</v>
      </c>
      <c r="AD13" s="97">
        <f>SUM($D13:O13)</f>
        <v>57210</v>
      </c>
    </row>
    <row r="14" spans="1:30" s="96" customFormat="1" ht="15.1" customHeight="1">
      <c r="A14" s="94">
        <v>2006</v>
      </c>
      <c r="B14" s="98" t="s">
        <v>9</v>
      </c>
      <c r="D14" s="97">
        <f t="shared" ref="D14:P14" si="0">SUM(D11:D13)</f>
        <v>135467</v>
      </c>
      <c r="E14" s="97">
        <f t="shared" si="0"/>
        <v>125246</v>
      </c>
      <c r="F14" s="97">
        <f t="shared" si="0"/>
        <v>149583</v>
      </c>
      <c r="G14" s="97">
        <f t="shared" si="0"/>
        <v>152870</v>
      </c>
      <c r="H14" s="97">
        <f t="shared" si="0"/>
        <v>161575</v>
      </c>
      <c r="I14" s="97">
        <f t="shared" si="0"/>
        <v>168688</v>
      </c>
      <c r="J14" s="97">
        <f t="shared" si="0"/>
        <v>202825</v>
      </c>
      <c r="K14" s="97">
        <f t="shared" si="0"/>
        <v>197036</v>
      </c>
      <c r="L14" s="97">
        <f t="shared" si="0"/>
        <v>172763</v>
      </c>
      <c r="M14" s="97">
        <f t="shared" si="0"/>
        <v>158494</v>
      </c>
      <c r="N14" s="97">
        <f t="shared" si="0"/>
        <v>141658</v>
      </c>
      <c r="O14" s="97">
        <f t="shared" si="0"/>
        <v>145134</v>
      </c>
      <c r="P14" s="97">
        <f t="shared" si="0"/>
        <v>1911339</v>
      </c>
      <c r="Q14" s="124"/>
      <c r="R14" s="124"/>
      <c r="S14" s="97">
        <f t="shared" ref="S14:AD14" si="1">SUM(S11:S13)</f>
        <v>135467</v>
      </c>
      <c r="T14" s="97">
        <f t="shared" si="1"/>
        <v>260713</v>
      </c>
      <c r="U14" s="97">
        <f t="shared" si="1"/>
        <v>410296</v>
      </c>
      <c r="V14" s="97">
        <f t="shared" si="1"/>
        <v>563166</v>
      </c>
      <c r="W14" s="97">
        <f t="shared" si="1"/>
        <v>724741</v>
      </c>
      <c r="X14" s="97">
        <f t="shared" si="1"/>
        <v>893429</v>
      </c>
      <c r="Y14" s="97">
        <f t="shared" si="1"/>
        <v>1096254</v>
      </c>
      <c r="Z14" s="97">
        <f t="shared" si="1"/>
        <v>1293290</v>
      </c>
      <c r="AA14" s="97">
        <f t="shared" si="1"/>
        <v>1466053</v>
      </c>
      <c r="AB14" s="97">
        <f t="shared" si="1"/>
        <v>1624547</v>
      </c>
      <c r="AC14" s="97">
        <f t="shared" si="1"/>
        <v>1766205</v>
      </c>
      <c r="AD14" s="97">
        <f t="shared" si="1"/>
        <v>1911339</v>
      </c>
    </row>
    <row r="15" spans="1:3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s="96" customFormat="1" ht="15.1" customHeight="1">
      <c r="A16" s="94">
        <v>2007</v>
      </c>
      <c r="B16" s="95" t="s">
        <v>6</v>
      </c>
      <c r="D16" s="97">
        <v>118036</v>
      </c>
      <c r="E16" s="97">
        <v>111016</v>
      </c>
      <c r="F16" s="97">
        <v>139573</v>
      </c>
      <c r="G16" s="97">
        <v>131800</v>
      </c>
      <c r="H16" s="97">
        <v>145444</v>
      </c>
      <c r="I16" s="97">
        <v>155851</v>
      </c>
      <c r="J16" s="97">
        <v>178320</v>
      </c>
      <c r="K16" s="97">
        <v>177075</v>
      </c>
      <c r="L16" s="97">
        <v>157323</v>
      </c>
      <c r="M16" s="97">
        <v>154320</v>
      </c>
      <c r="N16" s="97">
        <v>141654</v>
      </c>
      <c r="O16" s="97">
        <v>141618</v>
      </c>
      <c r="P16" s="97">
        <f>SUM(D16:O16)</f>
        <v>1752030</v>
      </c>
      <c r="Q16" s="123"/>
      <c r="R16" s="123"/>
      <c r="S16" s="97">
        <f>SUM($D16:D16)</f>
        <v>118036</v>
      </c>
      <c r="T16" s="97">
        <f>SUM($D16:E16)</f>
        <v>229052</v>
      </c>
      <c r="U16" s="97">
        <f>SUM($D16:F16)</f>
        <v>368625</v>
      </c>
      <c r="V16" s="97">
        <f>SUM($D16:G16)</f>
        <v>500425</v>
      </c>
      <c r="W16" s="97">
        <f>SUM($D16:H16)</f>
        <v>645869</v>
      </c>
      <c r="X16" s="97">
        <f>SUM($D16:I16)</f>
        <v>801720</v>
      </c>
      <c r="Y16" s="97">
        <f>SUM($D16:J16)</f>
        <v>980040</v>
      </c>
      <c r="Z16" s="97">
        <f>SUM($D16:K16)</f>
        <v>1157115</v>
      </c>
      <c r="AA16" s="97">
        <f>SUM($D16:L16)</f>
        <v>1314438</v>
      </c>
      <c r="AB16" s="97">
        <f>SUM($D16:M16)</f>
        <v>1468758</v>
      </c>
      <c r="AC16" s="97">
        <f>SUM($D16:N16)</f>
        <v>1610412</v>
      </c>
      <c r="AD16" s="97">
        <f>SUM($D16:O16)</f>
        <v>1752030</v>
      </c>
    </row>
    <row r="17" spans="1:30" s="96" customFormat="1" ht="15.1" customHeight="1">
      <c r="A17" s="94">
        <v>2007</v>
      </c>
      <c r="B17" s="95" t="s">
        <v>7</v>
      </c>
      <c r="D17" s="97">
        <v>9199</v>
      </c>
      <c r="E17" s="97">
        <v>8778</v>
      </c>
      <c r="F17" s="97">
        <v>9530</v>
      </c>
      <c r="G17" s="97">
        <v>9099</v>
      </c>
      <c r="H17" s="97">
        <v>10153</v>
      </c>
      <c r="I17" s="97">
        <v>9516</v>
      </c>
      <c r="J17" s="97">
        <v>9194</v>
      </c>
      <c r="K17" s="97">
        <v>9309</v>
      </c>
      <c r="L17" s="97">
        <v>9095</v>
      </c>
      <c r="M17" s="97">
        <v>10149</v>
      </c>
      <c r="N17" s="97">
        <v>9350</v>
      </c>
      <c r="O17" s="97">
        <v>7963</v>
      </c>
      <c r="P17" s="97">
        <f>SUM(D17:O17)</f>
        <v>111335</v>
      </c>
      <c r="Q17" s="124"/>
      <c r="R17" s="124"/>
      <c r="S17" s="97">
        <f>SUM($D17:D17)</f>
        <v>9199</v>
      </c>
      <c r="T17" s="97">
        <f>SUM($D17:E17)</f>
        <v>17977</v>
      </c>
      <c r="U17" s="97">
        <f>SUM($D17:F17)</f>
        <v>27507</v>
      </c>
      <c r="V17" s="97">
        <f>SUM($D17:G17)</f>
        <v>36606</v>
      </c>
      <c r="W17" s="97">
        <f>SUM($D17:H17)</f>
        <v>46759</v>
      </c>
      <c r="X17" s="97">
        <f>SUM($D17:I17)</f>
        <v>56275</v>
      </c>
      <c r="Y17" s="97">
        <f>SUM($D17:J17)</f>
        <v>65469</v>
      </c>
      <c r="Z17" s="97">
        <f>SUM($D17:K17)</f>
        <v>74778</v>
      </c>
      <c r="AA17" s="97">
        <f>SUM($D17:L17)</f>
        <v>83873</v>
      </c>
      <c r="AB17" s="97">
        <f>SUM($D17:M17)</f>
        <v>94022</v>
      </c>
      <c r="AC17" s="97">
        <f>SUM($D17:N17)</f>
        <v>103372</v>
      </c>
      <c r="AD17" s="97">
        <f>SUM($D17:O17)</f>
        <v>111335</v>
      </c>
    </row>
    <row r="18" spans="1:30" s="96" customFormat="1" ht="15.1" customHeight="1">
      <c r="A18" s="94">
        <v>2007</v>
      </c>
      <c r="B18" s="95" t="s">
        <v>8</v>
      </c>
      <c r="D18" s="97">
        <v>1538</v>
      </c>
      <c r="E18" s="97">
        <v>2212</v>
      </c>
      <c r="F18" s="97">
        <v>2409</v>
      </c>
      <c r="G18" s="97">
        <v>1638</v>
      </c>
      <c r="H18" s="97">
        <v>4744</v>
      </c>
      <c r="I18" s="97">
        <v>7261</v>
      </c>
      <c r="J18" s="97">
        <v>9198</v>
      </c>
      <c r="K18" s="97">
        <v>10619</v>
      </c>
      <c r="L18" s="97">
        <v>6796</v>
      </c>
      <c r="M18" s="97">
        <v>3334</v>
      </c>
      <c r="N18" s="97">
        <v>1632</v>
      </c>
      <c r="O18" s="97">
        <v>1079</v>
      </c>
      <c r="P18" s="97">
        <f>SUM(D18:O18)</f>
        <v>52460</v>
      </c>
      <c r="Q18" s="124"/>
      <c r="R18" s="124"/>
      <c r="S18" s="97">
        <f>SUM($D18:D18)</f>
        <v>1538</v>
      </c>
      <c r="T18" s="97">
        <f>SUM($D18:E18)</f>
        <v>3750</v>
      </c>
      <c r="U18" s="97">
        <f>SUM($D18:F18)</f>
        <v>6159</v>
      </c>
      <c r="V18" s="97">
        <f>SUM($D18:G18)</f>
        <v>7797</v>
      </c>
      <c r="W18" s="97">
        <f>SUM($D18:H18)</f>
        <v>12541</v>
      </c>
      <c r="X18" s="97">
        <f>SUM($D18:I18)</f>
        <v>19802</v>
      </c>
      <c r="Y18" s="97">
        <f>SUM($D18:J18)</f>
        <v>29000</v>
      </c>
      <c r="Z18" s="97">
        <f>SUM($D18:K18)</f>
        <v>39619</v>
      </c>
      <c r="AA18" s="97">
        <f>SUM($D18:L18)</f>
        <v>46415</v>
      </c>
      <c r="AB18" s="97">
        <f>SUM($D18:M18)</f>
        <v>49749</v>
      </c>
      <c r="AC18" s="97">
        <f>SUM($D18:N18)</f>
        <v>51381</v>
      </c>
      <c r="AD18" s="97">
        <f>SUM($D18:O18)</f>
        <v>52460</v>
      </c>
    </row>
    <row r="19" spans="1:30" s="96" customFormat="1" ht="15.1" customHeight="1">
      <c r="A19" s="94">
        <v>2007</v>
      </c>
      <c r="B19" s="98" t="s">
        <v>9</v>
      </c>
      <c r="D19" s="97">
        <f t="shared" ref="D19:P19" si="2">SUM(D16:D18)</f>
        <v>128773</v>
      </c>
      <c r="E19" s="97">
        <f t="shared" si="2"/>
        <v>122006</v>
      </c>
      <c r="F19" s="97">
        <f t="shared" si="2"/>
        <v>151512</v>
      </c>
      <c r="G19" s="97">
        <f t="shared" si="2"/>
        <v>142537</v>
      </c>
      <c r="H19" s="97">
        <f t="shared" si="2"/>
        <v>160341</v>
      </c>
      <c r="I19" s="97">
        <f t="shared" si="2"/>
        <v>172628</v>
      </c>
      <c r="J19" s="97">
        <f t="shared" si="2"/>
        <v>196712</v>
      </c>
      <c r="K19" s="97">
        <f t="shared" si="2"/>
        <v>197003</v>
      </c>
      <c r="L19" s="97">
        <f t="shared" si="2"/>
        <v>173214</v>
      </c>
      <c r="M19" s="97">
        <f t="shared" si="2"/>
        <v>167803</v>
      </c>
      <c r="N19" s="97">
        <f t="shared" si="2"/>
        <v>152636</v>
      </c>
      <c r="O19" s="97">
        <f t="shared" si="2"/>
        <v>150660</v>
      </c>
      <c r="P19" s="97">
        <f t="shared" si="2"/>
        <v>1915825</v>
      </c>
      <c r="Q19" s="124"/>
      <c r="R19" s="124"/>
      <c r="S19" s="97">
        <f t="shared" ref="S19:AD19" si="3">SUM(S16:S18)</f>
        <v>128773</v>
      </c>
      <c r="T19" s="97">
        <f t="shared" si="3"/>
        <v>250779</v>
      </c>
      <c r="U19" s="97">
        <f t="shared" si="3"/>
        <v>402291</v>
      </c>
      <c r="V19" s="97">
        <f t="shared" si="3"/>
        <v>544828</v>
      </c>
      <c r="W19" s="97">
        <f t="shared" si="3"/>
        <v>705169</v>
      </c>
      <c r="X19" s="97">
        <f t="shared" si="3"/>
        <v>877797</v>
      </c>
      <c r="Y19" s="97">
        <f t="shared" si="3"/>
        <v>1074509</v>
      </c>
      <c r="Z19" s="97">
        <f t="shared" si="3"/>
        <v>1271512</v>
      </c>
      <c r="AA19" s="97">
        <f t="shared" si="3"/>
        <v>1444726</v>
      </c>
      <c r="AB19" s="97">
        <f t="shared" si="3"/>
        <v>1612529</v>
      </c>
      <c r="AC19" s="97">
        <f t="shared" si="3"/>
        <v>1765165</v>
      </c>
      <c r="AD19" s="97">
        <f t="shared" si="3"/>
        <v>1915825</v>
      </c>
    </row>
    <row r="20" spans="1:3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s="96" customFormat="1" ht="15.1" customHeight="1">
      <c r="A21" s="94">
        <v>2008</v>
      </c>
      <c r="B21" s="95" t="s">
        <v>6</v>
      </c>
      <c r="D21" s="97">
        <v>126810</v>
      </c>
      <c r="E21" s="97">
        <v>123216</v>
      </c>
      <c r="F21" s="97">
        <v>140815</v>
      </c>
      <c r="G21" s="97">
        <v>138333</v>
      </c>
      <c r="H21" s="97">
        <v>157985</v>
      </c>
      <c r="I21" s="97">
        <v>159659</v>
      </c>
      <c r="J21" s="97">
        <v>180188</v>
      </c>
      <c r="K21" s="97">
        <v>186300</v>
      </c>
      <c r="L21" s="97">
        <v>156538</v>
      </c>
      <c r="M21" s="97">
        <v>142809</v>
      </c>
      <c r="N21" s="97">
        <v>117791</v>
      </c>
      <c r="O21" s="97">
        <v>115854</v>
      </c>
      <c r="P21" s="97">
        <f>SUM(D21:O21)</f>
        <v>1746298</v>
      </c>
      <c r="Q21" s="123"/>
      <c r="R21" s="123"/>
      <c r="S21" s="97">
        <f>SUM($D21:D21)</f>
        <v>126810</v>
      </c>
      <c r="T21" s="97">
        <f>SUM($D21:E21)</f>
        <v>250026</v>
      </c>
      <c r="U21" s="97">
        <f>SUM($D21:F21)</f>
        <v>390841</v>
      </c>
      <c r="V21" s="97">
        <f>SUM($D21:G21)</f>
        <v>529174</v>
      </c>
      <c r="W21" s="97">
        <f>SUM($D21:H21)</f>
        <v>687159</v>
      </c>
      <c r="X21" s="97">
        <f>SUM($D21:I21)</f>
        <v>846818</v>
      </c>
      <c r="Y21" s="97">
        <f>SUM($D21:J21)</f>
        <v>1027006</v>
      </c>
      <c r="Z21" s="97">
        <f>SUM($D21:K21)</f>
        <v>1213306</v>
      </c>
      <c r="AA21" s="97">
        <f>SUM($D21:L21)</f>
        <v>1369844</v>
      </c>
      <c r="AB21" s="97">
        <f>SUM($D21:M21)</f>
        <v>1512653</v>
      </c>
      <c r="AC21" s="97">
        <f>SUM($D21:N21)</f>
        <v>1630444</v>
      </c>
      <c r="AD21" s="97">
        <f>SUM($D21:O21)</f>
        <v>1746298</v>
      </c>
    </row>
    <row r="22" spans="1:30" s="96" customFormat="1" ht="15.1" customHeight="1">
      <c r="A22" s="94">
        <v>2008</v>
      </c>
      <c r="B22" s="95" t="s">
        <v>7</v>
      </c>
      <c r="D22" s="97">
        <v>9329</v>
      </c>
      <c r="E22" s="97">
        <v>9219</v>
      </c>
      <c r="F22" s="97">
        <v>9873</v>
      </c>
      <c r="G22" s="97">
        <v>11107</v>
      </c>
      <c r="H22" s="97">
        <v>10884</v>
      </c>
      <c r="I22" s="97">
        <v>10569</v>
      </c>
      <c r="J22" s="97">
        <v>10820</v>
      </c>
      <c r="K22" s="97">
        <v>9698</v>
      </c>
      <c r="L22" s="97">
        <v>9976</v>
      </c>
      <c r="M22" s="97">
        <v>9803</v>
      </c>
      <c r="N22" s="97">
        <v>7190</v>
      </c>
      <c r="O22" s="97">
        <v>6967</v>
      </c>
      <c r="P22" s="97">
        <f>SUM(D22:O22)</f>
        <v>115435</v>
      </c>
      <c r="Q22" s="124"/>
      <c r="R22" s="124"/>
      <c r="S22" s="97">
        <f>SUM($D22:D22)</f>
        <v>9329</v>
      </c>
      <c r="T22" s="97">
        <f>SUM($D22:E22)</f>
        <v>18548</v>
      </c>
      <c r="U22" s="97">
        <f>SUM($D22:F22)</f>
        <v>28421</v>
      </c>
      <c r="V22" s="97">
        <f>SUM($D22:G22)</f>
        <v>39528</v>
      </c>
      <c r="W22" s="97">
        <f>SUM($D22:H22)</f>
        <v>50412</v>
      </c>
      <c r="X22" s="97">
        <f>SUM($D22:I22)</f>
        <v>60981</v>
      </c>
      <c r="Y22" s="97">
        <f>SUM($D22:J22)</f>
        <v>71801</v>
      </c>
      <c r="Z22" s="97">
        <f>SUM($D22:K22)</f>
        <v>81499</v>
      </c>
      <c r="AA22" s="97">
        <f>SUM($D22:L22)</f>
        <v>91475</v>
      </c>
      <c r="AB22" s="97">
        <f>SUM($D22:M22)</f>
        <v>101278</v>
      </c>
      <c r="AC22" s="97">
        <f>SUM($D22:N22)</f>
        <v>108468</v>
      </c>
      <c r="AD22" s="97">
        <f>SUM($D22:O22)</f>
        <v>115435</v>
      </c>
    </row>
    <row r="23" spans="1:30" s="96" customFormat="1" ht="15.1" customHeight="1">
      <c r="A23" s="94">
        <v>2008</v>
      </c>
      <c r="B23" s="95" t="s">
        <v>8</v>
      </c>
      <c r="D23" s="97">
        <v>1162</v>
      </c>
      <c r="E23" s="97">
        <v>1720</v>
      </c>
      <c r="F23" s="97">
        <v>1674</v>
      </c>
      <c r="G23" s="97">
        <v>1457</v>
      </c>
      <c r="H23" s="97">
        <v>4782</v>
      </c>
      <c r="I23" s="97">
        <v>6636</v>
      </c>
      <c r="J23" s="97">
        <v>7731</v>
      </c>
      <c r="K23" s="97">
        <v>9903</v>
      </c>
      <c r="L23" s="97">
        <v>5395</v>
      </c>
      <c r="M23" s="97">
        <v>2688</v>
      </c>
      <c r="N23" s="97">
        <v>1120</v>
      </c>
      <c r="O23" s="97">
        <v>734</v>
      </c>
      <c r="P23" s="97">
        <f>SUM(D23:O23)</f>
        <v>45002</v>
      </c>
      <c r="Q23" s="124"/>
      <c r="R23" s="124"/>
      <c r="S23" s="97">
        <f>SUM($D23:D23)</f>
        <v>1162</v>
      </c>
      <c r="T23" s="97">
        <f>SUM($D23:E23)</f>
        <v>2882</v>
      </c>
      <c r="U23" s="97">
        <f>SUM($D23:F23)</f>
        <v>4556</v>
      </c>
      <c r="V23" s="97">
        <f>SUM($D23:G23)</f>
        <v>6013</v>
      </c>
      <c r="W23" s="97">
        <f>SUM($D23:H23)</f>
        <v>10795</v>
      </c>
      <c r="X23" s="97">
        <f>SUM($D23:I23)</f>
        <v>17431</v>
      </c>
      <c r="Y23" s="97">
        <f>SUM($D23:J23)</f>
        <v>25162</v>
      </c>
      <c r="Z23" s="97">
        <f>SUM($D23:K23)</f>
        <v>35065</v>
      </c>
      <c r="AA23" s="97">
        <f>SUM($D23:L23)</f>
        <v>40460</v>
      </c>
      <c r="AB23" s="97">
        <f>SUM($D23:M23)</f>
        <v>43148</v>
      </c>
      <c r="AC23" s="97">
        <f>SUM($D23:N23)</f>
        <v>44268</v>
      </c>
      <c r="AD23" s="97">
        <f>SUM($D23:O23)</f>
        <v>45002</v>
      </c>
    </row>
    <row r="24" spans="1:30" s="96" customFormat="1" ht="15.1" customHeight="1">
      <c r="A24" s="94">
        <v>2008</v>
      </c>
      <c r="B24" s="98" t="s">
        <v>9</v>
      </c>
      <c r="D24" s="97">
        <f t="shared" ref="D24:P24" si="4">SUM(D21:D23)</f>
        <v>137301</v>
      </c>
      <c r="E24" s="97">
        <f t="shared" si="4"/>
        <v>134155</v>
      </c>
      <c r="F24" s="97">
        <f t="shared" si="4"/>
        <v>152362</v>
      </c>
      <c r="G24" s="97">
        <f t="shared" si="4"/>
        <v>150897</v>
      </c>
      <c r="H24" s="97">
        <f t="shared" si="4"/>
        <v>173651</v>
      </c>
      <c r="I24" s="97">
        <f t="shared" si="4"/>
        <v>176864</v>
      </c>
      <c r="J24" s="97">
        <f t="shared" si="4"/>
        <v>198739</v>
      </c>
      <c r="K24" s="97">
        <f t="shared" si="4"/>
        <v>205901</v>
      </c>
      <c r="L24" s="97">
        <f t="shared" si="4"/>
        <v>171909</v>
      </c>
      <c r="M24" s="97">
        <f t="shared" si="4"/>
        <v>155300</v>
      </c>
      <c r="N24" s="97">
        <f t="shared" si="4"/>
        <v>126101</v>
      </c>
      <c r="O24" s="97">
        <f t="shared" si="4"/>
        <v>123555</v>
      </c>
      <c r="P24" s="97">
        <f t="shared" si="4"/>
        <v>1906735</v>
      </c>
      <c r="Q24" s="124"/>
      <c r="R24" s="124"/>
      <c r="S24" s="97">
        <f t="shared" ref="S24:AD24" si="5">SUM(S21:S23)</f>
        <v>137301</v>
      </c>
      <c r="T24" s="97">
        <f t="shared" si="5"/>
        <v>271456</v>
      </c>
      <c r="U24" s="97">
        <f t="shared" si="5"/>
        <v>423818</v>
      </c>
      <c r="V24" s="97">
        <f t="shared" si="5"/>
        <v>574715</v>
      </c>
      <c r="W24" s="97">
        <f t="shared" si="5"/>
        <v>748366</v>
      </c>
      <c r="X24" s="97">
        <f t="shared" si="5"/>
        <v>925230</v>
      </c>
      <c r="Y24" s="97">
        <f t="shared" si="5"/>
        <v>1123969</v>
      </c>
      <c r="Z24" s="97">
        <f t="shared" si="5"/>
        <v>1329870</v>
      </c>
      <c r="AA24" s="97">
        <f t="shared" si="5"/>
        <v>1501779</v>
      </c>
      <c r="AB24" s="97">
        <f t="shared" si="5"/>
        <v>1657079</v>
      </c>
      <c r="AC24" s="97">
        <f t="shared" si="5"/>
        <v>1783180</v>
      </c>
      <c r="AD24" s="97">
        <f t="shared" si="5"/>
        <v>1906735</v>
      </c>
    </row>
    <row r="25" spans="1:3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s="96" customFormat="1" ht="15.1" customHeight="1">
      <c r="A26" s="94">
        <v>2009</v>
      </c>
      <c r="B26" s="95" t="s">
        <v>6</v>
      </c>
      <c r="D26" s="97">
        <v>109126</v>
      </c>
      <c r="E26" s="97">
        <v>104215</v>
      </c>
      <c r="F26" s="97">
        <v>114942</v>
      </c>
      <c r="G26" s="97">
        <v>115487</v>
      </c>
      <c r="H26" s="97">
        <v>128609</v>
      </c>
      <c r="I26" s="97">
        <v>124579</v>
      </c>
      <c r="J26" s="97">
        <v>152128</v>
      </c>
      <c r="K26" s="97">
        <v>157869</v>
      </c>
      <c r="L26" s="97">
        <v>140202</v>
      </c>
      <c r="M26" s="97">
        <v>137500</v>
      </c>
      <c r="N26" s="97">
        <v>126865</v>
      </c>
      <c r="O26" s="97">
        <v>123263</v>
      </c>
      <c r="P26" s="97">
        <f>SUM(D26:O26)</f>
        <v>1534785</v>
      </c>
      <c r="Q26" s="123"/>
      <c r="R26" s="123"/>
      <c r="S26" s="97">
        <f>SUM($D26:D26)</f>
        <v>109126</v>
      </c>
      <c r="T26" s="97">
        <f>SUM($D26:E26)</f>
        <v>213341</v>
      </c>
      <c r="U26" s="97">
        <f>SUM($D26:F26)</f>
        <v>328283</v>
      </c>
      <c r="V26" s="97">
        <f>SUM($D26:G26)</f>
        <v>443770</v>
      </c>
      <c r="W26" s="97">
        <f>SUM($D26:H26)</f>
        <v>572379</v>
      </c>
      <c r="X26" s="97">
        <f>SUM($D26:I26)</f>
        <v>696958</v>
      </c>
      <c r="Y26" s="97">
        <f>SUM($D26:J26)</f>
        <v>849086</v>
      </c>
      <c r="Z26" s="97">
        <f>SUM($D26:K26)</f>
        <v>1006955</v>
      </c>
      <c r="AA26" s="97">
        <f>SUM($D26:L26)</f>
        <v>1147157</v>
      </c>
      <c r="AB26" s="97">
        <f>SUM($D26:M26)</f>
        <v>1284657</v>
      </c>
      <c r="AC26" s="97">
        <f>SUM($D26:N26)</f>
        <v>1411522</v>
      </c>
      <c r="AD26" s="97">
        <f>SUM($D26:O26)</f>
        <v>1534785</v>
      </c>
    </row>
    <row r="27" spans="1:30" s="96" customFormat="1" ht="15.1" customHeight="1">
      <c r="A27" s="94">
        <v>2009</v>
      </c>
      <c r="B27" s="95" t="s">
        <v>7</v>
      </c>
      <c r="D27" s="97">
        <v>7679</v>
      </c>
      <c r="E27" s="97">
        <v>7837</v>
      </c>
      <c r="F27" s="97">
        <v>8598</v>
      </c>
      <c r="G27" s="97">
        <v>7355</v>
      </c>
      <c r="H27" s="97">
        <v>7629</v>
      </c>
      <c r="I27" s="97">
        <v>7718</v>
      </c>
      <c r="J27" s="97">
        <v>7648</v>
      </c>
      <c r="K27" s="97">
        <v>8142</v>
      </c>
      <c r="L27" s="97">
        <v>8709</v>
      </c>
      <c r="M27" s="97">
        <v>8488</v>
      </c>
      <c r="N27" s="97">
        <v>8551</v>
      </c>
      <c r="O27" s="97">
        <v>8023</v>
      </c>
      <c r="P27" s="97">
        <f>SUM(D27:O27)</f>
        <v>96377</v>
      </c>
      <c r="Q27" s="124"/>
      <c r="R27" s="124"/>
      <c r="S27" s="97">
        <f>SUM($D27:D27)</f>
        <v>7679</v>
      </c>
      <c r="T27" s="97">
        <f>SUM($D27:E27)</f>
        <v>15516</v>
      </c>
      <c r="U27" s="97">
        <f>SUM($D27:F27)</f>
        <v>24114</v>
      </c>
      <c r="V27" s="97">
        <f>SUM($D27:G27)</f>
        <v>31469</v>
      </c>
      <c r="W27" s="97">
        <f>SUM($D27:H27)</f>
        <v>39098</v>
      </c>
      <c r="X27" s="97">
        <f>SUM($D27:I27)</f>
        <v>46816</v>
      </c>
      <c r="Y27" s="97">
        <f>SUM($D27:J27)</f>
        <v>54464</v>
      </c>
      <c r="Z27" s="97">
        <f>SUM($D27:K27)</f>
        <v>62606</v>
      </c>
      <c r="AA27" s="97">
        <f>SUM($D27:L27)</f>
        <v>71315</v>
      </c>
      <c r="AB27" s="97">
        <f>SUM($D27:M27)</f>
        <v>79803</v>
      </c>
      <c r="AC27" s="97">
        <f>SUM($D27:N27)</f>
        <v>88354</v>
      </c>
      <c r="AD27" s="97">
        <f>SUM($D27:O27)</f>
        <v>96377</v>
      </c>
    </row>
    <row r="28" spans="1:30" s="96" customFormat="1" ht="15.1" customHeight="1">
      <c r="A28" s="94">
        <v>2009</v>
      </c>
      <c r="B28" s="95" t="s">
        <v>8</v>
      </c>
      <c r="D28" s="97">
        <v>1142</v>
      </c>
      <c r="E28" s="97">
        <v>1290</v>
      </c>
      <c r="F28" s="97">
        <v>1389</v>
      </c>
      <c r="G28" s="97">
        <v>1035</v>
      </c>
      <c r="H28" s="97">
        <v>4165</v>
      </c>
      <c r="I28" s="97">
        <v>5980</v>
      </c>
      <c r="J28" s="97">
        <v>7732</v>
      </c>
      <c r="K28" s="97">
        <v>9100</v>
      </c>
      <c r="L28" s="97">
        <v>5939</v>
      </c>
      <c r="M28" s="97">
        <v>2839</v>
      </c>
      <c r="N28" s="97">
        <v>1165</v>
      </c>
      <c r="O28" s="97">
        <v>847</v>
      </c>
      <c r="P28" s="97">
        <f>SUM(D28:O28)</f>
        <v>42623</v>
      </c>
      <c r="Q28" s="124"/>
      <c r="R28" s="124"/>
      <c r="S28" s="97">
        <f>SUM($D28:D28)</f>
        <v>1142</v>
      </c>
      <c r="T28" s="97">
        <f>SUM($D28:E28)</f>
        <v>2432</v>
      </c>
      <c r="U28" s="97">
        <f>SUM($D28:F28)</f>
        <v>3821</v>
      </c>
      <c r="V28" s="97">
        <f>SUM($D28:G28)</f>
        <v>4856</v>
      </c>
      <c r="W28" s="97">
        <f>SUM($D28:H28)</f>
        <v>9021</v>
      </c>
      <c r="X28" s="97">
        <f>SUM($D28:I28)</f>
        <v>15001</v>
      </c>
      <c r="Y28" s="97">
        <f>SUM($D28:J28)</f>
        <v>22733</v>
      </c>
      <c r="Z28" s="97">
        <f>SUM($D28:K28)</f>
        <v>31833</v>
      </c>
      <c r="AA28" s="97">
        <f>SUM($D28:L28)</f>
        <v>37772</v>
      </c>
      <c r="AB28" s="97">
        <f>SUM($D28:M28)</f>
        <v>40611</v>
      </c>
      <c r="AC28" s="97">
        <f>SUM($D28:N28)</f>
        <v>41776</v>
      </c>
      <c r="AD28" s="97">
        <f>SUM($D28:O28)</f>
        <v>42623</v>
      </c>
    </row>
    <row r="29" spans="1:30" s="96" customFormat="1" ht="15.1" customHeight="1">
      <c r="A29" s="94">
        <v>2009</v>
      </c>
      <c r="B29" s="98" t="s">
        <v>9</v>
      </c>
      <c r="D29" s="97">
        <f t="shared" ref="D29:P29" si="6">SUM(D26:D28)</f>
        <v>117947</v>
      </c>
      <c r="E29" s="97">
        <f t="shared" si="6"/>
        <v>113342</v>
      </c>
      <c r="F29" s="97">
        <f t="shared" si="6"/>
        <v>124929</v>
      </c>
      <c r="G29" s="97">
        <f t="shared" si="6"/>
        <v>123877</v>
      </c>
      <c r="H29" s="97">
        <f t="shared" si="6"/>
        <v>140403</v>
      </c>
      <c r="I29" s="97">
        <f t="shared" si="6"/>
        <v>138277</v>
      </c>
      <c r="J29" s="97">
        <f t="shared" si="6"/>
        <v>167508</v>
      </c>
      <c r="K29" s="97">
        <f t="shared" si="6"/>
        <v>175111</v>
      </c>
      <c r="L29" s="97">
        <f t="shared" si="6"/>
        <v>154850</v>
      </c>
      <c r="M29" s="97">
        <f t="shared" si="6"/>
        <v>148827</v>
      </c>
      <c r="N29" s="97">
        <f t="shared" si="6"/>
        <v>136581</v>
      </c>
      <c r="O29" s="97">
        <f t="shared" si="6"/>
        <v>132133</v>
      </c>
      <c r="P29" s="97">
        <f t="shared" si="6"/>
        <v>1673785</v>
      </c>
      <c r="Q29" s="124"/>
      <c r="R29" s="124"/>
      <c r="S29" s="97">
        <f t="shared" ref="S29:AD29" si="7">SUM(S26:S28)</f>
        <v>117947</v>
      </c>
      <c r="T29" s="97">
        <f t="shared" si="7"/>
        <v>231289</v>
      </c>
      <c r="U29" s="97">
        <f t="shared" si="7"/>
        <v>356218</v>
      </c>
      <c r="V29" s="97">
        <f t="shared" si="7"/>
        <v>480095</v>
      </c>
      <c r="W29" s="97">
        <f t="shared" si="7"/>
        <v>620498</v>
      </c>
      <c r="X29" s="97">
        <f t="shared" si="7"/>
        <v>758775</v>
      </c>
      <c r="Y29" s="97">
        <f t="shared" si="7"/>
        <v>926283</v>
      </c>
      <c r="Z29" s="97">
        <f t="shared" si="7"/>
        <v>1101394</v>
      </c>
      <c r="AA29" s="97">
        <f t="shared" si="7"/>
        <v>1256244</v>
      </c>
      <c r="AB29" s="97">
        <f t="shared" si="7"/>
        <v>1405071</v>
      </c>
      <c r="AC29" s="97">
        <f t="shared" si="7"/>
        <v>1541652</v>
      </c>
      <c r="AD29" s="97">
        <f t="shared" si="7"/>
        <v>1673785</v>
      </c>
    </row>
    <row r="30" spans="1:3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s="96" customFormat="1" ht="15.1" customHeight="1">
      <c r="A31" s="94">
        <v>2010</v>
      </c>
      <c r="B31" s="95" t="s">
        <v>6</v>
      </c>
      <c r="D31" s="97">
        <v>114697</v>
      </c>
      <c r="E31" s="97">
        <v>108574</v>
      </c>
      <c r="F31" s="97">
        <v>126560</v>
      </c>
      <c r="G31" s="97">
        <v>129969</v>
      </c>
      <c r="H31" s="97">
        <v>138045</v>
      </c>
      <c r="I31" s="97">
        <v>143907</v>
      </c>
      <c r="J31" s="97">
        <v>166880</v>
      </c>
      <c r="K31" s="97">
        <v>166109</v>
      </c>
      <c r="L31" s="97">
        <v>150862</v>
      </c>
      <c r="M31" s="97">
        <v>150993</v>
      </c>
      <c r="N31" s="97">
        <v>139643</v>
      </c>
      <c r="O31" s="97">
        <v>146466</v>
      </c>
      <c r="P31" s="97">
        <f>SUM(D31:O31)</f>
        <v>1682705</v>
      </c>
      <c r="Q31" s="123"/>
      <c r="R31" s="123"/>
      <c r="S31" s="97">
        <f>SUM($D31:D31)</f>
        <v>114697</v>
      </c>
      <c r="T31" s="97">
        <f>SUM($D31:E31)</f>
        <v>223271</v>
      </c>
      <c r="U31" s="97">
        <f>SUM($D31:F31)</f>
        <v>349831</v>
      </c>
      <c r="V31" s="97">
        <f>SUM($D31:G31)</f>
        <v>479800</v>
      </c>
      <c r="W31" s="97">
        <f>SUM($D31:H31)</f>
        <v>617845</v>
      </c>
      <c r="X31" s="97">
        <f>SUM($D31:I31)</f>
        <v>761752</v>
      </c>
      <c r="Y31" s="97">
        <f>SUM($D31:J31)</f>
        <v>928632</v>
      </c>
      <c r="Z31" s="97">
        <f>SUM($D31:K31)</f>
        <v>1094741</v>
      </c>
      <c r="AA31" s="97">
        <f>SUM($D31:L31)</f>
        <v>1245603</v>
      </c>
      <c r="AB31" s="97">
        <f>SUM($D31:M31)</f>
        <v>1396596</v>
      </c>
      <c r="AC31" s="97">
        <f>SUM($D31:N31)</f>
        <v>1536239</v>
      </c>
      <c r="AD31" s="97">
        <f>SUM($D31:O31)</f>
        <v>1682705</v>
      </c>
    </row>
    <row r="32" spans="1:30" s="96" customFormat="1" ht="15.1" customHeight="1">
      <c r="A32" s="94">
        <v>2010</v>
      </c>
      <c r="B32" s="95" t="s">
        <v>7</v>
      </c>
      <c r="D32" s="97">
        <v>8341</v>
      </c>
      <c r="E32" s="97">
        <v>8526</v>
      </c>
      <c r="F32" s="97">
        <v>9620</v>
      </c>
      <c r="G32" s="97">
        <v>8631</v>
      </c>
      <c r="H32" s="97">
        <v>8824</v>
      </c>
      <c r="I32" s="97">
        <v>8458</v>
      </c>
      <c r="J32" s="97">
        <v>8235</v>
      </c>
      <c r="K32" s="97">
        <v>7863</v>
      </c>
      <c r="L32" s="97">
        <v>8160</v>
      </c>
      <c r="M32" s="97">
        <v>8199</v>
      </c>
      <c r="N32" s="97">
        <v>7446</v>
      </c>
      <c r="O32" s="97">
        <v>7248</v>
      </c>
      <c r="P32" s="97">
        <f>SUM(D32:O32)</f>
        <v>99551</v>
      </c>
      <c r="Q32" s="124"/>
      <c r="R32" s="124"/>
      <c r="S32" s="97">
        <f>SUM($D32:D32)</f>
        <v>8341</v>
      </c>
      <c r="T32" s="97">
        <f>SUM($D32:E32)</f>
        <v>16867</v>
      </c>
      <c r="U32" s="97">
        <f>SUM($D32:F32)</f>
        <v>26487</v>
      </c>
      <c r="V32" s="97">
        <f>SUM($D32:G32)</f>
        <v>35118</v>
      </c>
      <c r="W32" s="97">
        <f>SUM($D32:H32)</f>
        <v>43942</v>
      </c>
      <c r="X32" s="97">
        <f>SUM($D32:I32)</f>
        <v>52400</v>
      </c>
      <c r="Y32" s="97">
        <f>SUM($D32:J32)</f>
        <v>60635</v>
      </c>
      <c r="Z32" s="97">
        <f>SUM($D32:K32)</f>
        <v>68498</v>
      </c>
      <c r="AA32" s="97">
        <f>SUM($D32:L32)</f>
        <v>76658</v>
      </c>
      <c r="AB32" s="97">
        <f>SUM($D32:M32)</f>
        <v>84857</v>
      </c>
      <c r="AC32" s="97">
        <f>SUM($D32:N32)</f>
        <v>92303</v>
      </c>
      <c r="AD32" s="97">
        <f>SUM($D32:O32)</f>
        <v>99551</v>
      </c>
    </row>
    <row r="33" spans="1:30" s="96" customFormat="1" ht="15.1" customHeight="1">
      <c r="A33" s="94">
        <v>2010</v>
      </c>
      <c r="B33" s="95" t="s">
        <v>8</v>
      </c>
      <c r="D33" s="97">
        <v>1128</v>
      </c>
      <c r="E33" s="97">
        <v>1293</v>
      </c>
      <c r="F33" s="97">
        <v>1276</v>
      </c>
      <c r="G33" s="97">
        <v>1770</v>
      </c>
      <c r="H33" s="97">
        <v>4393</v>
      </c>
      <c r="I33" s="97">
        <v>6631</v>
      </c>
      <c r="J33" s="97">
        <v>9343</v>
      </c>
      <c r="K33" s="97">
        <v>9209</v>
      </c>
      <c r="L33" s="97">
        <v>6167</v>
      </c>
      <c r="M33" s="97">
        <v>3033</v>
      </c>
      <c r="N33" s="97">
        <v>1259</v>
      </c>
      <c r="O33" s="97">
        <v>766</v>
      </c>
      <c r="P33" s="97">
        <f>SUM(D33:O33)</f>
        <v>46268</v>
      </c>
      <c r="Q33" s="124"/>
      <c r="R33" s="124"/>
      <c r="S33" s="97">
        <f>SUM($D33:D33)</f>
        <v>1128</v>
      </c>
      <c r="T33" s="97">
        <f>SUM($D33:E33)</f>
        <v>2421</v>
      </c>
      <c r="U33" s="97">
        <f>SUM($D33:F33)</f>
        <v>3697</v>
      </c>
      <c r="V33" s="97">
        <f>SUM($D33:G33)</f>
        <v>5467</v>
      </c>
      <c r="W33" s="97">
        <f>SUM($D33:H33)</f>
        <v>9860</v>
      </c>
      <c r="X33" s="97">
        <f>SUM($D33:I33)</f>
        <v>16491</v>
      </c>
      <c r="Y33" s="97">
        <f>SUM($D33:J33)</f>
        <v>25834</v>
      </c>
      <c r="Z33" s="97">
        <f>SUM($D33:K33)</f>
        <v>35043</v>
      </c>
      <c r="AA33" s="97">
        <f>SUM($D33:L33)</f>
        <v>41210</v>
      </c>
      <c r="AB33" s="97">
        <f>SUM($D33:M33)</f>
        <v>44243</v>
      </c>
      <c r="AC33" s="97">
        <f>SUM($D33:N33)</f>
        <v>45502</v>
      </c>
      <c r="AD33" s="97">
        <f>SUM($D33:O33)</f>
        <v>46268</v>
      </c>
    </row>
    <row r="34" spans="1:30" s="96" customFormat="1" ht="15.1" customHeight="1">
      <c r="A34" s="94">
        <v>2010</v>
      </c>
      <c r="B34" s="98" t="s">
        <v>9</v>
      </c>
      <c r="D34" s="97">
        <f t="shared" ref="D34:P34" si="8">SUM(D31:D33)</f>
        <v>124166</v>
      </c>
      <c r="E34" s="97">
        <f t="shared" si="8"/>
        <v>118393</v>
      </c>
      <c r="F34" s="97">
        <f t="shared" si="8"/>
        <v>137456</v>
      </c>
      <c r="G34" s="97">
        <f t="shared" si="8"/>
        <v>140370</v>
      </c>
      <c r="H34" s="97">
        <f t="shared" si="8"/>
        <v>151262</v>
      </c>
      <c r="I34" s="97">
        <f t="shared" si="8"/>
        <v>158996</v>
      </c>
      <c r="J34" s="97">
        <f t="shared" si="8"/>
        <v>184458</v>
      </c>
      <c r="K34" s="97">
        <f t="shared" si="8"/>
        <v>183181</v>
      </c>
      <c r="L34" s="97">
        <f t="shared" si="8"/>
        <v>165189</v>
      </c>
      <c r="M34" s="97">
        <f t="shared" si="8"/>
        <v>162225</v>
      </c>
      <c r="N34" s="97">
        <f t="shared" si="8"/>
        <v>148348</v>
      </c>
      <c r="O34" s="97">
        <f t="shared" si="8"/>
        <v>154480</v>
      </c>
      <c r="P34" s="97">
        <f t="shared" si="8"/>
        <v>1828524</v>
      </c>
      <c r="Q34" s="124"/>
      <c r="R34" s="124"/>
      <c r="S34" s="97">
        <f t="shared" ref="S34:AD34" si="9">SUM(S31:S33)</f>
        <v>124166</v>
      </c>
      <c r="T34" s="97">
        <f t="shared" si="9"/>
        <v>242559</v>
      </c>
      <c r="U34" s="97">
        <f t="shared" si="9"/>
        <v>380015</v>
      </c>
      <c r="V34" s="97">
        <f t="shared" si="9"/>
        <v>520385</v>
      </c>
      <c r="W34" s="97">
        <f t="shared" si="9"/>
        <v>671647</v>
      </c>
      <c r="X34" s="97">
        <f t="shared" si="9"/>
        <v>830643</v>
      </c>
      <c r="Y34" s="97">
        <f t="shared" si="9"/>
        <v>1015101</v>
      </c>
      <c r="Z34" s="97">
        <f t="shared" si="9"/>
        <v>1198282</v>
      </c>
      <c r="AA34" s="97">
        <f t="shared" si="9"/>
        <v>1363471</v>
      </c>
      <c r="AB34" s="97">
        <f t="shared" si="9"/>
        <v>1525696</v>
      </c>
      <c r="AC34" s="97">
        <f t="shared" si="9"/>
        <v>1674044</v>
      </c>
      <c r="AD34" s="97">
        <f t="shared" si="9"/>
        <v>1828524</v>
      </c>
    </row>
    <row r="35" spans="1:3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s="96" customFormat="1" ht="15.1" customHeight="1">
      <c r="A36" s="94">
        <v>2011</v>
      </c>
      <c r="B36" s="95" t="s">
        <v>6</v>
      </c>
      <c r="D36" s="97">
        <v>133940</v>
      </c>
      <c r="E36" s="97">
        <v>124410</v>
      </c>
      <c r="F36" s="97">
        <v>142604</v>
      </c>
      <c r="G36" s="97">
        <v>150233</v>
      </c>
      <c r="H36" s="97">
        <v>157391</v>
      </c>
      <c r="I36" s="97">
        <v>160791</v>
      </c>
      <c r="J36" s="97">
        <v>176862</v>
      </c>
      <c r="K36" s="97">
        <v>181478</v>
      </c>
      <c r="L36" s="97">
        <v>163387</v>
      </c>
      <c r="M36" s="97">
        <v>160378</v>
      </c>
      <c r="N36" s="97">
        <v>148414</v>
      </c>
      <c r="O36" s="97">
        <v>156441</v>
      </c>
      <c r="P36" s="97">
        <f>SUM(D36:O36)</f>
        <v>1856329</v>
      </c>
      <c r="Q36" s="123"/>
      <c r="R36" s="123"/>
      <c r="S36" s="97">
        <f>SUM($D36:D36)</f>
        <v>133940</v>
      </c>
      <c r="T36" s="97">
        <f>SUM($D36:E36)</f>
        <v>258350</v>
      </c>
      <c r="U36" s="97">
        <f>SUM($D36:F36)</f>
        <v>400954</v>
      </c>
      <c r="V36" s="97">
        <f>SUM($D36:G36)</f>
        <v>551187</v>
      </c>
      <c r="W36" s="97">
        <f>SUM($D36:H36)</f>
        <v>708578</v>
      </c>
      <c r="X36" s="97">
        <f>SUM($D36:I36)</f>
        <v>869369</v>
      </c>
      <c r="Y36" s="97">
        <f>SUM($D36:J36)</f>
        <v>1046231</v>
      </c>
      <c r="Z36" s="97">
        <f>SUM($D36:K36)</f>
        <v>1227709</v>
      </c>
      <c r="AA36" s="97">
        <f>SUM($D36:L36)</f>
        <v>1391096</v>
      </c>
      <c r="AB36" s="97">
        <f>SUM($D36:M36)</f>
        <v>1551474</v>
      </c>
      <c r="AC36" s="97">
        <f>SUM($D36:N36)</f>
        <v>1699888</v>
      </c>
      <c r="AD36" s="97">
        <f>SUM($D36:O36)</f>
        <v>1856329</v>
      </c>
    </row>
    <row r="37" spans="1:30" s="96" customFormat="1" ht="15.1" customHeight="1">
      <c r="A37" s="94">
        <v>2011</v>
      </c>
      <c r="B37" s="95" t="s">
        <v>7</v>
      </c>
      <c r="D37" s="97">
        <v>7521</v>
      </c>
      <c r="E37" s="97">
        <v>7710</v>
      </c>
      <c r="F37" s="97">
        <v>9511</v>
      </c>
      <c r="G37" s="97">
        <v>8292</v>
      </c>
      <c r="H37" s="97">
        <v>8143</v>
      </c>
      <c r="I37" s="97">
        <v>7927</v>
      </c>
      <c r="J37" s="97">
        <v>7434</v>
      </c>
      <c r="K37" s="97">
        <v>7805</v>
      </c>
      <c r="L37" s="97">
        <v>8159</v>
      </c>
      <c r="M37" s="97">
        <v>8278</v>
      </c>
      <c r="N37" s="97">
        <v>7894</v>
      </c>
      <c r="O37" s="97">
        <v>7226</v>
      </c>
      <c r="P37" s="97">
        <f>SUM(D37:O37)</f>
        <v>95900</v>
      </c>
      <c r="Q37" s="124"/>
      <c r="R37" s="124"/>
      <c r="S37" s="97">
        <f>SUM($D37:D37)</f>
        <v>7521</v>
      </c>
      <c r="T37" s="97">
        <f>SUM($D37:E37)</f>
        <v>15231</v>
      </c>
      <c r="U37" s="97">
        <f>SUM($D37:F37)</f>
        <v>24742</v>
      </c>
      <c r="V37" s="97">
        <f>SUM($D37:G37)</f>
        <v>33034</v>
      </c>
      <c r="W37" s="97">
        <f>SUM($D37:H37)</f>
        <v>41177</v>
      </c>
      <c r="X37" s="97">
        <f>SUM($D37:I37)</f>
        <v>49104</v>
      </c>
      <c r="Y37" s="97">
        <f>SUM($D37:J37)</f>
        <v>56538</v>
      </c>
      <c r="Z37" s="97">
        <f>SUM($D37:K37)</f>
        <v>64343</v>
      </c>
      <c r="AA37" s="97">
        <f>SUM($D37:L37)</f>
        <v>72502</v>
      </c>
      <c r="AB37" s="97">
        <f>SUM($D37:M37)</f>
        <v>80780</v>
      </c>
      <c r="AC37" s="97">
        <f>SUM($D37:N37)</f>
        <v>88674</v>
      </c>
      <c r="AD37" s="97">
        <f>SUM($D37:O37)</f>
        <v>95900</v>
      </c>
    </row>
    <row r="38" spans="1:30" s="96" customFormat="1" ht="15.1" customHeight="1">
      <c r="A38" s="94">
        <v>2011</v>
      </c>
      <c r="B38" s="95" t="s">
        <v>8</v>
      </c>
      <c r="D38" s="97">
        <v>1104</v>
      </c>
      <c r="E38" s="97">
        <v>1422</v>
      </c>
      <c r="F38" s="97">
        <v>1428</v>
      </c>
      <c r="G38" s="97">
        <v>1464</v>
      </c>
      <c r="H38" s="97">
        <v>4157</v>
      </c>
      <c r="I38" s="97">
        <v>6556</v>
      </c>
      <c r="J38" s="97">
        <v>9338</v>
      </c>
      <c r="K38" s="97">
        <v>9081</v>
      </c>
      <c r="L38" s="97">
        <v>6206</v>
      </c>
      <c r="M38" s="97">
        <v>2958</v>
      </c>
      <c r="N38" s="97">
        <v>1269</v>
      </c>
      <c r="O38" s="97">
        <v>856</v>
      </c>
      <c r="P38" s="97">
        <f>SUM(D38:O38)</f>
        <v>45839</v>
      </c>
      <c r="Q38" s="124"/>
      <c r="R38" s="124"/>
      <c r="S38" s="97">
        <f>SUM($D38:D38)</f>
        <v>1104</v>
      </c>
      <c r="T38" s="97">
        <f>SUM($D38:E38)</f>
        <v>2526</v>
      </c>
      <c r="U38" s="97">
        <f>SUM($D38:F38)</f>
        <v>3954</v>
      </c>
      <c r="V38" s="97">
        <f>SUM($D38:G38)</f>
        <v>5418</v>
      </c>
      <c r="W38" s="97">
        <f>SUM($D38:H38)</f>
        <v>9575</v>
      </c>
      <c r="X38" s="97">
        <f>SUM($D38:I38)</f>
        <v>16131</v>
      </c>
      <c r="Y38" s="97">
        <f>SUM($D38:J38)</f>
        <v>25469</v>
      </c>
      <c r="Z38" s="97">
        <f>SUM($D38:K38)</f>
        <v>34550</v>
      </c>
      <c r="AA38" s="97">
        <f>SUM($D38:L38)</f>
        <v>40756</v>
      </c>
      <c r="AB38" s="97">
        <f>SUM($D38:M38)</f>
        <v>43714</v>
      </c>
      <c r="AC38" s="97">
        <f>SUM($D38:N38)</f>
        <v>44983</v>
      </c>
      <c r="AD38" s="97">
        <f>SUM($D38:O38)</f>
        <v>45839</v>
      </c>
    </row>
    <row r="39" spans="1:30" s="96" customFormat="1" ht="15.1" customHeight="1">
      <c r="A39" s="94">
        <v>2011</v>
      </c>
      <c r="B39" s="98" t="s">
        <v>9</v>
      </c>
      <c r="D39" s="97">
        <f t="shared" ref="D39:P39" si="10">SUM(D36:D38)</f>
        <v>142565</v>
      </c>
      <c r="E39" s="97">
        <f t="shared" si="10"/>
        <v>133542</v>
      </c>
      <c r="F39" s="97">
        <f t="shared" si="10"/>
        <v>153543</v>
      </c>
      <c r="G39" s="97">
        <f t="shared" si="10"/>
        <v>159989</v>
      </c>
      <c r="H39" s="97">
        <f t="shared" si="10"/>
        <v>169691</v>
      </c>
      <c r="I39" s="97">
        <f t="shared" si="10"/>
        <v>175274</v>
      </c>
      <c r="J39" s="97">
        <f t="shared" si="10"/>
        <v>193634</v>
      </c>
      <c r="K39" s="97">
        <f t="shared" si="10"/>
        <v>198364</v>
      </c>
      <c r="L39" s="97">
        <f t="shared" si="10"/>
        <v>177752</v>
      </c>
      <c r="M39" s="97">
        <f t="shared" si="10"/>
        <v>171614</v>
      </c>
      <c r="N39" s="97">
        <f t="shared" si="10"/>
        <v>157577</v>
      </c>
      <c r="O39" s="97">
        <f t="shared" si="10"/>
        <v>164523</v>
      </c>
      <c r="P39" s="97">
        <f t="shared" si="10"/>
        <v>1998068</v>
      </c>
      <c r="Q39" s="124"/>
      <c r="R39" s="124"/>
      <c r="S39" s="97">
        <f t="shared" ref="S39:AD39" si="11">SUM(S36:S38)</f>
        <v>142565</v>
      </c>
      <c r="T39" s="97">
        <f t="shared" si="11"/>
        <v>276107</v>
      </c>
      <c r="U39" s="97">
        <f t="shared" si="11"/>
        <v>429650</v>
      </c>
      <c r="V39" s="97">
        <f t="shared" si="11"/>
        <v>589639</v>
      </c>
      <c r="W39" s="97">
        <f t="shared" si="11"/>
        <v>759330</v>
      </c>
      <c r="X39" s="97">
        <f t="shared" si="11"/>
        <v>934604</v>
      </c>
      <c r="Y39" s="97">
        <f t="shared" si="11"/>
        <v>1128238</v>
      </c>
      <c r="Z39" s="97">
        <f t="shared" si="11"/>
        <v>1326602</v>
      </c>
      <c r="AA39" s="97">
        <f t="shared" si="11"/>
        <v>1504354</v>
      </c>
      <c r="AB39" s="97">
        <f t="shared" si="11"/>
        <v>1675968</v>
      </c>
      <c r="AC39" s="97">
        <f t="shared" si="11"/>
        <v>1833545</v>
      </c>
      <c r="AD39" s="97">
        <f t="shared" si="11"/>
        <v>1998068</v>
      </c>
    </row>
    <row r="40" spans="1:3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s="96" customFormat="1" ht="15.1" customHeight="1">
      <c r="A41" s="94">
        <v>2012</v>
      </c>
      <c r="B41" s="95" t="s">
        <v>6</v>
      </c>
      <c r="D41" s="97">
        <v>135758</v>
      </c>
      <c r="E41" s="97">
        <v>136169</v>
      </c>
      <c r="F41" s="97">
        <v>154407</v>
      </c>
      <c r="G41" s="97">
        <v>155554</v>
      </c>
      <c r="H41" s="97">
        <v>162457</v>
      </c>
      <c r="I41" s="97">
        <v>164518</v>
      </c>
      <c r="J41" s="97">
        <v>183281</v>
      </c>
      <c r="K41" s="97">
        <v>183419</v>
      </c>
      <c r="L41" s="97">
        <v>169845</v>
      </c>
      <c r="M41" s="97">
        <v>166390</v>
      </c>
      <c r="N41" s="97">
        <v>155069</v>
      </c>
      <c r="O41" s="97">
        <v>161835</v>
      </c>
      <c r="P41" s="97">
        <f>SUM(D41:O41)</f>
        <v>1928702</v>
      </c>
      <c r="Q41" s="123"/>
      <c r="R41" s="123"/>
      <c r="S41" s="97">
        <f>SUM($D41:D41)</f>
        <v>135758</v>
      </c>
      <c r="T41" s="97">
        <f>SUM($D41:E41)</f>
        <v>271927</v>
      </c>
      <c r="U41" s="97">
        <f>SUM($D41:F41)</f>
        <v>426334</v>
      </c>
      <c r="V41" s="97">
        <f>SUM($D41:G41)</f>
        <v>581888</v>
      </c>
      <c r="W41" s="97">
        <f>SUM($D41:H41)</f>
        <v>744345</v>
      </c>
      <c r="X41" s="97">
        <f>SUM($D41:I41)</f>
        <v>908863</v>
      </c>
      <c r="Y41" s="97">
        <f>SUM($D41:J41)</f>
        <v>1092144</v>
      </c>
      <c r="Z41" s="97">
        <f>SUM($D41:K41)</f>
        <v>1275563</v>
      </c>
      <c r="AA41" s="97">
        <f>SUM($D41:L41)</f>
        <v>1445408</v>
      </c>
      <c r="AB41" s="97">
        <f>SUM($D41:M41)</f>
        <v>1611798</v>
      </c>
      <c r="AC41" s="97">
        <f>SUM($D41:N41)</f>
        <v>1766867</v>
      </c>
      <c r="AD41" s="97">
        <f>SUM($D41:O41)</f>
        <v>1928702</v>
      </c>
    </row>
    <row r="42" spans="1:30" s="96" customFormat="1" ht="15.1" customHeight="1">
      <c r="A42" s="94">
        <v>2012</v>
      </c>
      <c r="B42" s="95" t="s">
        <v>7</v>
      </c>
      <c r="D42" s="97">
        <v>7606</v>
      </c>
      <c r="E42" s="97">
        <v>7832</v>
      </c>
      <c r="F42" s="97">
        <v>8518</v>
      </c>
      <c r="G42" s="97">
        <v>8364</v>
      </c>
      <c r="H42" s="97">
        <v>8922</v>
      </c>
      <c r="I42" s="97">
        <v>8439</v>
      </c>
      <c r="J42" s="97">
        <v>7974</v>
      </c>
      <c r="K42" s="97">
        <v>7938</v>
      </c>
      <c r="L42" s="97">
        <v>7785</v>
      </c>
      <c r="M42" s="97">
        <v>8807</v>
      </c>
      <c r="N42" s="97">
        <v>7625</v>
      </c>
      <c r="O42" s="97">
        <v>6735</v>
      </c>
      <c r="P42" s="97">
        <f>SUM(D42:O42)</f>
        <v>96545</v>
      </c>
      <c r="Q42" s="124"/>
      <c r="R42" s="124"/>
      <c r="S42" s="97">
        <f>SUM($D42:D42)</f>
        <v>7606</v>
      </c>
      <c r="T42" s="97">
        <f>SUM($D42:E42)</f>
        <v>15438</v>
      </c>
      <c r="U42" s="97">
        <f>SUM($D42:F42)</f>
        <v>23956</v>
      </c>
      <c r="V42" s="97">
        <f>SUM($D42:G42)</f>
        <v>32320</v>
      </c>
      <c r="W42" s="97">
        <f>SUM($D42:H42)</f>
        <v>41242</v>
      </c>
      <c r="X42" s="97">
        <f>SUM($D42:I42)</f>
        <v>49681</v>
      </c>
      <c r="Y42" s="97">
        <f>SUM($D42:J42)</f>
        <v>57655</v>
      </c>
      <c r="Z42" s="97">
        <f>SUM($D42:K42)</f>
        <v>65593</v>
      </c>
      <c r="AA42" s="97">
        <f>SUM($D42:L42)</f>
        <v>73378</v>
      </c>
      <c r="AB42" s="97">
        <f>SUM($D42:M42)</f>
        <v>82185</v>
      </c>
      <c r="AC42" s="97">
        <f>SUM($D42:N42)</f>
        <v>89810</v>
      </c>
      <c r="AD42" s="97">
        <f>SUM($D42:O42)</f>
        <v>96545</v>
      </c>
    </row>
    <row r="43" spans="1:30" s="96" customFormat="1" ht="15.1" customHeight="1">
      <c r="A43" s="94">
        <v>2012</v>
      </c>
      <c r="B43" s="95" t="s">
        <v>8</v>
      </c>
      <c r="D43" s="97">
        <v>1119</v>
      </c>
      <c r="E43" s="97">
        <v>1465</v>
      </c>
      <c r="F43" s="97">
        <v>1292</v>
      </c>
      <c r="G43" s="97">
        <v>1607</v>
      </c>
      <c r="H43" s="97">
        <v>4378</v>
      </c>
      <c r="I43" s="97">
        <v>7083</v>
      </c>
      <c r="J43" s="97">
        <v>8361</v>
      </c>
      <c r="K43" s="97">
        <v>9347</v>
      </c>
      <c r="L43" s="97">
        <v>5564</v>
      </c>
      <c r="M43" s="97">
        <v>2742</v>
      </c>
      <c r="N43" s="97">
        <v>1272</v>
      </c>
      <c r="O43" s="97">
        <v>972</v>
      </c>
      <c r="P43" s="97">
        <f>SUM(D43:O43)</f>
        <v>45202</v>
      </c>
      <c r="Q43" s="124"/>
      <c r="R43" s="124"/>
      <c r="S43" s="97">
        <f>SUM($D43:D43)</f>
        <v>1119</v>
      </c>
      <c r="T43" s="97">
        <f>SUM($D43:E43)</f>
        <v>2584</v>
      </c>
      <c r="U43" s="97">
        <f>SUM($D43:F43)</f>
        <v>3876</v>
      </c>
      <c r="V43" s="97">
        <f>SUM($D43:G43)</f>
        <v>5483</v>
      </c>
      <c r="W43" s="97">
        <f>SUM($D43:H43)</f>
        <v>9861</v>
      </c>
      <c r="X43" s="97">
        <f>SUM($D43:I43)</f>
        <v>16944</v>
      </c>
      <c r="Y43" s="97">
        <f>SUM($D43:J43)</f>
        <v>25305</v>
      </c>
      <c r="Z43" s="97">
        <f>SUM($D43:K43)</f>
        <v>34652</v>
      </c>
      <c r="AA43" s="97">
        <f>SUM($D43:L43)</f>
        <v>40216</v>
      </c>
      <c r="AB43" s="97">
        <f>SUM($D43:M43)</f>
        <v>42958</v>
      </c>
      <c r="AC43" s="97">
        <f>SUM($D43:N43)</f>
        <v>44230</v>
      </c>
      <c r="AD43" s="97">
        <f>SUM($D43:O43)</f>
        <v>45202</v>
      </c>
    </row>
    <row r="44" spans="1:30" s="96" customFormat="1" ht="15.1" customHeight="1">
      <c r="A44" s="94">
        <v>2012</v>
      </c>
      <c r="B44" s="98" t="s">
        <v>9</v>
      </c>
      <c r="D44" s="97">
        <f t="shared" ref="D44:P44" si="12">SUM(D41:D43)</f>
        <v>144483</v>
      </c>
      <c r="E44" s="97">
        <f t="shared" si="12"/>
        <v>145466</v>
      </c>
      <c r="F44" s="97">
        <f t="shared" si="12"/>
        <v>164217</v>
      </c>
      <c r="G44" s="97">
        <f t="shared" si="12"/>
        <v>165525</v>
      </c>
      <c r="H44" s="97">
        <f t="shared" si="12"/>
        <v>175757</v>
      </c>
      <c r="I44" s="97">
        <f t="shared" si="12"/>
        <v>180040</v>
      </c>
      <c r="J44" s="97">
        <f t="shared" si="12"/>
        <v>199616</v>
      </c>
      <c r="K44" s="97">
        <f t="shared" si="12"/>
        <v>200704</v>
      </c>
      <c r="L44" s="97">
        <f t="shared" si="12"/>
        <v>183194</v>
      </c>
      <c r="M44" s="97">
        <f t="shared" si="12"/>
        <v>177939</v>
      </c>
      <c r="N44" s="97">
        <f t="shared" si="12"/>
        <v>163966</v>
      </c>
      <c r="O44" s="97">
        <f t="shared" si="12"/>
        <v>169542</v>
      </c>
      <c r="P44" s="97">
        <f t="shared" si="12"/>
        <v>2070449</v>
      </c>
      <c r="Q44" s="124"/>
      <c r="R44" s="124"/>
      <c r="S44" s="97">
        <f t="shared" ref="S44:AD44" si="13">SUM(S41:S43)</f>
        <v>144483</v>
      </c>
      <c r="T44" s="97">
        <f t="shared" si="13"/>
        <v>289949</v>
      </c>
      <c r="U44" s="97">
        <f t="shared" si="13"/>
        <v>454166</v>
      </c>
      <c r="V44" s="97">
        <f t="shared" si="13"/>
        <v>619691</v>
      </c>
      <c r="W44" s="97">
        <f t="shared" si="13"/>
        <v>795448</v>
      </c>
      <c r="X44" s="97">
        <f t="shared" si="13"/>
        <v>975488</v>
      </c>
      <c r="Y44" s="97">
        <f t="shared" si="13"/>
        <v>1175104</v>
      </c>
      <c r="Z44" s="97">
        <f t="shared" si="13"/>
        <v>1375808</v>
      </c>
      <c r="AA44" s="97">
        <f t="shared" si="13"/>
        <v>1559002</v>
      </c>
      <c r="AB44" s="97">
        <f t="shared" si="13"/>
        <v>1736941</v>
      </c>
      <c r="AC44" s="97">
        <f t="shared" si="13"/>
        <v>1900907</v>
      </c>
      <c r="AD44" s="97">
        <f t="shared" si="13"/>
        <v>2070449</v>
      </c>
    </row>
    <row r="45" spans="1:3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s="96" customFormat="1" ht="15.1" customHeight="1">
      <c r="A46" s="94">
        <v>2013</v>
      </c>
      <c r="B46" s="95" t="s">
        <v>6</v>
      </c>
      <c r="D46" s="97">
        <v>140060</v>
      </c>
      <c r="E46" s="97">
        <v>136761</v>
      </c>
      <c r="F46" s="97">
        <v>159384</v>
      </c>
      <c r="G46" s="97">
        <v>149604</v>
      </c>
      <c r="H46" s="97">
        <v>165113</v>
      </c>
      <c r="I46" s="97">
        <v>169360</v>
      </c>
      <c r="J46" s="97">
        <v>190322</v>
      </c>
      <c r="K46" s="97">
        <v>194898</v>
      </c>
      <c r="L46" s="97">
        <v>173776</v>
      </c>
      <c r="M46" s="97">
        <v>169999</v>
      </c>
      <c r="N46" s="97">
        <v>153557</v>
      </c>
      <c r="O46" s="97">
        <v>160882</v>
      </c>
      <c r="P46" s="97">
        <f>SUM(D46:O46)</f>
        <v>1963716</v>
      </c>
      <c r="Q46" s="123"/>
      <c r="R46" s="123"/>
      <c r="S46" s="97">
        <f>SUM($D46:D46)</f>
        <v>140060</v>
      </c>
      <c r="T46" s="97">
        <f>SUM($D46:E46)</f>
        <v>276821</v>
      </c>
      <c r="U46" s="97">
        <f>SUM($D46:F46)</f>
        <v>436205</v>
      </c>
      <c r="V46" s="97">
        <f>SUM($D46:G46)</f>
        <v>585809</v>
      </c>
      <c r="W46" s="97">
        <f>SUM($D46:H46)</f>
        <v>750922</v>
      </c>
      <c r="X46" s="97">
        <f>SUM($D46:I46)</f>
        <v>920282</v>
      </c>
      <c r="Y46" s="97">
        <f>SUM($D46:J46)</f>
        <v>1110604</v>
      </c>
      <c r="Z46" s="97">
        <f>SUM($D46:K46)</f>
        <v>1305502</v>
      </c>
      <c r="AA46" s="97">
        <f>SUM($D46:L46)</f>
        <v>1479278</v>
      </c>
      <c r="AB46" s="97">
        <f>SUM($D46:M46)</f>
        <v>1649277</v>
      </c>
      <c r="AC46" s="97">
        <f>SUM($D46:N46)</f>
        <v>1802834</v>
      </c>
      <c r="AD46" s="97">
        <f>SUM($D46:O46)</f>
        <v>1963716</v>
      </c>
    </row>
    <row r="47" spans="1:30" s="96" customFormat="1" ht="15.1" customHeight="1">
      <c r="A47" s="94">
        <v>2013</v>
      </c>
      <c r="B47" s="95" t="s">
        <v>7</v>
      </c>
      <c r="D47" s="97">
        <v>8235</v>
      </c>
      <c r="E47" s="97">
        <v>7723</v>
      </c>
      <c r="F47" s="97">
        <v>8494</v>
      </c>
      <c r="G47" s="97">
        <v>8632</v>
      </c>
      <c r="H47" s="97">
        <v>8518</v>
      </c>
      <c r="I47" s="97">
        <v>8036</v>
      </c>
      <c r="J47" s="97">
        <v>8101</v>
      </c>
      <c r="K47" s="97">
        <v>8288</v>
      </c>
      <c r="L47" s="97">
        <v>7700</v>
      </c>
      <c r="M47" s="97">
        <v>8368</v>
      </c>
      <c r="N47" s="97">
        <v>7101</v>
      </c>
      <c r="O47" s="97">
        <v>6352</v>
      </c>
      <c r="P47" s="97">
        <f>SUM(D47:O47)</f>
        <v>95548</v>
      </c>
      <c r="Q47" s="124"/>
      <c r="R47" s="124"/>
      <c r="S47" s="97">
        <f>SUM($D47:D47)</f>
        <v>8235</v>
      </c>
      <c r="T47" s="97">
        <f>SUM($D47:E47)</f>
        <v>15958</v>
      </c>
      <c r="U47" s="97">
        <f>SUM($D47:F47)</f>
        <v>24452</v>
      </c>
      <c r="V47" s="97">
        <f>SUM($D47:G47)</f>
        <v>33084</v>
      </c>
      <c r="W47" s="97">
        <f>SUM($D47:H47)</f>
        <v>41602</v>
      </c>
      <c r="X47" s="97">
        <f>SUM($D47:I47)</f>
        <v>49638</v>
      </c>
      <c r="Y47" s="97">
        <f>SUM($D47:J47)</f>
        <v>57739</v>
      </c>
      <c r="Z47" s="97">
        <f>SUM($D47:K47)</f>
        <v>66027</v>
      </c>
      <c r="AA47" s="97">
        <f>SUM($D47:L47)</f>
        <v>73727</v>
      </c>
      <c r="AB47" s="97">
        <f>SUM($D47:M47)</f>
        <v>82095</v>
      </c>
      <c r="AC47" s="97">
        <f>SUM($D47:N47)</f>
        <v>89196</v>
      </c>
      <c r="AD47" s="97">
        <f>SUM($D47:O47)</f>
        <v>95548</v>
      </c>
    </row>
    <row r="48" spans="1:30" s="96" customFormat="1" ht="15.1" customHeight="1">
      <c r="A48" s="94">
        <v>2013</v>
      </c>
      <c r="B48" s="95" t="s">
        <v>8</v>
      </c>
      <c r="D48" s="97">
        <v>1178</v>
      </c>
      <c r="E48" s="97">
        <v>1440</v>
      </c>
      <c r="F48" s="97">
        <v>1496</v>
      </c>
      <c r="G48" s="97">
        <v>1265</v>
      </c>
      <c r="H48" s="97">
        <v>4181</v>
      </c>
      <c r="I48" s="97">
        <v>6850</v>
      </c>
      <c r="J48" s="97">
        <v>8327</v>
      </c>
      <c r="K48" s="97">
        <v>9814</v>
      </c>
      <c r="L48" s="97">
        <v>5602</v>
      </c>
      <c r="M48" s="97">
        <v>2932</v>
      </c>
      <c r="N48" s="97">
        <v>1218</v>
      </c>
      <c r="O48" s="97">
        <v>891</v>
      </c>
      <c r="P48" s="97">
        <f>SUM(D48:O48)</f>
        <v>45194</v>
      </c>
      <c r="Q48" s="124"/>
      <c r="R48" s="124"/>
      <c r="S48" s="97">
        <f>SUM($D48:D48)</f>
        <v>1178</v>
      </c>
      <c r="T48" s="97">
        <f>SUM($D48:E48)</f>
        <v>2618</v>
      </c>
      <c r="U48" s="97">
        <f>SUM($D48:F48)</f>
        <v>4114</v>
      </c>
      <c r="V48" s="97">
        <f>SUM($D48:G48)</f>
        <v>5379</v>
      </c>
      <c r="W48" s="97">
        <f>SUM($D48:H48)</f>
        <v>9560</v>
      </c>
      <c r="X48" s="97">
        <f>SUM($D48:I48)</f>
        <v>16410</v>
      </c>
      <c r="Y48" s="97">
        <f>SUM($D48:J48)</f>
        <v>24737</v>
      </c>
      <c r="Z48" s="97">
        <f>SUM($D48:K48)</f>
        <v>34551</v>
      </c>
      <c r="AA48" s="97">
        <f>SUM($D48:L48)</f>
        <v>40153</v>
      </c>
      <c r="AB48" s="97">
        <f>SUM($D48:M48)</f>
        <v>43085</v>
      </c>
      <c r="AC48" s="97">
        <f>SUM($D48:N48)</f>
        <v>44303</v>
      </c>
      <c r="AD48" s="97">
        <f>SUM($D48:O48)</f>
        <v>45194</v>
      </c>
    </row>
    <row r="49" spans="1:30" s="96" customFormat="1" ht="15.1" customHeight="1">
      <c r="A49" s="94">
        <v>2013</v>
      </c>
      <c r="B49" s="98" t="s">
        <v>9</v>
      </c>
      <c r="D49" s="97">
        <f t="shared" ref="D49:P49" si="14">SUM(D46:D48)</f>
        <v>149473</v>
      </c>
      <c r="E49" s="97">
        <f t="shared" si="14"/>
        <v>145924</v>
      </c>
      <c r="F49" s="97">
        <f t="shared" si="14"/>
        <v>169374</v>
      </c>
      <c r="G49" s="97">
        <f t="shared" si="14"/>
        <v>159501</v>
      </c>
      <c r="H49" s="97">
        <f t="shared" si="14"/>
        <v>177812</v>
      </c>
      <c r="I49" s="97">
        <f t="shared" si="14"/>
        <v>184246</v>
      </c>
      <c r="J49" s="97">
        <f t="shared" si="14"/>
        <v>206750</v>
      </c>
      <c r="K49" s="97">
        <f t="shared" si="14"/>
        <v>213000</v>
      </c>
      <c r="L49" s="97">
        <f t="shared" si="14"/>
        <v>187078</v>
      </c>
      <c r="M49" s="97">
        <f t="shared" si="14"/>
        <v>181299</v>
      </c>
      <c r="N49" s="97">
        <f t="shared" si="14"/>
        <v>161876</v>
      </c>
      <c r="O49" s="97">
        <f t="shared" si="14"/>
        <v>168125</v>
      </c>
      <c r="P49" s="97">
        <f t="shared" si="14"/>
        <v>2104458</v>
      </c>
      <c r="Q49" s="124"/>
      <c r="R49" s="124"/>
      <c r="S49" s="97">
        <f t="shared" ref="S49:AD49" si="15">SUM(S46:S48)</f>
        <v>149473</v>
      </c>
      <c r="T49" s="97">
        <f t="shared" si="15"/>
        <v>295397</v>
      </c>
      <c r="U49" s="97">
        <f t="shared" si="15"/>
        <v>464771</v>
      </c>
      <c r="V49" s="97">
        <f t="shared" si="15"/>
        <v>624272</v>
      </c>
      <c r="W49" s="97">
        <f t="shared" si="15"/>
        <v>802084</v>
      </c>
      <c r="X49" s="97">
        <f t="shared" si="15"/>
        <v>986330</v>
      </c>
      <c r="Y49" s="97">
        <f t="shared" si="15"/>
        <v>1193080</v>
      </c>
      <c r="Z49" s="97">
        <f t="shared" si="15"/>
        <v>1406080</v>
      </c>
      <c r="AA49" s="97">
        <f t="shared" si="15"/>
        <v>1593158</v>
      </c>
      <c r="AB49" s="97">
        <f t="shared" si="15"/>
        <v>1774457</v>
      </c>
      <c r="AC49" s="97">
        <f t="shared" si="15"/>
        <v>1936333</v>
      </c>
      <c r="AD49" s="97">
        <f t="shared" si="15"/>
        <v>2104458</v>
      </c>
    </row>
    <row r="50" spans="1:3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s="96" customFormat="1" ht="15.1" customHeight="1">
      <c r="A51" s="94">
        <v>2014</v>
      </c>
      <c r="B51" s="95" t="s">
        <v>6</v>
      </c>
      <c r="D51" s="97">
        <v>137190</v>
      </c>
      <c r="E51" s="97">
        <v>128384</v>
      </c>
      <c r="F51" s="97">
        <v>146966</v>
      </c>
      <c r="G51" s="97">
        <v>144009</v>
      </c>
      <c r="H51" s="97">
        <v>160095</v>
      </c>
      <c r="I51" s="97">
        <v>166383</v>
      </c>
      <c r="J51" s="97">
        <v>185403</v>
      </c>
      <c r="K51" s="97">
        <v>187226</v>
      </c>
      <c r="L51" s="97">
        <v>161639</v>
      </c>
      <c r="M51" s="97">
        <v>153275</v>
      </c>
      <c r="N51" s="97">
        <v>131661</v>
      </c>
      <c r="O51" s="97">
        <v>140186</v>
      </c>
      <c r="P51" s="97">
        <f>SUM(D51:O51)</f>
        <v>1842417</v>
      </c>
      <c r="Q51" s="123"/>
      <c r="R51" s="123"/>
      <c r="S51" s="97">
        <f>SUM($D51:D51)</f>
        <v>137190</v>
      </c>
      <c r="T51" s="97">
        <f>SUM($D51:E51)</f>
        <v>265574</v>
      </c>
      <c r="U51" s="97">
        <f>SUM($D51:F51)</f>
        <v>412540</v>
      </c>
      <c r="V51" s="97">
        <f>SUM($D51:G51)</f>
        <v>556549</v>
      </c>
      <c r="W51" s="97">
        <f>SUM($D51:H51)</f>
        <v>716644</v>
      </c>
      <c r="X51" s="97">
        <f>SUM($D51:I51)</f>
        <v>883027</v>
      </c>
      <c r="Y51" s="97">
        <f>SUM($D51:J51)</f>
        <v>1068430</v>
      </c>
      <c r="Z51" s="97">
        <f>SUM($D51:K51)</f>
        <v>1255656</v>
      </c>
      <c r="AA51" s="97">
        <f>SUM($D51:L51)</f>
        <v>1417295</v>
      </c>
      <c r="AB51" s="97">
        <f>SUM($D51:M51)</f>
        <v>1570570</v>
      </c>
      <c r="AC51" s="97">
        <f>SUM($D51:N51)</f>
        <v>1702231</v>
      </c>
      <c r="AD51" s="97">
        <f>SUM($D51:O51)</f>
        <v>1842417</v>
      </c>
    </row>
    <row r="52" spans="1:30" s="96" customFormat="1" ht="15.1" customHeight="1">
      <c r="A52" s="94">
        <v>2014</v>
      </c>
      <c r="B52" s="95" t="s">
        <v>7</v>
      </c>
      <c r="D52" s="97">
        <v>8169</v>
      </c>
      <c r="E52" s="97">
        <v>9316</v>
      </c>
      <c r="F52" s="97">
        <v>9938</v>
      </c>
      <c r="G52" s="97">
        <v>8146</v>
      </c>
      <c r="H52" s="97">
        <v>8005</v>
      </c>
      <c r="I52" s="97">
        <v>7668</v>
      </c>
      <c r="J52" s="97">
        <v>8013</v>
      </c>
      <c r="K52" s="97">
        <v>7443</v>
      </c>
      <c r="L52" s="97">
        <v>7850</v>
      </c>
      <c r="M52" s="97">
        <v>7923</v>
      </c>
      <c r="N52" s="97">
        <v>6676</v>
      </c>
      <c r="O52" s="97">
        <v>6697</v>
      </c>
      <c r="P52" s="97">
        <f>SUM(D52:O52)</f>
        <v>95844</v>
      </c>
      <c r="Q52" s="124"/>
      <c r="R52" s="124"/>
      <c r="S52" s="97">
        <f>SUM($D52:D52)</f>
        <v>8169</v>
      </c>
      <c r="T52" s="97">
        <f>SUM($D52:E52)</f>
        <v>17485</v>
      </c>
      <c r="U52" s="97">
        <f>SUM($D52:F52)</f>
        <v>27423</v>
      </c>
      <c r="V52" s="97">
        <f>SUM($D52:G52)</f>
        <v>35569</v>
      </c>
      <c r="W52" s="97">
        <f>SUM($D52:H52)</f>
        <v>43574</v>
      </c>
      <c r="X52" s="97">
        <f>SUM($D52:I52)</f>
        <v>51242</v>
      </c>
      <c r="Y52" s="97">
        <f>SUM($D52:J52)</f>
        <v>59255</v>
      </c>
      <c r="Z52" s="97">
        <f>SUM($D52:K52)</f>
        <v>66698</v>
      </c>
      <c r="AA52" s="97">
        <f>SUM($D52:L52)</f>
        <v>74548</v>
      </c>
      <c r="AB52" s="97">
        <f>SUM($D52:M52)</f>
        <v>82471</v>
      </c>
      <c r="AC52" s="97">
        <f>SUM($D52:N52)</f>
        <v>89147</v>
      </c>
      <c r="AD52" s="97">
        <f>SUM($D52:O52)</f>
        <v>95844</v>
      </c>
    </row>
    <row r="53" spans="1:30" s="96" customFormat="1" ht="15.1" customHeight="1">
      <c r="A53" s="94">
        <v>2014</v>
      </c>
      <c r="B53" s="95" t="s">
        <v>8</v>
      </c>
      <c r="D53" s="97">
        <v>998</v>
      </c>
      <c r="E53" s="97">
        <v>1193</v>
      </c>
      <c r="F53" s="97">
        <v>1181</v>
      </c>
      <c r="G53" s="97">
        <v>1058</v>
      </c>
      <c r="H53" s="97">
        <v>3637</v>
      </c>
      <c r="I53" s="97">
        <v>6624</v>
      </c>
      <c r="J53" s="97">
        <v>8302</v>
      </c>
      <c r="K53" s="97">
        <v>9699</v>
      </c>
      <c r="L53" s="97">
        <v>5442</v>
      </c>
      <c r="M53" s="97">
        <v>2756</v>
      </c>
      <c r="N53" s="97">
        <v>1025</v>
      </c>
      <c r="O53" s="97">
        <v>665</v>
      </c>
      <c r="P53" s="97">
        <f>SUM(D53:O53)</f>
        <v>42580</v>
      </c>
      <c r="Q53" s="124"/>
      <c r="R53" s="124"/>
      <c r="S53" s="97">
        <f>SUM($D53:D53)</f>
        <v>998</v>
      </c>
      <c r="T53" s="97">
        <f>SUM($D53:E53)</f>
        <v>2191</v>
      </c>
      <c r="U53" s="97">
        <f>SUM($D53:F53)</f>
        <v>3372</v>
      </c>
      <c r="V53" s="97">
        <f>SUM($D53:G53)</f>
        <v>4430</v>
      </c>
      <c r="W53" s="97">
        <f>SUM($D53:H53)</f>
        <v>8067</v>
      </c>
      <c r="X53" s="97">
        <f>SUM($D53:I53)</f>
        <v>14691</v>
      </c>
      <c r="Y53" s="97">
        <f>SUM($D53:J53)</f>
        <v>22993</v>
      </c>
      <c r="Z53" s="97">
        <f>SUM($D53:K53)</f>
        <v>32692</v>
      </c>
      <c r="AA53" s="97">
        <f>SUM($D53:L53)</f>
        <v>38134</v>
      </c>
      <c r="AB53" s="97">
        <f>SUM($D53:M53)</f>
        <v>40890</v>
      </c>
      <c r="AC53" s="97">
        <f>SUM($D53:N53)</f>
        <v>41915</v>
      </c>
      <c r="AD53" s="97">
        <f>SUM($D53:O53)</f>
        <v>42580</v>
      </c>
    </row>
    <row r="54" spans="1:30" s="96" customFormat="1" ht="15.1" customHeight="1">
      <c r="A54" s="94">
        <v>2014</v>
      </c>
      <c r="B54" s="98" t="s">
        <v>9</v>
      </c>
      <c r="D54" s="97">
        <f t="shared" ref="D54:P54" si="16">SUM(D51:D53)</f>
        <v>146357</v>
      </c>
      <c r="E54" s="97">
        <f t="shared" si="16"/>
        <v>138893</v>
      </c>
      <c r="F54" s="97">
        <f t="shared" si="16"/>
        <v>158085</v>
      </c>
      <c r="G54" s="97">
        <f t="shared" si="16"/>
        <v>153213</v>
      </c>
      <c r="H54" s="97">
        <f t="shared" si="16"/>
        <v>171737</v>
      </c>
      <c r="I54" s="97">
        <f t="shared" si="16"/>
        <v>180675</v>
      </c>
      <c r="J54" s="97">
        <f t="shared" si="16"/>
        <v>201718</v>
      </c>
      <c r="K54" s="97">
        <f t="shared" si="16"/>
        <v>204368</v>
      </c>
      <c r="L54" s="97">
        <f t="shared" si="16"/>
        <v>174931</v>
      </c>
      <c r="M54" s="97">
        <f t="shared" si="16"/>
        <v>163954</v>
      </c>
      <c r="N54" s="97">
        <f t="shared" si="16"/>
        <v>139362</v>
      </c>
      <c r="O54" s="97">
        <f t="shared" si="16"/>
        <v>147548</v>
      </c>
      <c r="P54" s="97">
        <f t="shared" si="16"/>
        <v>1980841</v>
      </c>
      <c r="Q54" s="124"/>
      <c r="R54" s="124"/>
      <c r="S54" s="97">
        <f t="shared" ref="S54:AD54" si="17">SUM(S51:S53)</f>
        <v>146357</v>
      </c>
      <c r="T54" s="97">
        <f t="shared" si="17"/>
        <v>285250</v>
      </c>
      <c r="U54" s="97">
        <f t="shared" si="17"/>
        <v>443335</v>
      </c>
      <c r="V54" s="97">
        <f t="shared" si="17"/>
        <v>596548</v>
      </c>
      <c r="W54" s="97">
        <f t="shared" si="17"/>
        <v>768285</v>
      </c>
      <c r="X54" s="97">
        <f t="shared" si="17"/>
        <v>948960</v>
      </c>
      <c r="Y54" s="97">
        <f t="shared" si="17"/>
        <v>1150678</v>
      </c>
      <c r="Z54" s="97">
        <f t="shared" si="17"/>
        <v>1355046</v>
      </c>
      <c r="AA54" s="97">
        <f t="shared" si="17"/>
        <v>1529977</v>
      </c>
      <c r="AB54" s="97">
        <f t="shared" si="17"/>
        <v>1693931</v>
      </c>
      <c r="AC54" s="97">
        <f t="shared" si="17"/>
        <v>1833293</v>
      </c>
      <c r="AD54" s="97">
        <f t="shared" si="17"/>
        <v>1980841</v>
      </c>
    </row>
    <row r="55" spans="1:3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s="96" customFormat="1" ht="15.1" customHeight="1">
      <c r="A56" s="94">
        <v>2015</v>
      </c>
      <c r="B56" s="95" t="s">
        <v>6</v>
      </c>
      <c r="D56" s="97">
        <v>113526</v>
      </c>
      <c r="E56" s="97">
        <v>101055</v>
      </c>
      <c r="F56" s="97">
        <v>112123</v>
      </c>
      <c r="G56" s="97">
        <v>113490</v>
      </c>
      <c r="H56" s="97">
        <v>129858</v>
      </c>
      <c r="I56" s="97">
        <v>133588</v>
      </c>
      <c r="J56" s="97">
        <v>151497</v>
      </c>
      <c r="K56" s="97">
        <v>140119</v>
      </c>
      <c r="L56" s="97">
        <v>123666</v>
      </c>
      <c r="M56" s="97">
        <v>114505</v>
      </c>
      <c r="N56" s="97">
        <v>98863</v>
      </c>
      <c r="O56" s="97">
        <f>53156+53882</f>
        <v>107038</v>
      </c>
      <c r="P56" s="97">
        <f>SUM(D56:O56)</f>
        <v>1439328</v>
      </c>
      <c r="Q56" s="123"/>
      <c r="R56" s="123"/>
      <c r="S56" s="97">
        <f>SUM($D56:D56)</f>
        <v>113526</v>
      </c>
      <c r="T56" s="97">
        <f>SUM($D56:E56)</f>
        <v>214581</v>
      </c>
      <c r="U56" s="97">
        <f>SUM($D56:F56)</f>
        <v>326704</v>
      </c>
      <c r="V56" s="97">
        <f>SUM($D56:G56)</f>
        <v>440194</v>
      </c>
      <c r="W56" s="97">
        <f>SUM($D56:H56)</f>
        <v>570052</v>
      </c>
      <c r="X56" s="97">
        <f>SUM($D56:I56)</f>
        <v>703640</v>
      </c>
      <c r="Y56" s="97">
        <f>SUM($D56:J56)</f>
        <v>855137</v>
      </c>
      <c r="Z56" s="97">
        <f>SUM($D56:K56)</f>
        <v>995256</v>
      </c>
      <c r="AA56" s="97">
        <f>SUM($D56:L56)</f>
        <v>1118922</v>
      </c>
      <c r="AB56" s="97">
        <f>SUM($D56:M56)</f>
        <v>1233427</v>
      </c>
      <c r="AC56" s="97">
        <f>SUM($D56:N56)</f>
        <v>1332290</v>
      </c>
      <c r="AD56" s="97">
        <f>SUM($D56:O56)</f>
        <v>1439328</v>
      </c>
    </row>
    <row r="57" spans="1:30" s="96" customFormat="1" ht="15.1" customHeight="1">
      <c r="A57" s="94">
        <v>2015</v>
      </c>
      <c r="B57" s="95" t="s">
        <v>7</v>
      </c>
      <c r="D57" s="97">
        <v>7219</v>
      </c>
      <c r="E57" s="97">
        <v>7231</v>
      </c>
      <c r="F57" s="97">
        <v>8362</v>
      </c>
      <c r="G57" s="97">
        <v>8109</v>
      </c>
      <c r="H57" s="97">
        <v>7285</v>
      </c>
      <c r="I57" s="97">
        <v>7863</v>
      </c>
      <c r="J57" s="97">
        <v>7478</v>
      </c>
      <c r="K57" s="97">
        <v>7395</v>
      </c>
      <c r="L57" s="97">
        <v>7497</v>
      </c>
      <c r="M57" s="97">
        <v>7273</v>
      </c>
      <c r="N57" s="97">
        <v>6572</v>
      </c>
      <c r="O57" s="97">
        <f>3143+3044</f>
        <v>6187</v>
      </c>
      <c r="P57" s="97">
        <f>SUM(D57:O57)</f>
        <v>88471</v>
      </c>
      <c r="Q57" s="124"/>
      <c r="R57" s="124"/>
      <c r="S57" s="97">
        <f>SUM($D57:D57)</f>
        <v>7219</v>
      </c>
      <c r="T57" s="97">
        <f>SUM($D57:E57)</f>
        <v>14450</v>
      </c>
      <c r="U57" s="97">
        <f>SUM($D57:F57)</f>
        <v>22812</v>
      </c>
      <c r="V57" s="97">
        <f>SUM($D57:G57)</f>
        <v>30921</v>
      </c>
      <c r="W57" s="97">
        <f>SUM($D57:H57)</f>
        <v>38206</v>
      </c>
      <c r="X57" s="97">
        <f>SUM($D57:I57)</f>
        <v>46069</v>
      </c>
      <c r="Y57" s="97">
        <f>SUM($D57:J57)</f>
        <v>53547</v>
      </c>
      <c r="Z57" s="97">
        <f>SUM($D57:K57)</f>
        <v>60942</v>
      </c>
      <c r="AA57" s="97">
        <f>SUM($D57:L57)</f>
        <v>68439</v>
      </c>
      <c r="AB57" s="97">
        <f>SUM($D57:M57)</f>
        <v>75712</v>
      </c>
      <c r="AC57" s="97">
        <f>SUM($D57:N57)</f>
        <v>82284</v>
      </c>
      <c r="AD57" s="97">
        <f>SUM($D57:O57)</f>
        <v>88471</v>
      </c>
    </row>
    <row r="58" spans="1:30" s="96" customFormat="1" ht="15.1" customHeight="1">
      <c r="A58" s="94">
        <v>2015</v>
      </c>
      <c r="B58" s="95" t="s">
        <v>8</v>
      </c>
      <c r="D58" s="97">
        <v>1062</v>
      </c>
      <c r="E58" s="97">
        <v>1032</v>
      </c>
      <c r="F58" s="97">
        <v>1225</v>
      </c>
      <c r="G58" s="97">
        <v>1034</v>
      </c>
      <c r="H58" s="97">
        <v>3998</v>
      </c>
      <c r="I58" s="97">
        <v>6319</v>
      </c>
      <c r="J58" s="97">
        <v>8808</v>
      </c>
      <c r="K58" s="97">
        <v>9224</v>
      </c>
      <c r="L58" s="97">
        <v>6662</v>
      </c>
      <c r="M58" s="97">
        <v>3255</v>
      </c>
      <c r="N58" s="97">
        <v>1065</v>
      </c>
      <c r="O58" s="97">
        <f>262+6+259+25</f>
        <v>552</v>
      </c>
      <c r="P58" s="97">
        <f>SUM(D58:O58)</f>
        <v>44236</v>
      </c>
      <c r="Q58" s="124"/>
      <c r="R58" s="124"/>
      <c r="S58" s="97">
        <f>SUM($D58:D58)</f>
        <v>1062</v>
      </c>
      <c r="T58" s="97">
        <f>SUM($D58:E58)</f>
        <v>2094</v>
      </c>
      <c r="U58" s="97">
        <f>SUM($D58:F58)</f>
        <v>3319</v>
      </c>
      <c r="V58" s="97">
        <f>SUM($D58:G58)</f>
        <v>4353</v>
      </c>
      <c r="W58" s="97">
        <f>SUM($D58:H58)</f>
        <v>8351</v>
      </c>
      <c r="X58" s="97">
        <f>SUM($D58:I58)</f>
        <v>14670</v>
      </c>
      <c r="Y58" s="97">
        <f>SUM($D58:J58)</f>
        <v>23478</v>
      </c>
      <c r="Z58" s="97">
        <f>SUM($D58:K58)</f>
        <v>32702</v>
      </c>
      <c r="AA58" s="97">
        <f>SUM($D58:L58)</f>
        <v>39364</v>
      </c>
      <c r="AB58" s="97">
        <f>SUM($D58:M58)</f>
        <v>42619</v>
      </c>
      <c r="AC58" s="97">
        <f>SUM($D58:N58)</f>
        <v>43684</v>
      </c>
      <c r="AD58" s="97">
        <f>SUM($D58:O58)</f>
        <v>44236</v>
      </c>
    </row>
    <row r="59" spans="1:30" s="96" customFormat="1" ht="15.1" customHeight="1">
      <c r="A59" s="94">
        <v>2015</v>
      </c>
      <c r="B59" s="98" t="s">
        <v>9</v>
      </c>
      <c r="D59" s="97">
        <f t="shared" ref="D59:P59" si="18">SUM(D56:D58)</f>
        <v>121807</v>
      </c>
      <c r="E59" s="97">
        <f t="shared" si="18"/>
        <v>109318</v>
      </c>
      <c r="F59" s="97">
        <f t="shared" si="18"/>
        <v>121710</v>
      </c>
      <c r="G59" s="97">
        <f t="shared" si="18"/>
        <v>122633</v>
      </c>
      <c r="H59" s="97">
        <f t="shared" si="18"/>
        <v>141141</v>
      </c>
      <c r="I59" s="97">
        <f t="shared" si="18"/>
        <v>147770</v>
      </c>
      <c r="J59" s="97">
        <f t="shared" si="18"/>
        <v>167783</v>
      </c>
      <c r="K59" s="97">
        <f t="shared" si="18"/>
        <v>156738</v>
      </c>
      <c r="L59" s="97">
        <f t="shared" si="18"/>
        <v>137825</v>
      </c>
      <c r="M59" s="97">
        <f t="shared" si="18"/>
        <v>125033</v>
      </c>
      <c r="N59" s="97">
        <f t="shared" si="18"/>
        <v>106500</v>
      </c>
      <c r="O59" s="97">
        <f t="shared" si="18"/>
        <v>113777</v>
      </c>
      <c r="P59" s="97">
        <f t="shared" si="18"/>
        <v>1572035</v>
      </c>
      <c r="Q59" s="124"/>
      <c r="R59" s="124"/>
      <c r="S59" s="97">
        <f t="shared" ref="S59:AD59" si="19">SUM(S56:S58)</f>
        <v>121807</v>
      </c>
      <c r="T59" s="97">
        <f t="shared" si="19"/>
        <v>231125</v>
      </c>
      <c r="U59" s="97">
        <f t="shared" si="19"/>
        <v>352835</v>
      </c>
      <c r="V59" s="97">
        <f t="shared" si="19"/>
        <v>475468</v>
      </c>
      <c r="W59" s="97">
        <f t="shared" si="19"/>
        <v>616609</v>
      </c>
      <c r="X59" s="97">
        <f t="shared" si="19"/>
        <v>764379</v>
      </c>
      <c r="Y59" s="97">
        <f t="shared" si="19"/>
        <v>932162</v>
      </c>
      <c r="Z59" s="97">
        <f t="shared" si="19"/>
        <v>1088900</v>
      </c>
      <c r="AA59" s="97">
        <f t="shared" si="19"/>
        <v>1226725</v>
      </c>
      <c r="AB59" s="97">
        <f t="shared" si="19"/>
        <v>1351758</v>
      </c>
      <c r="AC59" s="97">
        <f t="shared" si="19"/>
        <v>1458258</v>
      </c>
      <c r="AD59" s="97">
        <f t="shared" si="19"/>
        <v>1572035</v>
      </c>
    </row>
    <row r="60" spans="1:3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s="96" customFormat="1" ht="15.1" customHeight="1">
      <c r="A61" s="94">
        <v>2016</v>
      </c>
      <c r="B61" s="95" t="s">
        <v>6</v>
      </c>
      <c r="D61" s="97">
        <v>89247</v>
      </c>
      <c r="E61" s="97">
        <v>80449</v>
      </c>
      <c r="F61" s="97">
        <v>97685</v>
      </c>
      <c r="G61" s="97">
        <v>98157</v>
      </c>
      <c r="H61" s="97">
        <v>111274</v>
      </c>
      <c r="I61" s="97">
        <v>119780</v>
      </c>
      <c r="J61" s="97">
        <v>139386</v>
      </c>
      <c r="K61" s="97">
        <v>136570</v>
      </c>
      <c r="L61" s="97">
        <v>123010</v>
      </c>
      <c r="M61" s="97">
        <v>113225</v>
      </c>
      <c r="N61" s="97">
        <v>94325</v>
      </c>
      <c r="O61" s="97">
        <v>94430</v>
      </c>
      <c r="P61" s="97">
        <f>SUM(D61:O61)</f>
        <v>1297538</v>
      </c>
      <c r="Q61" s="123"/>
      <c r="R61" s="123"/>
      <c r="S61" s="97">
        <f>SUM($D61:D61)</f>
        <v>89247</v>
      </c>
      <c r="T61" s="97">
        <f>SUM($D61:E61)</f>
        <v>169696</v>
      </c>
      <c r="U61" s="97">
        <f>SUM($D61:F61)</f>
        <v>267381</v>
      </c>
      <c r="V61" s="97">
        <f>SUM($D61:G61)</f>
        <v>365538</v>
      </c>
      <c r="W61" s="97">
        <f>SUM($D61:H61)</f>
        <v>476812</v>
      </c>
      <c r="X61" s="97">
        <f>SUM($D61:I61)</f>
        <v>596592</v>
      </c>
      <c r="Y61" s="97">
        <f>SUM($D61:J61)</f>
        <v>735978</v>
      </c>
      <c r="Z61" s="97">
        <f>SUM($D61:K61)</f>
        <v>872548</v>
      </c>
      <c r="AA61" s="97">
        <f>SUM($D61:L61)</f>
        <v>995558</v>
      </c>
      <c r="AB61" s="97">
        <f>SUM($D61:M61)</f>
        <v>1108783</v>
      </c>
      <c r="AC61" s="97">
        <f>SUM($D61:N61)</f>
        <v>1203108</v>
      </c>
      <c r="AD61" s="97">
        <f>SUM($D61:O61)</f>
        <v>1297538</v>
      </c>
    </row>
    <row r="62" spans="1:30" s="96" customFormat="1" ht="15.1" customHeight="1">
      <c r="A62" s="94">
        <v>2016</v>
      </c>
      <c r="B62" s="95" t="s">
        <v>7</v>
      </c>
      <c r="D62" s="97">
        <v>7291</v>
      </c>
      <c r="E62" s="97">
        <v>7325</v>
      </c>
      <c r="F62" s="97">
        <v>8278</v>
      </c>
      <c r="G62" s="97">
        <v>7445</v>
      </c>
      <c r="H62" s="97">
        <v>7760</v>
      </c>
      <c r="I62" s="97">
        <v>7503</v>
      </c>
      <c r="J62" s="97">
        <v>7063</v>
      </c>
      <c r="K62" s="97">
        <v>7603</v>
      </c>
      <c r="L62" s="97">
        <v>6953</v>
      </c>
      <c r="M62" s="97">
        <v>7612</v>
      </c>
      <c r="N62" s="97">
        <v>8044</v>
      </c>
      <c r="O62" s="97">
        <v>6283</v>
      </c>
      <c r="P62" s="97">
        <f>SUM(D62:O62)</f>
        <v>89160</v>
      </c>
      <c r="Q62" s="124"/>
      <c r="R62" s="124"/>
      <c r="S62" s="97">
        <f>SUM($D62:D62)</f>
        <v>7291</v>
      </c>
      <c r="T62" s="97">
        <f>SUM($D62:E62)</f>
        <v>14616</v>
      </c>
      <c r="U62" s="97">
        <f>SUM($D62:F62)</f>
        <v>22894</v>
      </c>
      <c r="V62" s="97">
        <f>SUM($D62:G62)</f>
        <v>30339</v>
      </c>
      <c r="W62" s="97">
        <f>SUM($D62:H62)</f>
        <v>38099</v>
      </c>
      <c r="X62" s="97">
        <f>SUM($D62:I62)</f>
        <v>45602</v>
      </c>
      <c r="Y62" s="97">
        <f>SUM($D62:J62)</f>
        <v>52665</v>
      </c>
      <c r="Z62" s="97">
        <f>SUM($D62:K62)</f>
        <v>60268</v>
      </c>
      <c r="AA62" s="97">
        <f>SUM($D62:L62)</f>
        <v>67221</v>
      </c>
      <c r="AB62" s="97">
        <f>SUM($D62:M62)</f>
        <v>74833</v>
      </c>
      <c r="AC62" s="97">
        <f>SUM($D62:N62)</f>
        <v>82877</v>
      </c>
      <c r="AD62" s="97">
        <f>SUM($D62:O62)</f>
        <v>89160</v>
      </c>
    </row>
    <row r="63" spans="1:30" s="96" customFormat="1" ht="15.1" customHeight="1">
      <c r="A63" s="94">
        <v>2016</v>
      </c>
      <c r="B63" s="95" t="s">
        <v>8</v>
      </c>
      <c r="D63" s="97">
        <v>1141</v>
      </c>
      <c r="E63" s="97">
        <v>1509</v>
      </c>
      <c r="F63" s="97">
        <v>1235</v>
      </c>
      <c r="G63" s="97">
        <v>1846</v>
      </c>
      <c r="H63" s="97">
        <v>4716</v>
      </c>
      <c r="I63" s="97">
        <v>7131</v>
      </c>
      <c r="J63" s="97">
        <v>9612</v>
      </c>
      <c r="K63" s="97">
        <v>8316</v>
      </c>
      <c r="L63" s="97">
        <v>6936</v>
      </c>
      <c r="M63" s="97">
        <v>3400</v>
      </c>
      <c r="N63" s="97">
        <v>1666</v>
      </c>
      <c r="O63" s="97">
        <v>1555</v>
      </c>
      <c r="P63" s="97">
        <f>SUM(D63:O63)</f>
        <v>49063</v>
      </c>
      <c r="Q63" s="124"/>
      <c r="R63" s="124"/>
      <c r="S63" s="97">
        <f>SUM($D63:D63)</f>
        <v>1141</v>
      </c>
      <c r="T63" s="97">
        <f>SUM($D63:E63)</f>
        <v>2650</v>
      </c>
      <c r="U63" s="97">
        <f>SUM($D63:F63)</f>
        <v>3885</v>
      </c>
      <c r="V63" s="97">
        <f>SUM($D63:G63)</f>
        <v>5731</v>
      </c>
      <c r="W63" s="97">
        <f>SUM($D63:H63)</f>
        <v>10447</v>
      </c>
      <c r="X63" s="97">
        <f>SUM($D63:I63)</f>
        <v>17578</v>
      </c>
      <c r="Y63" s="97">
        <f>SUM($D63:J63)</f>
        <v>27190</v>
      </c>
      <c r="Z63" s="97">
        <f>SUM($D63:K63)</f>
        <v>35506</v>
      </c>
      <c r="AA63" s="97">
        <f>SUM($D63:L63)</f>
        <v>42442</v>
      </c>
      <c r="AB63" s="97">
        <f>SUM($D63:M63)</f>
        <v>45842</v>
      </c>
      <c r="AC63" s="97">
        <f>SUM($D63:N63)</f>
        <v>47508</v>
      </c>
      <c r="AD63" s="97">
        <f>SUM($D63:O63)</f>
        <v>49063</v>
      </c>
    </row>
    <row r="64" spans="1:30" s="96" customFormat="1" ht="15.1" customHeight="1">
      <c r="A64" s="94">
        <v>2016</v>
      </c>
      <c r="B64" s="98" t="s">
        <v>9</v>
      </c>
      <c r="D64" s="97">
        <f t="shared" ref="D64:P64" si="20">SUM(D61:D63)</f>
        <v>97679</v>
      </c>
      <c r="E64" s="97">
        <f t="shared" si="20"/>
        <v>89283</v>
      </c>
      <c r="F64" s="97">
        <f t="shared" si="20"/>
        <v>107198</v>
      </c>
      <c r="G64" s="97">
        <f t="shared" si="20"/>
        <v>107448</v>
      </c>
      <c r="H64" s="97">
        <f t="shared" si="20"/>
        <v>123750</v>
      </c>
      <c r="I64" s="97">
        <f t="shared" si="20"/>
        <v>134414</v>
      </c>
      <c r="J64" s="97">
        <f t="shared" si="20"/>
        <v>156061</v>
      </c>
      <c r="K64" s="97">
        <f t="shared" si="20"/>
        <v>152489</v>
      </c>
      <c r="L64" s="97">
        <f t="shared" si="20"/>
        <v>136899</v>
      </c>
      <c r="M64" s="97">
        <f t="shared" si="20"/>
        <v>124237</v>
      </c>
      <c r="N64" s="97">
        <f t="shared" si="20"/>
        <v>104035</v>
      </c>
      <c r="O64" s="97">
        <f t="shared" si="20"/>
        <v>102268</v>
      </c>
      <c r="P64" s="97">
        <f t="shared" si="20"/>
        <v>1435761</v>
      </c>
      <c r="Q64" s="124"/>
      <c r="R64" s="124"/>
      <c r="S64" s="97">
        <f t="shared" ref="S64:AD64" si="21">SUM(S61:S63)</f>
        <v>97679</v>
      </c>
      <c r="T64" s="97">
        <f t="shared" si="21"/>
        <v>186962</v>
      </c>
      <c r="U64" s="97">
        <f t="shared" si="21"/>
        <v>294160</v>
      </c>
      <c r="V64" s="97">
        <f t="shared" si="21"/>
        <v>401608</v>
      </c>
      <c r="W64" s="97">
        <f t="shared" si="21"/>
        <v>525358</v>
      </c>
      <c r="X64" s="97">
        <f t="shared" si="21"/>
        <v>659772</v>
      </c>
      <c r="Y64" s="97">
        <f t="shared" si="21"/>
        <v>815833</v>
      </c>
      <c r="Z64" s="97">
        <f t="shared" si="21"/>
        <v>968322</v>
      </c>
      <c r="AA64" s="97">
        <f t="shared" si="21"/>
        <v>1105221</v>
      </c>
      <c r="AB64" s="97">
        <f t="shared" si="21"/>
        <v>1229458</v>
      </c>
      <c r="AC64" s="97">
        <f t="shared" si="21"/>
        <v>1333493</v>
      </c>
      <c r="AD64" s="97">
        <f t="shared" si="21"/>
        <v>1435761</v>
      </c>
    </row>
    <row r="65" spans="1:3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s="96" customFormat="1" ht="15.1" customHeight="1">
      <c r="A66" s="94">
        <v>2017</v>
      </c>
      <c r="B66" s="95" t="s">
        <v>6</v>
      </c>
      <c r="D66" s="97">
        <v>84279</v>
      </c>
      <c r="E66" s="97">
        <v>78522</v>
      </c>
      <c r="F66" s="97">
        <v>91070</v>
      </c>
      <c r="G66" s="97">
        <v>95894</v>
      </c>
      <c r="H66" s="97">
        <v>109949</v>
      </c>
      <c r="I66" s="97">
        <v>111482</v>
      </c>
      <c r="J66" s="97">
        <v>131945</v>
      </c>
      <c r="K66" s="97">
        <v>133473</v>
      </c>
      <c r="L66" s="97">
        <v>123220</v>
      </c>
      <c r="M66" s="97">
        <v>115490</v>
      </c>
      <c r="N66" s="97">
        <v>98712</v>
      </c>
      <c r="O66" s="97">
        <v>104202</v>
      </c>
      <c r="P66" s="97">
        <f>SUM(D66:O66)</f>
        <v>1278238</v>
      </c>
      <c r="Q66" s="123"/>
      <c r="R66" s="123"/>
      <c r="S66" s="97">
        <f>SUM($D66:D66)</f>
        <v>84279</v>
      </c>
      <c r="T66" s="97">
        <f>SUM($D66:E66)</f>
        <v>162801</v>
      </c>
      <c r="U66" s="97">
        <f>SUM($D66:F66)</f>
        <v>253871</v>
      </c>
      <c r="V66" s="97">
        <f>SUM($D66:G66)</f>
        <v>349765</v>
      </c>
      <c r="W66" s="97">
        <f>SUM($D66:H66)</f>
        <v>459714</v>
      </c>
      <c r="X66" s="97">
        <f>SUM($D66:I66)</f>
        <v>571196</v>
      </c>
      <c r="Y66" s="97">
        <f>SUM($D66:J66)</f>
        <v>703141</v>
      </c>
      <c r="Z66" s="97">
        <f>SUM($D66:K66)</f>
        <v>836614</v>
      </c>
      <c r="AA66" s="97">
        <f>SUM($D66:L66)</f>
        <v>959834</v>
      </c>
      <c r="AB66" s="97">
        <f>SUM($D66:M66)</f>
        <v>1075324</v>
      </c>
      <c r="AC66" s="97">
        <f>SUM($D66:N66)</f>
        <v>1174036</v>
      </c>
      <c r="AD66" s="97">
        <f>SUM($D66:O66)</f>
        <v>1278238</v>
      </c>
    </row>
    <row r="67" spans="1:30" s="96" customFormat="1" ht="15.1" customHeight="1">
      <c r="A67" s="94">
        <v>2017</v>
      </c>
      <c r="B67" s="95" t="s">
        <v>7</v>
      </c>
      <c r="D67" s="97">
        <v>7597</v>
      </c>
      <c r="E67" s="97">
        <v>7633</v>
      </c>
      <c r="F67" s="97">
        <v>8934</v>
      </c>
      <c r="G67" s="97">
        <v>7631</v>
      </c>
      <c r="H67" s="97">
        <v>7816</v>
      </c>
      <c r="I67" s="97">
        <v>7689</v>
      </c>
      <c r="J67" s="97">
        <v>7093</v>
      </c>
      <c r="K67" s="97">
        <v>7701</v>
      </c>
      <c r="L67" s="97">
        <v>7109</v>
      </c>
      <c r="M67" s="97">
        <v>7972</v>
      </c>
      <c r="N67" s="97">
        <v>7235</v>
      </c>
      <c r="O67" s="97">
        <v>6235</v>
      </c>
      <c r="P67" s="97">
        <f>SUM(D67:O67)</f>
        <v>90645</v>
      </c>
      <c r="Q67" s="124"/>
      <c r="R67" s="124"/>
      <c r="S67" s="97">
        <f>SUM($D67:D67)</f>
        <v>7597</v>
      </c>
      <c r="T67" s="97">
        <f>SUM($D67:E67)</f>
        <v>15230</v>
      </c>
      <c r="U67" s="97">
        <f>SUM($D67:F67)</f>
        <v>24164</v>
      </c>
      <c r="V67" s="97">
        <f>SUM($D67:G67)</f>
        <v>31795</v>
      </c>
      <c r="W67" s="97">
        <f>SUM($D67:H67)</f>
        <v>39611</v>
      </c>
      <c r="X67" s="97">
        <f>SUM($D67:I67)</f>
        <v>47300</v>
      </c>
      <c r="Y67" s="97">
        <f>SUM($D67:J67)</f>
        <v>54393</v>
      </c>
      <c r="Z67" s="97">
        <f>SUM($D67:K67)</f>
        <v>62094</v>
      </c>
      <c r="AA67" s="97">
        <f>SUM($D67:L67)</f>
        <v>69203</v>
      </c>
      <c r="AB67" s="97">
        <f>SUM($D67:M67)</f>
        <v>77175</v>
      </c>
      <c r="AC67" s="97">
        <f>SUM($D67:N67)</f>
        <v>84410</v>
      </c>
      <c r="AD67" s="97">
        <f>SUM($D67:O67)</f>
        <v>90645</v>
      </c>
    </row>
    <row r="68" spans="1:30" s="96" customFormat="1" ht="15.1" customHeight="1">
      <c r="A68" s="94">
        <v>2017</v>
      </c>
      <c r="B68" s="95" t="s">
        <v>8</v>
      </c>
      <c r="D68" s="97">
        <v>1756</v>
      </c>
      <c r="E68" s="97">
        <v>2030</v>
      </c>
      <c r="F68" s="97">
        <v>1941</v>
      </c>
      <c r="G68" s="97">
        <v>1640</v>
      </c>
      <c r="H68" s="97">
        <v>4603</v>
      </c>
      <c r="I68" s="97">
        <v>7495</v>
      </c>
      <c r="J68" s="97">
        <v>9314</v>
      </c>
      <c r="K68" s="97">
        <v>9610</v>
      </c>
      <c r="L68" s="97">
        <v>7011</v>
      </c>
      <c r="M68" s="97">
        <v>3445</v>
      </c>
      <c r="N68" s="97">
        <v>1520</v>
      </c>
      <c r="O68" s="97">
        <v>1560</v>
      </c>
      <c r="P68" s="97">
        <f>SUM(D68:O68)</f>
        <v>51925</v>
      </c>
      <c r="Q68" s="124"/>
      <c r="R68" s="124"/>
      <c r="S68" s="97">
        <f>SUM($D68:D68)</f>
        <v>1756</v>
      </c>
      <c r="T68" s="97">
        <f>SUM($D68:E68)</f>
        <v>3786</v>
      </c>
      <c r="U68" s="97">
        <f>SUM($D68:F68)</f>
        <v>5727</v>
      </c>
      <c r="V68" s="97">
        <f>SUM($D68:G68)</f>
        <v>7367</v>
      </c>
      <c r="W68" s="97">
        <f>SUM($D68:H68)</f>
        <v>11970</v>
      </c>
      <c r="X68" s="97">
        <f>SUM($D68:I68)</f>
        <v>19465</v>
      </c>
      <c r="Y68" s="97">
        <f>SUM($D68:J68)</f>
        <v>28779</v>
      </c>
      <c r="Z68" s="97">
        <f>SUM($D68:K68)</f>
        <v>38389</v>
      </c>
      <c r="AA68" s="97">
        <f>SUM($D68:L68)</f>
        <v>45400</v>
      </c>
      <c r="AB68" s="97">
        <f>SUM($D68:M68)</f>
        <v>48845</v>
      </c>
      <c r="AC68" s="97">
        <f>SUM($D68:N68)</f>
        <v>50365</v>
      </c>
      <c r="AD68" s="97">
        <f>SUM($D68:O68)</f>
        <v>51925</v>
      </c>
    </row>
    <row r="69" spans="1:30" s="96" customFormat="1" ht="15.1" customHeight="1">
      <c r="A69" s="94">
        <v>2017</v>
      </c>
      <c r="B69" s="98" t="s">
        <v>9</v>
      </c>
      <c r="D69" s="97">
        <f t="shared" ref="D69:P69" si="22">SUM(D66:D68)</f>
        <v>93632</v>
      </c>
      <c r="E69" s="97">
        <f t="shared" si="22"/>
        <v>88185</v>
      </c>
      <c r="F69" s="97">
        <f t="shared" si="22"/>
        <v>101945</v>
      </c>
      <c r="G69" s="97">
        <f t="shared" si="22"/>
        <v>105165</v>
      </c>
      <c r="H69" s="97">
        <f t="shared" si="22"/>
        <v>122368</v>
      </c>
      <c r="I69" s="97">
        <f t="shared" si="22"/>
        <v>126666</v>
      </c>
      <c r="J69" s="97">
        <f t="shared" si="22"/>
        <v>148352</v>
      </c>
      <c r="K69" s="97">
        <f t="shared" si="22"/>
        <v>150784</v>
      </c>
      <c r="L69" s="97">
        <f t="shared" si="22"/>
        <v>137340</v>
      </c>
      <c r="M69" s="97">
        <f t="shared" si="22"/>
        <v>126907</v>
      </c>
      <c r="N69" s="97">
        <f t="shared" si="22"/>
        <v>107467</v>
      </c>
      <c r="O69" s="97">
        <f t="shared" si="22"/>
        <v>111997</v>
      </c>
      <c r="P69" s="97">
        <f t="shared" si="22"/>
        <v>1420808</v>
      </c>
      <c r="Q69" s="124"/>
      <c r="R69" s="124"/>
      <c r="S69" s="97">
        <f t="shared" ref="S69:AD69" si="23">SUM(S66:S68)</f>
        <v>93632</v>
      </c>
      <c r="T69" s="97">
        <f t="shared" si="23"/>
        <v>181817</v>
      </c>
      <c r="U69" s="97">
        <f t="shared" si="23"/>
        <v>283762</v>
      </c>
      <c r="V69" s="97">
        <f t="shared" si="23"/>
        <v>388927</v>
      </c>
      <c r="W69" s="97">
        <f t="shared" si="23"/>
        <v>511295</v>
      </c>
      <c r="X69" s="97">
        <f t="shared" si="23"/>
        <v>637961</v>
      </c>
      <c r="Y69" s="97">
        <f t="shared" si="23"/>
        <v>786313</v>
      </c>
      <c r="Z69" s="97">
        <f t="shared" si="23"/>
        <v>937097</v>
      </c>
      <c r="AA69" s="97">
        <f t="shared" si="23"/>
        <v>1074437</v>
      </c>
      <c r="AB69" s="97">
        <f t="shared" si="23"/>
        <v>1201344</v>
      </c>
      <c r="AC69" s="97">
        <f t="shared" si="23"/>
        <v>1308811</v>
      </c>
      <c r="AD69" s="97">
        <f t="shared" si="23"/>
        <v>1420808</v>
      </c>
    </row>
    <row r="70" spans="1:3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s="96" customFormat="1" ht="15.1" customHeight="1">
      <c r="A71" s="94">
        <v>2018</v>
      </c>
      <c r="B71" s="95" t="s">
        <v>6</v>
      </c>
      <c r="D71" s="97">
        <v>90113</v>
      </c>
      <c r="E71" s="97">
        <v>87254</v>
      </c>
      <c r="F71" s="97">
        <v>104778</v>
      </c>
      <c r="G71" s="97">
        <v>96712</v>
      </c>
      <c r="H71" s="97">
        <v>116972</v>
      </c>
      <c r="I71" s="97">
        <v>123236</v>
      </c>
      <c r="J71" s="97">
        <v>132532</v>
      </c>
      <c r="K71" s="97">
        <v>138629</v>
      </c>
      <c r="L71" s="97">
        <v>116864</v>
      </c>
      <c r="M71" s="97">
        <v>110524</v>
      </c>
      <c r="N71" s="97">
        <v>94130</v>
      </c>
      <c r="O71" s="97">
        <v>98180</v>
      </c>
      <c r="P71" s="97">
        <f>SUM(D71:O71)</f>
        <v>1309924</v>
      </c>
      <c r="Q71" s="123"/>
      <c r="R71" s="123"/>
      <c r="S71" s="97">
        <f>SUM($D71:D71)</f>
        <v>90113</v>
      </c>
      <c r="T71" s="97">
        <f>SUM($D71:E71)</f>
        <v>177367</v>
      </c>
      <c r="U71" s="97">
        <f>SUM($D71:F71)</f>
        <v>282145</v>
      </c>
      <c r="V71" s="97">
        <f>SUM($D71:G71)</f>
        <v>378857</v>
      </c>
      <c r="W71" s="97">
        <f>SUM($D71:H71)</f>
        <v>495829</v>
      </c>
      <c r="X71" s="97">
        <f>SUM($D71:I71)</f>
        <v>619065</v>
      </c>
      <c r="Y71" s="97">
        <f>SUM($D71:J71)</f>
        <v>751597</v>
      </c>
      <c r="Z71" s="97">
        <f>SUM($D71:K71)</f>
        <v>890226</v>
      </c>
      <c r="AA71" s="97">
        <f>SUM($D71:L71)</f>
        <v>1007090</v>
      </c>
      <c r="AB71" s="97">
        <f>SUM($D71:M71)</f>
        <v>1117614</v>
      </c>
      <c r="AC71" s="97">
        <f>SUM($D71:N71)</f>
        <v>1211744</v>
      </c>
      <c r="AD71" s="97">
        <f>SUM($D71:O71)</f>
        <v>1309924</v>
      </c>
    </row>
    <row r="72" spans="1:30" s="96" customFormat="1" ht="15.1" customHeight="1">
      <c r="A72" s="94">
        <v>2018</v>
      </c>
      <c r="B72" s="95" t="s">
        <v>7</v>
      </c>
      <c r="D72" s="97">
        <v>7737</v>
      </c>
      <c r="E72" s="97">
        <v>8306</v>
      </c>
      <c r="F72" s="97">
        <v>8378</v>
      </c>
      <c r="G72" s="97">
        <v>7763</v>
      </c>
      <c r="H72" s="97">
        <v>8105</v>
      </c>
      <c r="I72" s="97">
        <v>6906</v>
      </c>
      <c r="J72" s="97">
        <v>7290</v>
      </c>
      <c r="K72" s="97">
        <v>7688</v>
      </c>
      <c r="L72" s="97">
        <v>7409</v>
      </c>
      <c r="M72" s="97">
        <v>8300</v>
      </c>
      <c r="N72" s="97">
        <v>7671</v>
      </c>
      <c r="O72" s="97">
        <v>6435</v>
      </c>
      <c r="P72" s="97">
        <f>SUM(D72:O72)</f>
        <v>91988</v>
      </c>
      <c r="Q72" s="124"/>
      <c r="R72" s="124"/>
      <c r="S72" s="97">
        <f>SUM($D72:D72)</f>
        <v>7737</v>
      </c>
      <c r="T72" s="97">
        <f>SUM($D72:E72)</f>
        <v>16043</v>
      </c>
      <c r="U72" s="97">
        <f>SUM($D72:F72)</f>
        <v>24421</v>
      </c>
      <c r="V72" s="97">
        <f>SUM($D72:G72)</f>
        <v>32184</v>
      </c>
      <c r="W72" s="97">
        <f>SUM($D72:H72)</f>
        <v>40289</v>
      </c>
      <c r="X72" s="97">
        <f>SUM($D72:I72)</f>
        <v>47195</v>
      </c>
      <c r="Y72" s="97">
        <f>SUM($D72:J72)</f>
        <v>54485</v>
      </c>
      <c r="Z72" s="97">
        <f>SUM($D72:K72)</f>
        <v>62173</v>
      </c>
      <c r="AA72" s="97">
        <f>SUM($D72:L72)</f>
        <v>69582</v>
      </c>
      <c r="AB72" s="97">
        <f>SUM($D72:M72)</f>
        <v>77882</v>
      </c>
      <c r="AC72" s="97">
        <f>SUM($D72:N72)</f>
        <v>85553</v>
      </c>
      <c r="AD72" s="97">
        <f>SUM($D72:O72)</f>
        <v>91988</v>
      </c>
    </row>
    <row r="73" spans="1:30" s="96" customFormat="1" ht="15.1" customHeight="1">
      <c r="A73" s="94">
        <v>2018</v>
      </c>
      <c r="B73" s="95" t="s">
        <v>8</v>
      </c>
      <c r="D73" s="97">
        <v>1756</v>
      </c>
      <c r="E73" s="97">
        <v>2285</v>
      </c>
      <c r="F73" s="97">
        <v>2211</v>
      </c>
      <c r="G73" s="97">
        <v>1749</v>
      </c>
      <c r="H73" s="97">
        <v>4638</v>
      </c>
      <c r="I73" s="97">
        <v>7860</v>
      </c>
      <c r="J73" s="97">
        <v>8918</v>
      </c>
      <c r="K73" s="97">
        <v>9937</v>
      </c>
      <c r="L73" s="97">
        <v>7485</v>
      </c>
      <c r="M73" s="97">
        <v>3150</v>
      </c>
      <c r="N73" s="97">
        <v>1927</v>
      </c>
      <c r="O73" s="97">
        <v>1192</v>
      </c>
      <c r="P73" s="97">
        <f>SUM(D73:O73)</f>
        <v>53108</v>
      </c>
      <c r="Q73" s="124"/>
      <c r="R73" s="124"/>
      <c r="S73" s="97">
        <f>SUM($D73:D73)</f>
        <v>1756</v>
      </c>
      <c r="T73" s="97">
        <f>SUM($D73:E73)</f>
        <v>4041</v>
      </c>
      <c r="U73" s="97">
        <f>SUM($D73:F73)</f>
        <v>6252</v>
      </c>
      <c r="V73" s="97">
        <f>SUM($D73:G73)</f>
        <v>8001</v>
      </c>
      <c r="W73" s="97">
        <f>SUM($D73:H73)</f>
        <v>12639</v>
      </c>
      <c r="X73" s="97">
        <f>SUM($D73:I73)</f>
        <v>20499</v>
      </c>
      <c r="Y73" s="97">
        <f>SUM($D73:J73)</f>
        <v>29417</v>
      </c>
      <c r="Z73" s="97">
        <f>SUM($D73:K73)</f>
        <v>39354</v>
      </c>
      <c r="AA73" s="97">
        <f>SUM($D73:L73)</f>
        <v>46839</v>
      </c>
      <c r="AB73" s="97">
        <f>SUM($D73:M73)</f>
        <v>49989</v>
      </c>
      <c r="AC73" s="97">
        <f>SUM($D73:N73)</f>
        <v>51916</v>
      </c>
      <c r="AD73" s="97">
        <f>SUM($D73:O73)</f>
        <v>53108</v>
      </c>
    </row>
    <row r="74" spans="1:30" s="96" customFormat="1" ht="15.1" customHeight="1">
      <c r="A74" s="94">
        <v>2018</v>
      </c>
      <c r="B74" s="98" t="s">
        <v>9</v>
      </c>
      <c r="D74" s="97">
        <f t="shared" ref="D74:P74" si="24">SUM(D71:D73)</f>
        <v>99606</v>
      </c>
      <c r="E74" s="97">
        <f t="shared" si="24"/>
        <v>97845</v>
      </c>
      <c r="F74" s="97">
        <f t="shared" si="24"/>
        <v>115367</v>
      </c>
      <c r="G74" s="97">
        <f t="shared" si="24"/>
        <v>106224</v>
      </c>
      <c r="H74" s="97">
        <f t="shared" si="24"/>
        <v>129715</v>
      </c>
      <c r="I74" s="97">
        <f t="shared" si="24"/>
        <v>138002</v>
      </c>
      <c r="J74" s="97">
        <f t="shared" si="24"/>
        <v>148740</v>
      </c>
      <c r="K74" s="97">
        <f t="shared" si="24"/>
        <v>156254</v>
      </c>
      <c r="L74" s="97">
        <f t="shared" si="24"/>
        <v>131758</v>
      </c>
      <c r="M74" s="97">
        <f t="shared" si="24"/>
        <v>121974</v>
      </c>
      <c r="N74" s="97">
        <f t="shared" si="24"/>
        <v>103728</v>
      </c>
      <c r="O74" s="97">
        <f t="shared" si="24"/>
        <v>105807</v>
      </c>
      <c r="P74" s="97">
        <f t="shared" si="24"/>
        <v>1455020</v>
      </c>
      <c r="Q74" s="124"/>
      <c r="R74" s="124"/>
      <c r="S74" s="97">
        <f t="shared" ref="S74:AD74" si="25">SUM(S71:S73)</f>
        <v>99606</v>
      </c>
      <c r="T74" s="97">
        <f t="shared" si="25"/>
        <v>197451</v>
      </c>
      <c r="U74" s="97">
        <f t="shared" si="25"/>
        <v>312818</v>
      </c>
      <c r="V74" s="97">
        <f t="shared" si="25"/>
        <v>419042</v>
      </c>
      <c r="W74" s="97">
        <f t="shared" si="25"/>
        <v>548757</v>
      </c>
      <c r="X74" s="97">
        <f t="shared" si="25"/>
        <v>686759</v>
      </c>
      <c r="Y74" s="97">
        <f t="shared" si="25"/>
        <v>835499</v>
      </c>
      <c r="Z74" s="97">
        <f t="shared" si="25"/>
        <v>991753</v>
      </c>
      <c r="AA74" s="97">
        <f t="shared" si="25"/>
        <v>1123511</v>
      </c>
      <c r="AB74" s="97">
        <f t="shared" si="25"/>
        <v>1245485</v>
      </c>
      <c r="AC74" s="97">
        <f t="shared" si="25"/>
        <v>1349213</v>
      </c>
      <c r="AD74" s="97">
        <f t="shared" si="25"/>
        <v>1455020</v>
      </c>
    </row>
    <row r="75" spans="1:3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s="96" customFormat="1" ht="15.1" customHeight="1">
      <c r="A76" s="94">
        <v>2019</v>
      </c>
      <c r="B76" s="95" t="s">
        <v>6</v>
      </c>
      <c r="D76" s="97">
        <v>79270</v>
      </c>
      <c r="E76" s="97">
        <v>70718</v>
      </c>
      <c r="F76" s="97">
        <v>93514</v>
      </c>
      <c r="G76" s="97">
        <v>92949</v>
      </c>
      <c r="H76" s="97">
        <v>105641</v>
      </c>
      <c r="I76" s="97">
        <v>112697</v>
      </c>
      <c r="J76" s="97">
        <v>132672</v>
      </c>
      <c r="K76" s="97">
        <v>134426</v>
      </c>
      <c r="L76" s="97">
        <v>109019</v>
      </c>
      <c r="M76" s="97">
        <v>104532</v>
      </c>
      <c r="N76" s="97">
        <v>89436</v>
      </c>
      <c r="O76" s="97">
        <v>93084</v>
      </c>
      <c r="P76" s="97">
        <f>SUM(D76:O76)</f>
        <v>1217958</v>
      </c>
      <c r="Q76" s="123"/>
      <c r="R76" s="123"/>
      <c r="S76" s="97">
        <f>SUM($D76:D76)</f>
        <v>79270</v>
      </c>
      <c r="T76" s="97">
        <f>SUM($D76:E76)</f>
        <v>149988</v>
      </c>
      <c r="U76" s="97">
        <f>SUM($D76:F76)</f>
        <v>243502</v>
      </c>
      <c r="V76" s="97">
        <f>SUM($D76:G76)</f>
        <v>336451</v>
      </c>
      <c r="W76" s="97">
        <f>SUM($D76:H76)</f>
        <v>442092</v>
      </c>
      <c r="X76" s="97">
        <f>SUM($D76:I76)</f>
        <v>554789</v>
      </c>
      <c r="Y76" s="97">
        <f>SUM($D76:J76)</f>
        <v>687461</v>
      </c>
      <c r="Z76" s="97">
        <f>SUM($D76:K76)</f>
        <v>821887</v>
      </c>
      <c r="AA76" s="97">
        <f>SUM($D76:L76)</f>
        <v>930906</v>
      </c>
      <c r="AB76" s="97">
        <f>SUM($D76:M76)</f>
        <v>1035438</v>
      </c>
      <c r="AC76" s="97">
        <f>SUM($D76:N76)</f>
        <v>1124874</v>
      </c>
      <c r="AD76" s="97">
        <f>SUM($D76:O76)</f>
        <v>1217958</v>
      </c>
    </row>
    <row r="77" spans="1:30" s="96" customFormat="1" ht="15.1" customHeight="1">
      <c r="A77" s="94">
        <v>2019</v>
      </c>
      <c r="B77" s="95" t="s">
        <v>7</v>
      </c>
      <c r="D77" s="97">
        <v>7472</v>
      </c>
      <c r="E77" s="97">
        <v>6776</v>
      </c>
      <c r="F77" s="97">
        <v>8043</v>
      </c>
      <c r="G77" s="97">
        <v>7319</v>
      </c>
      <c r="H77" s="97">
        <v>7910</v>
      </c>
      <c r="I77" s="97">
        <v>7190</v>
      </c>
      <c r="J77" s="97">
        <v>7256</v>
      </c>
      <c r="K77" s="97">
        <v>7513</v>
      </c>
      <c r="L77" s="97">
        <v>7697</v>
      </c>
      <c r="M77" s="97">
        <v>8047</v>
      </c>
      <c r="N77" s="97">
        <v>6978</v>
      </c>
      <c r="O77" s="97">
        <v>6708</v>
      </c>
      <c r="P77" s="97">
        <f>SUM(D77:O77)</f>
        <v>88909</v>
      </c>
      <c r="Q77" s="124"/>
      <c r="R77" s="124"/>
      <c r="S77" s="97">
        <f>SUM($D77:D77)</f>
        <v>7472</v>
      </c>
      <c r="T77" s="97">
        <f>SUM($D77:E77)</f>
        <v>14248</v>
      </c>
      <c r="U77" s="97">
        <f>SUM($D77:F77)</f>
        <v>22291</v>
      </c>
      <c r="V77" s="97">
        <f>SUM($D77:G77)</f>
        <v>29610</v>
      </c>
      <c r="W77" s="97">
        <f>SUM($D77:H77)</f>
        <v>37520</v>
      </c>
      <c r="X77" s="97">
        <f>SUM($D77:I77)</f>
        <v>44710</v>
      </c>
      <c r="Y77" s="97">
        <f>SUM($D77:J77)</f>
        <v>51966</v>
      </c>
      <c r="Z77" s="97">
        <f>SUM($D77:K77)</f>
        <v>59479</v>
      </c>
      <c r="AA77" s="97">
        <f>SUM($D77:L77)</f>
        <v>67176</v>
      </c>
      <c r="AB77" s="97">
        <f>SUM($D77:M77)</f>
        <v>75223</v>
      </c>
      <c r="AC77" s="97">
        <f>SUM($D77:N77)</f>
        <v>82201</v>
      </c>
      <c r="AD77" s="97">
        <f>SUM($D77:O77)</f>
        <v>88909</v>
      </c>
    </row>
    <row r="78" spans="1:30" s="96" customFormat="1" ht="15.1" customHeight="1">
      <c r="A78" s="94">
        <v>2019</v>
      </c>
      <c r="B78" s="95" t="s">
        <v>8</v>
      </c>
      <c r="D78" s="97">
        <v>1593</v>
      </c>
      <c r="E78" s="97">
        <v>2216</v>
      </c>
      <c r="F78" s="97">
        <v>2176</v>
      </c>
      <c r="G78" s="97">
        <v>1834</v>
      </c>
      <c r="H78" s="97">
        <v>4193</v>
      </c>
      <c r="I78" s="97">
        <v>7061</v>
      </c>
      <c r="J78" s="97">
        <v>8085</v>
      </c>
      <c r="K78" s="97">
        <v>9422</v>
      </c>
      <c r="L78" s="97">
        <v>5912</v>
      </c>
      <c r="M78" s="97">
        <v>2369</v>
      </c>
      <c r="N78" s="97">
        <v>822</v>
      </c>
      <c r="O78" s="97">
        <v>599</v>
      </c>
      <c r="P78" s="97">
        <f>SUM(D78:O78)</f>
        <v>46282</v>
      </c>
      <c r="Q78" s="124"/>
      <c r="R78" s="124"/>
      <c r="S78" s="97">
        <f>SUM($D78:D78)</f>
        <v>1593</v>
      </c>
      <c r="T78" s="97">
        <f>SUM($D78:E78)</f>
        <v>3809</v>
      </c>
      <c r="U78" s="97">
        <f>SUM($D78:F78)</f>
        <v>5985</v>
      </c>
      <c r="V78" s="97">
        <f>SUM($D78:G78)</f>
        <v>7819</v>
      </c>
      <c r="W78" s="97">
        <f>SUM($D78:H78)</f>
        <v>12012</v>
      </c>
      <c r="X78" s="97">
        <f>SUM($D78:I78)</f>
        <v>19073</v>
      </c>
      <c r="Y78" s="97">
        <f>SUM($D78:J78)</f>
        <v>27158</v>
      </c>
      <c r="Z78" s="97">
        <f>SUM($D78:K78)</f>
        <v>36580</v>
      </c>
      <c r="AA78" s="97">
        <f>SUM($D78:L78)</f>
        <v>42492</v>
      </c>
      <c r="AB78" s="97">
        <f>SUM($D78:M78)</f>
        <v>44861</v>
      </c>
      <c r="AC78" s="97">
        <f>SUM($D78:N78)</f>
        <v>45683</v>
      </c>
      <c r="AD78" s="97">
        <f>SUM($D78:O78)</f>
        <v>46282</v>
      </c>
    </row>
    <row r="79" spans="1:30" s="96" customFormat="1" ht="15.1" customHeight="1">
      <c r="A79" s="94">
        <v>2019</v>
      </c>
      <c r="B79" s="98" t="s">
        <v>9</v>
      </c>
      <c r="D79" s="97">
        <f t="shared" ref="D79:P79" si="26">SUM(D76:D78)</f>
        <v>88335</v>
      </c>
      <c r="E79" s="97">
        <f t="shared" si="26"/>
        <v>79710</v>
      </c>
      <c r="F79" s="97">
        <f t="shared" si="26"/>
        <v>103733</v>
      </c>
      <c r="G79" s="97">
        <f t="shared" si="26"/>
        <v>102102</v>
      </c>
      <c r="H79" s="97">
        <f t="shared" si="26"/>
        <v>117744</v>
      </c>
      <c r="I79" s="97">
        <f t="shared" si="26"/>
        <v>126948</v>
      </c>
      <c r="J79" s="97">
        <f t="shared" si="26"/>
        <v>148013</v>
      </c>
      <c r="K79" s="97">
        <f t="shared" si="26"/>
        <v>151361</v>
      </c>
      <c r="L79" s="97">
        <f t="shared" si="26"/>
        <v>122628</v>
      </c>
      <c r="M79" s="97">
        <f t="shared" si="26"/>
        <v>114948</v>
      </c>
      <c r="N79" s="97">
        <f t="shared" si="26"/>
        <v>97236</v>
      </c>
      <c r="O79" s="97">
        <f t="shared" si="26"/>
        <v>100391</v>
      </c>
      <c r="P79" s="97">
        <f t="shared" si="26"/>
        <v>1353149</v>
      </c>
      <c r="Q79" s="124"/>
      <c r="R79" s="124"/>
      <c r="S79" s="97">
        <f t="shared" ref="S79:AD79" si="27">SUM(S76:S78)</f>
        <v>88335</v>
      </c>
      <c r="T79" s="97">
        <f t="shared" si="27"/>
        <v>168045</v>
      </c>
      <c r="U79" s="97">
        <f t="shared" si="27"/>
        <v>271778</v>
      </c>
      <c r="V79" s="97">
        <f t="shared" si="27"/>
        <v>373880</v>
      </c>
      <c r="W79" s="97">
        <f t="shared" si="27"/>
        <v>491624</v>
      </c>
      <c r="X79" s="97">
        <f t="shared" si="27"/>
        <v>618572</v>
      </c>
      <c r="Y79" s="97">
        <f t="shared" si="27"/>
        <v>766585</v>
      </c>
      <c r="Z79" s="97">
        <f t="shared" si="27"/>
        <v>917946</v>
      </c>
      <c r="AA79" s="97">
        <f t="shared" si="27"/>
        <v>1040574</v>
      </c>
      <c r="AB79" s="97">
        <f t="shared" si="27"/>
        <v>1155522</v>
      </c>
      <c r="AC79" s="97">
        <f t="shared" si="27"/>
        <v>1252758</v>
      </c>
      <c r="AD79" s="97">
        <f t="shared" si="27"/>
        <v>1353149</v>
      </c>
    </row>
    <row r="80" spans="1:3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s="96" customFormat="1" ht="15.1" customHeight="1">
      <c r="A81" s="94">
        <v>2020</v>
      </c>
      <c r="B81" s="95" t="s">
        <v>6</v>
      </c>
      <c r="D81" s="97">
        <v>83661</v>
      </c>
      <c r="E81" s="97">
        <v>80286</v>
      </c>
      <c r="F81" s="97">
        <v>43483</v>
      </c>
      <c r="G81" s="97">
        <v>3458</v>
      </c>
      <c r="H81" s="97">
        <v>3947</v>
      </c>
      <c r="I81" s="97">
        <v>5228</v>
      </c>
      <c r="J81" s="97">
        <v>5630</v>
      </c>
      <c r="K81" s="97">
        <v>6317</v>
      </c>
      <c r="L81" s="97">
        <v>6543</v>
      </c>
      <c r="M81" s="97">
        <v>6815</v>
      </c>
      <c r="N81" s="97">
        <v>5343</v>
      </c>
      <c r="O81" s="97">
        <v>4970</v>
      </c>
      <c r="P81" s="97">
        <f>SUM(D81:O81)</f>
        <v>255681</v>
      </c>
      <c r="Q81" s="123"/>
      <c r="R81" s="123"/>
      <c r="S81" s="97">
        <f>SUM($D81:D81)</f>
        <v>83661</v>
      </c>
      <c r="T81" s="97">
        <f>SUM($D81:E81)</f>
        <v>163947</v>
      </c>
      <c r="U81" s="97">
        <f>SUM($D81:F81)</f>
        <v>207430</v>
      </c>
      <c r="V81" s="97">
        <f>SUM($D81:G81)</f>
        <v>210888</v>
      </c>
      <c r="W81" s="97">
        <f>SUM($D81:H81)</f>
        <v>214835</v>
      </c>
      <c r="X81" s="97">
        <f>SUM($D81:I81)</f>
        <v>220063</v>
      </c>
      <c r="Y81" s="97">
        <f>SUM($D81:J81)</f>
        <v>225693</v>
      </c>
      <c r="Z81" s="97">
        <f>SUM($D81:K81)</f>
        <v>232010</v>
      </c>
      <c r="AA81" s="97">
        <f>SUM($D81:L81)</f>
        <v>238553</v>
      </c>
      <c r="AB81" s="97">
        <f>SUM($D81:M81)</f>
        <v>245368</v>
      </c>
      <c r="AC81" s="97">
        <f>SUM($D81:N81)</f>
        <v>250711</v>
      </c>
      <c r="AD81" s="97">
        <f>SUM($D81:O81)</f>
        <v>255681</v>
      </c>
    </row>
    <row r="82" spans="1:30" s="96" customFormat="1" ht="15.1" customHeight="1">
      <c r="A82" s="94">
        <v>2020</v>
      </c>
      <c r="B82" s="95" t="s">
        <v>7</v>
      </c>
      <c r="D82" s="97">
        <v>7928</v>
      </c>
      <c r="E82" s="97">
        <v>7552</v>
      </c>
      <c r="F82" s="97">
        <v>8045</v>
      </c>
      <c r="G82" s="97">
        <v>5769</v>
      </c>
      <c r="H82" s="97">
        <v>5495</v>
      </c>
      <c r="I82" s="97">
        <v>5799</v>
      </c>
      <c r="J82" s="97">
        <v>6278</v>
      </c>
      <c r="K82" s="97">
        <v>6512</v>
      </c>
      <c r="L82" s="97">
        <v>6746</v>
      </c>
      <c r="M82" s="97">
        <v>6639</v>
      </c>
      <c r="N82" s="97">
        <v>6339</v>
      </c>
      <c r="O82" s="97">
        <v>6373</v>
      </c>
      <c r="P82" s="97">
        <f>SUM(D82:O82)</f>
        <v>79475</v>
      </c>
      <c r="Q82" s="124"/>
      <c r="R82" s="124"/>
      <c r="S82" s="97">
        <f>SUM($D82:D82)</f>
        <v>7928</v>
      </c>
      <c r="T82" s="97">
        <f>SUM($D82:E82)</f>
        <v>15480</v>
      </c>
      <c r="U82" s="97">
        <f>SUM($D82:F82)</f>
        <v>23525</v>
      </c>
      <c r="V82" s="97">
        <f>SUM($D82:G82)</f>
        <v>29294</v>
      </c>
      <c r="W82" s="97">
        <f>SUM($D82:H82)</f>
        <v>34789</v>
      </c>
      <c r="X82" s="97">
        <f>SUM($D82:I82)</f>
        <v>40588</v>
      </c>
      <c r="Y82" s="97">
        <f>SUM($D82:J82)</f>
        <v>46866</v>
      </c>
      <c r="Z82" s="97">
        <f>SUM($D82:K82)</f>
        <v>53378</v>
      </c>
      <c r="AA82" s="97">
        <f>SUM($D82:L82)</f>
        <v>60124</v>
      </c>
      <c r="AB82" s="97">
        <f>SUM($D82:M82)</f>
        <v>66763</v>
      </c>
      <c r="AC82" s="97">
        <f>SUM($D82:N82)</f>
        <v>73102</v>
      </c>
      <c r="AD82" s="97">
        <f>SUM($D82:O82)</f>
        <v>79475</v>
      </c>
    </row>
    <row r="83" spans="1:30" s="96" customFormat="1" ht="15.1" customHeight="1">
      <c r="A83" s="94">
        <v>2020</v>
      </c>
      <c r="B83" s="95" t="s">
        <v>8</v>
      </c>
      <c r="D83" s="97">
        <v>1220</v>
      </c>
      <c r="E83" s="97">
        <v>1504</v>
      </c>
      <c r="F83" s="97">
        <v>1137</v>
      </c>
      <c r="G83" s="97">
        <v>72</v>
      </c>
      <c r="H83" s="97">
        <v>77</v>
      </c>
      <c r="I83" s="97">
        <v>180</v>
      </c>
      <c r="J83" s="97">
        <v>162</v>
      </c>
      <c r="K83" s="97">
        <v>207</v>
      </c>
      <c r="L83" s="97">
        <v>212</v>
      </c>
      <c r="M83" s="97">
        <v>184</v>
      </c>
      <c r="N83" s="97">
        <v>127</v>
      </c>
      <c r="O83" s="97">
        <v>110</v>
      </c>
      <c r="P83" s="97">
        <f>SUM(D83:O83)</f>
        <v>5192</v>
      </c>
      <c r="Q83" s="124"/>
      <c r="R83" s="124"/>
      <c r="S83" s="97">
        <f>SUM($D83:D83)</f>
        <v>1220</v>
      </c>
      <c r="T83" s="97">
        <f>SUM($D83:E83)</f>
        <v>2724</v>
      </c>
      <c r="U83" s="97">
        <f>SUM($D83:F83)</f>
        <v>3861</v>
      </c>
      <c r="V83" s="97">
        <f>SUM($D83:G83)</f>
        <v>3933</v>
      </c>
      <c r="W83" s="97">
        <f>SUM($D83:H83)</f>
        <v>4010</v>
      </c>
      <c r="X83" s="97">
        <f>SUM($D83:I83)</f>
        <v>4190</v>
      </c>
      <c r="Y83" s="97">
        <f>SUM($D83:J83)</f>
        <v>4352</v>
      </c>
      <c r="Z83" s="97">
        <f>SUM($D83:K83)</f>
        <v>4559</v>
      </c>
      <c r="AA83" s="97">
        <f>SUM($D83:L83)</f>
        <v>4771</v>
      </c>
      <c r="AB83" s="97">
        <f>SUM($D83:M83)</f>
        <v>4955</v>
      </c>
      <c r="AC83" s="97">
        <f>SUM($D83:N83)</f>
        <v>5082</v>
      </c>
      <c r="AD83" s="97">
        <f>SUM($D83:O83)</f>
        <v>5192</v>
      </c>
    </row>
    <row r="84" spans="1:30" s="96" customFormat="1" ht="15.1" customHeight="1">
      <c r="A84" s="94">
        <v>2020</v>
      </c>
      <c r="B84" s="98" t="s">
        <v>9</v>
      </c>
      <c r="D84" s="97">
        <f t="shared" ref="D84:P84" si="28">SUM(D81:D83)</f>
        <v>92809</v>
      </c>
      <c r="E84" s="97">
        <f t="shared" si="28"/>
        <v>89342</v>
      </c>
      <c r="F84" s="97">
        <f t="shared" si="28"/>
        <v>52665</v>
      </c>
      <c r="G84" s="97">
        <f t="shared" si="28"/>
        <v>9299</v>
      </c>
      <c r="H84" s="97">
        <f t="shared" si="28"/>
        <v>9519</v>
      </c>
      <c r="I84" s="97">
        <f t="shared" si="28"/>
        <v>11207</v>
      </c>
      <c r="J84" s="97">
        <f t="shared" si="28"/>
        <v>12070</v>
      </c>
      <c r="K84" s="97">
        <f t="shared" si="28"/>
        <v>13036</v>
      </c>
      <c r="L84" s="97">
        <f t="shared" si="28"/>
        <v>13501</v>
      </c>
      <c r="M84" s="97">
        <f t="shared" si="28"/>
        <v>13638</v>
      </c>
      <c r="N84" s="97">
        <f t="shared" si="28"/>
        <v>11809</v>
      </c>
      <c r="O84" s="97">
        <f t="shared" si="28"/>
        <v>11453</v>
      </c>
      <c r="P84" s="97">
        <f t="shared" si="28"/>
        <v>340348</v>
      </c>
      <c r="Q84" s="124"/>
      <c r="R84" s="124"/>
      <c r="S84" s="97">
        <f t="shared" ref="S84:AD84" si="29">SUM(S81:S83)</f>
        <v>92809</v>
      </c>
      <c r="T84" s="97">
        <f t="shared" si="29"/>
        <v>182151</v>
      </c>
      <c r="U84" s="97">
        <f t="shared" si="29"/>
        <v>234816</v>
      </c>
      <c r="V84" s="97">
        <f t="shared" si="29"/>
        <v>244115</v>
      </c>
      <c r="W84" s="97">
        <f t="shared" si="29"/>
        <v>253634</v>
      </c>
      <c r="X84" s="97">
        <f t="shared" si="29"/>
        <v>264841</v>
      </c>
      <c r="Y84" s="97">
        <f t="shared" si="29"/>
        <v>276911</v>
      </c>
      <c r="Z84" s="97">
        <f t="shared" si="29"/>
        <v>289947</v>
      </c>
      <c r="AA84" s="97">
        <f t="shared" si="29"/>
        <v>303448</v>
      </c>
      <c r="AB84" s="97">
        <f t="shared" si="29"/>
        <v>317086</v>
      </c>
      <c r="AC84" s="97">
        <f t="shared" si="29"/>
        <v>328895</v>
      </c>
      <c r="AD84" s="97">
        <f t="shared" si="29"/>
        <v>340348</v>
      </c>
    </row>
    <row r="85" spans="1:3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s="96" customFormat="1" ht="15.1" customHeight="1">
      <c r="A86" s="94">
        <v>2021</v>
      </c>
      <c r="B86" s="95" t="s">
        <v>6</v>
      </c>
      <c r="D86" s="87">
        <v>5155</v>
      </c>
      <c r="E86" s="87">
        <v>4993</v>
      </c>
      <c r="F86" s="87">
        <v>5880</v>
      </c>
      <c r="G86" s="87">
        <v>5620</v>
      </c>
      <c r="H86" s="87">
        <v>5640</v>
      </c>
      <c r="I86" s="87">
        <v>6270</v>
      </c>
      <c r="J86" s="87">
        <v>7246</v>
      </c>
      <c r="K86" s="87">
        <v>13118</v>
      </c>
      <c r="L86" s="87">
        <v>14054</v>
      </c>
      <c r="M86" s="87">
        <v>12349</v>
      </c>
      <c r="N86" s="87">
        <v>12385</v>
      </c>
      <c r="O86" s="87">
        <v>18677</v>
      </c>
      <c r="P86" s="97">
        <f>SUM(D86:O86)</f>
        <v>111387</v>
      </c>
      <c r="Q86" s="123"/>
      <c r="R86" s="123"/>
      <c r="S86" s="97">
        <f>SUM($D86:D86)</f>
        <v>5155</v>
      </c>
      <c r="T86" s="97">
        <f>SUM($D86:E86)</f>
        <v>10148</v>
      </c>
      <c r="U86" s="97">
        <f>SUM($D86:F86)</f>
        <v>16028</v>
      </c>
      <c r="V86" s="97">
        <f>SUM($D86:G86)</f>
        <v>21648</v>
      </c>
      <c r="W86" s="97">
        <f>SUM($D86:H86)</f>
        <v>27288</v>
      </c>
      <c r="X86" s="97">
        <f>SUM($D86:I86)</f>
        <v>33558</v>
      </c>
      <c r="Y86" s="97">
        <f>SUM($D86:J86)</f>
        <v>40804</v>
      </c>
      <c r="Z86" s="97">
        <f>SUM($D86:K86)</f>
        <v>53922</v>
      </c>
      <c r="AA86" s="97">
        <f>SUM($D86:L86)</f>
        <v>67976</v>
      </c>
      <c r="AB86" s="97">
        <f>SUM($D86:M86)</f>
        <v>80325</v>
      </c>
      <c r="AC86" s="97">
        <f>SUM($D86:N86)</f>
        <v>92710</v>
      </c>
      <c r="AD86" s="97">
        <f>SUM($D86:O86)</f>
        <v>111387</v>
      </c>
    </row>
    <row r="87" spans="1:30" s="96" customFormat="1" ht="15.1" customHeight="1">
      <c r="A87" s="94">
        <v>2021</v>
      </c>
      <c r="B87" s="95" t="s">
        <v>7</v>
      </c>
      <c r="D87" s="87">
        <v>6617</v>
      </c>
      <c r="E87" s="87">
        <v>6278</v>
      </c>
      <c r="F87" s="87">
        <v>7920</v>
      </c>
      <c r="G87" s="87">
        <v>7308</v>
      </c>
      <c r="H87" s="87">
        <v>6443</v>
      </c>
      <c r="I87" s="87">
        <v>6603</v>
      </c>
      <c r="J87" s="87">
        <v>6204</v>
      </c>
      <c r="K87" s="87">
        <v>6296</v>
      </c>
      <c r="L87" s="87">
        <v>6232</v>
      </c>
      <c r="M87" s="87">
        <v>6281</v>
      </c>
      <c r="N87" s="87">
        <v>5927</v>
      </c>
      <c r="O87" s="87">
        <v>5655</v>
      </c>
      <c r="P87" s="97">
        <f>SUM(D87:O87)</f>
        <v>77764</v>
      </c>
      <c r="Q87" s="124"/>
      <c r="R87" s="124"/>
      <c r="S87" s="97">
        <f>SUM($D87:D87)</f>
        <v>6617</v>
      </c>
      <c r="T87" s="97">
        <f>SUM($D87:E87)</f>
        <v>12895</v>
      </c>
      <c r="U87" s="97">
        <f>SUM($D87:F87)</f>
        <v>20815</v>
      </c>
      <c r="V87" s="97">
        <f>SUM($D87:G87)</f>
        <v>28123</v>
      </c>
      <c r="W87" s="97">
        <f>SUM($D87:H87)</f>
        <v>34566</v>
      </c>
      <c r="X87" s="97">
        <f>SUM($D87:I87)</f>
        <v>41169</v>
      </c>
      <c r="Y87" s="97">
        <f>SUM($D87:J87)</f>
        <v>47373</v>
      </c>
      <c r="Z87" s="97">
        <f>SUM($D87:K87)</f>
        <v>53669</v>
      </c>
      <c r="AA87" s="97">
        <f>SUM($D87:L87)</f>
        <v>59901</v>
      </c>
      <c r="AB87" s="97">
        <f>SUM($D87:M87)</f>
        <v>66182</v>
      </c>
      <c r="AC87" s="97">
        <f>SUM($D87:N87)</f>
        <v>72109</v>
      </c>
      <c r="AD87" s="97">
        <f>SUM($D87:O87)</f>
        <v>77764</v>
      </c>
    </row>
    <row r="88" spans="1:30" s="96" customFormat="1" ht="15.1" customHeight="1">
      <c r="A88" s="94">
        <v>2021</v>
      </c>
      <c r="B88" s="95" t="s">
        <v>8</v>
      </c>
      <c r="D88" s="87">
        <v>114</v>
      </c>
      <c r="E88" s="87">
        <v>91</v>
      </c>
      <c r="F88" s="87">
        <v>148</v>
      </c>
      <c r="G88" s="87">
        <v>151</v>
      </c>
      <c r="H88" s="87">
        <v>239</v>
      </c>
      <c r="I88" s="87">
        <v>268</v>
      </c>
      <c r="J88" s="87">
        <v>275</v>
      </c>
      <c r="K88" s="87">
        <v>1735</v>
      </c>
      <c r="L88" s="87">
        <v>1861</v>
      </c>
      <c r="M88" s="87">
        <v>833</v>
      </c>
      <c r="N88" s="87">
        <v>449</v>
      </c>
      <c r="O88" s="87">
        <v>342</v>
      </c>
      <c r="P88" s="97">
        <f>SUM(D88:O88)</f>
        <v>6506</v>
      </c>
      <c r="Q88" s="124"/>
      <c r="R88" s="124"/>
      <c r="S88" s="97">
        <f>SUM($D88:D88)</f>
        <v>114</v>
      </c>
      <c r="T88" s="97">
        <f>SUM($D88:E88)</f>
        <v>205</v>
      </c>
      <c r="U88" s="97">
        <f>SUM($D88:F88)</f>
        <v>353</v>
      </c>
      <c r="V88" s="97">
        <f>SUM($D88:G88)</f>
        <v>504</v>
      </c>
      <c r="W88" s="97">
        <f>SUM($D88:H88)</f>
        <v>743</v>
      </c>
      <c r="X88" s="97">
        <f>SUM($D88:I88)</f>
        <v>1011</v>
      </c>
      <c r="Y88" s="97">
        <f>SUM($D88:J88)</f>
        <v>1286</v>
      </c>
      <c r="Z88" s="97">
        <f>SUM($D88:K88)</f>
        <v>3021</v>
      </c>
      <c r="AA88" s="97">
        <f>SUM($D88:L88)</f>
        <v>4882</v>
      </c>
      <c r="AB88" s="97">
        <f>SUM($D88:M88)</f>
        <v>5715</v>
      </c>
      <c r="AC88" s="97">
        <f>SUM($D88:N88)</f>
        <v>6164</v>
      </c>
      <c r="AD88" s="97">
        <f>SUM($D88:O88)</f>
        <v>6506</v>
      </c>
    </row>
    <row r="89" spans="1:30" s="96" customFormat="1" ht="15.1" customHeight="1">
      <c r="A89" s="94">
        <v>2021</v>
      </c>
      <c r="B89" s="98" t="s">
        <v>9</v>
      </c>
      <c r="D89" s="97">
        <f t="shared" ref="D89:P89" si="30">SUM(D86:D88)</f>
        <v>11886</v>
      </c>
      <c r="E89" s="97">
        <f t="shared" si="30"/>
        <v>11362</v>
      </c>
      <c r="F89" s="97">
        <f t="shared" si="30"/>
        <v>13948</v>
      </c>
      <c r="G89" s="97">
        <f t="shared" si="30"/>
        <v>13079</v>
      </c>
      <c r="H89" s="97">
        <f t="shared" si="30"/>
        <v>12322</v>
      </c>
      <c r="I89" s="97">
        <f t="shared" si="30"/>
        <v>13141</v>
      </c>
      <c r="J89" s="97">
        <f t="shared" si="30"/>
        <v>13725</v>
      </c>
      <c r="K89" s="97">
        <f t="shared" si="30"/>
        <v>21149</v>
      </c>
      <c r="L89" s="97">
        <f t="shared" si="30"/>
        <v>22147</v>
      </c>
      <c r="M89" s="97">
        <f t="shared" si="30"/>
        <v>19463</v>
      </c>
      <c r="N89" s="97">
        <f t="shared" si="30"/>
        <v>18761</v>
      </c>
      <c r="O89" s="97">
        <f t="shared" si="30"/>
        <v>24674</v>
      </c>
      <c r="P89" s="97">
        <f t="shared" si="30"/>
        <v>195657</v>
      </c>
      <c r="Q89" s="124"/>
      <c r="R89" s="124"/>
      <c r="S89" s="97">
        <f t="shared" ref="S89:AD89" si="31">SUM(S86:S88)</f>
        <v>11886</v>
      </c>
      <c r="T89" s="97">
        <f t="shared" si="31"/>
        <v>23248</v>
      </c>
      <c r="U89" s="97">
        <f t="shared" si="31"/>
        <v>37196</v>
      </c>
      <c r="V89" s="97">
        <f t="shared" si="31"/>
        <v>50275</v>
      </c>
      <c r="W89" s="97">
        <f t="shared" si="31"/>
        <v>62597</v>
      </c>
      <c r="X89" s="97">
        <f t="shared" si="31"/>
        <v>75738</v>
      </c>
      <c r="Y89" s="97">
        <f t="shared" si="31"/>
        <v>89463</v>
      </c>
      <c r="Z89" s="97">
        <f t="shared" si="31"/>
        <v>110612</v>
      </c>
      <c r="AA89" s="97">
        <f t="shared" si="31"/>
        <v>132759</v>
      </c>
      <c r="AB89" s="97">
        <f t="shared" si="31"/>
        <v>152222</v>
      </c>
      <c r="AC89" s="97">
        <f t="shared" si="31"/>
        <v>170983</v>
      </c>
      <c r="AD89" s="97">
        <f t="shared" si="31"/>
        <v>195657</v>
      </c>
    </row>
    <row r="90" spans="1:3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3" spans="1:30" s="96" customFormat="1" ht="15.1" customHeight="1">
      <c r="A93" s="94">
        <v>2006</v>
      </c>
      <c r="B93" s="95" t="s">
        <v>6</v>
      </c>
      <c r="D93" s="97">
        <f>SUMIFS(D$11:D$90,$A$11:$A$90,$A93,$B$11:$B$90,$B93)</f>
        <v>123554</v>
      </c>
      <c r="E93" s="97">
        <f t="shared" ref="E93:O108" si="32">SUMIFS(E$11:E$90,$A$11:$A$90,$A93,$B$11:$B$90,$B93)</f>
        <v>113029</v>
      </c>
      <c r="F93" s="97">
        <f t="shared" si="32"/>
        <v>136229</v>
      </c>
      <c r="G93" s="97">
        <f t="shared" si="32"/>
        <v>140777</v>
      </c>
      <c r="H93" s="97">
        <f t="shared" si="32"/>
        <v>144926</v>
      </c>
      <c r="I93" s="97">
        <f t="shared" si="32"/>
        <v>149330</v>
      </c>
      <c r="J93" s="97">
        <f t="shared" si="32"/>
        <v>182489</v>
      </c>
      <c r="K93" s="97">
        <f t="shared" si="32"/>
        <v>175094</v>
      </c>
      <c r="L93" s="97">
        <f t="shared" si="32"/>
        <v>154809</v>
      </c>
      <c r="M93" s="97">
        <f>SUMIFS(M$11:M$90,$A$11:$A$90,$A93,$B$11:$B$90,$B93)</f>
        <v>144461</v>
      </c>
      <c r="N93" s="97">
        <f t="shared" si="32"/>
        <v>130442</v>
      </c>
      <c r="O93" s="97">
        <f>SUMIFS(O$11:O$90,$A$11:$A$90,$A93,$B$11:$B$90,$B93)</f>
        <v>136185</v>
      </c>
      <c r="P93" s="97">
        <f t="shared" ref="P93:P102" si="33">SUM(D93:O93)</f>
        <v>1731325</v>
      </c>
      <c r="Q93" s="102"/>
      <c r="R93" s="102"/>
      <c r="S93" s="97">
        <f>SUM($D93:D93)</f>
        <v>123554</v>
      </c>
      <c r="T93" s="97">
        <f>SUM($D93:E93)</f>
        <v>236583</v>
      </c>
      <c r="U93" s="97">
        <f>SUM($D93:F93)</f>
        <v>372812</v>
      </c>
      <c r="V93" s="97">
        <f>SUM($D93:G93)</f>
        <v>513589</v>
      </c>
      <c r="W93" s="97">
        <f>SUM($D93:H93)</f>
        <v>658515</v>
      </c>
      <c r="X93" s="97">
        <f>SUM($D93:I93)</f>
        <v>807845</v>
      </c>
      <c r="Y93" s="97">
        <f>SUM($D93:J93)</f>
        <v>990334</v>
      </c>
      <c r="Z93" s="97">
        <f>SUM($D93:K93)</f>
        <v>1165428</v>
      </c>
      <c r="AA93" s="97">
        <f>SUM($D93:L93)</f>
        <v>1320237</v>
      </c>
      <c r="AB93" s="97">
        <f>SUM($D93:M93)</f>
        <v>1464698</v>
      </c>
      <c r="AC93" s="97">
        <f>SUM($D93:N93)</f>
        <v>1595140</v>
      </c>
      <c r="AD93" s="97">
        <f>SUM($D93:O93)</f>
        <v>1731325</v>
      </c>
    </row>
    <row r="94" spans="1:30" s="96" customFormat="1" ht="15.1" customHeight="1">
      <c r="A94" s="94">
        <v>2007</v>
      </c>
      <c r="B94" s="95" t="s">
        <v>6</v>
      </c>
      <c r="D94" s="97">
        <f t="shared" ref="D94:D108" si="34">SUMIFS(D$11:D$90,$A$11:$A$90,$A94,$B$11:$B$90,$B94)</f>
        <v>118036</v>
      </c>
      <c r="E94" s="97">
        <f t="shared" si="32"/>
        <v>111016</v>
      </c>
      <c r="F94" s="97">
        <f t="shared" si="32"/>
        <v>139573</v>
      </c>
      <c r="G94" s="97">
        <f t="shared" si="32"/>
        <v>131800</v>
      </c>
      <c r="H94" s="97">
        <f t="shared" si="32"/>
        <v>145444</v>
      </c>
      <c r="I94" s="97">
        <f t="shared" si="32"/>
        <v>155851</v>
      </c>
      <c r="J94" s="97">
        <f t="shared" si="32"/>
        <v>178320</v>
      </c>
      <c r="K94" s="97">
        <f t="shared" si="32"/>
        <v>177075</v>
      </c>
      <c r="L94" s="97">
        <f t="shared" si="32"/>
        <v>157323</v>
      </c>
      <c r="M94" s="97">
        <f t="shared" si="32"/>
        <v>154320</v>
      </c>
      <c r="N94" s="97">
        <f t="shared" si="32"/>
        <v>141654</v>
      </c>
      <c r="O94" s="97">
        <f t="shared" si="32"/>
        <v>141618</v>
      </c>
      <c r="P94" s="97">
        <f t="shared" si="33"/>
        <v>1752030</v>
      </c>
      <c r="Q94" s="102"/>
      <c r="R94" s="102"/>
      <c r="S94" s="97">
        <f>SUM($D94:D94)</f>
        <v>118036</v>
      </c>
      <c r="T94" s="97">
        <f>SUM($D94:E94)</f>
        <v>229052</v>
      </c>
      <c r="U94" s="97">
        <f>SUM($D94:F94)</f>
        <v>368625</v>
      </c>
      <c r="V94" s="97">
        <f>SUM($D94:G94)</f>
        <v>500425</v>
      </c>
      <c r="W94" s="97">
        <f>SUM($D94:H94)</f>
        <v>645869</v>
      </c>
      <c r="X94" s="97">
        <f>SUM($D94:I94)</f>
        <v>801720</v>
      </c>
      <c r="Y94" s="97">
        <f>SUM($D94:J94)</f>
        <v>980040</v>
      </c>
      <c r="Z94" s="97">
        <f>SUM($D94:K94)</f>
        <v>1157115</v>
      </c>
      <c r="AA94" s="97">
        <f>SUM($D94:L94)</f>
        <v>1314438</v>
      </c>
      <c r="AB94" s="97">
        <f>SUM($D94:M94)</f>
        <v>1468758</v>
      </c>
      <c r="AC94" s="97">
        <f>SUM($D94:N94)</f>
        <v>1610412</v>
      </c>
      <c r="AD94" s="97">
        <f>SUM($D94:O94)</f>
        <v>1752030</v>
      </c>
    </row>
    <row r="95" spans="1:30" s="96" customFormat="1" ht="15.1" customHeight="1">
      <c r="A95" s="94">
        <v>2008</v>
      </c>
      <c r="B95" s="95" t="s">
        <v>6</v>
      </c>
      <c r="D95" s="97">
        <f t="shared" si="34"/>
        <v>126810</v>
      </c>
      <c r="E95" s="97">
        <f t="shared" si="32"/>
        <v>123216</v>
      </c>
      <c r="F95" s="97">
        <f t="shared" si="32"/>
        <v>140815</v>
      </c>
      <c r="G95" s="97">
        <f t="shared" si="32"/>
        <v>138333</v>
      </c>
      <c r="H95" s="97">
        <f t="shared" si="32"/>
        <v>157985</v>
      </c>
      <c r="I95" s="97">
        <f t="shared" si="32"/>
        <v>159659</v>
      </c>
      <c r="J95" s="97">
        <f t="shared" si="32"/>
        <v>180188</v>
      </c>
      <c r="K95" s="97">
        <f t="shared" si="32"/>
        <v>186300</v>
      </c>
      <c r="L95" s="97">
        <f t="shared" si="32"/>
        <v>156538</v>
      </c>
      <c r="M95" s="97">
        <f t="shared" si="32"/>
        <v>142809</v>
      </c>
      <c r="N95" s="97">
        <f t="shared" si="32"/>
        <v>117791</v>
      </c>
      <c r="O95" s="97">
        <f t="shared" si="32"/>
        <v>115854</v>
      </c>
      <c r="P95" s="97">
        <f t="shared" si="33"/>
        <v>1746298</v>
      </c>
      <c r="Q95" s="102"/>
      <c r="R95" s="102"/>
      <c r="S95" s="97">
        <f>SUM($D95:D95)</f>
        <v>126810</v>
      </c>
      <c r="T95" s="97">
        <f>SUM($D95:E95)</f>
        <v>250026</v>
      </c>
      <c r="U95" s="97">
        <f>SUM($D95:F95)</f>
        <v>390841</v>
      </c>
      <c r="V95" s="97">
        <f>SUM($D95:G95)</f>
        <v>529174</v>
      </c>
      <c r="W95" s="97">
        <f>SUM($D95:H95)</f>
        <v>687159</v>
      </c>
      <c r="X95" s="97">
        <f>SUM($D95:I95)</f>
        <v>846818</v>
      </c>
      <c r="Y95" s="97">
        <f>SUM($D95:J95)</f>
        <v>1027006</v>
      </c>
      <c r="Z95" s="97">
        <f>SUM($D95:K95)</f>
        <v>1213306</v>
      </c>
      <c r="AA95" s="97">
        <f>SUM($D95:L95)</f>
        <v>1369844</v>
      </c>
      <c r="AB95" s="97">
        <f>SUM($D95:M95)</f>
        <v>1512653</v>
      </c>
      <c r="AC95" s="97">
        <f>SUM($D95:N95)</f>
        <v>1630444</v>
      </c>
      <c r="AD95" s="97">
        <f>SUM($D95:O95)</f>
        <v>1746298</v>
      </c>
    </row>
    <row r="96" spans="1:30" s="96" customFormat="1" ht="15.1" customHeight="1">
      <c r="A96" s="94">
        <v>2009</v>
      </c>
      <c r="B96" s="95" t="s">
        <v>6</v>
      </c>
      <c r="D96" s="97">
        <f t="shared" si="34"/>
        <v>109126</v>
      </c>
      <c r="E96" s="97">
        <f t="shared" si="32"/>
        <v>104215</v>
      </c>
      <c r="F96" s="97">
        <f t="shared" si="32"/>
        <v>114942</v>
      </c>
      <c r="G96" s="97">
        <f t="shared" si="32"/>
        <v>115487</v>
      </c>
      <c r="H96" s="97">
        <f t="shared" si="32"/>
        <v>128609</v>
      </c>
      <c r="I96" s="97">
        <f t="shared" si="32"/>
        <v>124579</v>
      </c>
      <c r="J96" s="97">
        <f t="shared" si="32"/>
        <v>152128</v>
      </c>
      <c r="K96" s="97">
        <f t="shared" si="32"/>
        <v>157869</v>
      </c>
      <c r="L96" s="97">
        <f t="shared" si="32"/>
        <v>140202</v>
      </c>
      <c r="M96" s="97">
        <f t="shared" si="32"/>
        <v>137500</v>
      </c>
      <c r="N96" s="97">
        <f t="shared" si="32"/>
        <v>126865</v>
      </c>
      <c r="O96" s="97">
        <f t="shared" si="32"/>
        <v>123263</v>
      </c>
      <c r="P96" s="97">
        <f t="shared" si="33"/>
        <v>1534785</v>
      </c>
      <c r="Q96" s="102"/>
      <c r="R96" s="102"/>
      <c r="S96" s="97">
        <f>SUM($D96:D96)</f>
        <v>109126</v>
      </c>
      <c r="T96" s="97">
        <f>SUM($D96:E96)</f>
        <v>213341</v>
      </c>
      <c r="U96" s="97">
        <f>SUM($D96:F96)</f>
        <v>328283</v>
      </c>
      <c r="V96" s="97">
        <f>SUM($D96:G96)</f>
        <v>443770</v>
      </c>
      <c r="W96" s="97">
        <f>SUM($D96:H96)</f>
        <v>572379</v>
      </c>
      <c r="X96" s="97">
        <f>SUM($D96:I96)</f>
        <v>696958</v>
      </c>
      <c r="Y96" s="97">
        <f>SUM($D96:J96)</f>
        <v>849086</v>
      </c>
      <c r="Z96" s="97">
        <f>SUM($D96:K96)</f>
        <v>1006955</v>
      </c>
      <c r="AA96" s="97">
        <f>SUM($D96:L96)</f>
        <v>1147157</v>
      </c>
      <c r="AB96" s="97">
        <f>SUM($D96:M96)</f>
        <v>1284657</v>
      </c>
      <c r="AC96" s="97">
        <f>SUM($D96:N96)</f>
        <v>1411522</v>
      </c>
      <c r="AD96" s="97">
        <f>SUM($D96:O96)</f>
        <v>1534785</v>
      </c>
    </row>
    <row r="97" spans="1:30" s="96" customFormat="1" ht="15.1" customHeight="1">
      <c r="A97" s="94">
        <v>2010</v>
      </c>
      <c r="B97" s="95" t="s">
        <v>6</v>
      </c>
      <c r="D97" s="97">
        <f t="shared" si="34"/>
        <v>114697</v>
      </c>
      <c r="E97" s="97">
        <f t="shared" si="32"/>
        <v>108574</v>
      </c>
      <c r="F97" s="97">
        <f t="shared" si="32"/>
        <v>126560</v>
      </c>
      <c r="G97" s="97">
        <f t="shared" si="32"/>
        <v>129969</v>
      </c>
      <c r="H97" s="97">
        <f t="shared" si="32"/>
        <v>138045</v>
      </c>
      <c r="I97" s="97">
        <f t="shared" si="32"/>
        <v>143907</v>
      </c>
      <c r="J97" s="97">
        <f t="shared" si="32"/>
        <v>166880</v>
      </c>
      <c r="K97" s="97">
        <f t="shared" si="32"/>
        <v>166109</v>
      </c>
      <c r="L97" s="97">
        <f t="shared" si="32"/>
        <v>150862</v>
      </c>
      <c r="M97" s="97">
        <f t="shared" si="32"/>
        <v>150993</v>
      </c>
      <c r="N97" s="97">
        <f t="shared" si="32"/>
        <v>139643</v>
      </c>
      <c r="O97" s="97">
        <f t="shared" si="32"/>
        <v>146466</v>
      </c>
      <c r="P97" s="97">
        <f t="shared" si="33"/>
        <v>1682705</v>
      </c>
      <c r="Q97" s="102"/>
      <c r="R97" s="102"/>
      <c r="S97" s="97">
        <f>SUM($D97:D97)</f>
        <v>114697</v>
      </c>
      <c r="T97" s="97">
        <f>SUM($D97:E97)</f>
        <v>223271</v>
      </c>
      <c r="U97" s="97">
        <f>SUM($D97:F97)</f>
        <v>349831</v>
      </c>
      <c r="V97" s="97">
        <f>SUM($D97:G97)</f>
        <v>479800</v>
      </c>
      <c r="W97" s="97">
        <f>SUM($D97:H97)</f>
        <v>617845</v>
      </c>
      <c r="X97" s="97">
        <f>SUM($D97:I97)</f>
        <v>761752</v>
      </c>
      <c r="Y97" s="97">
        <f>SUM($D97:J97)</f>
        <v>928632</v>
      </c>
      <c r="Z97" s="97">
        <f>SUM($D97:K97)</f>
        <v>1094741</v>
      </c>
      <c r="AA97" s="97">
        <f>SUM($D97:L97)</f>
        <v>1245603</v>
      </c>
      <c r="AB97" s="97">
        <f>SUM($D97:M97)</f>
        <v>1396596</v>
      </c>
      <c r="AC97" s="97">
        <f>SUM($D97:N97)</f>
        <v>1536239</v>
      </c>
      <c r="AD97" s="97">
        <f>SUM($D97:O97)</f>
        <v>1682705</v>
      </c>
    </row>
    <row r="98" spans="1:30" s="96" customFormat="1" ht="15.1" customHeight="1">
      <c r="A98" s="94">
        <v>2011</v>
      </c>
      <c r="B98" s="95" t="s">
        <v>6</v>
      </c>
      <c r="D98" s="97">
        <f t="shared" si="34"/>
        <v>133940</v>
      </c>
      <c r="E98" s="97">
        <f t="shared" si="32"/>
        <v>124410</v>
      </c>
      <c r="F98" s="97">
        <f t="shared" si="32"/>
        <v>142604</v>
      </c>
      <c r="G98" s="97">
        <f t="shared" si="32"/>
        <v>150233</v>
      </c>
      <c r="H98" s="97">
        <f t="shared" si="32"/>
        <v>157391</v>
      </c>
      <c r="I98" s="97">
        <f t="shared" si="32"/>
        <v>160791</v>
      </c>
      <c r="J98" s="97">
        <f t="shared" si="32"/>
        <v>176862</v>
      </c>
      <c r="K98" s="97">
        <f t="shared" si="32"/>
        <v>181478</v>
      </c>
      <c r="L98" s="97">
        <f t="shared" si="32"/>
        <v>163387</v>
      </c>
      <c r="M98" s="97">
        <f t="shared" si="32"/>
        <v>160378</v>
      </c>
      <c r="N98" s="97">
        <f t="shared" si="32"/>
        <v>148414</v>
      </c>
      <c r="O98" s="97">
        <f t="shared" si="32"/>
        <v>156441</v>
      </c>
      <c r="P98" s="97">
        <f t="shared" si="33"/>
        <v>1856329</v>
      </c>
      <c r="Q98" s="102"/>
      <c r="R98" s="102"/>
      <c r="S98" s="97">
        <f>SUM($D98:D98)</f>
        <v>133940</v>
      </c>
      <c r="T98" s="97">
        <f>SUM($D98:E98)</f>
        <v>258350</v>
      </c>
      <c r="U98" s="97">
        <f>SUM($D98:F98)</f>
        <v>400954</v>
      </c>
      <c r="V98" s="97">
        <f>SUM($D98:G98)</f>
        <v>551187</v>
      </c>
      <c r="W98" s="97">
        <f>SUM($D98:H98)</f>
        <v>708578</v>
      </c>
      <c r="X98" s="97">
        <f>SUM($D98:I98)</f>
        <v>869369</v>
      </c>
      <c r="Y98" s="97">
        <f>SUM($D98:J98)</f>
        <v>1046231</v>
      </c>
      <c r="Z98" s="97">
        <f>SUM($D98:K98)</f>
        <v>1227709</v>
      </c>
      <c r="AA98" s="97">
        <f>SUM($D98:L98)</f>
        <v>1391096</v>
      </c>
      <c r="AB98" s="97">
        <f>SUM($D98:M98)</f>
        <v>1551474</v>
      </c>
      <c r="AC98" s="97">
        <f>SUM($D98:N98)</f>
        <v>1699888</v>
      </c>
      <c r="AD98" s="97">
        <f>SUM($D98:O98)</f>
        <v>1856329</v>
      </c>
    </row>
    <row r="99" spans="1:30" s="96" customFormat="1" ht="15.1" customHeight="1">
      <c r="A99" s="94">
        <v>2012</v>
      </c>
      <c r="B99" s="95" t="s">
        <v>6</v>
      </c>
      <c r="D99" s="97">
        <f t="shared" si="34"/>
        <v>135758</v>
      </c>
      <c r="E99" s="97">
        <f t="shared" si="32"/>
        <v>136169</v>
      </c>
      <c r="F99" s="97">
        <f t="shared" si="32"/>
        <v>154407</v>
      </c>
      <c r="G99" s="97">
        <f t="shared" si="32"/>
        <v>155554</v>
      </c>
      <c r="H99" s="97">
        <f t="shared" si="32"/>
        <v>162457</v>
      </c>
      <c r="I99" s="97">
        <f t="shared" si="32"/>
        <v>164518</v>
      </c>
      <c r="J99" s="97">
        <f t="shared" si="32"/>
        <v>183281</v>
      </c>
      <c r="K99" s="97">
        <f t="shared" si="32"/>
        <v>183419</v>
      </c>
      <c r="L99" s="97">
        <f t="shared" si="32"/>
        <v>169845</v>
      </c>
      <c r="M99" s="97">
        <f t="shared" si="32"/>
        <v>166390</v>
      </c>
      <c r="N99" s="97">
        <f t="shared" si="32"/>
        <v>155069</v>
      </c>
      <c r="O99" s="97">
        <f t="shared" si="32"/>
        <v>161835</v>
      </c>
      <c r="P99" s="97">
        <f t="shared" si="33"/>
        <v>1928702</v>
      </c>
      <c r="Q99" s="102"/>
      <c r="R99" s="102"/>
      <c r="S99" s="97">
        <f>SUM($D99:D99)</f>
        <v>135758</v>
      </c>
      <c r="T99" s="97">
        <f>SUM($D99:E99)</f>
        <v>271927</v>
      </c>
      <c r="U99" s="97">
        <f>SUM($D99:F99)</f>
        <v>426334</v>
      </c>
      <c r="V99" s="97">
        <f>SUM($D99:G99)</f>
        <v>581888</v>
      </c>
      <c r="W99" s="97">
        <f>SUM($D99:H99)</f>
        <v>744345</v>
      </c>
      <c r="X99" s="97">
        <f>SUM($D99:I99)</f>
        <v>908863</v>
      </c>
      <c r="Y99" s="97">
        <f>SUM($D99:J99)</f>
        <v>1092144</v>
      </c>
      <c r="Z99" s="97">
        <f>SUM($D99:K99)</f>
        <v>1275563</v>
      </c>
      <c r="AA99" s="97">
        <f>SUM($D99:L99)</f>
        <v>1445408</v>
      </c>
      <c r="AB99" s="97">
        <f>SUM($D99:M99)</f>
        <v>1611798</v>
      </c>
      <c r="AC99" s="97">
        <f>SUM($D99:N99)</f>
        <v>1766867</v>
      </c>
      <c r="AD99" s="97">
        <f>SUM($D99:O99)</f>
        <v>1928702</v>
      </c>
    </row>
    <row r="100" spans="1:30" s="96" customFormat="1" ht="15.1" customHeight="1">
      <c r="A100" s="94">
        <v>2013</v>
      </c>
      <c r="B100" s="95" t="s">
        <v>6</v>
      </c>
      <c r="D100" s="97">
        <f t="shared" si="34"/>
        <v>140060</v>
      </c>
      <c r="E100" s="97">
        <f t="shared" si="32"/>
        <v>136761</v>
      </c>
      <c r="F100" s="97">
        <f t="shared" si="32"/>
        <v>159384</v>
      </c>
      <c r="G100" s="97">
        <f t="shared" si="32"/>
        <v>149604</v>
      </c>
      <c r="H100" s="97">
        <f t="shared" si="32"/>
        <v>165113</v>
      </c>
      <c r="I100" s="97">
        <f t="shared" si="32"/>
        <v>169360</v>
      </c>
      <c r="J100" s="97">
        <f t="shared" si="32"/>
        <v>190322</v>
      </c>
      <c r="K100" s="97">
        <f t="shared" si="32"/>
        <v>194898</v>
      </c>
      <c r="L100" s="97">
        <f t="shared" si="32"/>
        <v>173776</v>
      </c>
      <c r="M100" s="97">
        <f t="shared" si="32"/>
        <v>169999</v>
      </c>
      <c r="N100" s="97">
        <f t="shared" si="32"/>
        <v>153557</v>
      </c>
      <c r="O100" s="97">
        <f t="shared" si="32"/>
        <v>160882</v>
      </c>
      <c r="P100" s="97">
        <f t="shared" si="33"/>
        <v>1963716</v>
      </c>
      <c r="Q100" s="102"/>
      <c r="R100" s="102"/>
      <c r="S100" s="97">
        <f>SUM($D100:D100)</f>
        <v>140060</v>
      </c>
      <c r="T100" s="97">
        <f>SUM($D100:E100)</f>
        <v>276821</v>
      </c>
      <c r="U100" s="97">
        <f>SUM($D100:F100)</f>
        <v>436205</v>
      </c>
      <c r="V100" s="97">
        <f>SUM($D100:G100)</f>
        <v>585809</v>
      </c>
      <c r="W100" s="97">
        <f>SUM($D100:H100)</f>
        <v>750922</v>
      </c>
      <c r="X100" s="97">
        <f>SUM($D100:I100)</f>
        <v>920282</v>
      </c>
      <c r="Y100" s="97">
        <f>SUM($D100:J100)</f>
        <v>1110604</v>
      </c>
      <c r="Z100" s="97">
        <f>SUM($D100:K100)</f>
        <v>1305502</v>
      </c>
      <c r="AA100" s="97">
        <f>SUM($D100:L100)</f>
        <v>1479278</v>
      </c>
      <c r="AB100" s="97">
        <f>SUM($D100:M100)</f>
        <v>1649277</v>
      </c>
      <c r="AC100" s="97">
        <f>SUM($D100:N100)</f>
        <v>1802834</v>
      </c>
      <c r="AD100" s="97">
        <f>SUM($D100:O100)</f>
        <v>1963716</v>
      </c>
    </row>
    <row r="101" spans="1:30" s="96" customFormat="1" ht="15.1" customHeight="1">
      <c r="A101" s="94">
        <v>2014</v>
      </c>
      <c r="B101" s="95" t="s">
        <v>6</v>
      </c>
      <c r="D101" s="97">
        <f t="shared" si="34"/>
        <v>137190</v>
      </c>
      <c r="E101" s="97">
        <f t="shared" si="32"/>
        <v>128384</v>
      </c>
      <c r="F101" s="97">
        <f t="shared" si="32"/>
        <v>146966</v>
      </c>
      <c r="G101" s="97">
        <f t="shared" si="32"/>
        <v>144009</v>
      </c>
      <c r="H101" s="97">
        <f t="shared" si="32"/>
        <v>160095</v>
      </c>
      <c r="I101" s="97">
        <f t="shared" si="32"/>
        <v>166383</v>
      </c>
      <c r="J101" s="97">
        <f t="shared" si="32"/>
        <v>185403</v>
      </c>
      <c r="K101" s="97">
        <f t="shared" si="32"/>
        <v>187226</v>
      </c>
      <c r="L101" s="97">
        <f t="shared" si="32"/>
        <v>161639</v>
      </c>
      <c r="M101" s="97">
        <f t="shared" si="32"/>
        <v>153275</v>
      </c>
      <c r="N101" s="97">
        <f t="shared" si="32"/>
        <v>131661</v>
      </c>
      <c r="O101" s="97">
        <f t="shared" si="32"/>
        <v>140186</v>
      </c>
      <c r="P101" s="97">
        <f t="shared" si="33"/>
        <v>1842417</v>
      </c>
      <c r="Q101" s="102"/>
      <c r="R101" s="102"/>
      <c r="S101" s="97">
        <f>SUM($D101:D101)</f>
        <v>137190</v>
      </c>
      <c r="T101" s="97">
        <f>SUM($D101:E101)</f>
        <v>265574</v>
      </c>
      <c r="U101" s="97">
        <f>SUM($D101:F101)</f>
        <v>412540</v>
      </c>
      <c r="V101" s="97">
        <f>SUM($D101:G101)</f>
        <v>556549</v>
      </c>
      <c r="W101" s="97">
        <f>SUM($D101:H101)</f>
        <v>716644</v>
      </c>
      <c r="X101" s="97">
        <f>SUM($D101:I101)</f>
        <v>883027</v>
      </c>
      <c r="Y101" s="97">
        <f>SUM($D101:J101)</f>
        <v>1068430</v>
      </c>
      <c r="Z101" s="97">
        <f>SUM($D101:K101)</f>
        <v>1255656</v>
      </c>
      <c r="AA101" s="97">
        <f>SUM($D101:L101)</f>
        <v>1417295</v>
      </c>
      <c r="AB101" s="97">
        <f>SUM($D101:M101)</f>
        <v>1570570</v>
      </c>
      <c r="AC101" s="97">
        <f>SUM($D101:N101)</f>
        <v>1702231</v>
      </c>
      <c r="AD101" s="97">
        <f>SUM($D101:O101)</f>
        <v>1842417</v>
      </c>
    </row>
    <row r="102" spans="1:30" s="96" customFormat="1" ht="15.1" customHeight="1">
      <c r="A102" s="94">
        <v>2015</v>
      </c>
      <c r="B102" s="95" t="s">
        <v>6</v>
      </c>
      <c r="D102" s="97">
        <f t="shared" si="34"/>
        <v>113526</v>
      </c>
      <c r="E102" s="97">
        <f t="shared" si="32"/>
        <v>101055</v>
      </c>
      <c r="F102" s="97">
        <f t="shared" si="32"/>
        <v>112123</v>
      </c>
      <c r="G102" s="97">
        <f t="shared" si="32"/>
        <v>113490</v>
      </c>
      <c r="H102" s="97">
        <f t="shared" si="32"/>
        <v>129858</v>
      </c>
      <c r="I102" s="97">
        <f t="shared" si="32"/>
        <v>133588</v>
      </c>
      <c r="J102" s="97">
        <f t="shared" si="32"/>
        <v>151497</v>
      </c>
      <c r="K102" s="97">
        <f t="shared" si="32"/>
        <v>140119</v>
      </c>
      <c r="L102" s="97">
        <f t="shared" si="32"/>
        <v>123666</v>
      </c>
      <c r="M102" s="97">
        <f t="shared" si="32"/>
        <v>114505</v>
      </c>
      <c r="N102" s="97">
        <f t="shared" si="32"/>
        <v>98863</v>
      </c>
      <c r="O102" s="97">
        <f t="shared" si="32"/>
        <v>107038</v>
      </c>
      <c r="P102" s="97">
        <f t="shared" si="33"/>
        <v>1439328</v>
      </c>
      <c r="Q102" s="102"/>
      <c r="R102" s="102"/>
      <c r="S102" s="97">
        <f>SUM($D102:D102)</f>
        <v>113526</v>
      </c>
      <c r="T102" s="97">
        <f>SUM($D102:E102)</f>
        <v>214581</v>
      </c>
      <c r="U102" s="97">
        <f>SUM($D102:F102)</f>
        <v>326704</v>
      </c>
      <c r="V102" s="97">
        <f>SUM($D102:G102)</f>
        <v>440194</v>
      </c>
      <c r="W102" s="97">
        <f>SUM($D102:H102)</f>
        <v>570052</v>
      </c>
      <c r="X102" s="97">
        <f>SUM($D102:I102)</f>
        <v>703640</v>
      </c>
      <c r="Y102" s="97">
        <f>SUM($D102:J102)</f>
        <v>855137</v>
      </c>
      <c r="Z102" s="97">
        <f>SUM($D102:K102)</f>
        <v>995256</v>
      </c>
      <c r="AA102" s="97">
        <f>SUM($D102:L102)</f>
        <v>1118922</v>
      </c>
      <c r="AB102" s="97">
        <f>SUM($D102:M102)</f>
        <v>1233427</v>
      </c>
      <c r="AC102" s="97">
        <f>SUM($D102:N102)</f>
        <v>1332290</v>
      </c>
      <c r="AD102" s="97">
        <f>SUM($D102:O102)</f>
        <v>1439328</v>
      </c>
    </row>
    <row r="103" spans="1:30" s="96" customFormat="1" ht="15.1" customHeight="1">
      <c r="A103" s="94">
        <v>2016</v>
      </c>
      <c r="B103" s="95" t="s">
        <v>6</v>
      </c>
      <c r="D103" s="97">
        <f t="shared" si="34"/>
        <v>89247</v>
      </c>
      <c r="E103" s="97">
        <f t="shared" si="32"/>
        <v>80449</v>
      </c>
      <c r="F103" s="97">
        <f t="shared" si="32"/>
        <v>97685</v>
      </c>
      <c r="G103" s="97">
        <f t="shared" si="32"/>
        <v>98157</v>
      </c>
      <c r="H103" s="97">
        <f t="shared" si="32"/>
        <v>111274</v>
      </c>
      <c r="I103" s="97">
        <f t="shared" si="32"/>
        <v>119780</v>
      </c>
      <c r="J103" s="97">
        <f t="shared" si="32"/>
        <v>139386</v>
      </c>
      <c r="K103" s="97">
        <f t="shared" si="32"/>
        <v>136570</v>
      </c>
      <c r="L103" s="97">
        <f t="shared" si="32"/>
        <v>123010</v>
      </c>
      <c r="M103" s="97">
        <f t="shared" si="32"/>
        <v>113225</v>
      </c>
      <c r="N103" s="97">
        <f t="shared" si="32"/>
        <v>94325</v>
      </c>
      <c r="O103" s="97">
        <f t="shared" si="32"/>
        <v>94430</v>
      </c>
      <c r="P103" s="97">
        <f t="shared" ref="P103:P106" si="35">SUM(D103:O103)</f>
        <v>1297538</v>
      </c>
      <c r="Q103" s="102"/>
      <c r="R103" s="102"/>
      <c r="S103" s="97">
        <f>SUM($D103:D103)</f>
        <v>89247</v>
      </c>
      <c r="T103" s="97">
        <f>SUM($D103:E103)</f>
        <v>169696</v>
      </c>
      <c r="U103" s="97">
        <f>SUM($D103:F103)</f>
        <v>267381</v>
      </c>
      <c r="V103" s="97">
        <f>SUM($D103:G103)</f>
        <v>365538</v>
      </c>
      <c r="W103" s="97">
        <f>SUM($D103:H103)</f>
        <v>476812</v>
      </c>
      <c r="X103" s="97">
        <f>SUM($D103:I103)</f>
        <v>596592</v>
      </c>
      <c r="Y103" s="97">
        <f>SUM($D103:J103)</f>
        <v>735978</v>
      </c>
      <c r="Z103" s="97">
        <f>SUM($D103:K103)</f>
        <v>872548</v>
      </c>
      <c r="AA103" s="97">
        <f>SUM($D103:L103)</f>
        <v>995558</v>
      </c>
      <c r="AB103" s="97">
        <f>SUM($D103:M103)</f>
        <v>1108783</v>
      </c>
      <c r="AC103" s="97">
        <f>SUM($D103:N103)</f>
        <v>1203108</v>
      </c>
      <c r="AD103" s="97">
        <f>SUM($D103:O103)</f>
        <v>1297538</v>
      </c>
    </row>
    <row r="104" spans="1:30" s="96" customFormat="1" ht="15.1" customHeight="1">
      <c r="A104" s="94">
        <v>2017</v>
      </c>
      <c r="B104" s="95" t="s">
        <v>6</v>
      </c>
      <c r="D104" s="97">
        <f t="shared" si="34"/>
        <v>84279</v>
      </c>
      <c r="E104" s="97">
        <f t="shared" si="32"/>
        <v>78522</v>
      </c>
      <c r="F104" s="97">
        <f t="shared" si="32"/>
        <v>91070</v>
      </c>
      <c r="G104" s="97">
        <f t="shared" si="32"/>
        <v>95894</v>
      </c>
      <c r="H104" s="97">
        <f t="shared" si="32"/>
        <v>109949</v>
      </c>
      <c r="I104" s="97">
        <f t="shared" si="32"/>
        <v>111482</v>
      </c>
      <c r="J104" s="97">
        <f t="shared" si="32"/>
        <v>131945</v>
      </c>
      <c r="K104" s="97">
        <f t="shared" si="32"/>
        <v>133473</v>
      </c>
      <c r="L104" s="97">
        <f t="shared" si="32"/>
        <v>123220</v>
      </c>
      <c r="M104" s="97">
        <f t="shared" si="32"/>
        <v>115490</v>
      </c>
      <c r="N104" s="97">
        <f t="shared" si="32"/>
        <v>98712</v>
      </c>
      <c r="O104" s="97">
        <f t="shared" si="32"/>
        <v>104202</v>
      </c>
      <c r="P104" s="97">
        <f t="shared" ref="P104" si="36">SUM(D104:O104)</f>
        <v>1278238</v>
      </c>
      <c r="Q104" s="102"/>
      <c r="R104" s="102"/>
      <c r="S104" s="97">
        <f>SUM($D104:D104)</f>
        <v>84279</v>
      </c>
      <c r="T104" s="97">
        <f>SUM($D104:E104)</f>
        <v>162801</v>
      </c>
      <c r="U104" s="97">
        <f>SUM($D104:F104)</f>
        <v>253871</v>
      </c>
      <c r="V104" s="97">
        <f>SUM($D104:G104)</f>
        <v>349765</v>
      </c>
      <c r="W104" s="97">
        <f>SUM($D104:H104)</f>
        <v>459714</v>
      </c>
      <c r="X104" s="97">
        <f>SUM($D104:I104)</f>
        <v>571196</v>
      </c>
      <c r="Y104" s="97">
        <f>SUM($D104:J104)</f>
        <v>703141</v>
      </c>
      <c r="Z104" s="97">
        <f>SUM($D104:K104)</f>
        <v>836614</v>
      </c>
      <c r="AA104" s="97">
        <f>SUM($D104:L104)</f>
        <v>959834</v>
      </c>
      <c r="AB104" s="97">
        <f>SUM($D104:M104)</f>
        <v>1075324</v>
      </c>
      <c r="AC104" s="97">
        <f>SUM($D104:N104)</f>
        <v>1174036</v>
      </c>
      <c r="AD104" s="97">
        <f>SUM($D104:O104)</f>
        <v>1278238</v>
      </c>
    </row>
    <row r="105" spans="1:30" s="96" customFormat="1" ht="15.1" customHeight="1">
      <c r="A105" s="94">
        <v>2018</v>
      </c>
      <c r="B105" s="95" t="s">
        <v>6</v>
      </c>
      <c r="D105" s="97">
        <f t="shared" si="34"/>
        <v>90113</v>
      </c>
      <c r="E105" s="97">
        <f t="shared" si="32"/>
        <v>87254</v>
      </c>
      <c r="F105" s="97">
        <f t="shared" si="32"/>
        <v>104778</v>
      </c>
      <c r="G105" s="97">
        <f t="shared" si="32"/>
        <v>96712</v>
      </c>
      <c r="H105" s="97">
        <f t="shared" si="32"/>
        <v>116972</v>
      </c>
      <c r="I105" s="97">
        <f t="shared" si="32"/>
        <v>123236</v>
      </c>
      <c r="J105" s="97">
        <f t="shared" si="32"/>
        <v>132532</v>
      </c>
      <c r="K105" s="97">
        <f t="shared" si="32"/>
        <v>138629</v>
      </c>
      <c r="L105" s="97">
        <f t="shared" si="32"/>
        <v>116864</v>
      </c>
      <c r="M105" s="97">
        <f t="shared" si="32"/>
        <v>110524</v>
      </c>
      <c r="N105" s="97">
        <f t="shared" si="32"/>
        <v>94130</v>
      </c>
      <c r="O105" s="97">
        <f t="shared" si="32"/>
        <v>98180</v>
      </c>
      <c r="P105" s="97">
        <f t="shared" si="35"/>
        <v>1309924</v>
      </c>
      <c r="Q105" s="102"/>
      <c r="R105" s="102"/>
      <c r="S105" s="97">
        <f>SUM($D105:D105)</f>
        <v>90113</v>
      </c>
      <c r="T105" s="97">
        <f>SUM($D105:E105)</f>
        <v>177367</v>
      </c>
      <c r="U105" s="97">
        <f>SUM($D105:F105)</f>
        <v>282145</v>
      </c>
      <c r="V105" s="97">
        <f>SUM($D105:G105)</f>
        <v>378857</v>
      </c>
      <c r="W105" s="97">
        <f>SUM($D105:H105)</f>
        <v>495829</v>
      </c>
      <c r="X105" s="97">
        <f>SUM($D105:I105)</f>
        <v>619065</v>
      </c>
      <c r="Y105" s="97">
        <f>SUM($D105:J105)</f>
        <v>751597</v>
      </c>
      <c r="Z105" s="97">
        <f>SUM($D105:K105)</f>
        <v>890226</v>
      </c>
      <c r="AA105" s="97">
        <f>SUM($D105:L105)</f>
        <v>1007090</v>
      </c>
      <c r="AB105" s="97">
        <f>SUM($D105:M105)</f>
        <v>1117614</v>
      </c>
      <c r="AC105" s="97">
        <f>SUM($D105:N105)</f>
        <v>1211744</v>
      </c>
      <c r="AD105" s="97">
        <f>SUM($D105:O105)</f>
        <v>1309924</v>
      </c>
    </row>
    <row r="106" spans="1:30" s="96" customFormat="1" ht="15.1" customHeight="1">
      <c r="A106" s="94">
        <v>2019</v>
      </c>
      <c r="B106" s="95" t="s">
        <v>6</v>
      </c>
      <c r="D106" s="97">
        <f t="shared" si="34"/>
        <v>79270</v>
      </c>
      <c r="E106" s="97">
        <f t="shared" si="32"/>
        <v>70718</v>
      </c>
      <c r="F106" s="97">
        <f t="shared" si="32"/>
        <v>93514</v>
      </c>
      <c r="G106" s="97">
        <f t="shared" si="32"/>
        <v>92949</v>
      </c>
      <c r="H106" s="97">
        <f t="shared" si="32"/>
        <v>105641</v>
      </c>
      <c r="I106" s="97">
        <f t="shared" si="32"/>
        <v>112697</v>
      </c>
      <c r="J106" s="97">
        <f t="shared" si="32"/>
        <v>132672</v>
      </c>
      <c r="K106" s="97">
        <f t="shared" si="32"/>
        <v>134426</v>
      </c>
      <c r="L106" s="97">
        <f t="shared" si="32"/>
        <v>109019</v>
      </c>
      <c r="M106" s="97">
        <f t="shared" si="32"/>
        <v>104532</v>
      </c>
      <c r="N106" s="97">
        <f t="shared" si="32"/>
        <v>89436</v>
      </c>
      <c r="O106" s="97">
        <f t="shared" si="32"/>
        <v>93084</v>
      </c>
      <c r="P106" s="97">
        <f t="shared" si="35"/>
        <v>1217958</v>
      </c>
      <c r="Q106" s="102"/>
      <c r="R106" s="102"/>
      <c r="S106" s="97">
        <f>SUM($D106:D106)</f>
        <v>79270</v>
      </c>
      <c r="T106" s="97">
        <f>SUM($D106:E106)</f>
        <v>149988</v>
      </c>
      <c r="U106" s="97">
        <f>SUM($D106:F106)</f>
        <v>243502</v>
      </c>
      <c r="V106" s="97">
        <f>SUM($D106:G106)</f>
        <v>336451</v>
      </c>
      <c r="W106" s="97">
        <f>SUM($D106:H106)</f>
        <v>442092</v>
      </c>
      <c r="X106" s="97">
        <f>SUM($D106:I106)</f>
        <v>554789</v>
      </c>
      <c r="Y106" s="97">
        <f>SUM($D106:J106)</f>
        <v>687461</v>
      </c>
      <c r="Z106" s="97">
        <f>SUM($D106:K106)</f>
        <v>821887</v>
      </c>
      <c r="AA106" s="97">
        <f>SUM($D106:L106)</f>
        <v>930906</v>
      </c>
      <c r="AB106" s="97">
        <f>SUM($D106:M106)</f>
        <v>1035438</v>
      </c>
      <c r="AC106" s="97">
        <f>SUM($D106:N106)</f>
        <v>1124874</v>
      </c>
      <c r="AD106" s="97">
        <f>SUM($D106:O106)</f>
        <v>1217958</v>
      </c>
    </row>
    <row r="107" spans="1:30" s="96" customFormat="1" ht="15.1" customHeight="1">
      <c r="A107" s="94">
        <v>2020</v>
      </c>
      <c r="B107" s="95" t="s">
        <v>6</v>
      </c>
      <c r="D107" s="97">
        <f t="shared" si="34"/>
        <v>83661</v>
      </c>
      <c r="E107" s="97">
        <f t="shared" si="32"/>
        <v>80286</v>
      </c>
      <c r="F107" s="97">
        <f t="shared" si="32"/>
        <v>43483</v>
      </c>
      <c r="G107" s="97">
        <f t="shared" si="32"/>
        <v>3458</v>
      </c>
      <c r="H107" s="97">
        <f t="shared" si="32"/>
        <v>3947</v>
      </c>
      <c r="I107" s="97">
        <f t="shared" si="32"/>
        <v>5228</v>
      </c>
      <c r="J107" s="97">
        <f t="shared" si="32"/>
        <v>5630</v>
      </c>
      <c r="K107" s="97">
        <f t="shared" si="32"/>
        <v>6317</v>
      </c>
      <c r="L107" s="97">
        <f t="shared" si="32"/>
        <v>6543</v>
      </c>
      <c r="M107" s="97">
        <f t="shared" si="32"/>
        <v>6815</v>
      </c>
      <c r="N107" s="97">
        <f t="shared" si="32"/>
        <v>5343</v>
      </c>
      <c r="O107" s="97">
        <f t="shared" si="32"/>
        <v>4970</v>
      </c>
      <c r="P107" s="97">
        <f t="shared" ref="P107" si="37">SUM(D107:O107)</f>
        <v>255681</v>
      </c>
      <c r="Q107" s="102"/>
      <c r="R107" s="102"/>
      <c r="S107" s="97">
        <f>SUM($D107:D107)</f>
        <v>83661</v>
      </c>
      <c r="T107" s="97">
        <f>SUM($D107:E107)</f>
        <v>163947</v>
      </c>
      <c r="U107" s="97">
        <f>SUM($D107:F107)</f>
        <v>207430</v>
      </c>
      <c r="V107" s="97">
        <f>SUM($D107:G107)</f>
        <v>210888</v>
      </c>
      <c r="W107" s="97">
        <f>SUM($D107:H107)</f>
        <v>214835</v>
      </c>
      <c r="X107" s="97">
        <f>SUM($D107:I107)</f>
        <v>220063</v>
      </c>
      <c r="Y107" s="97">
        <f>SUM($D107:J107)</f>
        <v>225693</v>
      </c>
      <c r="Z107" s="97">
        <f>SUM($D107:K107)</f>
        <v>232010</v>
      </c>
      <c r="AA107" s="97">
        <f>SUM($D107:L107)</f>
        <v>238553</v>
      </c>
      <c r="AB107" s="97">
        <f>SUM($D107:M107)</f>
        <v>245368</v>
      </c>
      <c r="AC107" s="97">
        <f>SUM($D107:N107)</f>
        <v>250711</v>
      </c>
      <c r="AD107" s="97">
        <f>SUM($D107:O107)</f>
        <v>255681</v>
      </c>
    </row>
    <row r="108" spans="1:30" s="96" customFormat="1" ht="15.1" customHeight="1">
      <c r="A108" s="94">
        <v>2021</v>
      </c>
      <c r="B108" s="95" t="s">
        <v>6</v>
      </c>
      <c r="D108" s="97">
        <f t="shared" si="34"/>
        <v>5155</v>
      </c>
      <c r="E108" s="97">
        <f t="shared" si="32"/>
        <v>4993</v>
      </c>
      <c r="F108" s="97">
        <f t="shared" si="32"/>
        <v>5880</v>
      </c>
      <c r="G108" s="97">
        <f t="shared" si="32"/>
        <v>5620</v>
      </c>
      <c r="H108" s="97">
        <f t="shared" si="32"/>
        <v>5640</v>
      </c>
      <c r="I108" s="97">
        <f t="shared" si="32"/>
        <v>6270</v>
      </c>
      <c r="J108" s="97">
        <f t="shared" si="32"/>
        <v>7246</v>
      </c>
      <c r="K108" s="97">
        <f t="shared" si="32"/>
        <v>13118</v>
      </c>
      <c r="L108" s="97">
        <f t="shared" si="32"/>
        <v>14054</v>
      </c>
      <c r="M108" s="97">
        <f t="shared" si="32"/>
        <v>12349</v>
      </c>
      <c r="N108" s="97">
        <f t="shared" si="32"/>
        <v>12385</v>
      </c>
      <c r="O108" s="97">
        <f t="shared" si="32"/>
        <v>18677</v>
      </c>
      <c r="P108" s="97">
        <f t="shared" ref="P108" si="38">SUM(D108:O108)</f>
        <v>111387</v>
      </c>
      <c r="Q108" s="102"/>
      <c r="R108" s="102"/>
      <c r="S108" s="97">
        <f>SUM($D108:D108)</f>
        <v>5155</v>
      </c>
      <c r="T108" s="97">
        <f>SUM($D108:E108)</f>
        <v>10148</v>
      </c>
      <c r="U108" s="97">
        <f>SUM($D108:F108)</f>
        <v>16028</v>
      </c>
      <c r="V108" s="97">
        <f>SUM($D108:G108)</f>
        <v>21648</v>
      </c>
      <c r="W108" s="97">
        <f>SUM($D108:H108)</f>
        <v>27288</v>
      </c>
      <c r="X108" s="97">
        <f>SUM($D108:I108)</f>
        <v>33558</v>
      </c>
      <c r="Y108" s="97">
        <f>SUM($D108:J108)</f>
        <v>40804</v>
      </c>
      <c r="Z108" s="97">
        <f>SUM($D108:K108)</f>
        <v>53922</v>
      </c>
      <c r="AA108" s="97">
        <f>SUM($D108:L108)</f>
        <v>67976</v>
      </c>
      <c r="AB108" s="97">
        <f>SUM($D108:M108)</f>
        <v>80325</v>
      </c>
      <c r="AC108" s="97">
        <f>SUM($D108:N108)</f>
        <v>92710</v>
      </c>
      <c r="AD108" s="97">
        <f>SUM($D108:O108)</f>
        <v>111387</v>
      </c>
    </row>
    <row r="109" spans="1:3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30" ht="15.1" customHeight="1">
      <c r="Q110" s="102"/>
      <c r="R110" s="102"/>
    </row>
    <row r="111" spans="1:30" ht="15.1" customHeight="1">
      <c r="A111" s="94">
        <v>2006</v>
      </c>
      <c r="B111" s="95" t="s">
        <v>7</v>
      </c>
      <c r="C111" s="96"/>
      <c r="D111" s="97">
        <f t="shared" ref="D111:O126" si="39">SUMIFS(D$11:D$90,$A$11:$A$90,$A111,$B$11:$B$90,$B111)</f>
        <v>10021</v>
      </c>
      <c r="E111" s="97">
        <f t="shared" si="39"/>
        <v>9394</v>
      </c>
      <c r="F111" s="97">
        <f t="shared" si="39"/>
        <v>10767</v>
      </c>
      <c r="G111" s="97">
        <f t="shared" si="39"/>
        <v>10267</v>
      </c>
      <c r="H111" s="97">
        <f t="shared" si="39"/>
        <v>11281</v>
      </c>
      <c r="I111" s="97">
        <f t="shared" si="39"/>
        <v>11089</v>
      </c>
      <c r="J111" s="97">
        <f t="shared" si="39"/>
        <v>10025</v>
      </c>
      <c r="K111" s="97">
        <f t="shared" si="39"/>
        <v>11723</v>
      </c>
      <c r="L111" s="97">
        <f t="shared" si="39"/>
        <v>10445</v>
      </c>
      <c r="M111" s="97">
        <f t="shared" si="39"/>
        <v>10675</v>
      </c>
      <c r="N111" s="97">
        <f t="shared" si="39"/>
        <v>9450</v>
      </c>
      <c r="O111" s="97">
        <f t="shared" si="39"/>
        <v>7667</v>
      </c>
      <c r="P111" s="97">
        <f t="shared" ref="P111:P120" si="40">SUM(D111:O111)</f>
        <v>122804</v>
      </c>
      <c r="Q111" s="102"/>
      <c r="R111" s="102"/>
      <c r="S111" s="97">
        <f>SUM($D111:D111)</f>
        <v>10021</v>
      </c>
      <c r="T111" s="97">
        <f>SUM($D111:E111)</f>
        <v>19415</v>
      </c>
      <c r="U111" s="97">
        <f>SUM($D111:F111)</f>
        <v>30182</v>
      </c>
      <c r="V111" s="97">
        <f>SUM($D111:G111)</f>
        <v>40449</v>
      </c>
      <c r="W111" s="97">
        <f>SUM($D111:H111)</f>
        <v>51730</v>
      </c>
      <c r="X111" s="97">
        <f>SUM($D111:I111)</f>
        <v>62819</v>
      </c>
      <c r="Y111" s="97">
        <f>SUM($D111:J111)</f>
        <v>72844</v>
      </c>
      <c r="Z111" s="97">
        <f>SUM($D111:K111)</f>
        <v>84567</v>
      </c>
      <c r="AA111" s="97">
        <f>SUM($D111:L111)</f>
        <v>95012</v>
      </c>
      <c r="AB111" s="97">
        <f>SUM($D111:M111)</f>
        <v>105687</v>
      </c>
      <c r="AC111" s="97">
        <f>SUM($D111:N111)</f>
        <v>115137</v>
      </c>
      <c r="AD111" s="97">
        <f>SUM($D111:O111)</f>
        <v>122804</v>
      </c>
    </row>
    <row r="112" spans="1:30" ht="15.1" customHeight="1">
      <c r="A112" s="94">
        <v>2007</v>
      </c>
      <c r="B112" s="95" t="s">
        <v>7</v>
      </c>
      <c r="C112" s="96"/>
      <c r="D112" s="97">
        <f t="shared" si="39"/>
        <v>9199</v>
      </c>
      <c r="E112" s="97">
        <f t="shared" si="39"/>
        <v>8778</v>
      </c>
      <c r="F112" s="97">
        <f t="shared" si="39"/>
        <v>9530</v>
      </c>
      <c r="G112" s="97">
        <f t="shared" si="39"/>
        <v>9099</v>
      </c>
      <c r="H112" s="97">
        <f t="shared" si="39"/>
        <v>10153</v>
      </c>
      <c r="I112" s="97">
        <f t="shared" si="39"/>
        <v>9516</v>
      </c>
      <c r="J112" s="97">
        <f t="shared" si="39"/>
        <v>9194</v>
      </c>
      <c r="K112" s="97">
        <f t="shared" si="39"/>
        <v>9309</v>
      </c>
      <c r="L112" s="97">
        <f t="shared" si="39"/>
        <v>9095</v>
      </c>
      <c r="M112" s="97">
        <f t="shared" si="39"/>
        <v>10149</v>
      </c>
      <c r="N112" s="97">
        <f t="shared" si="39"/>
        <v>9350</v>
      </c>
      <c r="O112" s="97">
        <f t="shared" si="39"/>
        <v>7963</v>
      </c>
      <c r="P112" s="97">
        <f t="shared" si="40"/>
        <v>111335</v>
      </c>
      <c r="Q112" s="102"/>
      <c r="R112" s="102"/>
      <c r="S112" s="97">
        <f>SUM($D112:D112)</f>
        <v>9199</v>
      </c>
      <c r="T112" s="97">
        <f>SUM($D112:E112)</f>
        <v>17977</v>
      </c>
      <c r="U112" s="97">
        <f>SUM($D112:F112)</f>
        <v>27507</v>
      </c>
      <c r="V112" s="97">
        <f>SUM($D112:G112)</f>
        <v>36606</v>
      </c>
      <c r="W112" s="97">
        <f>SUM($D112:H112)</f>
        <v>46759</v>
      </c>
      <c r="X112" s="97">
        <f>SUM($D112:I112)</f>
        <v>56275</v>
      </c>
      <c r="Y112" s="97">
        <f>SUM($D112:J112)</f>
        <v>65469</v>
      </c>
      <c r="Z112" s="97">
        <f>SUM($D112:K112)</f>
        <v>74778</v>
      </c>
      <c r="AA112" s="97">
        <f>SUM($D112:L112)</f>
        <v>83873</v>
      </c>
      <c r="AB112" s="97">
        <f>SUM($D112:M112)</f>
        <v>94022</v>
      </c>
      <c r="AC112" s="97">
        <f>SUM($D112:N112)</f>
        <v>103372</v>
      </c>
      <c r="AD112" s="97">
        <f>SUM($D112:O112)</f>
        <v>111335</v>
      </c>
    </row>
    <row r="113" spans="1:30" ht="15.1" customHeight="1">
      <c r="A113" s="94">
        <v>2008</v>
      </c>
      <c r="B113" s="95" t="s">
        <v>7</v>
      </c>
      <c r="C113" s="96"/>
      <c r="D113" s="97">
        <f t="shared" si="39"/>
        <v>9329</v>
      </c>
      <c r="E113" s="97">
        <f t="shared" si="39"/>
        <v>9219</v>
      </c>
      <c r="F113" s="97">
        <f t="shared" si="39"/>
        <v>9873</v>
      </c>
      <c r="G113" s="97">
        <f t="shared" si="39"/>
        <v>11107</v>
      </c>
      <c r="H113" s="97">
        <f t="shared" si="39"/>
        <v>10884</v>
      </c>
      <c r="I113" s="97">
        <f t="shared" si="39"/>
        <v>10569</v>
      </c>
      <c r="J113" s="97">
        <f t="shared" si="39"/>
        <v>10820</v>
      </c>
      <c r="K113" s="97">
        <f t="shared" si="39"/>
        <v>9698</v>
      </c>
      <c r="L113" s="97">
        <f t="shared" si="39"/>
        <v>9976</v>
      </c>
      <c r="M113" s="97">
        <f t="shared" si="39"/>
        <v>9803</v>
      </c>
      <c r="N113" s="97">
        <f t="shared" si="39"/>
        <v>7190</v>
      </c>
      <c r="O113" s="97">
        <f t="shared" si="39"/>
        <v>6967</v>
      </c>
      <c r="P113" s="97">
        <f t="shared" si="40"/>
        <v>115435</v>
      </c>
      <c r="Q113" s="102"/>
      <c r="R113" s="102"/>
      <c r="S113" s="97">
        <f>SUM($D113:D113)</f>
        <v>9329</v>
      </c>
      <c r="T113" s="97">
        <f>SUM($D113:E113)</f>
        <v>18548</v>
      </c>
      <c r="U113" s="97">
        <f>SUM($D113:F113)</f>
        <v>28421</v>
      </c>
      <c r="V113" s="97">
        <f>SUM($D113:G113)</f>
        <v>39528</v>
      </c>
      <c r="W113" s="97">
        <f>SUM($D113:H113)</f>
        <v>50412</v>
      </c>
      <c r="X113" s="97">
        <f>SUM($D113:I113)</f>
        <v>60981</v>
      </c>
      <c r="Y113" s="97">
        <f>SUM($D113:J113)</f>
        <v>71801</v>
      </c>
      <c r="Z113" s="97">
        <f>SUM($D113:K113)</f>
        <v>81499</v>
      </c>
      <c r="AA113" s="97">
        <f>SUM($D113:L113)</f>
        <v>91475</v>
      </c>
      <c r="AB113" s="97">
        <f>SUM($D113:M113)</f>
        <v>101278</v>
      </c>
      <c r="AC113" s="97">
        <f>SUM($D113:N113)</f>
        <v>108468</v>
      </c>
      <c r="AD113" s="97">
        <f>SUM($D113:O113)</f>
        <v>115435</v>
      </c>
    </row>
    <row r="114" spans="1:30" ht="15.1" customHeight="1">
      <c r="A114" s="94">
        <v>2009</v>
      </c>
      <c r="B114" s="95" t="s">
        <v>7</v>
      </c>
      <c r="C114" s="96"/>
      <c r="D114" s="97">
        <f t="shared" si="39"/>
        <v>7679</v>
      </c>
      <c r="E114" s="97">
        <f t="shared" si="39"/>
        <v>7837</v>
      </c>
      <c r="F114" s="97">
        <f t="shared" si="39"/>
        <v>8598</v>
      </c>
      <c r="G114" s="97">
        <f t="shared" si="39"/>
        <v>7355</v>
      </c>
      <c r="H114" s="97">
        <f t="shared" si="39"/>
        <v>7629</v>
      </c>
      <c r="I114" s="97">
        <f t="shared" si="39"/>
        <v>7718</v>
      </c>
      <c r="J114" s="97">
        <f t="shared" si="39"/>
        <v>7648</v>
      </c>
      <c r="K114" s="97">
        <f t="shared" si="39"/>
        <v>8142</v>
      </c>
      <c r="L114" s="97">
        <f t="shared" si="39"/>
        <v>8709</v>
      </c>
      <c r="M114" s="97">
        <f t="shared" si="39"/>
        <v>8488</v>
      </c>
      <c r="N114" s="97">
        <f t="shared" si="39"/>
        <v>8551</v>
      </c>
      <c r="O114" s="97">
        <f t="shared" si="39"/>
        <v>8023</v>
      </c>
      <c r="P114" s="97">
        <f t="shared" si="40"/>
        <v>96377</v>
      </c>
      <c r="Q114" s="102"/>
      <c r="R114" s="102"/>
      <c r="S114" s="97">
        <f>SUM($D114:D114)</f>
        <v>7679</v>
      </c>
      <c r="T114" s="97">
        <f>SUM($D114:E114)</f>
        <v>15516</v>
      </c>
      <c r="U114" s="97">
        <f>SUM($D114:F114)</f>
        <v>24114</v>
      </c>
      <c r="V114" s="97">
        <f>SUM($D114:G114)</f>
        <v>31469</v>
      </c>
      <c r="W114" s="97">
        <f>SUM($D114:H114)</f>
        <v>39098</v>
      </c>
      <c r="X114" s="97">
        <f>SUM($D114:I114)</f>
        <v>46816</v>
      </c>
      <c r="Y114" s="97">
        <f>SUM($D114:J114)</f>
        <v>54464</v>
      </c>
      <c r="Z114" s="97">
        <f>SUM($D114:K114)</f>
        <v>62606</v>
      </c>
      <c r="AA114" s="97">
        <f>SUM($D114:L114)</f>
        <v>71315</v>
      </c>
      <c r="AB114" s="97">
        <f>SUM($D114:M114)</f>
        <v>79803</v>
      </c>
      <c r="AC114" s="97">
        <f>SUM($D114:N114)</f>
        <v>88354</v>
      </c>
      <c r="AD114" s="97">
        <f>SUM($D114:O114)</f>
        <v>96377</v>
      </c>
    </row>
    <row r="115" spans="1:30" ht="15.1" customHeight="1">
      <c r="A115" s="94">
        <v>2010</v>
      </c>
      <c r="B115" s="95" t="s">
        <v>7</v>
      </c>
      <c r="C115" s="96"/>
      <c r="D115" s="97">
        <f t="shared" si="39"/>
        <v>8341</v>
      </c>
      <c r="E115" s="97">
        <f t="shared" si="39"/>
        <v>8526</v>
      </c>
      <c r="F115" s="97">
        <f t="shared" si="39"/>
        <v>9620</v>
      </c>
      <c r="G115" s="97">
        <f t="shared" si="39"/>
        <v>8631</v>
      </c>
      <c r="H115" s="97">
        <f t="shared" si="39"/>
        <v>8824</v>
      </c>
      <c r="I115" s="97">
        <f t="shared" si="39"/>
        <v>8458</v>
      </c>
      <c r="J115" s="97">
        <f t="shared" si="39"/>
        <v>8235</v>
      </c>
      <c r="K115" s="97">
        <f t="shared" si="39"/>
        <v>7863</v>
      </c>
      <c r="L115" s="97">
        <f t="shared" si="39"/>
        <v>8160</v>
      </c>
      <c r="M115" s="97">
        <f t="shared" si="39"/>
        <v>8199</v>
      </c>
      <c r="N115" s="97">
        <f t="shared" si="39"/>
        <v>7446</v>
      </c>
      <c r="O115" s="97">
        <f t="shared" si="39"/>
        <v>7248</v>
      </c>
      <c r="P115" s="97">
        <f t="shared" si="40"/>
        <v>99551</v>
      </c>
      <c r="Q115" s="102"/>
      <c r="R115" s="102"/>
      <c r="S115" s="97">
        <f>SUM($D115:D115)</f>
        <v>8341</v>
      </c>
      <c r="T115" s="97">
        <f>SUM($D115:E115)</f>
        <v>16867</v>
      </c>
      <c r="U115" s="97">
        <f>SUM($D115:F115)</f>
        <v>26487</v>
      </c>
      <c r="V115" s="97">
        <f>SUM($D115:G115)</f>
        <v>35118</v>
      </c>
      <c r="W115" s="97">
        <f>SUM($D115:H115)</f>
        <v>43942</v>
      </c>
      <c r="X115" s="97">
        <f>SUM($D115:I115)</f>
        <v>52400</v>
      </c>
      <c r="Y115" s="97">
        <f>SUM($D115:J115)</f>
        <v>60635</v>
      </c>
      <c r="Z115" s="97">
        <f>SUM($D115:K115)</f>
        <v>68498</v>
      </c>
      <c r="AA115" s="97">
        <f>SUM($D115:L115)</f>
        <v>76658</v>
      </c>
      <c r="AB115" s="97">
        <f>SUM($D115:M115)</f>
        <v>84857</v>
      </c>
      <c r="AC115" s="97">
        <f>SUM($D115:N115)</f>
        <v>92303</v>
      </c>
      <c r="AD115" s="97">
        <f>SUM($D115:O115)</f>
        <v>99551</v>
      </c>
    </row>
    <row r="116" spans="1:30" ht="15.1" customHeight="1">
      <c r="A116" s="94">
        <v>2011</v>
      </c>
      <c r="B116" s="95" t="s">
        <v>7</v>
      </c>
      <c r="C116" s="96"/>
      <c r="D116" s="97">
        <f t="shared" si="39"/>
        <v>7521</v>
      </c>
      <c r="E116" s="97">
        <f t="shared" si="39"/>
        <v>7710</v>
      </c>
      <c r="F116" s="97">
        <f t="shared" si="39"/>
        <v>9511</v>
      </c>
      <c r="G116" s="97">
        <f t="shared" si="39"/>
        <v>8292</v>
      </c>
      <c r="H116" s="97">
        <f t="shared" si="39"/>
        <v>8143</v>
      </c>
      <c r="I116" s="97">
        <f t="shared" si="39"/>
        <v>7927</v>
      </c>
      <c r="J116" s="97">
        <f t="shared" si="39"/>
        <v>7434</v>
      </c>
      <c r="K116" s="97">
        <f t="shared" si="39"/>
        <v>7805</v>
      </c>
      <c r="L116" s="97">
        <f t="shared" si="39"/>
        <v>8159</v>
      </c>
      <c r="M116" s="97">
        <f t="shared" si="39"/>
        <v>8278</v>
      </c>
      <c r="N116" s="97">
        <f t="shared" si="39"/>
        <v>7894</v>
      </c>
      <c r="O116" s="97">
        <f t="shared" si="39"/>
        <v>7226</v>
      </c>
      <c r="P116" s="97">
        <f t="shared" si="40"/>
        <v>95900</v>
      </c>
      <c r="Q116" s="102"/>
      <c r="R116" s="102"/>
      <c r="S116" s="97">
        <f>SUM($D116:D116)</f>
        <v>7521</v>
      </c>
      <c r="T116" s="97">
        <f>SUM($D116:E116)</f>
        <v>15231</v>
      </c>
      <c r="U116" s="97">
        <f>SUM($D116:F116)</f>
        <v>24742</v>
      </c>
      <c r="V116" s="97">
        <f>SUM($D116:G116)</f>
        <v>33034</v>
      </c>
      <c r="W116" s="97">
        <f>SUM($D116:H116)</f>
        <v>41177</v>
      </c>
      <c r="X116" s="97">
        <f>SUM($D116:I116)</f>
        <v>49104</v>
      </c>
      <c r="Y116" s="97">
        <f>SUM($D116:J116)</f>
        <v>56538</v>
      </c>
      <c r="Z116" s="97">
        <f>SUM($D116:K116)</f>
        <v>64343</v>
      </c>
      <c r="AA116" s="97">
        <f>SUM($D116:L116)</f>
        <v>72502</v>
      </c>
      <c r="AB116" s="97">
        <f>SUM($D116:M116)</f>
        <v>80780</v>
      </c>
      <c r="AC116" s="97">
        <f>SUM($D116:N116)</f>
        <v>88674</v>
      </c>
      <c r="AD116" s="97">
        <f>SUM($D116:O116)</f>
        <v>95900</v>
      </c>
    </row>
    <row r="117" spans="1:30" ht="15.1" customHeight="1">
      <c r="A117" s="94">
        <v>2012</v>
      </c>
      <c r="B117" s="95" t="s">
        <v>7</v>
      </c>
      <c r="C117" s="96"/>
      <c r="D117" s="97">
        <f t="shared" si="39"/>
        <v>7606</v>
      </c>
      <c r="E117" s="97">
        <f t="shared" si="39"/>
        <v>7832</v>
      </c>
      <c r="F117" s="97">
        <f t="shared" si="39"/>
        <v>8518</v>
      </c>
      <c r="G117" s="97">
        <f t="shared" si="39"/>
        <v>8364</v>
      </c>
      <c r="H117" s="97">
        <f t="shared" si="39"/>
        <v>8922</v>
      </c>
      <c r="I117" s="97">
        <f t="shared" si="39"/>
        <v>8439</v>
      </c>
      <c r="J117" s="97">
        <f t="shared" si="39"/>
        <v>7974</v>
      </c>
      <c r="K117" s="97">
        <f t="shared" si="39"/>
        <v>7938</v>
      </c>
      <c r="L117" s="97">
        <f t="shared" si="39"/>
        <v>7785</v>
      </c>
      <c r="M117" s="97">
        <f t="shared" si="39"/>
        <v>8807</v>
      </c>
      <c r="N117" s="97">
        <f t="shared" si="39"/>
        <v>7625</v>
      </c>
      <c r="O117" s="97">
        <f t="shared" si="39"/>
        <v>6735</v>
      </c>
      <c r="P117" s="97">
        <f t="shared" si="40"/>
        <v>96545</v>
      </c>
      <c r="Q117" s="102"/>
      <c r="R117" s="102"/>
      <c r="S117" s="97">
        <f>SUM($D117:D117)</f>
        <v>7606</v>
      </c>
      <c r="T117" s="97">
        <f>SUM($D117:E117)</f>
        <v>15438</v>
      </c>
      <c r="U117" s="97">
        <f>SUM($D117:F117)</f>
        <v>23956</v>
      </c>
      <c r="V117" s="97">
        <f>SUM($D117:G117)</f>
        <v>32320</v>
      </c>
      <c r="W117" s="97">
        <f>SUM($D117:H117)</f>
        <v>41242</v>
      </c>
      <c r="X117" s="97">
        <f>SUM($D117:I117)</f>
        <v>49681</v>
      </c>
      <c r="Y117" s="97">
        <f>SUM($D117:J117)</f>
        <v>57655</v>
      </c>
      <c r="Z117" s="97">
        <f>SUM($D117:K117)</f>
        <v>65593</v>
      </c>
      <c r="AA117" s="97">
        <f>SUM($D117:L117)</f>
        <v>73378</v>
      </c>
      <c r="AB117" s="97">
        <f>SUM($D117:M117)</f>
        <v>82185</v>
      </c>
      <c r="AC117" s="97">
        <f>SUM($D117:N117)</f>
        <v>89810</v>
      </c>
      <c r="AD117" s="97">
        <f>SUM($D117:O117)</f>
        <v>96545</v>
      </c>
    </row>
    <row r="118" spans="1:30" ht="15.1" customHeight="1">
      <c r="A118" s="94">
        <v>2013</v>
      </c>
      <c r="B118" s="95" t="s">
        <v>7</v>
      </c>
      <c r="C118" s="96"/>
      <c r="D118" s="97">
        <f t="shared" si="39"/>
        <v>8235</v>
      </c>
      <c r="E118" s="97">
        <f t="shared" si="39"/>
        <v>7723</v>
      </c>
      <c r="F118" s="97">
        <f t="shared" si="39"/>
        <v>8494</v>
      </c>
      <c r="G118" s="97">
        <f t="shared" si="39"/>
        <v>8632</v>
      </c>
      <c r="H118" s="97">
        <f t="shared" si="39"/>
        <v>8518</v>
      </c>
      <c r="I118" s="97">
        <f t="shared" si="39"/>
        <v>8036</v>
      </c>
      <c r="J118" s="97">
        <f t="shared" si="39"/>
        <v>8101</v>
      </c>
      <c r="K118" s="97">
        <f t="shared" si="39"/>
        <v>8288</v>
      </c>
      <c r="L118" s="97">
        <f t="shared" si="39"/>
        <v>7700</v>
      </c>
      <c r="M118" s="97">
        <f t="shared" si="39"/>
        <v>8368</v>
      </c>
      <c r="N118" s="97">
        <f t="shared" si="39"/>
        <v>7101</v>
      </c>
      <c r="O118" s="97">
        <f t="shared" si="39"/>
        <v>6352</v>
      </c>
      <c r="P118" s="97">
        <f t="shared" si="40"/>
        <v>95548</v>
      </c>
      <c r="Q118" s="102"/>
      <c r="R118" s="102"/>
      <c r="S118" s="97">
        <f>SUM($D118:D118)</f>
        <v>8235</v>
      </c>
      <c r="T118" s="97">
        <f>SUM($D118:E118)</f>
        <v>15958</v>
      </c>
      <c r="U118" s="97">
        <f>SUM($D118:F118)</f>
        <v>24452</v>
      </c>
      <c r="V118" s="97">
        <f>SUM($D118:G118)</f>
        <v>33084</v>
      </c>
      <c r="W118" s="97">
        <f>SUM($D118:H118)</f>
        <v>41602</v>
      </c>
      <c r="X118" s="97">
        <f>SUM($D118:I118)</f>
        <v>49638</v>
      </c>
      <c r="Y118" s="97">
        <f>SUM($D118:J118)</f>
        <v>57739</v>
      </c>
      <c r="Z118" s="97">
        <f>SUM($D118:K118)</f>
        <v>66027</v>
      </c>
      <c r="AA118" s="97">
        <f>SUM($D118:L118)</f>
        <v>73727</v>
      </c>
      <c r="AB118" s="97">
        <f>SUM($D118:M118)</f>
        <v>82095</v>
      </c>
      <c r="AC118" s="97">
        <f>SUM($D118:N118)</f>
        <v>89196</v>
      </c>
      <c r="AD118" s="97">
        <f>SUM($D118:O118)</f>
        <v>95548</v>
      </c>
    </row>
    <row r="119" spans="1:30" ht="15.1" customHeight="1">
      <c r="A119" s="94">
        <v>2014</v>
      </c>
      <c r="B119" s="95" t="s">
        <v>7</v>
      </c>
      <c r="C119" s="96"/>
      <c r="D119" s="97">
        <f t="shared" si="39"/>
        <v>8169</v>
      </c>
      <c r="E119" s="97">
        <f t="shared" si="39"/>
        <v>9316</v>
      </c>
      <c r="F119" s="97">
        <f t="shared" si="39"/>
        <v>9938</v>
      </c>
      <c r="G119" s="97">
        <f t="shared" si="39"/>
        <v>8146</v>
      </c>
      <c r="H119" s="97">
        <f t="shared" si="39"/>
        <v>8005</v>
      </c>
      <c r="I119" s="97">
        <f t="shared" si="39"/>
        <v>7668</v>
      </c>
      <c r="J119" s="97">
        <f t="shared" si="39"/>
        <v>8013</v>
      </c>
      <c r="K119" s="97">
        <f t="shared" si="39"/>
        <v>7443</v>
      </c>
      <c r="L119" s="97">
        <f t="shared" si="39"/>
        <v>7850</v>
      </c>
      <c r="M119" s="97">
        <f t="shared" si="39"/>
        <v>7923</v>
      </c>
      <c r="N119" s="97">
        <f t="shared" si="39"/>
        <v>6676</v>
      </c>
      <c r="O119" s="97">
        <f t="shared" si="39"/>
        <v>6697</v>
      </c>
      <c r="P119" s="97">
        <f t="shared" si="40"/>
        <v>95844</v>
      </c>
      <c r="Q119" s="102"/>
      <c r="R119" s="102"/>
      <c r="S119" s="97">
        <f>SUM($D119:D119)</f>
        <v>8169</v>
      </c>
      <c r="T119" s="97">
        <f>SUM($D119:E119)</f>
        <v>17485</v>
      </c>
      <c r="U119" s="97">
        <f>SUM($D119:F119)</f>
        <v>27423</v>
      </c>
      <c r="V119" s="97">
        <f>SUM($D119:G119)</f>
        <v>35569</v>
      </c>
      <c r="W119" s="97">
        <f>SUM($D119:H119)</f>
        <v>43574</v>
      </c>
      <c r="X119" s="97">
        <f>SUM($D119:I119)</f>
        <v>51242</v>
      </c>
      <c r="Y119" s="97">
        <f>SUM($D119:J119)</f>
        <v>59255</v>
      </c>
      <c r="Z119" s="97">
        <f>SUM($D119:K119)</f>
        <v>66698</v>
      </c>
      <c r="AA119" s="97">
        <f>SUM($D119:L119)</f>
        <v>74548</v>
      </c>
      <c r="AB119" s="97">
        <f>SUM($D119:M119)</f>
        <v>82471</v>
      </c>
      <c r="AC119" s="97">
        <f>SUM($D119:N119)</f>
        <v>89147</v>
      </c>
      <c r="AD119" s="97">
        <f>SUM($D119:O119)</f>
        <v>95844</v>
      </c>
    </row>
    <row r="120" spans="1:30" ht="15.1" customHeight="1">
      <c r="A120" s="94">
        <v>2015</v>
      </c>
      <c r="B120" s="95" t="s">
        <v>7</v>
      </c>
      <c r="C120" s="96"/>
      <c r="D120" s="97">
        <f t="shared" si="39"/>
        <v>7219</v>
      </c>
      <c r="E120" s="97">
        <f t="shared" si="39"/>
        <v>7231</v>
      </c>
      <c r="F120" s="97">
        <f t="shared" si="39"/>
        <v>8362</v>
      </c>
      <c r="G120" s="97">
        <f t="shared" si="39"/>
        <v>8109</v>
      </c>
      <c r="H120" s="97">
        <f t="shared" si="39"/>
        <v>7285</v>
      </c>
      <c r="I120" s="97">
        <f t="shared" si="39"/>
        <v>7863</v>
      </c>
      <c r="J120" s="97">
        <f t="shared" si="39"/>
        <v>7478</v>
      </c>
      <c r="K120" s="97">
        <f t="shared" si="39"/>
        <v>7395</v>
      </c>
      <c r="L120" s="97">
        <f t="shared" si="39"/>
        <v>7497</v>
      </c>
      <c r="M120" s="97">
        <f t="shared" si="39"/>
        <v>7273</v>
      </c>
      <c r="N120" s="97">
        <f t="shared" si="39"/>
        <v>6572</v>
      </c>
      <c r="O120" s="97">
        <f t="shared" si="39"/>
        <v>6187</v>
      </c>
      <c r="P120" s="97">
        <f t="shared" si="40"/>
        <v>88471</v>
      </c>
      <c r="Q120" s="102"/>
      <c r="R120" s="102"/>
      <c r="S120" s="97">
        <f>SUM($D120:D120)</f>
        <v>7219</v>
      </c>
      <c r="T120" s="97">
        <f>SUM($D120:E120)</f>
        <v>14450</v>
      </c>
      <c r="U120" s="97">
        <f>SUM($D120:F120)</f>
        <v>22812</v>
      </c>
      <c r="V120" s="97">
        <f>SUM($D120:G120)</f>
        <v>30921</v>
      </c>
      <c r="W120" s="97">
        <f>SUM($D120:H120)</f>
        <v>38206</v>
      </c>
      <c r="X120" s="97">
        <f>SUM($D120:I120)</f>
        <v>46069</v>
      </c>
      <c r="Y120" s="97">
        <f>SUM($D120:J120)</f>
        <v>53547</v>
      </c>
      <c r="Z120" s="97">
        <f>SUM($D120:K120)</f>
        <v>60942</v>
      </c>
      <c r="AA120" s="97">
        <f>SUM($D120:L120)</f>
        <v>68439</v>
      </c>
      <c r="AB120" s="97">
        <f>SUM($D120:M120)</f>
        <v>75712</v>
      </c>
      <c r="AC120" s="97">
        <f>SUM($D120:N120)</f>
        <v>82284</v>
      </c>
      <c r="AD120" s="97">
        <f>SUM($D120:O120)</f>
        <v>88471</v>
      </c>
    </row>
    <row r="121" spans="1:30" ht="15.1" customHeight="1">
      <c r="A121" s="94">
        <v>2016</v>
      </c>
      <c r="B121" s="95" t="s">
        <v>7</v>
      </c>
      <c r="C121" s="96"/>
      <c r="D121" s="97">
        <f t="shared" si="39"/>
        <v>7291</v>
      </c>
      <c r="E121" s="97">
        <f t="shared" si="39"/>
        <v>7325</v>
      </c>
      <c r="F121" s="97">
        <f t="shared" si="39"/>
        <v>8278</v>
      </c>
      <c r="G121" s="97">
        <f t="shared" si="39"/>
        <v>7445</v>
      </c>
      <c r="H121" s="97">
        <f t="shared" si="39"/>
        <v>7760</v>
      </c>
      <c r="I121" s="97">
        <f t="shared" si="39"/>
        <v>7503</v>
      </c>
      <c r="J121" s="97">
        <f t="shared" si="39"/>
        <v>7063</v>
      </c>
      <c r="K121" s="97">
        <f t="shared" si="39"/>
        <v>7603</v>
      </c>
      <c r="L121" s="97">
        <f t="shared" si="39"/>
        <v>6953</v>
      </c>
      <c r="M121" s="97">
        <f t="shared" si="39"/>
        <v>7612</v>
      </c>
      <c r="N121" s="97">
        <f t="shared" si="39"/>
        <v>8044</v>
      </c>
      <c r="O121" s="97">
        <f t="shared" si="39"/>
        <v>6283</v>
      </c>
      <c r="P121" s="97">
        <f t="shared" ref="P121:P124" si="41">SUM(D121:O121)</f>
        <v>89160</v>
      </c>
      <c r="Q121" s="102"/>
      <c r="R121" s="102"/>
      <c r="S121" s="97">
        <f>SUM($D121:D121)</f>
        <v>7291</v>
      </c>
      <c r="T121" s="97">
        <f>SUM($D121:E121)</f>
        <v>14616</v>
      </c>
      <c r="U121" s="97">
        <f>SUM($D121:F121)</f>
        <v>22894</v>
      </c>
      <c r="V121" s="97">
        <f>SUM($D121:G121)</f>
        <v>30339</v>
      </c>
      <c r="W121" s="97">
        <f>SUM($D121:H121)</f>
        <v>38099</v>
      </c>
      <c r="X121" s="97">
        <f>SUM($D121:I121)</f>
        <v>45602</v>
      </c>
      <c r="Y121" s="97">
        <f>SUM($D121:J121)</f>
        <v>52665</v>
      </c>
      <c r="Z121" s="97">
        <f>SUM($D121:K121)</f>
        <v>60268</v>
      </c>
      <c r="AA121" s="97">
        <f>SUM($D121:L121)</f>
        <v>67221</v>
      </c>
      <c r="AB121" s="97">
        <f>SUM($D121:M121)</f>
        <v>74833</v>
      </c>
      <c r="AC121" s="97">
        <f>SUM($D121:N121)</f>
        <v>82877</v>
      </c>
      <c r="AD121" s="97">
        <f>SUM($D121:O121)</f>
        <v>89160</v>
      </c>
    </row>
    <row r="122" spans="1:30" ht="15.1" customHeight="1">
      <c r="A122" s="94">
        <v>2017</v>
      </c>
      <c r="B122" s="95" t="s">
        <v>7</v>
      </c>
      <c r="C122" s="96"/>
      <c r="D122" s="97">
        <f t="shared" si="39"/>
        <v>7597</v>
      </c>
      <c r="E122" s="97">
        <f t="shared" si="39"/>
        <v>7633</v>
      </c>
      <c r="F122" s="97">
        <f t="shared" si="39"/>
        <v>8934</v>
      </c>
      <c r="G122" s="97">
        <f t="shared" si="39"/>
        <v>7631</v>
      </c>
      <c r="H122" s="97">
        <f t="shared" si="39"/>
        <v>7816</v>
      </c>
      <c r="I122" s="97">
        <f t="shared" si="39"/>
        <v>7689</v>
      </c>
      <c r="J122" s="97">
        <f t="shared" si="39"/>
        <v>7093</v>
      </c>
      <c r="K122" s="97">
        <f t="shared" si="39"/>
        <v>7701</v>
      </c>
      <c r="L122" s="97">
        <f t="shared" si="39"/>
        <v>7109</v>
      </c>
      <c r="M122" s="97">
        <f t="shared" si="39"/>
        <v>7972</v>
      </c>
      <c r="N122" s="97">
        <f t="shared" si="39"/>
        <v>7235</v>
      </c>
      <c r="O122" s="97">
        <f t="shared" si="39"/>
        <v>6235</v>
      </c>
      <c r="P122" s="97">
        <f t="shared" ref="P122" si="42">SUM(D122:O122)</f>
        <v>90645</v>
      </c>
      <c r="Q122" s="102"/>
      <c r="R122" s="102"/>
      <c r="S122" s="97">
        <f>SUM($D122:D122)</f>
        <v>7597</v>
      </c>
      <c r="T122" s="97">
        <f>SUM($D122:E122)</f>
        <v>15230</v>
      </c>
      <c r="U122" s="97">
        <f>SUM($D122:F122)</f>
        <v>24164</v>
      </c>
      <c r="V122" s="97">
        <f>SUM($D122:G122)</f>
        <v>31795</v>
      </c>
      <c r="W122" s="97">
        <f>SUM($D122:H122)</f>
        <v>39611</v>
      </c>
      <c r="X122" s="97">
        <f>SUM($D122:I122)</f>
        <v>47300</v>
      </c>
      <c r="Y122" s="97">
        <f>SUM($D122:J122)</f>
        <v>54393</v>
      </c>
      <c r="Z122" s="97">
        <f>SUM($D122:K122)</f>
        <v>62094</v>
      </c>
      <c r="AA122" s="97">
        <f>SUM($D122:L122)</f>
        <v>69203</v>
      </c>
      <c r="AB122" s="97">
        <f>SUM($D122:M122)</f>
        <v>77175</v>
      </c>
      <c r="AC122" s="97">
        <f>SUM($D122:N122)</f>
        <v>84410</v>
      </c>
      <c r="AD122" s="97">
        <f>SUM($D122:O122)</f>
        <v>90645</v>
      </c>
    </row>
    <row r="123" spans="1:30" ht="15.1" customHeight="1">
      <c r="A123" s="94">
        <v>2018</v>
      </c>
      <c r="B123" s="95" t="s">
        <v>7</v>
      </c>
      <c r="C123" s="96"/>
      <c r="D123" s="97">
        <f t="shared" si="39"/>
        <v>7737</v>
      </c>
      <c r="E123" s="97">
        <f t="shared" si="39"/>
        <v>8306</v>
      </c>
      <c r="F123" s="97">
        <f t="shared" si="39"/>
        <v>8378</v>
      </c>
      <c r="G123" s="97">
        <f t="shared" si="39"/>
        <v>7763</v>
      </c>
      <c r="H123" s="97">
        <f t="shared" si="39"/>
        <v>8105</v>
      </c>
      <c r="I123" s="97">
        <f t="shared" si="39"/>
        <v>6906</v>
      </c>
      <c r="J123" s="97">
        <f t="shared" si="39"/>
        <v>7290</v>
      </c>
      <c r="K123" s="97">
        <f t="shared" si="39"/>
        <v>7688</v>
      </c>
      <c r="L123" s="97">
        <f t="shared" si="39"/>
        <v>7409</v>
      </c>
      <c r="M123" s="97">
        <f t="shared" si="39"/>
        <v>8300</v>
      </c>
      <c r="N123" s="97">
        <f t="shared" si="39"/>
        <v>7671</v>
      </c>
      <c r="O123" s="97">
        <f t="shared" si="39"/>
        <v>6435</v>
      </c>
      <c r="P123" s="97">
        <f t="shared" si="41"/>
        <v>91988</v>
      </c>
      <c r="Q123" s="102"/>
      <c r="R123" s="102"/>
      <c r="S123" s="97">
        <f>SUM($D123:D123)</f>
        <v>7737</v>
      </c>
      <c r="T123" s="97">
        <f>SUM($D123:E123)</f>
        <v>16043</v>
      </c>
      <c r="U123" s="97">
        <f>SUM($D123:F123)</f>
        <v>24421</v>
      </c>
      <c r="V123" s="97">
        <f>SUM($D123:G123)</f>
        <v>32184</v>
      </c>
      <c r="W123" s="97">
        <f>SUM($D123:H123)</f>
        <v>40289</v>
      </c>
      <c r="X123" s="97">
        <f>SUM($D123:I123)</f>
        <v>47195</v>
      </c>
      <c r="Y123" s="97">
        <f>SUM($D123:J123)</f>
        <v>54485</v>
      </c>
      <c r="Z123" s="97">
        <f>SUM($D123:K123)</f>
        <v>62173</v>
      </c>
      <c r="AA123" s="97">
        <f>SUM($D123:L123)</f>
        <v>69582</v>
      </c>
      <c r="AB123" s="97">
        <f>SUM($D123:M123)</f>
        <v>77882</v>
      </c>
      <c r="AC123" s="97">
        <f>SUM($D123:N123)</f>
        <v>85553</v>
      </c>
      <c r="AD123" s="97">
        <f>SUM($D123:O123)</f>
        <v>91988</v>
      </c>
    </row>
    <row r="124" spans="1:30" ht="15.1" customHeight="1">
      <c r="A124" s="94">
        <v>2019</v>
      </c>
      <c r="B124" s="95" t="s">
        <v>7</v>
      </c>
      <c r="C124" s="96"/>
      <c r="D124" s="97">
        <f t="shared" si="39"/>
        <v>7472</v>
      </c>
      <c r="E124" s="97">
        <f t="shared" si="39"/>
        <v>6776</v>
      </c>
      <c r="F124" s="97">
        <f t="shared" si="39"/>
        <v>8043</v>
      </c>
      <c r="G124" s="97">
        <f t="shared" si="39"/>
        <v>7319</v>
      </c>
      <c r="H124" s="97">
        <f t="shared" si="39"/>
        <v>7910</v>
      </c>
      <c r="I124" s="97">
        <f t="shared" si="39"/>
        <v>7190</v>
      </c>
      <c r="J124" s="97">
        <f t="shared" si="39"/>
        <v>7256</v>
      </c>
      <c r="K124" s="97">
        <f t="shared" si="39"/>
        <v>7513</v>
      </c>
      <c r="L124" s="97">
        <f t="shared" si="39"/>
        <v>7697</v>
      </c>
      <c r="M124" s="97">
        <f t="shared" si="39"/>
        <v>8047</v>
      </c>
      <c r="N124" s="97">
        <f t="shared" si="39"/>
        <v>6978</v>
      </c>
      <c r="O124" s="97">
        <f t="shared" si="39"/>
        <v>6708</v>
      </c>
      <c r="P124" s="97">
        <f t="shared" si="41"/>
        <v>88909</v>
      </c>
      <c r="Q124" s="102"/>
      <c r="R124" s="102"/>
      <c r="S124" s="97">
        <f>SUM($D124:D124)</f>
        <v>7472</v>
      </c>
      <c r="T124" s="97">
        <f>SUM($D124:E124)</f>
        <v>14248</v>
      </c>
      <c r="U124" s="97">
        <f>SUM($D124:F124)</f>
        <v>22291</v>
      </c>
      <c r="V124" s="97">
        <f>SUM($D124:G124)</f>
        <v>29610</v>
      </c>
      <c r="W124" s="97">
        <f>SUM($D124:H124)</f>
        <v>37520</v>
      </c>
      <c r="X124" s="97">
        <f>SUM($D124:I124)</f>
        <v>44710</v>
      </c>
      <c r="Y124" s="97">
        <f>SUM($D124:J124)</f>
        <v>51966</v>
      </c>
      <c r="Z124" s="97">
        <f>SUM($D124:K124)</f>
        <v>59479</v>
      </c>
      <c r="AA124" s="97">
        <f>SUM($D124:L124)</f>
        <v>67176</v>
      </c>
      <c r="AB124" s="97">
        <f>SUM($D124:M124)</f>
        <v>75223</v>
      </c>
      <c r="AC124" s="97">
        <f>SUM($D124:N124)</f>
        <v>82201</v>
      </c>
      <c r="AD124" s="97">
        <f>SUM($D124:O124)</f>
        <v>88909</v>
      </c>
    </row>
    <row r="125" spans="1:30" ht="15.1" customHeight="1">
      <c r="A125" s="94">
        <v>2020</v>
      </c>
      <c r="B125" s="95" t="s">
        <v>7</v>
      </c>
      <c r="C125" s="96"/>
      <c r="D125" s="97">
        <f t="shared" si="39"/>
        <v>7928</v>
      </c>
      <c r="E125" s="97">
        <f t="shared" si="39"/>
        <v>7552</v>
      </c>
      <c r="F125" s="97">
        <f t="shared" si="39"/>
        <v>8045</v>
      </c>
      <c r="G125" s="97">
        <f t="shared" si="39"/>
        <v>5769</v>
      </c>
      <c r="H125" s="97">
        <f t="shared" si="39"/>
        <v>5495</v>
      </c>
      <c r="I125" s="97">
        <f t="shared" si="39"/>
        <v>5799</v>
      </c>
      <c r="J125" s="97">
        <f t="shared" si="39"/>
        <v>6278</v>
      </c>
      <c r="K125" s="97">
        <f t="shared" si="39"/>
        <v>6512</v>
      </c>
      <c r="L125" s="97">
        <f t="shared" si="39"/>
        <v>6746</v>
      </c>
      <c r="M125" s="97">
        <f t="shared" si="39"/>
        <v>6639</v>
      </c>
      <c r="N125" s="97">
        <f t="shared" si="39"/>
        <v>6339</v>
      </c>
      <c r="O125" s="97">
        <f t="shared" si="39"/>
        <v>6373</v>
      </c>
      <c r="P125" s="97">
        <f t="shared" ref="P125" si="43">SUM(D125:O125)</f>
        <v>79475</v>
      </c>
      <c r="Q125" s="102"/>
      <c r="R125" s="102"/>
      <c r="S125" s="97">
        <f>SUM($D125:D125)</f>
        <v>7928</v>
      </c>
      <c r="T125" s="97">
        <f>SUM($D125:E125)</f>
        <v>15480</v>
      </c>
      <c r="U125" s="97">
        <f>SUM($D125:F125)</f>
        <v>23525</v>
      </c>
      <c r="V125" s="97">
        <f>SUM($D125:G125)</f>
        <v>29294</v>
      </c>
      <c r="W125" s="97">
        <f>SUM($D125:H125)</f>
        <v>34789</v>
      </c>
      <c r="X125" s="97">
        <f>SUM($D125:I125)</f>
        <v>40588</v>
      </c>
      <c r="Y125" s="97">
        <f>SUM($D125:J125)</f>
        <v>46866</v>
      </c>
      <c r="Z125" s="97">
        <f>SUM($D125:K125)</f>
        <v>53378</v>
      </c>
      <c r="AA125" s="97">
        <f>SUM($D125:L125)</f>
        <v>60124</v>
      </c>
      <c r="AB125" s="97">
        <f>SUM($D125:M125)</f>
        <v>66763</v>
      </c>
      <c r="AC125" s="97">
        <f>SUM($D125:N125)</f>
        <v>73102</v>
      </c>
      <c r="AD125" s="97">
        <f>SUM($D125:O125)</f>
        <v>79475</v>
      </c>
    </row>
    <row r="126" spans="1:30" ht="15.1" customHeight="1">
      <c r="A126" s="94">
        <v>2021</v>
      </c>
      <c r="B126" s="95" t="s">
        <v>7</v>
      </c>
      <c r="C126" s="96"/>
      <c r="D126" s="97">
        <f t="shared" si="39"/>
        <v>6617</v>
      </c>
      <c r="E126" s="97">
        <f t="shared" si="39"/>
        <v>6278</v>
      </c>
      <c r="F126" s="97">
        <f t="shared" si="39"/>
        <v>7920</v>
      </c>
      <c r="G126" s="97">
        <f t="shared" si="39"/>
        <v>7308</v>
      </c>
      <c r="H126" s="97">
        <f t="shared" si="39"/>
        <v>6443</v>
      </c>
      <c r="I126" s="97">
        <f t="shared" si="39"/>
        <v>6603</v>
      </c>
      <c r="J126" s="97">
        <f t="shared" si="39"/>
        <v>6204</v>
      </c>
      <c r="K126" s="97">
        <f t="shared" si="39"/>
        <v>6296</v>
      </c>
      <c r="L126" s="97">
        <f t="shared" si="39"/>
        <v>6232</v>
      </c>
      <c r="M126" s="97">
        <f t="shared" si="39"/>
        <v>6281</v>
      </c>
      <c r="N126" s="97">
        <f t="shared" si="39"/>
        <v>5927</v>
      </c>
      <c r="O126" s="97">
        <f t="shared" si="39"/>
        <v>5655</v>
      </c>
      <c r="P126" s="97">
        <f t="shared" ref="P126" si="44">SUM(D126:O126)</f>
        <v>77764</v>
      </c>
      <c r="Q126" s="102"/>
      <c r="R126" s="102"/>
      <c r="S126" s="97">
        <f>SUM($D126:D126)</f>
        <v>6617</v>
      </c>
      <c r="T126" s="97">
        <f>SUM($D126:E126)</f>
        <v>12895</v>
      </c>
      <c r="U126" s="97">
        <f>SUM($D126:F126)</f>
        <v>20815</v>
      </c>
      <c r="V126" s="97">
        <f>SUM($D126:G126)</f>
        <v>28123</v>
      </c>
      <c r="W126" s="97">
        <f>SUM($D126:H126)</f>
        <v>34566</v>
      </c>
      <c r="X126" s="97">
        <f>SUM($D126:I126)</f>
        <v>41169</v>
      </c>
      <c r="Y126" s="97">
        <f>SUM($D126:J126)</f>
        <v>47373</v>
      </c>
      <c r="Z126" s="97">
        <f>SUM($D126:K126)</f>
        <v>53669</v>
      </c>
      <c r="AA126" s="97">
        <f>SUM($D126:L126)</f>
        <v>59901</v>
      </c>
      <c r="AB126" s="97">
        <f>SUM($D126:M126)</f>
        <v>66182</v>
      </c>
      <c r="AC126" s="97">
        <f>SUM($D126:N126)</f>
        <v>72109</v>
      </c>
      <c r="AD126" s="97">
        <f>SUM($D126:O126)</f>
        <v>77764</v>
      </c>
    </row>
    <row r="127" spans="1:30" ht="15.1" customHeight="1">
      <c r="Q127" s="102"/>
      <c r="R127" s="102"/>
    </row>
    <row r="128" spans="1:30" ht="15.1" customHeight="1">
      <c r="Q128" s="126"/>
      <c r="R128" s="126"/>
    </row>
    <row r="129" spans="1:30" ht="15.1" customHeight="1">
      <c r="A129" s="94">
        <v>2006</v>
      </c>
      <c r="B129" s="95" t="s">
        <v>8</v>
      </c>
      <c r="D129" s="97">
        <f t="shared" ref="D129:O144" si="45">SUMIFS(D$11:D$90,$A$11:$A$90,$A129,$B$11:$B$90,$B129)</f>
        <v>1892</v>
      </c>
      <c r="E129" s="97">
        <f t="shared" si="45"/>
        <v>2823</v>
      </c>
      <c r="F129" s="97">
        <f t="shared" si="45"/>
        <v>2587</v>
      </c>
      <c r="G129" s="97">
        <f t="shared" si="45"/>
        <v>1826</v>
      </c>
      <c r="H129" s="97">
        <f t="shared" si="45"/>
        <v>5368</v>
      </c>
      <c r="I129" s="97">
        <f t="shared" si="45"/>
        <v>8269</v>
      </c>
      <c r="J129" s="97">
        <f t="shared" si="45"/>
        <v>10311</v>
      </c>
      <c r="K129" s="97">
        <f t="shared" si="45"/>
        <v>10219</v>
      </c>
      <c r="L129" s="97">
        <f t="shared" si="45"/>
        <v>7509</v>
      </c>
      <c r="M129" s="97">
        <f t="shared" si="45"/>
        <v>3358</v>
      </c>
      <c r="N129" s="97">
        <f t="shared" si="45"/>
        <v>1766</v>
      </c>
      <c r="O129" s="97">
        <f t="shared" si="45"/>
        <v>1282</v>
      </c>
      <c r="P129" s="97">
        <f t="shared" ref="P129:P142" si="46">SUM(D129:O129)</f>
        <v>57210</v>
      </c>
      <c r="Q129" s="126"/>
      <c r="R129" s="126"/>
      <c r="S129" s="97">
        <f>SUM($D129:D129)</f>
        <v>1892</v>
      </c>
      <c r="T129" s="97">
        <f>SUM($D129:E129)</f>
        <v>4715</v>
      </c>
      <c r="U129" s="97">
        <f>SUM($D129:F129)</f>
        <v>7302</v>
      </c>
      <c r="V129" s="97">
        <f>SUM($D129:G129)</f>
        <v>9128</v>
      </c>
      <c r="W129" s="97">
        <f>SUM($D129:H129)</f>
        <v>14496</v>
      </c>
      <c r="X129" s="97">
        <f>SUM($D129:I129)</f>
        <v>22765</v>
      </c>
      <c r="Y129" s="97">
        <f>SUM($D129:J129)</f>
        <v>33076</v>
      </c>
      <c r="Z129" s="97">
        <f>SUM($D129:K129)</f>
        <v>43295</v>
      </c>
      <c r="AA129" s="97">
        <f>SUM($D129:L129)</f>
        <v>50804</v>
      </c>
      <c r="AB129" s="97">
        <f>SUM($D129:M129)</f>
        <v>54162</v>
      </c>
      <c r="AC129" s="97">
        <f>SUM($D129:N129)</f>
        <v>55928</v>
      </c>
      <c r="AD129" s="97">
        <f>SUM($D129:O129)</f>
        <v>57210</v>
      </c>
    </row>
    <row r="130" spans="1:30" ht="15.1" customHeight="1">
      <c r="A130" s="94">
        <v>2007</v>
      </c>
      <c r="B130" s="95" t="s">
        <v>8</v>
      </c>
      <c r="D130" s="97">
        <f t="shared" si="45"/>
        <v>1538</v>
      </c>
      <c r="E130" s="97">
        <f t="shared" si="45"/>
        <v>2212</v>
      </c>
      <c r="F130" s="97">
        <f t="shared" si="45"/>
        <v>2409</v>
      </c>
      <c r="G130" s="97">
        <f t="shared" si="45"/>
        <v>1638</v>
      </c>
      <c r="H130" s="97">
        <f t="shared" si="45"/>
        <v>4744</v>
      </c>
      <c r="I130" s="97">
        <f t="shared" si="45"/>
        <v>7261</v>
      </c>
      <c r="J130" s="97">
        <f t="shared" si="45"/>
        <v>9198</v>
      </c>
      <c r="K130" s="97">
        <f t="shared" si="45"/>
        <v>10619</v>
      </c>
      <c r="L130" s="97">
        <f t="shared" si="45"/>
        <v>6796</v>
      </c>
      <c r="M130" s="97">
        <f t="shared" si="45"/>
        <v>3334</v>
      </c>
      <c r="N130" s="97">
        <f t="shared" si="45"/>
        <v>1632</v>
      </c>
      <c r="O130" s="97">
        <f t="shared" si="45"/>
        <v>1079</v>
      </c>
      <c r="P130" s="97">
        <f t="shared" si="46"/>
        <v>52460</v>
      </c>
      <c r="Q130" s="126"/>
      <c r="R130" s="126"/>
      <c r="S130" s="97">
        <f>SUM($D130:D130)</f>
        <v>1538</v>
      </c>
      <c r="T130" s="97">
        <f>SUM($D130:E130)</f>
        <v>3750</v>
      </c>
      <c r="U130" s="97">
        <f>SUM($D130:F130)</f>
        <v>6159</v>
      </c>
      <c r="V130" s="97">
        <f>SUM($D130:G130)</f>
        <v>7797</v>
      </c>
      <c r="W130" s="97">
        <f>SUM($D130:H130)</f>
        <v>12541</v>
      </c>
      <c r="X130" s="97">
        <f>SUM($D130:I130)</f>
        <v>19802</v>
      </c>
      <c r="Y130" s="97">
        <f>SUM($D130:J130)</f>
        <v>29000</v>
      </c>
      <c r="Z130" s="97">
        <f>SUM($D130:K130)</f>
        <v>39619</v>
      </c>
      <c r="AA130" s="97">
        <f>SUM($D130:L130)</f>
        <v>46415</v>
      </c>
      <c r="AB130" s="97">
        <f>SUM($D130:M130)</f>
        <v>49749</v>
      </c>
      <c r="AC130" s="97">
        <f>SUM($D130:N130)</f>
        <v>51381</v>
      </c>
      <c r="AD130" s="97">
        <f>SUM($D130:O130)</f>
        <v>52460</v>
      </c>
    </row>
    <row r="131" spans="1:30" ht="15.1" customHeight="1">
      <c r="A131" s="94">
        <v>2008</v>
      </c>
      <c r="B131" s="95" t="s">
        <v>8</v>
      </c>
      <c r="D131" s="97">
        <f t="shared" si="45"/>
        <v>1162</v>
      </c>
      <c r="E131" s="97">
        <f t="shared" si="45"/>
        <v>1720</v>
      </c>
      <c r="F131" s="97">
        <f t="shared" si="45"/>
        <v>1674</v>
      </c>
      <c r="G131" s="97">
        <f t="shared" si="45"/>
        <v>1457</v>
      </c>
      <c r="H131" s="97">
        <f t="shared" si="45"/>
        <v>4782</v>
      </c>
      <c r="I131" s="97">
        <f t="shared" si="45"/>
        <v>6636</v>
      </c>
      <c r="J131" s="97">
        <f t="shared" si="45"/>
        <v>7731</v>
      </c>
      <c r="K131" s="97">
        <f t="shared" si="45"/>
        <v>9903</v>
      </c>
      <c r="L131" s="97">
        <f t="shared" si="45"/>
        <v>5395</v>
      </c>
      <c r="M131" s="97">
        <f t="shared" si="45"/>
        <v>2688</v>
      </c>
      <c r="N131" s="97">
        <f t="shared" si="45"/>
        <v>1120</v>
      </c>
      <c r="O131" s="97">
        <f t="shared" si="45"/>
        <v>734</v>
      </c>
      <c r="P131" s="97">
        <f t="shared" si="46"/>
        <v>45002</v>
      </c>
      <c r="Q131" s="126"/>
      <c r="R131" s="126"/>
      <c r="S131" s="97">
        <f>SUM($D131:D131)</f>
        <v>1162</v>
      </c>
      <c r="T131" s="97">
        <f>SUM($D131:E131)</f>
        <v>2882</v>
      </c>
      <c r="U131" s="97">
        <f>SUM($D131:F131)</f>
        <v>4556</v>
      </c>
      <c r="V131" s="97">
        <f>SUM($D131:G131)</f>
        <v>6013</v>
      </c>
      <c r="W131" s="97">
        <f>SUM($D131:H131)</f>
        <v>10795</v>
      </c>
      <c r="X131" s="97">
        <f>SUM($D131:I131)</f>
        <v>17431</v>
      </c>
      <c r="Y131" s="97">
        <f>SUM($D131:J131)</f>
        <v>25162</v>
      </c>
      <c r="Z131" s="97">
        <f>SUM($D131:K131)</f>
        <v>35065</v>
      </c>
      <c r="AA131" s="97">
        <f>SUM($D131:L131)</f>
        <v>40460</v>
      </c>
      <c r="AB131" s="97">
        <f>SUM($D131:M131)</f>
        <v>43148</v>
      </c>
      <c r="AC131" s="97">
        <f>SUM($D131:N131)</f>
        <v>44268</v>
      </c>
      <c r="AD131" s="97">
        <f>SUM($D131:O131)</f>
        <v>45002</v>
      </c>
    </row>
    <row r="132" spans="1:30" ht="15.1" customHeight="1">
      <c r="A132" s="94">
        <v>2009</v>
      </c>
      <c r="B132" s="95" t="s">
        <v>8</v>
      </c>
      <c r="D132" s="97">
        <f t="shared" si="45"/>
        <v>1142</v>
      </c>
      <c r="E132" s="97">
        <f t="shared" si="45"/>
        <v>1290</v>
      </c>
      <c r="F132" s="97">
        <f t="shared" si="45"/>
        <v>1389</v>
      </c>
      <c r="G132" s="97">
        <f t="shared" si="45"/>
        <v>1035</v>
      </c>
      <c r="H132" s="97">
        <f t="shared" si="45"/>
        <v>4165</v>
      </c>
      <c r="I132" s="97">
        <f t="shared" si="45"/>
        <v>5980</v>
      </c>
      <c r="J132" s="97">
        <f t="shared" si="45"/>
        <v>7732</v>
      </c>
      <c r="K132" s="97">
        <f t="shared" si="45"/>
        <v>9100</v>
      </c>
      <c r="L132" s="97">
        <f t="shared" si="45"/>
        <v>5939</v>
      </c>
      <c r="M132" s="97">
        <f t="shared" si="45"/>
        <v>2839</v>
      </c>
      <c r="N132" s="97">
        <f t="shared" si="45"/>
        <v>1165</v>
      </c>
      <c r="O132" s="97">
        <f t="shared" si="45"/>
        <v>847</v>
      </c>
      <c r="P132" s="97">
        <f t="shared" si="46"/>
        <v>42623</v>
      </c>
      <c r="Q132" s="126"/>
      <c r="R132" s="126"/>
      <c r="S132" s="97">
        <f>SUM($D132:D132)</f>
        <v>1142</v>
      </c>
      <c r="T132" s="97">
        <f>SUM($D132:E132)</f>
        <v>2432</v>
      </c>
      <c r="U132" s="97">
        <f>SUM($D132:F132)</f>
        <v>3821</v>
      </c>
      <c r="V132" s="97">
        <f>SUM($D132:G132)</f>
        <v>4856</v>
      </c>
      <c r="W132" s="97">
        <f>SUM($D132:H132)</f>
        <v>9021</v>
      </c>
      <c r="X132" s="97">
        <f>SUM($D132:I132)</f>
        <v>15001</v>
      </c>
      <c r="Y132" s="97">
        <f>SUM($D132:J132)</f>
        <v>22733</v>
      </c>
      <c r="Z132" s="97">
        <f>SUM($D132:K132)</f>
        <v>31833</v>
      </c>
      <c r="AA132" s="97">
        <f>SUM($D132:L132)</f>
        <v>37772</v>
      </c>
      <c r="AB132" s="97">
        <f>SUM($D132:M132)</f>
        <v>40611</v>
      </c>
      <c r="AC132" s="97">
        <f>SUM($D132:N132)</f>
        <v>41776</v>
      </c>
      <c r="AD132" s="97">
        <f>SUM($D132:O132)</f>
        <v>42623</v>
      </c>
    </row>
    <row r="133" spans="1:30" ht="15.1" customHeight="1">
      <c r="A133" s="94">
        <v>2010</v>
      </c>
      <c r="B133" s="95" t="s">
        <v>8</v>
      </c>
      <c r="D133" s="97">
        <f t="shared" si="45"/>
        <v>1128</v>
      </c>
      <c r="E133" s="97">
        <f t="shared" si="45"/>
        <v>1293</v>
      </c>
      <c r="F133" s="97">
        <f t="shared" si="45"/>
        <v>1276</v>
      </c>
      <c r="G133" s="97">
        <f t="shared" si="45"/>
        <v>1770</v>
      </c>
      <c r="H133" s="97">
        <f t="shared" si="45"/>
        <v>4393</v>
      </c>
      <c r="I133" s="97">
        <f t="shared" si="45"/>
        <v>6631</v>
      </c>
      <c r="J133" s="97">
        <f t="shared" si="45"/>
        <v>9343</v>
      </c>
      <c r="K133" s="97">
        <f t="shared" si="45"/>
        <v>9209</v>
      </c>
      <c r="L133" s="97">
        <f t="shared" si="45"/>
        <v>6167</v>
      </c>
      <c r="M133" s="97">
        <f t="shared" si="45"/>
        <v>3033</v>
      </c>
      <c r="N133" s="97">
        <f t="shared" si="45"/>
        <v>1259</v>
      </c>
      <c r="O133" s="97">
        <f t="shared" si="45"/>
        <v>766</v>
      </c>
      <c r="P133" s="97">
        <f t="shared" si="46"/>
        <v>46268</v>
      </c>
      <c r="Q133" s="126"/>
      <c r="R133" s="126"/>
      <c r="S133" s="97">
        <f>SUM($D133:D133)</f>
        <v>1128</v>
      </c>
      <c r="T133" s="97">
        <f>SUM($D133:E133)</f>
        <v>2421</v>
      </c>
      <c r="U133" s="97">
        <f>SUM($D133:F133)</f>
        <v>3697</v>
      </c>
      <c r="V133" s="97">
        <f>SUM($D133:G133)</f>
        <v>5467</v>
      </c>
      <c r="W133" s="97">
        <f>SUM($D133:H133)</f>
        <v>9860</v>
      </c>
      <c r="X133" s="97">
        <f>SUM($D133:I133)</f>
        <v>16491</v>
      </c>
      <c r="Y133" s="97">
        <f>SUM($D133:J133)</f>
        <v>25834</v>
      </c>
      <c r="Z133" s="97">
        <f>SUM($D133:K133)</f>
        <v>35043</v>
      </c>
      <c r="AA133" s="97">
        <f>SUM($D133:L133)</f>
        <v>41210</v>
      </c>
      <c r="AB133" s="97">
        <f>SUM($D133:M133)</f>
        <v>44243</v>
      </c>
      <c r="AC133" s="97">
        <f>SUM($D133:N133)</f>
        <v>45502</v>
      </c>
      <c r="AD133" s="97">
        <f>SUM($D133:O133)</f>
        <v>46268</v>
      </c>
    </row>
    <row r="134" spans="1:30" ht="15.1" customHeight="1">
      <c r="A134" s="94">
        <v>2011</v>
      </c>
      <c r="B134" s="95" t="s">
        <v>8</v>
      </c>
      <c r="D134" s="97">
        <f t="shared" si="45"/>
        <v>1104</v>
      </c>
      <c r="E134" s="97">
        <f t="shared" si="45"/>
        <v>1422</v>
      </c>
      <c r="F134" s="97">
        <f t="shared" si="45"/>
        <v>1428</v>
      </c>
      <c r="G134" s="97">
        <f t="shared" si="45"/>
        <v>1464</v>
      </c>
      <c r="H134" s="97">
        <f t="shared" si="45"/>
        <v>4157</v>
      </c>
      <c r="I134" s="97">
        <f t="shared" si="45"/>
        <v>6556</v>
      </c>
      <c r="J134" s="97">
        <f t="shared" si="45"/>
        <v>9338</v>
      </c>
      <c r="K134" s="97">
        <f t="shared" si="45"/>
        <v>9081</v>
      </c>
      <c r="L134" s="97">
        <f t="shared" si="45"/>
        <v>6206</v>
      </c>
      <c r="M134" s="97">
        <f t="shared" si="45"/>
        <v>2958</v>
      </c>
      <c r="N134" s="97">
        <f t="shared" si="45"/>
        <v>1269</v>
      </c>
      <c r="O134" s="97">
        <f t="shared" si="45"/>
        <v>856</v>
      </c>
      <c r="P134" s="97">
        <f t="shared" si="46"/>
        <v>45839</v>
      </c>
      <c r="Q134" s="126"/>
      <c r="R134" s="126"/>
      <c r="S134" s="97">
        <f>SUM($D134:D134)</f>
        <v>1104</v>
      </c>
      <c r="T134" s="97">
        <f>SUM($D134:E134)</f>
        <v>2526</v>
      </c>
      <c r="U134" s="97">
        <f>SUM($D134:F134)</f>
        <v>3954</v>
      </c>
      <c r="V134" s="97">
        <f>SUM($D134:G134)</f>
        <v>5418</v>
      </c>
      <c r="W134" s="97">
        <f>SUM($D134:H134)</f>
        <v>9575</v>
      </c>
      <c r="X134" s="97">
        <f>SUM($D134:I134)</f>
        <v>16131</v>
      </c>
      <c r="Y134" s="97">
        <f>SUM($D134:J134)</f>
        <v>25469</v>
      </c>
      <c r="Z134" s="97">
        <f>SUM($D134:K134)</f>
        <v>34550</v>
      </c>
      <c r="AA134" s="97">
        <f>SUM($D134:L134)</f>
        <v>40756</v>
      </c>
      <c r="AB134" s="97">
        <f>SUM($D134:M134)</f>
        <v>43714</v>
      </c>
      <c r="AC134" s="97">
        <f>SUM($D134:N134)</f>
        <v>44983</v>
      </c>
      <c r="AD134" s="97">
        <f>SUM($D134:O134)</f>
        <v>45839</v>
      </c>
    </row>
    <row r="135" spans="1:30" ht="15.1" customHeight="1">
      <c r="A135" s="94">
        <v>2012</v>
      </c>
      <c r="B135" s="95" t="s">
        <v>8</v>
      </c>
      <c r="D135" s="97">
        <f t="shared" si="45"/>
        <v>1119</v>
      </c>
      <c r="E135" s="97">
        <f t="shared" si="45"/>
        <v>1465</v>
      </c>
      <c r="F135" s="97">
        <f t="shared" si="45"/>
        <v>1292</v>
      </c>
      <c r="G135" s="97">
        <f t="shared" si="45"/>
        <v>1607</v>
      </c>
      <c r="H135" s="97">
        <f t="shared" si="45"/>
        <v>4378</v>
      </c>
      <c r="I135" s="97">
        <f t="shared" si="45"/>
        <v>7083</v>
      </c>
      <c r="J135" s="97">
        <f t="shared" si="45"/>
        <v>8361</v>
      </c>
      <c r="K135" s="97">
        <f t="shared" si="45"/>
        <v>9347</v>
      </c>
      <c r="L135" s="97">
        <f t="shared" si="45"/>
        <v>5564</v>
      </c>
      <c r="M135" s="97">
        <f t="shared" si="45"/>
        <v>2742</v>
      </c>
      <c r="N135" s="97">
        <f t="shared" si="45"/>
        <v>1272</v>
      </c>
      <c r="O135" s="97">
        <f t="shared" si="45"/>
        <v>972</v>
      </c>
      <c r="P135" s="97">
        <f t="shared" si="46"/>
        <v>45202</v>
      </c>
      <c r="Q135" s="126"/>
      <c r="R135" s="126"/>
      <c r="S135" s="97">
        <f>SUM($D135:D135)</f>
        <v>1119</v>
      </c>
      <c r="T135" s="97">
        <f>SUM($D135:E135)</f>
        <v>2584</v>
      </c>
      <c r="U135" s="97">
        <f>SUM($D135:F135)</f>
        <v>3876</v>
      </c>
      <c r="V135" s="97">
        <f>SUM($D135:G135)</f>
        <v>5483</v>
      </c>
      <c r="W135" s="97">
        <f>SUM($D135:H135)</f>
        <v>9861</v>
      </c>
      <c r="X135" s="97">
        <f>SUM($D135:I135)</f>
        <v>16944</v>
      </c>
      <c r="Y135" s="97">
        <f>SUM($D135:J135)</f>
        <v>25305</v>
      </c>
      <c r="Z135" s="97">
        <f>SUM($D135:K135)</f>
        <v>34652</v>
      </c>
      <c r="AA135" s="97">
        <f>SUM($D135:L135)</f>
        <v>40216</v>
      </c>
      <c r="AB135" s="97">
        <f>SUM($D135:M135)</f>
        <v>42958</v>
      </c>
      <c r="AC135" s="97">
        <f>SUM($D135:N135)</f>
        <v>44230</v>
      </c>
      <c r="AD135" s="97">
        <f>SUM($D135:O135)</f>
        <v>45202</v>
      </c>
    </row>
    <row r="136" spans="1:30" ht="15.1" customHeight="1">
      <c r="A136" s="94">
        <v>2013</v>
      </c>
      <c r="B136" s="95" t="s">
        <v>8</v>
      </c>
      <c r="D136" s="97">
        <f t="shared" si="45"/>
        <v>1178</v>
      </c>
      <c r="E136" s="97">
        <f t="shared" si="45"/>
        <v>1440</v>
      </c>
      <c r="F136" s="97">
        <f t="shared" si="45"/>
        <v>1496</v>
      </c>
      <c r="G136" s="97">
        <f t="shared" si="45"/>
        <v>1265</v>
      </c>
      <c r="H136" s="97">
        <f t="shared" si="45"/>
        <v>4181</v>
      </c>
      <c r="I136" s="97">
        <f t="shared" si="45"/>
        <v>6850</v>
      </c>
      <c r="J136" s="97">
        <f t="shared" si="45"/>
        <v>8327</v>
      </c>
      <c r="K136" s="97">
        <f t="shared" si="45"/>
        <v>9814</v>
      </c>
      <c r="L136" s="97">
        <f t="shared" si="45"/>
        <v>5602</v>
      </c>
      <c r="M136" s="97">
        <f t="shared" si="45"/>
        <v>2932</v>
      </c>
      <c r="N136" s="97">
        <f t="shared" si="45"/>
        <v>1218</v>
      </c>
      <c r="O136" s="97">
        <f t="shared" si="45"/>
        <v>891</v>
      </c>
      <c r="P136" s="97">
        <f t="shared" ref="P136:P138" si="47">SUM(D136:O136)</f>
        <v>45194</v>
      </c>
      <c r="Q136" s="126"/>
      <c r="R136" s="126"/>
      <c r="S136" s="97">
        <f>SUM($D136:D136)</f>
        <v>1178</v>
      </c>
      <c r="T136" s="97">
        <f>SUM($D136:E136)</f>
        <v>2618</v>
      </c>
      <c r="U136" s="97">
        <f>SUM($D136:F136)</f>
        <v>4114</v>
      </c>
      <c r="V136" s="97">
        <f>SUM($D136:G136)</f>
        <v>5379</v>
      </c>
      <c r="W136" s="97">
        <f>SUM($D136:H136)</f>
        <v>9560</v>
      </c>
      <c r="X136" s="97">
        <f>SUM($D136:I136)</f>
        <v>16410</v>
      </c>
      <c r="Y136" s="97">
        <f>SUM($D136:J136)</f>
        <v>24737</v>
      </c>
      <c r="Z136" s="97">
        <f>SUM($D136:K136)</f>
        <v>34551</v>
      </c>
      <c r="AA136" s="97">
        <f>SUM($D136:L136)</f>
        <v>40153</v>
      </c>
      <c r="AB136" s="97">
        <f>SUM($D136:M136)</f>
        <v>43085</v>
      </c>
      <c r="AC136" s="97">
        <f>SUM($D136:N136)</f>
        <v>44303</v>
      </c>
      <c r="AD136" s="97">
        <f>SUM($D136:O136)</f>
        <v>45194</v>
      </c>
    </row>
    <row r="137" spans="1:30" ht="15.1" customHeight="1">
      <c r="A137" s="94">
        <v>2014</v>
      </c>
      <c r="B137" s="95" t="s">
        <v>8</v>
      </c>
      <c r="D137" s="97">
        <f t="shared" si="45"/>
        <v>998</v>
      </c>
      <c r="E137" s="97">
        <f t="shared" si="45"/>
        <v>1193</v>
      </c>
      <c r="F137" s="97">
        <f t="shared" si="45"/>
        <v>1181</v>
      </c>
      <c r="G137" s="97">
        <f t="shared" si="45"/>
        <v>1058</v>
      </c>
      <c r="H137" s="97">
        <f t="shared" si="45"/>
        <v>3637</v>
      </c>
      <c r="I137" s="97">
        <f t="shared" si="45"/>
        <v>6624</v>
      </c>
      <c r="J137" s="97">
        <f t="shared" si="45"/>
        <v>8302</v>
      </c>
      <c r="K137" s="97">
        <f t="shared" si="45"/>
        <v>9699</v>
      </c>
      <c r="L137" s="97">
        <f t="shared" si="45"/>
        <v>5442</v>
      </c>
      <c r="M137" s="97">
        <f t="shared" si="45"/>
        <v>2756</v>
      </c>
      <c r="N137" s="97">
        <f t="shared" si="45"/>
        <v>1025</v>
      </c>
      <c r="O137" s="97">
        <f t="shared" si="45"/>
        <v>665</v>
      </c>
      <c r="P137" s="97">
        <f t="shared" si="47"/>
        <v>42580</v>
      </c>
      <c r="Q137" s="126"/>
      <c r="R137" s="126"/>
      <c r="S137" s="97">
        <f>SUM($D137:D137)</f>
        <v>998</v>
      </c>
      <c r="T137" s="97">
        <f>SUM($D137:E137)</f>
        <v>2191</v>
      </c>
      <c r="U137" s="97">
        <f>SUM($D137:F137)</f>
        <v>3372</v>
      </c>
      <c r="V137" s="97">
        <f>SUM($D137:G137)</f>
        <v>4430</v>
      </c>
      <c r="W137" s="97">
        <f>SUM($D137:H137)</f>
        <v>8067</v>
      </c>
      <c r="X137" s="97">
        <f>SUM($D137:I137)</f>
        <v>14691</v>
      </c>
      <c r="Y137" s="97">
        <f>SUM($D137:J137)</f>
        <v>22993</v>
      </c>
      <c r="Z137" s="97">
        <f>SUM($D137:K137)</f>
        <v>32692</v>
      </c>
      <c r="AA137" s="97">
        <f>SUM($D137:L137)</f>
        <v>38134</v>
      </c>
      <c r="AB137" s="97">
        <f>SUM($D137:M137)</f>
        <v>40890</v>
      </c>
      <c r="AC137" s="97">
        <f>SUM($D137:N137)</f>
        <v>41915</v>
      </c>
      <c r="AD137" s="97">
        <f>SUM($D137:O137)</f>
        <v>42580</v>
      </c>
    </row>
    <row r="138" spans="1:30" ht="15.1" customHeight="1">
      <c r="A138" s="94">
        <v>2015</v>
      </c>
      <c r="B138" s="95" t="s">
        <v>8</v>
      </c>
      <c r="D138" s="97">
        <f t="shared" si="45"/>
        <v>1062</v>
      </c>
      <c r="E138" s="97">
        <f t="shared" si="45"/>
        <v>1032</v>
      </c>
      <c r="F138" s="97">
        <f t="shared" si="45"/>
        <v>1225</v>
      </c>
      <c r="G138" s="97">
        <f t="shared" si="45"/>
        <v>1034</v>
      </c>
      <c r="H138" s="97">
        <f t="shared" si="45"/>
        <v>3998</v>
      </c>
      <c r="I138" s="97">
        <f t="shared" si="45"/>
        <v>6319</v>
      </c>
      <c r="J138" s="97">
        <f t="shared" si="45"/>
        <v>8808</v>
      </c>
      <c r="K138" s="97">
        <f t="shared" si="45"/>
        <v>9224</v>
      </c>
      <c r="L138" s="97">
        <f t="shared" si="45"/>
        <v>6662</v>
      </c>
      <c r="M138" s="97">
        <f t="shared" si="45"/>
        <v>3255</v>
      </c>
      <c r="N138" s="97">
        <f t="shared" si="45"/>
        <v>1065</v>
      </c>
      <c r="O138" s="97">
        <f t="shared" si="45"/>
        <v>552</v>
      </c>
      <c r="P138" s="97">
        <f t="shared" si="47"/>
        <v>44236</v>
      </c>
      <c r="Q138" s="126"/>
      <c r="R138" s="126"/>
      <c r="S138" s="97">
        <f>SUM($D138:D138)</f>
        <v>1062</v>
      </c>
      <c r="T138" s="97">
        <f>SUM($D138:E138)</f>
        <v>2094</v>
      </c>
      <c r="U138" s="97">
        <f>SUM($D138:F138)</f>
        <v>3319</v>
      </c>
      <c r="V138" s="97">
        <f>SUM($D138:G138)</f>
        <v>4353</v>
      </c>
      <c r="W138" s="97">
        <f>SUM($D138:H138)</f>
        <v>8351</v>
      </c>
      <c r="X138" s="97">
        <f>SUM($D138:I138)</f>
        <v>14670</v>
      </c>
      <c r="Y138" s="97">
        <f>SUM($D138:J138)</f>
        <v>23478</v>
      </c>
      <c r="Z138" s="97">
        <f>SUM($D138:K138)</f>
        <v>32702</v>
      </c>
      <c r="AA138" s="97">
        <f>SUM($D138:L138)</f>
        <v>39364</v>
      </c>
      <c r="AB138" s="97">
        <f>SUM($D138:M138)</f>
        <v>42619</v>
      </c>
      <c r="AC138" s="97">
        <f>SUM($D138:N138)</f>
        <v>43684</v>
      </c>
      <c r="AD138" s="97">
        <f>SUM($D138:O138)</f>
        <v>44236</v>
      </c>
    </row>
    <row r="139" spans="1:30" ht="15.1" customHeight="1">
      <c r="A139" s="94">
        <v>2016</v>
      </c>
      <c r="B139" s="95" t="s">
        <v>8</v>
      </c>
      <c r="D139" s="97">
        <f t="shared" si="45"/>
        <v>1141</v>
      </c>
      <c r="E139" s="97">
        <f t="shared" si="45"/>
        <v>1509</v>
      </c>
      <c r="F139" s="97">
        <f t="shared" si="45"/>
        <v>1235</v>
      </c>
      <c r="G139" s="97">
        <f t="shared" si="45"/>
        <v>1846</v>
      </c>
      <c r="H139" s="97">
        <f t="shared" si="45"/>
        <v>4716</v>
      </c>
      <c r="I139" s="97">
        <f t="shared" si="45"/>
        <v>7131</v>
      </c>
      <c r="J139" s="97">
        <f t="shared" si="45"/>
        <v>9612</v>
      </c>
      <c r="K139" s="97">
        <f t="shared" si="45"/>
        <v>8316</v>
      </c>
      <c r="L139" s="97">
        <f t="shared" si="45"/>
        <v>6936</v>
      </c>
      <c r="M139" s="97">
        <f t="shared" si="45"/>
        <v>3400</v>
      </c>
      <c r="N139" s="97">
        <f t="shared" si="45"/>
        <v>1666</v>
      </c>
      <c r="O139" s="97">
        <f t="shared" si="45"/>
        <v>1555</v>
      </c>
      <c r="P139" s="97">
        <f t="shared" si="46"/>
        <v>49063</v>
      </c>
      <c r="Q139" s="126"/>
      <c r="R139" s="126"/>
      <c r="S139" s="97">
        <f>SUM($D139:D139)</f>
        <v>1141</v>
      </c>
      <c r="T139" s="97">
        <f>SUM($D139:E139)</f>
        <v>2650</v>
      </c>
      <c r="U139" s="97">
        <f>SUM($D139:F139)</f>
        <v>3885</v>
      </c>
      <c r="V139" s="97">
        <f>SUM($D139:G139)</f>
        <v>5731</v>
      </c>
      <c r="W139" s="97">
        <f>SUM($D139:H139)</f>
        <v>10447</v>
      </c>
      <c r="X139" s="97">
        <f>SUM($D139:I139)</f>
        <v>17578</v>
      </c>
      <c r="Y139" s="97">
        <f>SUM($D139:J139)</f>
        <v>27190</v>
      </c>
      <c r="Z139" s="97">
        <f>SUM($D139:K139)</f>
        <v>35506</v>
      </c>
      <c r="AA139" s="97">
        <f>SUM($D139:L139)</f>
        <v>42442</v>
      </c>
      <c r="AB139" s="97">
        <f>SUM($D139:M139)</f>
        <v>45842</v>
      </c>
      <c r="AC139" s="97">
        <f>SUM($D139:N139)</f>
        <v>47508</v>
      </c>
      <c r="AD139" s="97">
        <f>SUM($D139:O139)</f>
        <v>49063</v>
      </c>
    </row>
    <row r="140" spans="1:30" ht="15.1" customHeight="1">
      <c r="A140" s="94">
        <v>2017</v>
      </c>
      <c r="B140" s="95" t="s">
        <v>8</v>
      </c>
      <c r="D140" s="97">
        <f t="shared" si="45"/>
        <v>1756</v>
      </c>
      <c r="E140" s="97">
        <f t="shared" si="45"/>
        <v>2030</v>
      </c>
      <c r="F140" s="97">
        <f t="shared" si="45"/>
        <v>1941</v>
      </c>
      <c r="G140" s="97">
        <f t="shared" si="45"/>
        <v>1640</v>
      </c>
      <c r="H140" s="97">
        <f t="shared" si="45"/>
        <v>4603</v>
      </c>
      <c r="I140" s="97">
        <f t="shared" si="45"/>
        <v>7495</v>
      </c>
      <c r="J140" s="97">
        <f t="shared" si="45"/>
        <v>9314</v>
      </c>
      <c r="K140" s="97">
        <f t="shared" si="45"/>
        <v>9610</v>
      </c>
      <c r="L140" s="97">
        <f t="shared" si="45"/>
        <v>7011</v>
      </c>
      <c r="M140" s="97">
        <f t="shared" si="45"/>
        <v>3445</v>
      </c>
      <c r="N140" s="97">
        <f t="shared" si="45"/>
        <v>1520</v>
      </c>
      <c r="O140" s="97">
        <f t="shared" si="45"/>
        <v>1560</v>
      </c>
      <c r="P140" s="97">
        <f t="shared" ref="P140" si="48">SUM(D140:O140)</f>
        <v>51925</v>
      </c>
      <c r="Q140" s="126"/>
      <c r="R140" s="126"/>
      <c r="S140" s="97">
        <f>SUM($D140:D140)</f>
        <v>1756</v>
      </c>
      <c r="T140" s="97">
        <f>SUM($D140:E140)</f>
        <v>3786</v>
      </c>
      <c r="U140" s="97">
        <f>SUM($D140:F140)</f>
        <v>5727</v>
      </c>
      <c r="V140" s="97">
        <f>SUM($D140:G140)</f>
        <v>7367</v>
      </c>
      <c r="W140" s="97">
        <f>SUM($D140:H140)</f>
        <v>11970</v>
      </c>
      <c r="X140" s="97">
        <f>SUM($D140:I140)</f>
        <v>19465</v>
      </c>
      <c r="Y140" s="97">
        <f>SUM($D140:J140)</f>
        <v>28779</v>
      </c>
      <c r="Z140" s="97">
        <f>SUM($D140:K140)</f>
        <v>38389</v>
      </c>
      <c r="AA140" s="97">
        <f>SUM($D140:L140)</f>
        <v>45400</v>
      </c>
      <c r="AB140" s="97">
        <f>SUM($D140:M140)</f>
        <v>48845</v>
      </c>
      <c r="AC140" s="97">
        <f>SUM($D140:N140)</f>
        <v>50365</v>
      </c>
      <c r="AD140" s="97">
        <f>SUM($D140:O140)</f>
        <v>51925</v>
      </c>
    </row>
    <row r="141" spans="1:30" ht="15.1" customHeight="1">
      <c r="A141" s="94">
        <v>2018</v>
      </c>
      <c r="B141" s="95" t="s">
        <v>8</v>
      </c>
      <c r="D141" s="97">
        <f t="shared" si="45"/>
        <v>1756</v>
      </c>
      <c r="E141" s="97">
        <f t="shared" si="45"/>
        <v>2285</v>
      </c>
      <c r="F141" s="97">
        <f t="shared" si="45"/>
        <v>2211</v>
      </c>
      <c r="G141" s="97">
        <f t="shared" si="45"/>
        <v>1749</v>
      </c>
      <c r="H141" s="97">
        <f t="shared" si="45"/>
        <v>4638</v>
      </c>
      <c r="I141" s="97">
        <f t="shared" si="45"/>
        <v>7860</v>
      </c>
      <c r="J141" s="97">
        <f t="shared" si="45"/>
        <v>8918</v>
      </c>
      <c r="K141" s="97">
        <f t="shared" si="45"/>
        <v>9937</v>
      </c>
      <c r="L141" s="97">
        <f t="shared" si="45"/>
        <v>7485</v>
      </c>
      <c r="M141" s="97">
        <f t="shared" si="45"/>
        <v>3150</v>
      </c>
      <c r="N141" s="97">
        <f t="shared" si="45"/>
        <v>1927</v>
      </c>
      <c r="O141" s="97">
        <f t="shared" si="45"/>
        <v>1192</v>
      </c>
      <c r="P141" s="97">
        <f t="shared" si="46"/>
        <v>53108</v>
      </c>
      <c r="Q141" s="126"/>
      <c r="R141" s="126"/>
      <c r="S141" s="97">
        <f>SUM($D141:D141)</f>
        <v>1756</v>
      </c>
      <c r="T141" s="97">
        <f>SUM($D141:E141)</f>
        <v>4041</v>
      </c>
      <c r="U141" s="97">
        <f>SUM($D141:F141)</f>
        <v>6252</v>
      </c>
      <c r="V141" s="97">
        <f>SUM($D141:G141)</f>
        <v>8001</v>
      </c>
      <c r="W141" s="97">
        <f>SUM($D141:H141)</f>
        <v>12639</v>
      </c>
      <c r="X141" s="97">
        <f>SUM($D141:I141)</f>
        <v>20499</v>
      </c>
      <c r="Y141" s="97">
        <f>SUM($D141:J141)</f>
        <v>29417</v>
      </c>
      <c r="Z141" s="97">
        <f>SUM($D141:K141)</f>
        <v>39354</v>
      </c>
      <c r="AA141" s="97">
        <f>SUM($D141:L141)</f>
        <v>46839</v>
      </c>
      <c r="AB141" s="97">
        <f>SUM($D141:M141)</f>
        <v>49989</v>
      </c>
      <c r="AC141" s="97">
        <f>SUM($D141:N141)</f>
        <v>51916</v>
      </c>
      <c r="AD141" s="97">
        <f>SUM($D141:O141)</f>
        <v>53108</v>
      </c>
    </row>
    <row r="142" spans="1:30" ht="15.1" customHeight="1">
      <c r="A142" s="94">
        <v>2019</v>
      </c>
      <c r="B142" s="95" t="s">
        <v>8</v>
      </c>
      <c r="D142" s="97">
        <f t="shared" si="45"/>
        <v>1593</v>
      </c>
      <c r="E142" s="97">
        <f t="shared" si="45"/>
        <v>2216</v>
      </c>
      <c r="F142" s="97">
        <f t="shared" si="45"/>
        <v>2176</v>
      </c>
      <c r="G142" s="97">
        <f t="shared" si="45"/>
        <v>1834</v>
      </c>
      <c r="H142" s="97">
        <f t="shared" si="45"/>
        <v>4193</v>
      </c>
      <c r="I142" s="97">
        <f t="shared" si="45"/>
        <v>7061</v>
      </c>
      <c r="J142" s="97">
        <f t="shared" si="45"/>
        <v>8085</v>
      </c>
      <c r="K142" s="97">
        <f t="shared" si="45"/>
        <v>9422</v>
      </c>
      <c r="L142" s="97">
        <f t="shared" si="45"/>
        <v>5912</v>
      </c>
      <c r="M142" s="97">
        <f t="shared" si="45"/>
        <v>2369</v>
      </c>
      <c r="N142" s="97">
        <f t="shared" si="45"/>
        <v>822</v>
      </c>
      <c r="O142" s="97">
        <f t="shared" si="45"/>
        <v>599</v>
      </c>
      <c r="P142" s="97">
        <f t="shared" si="46"/>
        <v>46282</v>
      </c>
      <c r="Q142" s="126"/>
      <c r="R142" s="126"/>
      <c r="S142" s="97">
        <f>SUM($D142:D142)</f>
        <v>1593</v>
      </c>
      <c r="T142" s="97">
        <f>SUM($D142:E142)</f>
        <v>3809</v>
      </c>
      <c r="U142" s="97">
        <f>SUM($D142:F142)</f>
        <v>5985</v>
      </c>
      <c r="V142" s="97">
        <f>SUM($D142:G142)</f>
        <v>7819</v>
      </c>
      <c r="W142" s="97">
        <f>SUM($D142:H142)</f>
        <v>12012</v>
      </c>
      <c r="X142" s="97">
        <f>SUM($D142:I142)</f>
        <v>19073</v>
      </c>
      <c r="Y142" s="97">
        <f>SUM($D142:J142)</f>
        <v>27158</v>
      </c>
      <c r="Z142" s="97">
        <f>SUM($D142:K142)</f>
        <v>36580</v>
      </c>
      <c r="AA142" s="97">
        <f>SUM($D142:L142)</f>
        <v>42492</v>
      </c>
      <c r="AB142" s="97">
        <f>SUM($D142:M142)</f>
        <v>44861</v>
      </c>
      <c r="AC142" s="97">
        <f>SUM($D142:N142)</f>
        <v>45683</v>
      </c>
      <c r="AD142" s="97">
        <f>SUM($D142:O142)</f>
        <v>46282</v>
      </c>
    </row>
    <row r="143" spans="1:30" ht="15.1" customHeight="1">
      <c r="A143" s="94">
        <v>2020</v>
      </c>
      <c r="B143" s="95" t="s">
        <v>8</v>
      </c>
      <c r="D143" s="97">
        <f t="shared" si="45"/>
        <v>1220</v>
      </c>
      <c r="E143" s="97">
        <f t="shared" si="45"/>
        <v>1504</v>
      </c>
      <c r="F143" s="97">
        <f t="shared" si="45"/>
        <v>1137</v>
      </c>
      <c r="G143" s="97">
        <f t="shared" si="45"/>
        <v>72</v>
      </c>
      <c r="H143" s="97">
        <f t="shared" si="45"/>
        <v>77</v>
      </c>
      <c r="I143" s="97">
        <f t="shared" si="45"/>
        <v>180</v>
      </c>
      <c r="J143" s="97">
        <f t="shared" si="45"/>
        <v>162</v>
      </c>
      <c r="K143" s="97">
        <f t="shared" si="45"/>
        <v>207</v>
      </c>
      <c r="L143" s="97">
        <f t="shared" si="45"/>
        <v>212</v>
      </c>
      <c r="M143" s="97">
        <f t="shared" si="45"/>
        <v>184</v>
      </c>
      <c r="N143" s="97">
        <f t="shared" si="45"/>
        <v>127</v>
      </c>
      <c r="O143" s="97">
        <f t="shared" si="45"/>
        <v>110</v>
      </c>
      <c r="P143" s="97">
        <f t="shared" ref="P143" si="49">SUM(D143:O143)</f>
        <v>5192</v>
      </c>
      <c r="Q143" s="126"/>
      <c r="R143" s="126"/>
      <c r="S143" s="97">
        <f>SUM($D143:D143)</f>
        <v>1220</v>
      </c>
      <c r="T143" s="97">
        <f>SUM($D143:E143)</f>
        <v>2724</v>
      </c>
      <c r="U143" s="97">
        <f>SUM($D143:F143)</f>
        <v>3861</v>
      </c>
      <c r="V143" s="97">
        <f>SUM($D143:G143)</f>
        <v>3933</v>
      </c>
      <c r="W143" s="97">
        <f>SUM($D143:H143)</f>
        <v>4010</v>
      </c>
      <c r="X143" s="97">
        <f>SUM($D143:I143)</f>
        <v>4190</v>
      </c>
      <c r="Y143" s="97">
        <f>SUM($D143:J143)</f>
        <v>4352</v>
      </c>
      <c r="Z143" s="97">
        <f>SUM($D143:K143)</f>
        <v>4559</v>
      </c>
      <c r="AA143" s="97">
        <f>SUM($D143:L143)</f>
        <v>4771</v>
      </c>
      <c r="AB143" s="97">
        <f>SUM($D143:M143)</f>
        <v>4955</v>
      </c>
      <c r="AC143" s="97">
        <f>SUM($D143:N143)</f>
        <v>5082</v>
      </c>
      <c r="AD143" s="97">
        <f>SUM($D143:O143)</f>
        <v>5192</v>
      </c>
    </row>
    <row r="144" spans="1:30" ht="15.1" customHeight="1">
      <c r="A144" s="94">
        <v>2021</v>
      </c>
      <c r="B144" s="95" t="s">
        <v>8</v>
      </c>
      <c r="D144" s="97">
        <f t="shared" si="45"/>
        <v>114</v>
      </c>
      <c r="E144" s="97">
        <f t="shared" si="45"/>
        <v>91</v>
      </c>
      <c r="F144" s="97">
        <f t="shared" si="45"/>
        <v>148</v>
      </c>
      <c r="G144" s="97">
        <f t="shared" si="45"/>
        <v>151</v>
      </c>
      <c r="H144" s="97">
        <f t="shared" si="45"/>
        <v>239</v>
      </c>
      <c r="I144" s="97">
        <f t="shared" si="45"/>
        <v>268</v>
      </c>
      <c r="J144" s="97">
        <f t="shared" si="45"/>
        <v>275</v>
      </c>
      <c r="K144" s="97">
        <f t="shared" si="45"/>
        <v>1735</v>
      </c>
      <c r="L144" s="97">
        <f t="shared" si="45"/>
        <v>1861</v>
      </c>
      <c r="M144" s="97">
        <f t="shared" si="45"/>
        <v>833</v>
      </c>
      <c r="N144" s="97">
        <f t="shared" si="45"/>
        <v>449</v>
      </c>
      <c r="O144" s="97">
        <f t="shared" si="45"/>
        <v>342</v>
      </c>
      <c r="P144" s="97">
        <f t="shared" ref="P144" si="50">SUM(D144:O144)</f>
        <v>6506</v>
      </c>
      <c r="Q144" s="126"/>
      <c r="R144" s="126"/>
      <c r="S144" s="97">
        <f>SUM($D144:D144)</f>
        <v>114</v>
      </c>
      <c r="T144" s="97">
        <f>SUM($D144:E144)</f>
        <v>205</v>
      </c>
      <c r="U144" s="97">
        <f>SUM($D144:F144)</f>
        <v>353</v>
      </c>
      <c r="V144" s="97">
        <f>SUM($D144:G144)</f>
        <v>504</v>
      </c>
      <c r="W144" s="97">
        <f>SUM($D144:H144)</f>
        <v>743</v>
      </c>
      <c r="X144" s="97">
        <f>SUM($D144:I144)</f>
        <v>1011</v>
      </c>
      <c r="Y144" s="97">
        <f>SUM($D144:J144)</f>
        <v>1286</v>
      </c>
      <c r="Z144" s="97">
        <f>SUM($D144:K144)</f>
        <v>3021</v>
      </c>
      <c r="AA144" s="97">
        <f>SUM($D144:L144)</f>
        <v>4882</v>
      </c>
      <c r="AB144" s="97">
        <f>SUM($D144:M144)</f>
        <v>5715</v>
      </c>
      <c r="AC144" s="97">
        <f>SUM($D144:N144)</f>
        <v>6164</v>
      </c>
      <c r="AD144" s="97">
        <f>SUM($D144:O144)</f>
        <v>6506</v>
      </c>
    </row>
    <row r="146" spans="3:20" ht="15.1" customHeight="1">
      <c r="P146" s="127"/>
    </row>
    <row r="147" spans="3:20" ht="15.1" customHeight="1">
      <c r="P147" s="113"/>
    </row>
    <row r="149" spans="3:20" ht="15.1" customHeight="1">
      <c r="C149" s="97">
        <v>4998</v>
      </c>
      <c r="D149" s="105"/>
      <c r="E149" s="113"/>
      <c r="P149" s="127"/>
      <c r="T149" s="113"/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5">
    <tabColor indexed="43"/>
  </sheetPr>
  <dimension ref="A1:AD149"/>
  <sheetViews>
    <sheetView topLeftCell="A79" zoomScale="90" zoomScaleNormal="90" workbookViewId="0">
      <selection activeCell="O89" sqref="O89"/>
    </sheetView>
  </sheetViews>
  <sheetFormatPr defaultColWidth="6.38671875" defaultRowHeight="15.1" customHeight="1"/>
  <cols>
    <col min="1" max="1" width="7.6093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05" customWidth="1"/>
    <col min="19" max="19" width="9.609375" style="113" customWidth="1"/>
    <col min="20" max="30" width="9.609375" style="105" customWidth="1"/>
    <col min="31" max="16384" width="6.38671875" style="105"/>
  </cols>
  <sheetData>
    <row r="1" spans="1:3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 ht="15.1" customHeight="1">
      <c r="A2" s="103" t="s">
        <v>80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5.1" customHeight="1">
      <c r="A3" s="103" t="s">
        <v>0</v>
      </c>
      <c r="B3" s="112"/>
    </row>
    <row r="4" spans="1:30" ht="15.1" customHeight="1">
      <c r="A4" s="103" t="s">
        <v>16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ht="15.1" customHeight="1">
      <c r="A5" s="114"/>
      <c r="B5" s="114"/>
      <c r="D5" s="115"/>
      <c r="S5" s="115"/>
    </row>
    <row r="6" spans="1:30" ht="15.1" customHeight="1">
      <c r="A6" s="114"/>
      <c r="B6" s="114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ht="15.1" customHeight="1">
      <c r="A7" s="114"/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3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3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05" t="s">
        <v>33</v>
      </c>
      <c r="R9" s="105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3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s="96" customFormat="1" ht="15.1" customHeight="1">
      <c r="A11" s="94">
        <v>2006</v>
      </c>
      <c r="B11" s="95" t="s">
        <v>6</v>
      </c>
      <c r="D11" s="97">
        <v>182429</v>
      </c>
      <c r="E11" s="97">
        <v>170507</v>
      </c>
      <c r="F11" s="97">
        <v>203473</v>
      </c>
      <c r="G11" s="97">
        <v>196724</v>
      </c>
      <c r="H11" s="97">
        <v>213670</v>
      </c>
      <c r="I11" s="97">
        <v>216834</v>
      </c>
      <c r="J11" s="97">
        <v>219946</v>
      </c>
      <c r="K11" s="97">
        <v>219395</v>
      </c>
      <c r="L11" s="97">
        <v>208146</v>
      </c>
      <c r="M11" s="97">
        <v>207401</v>
      </c>
      <c r="N11" s="97">
        <v>196832</v>
      </c>
      <c r="O11" s="97">
        <v>197232</v>
      </c>
      <c r="P11" s="97">
        <f>SUM(D11:O11)</f>
        <v>2432589</v>
      </c>
      <c r="Q11" s="123"/>
      <c r="R11" s="123"/>
      <c r="S11" s="97">
        <f>SUM($D11:D11)</f>
        <v>182429</v>
      </c>
      <c r="T11" s="97">
        <f>SUM($D11:E11)</f>
        <v>352936</v>
      </c>
      <c r="U11" s="97">
        <f>SUM($D11:F11)</f>
        <v>556409</v>
      </c>
      <c r="V11" s="97">
        <f>SUM($D11:G11)</f>
        <v>753133</v>
      </c>
      <c r="W11" s="97">
        <f>SUM($D11:H11)</f>
        <v>966803</v>
      </c>
      <c r="X11" s="97">
        <f>SUM($D11:I11)</f>
        <v>1183637</v>
      </c>
      <c r="Y11" s="97">
        <f>SUM($D11:J11)</f>
        <v>1403583</v>
      </c>
      <c r="Z11" s="97">
        <f>SUM($D11:K11)</f>
        <v>1622978</v>
      </c>
      <c r="AA11" s="97">
        <f>SUM($D11:L11)</f>
        <v>1831124</v>
      </c>
      <c r="AB11" s="97">
        <f>SUM($D11:M11)</f>
        <v>2038525</v>
      </c>
      <c r="AC11" s="97">
        <f>SUM($D11:N11)</f>
        <v>2235357</v>
      </c>
      <c r="AD11" s="97">
        <f>SUM($D11:O11)</f>
        <v>2432589</v>
      </c>
    </row>
    <row r="12" spans="1:30" s="96" customFormat="1" ht="15.1" customHeight="1">
      <c r="A12" s="94">
        <v>2006</v>
      </c>
      <c r="B12" s="95" t="s">
        <v>7</v>
      </c>
      <c r="D12" s="97">
        <v>7551</v>
      </c>
      <c r="E12" s="97">
        <v>8057</v>
      </c>
      <c r="F12" s="97">
        <v>9586</v>
      </c>
      <c r="G12" s="97">
        <v>8550</v>
      </c>
      <c r="H12" s="97">
        <v>10754</v>
      </c>
      <c r="I12" s="97">
        <v>10238</v>
      </c>
      <c r="J12" s="97">
        <v>9462</v>
      </c>
      <c r="K12" s="97">
        <v>10420</v>
      </c>
      <c r="L12" s="97">
        <v>9536</v>
      </c>
      <c r="M12" s="97">
        <v>10139</v>
      </c>
      <c r="N12" s="97">
        <v>9147</v>
      </c>
      <c r="O12" s="97">
        <v>7575</v>
      </c>
      <c r="P12" s="97">
        <f>SUM(D12:O12)</f>
        <v>111015</v>
      </c>
      <c r="Q12" s="124"/>
      <c r="R12" s="124"/>
      <c r="S12" s="97">
        <f>SUM($D12:D12)</f>
        <v>7551</v>
      </c>
      <c r="T12" s="97">
        <f>SUM($D12:E12)</f>
        <v>15608</v>
      </c>
      <c r="U12" s="97">
        <f>SUM($D12:F12)</f>
        <v>25194</v>
      </c>
      <c r="V12" s="97">
        <f>SUM($D12:G12)</f>
        <v>33744</v>
      </c>
      <c r="W12" s="97">
        <f>SUM($D12:H12)</f>
        <v>44498</v>
      </c>
      <c r="X12" s="97">
        <f>SUM($D12:I12)</f>
        <v>54736</v>
      </c>
      <c r="Y12" s="97">
        <f>SUM($D12:J12)</f>
        <v>64198</v>
      </c>
      <c r="Z12" s="97">
        <f>SUM($D12:K12)</f>
        <v>74618</v>
      </c>
      <c r="AA12" s="97">
        <f>SUM($D12:L12)</f>
        <v>84154</v>
      </c>
      <c r="AB12" s="97">
        <f>SUM($D12:M12)</f>
        <v>94293</v>
      </c>
      <c r="AC12" s="97">
        <f>SUM($D12:N12)</f>
        <v>103440</v>
      </c>
      <c r="AD12" s="97">
        <f>SUM($D12:O12)</f>
        <v>111015</v>
      </c>
    </row>
    <row r="13" spans="1:30" s="96" customFormat="1" ht="15.1" customHeight="1">
      <c r="A13" s="94">
        <v>2006</v>
      </c>
      <c r="B13" s="95" t="s">
        <v>8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f>SUM(D13:O13)</f>
        <v>0</v>
      </c>
      <c r="Q13" s="124"/>
      <c r="R13" s="124"/>
      <c r="S13" s="97">
        <f>SUM($D13:D13)</f>
        <v>0</v>
      </c>
      <c r="T13" s="97">
        <f>SUM($D13:E13)</f>
        <v>0</v>
      </c>
      <c r="U13" s="97">
        <f>SUM($D13:F13)</f>
        <v>0</v>
      </c>
      <c r="V13" s="97">
        <f>SUM($D13:G13)</f>
        <v>0</v>
      </c>
      <c r="W13" s="97">
        <f>SUM($D13:H13)</f>
        <v>0</v>
      </c>
      <c r="X13" s="97">
        <f>SUM($D13:I13)</f>
        <v>0</v>
      </c>
      <c r="Y13" s="97">
        <f>SUM($D13:J13)</f>
        <v>0</v>
      </c>
      <c r="Z13" s="97">
        <f>SUM($D13:K13)</f>
        <v>0</v>
      </c>
      <c r="AA13" s="97">
        <f>SUM($D13:L13)</f>
        <v>0</v>
      </c>
      <c r="AB13" s="97">
        <f>SUM($D13:M13)</f>
        <v>0</v>
      </c>
      <c r="AC13" s="97">
        <f>SUM($D13:N13)</f>
        <v>0</v>
      </c>
      <c r="AD13" s="97">
        <f>SUM($D13:O13)</f>
        <v>0</v>
      </c>
    </row>
    <row r="14" spans="1:30" s="96" customFormat="1" ht="15.1" customHeight="1">
      <c r="A14" s="94">
        <v>2006</v>
      </c>
      <c r="B14" s="98" t="s">
        <v>9</v>
      </c>
      <c r="D14" s="97">
        <f t="shared" ref="D14:P14" si="0">SUM(D11:D13)</f>
        <v>189980</v>
      </c>
      <c r="E14" s="97">
        <f t="shared" si="0"/>
        <v>178564</v>
      </c>
      <c r="F14" s="97">
        <f t="shared" si="0"/>
        <v>213059</v>
      </c>
      <c r="G14" s="97">
        <f t="shared" si="0"/>
        <v>205274</v>
      </c>
      <c r="H14" s="97">
        <f t="shared" si="0"/>
        <v>224424</v>
      </c>
      <c r="I14" s="97">
        <f t="shared" si="0"/>
        <v>227072</v>
      </c>
      <c r="J14" s="97">
        <f t="shared" si="0"/>
        <v>229408</v>
      </c>
      <c r="K14" s="97">
        <f t="shared" si="0"/>
        <v>229815</v>
      </c>
      <c r="L14" s="97">
        <f t="shared" si="0"/>
        <v>217682</v>
      </c>
      <c r="M14" s="97">
        <f t="shared" si="0"/>
        <v>217540</v>
      </c>
      <c r="N14" s="97">
        <f t="shared" si="0"/>
        <v>205979</v>
      </c>
      <c r="O14" s="97">
        <f t="shared" si="0"/>
        <v>204807</v>
      </c>
      <c r="P14" s="97">
        <f t="shared" si="0"/>
        <v>2543604</v>
      </c>
      <c r="Q14" s="124"/>
      <c r="R14" s="124"/>
      <c r="S14" s="97">
        <f t="shared" ref="S14:AD14" si="1">SUM(S11:S13)</f>
        <v>189980</v>
      </c>
      <c r="T14" s="97">
        <f t="shared" si="1"/>
        <v>368544</v>
      </c>
      <c r="U14" s="97">
        <f t="shared" si="1"/>
        <v>581603</v>
      </c>
      <c r="V14" s="97">
        <f t="shared" si="1"/>
        <v>786877</v>
      </c>
      <c r="W14" s="97">
        <f t="shared" si="1"/>
        <v>1011301</v>
      </c>
      <c r="X14" s="97">
        <f t="shared" si="1"/>
        <v>1238373</v>
      </c>
      <c r="Y14" s="97">
        <f t="shared" si="1"/>
        <v>1467781</v>
      </c>
      <c r="Z14" s="97">
        <f t="shared" si="1"/>
        <v>1697596</v>
      </c>
      <c r="AA14" s="97">
        <f t="shared" si="1"/>
        <v>1915278</v>
      </c>
      <c r="AB14" s="97">
        <f t="shared" si="1"/>
        <v>2132818</v>
      </c>
      <c r="AC14" s="97">
        <f t="shared" si="1"/>
        <v>2338797</v>
      </c>
      <c r="AD14" s="97">
        <f t="shared" si="1"/>
        <v>2543604</v>
      </c>
    </row>
    <row r="15" spans="1:3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s="96" customFormat="1" ht="15.1" customHeight="1">
      <c r="A16" s="94">
        <v>2007</v>
      </c>
      <c r="B16" s="95" t="s">
        <v>6</v>
      </c>
      <c r="D16" s="97">
        <v>189886</v>
      </c>
      <c r="E16" s="97">
        <v>168896</v>
      </c>
      <c r="F16" s="97">
        <v>196800</v>
      </c>
      <c r="G16" s="97">
        <v>194547</v>
      </c>
      <c r="H16" s="97">
        <v>217339</v>
      </c>
      <c r="I16" s="97">
        <v>219556</v>
      </c>
      <c r="J16" s="97">
        <v>232698</v>
      </c>
      <c r="K16" s="97">
        <v>231995</v>
      </c>
      <c r="L16" s="97">
        <v>215675</v>
      </c>
      <c r="M16" s="97">
        <v>222655</v>
      </c>
      <c r="N16" s="97">
        <v>201811</v>
      </c>
      <c r="O16" s="97">
        <v>184655</v>
      </c>
      <c r="P16" s="97">
        <f>SUM(D16:O16)</f>
        <v>2476513</v>
      </c>
      <c r="Q16" s="123"/>
      <c r="R16" s="123"/>
      <c r="S16" s="97">
        <f>SUM($D16:D16)</f>
        <v>189886</v>
      </c>
      <c r="T16" s="97">
        <f>SUM($D16:E16)</f>
        <v>358782</v>
      </c>
      <c r="U16" s="97">
        <f>SUM($D16:F16)</f>
        <v>555582</v>
      </c>
      <c r="V16" s="97">
        <f>SUM($D16:G16)</f>
        <v>750129</v>
      </c>
      <c r="W16" s="97">
        <f>SUM($D16:H16)</f>
        <v>967468</v>
      </c>
      <c r="X16" s="97">
        <f>SUM($D16:I16)</f>
        <v>1187024</v>
      </c>
      <c r="Y16" s="97">
        <f>SUM($D16:J16)</f>
        <v>1419722</v>
      </c>
      <c r="Z16" s="97">
        <f>SUM($D16:K16)</f>
        <v>1651717</v>
      </c>
      <c r="AA16" s="97">
        <f>SUM($D16:L16)</f>
        <v>1867392</v>
      </c>
      <c r="AB16" s="97">
        <f>SUM($D16:M16)</f>
        <v>2090047</v>
      </c>
      <c r="AC16" s="97">
        <f>SUM($D16:N16)</f>
        <v>2291858</v>
      </c>
      <c r="AD16" s="97">
        <f>SUM($D16:O16)</f>
        <v>2476513</v>
      </c>
    </row>
    <row r="17" spans="1:30" s="96" customFormat="1" ht="15.1" customHeight="1">
      <c r="A17" s="94">
        <v>2007</v>
      </c>
      <c r="B17" s="95" t="s">
        <v>7</v>
      </c>
      <c r="D17" s="97">
        <v>7858</v>
      </c>
      <c r="E17" s="97">
        <v>6973</v>
      </c>
      <c r="F17" s="97">
        <v>7957</v>
      </c>
      <c r="G17" s="97">
        <v>8307</v>
      </c>
      <c r="H17" s="97">
        <v>10478</v>
      </c>
      <c r="I17" s="97">
        <v>11320</v>
      </c>
      <c r="J17" s="97">
        <v>10827</v>
      </c>
      <c r="K17" s="97">
        <v>10544</v>
      </c>
      <c r="L17" s="97">
        <v>9798</v>
      </c>
      <c r="M17" s="97">
        <v>9688</v>
      </c>
      <c r="N17" s="97">
        <v>8696</v>
      </c>
      <c r="O17" s="97">
        <v>6940</v>
      </c>
      <c r="P17" s="97">
        <f>SUM(D17:O17)</f>
        <v>109386</v>
      </c>
      <c r="Q17" s="124"/>
      <c r="R17" s="124"/>
      <c r="S17" s="97">
        <f>SUM($D17:D17)</f>
        <v>7858</v>
      </c>
      <c r="T17" s="97">
        <f>SUM($D17:E17)</f>
        <v>14831</v>
      </c>
      <c r="U17" s="97">
        <f>SUM($D17:F17)</f>
        <v>22788</v>
      </c>
      <c r="V17" s="97">
        <f>SUM($D17:G17)</f>
        <v>31095</v>
      </c>
      <c r="W17" s="97">
        <f>SUM($D17:H17)</f>
        <v>41573</v>
      </c>
      <c r="X17" s="97">
        <f>SUM($D17:I17)</f>
        <v>52893</v>
      </c>
      <c r="Y17" s="97">
        <f>SUM($D17:J17)</f>
        <v>63720</v>
      </c>
      <c r="Z17" s="97">
        <f>SUM($D17:K17)</f>
        <v>74264</v>
      </c>
      <c r="AA17" s="97">
        <f>SUM($D17:L17)</f>
        <v>84062</v>
      </c>
      <c r="AB17" s="97">
        <f>SUM($D17:M17)</f>
        <v>93750</v>
      </c>
      <c r="AC17" s="97">
        <f>SUM($D17:N17)</f>
        <v>102446</v>
      </c>
      <c r="AD17" s="97">
        <f>SUM($D17:O17)</f>
        <v>109386</v>
      </c>
    </row>
    <row r="18" spans="1:30" s="96" customFormat="1" ht="15.1" customHeight="1">
      <c r="A18" s="94">
        <v>2007</v>
      </c>
      <c r="B18" s="95" t="s">
        <v>8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J18" s="97">
        <v>0</v>
      </c>
      <c r="K18" s="97">
        <v>0</v>
      </c>
      <c r="L18" s="97">
        <v>0</v>
      </c>
      <c r="M18" s="97">
        <v>0</v>
      </c>
      <c r="N18" s="97">
        <v>0</v>
      </c>
      <c r="O18" s="97">
        <v>0</v>
      </c>
      <c r="P18" s="97">
        <f>SUM(D18:O18)</f>
        <v>0</v>
      </c>
      <c r="Q18" s="124"/>
      <c r="R18" s="124"/>
      <c r="S18" s="97">
        <f>SUM($D18:D18)</f>
        <v>0</v>
      </c>
      <c r="T18" s="97">
        <f>SUM($D18:E18)</f>
        <v>0</v>
      </c>
      <c r="U18" s="97">
        <f>SUM($D18:F18)</f>
        <v>0</v>
      </c>
      <c r="V18" s="97">
        <f>SUM($D18:G18)</f>
        <v>0</v>
      </c>
      <c r="W18" s="97">
        <f>SUM($D18:H18)</f>
        <v>0</v>
      </c>
      <c r="X18" s="97">
        <f>SUM($D18:I18)</f>
        <v>0</v>
      </c>
      <c r="Y18" s="97">
        <f>SUM($D18:J18)</f>
        <v>0</v>
      </c>
      <c r="Z18" s="97">
        <f>SUM($D18:K18)</f>
        <v>0</v>
      </c>
      <c r="AA18" s="97">
        <f>SUM($D18:L18)</f>
        <v>0</v>
      </c>
      <c r="AB18" s="97">
        <f>SUM($D18:M18)</f>
        <v>0</v>
      </c>
      <c r="AC18" s="97">
        <f>SUM($D18:N18)</f>
        <v>0</v>
      </c>
      <c r="AD18" s="97">
        <f>SUM($D18:O18)</f>
        <v>0</v>
      </c>
    </row>
    <row r="19" spans="1:30" s="96" customFormat="1" ht="15.1" customHeight="1">
      <c r="A19" s="94">
        <v>2007</v>
      </c>
      <c r="B19" s="98" t="s">
        <v>9</v>
      </c>
      <c r="D19" s="97">
        <f t="shared" ref="D19:P19" si="2">SUM(D16:D18)</f>
        <v>197744</v>
      </c>
      <c r="E19" s="97">
        <f t="shared" si="2"/>
        <v>175869</v>
      </c>
      <c r="F19" s="97">
        <f t="shared" si="2"/>
        <v>204757</v>
      </c>
      <c r="G19" s="97">
        <f t="shared" si="2"/>
        <v>202854</v>
      </c>
      <c r="H19" s="97">
        <f t="shared" si="2"/>
        <v>227817</v>
      </c>
      <c r="I19" s="97">
        <f t="shared" si="2"/>
        <v>230876</v>
      </c>
      <c r="J19" s="97">
        <f t="shared" si="2"/>
        <v>243525</v>
      </c>
      <c r="K19" s="97">
        <f t="shared" si="2"/>
        <v>242539</v>
      </c>
      <c r="L19" s="97">
        <f t="shared" si="2"/>
        <v>225473</v>
      </c>
      <c r="M19" s="97">
        <f t="shared" si="2"/>
        <v>232343</v>
      </c>
      <c r="N19" s="97">
        <f t="shared" si="2"/>
        <v>210507</v>
      </c>
      <c r="O19" s="97">
        <f t="shared" si="2"/>
        <v>191595</v>
      </c>
      <c r="P19" s="97">
        <f t="shared" si="2"/>
        <v>2585899</v>
      </c>
      <c r="Q19" s="124"/>
      <c r="R19" s="124"/>
      <c r="S19" s="97">
        <f t="shared" ref="S19:AD19" si="3">SUM(S16:S18)</f>
        <v>197744</v>
      </c>
      <c r="T19" s="97">
        <f t="shared" si="3"/>
        <v>373613</v>
      </c>
      <c r="U19" s="97">
        <f t="shared" si="3"/>
        <v>578370</v>
      </c>
      <c r="V19" s="97">
        <f t="shared" si="3"/>
        <v>781224</v>
      </c>
      <c r="W19" s="97">
        <f t="shared" si="3"/>
        <v>1009041</v>
      </c>
      <c r="X19" s="97">
        <f t="shared" si="3"/>
        <v>1239917</v>
      </c>
      <c r="Y19" s="97">
        <f t="shared" si="3"/>
        <v>1483442</v>
      </c>
      <c r="Z19" s="97">
        <f t="shared" si="3"/>
        <v>1725981</v>
      </c>
      <c r="AA19" s="97">
        <f t="shared" si="3"/>
        <v>1951454</v>
      </c>
      <c r="AB19" s="97">
        <f t="shared" si="3"/>
        <v>2183797</v>
      </c>
      <c r="AC19" s="97">
        <f t="shared" si="3"/>
        <v>2394304</v>
      </c>
      <c r="AD19" s="97">
        <f t="shared" si="3"/>
        <v>2585899</v>
      </c>
    </row>
    <row r="20" spans="1:3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s="96" customFormat="1" ht="15.1" customHeight="1">
      <c r="A21" s="94">
        <v>2008</v>
      </c>
      <c r="B21" s="95" t="s">
        <v>6</v>
      </c>
      <c r="D21" s="97">
        <v>188607</v>
      </c>
      <c r="E21" s="97">
        <v>174232</v>
      </c>
      <c r="F21" s="97">
        <v>189107</v>
      </c>
      <c r="G21" s="97">
        <v>202428</v>
      </c>
      <c r="H21" s="97">
        <v>224518</v>
      </c>
      <c r="I21" s="97">
        <v>223574</v>
      </c>
      <c r="J21" s="97">
        <v>231945</v>
      </c>
      <c r="K21" s="97">
        <v>230839</v>
      </c>
      <c r="L21" s="97">
        <v>211459</v>
      </c>
      <c r="M21" s="97">
        <v>209896</v>
      </c>
      <c r="N21" s="97">
        <v>194821</v>
      </c>
      <c r="O21" s="97">
        <v>187081</v>
      </c>
      <c r="P21" s="97">
        <f>SUM(D21:O21)</f>
        <v>2468507</v>
      </c>
      <c r="Q21" s="123"/>
      <c r="R21" s="123"/>
      <c r="S21" s="97">
        <f>SUM($D21:D21)</f>
        <v>188607</v>
      </c>
      <c r="T21" s="97">
        <f>SUM($D21:E21)</f>
        <v>362839</v>
      </c>
      <c r="U21" s="97">
        <f>SUM($D21:F21)</f>
        <v>551946</v>
      </c>
      <c r="V21" s="97">
        <f>SUM($D21:G21)</f>
        <v>754374</v>
      </c>
      <c r="W21" s="97">
        <f>SUM($D21:H21)</f>
        <v>978892</v>
      </c>
      <c r="X21" s="97">
        <f>SUM($D21:I21)</f>
        <v>1202466</v>
      </c>
      <c r="Y21" s="97">
        <f>SUM($D21:J21)</f>
        <v>1434411</v>
      </c>
      <c r="Z21" s="97">
        <f>SUM($D21:K21)</f>
        <v>1665250</v>
      </c>
      <c r="AA21" s="97">
        <f>SUM($D21:L21)</f>
        <v>1876709</v>
      </c>
      <c r="AB21" s="97">
        <f>SUM($D21:M21)</f>
        <v>2086605</v>
      </c>
      <c r="AC21" s="97">
        <f>SUM($D21:N21)</f>
        <v>2281426</v>
      </c>
      <c r="AD21" s="97">
        <f>SUM($D21:O21)</f>
        <v>2468507</v>
      </c>
    </row>
    <row r="22" spans="1:30" s="96" customFormat="1" ht="15.1" customHeight="1">
      <c r="A22" s="94">
        <v>2008</v>
      </c>
      <c r="B22" s="95" t="s">
        <v>7</v>
      </c>
      <c r="D22" s="97">
        <v>7949</v>
      </c>
      <c r="E22" s="97">
        <v>6826</v>
      </c>
      <c r="F22" s="97">
        <v>7454</v>
      </c>
      <c r="G22" s="97">
        <v>8142</v>
      </c>
      <c r="H22" s="97">
        <v>9359</v>
      </c>
      <c r="I22" s="97">
        <v>9540</v>
      </c>
      <c r="J22" s="97">
        <v>9509</v>
      </c>
      <c r="K22" s="97">
        <v>8871</v>
      </c>
      <c r="L22" s="97">
        <v>9480</v>
      </c>
      <c r="M22" s="97">
        <v>9055</v>
      </c>
      <c r="N22" s="97">
        <v>6662</v>
      </c>
      <c r="O22" s="97">
        <v>6448</v>
      </c>
      <c r="P22" s="97">
        <f>SUM(D22:O22)</f>
        <v>99295</v>
      </c>
      <c r="Q22" s="124"/>
      <c r="R22" s="124"/>
      <c r="S22" s="97">
        <f>SUM($D22:D22)</f>
        <v>7949</v>
      </c>
      <c r="T22" s="97">
        <f>SUM($D22:E22)</f>
        <v>14775</v>
      </c>
      <c r="U22" s="97">
        <f>SUM($D22:F22)</f>
        <v>22229</v>
      </c>
      <c r="V22" s="97">
        <f>SUM($D22:G22)</f>
        <v>30371</v>
      </c>
      <c r="W22" s="97">
        <f>SUM($D22:H22)</f>
        <v>39730</v>
      </c>
      <c r="X22" s="97">
        <f>SUM($D22:I22)</f>
        <v>49270</v>
      </c>
      <c r="Y22" s="97">
        <f>SUM($D22:J22)</f>
        <v>58779</v>
      </c>
      <c r="Z22" s="97">
        <f>SUM($D22:K22)</f>
        <v>67650</v>
      </c>
      <c r="AA22" s="97">
        <f>SUM($D22:L22)</f>
        <v>77130</v>
      </c>
      <c r="AB22" s="97">
        <f>SUM($D22:M22)</f>
        <v>86185</v>
      </c>
      <c r="AC22" s="97">
        <f>SUM($D22:N22)</f>
        <v>92847</v>
      </c>
      <c r="AD22" s="97">
        <f>SUM($D22:O22)</f>
        <v>99295</v>
      </c>
    </row>
    <row r="23" spans="1:30" s="96" customFormat="1" ht="15.1" customHeight="1">
      <c r="A23" s="94">
        <v>2008</v>
      </c>
      <c r="B23" s="95" t="s">
        <v>8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f>SUM(D23:O23)</f>
        <v>0</v>
      </c>
      <c r="Q23" s="124"/>
      <c r="R23" s="124"/>
      <c r="S23" s="97">
        <f>SUM($D23:D23)</f>
        <v>0</v>
      </c>
      <c r="T23" s="97">
        <f>SUM($D23:E23)</f>
        <v>0</v>
      </c>
      <c r="U23" s="97">
        <f>SUM($D23:F23)</f>
        <v>0</v>
      </c>
      <c r="V23" s="97">
        <f>SUM($D23:G23)</f>
        <v>0</v>
      </c>
      <c r="W23" s="97">
        <f>SUM($D23:H23)</f>
        <v>0</v>
      </c>
      <c r="X23" s="97">
        <f>SUM($D23:I23)</f>
        <v>0</v>
      </c>
      <c r="Y23" s="97">
        <f>SUM($D23:J23)</f>
        <v>0</v>
      </c>
      <c r="Z23" s="97">
        <f>SUM($D23:K23)</f>
        <v>0</v>
      </c>
      <c r="AA23" s="97">
        <f>SUM($D23:L23)</f>
        <v>0</v>
      </c>
      <c r="AB23" s="97">
        <f>SUM($D23:M23)</f>
        <v>0</v>
      </c>
      <c r="AC23" s="97">
        <f>SUM($D23:N23)</f>
        <v>0</v>
      </c>
      <c r="AD23" s="97">
        <f>SUM($D23:O23)</f>
        <v>0</v>
      </c>
    </row>
    <row r="24" spans="1:30" s="96" customFormat="1" ht="15.1" customHeight="1">
      <c r="A24" s="94">
        <v>2008</v>
      </c>
      <c r="B24" s="98" t="s">
        <v>9</v>
      </c>
      <c r="D24" s="97">
        <f t="shared" ref="D24:P24" si="4">SUM(D21:D23)</f>
        <v>196556</v>
      </c>
      <c r="E24" s="97">
        <f t="shared" si="4"/>
        <v>181058</v>
      </c>
      <c r="F24" s="97">
        <f t="shared" si="4"/>
        <v>196561</v>
      </c>
      <c r="G24" s="97">
        <f t="shared" si="4"/>
        <v>210570</v>
      </c>
      <c r="H24" s="97">
        <f t="shared" si="4"/>
        <v>233877</v>
      </c>
      <c r="I24" s="97">
        <f t="shared" si="4"/>
        <v>233114</v>
      </c>
      <c r="J24" s="97">
        <f t="shared" si="4"/>
        <v>241454</v>
      </c>
      <c r="K24" s="97">
        <f t="shared" si="4"/>
        <v>239710</v>
      </c>
      <c r="L24" s="97">
        <f t="shared" si="4"/>
        <v>220939</v>
      </c>
      <c r="M24" s="97">
        <f t="shared" si="4"/>
        <v>218951</v>
      </c>
      <c r="N24" s="97">
        <f t="shared" si="4"/>
        <v>201483</v>
      </c>
      <c r="O24" s="97">
        <f t="shared" si="4"/>
        <v>193529</v>
      </c>
      <c r="P24" s="97">
        <f t="shared" si="4"/>
        <v>2567802</v>
      </c>
      <c r="Q24" s="124"/>
      <c r="R24" s="124"/>
      <c r="S24" s="97">
        <f t="shared" ref="S24:AD24" si="5">SUM(S21:S23)</f>
        <v>196556</v>
      </c>
      <c r="T24" s="97">
        <f t="shared" si="5"/>
        <v>377614</v>
      </c>
      <c r="U24" s="97">
        <f t="shared" si="5"/>
        <v>574175</v>
      </c>
      <c r="V24" s="97">
        <f t="shared" si="5"/>
        <v>784745</v>
      </c>
      <c r="W24" s="97">
        <f t="shared" si="5"/>
        <v>1018622</v>
      </c>
      <c r="X24" s="97">
        <f t="shared" si="5"/>
        <v>1251736</v>
      </c>
      <c r="Y24" s="97">
        <f t="shared" si="5"/>
        <v>1493190</v>
      </c>
      <c r="Z24" s="97">
        <f t="shared" si="5"/>
        <v>1732900</v>
      </c>
      <c r="AA24" s="97">
        <f t="shared" si="5"/>
        <v>1953839</v>
      </c>
      <c r="AB24" s="97">
        <f t="shared" si="5"/>
        <v>2172790</v>
      </c>
      <c r="AC24" s="97">
        <f t="shared" si="5"/>
        <v>2374273</v>
      </c>
      <c r="AD24" s="97">
        <f t="shared" si="5"/>
        <v>2567802</v>
      </c>
    </row>
    <row r="25" spans="1:3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s="96" customFormat="1" ht="15.1" customHeight="1">
      <c r="A26" s="94">
        <v>2009</v>
      </c>
      <c r="B26" s="95" t="s">
        <v>6</v>
      </c>
      <c r="D26" s="97">
        <v>181267</v>
      </c>
      <c r="E26" s="97">
        <v>177109</v>
      </c>
      <c r="F26" s="97">
        <v>198312</v>
      </c>
      <c r="G26" s="97">
        <v>195456</v>
      </c>
      <c r="H26" s="97">
        <v>222922</v>
      </c>
      <c r="I26" s="97">
        <v>0</v>
      </c>
      <c r="J26" s="97">
        <v>0</v>
      </c>
      <c r="K26" s="97">
        <v>131834</v>
      </c>
      <c r="L26" s="97">
        <v>143028</v>
      </c>
      <c r="M26" s="97">
        <v>164232</v>
      </c>
      <c r="N26" s="97">
        <v>166975</v>
      </c>
      <c r="O26" s="97">
        <v>162228</v>
      </c>
      <c r="P26" s="97">
        <f>SUM(D26:O26)</f>
        <v>1743363</v>
      </c>
      <c r="Q26" s="123"/>
      <c r="R26" s="123"/>
      <c r="S26" s="97">
        <f>SUM($D26:D26)</f>
        <v>181267</v>
      </c>
      <c r="T26" s="97">
        <f>SUM($D26:E26)</f>
        <v>358376</v>
      </c>
      <c r="U26" s="97">
        <f>SUM($D26:F26)</f>
        <v>556688</v>
      </c>
      <c r="V26" s="97">
        <f>SUM($D26:G26)</f>
        <v>752144</v>
      </c>
      <c r="W26" s="97">
        <f>SUM($D26:H26)</f>
        <v>975066</v>
      </c>
      <c r="X26" s="97">
        <f>SUM($D26:I26)</f>
        <v>975066</v>
      </c>
      <c r="Y26" s="97">
        <f>SUM($D26:J26)</f>
        <v>975066</v>
      </c>
      <c r="Z26" s="97">
        <f>SUM($D26:K26)</f>
        <v>1106900</v>
      </c>
      <c r="AA26" s="97">
        <f>SUM($D26:L26)</f>
        <v>1249928</v>
      </c>
      <c r="AB26" s="97">
        <f>SUM($D26:M26)</f>
        <v>1414160</v>
      </c>
      <c r="AC26" s="97">
        <f>SUM($D26:N26)</f>
        <v>1581135</v>
      </c>
      <c r="AD26" s="97">
        <f>SUM($D26:O26)</f>
        <v>1743363</v>
      </c>
    </row>
    <row r="27" spans="1:30" s="96" customFormat="1" ht="15.1" customHeight="1">
      <c r="A27" s="94">
        <v>2009</v>
      </c>
      <c r="B27" s="95" t="s">
        <v>7</v>
      </c>
      <c r="D27" s="97">
        <v>6400</v>
      </c>
      <c r="E27" s="97">
        <v>5992</v>
      </c>
      <c r="F27" s="97">
        <v>6525</v>
      </c>
      <c r="G27" s="97">
        <v>6681</v>
      </c>
      <c r="H27" s="97">
        <v>7214</v>
      </c>
      <c r="I27" s="97">
        <v>0</v>
      </c>
      <c r="J27" s="97">
        <v>0</v>
      </c>
      <c r="K27" s="97">
        <v>5648</v>
      </c>
      <c r="L27" s="97">
        <v>6594</v>
      </c>
      <c r="M27" s="97">
        <v>6501</v>
      </c>
      <c r="N27" s="97">
        <v>5442</v>
      </c>
      <c r="O27" s="97">
        <v>5033</v>
      </c>
      <c r="P27" s="97">
        <f>SUM(D27:O27)</f>
        <v>62030</v>
      </c>
      <c r="Q27" s="124"/>
      <c r="R27" s="124"/>
      <c r="S27" s="97">
        <f>SUM($D27:D27)</f>
        <v>6400</v>
      </c>
      <c r="T27" s="97">
        <f>SUM($D27:E27)</f>
        <v>12392</v>
      </c>
      <c r="U27" s="97">
        <f>SUM($D27:F27)</f>
        <v>18917</v>
      </c>
      <c r="V27" s="97">
        <f>SUM($D27:G27)</f>
        <v>25598</v>
      </c>
      <c r="W27" s="97">
        <f>SUM($D27:H27)</f>
        <v>32812</v>
      </c>
      <c r="X27" s="97">
        <f>SUM($D27:I27)</f>
        <v>32812</v>
      </c>
      <c r="Y27" s="97">
        <f>SUM($D27:J27)</f>
        <v>32812</v>
      </c>
      <c r="Z27" s="97">
        <f>SUM($D27:K27)</f>
        <v>38460</v>
      </c>
      <c r="AA27" s="97">
        <f>SUM($D27:L27)</f>
        <v>45054</v>
      </c>
      <c r="AB27" s="97">
        <f>SUM($D27:M27)</f>
        <v>51555</v>
      </c>
      <c r="AC27" s="97">
        <f>SUM($D27:N27)</f>
        <v>56997</v>
      </c>
      <c r="AD27" s="97">
        <f>SUM($D27:O27)</f>
        <v>62030</v>
      </c>
    </row>
    <row r="28" spans="1:30" s="96" customFormat="1" ht="15.1" customHeight="1">
      <c r="A28" s="94">
        <v>2009</v>
      </c>
      <c r="B28" s="95" t="s">
        <v>8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  <c r="O28" s="97">
        <v>0</v>
      </c>
      <c r="P28" s="97">
        <f>SUM(D28:O28)</f>
        <v>0</v>
      </c>
      <c r="Q28" s="124"/>
      <c r="R28" s="124"/>
      <c r="S28" s="97">
        <f>SUM($D28:D28)</f>
        <v>0</v>
      </c>
      <c r="T28" s="97">
        <f>SUM($D28:E28)</f>
        <v>0</v>
      </c>
      <c r="U28" s="97">
        <f>SUM($D28:F28)</f>
        <v>0</v>
      </c>
      <c r="V28" s="97">
        <f>SUM($D28:G28)</f>
        <v>0</v>
      </c>
      <c r="W28" s="97">
        <f>SUM($D28:H28)</f>
        <v>0</v>
      </c>
      <c r="X28" s="97">
        <f>SUM($D28:I28)</f>
        <v>0</v>
      </c>
      <c r="Y28" s="97">
        <f>SUM($D28:J28)</f>
        <v>0</v>
      </c>
      <c r="Z28" s="97">
        <f>SUM($D28:K28)</f>
        <v>0</v>
      </c>
      <c r="AA28" s="97">
        <f>SUM($D28:L28)</f>
        <v>0</v>
      </c>
      <c r="AB28" s="97">
        <f>SUM($D28:M28)</f>
        <v>0</v>
      </c>
      <c r="AC28" s="97">
        <f>SUM($D28:N28)</f>
        <v>0</v>
      </c>
      <c r="AD28" s="97">
        <f>SUM($D28:O28)</f>
        <v>0</v>
      </c>
    </row>
    <row r="29" spans="1:30" s="96" customFormat="1" ht="15.1" customHeight="1">
      <c r="A29" s="94">
        <v>2009</v>
      </c>
      <c r="B29" s="98" t="s">
        <v>9</v>
      </c>
      <c r="D29" s="97">
        <f t="shared" ref="D29:P29" si="6">SUM(D26:D28)</f>
        <v>187667</v>
      </c>
      <c r="E29" s="97">
        <f t="shared" si="6"/>
        <v>183101</v>
      </c>
      <c r="F29" s="97">
        <f t="shared" si="6"/>
        <v>204837</v>
      </c>
      <c r="G29" s="97">
        <f t="shared" si="6"/>
        <v>202137</v>
      </c>
      <c r="H29" s="97">
        <f t="shared" si="6"/>
        <v>230136</v>
      </c>
      <c r="I29" s="97">
        <f t="shared" si="6"/>
        <v>0</v>
      </c>
      <c r="J29" s="97">
        <f t="shared" si="6"/>
        <v>0</v>
      </c>
      <c r="K29" s="97">
        <f t="shared" si="6"/>
        <v>137482</v>
      </c>
      <c r="L29" s="97">
        <f t="shared" si="6"/>
        <v>149622</v>
      </c>
      <c r="M29" s="97">
        <f t="shared" si="6"/>
        <v>170733</v>
      </c>
      <c r="N29" s="97">
        <f t="shared" si="6"/>
        <v>172417</v>
      </c>
      <c r="O29" s="97">
        <f t="shared" si="6"/>
        <v>167261</v>
      </c>
      <c r="P29" s="97">
        <f t="shared" si="6"/>
        <v>1805393</v>
      </c>
      <c r="Q29" s="124"/>
      <c r="R29" s="124"/>
      <c r="S29" s="97">
        <f t="shared" ref="S29:AD29" si="7">SUM(S26:S28)</f>
        <v>187667</v>
      </c>
      <c r="T29" s="97">
        <f t="shared" si="7"/>
        <v>370768</v>
      </c>
      <c r="U29" s="97">
        <f t="shared" si="7"/>
        <v>575605</v>
      </c>
      <c r="V29" s="97">
        <f t="shared" si="7"/>
        <v>777742</v>
      </c>
      <c r="W29" s="97">
        <f t="shared" si="7"/>
        <v>1007878</v>
      </c>
      <c r="X29" s="97">
        <f t="shared" si="7"/>
        <v>1007878</v>
      </c>
      <c r="Y29" s="97">
        <f t="shared" si="7"/>
        <v>1007878</v>
      </c>
      <c r="Z29" s="97">
        <f t="shared" si="7"/>
        <v>1145360</v>
      </c>
      <c r="AA29" s="97">
        <f t="shared" si="7"/>
        <v>1294982</v>
      </c>
      <c r="AB29" s="97">
        <f t="shared" si="7"/>
        <v>1465715</v>
      </c>
      <c r="AC29" s="97">
        <f t="shared" si="7"/>
        <v>1638132</v>
      </c>
      <c r="AD29" s="97">
        <f t="shared" si="7"/>
        <v>1805393</v>
      </c>
    </row>
    <row r="30" spans="1:3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s="96" customFormat="1" ht="15.1" customHeight="1">
      <c r="A31" s="94">
        <v>2010</v>
      </c>
      <c r="B31" s="95" t="s">
        <v>6</v>
      </c>
      <c r="D31" s="97">
        <v>159500</v>
      </c>
      <c r="E31" s="97">
        <v>151795</v>
      </c>
      <c r="F31" s="97">
        <v>178294</v>
      </c>
      <c r="G31" s="97">
        <v>172996</v>
      </c>
      <c r="H31" s="97">
        <v>191721</v>
      </c>
      <c r="I31" s="97">
        <v>191356</v>
      </c>
      <c r="J31" s="97">
        <v>199544</v>
      </c>
      <c r="K31" s="97">
        <v>194089</v>
      </c>
      <c r="L31" s="97">
        <v>184185</v>
      </c>
      <c r="M31" s="97">
        <v>198636</v>
      </c>
      <c r="N31" s="97">
        <v>188636</v>
      </c>
      <c r="O31" s="97">
        <v>183671</v>
      </c>
      <c r="P31" s="97">
        <f>SUM(D31:O31)</f>
        <v>2194423</v>
      </c>
      <c r="Q31" s="123"/>
      <c r="R31" s="123"/>
      <c r="S31" s="97">
        <f>SUM($D31:D31)</f>
        <v>159500</v>
      </c>
      <c r="T31" s="97">
        <f>SUM($D31:E31)</f>
        <v>311295</v>
      </c>
      <c r="U31" s="97">
        <f>SUM($D31:F31)</f>
        <v>489589</v>
      </c>
      <c r="V31" s="97">
        <f>SUM($D31:G31)</f>
        <v>662585</v>
      </c>
      <c r="W31" s="97">
        <f>SUM($D31:H31)</f>
        <v>854306</v>
      </c>
      <c r="X31" s="97">
        <f>SUM($D31:I31)</f>
        <v>1045662</v>
      </c>
      <c r="Y31" s="97">
        <f>SUM($D31:J31)</f>
        <v>1245206</v>
      </c>
      <c r="Z31" s="97">
        <f>SUM($D31:K31)</f>
        <v>1439295</v>
      </c>
      <c r="AA31" s="97">
        <f>SUM($D31:L31)</f>
        <v>1623480</v>
      </c>
      <c r="AB31" s="97">
        <f>SUM($D31:M31)</f>
        <v>1822116</v>
      </c>
      <c r="AC31" s="97">
        <f>SUM($D31:N31)</f>
        <v>2010752</v>
      </c>
      <c r="AD31" s="97">
        <f>SUM($D31:O31)</f>
        <v>2194423</v>
      </c>
    </row>
    <row r="32" spans="1:30" s="96" customFormat="1" ht="15.1" customHeight="1">
      <c r="A32" s="94">
        <v>2010</v>
      </c>
      <c r="B32" s="95" t="s">
        <v>7</v>
      </c>
      <c r="D32" s="97">
        <v>5160</v>
      </c>
      <c r="E32" s="97">
        <v>5039</v>
      </c>
      <c r="F32" s="97">
        <v>5697</v>
      </c>
      <c r="G32" s="97">
        <v>5653</v>
      </c>
      <c r="H32" s="97">
        <v>6610</v>
      </c>
      <c r="I32" s="97">
        <v>7399</v>
      </c>
      <c r="J32" s="97">
        <v>6943</v>
      </c>
      <c r="K32" s="97">
        <v>6894</v>
      </c>
      <c r="L32" s="97">
        <v>7324</v>
      </c>
      <c r="M32" s="97">
        <v>6526</v>
      </c>
      <c r="N32" s="97">
        <v>5783</v>
      </c>
      <c r="O32" s="97">
        <v>5243</v>
      </c>
      <c r="P32" s="97">
        <f>SUM(D32:O32)</f>
        <v>74271</v>
      </c>
      <c r="Q32" s="124"/>
      <c r="R32" s="124"/>
      <c r="S32" s="97">
        <f>SUM($D32:D32)</f>
        <v>5160</v>
      </c>
      <c r="T32" s="97">
        <f>SUM($D32:E32)</f>
        <v>10199</v>
      </c>
      <c r="U32" s="97">
        <f>SUM($D32:F32)</f>
        <v>15896</v>
      </c>
      <c r="V32" s="97">
        <f>SUM($D32:G32)</f>
        <v>21549</v>
      </c>
      <c r="W32" s="97">
        <f>SUM($D32:H32)</f>
        <v>28159</v>
      </c>
      <c r="X32" s="97">
        <f>SUM($D32:I32)</f>
        <v>35558</v>
      </c>
      <c r="Y32" s="97">
        <f>SUM($D32:J32)</f>
        <v>42501</v>
      </c>
      <c r="Z32" s="97">
        <f>SUM($D32:K32)</f>
        <v>49395</v>
      </c>
      <c r="AA32" s="97">
        <f>SUM($D32:L32)</f>
        <v>56719</v>
      </c>
      <c r="AB32" s="97">
        <f>SUM($D32:M32)</f>
        <v>63245</v>
      </c>
      <c r="AC32" s="97">
        <f>SUM($D32:N32)</f>
        <v>69028</v>
      </c>
      <c r="AD32" s="97">
        <f>SUM($D32:O32)</f>
        <v>74271</v>
      </c>
    </row>
    <row r="33" spans="1:30" s="96" customFormat="1" ht="15.1" customHeight="1">
      <c r="A33" s="94">
        <v>2010</v>
      </c>
      <c r="B33" s="95" t="s">
        <v>8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f>SUM(D33:O33)</f>
        <v>0</v>
      </c>
      <c r="Q33" s="124"/>
      <c r="R33" s="124"/>
      <c r="S33" s="97">
        <f>SUM($D33:D33)</f>
        <v>0</v>
      </c>
      <c r="T33" s="97">
        <f>SUM($D33:E33)</f>
        <v>0</v>
      </c>
      <c r="U33" s="97">
        <f>SUM($D33:F33)</f>
        <v>0</v>
      </c>
      <c r="V33" s="97">
        <f>SUM($D33:G33)</f>
        <v>0</v>
      </c>
      <c r="W33" s="97">
        <f>SUM($D33:H33)</f>
        <v>0</v>
      </c>
      <c r="X33" s="97">
        <f>SUM($D33:I33)</f>
        <v>0</v>
      </c>
      <c r="Y33" s="97">
        <f>SUM($D33:J33)</f>
        <v>0</v>
      </c>
      <c r="Z33" s="97">
        <f>SUM($D33:K33)</f>
        <v>0</v>
      </c>
      <c r="AA33" s="97">
        <f>SUM($D33:L33)</f>
        <v>0</v>
      </c>
      <c r="AB33" s="97">
        <f>SUM($D33:M33)</f>
        <v>0</v>
      </c>
      <c r="AC33" s="97">
        <f>SUM($D33:N33)</f>
        <v>0</v>
      </c>
      <c r="AD33" s="97">
        <f>SUM($D33:O33)</f>
        <v>0</v>
      </c>
    </row>
    <row r="34" spans="1:30" s="96" customFormat="1" ht="15.1" customHeight="1">
      <c r="A34" s="94">
        <v>2010</v>
      </c>
      <c r="B34" s="98" t="s">
        <v>9</v>
      </c>
      <c r="D34" s="97">
        <f t="shared" ref="D34:P34" si="8">SUM(D31:D33)</f>
        <v>164660</v>
      </c>
      <c r="E34" s="97">
        <f t="shared" si="8"/>
        <v>156834</v>
      </c>
      <c r="F34" s="97">
        <f t="shared" si="8"/>
        <v>183991</v>
      </c>
      <c r="G34" s="97">
        <f t="shared" si="8"/>
        <v>178649</v>
      </c>
      <c r="H34" s="97">
        <f t="shared" si="8"/>
        <v>198331</v>
      </c>
      <c r="I34" s="97">
        <f t="shared" si="8"/>
        <v>198755</v>
      </c>
      <c r="J34" s="97">
        <f t="shared" si="8"/>
        <v>206487</v>
      </c>
      <c r="K34" s="97">
        <f t="shared" si="8"/>
        <v>200983</v>
      </c>
      <c r="L34" s="97">
        <f t="shared" si="8"/>
        <v>191509</v>
      </c>
      <c r="M34" s="97">
        <f t="shared" si="8"/>
        <v>205162</v>
      </c>
      <c r="N34" s="97">
        <f t="shared" si="8"/>
        <v>194419</v>
      </c>
      <c r="O34" s="97">
        <f t="shared" si="8"/>
        <v>188914</v>
      </c>
      <c r="P34" s="97">
        <f t="shared" si="8"/>
        <v>2268694</v>
      </c>
      <c r="Q34" s="124"/>
      <c r="R34" s="124"/>
      <c r="S34" s="97">
        <f t="shared" ref="S34:AD34" si="9">SUM(S31:S33)</f>
        <v>164660</v>
      </c>
      <c r="T34" s="97">
        <f t="shared" si="9"/>
        <v>321494</v>
      </c>
      <c r="U34" s="97">
        <f t="shared" si="9"/>
        <v>505485</v>
      </c>
      <c r="V34" s="97">
        <f t="shared" si="9"/>
        <v>684134</v>
      </c>
      <c r="W34" s="97">
        <f t="shared" si="9"/>
        <v>882465</v>
      </c>
      <c r="X34" s="97">
        <f t="shared" si="9"/>
        <v>1081220</v>
      </c>
      <c r="Y34" s="97">
        <f t="shared" si="9"/>
        <v>1287707</v>
      </c>
      <c r="Z34" s="97">
        <f t="shared" si="9"/>
        <v>1488690</v>
      </c>
      <c r="AA34" s="97">
        <f t="shared" si="9"/>
        <v>1680199</v>
      </c>
      <c r="AB34" s="97">
        <f t="shared" si="9"/>
        <v>1885361</v>
      </c>
      <c r="AC34" s="97">
        <f t="shared" si="9"/>
        <v>2079780</v>
      </c>
      <c r="AD34" s="97">
        <f t="shared" si="9"/>
        <v>2268694</v>
      </c>
    </row>
    <row r="35" spans="1:3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s="96" customFormat="1" ht="15.1" customHeight="1">
      <c r="A36" s="94">
        <v>2011</v>
      </c>
      <c r="B36" s="95" t="s">
        <v>6</v>
      </c>
      <c r="D36" s="97">
        <v>176625</v>
      </c>
      <c r="E36" s="97">
        <v>160610</v>
      </c>
      <c r="F36" s="97">
        <v>186402</v>
      </c>
      <c r="G36" s="97">
        <v>192455</v>
      </c>
      <c r="H36" s="97">
        <v>204866</v>
      </c>
      <c r="I36" s="97">
        <v>204289</v>
      </c>
      <c r="J36" s="97">
        <v>201310</v>
      </c>
      <c r="K36" s="97">
        <v>207954</v>
      </c>
      <c r="L36" s="97">
        <v>200578</v>
      </c>
      <c r="M36" s="97">
        <v>194987</v>
      </c>
      <c r="N36" s="97">
        <v>185161</v>
      </c>
      <c r="O36" s="97">
        <v>181467</v>
      </c>
      <c r="P36" s="97">
        <f>SUM(D36:O36)</f>
        <v>2296704</v>
      </c>
      <c r="Q36" s="123"/>
      <c r="R36" s="123"/>
      <c r="S36" s="97">
        <f>SUM($D36:D36)</f>
        <v>176625</v>
      </c>
      <c r="T36" s="97">
        <f>SUM($D36:E36)</f>
        <v>337235</v>
      </c>
      <c r="U36" s="97">
        <f>SUM($D36:F36)</f>
        <v>523637</v>
      </c>
      <c r="V36" s="97">
        <f>SUM($D36:G36)</f>
        <v>716092</v>
      </c>
      <c r="W36" s="97">
        <f>SUM($D36:H36)</f>
        <v>920958</v>
      </c>
      <c r="X36" s="97">
        <f>SUM($D36:I36)</f>
        <v>1125247</v>
      </c>
      <c r="Y36" s="97">
        <f>SUM($D36:J36)</f>
        <v>1326557</v>
      </c>
      <c r="Z36" s="97">
        <f>SUM($D36:K36)</f>
        <v>1534511</v>
      </c>
      <c r="AA36" s="97">
        <f>SUM($D36:L36)</f>
        <v>1735089</v>
      </c>
      <c r="AB36" s="97">
        <f>SUM($D36:M36)</f>
        <v>1930076</v>
      </c>
      <c r="AC36" s="97">
        <f>SUM($D36:N36)</f>
        <v>2115237</v>
      </c>
      <c r="AD36" s="97">
        <f>SUM($D36:O36)</f>
        <v>2296704</v>
      </c>
    </row>
    <row r="37" spans="1:30" s="96" customFormat="1" ht="15.1" customHeight="1">
      <c r="A37" s="94">
        <v>2011</v>
      </c>
      <c r="B37" s="95" t="s">
        <v>7</v>
      </c>
      <c r="D37" s="97">
        <v>5207</v>
      </c>
      <c r="E37" s="97">
        <v>5059</v>
      </c>
      <c r="F37" s="97">
        <v>5454</v>
      </c>
      <c r="G37" s="97">
        <v>5285</v>
      </c>
      <c r="H37" s="97">
        <v>7250</v>
      </c>
      <c r="I37" s="97">
        <v>7816</v>
      </c>
      <c r="J37" s="97">
        <v>7603</v>
      </c>
      <c r="K37" s="97">
        <v>8695</v>
      </c>
      <c r="L37" s="97">
        <v>8427</v>
      </c>
      <c r="M37" s="97">
        <v>7168</v>
      </c>
      <c r="N37" s="97">
        <v>6248</v>
      </c>
      <c r="O37" s="97">
        <v>5280</v>
      </c>
      <c r="P37" s="97">
        <f>SUM(D37:O37)</f>
        <v>79492</v>
      </c>
      <c r="Q37" s="124"/>
      <c r="R37" s="124"/>
      <c r="S37" s="97">
        <f>SUM($D37:D37)</f>
        <v>5207</v>
      </c>
      <c r="T37" s="97">
        <f>SUM($D37:E37)</f>
        <v>10266</v>
      </c>
      <c r="U37" s="97">
        <f>SUM($D37:F37)</f>
        <v>15720</v>
      </c>
      <c r="V37" s="97">
        <f>SUM($D37:G37)</f>
        <v>21005</v>
      </c>
      <c r="W37" s="97">
        <f>SUM($D37:H37)</f>
        <v>28255</v>
      </c>
      <c r="X37" s="97">
        <f>SUM($D37:I37)</f>
        <v>36071</v>
      </c>
      <c r="Y37" s="97">
        <f>SUM($D37:J37)</f>
        <v>43674</v>
      </c>
      <c r="Z37" s="97">
        <f>SUM($D37:K37)</f>
        <v>52369</v>
      </c>
      <c r="AA37" s="97">
        <f>SUM($D37:L37)</f>
        <v>60796</v>
      </c>
      <c r="AB37" s="97">
        <f>SUM($D37:M37)</f>
        <v>67964</v>
      </c>
      <c r="AC37" s="97">
        <f>SUM($D37:N37)</f>
        <v>74212</v>
      </c>
      <c r="AD37" s="97">
        <f>SUM($D37:O37)</f>
        <v>79492</v>
      </c>
    </row>
    <row r="38" spans="1:30" s="96" customFormat="1" ht="15.1" customHeight="1">
      <c r="A38" s="94">
        <v>2011</v>
      </c>
      <c r="B38" s="95" t="s">
        <v>8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f>SUM(D38:O38)</f>
        <v>0</v>
      </c>
      <c r="Q38" s="124"/>
      <c r="R38" s="124"/>
      <c r="S38" s="97">
        <f>SUM($D38:D38)</f>
        <v>0</v>
      </c>
      <c r="T38" s="97">
        <f>SUM($D38:E38)</f>
        <v>0</v>
      </c>
      <c r="U38" s="97">
        <f>SUM($D38:F38)</f>
        <v>0</v>
      </c>
      <c r="V38" s="97">
        <f>SUM($D38:G38)</f>
        <v>0</v>
      </c>
      <c r="W38" s="97">
        <f>SUM($D38:H38)</f>
        <v>0</v>
      </c>
      <c r="X38" s="97">
        <f>SUM($D38:I38)</f>
        <v>0</v>
      </c>
      <c r="Y38" s="97">
        <f>SUM($D38:J38)</f>
        <v>0</v>
      </c>
      <c r="Z38" s="97">
        <f>SUM($D38:K38)</f>
        <v>0</v>
      </c>
      <c r="AA38" s="97">
        <f>SUM($D38:L38)</f>
        <v>0</v>
      </c>
      <c r="AB38" s="97">
        <f>SUM($D38:M38)</f>
        <v>0</v>
      </c>
      <c r="AC38" s="97">
        <f>SUM($D38:N38)</f>
        <v>0</v>
      </c>
      <c r="AD38" s="97">
        <f>SUM($D38:O38)</f>
        <v>0</v>
      </c>
    </row>
    <row r="39" spans="1:30" s="96" customFormat="1" ht="15.1" customHeight="1">
      <c r="A39" s="94">
        <v>2011</v>
      </c>
      <c r="B39" s="98" t="s">
        <v>9</v>
      </c>
      <c r="D39" s="97">
        <f t="shared" ref="D39:P39" si="10">SUM(D36:D38)</f>
        <v>181832</v>
      </c>
      <c r="E39" s="97">
        <f t="shared" si="10"/>
        <v>165669</v>
      </c>
      <c r="F39" s="97">
        <f t="shared" si="10"/>
        <v>191856</v>
      </c>
      <c r="G39" s="97">
        <f t="shared" si="10"/>
        <v>197740</v>
      </c>
      <c r="H39" s="97">
        <f t="shared" si="10"/>
        <v>212116</v>
      </c>
      <c r="I39" s="97">
        <f t="shared" si="10"/>
        <v>212105</v>
      </c>
      <c r="J39" s="97">
        <f t="shared" si="10"/>
        <v>208913</v>
      </c>
      <c r="K39" s="97">
        <f t="shared" si="10"/>
        <v>216649</v>
      </c>
      <c r="L39" s="97">
        <f t="shared" si="10"/>
        <v>209005</v>
      </c>
      <c r="M39" s="97">
        <f t="shared" si="10"/>
        <v>202155</v>
      </c>
      <c r="N39" s="97">
        <f t="shared" si="10"/>
        <v>191409</v>
      </c>
      <c r="O39" s="97">
        <f t="shared" si="10"/>
        <v>186747</v>
      </c>
      <c r="P39" s="97">
        <f t="shared" si="10"/>
        <v>2376196</v>
      </c>
      <c r="Q39" s="124"/>
      <c r="R39" s="124"/>
      <c r="S39" s="97">
        <f t="shared" ref="S39:AD39" si="11">SUM(S36:S38)</f>
        <v>181832</v>
      </c>
      <c r="T39" s="97">
        <f t="shared" si="11"/>
        <v>347501</v>
      </c>
      <c r="U39" s="97">
        <f t="shared" si="11"/>
        <v>539357</v>
      </c>
      <c r="V39" s="97">
        <f t="shared" si="11"/>
        <v>737097</v>
      </c>
      <c r="W39" s="97">
        <f t="shared" si="11"/>
        <v>949213</v>
      </c>
      <c r="X39" s="97">
        <f t="shared" si="11"/>
        <v>1161318</v>
      </c>
      <c r="Y39" s="97">
        <f t="shared" si="11"/>
        <v>1370231</v>
      </c>
      <c r="Z39" s="97">
        <f t="shared" si="11"/>
        <v>1586880</v>
      </c>
      <c r="AA39" s="97">
        <f t="shared" si="11"/>
        <v>1795885</v>
      </c>
      <c r="AB39" s="97">
        <f t="shared" si="11"/>
        <v>1998040</v>
      </c>
      <c r="AC39" s="97">
        <f t="shared" si="11"/>
        <v>2189449</v>
      </c>
      <c r="AD39" s="97">
        <f t="shared" si="11"/>
        <v>2376196</v>
      </c>
    </row>
    <row r="40" spans="1:3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s="96" customFormat="1" ht="15.1" customHeight="1">
      <c r="A41" s="94">
        <v>2012</v>
      </c>
      <c r="B41" s="95" t="s">
        <v>6</v>
      </c>
      <c r="D41" s="97">
        <v>163824</v>
      </c>
      <c r="E41" s="97">
        <v>163458</v>
      </c>
      <c r="F41" s="97">
        <v>170869</v>
      </c>
      <c r="G41" s="97">
        <v>180259</v>
      </c>
      <c r="H41" s="97">
        <v>192760</v>
      </c>
      <c r="I41" s="97">
        <v>195219</v>
      </c>
      <c r="J41" s="97">
        <v>193743</v>
      </c>
      <c r="K41" s="97">
        <v>204631</v>
      </c>
      <c r="L41" s="97">
        <v>188558</v>
      </c>
      <c r="M41" s="97">
        <v>193222</v>
      </c>
      <c r="N41" s="97">
        <v>188671</v>
      </c>
      <c r="O41" s="97">
        <v>164240</v>
      </c>
      <c r="P41" s="97">
        <f>SUM(D41:O41)</f>
        <v>2199454</v>
      </c>
      <c r="Q41" s="123"/>
      <c r="R41" s="123"/>
      <c r="S41" s="97">
        <f>SUM($D41:D41)</f>
        <v>163824</v>
      </c>
      <c r="T41" s="97">
        <f>SUM($D41:E41)</f>
        <v>327282</v>
      </c>
      <c r="U41" s="97">
        <f>SUM($D41:F41)</f>
        <v>498151</v>
      </c>
      <c r="V41" s="97">
        <f>SUM($D41:G41)</f>
        <v>678410</v>
      </c>
      <c r="W41" s="97">
        <f>SUM($D41:H41)</f>
        <v>871170</v>
      </c>
      <c r="X41" s="97">
        <f>SUM($D41:I41)</f>
        <v>1066389</v>
      </c>
      <c r="Y41" s="97">
        <f>SUM($D41:J41)</f>
        <v>1260132</v>
      </c>
      <c r="Z41" s="97">
        <f>SUM($D41:K41)</f>
        <v>1464763</v>
      </c>
      <c r="AA41" s="97">
        <f>SUM($D41:L41)</f>
        <v>1653321</v>
      </c>
      <c r="AB41" s="97">
        <f>SUM($D41:M41)</f>
        <v>1846543</v>
      </c>
      <c r="AC41" s="97">
        <f>SUM($D41:N41)</f>
        <v>2035214</v>
      </c>
      <c r="AD41" s="97">
        <f>SUM($D41:O41)</f>
        <v>2199454</v>
      </c>
    </row>
    <row r="42" spans="1:30" s="96" customFormat="1" ht="15.1" customHeight="1">
      <c r="A42" s="94">
        <v>2012</v>
      </c>
      <c r="B42" s="95" t="s">
        <v>7</v>
      </c>
      <c r="D42" s="97">
        <v>5467</v>
      </c>
      <c r="E42" s="97">
        <v>5255</v>
      </c>
      <c r="F42" s="97">
        <v>5622</v>
      </c>
      <c r="G42" s="97">
        <v>5881</v>
      </c>
      <c r="H42" s="97">
        <v>7281</v>
      </c>
      <c r="I42" s="97">
        <v>7808</v>
      </c>
      <c r="J42" s="97">
        <v>8030</v>
      </c>
      <c r="K42" s="97">
        <v>8170</v>
      </c>
      <c r="L42" s="97">
        <v>7342</v>
      </c>
      <c r="M42" s="97">
        <v>7353</v>
      </c>
      <c r="N42" s="97">
        <v>6084</v>
      </c>
      <c r="O42" s="97">
        <v>4914</v>
      </c>
      <c r="P42" s="97">
        <f>SUM(D42:O42)</f>
        <v>79207</v>
      </c>
      <c r="Q42" s="124"/>
      <c r="R42" s="124"/>
      <c r="S42" s="97">
        <f>SUM($D42:D42)</f>
        <v>5467</v>
      </c>
      <c r="T42" s="97">
        <f>SUM($D42:E42)</f>
        <v>10722</v>
      </c>
      <c r="U42" s="97">
        <f>SUM($D42:F42)</f>
        <v>16344</v>
      </c>
      <c r="V42" s="97">
        <f>SUM($D42:G42)</f>
        <v>22225</v>
      </c>
      <c r="W42" s="97">
        <f>SUM($D42:H42)</f>
        <v>29506</v>
      </c>
      <c r="X42" s="97">
        <f>SUM($D42:I42)</f>
        <v>37314</v>
      </c>
      <c r="Y42" s="97">
        <f>SUM($D42:J42)</f>
        <v>45344</v>
      </c>
      <c r="Z42" s="97">
        <f>SUM($D42:K42)</f>
        <v>53514</v>
      </c>
      <c r="AA42" s="97">
        <f>SUM($D42:L42)</f>
        <v>60856</v>
      </c>
      <c r="AB42" s="97">
        <f>SUM($D42:M42)</f>
        <v>68209</v>
      </c>
      <c r="AC42" s="97">
        <f>SUM($D42:N42)</f>
        <v>74293</v>
      </c>
      <c r="AD42" s="97">
        <f>SUM($D42:O42)</f>
        <v>79207</v>
      </c>
    </row>
    <row r="43" spans="1:30" s="96" customFormat="1" ht="15.1" customHeight="1">
      <c r="A43" s="94">
        <v>2012</v>
      </c>
      <c r="B43" s="95" t="s">
        <v>8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f>SUM(D43:O43)</f>
        <v>0</v>
      </c>
      <c r="Q43" s="124"/>
      <c r="R43" s="124"/>
      <c r="S43" s="97">
        <f>SUM($D43:D43)</f>
        <v>0</v>
      </c>
      <c r="T43" s="97">
        <f>SUM($D43:E43)</f>
        <v>0</v>
      </c>
      <c r="U43" s="97">
        <f>SUM($D43:F43)</f>
        <v>0</v>
      </c>
      <c r="V43" s="97">
        <f>SUM($D43:G43)</f>
        <v>0</v>
      </c>
      <c r="W43" s="97">
        <f>SUM($D43:H43)</f>
        <v>0</v>
      </c>
      <c r="X43" s="97">
        <f>SUM($D43:I43)</f>
        <v>0</v>
      </c>
      <c r="Y43" s="97">
        <f>SUM($D43:J43)</f>
        <v>0</v>
      </c>
      <c r="Z43" s="97">
        <f>SUM($D43:K43)</f>
        <v>0</v>
      </c>
      <c r="AA43" s="97">
        <f>SUM($D43:L43)</f>
        <v>0</v>
      </c>
      <c r="AB43" s="97">
        <f>SUM($D43:M43)</f>
        <v>0</v>
      </c>
      <c r="AC43" s="97">
        <f>SUM($D43:N43)</f>
        <v>0</v>
      </c>
      <c r="AD43" s="97">
        <f>SUM($D43:O43)</f>
        <v>0</v>
      </c>
    </row>
    <row r="44" spans="1:30" s="96" customFormat="1" ht="15.1" customHeight="1">
      <c r="A44" s="94">
        <v>2012</v>
      </c>
      <c r="B44" s="98" t="s">
        <v>9</v>
      </c>
      <c r="D44" s="97">
        <f t="shared" ref="D44:P44" si="12">SUM(D41:D43)</f>
        <v>169291</v>
      </c>
      <c r="E44" s="97">
        <f t="shared" si="12"/>
        <v>168713</v>
      </c>
      <c r="F44" s="97">
        <f t="shared" si="12"/>
        <v>176491</v>
      </c>
      <c r="G44" s="97">
        <f t="shared" si="12"/>
        <v>186140</v>
      </c>
      <c r="H44" s="97">
        <f t="shared" si="12"/>
        <v>200041</v>
      </c>
      <c r="I44" s="97">
        <f t="shared" si="12"/>
        <v>203027</v>
      </c>
      <c r="J44" s="97">
        <f t="shared" si="12"/>
        <v>201773</v>
      </c>
      <c r="K44" s="97">
        <f t="shared" si="12"/>
        <v>212801</v>
      </c>
      <c r="L44" s="97">
        <f t="shared" si="12"/>
        <v>195900</v>
      </c>
      <c r="M44" s="97">
        <f t="shared" si="12"/>
        <v>200575</v>
      </c>
      <c r="N44" s="97">
        <f t="shared" si="12"/>
        <v>194755</v>
      </c>
      <c r="O44" s="97">
        <f t="shared" si="12"/>
        <v>169154</v>
      </c>
      <c r="P44" s="97">
        <f t="shared" si="12"/>
        <v>2278661</v>
      </c>
      <c r="Q44" s="124"/>
      <c r="R44" s="124"/>
      <c r="S44" s="97">
        <f t="shared" ref="S44:AD44" si="13">SUM(S41:S43)</f>
        <v>169291</v>
      </c>
      <c r="T44" s="97">
        <f t="shared" si="13"/>
        <v>338004</v>
      </c>
      <c r="U44" s="97">
        <f t="shared" si="13"/>
        <v>514495</v>
      </c>
      <c r="V44" s="97">
        <f t="shared" si="13"/>
        <v>700635</v>
      </c>
      <c r="W44" s="97">
        <f t="shared" si="13"/>
        <v>900676</v>
      </c>
      <c r="X44" s="97">
        <f t="shared" si="13"/>
        <v>1103703</v>
      </c>
      <c r="Y44" s="97">
        <f t="shared" si="13"/>
        <v>1305476</v>
      </c>
      <c r="Z44" s="97">
        <f t="shared" si="13"/>
        <v>1518277</v>
      </c>
      <c r="AA44" s="97">
        <f t="shared" si="13"/>
        <v>1714177</v>
      </c>
      <c r="AB44" s="97">
        <f t="shared" si="13"/>
        <v>1914752</v>
      </c>
      <c r="AC44" s="97">
        <f t="shared" si="13"/>
        <v>2109507</v>
      </c>
      <c r="AD44" s="97">
        <f t="shared" si="13"/>
        <v>2278661</v>
      </c>
    </row>
    <row r="45" spans="1:3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s="96" customFormat="1" ht="15.1" customHeight="1">
      <c r="A46" s="94">
        <v>2013</v>
      </c>
      <c r="B46" s="95" t="s">
        <v>6</v>
      </c>
      <c r="D46" s="97">
        <v>170771</v>
      </c>
      <c r="E46" s="97">
        <v>159771</v>
      </c>
      <c r="F46" s="97">
        <v>175993</v>
      </c>
      <c r="G46" s="97">
        <v>165716</v>
      </c>
      <c r="H46" s="97">
        <v>188854</v>
      </c>
      <c r="I46" s="97">
        <v>178870</v>
      </c>
      <c r="J46" s="97">
        <v>200608</v>
      </c>
      <c r="K46" s="97">
        <v>195142</v>
      </c>
      <c r="L46" s="97">
        <v>188217</v>
      </c>
      <c r="M46" s="97">
        <v>190640</v>
      </c>
      <c r="N46" s="97">
        <v>175502</v>
      </c>
      <c r="O46" s="97">
        <v>163907</v>
      </c>
      <c r="P46" s="97">
        <f>SUM(D46:O46)</f>
        <v>2153991</v>
      </c>
      <c r="Q46" s="123"/>
      <c r="R46" s="123"/>
      <c r="S46" s="97">
        <f>SUM($D46:D46)</f>
        <v>170771</v>
      </c>
      <c r="T46" s="97">
        <f>SUM($D46:E46)</f>
        <v>330542</v>
      </c>
      <c r="U46" s="97">
        <f>SUM($D46:F46)</f>
        <v>506535</v>
      </c>
      <c r="V46" s="97">
        <f>SUM($D46:G46)</f>
        <v>672251</v>
      </c>
      <c r="W46" s="97">
        <f>SUM($D46:H46)</f>
        <v>861105</v>
      </c>
      <c r="X46" s="97">
        <f>SUM($D46:I46)</f>
        <v>1039975</v>
      </c>
      <c r="Y46" s="97">
        <f>SUM($D46:J46)</f>
        <v>1240583</v>
      </c>
      <c r="Z46" s="97">
        <f>SUM($D46:K46)</f>
        <v>1435725</v>
      </c>
      <c r="AA46" s="97">
        <f>SUM($D46:L46)</f>
        <v>1623942</v>
      </c>
      <c r="AB46" s="97">
        <f>SUM($D46:M46)</f>
        <v>1814582</v>
      </c>
      <c r="AC46" s="97">
        <f>SUM($D46:N46)</f>
        <v>1990084</v>
      </c>
      <c r="AD46" s="97">
        <f>SUM($D46:O46)</f>
        <v>2153991</v>
      </c>
    </row>
    <row r="47" spans="1:30" s="96" customFormat="1" ht="15.1" customHeight="1">
      <c r="A47" s="94">
        <v>2013</v>
      </c>
      <c r="B47" s="95" t="s">
        <v>7</v>
      </c>
      <c r="D47" s="97">
        <v>5504</v>
      </c>
      <c r="E47" s="97">
        <v>5231</v>
      </c>
      <c r="F47" s="97">
        <v>5147</v>
      </c>
      <c r="G47" s="97">
        <v>5675</v>
      </c>
      <c r="H47" s="97">
        <v>7160</v>
      </c>
      <c r="I47" s="97">
        <v>7077</v>
      </c>
      <c r="J47" s="97">
        <v>8345</v>
      </c>
      <c r="K47" s="97">
        <v>7807</v>
      </c>
      <c r="L47" s="97">
        <v>7412</v>
      </c>
      <c r="M47" s="97">
        <v>6734</v>
      </c>
      <c r="N47" s="97">
        <v>5597</v>
      </c>
      <c r="O47" s="97">
        <v>4824</v>
      </c>
      <c r="P47" s="97">
        <f>SUM(D47:O47)</f>
        <v>76513</v>
      </c>
      <c r="Q47" s="124"/>
      <c r="R47" s="124"/>
      <c r="S47" s="97">
        <f>SUM($D47:D47)</f>
        <v>5504</v>
      </c>
      <c r="T47" s="97">
        <f>SUM($D47:E47)</f>
        <v>10735</v>
      </c>
      <c r="U47" s="97">
        <f>SUM($D47:F47)</f>
        <v>15882</v>
      </c>
      <c r="V47" s="97">
        <f>SUM($D47:G47)</f>
        <v>21557</v>
      </c>
      <c r="W47" s="97">
        <f>SUM($D47:H47)</f>
        <v>28717</v>
      </c>
      <c r="X47" s="97">
        <f>SUM($D47:I47)</f>
        <v>35794</v>
      </c>
      <c r="Y47" s="97">
        <f>SUM($D47:J47)</f>
        <v>44139</v>
      </c>
      <c r="Z47" s="97">
        <f>SUM($D47:K47)</f>
        <v>51946</v>
      </c>
      <c r="AA47" s="97">
        <f>SUM($D47:L47)</f>
        <v>59358</v>
      </c>
      <c r="AB47" s="97">
        <f>SUM($D47:M47)</f>
        <v>66092</v>
      </c>
      <c r="AC47" s="97">
        <f>SUM($D47:N47)</f>
        <v>71689</v>
      </c>
      <c r="AD47" s="97">
        <f>SUM($D47:O47)</f>
        <v>76513</v>
      </c>
    </row>
    <row r="48" spans="1:30" s="96" customFormat="1" ht="15.1" customHeight="1">
      <c r="A48" s="94">
        <v>2013</v>
      </c>
      <c r="B48" s="95" t="s">
        <v>8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f>SUM(D48:O48)</f>
        <v>0</v>
      </c>
      <c r="Q48" s="124"/>
      <c r="R48" s="124"/>
      <c r="S48" s="97">
        <f>SUM($D48:D48)</f>
        <v>0</v>
      </c>
      <c r="T48" s="97">
        <f>SUM($D48:E48)</f>
        <v>0</v>
      </c>
      <c r="U48" s="97">
        <f>SUM($D48:F48)</f>
        <v>0</v>
      </c>
      <c r="V48" s="97">
        <f>SUM($D48:G48)</f>
        <v>0</v>
      </c>
      <c r="W48" s="97">
        <f>SUM($D48:H48)</f>
        <v>0</v>
      </c>
      <c r="X48" s="97">
        <f>SUM($D48:I48)</f>
        <v>0</v>
      </c>
      <c r="Y48" s="97">
        <f>SUM($D48:J48)</f>
        <v>0</v>
      </c>
      <c r="Z48" s="97">
        <f>SUM($D48:K48)</f>
        <v>0</v>
      </c>
      <c r="AA48" s="97">
        <f>SUM($D48:L48)</f>
        <v>0</v>
      </c>
      <c r="AB48" s="97">
        <f>SUM($D48:M48)</f>
        <v>0</v>
      </c>
      <c r="AC48" s="97">
        <f>SUM($D48:N48)</f>
        <v>0</v>
      </c>
      <c r="AD48" s="97">
        <f>SUM($D48:O48)</f>
        <v>0</v>
      </c>
    </row>
    <row r="49" spans="1:30" s="96" customFormat="1" ht="15.1" customHeight="1">
      <c r="A49" s="94">
        <v>2013</v>
      </c>
      <c r="B49" s="98" t="s">
        <v>9</v>
      </c>
      <c r="D49" s="97">
        <f t="shared" ref="D49:P49" si="14">SUM(D46:D48)</f>
        <v>176275</v>
      </c>
      <c r="E49" s="97">
        <f t="shared" si="14"/>
        <v>165002</v>
      </c>
      <c r="F49" s="97">
        <f t="shared" si="14"/>
        <v>181140</v>
      </c>
      <c r="G49" s="97">
        <f t="shared" si="14"/>
        <v>171391</v>
      </c>
      <c r="H49" s="97">
        <f t="shared" si="14"/>
        <v>196014</v>
      </c>
      <c r="I49" s="97">
        <f t="shared" si="14"/>
        <v>185947</v>
      </c>
      <c r="J49" s="97">
        <f t="shared" si="14"/>
        <v>208953</v>
      </c>
      <c r="K49" s="97">
        <f t="shared" si="14"/>
        <v>202949</v>
      </c>
      <c r="L49" s="97">
        <f t="shared" si="14"/>
        <v>195629</v>
      </c>
      <c r="M49" s="97">
        <f t="shared" si="14"/>
        <v>197374</v>
      </c>
      <c r="N49" s="97">
        <f t="shared" si="14"/>
        <v>181099</v>
      </c>
      <c r="O49" s="97">
        <f t="shared" si="14"/>
        <v>168731</v>
      </c>
      <c r="P49" s="97">
        <f t="shared" si="14"/>
        <v>2230504</v>
      </c>
      <c r="Q49" s="124"/>
      <c r="R49" s="124"/>
      <c r="S49" s="97">
        <f t="shared" ref="S49:AD49" si="15">SUM(S46:S48)</f>
        <v>176275</v>
      </c>
      <c r="T49" s="97">
        <f t="shared" si="15"/>
        <v>341277</v>
      </c>
      <c r="U49" s="97">
        <f t="shared" si="15"/>
        <v>522417</v>
      </c>
      <c r="V49" s="97">
        <f t="shared" si="15"/>
        <v>693808</v>
      </c>
      <c r="W49" s="97">
        <f t="shared" si="15"/>
        <v>889822</v>
      </c>
      <c r="X49" s="97">
        <f t="shared" si="15"/>
        <v>1075769</v>
      </c>
      <c r="Y49" s="97">
        <f t="shared" si="15"/>
        <v>1284722</v>
      </c>
      <c r="Z49" s="97">
        <f t="shared" si="15"/>
        <v>1487671</v>
      </c>
      <c r="AA49" s="97">
        <f t="shared" si="15"/>
        <v>1683300</v>
      </c>
      <c r="AB49" s="97">
        <f t="shared" si="15"/>
        <v>1880674</v>
      </c>
      <c r="AC49" s="97">
        <f t="shared" si="15"/>
        <v>2061773</v>
      </c>
      <c r="AD49" s="97">
        <f t="shared" si="15"/>
        <v>2230504</v>
      </c>
    </row>
    <row r="50" spans="1:3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s="96" customFormat="1" ht="15.1" customHeight="1">
      <c r="A51" s="94">
        <v>2014</v>
      </c>
      <c r="B51" s="95" t="s">
        <v>6</v>
      </c>
      <c r="D51" s="97">
        <v>158816</v>
      </c>
      <c r="E51" s="97">
        <v>149644</v>
      </c>
      <c r="F51" s="97">
        <v>177756</v>
      </c>
      <c r="G51" s="97">
        <v>180120</v>
      </c>
      <c r="H51" s="97">
        <v>198889</v>
      </c>
      <c r="I51" s="97">
        <v>204955</v>
      </c>
      <c r="J51" s="97">
        <v>214139</v>
      </c>
      <c r="K51" s="97">
        <v>208665</v>
      </c>
      <c r="L51" s="97">
        <v>199582</v>
      </c>
      <c r="M51" s="97">
        <v>196279</v>
      </c>
      <c r="N51" s="97">
        <v>182857</v>
      </c>
      <c r="O51" s="97">
        <v>182464</v>
      </c>
      <c r="P51" s="97">
        <f>SUM(D51:O51)</f>
        <v>2254166</v>
      </c>
      <c r="Q51" s="123"/>
      <c r="R51" s="123"/>
      <c r="S51" s="97">
        <f>SUM($D51:D51)</f>
        <v>158816</v>
      </c>
      <c r="T51" s="97">
        <f>SUM($D51:E51)</f>
        <v>308460</v>
      </c>
      <c r="U51" s="97">
        <f>SUM($D51:F51)</f>
        <v>486216</v>
      </c>
      <c r="V51" s="97">
        <f>SUM($D51:G51)</f>
        <v>666336</v>
      </c>
      <c r="W51" s="97">
        <f>SUM($D51:H51)</f>
        <v>865225</v>
      </c>
      <c r="X51" s="97">
        <f>SUM($D51:I51)</f>
        <v>1070180</v>
      </c>
      <c r="Y51" s="97">
        <f>SUM($D51:J51)</f>
        <v>1284319</v>
      </c>
      <c r="Z51" s="97">
        <f>SUM($D51:K51)</f>
        <v>1492984</v>
      </c>
      <c r="AA51" s="97">
        <f>SUM($D51:L51)</f>
        <v>1692566</v>
      </c>
      <c r="AB51" s="97">
        <f>SUM($D51:M51)</f>
        <v>1888845</v>
      </c>
      <c r="AC51" s="97">
        <f>SUM($D51:N51)</f>
        <v>2071702</v>
      </c>
      <c r="AD51" s="97">
        <f>SUM($D51:O51)</f>
        <v>2254166</v>
      </c>
    </row>
    <row r="52" spans="1:30" s="96" customFormat="1" ht="15.1" customHeight="1">
      <c r="A52" s="94">
        <v>2014</v>
      </c>
      <c r="B52" s="95" t="s">
        <v>7</v>
      </c>
      <c r="D52" s="97">
        <v>4984</v>
      </c>
      <c r="E52" s="97">
        <v>4486</v>
      </c>
      <c r="F52" s="97">
        <v>4412</v>
      </c>
      <c r="G52" s="97">
        <v>5414</v>
      </c>
      <c r="H52" s="97">
        <v>5774</v>
      </c>
      <c r="I52" s="97">
        <v>6222</v>
      </c>
      <c r="J52" s="97">
        <v>6449</v>
      </c>
      <c r="K52" s="97">
        <v>6383</v>
      </c>
      <c r="L52" s="97">
        <v>6547</v>
      </c>
      <c r="M52" s="97">
        <v>6148</v>
      </c>
      <c r="N52" s="97">
        <v>4732</v>
      </c>
      <c r="O52" s="97">
        <v>4440</v>
      </c>
      <c r="P52" s="97">
        <f>SUM(D52:O52)</f>
        <v>65991</v>
      </c>
      <c r="Q52" s="124"/>
      <c r="R52" s="124"/>
      <c r="S52" s="97">
        <f>SUM($D52:D52)</f>
        <v>4984</v>
      </c>
      <c r="T52" s="97">
        <f>SUM($D52:E52)</f>
        <v>9470</v>
      </c>
      <c r="U52" s="97">
        <f>SUM($D52:F52)</f>
        <v>13882</v>
      </c>
      <c r="V52" s="97">
        <f>SUM($D52:G52)</f>
        <v>19296</v>
      </c>
      <c r="W52" s="97">
        <f>SUM($D52:H52)</f>
        <v>25070</v>
      </c>
      <c r="X52" s="97">
        <f>SUM($D52:I52)</f>
        <v>31292</v>
      </c>
      <c r="Y52" s="97">
        <f>SUM($D52:J52)</f>
        <v>37741</v>
      </c>
      <c r="Z52" s="97">
        <f>SUM($D52:K52)</f>
        <v>44124</v>
      </c>
      <c r="AA52" s="97">
        <f>SUM($D52:L52)</f>
        <v>50671</v>
      </c>
      <c r="AB52" s="97">
        <f>SUM($D52:M52)</f>
        <v>56819</v>
      </c>
      <c r="AC52" s="97">
        <f>SUM($D52:N52)</f>
        <v>61551</v>
      </c>
      <c r="AD52" s="97">
        <f>SUM($D52:O52)</f>
        <v>65991</v>
      </c>
    </row>
    <row r="53" spans="1:30" s="96" customFormat="1" ht="15.1" customHeight="1">
      <c r="A53" s="94">
        <v>2014</v>
      </c>
      <c r="B53" s="95" t="s">
        <v>8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f>SUM(D53:O53)</f>
        <v>0</v>
      </c>
      <c r="Q53" s="124"/>
      <c r="R53" s="124"/>
      <c r="S53" s="97">
        <f>SUM($D53:D53)</f>
        <v>0</v>
      </c>
      <c r="T53" s="97">
        <f>SUM($D53:E53)</f>
        <v>0</v>
      </c>
      <c r="U53" s="97">
        <f>SUM($D53:F53)</f>
        <v>0</v>
      </c>
      <c r="V53" s="97">
        <f>SUM($D53:G53)</f>
        <v>0</v>
      </c>
      <c r="W53" s="97">
        <f>SUM($D53:H53)</f>
        <v>0</v>
      </c>
      <c r="X53" s="97">
        <f>SUM($D53:I53)</f>
        <v>0</v>
      </c>
      <c r="Y53" s="97">
        <f>SUM($D53:J53)</f>
        <v>0</v>
      </c>
      <c r="Z53" s="97">
        <f>SUM($D53:K53)</f>
        <v>0</v>
      </c>
      <c r="AA53" s="97">
        <f>SUM($D53:L53)</f>
        <v>0</v>
      </c>
      <c r="AB53" s="97">
        <f>SUM($D53:M53)</f>
        <v>0</v>
      </c>
      <c r="AC53" s="97">
        <f>SUM($D53:N53)</f>
        <v>0</v>
      </c>
      <c r="AD53" s="97">
        <f>SUM($D53:O53)</f>
        <v>0</v>
      </c>
    </row>
    <row r="54" spans="1:30" s="96" customFormat="1" ht="15.1" customHeight="1">
      <c r="A54" s="94">
        <v>2014</v>
      </c>
      <c r="B54" s="98" t="s">
        <v>9</v>
      </c>
      <c r="D54" s="97">
        <f t="shared" ref="D54:P54" si="16">SUM(D51:D53)</f>
        <v>163800</v>
      </c>
      <c r="E54" s="97">
        <f t="shared" si="16"/>
        <v>154130</v>
      </c>
      <c r="F54" s="97">
        <f t="shared" si="16"/>
        <v>182168</v>
      </c>
      <c r="G54" s="97">
        <f t="shared" si="16"/>
        <v>185534</v>
      </c>
      <c r="H54" s="97">
        <f t="shared" si="16"/>
        <v>204663</v>
      </c>
      <c r="I54" s="97">
        <f t="shared" si="16"/>
        <v>211177</v>
      </c>
      <c r="J54" s="97">
        <f t="shared" si="16"/>
        <v>220588</v>
      </c>
      <c r="K54" s="97">
        <f t="shared" si="16"/>
        <v>215048</v>
      </c>
      <c r="L54" s="97">
        <f t="shared" si="16"/>
        <v>206129</v>
      </c>
      <c r="M54" s="97">
        <f t="shared" si="16"/>
        <v>202427</v>
      </c>
      <c r="N54" s="97">
        <f t="shared" si="16"/>
        <v>187589</v>
      </c>
      <c r="O54" s="97">
        <f t="shared" si="16"/>
        <v>186904</v>
      </c>
      <c r="P54" s="97">
        <f t="shared" si="16"/>
        <v>2320157</v>
      </c>
      <c r="Q54" s="124"/>
      <c r="R54" s="124"/>
      <c r="S54" s="97">
        <f t="shared" ref="S54:AD54" si="17">SUM(S51:S53)</f>
        <v>163800</v>
      </c>
      <c r="T54" s="97">
        <f t="shared" si="17"/>
        <v>317930</v>
      </c>
      <c r="U54" s="97">
        <f t="shared" si="17"/>
        <v>500098</v>
      </c>
      <c r="V54" s="97">
        <f t="shared" si="17"/>
        <v>685632</v>
      </c>
      <c r="W54" s="97">
        <f t="shared" si="17"/>
        <v>890295</v>
      </c>
      <c r="X54" s="97">
        <f t="shared" si="17"/>
        <v>1101472</v>
      </c>
      <c r="Y54" s="97">
        <f t="shared" si="17"/>
        <v>1322060</v>
      </c>
      <c r="Z54" s="97">
        <f t="shared" si="17"/>
        <v>1537108</v>
      </c>
      <c r="AA54" s="97">
        <f t="shared" si="17"/>
        <v>1743237</v>
      </c>
      <c r="AB54" s="97">
        <f t="shared" si="17"/>
        <v>1945664</v>
      </c>
      <c r="AC54" s="97">
        <f t="shared" si="17"/>
        <v>2133253</v>
      </c>
      <c r="AD54" s="97">
        <f t="shared" si="17"/>
        <v>2320157</v>
      </c>
    </row>
    <row r="55" spans="1:3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s="96" customFormat="1" ht="15.1" customHeight="1">
      <c r="A56" s="94">
        <v>2015</v>
      </c>
      <c r="B56" s="95" t="s">
        <v>6</v>
      </c>
      <c r="D56" s="97">
        <v>168775</v>
      </c>
      <c r="E56" s="97">
        <v>148863</v>
      </c>
      <c r="F56" s="97">
        <v>176662</v>
      </c>
      <c r="G56" s="97">
        <v>181186</v>
      </c>
      <c r="H56" s="97">
        <v>194759</v>
      </c>
      <c r="I56" s="97">
        <v>196292</v>
      </c>
      <c r="J56" s="97">
        <v>204647</v>
      </c>
      <c r="K56" s="97">
        <v>197575</v>
      </c>
      <c r="L56" s="97">
        <v>186442</v>
      </c>
      <c r="M56" s="97">
        <v>191000</v>
      </c>
      <c r="N56" s="97">
        <v>179893</v>
      </c>
      <c r="O56" s="97">
        <v>176064</v>
      </c>
      <c r="P56" s="97">
        <f>SUM(D56:O56)</f>
        <v>2202158</v>
      </c>
      <c r="Q56" s="123"/>
      <c r="R56" s="123"/>
      <c r="S56" s="97">
        <f>SUM($D56:D56)</f>
        <v>168775</v>
      </c>
      <c r="T56" s="97">
        <f>SUM($D56:E56)</f>
        <v>317638</v>
      </c>
      <c r="U56" s="97">
        <f>SUM($D56:F56)</f>
        <v>494300</v>
      </c>
      <c r="V56" s="97">
        <f>SUM($D56:G56)</f>
        <v>675486</v>
      </c>
      <c r="W56" s="97">
        <f>SUM($D56:H56)</f>
        <v>870245</v>
      </c>
      <c r="X56" s="97">
        <f>SUM($D56:I56)</f>
        <v>1066537</v>
      </c>
      <c r="Y56" s="97">
        <f>SUM($D56:J56)</f>
        <v>1271184</v>
      </c>
      <c r="Z56" s="97">
        <f>SUM($D56:K56)</f>
        <v>1468759</v>
      </c>
      <c r="AA56" s="97">
        <f>SUM($D56:L56)</f>
        <v>1655201</v>
      </c>
      <c r="AB56" s="97">
        <f>SUM($D56:M56)</f>
        <v>1846201</v>
      </c>
      <c r="AC56" s="97">
        <f>SUM($D56:N56)</f>
        <v>2026094</v>
      </c>
      <c r="AD56" s="97">
        <f>SUM($D56:O56)</f>
        <v>2202158</v>
      </c>
    </row>
    <row r="57" spans="1:30" s="96" customFormat="1" ht="15.1" customHeight="1">
      <c r="A57" s="94">
        <v>2015</v>
      </c>
      <c r="B57" s="95" t="s">
        <v>7</v>
      </c>
      <c r="D57" s="97">
        <v>4351</v>
      </c>
      <c r="E57" s="97">
        <v>4212</v>
      </c>
      <c r="F57" s="97">
        <v>4450</v>
      </c>
      <c r="G57" s="97">
        <v>4521</v>
      </c>
      <c r="H57" s="97">
        <v>5980</v>
      </c>
      <c r="I57" s="97">
        <v>6351</v>
      </c>
      <c r="J57" s="97">
        <v>6271</v>
      </c>
      <c r="K57" s="97">
        <v>6369</v>
      </c>
      <c r="L57" s="97">
        <v>6475</v>
      </c>
      <c r="M57" s="97">
        <v>6122</v>
      </c>
      <c r="N57" s="97">
        <v>5477</v>
      </c>
      <c r="O57" s="97">
        <v>5212</v>
      </c>
      <c r="P57" s="97">
        <f>SUM(D57:O57)</f>
        <v>65791</v>
      </c>
      <c r="Q57" s="124"/>
      <c r="R57" s="124"/>
      <c r="S57" s="97">
        <f>SUM($D57:D57)</f>
        <v>4351</v>
      </c>
      <c r="T57" s="97">
        <f>SUM($D57:E57)</f>
        <v>8563</v>
      </c>
      <c r="U57" s="97">
        <f>SUM($D57:F57)</f>
        <v>13013</v>
      </c>
      <c r="V57" s="97">
        <f>SUM($D57:G57)</f>
        <v>17534</v>
      </c>
      <c r="W57" s="97">
        <f>SUM($D57:H57)</f>
        <v>23514</v>
      </c>
      <c r="X57" s="97">
        <f>SUM($D57:I57)</f>
        <v>29865</v>
      </c>
      <c r="Y57" s="97">
        <f>SUM($D57:J57)</f>
        <v>36136</v>
      </c>
      <c r="Z57" s="97">
        <f>SUM($D57:K57)</f>
        <v>42505</v>
      </c>
      <c r="AA57" s="97">
        <f>SUM($D57:L57)</f>
        <v>48980</v>
      </c>
      <c r="AB57" s="97">
        <f>SUM($D57:M57)</f>
        <v>55102</v>
      </c>
      <c r="AC57" s="97">
        <f>SUM($D57:N57)</f>
        <v>60579</v>
      </c>
      <c r="AD57" s="97">
        <f>SUM($D57:O57)</f>
        <v>65791</v>
      </c>
    </row>
    <row r="58" spans="1:30" s="96" customFormat="1" ht="15.1" customHeight="1">
      <c r="A58" s="94">
        <v>2015</v>
      </c>
      <c r="B58" s="95" t="s">
        <v>8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J58" s="97">
        <v>0</v>
      </c>
      <c r="K58" s="97">
        <v>0</v>
      </c>
      <c r="L58" s="97">
        <v>0</v>
      </c>
      <c r="M58" s="97">
        <v>0</v>
      </c>
      <c r="N58" s="97">
        <v>0</v>
      </c>
      <c r="O58" s="97">
        <v>0</v>
      </c>
      <c r="P58" s="97">
        <f>SUM(D58:O58)</f>
        <v>0</v>
      </c>
      <c r="Q58" s="124"/>
      <c r="R58" s="124"/>
      <c r="S58" s="97">
        <f>SUM($D58:D58)</f>
        <v>0</v>
      </c>
      <c r="T58" s="97">
        <f>SUM($D58:E58)</f>
        <v>0</v>
      </c>
      <c r="U58" s="97">
        <f>SUM($D58:F58)</f>
        <v>0</v>
      </c>
      <c r="V58" s="97">
        <f>SUM($D58:G58)</f>
        <v>0</v>
      </c>
      <c r="W58" s="97">
        <f>SUM($D58:H58)</f>
        <v>0</v>
      </c>
      <c r="X58" s="97">
        <f>SUM($D58:I58)</f>
        <v>0</v>
      </c>
      <c r="Y58" s="97">
        <f>SUM($D58:J58)</f>
        <v>0</v>
      </c>
      <c r="Z58" s="97">
        <f>SUM($D58:K58)</f>
        <v>0</v>
      </c>
      <c r="AA58" s="97">
        <f>SUM($D58:L58)</f>
        <v>0</v>
      </c>
      <c r="AB58" s="97">
        <f>SUM($D58:M58)</f>
        <v>0</v>
      </c>
      <c r="AC58" s="97">
        <f>SUM($D58:N58)</f>
        <v>0</v>
      </c>
      <c r="AD58" s="97">
        <f>SUM($D58:O58)</f>
        <v>0</v>
      </c>
    </row>
    <row r="59" spans="1:30" s="96" customFormat="1" ht="15.1" customHeight="1">
      <c r="A59" s="94">
        <v>2015</v>
      </c>
      <c r="B59" s="98" t="s">
        <v>9</v>
      </c>
      <c r="D59" s="97">
        <f t="shared" ref="D59:P59" si="18">SUM(D56:D58)</f>
        <v>173126</v>
      </c>
      <c r="E59" s="97">
        <f t="shared" si="18"/>
        <v>153075</v>
      </c>
      <c r="F59" s="97">
        <f t="shared" si="18"/>
        <v>181112</v>
      </c>
      <c r="G59" s="97">
        <f t="shared" si="18"/>
        <v>185707</v>
      </c>
      <c r="H59" s="97">
        <f t="shared" si="18"/>
        <v>200739</v>
      </c>
      <c r="I59" s="97">
        <f t="shared" si="18"/>
        <v>202643</v>
      </c>
      <c r="J59" s="97">
        <f t="shared" si="18"/>
        <v>210918</v>
      </c>
      <c r="K59" s="97">
        <f t="shared" si="18"/>
        <v>203944</v>
      </c>
      <c r="L59" s="97">
        <f t="shared" si="18"/>
        <v>192917</v>
      </c>
      <c r="M59" s="97">
        <f t="shared" si="18"/>
        <v>197122</v>
      </c>
      <c r="N59" s="97">
        <f t="shared" si="18"/>
        <v>185370</v>
      </c>
      <c r="O59" s="97">
        <f t="shared" si="18"/>
        <v>181276</v>
      </c>
      <c r="P59" s="97">
        <f t="shared" si="18"/>
        <v>2267949</v>
      </c>
      <c r="Q59" s="124"/>
      <c r="R59" s="124"/>
      <c r="S59" s="97">
        <f t="shared" ref="S59:AD59" si="19">SUM(S56:S58)</f>
        <v>173126</v>
      </c>
      <c r="T59" s="97">
        <f t="shared" si="19"/>
        <v>326201</v>
      </c>
      <c r="U59" s="97">
        <f t="shared" si="19"/>
        <v>507313</v>
      </c>
      <c r="V59" s="97">
        <f t="shared" si="19"/>
        <v>693020</v>
      </c>
      <c r="W59" s="97">
        <f t="shared" si="19"/>
        <v>893759</v>
      </c>
      <c r="X59" s="97">
        <f t="shared" si="19"/>
        <v>1096402</v>
      </c>
      <c r="Y59" s="97">
        <f t="shared" si="19"/>
        <v>1307320</v>
      </c>
      <c r="Z59" s="97">
        <f t="shared" si="19"/>
        <v>1511264</v>
      </c>
      <c r="AA59" s="97">
        <f t="shared" si="19"/>
        <v>1704181</v>
      </c>
      <c r="AB59" s="97">
        <f t="shared" si="19"/>
        <v>1901303</v>
      </c>
      <c r="AC59" s="97">
        <f t="shared" si="19"/>
        <v>2086673</v>
      </c>
      <c r="AD59" s="97">
        <f t="shared" si="19"/>
        <v>2267949</v>
      </c>
    </row>
    <row r="60" spans="1:3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s="96" customFormat="1" ht="15.1" customHeight="1">
      <c r="A61" s="94">
        <v>2016</v>
      </c>
      <c r="B61" s="95" t="s">
        <v>6</v>
      </c>
      <c r="D61" s="97">
        <v>168360</v>
      </c>
      <c r="E61" s="97">
        <v>151503</v>
      </c>
      <c r="F61" s="97">
        <v>177327</v>
      </c>
      <c r="G61" s="97">
        <v>182673</v>
      </c>
      <c r="H61" s="97">
        <v>195931</v>
      </c>
      <c r="I61" s="97">
        <v>196844</v>
      </c>
      <c r="J61" s="97">
        <v>198223</v>
      </c>
      <c r="K61" s="97">
        <v>197538</v>
      </c>
      <c r="L61" s="97">
        <v>191969</v>
      </c>
      <c r="M61" s="97">
        <v>191303</v>
      </c>
      <c r="N61" s="97">
        <v>180284</v>
      </c>
      <c r="O61" s="97">
        <v>180878</v>
      </c>
      <c r="P61" s="97">
        <f>SUM(D61:O61)</f>
        <v>2212833</v>
      </c>
      <c r="Q61" s="123"/>
      <c r="R61" s="123"/>
      <c r="S61" s="97">
        <f>SUM($D61:D61)</f>
        <v>168360</v>
      </c>
      <c r="T61" s="97">
        <f>SUM($D61:E61)</f>
        <v>319863</v>
      </c>
      <c r="U61" s="97">
        <f>SUM($D61:F61)</f>
        <v>497190</v>
      </c>
      <c r="V61" s="97">
        <f>SUM($D61:G61)</f>
        <v>679863</v>
      </c>
      <c r="W61" s="97">
        <f>SUM($D61:H61)</f>
        <v>875794</v>
      </c>
      <c r="X61" s="97">
        <f>SUM($D61:I61)</f>
        <v>1072638</v>
      </c>
      <c r="Y61" s="97">
        <f>SUM($D61:J61)</f>
        <v>1270861</v>
      </c>
      <c r="Z61" s="97">
        <f>SUM($D61:K61)</f>
        <v>1468399</v>
      </c>
      <c r="AA61" s="97">
        <f>SUM($D61:L61)</f>
        <v>1660368</v>
      </c>
      <c r="AB61" s="97">
        <f>SUM($D61:M61)</f>
        <v>1851671</v>
      </c>
      <c r="AC61" s="97">
        <f>SUM($D61:N61)</f>
        <v>2031955</v>
      </c>
      <c r="AD61" s="97">
        <f>SUM($D61:O61)</f>
        <v>2212833</v>
      </c>
    </row>
    <row r="62" spans="1:30" s="96" customFormat="1" ht="15.1" customHeight="1">
      <c r="A62" s="94">
        <v>2016</v>
      </c>
      <c r="B62" s="95" t="s">
        <v>7</v>
      </c>
      <c r="D62" s="97">
        <v>4488</v>
      </c>
      <c r="E62" s="97">
        <v>4446</v>
      </c>
      <c r="F62" s="97">
        <v>4868</v>
      </c>
      <c r="G62" s="97">
        <v>4815</v>
      </c>
      <c r="H62" s="97">
        <v>6111</v>
      </c>
      <c r="I62" s="97">
        <v>6726</v>
      </c>
      <c r="J62" s="97">
        <v>5936</v>
      </c>
      <c r="K62" s="97">
        <v>5990</v>
      </c>
      <c r="L62" s="97">
        <v>6476</v>
      </c>
      <c r="M62" s="97">
        <v>7110</v>
      </c>
      <c r="N62" s="97">
        <v>5878</v>
      </c>
      <c r="O62" s="97">
        <v>4985</v>
      </c>
      <c r="P62" s="97">
        <f>SUM(D62:O62)</f>
        <v>67829</v>
      </c>
      <c r="Q62" s="124"/>
      <c r="R62" s="124"/>
      <c r="S62" s="97">
        <f>SUM($D62:D62)</f>
        <v>4488</v>
      </c>
      <c r="T62" s="97">
        <f>SUM($D62:E62)</f>
        <v>8934</v>
      </c>
      <c r="U62" s="97">
        <f>SUM($D62:F62)</f>
        <v>13802</v>
      </c>
      <c r="V62" s="97">
        <f>SUM($D62:G62)</f>
        <v>18617</v>
      </c>
      <c r="W62" s="97">
        <f>SUM($D62:H62)</f>
        <v>24728</v>
      </c>
      <c r="X62" s="97">
        <f>SUM($D62:I62)</f>
        <v>31454</v>
      </c>
      <c r="Y62" s="97">
        <f>SUM($D62:J62)</f>
        <v>37390</v>
      </c>
      <c r="Z62" s="97">
        <f>SUM($D62:K62)</f>
        <v>43380</v>
      </c>
      <c r="AA62" s="97">
        <f>SUM($D62:L62)</f>
        <v>49856</v>
      </c>
      <c r="AB62" s="97">
        <f>SUM($D62:M62)</f>
        <v>56966</v>
      </c>
      <c r="AC62" s="97">
        <f>SUM($D62:N62)</f>
        <v>62844</v>
      </c>
      <c r="AD62" s="97">
        <f>SUM($D62:O62)</f>
        <v>67829</v>
      </c>
    </row>
    <row r="63" spans="1:30" s="96" customFormat="1" ht="15.1" customHeight="1">
      <c r="A63" s="94">
        <v>2016</v>
      </c>
      <c r="B63" s="95" t="s">
        <v>8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f>SUM(D63:O63)</f>
        <v>0</v>
      </c>
      <c r="Q63" s="124"/>
      <c r="R63" s="124"/>
      <c r="S63" s="97">
        <f>SUM($D63:D63)</f>
        <v>0</v>
      </c>
      <c r="T63" s="97">
        <f>SUM($D63:E63)</f>
        <v>0</v>
      </c>
      <c r="U63" s="97">
        <f>SUM($D63:F63)</f>
        <v>0</v>
      </c>
      <c r="V63" s="97">
        <f>SUM($D63:G63)</f>
        <v>0</v>
      </c>
      <c r="W63" s="97">
        <f>SUM($D63:H63)</f>
        <v>0</v>
      </c>
      <c r="X63" s="97">
        <f>SUM($D63:I63)</f>
        <v>0</v>
      </c>
      <c r="Y63" s="97">
        <f>SUM($D63:J63)</f>
        <v>0</v>
      </c>
      <c r="Z63" s="97">
        <f>SUM($D63:K63)</f>
        <v>0</v>
      </c>
      <c r="AA63" s="97">
        <f>SUM($D63:L63)</f>
        <v>0</v>
      </c>
      <c r="AB63" s="97">
        <f>SUM($D63:M63)</f>
        <v>0</v>
      </c>
      <c r="AC63" s="97">
        <f>SUM($D63:N63)</f>
        <v>0</v>
      </c>
      <c r="AD63" s="97">
        <f>SUM($D63:O63)</f>
        <v>0</v>
      </c>
    </row>
    <row r="64" spans="1:30" s="96" customFormat="1" ht="15.1" customHeight="1">
      <c r="A64" s="94">
        <v>2016</v>
      </c>
      <c r="B64" s="98" t="s">
        <v>9</v>
      </c>
      <c r="D64" s="97">
        <f t="shared" ref="D64:P64" si="20">SUM(D61:D63)</f>
        <v>172848</v>
      </c>
      <c r="E64" s="97">
        <f t="shared" si="20"/>
        <v>155949</v>
      </c>
      <c r="F64" s="97">
        <f t="shared" si="20"/>
        <v>182195</v>
      </c>
      <c r="G64" s="97">
        <f t="shared" si="20"/>
        <v>187488</v>
      </c>
      <c r="H64" s="97">
        <f t="shared" si="20"/>
        <v>202042</v>
      </c>
      <c r="I64" s="97">
        <f t="shared" si="20"/>
        <v>203570</v>
      </c>
      <c r="J64" s="97">
        <f t="shared" si="20"/>
        <v>204159</v>
      </c>
      <c r="K64" s="97">
        <f t="shared" si="20"/>
        <v>203528</v>
      </c>
      <c r="L64" s="97">
        <f t="shared" si="20"/>
        <v>198445</v>
      </c>
      <c r="M64" s="97">
        <f t="shared" si="20"/>
        <v>198413</v>
      </c>
      <c r="N64" s="97">
        <f t="shared" si="20"/>
        <v>186162</v>
      </c>
      <c r="O64" s="97">
        <f t="shared" si="20"/>
        <v>185863</v>
      </c>
      <c r="P64" s="97">
        <f t="shared" si="20"/>
        <v>2280662</v>
      </c>
      <c r="Q64" s="124"/>
      <c r="R64" s="124"/>
      <c r="S64" s="97">
        <f t="shared" ref="S64:AD64" si="21">SUM(S61:S63)</f>
        <v>172848</v>
      </c>
      <c r="T64" s="97">
        <f t="shared" si="21"/>
        <v>328797</v>
      </c>
      <c r="U64" s="97">
        <f t="shared" si="21"/>
        <v>510992</v>
      </c>
      <c r="V64" s="97">
        <f t="shared" si="21"/>
        <v>698480</v>
      </c>
      <c r="W64" s="97">
        <f t="shared" si="21"/>
        <v>900522</v>
      </c>
      <c r="X64" s="97">
        <f t="shared" si="21"/>
        <v>1104092</v>
      </c>
      <c r="Y64" s="97">
        <f t="shared" si="21"/>
        <v>1308251</v>
      </c>
      <c r="Z64" s="97">
        <f t="shared" si="21"/>
        <v>1511779</v>
      </c>
      <c r="AA64" s="97">
        <f t="shared" si="21"/>
        <v>1710224</v>
      </c>
      <c r="AB64" s="97">
        <f t="shared" si="21"/>
        <v>1908637</v>
      </c>
      <c r="AC64" s="97">
        <f t="shared" si="21"/>
        <v>2094799</v>
      </c>
      <c r="AD64" s="97">
        <f t="shared" si="21"/>
        <v>2280662</v>
      </c>
    </row>
    <row r="65" spans="1:3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s="96" customFormat="1" ht="15.1" customHeight="1">
      <c r="A66" s="94">
        <v>2017</v>
      </c>
      <c r="B66" s="95" t="s">
        <v>6</v>
      </c>
      <c r="D66" s="97">
        <v>175192</v>
      </c>
      <c r="E66" s="97">
        <v>162715</v>
      </c>
      <c r="F66" s="97">
        <v>181912</v>
      </c>
      <c r="G66" s="97">
        <v>187192</v>
      </c>
      <c r="H66" s="97">
        <v>204682</v>
      </c>
      <c r="I66" s="97">
        <v>204318</v>
      </c>
      <c r="J66" s="97">
        <v>206832</v>
      </c>
      <c r="K66" s="97">
        <v>206767</v>
      </c>
      <c r="L66" s="97">
        <v>200591</v>
      </c>
      <c r="M66" s="97">
        <v>202687</v>
      </c>
      <c r="N66" s="97">
        <v>190671</v>
      </c>
      <c r="O66" s="97">
        <v>186038</v>
      </c>
      <c r="P66" s="97">
        <f>SUM(D66:O66)</f>
        <v>2309597</v>
      </c>
      <c r="Q66" s="123"/>
      <c r="R66" s="123"/>
      <c r="S66" s="97">
        <f>SUM($D66:D66)</f>
        <v>175192</v>
      </c>
      <c r="T66" s="97">
        <f>SUM($D66:E66)</f>
        <v>337907</v>
      </c>
      <c r="U66" s="97">
        <f>SUM($D66:F66)</f>
        <v>519819</v>
      </c>
      <c r="V66" s="97">
        <f>SUM($D66:G66)</f>
        <v>707011</v>
      </c>
      <c r="W66" s="97">
        <f>SUM($D66:H66)</f>
        <v>911693</v>
      </c>
      <c r="X66" s="97">
        <f>SUM($D66:I66)</f>
        <v>1116011</v>
      </c>
      <c r="Y66" s="97">
        <f>SUM($D66:J66)</f>
        <v>1322843</v>
      </c>
      <c r="Z66" s="97">
        <f>SUM($D66:K66)</f>
        <v>1529610</v>
      </c>
      <c r="AA66" s="97">
        <f>SUM($D66:L66)</f>
        <v>1730201</v>
      </c>
      <c r="AB66" s="97">
        <f>SUM($D66:M66)</f>
        <v>1932888</v>
      </c>
      <c r="AC66" s="97">
        <f>SUM($D66:N66)</f>
        <v>2123559</v>
      </c>
      <c r="AD66" s="97">
        <f>SUM($D66:O66)</f>
        <v>2309597</v>
      </c>
    </row>
    <row r="67" spans="1:30" s="96" customFormat="1" ht="15.1" customHeight="1">
      <c r="A67" s="94">
        <v>2017</v>
      </c>
      <c r="B67" s="95" t="s">
        <v>7</v>
      </c>
      <c r="D67" s="97">
        <v>4964</v>
      </c>
      <c r="E67" s="97">
        <v>4816</v>
      </c>
      <c r="F67" s="97">
        <v>5108</v>
      </c>
      <c r="G67" s="97">
        <v>5304</v>
      </c>
      <c r="H67" s="97">
        <v>6399</v>
      </c>
      <c r="I67" s="97">
        <v>6929</v>
      </c>
      <c r="J67" s="97">
        <v>6492</v>
      </c>
      <c r="K67" s="97">
        <v>6583</v>
      </c>
      <c r="L67" s="97">
        <v>7129</v>
      </c>
      <c r="M67" s="97">
        <v>6918</v>
      </c>
      <c r="N67" s="97">
        <v>5865</v>
      </c>
      <c r="O67" s="97">
        <v>4646</v>
      </c>
      <c r="P67" s="97">
        <f>SUM(D67:O67)</f>
        <v>71153</v>
      </c>
      <c r="Q67" s="124"/>
      <c r="R67" s="124"/>
      <c r="S67" s="97">
        <f>SUM($D67:D67)</f>
        <v>4964</v>
      </c>
      <c r="T67" s="97">
        <f>SUM($D67:E67)</f>
        <v>9780</v>
      </c>
      <c r="U67" s="97">
        <f>SUM($D67:F67)</f>
        <v>14888</v>
      </c>
      <c r="V67" s="97">
        <f>SUM($D67:G67)</f>
        <v>20192</v>
      </c>
      <c r="W67" s="97">
        <f>SUM($D67:H67)</f>
        <v>26591</v>
      </c>
      <c r="X67" s="97">
        <f>SUM($D67:I67)</f>
        <v>33520</v>
      </c>
      <c r="Y67" s="97">
        <f>SUM($D67:J67)</f>
        <v>40012</v>
      </c>
      <c r="Z67" s="97">
        <f>SUM($D67:K67)</f>
        <v>46595</v>
      </c>
      <c r="AA67" s="97">
        <f>SUM($D67:L67)</f>
        <v>53724</v>
      </c>
      <c r="AB67" s="97">
        <f>SUM($D67:M67)</f>
        <v>60642</v>
      </c>
      <c r="AC67" s="97">
        <f>SUM($D67:N67)</f>
        <v>66507</v>
      </c>
      <c r="AD67" s="97">
        <f>SUM($D67:O67)</f>
        <v>71153</v>
      </c>
    </row>
    <row r="68" spans="1:30" s="96" customFormat="1" ht="15.1" customHeight="1">
      <c r="A68" s="94">
        <v>2017</v>
      </c>
      <c r="B68" s="95" t="s">
        <v>8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f>SUM(D68:O68)</f>
        <v>0</v>
      </c>
      <c r="Q68" s="124"/>
      <c r="R68" s="124"/>
      <c r="S68" s="97">
        <f>SUM($D68:D68)</f>
        <v>0</v>
      </c>
      <c r="T68" s="97">
        <f>SUM($D68:E68)</f>
        <v>0</v>
      </c>
      <c r="U68" s="97">
        <f>SUM($D68:F68)</f>
        <v>0</v>
      </c>
      <c r="V68" s="97">
        <f>SUM($D68:G68)</f>
        <v>0</v>
      </c>
      <c r="W68" s="97">
        <f>SUM($D68:H68)</f>
        <v>0</v>
      </c>
      <c r="X68" s="97">
        <f>SUM($D68:I68)</f>
        <v>0</v>
      </c>
      <c r="Y68" s="97">
        <f>SUM($D68:J68)</f>
        <v>0</v>
      </c>
      <c r="Z68" s="97">
        <f>SUM($D68:K68)</f>
        <v>0</v>
      </c>
      <c r="AA68" s="97">
        <f>SUM($D68:L68)</f>
        <v>0</v>
      </c>
      <c r="AB68" s="97">
        <f>SUM($D68:M68)</f>
        <v>0</v>
      </c>
      <c r="AC68" s="97">
        <f>SUM($D68:N68)</f>
        <v>0</v>
      </c>
      <c r="AD68" s="97">
        <f>SUM($D68:O68)</f>
        <v>0</v>
      </c>
    </row>
    <row r="69" spans="1:30" s="96" customFormat="1" ht="15.1" customHeight="1">
      <c r="A69" s="94">
        <v>2017</v>
      </c>
      <c r="B69" s="98" t="s">
        <v>9</v>
      </c>
      <c r="D69" s="97">
        <f t="shared" ref="D69:P69" si="22">SUM(D66:D68)</f>
        <v>180156</v>
      </c>
      <c r="E69" s="97">
        <f t="shared" si="22"/>
        <v>167531</v>
      </c>
      <c r="F69" s="97">
        <f t="shared" si="22"/>
        <v>187020</v>
      </c>
      <c r="G69" s="97">
        <f t="shared" si="22"/>
        <v>192496</v>
      </c>
      <c r="H69" s="97">
        <f t="shared" si="22"/>
        <v>211081</v>
      </c>
      <c r="I69" s="97">
        <f t="shared" si="22"/>
        <v>211247</v>
      </c>
      <c r="J69" s="97">
        <f t="shared" si="22"/>
        <v>213324</v>
      </c>
      <c r="K69" s="97">
        <f t="shared" si="22"/>
        <v>213350</v>
      </c>
      <c r="L69" s="97">
        <f t="shared" si="22"/>
        <v>207720</v>
      </c>
      <c r="M69" s="97">
        <f t="shared" si="22"/>
        <v>209605</v>
      </c>
      <c r="N69" s="97">
        <f t="shared" si="22"/>
        <v>196536</v>
      </c>
      <c r="O69" s="97">
        <f t="shared" si="22"/>
        <v>190684</v>
      </c>
      <c r="P69" s="97">
        <f t="shared" si="22"/>
        <v>2380750</v>
      </c>
      <c r="Q69" s="124"/>
      <c r="R69" s="124"/>
      <c r="S69" s="97">
        <f t="shared" ref="S69:AD69" si="23">SUM(S66:S68)</f>
        <v>180156</v>
      </c>
      <c r="T69" s="97">
        <f t="shared" si="23"/>
        <v>347687</v>
      </c>
      <c r="U69" s="97">
        <f t="shared" si="23"/>
        <v>534707</v>
      </c>
      <c r="V69" s="97">
        <f t="shared" si="23"/>
        <v>727203</v>
      </c>
      <c r="W69" s="97">
        <f t="shared" si="23"/>
        <v>938284</v>
      </c>
      <c r="X69" s="97">
        <f t="shared" si="23"/>
        <v>1149531</v>
      </c>
      <c r="Y69" s="97">
        <f t="shared" si="23"/>
        <v>1362855</v>
      </c>
      <c r="Z69" s="97">
        <f t="shared" si="23"/>
        <v>1576205</v>
      </c>
      <c r="AA69" s="97">
        <f t="shared" si="23"/>
        <v>1783925</v>
      </c>
      <c r="AB69" s="97">
        <f t="shared" si="23"/>
        <v>1993530</v>
      </c>
      <c r="AC69" s="97">
        <f t="shared" si="23"/>
        <v>2190066</v>
      </c>
      <c r="AD69" s="97">
        <f t="shared" si="23"/>
        <v>2380750</v>
      </c>
    </row>
    <row r="70" spans="1:3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s="96" customFormat="1" ht="15.1" customHeight="1">
      <c r="A71" s="94">
        <v>2018</v>
      </c>
      <c r="B71" s="95" t="s">
        <v>6</v>
      </c>
      <c r="D71" s="97">
        <v>172368</v>
      </c>
      <c r="E71" s="97">
        <v>149789</v>
      </c>
      <c r="F71" s="97">
        <v>187528</v>
      </c>
      <c r="G71" s="97">
        <v>188157</v>
      </c>
      <c r="H71" s="97">
        <v>210367</v>
      </c>
      <c r="I71" s="97">
        <v>208619</v>
      </c>
      <c r="J71" s="97">
        <v>207929</v>
      </c>
      <c r="K71" s="97">
        <v>207672</v>
      </c>
      <c r="L71" s="97">
        <v>197757</v>
      </c>
      <c r="M71" s="97">
        <v>200209</v>
      </c>
      <c r="N71" s="97">
        <v>184679</v>
      </c>
      <c r="O71" s="97">
        <v>187465</v>
      </c>
      <c r="P71" s="97">
        <f>SUM(D71:O71)</f>
        <v>2302539</v>
      </c>
      <c r="Q71" s="123"/>
      <c r="R71" s="123"/>
      <c r="S71" s="97">
        <f>SUM($D71:D71)</f>
        <v>172368</v>
      </c>
      <c r="T71" s="97">
        <f>SUM($D71:E71)</f>
        <v>322157</v>
      </c>
      <c r="U71" s="97">
        <f>SUM($D71:F71)</f>
        <v>509685</v>
      </c>
      <c r="V71" s="97">
        <f>SUM($D71:G71)</f>
        <v>697842</v>
      </c>
      <c r="W71" s="97">
        <f>SUM($D71:H71)</f>
        <v>908209</v>
      </c>
      <c r="X71" s="97">
        <f>SUM($D71:I71)</f>
        <v>1116828</v>
      </c>
      <c r="Y71" s="97">
        <f>SUM($D71:J71)</f>
        <v>1324757</v>
      </c>
      <c r="Z71" s="97">
        <f>SUM($D71:K71)</f>
        <v>1532429</v>
      </c>
      <c r="AA71" s="97">
        <f>SUM($D71:L71)</f>
        <v>1730186</v>
      </c>
      <c r="AB71" s="97">
        <f>SUM($D71:M71)</f>
        <v>1930395</v>
      </c>
      <c r="AC71" s="97">
        <f>SUM($D71:N71)</f>
        <v>2115074</v>
      </c>
      <c r="AD71" s="97">
        <f>SUM($D71:O71)</f>
        <v>2302539</v>
      </c>
    </row>
    <row r="72" spans="1:30" s="96" customFormat="1" ht="15.1" customHeight="1">
      <c r="A72" s="94">
        <v>2018</v>
      </c>
      <c r="B72" s="95" t="s">
        <v>7</v>
      </c>
      <c r="D72" s="97">
        <v>4798</v>
      </c>
      <c r="E72" s="97">
        <v>4132</v>
      </c>
      <c r="F72" s="97">
        <v>5003</v>
      </c>
      <c r="G72" s="97">
        <v>5331</v>
      </c>
      <c r="H72" s="97">
        <v>7373</v>
      </c>
      <c r="I72" s="97">
        <v>7669</v>
      </c>
      <c r="J72" s="97">
        <v>7615</v>
      </c>
      <c r="K72" s="97">
        <v>8013</v>
      </c>
      <c r="L72" s="97">
        <v>7501</v>
      </c>
      <c r="M72" s="97">
        <v>7451</v>
      </c>
      <c r="N72" s="97">
        <v>5871</v>
      </c>
      <c r="O72" s="97">
        <v>4591</v>
      </c>
      <c r="P72" s="97">
        <f>SUM(D72:O72)</f>
        <v>75348</v>
      </c>
      <c r="Q72" s="124"/>
      <c r="R72" s="124"/>
      <c r="S72" s="97">
        <f>SUM($D72:D72)</f>
        <v>4798</v>
      </c>
      <c r="T72" s="97">
        <f>SUM($D72:E72)</f>
        <v>8930</v>
      </c>
      <c r="U72" s="97">
        <f>SUM($D72:F72)</f>
        <v>13933</v>
      </c>
      <c r="V72" s="97">
        <f>SUM($D72:G72)</f>
        <v>19264</v>
      </c>
      <c r="W72" s="97">
        <f>SUM($D72:H72)</f>
        <v>26637</v>
      </c>
      <c r="X72" s="97">
        <f>SUM($D72:I72)</f>
        <v>34306</v>
      </c>
      <c r="Y72" s="97">
        <f>SUM($D72:J72)</f>
        <v>41921</v>
      </c>
      <c r="Z72" s="97">
        <f>SUM($D72:K72)</f>
        <v>49934</v>
      </c>
      <c r="AA72" s="97">
        <f>SUM($D72:L72)</f>
        <v>57435</v>
      </c>
      <c r="AB72" s="97">
        <f>SUM($D72:M72)</f>
        <v>64886</v>
      </c>
      <c r="AC72" s="97">
        <f>SUM($D72:N72)</f>
        <v>70757</v>
      </c>
      <c r="AD72" s="97">
        <f>SUM($D72:O72)</f>
        <v>75348</v>
      </c>
    </row>
    <row r="73" spans="1:30" s="96" customFormat="1" ht="15.1" customHeight="1">
      <c r="A73" s="94">
        <v>2018</v>
      </c>
      <c r="B73" s="95" t="s">
        <v>8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f>SUM(D73:O73)</f>
        <v>0</v>
      </c>
      <c r="Q73" s="124"/>
      <c r="R73" s="124"/>
      <c r="S73" s="97">
        <f>SUM($D73:D73)</f>
        <v>0</v>
      </c>
      <c r="T73" s="97">
        <f>SUM($D73:E73)</f>
        <v>0</v>
      </c>
      <c r="U73" s="97">
        <f>SUM($D73:F73)</f>
        <v>0</v>
      </c>
      <c r="V73" s="97">
        <f>SUM($D73:G73)</f>
        <v>0</v>
      </c>
      <c r="W73" s="97">
        <f>SUM($D73:H73)</f>
        <v>0</v>
      </c>
      <c r="X73" s="97">
        <f>SUM($D73:I73)</f>
        <v>0</v>
      </c>
      <c r="Y73" s="97">
        <f>SUM($D73:J73)</f>
        <v>0</v>
      </c>
      <c r="Z73" s="97">
        <f>SUM($D73:K73)</f>
        <v>0</v>
      </c>
      <c r="AA73" s="97">
        <f>SUM($D73:L73)</f>
        <v>0</v>
      </c>
      <c r="AB73" s="97">
        <f>SUM($D73:M73)</f>
        <v>0</v>
      </c>
      <c r="AC73" s="97">
        <f>SUM($D73:N73)</f>
        <v>0</v>
      </c>
      <c r="AD73" s="97">
        <f>SUM($D73:O73)</f>
        <v>0</v>
      </c>
    </row>
    <row r="74" spans="1:30" s="96" customFormat="1" ht="15.1" customHeight="1">
      <c r="A74" s="94">
        <v>2018</v>
      </c>
      <c r="B74" s="98" t="s">
        <v>9</v>
      </c>
      <c r="D74" s="97">
        <f t="shared" ref="D74:P74" si="24">SUM(D71:D73)</f>
        <v>177166</v>
      </c>
      <c r="E74" s="97">
        <f t="shared" si="24"/>
        <v>153921</v>
      </c>
      <c r="F74" s="97">
        <f t="shared" si="24"/>
        <v>192531</v>
      </c>
      <c r="G74" s="97">
        <f t="shared" si="24"/>
        <v>193488</v>
      </c>
      <c r="H74" s="97">
        <f t="shared" si="24"/>
        <v>217740</v>
      </c>
      <c r="I74" s="97">
        <f t="shared" si="24"/>
        <v>216288</v>
      </c>
      <c r="J74" s="97">
        <f t="shared" si="24"/>
        <v>215544</v>
      </c>
      <c r="K74" s="97">
        <f t="shared" si="24"/>
        <v>215685</v>
      </c>
      <c r="L74" s="97">
        <f t="shared" si="24"/>
        <v>205258</v>
      </c>
      <c r="M74" s="97">
        <f t="shared" si="24"/>
        <v>207660</v>
      </c>
      <c r="N74" s="97">
        <f t="shared" si="24"/>
        <v>190550</v>
      </c>
      <c r="O74" s="97">
        <f t="shared" si="24"/>
        <v>192056</v>
      </c>
      <c r="P74" s="97">
        <f t="shared" si="24"/>
        <v>2377887</v>
      </c>
      <c r="Q74" s="124"/>
      <c r="R74" s="124"/>
      <c r="S74" s="97">
        <f t="shared" ref="S74:AD74" si="25">SUM(S71:S73)</f>
        <v>177166</v>
      </c>
      <c r="T74" s="97">
        <f t="shared" si="25"/>
        <v>331087</v>
      </c>
      <c r="U74" s="97">
        <f t="shared" si="25"/>
        <v>523618</v>
      </c>
      <c r="V74" s="97">
        <f t="shared" si="25"/>
        <v>717106</v>
      </c>
      <c r="W74" s="97">
        <f t="shared" si="25"/>
        <v>934846</v>
      </c>
      <c r="X74" s="97">
        <f t="shared" si="25"/>
        <v>1151134</v>
      </c>
      <c r="Y74" s="97">
        <f t="shared" si="25"/>
        <v>1366678</v>
      </c>
      <c r="Z74" s="97">
        <f t="shared" si="25"/>
        <v>1582363</v>
      </c>
      <c r="AA74" s="97">
        <f t="shared" si="25"/>
        <v>1787621</v>
      </c>
      <c r="AB74" s="97">
        <f t="shared" si="25"/>
        <v>1995281</v>
      </c>
      <c r="AC74" s="97">
        <f t="shared" si="25"/>
        <v>2185831</v>
      </c>
      <c r="AD74" s="97">
        <f t="shared" si="25"/>
        <v>2377887</v>
      </c>
    </row>
    <row r="75" spans="1:3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s="96" customFormat="1" ht="15.1" customHeight="1">
      <c r="A76" s="94">
        <v>2019</v>
      </c>
      <c r="B76" s="95" t="s">
        <v>6</v>
      </c>
      <c r="D76" s="97">
        <v>169444</v>
      </c>
      <c r="E76" s="97">
        <v>157856</v>
      </c>
      <c r="F76" s="97">
        <v>187875</v>
      </c>
      <c r="G76" s="97">
        <v>189151</v>
      </c>
      <c r="H76" s="97">
        <v>210187</v>
      </c>
      <c r="I76" s="97">
        <v>208217</v>
      </c>
      <c r="J76" s="97">
        <v>217422</v>
      </c>
      <c r="K76" s="97">
        <v>214464</v>
      </c>
      <c r="L76" s="97">
        <v>203466</v>
      </c>
      <c r="M76" s="97">
        <v>210497</v>
      </c>
      <c r="N76" s="97">
        <v>190803</v>
      </c>
      <c r="O76" s="97">
        <v>189787</v>
      </c>
      <c r="P76" s="97">
        <f>SUM(D76:O76)</f>
        <v>2349169</v>
      </c>
      <c r="Q76" s="123"/>
      <c r="R76" s="123"/>
      <c r="S76" s="97">
        <f>SUM($D76:D76)</f>
        <v>169444</v>
      </c>
      <c r="T76" s="97">
        <f>SUM($D76:E76)</f>
        <v>327300</v>
      </c>
      <c r="U76" s="97">
        <f>SUM($D76:F76)</f>
        <v>515175</v>
      </c>
      <c r="V76" s="97">
        <f>SUM($D76:G76)</f>
        <v>704326</v>
      </c>
      <c r="W76" s="97">
        <f>SUM($D76:H76)</f>
        <v>914513</v>
      </c>
      <c r="X76" s="97">
        <f>SUM($D76:I76)</f>
        <v>1122730</v>
      </c>
      <c r="Y76" s="97">
        <f>SUM($D76:J76)</f>
        <v>1340152</v>
      </c>
      <c r="Z76" s="97">
        <f>SUM($D76:K76)</f>
        <v>1554616</v>
      </c>
      <c r="AA76" s="97">
        <f>SUM($D76:L76)</f>
        <v>1758082</v>
      </c>
      <c r="AB76" s="97">
        <f>SUM($D76:M76)</f>
        <v>1968579</v>
      </c>
      <c r="AC76" s="97">
        <f>SUM($D76:N76)</f>
        <v>2159382</v>
      </c>
      <c r="AD76" s="97">
        <f>SUM($D76:O76)</f>
        <v>2349169</v>
      </c>
    </row>
    <row r="77" spans="1:30" s="96" customFormat="1" ht="15.1" customHeight="1">
      <c r="A77" s="94">
        <v>2019</v>
      </c>
      <c r="B77" s="95" t="s">
        <v>7</v>
      </c>
      <c r="D77" s="97">
        <v>4714</v>
      </c>
      <c r="E77" s="97">
        <v>4693</v>
      </c>
      <c r="F77" s="97">
        <v>4693</v>
      </c>
      <c r="G77" s="97">
        <v>4983</v>
      </c>
      <c r="H77" s="97">
        <v>6669</v>
      </c>
      <c r="I77" s="97">
        <v>6759</v>
      </c>
      <c r="J77" s="97">
        <v>6949</v>
      </c>
      <c r="K77" s="97">
        <v>6453</v>
      </c>
      <c r="L77" s="97">
        <v>6681</v>
      </c>
      <c r="M77" s="97">
        <v>6614</v>
      </c>
      <c r="N77" s="97">
        <v>5126</v>
      </c>
      <c r="O77" s="97">
        <v>4738</v>
      </c>
      <c r="P77" s="97">
        <f>SUM(D77:O77)</f>
        <v>69072</v>
      </c>
      <c r="Q77" s="124"/>
      <c r="R77" s="124"/>
      <c r="S77" s="97">
        <f>SUM($D77:D77)</f>
        <v>4714</v>
      </c>
      <c r="T77" s="97">
        <f>SUM($D77:E77)</f>
        <v>9407</v>
      </c>
      <c r="U77" s="97">
        <f>SUM($D77:F77)</f>
        <v>14100</v>
      </c>
      <c r="V77" s="97">
        <f>SUM($D77:G77)</f>
        <v>19083</v>
      </c>
      <c r="W77" s="97">
        <f>SUM($D77:H77)</f>
        <v>25752</v>
      </c>
      <c r="X77" s="97">
        <f>SUM($D77:I77)</f>
        <v>32511</v>
      </c>
      <c r="Y77" s="97">
        <f>SUM($D77:J77)</f>
        <v>39460</v>
      </c>
      <c r="Z77" s="97">
        <f>SUM($D77:K77)</f>
        <v>45913</v>
      </c>
      <c r="AA77" s="97">
        <f>SUM($D77:L77)</f>
        <v>52594</v>
      </c>
      <c r="AB77" s="97">
        <f>SUM($D77:M77)</f>
        <v>59208</v>
      </c>
      <c r="AC77" s="97">
        <f>SUM($D77:N77)</f>
        <v>64334</v>
      </c>
      <c r="AD77" s="97">
        <f>SUM($D77:O77)</f>
        <v>69072</v>
      </c>
    </row>
    <row r="78" spans="1:30" s="96" customFormat="1" ht="15.1" customHeight="1">
      <c r="A78" s="94">
        <v>2019</v>
      </c>
      <c r="B78" s="95" t="s">
        <v>8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f>SUM(D78:O78)</f>
        <v>0</v>
      </c>
      <c r="Q78" s="124"/>
      <c r="R78" s="124"/>
      <c r="S78" s="97">
        <f>SUM($D78:D78)</f>
        <v>0</v>
      </c>
      <c r="T78" s="97">
        <f>SUM($D78:E78)</f>
        <v>0</v>
      </c>
      <c r="U78" s="97">
        <f>SUM($D78:F78)</f>
        <v>0</v>
      </c>
      <c r="V78" s="97">
        <f>SUM($D78:G78)</f>
        <v>0</v>
      </c>
      <c r="W78" s="97">
        <f>SUM($D78:H78)</f>
        <v>0</v>
      </c>
      <c r="X78" s="97">
        <f>SUM($D78:I78)</f>
        <v>0</v>
      </c>
      <c r="Y78" s="97">
        <f>SUM($D78:J78)</f>
        <v>0</v>
      </c>
      <c r="Z78" s="97">
        <f>SUM($D78:K78)</f>
        <v>0</v>
      </c>
      <c r="AA78" s="97">
        <f>SUM($D78:L78)</f>
        <v>0</v>
      </c>
      <c r="AB78" s="97">
        <f>SUM($D78:M78)</f>
        <v>0</v>
      </c>
      <c r="AC78" s="97">
        <f>SUM($D78:N78)</f>
        <v>0</v>
      </c>
      <c r="AD78" s="97">
        <f>SUM($D78:O78)</f>
        <v>0</v>
      </c>
    </row>
    <row r="79" spans="1:30" s="96" customFormat="1" ht="15.1" customHeight="1">
      <c r="A79" s="94">
        <v>2019</v>
      </c>
      <c r="B79" s="98" t="s">
        <v>9</v>
      </c>
      <c r="D79" s="97">
        <f t="shared" ref="D79:P79" si="26">SUM(D76:D78)</f>
        <v>174158</v>
      </c>
      <c r="E79" s="97">
        <f t="shared" si="26"/>
        <v>162549</v>
      </c>
      <c r="F79" s="97">
        <f t="shared" si="26"/>
        <v>192568</v>
      </c>
      <c r="G79" s="97">
        <f t="shared" si="26"/>
        <v>194134</v>
      </c>
      <c r="H79" s="97">
        <f t="shared" si="26"/>
        <v>216856</v>
      </c>
      <c r="I79" s="97">
        <f t="shared" si="26"/>
        <v>214976</v>
      </c>
      <c r="J79" s="97">
        <f t="shared" si="26"/>
        <v>224371</v>
      </c>
      <c r="K79" s="97">
        <f t="shared" si="26"/>
        <v>220917</v>
      </c>
      <c r="L79" s="97">
        <f t="shared" si="26"/>
        <v>210147</v>
      </c>
      <c r="M79" s="97">
        <f t="shared" si="26"/>
        <v>217111</v>
      </c>
      <c r="N79" s="97">
        <f t="shared" si="26"/>
        <v>195929</v>
      </c>
      <c r="O79" s="97">
        <f t="shared" si="26"/>
        <v>194525</v>
      </c>
      <c r="P79" s="97">
        <f t="shared" si="26"/>
        <v>2418241</v>
      </c>
      <c r="Q79" s="124"/>
      <c r="R79" s="124"/>
      <c r="S79" s="97">
        <f t="shared" ref="S79:AD79" si="27">SUM(S76:S78)</f>
        <v>174158</v>
      </c>
      <c r="T79" s="97">
        <f t="shared" si="27"/>
        <v>336707</v>
      </c>
      <c r="U79" s="97">
        <f t="shared" si="27"/>
        <v>529275</v>
      </c>
      <c r="V79" s="97">
        <f t="shared" si="27"/>
        <v>723409</v>
      </c>
      <c r="W79" s="97">
        <f t="shared" si="27"/>
        <v>940265</v>
      </c>
      <c r="X79" s="97">
        <f t="shared" si="27"/>
        <v>1155241</v>
      </c>
      <c r="Y79" s="97">
        <f t="shared" si="27"/>
        <v>1379612</v>
      </c>
      <c r="Z79" s="97">
        <f t="shared" si="27"/>
        <v>1600529</v>
      </c>
      <c r="AA79" s="97">
        <f t="shared" si="27"/>
        <v>1810676</v>
      </c>
      <c r="AB79" s="97">
        <f t="shared" si="27"/>
        <v>2027787</v>
      </c>
      <c r="AC79" s="97">
        <f t="shared" si="27"/>
        <v>2223716</v>
      </c>
      <c r="AD79" s="97">
        <f t="shared" si="27"/>
        <v>2418241</v>
      </c>
    </row>
    <row r="80" spans="1:3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s="96" customFormat="1" ht="15.1" customHeight="1">
      <c r="A81" s="94">
        <v>2020</v>
      </c>
      <c r="B81" s="95" t="s">
        <v>6</v>
      </c>
      <c r="D81" s="97">
        <v>185627</v>
      </c>
      <c r="E81" s="97">
        <v>175810</v>
      </c>
      <c r="F81" s="97">
        <v>138059</v>
      </c>
      <c r="G81" s="97">
        <v>82937</v>
      </c>
      <c r="H81" s="97">
        <v>112202</v>
      </c>
      <c r="I81" s="97">
        <v>131483</v>
      </c>
      <c r="J81" s="97">
        <v>142919</v>
      </c>
      <c r="K81" s="97">
        <v>145622</v>
      </c>
      <c r="L81" s="97">
        <v>148331</v>
      </c>
      <c r="M81" s="97">
        <v>153582</v>
      </c>
      <c r="N81" s="97">
        <v>138284</v>
      </c>
      <c r="O81" s="97">
        <v>142400</v>
      </c>
      <c r="P81" s="97">
        <f>SUM(D81:O81)</f>
        <v>1697256</v>
      </c>
      <c r="Q81" s="123"/>
      <c r="R81" s="123"/>
      <c r="S81" s="97">
        <f>SUM($D81:D81)</f>
        <v>185627</v>
      </c>
      <c r="T81" s="97">
        <f>SUM($D81:E81)</f>
        <v>361437</v>
      </c>
      <c r="U81" s="97">
        <f>SUM($D81:F81)</f>
        <v>499496</v>
      </c>
      <c r="V81" s="97">
        <f>SUM($D81:G81)</f>
        <v>582433</v>
      </c>
      <c r="W81" s="97">
        <f>SUM($D81:H81)</f>
        <v>694635</v>
      </c>
      <c r="X81" s="97">
        <f>SUM($D81:I81)</f>
        <v>826118</v>
      </c>
      <c r="Y81" s="97">
        <f>SUM($D81:J81)</f>
        <v>969037</v>
      </c>
      <c r="Z81" s="97">
        <f>SUM($D81:K81)</f>
        <v>1114659</v>
      </c>
      <c r="AA81" s="97">
        <f>SUM($D81:L81)</f>
        <v>1262990</v>
      </c>
      <c r="AB81" s="97">
        <f>SUM($D81:M81)</f>
        <v>1416572</v>
      </c>
      <c r="AC81" s="97">
        <f>SUM($D81:N81)</f>
        <v>1554856</v>
      </c>
      <c r="AD81" s="97">
        <f>SUM($D81:O81)</f>
        <v>1697256</v>
      </c>
    </row>
    <row r="82" spans="1:30" s="96" customFormat="1" ht="15.1" customHeight="1">
      <c r="A82" s="94">
        <v>2020</v>
      </c>
      <c r="B82" s="95" t="s">
        <v>7</v>
      </c>
      <c r="D82" s="97">
        <v>4714</v>
      </c>
      <c r="E82" s="97">
        <v>4265</v>
      </c>
      <c r="F82" s="97">
        <v>3998</v>
      </c>
      <c r="G82" s="97">
        <v>3635</v>
      </c>
      <c r="H82" s="97">
        <v>4831</v>
      </c>
      <c r="I82" s="97">
        <v>5218</v>
      </c>
      <c r="J82" s="97">
        <v>4868</v>
      </c>
      <c r="K82" s="97">
        <v>5086</v>
      </c>
      <c r="L82" s="97">
        <v>5445</v>
      </c>
      <c r="M82" s="97">
        <v>5476</v>
      </c>
      <c r="N82" s="97">
        <v>5181</v>
      </c>
      <c r="O82" s="97">
        <v>5218</v>
      </c>
      <c r="P82" s="97">
        <f>SUM(D82:O82)</f>
        <v>57935</v>
      </c>
      <c r="Q82" s="124"/>
      <c r="R82" s="124"/>
      <c r="S82" s="97">
        <f>SUM($D82:D82)</f>
        <v>4714</v>
      </c>
      <c r="T82" s="97">
        <f>SUM($D82:E82)</f>
        <v>8979</v>
      </c>
      <c r="U82" s="97">
        <f>SUM($D82:F82)</f>
        <v>12977</v>
      </c>
      <c r="V82" s="97">
        <f>SUM($D82:G82)</f>
        <v>16612</v>
      </c>
      <c r="W82" s="97">
        <f>SUM($D82:H82)</f>
        <v>21443</v>
      </c>
      <c r="X82" s="97">
        <f>SUM($D82:I82)</f>
        <v>26661</v>
      </c>
      <c r="Y82" s="97">
        <f>SUM($D82:J82)</f>
        <v>31529</v>
      </c>
      <c r="Z82" s="97">
        <f>SUM($D82:K82)</f>
        <v>36615</v>
      </c>
      <c r="AA82" s="97">
        <f>SUM($D82:L82)</f>
        <v>42060</v>
      </c>
      <c r="AB82" s="97">
        <f>SUM($D82:M82)</f>
        <v>47536</v>
      </c>
      <c r="AC82" s="97">
        <f>SUM($D82:N82)</f>
        <v>52717</v>
      </c>
      <c r="AD82" s="97">
        <f>SUM($D82:O82)</f>
        <v>57935</v>
      </c>
    </row>
    <row r="83" spans="1:30" s="96" customFormat="1" ht="15.1" customHeight="1">
      <c r="A83" s="94">
        <v>2020</v>
      </c>
      <c r="B83" s="95" t="s">
        <v>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f>SUM(D83:O83)</f>
        <v>0</v>
      </c>
      <c r="Q83" s="124"/>
      <c r="R83" s="124"/>
      <c r="S83" s="97">
        <f>SUM($D83:D83)</f>
        <v>0</v>
      </c>
      <c r="T83" s="97">
        <f>SUM($D83:E83)</f>
        <v>0</v>
      </c>
      <c r="U83" s="97">
        <f>SUM($D83:F83)</f>
        <v>0</v>
      </c>
      <c r="V83" s="97">
        <f>SUM($D83:G83)</f>
        <v>0</v>
      </c>
      <c r="W83" s="97">
        <f>SUM($D83:H83)</f>
        <v>0</v>
      </c>
      <c r="X83" s="97">
        <f>SUM($D83:I83)</f>
        <v>0</v>
      </c>
      <c r="Y83" s="97">
        <f>SUM($D83:J83)</f>
        <v>0</v>
      </c>
      <c r="Z83" s="97">
        <f>SUM($D83:K83)</f>
        <v>0</v>
      </c>
      <c r="AA83" s="97">
        <f>SUM($D83:L83)</f>
        <v>0</v>
      </c>
      <c r="AB83" s="97">
        <f>SUM($D83:M83)</f>
        <v>0</v>
      </c>
      <c r="AC83" s="97">
        <f>SUM($D83:N83)</f>
        <v>0</v>
      </c>
      <c r="AD83" s="97">
        <f>SUM($D83:O83)</f>
        <v>0</v>
      </c>
    </row>
    <row r="84" spans="1:30" s="96" customFormat="1" ht="15.1" customHeight="1">
      <c r="A84" s="94">
        <v>2020</v>
      </c>
      <c r="B84" s="98" t="s">
        <v>9</v>
      </c>
      <c r="D84" s="97">
        <f t="shared" ref="D84:P84" si="28">SUM(D81:D83)</f>
        <v>190341</v>
      </c>
      <c r="E84" s="97">
        <f t="shared" si="28"/>
        <v>180075</v>
      </c>
      <c r="F84" s="97">
        <f t="shared" si="28"/>
        <v>142057</v>
      </c>
      <c r="G84" s="97">
        <f t="shared" si="28"/>
        <v>86572</v>
      </c>
      <c r="H84" s="97">
        <f t="shared" si="28"/>
        <v>117033</v>
      </c>
      <c r="I84" s="97">
        <f t="shared" si="28"/>
        <v>136701</v>
      </c>
      <c r="J84" s="97">
        <f t="shared" si="28"/>
        <v>147787</v>
      </c>
      <c r="K84" s="97">
        <f t="shared" si="28"/>
        <v>150708</v>
      </c>
      <c r="L84" s="97">
        <f t="shared" si="28"/>
        <v>153776</v>
      </c>
      <c r="M84" s="97">
        <f t="shared" si="28"/>
        <v>159058</v>
      </c>
      <c r="N84" s="97">
        <f t="shared" si="28"/>
        <v>143465</v>
      </c>
      <c r="O84" s="97">
        <f t="shared" si="28"/>
        <v>147618</v>
      </c>
      <c r="P84" s="97">
        <f t="shared" si="28"/>
        <v>1755191</v>
      </c>
      <c r="Q84" s="124"/>
      <c r="R84" s="124"/>
      <c r="S84" s="97">
        <f t="shared" ref="S84:AD84" si="29">SUM(S81:S83)</f>
        <v>190341</v>
      </c>
      <c r="T84" s="97">
        <f t="shared" si="29"/>
        <v>370416</v>
      </c>
      <c r="U84" s="97">
        <f t="shared" si="29"/>
        <v>512473</v>
      </c>
      <c r="V84" s="97">
        <f t="shared" si="29"/>
        <v>599045</v>
      </c>
      <c r="W84" s="97">
        <f t="shared" si="29"/>
        <v>716078</v>
      </c>
      <c r="X84" s="97">
        <f t="shared" si="29"/>
        <v>852779</v>
      </c>
      <c r="Y84" s="97">
        <f t="shared" si="29"/>
        <v>1000566</v>
      </c>
      <c r="Z84" s="97">
        <f t="shared" si="29"/>
        <v>1151274</v>
      </c>
      <c r="AA84" s="97">
        <f t="shared" si="29"/>
        <v>1305050</v>
      </c>
      <c r="AB84" s="97">
        <f t="shared" si="29"/>
        <v>1464108</v>
      </c>
      <c r="AC84" s="97">
        <f t="shared" si="29"/>
        <v>1607573</v>
      </c>
      <c r="AD84" s="97">
        <f t="shared" si="29"/>
        <v>1755191</v>
      </c>
    </row>
    <row r="85" spans="1:3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s="96" customFormat="1" ht="15.1" customHeight="1">
      <c r="A86" s="94">
        <v>2021</v>
      </c>
      <c r="B86" s="95" t="s">
        <v>6</v>
      </c>
      <c r="D86" s="87">
        <v>114325</v>
      </c>
      <c r="E86" s="87">
        <v>114179</v>
      </c>
      <c r="F86" s="87">
        <v>147692</v>
      </c>
      <c r="G86" s="87">
        <v>133359</v>
      </c>
      <c r="H86" s="87">
        <v>142744</v>
      </c>
      <c r="I86" s="87">
        <v>154111</v>
      </c>
      <c r="J86" s="87">
        <v>159810</v>
      </c>
      <c r="K86" s="87">
        <v>161408</v>
      </c>
      <c r="L86" s="87">
        <v>154714</v>
      </c>
      <c r="M86" s="87">
        <v>159440</v>
      </c>
      <c r="N86" s="87">
        <v>155826</v>
      </c>
      <c r="O86" s="87">
        <v>158074</v>
      </c>
      <c r="P86" s="97">
        <f>SUM(D86:O86)</f>
        <v>1755682</v>
      </c>
      <c r="Q86" s="123"/>
      <c r="R86" s="123"/>
      <c r="S86" s="97">
        <f>SUM($D86:D86)</f>
        <v>114325</v>
      </c>
      <c r="T86" s="97">
        <f>SUM($D86:E86)</f>
        <v>228504</v>
      </c>
      <c r="U86" s="97">
        <f>SUM($D86:F86)</f>
        <v>376196</v>
      </c>
      <c r="V86" s="97">
        <f>SUM($D86:G86)</f>
        <v>509555</v>
      </c>
      <c r="W86" s="97">
        <f>SUM($D86:H86)</f>
        <v>652299</v>
      </c>
      <c r="X86" s="97">
        <f>SUM($D86:I86)</f>
        <v>806410</v>
      </c>
      <c r="Y86" s="97">
        <f>SUM($D86:J86)</f>
        <v>966220</v>
      </c>
      <c r="Z86" s="97">
        <f>SUM($D86:K86)</f>
        <v>1127628</v>
      </c>
      <c r="AA86" s="97">
        <f>SUM($D86:L86)</f>
        <v>1282342</v>
      </c>
      <c r="AB86" s="97">
        <f>SUM($D86:M86)</f>
        <v>1441782</v>
      </c>
      <c r="AC86" s="97">
        <f>SUM($D86:N86)</f>
        <v>1597608</v>
      </c>
      <c r="AD86" s="97">
        <f>SUM($D86:O86)</f>
        <v>1755682</v>
      </c>
    </row>
    <row r="87" spans="1:30" s="96" customFormat="1" ht="15.1" customHeight="1">
      <c r="A87" s="94">
        <v>2021</v>
      </c>
      <c r="B87" s="95" t="s">
        <v>7</v>
      </c>
      <c r="D87" s="87">
        <v>3942</v>
      </c>
      <c r="E87" s="87">
        <v>3794</v>
      </c>
      <c r="F87" s="87">
        <v>4783</v>
      </c>
      <c r="G87" s="87">
        <v>4569</v>
      </c>
      <c r="H87" s="87">
        <v>4941</v>
      </c>
      <c r="I87" s="87">
        <v>5461</v>
      </c>
      <c r="J87" s="87">
        <v>5112</v>
      </c>
      <c r="K87" s="87">
        <v>5534</v>
      </c>
      <c r="L87" s="87">
        <v>5722</v>
      </c>
      <c r="M87" s="87">
        <v>5795</v>
      </c>
      <c r="N87" s="87">
        <v>5588</v>
      </c>
      <c r="O87" s="87">
        <v>4505</v>
      </c>
      <c r="P87" s="97">
        <f>SUM(D87:O87)</f>
        <v>59746</v>
      </c>
      <c r="Q87" s="124"/>
      <c r="R87" s="124"/>
      <c r="S87" s="97">
        <f>SUM($D87:D87)</f>
        <v>3942</v>
      </c>
      <c r="T87" s="97">
        <f>SUM($D87:E87)</f>
        <v>7736</v>
      </c>
      <c r="U87" s="97">
        <f>SUM($D87:F87)</f>
        <v>12519</v>
      </c>
      <c r="V87" s="97">
        <f>SUM($D87:G87)</f>
        <v>17088</v>
      </c>
      <c r="W87" s="97">
        <f>SUM($D87:H87)</f>
        <v>22029</v>
      </c>
      <c r="X87" s="97">
        <f>SUM($D87:I87)</f>
        <v>27490</v>
      </c>
      <c r="Y87" s="97">
        <f>SUM($D87:J87)</f>
        <v>32602</v>
      </c>
      <c r="Z87" s="97">
        <f>SUM($D87:K87)</f>
        <v>38136</v>
      </c>
      <c r="AA87" s="97">
        <f>SUM($D87:L87)</f>
        <v>43858</v>
      </c>
      <c r="AB87" s="97">
        <f>SUM($D87:M87)</f>
        <v>49653</v>
      </c>
      <c r="AC87" s="97">
        <f>SUM($D87:N87)</f>
        <v>55241</v>
      </c>
      <c r="AD87" s="97">
        <f>SUM($D87:O87)</f>
        <v>59746</v>
      </c>
    </row>
    <row r="88" spans="1:30" s="96" customFormat="1" ht="15.1" customHeight="1">
      <c r="A88" s="94">
        <v>2021</v>
      </c>
      <c r="B88" s="95" t="s">
        <v>8</v>
      </c>
      <c r="D88" s="87">
        <v>0</v>
      </c>
      <c r="E88" s="87">
        <v>0</v>
      </c>
      <c r="F88" s="87">
        <v>0</v>
      </c>
      <c r="G88" s="87">
        <v>0</v>
      </c>
      <c r="H88" s="87">
        <v>0</v>
      </c>
      <c r="I88" s="87">
        <v>0</v>
      </c>
      <c r="J88" s="87">
        <v>0</v>
      </c>
      <c r="K88" s="87">
        <v>0</v>
      </c>
      <c r="L88" s="87">
        <v>0</v>
      </c>
      <c r="M88" s="87">
        <v>0</v>
      </c>
      <c r="N88" s="87">
        <v>0</v>
      </c>
      <c r="O88" s="87">
        <v>0</v>
      </c>
      <c r="P88" s="97">
        <f>SUM(D88:O88)</f>
        <v>0</v>
      </c>
      <c r="Q88" s="124"/>
      <c r="R88" s="124"/>
      <c r="S88" s="97">
        <f>SUM($D88:D88)</f>
        <v>0</v>
      </c>
      <c r="T88" s="97">
        <f>SUM($D88:E88)</f>
        <v>0</v>
      </c>
      <c r="U88" s="97">
        <f>SUM($D88:F88)</f>
        <v>0</v>
      </c>
      <c r="V88" s="97">
        <f>SUM($D88:G88)</f>
        <v>0</v>
      </c>
      <c r="W88" s="97">
        <f>SUM($D88:H88)</f>
        <v>0</v>
      </c>
      <c r="X88" s="97">
        <f>SUM($D88:I88)</f>
        <v>0</v>
      </c>
      <c r="Y88" s="97">
        <f>SUM($D88:J88)</f>
        <v>0</v>
      </c>
      <c r="Z88" s="97">
        <f>SUM($D88:K88)</f>
        <v>0</v>
      </c>
      <c r="AA88" s="97">
        <f>SUM($D88:L88)</f>
        <v>0</v>
      </c>
      <c r="AB88" s="97">
        <f>SUM($D88:M88)</f>
        <v>0</v>
      </c>
      <c r="AC88" s="97">
        <f>SUM($D88:N88)</f>
        <v>0</v>
      </c>
      <c r="AD88" s="97">
        <f>SUM($D88:O88)</f>
        <v>0</v>
      </c>
    </row>
    <row r="89" spans="1:30" s="96" customFormat="1" ht="15.1" customHeight="1">
      <c r="A89" s="94">
        <v>2021</v>
      </c>
      <c r="B89" s="98" t="s">
        <v>9</v>
      </c>
      <c r="D89" s="97">
        <f t="shared" ref="D89:P89" si="30">SUM(D86:D88)</f>
        <v>118267</v>
      </c>
      <c r="E89" s="97">
        <f t="shared" si="30"/>
        <v>117973</v>
      </c>
      <c r="F89" s="97">
        <f t="shared" si="30"/>
        <v>152475</v>
      </c>
      <c r="G89" s="97">
        <f t="shared" si="30"/>
        <v>137928</v>
      </c>
      <c r="H89" s="97">
        <f t="shared" si="30"/>
        <v>147685</v>
      </c>
      <c r="I89" s="97">
        <f t="shared" si="30"/>
        <v>159572</v>
      </c>
      <c r="J89" s="97">
        <f t="shared" si="30"/>
        <v>164922</v>
      </c>
      <c r="K89" s="97">
        <f t="shared" si="30"/>
        <v>166942</v>
      </c>
      <c r="L89" s="97">
        <f t="shared" si="30"/>
        <v>160436</v>
      </c>
      <c r="M89" s="97">
        <f t="shared" si="30"/>
        <v>165235</v>
      </c>
      <c r="N89" s="97">
        <f t="shared" si="30"/>
        <v>161414</v>
      </c>
      <c r="O89" s="97">
        <f t="shared" si="30"/>
        <v>162579</v>
      </c>
      <c r="P89" s="97">
        <f t="shared" si="30"/>
        <v>1815428</v>
      </c>
      <c r="Q89" s="124"/>
      <c r="R89" s="124"/>
      <c r="S89" s="97">
        <f t="shared" ref="S89:AD89" si="31">SUM(S86:S88)</f>
        <v>118267</v>
      </c>
      <c r="T89" s="97">
        <f t="shared" si="31"/>
        <v>236240</v>
      </c>
      <c r="U89" s="97">
        <f t="shared" si="31"/>
        <v>388715</v>
      </c>
      <c r="V89" s="97">
        <f t="shared" si="31"/>
        <v>526643</v>
      </c>
      <c r="W89" s="97">
        <f t="shared" si="31"/>
        <v>674328</v>
      </c>
      <c r="X89" s="97">
        <f t="shared" si="31"/>
        <v>833900</v>
      </c>
      <c r="Y89" s="97">
        <f t="shared" si="31"/>
        <v>998822</v>
      </c>
      <c r="Z89" s="97">
        <f t="shared" si="31"/>
        <v>1165764</v>
      </c>
      <c r="AA89" s="97">
        <f t="shared" si="31"/>
        <v>1326200</v>
      </c>
      <c r="AB89" s="97">
        <f t="shared" si="31"/>
        <v>1491435</v>
      </c>
      <c r="AC89" s="97">
        <f t="shared" si="31"/>
        <v>1652849</v>
      </c>
      <c r="AD89" s="97">
        <f t="shared" si="31"/>
        <v>1815428</v>
      </c>
    </row>
    <row r="90" spans="1:3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2" spans="1:30" ht="15.1" customHeight="1">
      <c r="C92" s="97">
        <v>0</v>
      </c>
      <c r="D92" s="105"/>
      <c r="E92" s="113"/>
      <c r="S92" s="105"/>
      <c r="T92" s="113"/>
    </row>
    <row r="93" spans="1:30" s="96" customFormat="1" ht="15.1" customHeight="1">
      <c r="A93" s="94">
        <v>2006</v>
      </c>
      <c r="B93" s="95" t="s">
        <v>6</v>
      </c>
      <c r="D93" s="97">
        <f>SUMIFS(D$11:D$90,$A$11:$A$90,$A93,$B$11:$B$90,$B93)</f>
        <v>182429</v>
      </c>
      <c r="E93" s="97">
        <f t="shared" ref="E93:O108" si="32">SUMIFS(E$11:E$90,$A$11:$A$90,$A93,$B$11:$B$90,$B93)</f>
        <v>170507</v>
      </c>
      <c r="F93" s="97">
        <f t="shared" si="32"/>
        <v>203473</v>
      </c>
      <c r="G93" s="97">
        <f t="shared" si="32"/>
        <v>196724</v>
      </c>
      <c r="H93" s="97">
        <f t="shared" si="32"/>
        <v>213670</v>
      </c>
      <c r="I93" s="97">
        <f t="shared" si="32"/>
        <v>216834</v>
      </c>
      <c r="J93" s="97">
        <f t="shared" si="32"/>
        <v>219946</v>
      </c>
      <c r="K93" s="97">
        <f t="shared" si="32"/>
        <v>219395</v>
      </c>
      <c r="L93" s="97">
        <f t="shared" si="32"/>
        <v>208146</v>
      </c>
      <c r="M93" s="97">
        <f>SUMIFS(M$11:M$90,$A$11:$A$90,$A93,$B$11:$B$90,$B93)</f>
        <v>207401</v>
      </c>
      <c r="N93" s="97">
        <f t="shared" si="32"/>
        <v>196832</v>
      </c>
      <c r="O93" s="97">
        <f>SUMIFS(O$11:O$90,$A$11:$A$90,$A93,$B$11:$B$90,$B93)</f>
        <v>197232</v>
      </c>
      <c r="P93" s="97">
        <f t="shared" ref="P93:P102" si="33">SUM(D93:O93)</f>
        <v>2432589</v>
      </c>
      <c r="Q93" s="102"/>
      <c r="R93" s="102"/>
      <c r="S93" s="97">
        <f>SUM($D93:D93)</f>
        <v>182429</v>
      </c>
      <c r="T93" s="97">
        <f>SUM($D93:E93)</f>
        <v>352936</v>
      </c>
      <c r="U93" s="97">
        <f>SUM($D93:F93)</f>
        <v>556409</v>
      </c>
      <c r="V93" s="97">
        <f>SUM($D93:G93)</f>
        <v>753133</v>
      </c>
      <c r="W93" s="97">
        <f>SUM($D93:H93)</f>
        <v>966803</v>
      </c>
      <c r="X93" s="97">
        <f>SUM($D93:I93)</f>
        <v>1183637</v>
      </c>
      <c r="Y93" s="97">
        <f>SUM($D93:J93)</f>
        <v>1403583</v>
      </c>
      <c r="Z93" s="97">
        <f>SUM($D93:K93)</f>
        <v>1622978</v>
      </c>
      <c r="AA93" s="97">
        <f>SUM($D93:L93)</f>
        <v>1831124</v>
      </c>
      <c r="AB93" s="97">
        <f>SUM($D93:M93)</f>
        <v>2038525</v>
      </c>
      <c r="AC93" s="97">
        <f>SUM($D93:N93)</f>
        <v>2235357</v>
      </c>
      <c r="AD93" s="97">
        <f>SUM($D93:O93)</f>
        <v>2432589</v>
      </c>
    </row>
    <row r="94" spans="1:30" s="96" customFormat="1" ht="15.1" customHeight="1">
      <c r="A94" s="94">
        <v>2007</v>
      </c>
      <c r="B94" s="95" t="s">
        <v>6</v>
      </c>
      <c r="D94" s="97">
        <f t="shared" ref="D94:D108" si="34">SUMIFS(D$11:D$90,$A$11:$A$90,$A94,$B$11:$B$90,$B94)</f>
        <v>189886</v>
      </c>
      <c r="E94" s="97">
        <f t="shared" si="32"/>
        <v>168896</v>
      </c>
      <c r="F94" s="97">
        <f t="shared" si="32"/>
        <v>196800</v>
      </c>
      <c r="G94" s="97">
        <f t="shared" si="32"/>
        <v>194547</v>
      </c>
      <c r="H94" s="97">
        <f t="shared" si="32"/>
        <v>217339</v>
      </c>
      <c r="I94" s="97">
        <f t="shared" si="32"/>
        <v>219556</v>
      </c>
      <c r="J94" s="97">
        <f t="shared" si="32"/>
        <v>232698</v>
      </c>
      <c r="K94" s="97">
        <f t="shared" si="32"/>
        <v>231995</v>
      </c>
      <c r="L94" s="97">
        <f t="shared" si="32"/>
        <v>215675</v>
      </c>
      <c r="M94" s="97">
        <f t="shared" si="32"/>
        <v>222655</v>
      </c>
      <c r="N94" s="97">
        <f t="shared" si="32"/>
        <v>201811</v>
      </c>
      <c r="O94" s="97">
        <f t="shared" si="32"/>
        <v>184655</v>
      </c>
      <c r="P94" s="97">
        <f t="shared" si="33"/>
        <v>2476513</v>
      </c>
      <c r="Q94" s="102"/>
      <c r="R94" s="102"/>
      <c r="S94" s="97">
        <f>SUM($D94:D94)</f>
        <v>189886</v>
      </c>
      <c r="T94" s="97">
        <f>SUM($D94:E94)</f>
        <v>358782</v>
      </c>
      <c r="U94" s="97">
        <f>SUM($D94:F94)</f>
        <v>555582</v>
      </c>
      <c r="V94" s="97">
        <f>SUM($D94:G94)</f>
        <v>750129</v>
      </c>
      <c r="W94" s="97">
        <f>SUM($D94:H94)</f>
        <v>967468</v>
      </c>
      <c r="X94" s="97">
        <f>SUM($D94:I94)</f>
        <v>1187024</v>
      </c>
      <c r="Y94" s="97">
        <f>SUM($D94:J94)</f>
        <v>1419722</v>
      </c>
      <c r="Z94" s="97">
        <f>SUM($D94:K94)</f>
        <v>1651717</v>
      </c>
      <c r="AA94" s="97">
        <f>SUM($D94:L94)</f>
        <v>1867392</v>
      </c>
      <c r="AB94" s="97">
        <f>SUM($D94:M94)</f>
        <v>2090047</v>
      </c>
      <c r="AC94" s="97">
        <f>SUM($D94:N94)</f>
        <v>2291858</v>
      </c>
      <c r="AD94" s="97">
        <f>SUM($D94:O94)</f>
        <v>2476513</v>
      </c>
    </row>
    <row r="95" spans="1:30" s="96" customFormat="1" ht="15.1" customHeight="1">
      <c r="A95" s="94">
        <v>2008</v>
      </c>
      <c r="B95" s="95" t="s">
        <v>6</v>
      </c>
      <c r="D95" s="97">
        <f t="shared" si="34"/>
        <v>188607</v>
      </c>
      <c r="E95" s="97">
        <f t="shared" si="32"/>
        <v>174232</v>
      </c>
      <c r="F95" s="97">
        <f t="shared" si="32"/>
        <v>189107</v>
      </c>
      <c r="G95" s="97">
        <f t="shared" si="32"/>
        <v>202428</v>
      </c>
      <c r="H95" s="97">
        <f t="shared" si="32"/>
        <v>224518</v>
      </c>
      <c r="I95" s="97">
        <f t="shared" si="32"/>
        <v>223574</v>
      </c>
      <c r="J95" s="97">
        <f t="shared" si="32"/>
        <v>231945</v>
      </c>
      <c r="K95" s="97">
        <f t="shared" si="32"/>
        <v>230839</v>
      </c>
      <c r="L95" s="97">
        <f t="shared" si="32"/>
        <v>211459</v>
      </c>
      <c r="M95" s="97">
        <f t="shared" si="32"/>
        <v>209896</v>
      </c>
      <c r="N95" s="97">
        <f t="shared" si="32"/>
        <v>194821</v>
      </c>
      <c r="O95" s="97">
        <f t="shared" si="32"/>
        <v>187081</v>
      </c>
      <c r="P95" s="97">
        <f t="shared" si="33"/>
        <v>2468507</v>
      </c>
      <c r="Q95" s="102"/>
      <c r="R95" s="102"/>
      <c r="S95" s="97">
        <f>SUM($D95:D95)</f>
        <v>188607</v>
      </c>
      <c r="T95" s="97">
        <f>SUM($D95:E95)</f>
        <v>362839</v>
      </c>
      <c r="U95" s="97">
        <f>SUM($D95:F95)</f>
        <v>551946</v>
      </c>
      <c r="V95" s="97">
        <f>SUM($D95:G95)</f>
        <v>754374</v>
      </c>
      <c r="W95" s="97">
        <f>SUM($D95:H95)</f>
        <v>978892</v>
      </c>
      <c r="X95" s="97">
        <f>SUM($D95:I95)</f>
        <v>1202466</v>
      </c>
      <c r="Y95" s="97">
        <f>SUM($D95:J95)</f>
        <v>1434411</v>
      </c>
      <c r="Z95" s="97">
        <f>SUM($D95:K95)</f>
        <v>1665250</v>
      </c>
      <c r="AA95" s="97">
        <f>SUM($D95:L95)</f>
        <v>1876709</v>
      </c>
      <c r="AB95" s="97">
        <f>SUM($D95:M95)</f>
        <v>2086605</v>
      </c>
      <c r="AC95" s="97">
        <f>SUM($D95:N95)</f>
        <v>2281426</v>
      </c>
      <c r="AD95" s="97">
        <f>SUM($D95:O95)</f>
        <v>2468507</v>
      </c>
    </row>
    <row r="96" spans="1:30" s="96" customFormat="1" ht="15.1" customHeight="1">
      <c r="A96" s="94">
        <v>2009</v>
      </c>
      <c r="B96" s="95" t="s">
        <v>6</v>
      </c>
      <c r="D96" s="97">
        <f t="shared" si="34"/>
        <v>181267</v>
      </c>
      <c r="E96" s="97">
        <f t="shared" si="32"/>
        <v>177109</v>
      </c>
      <c r="F96" s="97">
        <f t="shared" si="32"/>
        <v>198312</v>
      </c>
      <c r="G96" s="97">
        <f t="shared" si="32"/>
        <v>195456</v>
      </c>
      <c r="H96" s="97">
        <f t="shared" si="32"/>
        <v>222922</v>
      </c>
      <c r="I96" s="97">
        <f t="shared" si="32"/>
        <v>0</v>
      </c>
      <c r="J96" s="97">
        <f t="shared" si="32"/>
        <v>0</v>
      </c>
      <c r="K96" s="97">
        <f t="shared" si="32"/>
        <v>131834</v>
      </c>
      <c r="L96" s="97">
        <f t="shared" si="32"/>
        <v>143028</v>
      </c>
      <c r="M96" s="97">
        <f t="shared" si="32"/>
        <v>164232</v>
      </c>
      <c r="N96" s="97">
        <f t="shared" si="32"/>
        <v>166975</v>
      </c>
      <c r="O96" s="97">
        <f t="shared" si="32"/>
        <v>162228</v>
      </c>
      <c r="P96" s="97">
        <f t="shared" si="33"/>
        <v>1743363</v>
      </c>
      <c r="Q96" s="102"/>
      <c r="R96" s="102"/>
      <c r="S96" s="97">
        <f>SUM($D96:D96)</f>
        <v>181267</v>
      </c>
      <c r="T96" s="97">
        <f>SUM($D96:E96)</f>
        <v>358376</v>
      </c>
      <c r="U96" s="97">
        <f>SUM($D96:F96)</f>
        <v>556688</v>
      </c>
      <c r="V96" s="97">
        <f>SUM($D96:G96)</f>
        <v>752144</v>
      </c>
      <c r="W96" s="97">
        <f>SUM($D96:H96)</f>
        <v>975066</v>
      </c>
      <c r="X96" s="97">
        <f>SUM($D96:I96)</f>
        <v>975066</v>
      </c>
      <c r="Y96" s="97">
        <f>SUM($D96:J96)</f>
        <v>975066</v>
      </c>
      <c r="Z96" s="97">
        <f>SUM($D96:K96)</f>
        <v>1106900</v>
      </c>
      <c r="AA96" s="97">
        <f>SUM($D96:L96)</f>
        <v>1249928</v>
      </c>
      <c r="AB96" s="97">
        <f>SUM($D96:M96)</f>
        <v>1414160</v>
      </c>
      <c r="AC96" s="97">
        <f>SUM($D96:N96)</f>
        <v>1581135</v>
      </c>
      <c r="AD96" s="97">
        <f>SUM($D96:O96)</f>
        <v>1743363</v>
      </c>
    </row>
    <row r="97" spans="1:30" s="96" customFormat="1" ht="15.1" customHeight="1">
      <c r="A97" s="94">
        <v>2010</v>
      </c>
      <c r="B97" s="95" t="s">
        <v>6</v>
      </c>
      <c r="D97" s="97">
        <f t="shared" si="34"/>
        <v>159500</v>
      </c>
      <c r="E97" s="97">
        <f t="shared" si="32"/>
        <v>151795</v>
      </c>
      <c r="F97" s="97">
        <f t="shared" si="32"/>
        <v>178294</v>
      </c>
      <c r="G97" s="97">
        <f t="shared" si="32"/>
        <v>172996</v>
      </c>
      <c r="H97" s="97">
        <f t="shared" si="32"/>
        <v>191721</v>
      </c>
      <c r="I97" s="97">
        <f t="shared" si="32"/>
        <v>191356</v>
      </c>
      <c r="J97" s="97">
        <f t="shared" si="32"/>
        <v>199544</v>
      </c>
      <c r="K97" s="97">
        <f t="shared" si="32"/>
        <v>194089</v>
      </c>
      <c r="L97" s="97">
        <f t="shared" si="32"/>
        <v>184185</v>
      </c>
      <c r="M97" s="97">
        <f t="shared" si="32"/>
        <v>198636</v>
      </c>
      <c r="N97" s="97">
        <f t="shared" si="32"/>
        <v>188636</v>
      </c>
      <c r="O97" s="97">
        <f t="shared" si="32"/>
        <v>183671</v>
      </c>
      <c r="P97" s="97">
        <f t="shared" si="33"/>
        <v>2194423</v>
      </c>
      <c r="Q97" s="102"/>
      <c r="R97" s="102"/>
      <c r="S97" s="97">
        <f>SUM($D97:D97)</f>
        <v>159500</v>
      </c>
      <c r="T97" s="97">
        <f>SUM($D97:E97)</f>
        <v>311295</v>
      </c>
      <c r="U97" s="97">
        <f>SUM($D97:F97)</f>
        <v>489589</v>
      </c>
      <c r="V97" s="97">
        <f>SUM($D97:G97)</f>
        <v>662585</v>
      </c>
      <c r="W97" s="97">
        <f>SUM($D97:H97)</f>
        <v>854306</v>
      </c>
      <c r="X97" s="97">
        <f>SUM($D97:I97)</f>
        <v>1045662</v>
      </c>
      <c r="Y97" s="97">
        <f>SUM($D97:J97)</f>
        <v>1245206</v>
      </c>
      <c r="Z97" s="97">
        <f>SUM($D97:K97)</f>
        <v>1439295</v>
      </c>
      <c r="AA97" s="97">
        <f>SUM($D97:L97)</f>
        <v>1623480</v>
      </c>
      <c r="AB97" s="97">
        <f>SUM($D97:M97)</f>
        <v>1822116</v>
      </c>
      <c r="AC97" s="97">
        <f>SUM($D97:N97)</f>
        <v>2010752</v>
      </c>
      <c r="AD97" s="97">
        <f>SUM($D97:O97)</f>
        <v>2194423</v>
      </c>
    </row>
    <row r="98" spans="1:30" s="96" customFormat="1" ht="15.1" customHeight="1">
      <c r="A98" s="94">
        <v>2011</v>
      </c>
      <c r="B98" s="95" t="s">
        <v>6</v>
      </c>
      <c r="D98" s="97">
        <f t="shared" si="34"/>
        <v>176625</v>
      </c>
      <c r="E98" s="97">
        <f t="shared" si="32"/>
        <v>160610</v>
      </c>
      <c r="F98" s="97">
        <f t="shared" si="32"/>
        <v>186402</v>
      </c>
      <c r="G98" s="97">
        <f t="shared" si="32"/>
        <v>192455</v>
      </c>
      <c r="H98" s="97">
        <f t="shared" si="32"/>
        <v>204866</v>
      </c>
      <c r="I98" s="97">
        <f t="shared" si="32"/>
        <v>204289</v>
      </c>
      <c r="J98" s="97">
        <f t="shared" si="32"/>
        <v>201310</v>
      </c>
      <c r="K98" s="97">
        <f t="shared" si="32"/>
        <v>207954</v>
      </c>
      <c r="L98" s="97">
        <f t="shared" si="32"/>
        <v>200578</v>
      </c>
      <c r="M98" s="97">
        <f t="shared" si="32"/>
        <v>194987</v>
      </c>
      <c r="N98" s="97">
        <f t="shared" si="32"/>
        <v>185161</v>
      </c>
      <c r="O98" s="97">
        <f t="shared" si="32"/>
        <v>181467</v>
      </c>
      <c r="P98" s="97">
        <f t="shared" si="33"/>
        <v>2296704</v>
      </c>
      <c r="Q98" s="102"/>
      <c r="R98" s="102"/>
      <c r="S98" s="97">
        <f>SUM($D98:D98)</f>
        <v>176625</v>
      </c>
      <c r="T98" s="97">
        <f>SUM($D98:E98)</f>
        <v>337235</v>
      </c>
      <c r="U98" s="97">
        <f>SUM($D98:F98)</f>
        <v>523637</v>
      </c>
      <c r="V98" s="97">
        <f>SUM($D98:G98)</f>
        <v>716092</v>
      </c>
      <c r="W98" s="97">
        <f>SUM($D98:H98)</f>
        <v>920958</v>
      </c>
      <c r="X98" s="97">
        <f>SUM($D98:I98)</f>
        <v>1125247</v>
      </c>
      <c r="Y98" s="97">
        <f>SUM($D98:J98)</f>
        <v>1326557</v>
      </c>
      <c r="Z98" s="97">
        <f>SUM($D98:K98)</f>
        <v>1534511</v>
      </c>
      <c r="AA98" s="97">
        <f>SUM($D98:L98)</f>
        <v>1735089</v>
      </c>
      <c r="AB98" s="97">
        <f>SUM($D98:M98)</f>
        <v>1930076</v>
      </c>
      <c r="AC98" s="97">
        <f>SUM($D98:N98)</f>
        <v>2115237</v>
      </c>
      <c r="AD98" s="97">
        <f>SUM($D98:O98)</f>
        <v>2296704</v>
      </c>
    </row>
    <row r="99" spans="1:30" s="96" customFormat="1" ht="15.1" customHeight="1">
      <c r="A99" s="94">
        <v>2012</v>
      </c>
      <c r="B99" s="95" t="s">
        <v>6</v>
      </c>
      <c r="D99" s="97">
        <f t="shared" si="34"/>
        <v>163824</v>
      </c>
      <c r="E99" s="97">
        <f t="shared" si="32"/>
        <v>163458</v>
      </c>
      <c r="F99" s="97">
        <f t="shared" si="32"/>
        <v>170869</v>
      </c>
      <c r="G99" s="97">
        <f t="shared" si="32"/>
        <v>180259</v>
      </c>
      <c r="H99" s="97">
        <f t="shared" si="32"/>
        <v>192760</v>
      </c>
      <c r="I99" s="97">
        <f t="shared" si="32"/>
        <v>195219</v>
      </c>
      <c r="J99" s="97">
        <f t="shared" si="32"/>
        <v>193743</v>
      </c>
      <c r="K99" s="97">
        <f t="shared" si="32"/>
        <v>204631</v>
      </c>
      <c r="L99" s="97">
        <f t="shared" si="32"/>
        <v>188558</v>
      </c>
      <c r="M99" s="97">
        <f t="shared" si="32"/>
        <v>193222</v>
      </c>
      <c r="N99" s="97">
        <f t="shared" si="32"/>
        <v>188671</v>
      </c>
      <c r="O99" s="97">
        <f t="shared" si="32"/>
        <v>164240</v>
      </c>
      <c r="P99" s="97">
        <f t="shared" si="33"/>
        <v>2199454</v>
      </c>
      <c r="Q99" s="102"/>
      <c r="R99" s="102"/>
      <c r="S99" s="97">
        <f>SUM($D99:D99)</f>
        <v>163824</v>
      </c>
      <c r="T99" s="97">
        <f>SUM($D99:E99)</f>
        <v>327282</v>
      </c>
      <c r="U99" s="97">
        <f>SUM($D99:F99)</f>
        <v>498151</v>
      </c>
      <c r="V99" s="97">
        <f>SUM($D99:G99)</f>
        <v>678410</v>
      </c>
      <c r="W99" s="97">
        <f>SUM($D99:H99)</f>
        <v>871170</v>
      </c>
      <c r="X99" s="97">
        <f>SUM($D99:I99)</f>
        <v>1066389</v>
      </c>
      <c r="Y99" s="97">
        <f>SUM($D99:J99)</f>
        <v>1260132</v>
      </c>
      <c r="Z99" s="97">
        <f>SUM($D99:K99)</f>
        <v>1464763</v>
      </c>
      <c r="AA99" s="97">
        <f>SUM($D99:L99)</f>
        <v>1653321</v>
      </c>
      <c r="AB99" s="97">
        <f>SUM($D99:M99)</f>
        <v>1846543</v>
      </c>
      <c r="AC99" s="97">
        <f>SUM($D99:N99)</f>
        <v>2035214</v>
      </c>
      <c r="AD99" s="97">
        <f>SUM($D99:O99)</f>
        <v>2199454</v>
      </c>
    </row>
    <row r="100" spans="1:30" s="96" customFormat="1" ht="15.1" customHeight="1">
      <c r="A100" s="94">
        <v>2013</v>
      </c>
      <c r="B100" s="95" t="s">
        <v>6</v>
      </c>
      <c r="D100" s="97">
        <f t="shared" si="34"/>
        <v>170771</v>
      </c>
      <c r="E100" s="97">
        <f t="shared" si="32"/>
        <v>159771</v>
      </c>
      <c r="F100" s="97">
        <f t="shared" si="32"/>
        <v>175993</v>
      </c>
      <c r="G100" s="97">
        <f t="shared" si="32"/>
        <v>165716</v>
      </c>
      <c r="H100" s="97">
        <f t="shared" si="32"/>
        <v>188854</v>
      </c>
      <c r="I100" s="97">
        <f t="shared" si="32"/>
        <v>178870</v>
      </c>
      <c r="J100" s="97">
        <f t="shared" si="32"/>
        <v>200608</v>
      </c>
      <c r="K100" s="97">
        <f t="shared" si="32"/>
        <v>195142</v>
      </c>
      <c r="L100" s="97">
        <f t="shared" si="32"/>
        <v>188217</v>
      </c>
      <c r="M100" s="97">
        <f t="shared" si="32"/>
        <v>190640</v>
      </c>
      <c r="N100" s="97">
        <f t="shared" si="32"/>
        <v>175502</v>
      </c>
      <c r="O100" s="97">
        <f t="shared" si="32"/>
        <v>163907</v>
      </c>
      <c r="P100" s="97">
        <f t="shared" si="33"/>
        <v>2153991</v>
      </c>
      <c r="Q100" s="102"/>
      <c r="R100" s="102"/>
      <c r="S100" s="97">
        <f>SUM($D100:D100)</f>
        <v>170771</v>
      </c>
      <c r="T100" s="97">
        <f>SUM($D100:E100)</f>
        <v>330542</v>
      </c>
      <c r="U100" s="97">
        <f>SUM($D100:F100)</f>
        <v>506535</v>
      </c>
      <c r="V100" s="97">
        <f>SUM($D100:G100)</f>
        <v>672251</v>
      </c>
      <c r="W100" s="97">
        <f>SUM($D100:H100)</f>
        <v>861105</v>
      </c>
      <c r="X100" s="97">
        <f>SUM($D100:I100)</f>
        <v>1039975</v>
      </c>
      <c r="Y100" s="97">
        <f>SUM($D100:J100)</f>
        <v>1240583</v>
      </c>
      <c r="Z100" s="97">
        <f>SUM($D100:K100)</f>
        <v>1435725</v>
      </c>
      <c r="AA100" s="97">
        <f>SUM($D100:L100)</f>
        <v>1623942</v>
      </c>
      <c r="AB100" s="97">
        <f>SUM($D100:M100)</f>
        <v>1814582</v>
      </c>
      <c r="AC100" s="97">
        <f>SUM($D100:N100)</f>
        <v>1990084</v>
      </c>
      <c r="AD100" s="97">
        <f>SUM($D100:O100)</f>
        <v>2153991</v>
      </c>
    </row>
    <row r="101" spans="1:30" s="96" customFormat="1" ht="15.1" customHeight="1">
      <c r="A101" s="94">
        <v>2014</v>
      </c>
      <c r="B101" s="95" t="s">
        <v>6</v>
      </c>
      <c r="D101" s="97">
        <f t="shared" si="34"/>
        <v>158816</v>
      </c>
      <c r="E101" s="97">
        <f t="shared" si="32"/>
        <v>149644</v>
      </c>
      <c r="F101" s="97">
        <f t="shared" si="32"/>
        <v>177756</v>
      </c>
      <c r="G101" s="97">
        <f t="shared" si="32"/>
        <v>180120</v>
      </c>
      <c r="H101" s="97">
        <f t="shared" si="32"/>
        <v>198889</v>
      </c>
      <c r="I101" s="97">
        <f t="shared" si="32"/>
        <v>204955</v>
      </c>
      <c r="J101" s="97">
        <f t="shared" si="32"/>
        <v>214139</v>
      </c>
      <c r="K101" s="97">
        <f t="shared" si="32"/>
        <v>208665</v>
      </c>
      <c r="L101" s="97">
        <f t="shared" si="32"/>
        <v>199582</v>
      </c>
      <c r="M101" s="97">
        <f t="shared" si="32"/>
        <v>196279</v>
      </c>
      <c r="N101" s="97">
        <f t="shared" si="32"/>
        <v>182857</v>
      </c>
      <c r="O101" s="97">
        <f t="shared" si="32"/>
        <v>182464</v>
      </c>
      <c r="P101" s="97">
        <f t="shared" si="33"/>
        <v>2254166</v>
      </c>
      <c r="Q101" s="102"/>
      <c r="R101" s="102"/>
      <c r="S101" s="97">
        <f>SUM($D101:D101)</f>
        <v>158816</v>
      </c>
      <c r="T101" s="97">
        <f>SUM($D101:E101)</f>
        <v>308460</v>
      </c>
      <c r="U101" s="97">
        <f>SUM($D101:F101)</f>
        <v>486216</v>
      </c>
      <c r="V101" s="97">
        <f>SUM($D101:G101)</f>
        <v>666336</v>
      </c>
      <c r="W101" s="97">
        <f>SUM($D101:H101)</f>
        <v>865225</v>
      </c>
      <c r="X101" s="97">
        <f>SUM($D101:I101)</f>
        <v>1070180</v>
      </c>
      <c r="Y101" s="97">
        <f>SUM($D101:J101)</f>
        <v>1284319</v>
      </c>
      <c r="Z101" s="97">
        <f>SUM($D101:K101)</f>
        <v>1492984</v>
      </c>
      <c r="AA101" s="97">
        <f>SUM($D101:L101)</f>
        <v>1692566</v>
      </c>
      <c r="AB101" s="97">
        <f>SUM($D101:M101)</f>
        <v>1888845</v>
      </c>
      <c r="AC101" s="97">
        <f>SUM($D101:N101)</f>
        <v>2071702</v>
      </c>
      <c r="AD101" s="97">
        <f>SUM($D101:O101)</f>
        <v>2254166</v>
      </c>
    </row>
    <row r="102" spans="1:30" s="96" customFormat="1" ht="15.1" customHeight="1">
      <c r="A102" s="94">
        <v>2015</v>
      </c>
      <c r="B102" s="95" t="s">
        <v>6</v>
      </c>
      <c r="D102" s="97">
        <f t="shared" si="34"/>
        <v>168775</v>
      </c>
      <c r="E102" s="97">
        <f t="shared" si="32"/>
        <v>148863</v>
      </c>
      <c r="F102" s="97">
        <f t="shared" si="32"/>
        <v>176662</v>
      </c>
      <c r="G102" s="97">
        <f t="shared" si="32"/>
        <v>181186</v>
      </c>
      <c r="H102" s="97">
        <f t="shared" si="32"/>
        <v>194759</v>
      </c>
      <c r="I102" s="97">
        <f t="shared" si="32"/>
        <v>196292</v>
      </c>
      <c r="J102" s="97">
        <f t="shared" si="32"/>
        <v>204647</v>
      </c>
      <c r="K102" s="97">
        <f t="shared" si="32"/>
        <v>197575</v>
      </c>
      <c r="L102" s="97">
        <f t="shared" si="32"/>
        <v>186442</v>
      </c>
      <c r="M102" s="97">
        <f t="shared" si="32"/>
        <v>191000</v>
      </c>
      <c r="N102" s="97">
        <f t="shared" si="32"/>
        <v>179893</v>
      </c>
      <c r="O102" s="97">
        <f t="shared" si="32"/>
        <v>176064</v>
      </c>
      <c r="P102" s="97">
        <f t="shared" si="33"/>
        <v>2202158</v>
      </c>
      <c r="Q102" s="102"/>
      <c r="R102" s="102"/>
      <c r="S102" s="97">
        <f>SUM($D102:D102)</f>
        <v>168775</v>
      </c>
      <c r="T102" s="97">
        <f>SUM($D102:E102)</f>
        <v>317638</v>
      </c>
      <c r="U102" s="97">
        <f>SUM($D102:F102)</f>
        <v>494300</v>
      </c>
      <c r="V102" s="97">
        <f>SUM($D102:G102)</f>
        <v>675486</v>
      </c>
      <c r="W102" s="97">
        <f>SUM($D102:H102)</f>
        <v>870245</v>
      </c>
      <c r="X102" s="97">
        <f>SUM($D102:I102)</f>
        <v>1066537</v>
      </c>
      <c r="Y102" s="97">
        <f>SUM($D102:J102)</f>
        <v>1271184</v>
      </c>
      <c r="Z102" s="97">
        <f>SUM($D102:K102)</f>
        <v>1468759</v>
      </c>
      <c r="AA102" s="97">
        <f>SUM($D102:L102)</f>
        <v>1655201</v>
      </c>
      <c r="AB102" s="97">
        <f>SUM($D102:M102)</f>
        <v>1846201</v>
      </c>
      <c r="AC102" s="97">
        <f>SUM($D102:N102)</f>
        <v>2026094</v>
      </c>
      <c r="AD102" s="97">
        <f>SUM($D102:O102)</f>
        <v>2202158</v>
      </c>
    </row>
    <row r="103" spans="1:30" s="96" customFormat="1" ht="15.1" customHeight="1">
      <c r="A103" s="94">
        <v>2016</v>
      </c>
      <c r="B103" s="95" t="s">
        <v>6</v>
      </c>
      <c r="D103" s="97">
        <f t="shared" si="34"/>
        <v>168360</v>
      </c>
      <c r="E103" s="97">
        <f t="shared" si="32"/>
        <v>151503</v>
      </c>
      <c r="F103" s="97">
        <f t="shared" si="32"/>
        <v>177327</v>
      </c>
      <c r="G103" s="97">
        <f t="shared" si="32"/>
        <v>182673</v>
      </c>
      <c r="H103" s="97">
        <f t="shared" si="32"/>
        <v>195931</v>
      </c>
      <c r="I103" s="97">
        <f t="shared" si="32"/>
        <v>196844</v>
      </c>
      <c r="J103" s="97">
        <f t="shared" si="32"/>
        <v>198223</v>
      </c>
      <c r="K103" s="97">
        <f t="shared" si="32"/>
        <v>197538</v>
      </c>
      <c r="L103" s="97">
        <f t="shared" si="32"/>
        <v>191969</v>
      </c>
      <c r="M103" s="97">
        <f t="shared" si="32"/>
        <v>191303</v>
      </c>
      <c r="N103" s="97">
        <f t="shared" si="32"/>
        <v>180284</v>
      </c>
      <c r="O103" s="97">
        <f t="shared" si="32"/>
        <v>180878</v>
      </c>
      <c r="P103" s="97">
        <f t="shared" ref="P103:P106" si="35">SUM(D103:O103)</f>
        <v>2212833</v>
      </c>
      <c r="Q103" s="102"/>
      <c r="R103" s="102"/>
      <c r="S103" s="97">
        <f>SUM($D103:D103)</f>
        <v>168360</v>
      </c>
      <c r="T103" s="97">
        <f>SUM($D103:E103)</f>
        <v>319863</v>
      </c>
      <c r="U103" s="97">
        <f>SUM($D103:F103)</f>
        <v>497190</v>
      </c>
      <c r="V103" s="97">
        <f>SUM($D103:G103)</f>
        <v>679863</v>
      </c>
      <c r="W103" s="97">
        <f>SUM($D103:H103)</f>
        <v>875794</v>
      </c>
      <c r="X103" s="97">
        <f>SUM($D103:I103)</f>
        <v>1072638</v>
      </c>
      <c r="Y103" s="97">
        <f>SUM($D103:J103)</f>
        <v>1270861</v>
      </c>
      <c r="Z103" s="97">
        <f>SUM($D103:K103)</f>
        <v>1468399</v>
      </c>
      <c r="AA103" s="97">
        <f>SUM($D103:L103)</f>
        <v>1660368</v>
      </c>
      <c r="AB103" s="97">
        <f>SUM($D103:M103)</f>
        <v>1851671</v>
      </c>
      <c r="AC103" s="97">
        <f>SUM($D103:N103)</f>
        <v>2031955</v>
      </c>
      <c r="AD103" s="97">
        <f>SUM($D103:O103)</f>
        <v>2212833</v>
      </c>
    </row>
    <row r="104" spans="1:30" s="96" customFormat="1" ht="15.1" customHeight="1">
      <c r="A104" s="94">
        <v>2017</v>
      </c>
      <c r="B104" s="95" t="s">
        <v>6</v>
      </c>
      <c r="D104" s="97">
        <f t="shared" si="34"/>
        <v>175192</v>
      </c>
      <c r="E104" s="97">
        <f t="shared" si="32"/>
        <v>162715</v>
      </c>
      <c r="F104" s="97">
        <f t="shared" si="32"/>
        <v>181912</v>
      </c>
      <c r="G104" s="97">
        <f t="shared" si="32"/>
        <v>187192</v>
      </c>
      <c r="H104" s="97">
        <f t="shared" si="32"/>
        <v>204682</v>
      </c>
      <c r="I104" s="97">
        <f t="shared" si="32"/>
        <v>204318</v>
      </c>
      <c r="J104" s="97">
        <f t="shared" si="32"/>
        <v>206832</v>
      </c>
      <c r="K104" s="97">
        <f t="shared" si="32"/>
        <v>206767</v>
      </c>
      <c r="L104" s="97">
        <f t="shared" si="32"/>
        <v>200591</v>
      </c>
      <c r="M104" s="97">
        <f t="shared" si="32"/>
        <v>202687</v>
      </c>
      <c r="N104" s="97">
        <f t="shared" si="32"/>
        <v>190671</v>
      </c>
      <c r="O104" s="97">
        <f t="shared" si="32"/>
        <v>186038</v>
      </c>
      <c r="P104" s="97">
        <f t="shared" ref="P104" si="36">SUM(D104:O104)</f>
        <v>2309597</v>
      </c>
      <c r="Q104" s="102"/>
      <c r="R104" s="102"/>
      <c r="S104" s="97">
        <f>SUM($D104:D104)</f>
        <v>175192</v>
      </c>
      <c r="T104" s="97">
        <f>SUM($D104:E104)</f>
        <v>337907</v>
      </c>
      <c r="U104" s="97">
        <f>SUM($D104:F104)</f>
        <v>519819</v>
      </c>
      <c r="V104" s="97">
        <f>SUM($D104:G104)</f>
        <v>707011</v>
      </c>
      <c r="W104" s="97">
        <f>SUM($D104:H104)</f>
        <v>911693</v>
      </c>
      <c r="X104" s="97">
        <f>SUM($D104:I104)</f>
        <v>1116011</v>
      </c>
      <c r="Y104" s="97">
        <f>SUM($D104:J104)</f>
        <v>1322843</v>
      </c>
      <c r="Z104" s="97">
        <f>SUM($D104:K104)</f>
        <v>1529610</v>
      </c>
      <c r="AA104" s="97">
        <f>SUM($D104:L104)</f>
        <v>1730201</v>
      </c>
      <c r="AB104" s="97">
        <f>SUM($D104:M104)</f>
        <v>1932888</v>
      </c>
      <c r="AC104" s="97">
        <f>SUM($D104:N104)</f>
        <v>2123559</v>
      </c>
      <c r="AD104" s="97">
        <f>SUM($D104:O104)</f>
        <v>2309597</v>
      </c>
    </row>
    <row r="105" spans="1:30" s="96" customFormat="1" ht="15.1" customHeight="1">
      <c r="A105" s="94">
        <v>2018</v>
      </c>
      <c r="B105" s="95" t="s">
        <v>6</v>
      </c>
      <c r="D105" s="97">
        <f t="shared" si="34"/>
        <v>172368</v>
      </c>
      <c r="E105" s="97">
        <f t="shared" si="32"/>
        <v>149789</v>
      </c>
      <c r="F105" s="97">
        <f t="shared" si="32"/>
        <v>187528</v>
      </c>
      <c r="G105" s="97">
        <f t="shared" si="32"/>
        <v>188157</v>
      </c>
      <c r="H105" s="97">
        <f t="shared" si="32"/>
        <v>210367</v>
      </c>
      <c r="I105" s="97">
        <f t="shared" si="32"/>
        <v>208619</v>
      </c>
      <c r="J105" s="97">
        <f t="shared" si="32"/>
        <v>207929</v>
      </c>
      <c r="K105" s="97">
        <f t="shared" si="32"/>
        <v>207672</v>
      </c>
      <c r="L105" s="97">
        <f t="shared" si="32"/>
        <v>197757</v>
      </c>
      <c r="M105" s="97">
        <f t="shared" si="32"/>
        <v>200209</v>
      </c>
      <c r="N105" s="97">
        <f t="shared" si="32"/>
        <v>184679</v>
      </c>
      <c r="O105" s="97">
        <f t="shared" si="32"/>
        <v>187465</v>
      </c>
      <c r="P105" s="97">
        <f t="shared" si="35"/>
        <v>2302539</v>
      </c>
      <c r="Q105" s="102"/>
      <c r="R105" s="102"/>
      <c r="S105" s="97">
        <f>SUM($D105:D105)</f>
        <v>172368</v>
      </c>
      <c r="T105" s="97">
        <f>SUM($D105:E105)</f>
        <v>322157</v>
      </c>
      <c r="U105" s="97">
        <f>SUM($D105:F105)</f>
        <v>509685</v>
      </c>
      <c r="V105" s="97">
        <f>SUM($D105:G105)</f>
        <v>697842</v>
      </c>
      <c r="W105" s="97">
        <f>SUM($D105:H105)</f>
        <v>908209</v>
      </c>
      <c r="X105" s="97">
        <f>SUM($D105:I105)</f>
        <v>1116828</v>
      </c>
      <c r="Y105" s="97">
        <f>SUM($D105:J105)</f>
        <v>1324757</v>
      </c>
      <c r="Z105" s="97">
        <f>SUM($D105:K105)</f>
        <v>1532429</v>
      </c>
      <c r="AA105" s="97">
        <f>SUM($D105:L105)</f>
        <v>1730186</v>
      </c>
      <c r="AB105" s="97">
        <f>SUM($D105:M105)</f>
        <v>1930395</v>
      </c>
      <c r="AC105" s="97">
        <f>SUM($D105:N105)</f>
        <v>2115074</v>
      </c>
      <c r="AD105" s="97">
        <f>SUM($D105:O105)</f>
        <v>2302539</v>
      </c>
    </row>
    <row r="106" spans="1:30" s="96" customFormat="1" ht="15.1" customHeight="1">
      <c r="A106" s="94">
        <v>2019</v>
      </c>
      <c r="B106" s="95" t="s">
        <v>6</v>
      </c>
      <c r="D106" s="97">
        <f t="shared" si="34"/>
        <v>169444</v>
      </c>
      <c r="E106" s="97">
        <f t="shared" si="32"/>
        <v>157856</v>
      </c>
      <c r="F106" s="97">
        <f t="shared" si="32"/>
        <v>187875</v>
      </c>
      <c r="G106" s="97">
        <f t="shared" si="32"/>
        <v>189151</v>
      </c>
      <c r="H106" s="97">
        <f t="shared" si="32"/>
        <v>210187</v>
      </c>
      <c r="I106" s="97">
        <f t="shared" si="32"/>
        <v>208217</v>
      </c>
      <c r="J106" s="97">
        <f t="shared" si="32"/>
        <v>217422</v>
      </c>
      <c r="K106" s="97">
        <f t="shared" si="32"/>
        <v>214464</v>
      </c>
      <c r="L106" s="97">
        <f t="shared" si="32"/>
        <v>203466</v>
      </c>
      <c r="M106" s="97">
        <f t="shared" si="32"/>
        <v>210497</v>
      </c>
      <c r="N106" s="97">
        <f t="shared" si="32"/>
        <v>190803</v>
      </c>
      <c r="O106" s="97">
        <f t="shared" si="32"/>
        <v>189787</v>
      </c>
      <c r="P106" s="97">
        <f t="shared" si="35"/>
        <v>2349169</v>
      </c>
      <c r="Q106" s="102"/>
      <c r="R106" s="102"/>
      <c r="S106" s="97">
        <f>SUM($D106:D106)</f>
        <v>169444</v>
      </c>
      <c r="T106" s="97">
        <f>SUM($D106:E106)</f>
        <v>327300</v>
      </c>
      <c r="U106" s="97">
        <f>SUM($D106:F106)</f>
        <v>515175</v>
      </c>
      <c r="V106" s="97">
        <f>SUM($D106:G106)</f>
        <v>704326</v>
      </c>
      <c r="W106" s="97">
        <f>SUM($D106:H106)</f>
        <v>914513</v>
      </c>
      <c r="X106" s="97">
        <f>SUM($D106:I106)</f>
        <v>1122730</v>
      </c>
      <c r="Y106" s="97">
        <f>SUM($D106:J106)</f>
        <v>1340152</v>
      </c>
      <c r="Z106" s="97">
        <f>SUM($D106:K106)</f>
        <v>1554616</v>
      </c>
      <c r="AA106" s="97">
        <f>SUM($D106:L106)</f>
        <v>1758082</v>
      </c>
      <c r="AB106" s="97">
        <f>SUM($D106:M106)</f>
        <v>1968579</v>
      </c>
      <c r="AC106" s="97">
        <f>SUM($D106:N106)</f>
        <v>2159382</v>
      </c>
      <c r="AD106" s="97">
        <f>SUM($D106:O106)</f>
        <v>2349169</v>
      </c>
    </row>
    <row r="107" spans="1:30" s="96" customFormat="1" ht="15.1" customHeight="1">
      <c r="A107" s="94">
        <v>2020</v>
      </c>
      <c r="B107" s="95" t="s">
        <v>6</v>
      </c>
      <c r="D107" s="97">
        <f t="shared" si="34"/>
        <v>185627</v>
      </c>
      <c r="E107" s="97">
        <f t="shared" si="32"/>
        <v>175810</v>
      </c>
      <c r="F107" s="97">
        <f t="shared" si="32"/>
        <v>138059</v>
      </c>
      <c r="G107" s="97">
        <f t="shared" si="32"/>
        <v>82937</v>
      </c>
      <c r="H107" s="97">
        <f t="shared" si="32"/>
        <v>112202</v>
      </c>
      <c r="I107" s="97">
        <f t="shared" si="32"/>
        <v>131483</v>
      </c>
      <c r="J107" s="97">
        <f t="shared" si="32"/>
        <v>142919</v>
      </c>
      <c r="K107" s="97">
        <f t="shared" si="32"/>
        <v>145622</v>
      </c>
      <c r="L107" s="97">
        <f t="shared" si="32"/>
        <v>148331</v>
      </c>
      <c r="M107" s="97">
        <f t="shared" si="32"/>
        <v>153582</v>
      </c>
      <c r="N107" s="97">
        <f t="shared" si="32"/>
        <v>138284</v>
      </c>
      <c r="O107" s="97">
        <f t="shared" si="32"/>
        <v>142400</v>
      </c>
      <c r="P107" s="97">
        <f t="shared" ref="P107" si="37">SUM(D107:O107)</f>
        <v>1697256</v>
      </c>
      <c r="Q107" s="102"/>
      <c r="R107" s="102"/>
      <c r="S107" s="97">
        <f>SUM($D107:D107)</f>
        <v>185627</v>
      </c>
      <c r="T107" s="97">
        <f>SUM($D107:E107)</f>
        <v>361437</v>
      </c>
      <c r="U107" s="97">
        <f>SUM($D107:F107)</f>
        <v>499496</v>
      </c>
      <c r="V107" s="97">
        <f>SUM($D107:G107)</f>
        <v>582433</v>
      </c>
      <c r="W107" s="97">
        <f>SUM($D107:H107)</f>
        <v>694635</v>
      </c>
      <c r="X107" s="97">
        <f>SUM($D107:I107)</f>
        <v>826118</v>
      </c>
      <c r="Y107" s="97">
        <f>SUM($D107:J107)</f>
        <v>969037</v>
      </c>
      <c r="Z107" s="97">
        <f>SUM($D107:K107)</f>
        <v>1114659</v>
      </c>
      <c r="AA107" s="97">
        <f>SUM($D107:L107)</f>
        <v>1262990</v>
      </c>
      <c r="AB107" s="97">
        <f>SUM($D107:M107)</f>
        <v>1416572</v>
      </c>
      <c r="AC107" s="97">
        <f>SUM($D107:N107)</f>
        <v>1554856</v>
      </c>
      <c r="AD107" s="97">
        <f>SUM($D107:O107)</f>
        <v>1697256</v>
      </c>
    </row>
    <row r="108" spans="1:30" s="96" customFormat="1" ht="15.1" customHeight="1">
      <c r="A108" s="94">
        <v>2021</v>
      </c>
      <c r="B108" s="95" t="s">
        <v>6</v>
      </c>
      <c r="D108" s="97">
        <f t="shared" si="34"/>
        <v>114325</v>
      </c>
      <c r="E108" s="97">
        <f t="shared" si="32"/>
        <v>114179</v>
      </c>
      <c r="F108" s="97">
        <f t="shared" si="32"/>
        <v>147692</v>
      </c>
      <c r="G108" s="97">
        <f t="shared" si="32"/>
        <v>133359</v>
      </c>
      <c r="H108" s="97">
        <f t="shared" si="32"/>
        <v>142744</v>
      </c>
      <c r="I108" s="97">
        <f t="shared" si="32"/>
        <v>154111</v>
      </c>
      <c r="J108" s="97">
        <f t="shared" si="32"/>
        <v>159810</v>
      </c>
      <c r="K108" s="97">
        <f t="shared" si="32"/>
        <v>161408</v>
      </c>
      <c r="L108" s="97">
        <f t="shared" si="32"/>
        <v>154714</v>
      </c>
      <c r="M108" s="97">
        <f t="shared" si="32"/>
        <v>159440</v>
      </c>
      <c r="N108" s="97">
        <f t="shared" si="32"/>
        <v>155826</v>
      </c>
      <c r="O108" s="97">
        <f t="shared" si="32"/>
        <v>158074</v>
      </c>
      <c r="P108" s="97">
        <f t="shared" ref="P108" si="38">SUM(D108:O108)</f>
        <v>1755682</v>
      </c>
      <c r="Q108" s="102"/>
      <c r="R108" s="102"/>
      <c r="S108" s="97">
        <f>SUM($D108:D108)</f>
        <v>114325</v>
      </c>
      <c r="T108" s="97">
        <f>SUM($D108:E108)</f>
        <v>228504</v>
      </c>
      <c r="U108" s="97">
        <f>SUM($D108:F108)</f>
        <v>376196</v>
      </c>
      <c r="V108" s="97">
        <f>SUM($D108:G108)</f>
        <v>509555</v>
      </c>
      <c r="W108" s="97">
        <f>SUM($D108:H108)</f>
        <v>652299</v>
      </c>
      <c r="X108" s="97">
        <f>SUM($D108:I108)</f>
        <v>806410</v>
      </c>
      <c r="Y108" s="97">
        <f>SUM($D108:J108)</f>
        <v>966220</v>
      </c>
      <c r="Z108" s="97">
        <f>SUM($D108:K108)</f>
        <v>1127628</v>
      </c>
      <c r="AA108" s="97">
        <f>SUM($D108:L108)</f>
        <v>1282342</v>
      </c>
      <c r="AB108" s="97">
        <f>SUM($D108:M108)</f>
        <v>1441782</v>
      </c>
      <c r="AC108" s="97">
        <f>SUM($D108:N108)</f>
        <v>1597608</v>
      </c>
      <c r="AD108" s="97">
        <f>SUM($D108:O108)</f>
        <v>1755682</v>
      </c>
    </row>
    <row r="109" spans="1:3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30" ht="15.1" customHeight="1">
      <c r="Q110" s="102"/>
      <c r="R110" s="102"/>
    </row>
    <row r="111" spans="1:30" ht="15.1" customHeight="1">
      <c r="A111" s="94">
        <v>2006</v>
      </c>
      <c r="B111" s="95" t="s">
        <v>7</v>
      </c>
      <c r="C111" s="96"/>
      <c r="D111" s="97">
        <f t="shared" ref="D111:O126" si="39">SUMIFS(D$11:D$90,$A$11:$A$90,$A111,$B$11:$B$90,$B111)</f>
        <v>7551</v>
      </c>
      <c r="E111" s="97">
        <f t="shared" si="39"/>
        <v>8057</v>
      </c>
      <c r="F111" s="97">
        <f t="shared" si="39"/>
        <v>9586</v>
      </c>
      <c r="G111" s="97">
        <f t="shared" si="39"/>
        <v>8550</v>
      </c>
      <c r="H111" s="97">
        <f t="shared" si="39"/>
        <v>10754</v>
      </c>
      <c r="I111" s="97">
        <f t="shared" si="39"/>
        <v>10238</v>
      </c>
      <c r="J111" s="97">
        <f t="shared" si="39"/>
        <v>9462</v>
      </c>
      <c r="K111" s="97">
        <f t="shared" si="39"/>
        <v>10420</v>
      </c>
      <c r="L111" s="97">
        <f t="shared" si="39"/>
        <v>9536</v>
      </c>
      <c r="M111" s="97">
        <f t="shared" si="39"/>
        <v>10139</v>
      </c>
      <c r="N111" s="97">
        <f t="shared" si="39"/>
        <v>9147</v>
      </c>
      <c r="O111" s="97">
        <f t="shared" si="39"/>
        <v>7575</v>
      </c>
      <c r="P111" s="97">
        <f t="shared" ref="P111:P120" si="40">SUM(D111:O111)</f>
        <v>111015</v>
      </c>
      <c r="Q111" s="102"/>
      <c r="R111" s="102"/>
      <c r="S111" s="97">
        <f>SUM($D111:D111)</f>
        <v>7551</v>
      </c>
      <c r="T111" s="97">
        <f>SUM($D111:E111)</f>
        <v>15608</v>
      </c>
      <c r="U111" s="97">
        <f>SUM($D111:F111)</f>
        <v>25194</v>
      </c>
      <c r="V111" s="97">
        <f>SUM($D111:G111)</f>
        <v>33744</v>
      </c>
      <c r="W111" s="97">
        <f>SUM($D111:H111)</f>
        <v>44498</v>
      </c>
      <c r="X111" s="97">
        <f>SUM($D111:I111)</f>
        <v>54736</v>
      </c>
      <c r="Y111" s="97">
        <f>SUM($D111:J111)</f>
        <v>64198</v>
      </c>
      <c r="Z111" s="97">
        <f>SUM($D111:K111)</f>
        <v>74618</v>
      </c>
      <c r="AA111" s="97">
        <f>SUM($D111:L111)</f>
        <v>84154</v>
      </c>
      <c r="AB111" s="97">
        <f>SUM($D111:M111)</f>
        <v>94293</v>
      </c>
      <c r="AC111" s="97">
        <f>SUM($D111:N111)</f>
        <v>103440</v>
      </c>
      <c r="AD111" s="97">
        <f>SUM($D111:O111)</f>
        <v>111015</v>
      </c>
    </row>
    <row r="112" spans="1:30" ht="15.1" customHeight="1">
      <c r="A112" s="94">
        <v>2007</v>
      </c>
      <c r="B112" s="95" t="s">
        <v>7</v>
      </c>
      <c r="C112" s="96"/>
      <c r="D112" s="97">
        <f t="shared" si="39"/>
        <v>7858</v>
      </c>
      <c r="E112" s="97">
        <f t="shared" si="39"/>
        <v>6973</v>
      </c>
      <c r="F112" s="97">
        <f t="shared" si="39"/>
        <v>7957</v>
      </c>
      <c r="G112" s="97">
        <f t="shared" si="39"/>
        <v>8307</v>
      </c>
      <c r="H112" s="97">
        <f t="shared" si="39"/>
        <v>10478</v>
      </c>
      <c r="I112" s="97">
        <f t="shared" si="39"/>
        <v>11320</v>
      </c>
      <c r="J112" s="97">
        <f t="shared" si="39"/>
        <v>10827</v>
      </c>
      <c r="K112" s="97">
        <f t="shared" si="39"/>
        <v>10544</v>
      </c>
      <c r="L112" s="97">
        <f t="shared" si="39"/>
        <v>9798</v>
      </c>
      <c r="M112" s="97">
        <f t="shared" si="39"/>
        <v>9688</v>
      </c>
      <c r="N112" s="97">
        <f t="shared" si="39"/>
        <v>8696</v>
      </c>
      <c r="O112" s="97">
        <f t="shared" si="39"/>
        <v>6940</v>
      </c>
      <c r="P112" s="97">
        <f t="shared" si="40"/>
        <v>109386</v>
      </c>
      <c r="Q112" s="102"/>
      <c r="R112" s="102"/>
      <c r="S112" s="97">
        <f>SUM($D112:D112)</f>
        <v>7858</v>
      </c>
      <c r="T112" s="97">
        <f>SUM($D112:E112)</f>
        <v>14831</v>
      </c>
      <c r="U112" s="97">
        <f>SUM($D112:F112)</f>
        <v>22788</v>
      </c>
      <c r="V112" s="97">
        <f>SUM($D112:G112)</f>
        <v>31095</v>
      </c>
      <c r="W112" s="97">
        <f>SUM($D112:H112)</f>
        <v>41573</v>
      </c>
      <c r="X112" s="97">
        <f>SUM($D112:I112)</f>
        <v>52893</v>
      </c>
      <c r="Y112" s="97">
        <f>SUM($D112:J112)</f>
        <v>63720</v>
      </c>
      <c r="Z112" s="97">
        <f>SUM($D112:K112)</f>
        <v>74264</v>
      </c>
      <c r="AA112" s="97">
        <f>SUM($D112:L112)</f>
        <v>84062</v>
      </c>
      <c r="AB112" s="97">
        <f>SUM($D112:M112)</f>
        <v>93750</v>
      </c>
      <c r="AC112" s="97">
        <f>SUM($D112:N112)</f>
        <v>102446</v>
      </c>
      <c r="AD112" s="97">
        <f>SUM($D112:O112)</f>
        <v>109386</v>
      </c>
    </row>
    <row r="113" spans="1:30" ht="15.1" customHeight="1">
      <c r="A113" s="94">
        <v>2008</v>
      </c>
      <c r="B113" s="95" t="s">
        <v>7</v>
      </c>
      <c r="C113" s="96"/>
      <c r="D113" s="97">
        <f t="shared" si="39"/>
        <v>7949</v>
      </c>
      <c r="E113" s="97">
        <f t="shared" si="39"/>
        <v>6826</v>
      </c>
      <c r="F113" s="97">
        <f t="shared" si="39"/>
        <v>7454</v>
      </c>
      <c r="G113" s="97">
        <f t="shared" si="39"/>
        <v>8142</v>
      </c>
      <c r="H113" s="97">
        <f t="shared" si="39"/>
        <v>9359</v>
      </c>
      <c r="I113" s="97">
        <f t="shared" si="39"/>
        <v>9540</v>
      </c>
      <c r="J113" s="97">
        <f t="shared" si="39"/>
        <v>9509</v>
      </c>
      <c r="K113" s="97">
        <f t="shared" si="39"/>
        <v>8871</v>
      </c>
      <c r="L113" s="97">
        <f t="shared" si="39"/>
        <v>9480</v>
      </c>
      <c r="M113" s="97">
        <f t="shared" si="39"/>
        <v>9055</v>
      </c>
      <c r="N113" s="97">
        <f t="shared" si="39"/>
        <v>6662</v>
      </c>
      <c r="O113" s="97">
        <f t="shared" si="39"/>
        <v>6448</v>
      </c>
      <c r="P113" s="97">
        <f t="shared" si="40"/>
        <v>99295</v>
      </c>
      <c r="Q113" s="102"/>
      <c r="R113" s="102"/>
      <c r="S113" s="97">
        <f>SUM($D113:D113)</f>
        <v>7949</v>
      </c>
      <c r="T113" s="97">
        <f>SUM($D113:E113)</f>
        <v>14775</v>
      </c>
      <c r="U113" s="97">
        <f>SUM($D113:F113)</f>
        <v>22229</v>
      </c>
      <c r="V113" s="97">
        <f>SUM($D113:G113)</f>
        <v>30371</v>
      </c>
      <c r="W113" s="97">
        <f>SUM($D113:H113)</f>
        <v>39730</v>
      </c>
      <c r="X113" s="97">
        <f>SUM($D113:I113)</f>
        <v>49270</v>
      </c>
      <c r="Y113" s="97">
        <f>SUM($D113:J113)</f>
        <v>58779</v>
      </c>
      <c r="Z113" s="97">
        <f>SUM($D113:K113)</f>
        <v>67650</v>
      </c>
      <c r="AA113" s="97">
        <f>SUM($D113:L113)</f>
        <v>77130</v>
      </c>
      <c r="AB113" s="97">
        <f>SUM($D113:M113)</f>
        <v>86185</v>
      </c>
      <c r="AC113" s="97">
        <f>SUM($D113:N113)</f>
        <v>92847</v>
      </c>
      <c r="AD113" s="97">
        <f>SUM($D113:O113)</f>
        <v>99295</v>
      </c>
    </row>
    <row r="114" spans="1:30" ht="15.1" customHeight="1">
      <c r="A114" s="94">
        <v>2009</v>
      </c>
      <c r="B114" s="95" t="s">
        <v>7</v>
      </c>
      <c r="C114" s="96"/>
      <c r="D114" s="97">
        <f t="shared" si="39"/>
        <v>6400</v>
      </c>
      <c r="E114" s="97">
        <f t="shared" si="39"/>
        <v>5992</v>
      </c>
      <c r="F114" s="97">
        <f t="shared" si="39"/>
        <v>6525</v>
      </c>
      <c r="G114" s="97">
        <f t="shared" si="39"/>
        <v>6681</v>
      </c>
      <c r="H114" s="97">
        <f t="shared" si="39"/>
        <v>7214</v>
      </c>
      <c r="I114" s="97">
        <f t="shared" si="39"/>
        <v>0</v>
      </c>
      <c r="J114" s="97">
        <f t="shared" si="39"/>
        <v>0</v>
      </c>
      <c r="K114" s="97">
        <f t="shared" si="39"/>
        <v>5648</v>
      </c>
      <c r="L114" s="97">
        <f t="shared" si="39"/>
        <v>6594</v>
      </c>
      <c r="M114" s="97">
        <f t="shared" si="39"/>
        <v>6501</v>
      </c>
      <c r="N114" s="97">
        <f t="shared" si="39"/>
        <v>5442</v>
      </c>
      <c r="O114" s="97">
        <f t="shared" si="39"/>
        <v>5033</v>
      </c>
      <c r="P114" s="97">
        <f t="shared" si="40"/>
        <v>62030</v>
      </c>
      <c r="Q114" s="102"/>
      <c r="R114" s="102"/>
      <c r="S114" s="97">
        <f>SUM($D114:D114)</f>
        <v>6400</v>
      </c>
      <c r="T114" s="97">
        <f>SUM($D114:E114)</f>
        <v>12392</v>
      </c>
      <c r="U114" s="97">
        <f>SUM($D114:F114)</f>
        <v>18917</v>
      </c>
      <c r="V114" s="97">
        <f>SUM($D114:G114)</f>
        <v>25598</v>
      </c>
      <c r="W114" s="97">
        <f>SUM($D114:H114)</f>
        <v>32812</v>
      </c>
      <c r="X114" s="97">
        <f>SUM($D114:I114)</f>
        <v>32812</v>
      </c>
      <c r="Y114" s="97">
        <f>SUM($D114:J114)</f>
        <v>32812</v>
      </c>
      <c r="Z114" s="97">
        <f>SUM($D114:K114)</f>
        <v>38460</v>
      </c>
      <c r="AA114" s="97">
        <f>SUM($D114:L114)</f>
        <v>45054</v>
      </c>
      <c r="AB114" s="97">
        <f>SUM($D114:M114)</f>
        <v>51555</v>
      </c>
      <c r="AC114" s="97">
        <f>SUM($D114:N114)</f>
        <v>56997</v>
      </c>
      <c r="AD114" s="97">
        <f>SUM($D114:O114)</f>
        <v>62030</v>
      </c>
    </row>
    <row r="115" spans="1:30" ht="15.1" customHeight="1">
      <c r="A115" s="94">
        <v>2010</v>
      </c>
      <c r="B115" s="95" t="s">
        <v>7</v>
      </c>
      <c r="C115" s="96"/>
      <c r="D115" s="97">
        <f t="shared" si="39"/>
        <v>5160</v>
      </c>
      <c r="E115" s="97">
        <f t="shared" si="39"/>
        <v>5039</v>
      </c>
      <c r="F115" s="97">
        <f t="shared" si="39"/>
        <v>5697</v>
      </c>
      <c r="G115" s="97">
        <f t="shared" si="39"/>
        <v>5653</v>
      </c>
      <c r="H115" s="97">
        <f t="shared" si="39"/>
        <v>6610</v>
      </c>
      <c r="I115" s="97">
        <f t="shared" si="39"/>
        <v>7399</v>
      </c>
      <c r="J115" s="97">
        <f t="shared" si="39"/>
        <v>6943</v>
      </c>
      <c r="K115" s="97">
        <f t="shared" si="39"/>
        <v>6894</v>
      </c>
      <c r="L115" s="97">
        <f t="shared" si="39"/>
        <v>7324</v>
      </c>
      <c r="M115" s="97">
        <f t="shared" si="39"/>
        <v>6526</v>
      </c>
      <c r="N115" s="97">
        <f t="shared" si="39"/>
        <v>5783</v>
      </c>
      <c r="O115" s="97">
        <f t="shared" si="39"/>
        <v>5243</v>
      </c>
      <c r="P115" s="97">
        <f t="shared" si="40"/>
        <v>74271</v>
      </c>
      <c r="Q115" s="102"/>
      <c r="R115" s="102"/>
      <c r="S115" s="97">
        <f>SUM($D115:D115)</f>
        <v>5160</v>
      </c>
      <c r="T115" s="97">
        <f>SUM($D115:E115)</f>
        <v>10199</v>
      </c>
      <c r="U115" s="97">
        <f>SUM($D115:F115)</f>
        <v>15896</v>
      </c>
      <c r="V115" s="97">
        <f>SUM($D115:G115)</f>
        <v>21549</v>
      </c>
      <c r="W115" s="97">
        <f>SUM($D115:H115)</f>
        <v>28159</v>
      </c>
      <c r="X115" s="97">
        <f>SUM($D115:I115)</f>
        <v>35558</v>
      </c>
      <c r="Y115" s="97">
        <f>SUM($D115:J115)</f>
        <v>42501</v>
      </c>
      <c r="Z115" s="97">
        <f>SUM($D115:K115)</f>
        <v>49395</v>
      </c>
      <c r="AA115" s="97">
        <f>SUM($D115:L115)</f>
        <v>56719</v>
      </c>
      <c r="AB115" s="97">
        <f>SUM($D115:M115)</f>
        <v>63245</v>
      </c>
      <c r="AC115" s="97">
        <f>SUM($D115:N115)</f>
        <v>69028</v>
      </c>
      <c r="AD115" s="97">
        <f>SUM($D115:O115)</f>
        <v>74271</v>
      </c>
    </row>
    <row r="116" spans="1:30" ht="15.1" customHeight="1">
      <c r="A116" s="94">
        <v>2011</v>
      </c>
      <c r="B116" s="95" t="s">
        <v>7</v>
      </c>
      <c r="C116" s="96"/>
      <c r="D116" s="97">
        <f t="shared" si="39"/>
        <v>5207</v>
      </c>
      <c r="E116" s="97">
        <f t="shared" si="39"/>
        <v>5059</v>
      </c>
      <c r="F116" s="97">
        <f t="shared" si="39"/>
        <v>5454</v>
      </c>
      <c r="G116" s="97">
        <f t="shared" si="39"/>
        <v>5285</v>
      </c>
      <c r="H116" s="97">
        <f t="shared" si="39"/>
        <v>7250</v>
      </c>
      <c r="I116" s="97">
        <f t="shared" si="39"/>
        <v>7816</v>
      </c>
      <c r="J116" s="97">
        <f t="shared" si="39"/>
        <v>7603</v>
      </c>
      <c r="K116" s="97">
        <f t="shared" si="39"/>
        <v>8695</v>
      </c>
      <c r="L116" s="97">
        <f t="shared" si="39"/>
        <v>8427</v>
      </c>
      <c r="M116" s="97">
        <f t="shared" si="39"/>
        <v>7168</v>
      </c>
      <c r="N116" s="97">
        <f t="shared" si="39"/>
        <v>6248</v>
      </c>
      <c r="O116" s="97">
        <f t="shared" si="39"/>
        <v>5280</v>
      </c>
      <c r="P116" s="97">
        <f t="shared" si="40"/>
        <v>79492</v>
      </c>
      <c r="Q116" s="102"/>
      <c r="R116" s="102"/>
      <c r="S116" s="97">
        <f>SUM($D116:D116)</f>
        <v>5207</v>
      </c>
      <c r="T116" s="97">
        <f>SUM($D116:E116)</f>
        <v>10266</v>
      </c>
      <c r="U116" s="97">
        <f>SUM($D116:F116)</f>
        <v>15720</v>
      </c>
      <c r="V116" s="97">
        <f>SUM($D116:G116)</f>
        <v>21005</v>
      </c>
      <c r="W116" s="97">
        <f>SUM($D116:H116)</f>
        <v>28255</v>
      </c>
      <c r="X116" s="97">
        <f>SUM($D116:I116)</f>
        <v>36071</v>
      </c>
      <c r="Y116" s="97">
        <f>SUM($D116:J116)</f>
        <v>43674</v>
      </c>
      <c r="Z116" s="97">
        <f>SUM($D116:K116)</f>
        <v>52369</v>
      </c>
      <c r="AA116" s="97">
        <f>SUM($D116:L116)</f>
        <v>60796</v>
      </c>
      <c r="AB116" s="97">
        <f>SUM($D116:M116)</f>
        <v>67964</v>
      </c>
      <c r="AC116" s="97">
        <f>SUM($D116:N116)</f>
        <v>74212</v>
      </c>
      <c r="AD116" s="97">
        <f>SUM($D116:O116)</f>
        <v>79492</v>
      </c>
    </row>
    <row r="117" spans="1:30" ht="15.1" customHeight="1">
      <c r="A117" s="94">
        <v>2012</v>
      </c>
      <c r="B117" s="95" t="s">
        <v>7</v>
      </c>
      <c r="C117" s="96"/>
      <c r="D117" s="97">
        <f t="shared" si="39"/>
        <v>5467</v>
      </c>
      <c r="E117" s="97">
        <f t="shared" si="39"/>
        <v>5255</v>
      </c>
      <c r="F117" s="97">
        <f t="shared" si="39"/>
        <v>5622</v>
      </c>
      <c r="G117" s="97">
        <f t="shared" si="39"/>
        <v>5881</v>
      </c>
      <c r="H117" s="97">
        <f t="shared" si="39"/>
        <v>7281</v>
      </c>
      <c r="I117" s="97">
        <f t="shared" si="39"/>
        <v>7808</v>
      </c>
      <c r="J117" s="97">
        <f t="shared" si="39"/>
        <v>8030</v>
      </c>
      <c r="K117" s="97">
        <f t="shared" si="39"/>
        <v>8170</v>
      </c>
      <c r="L117" s="97">
        <f t="shared" si="39"/>
        <v>7342</v>
      </c>
      <c r="M117" s="97">
        <f t="shared" si="39"/>
        <v>7353</v>
      </c>
      <c r="N117" s="97">
        <f t="shared" si="39"/>
        <v>6084</v>
      </c>
      <c r="O117" s="97">
        <f t="shared" si="39"/>
        <v>4914</v>
      </c>
      <c r="P117" s="97">
        <f t="shared" si="40"/>
        <v>79207</v>
      </c>
      <c r="Q117" s="102"/>
      <c r="R117" s="102"/>
      <c r="S117" s="97">
        <f>SUM($D117:D117)</f>
        <v>5467</v>
      </c>
      <c r="T117" s="97">
        <f>SUM($D117:E117)</f>
        <v>10722</v>
      </c>
      <c r="U117" s="97">
        <f>SUM($D117:F117)</f>
        <v>16344</v>
      </c>
      <c r="V117" s="97">
        <f>SUM($D117:G117)</f>
        <v>22225</v>
      </c>
      <c r="W117" s="97">
        <f>SUM($D117:H117)</f>
        <v>29506</v>
      </c>
      <c r="X117" s="97">
        <f>SUM($D117:I117)</f>
        <v>37314</v>
      </c>
      <c r="Y117" s="97">
        <f>SUM($D117:J117)</f>
        <v>45344</v>
      </c>
      <c r="Z117" s="97">
        <f>SUM($D117:K117)</f>
        <v>53514</v>
      </c>
      <c r="AA117" s="97">
        <f>SUM($D117:L117)</f>
        <v>60856</v>
      </c>
      <c r="AB117" s="97">
        <f>SUM($D117:M117)</f>
        <v>68209</v>
      </c>
      <c r="AC117" s="97">
        <f>SUM($D117:N117)</f>
        <v>74293</v>
      </c>
      <c r="AD117" s="97">
        <f>SUM($D117:O117)</f>
        <v>79207</v>
      </c>
    </row>
    <row r="118" spans="1:30" ht="15.1" customHeight="1">
      <c r="A118" s="94">
        <v>2013</v>
      </c>
      <c r="B118" s="95" t="s">
        <v>7</v>
      </c>
      <c r="C118" s="96"/>
      <c r="D118" s="97">
        <f t="shared" si="39"/>
        <v>5504</v>
      </c>
      <c r="E118" s="97">
        <f t="shared" si="39"/>
        <v>5231</v>
      </c>
      <c r="F118" s="97">
        <f t="shared" si="39"/>
        <v>5147</v>
      </c>
      <c r="G118" s="97">
        <f t="shared" si="39"/>
        <v>5675</v>
      </c>
      <c r="H118" s="97">
        <f t="shared" si="39"/>
        <v>7160</v>
      </c>
      <c r="I118" s="97">
        <f t="shared" si="39"/>
        <v>7077</v>
      </c>
      <c r="J118" s="97">
        <f t="shared" si="39"/>
        <v>8345</v>
      </c>
      <c r="K118" s="97">
        <f t="shared" si="39"/>
        <v>7807</v>
      </c>
      <c r="L118" s="97">
        <f t="shared" si="39"/>
        <v>7412</v>
      </c>
      <c r="M118" s="97">
        <f t="shared" si="39"/>
        <v>6734</v>
      </c>
      <c r="N118" s="97">
        <f t="shared" si="39"/>
        <v>5597</v>
      </c>
      <c r="O118" s="97">
        <f t="shared" si="39"/>
        <v>4824</v>
      </c>
      <c r="P118" s="97">
        <f t="shared" si="40"/>
        <v>76513</v>
      </c>
      <c r="Q118" s="102"/>
      <c r="R118" s="102"/>
      <c r="S118" s="97">
        <f>SUM($D118:D118)</f>
        <v>5504</v>
      </c>
      <c r="T118" s="97">
        <f>SUM($D118:E118)</f>
        <v>10735</v>
      </c>
      <c r="U118" s="97">
        <f>SUM($D118:F118)</f>
        <v>15882</v>
      </c>
      <c r="V118" s="97">
        <f>SUM($D118:G118)</f>
        <v>21557</v>
      </c>
      <c r="W118" s="97">
        <f>SUM($D118:H118)</f>
        <v>28717</v>
      </c>
      <c r="X118" s="97">
        <f>SUM($D118:I118)</f>
        <v>35794</v>
      </c>
      <c r="Y118" s="97">
        <f>SUM($D118:J118)</f>
        <v>44139</v>
      </c>
      <c r="Z118" s="97">
        <f>SUM($D118:K118)</f>
        <v>51946</v>
      </c>
      <c r="AA118" s="97">
        <f>SUM($D118:L118)</f>
        <v>59358</v>
      </c>
      <c r="AB118" s="97">
        <f>SUM($D118:M118)</f>
        <v>66092</v>
      </c>
      <c r="AC118" s="97">
        <f>SUM($D118:N118)</f>
        <v>71689</v>
      </c>
      <c r="AD118" s="97">
        <f>SUM($D118:O118)</f>
        <v>76513</v>
      </c>
    </row>
    <row r="119" spans="1:30" ht="15.1" customHeight="1">
      <c r="A119" s="94">
        <v>2014</v>
      </c>
      <c r="B119" s="95" t="s">
        <v>7</v>
      </c>
      <c r="C119" s="96"/>
      <c r="D119" s="97">
        <f t="shared" si="39"/>
        <v>4984</v>
      </c>
      <c r="E119" s="97">
        <f t="shared" si="39"/>
        <v>4486</v>
      </c>
      <c r="F119" s="97">
        <f t="shared" si="39"/>
        <v>4412</v>
      </c>
      <c r="G119" s="97">
        <f t="shared" si="39"/>
        <v>5414</v>
      </c>
      <c r="H119" s="97">
        <f t="shared" si="39"/>
        <v>5774</v>
      </c>
      <c r="I119" s="97">
        <f t="shared" si="39"/>
        <v>6222</v>
      </c>
      <c r="J119" s="97">
        <f t="shared" si="39"/>
        <v>6449</v>
      </c>
      <c r="K119" s="97">
        <f t="shared" si="39"/>
        <v>6383</v>
      </c>
      <c r="L119" s="97">
        <f t="shared" si="39"/>
        <v>6547</v>
      </c>
      <c r="M119" s="97">
        <f t="shared" si="39"/>
        <v>6148</v>
      </c>
      <c r="N119" s="97">
        <f t="shared" si="39"/>
        <v>4732</v>
      </c>
      <c r="O119" s="97">
        <f t="shared" si="39"/>
        <v>4440</v>
      </c>
      <c r="P119" s="97">
        <f t="shared" si="40"/>
        <v>65991</v>
      </c>
      <c r="Q119" s="102"/>
      <c r="R119" s="102"/>
      <c r="S119" s="97">
        <f>SUM($D119:D119)</f>
        <v>4984</v>
      </c>
      <c r="T119" s="97">
        <f>SUM($D119:E119)</f>
        <v>9470</v>
      </c>
      <c r="U119" s="97">
        <f>SUM($D119:F119)</f>
        <v>13882</v>
      </c>
      <c r="V119" s="97">
        <f>SUM($D119:G119)</f>
        <v>19296</v>
      </c>
      <c r="W119" s="97">
        <f>SUM($D119:H119)</f>
        <v>25070</v>
      </c>
      <c r="X119" s="97">
        <f>SUM($D119:I119)</f>
        <v>31292</v>
      </c>
      <c r="Y119" s="97">
        <f>SUM($D119:J119)</f>
        <v>37741</v>
      </c>
      <c r="Z119" s="97">
        <f>SUM($D119:K119)</f>
        <v>44124</v>
      </c>
      <c r="AA119" s="97">
        <f>SUM($D119:L119)</f>
        <v>50671</v>
      </c>
      <c r="AB119" s="97">
        <f>SUM($D119:M119)</f>
        <v>56819</v>
      </c>
      <c r="AC119" s="97">
        <f>SUM($D119:N119)</f>
        <v>61551</v>
      </c>
      <c r="AD119" s="97">
        <f>SUM($D119:O119)</f>
        <v>65991</v>
      </c>
    </row>
    <row r="120" spans="1:30" ht="15.1" customHeight="1">
      <c r="A120" s="94">
        <v>2015</v>
      </c>
      <c r="B120" s="95" t="s">
        <v>7</v>
      </c>
      <c r="C120" s="96"/>
      <c r="D120" s="97">
        <f t="shared" si="39"/>
        <v>4351</v>
      </c>
      <c r="E120" s="97">
        <f t="shared" si="39"/>
        <v>4212</v>
      </c>
      <c r="F120" s="97">
        <f t="shared" si="39"/>
        <v>4450</v>
      </c>
      <c r="G120" s="97">
        <f t="shared" si="39"/>
        <v>4521</v>
      </c>
      <c r="H120" s="97">
        <f t="shared" si="39"/>
        <v>5980</v>
      </c>
      <c r="I120" s="97">
        <f t="shared" si="39"/>
        <v>6351</v>
      </c>
      <c r="J120" s="97">
        <f t="shared" si="39"/>
        <v>6271</v>
      </c>
      <c r="K120" s="97">
        <f t="shared" si="39"/>
        <v>6369</v>
      </c>
      <c r="L120" s="97">
        <f t="shared" si="39"/>
        <v>6475</v>
      </c>
      <c r="M120" s="97">
        <f t="shared" si="39"/>
        <v>6122</v>
      </c>
      <c r="N120" s="97">
        <f t="shared" si="39"/>
        <v>5477</v>
      </c>
      <c r="O120" s="97">
        <f t="shared" si="39"/>
        <v>5212</v>
      </c>
      <c r="P120" s="97">
        <f t="shared" si="40"/>
        <v>65791</v>
      </c>
      <c r="Q120" s="102"/>
      <c r="R120" s="102"/>
      <c r="S120" s="97">
        <f>SUM($D120:D120)</f>
        <v>4351</v>
      </c>
      <c r="T120" s="97">
        <f>SUM($D120:E120)</f>
        <v>8563</v>
      </c>
      <c r="U120" s="97">
        <f>SUM($D120:F120)</f>
        <v>13013</v>
      </c>
      <c r="V120" s="97">
        <f>SUM($D120:G120)</f>
        <v>17534</v>
      </c>
      <c r="W120" s="97">
        <f>SUM($D120:H120)</f>
        <v>23514</v>
      </c>
      <c r="X120" s="97">
        <f>SUM($D120:I120)</f>
        <v>29865</v>
      </c>
      <c r="Y120" s="97">
        <f>SUM($D120:J120)</f>
        <v>36136</v>
      </c>
      <c r="Z120" s="97">
        <f>SUM($D120:K120)</f>
        <v>42505</v>
      </c>
      <c r="AA120" s="97">
        <f>SUM($D120:L120)</f>
        <v>48980</v>
      </c>
      <c r="AB120" s="97">
        <f>SUM($D120:M120)</f>
        <v>55102</v>
      </c>
      <c r="AC120" s="97">
        <f>SUM($D120:N120)</f>
        <v>60579</v>
      </c>
      <c r="AD120" s="97">
        <f>SUM($D120:O120)</f>
        <v>65791</v>
      </c>
    </row>
    <row r="121" spans="1:30" ht="15.1" customHeight="1">
      <c r="A121" s="94">
        <v>2016</v>
      </c>
      <c r="B121" s="95" t="s">
        <v>7</v>
      </c>
      <c r="C121" s="96"/>
      <c r="D121" s="97">
        <f t="shared" si="39"/>
        <v>4488</v>
      </c>
      <c r="E121" s="97">
        <f t="shared" si="39"/>
        <v>4446</v>
      </c>
      <c r="F121" s="97">
        <f t="shared" si="39"/>
        <v>4868</v>
      </c>
      <c r="G121" s="97">
        <f t="shared" si="39"/>
        <v>4815</v>
      </c>
      <c r="H121" s="97">
        <f t="shared" si="39"/>
        <v>6111</v>
      </c>
      <c r="I121" s="97">
        <f t="shared" si="39"/>
        <v>6726</v>
      </c>
      <c r="J121" s="97">
        <f t="shared" si="39"/>
        <v>5936</v>
      </c>
      <c r="K121" s="97">
        <f t="shared" si="39"/>
        <v>5990</v>
      </c>
      <c r="L121" s="97">
        <f t="shared" si="39"/>
        <v>6476</v>
      </c>
      <c r="M121" s="97">
        <f t="shared" si="39"/>
        <v>7110</v>
      </c>
      <c r="N121" s="97">
        <f t="shared" si="39"/>
        <v>5878</v>
      </c>
      <c r="O121" s="97">
        <f t="shared" si="39"/>
        <v>4985</v>
      </c>
      <c r="P121" s="97">
        <f t="shared" ref="P121:P124" si="41">SUM(D121:O121)</f>
        <v>67829</v>
      </c>
      <c r="Q121" s="102"/>
      <c r="R121" s="102"/>
      <c r="S121" s="97">
        <f>SUM($D121:D121)</f>
        <v>4488</v>
      </c>
      <c r="T121" s="97">
        <f>SUM($D121:E121)</f>
        <v>8934</v>
      </c>
      <c r="U121" s="97">
        <f>SUM($D121:F121)</f>
        <v>13802</v>
      </c>
      <c r="V121" s="97">
        <f>SUM($D121:G121)</f>
        <v>18617</v>
      </c>
      <c r="W121" s="97">
        <f>SUM($D121:H121)</f>
        <v>24728</v>
      </c>
      <c r="X121" s="97">
        <f>SUM($D121:I121)</f>
        <v>31454</v>
      </c>
      <c r="Y121" s="97">
        <f>SUM($D121:J121)</f>
        <v>37390</v>
      </c>
      <c r="Z121" s="97">
        <f>SUM($D121:K121)</f>
        <v>43380</v>
      </c>
      <c r="AA121" s="97">
        <f>SUM($D121:L121)</f>
        <v>49856</v>
      </c>
      <c r="AB121" s="97">
        <f>SUM($D121:M121)</f>
        <v>56966</v>
      </c>
      <c r="AC121" s="97">
        <f>SUM($D121:N121)</f>
        <v>62844</v>
      </c>
      <c r="AD121" s="97">
        <f>SUM($D121:O121)</f>
        <v>67829</v>
      </c>
    </row>
    <row r="122" spans="1:30" ht="15.1" customHeight="1">
      <c r="A122" s="94">
        <v>2017</v>
      </c>
      <c r="B122" s="95" t="s">
        <v>7</v>
      </c>
      <c r="C122" s="96"/>
      <c r="D122" s="97">
        <f t="shared" si="39"/>
        <v>4964</v>
      </c>
      <c r="E122" s="97">
        <f t="shared" si="39"/>
        <v>4816</v>
      </c>
      <c r="F122" s="97">
        <f t="shared" si="39"/>
        <v>5108</v>
      </c>
      <c r="G122" s="97">
        <f t="shared" si="39"/>
        <v>5304</v>
      </c>
      <c r="H122" s="97">
        <f t="shared" si="39"/>
        <v>6399</v>
      </c>
      <c r="I122" s="97">
        <f t="shared" si="39"/>
        <v>6929</v>
      </c>
      <c r="J122" s="97">
        <f t="shared" si="39"/>
        <v>6492</v>
      </c>
      <c r="K122" s="97">
        <f t="shared" si="39"/>
        <v>6583</v>
      </c>
      <c r="L122" s="97">
        <f t="shared" si="39"/>
        <v>7129</v>
      </c>
      <c r="M122" s="97">
        <f t="shared" si="39"/>
        <v>6918</v>
      </c>
      <c r="N122" s="97">
        <f t="shared" si="39"/>
        <v>5865</v>
      </c>
      <c r="O122" s="97">
        <f t="shared" si="39"/>
        <v>4646</v>
      </c>
      <c r="P122" s="97">
        <f t="shared" ref="P122" si="42">SUM(D122:O122)</f>
        <v>71153</v>
      </c>
      <c r="Q122" s="102"/>
      <c r="R122" s="102"/>
      <c r="S122" s="97">
        <f>SUM($D122:D122)</f>
        <v>4964</v>
      </c>
      <c r="T122" s="97">
        <f>SUM($D122:E122)</f>
        <v>9780</v>
      </c>
      <c r="U122" s="97">
        <f>SUM($D122:F122)</f>
        <v>14888</v>
      </c>
      <c r="V122" s="97">
        <f>SUM($D122:G122)</f>
        <v>20192</v>
      </c>
      <c r="W122" s="97">
        <f>SUM($D122:H122)</f>
        <v>26591</v>
      </c>
      <c r="X122" s="97">
        <f>SUM($D122:I122)</f>
        <v>33520</v>
      </c>
      <c r="Y122" s="97">
        <f>SUM($D122:J122)</f>
        <v>40012</v>
      </c>
      <c r="Z122" s="97">
        <f>SUM($D122:K122)</f>
        <v>46595</v>
      </c>
      <c r="AA122" s="97">
        <f>SUM($D122:L122)</f>
        <v>53724</v>
      </c>
      <c r="AB122" s="97">
        <f>SUM($D122:M122)</f>
        <v>60642</v>
      </c>
      <c r="AC122" s="97">
        <f>SUM($D122:N122)</f>
        <v>66507</v>
      </c>
      <c r="AD122" s="97">
        <f>SUM($D122:O122)</f>
        <v>71153</v>
      </c>
    </row>
    <row r="123" spans="1:30" ht="15.1" customHeight="1">
      <c r="A123" s="94">
        <v>2018</v>
      </c>
      <c r="B123" s="95" t="s">
        <v>7</v>
      </c>
      <c r="C123" s="96"/>
      <c r="D123" s="97">
        <f t="shared" si="39"/>
        <v>4798</v>
      </c>
      <c r="E123" s="97">
        <f t="shared" si="39"/>
        <v>4132</v>
      </c>
      <c r="F123" s="97">
        <f t="shared" si="39"/>
        <v>5003</v>
      </c>
      <c r="G123" s="97">
        <f t="shared" si="39"/>
        <v>5331</v>
      </c>
      <c r="H123" s="97">
        <f t="shared" si="39"/>
        <v>7373</v>
      </c>
      <c r="I123" s="97">
        <f t="shared" si="39"/>
        <v>7669</v>
      </c>
      <c r="J123" s="97">
        <f t="shared" si="39"/>
        <v>7615</v>
      </c>
      <c r="K123" s="97">
        <f t="shared" si="39"/>
        <v>8013</v>
      </c>
      <c r="L123" s="97">
        <f t="shared" si="39"/>
        <v>7501</v>
      </c>
      <c r="M123" s="97">
        <f t="shared" si="39"/>
        <v>7451</v>
      </c>
      <c r="N123" s="97">
        <f t="shared" si="39"/>
        <v>5871</v>
      </c>
      <c r="O123" s="97">
        <f t="shared" si="39"/>
        <v>4591</v>
      </c>
      <c r="P123" s="97">
        <f t="shared" si="41"/>
        <v>75348</v>
      </c>
      <c r="Q123" s="102"/>
      <c r="R123" s="102"/>
      <c r="S123" s="97">
        <f>SUM($D123:D123)</f>
        <v>4798</v>
      </c>
      <c r="T123" s="97">
        <f>SUM($D123:E123)</f>
        <v>8930</v>
      </c>
      <c r="U123" s="97">
        <f>SUM($D123:F123)</f>
        <v>13933</v>
      </c>
      <c r="V123" s="97">
        <f>SUM($D123:G123)</f>
        <v>19264</v>
      </c>
      <c r="W123" s="97">
        <f>SUM($D123:H123)</f>
        <v>26637</v>
      </c>
      <c r="X123" s="97">
        <f>SUM($D123:I123)</f>
        <v>34306</v>
      </c>
      <c r="Y123" s="97">
        <f>SUM($D123:J123)</f>
        <v>41921</v>
      </c>
      <c r="Z123" s="97">
        <f>SUM($D123:K123)</f>
        <v>49934</v>
      </c>
      <c r="AA123" s="97">
        <f>SUM($D123:L123)</f>
        <v>57435</v>
      </c>
      <c r="AB123" s="97">
        <f>SUM($D123:M123)</f>
        <v>64886</v>
      </c>
      <c r="AC123" s="97">
        <f>SUM($D123:N123)</f>
        <v>70757</v>
      </c>
      <c r="AD123" s="97">
        <f>SUM($D123:O123)</f>
        <v>75348</v>
      </c>
    </row>
    <row r="124" spans="1:30" ht="15.1" customHeight="1">
      <c r="A124" s="94">
        <v>2019</v>
      </c>
      <c r="B124" s="95" t="s">
        <v>7</v>
      </c>
      <c r="C124" s="96"/>
      <c r="D124" s="97">
        <f t="shared" si="39"/>
        <v>4714</v>
      </c>
      <c r="E124" s="97">
        <f t="shared" si="39"/>
        <v>4693</v>
      </c>
      <c r="F124" s="97">
        <f t="shared" si="39"/>
        <v>4693</v>
      </c>
      <c r="G124" s="97">
        <f t="shared" si="39"/>
        <v>4983</v>
      </c>
      <c r="H124" s="97">
        <f t="shared" si="39"/>
        <v>6669</v>
      </c>
      <c r="I124" s="97">
        <f t="shared" si="39"/>
        <v>6759</v>
      </c>
      <c r="J124" s="97">
        <f t="shared" si="39"/>
        <v>6949</v>
      </c>
      <c r="K124" s="97">
        <f t="shared" si="39"/>
        <v>6453</v>
      </c>
      <c r="L124" s="97">
        <f t="shared" si="39"/>
        <v>6681</v>
      </c>
      <c r="M124" s="97">
        <f t="shared" si="39"/>
        <v>6614</v>
      </c>
      <c r="N124" s="97">
        <f t="shared" si="39"/>
        <v>5126</v>
      </c>
      <c r="O124" s="97">
        <f t="shared" si="39"/>
        <v>4738</v>
      </c>
      <c r="P124" s="97">
        <f t="shared" si="41"/>
        <v>69072</v>
      </c>
      <c r="Q124" s="102"/>
      <c r="R124" s="102"/>
      <c r="S124" s="97">
        <f>SUM($D124:D124)</f>
        <v>4714</v>
      </c>
      <c r="T124" s="97">
        <f>SUM($D124:E124)</f>
        <v>9407</v>
      </c>
      <c r="U124" s="97">
        <f>SUM($D124:F124)</f>
        <v>14100</v>
      </c>
      <c r="V124" s="97">
        <f>SUM($D124:G124)</f>
        <v>19083</v>
      </c>
      <c r="W124" s="97">
        <f>SUM($D124:H124)</f>
        <v>25752</v>
      </c>
      <c r="X124" s="97">
        <f>SUM($D124:I124)</f>
        <v>32511</v>
      </c>
      <c r="Y124" s="97">
        <f>SUM($D124:J124)</f>
        <v>39460</v>
      </c>
      <c r="Z124" s="97">
        <f>SUM($D124:K124)</f>
        <v>45913</v>
      </c>
      <c r="AA124" s="97">
        <f>SUM($D124:L124)</f>
        <v>52594</v>
      </c>
      <c r="AB124" s="97">
        <f>SUM($D124:M124)</f>
        <v>59208</v>
      </c>
      <c r="AC124" s="97">
        <f>SUM($D124:N124)</f>
        <v>64334</v>
      </c>
      <c r="AD124" s="97">
        <f>SUM($D124:O124)</f>
        <v>69072</v>
      </c>
    </row>
    <row r="125" spans="1:30" ht="15.1" customHeight="1">
      <c r="A125" s="94">
        <v>2020</v>
      </c>
      <c r="B125" s="95" t="s">
        <v>7</v>
      </c>
      <c r="C125" s="96"/>
      <c r="D125" s="97">
        <f t="shared" si="39"/>
        <v>4714</v>
      </c>
      <c r="E125" s="97">
        <f t="shared" si="39"/>
        <v>4265</v>
      </c>
      <c r="F125" s="97">
        <f t="shared" si="39"/>
        <v>3998</v>
      </c>
      <c r="G125" s="97">
        <f t="shared" si="39"/>
        <v>3635</v>
      </c>
      <c r="H125" s="97">
        <f t="shared" si="39"/>
        <v>4831</v>
      </c>
      <c r="I125" s="97">
        <f t="shared" si="39"/>
        <v>5218</v>
      </c>
      <c r="J125" s="97">
        <f t="shared" si="39"/>
        <v>4868</v>
      </c>
      <c r="K125" s="97">
        <f t="shared" si="39"/>
        <v>5086</v>
      </c>
      <c r="L125" s="97">
        <f t="shared" si="39"/>
        <v>5445</v>
      </c>
      <c r="M125" s="97">
        <f t="shared" si="39"/>
        <v>5476</v>
      </c>
      <c r="N125" s="97">
        <f t="shared" si="39"/>
        <v>5181</v>
      </c>
      <c r="O125" s="97">
        <f t="shared" si="39"/>
        <v>5218</v>
      </c>
      <c r="P125" s="97">
        <f t="shared" ref="P125" si="43">SUM(D125:O125)</f>
        <v>57935</v>
      </c>
      <c r="Q125" s="102"/>
      <c r="R125" s="102"/>
      <c r="S125" s="97">
        <f>SUM($D125:D125)</f>
        <v>4714</v>
      </c>
      <c r="T125" s="97">
        <f>SUM($D125:E125)</f>
        <v>8979</v>
      </c>
      <c r="U125" s="97">
        <f>SUM($D125:F125)</f>
        <v>12977</v>
      </c>
      <c r="V125" s="97">
        <f>SUM($D125:G125)</f>
        <v>16612</v>
      </c>
      <c r="W125" s="97">
        <f>SUM($D125:H125)</f>
        <v>21443</v>
      </c>
      <c r="X125" s="97">
        <f>SUM($D125:I125)</f>
        <v>26661</v>
      </c>
      <c r="Y125" s="97">
        <f>SUM($D125:J125)</f>
        <v>31529</v>
      </c>
      <c r="Z125" s="97">
        <f>SUM($D125:K125)</f>
        <v>36615</v>
      </c>
      <c r="AA125" s="97">
        <f>SUM($D125:L125)</f>
        <v>42060</v>
      </c>
      <c r="AB125" s="97">
        <f>SUM($D125:M125)</f>
        <v>47536</v>
      </c>
      <c r="AC125" s="97">
        <f>SUM($D125:N125)</f>
        <v>52717</v>
      </c>
      <c r="AD125" s="97">
        <f>SUM($D125:O125)</f>
        <v>57935</v>
      </c>
    </row>
    <row r="126" spans="1:30" ht="15.1" customHeight="1">
      <c r="A126" s="94">
        <v>2021</v>
      </c>
      <c r="B126" s="95" t="s">
        <v>7</v>
      </c>
      <c r="C126" s="96"/>
      <c r="D126" s="97">
        <f t="shared" si="39"/>
        <v>3942</v>
      </c>
      <c r="E126" s="97">
        <f t="shared" si="39"/>
        <v>3794</v>
      </c>
      <c r="F126" s="97">
        <f t="shared" si="39"/>
        <v>4783</v>
      </c>
      <c r="G126" s="97">
        <f t="shared" si="39"/>
        <v>4569</v>
      </c>
      <c r="H126" s="97">
        <f t="shared" si="39"/>
        <v>4941</v>
      </c>
      <c r="I126" s="97">
        <f t="shared" si="39"/>
        <v>5461</v>
      </c>
      <c r="J126" s="97">
        <f t="shared" si="39"/>
        <v>5112</v>
      </c>
      <c r="K126" s="97">
        <f t="shared" si="39"/>
        <v>5534</v>
      </c>
      <c r="L126" s="97">
        <f t="shared" si="39"/>
        <v>5722</v>
      </c>
      <c r="M126" s="97">
        <f t="shared" si="39"/>
        <v>5795</v>
      </c>
      <c r="N126" s="97">
        <f t="shared" si="39"/>
        <v>5588</v>
      </c>
      <c r="O126" s="97">
        <f t="shared" si="39"/>
        <v>4505</v>
      </c>
      <c r="P126" s="97">
        <f t="shared" ref="P126" si="44">SUM(D126:O126)</f>
        <v>59746</v>
      </c>
      <c r="Q126" s="102"/>
      <c r="R126" s="102"/>
      <c r="S126" s="97">
        <f>SUM($D126:D126)</f>
        <v>3942</v>
      </c>
      <c r="T126" s="97">
        <f>SUM($D126:E126)</f>
        <v>7736</v>
      </c>
      <c r="U126" s="97">
        <f>SUM($D126:F126)</f>
        <v>12519</v>
      </c>
      <c r="V126" s="97">
        <f>SUM($D126:G126)</f>
        <v>17088</v>
      </c>
      <c r="W126" s="97">
        <f>SUM($D126:H126)</f>
        <v>22029</v>
      </c>
      <c r="X126" s="97">
        <f>SUM($D126:I126)</f>
        <v>27490</v>
      </c>
      <c r="Y126" s="97">
        <f>SUM($D126:J126)</f>
        <v>32602</v>
      </c>
      <c r="Z126" s="97">
        <f>SUM($D126:K126)</f>
        <v>38136</v>
      </c>
      <c r="AA126" s="97">
        <f>SUM($D126:L126)</f>
        <v>43858</v>
      </c>
      <c r="AB126" s="97">
        <f>SUM($D126:M126)</f>
        <v>49653</v>
      </c>
      <c r="AC126" s="97">
        <f>SUM($D126:N126)</f>
        <v>55241</v>
      </c>
      <c r="AD126" s="97">
        <f>SUM($D126:O126)</f>
        <v>59746</v>
      </c>
    </row>
    <row r="127" spans="1:30" ht="15.1" customHeight="1">
      <c r="Q127" s="102"/>
      <c r="R127" s="102"/>
    </row>
    <row r="128" spans="1:30" ht="15.1" customHeight="1">
      <c r="Q128" s="126"/>
      <c r="R128" s="126"/>
    </row>
    <row r="129" spans="1:30" ht="15.1" customHeight="1">
      <c r="A129" s="94">
        <v>2006</v>
      </c>
      <c r="B129" s="95" t="s">
        <v>8</v>
      </c>
      <c r="D129" s="97">
        <f t="shared" ref="D129:O144" si="45">SUMIFS(D$11:D$90,$A$11:$A$90,$A129,$B$11:$B$90,$B129)</f>
        <v>0</v>
      </c>
      <c r="E129" s="97">
        <f t="shared" si="45"/>
        <v>0</v>
      </c>
      <c r="F129" s="97">
        <f t="shared" si="45"/>
        <v>0</v>
      </c>
      <c r="G129" s="97">
        <f t="shared" si="45"/>
        <v>0</v>
      </c>
      <c r="H129" s="97">
        <f t="shared" si="45"/>
        <v>0</v>
      </c>
      <c r="I129" s="97">
        <f t="shared" si="45"/>
        <v>0</v>
      </c>
      <c r="J129" s="97">
        <f t="shared" si="45"/>
        <v>0</v>
      </c>
      <c r="K129" s="97">
        <f t="shared" si="45"/>
        <v>0</v>
      </c>
      <c r="L129" s="97">
        <f t="shared" si="45"/>
        <v>0</v>
      </c>
      <c r="M129" s="97">
        <f t="shared" si="45"/>
        <v>0</v>
      </c>
      <c r="N129" s="97">
        <f t="shared" si="45"/>
        <v>0</v>
      </c>
      <c r="O129" s="97">
        <f t="shared" si="45"/>
        <v>0</v>
      </c>
      <c r="P129" s="97">
        <f t="shared" ref="P129:P142" si="46">SUM(D129:O129)</f>
        <v>0</v>
      </c>
      <c r="Q129" s="126"/>
      <c r="R129" s="126"/>
      <c r="S129" s="97">
        <f>SUM($D129:D129)</f>
        <v>0</v>
      </c>
      <c r="T129" s="97">
        <f>SUM($D129:E129)</f>
        <v>0</v>
      </c>
      <c r="U129" s="97">
        <f>SUM($D129:F129)</f>
        <v>0</v>
      </c>
      <c r="V129" s="97">
        <f>SUM($D129:G129)</f>
        <v>0</v>
      </c>
      <c r="W129" s="97">
        <f>SUM($D129:H129)</f>
        <v>0</v>
      </c>
      <c r="X129" s="97">
        <f>SUM($D129:I129)</f>
        <v>0</v>
      </c>
      <c r="Y129" s="97">
        <f>SUM($D129:J129)</f>
        <v>0</v>
      </c>
      <c r="Z129" s="97">
        <f>SUM($D129:K129)</f>
        <v>0</v>
      </c>
      <c r="AA129" s="97">
        <f>SUM($D129:L129)</f>
        <v>0</v>
      </c>
      <c r="AB129" s="97">
        <f>SUM($D129:M129)</f>
        <v>0</v>
      </c>
      <c r="AC129" s="97">
        <f>SUM($D129:N129)</f>
        <v>0</v>
      </c>
      <c r="AD129" s="97">
        <f>SUM($D129:O129)</f>
        <v>0</v>
      </c>
    </row>
    <row r="130" spans="1:30" ht="15.1" customHeight="1">
      <c r="A130" s="94">
        <v>2007</v>
      </c>
      <c r="B130" s="95" t="s">
        <v>8</v>
      </c>
      <c r="D130" s="97">
        <f t="shared" si="45"/>
        <v>0</v>
      </c>
      <c r="E130" s="97">
        <f t="shared" si="45"/>
        <v>0</v>
      </c>
      <c r="F130" s="97">
        <f t="shared" si="45"/>
        <v>0</v>
      </c>
      <c r="G130" s="97">
        <f t="shared" si="45"/>
        <v>0</v>
      </c>
      <c r="H130" s="97">
        <f t="shared" si="45"/>
        <v>0</v>
      </c>
      <c r="I130" s="97">
        <f t="shared" si="45"/>
        <v>0</v>
      </c>
      <c r="J130" s="97">
        <f t="shared" si="45"/>
        <v>0</v>
      </c>
      <c r="K130" s="97">
        <f t="shared" si="45"/>
        <v>0</v>
      </c>
      <c r="L130" s="97">
        <f t="shared" si="45"/>
        <v>0</v>
      </c>
      <c r="M130" s="97">
        <f t="shared" si="45"/>
        <v>0</v>
      </c>
      <c r="N130" s="97">
        <f t="shared" si="45"/>
        <v>0</v>
      </c>
      <c r="O130" s="97">
        <f t="shared" si="45"/>
        <v>0</v>
      </c>
      <c r="P130" s="97">
        <f t="shared" si="46"/>
        <v>0</v>
      </c>
      <c r="Q130" s="126"/>
      <c r="R130" s="126"/>
      <c r="S130" s="97">
        <f>SUM($D130:D130)</f>
        <v>0</v>
      </c>
      <c r="T130" s="97">
        <f>SUM($D130:E130)</f>
        <v>0</v>
      </c>
      <c r="U130" s="97">
        <f>SUM($D130:F130)</f>
        <v>0</v>
      </c>
      <c r="V130" s="97">
        <f>SUM($D130:G130)</f>
        <v>0</v>
      </c>
      <c r="W130" s="97">
        <f>SUM($D130:H130)</f>
        <v>0</v>
      </c>
      <c r="X130" s="97">
        <f>SUM($D130:I130)</f>
        <v>0</v>
      </c>
      <c r="Y130" s="97">
        <f>SUM($D130:J130)</f>
        <v>0</v>
      </c>
      <c r="Z130" s="97">
        <f>SUM($D130:K130)</f>
        <v>0</v>
      </c>
      <c r="AA130" s="97">
        <f>SUM($D130:L130)</f>
        <v>0</v>
      </c>
      <c r="AB130" s="97">
        <f>SUM($D130:M130)</f>
        <v>0</v>
      </c>
      <c r="AC130" s="97">
        <f>SUM($D130:N130)</f>
        <v>0</v>
      </c>
      <c r="AD130" s="97">
        <f>SUM($D130:O130)</f>
        <v>0</v>
      </c>
    </row>
    <row r="131" spans="1:30" ht="15.1" customHeight="1">
      <c r="A131" s="94">
        <v>2008</v>
      </c>
      <c r="B131" s="95" t="s">
        <v>8</v>
      </c>
      <c r="D131" s="97">
        <f t="shared" si="45"/>
        <v>0</v>
      </c>
      <c r="E131" s="97">
        <f t="shared" si="45"/>
        <v>0</v>
      </c>
      <c r="F131" s="97">
        <f t="shared" si="45"/>
        <v>0</v>
      </c>
      <c r="G131" s="97">
        <f t="shared" si="45"/>
        <v>0</v>
      </c>
      <c r="H131" s="97">
        <f t="shared" si="45"/>
        <v>0</v>
      </c>
      <c r="I131" s="97">
        <f t="shared" si="45"/>
        <v>0</v>
      </c>
      <c r="J131" s="97">
        <f t="shared" si="45"/>
        <v>0</v>
      </c>
      <c r="K131" s="97">
        <f t="shared" si="45"/>
        <v>0</v>
      </c>
      <c r="L131" s="97">
        <f t="shared" si="45"/>
        <v>0</v>
      </c>
      <c r="M131" s="97">
        <f t="shared" si="45"/>
        <v>0</v>
      </c>
      <c r="N131" s="97">
        <f t="shared" si="45"/>
        <v>0</v>
      </c>
      <c r="O131" s="97">
        <f t="shared" si="45"/>
        <v>0</v>
      </c>
      <c r="P131" s="97">
        <f t="shared" si="46"/>
        <v>0</v>
      </c>
      <c r="Q131" s="126"/>
      <c r="R131" s="126"/>
      <c r="S131" s="97">
        <f>SUM($D131:D131)</f>
        <v>0</v>
      </c>
      <c r="T131" s="97">
        <f>SUM($D131:E131)</f>
        <v>0</v>
      </c>
      <c r="U131" s="97">
        <f>SUM($D131:F131)</f>
        <v>0</v>
      </c>
      <c r="V131" s="97">
        <f>SUM($D131:G131)</f>
        <v>0</v>
      </c>
      <c r="W131" s="97">
        <f>SUM($D131:H131)</f>
        <v>0</v>
      </c>
      <c r="X131" s="97">
        <f>SUM($D131:I131)</f>
        <v>0</v>
      </c>
      <c r="Y131" s="97">
        <f>SUM($D131:J131)</f>
        <v>0</v>
      </c>
      <c r="Z131" s="97">
        <f>SUM($D131:K131)</f>
        <v>0</v>
      </c>
      <c r="AA131" s="97">
        <f>SUM($D131:L131)</f>
        <v>0</v>
      </c>
      <c r="AB131" s="97">
        <f>SUM($D131:M131)</f>
        <v>0</v>
      </c>
      <c r="AC131" s="97">
        <f>SUM($D131:N131)</f>
        <v>0</v>
      </c>
      <c r="AD131" s="97">
        <f>SUM($D131:O131)</f>
        <v>0</v>
      </c>
    </row>
    <row r="132" spans="1:30" ht="15.1" customHeight="1">
      <c r="A132" s="94">
        <v>2009</v>
      </c>
      <c r="B132" s="95" t="s">
        <v>8</v>
      </c>
      <c r="D132" s="97">
        <f t="shared" si="45"/>
        <v>0</v>
      </c>
      <c r="E132" s="97">
        <f t="shared" si="45"/>
        <v>0</v>
      </c>
      <c r="F132" s="97">
        <f t="shared" si="45"/>
        <v>0</v>
      </c>
      <c r="G132" s="97">
        <f t="shared" si="45"/>
        <v>0</v>
      </c>
      <c r="H132" s="97">
        <f t="shared" si="45"/>
        <v>0</v>
      </c>
      <c r="I132" s="97">
        <f t="shared" si="45"/>
        <v>0</v>
      </c>
      <c r="J132" s="97">
        <f t="shared" si="45"/>
        <v>0</v>
      </c>
      <c r="K132" s="97">
        <f t="shared" si="45"/>
        <v>0</v>
      </c>
      <c r="L132" s="97">
        <f t="shared" si="45"/>
        <v>0</v>
      </c>
      <c r="M132" s="97">
        <f t="shared" si="45"/>
        <v>0</v>
      </c>
      <c r="N132" s="97">
        <f t="shared" si="45"/>
        <v>0</v>
      </c>
      <c r="O132" s="97">
        <f t="shared" si="45"/>
        <v>0</v>
      </c>
      <c r="P132" s="97">
        <f t="shared" si="46"/>
        <v>0</v>
      </c>
      <c r="Q132" s="126"/>
      <c r="R132" s="126"/>
      <c r="S132" s="97">
        <f>SUM($D132:D132)</f>
        <v>0</v>
      </c>
      <c r="T132" s="97">
        <f>SUM($D132:E132)</f>
        <v>0</v>
      </c>
      <c r="U132" s="97">
        <f>SUM($D132:F132)</f>
        <v>0</v>
      </c>
      <c r="V132" s="97">
        <f>SUM($D132:G132)</f>
        <v>0</v>
      </c>
      <c r="W132" s="97">
        <f>SUM($D132:H132)</f>
        <v>0</v>
      </c>
      <c r="X132" s="97">
        <f>SUM($D132:I132)</f>
        <v>0</v>
      </c>
      <c r="Y132" s="97">
        <f>SUM($D132:J132)</f>
        <v>0</v>
      </c>
      <c r="Z132" s="97">
        <f>SUM($D132:K132)</f>
        <v>0</v>
      </c>
      <c r="AA132" s="97">
        <f>SUM($D132:L132)</f>
        <v>0</v>
      </c>
      <c r="AB132" s="97">
        <f>SUM($D132:M132)</f>
        <v>0</v>
      </c>
      <c r="AC132" s="97">
        <f>SUM($D132:N132)</f>
        <v>0</v>
      </c>
      <c r="AD132" s="97">
        <f>SUM($D132:O132)</f>
        <v>0</v>
      </c>
    </row>
    <row r="133" spans="1:30" ht="15.1" customHeight="1">
      <c r="A133" s="94">
        <v>2010</v>
      </c>
      <c r="B133" s="95" t="s">
        <v>8</v>
      </c>
      <c r="D133" s="97">
        <f t="shared" si="45"/>
        <v>0</v>
      </c>
      <c r="E133" s="97">
        <f t="shared" si="45"/>
        <v>0</v>
      </c>
      <c r="F133" s="97">
        <f t="shared" si="45"/>
        <v>0</v>
      </c>
      <c r="G133" s="97">
        <f t="shared" si="45"/>
        <v>0</v>
      </c>
      <c r="H133" s="97">
        <f t="shared" si="45"/>
        <v>0</v>
      </c>
      <c r="I133" s="97">
        <f t="shared" si="45"/>
        <v>0</v>
      </c>
      <c r="J133" s="97">
        <f t="shared" si="45"/>
        <v>0</v>
      </c>
      <c r="K133" s="97">
        <f t="shared" si="45"/>
        <v>0</v>
      </c>
      <c r="L133" s="97">
        <f t="shared" si="45"/>
        <v>0</v>
      </c>
      <c r="M133" s="97">
        <f t="shared" si="45"/>
        <v>0</v>
      </c>
      <c r="N133" s="97">
        <f t="shared" si="45"/>
        <v>0</v>
      </c>
      <c r="O133" s="97">
        <f t="shared" si="45"/>
        <v>0</v>
      </c>
      <c r="P133" s="97">
        <f t="shared" si="46"/>
        <v>0</v>
      </c>
      <c r="Q133" s="126"/>
      <c r="R133" s="126"/>
      <c r="S133" s="97">
        <f>SUM($D133:D133)</f>
        <v>0</v>
      </c>
      <c r="T133" s="97">
        <f>SUM($D133:E133)</f>
        <v>0</v>
      </c>
      <c r="U133" s="97">
        <f>SUM($D133:F133)</f>
        <v>0</v>
      </c>
      <c r="V133" s="97">
        <f>SUM($D133:G133)</f>
        <v>0</v>
      </c>
      <c r="W133" s="97">
        <f>SUM($D133:H133)</f>
        <v>0</v>
      </c>
      <c r="X133" s="97">
        <f>SUM($D133:I133)</f>
        <v>0</v>
      </c>
      <c r="Y133" s="97">
        <f>SUM($D133:J133)</f>
        <v>0</v>
      </c>
      <c r="Z133" s="97">
        <f>SUM($D133:K133)</f>
        <v>0</v>
      </c>
      <c r="AA133" s="97">
        <f>SUM($D133:L133)</f>
        <v>0</v>
      </c>
      <c r="AB133" s="97">
        <f>SUM($D133:M133)</f>
        <v>0</v>
      </c>
      <c r="AC133" s="97">
        <f>SUM($D133:N133)</f>
        <v>0</v>
      </c>
      <c r="AD133" s="97">
        <f>SUM($D133:O133)</f>
        <v>0</v>
      </c>
    </row>
    <row r="134" spans="1:30" ht="15.1" customHeight="1">
      <c r="A134" s="94">
        <v>2011</v>
      </c>
      <c r="B134" s="95" t="s">
        <v>8</v>
      </c>
      <c r="D134" s="97">
        <f t="shared" si="45"/>
        <v>0</v>
      </c>
      <c r="E134" s="97">
        <f t="shared" si="45"/>
        <v>0</v>
      </c>
      <c r="F134" s="97">
        <f t="shared" si="45"/>
        <v>0</v>
      </c>
      <c r="G134" s="97">
        <f t="shared" si="45"/>
        <v>0</v>
      </c>
      <c r="H134" s="97">
        <f t="shared" si="45"/>
        <v>0</v>
      </c>
      <c r="I134" s="97">
        <f t="shared" si="45"/>
        <v>0</v>
      </c>
      <c r="J134" s="97">
        <f t="shared" si="45"/>
        <v>0</v>
      </c>
      <c r="K134" s="97">
        <f t="shared" si="45"/>
        <v>0</v>
      </c>
      <c r="L134" s="97">
        <f t="shared" si="45"/>
        <v>0</v>
      </c>
      <c r="M134" s="97">
        <f t="shared" si="45"/>
        <v>0</v>
      </c>
      <c r="N134" s="97">
        <f t="shared" si="45"/>
        <v>0</v>
      </c>
      <c r="O134" s="97">
        <f t="shared" si="45"/>
        <v>0</v>
      </c>
      <c r="P134" s="97">
        <f t="shared" si="46"/>
        <v>0</v>
      </c>
      <c r="Q134" s="126"/>
      <c r="R134" s="126"/>
      <c r="S134" s="97">
        <f>SUM($D134:D134)</f>
        <v>0</v>
      </c>
      <c r="T134" s="97">
        <f>SUM($D134:E134)</f>
        <v>0</v>
      </c>
      <c r="U134" s="97">
        <f>SUM($D134:F134)</f>
        <v>0</v>
      </c>
      <c r="V134" s="97">
        <f>SUM($D134:G134)</f>
        <v>0</v>
      </c>
      <c r="W134" s="97">
        <f>SUM($D134:H134)</f>
        <v>0</v>
      </c>
      <c r="X134" s="97">
        <f>SUM($D134:I134)</f>
        <v>0</v>
      </c>
      <c r="Y134" s="97">
        <f>SUM($D134:J134)</f>
        <v>0</v>
      </c>
      <c r="Z134" s="97">
        <f>SUM($D134:K134)</f>
        <v>0</v>
      </c>
      <c r="AA134" s="97">
        <f>SUM($D134:L134)</f>
        <v>0</v>
      </c>
      <c r="AB134" s="97">
        <f>SUM($D134:M134)</f>
        <v>0</v>
      </c>
      <c r="AC134" s="97">
        <f>SUM($D134:N134)</f>
        <v>0</v>
      </c>
      <c r="AD134" s="97">
        <f>SUM($D134:O134)</f>
        <v>0</v>
      </c>
    </row>
    <row r="135" spans="1:30" ht="15.1" customHeight="1">
      <c r="A135" s="94">
        <v>2012</v>
      </c>
      <c r="B135" s="95" t="s">
        <v>8</v>
      </c>
      <c r="D135" s="97">
        <f t="shared" si="45"/>
        <v>0</v>
      </c>
      <c r="E135" s="97">
        <f t="shared" si="45"/>
        <v>0</v>
      </c>
      <c r="F135" s="97">
        <f t="shared" si="45"/>
        <v>0</v>
      </c>
      <c r="G135" s="97">
        <f t="shared" si="45"/>
        <v>0</v>
      </c>
      <c r="H135" s="97">
        <f t="shared" si="45"/>
        <v>0</v>
      </c>
      <c r="I135" s="97">
        <f t="shared" si="45"/>
        <v>0</v>
      </c>
      <c r="J135" s="97">
        <f t="shared" si="45"/>
        <v>0</v>
      </c>
      <c r="K135" s="97">
        <f t="shared" si="45"/>
        <v>0</v>
      </c>
      <c r="L135" s="97">
        <f t="shared" si="45"/>
        <v>0</v>
      </c>
      <c r="M135" s="97">
        <f t="shared" si="45"/>
        <v>0</v>
      </c>
      <c r="N135" s="97">
        <f t="shared" si="45"/>
        <v>0</v>
      </c>
      <c r="O135" s="97">
        <f t="shared" si="45"/>
        <v>0</v>
      </c>
      <c r="P135" s="97">
        <f t="shared" si="46"/>
        <v>0</v>
      </c>
      <c r="Q135" s="126"/>
      <c r="R135" s="126"/>
      <c r="S135" s="97">
        <f>SUM($D135:D135)</f>
        <v>0</v>
      </c>
      <c r="T135" s="97">
        <f>SUM($D135:E135)</f>
        <v>0</v>
      </c>
      <c r="U135" s="97">
        <f>SUM($D135:F135)</f>
        <v>0</v>
      </c>
      <c r="V135" s="97">
        <f>SUM($D135:G135)</f>
        <v>0</v>
      </c>
      <c r="W135" s="97">
        <f>SUM($D135:H135)</f>
        <v>0</v>
      </c>
      <c r="X135" s="97">
        <f>SUM($D135:I135)</f>
        <v>0</v>
      </c>
      <c r="Y135" s="97">
        <f>SUM($D135:J135)</f>
        <v>0</v>
      </c>
      <c r="Z135" s="97">
        <f>SUM($D135:K135)</f>
        <v>0</v>
      </c>
      <c r="AA135" s="97">
        <f>SUM($D135:L135)</f>
        <v>0</v>
      </c>
      <c r="AB135" s="97">
        <f>SUM($D135:M135)</f>
        <v>0</v>
      </c>
      <c r="AC135" s="97">
        <f>SUM($D135:N135)</f>
        <v>0</v>
      </c>
      <c r="AD135" s="97">
        <f>SUM($D135:O135)</f>
        <v>0</v>
      </c>
    </row>
    <row r="136" spans="1:30" ht="15.1" customHeight="1">
      <c r="A136" s="94">
        <v>2013</v>
      </c>
      <c r="B136" s="95" t="s">
        <v>8</v>
      </c>
      <c r="D136" s="97">
        <f t="shared" si="45"/>
        <v>0</v>
      </c>
      <c r="E136" s="97">
        <f t="shared" si="45"/>
        <v>0</v>
      </c>
      <c r="F136" s="97">
        <f t="shared" si="45"/>
        <v>0</v>
      </c>
      <c r="G136" s="97">
        <f t="shared" si="45"/>
        <v>0</v>
      </c>
      <c r="H136" s="97">
        <f t="shared" si="45"/>
        <v>0</v>
      </c>
      <c r="I136" s="97">
        <f t="shared" si="45"/>
        <v>0</v>
      </c>
      <c r="J136" s="97">
        <f t="shared" si="45"/>
        <v>0</v>
      </c>
      <c r="K136" s="97">
        <f t="shared" si="45"/>
        <v>0</v>
      </c>
      <c r="L136" s="97">
        <f t="shared" si="45"/>
        <v>0</v>
      </c>
      <c r="M136" s="97">
        <f t="shared" si="45"/>
        <v>0</v>
      </c>
      <c r="N136" s="97">
        <f t="shared" si="45"/>
        <v>0</v>
      </c>
      <c r="O136" s="97">
        <f t="shared" si="45"/>
        <v>0</v>
      </c>
      <c r="P136" s="97">
        <f t="shared" ref="P136:P138" si="47">SUM(D136:O136)</f>
        <v>0</v>
      </c>
      <c r="Q136" s="126"/>
      <c r="R136" s="126"/>
      <c r="S136" s="97">
        <f>SUM($D136:D136)</f>
        <v>0</v>
      </c>
      <c r="T136" s="97">
        <f>SUM($D136:E136)</f>
        <v>0</v>
      </c>
      <c r="U136" s="97">
        <f>SUM($D136:F136)</f>
        <v>0</v>
      </c>
      <c r="V136" s="97">
        <f>SUM($D136:G136)</f>
        <v>0</v>
      </c>
      <c r="W136" s="97">
        <f>SUM($D136:H136)</f>
        <v>0</v>
      </c>
      <c r="X136" s="97">
        <f>SUM($D136:I136)</f>
        <v>0</v>
      </c>
      <c r="Y136" s="97">
        <f>SUM($D136:J136)</f>
        <v>0</v>
      </c>
      <c r="Z136" s="97">
        <f>SUM($D136:K136)</f>
        <v>0</v>
      </c>
      <c r="AA136" s="97">
        <f>SUM($D136:L136)</f>
        <v>0</v>
      </c>
      <c r="AB136" s="97">
        <f>SUM($D136:M136)</f>
        <v>0</v>
      </c>
      <c r="AC136" s="97">
        <f>SUM($D136:N136)</f>
        <v>0</v>
      </c>
      <c r="AD136" s="97">
        <f>SUM($D136:O136)</f>
        <v>0</v>
      </c>
    </row>
    <row r="137" spans="1:30" ht="15.1" customHeight="1">
      <c r="A137" s="94">
        <v>2014</v>
      </c>
      <c r="B137" s="95" t="s">
        <v>8</v>
      </c>
      <c r="D137" s="97">
        <f t="shared" si="45"/>
        <v>0</v>
      </c>
      <c r="E137" s="97">
        <f t="shared" si="45"/>
        <v>0</v>
      </c>
      <c r="F137" s="97">
        <f t="shared" si="45"/>
        <v>0</v>
      </c>
      <c r="G137" s="97">
        <f t="shared" si="45"/>
        <v>0</v>
      </c>
      <c r="H137" s="97">
        <f t="shared" si="45"/>
        <v>0</v>
      </c>
      <c r="I137" s="97">
        <f t="shared" si="45"/>
        <v>0</v>
      </c>
      <c r="J137" s="97">
        <f t="shared" si="45"/>
        <v>0</v>
      </c>
      <c r="K137" s="97">
        <f t="shared" si="45"/>
        <v>0</v>
      </c>
      <c r="L137" s="97">
        <f t="shared" si="45"/>
        <v>0</v>
      </c>
      <c r="M137" s="97">
        <f t="shared" si="45"/>
        <v>0</v>
      </c>
      <c r="N137" s="97">
        <f t="shared" si="45"/>
        <v>0</v>
      </c>
      <c r="O137" s="97">
        <f t="shared" si="45"/>
        <v>0</v>
      </c>
      <c r="P137" s="97">
        <f t="shared" si="47"/>
        <v>0</v>
      </c>
      <c r="Q137" s="126"/>
      <c r="R137" s="126"/>
      <c r="S137" s="97">
        <f>SUM($D137:D137)</f>
        <v>0</v>
      </c>
      <c r="T137" s="97">
        <f>SUM($D137:E137)</f>
        <v>0</v>
      </c>
      <c r="U137" s="97">
        <f>SUM($D137:F137)</f>
        <v>0</v>
      </c>
      <c r="V137" s="97">
        <f>SUM($D137:G137)</f>
        <v>0</v>
      </c>
      <c r="W137" s="97">
        <f>SUM($D137:H137)</f>
        <v>0</v>
      </c>
      <c r="X137" s="97">
        <f>SUM($D137:I137)</f>
        <v>0</v>
      </c>
      <c r="Y137" s="97">
        <f>SUM($D137:J137)</f>
        <v>0</v>
      </c>
      <c r="Z137" s="97">
        <f>SUM($D137:K137)</f>
        <v>0</v>
      </c>
      <c r="AA137" s="97">
        <f>SUM($D137:L137)</f>
        <v>0</v>
      </c>
      <c r="AB137" s="97">
        <f>SUM($D137:M137)</f>
        <v>0</v>
      </c>
      <c r="AC137" s="97">
        <f>SUM($D137:N137)</f>
        <v>0</v>
      </c>
      <c r="AD137" s="97">
        <f>SUM($D137:O137)</f>
        <v>0</v>
      </c>
    </row>
    <row r="138" spans="1:30" ht="15.1" customHeight="1">
      <c r="A138" s="94">
        <v>2015</v>
      </c>
      <c r="B138" s="95" t="s">
        <v>8</v>
      </c>
      <c r="D138" s="97">
        <f t="shared" si="45"/>
        <v>0</v>
      </c>
      <c r="E138" s="97">
        <f t="shared" si="45"/>
        <v>0</v>
      </c>
      <c r="F138" s="97">
        <f t="shared" si="45"/>
        <v>0</v>
      </c>
      <c r="G138" s="97">
        <f t="shared" si="45"/>
        <v>0</v>
      </c>
      <c r="H138" s="97">
        <f t="shared" si="45"/>
        <v>0</v>
      </c>
      <c r="I138" s="97">
        <f t="shared" si="45"/>
        <v>0</v>
      </c>
      <c r="J138" s="97">
        <f t="shared" si="45"/>
        <v>0</v>
      </c>
      <c r="K138" s="97">
        <f t="shared" si="45"/>
        <v>0</v>
      </c>
      <c r="L138" s="97">
        <f t="shared" si="45"/>
        <v>0</v>
      </c>
      <c r="M138" s="97">
        <f t="shared" si="45"/>
        <v>0</v>
      </c>
      <c r="N138" s="97">
        <f t="shared" si="45"/>
        <v>0</v>
      </c>
      <c r="O138" s="97">
        <f t="shared" si="45"/>
        <v>0</v>
      </c>
      <c r="P138" s="97">
        <f t="shared" si="47"/>
        <v>0</v>
      </c>
      <c r="Q138" s="126"/>
      <c r="R138" s="126"/>
      <c r="S138" s="97">
        <f>SUM($D138:D138)</f>
        <v>0</v>
      </c>
      <c r="T138" s="97">
        <f>SUM($D138:E138)</f>
        <v>0</v>
      </c>
      <c r="U138" s="97">
        <f>SUM($D138:F138)</f>
        <v>0</v>
      </c>
      <c r="V138" s="97">
        <f>SUM($D138:G138)</f>
        <v>0</v>
      </c>
      <c r="W138" s="97">
        <f>SUM($D138:H138)</f>
        <v>0</v>
      </c>
      <c r="X138" s="97">
        <f>SUM($D138:I138)</f>
        <v>0</v>
      </c>
      <c r="Y138" s="97">
        <f>SUM($D138:J138)</f>
        <v>0</v>
      </c>
      <c r="Z138" s="97">
        <f>SUM($D138:K138)</f>
        <v>0</v>
      </c>
      <c r="AA138" s="97">
        <f>SUM($D138:L138)</f>
        <v>0</v>
      </c>
      <c r="AB138" s="97">
        <f>SUM($D138:M138)</f>
        <v>0</v>
      </c>
      <c r="AC138" s="97">
        <f>SUM($D138:N138)</f>
        <v>0</v>
      </c>
      <c r="AD138" s="97">
        <f>SUM($D138:O138)</f>
        <v>0</v>
      </c>
    </row>
    <row r="139" spans="1:30" ht="15.1" customHeight="1">
      <c r="A139" s="94">
        <v>2016</v>
      </c>
      <c r="B139" s="95" t="s">
        <v>8</v>
      </c>
      <c r="D139" s="97">
        <f t="shared" si="45"/>
        <v>0</v>
      </c>
      <c r="E139" s="97">
        <f t="shared" si="45"/>
        <v>0</v>
      </c>
      <c r="F139" s="97">
        <f t="shared" si="45"/>
        <v>0</v>
      </c>
      <c r="G139" s="97">
        <f t="shared" si="45"/>
        <v>0</v>
      </c>
      <c r="H139" s="97">
        <f t="shared" si="45"/>
        <v>0</v>
      </c>
      <c r="I139" s="97">
        <f t="shared" si="45"/>
        <v>0</v>
      </c>
      <c r="J139" s="97">
        <f t="shared" si="45"/>
        <v>0</v>
      </c>
      <c r="K139" s="97">
        <f t="shared" si="45"/>
        <v>0</v>
      </c>
      <c r="L139" s="97">
        <f t="shared" si="45"/>
        <v>0</v>
      </c>
      <c r="M139" s="97">
        <f t="shared" si="45"/>
        <v>0</v>
      </c>
      <c r="N139" s="97">
        <f t="shared" si="45"/>
        <v>0</v>
      </c>
      <c r="O139" s="97">
        <f t="shared" si="45"/>
        <v>0</v>
      </c>
      <c r="P139" s="97">
        <f t="shared" si="46"/>
        <v>0</v>
      </c>
      <c r="Q139" s="126"/>
      <c r="R139" s="126"/>
      <c r="S139" s="97">
        <f>SUM($D139:D139)</f>
        <v>0</v>
      </c>
      <c r="T139" s="97">
        <f>SUM($D139:E139)</f>
        <v>0</v>
      </c>
      <c r="U139" s="97">
        <f>SUM($D139:F139)</f>
        <v>0</v>
      </c>
      <c r="V139" s="97">
        <f>SUM($D139:G139)</f>
        <v>0</v>
      </c>
      <c r="W139" s="97">
        <f>SUM($D139:H139)</f>
        <v>0</v>
      </c>
      <c r="X139" s="97">
        <f>SUM($D139:I139)</f>
        <v>0</v>
      </c>
      <c r="Y139" s="97">
        <f>SUM($D139:J139)</f>
        <v>0</v>
      </c>
      <c r="Z139" s="97">
        <f>SUM($D139:K139)</f>
        <v>0</v>
      </c>
      <c r="AA139" s="97">
        <f>SUM($D139:L139)</f>
        <v>0</v>
      </c>
      <c r="AB139" s="97">
        <f>SUM($D139:M139)</f>
        <v>0</v>
      </c>
      <c r="AC139" s="97">
        <f>SUM($D139:N139)</f>
        <v>0</v>
      </c>
      <c r="AD139" s="97">
        <f>SUM($D139:O139)</f>
        <v>0</v>
      </c>
    </row>
    <row r="140" spans="1:30" ht="15.1" customHeight="1">
      <c r="A140" s="94">
        <v>2017</v>
      </c>
      <c r="B140" s="95" t="s">
        <v>8</v>
      </c>
      <c r="D140" s="97">
        <f t="shared" si="45"/>
        <v>0</v>
      </c>
      <c r="E140" s="97">
        <f t="shared" si="45"/>
        <v>0</v>
      </c>
      <c r="F140" s="97">
        <f t="shared" si="45"/>
        <v>0</v>
      </c>
      <c r="G140" s="97">
        <f t="shared" si="45"/>
        <v>0</v>
      </c>
      <c r="H140" s="97">
        <f t="shared" si="45"/>
        <v>0</v>
      </c>
      <c r="I140" s="97">
        <f t="shared" si="45"/>
        <v>0</v>
      </c>
      <c r="J140" s="97">
        <f t="shared" si="45"/>
        <v>0</v>
      </c>
      <c r="K140" s="97">
        <f t="shared" si="45"/>
        <v>0</v>
      </c>
      <c r="L140" s="97">
        <f t="shared" si="45"/>
        <v>0</v>
      </c>
      <c r="M140" s="97">
        <f t="shared" si="45"/>
        <v>0</v>
      </c>
      <c r="N140" s="97">
        <f t="shared" si="45"/>
        <v>0</v>
      </c>
      <c r="O140" s="97">
        <f t="shared" si="45"/>
        <v>0</v>
      </c>
      <c r="P140" s="97">
        <f t="shared" ref="P140" si="48">SUM(D140:O140)</f>
        <v>0</v>
      </c>
      <c r="Q140" s="126"/>
      <c r="R140" s="126"/>
      <c r="S140" s="97">
        <f>SUM($D140:D140)</f>
        <v>0</v>
      </c>
      <c r="T140" s="97">
        <f>SUM($D140:E140)</f>
        <v>0</v>
      </c>
      <c r="U140" s="97">
        <f>SUM($D140:F140)</f>
        <v>0</v>
      </c>
      <c r="V140" s="97">
        <f>SUM($D140:G140)</f>
        <v>0</v>
      </c>
      <c r="W140" s="97">
        <f>SUM($D140:H140)</f>
        <v>0</v>
      </c>
      <c r="X140" s="97">
        <f>SUM($D140:I140)</f>
        <v>0</v>
      </c>
      <c r="Y140" s="97">
        <f>SUM($D140:J140)</f>
        <v>0</v>
      </c>
      <c r="Z140" s="97">
        <f>SUM($D140:K140)</f>
        <v>0</v>
      </c>
      <c r="AA140" s="97">
        <f>SUM($D140:L140)</f>
        <v>0</v>
      </c>
      <c r="AB140" s="97">
        <f>SUM($D140:M140)</f>
        <v>0</v>
      </c>
      <c r="AC140" s="97">
        <f>SUM($D140:N140)</f>
        <v>0</v>
      </c>
      <c r="AD140" s="97">
        <f>SUM($D140:O140)</f>
        <v>0</v>
      </c>
    </row>
    <row r="141" spans="1:30" ht="15.1" customHeight="1">
      <c r="A141" s="94">
        <v>2018</v>
      </c>
      <c r="B141" s="95" t="s">
        <v>8</v>
      </c>
      <c r="D141" s="97">
        <f t="shared" si="45"/>
        <v>0</v>
      </c>
      <c r="E141" s="97">
        <f t="shared" si="45"/>
        <v>0</v>
      </c>
      <c r="F141" s="97">
        <f t="shared" si="45"/>
        <v>0</v>
      </c>
      <c r="G141" s="97">
        <f t="shared" si="45"/>
        <v>0</v>
      </c>
      <c r="H141" s="97">
        <f t="shared" si="45"/>
        <v>0</v>
      </c>
      <c r="I141" s="97">
        <f t="shared" si="45"/>
        <v>0</v>
      </c>
      <c r="J141" s="97">
        <f t="shared" si="45"/>
        <v>0</v>
      </c>
      <c r="K141" s="97">
        <f t="shared" si="45"/>
        <v>0</v>
      </c>
      <c r="L141" s="97">
        <f t="shared" si="45"/>
        <v>0</v>
      </c>
      <c r="M141" s="97">
        <f t="shared" si="45"/>
        <v>0</v>
      </c>
      <c r="N141" s="97">
        <f t="shared" si="45"/>
        <v>0</v>
      </c>
      <c r="O141" s="97">
        <f t="shared" si="45"/>
        <v>0</v>
      </c>
      <c r="P141" s="97">
        <f t="shared" si="46"/>
        <v>0</v>
      </c>
      <c r="Q141" s="126"/>
      <c r="R141" s="126"/>
      <c r="S141" s="97">
        <f>SUM($D141:D141)</f>
        <v>0</v>
      </c>
      <c r="T141" s="97">
        <f>SUM($D141:E141)</f>
        <v>0</v>
      </c>
      <c r="U141" s="97">
        <f>SUM($D141:F141)</f>
        <v>0</v>
      </c>
      <c r="V141" s="97">
        <f>SUM($D141:G141)</f>
        <v>0</v>
      </c>
      <c r="W141" s="97">
        <f>SUM($D141:H141)</f>
        <v>0</v>
      </c>
      <c r="X141" s="97">
        <f>SUM($D141:I141)</f>
        <v>0</v>
      </c>
      <c r="Y141" s="97">
        <f>SUM($D141:J141)</f>
        <v>0</v>
      </c>
      <c r="Z141" s="97">
        <f>SUM($D141:K141)</f>
        <v>0</v>
      </c>
      <c r="AA141" s="97">
        <f>SUM($D141:L141)</f>
        <v>0</v>
      </c>
      <c r="AB141" s="97">
        <f>SUM($D141:M141)</f>
        <v>0</v>
      </c>
      <c r="AC141" s="97">
        <f>SUM($D141:N141)</f>
        <v>0</v>
      </c>
      <c r="AD141" s="97">
        <f>SUM($D141:O141)</f>
        <v>0</v>
      </c>
    </row>
    <row r="142" spans="1:30" ht="15.1" customHeight="1">
      <c r="A142" s="94">
        <v>2019</v>
      </c>
      <c r="B142" s="95" t="s">
        <v>8</v>
      </c>
      <c r="D142" s="97">
        <f t="shared" si="45"/>
        <v>0</v>
      </c>
      <c r="E142" s="97">
        <f t="shared" si="45"/>
        <v>0</v>
      </c>
      <c r="F142" s="97">
        <f t="shared" si="45"/>
        <v>0</v>
      </c>
      <c r="G142" s="97">
        <f t="shared" si="45"/>
        <v>0</v>
      </c>
      <c r="H142" s="97">
        <f t="shared" si="45"/>
        <v>0</v>
      </c>
      <c r="I142" s="97">
        <f t="shared" si="45"/>
        <v>0</v>
      </c>
      <c r="J142" s="97">
        <f t="shared" si="45"/>
        <v>0</v>
      </c>
      <c r="K142" s="97">
        <f t="shared" si="45"/>
        <v>0</v>
      </c>
      <c r="L142" s="97">
        <f t="shared" si="45"/>
        <v>0</v>
      </c>
      <c r="M142" s="97">
        <f t="shared" si="45"/>
        <v>0</v>
      </c>
      <c r="N142" s="97">
        <f t="shared" si="45"/>
        <v>0</v>
      </c>
      <c r="O142" s="97">
        <f t="shared" si="45"/>
        <v>0</v>
      </c>
      <c r="P142" s="97">
        <f t="shared" si="46"/>
        <v>0</v>
      </c>
      <c r="Q142" s="126"/>
      <c r="R142" s="126"/>
      <c r="S142" s="97">
        <f>SUM($D142:D142)</f>
        <v>0</v>
      </c>
      <c r="T142" s="97">
        <f>SUM($D142:E142)</f>
        <v>0</v>
      </c>
      <c r="U142" s="97">
        <f>SUM($D142:F142)</f>
        <v>0</v>
      </c>
      <c r="V142" s="97">
        <f>SUM($D142:G142)</f>
        <v>0</v>
      </c>
      <c r="W142" s="97">
        <f>SUM($D142:H142)</f>
        <v>0</v>
      </c>
      <c r="X142" s="97">
        <f>SUM($D142:I142)</f>
        <v>0</v>
      </c>
      <c r="Y142" s="97">
        <f>SUM($D142:J142)</f>
        <v>0</v>
      </c>
      <c r="Z142" s="97">
        <f>SUM($D142:K142)</f>
        <v>0</v>
      </c>
      <c r="AA142" s="97">
        <f>SUM($D142:L142)</f>
        <v>0</v>
      </c>
      <c r="AB142" s="97">
        <f>SUM($D142:M142)</f>
        <v>0</v>
      </c>
      <c r="AC142" s="97">
        <f>SUM($D142:N142)</f>
        <v>0</v>
      </c>
      <c r="AD142" s="97">
        <f>SUM($D142:O142)</f>
        <v>0</v>
      </c>
    </row>
    <row r="143" spans="1:30" ht="15.1" customHeight="1">
      <c r="A143" s="94">
        <v>2020</v>
      </c>
      <c r="B143" s="95" t="s">
        <v>8</v>
      </c>
      <c r="D143" s="97">
        <f t="shared" si="45"/>
        <v>0</v>
      </c>
      <c r="E143" s="97">
        <f t="shared" si="45"/>
        <v>0</v>
      </c>
      <c r="F143" s="97">
        <f t="shared" si="45"/>
        <v>0</v>
      </c>
      <c r="G143" s="97">
        <f t="shared" si="45"/>
        <v>0</v>
      </c>
      <c r="H143" s="97">
        <f t="shared" si="45"/>
        <v>0</v>
      </c>
      <c r="I143" s="97">
        <f t="shared" si="45"/>
        <v>0</v>
      </c>
      <c r="J143" s="97">
        <f t="shared" si="45"/>
        <v>0</v>
      </c>
      <c r="K143" s="97">
        <f t="shared" si="45"/>
        <v>0</v>
      </c>
      <c r="L143" s="97">
        <f t="shared" si="45"/>
        <v>0</v>
      </c>
      <c r="M143" s="97">
        <f t="shared" si="45"/>
        <v>0</v>
      </c>
      <c r="N143" s="97">
        <f t="shared" si="45"/>
        <v>0</v>
      </c>
      <c r="O143" s="97">
        <f t="shared" si="45"/>
        <v>0</v>
      </c>
      <c r="P143" s="97">
        <f t="shared" ref="P143" si="49">SUM(D143:O143)</f>
        <v>0</v>
      </c>
      <c r="Q143" s="126"/>
      <c r="R143" s="126"/>
      <c r="S143" s="97">
        <f>SUM($D143:D143)</f>
        <v>0</v>
      </c>
      <c r="T143" s="97">
        <f>SUM($D143:E143)</f>
        <v>0</v>
      </c>
      <c r="U143" s="97">
        <f>SUM($D143:F143)</f>
        <v>0</v>
      </c>
      <c r="V143" s="97">
        <f>SUM($D143:G143)</f>
        <v>0</v>
      </c>
      <c r="W143" s="97">
        <f>SUM($D143:H143)</f>
        <v>0</v>
      </c>
      <c r="X143" s="97">
        <f>SUM($D143:I143)</f>
        <v>0</v>
      </c>
      <c r="Y143" s="97">
        <f>SUM($D143:J143)</f>
        <v>0</v>
      </c>
      <c r="Z143" s="97">
        <f>SUM($D143:K143)</f>
        <v>0</v>
      </c>
      <c r="AA143" s="97">
        <f>SUM($D143:L143)</f>
        <v>0</v>
      </c>
      <c r="AB143" s="97">
        <f>SUM($D143:M143)</f>
        <v>0</v>
      </c>
      <c r="AC143" s="97">
        <f>SUM($D143:N143)</f>
        <v>0</v>
      </c>
      <c r="AD143" s="97">
        <f>SUM($D143:O143)</f>
        <v>0</v>
      </c>
    </row>
    <row r="144" spans="1:30" ht="15.1" customHeight="1">
      <c r="A144" s="94">
        <v>2021</v>
      </c>
      <c r="B144" s="95" t="s">
        <v>8</v>
      </c>
      <c r="D144" s="97">
        <f t="shared" si="45"/>
        <v>0</v>
      </c>
      <c r="E144" s="97">
        <f t="shared" si="45"/>
        <v>0</v>
      </c>
      <c r="F144" s="97">
        <f t="shared" si="45"/>
        <v>0</v>
      </c>
      <c r="G144" s="97">
        <f t="shared" si="45"/>
        <v>0</v>
      </c>
      <c r="H144" s="97">
        <f t="shared" si="45"/>
        <v>0</v>
      </c>
      <c r="I144" s="97">
        <f t="shared" si="45"/>
        <v>0</v>
      </c>
      <c r="J144" s="97">
        <f t="shared" si="45"/>
        <v>0</v>
      </c>
      <c r="K144" s="97">
        <f t="shared" si="45"/>
        <v>0</v>
      </c>
      <c r="L144" s="97">
        <f t="shared" si="45"/>
        <v>0</v>
      </c>
      <c r="M144" s="97">
        <f t="shared" si="45"/>
        <v>0</v>
      </c>
      <c r="N144" s="97">
        <f t="shared" si="45"/>
        <v>0</v>
      </c>
      <c r="O144" s="97">
        <f t="shared" si="45"/>
        <v>0</v>
      </c>
      <c r="P144" s="97">
        <f t="shared" ref="P144" si="50">SUM(D144:O144)</f>
        <v>0</v>
      </c>
      <c r="Q144" s="126"/>
      <c r="R144" s="126"/>
      <c r="S144" s="97">
        <f>SUM($D144:D144)</f>
        <v>0</v>
      </c>
      <c r="T144" s="97">
        <f>SUM($D144:E144)</f>
        <v>0</v>
      </c>
      <c r="U144" s="97">
        <f>SUM($D144:F144)</f>
        <v>0</v>
      </c>
      <c r="V144" s="97">
        <f>SUM($D144:G144)</f>
        <v>0</v>
      </c>
      <c r="W144" s="97">
        <f>SUM($D144:H144)</f>
        <v>0</v>
      </c>
      <c r="X144" s="97">
        <f>SUM($D144:I144)</f>
        <v>0</v>
      </c>
      <c r="Y144" s="97">
        <f>SUM($D144:J144)</f>
        <v>0</v>
      </c>
      <c r="Z144" s="97">
        <f>SUM($D144:K144)</f>
        <v>0</v>
      </c>
      <c r="AA144" s="97">
        <f>SUM($D144:L144)</f>
        <v>0</v>
      </c>
      <c r="AB144" s="97">
        <f>SUM($D144:M144)</f>
        <v>0</v>
      </c>
      <c r="AC144" s="97">
        <f>SUM($D144:N144)</f>
        <v>0</v>
      </c>
      <c r="AD144" s="97">
        <f>SUM($D144:O144)</f>
        <v>0</v>
      </c>
    </row>
    <row r="145" spans="3:20" ht="15.1" customHeight="1">
      <c r="C145" s="97">
        <v>0</v>
      </c>
      <c r="D145" s="105"/>
      <c r="E145" s="113"/>
      <c r="S145" s="105"/>
      <c r="T145" s="113"/>
    </row>
    <row r="146" spans="3:20" ht="15.1" customHeight="1">
      <c r="C146" s="97">
        <v>0</v>
      </c>
      <c r="D146" s="105"/>
      <c r="E146" s="113"/>
      <c r="S146" s="105"/>
      <c r="T146" s="113"/>
    </row>
    <row r="147" spans="3:20" ht="15.1" customHeight="1">
      <c r="C147" s="97">
        <v>0</v>
      </c>
      <c r="D147" s="105"/>
      <c r="E147" s="113"/>
      <c r="S147" s="105"/>
      <c r="T147" s="113"/>
    </row>
    <row r="148" spans="3:20" ht="15.1" customHeight="1">
      <c r="C148" s="97">
        <v>0</v>
      </c>
      <c r="D148" s="105"/>
      <c r="E148" s="113"/>
      <c r="S148" s="105"/>
      <c r="T148" s="113"/>
    </row>
    <row r="149" spans="3:20" ht="15.1" customHeight="1">
      <c r="C149" s="97">
        <v>0</v>
      </c>
      <c r="D149" s="105"/>
      <c r="E149" s="113"/>
      <c r="S149" s="105"/>
      <c r="T149" s="113"/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indexed="43"/>
  </sheetPr>
  <dimension ref="A1:AD144"/>
  <sheetViews>
    <sheetView topLeftCell="A69" zoomScale="90" zoomScaleNormal="90" workbookViewId="0">
      <selection activeCell="O89" sqref="O89"/>
    </sheetView>
  </sheetViews>
  <sheetFormatPr defaultColWidth="6.38671875" defaultRowHeight="15.1" customHeight="1"/>
  <cols>
    <col min="1" max="1" width="7.6093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05" customWidth="1"/>
    <col min="19" max="19" width="9.609375" style="113" customWidth="1"/>
    <col min="20" max="30" width="9.609375" style="105" customWidth="1"/>
    <col min="31" max="16384" width="6.38671875" style="105"/>
  </cols>
  <sheetData>
    <row r="1" spans="1:3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 ht="15.1" customHeight="1">
      <c r="A2" s="103" t="s">
        <v>80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5.1" customHeight="1">
      <c r="A3" s="103" t="s">
        <v>0</v>
      </c>
      <c r="B3" s="112"/>
    </row>
    <row r="4" spans="1:30" ht="15.1" customHeight="1">
      <c r="A4" s="103" t="s">
        <v>17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ht="15.1" customHeight="1">
      <c r="A5" s="114"/>
      <c r="B5" s="114"/>
      <c r="D5" s="115"/>
      <c r="S5" s="115"/>
    </row>
    <row r="6" spans="1:30" ht="15.1" customHeight="1">
      <c r="A6" s="114"/>
      <c r="B6" s="114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ht="15.1" customHeight="1"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3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3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05" t="s">
        <v>33</v>
      </c>
      <c r="R9" s="105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3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s="96" customFormat="1" ht="15.1" customHeight="1">
      <c r="A11" s="94">
        <v>2006</v>
      </c>
      <c r="B11" s="95" t="s">
        <v>6</v>
      </c>
      <c r="D11" s="97">
        <v>80143</v>
      </c>
      <c r="E11" s="97">
        <v>74729</v>
      </c>
      <c r="F11" s="97">
        <v>104376</v>
      </c>
      <c r="G11" s="97">
        <v>117170</v>
      </c>
      <c r="H11" s="97">
        <v>139292</v>
      </c>
      <c r="I11" s="97">
        <v>161180</v>
      </c>
      <c r="J11" s="97">
        <v>233551</v>
      </c>
      <c r="K11" s="97">
        <v>229757</v>
      </c>
      <c r="L11" s="97">
        <v>155687</v>
      </c>
      <c r="M11" s="97">
        <v>126572</v>
      </c>
      <c r="N11" s="97">
        <v>103427</v>
      </c>
      <c r="O11" s="97">
        <v>94825</v>
      </c>
      <c r="P11" s="97">
        <f>SUM(D11:O11)</f>
        <v>1620709</v>
      </c>
      <c r="Q11" s="123"/>
      <c r="R11" s="123"/>
      <c r="S11" s="97">
        <f>SUM($D11:D11)</f>
        <v>80143</v>
      </c>
      <c r="T11" s="97">
        <f>SUM($D11:E11)</f>
        <v>154872</v>
      </c>
      <c r="U11" s="97">
        <f>SUM($D11:F11)</f>
        <v>259248</v>
      </c>
      <c r="V11" s="97">
        <f>SUM($D11:G11)</f>
        <v>376418</v>
      </c>
      <c r="W11" s="97">
        <f>SUM($D11:H11)</f>
        <v>515710</v>
      </c>
      <c r="X11" s="97">
        <f>SUM($D11:I11)</f>
        <v>676890</v>
      </c>
      <c r="Y11" s="97">
        <f>SUM($D11:J11)</f>
        <v>910441</v>
      </c>
      <c r="Z11" s="97">
        <f>SUM($D11:K11)</f>
        <v>1140198</v>
      </c>
      <c r="AA11" s="97">
        <f>SUM($D11:L11)</f>
        <v>1295885</v>
      </c>
      <c r="AB11" s="97">
        <f>SUM($D11:M11)</f>
        <v>1422457</v>
      </c>
      <c r="AC11" s="97">
        <f>SUM($D11:N11)</f>
        <v>1525884</v>
      </c>
      <c r="AD11" s="97">
        <f>SUM($D11:O11)</f>
        <v>1620709</v>
      </c>
    </row>
    <row r="12" spans="1:30" s="96" customFormat="1" ht="15.1" customHeight="1">
      <c r="A12" s="94">
        <v>2006</v>
      </c>
      <c r="B12" s="95" t="s">
        <v>7</v>
      </c>
      <c r="D12" s="97">
        <v>36092</v>
      </c>
      <c r="E12" s="97">
        <v>34302</v>
      </c>
      <c r="F12" s="97">
        <v>39113</v>
      </c>
      <c r="G12" s="97">
        <v>36009</v>
      </c>
      <c r="H12" s="97">
        <v>39196</v>
      </c>
      <c r="I12" s="97">
        <v>37896</v>
      </c>
      <c r="J12" s="97">
        <v>34672</v>
      </c>
      <c r="K12" s="97">
        <v>37969</v>
      </c>
      <c r="L12" s="97">
        <v>35094</v>
      </c>
      <c r="M12" s="97">
        <v>37659</v>
      </c>
      <c r="N12" s="97">
        <v>35759</v>
      </c>
      <c r="O12" s="97">
        <v>29358</v>
      </c>
      <c r="P12" s="97">
        <f>SUM(D12:O12)</f>
        <v>433119</v>
      </c>
      <c r="Q12" s="124"/>
      <c r="R12" s="124"/>
      <c r="S12" s="97">
        <f>SUM($D12:D12)</f>
        <v>36092</v>
      </c>
      <c r="T12" s="97">
        <f>SUM($D12:E12)</f>
        <v>70394</v>
      </c>
      <c r="U12" s="97">
        <f>SUM($D12:F12)</f>
        <v>109507</v>
      </c>
      <c r="V12" s="97">
        <f>SUM($D12:G12)</f>
        <v>145516</v>
      </c>
      <c r="W12" s="97">
        <f>SUM($D12:H12)</f>
        <v>184712</v>
      </c>
      <c r="X12" s="97">
        <f>SUM($D12:I12)</f>
        <v>222608</v>
      </c>
      <c r="Y12" s="97">
        <f>SUM($D12:J12)</f>
        <v>257280</v>
      </c>
      <c r="Z12" s="97">
        <f>SUM($D12:K12)</f>
        <v>295249</v>
      </c>
      <c r="AA12" s="97">
        <f>SUM($D12:L12)</f>
        <v>330343</v>
      </c>
      <c r="AB12" s="97">
        <f>SUM($D12:M12)</f>
        <v>368002</v>
      </c>
      <c r="AC12" s="97">
        <f>SUM($D12:N12)</f>
        <v>403761</v>
      </c>
      <c r="AD12" s="97">
        <f>SUM($D12:O12)</f>
        <v>433119</v>
      </c>
    </row>
    <row r="13" spans="1:30" s="96" customFormat="1" ht="15.1" customHeight="1">
      <c r="A13" s="94">
        <v>2006</v>
      </c>
      <c r="B13" s="95" t="s">
        <v>8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f>SUM(D13:O13)</f>
        <v>0</v>
      </c>
      <c r="Q13" s="124"/>
      <c r="R13" s="124"/>
      <c r="S13" s="97">
        <f>SUM($D13:D13)</f>
        <v>0</v>
      </c>
      <c r="T13" s="97">
        <f>SUM($D13:E13)</f>
        <v>0</v>
      </c>
      <c r="U13" s="97">
        <f>SUM($D13:F13)</f>
        <v>0</v>
      </c>
      <c r="V13" s="97">
        <f>SUM($D13:G13)</f>
        <v>0</v>
      </c>
      <c r="W13" s="97">
        <f>SUM($D13:H13)</f>
        <v>0</v>
      </c>
      <c r="X13" s="97">
        <f>SUM($D13:I13)</f>
        <v>0</v>
      </c>
      <c r="Y13" s="97">
        <f>SUM($D13:J13)</f>
        <v>0</v>
      </c>
      <c r="Z13" s="97">
        <f>SUM($D13:K13)</f>
        <v>0</v>
      </c>
      <c r="AA13" s="97">
        <f>SUM($D13:L13)</f>
        <v>0</v>
      </c>
      <c r="AB13" s="97">
        <f>SUM($D13:M13)</f>
        <v>0</v>
      </c>
      <c r="AC13" s="97">
        <f>SUM($D13:N13)</f>
        <v>0</v>
      </c>
      <c r="AD13" s="97">
        <f>SUM($D13:O13)</f>
        <v>0</v>
      </c>
    </row>
    <row r="14" spans="1:30" s="96" customFormat="1" ht="15.1" customHeight="1">
      <c r="A14" s="94">
        <v>2006</v>
      </c>
      <c r="B14" s="98" t="s">
        <v>9</v>
      </c>
      <c r="D14" s="97">
        <f t="shared" ref="D14:P14" si="0">SUM(D11:D13)</f>
        <v>116235</v>
      </c>
      <c r="E14" s="97">
        <f t="shared" si="0"/>
        <v>109031</v>
      </c>
      <c r="F14" s="97">
        <f t="shared" si="0"/>
        <v>143489</v>
      </c>
      <c r="G14" s="97">
        <f t="shared" si="0"/>
        <v>153179</v>
      </c>
      <c r="H14" s="97">
        <f t="shared" si="0"/>
        <v>178488</v>
      </c>
      <c r="I14" s="97">
        <f t="shared" si="0"/>
        <v>199076</v>
      </c>
      <c r="J14" s="97">
        <f t="shared" si="0"/>
        <v>268223</v>
      </c>
      <c r="K14" s="97">
        <f t="shared" si="0"/>
        <v>267726</v>
      </c>
      <c r="L14" s="97">
        <f t="shared" si="0"/>
        <v>190781</v>
      </c>
      <c r="M14" s="97">
        <f t="shared" si="0"/>
        <v>164231</v>
      </c>
      <c r="N14" s="97">
        <f t="shared" si="0"/>
        <v>139186</v>
      </c>
      <c r="O14" s="97">
        <f t="shared" si="0"/>
        <v>124183</v>
      </c>
      <c r="P14" s="97">
        <f t="shared" si="0"/>
        <v>2053828</v>
      </c>
      <c r="Q14" s="124"/>
      <c r="R14" s="124"/>
      <c r="S14" s="97">
        <f t="shared" ref="S14:AD14" si="1">SUM(S11:S13)</f>
        <v>116235</v>
      </c>
      <c r="T14" s="97">
        <f t="shared" si="1"/>
        <v>225266</v>
      </c>
      <c r="U14" s="97">
        <f t="shared" si="1"/>
        <v>368755</v>
      </c>
      <c r="V14" s="97">
        <f t="shared" si="1"/>
        <v>521934</v>
      </c>
      <c r="W14" s="97">
        <f t="shared" si="1"/>
        <v>700422</v>
      </c>
      <c r="X14" s="97">
        <f t="shared" si="1"/>
        <v>899498</v>
      </c>
      <c r="Y14" s="97">
        <f t="shared" si="1"/>
        <v>1167721</v>
      </c>
      <c r="Z14" s="97">
        <f t="shared" si="1"/>
        <v>1435447</v>
      </c>
      <c r="AA14" s="97">
        <f t="shared" si="1"/>
        <v>1626228</v>
      </c>
      <c r="AB14" s="97">
        <f t="shared" si="1"/>
        <v>1790459</v>
      </c>
      <c r="AC14" s="97">
        <f t="shared" si="1"/>
        <v>1929645</v>
      </c>
      <c r="AD14" s="97">
        <f t="shared" si="1"/>
        <v>2053828</v>
      </c>
    </row>
    <row r="15" spans="1:3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s="96" customFormat="1" ht="15.1" customHeight="1">
      <c r="A16" s="94">
        <v>2007</v>
      </c>
      <c r="B16" s="95" t="s">
        <v>6</v>
      </c>
      <c r="D16" s="97">
        <v>79667</v>
      </c>
      <c r="E16" s="97">
        <v>69446</v>
      </c>
      <c r="F16" s="97">
        <v>103136</v>
      </c>
      <c r="G16" s="97">
        <v>113808</v>
      </c>
      <c r="H16" s="97">
        <v>144420</v>
      </c>
      <c r="I16" s="97">
        <v>169240</v>
      </c>
      <c r="J16" s="97">
        <v>236745</v>
      </c>
      <c r="K16" s="97">
        <v>250421</v>
      </c>
      <c r="L16" s="97">
        <v>163294</v>
      </c>
      <c r="M16" s="97">
        <v>146869</v>
      </c>
      <c r="N16" s="97">
        <v>130375</v>
      </c>
      <c r="O16" s="97">
        <v>100813</v>
      </c>
      <c r="P16" s="97">
        <f>SUM(D16:O16)</f>
        <v>1708234</v>
      </c>
      <c r="Q16" s="123"/>
      <c r="R16" s="123"/>
      <c r="S16" s="97">
        <f>SUM($D16:D16)</f>
        <v>79667</v>
      </c>
      <c r="T16" s="97">
        <f>SUM($D16:E16)</f>
        <v>149113</v>
      </c>
      <c r="U16" s="97">
        <f>SUM($D16:F16)</f>
        <v>252249</v>
      </c>
      <c r="V16" s="97">
        <f>SUM($D16:G16)</f>
        <v>366057</v>
      </c>
      <c r="W16" s="97">
        <f>SUM($D16:H16)</f>
        <v>510477</v>
      </c>
      <c r="X16" s="97">
        <f>SUM($D16:I16)</f>
        <v>679717</v>
      </c>
      <c r="Y16" s="97">
        <f>SUM($D16:J16)</f>
        <v>916462</v>
      </c>
      <c r="Z16" s="97">
        <f>SUM($D16:K16)</f>
        <v>1166883</v>
      </c>
      <c r="AA16" s="97">
        <f>SUM($D16:L16)</f>
        <v>1330177</v>
      </c>
      <c r="AB16" s="97">
        <f>SUM($D16:M16)</f>
        <v>1477046</v>
      </c>
      <c r="AC16" s="97">
        <f>SUM($D16:N16)</f>
        <v>1607421</v>
      </c>
      <c r="AD16" s="97">
        <f>SUM($D16:O16)</f>
        <v>1708234</v>
      </c>
    </row>
    <row r="17" spans="1:30" s="96" customFormat="1" ht="15.1" customHeight="1">
      <c r="A17" s="94">
        <v>2007</v>
      </c>
      <c r="B17" s="95" t="s">
        <v>7</v>
      </c>
      <c r="D17" s="97">
        <v>33226</v>
      </c>
      <c r="E17" s="97">
        <v>30237</v>
      </c>
      <c r="F17" s="97">
        <v>35687</v>
      </c>
      <c r="G17" s="97">
        <v>35215</v>
      </c>
      <c r="H17" s="97">
        <v>37255</v>
      </c>
      <c r="I17" s="97">
        <v>34609</v>
      </c>
      <c r="J17" s="97">
        <v>33850</v>
      </c>
      <c r="K17" s="97">
        <v>36573</v>
      </c>
      <c r="L17" s="97">
        <v>34768</v>
      </c>
      <c r="M17" s="97">
        <v>38229</v>
      </c>
      <c r="N17" s="97">
        <v>34915</v>
      </c>
      <c r="O17" s="97">
        <v>28868</v>
      </c>
      <c r="P17" s="97">
        <f>SUM(D17:O17)</f>
        <v>413432</v>
      </c>
      <c r="Q17" s="124"/>
      <c r="R17" s="124"/>
      <c r="S17" s="97">
        <f>SUM($D17:D17)</f>
        <v>33226</v>
      </c>
      <c r="T17" s="97">
        <f>SUM($D17:E17)</f>
        <v>63463</v>
      </c>
      <c r="U17" s="97">
        <f>SUM($D17:F17)</f>
        <v>99150</v>
      </c>
      <c r="V17" s="97">
        <f>SUM($D17:G17)</f>
        <v>134365</v>
      </c>
      <c r="W17" s="97">
        <f>SUM($D17:H17)</f>
        <v>171620</v>
      </c>
      <c r="X17" s="97">
        <f>SUM($D17:I17)</f>
        <v>206229</v>
      </c>
      <c r="Y17" s="97">
        <f>SUM($D17:J17)</f>
        <v>240079</v>
      </c>
      <c r="Z17" s="97">
        <f>SUM($D17:K17)</f>
        <v>276652</v>
      </c>
      <c r="AA17" s="97">
        <f>SUM($D17:L17)</f>
        <v>311420</v>
      </c>
      <c r="AB17" s="97">
        <f>SUM($D17:M17)</f>
        <v>349649</v>
      </c>
      <c r="AC17" s="97">
        <f>SUM($D17:N17)</f>
        <v>384564</v>
      </c>
      <c r="AD17" s="97">
        <f>SUM($D17:O17)</f>
        <v>413432</v>
      </c>
    </row>
    <row r="18" spans="1:30" s="96" customFormat="1" ht="15.1" customHeight="1">
      <c r="A18" s="94">
        <v>2007</v>
      </c>
      <c r="B18" s="95" t="s">
        <v>8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J18" s="97">
        <v>0</v>
      </c>
      <c r="K18" s="97">
        <v>0</v>
      </c>
      <c r="L18" s="97">
        <v>0</v>
      </c>
      <c r="M18" s="97">
        <v>0</v>
      </c>
      <c r="N18" s="97">
        <v>0</v>
      </c>
      <c r="O18" s="97">
        <v>0</v>
      </c>
      <c r="P18" s="97">
        <f>SUM(D18:O18)</f>
        <v>0</v>
      </c>
      <c r="Q18" s="124"/>
      <c r="R18" s="124"/>
      <c r="S18" s="97">
        <f>SUM($D18:D18)</f>
        <v>0</v>
      </c>
      <c r="T18" s="97">
        <f>SUM($D18:E18)</f>
        <v>0</v>
      </c>
      <c r="U18" s="97">
        <f>SUM($D18:F18)</f>
        <v>0</v>
      </c>
      <c r="V18" s="97">
        <f>SUM($D18:G18)</f>
        <v>0</v>
      </c>
      <c r="W18" s="97">
        <f>SUM($D18:H18)</f>
        <v>0</v>
      </c>
      <c r="X18" s="97">
        <f>SUM($D18:I18)</f>
        <v>0</v>
      </c>
      <c r="Y18" s="97">
        <f>SUM($D18:J18)</f>
        <v>0</v>
      </c>
      <c r="Z18" s="97">
        <f>SUM($D18:K18)</f>
        <v>0</v>
      </c>
      <c r="AA18" s="97">
        <f>SUM($D18:L18)</f>
        <v>0</v>
      </c>
      <c r="AB18" s="97">
        <f>SUM($D18:M18)</f>
        <v>0</v>
      </c>
      <c r="AC18" s="97">
        <f>SUM($D18:N18)</f>
        <v>0</v>
      </c>
      <c r="AD18" s="97">
        <f>SUM($D18:O18)</f>
        <v>0</v>
      </c>
    </row>
    <row r="19" spans="1:30" s="96" customFormat="1" ht="15.1" customHeight="1">
      <c r="A19" s="94">
        <v>2007</v>
      </c>
      <c r="B19" s="98" t="s">
        <v>9</v>
      </c>
      <c r="D19" s="97">
        <f t="shared" ref="D19:P19" si="2">SUM(D16:D18)</f>
        <v>112893</v>
      </c>
      <c r="E19" s="97">
        <f t="shared" si="2"/>
        <v>99683</v>
      </c>
      <c r="F19" s="97">
        <f t="shared" si="2"/>
        <v>138823</v>
      </c>
      <c r="G19" s="97">
        <f t="shared" si="2"/>
        <v>149023</v>
      </c>
      <c r="H19" s="97">
        <f t="shared" si="2"/>
        <v>181675</v>
      </c>
      <c r="I19" s="97">
        <f t="shared" si="2"/>
        <v>203849</v>
      </c>
      <c r="J19" s="97">
        <f t="shared" si="2"/>
        <v>270595</v>
      </c>
      <c r="K19" s="97">
        <f t="shared" si="2"/>
        <v>286994</v>
      </c>
      <c r="L19" s="97">
        <f t="shared" si="2"/>
        <v>198062</v>
      </c>
      <c r="M19" s="97">
        <f t="shared" si="2"/>
        <v>185098</v>
      </c>
      <c r="N19" s="97">
        <f t="shared" si="2"/>
        <v>165290</v>
      </c>
      <c r="O19" s="97">
        <f t="shared" si="2"/>
        <v>129681</v>
      </c>
      <c r="P19" s="97">
        <f t="shared" si="2"/>
        <v>2121666</v>
      </c>
      <c r="Q19" s="124"/>
      <c r="R19" s="124"/>
      <c r="S19" s="97">
        <f t="shared" ref="S19:AD19" si="3">SUM(S16:S18)</f>
        <v>112893</v>
      </c>
      <c r="T19" s="97">
        <f t="shared" si="3"/>
        <v>212576</v>
      </c>
      <c r="U19" s="97">
        <f t="shared" si="3"/>
        <v>351399</v>
      </c>
      <c r="V19" s="97">
        <f t="shared" si="3"/>
        <v>500422</v>
      </c>
      <c r="W19" s="97">
        <f t="shared" si="3"/>
        <v>682097</v>
      </c>
      <c r="X19" s="97">
        <f t="shared" si="3"/>
        <v>885946</v>
      </c>
      <c r="Y19" s="97">
        <f t="shared" si="3"/>
        <v>1156541</v>
      </c>
      <c r="Z19" s="97">
        <f t="shared" si="3"/>
        <v>1443535</v>
      </c>
      <c r="AA19" s="97">
        <f t="shared" si="3"/>
        <v>1641597</v>
      </c>
      <c r="AB19" s="97">
        <f t="shared" si="3"/>
        <v>1826695</v>
      </c>
      <c r="AC19" s="97">
        <f t="shared" si="3"/>
        <v>1991985</v>
      </c>
      <c r="AD19" s="97">
        <f t="shared" si="3"/>
        <v>2121666</v>
      </c>
    </row>
    <row r="20" spans="1:3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s="96" customFormat="1" ht="15.1" customHeight="1">
      <c r="A21" s="94">
        <v>2008</v>
      </c>
      <c r="B21" s="95" t="s">
        <v>6</v>
      </c>
      <c r="D21" s="97">
        <v>85048</v>
      </c>
      <c r="E21" s="97">
        <v>83227</v>
      </c>
      <c r="F21" s="97">
        <v>115499</v>
      </c>
      <c r="G21" s="97">
        <v>118521</v>
      </c>
      <c r="H21" s="97">
        <v>148954</v>
      </c>
      <c r="I21" s="97">
        <v>160017</v>
      </c>
      <c r="J21" s="97">
        <v>226237</v>
      </c>
      <c r="K21" s="97">
        <v>256395</v>
      </c>
      <c r="L21" s="97">
        <v>144713</v>
      </c>
      <c r="M21" s="97">
        <v>133573</v>
      </c>
      <c r="N21" s="97">
        <v>106152</v>
      </c>
      <c r="O21" s="97">
        <v>88080</v>
      </c>
      <c r="P21" s="97">
        <f>SUM(D21:O21)</f>
        <v>1666416</v>
      </c>
      <c r="Q21" s="123"/>
      <c r="R21" s="123"/>
      <c r="S21" s="97">
        <f>SUM($D21:D21)</f>
        <v>85048</v>
      </c>
      <c r="T21" s="97">
        <f>SUM($D21:E21)</f>
        <v>168275</v>
      </c>
      <c r="U21" s="97">
        <f>SUM($D21:F21)</f>
        <v>283774</v>
      </c>
      <c r="V21" s="97">
        <f>SUM($D21:G21)</f>
        <v>402295</v>
      </c>
      <c r="W21" s="97">
        <f>SUM($D21:H21)</f>
        <v>551249</v>
      </c>
      <c r="X21" s="97">
        <f>SUM($D21:I21)</f>
        <v>711266</v>
      </c>
      <c r="Y21" s="97">
        <f>SUM($D21:J21)</f>
        <v>937503</v>
      </c>
      <c r="Z21" s="97">
        <f>SUM($D21:K21)</f>
        <v>1193898</v>
      </c>
      <c r="AA21" s="97">
        <f>SUM($D21:L21)</f>
        <v>1338611</v>
      </c>
      <c r="AB21" s="97">
        <f>SUM($D21:M21)</f>
        <v>1472184</v>
      </c>
      <c r="AC21" s="97">
        <f>SUM($D21:N21)</f>
        <v>1578336</v>
      </c>
      <c r="AD21" s="97">
        <f>SUM($D21:O21)</f>
        <v>1666416</v>
      </c>
    </row>
    <row r="22" spans="1:30" s="96" customFormat="1" ht="15.1" customHeight="1">
      <c r="A22" s="94">
        <v>2008</v>
      </c>
      <c r="B22" s="95" t="s">
        <v>7</v>
      </c>
      <c r="D22" s="97">
        <v>34593</v>
      </c>
      <c r="E22" s="97">
        <v>32841</v>
      </c>
      <c r="F22" s="97">
        <v>33769</v>
      </c>
      <c r="G22" s="97">
        <v>36026</v>
      </c>
      <c r="H22" s="97">
        <v>36029</v>
      </c>
      <c r="I22" s="97">
        <v>34284</v>
      </c>
      <c r="J22" s="97">
        <v>34094</v>
      </c>
      <c r="K22" s="97">
        <v>32919</v>
      </c>
      <c r="L22" s="97">
        <v>33925</v>
      </c>
      <c r="M22" s="97">
        <v>33343</v>
      </c>
      <c r="N22" s="97">
        <v>28420</v>
      </c>
      <c r="O22" s="97">
        <v>25566</v>
      </c>
      <c r="P22" s="97">
        <f>SUM(D22:O22)</f>
        <v>395809</v>
      </c>
      <c r="Q22" s="124"/>
      <c r="R22" s="124"/>
      <c r="S22" s="97">
        <f>SUM($D22:D22)</f>
        <v>34593</v>
      </c>
      <c r="T22" s="97">
        <f>SUM($D22:E22)</f>
        <v>67434</v>
      </c>
      <c r="U22" s="97">
        <f>SUM($D22:F22)</f>
        <v>101203</v>
      </c>
      <c r="V22" s="97">
        <f>SUM($D22:G22)</f>
        <v>137229</v>
      </c>
      <c r="W22" s="97">
        <f>SUM($D22:H22)</f>
        <v>173258</v>
      </c>
      <c r="X22" s="97">
        <f>SUM($D22:I22)</f>
        <v>207542</v>
      </c>
      <c r="Y22" s="97">
        <f>SUM($D22:J22)</f>
        <v>241636</v>
      </c>
      <c r="Z22" s="97">
        <f>SUM($D22:K22)</f>
        <v>274555</v>
      </c>
      <c r="AA22" s="97">
        <f>SUM($D22:L22)</f>
        <v>308480</v>
      </c>
      <c r="AB22" s="97">
        <f>SUM($D22:M22)</f>
        <v>341823</v>
      </c>
      <c r="AC22" s="97">
        <f>SUM($D22:N22)</f>
        <v>370243</v>
      </c>
      <c r="AD22" s="97">
        <f>SUM($D22:O22)</f>
        <v>395809</v>
      </c>
    </row>
    <row r="23" spans="1:30" s="96" customFormat="1" ht="15.1" customHeight="1">
      <c r="A23" s="94">
        <v>2008</v>
      </c>
      <c r="B23" s="95" t="s">
        <v>8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f>SUM(D23:O23)</f>
        <v>0</v>
      </c>
      <c r="Q23" s="124"/>
      <c r="R23" s="124"/>
      <c r="S23" s="97">
        <f>SUM($D23:D23)</f>
        <v>0</v>
      </c>
      <c r="T23" s="97">
        <f>SUM($D23:E23)</f>
        <v>0</v>
      </c>
      <c r="U23" s="97">
        <f>SUM($D23:F23)</f>
        <v>0</v>
      </c>
      <c r="V23" s="97">
        <f>SUM($D23:G23)</f>
        <v>0</v>
      </c>
      <c r="W23" s="97">
        <f>SUM($D23:H23)</f>
        <v>0</v>
      </c>
      <c r="X23" s="97">
        <f>SUM($D23:I23)</f>
        <v>0</v>
      </c>
      <c r="Y23" s="97">
        <f>SUM($D23:J23)</f>
        <v>0</v>
      </c>
      <c r="Z23" s="97">
        <f>SUM($D23:K23)</f>
        <v>0</v>
      </c>
      <c r="AA23" s="97">
        <f>SUM($D23:L23)</f>
        <v>0</v>
      </c>
      <c r="AB23" s="97">
        <f>SUM($D23:M23)</f>
        <v>0</v>
      </c>
      <c r="AC23" s="97">
        <f>SUM($D23:N23)</f>
        <v>0</v>
      </c>
      <c r="AD23" s="97">
        <f>SUM($D23:O23)</f>
        <v>0</v>
      </c>
    </row>
    <row r="24" spans="1:30" s="96" customFormat="1" ht="15.1" customHeight="1">
      <c r="A24" s="94">
        <v>2008</v>
      </c>
      <c r="B24" s="98" t="s">
        <v>9</v>
      </c>
      <c r="D24" s="97">
        <f t="shared" ref="D24:P24" si="4">SUM(D21:D23)</f>
        <v>119641</v>
      </c>
      <c r="E24" s="97">
        <f t="shared" si="4"/>
        <v>116068</v>
      </c>
      <c r="F24" s="97">
        <f t="shared" si="4"/>
        <v>149268</v>
      </c>
      <c r="G24" s="97">
        <f t="shared" si="4"/>
        <v>154547</v>
      </c>
      <c r="H24" s="97">
        <f t="shared" si="4"/>
        <v>184983</v>
      </c>
      <c r="I24" s="97">
        <f t="shared" si="4"/>
        <v>194301</v>
      </c>
      <c r="J24" s="97">
        <f t="shared" si="4"/>
        <v>260331</v>
      </c>
      <c r="K24" s="97">
        <f t="shared" si="4"/>
        <v>289314</v>
      </c>
      <c r="L24" s="97">
        <f t="shared" si="4"/>
        <v>178638</v>
      </c>
      <c r="M24" s="97">
        <f t="shared" si="4"/>
        <v>166916</v>
      </c>
      <c r="N24" s="97">
        <f t="shared" si="4"/>
        <v>134572</v>
      </c>
      <c r="O24" s="97">
        <f t="shared" si="4"/>
        <v>113646</v>
      </c>
      <c r="P24" s="97">
        <f t="shared" si="4"/>
        <v>2062225</v>
      </c>
      <c r="Q24" s="124"/>
      <c r="R24" s="124"/>
      <c r="S24" s="97">
        <f t="shared" ref="S24:AD24" si="5">SUM(S21:S23)</f>
        <v>119641</v>
      </c>
      <c r="T24" s="97">
        <f t="shared" si="5"/>
        <v>235709</v>
      </c>
      <c r="U24" s="97">
        <f t="shared" si="5"/>
        <v>384977</v>
      </c>
      <c r="V24" s="97">
        <f t="shared" si="5"/>
        <v>539524</v>
      </c>
      <c r="W24" s="97">
        <f t="shared" si="5"/>
        <v>724507</v>
      </c>
      <c r="X24" s="97">
        <f t="shared" si="5"/>
        <v>918808</v>
      </c>
      <c r="Y24" s="97">
        <f t="shared" si="5"/>
        <v>1179139</v>
      </c>
      <c r="Z24" s="97">
        <f t="shared" si="5"/>
        <v>1468453</v>
      </c>
      <c r="AA24" s="97">
        <f t="shared" si="5"/>
        <v>1647091</v>
      </c>
      <c r="AB24" s="97">
        <f t="shared" si="5"/>
        <v>1814007</v>
      </c>
      <c r="AC24" s="97">
        <f t="shared" si="5"/>
        <v>1948579</v>
      </c>
      <c r="AD24" s="97">
        <f t="shared" si="5"/>
        <v>2062225</v>
      </c>
    </row>
    <row r="25" spans="1:3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s="96" customFormat="1" ht="15.1" customHeight="1">
      <c r="A26" s="94">
        <v>2009</v>
      </c>
      <c r="B26" s="95" t="s">
        <v>6</v>
      </c>
      <c r="D26" s="97">
        <v>76659</v>
      </c>
      <c r="E26" s="97">
        <v>79630</v>
      </c>
      <c r="F26" s="97">
        <v>107423</v>
      </c>
      <c r="G26" s="97">
        <v>119728</v>
      </c>
      <c r="H26" s="97">
        <v>146384</v>
      </c>
      <c r="I26" s="97">
        <v>149149</v>
      </c>
      <c r="J26" s="97">
        <v>227053</v>
      </c>
      <c r="K26" s="97">
        <v>235012</v>
      </c>
      <c r="L26" s="97">
        <v>155451</v>
      </c>
      <c r="M26" s="97">
        <v>133473</v>
      </c>
      <c r="N26" s="97">
        <v>114609</v>
      </c>
      <c r="O26" s="97">
        <v>95940</v>
      </c>
      <c r="P26" s="97">
        <f>SUM(D26:O26)</f>
        <v>1640511</v>
      </c>
      <c r="Q26" s="123"/>
      <c r="R26" s="123"/>
      <c r="S26" s="97">
        <f>SUM($D26:D26)</f>
        <v>76659</v>
      </c>
      <c r="T26" s="97">
        <f>SUM($D26:E26)</f>
        <v>156289</v>
      </c>
      <c r="U26" s="97">
        <f>SUM($D26:F26)</f>
        <v>263712</v>
      </c>
      <c r="V26" s="97">
        <f>SUM($D26:G26)</f>
        <v>383440</v>
      </c>
      <c r="W26" s="97">
        <f>SUM($D26:H26)</f>
        <v>529824</v>
      </c>
      <c r="X26" s="97">
        <f>SUM($D26:I26)</f>
        <v>678973</v>
      </c>
      <c r="Y26" s="97">
        <f>SUM($D26:J26)</f>
        <v>906026</v>
      </c>
      <c r="Z26" s="97">
        <f>SUM($D26:K26)</f>
        <v>1141038</v>
      </c>
      <c r="AA26" s="97">
        <f>SUM($D26:L26)</f>
        <v>1296489</v>
      </c>
      <c r="AB26" s="97">
        <f>SUM($D26:M26)</f>
        <v>1429962</v>
      </c>
      <c r="AC26" s="97">
        <f>SUM($D26:N26)</f>
        <v>1544571</v>
      </c>
      <c r="AD26" s="97">
        <f>SUM($D26:O26)</f>
        <v>1640511</v>
      </c>
    </row>
    <row r="27" spans="1:30" s="96" customFormat="1" ht="15.1" customHeight="1">
      <c r="A27" s="94">
        <v>2009</v>
      </c>
      <c r="B27" s="95" t="s">
        <v>7</v>
      </c>
      <c r="D27" s="97">
        <v>27121</v>
      </c>
      <c r="E27" s="97">
        <v>26132</v>
      </c>
      <c r="F27" s="97">
        <v>29305</v>
      </c>
      <c r="G27" s="97">
        <v>29068</v>
      </c>
      <c r="H27" s="97">
        <v>29025</v>
      </c>
      <c r="I27" s="97">
        <v>30466</v>
      </c>
      <c r="J27" s="97">
        <v>29630</v>
      </c>
      <c r="K27" s="97">
        <v>29291</v>
      </c>
      <c r="L27" s="97">
        <v>30695</v>
      </c>
      <c r="M27" s="97">
        <v>31926</v>
      </c>
      <c r="N27" s="97">
        <v>29733</v>
      </c>
      <c r="O27" s="97">
        <v>26371</v>
      </c>
      <c r="P27" s="97">
        <f>SUM(D27:O27)</f>
        <v>348763</v>
      </c>
      <c r="Q27" s="124"/>
      <c r="R27" s="124"/>
      <c r="S27" s="97">
        <f>SUM($D27:D27)</f>
        <v>27121</v>
      </c>
      <c r="T27" s="97">
        <f>SUM($D27:E27)</f>
        <v>53253</v>
      </c>
      <c r="U27" s="97">
        <f>SUM($D27:F27)</f>
        <v>82558</v>
      </c>
      <c r="V27" s="97">
        <f>SUM($D27:G27)</f>
        <v>111626</v>
      </c>
      <c r="W27" s="97">
        <f>SUM($D27:H27)</f>
        <v>140651</v>
      </c>
      <c r="X27" s="97">
        <f>SUM($D27:I27)</f>
        <v>171117</v>
      </c>
      <c r="Y27" s="97">
        <f>SUM($D27:J27)</f>
        <v>200747</v>
      </c>
      <c r="Z27" s="97">
        <f>SUM($D27:K27)</f>
        <v>230038</v>
      </c>
      <c r="AA27" s="97">
        <f>SUM($D27:L27)</f>
        <v>260733</v>
      </c>
      <c r="AB27" s="97">
        <f>SUM($D27:M27)</f>
        <v>292659</v>
      </c>
      <c r="AC27" s="97">
        <f>SUM($D27:N27)</f>
        <v>322392</v>
      </c>
      <c r="AD27" s="97">
        <f>SUM($D27:O27)</f>
        <v>348763</v>
      </c>
    </row>
    <row r="28" spans="1:30" s="96" customFormat="1" ht="15.1" customHeight="1">
      <c r="A28" s="94">
        <v>2009</v>
      </c>
      <c r="B28" s="95" t="s">
        <v>8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  <c r="O28" s="97">
        <v>0</v>
      </c>
      <c r="P28" s="97">
        <f>SUM(D28:O28)</f>
        <v>0</v>
      </c>
      <c r="Q28" s="124"/>
      <c r="R28" s="124"/>
      <c r="S28" s="97">
        <f>SUM($D28:D28)</f>
        <v>0</v>
      </c>
      <c r="T28" s="97">
        <f>SUM($D28:E28)</f>
        <v>0</v>
      </c>
      <c r="U28" s="97">
        <f>SUM($D28:F28)</f>
        <v>0</v>
      </c>
      <c r="V28" s="97">
        <f>SUM($D28:G28)</f>
        <v>0</v>
      </c>
      <c r="W28" s="97">
        <f>SUM($D28:H28)</f>
        <v>0</v>
      </c>
      <c r="X28" s="97">
        <f>SUM($D28:I28)</f>
        <v>0</v>
      </c>
      <c r="Y28" s="97">
        <f>SUM($D28:J28)</f>
        <v>0</v>
      </c>
      <c r="Z28" s="97">
        <f>SUM($D28:K28)</f>
        <v>0</v>
      </c>
      <c r="AA28" s="97">
        <f>SUM($D28:L28)</f>
        <v>0</v>
      </c>
      <c r="AB28" s="97">
        <f>SUM($D28:M28)</f>
        <v>0</v>
      </c>
      <c r="AC28" s="97">
        <f>SUM($D28:N28)</f>
        <v>0</v>
      </c>
      <c r="AD28" s="97">
        <f>SUM($D28:O28)</f>
        <v>0</v>
      </c>
    </row>
    <row r="29" spans="1:30" s="96" customFormat="1" ht="15.1" customHeight="1">
      <c r="A29" s="94">
        <v>2009</v>
      </c>
      <c r="B29" s="98" t="s">
        <v>9</v>
      </c>
      <c r="D29" s="97">
        <f t="shared" ref="D29:P29" si="6">SUM(D26:D28)</f>
        <v>103780</v>
      </c>
      <c r="E29" s="97">
        <f t="shared" si="6"/>
        <v>105762</v>
      </c>
      <c r="F29" s="97">
        <f t="shared" si="6"/>
        <v>136728</v>
      </c>
      <c r="G29" s="97">
        <f t="shared" si="6"/>
        <v>148796</v>
      </c>
      <c r="H29" s="97">
        <f t="shared" si="6"/>
        <v>175409</v>
      </c>
      <c r="I29" s="97">
        <f t="shared" si="6"/>
        <v>179615</v>
      </c>
      <c r="J29" s="97">
        <f t="shared" si="6"/>
        <v>256683</v>
      </c>
      <c r="K29" s="97">
        <f t="shared" si="6"/>
        <v>264303</v>
      </c>
      <c r="L29" s="97">
        <f t="shared" si="6"/>
        <v>186146</v>
      </c>
      <c r="M29" s="97">
        <f t="shared" si="6"/>
        <v>165399</v>
      </c>
      <c r="N29" s="97">
        <f t="shared" si="6"/>
        <v>144342</v>
      </c>
      <c r="O29" s="97">
        <f t="shared" si="6"/>
        <v>122311</v>
      </c>
      <c r="P29" s="97">
        <f t="shared" si="6"/>
        <v>1989274</v>
      </c>
      <c r="Q29" s="124"/>
      <c r="R29" s="124"/>
      <c r="S29" s="97">
        <f t="shared" ref="S29:AD29" si="7">SUM(S26:S28)</f>
        <v>103780</v>
      </c>
      <c r="T29" s="97">
        <f t="shared" si="7"/>
        <v>209542</v>
      </c>
      <c r="U29" s="97">
        <f t="shared" si="7"/>
        <v>346270</v>
      </c>
      <c r="V29" s="97">
        <f t="shared" si="7"/>
        <v>495066</v>
      </c>
      <c r="W29" s="97">
        <f t="shared" si="7"/>
        <v>670475</v>
      </c>
      <c r="X29" s="97">
        <f t="shared" si="7"/>
        <v>850090</v>
      </c>
      <c r="Y29" s="97">
        <f t="shared" si="7"/>
        <v>1106773</v>
      </c>
      <c r="Z29" s="97">
        <f t="shared" si="7"/>
        <v>1371076</v>
      </c>
      <c r="AA29" s="97">
        <f t="shared" si="7"/>
        <v>1557222</v>
      </c>
      <c r="AB29" s="97">
        <f t="shared" si="7"/>
        <v>1722621</v>
      </c>
      <c r="AC29" s="97">
        <f t="shared" si="7"/>
        <v>1866963</v>
      </c>
      <c r="AD29" s="97">
        <f t="shared" si="7"/>
        <v>1989274</v>
      </c>
    </row>
    <row r="30" spans="1:3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s="96" customFormat="1" ht="15.1" customHeight="1">
      <c r="A31" s="94">
        <v>2010</v>
      </c>
      <c r="B31" s="95" t="s">
        <v>6</v>
      </c>
      <c r="D31" s="97">
        <v>81566</v>
      </c>
      <c r="E31" s="97">
        <v>79754</v>
      </c>
      <c r="F31" s="97">
        <v>114918</v>
      </c>
      <c r="G31" s="97">
        <v>128583</v>
      </c>
      <c r="H31" s="97">
        <v>149605</v>
      </c>
      <c r="I31" s="97">
        <v>159953</v>
      </c>
      <c r="J31" s="97">
        <v>242491</v>
      </c>
      <c r="K31" s="97">
        <v>240626</v>
      </c>
      <c r="L31" s="97">
        <v>160103</v>
      </c>
      <c r="M31" s="97">
        <v>139504</v>
      </c>
      <c r="N31" s="97">
        <v>120795</v>
      </c>
      <c r="O31" s="97">
        <v>100040</v>
      </c>
      <c r="P31" s="97">
        <f>SUM(D31:O31)</f>
        <v>1717938</v>
      </c>
      <c r="Q31" s="123"/>
      <c r="R31" s="123"/>
      <c r="S31" s="97">
        <f>SUM($D31:D31)</f>
        <v>81566</v>
      </c>
      <c r="T31" s="97">
        <f>SUM($D31:E31)</f>
        <v>161320</v>
      </c>
      <c r="U31" s="97">
        <f>SUM($D31:F31)</f>
        <v>276238</v>
      </c>
      <c r="V31" s="97">
        <f>SUM($D31:G31)</f>
        <v>404821</v>
      </c>
      <c r="W31" s="97">
        <f>SUM($D31:H31)</f>
        <v>554426</v>
      </c>
      <c r="X31" s="97">
        <f>SUM($D31:I31)</f>
        <v>714379</v>
      </c>
      <c r="Y31" s="97">
        <f>SUM($D31:J31)</f>
        <v>956870</v>
      </c>
      <c r="Z31" s="97">
        <f>SUM($D31:K31)</f>
        <v>1197496</v>
      </c>
      <c r="AA31" s="97">
        <f>SUM($D31:L31)</f>
        <v>1357599</v>
      </c>
      <c r="AB31" s="97">
        <f>SUM($D31:M31)</f>
        <v>1497103</v>
      </c>
      <c r="AC31" s="97">
        <f>SUM($D31:N31)</f>
        <v>1617898</v>
      </c>
      <c r="AD31" s="97">
        <f>SUM($D31:O31)</f>
        <v>1717938</v>
      </c>
    </row>
    <row r="32" spans="1:30" s="96" customFormat="1" ht="15.1" customHeight="1">
      <c r="A32" s="94">
        <v>2010</v>
      </c>
      <c r="B32" s="95" t="s">
        <v>7</v>
      </c>
      <c r="D32" s="97">
        <v>27974</v>
      </c>
      <c r="E32" s="97">
        <v>27480</v>
      </c>
      <c r="F32" s="97">
        <v>32962</v>
      </c>
      <c r="G32" s="97">
        <v>31787</v>
      </c>
      <c r="H32" s="97">
        <v>31413</v>
      </c>
      <c r="I32" s="97">
        <v>33059</v>
      </c>
      <c r="J32" s="97">
        <v>28807</v>
      </c>
      <c r="K32" s="97">
        <v>30062</v>
      </c>
      <c r="L32" s="97">
        <v>30933</v>
      </c>
      <c r="M32" s="97">
        <v>30045</v>
      </c>
      <c r="N32" s="97">
        <v>29077</v>
      </c>
      <c r="O32" s="97">
        <v>26335</v>
      </c>
      <c r="P32" s="97">
        <f>SUM(D32:O32)</f>
        <v>359934</v>
      </c>
      <c r="Q32" s="124"/>
      <c r="R32" s="124"/>
      <c r="S32" s="97">
        <f>SUM($D32:D32)</f>
        <v>27974</v>
      </c>
      <c r="T32" s="97">
        <f>SUM($D32:E32)</f>
        <v>55454</v>
      </c>
      <c r="U32" s="97">
        <f>SUM($D32:F32)</f>
        <v>88416</v>
      </c>
      <c r="V32" s="97">
        <f>SUM($D32:G32)</f>
        <v>120203</v>
      </c>
      <c r="W32" s="97">
        <f>SUM($D32:H32)</f>
        <v>151616</v>
      </c>
      <c r="X32" s="97">
        <f>SUM($D32:I32)</f>
        <v>184675</v>
      </c>
      <c r="Y32" s="97">
        <f>SUM($D32:J32)</f>
        <v>213482</v>
      </c>
      <c r="Z32" s="97">
        <f>SUM($D32:K32)</f>
        <v>243544</v>
      </c>
      <c r="AA32" s="97">
        <f>SUM($D32:L32)</f>
        <v>274477</v>
      </c>
      <c r="AB32" s="97">
        <f>SUM($D32:M32)</f>
        <v>304522</v>
      </c>
      <c r="AC32" s="97">
        <f>SUM($D32:N32)</f>
        <v>333599</v>
      </c>
      <c r="AD32" s="97">
        <f>SUM($D32:O32)</f>
        <v>359934</v>
      </c>
    </row>
    <row r="33" spans="1:30" s="96" customFormat="1" ht="15.1" customHeight="1">
      <c r="A33" s="94">
        <v>2010</v>
      </c>
      <c r="B33" s="95" t="s">
        <v>8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f>SUM(D33:O33)</f>
        <v>0</v>
      </c>
      <c r="Q33" s="124"/>
      <c r="R33" s="124"/>
      <c r="S33" s="97">
        <f>SUM($D33:D33)</f>
        <v>0</v>
      </c>
      <c r="T33" s="97">
        <f>SUM($D33:E33)</f>
        <v>0</v>
      </c>
      <c r="U33" s="97">
        <f>SUM($D33:F33)</f>
        <v>0</v>
      </c>
      <c r="V33" s="97">
        <f>SUM($D33:G33)</f>
        <v>0</v>
      </c>
      <c r="W33" s="97">
        <f>SUM($D33:H33)</f>
        <v>0</v>
      </c>
      <c r="X33" s="97">
        <f>SUM($D33:I33)</f>
        <v>0</v>
      </c>
      <c r="Y33" s="97">
        <f>SUM($D33:J33)</f>
        <v>0</v>
      </c>
      <c r="Z33" s="97">
        <f>SUM($D33:K33)</f>
        <v>0</v>
      </c>
      <c r="AA33" s="97">
        <f>SUM($D33:L33)</f>
        <v>0</v>
      </c>
      <c r="AB33" s="97">
        <f>SUM($D33:M33)</f>
        <v>0</v>
      </c>
      <c r="AC33" s="97">
        <f>SUM($D33:N33)</f>
        <v>0</v>
      </c>
      <c r="AD33" s="97">
        <f>SUM($D33:O33)</f>
        <v>0</v>
      </c>
    </row>
    <row r="34" spans="1:30" s="96" customFormat="1" ht="15.1" customHeight="1">
      <c r="A34" s="94">
        <v>2010</v>
      </c>
      <c r="B34" s="98" t="s">
        <v>9</v>
      </c>
      <c r="D34" s="97">
        <f t="shared" ref="D34:P34" si="8">SUM(D31:D33)</f>
        <v>109540</v>
      </c>
      <c r="E34" s="97">
        <f t="shared" si="8"/>
        <v>107234</v>
      </c>
      <c r="F34" s="97">
        <f t="shared" si="8"/>
        <v>147880</v>
      </c>
      <c r="G34" s="97">
        <f t="shared" si="8"/>
        <v>160370</v>
      </c>
      <c r="H34" s="97">
        <f t="shared" si="8"/>
        <v>181018</v>
      </c>
      <c r="I34" s="97">
        <f t="shared" si="8"/>
        <v>193012</v>
      </c>
      <c r="J34" s="97">
        <f t="shared" si="8"/>
        <v>271298</v>
      </c>
      <c r="K34" s="97">
        <f t="shared" si="8"/>
        <v>270688</v>
      </c>
      <c r="L34" s="97">
        <f t="shared" si="8"/>
        <v>191036</v>
      </c>
      <c r="M34" s="97">
        <f t="shared" si="8"/>
        <v>169549</v>
      </c>
      <c r="N34" s="97">
        <f t="shared" si="8"/>
        <v>149872</v>
      </c>
      <c r="O34" s="97">
        <f t="shared" si="8"/>
        <v>126375</v>
      </c>
      <c r="P34" s="97">
        <f t="shared" si="8"/>
        <v>2077872</v>
      </c>
      <c r="Q34" s="124"/>
      <c r="R34" s="124"/>
      <c r="S34" s="97">
        <f t="shared" ref="S34:AD34" si="9">SUM(S31:S33)</f>
        <v>109540</v>
      </c>
      <c r="T34" s="97">
        <f t="shared" si="9"/>
        <v>216774</v>
      </c>
      <c r="U34" s="97">
        <f t="shared" si="9"/>
        <v>364654</v>
      </c>
      <c r="V34" s="97">
        <f t="shared" si="9"/>
        <v>525024</v>
      </c>
      <c r="W34" s="97">
        <f t="shared" si="9"/>
        <v>706042</v>
      </c>
      <c r="X34" s="97">
        <f t="shared" si="9"/>
        <v>899054</v>
      </c>
      <c r="Y34" s="97">
        <f t="shared" si="9"/>
        <v>1170352</v>
      </c>
      <c r="Z34" s="97">
        <f t="shared" si="9"/>
        <v>1441040</v>
      </c>
      <c r="AA34" s="97">
        <f t="shared" si="9"/>
        <v>1632076</v>
      </c>
      <c r="AB34" s="97">
        <f t="shared" si="9"/>
        <v>1801625</v>
      </c>
      <c r="AC34" s="97">
        <f t="shared" si="9"/>
        <v>1951497</v>
      </c>
      <c r="AD34" s="97">
        <f t="shared" si="9"/>
        <v>2077872</v>
      </c>
    </row>
    <row r="35" spans="1:3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s="96" customFormat="1" ht="15.1" customHeight="1">
      <c r="A36" s="94">
        <v>2011</v>
      </c>
      <c r="B36" s="95" t="s">
        <v>6</v>
      </c>
      <c r="D36" s="97">
        <v>79803</v>
      </c>
      <c r="E36" s="97">
        <v>78277</v>
      </c>
      <c r="F36" s="97">
        <v>109107</v>
      </c>
      <c r="G36" s="97">
        <v>129279</v>
      </c>
      <c r="H36" s="97">
        <v>147005</v>
      </c>
      <c r="I36" s="97">
        <v>161214</v>
      </c>
      <c r="J36" s="97">
        <v>244238</v>
      </c>
      <c r="K36" s="97">
        <v>238151</v>
      </c>
      <c r="L36" s="97">
        <v>160421</v>
      </c>
      <c r="M36" s="97">
        <v>138108</v>
      </c>
      <c r="N36" s="97">
        <v>122504</v>
      </c>
      <c r="O36" s="97">
        <v>105419</v>
      </c>
      <c r="P36" s="97">
        <f>SUM(D36:O36)</f>
        <v>1713526</v>
      </c>
      <c r="Q36" s="123"/>
      <c r="R36" s="123"/>
      <c r="S36" s="97">
        <f>SUM($D36:D36)</f>
        <v>79803</v>
      </c>
      <c r="T36" s="97">
        <f>SUM($D36:E36)</f>
        <v>158080</v>
      </c>
      <c r="U36" s="97">
        <f>SUM($D36:F36)</f>
        <v>267187</v>
      </c>
      <c r="V36" s="97">
        <f>SUM($D36:G36)</f>
        <v>396466</v>
      </c>
      <c r="W36" s="97">
        <f>SUM($D36:H36)</f>
        <v>543471</v>
      </c>
      <c r="X36" s="97">
        <f>SUM($D36:I36)</f>
        <v>704685</v>
      </c>
      <c r="Y36" s="97">
        <f>SUM($D36:J36)</f>
        <v>948923</v>
      </c>
      <c r="Z36" s="97">
        <f>SUM($D36:K36)</f>
        <v>1187074</v>
      </c>
      <c r="AA36" s="97">
        <f>SUM($D36:L36)</f>
        <v>1347495</v>
      </c>
      <c r="AB36" s="97">
        <f>SUM($D36:M36)</f>
        <v>1485603</v>
      </c>
      <c r="AC36" s="97">
        <f>SUM($D36:N36)</f>
        <v>1608107</v>
      </c>
      <c r="AD36" s="97">
        <f>SUM($D36:O36)</f>
        <v>1713526</v>
      </c>
    </row>
    <row r="37" spans="1:30" s="96" customFormat="1" ht="15.1" customHeight="1">
      <c r="A37" s="94">
        <v>2011</v>
      </c>
      <c r="B37" s="95" t="s">
        <v>7</v>
      </c>
      <c r="D37" s="97">
        <v>27777</v>
      </c>
      <c r="E37" s="97">
        <v>26842</v>
      </c>
      <c r="F37" s="97">
        <v>32300</v>
      </c>
      <c r="G37" s="97">
        <v>29902</v>
      </c>
      <c r="H37" s="97">
        <v>31161</v>
      </c>
      <c r="I37" s="97">
        <v>31003</v>
      </c>
      <c r="J37" s="97">
        <v>27848</v>
      </c>
      <c r="K37" s="97">
        <v>30263</v>
      </c>
      <c r="L37" s="97">
        <v>29991</v>
      </c>
      <c r="M37" s="97">
        <v>29880</v>
      </c>
      <c r="N37" s="97">
        <v>29181</v>
      </c>
      <c r="O37" s="97">
        <v>25491</v>
      </c>
      <c r="P37" s="97">
        <f>SUM(D37:O37)</f>
        <v>351639</v>
      </c>
      <c r="Q37" s="124"/>
      <c r="R37" s="124"/>
      <c r="S37" s="97">
        <f>SUM($D37:D37)</f>
        <v>27777</v>
      </c>
      <c r="T37" s="97">
        <f>SUM($D37:E37)</f>
        <v>54619</v>
      </c>
      <c r="U37" s="97">
        <f>SUM($D37:F37)</f>
        <v>86919</v>
      </c>
      <c r="V37" s="97">
        <f>SUM($D37:G37)</f>
        <v>116821</v>
      </c>
      <c r="W37" s="97">
        <f>SUM($D37:H37)</f>
        <v>147982</v>
      </c>
      <c r="X37" s="97">
        <f>SUM($D37:I37)</f>
        <v>178985</v>
      </c>
      <c r="Y37" s="97">
        <f>SUM($D37:J37)</f>
        <v>206833</v>
      </c>
      <c r="Z37" s="97">
        <f>SUM($D37:K37)</f>
        <v>237096</v>
      </c>
      <c r="AA37" s="97">
        <f>SUM($D37:L37)</f>
        <v>267087</v>
      </c>
      <c r="AB37" s="97">
        <f>SUM($D37:M37)</f>
        <v>296967</v>
      </c>
      <c r="AC37" s="97">
        <f>SUM($D37:N37)</f>
        <v>326148</v>
      </c>
      <c r="AD37" s="97">
        <f>SUM($D37:O37)</f>
        <v>351639</v>
      </c>
    </row>
    <row r="38" spans="1:30" s="96" customFormat="1" ht="15.1" customHeight="1">
      <c r="A38" s="94">
        <v>2011</v>
      </c>
      <c r="B38" s="95" t="s">
        <v>8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124"/>
      <c r="R38" s="124"/>
      <c r="S38" s="97">
        <f>SUM($D38:D38)</f>
        <v>0</v>
      </c>
      <c r="T38" s="97">
        <f>SUM($D38:E38)</f>
        <v>0</v>
      </c>
      <c r="U38" s="97">
        <f>SUM($D38:F38)</f>
        <v>0</v>
      </c>
      <c r="V38" s="97">
        <f>SUM($D38:G38)</f>
        <v>0</v>
      </c>
      <c r="W38" s="97">
        <f>SUM($D38:H38)</f>
        <v>0</v>
      </c>
      <c r="X38" s="97">
        <f>SUM($D38:I38)</f>
        <v>0</v>
      </c>
      <c r="Y38" s="97">
        <f>SUM($D38:J38)</f>
        <v>0</v>
      </c>
      <c r="Z38" s="97">
        <f>SUM($D38:K38)</f>
        <v>0</v>
      </c>
      <c r="AA38" s="97">
        <f>SUM($D38:L38)</f>
        <v>0</v>
      </c>
      <c r="AB38" s="97">
        <f>SUM($D38:M38)</f>
        <v>0</v>
      </c>
      <c r="AC38" s="97">
        <f>SUM($D38:N38)</f>
        <v>0</v>
      </c>
      <c r="AD38" s="97">
        <f>SUM($D38:O38)</f>
        <v>0</v>
      </c>
    </row>
    <row r="39" spans="1:30" s="96" customFormat="1" ht="15.1" customHeight="1">
      <c r="A39" s="94">
        <v>2011</v>
      </c>
      <c r="B39" s="98" t="s">
        <v>9</v>
      </c>
      <c r="D39" s="97">
        <f t="shared" ref="D39:P39" si="10">SUM(D36:D38)</f>
        <v>107580</v>
      </c>
      <c r="E39" s="97">
        <f t="shared" si="10"/>
        <v>105119</v>
      </c>
      <c r="F39" s="97">
        <f t="shared" si="10"/>
        <v>141407</v>
      </c>
      <c r="G39" s="97">
        <f t="shared" si="10"/>
        <v>159181</v>
      </c>
      <c r="H39" s="97">
        <f t="shared" si="10"/>
        <v>178166</v>
      </c>
      <c r="I39" s="97">
        <f t="shared" si="10"/>
        <v>192217</v>
      </c>
      <c r="J39" s="97">
        <f t="shared" si="10"/>
        <v>272086</v>
      </c>
      <c r="K39" s="97">
        <f t="shared" si="10"/>
        <v>268414</v>
      </c>
      <c r="L39" s="97">
        <f t="shared" si="10"/>
        <v>190412</v>
      </c>
      <c r="M39" s="97">
        <f t="shared" si="10"/>
        <v>167988</v>
      </c>
      <c r="N39" s="97">
        <f t="shared" si="10"/>
        <v>151685</v>
      </c>
      <c r="O39" s="97">
        <f t="shared" si="10"/>
        <v>130910</v>
      </c>
      <c r="P39" s="97">
        <f t="shared" si="10"/>
        <v>2065165</v>
      </c>
      <c r="Q39" s="124"/>
      <c r="R39" s="124"/>
      <c r="S39" s="97">
        <f t="shared" ref="S39:AD39" si="11">SUM(S36:S38)</f>
        <v>107580</v>
      </c>
      <c r="T39" s="97">
        <f t="shared" si="11"/>
        <v>212699</v>
      </c>
      <c r="U39" s="97">
        <f t="shared" si="11"/>
        <v>354106</v>
      </c>
      <c r="V39" s="97">
        <f t="shared" si="11"/>
        <v>513287</v>
      </c>
      <c r="W39" s="97">
        <f t="shared" si="11"/>
        <v>691453</v>
      </c>
      <c r="X39" s="97">
        <f t="shared" si="11"/>
        <v>883670</v>
      </c>
      <c r="Y39" s="97">
        <f t="shared" si="11"/>
        <v>1155756</v>
      </c>
      <c r="Z39" s="97">
        <f t="shared" si="11"/>
        <v>1424170</v>
      </c>
      <c r="AA39" s="97">
        <f t="shared" si="11"/>
        <v>1614582</v>
      </c>
      <c r="AB39" s="97">
        <f t="shared" si="11"/>
        <v>1782570</v>
      </c>
      <c r="AC39" s="97">
        <f t="shared" si="11"/>
        <v>1934255</v>
      </c>
      <c r="AD39" s="97">
        <f t="shared" si="11"/>
        <v>2065165</v>
      </c>
    </row>
    <row r="40" spans="1:3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s="96" customFormat="1" ht="15.1" customHeight="1">
      <c r="A41" s="94">
        <v>2012</v>
      </c>
      <c r="B41" s="95" t="s">
        <v>6</v>
      </c>
      <c r="D41" s="97">
        <v>83414</v>
      </c>
      <c r="E41" s="97">
        <v>85856</v>
      </c>
      <c r="F41" s="97">
        <v>120883</v>
      </c>
      <c r="G41" s="97">
        <v>131016</v>
      </c>
      <c r="H41" s="97">
        <v>149443</v>
      </c>
      <c r="I41" s="97">
        <v>170271</v>
      </c>
      <c r="J41" s="97">
        <v>235127</v>
      </c>
      <c r="K41" s="97">
        <v>253865</v>
      </c>
      <c r="L41" s="97">
        <v>157521</v>
      </c>
      <c r="M41" s="97">
        <v>135645</v>
      </c>
      <c r="N41" s="97">
        <v>125835</v>
      </c>
      <c r="O41" s="97">
        <v>105952</v>
      </c>
      <c r="P41" s="97">
        <f>SUM(D41:O41)</f>
        <v>1754828</v>
      </c>
      <c r="Q41" s="123"/>
      <c r="R41" s="123"/>
      <c r="S41" s="97">
        <f>SUM($D41:D41)</f>
        <v>83414</v>
      </c>
      <c r="T41" s="97">
        <f>SUM($D41:E41)</f>
        <v>169270</v>
      </c>
      <c r="U41" s="97">
        <f>SUM($D41:F41)</f>
        <v>290153</v>
      </c>
      <c r="V41" s="97">
        <f>SUM($D41:G41)</f>
        <v>421169</v>
      </c>
      <c r="W41" s="97">
        <f>SUM($D41:H41)</f>
        <v>570612</v>
      </c>
      <c r="X41" s="97">
        <f>SUM($D41:I41)</f>
        <v>740883</v>
      </c>
      <c r="Y41" s="97">
        <f>SUM($D41:J41)</f>
        <v>976010</v>
      </c>
      <c r="Z41" s="97">
        <f>SUM($D41:K41)</f>
        <v>1229875</v>
      </c>
      <c r="AA41" s="97">
        <f>SUM($D41:L41)</f>
        <v>1387396</v>
      </c>
      <c r="AB41" s="97">
        <f>SUM($D41:M41)</f>
        <v>1523041</v>
      </c>
      <c r="AC41" s="97">
        <f>SUM($D41:N41)</f>
        <v>1648876</v>
      </c>
      <c r="AD41" s="97">
        <f>SUM($D41:O41)</f>
        <v>1754828</v>
      </c>
    </row>
    <row r="42" spans="1:30" s="96" customFormat="1" ht="15.1" customHeight="1">
      <c r="A42" s="94">
        <v>2012</v>
      </c>
      <c r="B42" s="95" t="s">
        <v>7</v>
      </c>
      <c r="D42" s="97">
        <v>27804</v>
      </c>
      <c r="E42" s="97">
        <v>29082</v>
      </c>
      <c r="F42" s="97">
        <v>31804</v>
      </c>
      <c r="G42" s="97">
        <v>30847</v>
      </c>
      <c r="H42" s="97">
        <v>32549</v>
      </c>
      <c r="I42" s="97">
        <v>29863</v>
      </c>
      <c r="J42" s="97">
        <v>29186</v>
      </c>
      <c r="K42" s="97">
        <v>29922</v>
      </c>
      <c r="L42" s="97">
        <v>29141</v>
      </c>
      <c r="M42" s="97">
        <v>30817</v>
      </c>
      <c r="N42" s="97">
        <v>29681</v>
      </c>
      <c r="O42" s="97">
        <v>24602</v>
      </c>
      <c r="P42" s="97">
        <f>SUM(D42:O42)</f>
        <v>355298</v>
      </c>
      <c r="Q42" s="124"/>
      <c r="R42" s="124"/>
      <c r="S42" s="97">
        <f>SUM($D42:D42)</f>
        <v>27804</v>
      </c>
      <c r="T42" s="97">
        <f>SUM($D42:E42)</f>
        <v>56886</v>
      </c>
      <c r="U42" s="97">
        <f>SUM($D42:F42)</f>
        <v>88690</v>
      </c>
      <c r="V42" s="97">
        <f>SUM($D42:G42)</f>
        <v>119537</v>
      </c>
      <c r="W42" s="97">
        <f>SUM($D42:H42)</f>
        <v>152086</v>
      </c>
      <c r="X42" s="97">
        <f>SUM($D42:I42)</f>
        <v>181949</v>
      </c>
      <c r="Y42" s="97">
        <f>SUM($D42:J42)</f>
        <v>211135</v>
      </c>
      <c r="Z42" s="97">
        <f>SUM($D42:K42)</f>
        <v>241057</v>
      </c>
      <c r="AA42" s="97">
        <f>SUM($D42:L42)</f>
        <v>270198</v>
      </c>
      <c r="AB42" s="97">
        <f>SUM($D42:M42)</f>
        <v>301015</v>
      </c>
      <c r="AC42" s="97">
        <f>SUM($D42:N42)</f>
        <v>330696</v>
      </c>
      <c r="AD42" s="97">
        <f>SUM($D42:O42)</f>
        <v>355298</v>
      </c>
    </row>
    <row r="43" spans="1:30" s="96" customFormat="1" ht="15.1" customHeight="1">
      <c r="A43" s="94">
        <v>2012</v>
      </c>
      <c r="B43" s="95" t="s">
        <v>8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f>SUM(D43:O43)</f>
        <v>0</v>
      </c>
      <c r="Q43" s="124"/>
      <c r="R43" s="124"/>
      <c r="S43" s="97">
        <f>SUM($D43:D43)</f>
        <v>0</v>
      </c>
      <c r="T43" s="97">
        <f>SUM($D43:E43)</f>
        <v>0</v>
      </c>
      <c r="U43" s="97">
        <f>SUM($D43:F43)</f>
        <v>0</v>
      </c>
      <c r="V43" s="97">
        <f>SUM($D43:G43)</f>
        <v>0</v>
      </c>
      <c r="W43" s="97">
        <f>SUM($D43:H43)</f>
        <v>0</v>
      </c>
      <c r="X43" s="97">
        <f>SUM($D43:I43)</f>
        <v>0</v>
      </c>
      <c r="Y43" s="97">
        <f>SUM($D43:J43)</f>
        <v>0</v>
      </c>
      <c r="Z43" s="97">
        <f>SUM($D43:K43)</f>
        <v>0</v>
      </c>
      <c r="AA43" s="97">
        <f>SUM($D43:L43)</f>
        <v>0</v>
      </c>
      <c r="AB43" s="97">
        <f>SUM($D43:M43)</f>
        <v>0</v>
      </c>
      <c r="AC43" s="97">
        <f>SUM($D43:N43)</f>
        <v>0</v>
      </c>
      <c r="AD43" s="97">
        <f>SUM($D43:O43)</f>
        <v>0</v>
      </c>
    </row>
    <row r="44" spans="1:30" s="96" customFormat="1" ht="15.1" customHeight="1">
      <c r="A44" s="94">
        <v>2012</v>
      </c>
      <c r="B44" s="98" t="s">
        <v>9</v>
      </c>
      <c r="D44" s="97">
        <f>SUM(D41:D43)</f>
        <v>111218</v>
      </c>
      <c r="E44" s="97">
        <f t="shared" ref="E44:P44" si="12">SUM(E41:E43)</f>
        <v>114938</v>
      </c>
      <c r="F44" s="97">
        <f t="shared" si="12"/>
        <v>152687</v>
      </c>
      <c r="G44" s="97">
        <f t="shared" si="12"/>
        <v>161863</v>
      </c>
      <c r="H44" s="97">
        <f t="shared" si="12"/>
        <v>181992</v>
      </c>
      <c r="I44" s="97">
        <f t="shared" si="12"/>
        <v>200134</v>
      </c>
      <c r="J44" s="97">
        <f t="shared" si="12"/>
        <v>264313</v>
      </c>
      <c r="K44" s="97">
        <f t="shared" si="12"/>
        <v>283787</v>
      </c>
      <c r="L44" s="97">
        <f t="shared" si="12"/>
        <v>186662</v>
      </c>
      <c r="M44" s="97">
        <f t="shared" si="12"/>
        <v>166462</v>
      </c>
      <c r="N44" s="97">
        <f t="shared" si="12"/>
        <v>155516</v>
      </c>
      <c r="O44" s="97">
        <f t="shared" si="12"/>
        <v>130554</v>
      </c>
      <c r="P44" s="97">
        <f t="shared" si="12"/>
        <v>2110126</v>
      </c>
      <c r="Q44" s="124"/>
      <c r="R44" s="124"/>
      <c r="S44" s="97">
        <f t="shared" ref="S44:AD44" si="13">SUM(S41:S43)</f>
        <v>111218</v>
      </c>
      <c r="T44" s="97">
        <f t="shared" si="13"/>
        <v>226156</v>
      </c>
      <c r="U44" s="97">
        <f t="shared" si="13"/>
        <v>378843</v>
      </c>
      <c r="V44" s="97">
        <f t="shared" si="13"/>
        <v>540706</v>
      </c>
      <c r="W44" s="97">
        <f t="shared" si="13"/>
        <v>722698</v>
      </c>
      <c r="X44" s="97">
        <f t="shared" si="13"/>
        <v>922832</v>
      </c>
      <c r="Y44" s="97">
        <f t="shared" si="13"/>
        <v>1187145</v>
      </c>
      <c r="Z44" s="97">
        <f t="shared" si="13"/>
        <v>1470932</v>
      </c>
      <c r="AA44" s="97">
        <f t="shared" si="13"/>
        <v>1657594</v>
      </c>
      <c r="AB44" s="97">
        <f t="shared" si="13"/>
        <v>1824056</v>
      </c>
      <c r="AC44" s="97">
        <f t="shared" si="13"/>
        <v>1979572</v>
      </c>
      <c r="AD44" s="97">
        <f t="shared" si="13"/>
        <v>2110126</v>
      </c>
    </row>
    <row r="45" spans="1:3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s="96" customFormat="1" ht="15.1" customHeight="1">
      <c r="A46" s="94">
        <v>2013</v>
      </c>
      <c r="B46" s="95" t="s">
        <v>6</v>
      </c>
      <c r="D46" s="97">
        <v>84204</v>
      </c>
      <c r="E46" s="97">
        <v>81792</v>
      </c>
      <c r="F46" s="97">
        <v>124453</v>
      </c>
      <c r="G46" s="97">
        <v>122851</v>
      </c>
      <c r="H46" s="97">
        <v>153493</v>
      </c>
      <c r="I46" s="97">
        <v>169944</v>
      </c>
      <c r="J46" s="97">
        <v>231049</v>
      </c>
      <c r="K46" s="97">
        <v>260519</v>
      </c>
      <c r="L46" s="97">
        <v>151961</v>
      </c>
      <c r="M46" s="97">
        <v>142215</v>
      </c>
      <c r="N46" s="97">
        <v>122974</v>
      </c>
      <c r="O46" s="97">
        <v>103817</v>
      </c>
      <c r="P46" s="97">
        <f>SUM(D46:O46)</f>
        <v>1749272</v>
      </c>
      <c r="Q46" s="123"/>
      <c r="R46" s="123"/>
      <c r="S46" s="97">
        <f>SUM($D46:D46)</f>
        <v>84204</v>
      </c>
      <c r="T46" s="97">
        <f>SUM($D46:E46)</f>
        <v>165996</v>
      </c>
      <c r="U46" s="97">
        <f>SUM($D46:F46)</f>
        <v>290449</v>
      </c>
      <c r="V46" s="97">
        <f>SUM($D46:G46)</f>
        <v>413300</v>
      </c>
      <c r="W46" s="97">
        <f>SUM($D46:H46)</f>
        <v>566793</v>
      </c>
      <c r="X46" s="97">
        <f>SUM($D46:I46)</f>
        <v>736737</v>
      </c>
      <c r="Y46" s="97">
        <f>SUM($D46:J46)</f>
        <v>967786</v>
      </c>
      <c r="Z46" s="97">
        <f>SUM($D46:K46)</f>
        <v>1228305</v>
      </c>
      <c r="AA46" s="97">
        <f>SUM($D46:L46)</f>
        <v>1380266</v>
      </c>
      <c r="AB46" s="97">
        <f>SUM($D46:M46)</f>
        <v>1522481</v>
      </c>
      <c r="AC46" s="97">
        <f>SUM($D46:N46)</f>
        <v>1645455</v>
      </c>
      <c r="AD46" s="97">
        <f>SUM($D46:O46)</f>
        <v>1749272</v>
      </c>
    </row>
    <row r="47" spans="1:30" s="96" customFormat="1" ht="15.1" customHeight="1">
      <c r="A47" s="94">
        <v>2013</v>
      </c>
      <c r="B47" s="95" t="s">
        <v>7</v>
      </c>
      <c r="D47" s="97">
        <v>30658</v>
      </c>
      <c r="E47" s="97">
        <v>28318</v>
      </c>
      <c r="F47" s="97">
        <v>31291</v>
      </c>
      <c r="G47" s="97">
        <v>32487</v>
      </c>
      <c r="H47" s="97">
        <v>32829</v>
      </c>
      <c r="I47" s="97">
        <v>30600</v>
      </c>
      <c r="J47" s="97">
        <v>31282</v>
      </c>
      <c r="K47" s="97">
        <v>31600</v>
      </c>
      <c r="L47" s="97">
        <v>30626</v>
      </c>
      <c r="M47" s="97">
        <v>33952</v>
      </c>
      <c r="N47" s="97">
        <v>29959</v>
      </c>
      <c r="O47" s="97">
        <v>26157</v>
      </c>
      <c r="P47" s="97">
        <f>SUM(D47:O47)</f>
        <v>369759</v>
      </c>
      <c r="Q47" s="124"/>
      <c r="R47" s="124"/>
      <c r="S47" s="97">
        <f>SUM($D47:D47)</f>
        <v>30658</v>
      </c>
      <c r="T47" s="97">
        <f>SUM($D47:E47)</f>
        <v>58976</v>
      </c>
      <c r="U47" s="97">
        <f>SUM($D47:F47)</f>
        <v>90267</v>
      </c>
      <c r="V47" s="97">
        <f>SUM($D47:G47)</f>
        <v>122754</v>
      </c>
      <c r="W47" s="97">
        <f>SUM($D47:H47)</f>
        <v>155583</v>
      </c>
      <c r="X47" s="97">
        <f>SUM($D47:I47)</f>
        <v>186183</v>
      </c>
      <c r="Y47" s="97">
        <f>SUM($D47:J47)</f>
        <v>217465</v>
      </c>
      <c r="Z47" s="97">
        <f>SUM($D47:K47)</f>
        <v>249065</v>
      </c>
      <c r="AA47" s="97">
        <f>SUM($D47:L47)</f>
        <v>279691</v>
      </c>
      <c r="AB47" s="97">
        <f>SUM($D47:M47)</f>
        <v>313643</v>
      </c>
      <c r="AC47" s="97">
        <f>SUM($D47:N47)</f>
        <v>343602</v>
      </c>
      <c r="AD47" s="97">
        <f>SUM($D47:O47)</f>
        <v>369759</v>
      </c>
    </row>
    <row r="48" spans="1:30" s="96" customFormat="1" ht="15.1" customHeight="1">
      <c r="A48" s="94">
        <v>2013</v>
      </c>
      <c r="B48" s="95" t="s">
        <v>8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f>SUM(D48:O48)</f>
        <v>0</v>
      </c>
      <c r="Q48" s="124"/>
      <c r="R48" s="124"/>
      <c r="S48" s="97">
        <f>SUM($D48:D48)</f>
        <v>0</v>
      </c>
      <c r="T48" s="97">
        <f>SUM($D48:E48)</f>
        <v>0</v>
      </c>
      <c r="U48" s="97">
        <f>SUM($D48:F48)</f>
        <v>0</v>
      </c>
      <c r="V48" s="97">
        <f>SUM($D48:G48)</f>
        <v>0</v>
      </c>
      <c r="W48" s="97">
        <f>SUM($D48:H48)</f>
        <v>0</v>
      </c>
      <c r="X48" s="97">
        <f>SUM($D48:I48)</f>
        <v>0</v>
      </c>
      <c r="Y48" s="97">
        <f>SUM($D48:J48)</f>
        <v>0</v>
      </c>
      <c r="Z48" s="97">
        <f>SUM($D48:K48)</f>
        <v>0</v>
      </c>
      <c r="AA48" s="97">
        <f>SUM($D48:L48)</f>
        <v>0</v>
      </c>
      <c r="AB48" s="97">
        <f>SUM($D48:M48)</f>
        <v>0</v>
      </c>
      <c r="AC48" s="97">
        <f>SUM($D48:N48)</f>
        <v>0</v>
      </c>
      <c r="AD48" s="97">
        <f>SUM($D48:O48)</f>
        <v>0</v>
      </c>
    </row>
    <row r="49" spans="1:30" s="96" customFormat="1" ht="15.1" customHeight="1">
      <c r="A49" s="94">
        <v>2013</v>
      </c>
      <c r="B49" s="98" t="s">
        <v>9</v>
      </c>
      <c r="D49" s="97">
        <f>SUM(D46:D48)</f>
        <v>114862</v>
      </c>
      <c r="E49" s="97">
        <f t="shared" ref="E49:P49" si="14">SUM(E46:E48)</f>
        <v>110110</v>
      </c>
      <c r="F49" s="97">
        <f t="shared" si="14"/>
        <v>155744</v>
      </c>
      <c r="G49" s="97">
        <f t="shared" si="14"/>
        <v>155338</v>
      </c>
      <c r="H49" s="97">
        <f t="shared" si="14"/>
        <v>186322</v>
      </c>
      <c r="I49" s="97">
        <f t="shared" si="14"/>
        <v>200544</v>
      </c>
      <c r="J49" s="97">
        <f t="shared" si="14"/>
        <v>262331</v>
      </c>
      <c r="K49" s="97">
        <f t="shared" si="14"/>
        <v>292119</v>
      </c>
      <c r="L49" s="97">
        <f t="shared" si="14"/>
        <v>182587</v>
      </c>
      <c r="M49" s="97">
        <f t="shared" si="14"/>
        <v>176167</v>
      </c>
      <c r="N49" s="97">
        <f t="shared" si="14"/>
        <v>152933</v>
      </c>
      <c r="O49" s="97">
        <f t="shared" si="14"/>
        <v>129974</v>
      </c>
      <c r="P49" s="97">
        <f t="shared" si="14"/>
        <v>2119031</v>
      </c>
      <c r="Q49" s="124"/>
      <c r="R49" s="124"/>
      <c r="S49" s="97">
        <f t="shared" ref="S49:AD49" si="15">SUM(S46:S48)</f>
        <v>114862</v>
      </c>
      <c r="T49" s="97">
        <f t="shared" si="15"/>
        <v>224972</v>
      </c>
      <c r="U49" s="97">
        <f t="shared" si="15"/>
        <v>380716</v>
      </c>
      <c r="V49" s="97">
        <f t="shared" si="15"/>
        <v>536054</v>
      </c>
      <c r="W49" s="97">
        <f t="shared" si="15"/>
        <v>722376</v>
      </c>
      <c r="X49" s="97">
        <f t="shared" si="15"/>
        <v>922920</v>
      </c>
      <c r="Y49" s="97">
        <f t="shared" si="15"/>
        <v>1185251</v>
      </c>
      <c r="Z49" s="97">
        <f t="shared" si="15"/>
        <v>1477370</v>
      </c>
      <c r="AA49" s="97">
        <f t="shared" si="15"/>
        <v>1659957</v>
      </c>
      <c r="AB49" s="97">
        <f t="shared" si="15"/>
        <v>1836124</v>
      </c>
      <c r="AC49" s="97">
        <f t="shared" si="15"/>
        <v>1989057</v>
      </c>
      <c r="AD49" s="97">
        <f t="shared" si="15"/>
        <v>2119031</v>
      </c>
    </row>
    <row r="50" spans="1:3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s="96" customFormat="1" ht="15.1" customHeight="1">
      <c r="A51" s="94">
        <v>2014</v>
      </c>
      <c r="B51" s="95" t="s">
        <v>6</v>
      </c>
      <c r="D51" s="97">
        <v>78326</v>
      </c>
      <c r="E51" s="97">
        <v>75871</v>
      </c>
      <c r="F51" s="97">
        <v>107530</v>
      </c>
      <c r="G51" s="97">
        <v>126148</v>
      </c>
      <c r="H51" s="97">
        <v>151376</v>
      </c>
      <c r="I51" s="97">
        <v>166240</v>
      </c>
      <c r="J51" s="97">
        <v>230028</v>
      </c>
      <c r="K51" s="97">
        <v>257393</v>
      </c>
      <c r="L51" s="97">
        <v>146202</v>
      </c>
      <c r="M51" s="97">
        <v>140419</v>
      </c>
      <c r="N51" s="97">
        <v>116516</v>
      </c>
      <c r="O51" s="97">
        <v>100839</v>
      </c>
      <c r="P51" s="97">
        <f>SUM(D51:O51)</f>
        <v>1696888</v>
      </c>
      <c r="Q51" s="123"/>
      <c r="R51" s="123"/>
      <c r="S51" s="97">
        <f>SUM($D51:D51)</f>
        <v>78326</v>
      </c>
      <c r="T51" s="97">
        <f>SUM($D51:E51)</f>
        <v>154197</v>
      </c>
      <c r="U51" s="97">
        <f>SUM($D51:F51)</f>
        <v>261727</v>
      </c>
      <c r="V51" s="97">
        <f>SUM($D51:G51)</f>
        <v>387875</v>
      </c>
      <c r="W51" s="97">
        <f>SUM($D51:H51)</f>
        <v>539251</v>
      </c>
      <c r="X51" s="97">
        <f>SUM($D51:I51)</f>
        <v>705491</v>
      </c>
      <c r="Y51" s="97">
        <f>SUM($D51:J51)</f>
        <v>935519</v>
      </c>
      <c r="Z51" s="97">
        <f>SUM($D51:K51)</f>
        <v>1192912</v>
      </c>
      <c r="AA51" s="97">
        <f>SUM($D51:L51)</f>
        <v>1339114</v>
      </c>
      <c r="AB51" s="97">
        <f>SUM($D51:M51)</f>
        <v>1479533</v>
      </c>
      <c r="AC51" s="97">
        <f>SUM($D51:N51)</f>
        <v>1596049</v>
      </c>
      <c r="AD51" s="97">
        <f>SUM($D51:O51)</f>
        <v>1696888</v>
      </c>
    </row>
    <row r="52" spans="1:30" s="96" customFormat="1" ht="15.1" customHeight="1">
      <c r="A52" s="94">
        <v>2014</v>
      </c>
      <c r="B52" s="95" t="s">
        <v>7</v>
      </c>
      <c r="D52" s="97">
        <v>28840</v>
      </c>
      <c r="E52" s="97">
        <v>28763</v>
      </c>
      <c r="F52" s="97">
        <v>33272</v>
      </c>
      <c r="G52" s="97">
        <v>34261</v>
      </c>
      <c r="H52" s="97">
        <v>34192</v>
      </c>
      <c r="I52" s="97">
        <v>32036</v>
      </c>
      <c r="J52" s="97">
        <v>32810</v>
      </c>
      <c r="K52" s="97">
        <v>30522</v>
      </c>
      <c r="L52" s="97">
        <v>33189</v>
      </c>
      <c r="M52" s="97">
        <v>34795</v>
      </c>
      <c r="N52" s="97">
        <v>31773</v>
      </c>
      <c r="O52" s="97">
        <v>28641</v>
      </c>
      <c r="P52" s="97">
        <f>SUM(D52:O52)</f>
        <v>383094</v>
      </c>
      <c r="Q52" s="124"/>
      <c r="R52" s="124"/>
      <c r="S52" s="97">
        <f>SUM($D52:D52)</f>
        <v>28840</v>
      </c>
      <c r="T52" s="97">
        <f>SUM($D52:E52)</f>
        <v>57603</v>
      </c>
      <c r="U52" s="97">
        <f>SUM($D52:F52)</f>
        <v>90875</v>
      </c>
      <c r="V52" s="97">
        <f>SUM($D52:G52)</f>
        <v>125136</v>
      </c>
      <c r="W52" s="97">
        <f>SUM($D52:H52)</f>
        <v>159328</v>
      </c>
      <c r="X52" s="97">
        <f>SUM($D52:I52)</f>
        <v>191364</v>
      </c>
      <c r="Y52" s="97">
        <f>SUM($D52:J52)</f>
        <v>224174</v>
      </c>
      <c r="Z52" s="97">
        <f>SUM($D52:K52)</f>
        <v>254696</v>
      </c>
      <c r="AA52" s="97">
        <f>SUM($D52:L52)</f>
        <v>287885</v>
      </c>
      <c r="AB52" s="97">
        <f>SUM($D52:M52)</f>
        <v>322680</v>
      </c>
      <c r="AC52" s="97">
        <f>SUM($D52:N52)</f>
        <v>354453</v>
      </c>
      <c r="AD52" s="97">
        <f>SUM($D52:O52)</f>
        <v>383094</v>
      </c>
    </row>
    <row r="53" spans="1:30" s="96" customFormat="1" ht="15.1" customHeight="1">
      <c r="A53" s="94">
        <v>2014</v>
      </c>
      <c r="B53" s="95" t="s">
        <v>8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f>SUM(D53:O53)</f>
        <v>0</v>
      </c>
      <c r="Q53" s="124"/>
      <c r="R53" s="124"/>
      <c r="S53" s="97">
        <f>SUM($D53:D53)</f>
        <v>0</v>
      </c>
      <c r="T53" s="97">
        <f>SUM($D53:E53)</f>
        <v>0</v>
      </c>
      <c r="U53" s="97">
        <f>SUM($D53:F53)</f>
        <v>0</v>
      </c>
      <c r="V53" s="97">
        <f>SUM($D53:G53)</f>
        <v>0</v>
      </c>
      <c r="W53" s="97">
        <f>SUM($D53:H53)</f>
        <v>0</v>
      </c>
      <c r="X53" s="97">
        <f>SUM($D53:I53)</f>
        <v>0</v>
      </c>
      <c r="Y53" s="97">
        <f>SUM($D53:J53)</f>
        <v>0</v>
      </c>
      <c r="Z53" s="97">
        <f>SUM($D53:K53)</f>
        <v>0</v>
      </c>
      <c r="AA53" s="97">
        <f>SUM($D53:L53)</f>
        <v>0</v>
      </c>
      <c r="AB53" s="97">
        <f>SUM($D53:M53)</f>
        <v>0</v>
      </c>
      <c r="AC53" s="97">
        <f>SUM($D53:N53)</f>
        <v>0</v>
      </c>
      <c r="AD53" s="97">
        <f>SUM($D53:O53)</f>
        <v>0</v>
      </c>
    </row>
    <row r="54" spans="1:30" s="96" customFormat="1" ht="15.1" customHeight="1">
      <c r="A54" s="94">
        <v>2014</v>
      </c>
      <c r="B54" s="98" t="s">
        <v>9</v>
      </c>
      <c r="D54" s="97">
        <f t="shared" ref="D54:P54" si="16">SUM(D51:D53)</f>
        <v>107166</v>
      </c>
      <c r="E54" s="97">
        <f t="shared" si="16"/>
        <v>104634</v>
      </c>
      <c r="F54" s="97">
        <f t="shared" si="16"/>
        <v>140802</v>
      </c>
      <c r="G54" s="97">
        <f t="shared" si="16"/>
        <v>160409</v>
      </c>
      <c r="H54" s="97">
        <f t="shared" si="16"/>
        <v>185568</v>
      </c>
      <c r="I54" s="97">
        <f t="shared" si="16"/>
        <v>198276</v>
      </c>
      <c r="J54" s="97">
        <f t="shared" si="16"/>
        <v>262838</v>
      </c>
      <c r="K54" s="97">
        <f t="shared" si="16"/>
        <v>287915</v>
      </c>
      <c r="L54" s="97">
        <f t="shared" si="16"/>
        <v>179391</v>
      </c>
      <c r="M54" s="97">
        <f t="shared" si="16"/>
        <v>175214</v>
      </c>
      <c r="N54" s="97">
        <f t="shared" si="16"/>
        <v>148289</v>
      </c>
      <c r="O54" s="97">
        <f t="shared" si="16"/>
        <v>129480</v>
      </c>
      <c r="P54" s="97">
        <f t="shared" si="16"/>
        <v>2079982</v>
      </c>
      <c r="Q54" s="124"/>
      <c r="R54" s="124"/>
      <c r="S54" s="97">
        <f t="shared" ref="S54:AD54" si="17">SUM(S51:S53)</f>
        <v>107166</v>
      </c>
      <c r="T54" s="97">
        <f t="shared" si="17"/>
        <v>211800</v>
      </c>
      <c r="U54" s="97">
        <f t="shared" si="17"/>
        <v>352602</v>
      </c>
      <c r="V54" s="97">
        <f t="shared" si="17"/>
        <v>513011</v>
      </c>
      <c r="W54" s="97">
        <f t="shared" si="17"/>
        <v>698579</v>
      </c>
      <c r="X54" s="97">
        <f t="shared" si="17"/>
        <v>896855</v>
      </c>
      <c r="Y54" s="97">
        <f t="shared" si="17"/>
        <v>1159693</v>
      </c>
      <c r="Z54" s="97">
        <f t="shared" si="17"/>
        <v>1447608</v>
      </c>
      <c r="AA54" s="97">
        <f t="shared" si="17"/>
        <v>1626999</v>
      </c>
      <c r="AB54" s="97">
        <f t="shared" si="17"/>
        <v>1802213</v>
      </c>
      <c r="AC54" s="97">
        <f t="shared" si="17"/>
        <v>1950502</v>
      </c>
      <c r="AD54" s="97">
        <f t="shared" si="17"/>
        <v>2079982</v>
      </c>
    </row>
    <row r="55" spans="1:3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s="96" customFormat="1" ht="15.1" customHeight="1">
      <c r="A56" s="94">
        <v>2015</v>
      </c>
      <c r="B56" s="95" t="s">
        <v>6</v>
      </c>
      <c r="D56" s="97">
        <v>78571</v>
      </c>
      <c r="E56" s="97">
        <v>70224</v>
      </c>
      <c r="F56" s="97">
        <v>103493</v>
      </c>
      <c r="G56" s="97">
        <v>123873</v>
      </c>
      <c r="H56" s="97">
        <v>151341</v>
      </c>
      <c r="I56" s="97">
        <v>162668</v>
      </c>
      <c r="J56" s="97">
        <v>227698</v>
      </c>
      <c r="K56" s="97">
        <v>222847</v>
      </c>
      <c r="L56" s="97">
        <v>147801</v>
      </c>
      <c r="M56" s="97">
        <v>128421</v>
      </c>
      <c r="N56" s="97">
        <v>104231</v>
      </c>
      <c r="O56" s="97">
        <v>93626</v>
      </c>
      <c r="P56" s="97">
        <f>SUM(D56:O56)</f>
        <v>1614794</v>
      </c>
      <c r="Q56" s="123"/>
      <c r="R56" s="123"/>
      <c r="S56" s="97">
        <f>SUM($D56:D56)</f>
        <v>78571</v>
      </c>
      <c r="T56" s="97">
        <f>SUM($D56:E56)</f>
        <v>148795</v>
      </c>
      <c r="U56" s="97">
        <f>SUM($D56:F56)</f>
        <v>252288</v>
      </c>
      <c r="V56" s="97">
        <f>SUM($D56:G56)</f>
        <v>376161</v>
      </c>
      <c r="W56" s="97">
        <f>SUM($D56:H56)</f>
        <v>527502</v>
      </c>
      <c r="X56" s="97">
        <f>SUM($D56:I56)</f>
        <v>690170</v>
      </c>
      <c r="Y56" s="97">
        <f>SUM($D56:J56)</f>
        <v>917868</v>
      </c>
      <c r="Z56" s="97">
        <f>SUM($D56:K56)</f>
        <v>1140715</v>
      </c>
      <c r="AA56" s="97">
        <f>SUM($D56:L56)</f>
        <v>1288516</v>
      </c>
      <c r="AB56" s="97">
        <f>SUM($D56:M56)</f>
        <v>1416937</v>
      </c>
      <c r="AC56" s="97">
        <f>SUM($D56:N56)</f>
        <v>1521168</v>
      </c>
      <c r="AD56" s="97">
        <f>SUM($D56:O56)</f>
        <v>1614794</v>
      </c>
    </row>
    <row r="57" spans="1:30" s="96" customFormat="1" ht="15.1" customHeight="1">
      <c r="A57" s="94">
        <v>2015</v>
      </c>
      <c r="B57" s="95" t="s">
        <v>7</v>
      </c>
      <c r="D57" s="97">
        <v>30959</v>
      </c>
      <c r="E57" s="97">
        <v>29692</v>
      </c>
      <c r="F57" s="97">
        <v>34524</v>
      </c>
      <c r="G57" s="97">
        <v>37797</v>
      </c>
      <c r="H57" s="97">
        <v>36236</v>
      </c>
      <c r="I57" s="97">
        <v>34764</v>
      </c>
      <c r="J57" s="97">
        <v>32291</v>
      </c>
      <c r="K57" s="97">
        <v>30522</v>
      </c>
      <c r="L57" s="97">
        <v>34374</v>
      </c>
      <c r="M57" s="97">
        <v>35080</v>
      </c>
      <c r="N57" s="97">
        <v>33229</v>
      </c>
      <c r="O57" s="97">
        <v>30463</v>
      </c>
      <c r="P57" s="97">
        <f>SUM(D57:O57)</f>
        <v>399931</v>
      </c>
      <c r="Q57" s="124"/>
      <c r="R57" s="124"/>
      <c r="S57" s="97">
        <f>SUM($D57:D57)</f>
        <v>30959</v>
      </c>
      <c r="T57" s="97">
        <f>SUM($D57:E57)</f>
        <v>60651</v>
      </c>
      <c r="U57" s="97">
        <f>SUM($D57:F57)</f>
        <v>95175</v>
      </c>
      <c r="V57" s="97">
        <f>SUM($D57:G57)</f>
        <v>132972</v>
      </c>
      <c r="W57" s="97">
        <f>SUM($D57:H57)</f>
        <v>169208</v>
      </c>
      <c r="X57" s="97">
        <f>SUM($D57:I57)</f>
        <v>203972</v>
      </c>
      <c r="Y57" s="97">
        <f>SUM($D57:J57)</f>
        <v>236263</v>
      </c>
      <c r="Z57" s="97">
        <f>SUM($D57:K57)</f>
        <v>266785</v>
      </c>
      <c r="AA57" s="97">
        <f>SUM($D57:L57)</f>
        <v>301159</v>
      </c>
      <c r="AB57" s="97">
        <f>SUM($D57:M57)</f>
        <v>336239</v>
      </c>
      <c r="AC57" s="97">
        <f>SUM($D57:N57)</f>
        <v>369468</v>
      </c>
      <c r="AD57" s="97">
        <f>SUM($D57:O57)</f>
        <v>399931</v>
      </c>
    </row>
    <row r="58" spans="1:30" s="96" customFormat="1" ht="15.1" customHeight="1">
      <c r="A58" s="94">
        <v>2015</v>
      </c>
      <c r="B58" s="95" t="s">
        <v>8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J58" s="97">
        <v>0</v>
      </c>
      <c r="K58" s="97">
        <v>0</v>
      </c>
      <c r="L58" s="97">
        <v>0</v>
      </c>
      <c r="M58" s="97">
        <v>0</v>
      </c>
      <c r="N58" s="97">
        <v>0</v>
      </c>
      <c r="O58" s="97">
        <v>0</v>
      </c>
      <c r="P58" s="97">
        <f>SUM(D58:O58)</f>
        <v>0</v>
      </c>
      <c r="Q58" s="124"/>
      <c r="R58" s="124"/>
      <c r="S58" s="97">
        <f>SUM($D58:D58)</f>
        <v>0</v>
      </c>
      <c r="T58" s="97">
        <f>SUM($D58:E58)</f>
        <v>0</v>
      </c>
      <c r="U58" s="97">
        <f>SUM($D58:F58)</f>
        <v>0</v>
      </c>
      <c r="V58" s="97">
        <f>SUM($D58:G58)</f>
        <v>0</v>
      </c>
      <c r="W58" s="97">
        <f>SUM($D58:H58)</f>
        <v>0</v>
      </c>
      <c r="X58" s="97">
        <f>SUM($D58:I58)</f>
        <v>0</v>
      </c>
      <c r="Y58" s="97">
        <f>SUM($D58:J58)</f>
        <v>0</v>
      </c>
      <c r="Z58" s="97">
        <f>SUM($D58:K58)</f>
        <v>0</v>
      </c>
      <c r="AA58" s="97">
        <f>SUM($D58:L58)</f>
        <v>0</v>
      </c>
      <c r="AB58" s="97">
        <f>SUM($D58:M58)</f>
        <v>0</v>
      </c>
      <c r="AC58" s="97">
        <f>SUM($D58:N58)</f>
        <v>0</v>
      </c>
      <c r="AD58" s="97">
        <f>SUM($D58:O58)</f>
        <v>0</v>
      </c>
    </row>
    <row r="59" spans="1:30" s="96" customFormat="1" ht="15.1" customHeight="1">
      <c r="A59" s="94">
        <v>2015</v>
      </c>
      <c r="B59" s="98" t="s">
        <v>9</v>
      </c>
      <c r="D59" s="97">
        <f t="shared" ref="D59:P59" si="18">SUM(D56:D58)</f>
        <v>109530</v>
      </c>
      <c r="E59" s="97">
        <f t="shared" si="18"/>
        <v>99916</v>
      </c>
      <c r="F59" s="97">
        <f t="shared" si="18"/>
        <v>138017</v>
      </c>
      <c r="G59" s="97">
        <f t="shared" si="18"/>
        <v>161670</v>
      </c>
      <c r="H59" s="97">
        <f t="shared" si="18"/>
        <v>187577</v>
      </c>
      <c r="I59" s="97">
        <f t="shared" si="18"/>
        <v>197432</v>
      </c>
      <c r="J59" s="97">
        <f t="shared" si="18"/>
        <v>259989</v>
      </c>
      <c r="K59" s="97">
        <f t="shared" si="18"/>
        <v>253369</v>
      </c>
      <c r="L59" s="97">
        <f t="shared" si="18"/>
        <v>182175</v>
      </c>
      <c r="M59" s="97">
        <f t="shared" si="18"/>
        <v>163501</v>
      </c>
      <c r="N59" s="97">
        <f t="shared" si="18"/>
        <v>137460</v>
      </c>
      <c r="O59" s="97">
        <f t="shared" si="18"/>
        <v>124089</v>
      </c>
      <c r="P59" s="97">
        <f t="shared" si="18"/>
        <v>2014725</v>
      </c>
      <c r="Q59" s="124"/>
      <c r="R59" s="124"/>
      <c r="S59" s="97">
        <f t="shared" ref="S59:AD59" si="19">SUM(S56:S58)</f>
        <v>109530</v>
      </c>
      <c r="T59" s="97">
        <f t="shared" si="19"/>
        <v>209446</v>
      </c>
      <c r="U59" s="97">
        <f t="shared" si="19"/>
        <v>347463</v>
      </c>
      <c r="V59" s="97">
        <f t="shared" si="19"/>
        <v>509133</v>
      </c>
      <c r="W59" s="97">
        <f t="shared" si="19"/>
        <v>696710</v>
      </c>
      <c r="X59" s="97">
        <f t="shared" si="19"/>
        <v>894142</v>
      </c>
      <c r="Y59" s="97">
        <f t="shared" si="19"/>
        <v>1154131</v>
      </c>
      <c r="Z59" s="97">
        <f t="shared" si="19"/>
        <v>1407500</v>
      </c>
      <c r="AA59" s="97">
        <f t="shared" si="19"/>
        <v>1589675</v>
      </c>
      <c r="AB59" s="97">
        <f t="shared" si="19"/>
        <v>1753176</v>
      </c>
      <c r="AC59" s="97">
        <f t="shared" si="19"/>
        <v>1890636</v>
      </c>
      <c r="AD59" s="97">
        <f t="shared" si="19"/>
        <v>2014725</v>
      </c>
    </row>
    <row r="60" spans="1:3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s="96" customFormat="1" ht="15.1" customHeight="1">
      <c r="A61" s="94">
        <v>2016</v>
      </c>
      <c r="B61" s="95" t="s">
        <v>6</v>
      </c>
      <c r="D61" s="97">
        <v>76902</v>
      </c>
      <c r="E61" s="97">
        <v>69879</v>
      </c>
      <c r="F61" s="97">
        <v>100207</v>
      </c>
      <c r="G61" s="97">
        <v>113120</v>
      </c>
      <c r="H61" s="97">
        <v>140303</v>
      </c>
      <c r="I61" s="97">
        <v>156873</v>
      </c>
      <c r="J61" s="97">
        <v>231118</v>
      </c>
      <c r="K61" s="97">
        <v>219959</v>
      </c>
      <c r="L61" s="97">
        <v>157786</v>
      </c>
      <c r="M61" s="97">
        <v>136341</v>
      </c>
      <c r="N61" s="97">
        <v>108519</v>
      </c>
      <c r="O61" s="97">
        <v>94185</v>
      </c>
      <c r="P61" s="97">
        <f>SUM(D61:O61)</f>
        <v>1605192</v>
      </c>
      <c r="Q61" s="123"/>
      <c r="R61" s="123"/>
      <c r="S61" s="97">
        <f>SUM($D61:D61)</f>
        <v>76902</v>
      </c>
      <c r="T61" s="97">
        <f>SUM($D61:E61)</f>
        <v>146781</v>
      </c>
      <c r="U61" s="97">
        <f>SUM($D61:F61)</f>
        <v>246988</v>
      </c>
      <c r="V61" s="97">
        <f>SUM($D61:G61)</f>
        <v>360108</v>
      </c>
      <c r="W61" s="97">
        <f>SUM($D61:H61)</f>
        <v>500411</v>
      </c>
      <c r="X61" s="97">
        <f>SUM($D61:I61)</f>
        <v>657284</v>
      </c>
      <c r="Y61" s="97">
        <f>SUM($D61:J61)</f>
        <v>888402</v>
      </c>
      <c r="Z61" s="97">
        <f>SUM($D61:K61)</f>
        <v>1108361</v>
      </c>
      <c r="AA61" s="97">
        <f>SUM($D61:L61)</f>
        <v>1266147</v>
      </c>
      <c r="AB61" s="97">
        <f>SUM($D61:M61)</f>
        <v>1402488</v>
      </c>
      <c r="AC61" s="97">
        <f>SUM($D61:N61)</f>
        <v>1511007</v>
      </c>
      <c r="AD61" s="97">
        <f>SUM($D61:O61)</f>
        <v>1605192</v>
      </c>
    </row>
    <row r="62" spans="1:30" s="96" customFormat="1" ht="15.1" customHeight="1">
      <c r="A62" s="94">
        <v>2016</v>
      </c>
      <c r="B62" s="95" t="s">
        <v>7</v>
      </c>
      <c r="D62" s="97">
        <v>31663</v>
      </c>
      <c r="E62" s="97">
        <v>32004</v>
      </c>
      <c r="F62" s="97">
        <v>36209</v>
      </c>
      <c r="G62" s="97">
        <v>34311</v>
      </c>
      <c r="H62" s="97">
        <v>34776</v>
      </c>
      <c r="I62" s="97">
        <v>34876</v>
      </c>
      <c r="J62" s="97">
        <v>31114</v>
      </c>
      <c r="K62" s="97">
        <v>33799</v>
      </c>
      <c r="L62" s="97">
        <v>33403</v>
      </c>
      <c r="M62" s="97">
        <v>33932</v>
      </c>
      <c r="N62" s="97">
        <v>33858</v>
      </c>
      <c r="O62" s="97">
        <v>28127</v>
      </c>
      <c r="P62" s="97">
        <f>SUM(D62:O62)</f>
        <v>398072</v>
      </c>
      <c r="Q62" s="124"/>
      <c r="R62" s="124"/>
      <c r="S62" s="97">
        <f>SUM($D62:D62)</f>
        <v>31663</v>
      </c>
      <c r="T62" s="97">
        <f>SUM($D62:E62)</f>
        <v>63667</v>
      </c>
      <c r="U62" s="97">
        <f>SUM($D62:F62)</f>
        <v>99876</v>
      </c>
      <c r="V62" s="97">
        <f>SUM($D62:G62)</f>
        <v>134187</v>
      </c>
      <c r="W62" s="97">
        <f>SUM($D62:H62)</f>
        <v>168963</v>
      </c>
      <c r="X62" s="97">
        <f>SUM($D62:I62)</f>
        <v>203839</v>
      </c>
      <c r="Y62" s="97">
        <f>SUM($D62:J62)</f>
        <v>234953</v>
      </c>
      <c r="Z62" s="97">
        <f>SUM($D62:K62)</f>
        <v>268752</v>
      </c>
      <c r="AA62" s="97">
        <f>SUM($D62:L62)</f>
        <v>302155</v>
      </c>
      <c r="AB62" s="97">
        <f>SUM($D62:M62)</f>
        <v>336087</v>
      </c>
      <c r="AC62" s="97">
        <f>SUM($D62:N62)</f>
        <v>369945</v>
      </c>
      <c r="AD62" s="97">
        <f>SUM($D62:O62)</f>
        <v>398072</v>
      </c>
    </row>
    <row r="63" spans="1:30" s="96" customFormat="1" ht="15.1" customHeight="1">
      <c r="A63" s="94">
        <v>2016</v>
      </c>
      <c r="B63" s="95" t="s">
        <v>8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f>SUM(D63:O63)</f>
        <v>0</v>
      </c>
      <c r="Q63" s="124"/>
      <c r="R63" s="124"/>
      <c r="S63" s="97">
        <f>SUM($D63:D63)</f>
        <v>0</v>
      </c>
      <c r="T63" s="97">
        <f>SUM($D63:E63)</f>
        <v>0</v>
      </c>
      <c r="U63" s="97">
        <f>SUM($D63:F63)</f>
        <v>0</v>
      </c>
      <c r="V63" s="97">
        <f>SUM($D63:G63)</f>
        <v>0</v>
      </c>
      <c r="W63" s="97">
        <f>SUM($D63:H63)</f>
        <v>0</v>
      </c>
      <c r="X63" s="97">
        <f>SUM($D63:I63)</f>
        <v>0</v>
      </c>
      <c r="Y63" s="97">
        <f>SUM($D63:J63)</f>
        <v>0</v>
      </c>
      <c r="Z63" s="97">
        <f>SUM($D63:K63)</f>
        <v>0</v>
      </c>
      <c r="AA63" s="97">
        <f>SUM($D63:L63)</f>
        <v>0</v>
      </c>
      <c r="AB63" s="97">
        <f>SUM($D63:M63)</f>
        <v>0</v>
      </c>
      <c r="AC63" s="97">
        <f>SUM($D63:N63)</f>
        <v>0</v>
      </c>
      <c r="AD63" s="97">
        <f>SUM($D63:O63)</f>
        <v>0</v>
      </c>
    </row>
    <row r="64" spans="1:30" s="96" customFormat="1" ht="15.1" customHeight="1">
      <c r="A64" s="94">
        <v>2016</v>
      </c>
      <c r="B64" s="98" t="s">
        <v>9</v>
      </c>
      <c r="D64" s="97">
        <f t="shared" ref="D64:P64" si="20">SUM(D61:D63)</f>
        <v>108565</v>
      </c>
      <c r="E64" s="97">
        <f t="shared" si="20"/>
        <v>101883</v>
      </c>
      <c r="F64" s="97">
        <f t="shared" si="20"/>
        <v>136416</v>
      </c>
      <c r="G64" s="97">
        <f t="shared" si="20"/>
        <v>147431</v>
      </c>
      <c r="H64" s="97">
        <f t="shared" si="20"/>
        <v>175079</v>
      </c>
      <c r="I64" s="97">
        <f t="shared" si="20"/>
        <v>191749</v>
      </c>
      <c r="J64" s="97">
        <f t="shared" si="20"/>
        <v>262232</v>
      </c>
      <c r="K64" s="97">
        <f t="shared" si="20"/>
        <v>253758</v>
      </c>
      <c r="L64" s="97">
        <f t="shared" si="20"/>
        <v>191189</v>
      </c>
      <c r="M64" s="97">
        <f t="shared" si="20"/>
        <v>170273</v>
      </c>
      <c r="N64" s="97">
        <f t="shared" si="20"/>
        <v>142377</v>
      </c>
      <c r="O64" s="97">
        <f t="shared" si="20"/>
        <v>122312</v>
      </c>
      <c r="P64" s="97">
        <f t="shared" si="20"/>
        <v>2003264</v>
      </c>
      <c r="Q64" s="124"/>
      <c r="R64" s="124"/>
      <c r="S64" s="97">
        <f t="shared" ref="S64:AD64" si="21">SUM(S61:S63)</f>
        <v>108565</v>
      </c>
      <c r="T64" s="97">
        <f t="shared" si="21"/>
        <v>210448</v>
      </c>
      <c r="U64" s="97">
        <f t="shared" si="21"/>
        <v>346864</v>
      </c>
      <c r="V64" s="97">
        <f t="shared" si="21"/>
        <v>494295</v>
      </c>
      <c r="W64" s="97">
        <f t="shared" si="21"/>
        <v>669374</v>
      </c>
      <c r="X64" s="97">
        <f t="shared" si="21"/>
        <v>861123</v>
      </c>
      <c r="Y64" s="97">
        <f t="shared" si="21"/>
        <v>1123355</v>
      </c>
      <c r="Z64" s="97">
        <f t="shared" si="21"/>
        <v>1377113</v>
      </c>
      <c r="AA64" s="97">
        <f t="shared" si="21"/>
        <v>1568302</v>
      </c>
      <c r="AB64" s="97">
        <f t="shared" si="21"/>
        <v>1738575</v>
      </c>
      <c r="AC64" s="97">
        <f t="shared" si="21"/>
        <v>1880952</v>
      </c>
      <c r="AD64" s="97">
        <f t="shared" si="21"/>
        <v>2003264</v>
      </c>
    </row>
    <row r="65" spans="1:3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s="96" customFormat="1" ht="15.1" customHeight="1">
      <c r="A66" s="94">
        <v>2017</v>
      </c>
      <c r="B66" s="95" t="s">
        <v>6</v>
      </c>
      <c r="D66" s="97">
        <v>81880</v>
      </c>
      <c r="E66" s="97">
        <v>76681</v>
      </c>
      <c r="F66" s="97">
        <v>96387</v>
      </c>
      <c r="G66" s="97">
        <v>122356</v>
      </c>
      <c r="H66" s="97">
        <v>135034</v>
      </c>
      <c r="I66" s="97">
        <v>157563</v>
      </c>
      <c r="J66" s="97">
        <v>222084</v>
      </c>
      <c r="K66" s="97">
        <v>220599</v>
      </c>
      <c r="L66" s="97">
        <v>153229</v>
      </c>
      <c r="M66" s="97">
        <v>133832</v>
      </c>
      <c r="N66" s="97">
        <v>107942</v>
      </c>
      <c r="O66" s="97">
        <v>94827</v>
      </c>
      <c r="P66" s="97">
        <f>SUM(D66:O66)</f>
        <v>1602414</v>
      </c>
      <c r="Q66" s="123"/>
      <c r="R66" s="123"/>
      <c r="S66" s="97">
        <f>SUM($D66:D66)</f>
        <v>81880</v>
      </c>
      <c r="T66" s="97">
        <f>SUM($D66:E66)</f>
        <v>158561</v>
      </c>
      <c r="U66" s="97">
        <f>SUM($D66:F66)</f>
        <v>254948</v>
      </c>
      <c r="V66" s="97">
        <f>SUM($D66:G66)</f>
        <v>377304</v>
      </c>
      <c r="W66" s="97">
        <f>SUM($D66:H66)</f>
        <v>512338</v>
      </c>
      <c r="X66" s="97">
        <f>SUM($D66:I66)</f>
        <v>669901</v>
      </c>
      <c r="Y66" s="97">
        <f>SUM($D66:J66)</f>
        <v>891985</v>
      </c>
      <c r="Z66" s="97">
        <f>SUM($D66:K66)</f>
        <v>1112584</v>
      </c>
      <c r="AA66" s="97">
        <f>SUM($D66:L66)</f>
        <v>1265813</v>
      </c>
      <c r="AB66" s="97">
        <f>SUM($D66:M66)</f>
        <v>1399645</v>
      </c>
      <c r="AC66" s="97">
        <f>SUM($D66:N66)</f>
        <v>1507587</v>
      </c>
      <c r="AD66" s="97">
        <f>SUM($D66:O66)</f>
        <v>1602414</v>
      </c>
    </row>
    <row r="67" spans="1:30" s="96" customFormat="1" ht="15.1" customHeight="1">
      <c r="A67" s="94">
        <v>2017</v>
      </c>
      <c r="B67" s="95" t="s">
        <v>7</v>
      </c>
      <c r="D67" s="97">
        <v>31755</v>
      </c>
      <c r="E67" s="97">
        <v>30817</v>
      </c>
      <c r="F67" s="97">
        <v>35117</v>
      </c>
      <c r="G67" s="97">
        <v>33383</v>
      </c>
      <c r="H67" s="97">
        <v>35626</v>
      </c>
      <c r="I67" s="97">
        <v>33877</v>
      </c>
      <c r="J67" s="97">
        <v>32290</v>
      </c>
      <c r="K67" s="97">
        <v>34264</v>
      </c>
      <c r="L67" s="97">
        <v>32161</v>
      </c>
      <c r="M67" s="97">
        <v>34604</v>
      </c>
      <c r="N67" s="97">
        <v>32725</v>
      </c>
      <c r="O67" s="97">
        <v>27361</v>
      </c>
      <c r="P67" s="97">
        <f>SUM(D67:O67)</f>
        <v>393980</v>
      </c>
      <c r="Q67" s="124"/>
      <c r="R67" s="124"/>
      <c r="S67" s="97">
        <f>SUM($D67:D67)</f>
        <v>31755</v>
      </c>
      <c r="T67" s="97">
        <f>SUM($D67:E67)</f>
        <v>62572</v>
      </c>
      <c r="U67" s="97">
        <f>SUM($D67:F67)</f>
        <v>97689</v>
      </c>
      <c r="V67" s="97">
        <f>SUM($D67:G67)</f>
        <v>131072</v>
      </c>
      <c r="W67" s="97">
        <f>SUM($D67:H67)</f>
        <v>166698</v>
      </c>
      <c r="X67" s="97">
        <f>SUM($D67:I67)</f>
        <v>200575</v>
      </c>
      <c r="Y67" s="97">
        <f>SUM($D67:J67)</f>
        <v>232865</v>
      </c>
      <c r="Z67" s="97">
        <f>SUM($D67:K67)</f>
        <v>267129</v>
      </c>
      <c r="AA67" s="97">
        <f>SUM($D67:L67)</f>
        <v>299290</v>
      </c>
      <c r="AB67" s="97">
        <f>SUM($D67:M67)</f>
        <v>333894</v>
      </c>
      <c r="AC67" s="97">
        <f>SUM($D67:N67)</f>
        <v>366619</v>
      </c>
      <c r="AD67" s="97">
        <f>SUM($D67:O67)</f>
        <v>393980</v>
      </c>
    </row>
    <row r="68" spans="1:30" s="96" customFormat="1" ht="15.1" customHeight="1">
      <c r="A68" s="94">
        <v>2017</v>
      </c>
      <c r="B68" s="95" t="s">
        <v>8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f>SUM(D68:O68)</f>
        <v>0</v>
      </c>
      <c r="Q68" s="124"/>
      <c r="R68" s="124"/>
      <c r="S68" s="97">
        <f>SUM($D68:D68)</f>
        <v>0</v>
      </c>
      <c r="T68" s="97">
        <f>SUM($D68:E68)</f>
        <v>0</v>
      </c>
      <c r="U68" s="97">
        <f>SUM($D68:F68)</f>
        <v>0</v>
      </c>
      <c r="V68" s="97">
        <f>SUM($D68:G68)</f>
        <v>0</v>
      </c>
      <c r="W68" s="97">
        <f>SUM($D68:H68)</f>
        <v>0</v>
      </c>
      <c r="X68" s="97">
        <f>SUM($D68:I68)</f>
        <v>0</v>
      </c>
      <c r="Y68" s="97">
        <f>SUM($D68:J68)</f>
        <v>0</v>
      </c>
      <c r="Z68" s="97">
        <f>SUM($D68:K68)</f>
        <v>0</v>
      </c>
      <c r="AA68" s="97">
        <f>SUM($D68:L68)</f>
        <v>0</v>
      </c>
      <c r="AB68" s="97">
        <f>SUM($D68:M68)</f>
        <v>0</v>
      </c>
      <c r="AC68" s="97">
        <f>SUM($D68:N68)</f>
        <v>0</v>
      </c>
      <c r="AD68" s="97">
        <f>SUM($D68:O68)</f>
        <v>0</v>
      </c>
    </row>
    <row r="69" spans="1:30" s="96" customFormat="1" ht="15.1" customHeight="1">
      <c r="A69" s="94">
        <v>2017</v>
      </c>
      <c r="B69" s="98" t="s">
        <v>9</v>
      </c>
      <c r="D69" s="97">
        <f t="shared" ref="D69:P69" si="22">SUM(D66:D68)</f>
        <v>113635</v>
      </c>
      <c r="E69" s="97">
        <f t="shared" si="22"/>
        <v>107498</v>
      </c>
      <c r="F69" s="97">
        <f t="shared" si="22"/>
        <v>131504</v>
      </c>
      <c r="G69" s="97">
        <f t="shared" si="22"/>
        <v>155739</v>
      </c>
      <c r="H69" s="97">
        <f t="shared" si="22"/>
        <v>170660</v>
      </c>
      <c r="I69" s="97">
        <f t="shared" si="22"/>
        <v>191440</v>
      </c>
      <c r="J69" s="97">
        <f t="shared" si="22"/>
        <v>254374</v>
      </c>
      <c r="K69" s="97">
        <f t="shared" si="22"/>
        <v>254863</v>
      </c>
      <c r="L69" s="97">
        <f t="shared" si="22"/>
        <v>185390</v>
      </c>
      <c r="M69" s="97">
        <f t="shared" si="22"/>
        <v>168436</v>
      </c>
      <c r="N69" s="97">
        <f t="shared" si="22"/>
        <v>140667</v>
      </c>
      <c r="O69" s="97">
        <f t="shared" si="22"/>
        <v>122188</v>
      </c>
      <c r="P69" s="97">
        <f t="shared" si="22"/>
        <v>1996394</v>
      </c>
      <c r="Q69" s="124"/>
      <c r="R69" s="124"/>
      <c r="S69" s="97">
        <f t="shared" ref="S69:AD69" si="23">SUM(S66:S68)</f>
        <v>113635</v>
      </c>
      <c r="T69" s="97">
        <f t="shared" si="23"/>
        <v>221133</v>
      </c>
      <c r="U69" s="97">
        <f t="shared" si="23"/>
        <v>352637</v>
      </c>
      <c r="V69" s="97">
        <f t="shared" si="23"/>
        <v>508376</v>
      </c>
      <c r="W69" s="97">
        <f t="shared" si="23"/>
        <v>679036</v>
      </c>
      <c r="X69" s="97">
        <f t="shared" si="23"/>
        <v>870476</v>
      </c>
      <c r="Y69" s="97">
        <f t="shared" si="23"/>
        <v>1124850</v>
      </c>
      <c r="Z69" s="97">
        <f t="shared" si="23"/>
        <v>1379713</v>
      </c>
      <c r="AA69" s="97">
        <f t="shared" si="23"/>
        <v>1565103</v>
      </c>
      <c r="AB69" s="97">
        <f t="shared" si="23"/>
        <v>1733539</v>
      </c>
      <c r="AC69" s="97">
        <f t="shared" si="23"/>
        <v>1874206</v>
      </c>
      <c r="AD69" s="97">
        <f t="shared" si="23"/>
        <v>1996394</v>
      </c>
    </row>
    <row r="70" spans="1:3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s="96" customFormat="1" ht="15.1" customHeight="1">
      <c r="A71" s="94">
        <v>2018</v>
      </c>
      <c r="B71" s="95" t="s">
        <v>6</v>
      </c>
      <c r="D71" s="97">
        <v>75297</v>
      </c>
      <c r="E71" s="97">
        <v>74445</v>
      </c>
      <c r="F71" s="97">
        <v>105646</v>
      </c>
      <c r="G71" s="97">
        <v>112138</v>
      </c>
      <c r="H71" s="97">
        <v>140497</v>
      </c>
      <c r="I71" s="97">
        <v>162329</v>
      </c>
      <c r="J71" s="97">
        <v>215263</v>
      </c>
      <c r="K71" s="97">
        <v>220487</v>
      </c>
      <c r="L71" s="97">
        <v>145906</v>
      </c>
      <c r="M71" s="97">
        <v>129338</v>
      </c>
      <c r="N71" s="97">
        <v>103336</v>
      </c>
      <c r="O71" s="97">
        <v>95359</v>
      </c>
      <c r="P71" s="97">
        <f>SUM(D71:O71)</f>
        <v>1580041</v>
      </c>
      <c r="Q71" s="123"/>
      <c r="R71" s="123"/>
      <c r="S71" s="97">
        <f>SUM($D71:D71)</f>
        <v>75297</v>
      </c>
      <c r="T71" s="97">
        <f>SUM($D71:E71)</f>
        <v>149742</v>
      </c>
      <c r="U71" s="97">
        <f>SUM($D71:F71)</f>
        <v>255388</v>
      </c>
      <c r="V71" s="97">
        <f>SUM($D71:G71)</f>
        <v>367526</v>
      </c>
      <c r="W71" s="97">
        <f>SUM($D71:H71)</f>
        <v>508023</v>
      </c>
      <c r="X71" s="97">
        <f>SUM($D71:I71)</f>
        <v>670352</v>
      </c>
      <c r="Y71" s="97">
        <f>SUM($D71:J71)</f>
        <v>885615</v>
      </c>
      <c r="Z71" s="97">
        <f>SUM($D71:K71)</f>
        <v>1106102</v>
      </c>
      <c r="AA71" s="97">
        <f>SUM($D71:L71)</f>
        <v>1252008</v>
      </c>
      <c r="AB71" s="97">
        <f>SUM($D71:M71)</f>
        <v>1381346</v>
      </c>
      <c r="AC71" s="97">
        <f>SUM($D71:N71)</f>
        <v>1484682</v>
      </c>
      <c r="AD71" s="97">
        <f>SUM($D71:O71)</f>
        <v>1580041</v>
      </c>
    </row>
    <row r="72" spans="1:30" s="96" customFormat="1" ht="15.1" customHeight="1">
      <c r="A72" s="94">
        <v>2018</v>
      </c>
      <c r="B72" s="95" t="s">
        <v>7</v>
      </c>
      <c r="D72" s="97">
        <v>30914</v>
      </c>
      <c r="E72" s="97">
        <v>30630</v>
      </c>
      <c r="F72" s="97">
        <v>34428</v>
      </c>
      <c r="G72" s="97">
        <v>34475</v>
      </c>
      <c r="H72" s="97">
        <v>36358</v>
      </c>
      <c r="I72" s="97">
        <v>33164</v>
      </c>
      <c r="J72" s="97">
        <v>32628</v>
      </c>
      <c r="K72" s="97">
        <v>32937</v>
      </c>
      <c r="L72" s="97">
        <v>31477</v>
      </c>
      <c r="M72" s="97">
        <v>34747</v>
      </c>
      <c r="N72" s="97">
        <v>30818</v>
      </c>
      <c r="O72" s="97">
        <v>26520</v>
      </c>
      <c r="P72" s="97">
        <f>SUM(D72:O72)</f>
        <v>389096</v>
      </c>
      <c r="Q72" s="124"/>
      <c r="R72" s="124"/>
      <c r="S72" s="97">
        <f>SUM($D72:D72)</f>
        <v>30914</v>
      </c>
      <c r="T72" s="97">
        <f>SUM($D72:E72)</f>
        <v>61544</v>
      </c>
      <c r="U72" s="97">
        <f>SUM($D72:F72)</f>
        <v>95972</v>
      </c>
      <c r="V72" s="97">
        <f>SUM($D72:G72)</f>
        <v>130447</v>
      </c>
      <c r="W72" s="97">
        <f>SUM($D72:H72)</f>
        <v>166805</v>
      </c>
      <c r="X72" s="97">
        <f>SUM($D72:I72)</f>
        <v>199969</v>
      </c>
      <c r="Y72" s="97">
        <f>SUM($D72:J72)</f>
        <v>232597</v>
      </c>
      <c r="Z72" s="97">
        <f>SUM($D72:K72)</f>
        <v>265534</v>
      </c>
      <c r="AA72" s="97">
        <f>SUM($D72:L72)</f>
        <v>297011</v>
      </c>
      <c r="AB72" s="97">
        <f>SUM($D72:M72)</f>
        <v>331758</v>
      </c>
      <c r="AC72" s="97">
        <f>SUM($D72:N72)</f>
        <v>362576</v>
      </c>
      <c r="AD72" s="97">
        <f>SUM($D72:O72)</f>
        <v>389096</v>
      </c>
    </row>
    <row r="73" spans="1:30" s="96" customFormat="1" ht="15.1" customHeight="1">
      <c r="A73" s="94">
        <v>2018</v>
      </c>
      <c r="B73" s="95" t="s">
        <v>8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f>SUM(D73:O73)</f>
        <v>0</v>
      </c>
      <c r="Q73" s="124"/>
      <c r="R73" s="124"/>
      <c r="S73" s="97">
        <f>SUM($D73:D73)</f>
        <v>0</v>
      </c>
      <c r="T73" s="97">
        <f>SUM($D73:E73)</f>
        <v>0</v>
      </c>
      <c r="U73" s="97">
        <f>SUM($D73:F73)</f>
        <v>0</v>
      </c>
      <c r="V73" s="97">
        <f>SUM($D73:G73)</f>
        <v>0</v>
      </c>
      <c r="W73" s="97">
        <f>SUM($D73:H73)</f>
        <v>0</v>
      </c>
      <c r="X73" s="97">
        <f>SUM($D73:I73)</f>
        <v>0</v>
      </c>
      <c r="Y73" s="97">
        <f>SUM($D73:J73)</f>
        <v>0</v>
      </c>
      <c r="Z73" s="97">
        <f>SUM($D73:K73)</f>
        <v>0</v>
      </c>
      <c r="AA73" s="97">
        <f>SUM($D73:L73)</f>
        <v>0</v>
      </c>
      <c r="AB73" s="97">
        <f>SUM($D73:M73)</f>
        <v>0</v>
      </c>
      <c r="AC73" s="97">
        <f>SUM($D73:N73)</f>
        <v>0</v>
      </c>
      <c r="AD73" s="97">
        <f>SUM($D73:O73)</f>
        <v>0</v>
      </c>
    </row>
    <row r="74" spans="1:30" s="96" customFormat="1" ht="15.1" customHeight="1">
      <c r="A74" s="94">
        <v>2018</v>
      </c>
      <c r="B74" s="98" t="s">
        <v>9</v>
      </c>
      <c r="D74" s="97">
        <f t="shared" ref="D74:P74" si="24">SUM(D71:D73)</f>
        <v>106211</v>
      </c>
      <c r="E74" s="97">
        <f t="shared" si="24"/>
        <v>105075</v>
      </c>
      <c r="F74" s="97">
        <f t="shared" si="24"/>
        <v>140074</v>
      </c>
      <c r="G74" s="97">
        <f t="shared" si="24"/>
        <v>146613</v>
      </c>
      <c r="H74" s="97">
        <f t="shared" si="24"/>
        <v>176855</v>
      </c>
      <c r="I74" s="97">
        <f t="shared" si="24"/>
        <v>195493</v>
      </c>
      <c r="J74" s="97">
        <f t="shared" si="24"/>
        <v>247891</v>
      </c>
      <c r="K74" s="97">
        <f t="shared" si="24"/>
        <v>253424</v>
      </c>
      <c r="L74" s="97">
        <f t="shared" si="24"/>
        <v>177383</v>
      </c>
      <c r="M74" s="97">
        <f t="shared" si="24"/>
        <v>164085</v>
      </c>
      <c r="N74" s="97">
        <f t="shared" si="24"/>
        <v>134154</v>
      </c>
      <c r="O74" s="97">
        <f t="shared" si="24"/>
        <v>121879</v>
      </c>
      <c r="P74" s="97">
        <f t="shared" si="24"/>
        <v>1969137</v>
      </c>
      <c r="Q74" s="124"/>
      <c r="R74" s="124"/>
      <c r="S74" s="97">
        <f t="shared" ref="S74:AD74" si="25">SUM(S71:S73)</f>
        <v>106211</v>
      </c>
      <c r="T74" s="97">
        <f t="shared" si="25"/>
        <v>211286</v>
      </c>
      <c r="U74" s="97">
        <f t="shared" si="25"/>
        <v>351360</v>
      </c>
      <c r="V74" s="97">
        <f t="shared" si="25"/>
        <v>497973</v>
      </c>
      <c r="W74" s="97">
        <f t="shared" si="25"/>
        <v>674828</v>
      </c>
      <c r="X74" s="97">
        <f t="shared" si="25"/>
        <v>870321</v>
      </c>
      <c r="Y74" s="97">
        <f t="shared" si="25"/>
        <v>1118212</v>
      </c>
      <c r="Z74" s="97">
        <f t="shared" si="25"/>
        <v>1371636</v>
      </c>
      <c r="AA74" s="97">
        <f t="shared" si="25"/>
        <v>1549019</v>
      </c>
      <c r="AB74" s="97">
        <f t="shared" si="25"/>
        <v>1713104</v>
      </c>
      <c r="AC74" s="97">
        <f t="shared" si="25"/>
        <v>1847258</v>
      </c>
      <c r="AD74" s="97">
        <f t="shared" si="25"/>
        <v>1969137</v>
      </c>
    </row>
    <row r="75" spans="1:3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s="96" customFormat="1" ht="15.1" customHeight="1">
      <c r="A76" s="94">
        <v>2019</v>
      </c>
      <c r="B76" s="95" t="s">
        <v>6</v>
      </c>
      <c r="D76" s="97">
        <v>72514</v>
      </c>
      <c r="E76" s="97">
        <v>70327</v>
      </c>
      <c r="F76" s="97">
        <v>100229</v>
      </c>
      <c r="G76" s="97">
        <v>117103</v>
      </c>
      <c r="H76" s="97">
        <v>135361</v>
      </c>
      <c r="I76" s="97">
        <v>168711</v>
      </c>
      <c r="J76" s="97">
        <v>226711</v>
      </c>
      <c r="K76" s="97">
        <v>260039</v>
      </c>
      <c r="L76" s="97">
        <v>162040</v>
      </c>
      <c r="M76" s="97">
        <v>141927</v>
      </c>
      <c r="N76" s="97">
        <v>109734</v>
      </c>
      <c r="O76" s="97">
        <v>98578</v>
      </c>
      <c r="P76" s="97">
        <f>SUM(D76:O76)</f>
        <v>1663274</v>
      </c>
      <c r="Q76" s="123"/>
      <c r="R76" s="123"/>
      <c r="S76" s="97">
        <f>SUM($D76:D76)</f>
        <v>72514</v>
      </c>
      <c r="T76" s="97">
        <f>SUM($D76:E76)</f>
        <v>142841</v>
      </c>
      <c r="U76" s="97">
        <f>SUM($D76:F76)</f>
        <v>243070</v>
      </c>
      <c r="V76" s="97">
        <f>SUM($D76:G76)</f>
        <v>360173</v>
      </c>
      <c r="W76" s="97">
        <f>SUM($D76:H76)</f>
        <v>495534</v>
      </c>
      <c r="X76" s="97">
        <f>SUM($D76:I76)</f>
        <v>664245</v>
      </c>
      <c r="Y76" s="97">
        <f>SUM($D76:J76)</f>
        <v>890956</v>
      </c>
      <c r="Z76" s="97">
        <f>SUM($D76:K76)</f>
        <v>1150995</v>
      </c>
      <c r="AA76" s="97">
        <f>SUM($D76:L76)</f>
        <v>1313035</v>
      </c>
      <c r="AB76" s="97">
        <f>SUM($D76:M76)</f>
        <v>1454962</v>
      </c>
      <c r="AC76" s="97">
        <f>SUM($D76:N76)</f>
        <v>1564696</v>
      </c>
      <c r="AD76" s="97">
        <f>SUM($D76:O76)</f>
        <v>1663274</v>
      </c>
    </row>
    <row r="77" spans="1:30" s="96" customFormat="1" ht="15.1" customHeight="1">
      <c r="A77" s="94">
        <v>2019</v>
      </c>
      <c r="B77" s="95" t="s">
        <v>7</v>
      </c>
      <c r="D77" s="97">
        <v>28784</v>
      </c>
      <c r="E77" s="97">
        <v>27849</v>
      </c>
      <c r="F77" s="97">
        <v>32264</v>
      </c>
      <c r="G77" s="97">
        <v>32680</v>
      </c>
      <c r="H77" s="97">
        <v>33728</v>
      </c>
      <c r="I77" s="97">
        <v>32036</v>
      </c>
      <c r="J77" s="97">
        <v>34825</v>
      </c>
      <c r="K77" s="97">
        <v>32890</v>
      </c>
      <c r="L77" s="97">
        <v>32568</v>
      </c>
      <c r="M77" s="97">
        <v>36068</v>
      </c>
      <c r="N77" s="97">
        <v>31226</v>
      </c>
      <c r="O77" s="97">
        <v>27760</v>
      </c>
      <c r="P77" s="97">
        <f>SUM(D77:O77)</f>
        <v>382678</v>
      </c>
      <c r="Q77" s="124"/>
      <c r="R77" s="124"/>
      <c r="S77" s="97">
        <f>SUM($D77:D77)</f>
        <v>28784</v>
      </c>
      <c r="T77" s="97">
        <f>SUM($D77:E77)</f>
        <v>56633</v>
      </c>
      <c r="U77" s="97">
        <f>SUM($D77:F77)</f>
        <v>88897</v>
      </c>
      <c r="V77" s="97">
        <f>SUM($D77:G77)</f>
        <v>121577</v>
      </c>
      <c r="W77" s="97">
        <f>SUM($D77:H77)</f>
        <v>155305</v>
      </c>
      <c r="X77" s="97">
        <f>SUM($D77:I77)</f>
        <v>187341</v>
      </c>
      <c r="Y77" s="97">
        <f>SUM($D77:J77)</f>
        <v>222166</v>
      </c>
      <c r="Z77" s="97">
        <f>SUM($D77:K77)</f>
        <v>255056</v>
      </c>
      <c r="AA77" s="97">
        <f>SUM($D77:L77)</f>
        <v>287624</v>
      </c>
      <c r="AB77" s="97">
        <f>SUM($D77:M77)</f>
        <v>323692</v>
      </c>
      <c r="AC77" s="97">
        <f>SUM($D77:N77)</f>
        <v>354918</v>
      </c>
      <c r="AD77" s="97">
        <f>SUM($D77:O77)</f>
        <v>382678</v>
      </c>
    </row>
    <row r="78" spans="1:30" s="96" customFormat="1" ht="15.1" customHeight="1">
      <c r="A78" s="94">
        <v>2019</v>
      </c>
      <c r="B78" s="95" t="s">
        <v>8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f>SUM(D78:O78)</f>
        <v>0</v>
      </c>
      <c r="Q78" s="124"/>
      <c r="R78" s="124"/>
      <c r="S78" s="97">
        <f>SUM($D78:D78)</f>
        <v>0</v>
      </c>
      <c r="T78" s="97">
        <f>SUM($D78:E78)</f>
        <v>0</v>
      </c>
      <c r="U78" s="97">
        <f>SUM($D78:F78)</f>
        <v>0</v>
      </c>
      <c r="V78" s="97">
        <f>SUM($D78:G78)</f>
        <v>0</v>
      </c>
      <c r="W78" s="97">
        <f>SUM($D78:H78)</f>
        <v>0</v>
      </c>
      <c r="X78" s="97">
        <f>SUM($D78:I78)</f>
        <v>0</v>
      </c>
      <c r="Y78" s="97">
        <f>SUM($D78:J78)</f>
        <v>0</v>
      </c>
      <c r="Z78" s="97">
        <f>SUM($D78:K78)</f>
        <v>0</v>
      </c>
      <c r="AA78" s="97">
        <f>SUM($D78:L78)</f>
        <v>0</v>
      </c>
      <c r="AB78" s="97">
        <f>SUM($D78:M78)</f>
        <v>0</v>
      </c>
      <c r="AC78" s="97">
        <f>SUM($D78:N78)</f>
        <v>0</v>
      </c>
      <c r="AD78" s="97">
        <f>SUM($D78:O78)</f>
        <v>0</v>
      </c>
    </row>
    <row r="79" spans="1:30" s="96" customFormat="1" ht="15.1" customHeight="1">
      <c r="A79" s="94">
        <v>2019</v>
      </c>
      <c r="B79" s="98" t="s">
        <v>9</v>
      </c>
      <c r="D79" s="97">
        <f t="shared" ref="D79:P79" si="26">SUM(D76:D78)</f>
        <v>101298</v>
      </c>
      <c r="E79" s="97">
        <f t="shared" si="26"/>
        <v>98176</v>
      </c>
      <c r="F79" s="97">
        <f t="shared" si="26"/>
        <v>132493</v>
      </c>
      <c r="G79" s="97">
        <f t="shared" si="26"/>
        <v>149783</v>
      </c>
      <c r="H79" s="97">
        <f t="shared" si="26"/>
        <v>169089</v>
      </c>
      <c r="I79" s="97">
        <f t="shared" si="26"/>
        <v>200747</v>
      </c>
      <c r="J79" s="97">
        <f t="shared" si="26"/>
        <v>261536</v>
      </c>
      <c r="K79" s="97">
        <f t="shared" si="26"/>
        <v>292929</v>
      </c>
      <c r="L79" s="97">
        <f t="shared" si="26"/>
        <v>194608</v>
      </c>
      <c r="M79" s="97">
        <f t="shared" si="26"/>
        <v>177995</v>
      </c>
      <c r="N79" s="97">
        <f t="shared" si="26"/>
        <v>140960</v>
      </c>
      <c r="O79" s="97">
        <f t="shared" si="26"/>
        <v>126338</v>
      </c>
      <c r="P79" s="97">
        <f t="shared" si="26"/>
        <v>2045952</v>
      </c>
      <c r="Q79" s="124"/>
      <c r="R79" s="124"/>
      <c r="S79" s="97">
        <f t="shared" ref="S79:AD79" si="27">SUM(S76:S78)</f>
        <v>101298</v>
      </c>
      <c r="T79" s="97">
        <f t="shared" si="27"/>
        <v>199474</v>
      </c>
      <c r="U79" s="97">
        <f t="shared" si="27"/>
        <v>331967</v>
      </c>
      <c r="V79" s="97">
        <f t="shared" si="27"/>
        <v>481750</v>
      </c>
      <c r="W79" s="97">
        <f t="shared" si="27"/>
        <v>650839</v>
      </c>
      <c r="X79" s="97">
        <f t="shared" si="27"/>
        <v>851586</v>
      </c>
      <c r="Y79" s="97">
        <f t="shared" si="27"/>
        <v>1113122</v>
      </c>
      <c r="Z79" s="97">
        <f t="shared" si="27"/>
        <v>1406051</v>
      </c>
      <c r="AA79" s="97">
        <f t="shared" si="27"/>
        <v>1600659</v>
      </c>
      <c r="AB79" s="97">
        <f t="shared" si="27"/>
        <v>1778654</v>
      </c>
      <c r="AC79" s="97">
        <f t="shared" si="27"/>
        <v>1919614</v>
      </c>
      <c r="AD79" s="97">
        <f t="shared" si="27"/>
        <v>2045952</v>
      </c>
    </row>
    <row r="80" spans="1:3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s="96" customFormat="1" ht="15.1" customHeight="1">
      <c r="A81" s="94">
        <v>2020</v>
      </c>
      <c r="B81" s="95" t="s">
        <v>6</v>
      </c>
      <c r="D81" s="97">
        <v>80920</v>
      </c>
      <c r="E81" s="97">
        <v>79791</v>
      </c>
      <c r="F81" s="97">
        <v>84515</v>
      </c>
      <c r="G81" s="97">
        <v>28207</v>
      </c>
      <c r="H81" s="97">
        <v>42957</v>
      </c>
      <c r="I81" s="97">
        <v>59808</v>
      </c>
      <c r="J81" s="97">
        <v>78511</v>
      </c>
      <c r="K81" s="97">
        <v>79164</v>
      </c>
      <c r="L81" s="97">
        <v>61706</v>
      </c>
      <c r="M81" s="97">
        <v>46403</v>
      </c>
      <c r="N81" s="97">
        <v>32667</v>
      </c>
      <c r="O81" s="97">
        <v>30713</v>
      </c>
      <c r="P81" s="97">
        <f>SUM(D81:O81)</f>
        <v>705362</v>
      </c>
      <c r="Q81" s="123"/>
      <c r="R81" s="123"/>
      <c r="S81" s="97">
        <f>SUM($D81:D81)</f>
        <v>80920</v>
      </c>
      <c r="T81" s="97">
        <f>SUM($D81:E81)</f>
        <v>160711</v>
      </c>
      <c r="U81" s="97">
        <f>SUM($D81:F81)</f>
        <v>245226</v>
      </c>
      <c r="V81" s="97">
        <f>SUM($D81:G81)</f>
        <v>273433</v>
      </c>
      <c r="W81" s="97">
        <f>SUM($D81:H81)</f>
        <v>316390</v>
      </c>
      <c r="X81" s="97">
        <f>SUM($D81:I81)</f>
        <v>376198</v>
      </c>
      <c r="Y81" s="97">
        <f>SUM($D81:J81)</f>
        <v>454709</v>
      </c>
      <c r="Z81" s="97">
        <f>SUM($D81:K81)</f>
        <v>533873</v>
      </c>
      <c r="AA81" s="97">
        <f>SUM($D81:L81)</f>
        <v>595579</v>
      </c>
      <c r="AB81" s="97">
        <f>SUM($D81:M81)</f>
        <v>641982</v>
      </c>
      <c r="AC81" s="97">
        <f>SUM($D81:N81)</f>
        <v>674649</v>
      </c>
      <c r="AD81" s="97">
        <f>SUM($D81:O81)</f>
        <v>705362</v>
      </c>
    </row>
    <row r="82" spans="1:30" s="96" customFormat="1" ht="15.1" customHeight="1">
      <c r="A82" s="94">
        <v>2020</v>
      </c>
      <c r="B82" s="95" t="s">
        <v>7</v>
      </c>
      <c r="D82" s="97">
        <v>31574</v>
      </c>
      <c r="E82" s="97">
        <v>29530</v>
      </c>
      <c r="F82" s="97">
        <v>33771</v>
      </c>
      <c r="G82" s="97">
        <v>25051</v>
      </c>
      <c r="H82" s="97">
        <v>25393</v>
      </c>
      <c r="I82" s="97">
        <v>29004</v>
      </c>
      <c r="J82" s="97">
        <v>29525</v>
      </c>
      <c r="K82" s="97">
        <v>30630</v>
      </c>
      <c r="L82" s="97">
        <v>31753</v>
      </c>
      <c r="M82" s="97">
        <v>33019</v>
      </c>
      <c r="N82" s="97">
        <v>31805</v>
      </c>
      <c r="O82" s="97">
        <v>29369</v>
      </c>
      <c r="P82" s="97">
        <f>SUM(D82:O82)</f>
        <v>360424</v>
      </c>
      <c r="Q82" s="124"/>
      <c r="R82" s="124"/>
      <c r="S82" s="97">
        <f>SUM($D82:D82)</f>
        <v>31574</v>
      </c>
      <c r="T82" s="97">
        <f>SUM($D82:E82)</f>
        <v>61104</v>
      </c>
      <c r="U82" s="97">
        <f>SUM($D82:F82)</f>
        <v>94875</v>
      </c>
      <c r="V82" s="97">
        <f>SUM($D82:G82)</f>
        <v>119926</v>
      </c>
      <c r="W82" s="97">
        <f>SUM($D82:H82)</f>
        <v>145319</v>
      </c>
      <c r="X82" s="97">
        <f>SUM($D82:I82)</f>
        <v>174323</v>
      </c>
      <c r="Y82" s="97">
        <f>SUM($D82:J82)</f>
        <v>203848</v>
      </c>
      <c r="Z82" s="97">
        <f>SUM($D82:K82)</f>
        <v>234478</v>
      </c>
      <c r="AA82" s="97">
        <f>SUM($D82:L82)</f>
        <v>266231</v>
      </c>
      <c r="AB82" s="97">
        <f>SUM($D82:M82)</f>
        <v>299250</v>
      </c>
      <c r="AC82" s="97">
        <f>SUM($D82:N82)</f>
        <v>331055</v>
      </c>
      <c r="AD82" s="97">
        <f>SUM($D82:O82)</f>
        <v>360424</v>
      </c>
    </row>
    <row r="83" spans="1:30" s="96" customFormat="1" ht="15.1" customHeight="1">
      <c r="A83" s="94">
        <v>2020</v>
      </c>
      <c r="B83" s="95" t="s">
        <v>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f>SUM(D83:O83)</f>
        <v>0</v>
      </c>
      <c r="Q83" s="124"/>
      <c r="R83" s="124"/>
      <c r="S83" s="97">
        <f>SUM($D83:D83)</f>
        <v>0</v>
      </c>
      <c r="T83" s="97">
        <f>SUM($D83:E83)</f>
        <v>0</v>
      </c>
      <c r="U83" s="97">
        <f>SUM($D83:F83)</f>
        <v>0</v>
      </c>
      <c r="V83" s="97">
        <f>SUM($D83:G83)</f>
        <v>0</v>
      </c>
      <c r="W83" s="97">
        <f>SUM($D83:H83)</f>
        <v>0</v>
      </c>
      <c r="X83" s="97">
        <f>SUM($D83:I83)</f>
        <v>0</v>
      </c>
      <c r="Y83" s="97">
        <f>SUM($D83:J83)</f>
        <v>0</v>
      </c>
      <c r="Z83" s="97">
        <f>SUM($D83:K83)</f>
        <v>0</v>
      </c>
      <c r="AA83" s="97">
        <f>SUM($D83:L83)</f>
        <v>0</v>
      </c>
      <c r="AB83" s="97">
        <f>SUM($D83:M83)</f>
        <v>0</v>
      </c>
      <c r="AC83" s="97">
        <f>SUM($D83:N83)</f>
        <v>0</v>
      </c>
      <c r="AD83" s="97">
        <f>SUM($D83:O83)</f>
        <v>0</v>
      </c>
    </row>
    <row r="84" spans="1:30" s="96" customFormat="1" ht="15.1" customHeight="1">
      <c r="A84" s="94">
        <v>2020</v>
      </c>
      <c r="B84" s="98" t="s">
        <v>9</v>
      </c>
      <c r="D84" s="97">
        <f t="shared" ref="D84:P84" si="28">SUM(D81:D83)</f>
        <v>112494</v>
      </c>
      <c r="E84" s="97">
        <f t="shared" si="28"/>
        <v>109321</v>
      </c>
      <c r="F84" s="97">
        <f t="shared" si="28"/>
        <v>118286</v>
      </c>
      <c r="G84" s="97">
        <f t="shared" si="28"/>
        <v>53258</v>
      </c>
      <c r="H84" s="97">
        <f t="shared" si="28"/>
        <v>68350</v>
      </c>
      <c r="I84" s="97">
        <f t="shared" si="28"/>
        <v>88812</v>
      </c>
      <c r="J84" s="97">
        <f t="shared" si="28"/>
        <v>108036</v>
      </c>
      <c r="K84" s="97">
        <f t="shared" si="28"/>
        <v>109794</v>
      </c>
      <c r="L84" s="97">
        <f t="shared" si="28"/>
        <v>93459</v>
      </c>
      <c r="M84" s="97">
        <f t="shared" si="28"/>
        <v>79422</v>
      </c>
      <c r="N84" s="97">
        <f t="shared" si="28"/>
        <v>64472</v>
      </c>
      <c r="O84" s="97">
        <f t="shared" si="28"/>
        <v>60082</v>
      </c>
      <c r="P84" s="97">
        <f t="shared" si="28"/>
        <v>1065786</v>
      </c>
      <c r="Q84" s="124"/>
      <c r="R84" s="124"/>
      <c r="S84" s="97">
        <f t="shared" ref="S84:AD84" si="29">SUM(S81:S83)</f>
        <v>112494</v>
      </c>
      <c r="T84" s="97">
        <f t="shared" si="29"/>
        <v>221815</v>
      </c>
      <c r="U84" s="97">
        <f t="shared" si="29"/>
        <v>340101</v>
      </c>
      <c r="V84" s="97">
        <f t="shared" si="29"/>
        <v>393359</v>
      </c>
      <c r="W84" s="97">
        <f t="shared" si="29"/>
        <v>461709</v>
      </c>
      <c r="X84" s="97">
        <f t="shared" si="29"/>
        <v>550521</v>
      </c>
      <c r="Y84" s="97">
        <f t="shared" si="29"/>
        <v>658557</v>
      </c>
      <c r="Z84" s="97">
        <f t="shared" si="29"/>
        <v>768351</v>
      </c>
      <c r="AA84" s="97">
        <f t="shared" si="29"/>
        <v>861810</v>
      </c>
      <c r="AB84" s="97">
        <f t="shared" si="29"/>
        <v>941232</v>
      </c>
      <c r="AC84" s="97">
        <f t="shared" si="29"/>
        <v>1005704</v>
      </c>
      <c r="AD84" s="97">
        <f t="shared" si="29"/>
        <v>1065786</v>
      </c>
    </row>
    <row r="85" spans="1:3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s="96" customFormat="1" ht="15.1" customHeight="1">
      <c r="A86" s="94">
        <v>2021</v>
      </c>
      <c r="B86" s="95" t="s">
        <v>6</v>
      </c>
      <c r="D86" s="87">
        <v>30087</v>
      </c>
      <c r="E86" s="87">
        <v>26032</v>
      </c>
      <c r="F86" s="87">
        <v>32972</v>
      </c>
      <c r="G86" s="87">
        <v>38046</v>
      </c>
      <c r="H86" s="87">
        <v>54050</v>
      </c>
      <c r="I86" s="87">
        <v>67505</v>
      </c>
      <c r="J86" s="87">
        <v>90666</v>
      </c>
      <c r="K86" s="87">
        <v>99895</v>
      </c>
      <c r="L86" s="87">
        <v>75674</v>
      </c>
      <c r="M86" s="87">
        <v>59084</v>
      </c>
      <c r="N86" s="87">
        <v>56914</v>
      </c>
      <c r="O86" s="87">
        <v>57439</v>
      </c>
      <c r="P86" s="97">
        <f>SUM(D86:O86)</f>
        <v>688364</v>
      </c>
      <c r="Q86" s="123"/>
      <c r="R86" s="123"/>
      <c r="S86" s="97">
        <f>SUM($D86:D86)</f>
        <v>30087</v>
      </c>
      <c r="T86" s="97">
        <f>SUM($D86:E86)</f>
        <v>56119</v>
      </c>
      <c r="U86" s="97">
        <f>SUM($D86:F86)</f>
        <v>89091</v>
      </c>
      <c r="V86" s="97">
        <f>SUM($D86:G86)</f>
        <v>127137</v>
      </c>
      <c r="W86" s="97">
        <f>SUM($D86:H86)</f>
        <v>181187</v>
      </c>
      <c r="X86" s="97">
        <f>SUM($D86:I86)</f>
        <v>248692</v>
      </c>
      <c r="Y86" s="97">
        <f>SUM($D86:J86)</f>
        <v>339358</v>
      </c>
      <c r="Z86" s="97">
        <f>SUM($D86:K86)</f>
        <v>439253</v>
      </c>
      <c r="AA86" s="97">
        <f>SUM($D86:L86)</f>
        <v>514927</v>
      </c>
      <c r="AB86" s="97">
        <f>SUM($D86:M86)</f>
        <v>574011</v>
      </c>
      <c r="AC86" s="97">
        <f>SUM($D86:N86)</f>
        <v>630925</v>
      </c>
      <c r="AD86" s="97">
        <f>SUM($D86:O86)</f>
        <v>688364</v>
      </c>
    </row>
    <row r="87" spans="1:30" s="96" customFormat="1" ht="15.1" customHeight="1">
      <c r="A87" s="94">
        <v>2021</v>
      </c>
      <c r="B87" s="95" t="s">
        <v>7</v>
      </c>
      <c r="D87" s="87">
        <v>30884</v>
      </c>
      <c r="E87" s="87">
        <v>28964</v>
      </c>
      <c r="F87" s="87">
        <v>35735</v>
      </c>
      <c r="G87" s="87">
        <v>33961</v>
      </c>
      <c r="H87" s="87">
        <v>34151</v>
      </c>
      <c r="I87" s="87">
        <v>34487</v>
      </c>
      <c r="J87" s="87">
        <v>32262</v>
      </c>
      <c r="K87" s="87">
        <v>33669</v>
      </c>
      <c r="L87" s="87">
        <v>33560</v>
      </c>
      <c r="M87" s="87">
        <v>33164</v>
      </c>
      <c r="N87" s="87">
        <v>32195</v>
      </c>
      <c r="O87" s="87">
        <v>29534</v>
      </c>
      <c r="P87" s="97">
        <f>SUM(D87:O87)</f>
        <v>392566</v>
      </c>
      <c r="Q87" s="124"/>
      <c r="R87" s="124"/>
      <c r="S87" s="97">
        <f>SUM($D87:D87)</f>
        <v>30884</v>
      </c>
      <c r="T87" s="97">
        <f>SUM($D87:E87)</f>
        <v>59848</v>
      </c>
      <c r="U87" s="97">
        <f>SUM($D87:F87)</f>
        <v>95583</v>
      </c>
      <c r="V87" s="97">
        <f>SUM($D87:G87)</f>
        <v>129544</v>
      </c>
      <c r="W87" s="97">
        <f>SUM($D87:H87)</f>
        <v>163695</v>
      </c>
      <c r="X87" s="97">
        <f>SUM($D87:I87)</f>
        <v>198182</v>
      </c>
      <c r="Y87" s="97">
        <f>SUM($D87:J87)</f>
        <v>230444</v>
      </c>
      <c r="Z87" s="97">
        <f>SUM($D87:K87)</f>
        <v>264113</v>
      </c>
      <c r="AA87" s="97">
        <f>SUM($D87:L87)</f>
        <v>297673</v>
      </c>
      <c r="AB87" s="97">
        <f>SUM($D87:M87)</f>
        <v>330837</v>
      </c>
      <c r="AC87" s="97">
        <f>SUM($D87:N87)</f>
        <v>363032</v>
      </c>
      <c r="AD87" s="97">
        <f>SUM($D87:O87)</f>
        <v>392566</v>
      </c>
    </row>
    <row r="88" spans="1:30" s="96" customFormat="1" ht="15.1" customHeight="1">
      <c r="A88" s="94">
        <v>2021</v>
      </c>
      <c r="B88" s="95" t="s">
        <v>8</v>
      </c>
      <c r="D88" s="87">
        <v>0</v>
      </c>
      <c r="E88" s="87">
        <v>0</v>
      </c>
      <c r="F88" s="87">
        <v>0</v>
      </c>
      <c r="G88" s="87">
        <v>0</v>
      </c>
      <c r="H88" s="87">
        <v>0</v>
      </c>
      <c r="I88" s="87">
        <v>0</v>
      </c>
      <c r="J88" s="87">
        <v>0</v>
      </c>
      <c r="K88" s="87">
        <v>0</v>
      </c>
      <c r="L88" s="87">
        <v>0</v>
      </c>
      <c r="M88" s="87">
        <v>0</v>
      </c>
      <c r="N88" s="87">
        <v>0</v>
      </c>
      <c r="O88" s="87">
        <v>0</v>
      </c>
      <c r="P88" s="97">
        <f>SUM(D88:O88)</f>
        <v>0</v>
      </c>
      <c r="Q88" s="124"/>
      <c r="R88" s="124"/>
      <c r="S88" s="97">
        <f>SUM($D88:D88)</f>
        <v>0</v>
      </c>
      <c r="T88" s="97">
        <f>SUM($D88:E88)</f>
        <v>0</v>
      </c>
      <c r="U88" s="97">
        <f>SUM($D88:F88)</f>
        <v>0</v>
      </c>
      <c r="V88" s="97">
        <f>SUM($D88:G88)</f>
        <v>0</v>
      </c>
      <c r="W88" s="97">
        <f>SUM($D88:H88)</f>
        <v>0</v>
      </c>
      <c r="X88" s="97">
        <f>SUM($D88:I88)</f>
        <v>0</v>
      </c>
      <c r="Y88" s="97">
        <f>SUM($D88:J88)</f>
        <v>0</v>
      </c>
      <c r="Z88" s="97">
        <f>SUM($D88:K88)</f>
        <v>0</v>
      </c>
      <c r="AA88" s="97">
        <f>SUM($D88:L88)</f>
        <v>0</v>
      </c>
      <c r="AB88" s="97">
        <f>SUM($D88:M88)</f>
        <v>0</v>
      </c>
      <c r="AC88" s="97">
        <f>SUM($D88:N88)</f>
        <v>0</v>
      </c>
      <c r="AD88" s="97">
        <f>SUM($D88:O88)</f>
        <v>0</v>
      </c>
    </row>
    <row r="89" spans="1:30" s="96" customFormat="1" ht="15.1" customHeight="1">
      <c r="A89" s="94">
        <v>2021</v>
      </c>
      <c r="B89" s="98" t="s">
        <v>9</v>
      </c>
      <c r="D89" s="97">
        <f t="shared" ref="D89:P89" si="30">SUM(D86:D88)</f>
        <v>60971</v>
      </c>
      <c r="E89" s="97">
        <f t="shared" si="30"/>
        <v>54996</v>
      </c>
      <c r="F89" s="97">
        <f t="shared" si="30"/>
        <v>68707</v>
      </c>
      <c r="G89" s="97">
        <f t="shared" si="30"/>
        <v>72007</v>
      </c>
      <c r="H89" s="97">
        <f t="shared" si="30"/>
        <v>88201</v>
      </c>
      <c r="I89" s="97">
        <f t="shared" si="30"/>
        <v>101992</v>
      </c>
      <c r="J89" s="97">
        <f t="shared" si="30"/>
        <v>122928</v>
      </c>
      <c r="K89" s="97">
        <f t="shared" si="30"/>
        <v>133564</v>
      </c>
      <c r="L89" s="97">
        <f t="shared" si="30"/>
        <v>109234</v>
      </c>
      <c r="M89" s="97">
        <f t="shared" si="30"/>
        <v>92248</v>
      </c>
      <c r="N89" s="97">
        <f t="shared" si="30"/>
        <v>89109</v>
      </c>
      <c r="O89" s="97">
        <f t="shared" si="30"/>
        <v>86973</v>
      </c>
      <c r="P89" s="97">
        <f t="shared" si="30"/>
        <v>1080930</v>
      </c>
      <c r="Q89" s="124"/>
      <c r="R89" s="124"/>
      <c r="S89" s="97">
        <f t="shared" ref="S89:AD89" si="31">SUM(S86:S88)</f>
        <v>60971</v>
      </c>
      <c r="T89" s="97">
        <f t="shared" si="31"/>
        <v>115967</v>
      </c>
      <c r="U89" s="97">
        <f t="shared" si="31"/>
        <v>184674</v>
      </c>
      <c r="V89" s="97">
        <f t="shared" si="31"/>
        <v>256681</v>
      </c>
      <c r="W89" s="97">
        <f t="shared" si="31"/>
        <v>344882</v>
      </c>
      <c r="X89" s="97">
        <f t="shared" si="31"/>
        <v>446874</v>
      </c>
      <c r="Y89" s="97">
        <f t="shared" si="31"/>
        <v>569802</v>
      </c>
      <c r="Z89" s="97">
        <f t="shared" si="31"/>
        <v>703366</v>
      </c>
      <c r="AA89" s="97">
        <f t="shared" si="31"/>
        <v>812600</v>
      </c>
      <c r="AB89" s="97">
        <f t="shared" si="31"/>
        <v>904848</v>
      </c>
      <c r="AC89" s="97">
        <f t="shared" si="31"/>
        <v>993957</v>
      </c>
      <c r="AD89" s="97">
        <f t="shared" si="31"/>
        <v>1080930</v>
      </c>
    </row>
    <row r="90" spans="1:3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3" spans="1:30" s="96" customFormat="1" ht="15.1" customHeight="1">
      <c r="A93" s="94">
        <v>2006</v>
      </c>
      <c r="B93" s="95" t="s">
        <v>6</v>
      </c>
      <c r="D93" s="97">
        <f>SUMIFS(D$11:D$90,$A$11:$A$90,$A93,$B$11:$B$90,$B93)</f>
        <v>80143</v>
      </c>
      <c r="E93" s="97">
        <f t="shared" ref="E93:O108" si="32">SUMIFS(E$11:E$90,$A$11:$A$90,$A93,$B$11:$B$90,$B93)</f>
        <v>74729</v>
      </c>
      <c r="F93" s="97">
        <f t="shared" si="32"/>
        <v>104376</v>
      </c>
      <c r="G93" s="97">
        <f t="shared" si="32"/>
        <v>117170</v>
      </c>
      <c r="H93" s="97">
        <f t="shared" si="32"/>
        <v>139292</v>
      </c>
      <c r="I93" s="97">
        <f t="shared" si="32"/>
        <v>161180</v>
      </c>
      <c r="J93" s="97">
        <f t="shared" si="32"/>
        <v>233551</v>
      </c>
      <c r="K93" s="97">
        <f t="shared" si="32"/>
        <v>229757</v>
      </c>
      <c r="L93" s="97">
        <f t="shared" si="32"/>
        <v>155687</v>
      </c>
      <c r="M93" s="97">
        <f>SUMIFS(M$11:M$90,$A$11:$A$90,$A93,$B$11:$B$90,$B93)</f>
        <v>126572</v>
      </c>
      <c r="N93" s="97">
        <f t="shared" si="32"/>
        <v>103427</v>
      </c>
      <c r="O93" s="97">
        <f>SUMIFS(O$11:O$90,$A$11:$A$90,$A93,$B$11:$B$90,$B93)</f>
        <v>94825</v>
      </c>
      <c r="P93" s="97">
        <f t="shared" ref="P93:P102" si="33">SUM(D93:O93)</f>
        <v>1620709</v>
      </c>
      <c r="Q93" s="102"/>
      <c r="R93" s="102"/>
      <c r="S93" s="97">
        <f>SUM($D93:D93)</f>
        <v>80143</v>
      </c>
      <c r="T93" s="97">
        <f>SUM($D93:E93)</f>
        <v>154872</v>
      </c>
      <c r="U93" s="97">
        <f>SUM($D93:F93)</f>
        <v>259248</v>
      </c>
      <c r="V93" s="97">
        <f>SUM($D93:G93)</f>
        <v>376418</v>
      </c>
      <c r="W93" s="97">
        <f>SUM($D93:H93)</f>
        <v>515710</v>
      </c>
      <c r="X93" s="97">
        <f>SUM($D93:I93)</f>
        <v>676890</v>
      </c>
      <c r="Y93" s="97">
        <f>SUM($D93:J93)</f>
        <v>910441</v>
      </c>
      <c r="Z93" s="97">
        <f>SUM($D93:K93)</f>
        <v>1140198</v>
      </c>
      <c r="AA93" s="97">
        <f>SUM($D93:L93)</f>
        <v>1295885</v>
      </c>
      <c r="AB93" s="97">
        <f>SUM($D93:M93)</f>
        <v>1422457</v>
      </c>
      <c r="AC93" s="97">
        <f>SUM($D93:N93)</f>
        <v>1525884</v>
      </c>
      <c r="AD93" s="97">
        <f>SUM($D93:O93)</f>
        <v>1620709</v>
      </c>
    </row>
    <row r="94" spans="1:30" s="96" customFormat="1" ht="15.1" customHeight="1">
      <c r="A94" s="94">
        <v>2007</v>
      </c>
      <c r="B94" s="95" t="s">
        <v>6</v>
      </c>
      <c r="D94" s="97">
        <f t="shared" ref="D94:D108" si="34">SUMIFS(D$11:D$90,$A$11:$A$90,$A94,$B$11:$B$90,$B94)</f>
        <v>79667</v>
      </c>
      <c r="E94" s="97">
        <f t="shared" si="32"/>
        <v>69446</v>
      </c>
      <c r="F94" s="97">
        <f t="shared" si="32"/>
        <v>103136</v>
      </c>
      <c r="G94" s="97">
        <f t="shared" si="32"/>
        <v>113808</v>
      </c>
      <c r="H94" s="97">
        <f t="shared" si="32"/>
        <v>144420</v>
      </c>
      <c r="I94" s="97">
        <f t="shared" si="32"/>
        <v>169240</v>
      </c>
      <c r="J94" s="97">
        <f t="shared" si="32"/>
        <v>236745</v>
      </c>
      <c r="K94" s="97">
        <f t="shared" si="32"/>
        <v>250421</v>
      </c>
      <c r="L94" s="97">
        <f t="shared" si="32"/>
        <v>163294</v>
      </c>
      <c r="M94" s="97">
        <f t="shared" si="32"/>
        <v>146869</v>
      </c>
      <c r="N94" s="97">
        <f t="shared" si="32"/>
        <v>130375</v>
      </c>
      <c r="O94" s="97">
        <f t="shared" si="32"/>
        <v>100813</v>
      </c>
      <c r="P94" s="97">
        <f t="shared" si="33"/>
        <v>1708234</v>
      </c>
      <c r="Q94" s="102"/>
      <c r="R94" s="102"/>
      <c r="S94" s="97">
        <f>SUM($D94:D94)</f>
        <v>79667</v>
      </c>
      <c r="T94" s="97">
        <f>SUM($D94:E94)</f>
        <v>149113</v>
      </c>
      <c r="U94" s="97">
        <f>SUM($D94:F94)</f>
        <v>252249</v>
      </c>
      <c r="V94" s="97">
        <f>SUM($D94:G94)</f>
        <v>366057</v>
      </c>
      <c r="W94" s="97">
        <f>SUM($D94:H94)</f>
        <v>510477</v>
      </c>
      <c r="X94" s="97">
        <f>SUM($D94:I94)</f>
        <v>679717</v>
      </c>
      <c r="Y94" s="97">
        <f>SUM($D94:J94)</f>
        <v>916462</v>
      </c>
      <c r="Z94" s="97">
        <f>SUM($D94:K94)</f>
        <v>1166883</v>
      </c>
      <c r="AA94" s="97">
        <f>SUM($D94:L94)</f>
        <v>1330177</v>
      </c>
      <c r="AB94" s="97">
        <f>SUM($D94:M94)</f>
        <v>1477046</v>
      </c>
      <c r="AC94" s="97">
        <f>SUM($D94:N94)</f>
        <v>1607421</v>
      </c>
      <c r="AD94" s="97">
        <f>SUM($D94:O94)</f>
        <v>1708234</v>
      </c>
    </row>
    <row r="95" spans="1:30" s="96" customFormat="1" ht="15.1" customHeight="1">
      <c r="A95" s="94">
        <v>2008</v>
      </c>
      <c r="B95" s="95" t="s">
        <v>6</v>
      </c>
      <c r="D95" s="97">
        <f t="shared" si="34"/>
        <v>85048</v>
      </c>
      <c r="E95" s="97">
        <f t="shared" si="32"/>
        <v>83227</v>
      </c>
      <c r="F95" s="97">
        <f t="shared" si="32"/>
        <v>115499</v>
      </c>
      <c r="G95" s="97">
        <f t="shared" si="32"/>
        <v>118521</v>
      </c>
      <c r="H95" s="97">
        <f t="shared" si="32"/>
        <v>148954</v>
      </c>
      <c r="I95" s="97">
        <f t="shared" si="32"/>
        <v>160017</v>
      </c>
      <c r="J95" s="97">
        <f t="shared" si="32"/>
        <v>226237</v>
      </c>
      <c r="K95" s="97">
        <f t="shared" si="32"/>
        <v>256395</v>
      </c>
      <c r="L95" s="97">
        <f t="shared" si="32"/>
        <v>144713</v>
      </c>
      <c r="M95" s="97">
        <f t="shared" si="32"/>
        <v>133573</v>
      </c>
      <c r="N95" s="97">
        <f t="shared" si="32"/>
        <v>106152</v>
      </c>
      <c r="O95" s="97">
        <f t="shared" si="32"/>
        <v>88080</v>
      </c>
      <c r="P95" s="97">
        <f t="shared" si="33"/>
        <v>1666416</v>
      </c>
      <c r="Q95" s="102"/>
      <c r="R95" s="102"/>
      <c r="S95" s="97">
        <f>SUM($D95:D95)</f>
        <v>85048</v>
      </c>
      <c r="T95" s="97">
        <f>SUM($D95:E95)</f>
        <v>168275</v>
      </c>
      <c r="U95" s="97">
        <f>SUM($D95:F95)</f>
        <v>283774</v>
      </c>
      <c r="V95" s="97">
        <f>SUM($D95:G95)</f>
        <v>402295</v>
      </c>
      <c r="W95" s="97">
        <f>SUM($D95:H95)</f>
        <v>551249</v>
      </c>
      <c r="X95" s="97">
        <f>SUM($D95:I95)</f>
        <v>711266</v>
      </c>
      <c r="Y95" s="97">
        <f>SUM($D95:J95)</f>
        <v>937503</v>
      </c>
      <c r="Z95" s="97">
        <f>SUM($D95:K95)</f>
        <v>1193898</v>
      </c>
      <c r="AA95" s="97">
        <f>SUM($D95:L95)</f>
        <v>1338611</v>
      </c>
      <c r="AB95" s="97">
        <f>SUM($D95:M95)</f>
        <v>1472184</v>
      </c>
      <c r="AC95" s="97">
        <f>SUM($D95:N95)</f>
        <v>1578336</v>
      </c>
      <c r="AD95" s="97">
        <f>SUM($D95:O95)</f>
        <v>1666416</v>
      </c>
    </row>
    <row r="96" spans="1:30" s="96" customFormat="1" ht="15.1" customHeight="1">
      <c r="A96" s="94">
        <v>2009</v>
      </c>
      <c r="B96" s="95" t="s">
        <v>6</v>
      </c>
      <c r="D96" s="97">
        <f t="shared" si="34"/>
        <v>76659</v>
      </c>
      <c r="E96" s="97">
        <f t="shared" si="32"/>
        <v>79630</v>
      </c>
      <c r="F96" s="97">
        <f t="shared" si="32"/>
        <v>107423</v>
      </c>
      <c r="G96" s="97">
        <f t="shared" si="32"/>
        <v>119728</v>
      </c>
      <c r="H96" s="97">
        <f t="shared" si="32"/>
        <v>146384</v>
      </c>
      <c r="I96" s="97">
        <f t="shared" si="32"/>
        <v>149149</v>
      </c>
      <c r="J96" s="97">
        <f t="shared" si="32"/>
        <v>227053</v>
      </c>
      <c r="K96" s="97">
        <f t="shared" si="32"/>
        <v>235012</v>
      </c>
      <c r="L96" s="97">
        <f t="shared" si="32"/>
        <v>155451</v>
      </c>
      <c r="M96" s="97">
        <f t="shared" si="32"/>
        <v>133473</v>
      </c>
      <c r="N96" s="97">
        <f t="shared" si="32"/>
        <v>114609</v>
      </c>
      <c r="O96" s="97">
        <f t="shared" si="32"/>
        <v>95940</v>
      </c>
      <c r="P96" s="97">
        <f t="shared" si="33"/>
        <v>1640511</v>
      </c>
      <c r="Q96" s="102"/>
      <c r="R96" s="102"/>
      <c r="S96" s="97">
        <f>SUM($D96:D96)</f>
        <v>76659</v>
      </c>
      <c r="T96" s="97">
        <f>SUM($D96:E96)</f>
        <v>156289</v>
      </c>
      <c r="U96" s="97">
        <f>SUM($D96:F96)</f>
        <v>263712</v>
      </c>
      <c r="V96" s="97">
        <f>SUM($D96:G96)</f>
        <v>383440</v>
      </c>
      <c r="W96" s="97">
        <f>SUM($D96:H96)</f>
        <v>529824</v>
      </c>
      <c r="X96" s="97">
        <f>SUM($D96:I96)</f>
        <v>678973</v>
      </c>
      <c r="Y96" s="97">
        <f>SUM($D96:J96)</f>
        <v>906026</v>
      </c>
      <c r="Z96" s="97">
        <f>SUM($D96:K96)</f>
        <v>1141038</v>
      </c>
      <c r="AA96" s="97">
        <f>SUM($D96:L96)</f>
        <v>1296489</v>
      </c>
      <c r="AB96" s="97">
        <f>SUM($D96:M96)</f>
        <v>1429962</v>
      </c>
      <c r="AC96" s="97">
        <f>SUM($D96:N96)</f>
        <v>1544571</v>
      </c>
      <c r="AD96" s="97">
        <f>SUM($D96:O96)</f>
        <v>1640511</v>
      </c>
    </row>
    <row r="97" spans="1:30" s="96" customFormat="1" ht="15.1" customHeight="1">
      <c r="A97" s="94">
        <v>2010</v>
      </c>
      <c r="B97" s="95" t="s">
        <v>6</v>
      </c>
      <c r="D97" s="97">
        <f t="shared" si="34"/>
        <v>81566</v>
      </c>
      <c r="E97" s="97">
        <f t="shared" si="32"/>
        <v>79754</v>
      </c>
      <c r="F97" s="97">
        <f t="shared" si="32"/>
        <v>114918</v>
      </c>
      <c r="G97" s="97">
        <f t="shared" si="32"/>
        <v>128583</v>
      </c>
      <c r="H97" s="97">
        <f t="shared" si="32"/>
        <v>149605</v>
      </c>
      <c r="I97" s="97">
        <f t="shared" si="32"/>
        <v>159953</v>
      </c>
      <c r="J97" s="97">
        <f t="shared" si="32"/>
        <v>242491</v>
      </c>
      <c r="K97" s="97">
        <f t="shared" si="32"/>
        <v>240626</v>
      </c>
      <c r="L97" s="97">
        <f t="shared" si="32"/>
        <v>160103</v>
      </c>
      <c r="M97" s="97">
        <f t="shared" si="32"/>
        <v>139504</v>
      </c>
      <c r="N97" s="97">
        <f t="shared" si="32"/>
        <v>120795</v>
      </c>
      <c r="O97" s="97">
        <f t="shared" si="32"/>
        <v>100040</v>
      </c>
      <c r="P97" s="97">
        <f t="shared" si="33"/>
        <v>1717938</v>
      </c>
      <c r="Q97" s="102"/>
      <c r="R97" s="102"/>
      <c r="S97" s="97">
        <f>SUM($D97:D97)</f>
        <v>81566</v>
      </c>
      <c r="T97" s="97">
        <f>SUM($D97:E97)</f>
        <v>161320</v>
      </c>
      <c r="U97" s="97">
        <f>SUM($D97:F97)</f>
        <v>276238</v>
      </c>
      <c r="V97" s="97">
        <f>SUM($D97:G97)</f>
        <v>404821</v>
      </c>
      <c r="W97" s="97">
        <f>SUM($D97:H97)</f>
        <v>554426</v>
      </c>
      <c r="X97" s="97">
        <f>SUM($D97:I97)</f>
        <v>714379</v>
      </c>
      <c r="Y97" s="97">
        <f>SUM($D97:J97)</f>
        <v>956870</v>
      </c>
      <c r="Z97" s="97">
        <f>SUM($D97:K97)</f>
        <v>1197496</v>
      </c>
      <c r="AA97" s="97">
        <f>SUM($D97:L97)</f>
        <v>1357599</v>
      </c>
      <c r="AB97" s="97">
        <f>SUM($D97:M97)</f>
        <v>1497103</v>
      </c>
      <c r="AC97" s="97">
        <f>SUM($D97:N97)</f>
        <v>1617898</v>
      </c>
      <c r="AD97" s="97">
        <f>SUM($D97:O97)</f>
        <v>1717938</v>
      </c>
    </row>
    <row r="98" spans="1:30" s="96" customFormat="1" ht="15.1" customHeight="1">
      <c r="A98" s="94">
        <v>2011</v>
      </c>
      <c r="B98" s="95" t="s">
        <v>6</v>
      </c>
      <c r="D98" s="97">
        <f t="shared" si="34"/>
        <v>79803</v>
      </c>
      <c r="E98" s="97">
        <f t="shared" si="32"/>
        <v>78277</v>
      </c>
      <c r="F98" s="97">
        <f t="shared" si="32"/>
        <v>109107</v>
      </c>
      <c r="G98" s="97">
        <f t="shared" si="32"/>
        <v>129279</v>
      </c>
      <c r="H98" s="97">
        <f t="shared" si="32"/>
        <v>147005</v>
      </c>
      <c r="I98" s="97">
        <f t="shared" si="32"/>
        <v>161214</v>
      </c>
      <c r="J98" s="97">
        <f t="shared" si="32"/>
        <v>244238</v>
      </c>
      <c r="K98" s="97">
        <f t="shared" si="32"/>
        <v>238151</v>
      </c>
      <c r="L98" s="97">
        <f t="shared" si="32"/>
        <v>160421</v>
      </c>
      <c r="M98" s="97">
        <f t="shared" si="32"/>
        <v>138108</v>
      </c>
      <c r="N98" s="97">
        <f t="shared" si="32"/>
        <v>122504</v>
      </c>
      <c r="O98" s="97">
        <f t="shared" si="32"/>
        <v>105419</v>
      </c>
      <c r="P98" s="97">
        <f t="shared" si="33"/>
        <v>1713526</v>
      </c>
      <c r="Q98" s="102"/>
      <c r="R98" s="102"/>
      <c r="S98" s="97">
        <f>SUM($D98:D98)</f>
        <v>79803</v>
      </c>
      <c r="T98" s="97">
        <f>SUM($D98:E98)</f>
        <v>158080</v>
      </c>
      <c r="U98" s="97">
        <f>SUM($D98:F98)</f>
        <v>267187</v>
      </c>
      <c r="V98" s="97">
        <f>SUM($D98:G98)</f>
        <v>396466</v>
      </c>
      <c r="W98" s="97">
        <f>SUM($D98:H98)</f>
        <v>543471</v>
      </c>
      <c r="X98" s="97">
        <f>SUM($D98:I98)</f>
        <v>704685</v>
      </c>
      <c r="Y98" s="97">
        <f>SUM($D98:J98)</f>
        <v>948923</v>
      </c>
      <c r="Z98" s="97">
        <f>SUM($D98:K98)</f>
        <v>1187074</v>
      </c>
      <c r="AA98" s="97">
        <f>SUM($D98:L98)</f>
        <v>1347495</v>
      </c>
      <c r="AB98" s="97">
        <f>SUM($D98:M98)</f>
        <v>1485603</v>
      </c>
      <c r="AC98" s="97">
        <f>SUM($D98:N98)</f>
        <v>1608107</v>
      </c>
      <c r="AD98" s="97">
        <f>SUM($D98:O98)</f>
        <v>1713526</v>
      </c>
    </row>
    <row r="99" spans="1:30" s="96" customFormat="1" ht="15.1" customHeight="1">
      <c r="A99" s="94">
        <v>2012</v>
      </c>
      <c r="B99" s="95" t="s">
        <v>6</v>
      </c>
      <c r="D99" s="97">
        <f t="shared" si="34"/>
        <v>83414</v>
      </c>
      <c r="E99" s="97">
        <f t="shared" si="32"/>
        <v>85856</v>
      </c>
      <c r="F99" s="97">
        <f t="shared" si="32"/>
        <v>120883</v>
      </c>
      <c r="G99" s="97">
        <f t="shared" si="32"/>
        <v>131016</v>
      </c>
      <c r="H99" s="97">
        <f t="shared" si="32"/>
        <v>149443</v>
      </c>
      <c r="I99" s="97">
        <f t="shared" si="32"/>
        <v>170271</v>
      </c>
      <c r="J99" s="97">
        <f t="shared" si="32"/>
        <v>235127</v>
      </c>
      <c r="K99" s="97">
        <f t="shared" si="32"/>
        <v>253865</v>
      </c>
      <c r="L99" s="97">
        <f t="shared" si="32"/>
        <v>157521</v>
      </c>
      <c r="M99" s="97">
        <f t="shared" si="32"/>
        <v>135645</v>
      </c>
      <c r="N99" s="97">
        <f t="shared" si="32"/>
        <v>125835</v>
      </c>
      <c r="O99" s="97">
        <f t="shared" si="32"/>
        <v>105952</v>
      </c>
      <c r="P99" s="97">
        <f t="shared" si="33"/>
        <v>1754828</v>
      </c>
      <c r="Q99" s="102"/>
      <c r="R99" s="102"/>
      <c r="S99" s="97">
        <f>SUM($D99:D99)</f>
        <v>83414</v>
      </c>
      <c r="T99" s="97">
        <f>SUM($D99:E99)</f>
        <v>169270</v>
      </c>
      <c r="U99" s="97">
        <f>SUM($D99:F99)</f>
        <v>290153</v>
      </c>
      <c r="V99" s="97">
        <f>SUM($D99:G99)</f>
        <v>421169</v>
      </c>
      <c r="W99" s="97">
        <f>SUM($D99:H99)</f>
        <v>570612</v>
      </c>
      <c r="X99" s="97">
        <f>SUM($D99:I99)</f>
        <v>740883</v>
      </c>
      <c r="Y99" s="97">
        <f>SUM($D99:J99)</f>
        <v>976010</v>
      </c>
      <c r="Z99" s="97">
        <f>SUM($D99:K99)</f>
        <v>1229875</v>
      </c>
      <c r="AA99" s="97">
        <f>SUM($D99:L99)</f>
        <v>1387396</v>
      </c>
      <c r="AB99" s="97">
        <f>SUM($D99:M99)</f>
        <v>1523041</v>
      </c>
      <c r="AC99" s="97">
        <f>SUM($D99:N99)</f>
        <v>1648876</v>
      </c>
      <c r="AD99" s="97">
        <f>SUM($D99:O99)</f>
        <v>1754828</v>
      </c>
    </row>
    <row r="100" spans="1:30" s="96" customFormat="1" ht="15.1" customHeight="1">
      <c r="A100" s="94">
        <v>2013</v>
      </c>
      <c r="B100" s="95" t="s">
        <v>6</v>
      </c>
      <c r="D100" s="97">
        <f t="shared" si="34"/>
        <v>84204</v>
      </c>
      <c r="E100" s="97">
        <f t="shared" si="32"/>
        <v>81792</v>
      </c>
      <c r="F100" s="97">
        <f t="shared" si="32"/>
        <v>124453</v>
      </c>
      <c r="G100" s="97">
        <f t="shared" si="32"/>
        <v>122851</v>
      </c>
      <c r="H100" s="97">
        <f t="shared" si="32"/>
        <v>153493</v>
      </c>
      <c r="I100" s="97">
        <f t="shared" si="32"/>
        <v>169944</v>
      </c>
      <c r="J100" s="97">
        <f t="shared" si="32"/>
        <v>231049</v>
      </c>
      <c r="K100" s="97">
        <f t="shared" si="32"/>
        <v>260519</v>
      </c>
      <c r="L100" s="97">
        <f t="shared" si="32"/>
        <v>151961</v>
      </c>
      <c r="M100" s="97">
        <f t="shared" si="32"/>
        <v>142215</v>
      </c>
      <c r="N100" s="97">
        <f t="shared" si="32"/>
        <v>122974</v>
      </c>
      <c r="O100" s="97">
        <f t="shared" si="32"/>
        <v>103817</v>
      </c>
      <c r="P100" s="97">
        <f t="shared" si="33"/>
        <v>1749272</v>
      </c>
      <c r="Q100" s="102"/>
      <c r="R100" s="102"/>
      <c r="S100" s="97">
        <f>SUM($D100:D100)</f>
        <v>84204</v>
      </c>
      <c r="T100" s="97">
        <f>SUM($D100:E100)</f>
        <v>165996</v>
      </c>
      <c r="U100" s="97">
        <f>SUM($D100:F100)</f>
        <v>290449</v>
      </c>
      <c r="V100" s="97">
        <f>SUM($D100:G100)</f>
        <v>413300</v>
      </c>
      <c r="W100" s="97">
        <f>SUM($D100:H100)</f>
        <v>566793</v>
      </c>
      <c r="X100" s="97">
        <f>SUM($D100:I100)</f>
        <v>736737</v>
      </c>
      <c r="Y100" s="97">
        <f>SUM($D100:J100)</f>
        <v>967786</v>
      </c>
      <c r="Z100" s="97">
        <f>SUM($D100:K100)</f>
        <v>1228305</v>
      </c>
      <c r="AA100" s="97">
        <f>SUM($D100:L100)</f>
        <v>1380266</v>
      </c>
      <c r="AB100" s="97">
        <f>SUM($D100:M100)</f>
        <v>1522481</v>
      </c>
      <c r="AC100" s="97">
        <f>SUM($D100:N100)</f>
        <v>1645455</v>
      </c>
      <c r="AD100" s="97">
        <f>SUM($D100:O100)</f>
        <v>1749272</v>
      </c>
    </row>
    <row r="101" spans="1:30" s="96" customFormat="1" ht="15.1" customHeight="1">
      <c r="A101" s="94">
        <v>2014</v>
      </c>
      <c r="B101" s="95" t="s">
        <v>6</v>
      </c>
      <c r="D101" s="97">
        <f t="shared" si="34"/>
        <v>78326</v>
      </c>
      <c r="E101" s="97">
        <f t="shared" si="32"/>
        <v>75871</v>
      </c>
      <c r="F101" s="97">
        <f t="shared" si="32"/>
        <v>107530</v>
      </c>
      <c r="G101" s="97">
        <f t="shared" si="32"/>
        <v>126148</v>
      </c>
      <c r="H101" s="97">
        <f t="shared" si="32"/>
        <v>151376</v>
      </c>
      <c r="I101" s="97">
        <f t="shared" si="32"/>
        <v>166240</v>
      </c>
      <c r="J101" s="97">
        <f t="shared" si="32"/>
        <v>230028</v>
      </c>
      <c r="K101" s="97">
        <f t="shared" si="32"/>
        <v>257393</v>
      </c>
      <c r="L101" s="97">
        <f t="shared" si="32"/>
        <v>146202</v>
      </c>
      <c r="M101" s="97">
        <f t="shared" si="32"/>
        <v>140419</v>
      </c>
      <c r="N101" s="97">
        <f t="shared" si="32"/>
        <v>116516</v>
      </c>
      <c r="O101" s="97">
        <f t="shared" si="32"/>
        <v>100839</v>
      </c>
      <c r="P101" s="97">
        <f t="shared" si="33"/>
        <v>1696888</v>
      </c>
      <c r="Q101" s="102"/>
      <c r="R101" s="102"/>
      <c r="S101" s="97">
        <f>SUM($D101:D101)</f>
        <v>78326</v>
      </c>
      <c r="T101" s="97">
        <f>SUM($D101:E101)</f>
        <v>154197</v>
      </c>
      <c r="U101" s="97">
        <f>SUM($D101:F101)</f>
        <v>261727</v>
      </c>
      <c r="V101" s="97">
        <f>SUM($D101:G101)</f>
        <v>387875</v>
      </c>
      <c r="W101" s="97">
        <f>SUM($D101:H101)</f>
        <v>539251</v>
      </c>
      <c r="X101" s="97">
        <f>SUM($D101:I101)</f>
        <v>705491</v>
      </c>
      <c r="Y101" s="97">
        <f>SUM($D101:J101)</f>
        <v>935519</v>
      </c>
      <c r="Z101" s="97">
        <f>SUM($D101:K101)</f>
        <v>1192912</v>
      </c>
      <c r="AA101" s="97">
        <f>SUM($D101:L101)</f>
        <v>1339114</v>
      </c>
      <c r="AB101" s="97">
        <f>SUM($D101:M101)</f>
        <v>1479533</v>
      </c>
      <c r="AC101" s="97">
        <f>SUM($D101:N101)</f>
        <v>1596049</v>
      </c>
      <c r="AD101" s="97">
        <f>SUM($D101:O101)</f>
        <v>1696888</v>
      </c>
    </row>
    <row r="102" spans="1:30" s="96" customFormat="1" ht="15.1" customHeight="1">
      <c r="A102" s="94">
        <v>2015</v>
      </c>
      <c r="B102" s="95" t="s">
        <v>6</v>
      </c>
      <c r="D102" s="97">
        <f t="shared" si="34"/>
        <v>78571</v>
      </c>
      <c r="E102" s="97">
        <f t="shared" si="32"/>
        <v>70224</v>
      </c>
      <c r="F102" s="97">
        <f t="shared" si="32"/>
        <v>103493</v>
      </c>
      <c r="G102" s="97">
        <f t="shared" si="32"/>
        <v>123873</v>
      </c>
      <c r="H102" s="97">
        <f t="shared" si="32"/>
        <v>151341</v>
      </c>
      <c r="I102" s="97">
        <f t="shared" si="32"/>
        <v>162668</v>
      </c>
      <c r="J102" s="97">
        <f t="shared" si="32"/>
        <v>227698</v>
      </c>
      <c r="K102" s="97">
        <f t="shared" si="32"/>
        <v>222847</v>
      </c>
      <c r="L102" s="97">
        <f t="shared" si="32"/>
        <v>147801</v>
      </c>
      <c r="M102" s="97">
        <f t="shared" si="32"/>
        <v>128421</v>
      </c>
      <c r="N102" s="97">
        <f t="shared" si="32"/>
        <v>104231</v>
      </c>
      <c r="O102" s="97">
        <f t="shared" si="32"/>
        <v>93626</v>
      </c>
      <c r="P102" s="97">
        <f t="shared" si="33"/>
        <v>1614794</v>
      </c>
      <c r="Q102" s="102"/>
      <c r="R102" s="102"/>
      <c r="S102" s="97">
        <f>SUM($D102:D102)</f>
        <v>78571</v>
      </c>
      <c r="T102" s="97">
        <f>SUM($D102:E102)</f>
        <v>148795</v>
      </c>
      <c r="U102" s="97">
        <f>SUM($D102:F102)</f>
        <v>252288</v>
      </c>
      <c r="V102" s="97">
        <f>SUM($D102:G102)</f>
        <v>376161</v>
      </c>
      <c r="W102" s="97">
        <f>SUM($D102:H102)</f>
        <v>527502</v>
      </c>
      <c r="X102" s="97">
        <f>SUM($D102:I102)</f>
        <v>690170</v>
      </c>
      <c r="Y102" s="97">
        <f>SUM($D102:J102)</f>
        <v>917868</v>
      </c>
      <c r="Z102" s="97">
        <f>SUM($D102:K102)</f>
        <v>1140715</v>
      </c>
      <c r="AA102" s="97">
        <f>SUM($D102:L102)</f>
        <v>1288516</v>
      </c>
      <c r="AB102" s="97">
        <f>SUM($D102:M102)</f>
        <v>1416937</v>
      </c>
      <c r="AC102" s="97">
        <f>SUM($D102:N102)</f>
        <v>1521168</v>
      </c>
      <c r="AD102" s="97">
        <f>SUM($D102:O102)</f>
        <v>1614794</v>
      </c>
    </row>
    <row r="103" spans="1:30" s="96" customFormat="1" ht="15.1" customHeight="1">
      <c r="A103" s="94">
        <v>2016</v>
      </c>
      <c r="B103" s="95" t="s">
        <v>6</v>
      </c>
      <c r="D103" s="97">
        <f t="shared" si="34"/>
        <v>76902</v>
      </c>
      <c r="E103" s="97">
        <f t="shared" si="32"/>
        <v>69879</v>
      </c>
      <c r="F103" s="97">
        <f t="shared" si="32"/>
        <v>100207</v>
      </c>
      <c r="G103" s="97">
        <f t="shared" si="32"/>
        <v>113120</v>
      </c>
      <c r="H103" s="97">
        <f t="shared" si="32"/>
        <v>140303</v>
      </c>
      <c r="I103" s="97">
        <f t="shared" si="32"/>
        <v>156873</v>
      </c>
      <c r="J103" s="97">
        <f t="shared" si="32"/>
        <v>231118</v>
      </c>
      <c r="K103" s="97">
        <f t="shared" si="32"/>
        <v>219959</v>
      </c>
      <c r="L103" s="97">
        <f t="shared" si="32"/>
        <v>157786</v>
      </c>
      <c r="M103" s="97">
        <f t="shared" si="32"/>
        <v>136341</v>
      </c>
      <c r="N103" s="97">
        <f t="shared" si="32"/>
        <v>108519</v>
      </c>
      <c r="O103" s="97">
        <f t="shared" si="32"/>
        <v>94185</v>
      </c>
      <c r="P103" s="97">
        <f t="shared" ref="P103:P106" si="35">SUM(D103:O103)</f>
        <v>1605192</v>
      </c>
      <c r="Q103" s="102"/>
      <c r="R103" s="102"/>
      <c r="S103" s="97">
        <f>SUM($D103:D103)</f>
        <v>76902</v>
      </c>
      <c r="T103" s="97">
        <f>SUM($D103:E103)</f>
        <v>146781</v>
      </c>
      <c r="U103" s="97">
        <f>SUM($D103:F103)</f>
        <v>246988</v>
      </c>
      <c r="V103" s="97">
        <f>SUM($D103:G103)</f>
        <v>360108</v>
      </c>
      <c r="W103" s="97">
        <f>SUM($D103:H103)</f>
        <v>500411</v>
      </c>
      <c r="X103" s="97">
        <f>SUM($D103:I103)</f>
        <v>657284</v>
      </c>
      <c r="Y103" s="97">
        <f>SUM($D103:J103)</f>
        <v>888402</v>
      </c>
      <c r="Z103" s="97">
        <f>SUM($D103:K103)</f>
        <v>1108361</v>
      </c>
      <c r="AA103" s="97">
        <f>SUM($D103:L103)</f>
        <v>1266147</v>
      </c>
      <c r="AB103" s="97">
        <f>SUM($D103:M103)</f>
        <v>1402488</v>
      </c>
      <c r="AC103" s="97">
        <f>SUM($D103:N103)</f>
        <v>1511007</v>
      </c>
      <c r="AD103" s="97">
        <f>SUM($D103:O103)</f>
        <v>1605192</v>
      </c>
    </row>
    <row r="104" spans="1:30" s="96" customFormat="1" ht="15.1" customHeight="1">
      <c r="A104" s="94">
        <v>2017</v>
      </c>
      <c r="B104" s="95" t="s">
        <v>6</v>
      </c>
      <c r="D104" s="97">
        <f t="shared" si="34"/>
        <v>81880</v>
      </c>
      <c r="E104" s="97">
        <f t="shared" si="32"/>
        <v>76681</v>
      </c>
      <c r="F104" s="97">
        <f t="shared" si="32"/>
        <v>96387</v>
      </c>
      <c r="G104" s="97">
        <f t="shared" si="32"/>
        <v>122356</v>
      </c>
      <c r="H104" s="97">
        <f t="shared" si="32"/>
        <v>135034</v>
      </c>
      <c r="I104" s="97">
        <f t="shared" si="32"/>
        <v>157563</v>
      </c>
      <c r="J104" s="97">
        <f t="shared" si="32"/>
        <v>222084</v>
      </c>
      <c r="K104" s="97">
        <f t="shared" si="32"/>
        <v>220599</v>
      </c>
      <c r="L104" s="97">
        <f t="shared" si="32"/>
        <v>153229</v>
      </c>
      <c r="M104" s="97">
        <f t="shared" si="32"/>
        <v>133832</v>
      </c>
      <c r="N104" s="97">
        <f t="shared" si="32"/>
        <v>107942</v>
      </c>
      <c r="O104" s="97">
        <f t="shared" si="32"/>
        <v>94827</v>
      </c>
      <c r="P104" s="97">
        <f t="shared" ref="P104" si="36">SUM(D104:O104)</f>
        <v>1602414</v>
      </c>
      <c r="Q104" s="102"/>
      <c r="R104" s="102"/>
      <c r="S104" s="97">
        <f>SUM($D104:D104)</f>
        <v>81880</v>
      </c>
      <c r="T104" s="97">
        <f>SUM($D104:E104)</f>
        <v>158561</v>
      </c>
      <c r="U104" s="97">
        <f>SUM($D104:F104)</f>
        <v>254948</v>
      </c>
      <c r="V104" s="97">
        <f>SUM($D104:G104)</f>
        <v>377304</v>
      </c>
      <c r="W104" s="97">
        <f>SUM($D104:H104)</f>
        <v>512338</v>
      </c>
      <c r="X104" s="97">
        <f>SUM($D104:I104)</f>
        <v>669901</v>
      </c>
      <c r="Y104" s="97">
        <f>SUM($D104:J104)</f>
        <v>891985</v>
      </c>
      <c r="Z104" s="97">
        <f>SUM($D104:K104)</f>
        <v>1112584</v>
      </c>
      <c r="AA104" s="97">
        <f>SUM($D104:L104)</f>
        <v>1265813</v>
      </c>
      <c r="AB104" s="97">
        <f>SUM($D104:M104)</f>
        <v>1399645</v>
      </c>
      <c r="AC104" s="97">
        <f>SUM($D104:N104)</f>
        <v>1507587</v>
      </c>
      <c r="AD104" s="97">
        <f>SUM($D104:O104)</f>
        <v>1602414</v>
      </c>
    </row>
    <row r="105" spans="1:30" s="96" customFormat="1" ht="15.1" customHeight="1">
      <c r="A105" s="94">
        <v>2018</v>
      </c>
      <c r="B105" s="95" t="s">
        <v>6</v>
      </c>
      <c r="D105" s="97">
        <f t="shared" si="34"/>
        <v>75297</v>
      </c>
      <c r="E105" s="97">
        <f t="shared" si="32"/>
        <v>74445</v>
      </c>
      <c r="F105" s="97">
        <f t="shared" si="32"/>
        <v>105646</v>
      </c>
      <c r="G105" s="97">
        <f t="shared" si="32"/>
        <v>112138</v>
      </c>
      <c r="H105" s="97">
        <f t="shared" si="32"/>
        <v>140497</v>
      </c>
      <c r="I105" s="97">
        <f t="shared" si="32"/>
        <v>162329</v>
      </c>
      <c r="J105" s="97">
        <f t="shared" si="32"/>
        <v>215263</v>
      </c>
      <c r="K105" s="97">
        <f t="shared" si="32"/>
        <v>220487</v>
      </c>
      <c r="L105" s="97">
        <f t="shared" si="32"/>
        <v>145906</v>
      </c>
      <c r="M105" s="97">
        <f t="shared" si="32"/>
        <v>129338</v>
      </c>
      <c r="N105" s="97">
        <f t="shared" si="32"/>
        <v>103336</v>
      </c>
      <c r="O105" s="97">
        <f t="shared" si="32"/>
        <v>95359</v>
      </c>
      <c r="P105" s="97">
        <f t="shared" si="35"/>
        <v>1580041</v>
      </c>
      <c r="Q105" s="102"/>
      <c r="R105" s="102"/>
      <c r="S105" s="97">
        <f>SUM($D105:D105)</f>
        <v>75297</v>
      </c>
      <c r="T105" s="97">
        <f>SUM($D105:E105)</f>
        <v>149742</v>
      </c>
      <c r="U105" s="97">
        <f>SUM($D105:F105)</f>
        <v>255388</v>
      </c>
      <c r="V105" s="97">
        <f>SUM($D105:G105)</f>
        <v>367526</v>
      </c>
      <c r="W105" s="97">
        <f>SUM($D105:H105)</f>
        <v>508023</v>
      </c>
      <c r="X105" s="97">
        <f>SUM($D105:I105)</f>
        <v>670352</v>
      </c>
      <c r="Y105" s="97">
        <f>SUM($D105:J105)</f>
        <v>885615</v>
      </c>
      <c r="Z105" s="97">
        <f>SUM($D105:K105)</f>
        <v>1106102</v>
      </c>
      <c r="AA105" s="97">
        <f>SUM($D105:L105)</f>
        <v>1252008</v>
      </c>
      <c r="AB105" s="97">
        <f>SUM($D105:M105)</f>
        <v>1381346</v>
      </c>
      <c r="AC105" s="97">
        <f>SUM($D105:N105)</f>
        <v>1484682</v>
      </c>
      <c r="AD105" s="97">
        <f>SUM($D105:O105)</f>
        <v>1580041</v>
      </c>
    </row>
    <row r="106" spans="1:30" s="96" customFormat="1" ht="15.1" customHeight="1">
      <c r="A106" s="94">
        <v>2019</v>
      </c>
      <c r="B106" s="95" t="s">
        <v>6</v>
      </c>
      <c r="D106" s="97">
        <f t="shared" si="34"/>
        <v>72514</v>
      </c>
      <c r="E106" s="97">
        <f t="shared" si="32"/>
        <v>70327</v>
      </c>
      <c r="F106" s="97">
        <f t="shared" si="32"/>
        <v>100229</v>
      </c>
      <c r="G106" s="97">
        <f t="shared" si="32"/>
        <v>117103</v>
      </c>
      <c r="H106" s="97">
        <f t="shared" si="32"/>
        <v>135361</v>
      </c>
      <c r="I106" s="97">
        <f t="shared" si="32"/>
        <v>168711</v>
      </c>
      <c r="J106" s="97">
        <f t="shared" si="32"/>
        <v>226711</v>
      </c>
      <c r="K106" s="97">
        <f t="shared" si="32"/>
        <v>260039</v>
      </c>
      <c r="L106" s="97">
        <f t="shared" si="32"/>
        <v>162040</v>
      </c>
      <c r="M106" s="97">
        <f t="shared" si="32"/>
        <v>141927</v>
      </c>
      <c r="N106" s="97">
        <f t="shared" si="32"/>
        <v>109734</v>
      </c>
      <c r="O106" s="97">
        <f t="shared" si="32"/>
        <v>98578</v>
      </c>
      <c r="P106" s="97">
        <f t="shared" si="35"/>
        <v>1663274</v>
      </c>
      <c r="Q106" s="102"/>
      <c r="R106" s="102"/>
      <c r="S106" s="97">
        <f>SUM($D106:D106)</f>
        <v>72514</v>
      </c>
      <c r="T106" s="97">
        <f>SUM($D106:E106)</f>
        <v>142841</v>
      </c>
      <c r="U106" s="97">
        <f>SUM($D106:F106)</f>
        <v>243070</v>
      </c>
      <c r="V106" s="97">
        <f>SUM($D106:G106)</f>
        <v>360173</v>
      </c>
      <c r="W106" s="97">
        <f>SUM($D106:H106)</f>
        <v>495534</v>
      </c>
      <c r="X106" s="97">
        <f>SUM($D106:I106)</f>
        <v>664245</v>
      </c>
      <c r="Y106" s="97">
        <f>SUM($D106:J106)</f>
        <v>890956</v>
      </c>
      <c r="Z106" s="97">
        <f>SUM($D106:K106)</f>
        <v>1150995</v>
      </c>
      <c r="AA106" s="97">
        <f>SUM($D106:L106)</f>
        <v>1313035</v>
      </c>
      <c r="AB106" s="97">
        <f>SUM($D106:M106)</f>
        <v>1454962</v>
      </c>
      <c r="AC106" s="97">
        <f>SUM($D106:N106)</f>
        <v>1564696</v>
      </c>
      <c r="AD106" s="97">
        <f>SUM($D106:O106)</f>
        <v>1663274</v>
      </c>
    </row>
    <row r="107" spans="1:30" s="96" customFormat="1" ht="15.1" customHeight="1">
      <c r="A107" s="94">
        <v>2020</v>
      </c>
      <c r="B107" s="95" t="s">
        <v>6</v>
      </c>
      <c r="D107" s="97">
        <f t="shared" si="34"/>
        <v>80920</v>
      </c>
      <c r="E107" s="97">
        <f t="shared" si="32"/>
        <v>79791</v>
      </c>
      <c r="F107" s="97">
        <f t="shared" si="32"/>
        <v>84515</v>
      </c>
      <c r="G107" s="97">
        <f t="shared" si="32"/>
        <v>28207</v>
      </c>
      <c r="H107" s="97">
        <f t="shared" si="32"/>
        <v>42957</v>
      </c>
      <c r="I107" s="97">
        <f t="shared" si="32"/>
        <v>59808</v>
      </c>
      <c r="J107" s="97">
        <f t="shared" si="32"/>
        <v>78511</v>
      </c>
      <c r="K107" s="97">
        <f t="shared" si="32"/>
        <v>79164</v>
      </c>
      <c r="L107" s="97">
        <f t="shared" si="32"/>
        <v>61706</v>
      </c>
      <c r="M107" s="97">
        <f t="shared" si="32"/>
        <v>46403</v>
      </c>
      <c r="N107" s="97">
        <f t="shared" si="32"/>
        <v>32667</v>
      </c>
      <c r="O107" s="97">
        <f t="shared" si="32"/>
        <v>30713</v>
      </c>
      <c r="P107" s="97">
        <f t="shared" ref="P107" si="37">SUM(D107:O107)</f>
        <v>705362</v>
      </c>
      <c r="Q107" s="102"/>
      <c r="R107" s="102"/>
      <c r="S107" s="97">
        <f>SUM($D107:D107)</f>
        <v>80920</v>
      </c>
      <c r="T107" s="97">
        <f>SUM($D107:E107)</f>
        <v>160711</v>
      </c>
      <c r="U107" s="97">
        <f>SUM($D107:F107)</f>
        <v>245226</v>
      </c>
      <c r="V107" s="97">
        <f>SUM($D107:G107)</f>
        <v>273433</v>
      </c>
      <c r="W107" s="97">
        <f>SUM($D107:H107)</f>
        <v>316390</v>
      </c>
      <c r="X107" s="97">
        <f>SUM($D107:I107)</f>
        <v>376198</v>
      </c>
      <c r="Y107" s="97">
        <f>SUM($D107:J107)</f>
        <v>454709</v>
      </c>
      <c r="Z107" s="97">
        <f>SUM($D107:K107)</f>
        <v>533873</v>
      </c>
      <c r="AA107" s="97">
        <f>SUM($D107:L107)</f>
        <v>595579</v>
      </c>
      <c r="AB107" s="97">
        <f>SUM($D107:M107)</f>
        <v>641982</v>
      </c>
      <c r="AC107" s="97">
        <f>SUM($D107:N107)</f>
        <v>674649</v>
      </c>
      <c r="AD107" s="97">
        <f>SUM($D107:O107)</f>
        <v>705362</v>
      </c>
    </row>
    <row r="108" spans="1:30" s="96" customFormat="1" ht="15.1" customHeight="1">
      <c r="A108" s="94">
        <v>2021</v>
      </c>
      <c r="B108" s="95" t="s">
        <v>6</v>
      </c>
      <c r="D108" s="97">
        <f t="shared" si="34"/>
        <v>30087</v>
      </c>
      <c r="E108" s="97">
        <f t="shared" si="32"/>
        <v>26032</v>
      </c>
      <c r="F108" s="97">
        <f t="shared" si="32"/>
        <v>32972</v>
      </c>
      <c r="G108" s="97">
        <f t="shared" si="32"/>
        <v>38046</v>
      </c>
      <c r="H108" s="97">
        <f t="shared" si="32"/>
        <v>54050</v>
      </c>
      <c r="I108" s="97">
        <f t="shared" si="32"/>
        <v>67505</v>
      </c>
      <c r="J108" s="97">
        <f t="shared" si="32"/>
        <v>90666</v>
      </c>
      <c r="K108" s="97">
        <f t="shared" si="32"/>
        <v>99895</v>
      </c>
      <c r="L108" s="97">
        <f t="shared" si="32"/>
        <v>75674</v>
      </c>
      <c r="M108" s="97">
        <f t="shared" si="32"/>
        <v>59084</v>
      </c>
      <c r="N108" s="97">
        <f t="shared" si="32"/>
        <v>56914</v>
      </c>
      <c r="O108" s="97">
        <f t="shared" si="32"/>
        <v>57439</v>
      </c>
      <c r="P108" s="97">
        <f t="shared" ref="P108" si="38">SUM(D108:O108)</f>
        <v>688364</v>
      </c>
      <c r="Q108" s="102"/>
      <c r="R108" s="102"/>
      <c r="S108" s="97">
        <f>SUM($D108:D108)</f>
        <v>30087</v>
      </c>
      <c r="T108" s="97">
        <f>SUM($D108:E108)</f>
        <v>56119</v>
      </c>
      <c r="U108" s="97">
        <f>SUM($D108:F108)</f>
        <v>89091</v>
      </c>
      <c r="V108" s="97">
        <f>SUM($D108:G108)</f>
        <v>127137</v>
      </c>
      <c r="W108" s="97">
        <f>SUM($D108:H108)</f>
        <v>181187</v>
      </c>
      <c r="X108" s="97">
        <f>SUM($D108:I108)</f>
        <v>248692</v>
      </c>
      <c r="Y108" s="97">
        <f>SUM($D108:J108)</f>
        <v>339358</v>
      </c>
      <c r="Z108" s="97">
        <f>SUM($D108:K108)</f>
        <v>439253</v>
      </c>
      <c r="AA108" s="97">
        <f>SUM($D108:L108)</f>
        <v>514927</v>
      </c>
      <c r="AB108" s="97">
        <f>SUM($D108:M108)</f>
        <v>574011</v>
      </c>
      <c r="AC108" s="97">
        <f>SUM($D108:N108)</f>
        <v>630925</v>
      </c>
      <c r="AD108" s="97">
        <f>SUM($D108:O108)</f>
        <v>688364</v>
      </c>
    </row>
    <row r="109" spans="1:3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30" ht="15.1" customHeight="1">
      <c r="Q110" s="102"/>
      <c r="R110" s="102"/>
    </row>
    <row r="111" spans="1:30" ht="15.1" customHeight="1">
      <c r="A111" s="94">
        <v>2006</v>
      </c>
      <c r="B111" s="95" t="s">
        <v>7</v>
      </c>
      <c r="C111" s="96"/>
      <c r="D111" s="97">
        <f t="shared" ref="D111:O126" si="39">SUMIFS(D$11:D$90,$A$11:$A$90,$A111,$B$11:$B$90,$B111)</f>
        <v>36092</v>
      </c>
      <c r="E111" s="97">
        <f t="shared" si="39"/>
        <v>34302</v>
      </c>
      <c r="F111" s="97">
        <f t="shared" si="39"/>
        <v>39113</v>
      </c>
      <c r="G111" s="97">
        <f t="shared" si="39"/>
        <v>36009</v>
      </c>
      <c r="H111" s="97">
        <f t="shared" si="39"/>
        <v>39196</v>
      </c>
      <c r="I111" s="97">
        <f t="shared" si="39"/>
        <v>37896</v>
      </c>
      <c r="J111" s="97">
        <f t="shared" si="39"/>
        <v>34672</v>
      </c>
      <c r="K111" s="97">
        <f t="shared" si="39"/>
        <v>37969</v>
      </c>
      <c r="L111" s="97">
        <f t="shared" si="39"/>
        <v>35094</v>
      </c>
      <c r="M111" s="97">
        <f t="shared" si="39"/>
        <v>37659</v>
      </c>
      <c r="N111" s="97">
        <f t="shared" si="39"/>
        <v>35759</v>
      </c>
      <c r="O111" s="97">
        <f t="shared" si="39"/>
        <v>29358</v>
      </c>
      <c r="P111" s="97">
        <f t="shared" ref="P111:P120" si="40">SUM(D111:O111)</f>
        <v>433119</v>
      </c>
      <c r="Q111" s="102"/>
      <c r="R111" s="102"/>
      <c r="S111" s="97">
        <f>SUM($D111:D111)</f>
        <v>36092</v>
      </c>
      <c r="T111" s="97">
        <f>SUM($D111:E111)</f>
        <v>70394</v>
      </c>
      <c r="U111" s="97">
        <f>SUM($D111:F111)</f>
        <v>109507</v>
      </c>
      <c r="V111" s="97">
        <f>SUM($D111:G111)</f>
        <v>145516</v>
      </c>
      <c r="W111" s="97">
        <f>SUM($D111:H111)</f>
        <v>184712</v>
      </c>
      <c r="X111" s="97">
        <f>SUM($D111:I111)</f>
        <v>222608</v>
      </c>
      <c r="Y111" s="97">
        <f>SUM($D111:J111)</f>
        <v>257280</v>
      </c>
      <c r="Z111" s="97">
        <f>SUM($D111:K111)</f>
        <v>295249</v>
      </c>
      <c r="AA111" s="97">
        <f>SUM($D111:L111)</f>
        <v>330343</v>
      </c>
      <c r="AB111" s="97">
        <f>SUM($D111:M111)</f>
        <v>368002</v>
      </c>
      <c r="AC111" s="97">
        <f>SUM($D111:N111)</f>
        <v>403761</v>
      </c>
      <c r="AD111" s="97">
        <f>SUM($D111:O111)</f>
        <v>433119</v>
      </c>
    </row>
    <row r="112" spans="1:30" ht="15.1" customHeight="1">
      <c r="A112" s="94">
        <v>2007</v>
      </c>
      <c r="B112" s="95" t="s">
        <v>7</v>
      </c>
      <c r="C112" s="96"/>
      <c r="D112" s="97">
        <f t="shared" si="39"/>
        <v>33226</v>
      </c>
      <c r="E112" s="97">
        <f t="shared" si="39"/>
        <v>30237</v>
      </c>
      <c r="F112" s="97">
        <f t="shared" si="39"/>
        <v>35687</v>
      </c>
      <c r="G112" s="97">
        <f t="shared" si="39"/>
        <v>35215</v>
      </c>
      <c r="H112" s="97">
        <f t="shared" si="39"/>
        <v>37255</v>
      </c>
      <c r="I112" s="97">
        <f t="shared" si="39"/>
        <v>34609</v>
      </c>
      <c r="J112" s="97">
        <f t="shared" si="39"/>
        <v>33850</v>
      </c>
      <c r="K112" s="97">
        <f t="shared" si="39"/>
        <v>36573</v>
      </c>
      <c r="L112" s="97">
        <f t="shared" si="39"/>
        <v>34768</v>
      </c>
      <c r="M112" s="97">
        <f t="shared" si="39"/>
        <v>38229</v>
      </c>
      <c r="N112" s="97">
        <f t="shared" si="39"/>
        <v>34915</v>
      </c>
      <c r="O112" s="97">
        <f t="shared" si="39"/>
        <v>28868</v>
      </c>
      <c r="P112" s="97">
        <f t="shared" si="40"/>
        <v>413432</v>
      </c>
      <c r="Q112" s="102"/>
      <c r="R112" s="102"/>
      <c r="S112" s="97">
        <f>SUM($D112:D112)</f>
        <v>33226</v>
      </c>
      <c r="T112" s="97">
        <f>SUM($D112:E112)</f>
        <v>63463</v>
      </c>
      <c r="U112" s="97">
        <f>SUM($D112:F112)</f>
        <v>99150</v>
      </c>
      <c r="V112" s="97">
        <f>SUM($D112:G112)</f>
        <v>134365</v>
      </c>
      <c r="W112" s="97">
        <f>SUM($D112:H112)</f>
        <v>171620</v>
      </c>
      <c r="X112" s="97">
        <f>SUM($D112:I112)</f>
        <v>206229</v>
      </c>
      <c r="Y112" s="97">
        <f>SUM($D112:J112)</f>
        <v>240079</v>
      </c>
      <c r="Z112" s="97">
        <f>SUM($D112:K112)</f>
        <v>276652</v>
      </c>
      <c r="AA112" s="97">
        <f>SUM($D112:L112)</f>
        <v>311420</v>
      </c>
      <c r="AB112" s="97">
        <f>SUM($D112:M112)</f>
        <v>349649</v>
      </c>
      <c r="AC112" s="97">
        <f>SUM($D112:N112)</f>
        <v>384564</v>
      </c>
      <c r="AD112" s="97">
        <f>SUM($D112:O112)</f>
        <v>413432</v>
      </c>
    </row>
    <row r="113" spans="1:30" ht="15.1" customHeight="1">
      <c r="A113" s="94">
        <v>2008</v>
      </c>
      <c r="B113" s="95" t="s">
        <v>7</v>
      </c>
      <c r="C113" s="96"/>
      <c r="D113" s="97">
        <f t="shared" si="39"/>
        <v>34593</v>
      </c>
      <c r="E113" s="97">
        <f t="shared" si="39"/>
        <v>32841</v>
      </c>
      <c r="F113" s="97">
        <f t="shared" si="39"/>
        <v>33769</v>
      </c>
      <c r="G113" s="97">
        <f t="shared" si="39"/>
        <v>36026</v>
      </c>
      <c r="H113" s="97">
        <f t="shared" si="39"/>
        <v>36029</v>
      </c>
      <c r="I113" s="97">
        <f t="shared" si="39"/>
        <v>34284</v>
      </c>
      <c r="J113" s="97">
        <f t="shared" si="39"/>
        <v>34094</v>
      </c>
      <c r="K113" s="97">
        <f t="shared" si="39"/>
        <v>32919</v>
      </c>
      <c r="L113" s="97">
        <f t="shared" si="39"/>
        <v>33925</v>
      </c>
      <c r="M113" s="97">
        <f t="shared" si="39"/>
        <v>33343</v>
      </c>
      <c r="N113" s="97">
        <f t="shared" si="39"/>
        <v>28420</v>
      </c>
      <c r="O113" s="97">
        <f t="shared" si="39"/>
        <v>25566</v>
      </c>
      <c r="P113" s="97">
        <f t="shared" si="40"/>
        <v>395809</v>
      </c>
      <c r="Q113" s="102"/>
      <c r="R113" s="102"/>
      <c r="S113" s="97">
        <f>SUM($D113:D113)</f>
        <v>34593</v>
      </c>
      <c r="T113" s="97">
        <f>SUM($D113:E113)</f>
        <v>67434</v>
      </c>
      <c r="U113" s="97">
        <f>SUM($D113:F113)</f>
        <v>101203</v>
      </c>
      <c r="V113" s="97">
        <f>SUM($D113:G113)</f>
        <v>137229</v>
      </c>
      <c r="W113" s="97">
        <f>SUM($D113:H113)</f>
        <v>173258</v>
      </c>
      <c r="X113" s="97">
        <f>SUM($D113:I113)</f>
        <v>207542</v>
      </c>
      <c r="Y113" s="97">
        <f>SUM($D113:J113)</f>
        <v>241636</v>
      </c>
      <c r="Z113" s="97">
        <f>SUM($D113:K113)</f>
        <v>274555</v>
      </c>
      <c r="AA113" s="97">
        <f>SUM($D113:L113)</f>
        <v>308480</v>
      </c>
      <c r="AB113" s="97">
        <f>SUM($D113:M113)</f>
        <v>341823</v>
      </c>
      <c r="AC113" s="97">
        <f>SUM($D113:N113)</f>
        <v>370243</v>
      </c>
      <c r="AD113" s="97">
        <f>SUM($D113:O113)</f>
        <v>395809</v>
      </c>
    </row>
    <row r="114" spans="1:30" ht="15.1" customHeight="1">
      <c r="A114" s="94">
        <v>2009</v>
      </c>
      <c r="B114" s="95" t="s">
        <v>7</v>
      </c>
      <c r="C114" s="96"/>
      <c r="D114" s="97">
        <f t="shared" si="39"/>
        <v>27121</v>
      </c>
      <c r="E114" s="97">
        <f t="shared" si="39"/>
        <v>26132</v>
      </c>
      <c r="F114" s="97">
        <f t="shared" si="39"/>
        <v>29305</v>
      </c>
      <c r="G114" s="97">
        <f t="shared" si="39"/>
        <v>29068</v>
      </c>
      <c r="H114" s="97">
        <f t="shared" si="39"/>
        <v>29025</v>
      </c>
      <c r="I114" s="97">
        <f t="shared" si="39"/>
        <v>30466</v>
      </c>
      <c r="J114" s="97">
        <f t="shared" si="39"/>
        <v>29630</v>
      </c>
      <c r="K114" s="97">
        <f t="shared" si="39"/>
        <v>29291</v>
      </c>
      <c r="L114" s="97">
        <f t="shared" si="39"/>
        <v>30695</v>
      </c>
      <c r="M114" s="97">
        <f t="shared" si="39"/>
        <v>31926</v>
      </c>
      <c r="N114" s="97">
        <f t="shared" si="39"/>
        <v>29733</v>
      </c>
      <c r="O114" s="97">
        <f t="shared" si="39"/>
        <v>26371</v>
      </c>
      <c r="P114" s="97">
        <f t="shared" si="40"/>
        <v>348763</v>
      </c>
      <c r="Q114" s="102"/>
      <c r="R114" s="102"/>
      <c r="S114" s="97">
        <f>SUM($D114:D114)</f>
        <v>27121</v>
      </c>
      <c r="T114" s="97">
        <f>SUM($D114:E114)</f>
        <v>53253</v>
      </c>
      <c r="U114" s="97">
        <f>SUM($D114:F114)</f>
        <v>82558</v>
      </c>
      <c r="V114" s="97">
        <f>SUM($D114:G114)</f>
        <v>111626</v>
      </c>
      <c r="W114" s="97">
        <f>SUM($D114:H114)</f>
        <v>140651</v>
      </c>
      <c r="X114" s="97">
        <f>SUM($D114:I114)</f>
        <v>171117</v>
      </c>
      <c r="Y114" s="97">
        <f>SUM($D114:J114)</f>
        <v>200747</v>
      </c>
      <c r="Z114" s="97">
        <f>SUM($D114:K114)</f>
        <v>230038</v>
      </c>
      <c r="AA114" s="97">
        <f>SUM($D114:L114)</f>
        <v>260733</v>
      </c>
      <c r="AB114" s="97">
        <f>SUM($D114:M114)</f>
        <v>292659</v>
      </c>
      <c r="AC114" s="97">
        <f>SUM($D114:N114)</f>
        <v>322392</v>
      </c>
      <c r="AD114" s="97">
        <f>SUM($D114:O114)</f>
        <v>348763</v>
      </c>
    </row>
    <row r="115" spans="1:30" ht="15.1" customHeight="1">
      <c r="A115" s="94">
        <v>2010</v>
      </c>
      <c r="B115" s="95" t="s">
        <v>7</v>
      </c>
      <c r="C115" s="96"/>
      <c r="D115" s="97">
        <f t="shared" si="39"/>
        <v>27974</v>
      </c>
      <c r="E115" s="97">
        <f t="shared" si="39"/>
        <v>27480</v>
      </c>
      <c r="F115" s="97">
        <f t="shared" si="39"/>
        <v>32962</v>
      </c>
      <c r="G115" s="97">
        <f t="shared" si="39"/>
        <v>31787</v>
      </c>
      <c r="H115" s="97">
        <f t="shared" si="39"/>
        <v>31413</v>
      </c>
      <c r="I115" s="97">
        <f t="shared" si="39"/>
        <v>33059</v>
      </c>
      <c r="J115" s="97">
        <f t="shared" si="39"/>
        <v>28807</v>
      </c>
      <c r="K115" s="97">
        <f t="shared" si="39"/>
        <v>30062</v>
      </c>
      <c r="L115" s="97">
        <f t="shared" si="39"/>
        <v>30933</v>
      </c>
      <c r="M115" s="97">
        <f t="shared" si="39"/>
        <v>30045</v>
      </c>
      <c r="N115" s="97">
        <f t="shared" si="39"/>
        <v>29077</v>
      </c>
      <c r="O115" s="97">
        <f t="shared" si="39"/>
        <v>26335</v>
      </c>
      <c r="P115" s="97">
        <f t="shared" si="40"/>
        <v>359934</v>
      </c>
      <c r="Q115" s="102"/>
      <c r="R115" s="102"/>
      <c r="S115" s="97">
        <f>SUM($D115:D115)</f>
        <v>27974</v>
      </c>
      <c r="T115" s="97">
        <f>SUM($D115:E115)</f>
        <v>55454</v>
      </c>
      <c r="U115" s="97">
        <f>SUM($D115:F115)</f>
        <v>88416</v>
      </c>
      <c r="V115" s="97">
        <f>SUM($D115:G115)</f>
        <v>120203</v>
      </c>
      <c r="W115" s="97">
        <f>SUM($D115:H115)</f>
        <v>151616</v>
      </c>
      <c r="X115" s="97">
        <f>SUM($D115:I115)</f>
        <v>184675</v>
      </c>
      <c r="Y115" s="97">
        <f>SUM($D115:J115)</f>
        <v>213482</v>
      </c>
      <c r="Z115" s="97">
        <f>SUM($D115:K115)</f>
        <v>243544</v>
      </c>
      <c r="AA115" s="97">
        <f>SUM($D115:L115)</f>
        <v>274477</v>
      </c>
      <c r="AB115" s="97">
        <f>SUM($D115:M115)</f>
        <v>304522</v>
      </c>
      <c r="AC115" s="97">
        <f>SUM($D115:N115)</f>
        <v>333599</v>
      </c>
      <c r="AD115" s="97">
        <f>SUM($D115:O115)</f>
        <v>359934</v>
      </c>
    </row>
    <row r="116" spans="1:30" ht="15.1" customHeight="1">
      <c r="A116" s="94">
        <v>2011</v>
      </c>
      <c r="B116" s="95" t="s">
        <v>7</v>
      </c>
      <c r="C116" s="96"/>
      <c r="D116" s="97">
        <f t="shared" si="39"/>
        <v>27777</v>
      </c>
      <c r="E116" s="97">
        <f t="shared" si="39"/>
        <v>26842</v>
      </c>
      <c r="F116" s="97">
        <f t="shared" si="39"/>
        <v>32300</v>
      </c>
      <c r="G116" s="97">
        <f t="shared" si="39"/>
        <v>29902</v>
      </c>
      <c r="H116" s="97">
        <f t="shared" si="39"/>
        <v>31161</v>
      </c>
      <c r="I116" s="97">
        <f t="shared" si="39"/>
        <v>31003</v>
      </c>
      <c r="J116" s="97">
        <f t="shared" si="39"/>
        <v>27848</v>
      </c>
      <c r="K116" s="97">
        <f t="shared" si="39"/>
        <v>30263</v>
      </c>
      <c r="L116" s="97">
        <f t="shared" si="39"/>
        <v>29991</v>
      </c>
      <c r="M116" s="97">
        <f t="shared" si="39"/>
        <v>29880</v>
      </c>
      <c r="N116" s="97">
        <f t="shared" si="39"/>
        <v>29181</v>
      </c>
      <c r="O116" s="97">
        <f t="shared" si="39"/>
        <v>25491</v>
      </c>
      <c r="P116" s="97">
        <f t="shared" si="40"/>
        <v>351639</v>
      </c>
      <c r="Q116" s="102"/>
      <c r="R116" s="102"/>
      <c r="S116" s="97">
        <f>SUM($D116:D116)</f>
        <v>27777</v>
      </c>
      <c r="T116" s="97">
        <f>SUM($D116:E116)</f>
        <v>54619</v>
      </c>
      <c r="U116" s="97">
        <f>SUM($D116:F116)</f>
        <v>86919</v>
      </c>
      <c r="V116" s="97">
        <f>SUM($D116:G116)</f>
        <v>116821</v>
      </c>
      <c r="W116" s="97">
        <f>SUM($D116:H116)</f>
        <v>147982</v>
      </c>
      <c r="X116" s="97">
        <f>SUM($D116:I116)</f>
        <v>178985</v>
      </c>
      <c r="Y116" s="97">
        <f>SUM($D116:J116)</f>
        <v>206833</v>
      </c>
      <c r="Z116" s="97">
        <f>SUM($D116:K116)</f>
        <v>237096</v>
      </c>
      <c r="AA116" s="97">
        <f>SUM($D116:L116)</f>
        <v>267087</v>
      </c>
      <c r="AB116" s="97">
        <f>SUM($D116:M116)</f>
        <v>296967</v>
      </c>
      <c r="AC116" s="97">
        <f>SUM($D116:N116)</f>
        <v>326148</v>
      </c>
      <c r="AD116" s="97">
        <f>SUM($D116:O116)</f>
        <v>351639</v>
      </c>
    </row>
    <row r="117" spans="1:30" ht="15.1" customHeight="1">
      <c r="A117" s="94">
        <v>2012</v>
      </c>
      <c r="B117" s="95" t="s">
        <v>7</v>
      </c>
      <c r="C117" s="96"/>
      <c r="D117" s="97">
        <f t="shared" si="39"/>
        <v>27804</v>
      </c>
      <c r="E117" s="97">
        <f t="shared" si="39"/>
        <v>29082</v>
      </c>
      <c r="F117" s="97">
        <f t="shared" si="39"/>
        <v>31804</v>
      </c>
      <c r="G117" s="97">
        <f t="shared" si="39"/>
        <v>30847</v>
      </c>
      <c r="H117" s="97">
        <f t="shared" si="39"/>
        <v>32549</v>
      </c>
      <c r="I117" s="97">
        <f t="shared" si="39"/>
        <v>29863</v>
      </c>
      <c r="J117" s="97">
        <f t="shared" si="39"/>
        <v>29186</v>
      </c>
      <c r="K117" s="97">
        <f t="shared" si="39"/>
        <v>29922</v>
      </c>
      <c r="L117" s="97">
        <f t="shared" si="39"/>
        <v>29141</v>
      </c>
      <c r="M117" s="97">
        <f t="shared" si="39"/>
        <v>30817</v>
      </c>
      <c r="N117" s="97">
        <f t="shared" si="39"/>
        <v>29681</v>
      </c>
      <c r="O117" s="97">
        <f t="shared" si="39"/>
        <v>24602</v>
      </c>
      <c r="P117" s="97">
        <f t="shared" si="40"/>
        <v>355298</v>
      </c>
      <c r="Q117" s="102"/>
      <c r="R117" s="102"/>
      <c r="S117" s="97">
        <f>SUM($D117:D117)</f>
        <v>27804</v>
      </c>
      <c r="T117" s="97">
        <f>SUM($D117:E117)</f>
        <v>56886</v>
      </c>
      <c r="U117" s="97">
        <f>SUM($D117:F117)</f>
        <v>88690</v>
      </c>
      <c r="V117" s="97">
        <f>SUM($D117:G117)</f>
        <v>119537</v>
      </c>
      <c r="W117" s="97">
        <f>SUM($D117:H117)</f>
        <v>152086</v>
      </c>
      <c r="X117" s="97">
        <f>SUM($D117:I117)</f>
        <v>181949</v>
      </c>
      <c r="Y117" s="97">
        <f>SUM($D117:J117)</f>
        <v>211135</v>
      </c>
      <c r="Z117" s="97">
        <f>SUM($D117:K117)</f>
        <v>241057</v>
      </c>
      <c r="AA117" s="97">
        <f>SUM($D117:L117)</f>
        <v>270198</v>
      </c>
      <c r="AB117" s="97">
        <f>SUM($D117:M117)</f>
        <v>301015</v>
      </c>
      <c r="AC117" s="97">
        <f>SUM($D117:N117)</f>
        <v>330696</v>
      </c>
      <c r="AD117" s="97">
        <f>SUM($D117:O117)</f>
        <v>355298</v>
      </c>
    </row>
    <row r="118" spans="1:30" ht="15.1" customHeight="1">
      <c r="A118" s="94">
        <v>2013</v>
      </c>
      <c r="B118" s="95" t="s">
        <v>7</v>
      </c>
      <c r="C118" s="96"/>
      <c r="D118" s="97">
        <f t="shared" si="39"/>
        <v>30658</v>
      </c>
      <c r="E118" s="97">
        <f t="shared" si="39"/>
        <v>28318</v>
      </c>
      <c r="F118" s="97">
        <f t="shared" si="39"/>
        <v>31291</v>
      </c>
      <c r="G118" s="97">
        <f t="shared" si="39"/>
        <v>32487</v>
      </c>
      <c r="H118" s="97">
        <f t="shared" si="39"/>
        <v>32829</v>
      </c>
      <c r="I118" s="97">
        <f t="shared" si="39"/>
        <v>30600</v>
      </c>
      <c r="J118" s="97">
        <f t="shared" si="39"/>
        <v>31282</v>
      </c>
      <c r="K118" s="97">
        <f t="shared" si="39"/>
        <v>31600</v>
      </c>
      <c r="L118" s="97">
        <f t="shared" si="39"/>
        <v>30626</v>
      </c>
      <c r="M118" s="97">
        <f t="shared" si="39"/>
        <v>33952</v>
      </c>
      <c r="N118" s="97">
        <f t="shared" si="39"/>
        <v>29959</v>
      </c>
      <c r="O118" s="97">
        <f t="shared" si="39"/>
        <v>26157</v>
      </c>
      <c r="P118" s="97">
        <f t="shared" si="40"/>
        <v>369759</v>
      </c>
      <c r="Q118" s="102"/>
      <c r="R118" s="102"/>
      <c r="S118" s="97">
        <f>SUM($D118:D118)</f>
        <v>30658</v>
      </c>
      <c r="T118" s="97">
        <f>SUM($D118:E118)</f>
        <v>58976</v>
      </c>
      <c r="U118" s="97">
        <f>SUM($D118:F118)</f>
        <v>90267</v>
      </c>
      <c r="V118" s="97">
        <f>SUM($D118:G118)</f>
        <v>122754</v>
      </c>
      <c r="W118" s="97">
        <f>SUM($D118:H118)</f>
        <v>155583</v>
      </c>
      <c r="X118" s="97">
        <f>SUM($D118:I118)</f>
        <v>186183</v>
      </c>
      <c r="Y118" s="97">
        <f>SUM($D118:J118)</f>
        <v>217465</v>
      </c>
      <c r="Z118" s="97">
        <f>SUM($D118:K118)</f>
        <v>249065</v>
      </c>
      <c r="AA118" s="97">
        <f>SUM($D118:L118)</f>
        <v>279691</v>
      </c>
      <c r="AB118" s="97">
        <f>SUM($D118:M118)</f>
        <v>313643</v>
      </c>
      <c r="AC118" s="97">
        <f>SUM($D118:N118)</f>
        <v>343602</v>
      </c>
      <c r="AD118" s="97">
        <f>SUM($D118:O118)</f>
        <v>369759</v>
      </c>
    </row>
    <row r="119" spans="1:30" ht="15.1" customHeight="1">
      <c r="A119" s="94">
        <v>2014</v>
      </c>
      <c r="B119" s="95" t="s">
        <v>7</v>
      </c>
      <c r="C119" s="96"/>
      <c r="D119" s="97">
        <f t="shared" si="39"/>
        <v>28840</v>
      </c>
      <c r="E119" s="97">
        <f t="shared" si="39"/>
        <v>28763</v>
      </c>
      <c r="F119" s="97">
        <f t="shared" si="39"/>
        <v>33272</v>
      </c>
      <c r="G119" s="97">
        <f t="shared" si="39"/>
        <v>34261</v>
      </c>
      <c r="H119" s="97">
        <f t="shared" si="39"/>
        <v>34192</v>
      </c>
      <c r="I119" s="97">
        <f t="shared" si="39"/>
        <v>32036</v>
      </c>
      <c r="J119" s="97">
        <f t="shared" si="39"/>
        <v>32810</v>
      </c>
      <c r="K119" s="97">
        <f t="shared" si="39"/>
        <v>30522</v>
      </c>
      <c r="L119" s="97">
        <f t="shared" si="39"/>
        <v>33189</v>
      </c>
      <c r="M119" s="97">
        <f t="shared" si="39"/>
        <v>34795</v>
      </c>
      <c r="N119" s="97">
        <f t="shared" si="39"/>
        <v>31773</v>
      </c>
      <c r="O119" s="97">
        <f t="shared" si="39"/>
        <v>28641</v>
      </c>
      <c r="P119" s="97">
        <f t="shared" si="40"/>
        <v>383094</v>
      </c>
      <c r="Q119" s="102"/>
      <c r="R119" s="102"/>
      <c r="S119" s="97">
        <f>SUM($D119:D119)</f>
        <v>28840</v>
      </c>
      <c r="T119" s="97">
        <f>SUM($D119:E119)</f>
        <v>57603</v>
      </c>
      <c r="U119" s="97">
        <f>SUM($D119:F119)</f>
        <v>90875</v>
      </c>
      <c r="V119" s="97">
        <f>SUM($D119:G119)</f>
        <v>125136</v>
      </c>
      <c r="W119" s="97">
        <f>SUM($D119:H119)</f>
        <v>159328</v>
      </c>
      <c r="X119" s="97">
        <f>SUM($D119:I119)</f>
        <v>191364</v>
      </c>
      <c r="Y119" s="97">
        <f>SUM($D119:J119)</f>
        <v>224174</v>
      </c>
      <c r="Z119" s="97">
        <f>SUM($D119:K119)</f>
        <v>254696</v>
      </c>
      <c r="AA119" s="97">
        <f>SUM($D119:L119)</f>
        <v>287885</v>
      </c>
      <c r="AB119" s="97">
        <f>SUM($D119:M119)</f>
        <v>322680</v>
      </c>
      <c r="AC119" s="97">
        <f>SUM($D119:N119)</f>
        <v>354453</v>
      </c>
      <c r="AD119" s="97">
        <f>SUM($D119:O119)</f>
        <v>383094</v>
      </c>
    </row>
    <row r="120" spans="1:30" ht="15.1" customHeight="1">
      <c r="A120" s="94">
        <v>2015</v>
      </c>
      <c r="B120" s="95" t="s">
        <v>7</v>
      </c>
      <c r="C120" s="96"/>
      <c r="D120" s="97">
        <f t="shared" si="39"/>
        <v>30959</v>
      </c>
      <c r="E120" s="97">
        <f t="shared" si="39"/>
        <v>29692</v>
      </c>
      <c r="F120" s="97">
        <f t="shared" si="39"/>
        <v>34524</v>
      </c>
      <c r="G120" s="97">
        <f t="shared" si="39"/>
        <v>37797</v>
      </c>
      <c r="H120" s="97">
        <f t="shared" si="39"/>
        <v>36236</v>
      </c>
      <c r="I120" s="97">
        <f t="shared" si="39"/>
        <v>34764</v>
      </c>
      <c r="J120" s="97">
        <f t="shared" si="39"/>
        <v>32291</v>
      </c>
      <c r="K120" s="97">
        <f t="shared" si="39"/>
        <v>30522</v>
      </c>
      <c r="L120" s="97">
        <f t="shared" si="39"/>
        <v>34374</v>
      </c>
      <c r="M120" s="97">
        <f t="shared" si="39"/>
        <v>35080</v>
      </c>
      <c r="N120" s="97">
        <f t="shared" si="39"/>
        <v>33229</v>
      </c>
      <c r="O120" s="97">
        <f t="shared" si="39"/>
        <v>30463</v>
      </c>
      <c r="P120" s="97">
        <f t="shared" si="40"/>
        <v>399931</v>
      </c>
      <c r="Q120" s="102"/>
      <c r="R120" s="102"/>
      <c r="S120" s="97">
        <f>SUM($D120:D120)</f>
        <v>30959</v>
      </c>
      <c r="T120" s="97">
        <f>SUM($D120:E120)</f>
        <v>60651</v>
      </c>
      <c r="U120" s="97">
        <f>SUM($D120:F120)</f>
        <v>95175</v>
      </c>
      <c r="V120" s="97">
        <f>SUM($D120:G120)</f>
        <v>132972</v>
      </c>
      <c r="W120" s="97">
        <f>SUM($D120:H120)</f>
        <v>169208</v>
      </c>
      <c r="X120" s="97">
        <f>SUM($D120:I120)</f>
        <v>203972</v>
      </c>
      <c r="Y120" s="97">
        <f>SUM($D120:J120)</f>
        <v>236263</v>
      </c>
      <c r="Z120" s="97">
        <f>SUM($D120:K120)</f>
        <v>266785</v>
      </c>
      <c r="AA120" s="97">
        <f>SUM($D120:L120)</f>
        <v>301159</v>
      </c>
      <c r="AB120" s="97">
        <f>SUM($D120:M120)</f>
        <v>336239</v>
      </c>
      <c r="AC120" s="97">
        <f>SUM($D120:N120)</f>
        <v>369468</v>
      </c>
      <c r="AD120" s="97">
        <f>SUM($D120:O120)</f>
        <v>399931</v>
      </c>
    </row>
    <row r="121" spans="1:30" ht="15.1" customHeight="1">
      <c r="A121" s="94">
        <v>2016</v>
      </c>
      <c r="B121" s="95" t="s">
        <v>7</v>
      </c>
      <c r="C121" s="96"/>
      <c r="D121" s="97">
        <f t="shared" si="39"/>
        <v>31663</v>
      </c>
      <c r="E121" s="97">
        <f t="shared" si="39"/>
        <v>32004</v>
      </c>
      <c r="F121" s="97">
        <f t="shared" si="39"/>
        <v>36209</v>
      </c>
      <c r="G121" s="97">
        <f t="shared" si="39"/>
        <v>34311</v>
      </c>
      <c r="H121" s="97">
        <f t="shared" si="39"/>
        <v>34776</v>
      </c>
      <c r="I121" s="97">
        <f t="shared" si="39"/>
        <v>34876</v>
      </c>
      <c r="J121" s="97">
        <f t="shared" si="39"/>
        <v>31114</v>
      </c>
      <c r="K121" s="97">
        <f t="shared" si="39"/>
        <v>33799</v>
      </c>
      <c r="L121" s="97">
        <f t="shared" si="39"/>
        <v>33403</v>
      </c>
      <c r="M121" s="97">
        <f t="shared" si="39"/>
        <v>33932</v>
      </c>
      <c r="N121" s="97">
        <f t="shared" si="39"/>
        <v>33858</v>
      </c>
      <c r="O121" s="97">
        <f t="shared" si="39"/>
        <v>28127</v>
      </c>
      <c r="P121" s="97">
        <f t="shared" ref="P121:P124" si="41">SUM(D121:O121)</f>
        <v>398072</v>
      </c>
      <c r="Q121" s="102"/>
      <c r="R121" s="102"/>
      <c r="S121" s="97">
        <f>SUM($D121:D121)</f>
        <v>31663</v>
      </c>
      <c r="T121" s="97">
        <f>SUM($D121:E121)</f>
        <v>63667</v>
      </c>
      <c r="U121" s="97">
        <f>SUM($D121:F121)</f>
        <v>99876</v>
      </c>
      <c r="V121" s="97">
        <f>SUM($D121:G121)</f>
        <v>134187</v>
      </c>
      <c r="W121" s="97">
        <f>SUM($D121:H121)</f>
        <v>168963</v>
      </c>
      <c r="X121" s="97">
        <f>SUM($D121:I121)</f>
        <v>203839</v>
      </c>
      <c r="Y121" s="97">
        <f>SUM($D121:J121)</f>
        <v>234953</v>
      </c>
      <c r="Z121" s="97">
        <f>SUM($D121:K121)</f>
        <v>268752</v>
      </c>
      <c r="AA121" s="97">
        <f>SUM($D121:L121)</f>
        <v>302155</v>
      </c>
      <c r="AB121" s="97">
        <f>SUM($D121:M121)</f>
        <v>336087</v>
      </c>
      <c r="AC121" s="97">
        <f>SUM($D121:N121)</f>
        <v>369945</v>
      </c>
      <c r="AD121" s="97">
        <f>SUM($D121:O121)</f>
        <v>398072</v>
      </c>
    </row>
    <row r="122" spans="1:30" ht="15.1" customHeight="1">
      <c r="A122" s="94">
        <v>2017</v>
      </c>
      <c r="B122" s="95" t="s">
        <v>7</v>
      </c>
      <c r="C122" s="96"/>
      <c r="D122" s="97">
        <f t="shared" si="39"/>
        <v>31755</v>
      </c>
      <c r="E122" s="97">
        <f t="shared" si="39"/>
        <v>30817</v>
      </c>
      <c r="F122" s="97">
        <f t="shared" si="39"/>
        <v>35117</v>
      </c>
      <c r="G122" s="97">
        <f t="shared" si="39"/>
        <v>33383</v>
      </c>
      <c r="H122" s="97">
        <f t="shared" si="39"/>
        <v>35626</v>
      </c>
      <c r="I122" s="97">
        <f t="shared" si="39"/>
        <v>33877</v>
      </c>
      <c r="J122" s="97">
        <f t="shared" si="39"/>
        <v>32290</v>
      </c>
      <c r="K122" s="97">
        <f t="shared" si="39"/>
        <v>34264</v>
      </c>
      <c r="L122" s="97">
        <f t="shared" si="39"/>
        <v>32161</v>
      </c>
      <c r="M122" s="97">
        <f t="shared" si="39"/>
        <v>34604</v>
      </c>
      <c r="N122" s="97">
        <f t="shared" si="39"/>
        <v>32725</v>
      </c>
      <c r="O122" s="97">
        <f t="shared" si="39"/>
        <v>27361</v>
      </c>
      <c r="P122" s="97">
        <f t="shared" ref="P122" si="42">SUM(D122:O122)</f>
        <v>393980</v>
      </c>
      <c r="Q122" s="102"/>
      <c r="R122" s="102"/>
      <c r="S122" s="97">
        <f>SUM($D122:D122)</f>
        <v>31755</v>
      </c>
      <c r="T122" s="97">
        <f>SUM($D122:E122)</f>
        <v>62572</v>
      </c>
      <c r="U122" s="97">
        <f>SUM($D122:F122)</f>
        <v>97689</v>
      </c>
      <c r="V122" s="97">
        <f>SUM($D122:G122)</f>
        <v>131072</v>
      </c>
      <c r="W122" s="97">
        <f>SUM($D122:H122)</f>
        <v>166698</v>
      </c>
      <c r="X122" s="97">
        <f>SUM($D122:I122)</f>
        <v>200575</v>
      </c>
      <c r="Y122" s="97">
        <f>SUM($D122:J122)</f>
        <v>232865</v>
      </c>
      <c r="Z122" s="97">
        <f>SUM($D122:K122)</f>
        <v>267129</v>
      </c>
      <c r="AA122" s="97">
        <f>SUM($D122:L122)</f>
        <v>299290</v>
      </c>
      <c r="AB122" s="97">
        <f>SUM($D122:M122)</f>
        <v>333894</v>
      </c>
      <c r="AC122" s="97">
        <f>SUM($D122:N122)</f>
        <v>366619</v>
      </c>
      <c r="AD122" s="97">
        <f>SUM($D122:O122)</f>
        <v>393980</v>
      </c>
    </row>
    <row r="123" spans="1:30" ht="15.1" customHeight="1">
      <c r="A123" s="94">
        <v>2018</v>
      </c>
      <c r="B123" s="95" t="s">
        <v>7</v>
      </c>
      <c r="C123" s="96"/>
      <c r="D123" s="97">
        <f t="shared" si="39"/>
        <v>30914</v>
      </c>
      <c r="E123" s="97">
        <f t="shared" si="39"/>
        <v>30630</v>
      </c>
      <c r="F123" s="97">
        <f t="shared" si="39"/>
        <v>34428</v>
      </c>
      <c r="G123" s="97">
        <f t="shared" si="39"/>
        <v>34475</v>
      </c>
      <c r="H123" s="97">
        <f t="shared" si="39"/>
        <v>36358</v>
      </c>
      <c r="I123" s="97">
        <f t="shared" si="39"/>
        <v>33164</v>
      </c>
      <c r="J123" s="97">
        <f t="shared" si="39"/>
        <v>32628</v>
      </c>
      <c r="K123" s="97">
        <f t="shared" si="39"/>
        <v>32937</v>
      </c>
      <c r="L123" s="97">
        <f t="shared" si="39"/>
        <v>31477</v>
      </c>
      <c r="M123" s="97">
        <f t="shared" si="39"/>
        <v>34747</v>
      </c>
      <c r="N123" s="97">
        <f t="shared" si="39"/>
        <v>30818</v>
      </c>
      <c r="O123" s="97">
        <f t="shared" si="39"/>
        <v>26520</v>
      </c>
      <c r="P123" s="97">
        <f t="shared" si="41"/>
        <v>389096</v>
      </c>
      <c r="Q123" s="102"/>
      <c r="R123" s="102"/>
      <c r="S123" s="97">
        <f>SUM($D123:D123)</f>
        <v>30914</v>
      </c>
      <c r="T123" s="97">
        <f>SUM($D123:E123)</f>
        <v>61544</v>
      </c>
      <c r="U123" s="97">
        <f>SUM($D123:F123)</f>
        <v>95972</v>
      </c>
      <c r="V123" s="97">
        <f>SUM($D123:G123)</f>
        <v>130447</v>
      </c>
      <c r="W123" s="97">
        <f>SUM($D123:H123)</f>
        <v>166805</v>
      </c>
      <c r="X123" s="97">
        <f>SUM($D123:I123)</f>
        <v>199969</v>
      </c>
      <c r="Y123" s="97">
        <f>SUM($D123:J123)</f>
        <v>232597</v>
      </c>
      <c r="Z123" s="97">
        <f>SUM($D123:K123)</f>
        <v>265534</v>
      </c>
      <c r="AA123" s="97">
        <f>SUM($D123:L123)</f>
        <v>297011</v>
      </c>
      <c r="AB123" s="97">
        <f>SUM($D123:M123)</f>
        <v>331758</v>
      </c>
      <c r="AC123" s="97">
        <f>SUM($D123:N123)</f>
        <v>362576</v>
      </c>
      <c r="AD123" s="97">
        <f>SUM($D123:O123)</f>
        <v>389096</v>
      </c>
    </row>
    <row r="124" spans="1:30" ht="15.1" customHeight="1">
      <c r="A124" s="94">
        <v>2019</v>
      </c>
      <c r="B124" s="95" t="s">
        <v>7</v>
      </c>
      <c r="C124" s="96"/>
      <c r="D124" s="97">
        <f t="shared" si="39"/>
        <v>28784</v>
      </c>
      <c r="E124" s="97">
        <f t="shared" si="39"/>
        <v>27849</v>
      </c>
      <c r="F124" s="97">
        <f t="shared" si="39"/>
        <v>32264</v>
      </c>
      <c r="G124" s="97">
        <f t="shared" si="39"/>
        <v>32680</v>
      </c>
      <c r="H124" s="97">
        <f t="shared" si="39"/>
        <v>33728</v>
      </c>
      <c r="I124" s="97">
        <f t="shared" si="39"/>
        <v>32036</v>
      </c>
      <c r="J124" s="97">
        <f t="shared" si="39"/>
        <v>34825</v>
      </c>
      <c r="K124" s="97">
        <f t="shared" si="39"/>
        <v>32890</v>
      </c>
      <c r="L124" s="97">
        <f t="shared" si="39"/>
        <v>32568</v>
      </c>
      <c r="M124" s="97">
        <f t="shared" si="39"/>
        <v>36068</v>
      </c>
      <c r="N124" s="97">
        <f t="shared" si="39"/>
        <v>31226</v>
      </c>
      <c r="O124" s="97">
        <f t="shared" si="39"/>
        <v>27760</v>
      </c>
      <c r="P124" s="97">
        <f t="shared" si="41"/>
        <v>382678</v>
      </c>
      <c r="Q124" s="102"/>
      <c r="R124" s="102"/>
      <c r="S124" s="97">
        <f>SUM($D124:D124)</f>
        <v>28784</v>
      </c>
      <c r="T124" s="97">
        <f>SUM($D124:E124)</f>
        <v>56633</v>
      </c>
      <c r="U124" s="97">
        <f>SUM($D124:F124)</f>
        <v>88897</v>
      </c>
      <c r="V124" s="97">
        <f>SUM($D124:G124)</f>
        <v>121577</v>
      </c>
      <c r="W124" s="97">
        <f>SUM($D124:H124)</f>
        <v>155305</v>
      </c>
      <c r="X124" s="97">
        <f>SUM($D124:I124)</f>
        <v>187341</v>
      </c>
      <c r="Y124" s="97">
        <f>SUM($D124:J124)</f>
        <v>222166</v>
      </c>
      <c r="Z124" s="97">
        <f>SUM($D124:K124)</f>
        <v>255056</v>
      </c>
      <c r="AA124" s="97">
        <f>SUM($D124:L124)</f>
        <v>287624</v>
      </c>
      <c r="AB124" s="97">
        <f>SUM($D124:M124)</f>
        <v>323692</v>
      </c>
      <c r="AC124" s="97">
        <f>SUM($D124:N124)</f>
        <v>354918</v>
      </c>
      <c r="AD124" s="97">
        <f>SUM($D124:O124)</f>
        <v>382678</v>
      </c>
    </row>
    <row r="125" spans="1:30" ht="15.1" customHeight="1">
      <c r="A125" s="94">
        <v>2020</v>
      </c>
      <c r="B125" s="95" t="s">
        <v>7</v>
      </c>
      <c r="C125" s="96"/>
      <c r="D125" s="97">
        <f t="shared" si="39"/>
        <v>31574</v>
      </c>
      <c r="E125" s="97">
        <f t="shared" si="39"/>
        <v>29530</v>
      </c>
      <c r="F125" s="97">
        <f t="shared" si="39"/>
        <v>33771</v>
      </c>
      <c r="G125" s="97">
        <f t="shared" si="39"/>
        <v>25051</v>
      </c>
      <c r="H125" s="97">
        <f t="shared" si="39"/>
        <v>25393</v>
      </c>
      <c r="I125" s="97">
        <f t="shared" si="39"/>
        <v>29004</v>
      </c>
      <c r="J125" s="97">
        <f t="shared" si="39"/>
        <v>29525</v>
      </c>
      <c r="K125" s="97">
        <f t="shared" si="39"/>
        <v>30630</v>
      </c>
      <c r="L125" s="97">
        <f t="shared" si="39"/>
        <v>31753</v>
      </c>
      <c r="M125" s="97">
        <f t="shared" si="39"/>
        <v>33019</v>
      </c>
      <c r="N125" s="97">
        <f t="shared" si="39"/>
        <v>31805</v>
      </c>
      <c r="O125" s="97">
        <f t="shared" si="39"/>
        <v>29369</v>
      </c>
      <c r="P125" s="97">
        <f t="shared" ref="P125" si="43">SUM(D125:O125)</f>
        <v>360424</v>
      </c>
      <c r="Q125" s="102"/>
      <c r="R125" s="102"/>
      <c r="S125" s="97">
        <f>SUM($D125:D125)</f>
        <v>31574</v>
      </c>
      <c r="T125" s="97">
        <f>SUM($D125:E125)</f>
        <v>61104</v>
      </c>
      <c r="U125" s="97">
        <f>SUM($D125:F125)</f>
        <v>94875</v>
      </c>
      <c r="V125" s="97">
        <f>SUM($D125:G125)</f>
        <v>119926</v>
      </c>
      <c r="W125" s="97">
        <f>SUM($D125:H125)</f>
        <v>145319</v>
      </c>
      <c r="X125" s="97">
        <f>SUM($D125:I125)</f>
        <v>174323</v>
      </c>
      <c r="Y125" s="97">
        <f>SUM($D125:J125)</f>
        <v>203848</v>
      </c>
      <c r="Z125" s="97">
        <f>SUM($D125:K125)</f>
        <v>234478</v>
      </c>
      <c r="AA125" s="97">
        <f>SUM($D125:L125)</f>
        <v>266231</v>
      </c>
      <c r="AB125" s="97">
        <f>SUM($D125:M125)</f>
        <v>299250</v>
      </c>
      <c r="AC125" s="97">
        <f>SUM($D125:N125)</f>
        <v>331055</v>
      </c>
      <c r="AD125" s="97">
        <f>SUM($D125:O125)</f>
        <v>360424</v>
      </c>
    </row>
    <row r="126" spans="1:30" ht="15.1" customHeight="1">
      <c r="A126" s="94">
        <v>2021</v>
      </c>
      <c r="B126" s="95" t="s">
        <v>7</v>
      </c>
      <c r="C126" s="96"/>
      <c r="D126" s="97">
        <f t="shared" si="39"/>
        <v>30884</v>
      </c>
      <c r="E126" s="97">
        <f t="shared" si="39"/>
        <v>28964</v>
      </c>
      <c r="F126" s="97">
        <f t="shared" si="39"/>
        <v>35735</v>
      </c>
      <c r="G126" s="97">
        <f t="shared" si="39"/>
        <v>33961</v>
      </c>
      <c r="H126" s="97">
        <f t="shared" si="39"/>
        <v>34151</v>
      </c>
      <c r="I126" s="97">
        <f t="shared" si="39"/>
        <v>34487</v>
      </c>
      <c r="J126" s="97">
        <f t="shared" si="39"/>
        <v>32262</v>
      </c>
      <c r="K126" s="97">
        <f t="shared" si="39"/>
        <v>33669</v>
      </c>
      <c r="L126" s="97">
        <f t="shared" si="39"/>
        <v>33560</v>
      </c>
      <c r="M126" s="97">
        <f t="shared" si="39"/>
        <v>33164</v>
      </c>
      <c r="N126" s="97">
        <f t="shared" si="39"/>
        <v>32195</v>
      </c>
      <c r="O126" s="97">
        <f t="shared" si="39"/>
        <v>29534</v>
      </c>
      <c r="P126" s="97">
        <f t="shared" ref="P126" si="44">SUM(D126:O126)</f>
        <v>392566</v>
      </c>
      <c r="Q126" s="102"/>
      <c r="R126" s="102"/>
      <c r="S126" s="97">
        <f>SUM($D126:D126)</f>
        <v>30884</v>
      </c>
      <c r="T126" s="97">
        <f>SUM($D126:E126)</f>
        <v>59848</v>
      </c>
      <c r="U126" s="97">
        <f>SUM($D126:F126)</f>
        <v>95583</v>
      </c>
      <c r="V126" s="97">
        <f>SUM($D126:G126)</f>
        <v>129544</v>
      </c>
      <c r="W126" s="97">
        <f>SUM($D126:H126)</f>
        <v>163695</v>
      </c>
      <c r="X126" s="97">
        <f>SUM($D126:I126)</f>
        <v>198182</v>
      </c>
      <c r="Y126" s="97">
        <f>SUM($D126:J126)</f>
        <v>230444</v>
      </c>
      <c r="Z126" s="97">
        <f>SUM($D126:K126)</f>
        <v>264113</v>
      </c>
      <c r="AA126" s="97">
        <f>SUM($D126:L126)</f>
        <v>297673</v>
      </c>
      <c r="AB126" s="97">
        <f>SUM($D126:M126)</f>
        <v>330837</v>
      </c>
      <c r="AC126" s="97">
        <f>SUM($D126:N126)</f>
        <v>363032</v>
      </c>
      <c r="AD126" s="97">
        <f>SUM($D126:O126)</f>
        <v>392566</v>
      </c>
    </row>
    <row r="127" spans="1:30" ht="15.1" customHeight="1">
      <c r="Q127" s="102"/>
      <c r="R127" s="102"/>
    </row>
    <row r="128" spans="1:30" ht="15.1" customHeight="1">
      <c r="Q128" s="126"/>
      <c r="R128" s="126"/>
    </row>
    <row r="129" spans="1:30" ht="15.1" customHeight="1">
      <c r="A129" s="94">
        <v>2006</v>
      </c>
      <c r="B129" s="95" t="s">
        <v>8</v>
      </c>
      <c r="D129" s="97">
        <f t="shared" ref="D129:O144" si="45">SUMIFS(D$11:D$90,$A$11:$A$90,$A129,$B$11:$B$90,$B129)</f>
        <v>0</v>
      </c>
      <c r="E129" s="97">
        <f t="shared" si="45"/>
        <v>0</v>
      </c>
      <c r="F129" s="97">
        <f t="shared" si="45"/>
        <v>0</v>
      </c>
      <c r="G129" s="97">
        <f t="shared" si="45"/>
        <v>0</v>
      </c>
      <c r="H129" s="97">
        <f t="shared" si="45"/>
        <v>0</v>
      </c>
      <c r="I129" s="97">
        <f t="shared" si="45"/>
        <v>0</v>
      </c>
      <c r="J129" s="97">
        <f t="shared" si="45"/>
        <v>0</v>
      </c>
      <c r="K129" s="97">
        <f t="shared" si="45"/>
        <v>0</v>
      </c>
      <c r="L129" s="97">
        <f t="shared" si="45"/>
        <v>0</v>
      </c>
      <c r="M129" s="97">
        <f t="shared" si="45"/>
        <v>0</v>
      </c>
      <c r="N129" s="97">
        <f t="shared" si="45"/>
        <v>0</v>
      </c>
      <c r="O129" s="97">
        <f t="shared" si="45"/>
        <v>0</v>
      </c>
      <c r="P129" s="97">
        <f t="shared" ref="P129:P138" si="46">SUM(D129:O129)</f>
        <v>0</v>
      </c>
      <c r="Q129" s="126"/>
      <c r="R129" s="126"/>
      <c r="S129" s="97">
        <f>SUM($D129:D129)</f>
        <v>0</v>
      </c>
      <c r="T129" s="97">
        <f>SUM($D129:E129)</f>
        <v>0</v>
      </c>
      <c r="U129" s="97">
        <f>SUM($D129:F129)</f>
        <v>0</v>
      </c>
      <c r="V129" s="97">
        <f>SUM($D129:G129)</f>
        <v>0</v>
      </c>
      <c r="W129" s="97">
        <f>SUM($D129:H129)</f>
        <v>0</v>
      </c>
      <c r="X129" s="97">
        <f>SUM($D129:I129)</f>
        <v>0</v>
      </c>
      <c r="Y129" s="97">
        <f>SUM($D129:J129)</f>
        <v>0</v>
      </c>
      <c r="Z129" s="97">
        <f>SUM($D129:K129)</f>
        <v>0</v>
      </c>
      <c r="AA129" s="97">
        <f>SUM($D129:L129)</f>
        <v>0</v>
      </c>
      <c r="AB129" s="97">
        <f>SUM($D129:M129)</f>
        <v>0</v>
      </c>
      <c r="AC129" s="97">
        <f>SUM($D129:N129)</f>
        <v>0</v>
      </c>
      <c r="AD129" s="97">
        <f>SUM($D129:O129)</f>
        <v>0</v>
      </c>
    </row>
    <row r="130" spans="1:30" ht="15.1" customHeight="1">
      <c r="A130" s="94">
        <v>2007</v>
      </c>
      <c r="B130" s="95" t="s">
        <v>8</v>
      </c>
      <c r="D130" s="97">
        <f t="shared" si="45"/>
        <v>0</v>
      </c>
      <c r="E130" s="97">
        <f t="shared" si="45"/>
        <v>0</v>
      </c>
      <c r="F130" s="97">
        <f t="shared" si="45"/>
        <v>0</v>
      </c>
      <c r="G130" s="97">
        <f t="shared" si="45"/>
        <v>0</v>
      </c>
      <c r="H130" s="97">
        <f t="shared" si="45"/>
        <v>0</v>
      </c>
      <c r="I130" s="97">
        <f t="shared" si="45"/>
        <v>0</v>
      </c>
      <c r="J130" s="97">
        <f t="shared" si="45"/>
        <v>0</v>
      </c>
      <c r="K130" s="97">
        <f t="shared" si="45"/>
        <v>0</v>
      </c>
      <c r="L130" s="97">
        <f t="shared" si="45"/>
        <v>0</v>
      </c>
      <c r="M130" s="97">
        <f t="shared" si="45"/>
        <v>0</v>
      </c>
      <c r="N130" s="97">
        <f t="shared" si="45"/>
        <v>0</v>
      </c>
      <c r="O130" s="97">
        <f t="shared" si="45"/>
        <v>0</v>
      </c>
      <c r="P130" s="97">
        <f t="shared" si="46"/>
        <v>0</v>
      </c>
      <c r="Q130" s="126"/>
      <c r="R130" s="126"/>
      <c r="S130" s="97">
        <f>SUM($D130:D130)</f>
        <v>0</v>
      </c>
      <c r="T130" s="97">
        <f>SUM($D130:E130)</f>
        <v>0</v>
      </c>
      <c r="U130" s="97">
        <f>SUM($D130:F130)</f>
        <v>0</v>
      </c>
      <c r="V130" s="97">
        <f>SUM($D130:G130)</f>
        <v>0</v>
      </c>
      <c r="W130" s="97">
        <f>SUM($D130:H130)</f>
        <v>0</v>
      </c>
      <c r="X130" s="97">
        <f>SUM($D130:I130)</f>
        <v>0</v>
      </c>
      <c r="Y130" s="97">
        <f>SUM($D130:J130)</f>
        <v>0</v>
      </c>
      <c r="Z130" s="97">
        <f>SUM($D130:K130)</f>
        <v>0</v>
      </c>
      <c r="AA130" s="97">
        <f>SUM($D130:L130)</f>
        <v>0</v>
      </c>
      <c r="AB130" s="97">
        <f>SUM($D130:M130)</f>
        <v>0</v>
      </c>
      <c r="AC130" s="97">
        <f>SUM($D130:N130)</f>
        <v>0</v>
      </c>
      <c r="AD130" s="97">
        <f>SUM($D130:O130)</f>
        <v>0</v>
      </c>
    </row>
    <row r="131" spans="1:30" ht="15.1" customHeight="1">
      <c r="A131" s="94">
        <v>2008</v>
      </c>
      <c r="B131" s="95" t="s">
        <v>8</v>
      </c>
      <c r="D131" s="97">
        <f t="shared" si="45"/>
        <v>0</v>
      </c>
      <c r="E131" s="97">
        <f t="shared" si="45"/>
        <v>0</v>
      </c>
      <c r="F131" s="97">
        <f t="shared" si="45"/>
        <v>0</v>
      </c>
      <c r="G131" s="97">
        <f t="shared" si="45"/>
        <v>0</v>
      </c>
      <c r="H131" s="97">
        <f t="shared" si="45"/>
        <v>0</v>
      </c>
      <c r="I131" s="97">
        <f t="shared" si="45"/>
        <v>0</v>
      </c>
      <c r="J131" s="97">
        <f t="shared" si="45"/>
        <v>0</v>
      </c>
      <c r="K131" s="97">
        <f t="shared" si="45"/>
        <v>0</v>
      </c>
      <c r="L131" s="97">
        <f t="shared" si="45"/>
        <v>0</v>
      </c>
      <c r="M131" s="97">
        <f t="shared" si="45"/>
        <v>0</v>
      </c>
      <c r="N131" s="97">
        <f t="shared" si="45"/>
        <v>0</v>
      </c>
      <c r="O131" s="97">
        <f t="shared" si="45"/>
        <v>0</v>
      </c>
      <c r="P131" s="97">
        <f t="shared" si="46"/>
        <v>0</v>
      </c>
      <c r="Q131" s="126"/>
      <c r="R131" s="126"/>
      <c r="S131" s="97">
        <f>SUM($D131:D131)</f>
        <v>0</v>
      </c>
      <c r="T131" s="97">
        <f>SUM($D131:E131)</f>
        <v>0</v>
      </c>
      <c r="U131" s="97">
        <f>SUM($D131:F131)</f>
        <v>0</v>
      </c>
      <c r="V131" s="97">
        <f>SUM($D131:G131)</f>
        <v>0</v>
      </c>
      <c r="W131" s="97">
        <f>SUM($D131:H131)</f>
        <v>0</v>
      </c>
      <c r="X131" s="97">
        <f>SUM($D131:I131)</f>
        <v>0</v>
      </c>
      <c r="Y131" s="97">
        <f>SUM($D131:J131)</f>
        <v>0</v>
      </c>
      <c r="Z131" s="97">
        <f>SUM($D131:K131)</f>
        <v>0</v>
      </c>
      <c r="AA131" s="97">
        <f>SUM($D131:L131)</f>
        <v>0</v>
      </c>
      <c r="AB131" s="97">
        <f>SUM($D131:M131)</f>
        <v>0</v>
      </c>
      <c r="AC131" s="97">
        <f>SUM($D131:N131)</f>
        <v>0</v>
      </c>
      <c r="AD131" s="97">
        <f>SUM($D131:O131)</f>
        <v>0</v>
      </c>
    </row>
    <row r="132" spans="1:30" ht="15.1" customHeight="1">
      <c r="A132" s="94">
        <v>2009</v>
      </c>
      <c r="B132" s="95" t="s">
        <v>8</v>
      </c>
      <c r="D132" s="97">
        <f t="shared" si="45"/>
        <v>0</v>
      </c>
      <c r="E132" s="97">
        <f t="shared" si="45"/>
        <v>0</v>
      </c>
      <c r="F132" s="97">
        <f t="shared" si="45"/>
        <v>0</v>
      </c>
      <c r="G132" s="97">
        <f t="shared" si="45"/>
        <v>0</v>
      </c>
      <c r="H132" s="97">
        <f t="shared" si="45"/>
        <v>0</v>
      </c>
      <c r="I132" s="97">
        <f t="shared" si="45"/>
        <v>0</v>
      </c>
      <c r="J132" s="97">
        <f t="shared" si="45"/>
        <v>0</v>
      </c>
      <c r="K132" s="97">
        <f t="shared" si="45"/>
        <v>0</v>
      </c>
      <c r="L132" s="97">
        <f t="shared" si="45"/>
        <v>0</v>
      </c>
      <c r="M132" s="97">
        <f t="shared" si="45"/>
        <v>0</v>
      </c>
      <c r="N132" s="97">
        <f t="shared" si="45"/>
        <v>0</v>
      </c>
      <c r="O132" s="97">
        <f t="shared" si="45"/>
        <v>0</v>
      </c>
      <c r="P132" s="97">
        <f t="shared" si="46"/>
        <v>0</v>
      </c>
      <c r="Q132" s="126"/>
      <c r="R132" s="126"/>
      <c r="S132" s="97">
        <f>SUM($D132:D132)</f>
        <v>0</v>
      </c>
      <c r="T132" s="97">
        <f>SUM($D132:E132)</f>
        <v>0</v>
      </c>
      <c r="U132" s="97">
        <f>SUM($D132:F132)</f>
        <v>0</v>
      </c>
      <c r="V132" s="97">
        <f>SUM($D132:G132)</f>
        <v>0</v>
      </c>
      <c r="W132" s="97">
        <f>SUM($D132:H132)</f>
        <v>0</v>
      </c>
      <c r="X132" s="97">
        <f>SUM($D132:I132)</f>
        <v>0</v>
      </c>
      <c r="Y132" s="97">
        <f>SUM($D132:J132)</f>
        <v>0</v>
      </c>
      <c r="Z132" s="97">
        <f>SUM($D132:K132)</f>
        <v>0</v>
      </c>
      <c r="AA132" s="97">
        <f>SUM($D132:L132)</f>
        <v>0</v>
      </c>
      <c r="AB132" s="97">
        <f>SUM($D132:M132)</f>
        <v>0</v>
      </c>
      <c r="AC132" s="97">
        <f>SUM($D132:N132)</f>
        <v>0</v>
      </c>
      <c r="AD132" s="97">
        <f>SUM($D132:O132)</f>
        <v>0</v>
      </c>
    </row>
    <row r="133" spans="1:30" ht="15.1" customHeight="1">
      <c r="A133" s="94">
        <v>2010</v>
      </c>
      <c r="B133" s="95" t="s">
        <v>8</v>
      </c>
      <c r="D133" s="97">
        <f t="shared" si="45"/>
        <v>0</v>
      </c>
      <c r="E133" s="97">
        <f t="shared" si="45"/>
        <v>0</v>
      </c>
      <c r="F133" s="97">
        <f t="shared" si="45"/>
        <v>0</v>
      </c>
      <c r="G133" s="97">
        <f t="shared" si="45"/>
        <v>0</v>
      </c>
      <c r="H133" s="97">
        <f t="shared" si="45"/>
        <v>0</v>
      </c>
      <c r="I133" s="97">
        <f t="shared" si="45"/>
        <v>0</v>
      </c>
      <c r="J133" s="97">
        <f t="shared" si="45"/>
        <v>0</v>
      </c>
      <c r="K133" s="97">
        <f t="shared" si="45"/>
        <v>0</v>
      </c>
      <c r="L133" s="97">
        <f t="shared" si="45"/>
        <v>0</v>
      </c>
      <c r="M133" s="97">
        <f t="shared" si="45"/>
        <v>0</v>
      </c>
      <c r="N133" s="97">
        <f t="shared" si="45"/>
        <v>0</v>
      </c>
      <c r="O133" s="97">
        <f t="shared" si="45"/>
        <v>0</v>
      </c>
      <c r="P133" s="97">
        <f t="shared" si="46"/>
        <v>0</v>
      </c>
      <c r="Q133" s="126"/>
      <c r="R133" s="126"/>
      <c r="S133" s="97">
        <f>SUM($D133:D133)</f>
        <v>0</v>
      </c>
      <c r="T133" s="97">
        <f>SUM($D133:E133)</f>
        <v>0</v>
      </c>
      <c r="U133" s="97">
        <f>SUM($D133:F133)</f>
        <v>0</v>
      </c>
      <c r="V133" s="97">
        <f>SUM($D133:G133)</f>
        <v>0</v>
      </c>
      <c r="W133" s="97">
        <f>SUM($D133:H133)</f>
        <v>0</v>
      </c>
      <c r="X133" s="97">
        <f>SUM($D133:I133)</f>
        <v>0</v>
      </c>
      <c r="Y133" s="97">
        <f>SUM($D133:J133)</f>
        <v>0</v>
      </c>
      <c r="Z133" s="97">
        <f>SUM($D133:K133)</f>
        <v>0</v>
      </c>
      <c r="AA133" s="97">
        <f>SUM($D133:L133)</f>
        <v>0</v>
      </c>
      <c r="AB133" s="97">
        <f>SUM($D133:M133)</f>
        <v>0</v>
      </c>
      <c r="AC133" s="97">
        <f>SUM($D133:N133)</f>
        <v>0</v>
      </c>
      <c r="AD133" s="97">
        <f>SUM($D133:O133)</f>
        <v>0</v>
      </c>
    </row>
    <row r="134" spans="1:30" ht="15.1" customHeight="1">
      <c r="A134" s="94">
        <v>2011</v>
      </c>
      <c r="B134" s="95" t="s">
        <v>8</v>
      </c>
      <c r="D134" s="97">
        <f t="shared" si="45"/>
        <v>0</v>
      </c>
      <c r="E134" s="97">
        <f t="shared" si="45"/>
        <v>0</v>
      </c>
      <c r="F134" s="97">
        <f t="shared" si="45"/>
        <v>0</v>
      </c>
      <c r="G134" s="97">
        <f t="shared" si="45"/>
        <v>0</v>
      </c>
      <c r="H134" s="97">
        <f t="shared" si="45"/>
        <v>0</v>
      </c>
      <c r="I134" s="97">
        <f t="shared" si="45"/>
        <v>0</v>
      </c>
      <c r="J134" s="97">
        <f t="shared" si="45"/>
        <v>0</v>
      </c>
      <c r="K134" s="97">
        <f t="shared" si="45"/>
        <v>0</v>
      </c>
      <c r="L134" s="97">
        <f t="shared" si="45"/>
        <v>0</v>
      </c>
      <c r="M134" s="97">
        <f t="shared" si="45"/>
        <v>0</v>
      </c>
      <c r="N134" s="97">
        <f t="shared" si="45"/>
        <v>0</v>
      </c>
      <c r="O134" s="97">
        <f t="shared" si="45"/>
        <v>0</v>
      </c>
      <c r="P134" s="97">
        <f t="shared" si="46"/>
        <v>0</v>
      </c>
      <c r="Q134" s="126"/>
      <c r="R134" s="126"/>
      <c r="S134" s="97">
        <f>SUM($D134:D134)</f>
        <v>0</v>
      </c>
      <c r="T134" s="97">
        <f>SUM($D134:E134)</f>
        <v>0</v>
      </c>
      <c r="U134" s="97">
        <f>SUM($D134:F134)</f>
        <v>0</v>
      </c>
      <c r="V134" s="97">
        <f>SUM($D134:G134)</f>
        <v>0</v>
      </c>
      <c r="W134" s="97">
        <f>SUM($D134:H134)</f>
        <v>0</v>
      </c>
      <c r="X134" s="97">
        <f>SUM($D134:I134)</f>
        <v>0</v>
      </c>
      <c r="Y134" s="97">
        <f>SUM($D134:J134)</f>
        <v>0</v>
      </c>
      <c r="Z134" s="97">
        <f>SUM($D134:K134)</f>
        <v>0</v>
      </c>
      <c r="AA134" s="97">
        <f>SUM($D134:L134)</f>
        <v>0</v>
      </c>
      <c r="AB134" s="97">
        <f>SUM($D134:M134)</f>
        <v>0</v>
      </c>
      <c r="AC134" s="97">
        <f>SUM($D134:N134)</f>
        <v>0</v>
      </c>
      <c r="AD134" s="97">
        <f>SUM($D134:O134)</f>
        <v>0</v>
      </c>
    </row>
    <row r="135" spans="1:30" ht="15.1" customHeight="1">
      <c r="A135" s="94">
        <v>2012</v>
      </c>
      <c r="B135" s="95" t="s">
        <v>8</v>
      </c>
      <c r="D135" s="97">
        <f t="shared" si="45"/>
        <v>0</v>
      </c>
      <c r="E135" s="97">
        <f t="shared" si="45"/>
        <v>0</v>
      </c>
      <c r="F135" s="97">
        <f t="shared" si="45"/>
        <v>0</v>
      </c>
      <c r="G135" s="97">
        <f t="shared" si="45"/>
        <v>0</v>
      </c>
      <c r="H135" s="97">
        <f t="shared" si="45"/>
        <v>0</v>
      </c>
      <c r="I135" s="97">
        <f t="shared" si="45"/>
        <v>0</v>
      </c>
      <c r="J135" s="97">
        <f t="shared" si="45"/>
        <v>0</v>
      </c>
      <c r="K135" s="97">
        <f t="shared" si="45"/>
        <v>0</v>
      </c>
      <c r="L135" s="97">
        <f t="shared" si="45"/>
        <v>0</v>
      </c>
      <c r="M135" s="97">
        <f t="shared" si="45"/>
        <v>0</v>
      </c>
      <c r="N135" s="97">
        <f t="shared" si="45"/>
        <v>0</v>
      </c>
      <c r="O135" s="97">
        <f t="shared" si="45"/>
        <v>0</v>
      </c>
      <c r="P135" s="97">
        <f t="shared" si="46"/>
        <v>0</v>
      </c>
      <c r="Q135" s="126"/>
      <c r="R135" s="126"/>
      <c r="S135" s="97">
        <f>SUM($D135:D135)</f>
        <v>0</v>
      </c>
      <c r="T135" s="97">
        <f>SUM($D135:E135)</f>
        <v>0</v>
      </c>
      <c r="U135" s="97">
        <f>SUM($D135:F135)</f>
        <v>0</v>
      </c>
      <c r="V135" s="97">
        <f>SUM($D135:G135)</f>
        <v>0</v>
      </c>
      <c r="W135" s="97">
        <f>SUM($D135:H135)</f>
        <v>0</v>
      </c>
      <c r="X135" s="97">
        <f>SUM($D135:I135)</f>
        <v>0</v>
      </c>
      <c r="Y135" s="97">
        <f>SUM($D135:J135)</f>
        <v>0</v>
      </c>
      <c r="Z135" s="97">
        <f>SUM($D135:K135)</f>
        <v>0</v>
      </c>
      <c r="AA135" s="97">
        <f>SUM($D135:L135)</f>
        <v>0</v>
      </c>
      <c r="AB135" s="97">
        <f>SUM($D135:M135)</f>
        <v>0</v>
      </c>
      <c r="AC135" s="97">
        <f>SUM($D135:N135)</f>
        <v>0</v>
      </c>
      <c r="AD135" s="97">
        <f>SUM($D135:O135)</f>
        <v>0</v>
      </c>
    </row>
    <row r="136" spans="1:30" ht="15.1" customHeight="1">
      <c r="A136" s="94">
        <v>2013</v>
      </c>
      <c r="B136" s="95" t="s">
        <v>8</v>
      </c>
      <c r="D136" s="97">
        <f t="shared" si="45"/>
        <v>0</v>
      </c>
      <c r="E136" s="97">
        <f t="shared" si="45"/>
        <v>0</v>
      </c>
      <c r="F136" s="97">
        <f t="shared" si="45"/>
        <v>0</v>
      </c>
      <c r="G136" s="97">
        <f t="shared" si="45"/>
        <v>0</v>
      </c>
      <c r="H136" s="97">
        <f t="shared" si="45"/>
        <v>0</v>
      </c>
      <c r="I136" s="97">
        <f t="shared" si="45"/>
        <v>0</v>
      </c>
      <c r="J136" s="97">
        <f t="shared" si="45"/>
        <v>0</v>
      </c>
      <c r="K136" s="97">
        <f t="shared" si="45"/>
        <v>0</v>
      </c>
      <c r="L136" s="97">
        <f t="shared" si="45"/>
        <v>0</v>
      </c>
      <c r="M136" s="97">
        <f t="shared" si="45"/>
        <v>0</v>
      </c>
      <c r="N136" s="97">
        <f t="shared" si="45"/>
        <v>0</v>
      </c>
      <c r="O136" s="97">
        <f t="shared" si="45"/>
        <v>0</v>
      </c>
      <c r="P136" s="97">
        <f t="shared" si="46"/>
        <v>0</v>
      </c>
      <c r="Q136" s="126"/>
      <c r="R136" s="126"/>
      <c r="S136" s="97">
        <f>SUM($D136:D136)</f>
        <v>0</v>
      </c>
      <c r="T136" s="97">
        <f>SUM($D136:E136)</f>
        <v>0</v>
      </c>
      <c r="U136" s="97">
        <f>SUM($D136:F136)</f>
        <v>0</v>
      </c>
      <c r="V136" s="97">
        <f>SUM($D136:G136)</f>
        <v>0</v>
      </c>
      <c r="W136" s="97">
        <f>SUM($D136:H136)</f>
        <v>0</v>
      </c>
      <c r="X136" s="97">
        <f>SUM($D136:I136)</f>
        <v>0</v>
      </c>
      <c r="Y136" s="97">
        <f>SUM($D136:J136)</f>
        <v>0</v>
      </c>
      <c r="Z136" s="97">
        <f>SUM($D136:K136)</f>
        <v>0</v>
      </c>
      <c r="AA136" s="97">
        <f>SUM($D136:L136)</f>
        <v>0</v>
      </c>
      <c r="AB136" s="97">
        <f>SUM($D136:M136)</f>
        <v>0</v>
      </c>
      <c r="AC136" s="97">
        <f>SUM($D136:N136)</f>
        <v>0</v>
      </c>
      <c r="AD136" s="97">
        <f>SUM($D136:O136)</f>
        <v>0</v>
      </c>
    </row>
    <row r="137" spans="1:30" ht="15.1" customHeight="1">
      <c r="A137" s="94">
        <v>2014</v>
      </c>
      <c r="B137" s="95" t="s">
        <v>8</v>
      </c>
      <c r="D137" s="97">
        <f t="shared" si="45"/>
        <v>0</v>
      </c>
      <c r="E137" s="97">
        <f t="shared" si="45"/>
        <v>0</v>
      </c>
      <c r="F137" s="97">
        <f t="shared" si="45"/>
        <v>0</v>
      </c>
      <c r="G137" s="97">
        <f t="shared" si="45"/>
        <v>0</v>
      </c>
      <c r="H137" s="97">
        <f t="shared" si="45"/>
        <v>0</v>
      </c>
      <c r="I137" s="97">
        <f t="shared" si="45"/>
        <v>0</v>
      </c>
      <c r="J137" s="97">
        <f t="shared" si="45"/>
        <v>0</v>
      </c>
      <c r="K137" s="97">
        <f t="shared" si="45"/>
        <v>0</v>
      </c>
      <c r="L137" s="97">
        <f t="shared" si="45"/>
        <v>0</v>
      </c>
      <c r="M137" s="97">
        <f t="shared" si="45"/>
        <v>0</v>
      </c>
      <c r="N137" s="97">
        <f t="shared" si="45"/>
        <v>0</v>
      </c>
      <c r="O137" s="97">
        <f t="shared" si="45"/>
        <v>0</v>
      </c>
      <c r="P137" s="97">
        <f t="shared" si="46"/>
        <v>0</v>
      </c>
      <c r="Q137" s="126"/>
      <c r="R137" s="126"/>
      <c r="S137" s="97">
        <f>SUM($D137:D137)</f>
        <v>0</v>
      </c>
      <c r="T137" s="97">
        <f>SUM($D137:E137)</f>
        <v>0</v>
      </c>
      <c r="U137" s="97">
        <f>SUM($D137:F137)</f>
        <v>0</v>
      </c>
      <c r="V137" s="97">
        <f>SUM($D137:G137)</f>
        <v>0</v>
      </c>
      <c r="W137" s="97">
        <f>SUM($D137:H137)</f>
        <v>0</v>
      </c>
      <c r="X137" s="97">
        <f>SUM($D137:I137)</f>
        <v>0</v>
      </c>
      <c r="Y137" s="97">
        <f>SUM($D137:J137)</f>
        <v>0</v>
      </c>
      <c r="Z137" s="97">
        <f>SUM($D137:K137)</f>
        <v>0</v>
      </c>
      <c r="AA137" s="97">
        <f>SUM($D137:L137)</f>
        <v>0</v>
      </c>
      <c r="AB137" s="97">
        <f>SUM($D137:M137)</f>
        <v>0</v>
      </c>
      <c r="AC137" s="97">
        <f>SUM($D137:N137)</f>
        <v>0</v>
      </c>
      <c r="AD137" s="97">
        <f>SUM($D137:O137)</f>
        <v>0</v>
      </c>
    </row>
    <row r="138" spans="1:30" ht="15.1" customHeight="1">
      <c r="A138" s="94">
        <v>2015</v>
      </c>
      <c r="B138" s="95" t="s">
        <v>8</v>
      </c>
      <c r="D138" s="97">
        <f t="shared" si="45"/>
        <v>0</v>
      </c>
      <c r="E138" s="97">
        <f t="shared" si="45"/>
        <v>0</v>
      </c>
      <c r="F138" s="97">
        <f t="shared" si="45"/>
        <v>0</v>
      </c>
      <c r="G138" s="97">
        <f t="shared" si="45"/>
        <v>0</v>
      </c>
      <c r="H138" s="97">
        <f t="shared" si="45"/>
        <v>0</v>
      </c>
      <c r="I138" s="97">
        <f t="shared" si="45"/>
        <v>0</v>
      </c>
      <c r="J138" s="97">
        <f t="shared" si="45"/>
        <v>0</v>
      </c>
      <c r="K138" s="97">
        <f t="shared" si="45"/>
        <v>0</v>
      </c>
      <c r="L138" s="97">
        <f t="shared" si="45"/>
        <v>0</v>
      </c>
      <c r="M138" s="97">
        <f t="shared" si="45"/>
        <v>0</v>
      </c>
      <c r="N138" s="97">
        <f t="shared" si="45"/>
        <v>0</v>
      </c>
      <c r="O138" s="97">
        <f t="shared" si="45"/>
        <v>0</v>
      </c>
      <c r="P138" s="97">
        <f t="shared" si="46"/>
        <v>0</v>
      </c>
      <c r="Q138" s="126"/>
      <c r="R138" s="126"/>
      <c r="S138" s="97">
        <f>SUM($D138:D138)</f>
        <v>0</v>
      </c>
      <c r="T138" s="97">
        <f>SUM($D138:E138)</f>
        <v>0</v>
      </c>
      <c r="U138" s="97">
        <f>SUM($D138:F138)</f>
        <v>0</v>
      </c>
      <c r="V138" s="97">
        <f>SUM($D138:G138)</f>
        <v>0</v>
      </c>
      <c r="W138" s="97">
        <f>SUM($D138:H138)</f>
        <v>0</v>
      </c>
      <c r="X138" s="97">
        <f>SUM($D138:I138)</f>
        <v>0</v>
      </c>
      <c r="Y138" s="97">
        <f>SUM($D138:J138)</f>
        <v>0</v>
      </c>
      <c r="Z138" s="97">
        <f>SUM($D138:K138)</f>
        <v>0</v>
      </c>
      <c r="AA138" s="97">
        <f>SUM($D138:L138)</f>
        <v>0</v>
      </c>
      <c r="AB138" s="97">
        <f>SUM($D138:M138)</f>
        <v>0</v>
      </c>
      <c r="AC138" s="97">
        <f>SUM($D138:N138)</f>
        <v>0</v>
      </c>
      <c r="AD138" s="97">
        <f>SUM($D138:O138)</f>
        <v>0</v>
      </c>
    </row>
    <row r="139" spans="1:30" ht="15.1" customHeight="1">
      <c r="A139" s="94">
        <v>2016</v>
      </c>
      <c r="B139" s="95" t="s">
        <v>8</v>
      </c>
      <c r="D139" s="97">
        <f t="shared" si="45"/>
        <v>0</v>
      </c>
      <c r="E139" s="97">
        <f t="shared" si="45"/>
        <v>0</v>
      </c>
      <c r="F139" s="97">
        <f t="shared" si="45"/>
        <v>0</v>
      </c>
      <c r="G139" s="97">
        <f t="shared" si="45"/>
        <v>0</v>
      </c>
      <c r="H139" s="97">
        <f t="shared" si="45"/>
        <v>0</v>
      </c>
      <c r="I139" s="97">
        <f t="shared" si="45"/>
        <v>0</v>
      </c>
      <c r="J139" s="97">
        <f t="shared" si="45"/>
        <v>0</v>
      </c>
      <c r="K139" s="97">
        <f t="shared" si="45"/>
        <v>0</v>
      </c>
      <c r="L139" s="97">
        <f t="shared" si="45"/>
        <v>0</v>
      </c>
      <c r="M139" s="97">
        <f t="shared" si="45"/>
        <v>0</v>
      </c>
      <c r="N139" s="97">
        <f t="shared" si="45"/>
        <v>0</v>
      </c>
      <c r="O139" s="97">
        <f t="shared" si="45"/>
        <v>0</v>
      </c>
      <c r="P139" s="97">
        <f t="shared" ref="P139:P142" si="47">SUM(D139:O139)</f>
        <v>0</v>
      </c>
      <c r="Q139" s="126"/>
      <c r="R139" s="126"/>
      <c r="S139" s="97">
        <f>SUM($D139:D139)</f>
        <v>0</v>
      </c>
      <c r="T139" s="97">
        <f>SUM($D139:E139)</f>
        <v>0</v>
      </c>
      <c r="U139" s="97">
        <f>SUM($D139:F139)</f>
        <v>0</v>
      </c>
      <c r="V139" s="97">
        <f>SUM($D139:G139)</f>
        <v>0</v>
      </c>
      <c r="W139" s="97">
        <f>SUM($D139:H139)</f>
        <v>0</v>
      </c>
      <c r="X139" s="97">
        <f>SUM($D139:I139)</f>
        <v>0</v>
      </c>
      <c r="Y139" s="97">
        <f>SUM($D139:J139)</f>
        <v>0</v>
      </c>
      <c r="Z139" s="97">
        <f>SUM($D139:K139)</f>
        <v>0</v>
      </c>
      <c r="AA139" s="97">
        <f>SUM($D139:L139)</f>
        <v>0</v>
      </c>
      <c r="AB139" s="97">
        <f>SUM($D139:M139)</f>
        <v>0</v>
      </c>
      <c r="AC139" s="97">
        <f>SUM($D139:N139)</f>
        <v>0</v>
      </c>
      <c r="AD139" s="97">
        <f>SUM($D139:O139)</f>
        <v>0</v>
      </c>
    </row>
    <row r="140" spans="1:30" ht="15.1" customHeight="1">
      <c r="A140" s="94">
        <v>2017</v>
      </c>
      <c r="B140" s="95" t="s">
        <v>8</v>
      </c>
      <c r="D140" s="97">
        <f t="shared" si="45"/>
        <v>0</v>
      </c>
      <c r="E140" s="97">
        <f t="shared" si="45"/>
        <v>0</v>
      </c>
      <c r="F140" s="97">
        <f t="shared" si="45"/>
        <v>0</v>
      </c>
      <c r="G140" s="97">
        <f t="shared" si="45"/>
        <v>0</v>
      </c>
      <c r="H140" s="97">
        <f t="shared" si="45"/>
        <v>0</v>
      </c>
      <c r="I140" s="97">
        <f t="shared" si="45"/>
        <v>0</v>
      </c>
      <c r="J140" s="97">
        <f t="shared" si="45"/>
        <v>0</v>
      </c>
      <c r="K140" s="97">
        <f t="shared" si="45"/>
        <v>0</v>
      </c>
      <c r="L140" s="97">
        <f t="shared" si="45"/>
        <v>0</v>
      </c>
      <c r="M140" s="97">
        <f t="shared" si="45"/>
        <v>0</v>
      </c>
      <c r="N140" s="97">
        <f t="shared" si="45"/>
        <v>0</v>
      </c>
      <c r="O140" s="97">
        <f t="shared" si="45"/>
        <v>0</v>
      </c>
      <c r="P140" s="97">
        <f t="shared" ref="P140" si="48">SUM(D140:O140)</f>
        <v>0</v>
      </c>
      <c r="Q140" s="126"/>
      <c r="R140" s="126"/>
      <c r="S140" s="97">
        <f>SUM($D140:D140)</f>
        <v>0</v>
      </c>
      <c r="T140" s="97">
        <f>SUM($D140:E140)</f>
        <v>0</v>
      </c>
      <c r="U140" s="97">
        <f>SUM($D140:F140)</f>
        <v>0</v>
      </c>
      <c r="V140" s="97">
        <f>SUM($D140:G140)</f>
        <v>0</v>
      </c>
      <c r="W140" s="97">
        <f>SUM($D140:H140)</f>
        <v>0</v>
      </c>
      <c r="X140" s="97">
        <f>SUM($D140:I140)</f>
        <v>0</v>
      </c>
      <c r="Y140" s="97">
        <f>SUM($D140:J140)</f>
        <v>0</v>
      </c>
      <c r="Z140" s="97">
        <f>SUM($D140:K140)</f>
        <v>0</v>
      </c>
      <c r="AA140" s="97">
        <f>SUM($D140:L140)</f>
        <v>0</v>
      </c>
      <c r="AB140" s="97">
        <f>SUM($D140:M140)</f>
        <v>0</v>
      </c>
      <c r="AC140" s="97">
        <f>SUM($D140:N140)</f>
        <v>0</v>
      </c>
      <c r="AD140" s="97">
        <f>SUM($D140:O140)</f>
        <v>0</v>
      </c>
    </row>
    <row r="141" spans="1:30" ht="15.1" customHeight="1">
      <c r="A141" s="94">
        <v>2018</v>
      </c>
      <c r="B141" s="95" t="s">
        <v>8</v>
      </c>
      <c r="D141" s="97">
        <f t="shared" si="45"/>
        <v>0</v>
      </c>
      <c r="E141" s="97">
        <f t="shared" si="45"/>
        <v>0</v>
      </c>
      <c r="F141" s="97">
        <f t="shared" si="45"/>
        <v>0</v>
      </c>
      <c r="G141" s="97">
        <f t="shared" si="45"/>
        <v>0</v>
      </c>
      <c r="H141" s="97">
        <f t="shared" si="45"/>
        <v>0</v>
      </c>
      <c r="I141" s="97">
        <f t="shared" si="45"/>
        <v>0</v>
      </c>
      <c r="J141" s="97">
        <f t="shared" si="45"/>
        <v>0</v>
      </c>
      <c r="K141" s="97">
        <f t="shared" si="45"/>
        <v>0</v>
      </c>
      <c r="L141" s="97">
        <f t="shared" si="45"/>
        <v>0</v>
      </c>
      <c r="M141" s="97">
        <f t="shared" si="45"/>
        <v>0</v>
      </c>
      <c r="N141" s="97">
        <f t="shared" si="45"/>
        <v>0</v>
      </c>
      <c r="O141" s="97">
        <f t="shared" si="45"/>
        <v>0</v>
      </c>
      <c r="P141" s="97">
        <f t="shared" si="47"/>
        <v>0</v>
      </c>
      <c r="Q141" s="126"/>
      <c r="R141" s="126"/>
      <c r="S141" s="97">
        <f>SUM($D141:D141)</f>
        <v>0</v>
      </c>
      <c r="T141" s="97">
        <f>SUM($D141:E141)</f>
        <v>0</v>
      </c>
      <c r="U141" s="97">
        <f>SUM($D141:F141)</f>
        <v>0</v>
      </c>
      <c r="V141" s="97">
        <f>SUM($D141:G141)</f>
        <v>0</v>
      </c>
      <c r="W141" s="97">
        <f>SUM($D141:H141)</f>
        <v>0</v>
      </c>
      <c r="X141" s="97">
        <f>SUM($D141:I141)</f>
        <v>0</v>
      </c>
      <c r="Y141" s="97">
        <f>SUM($D141:J141)</f>
        <v>0</v>
      </c>
      <c r="Z141" s="97">
        <f>SUM($D141:K141)</f>
        <v>0</v>
      </c>
      <c r="AA141" s="97">
        <f>SUM($D141:L141)</f>
        <v>0</v>
      </c>
      <c r="AB141" s="97">
        <f>SUM($D141:M141)</f>
        <v>0</v>
      </c>
      <c r="AC141" s="97">
        <f>SUM($D141:N141)</f>
        <v>0</v>
      </c>
      <c r="AD141" s="97">
        <f>SUM($D141:O141)</f>
        <v>0</v>
      </c>
    </row>
    <row r="142" spans="1:30" ht="15.1" customHeight="1">
      <c r="A142" s="94">
        <v>2019</v>
      </c>
      <c r="B142" s="95" t="s">
        <v>8</v>
      </c>
      <c r="D142" s="97">
        <f t="shared" si="45"/>
        <v>0</v>
      </c>
      <c r="E142" s="97">
        <f t="shared" si="45"/>
        <v>0</v>
      </c>
      <c r="F142" s="97">
        <f t="shared" si="45"/>
        <v>0</v>
      </c>
      <c r="G142" s="97">
        <f t="shared" si="45"/>
        <v>0</v>
      </c>
      <c r="H142" s="97">
        <f t="shared" si="45"/>
        <v>0</v>
      </c>
      <c r="I142" s="97">
        <f t="shared" si="45"/>
        <v>0</v>
      </c>
      <c r="J142" s="97">
        <f t="shared" si="45"/>
        <v>0</v>
      </c>
      <c r="K142" s="97">
        <f t="shared" si="45"/>
        <v>0</v>
      </c>
      <c r="L142" s="97">
        <f t="shared" si="45"/>
        <v>0</v>
      </c>
      <c r="M142" s="97">
        <f t="shared" si="45"/>
        <v>0</v>
      </c>
      <c r="N142" s="97">
        <f t="shared" si="45"/>
        <v>0</v>
      </c>
      <c r="O142" s="97">
        <f t="shared" si="45"/>
        <v>0</v>
      </c>
      <c r="P142" s="97">
        <f t="shared" si="47"/>
        <v>0</v>
      </c>
      <c r="Q142" s="126"/>
      <c r="R142" s="126"/>
      <c r="S142" s="97">
        <f>SUM($D142:D142)</f>
        <v>0</v>
      </c>
      <c r="T142" s="97">
        <f>SUM($D142:E142)</f>
        <v>0</v>
      </c>
      <c r="U142" s="97">
        <f>SUM($D142:F142)</f>
        <v>0</v>
      </c>
      <c r="V142" s="97">
        <f>SUM($D142:G142)</f>
        <v>0</v>
      </c>
      <c r="W142" s="97">
        <f>SUM($D142:H142)</f>
        <v>0</v>
      </c>
      <c r="X142" s="97">
        <f>SUM($D142:I142)</f>
        <v>0</v>
      </c>
      <c r="Y142" s="97">
        <f>SUM($D142:J142)</f>
        <v>0</v>
      </c>
      <c r="Z142" s="97">
        <f>SUM($D142:K142)</f>
        <v>0</v>
      </c>
      <c r="AA142" s="97">
        <f>SUM($D142:L142)</f>
        <v>0</v>
      </c>
      <c r="AB142" s="97">
        <f>SUM($D142:M142)</f>
        <v>0</v>
      </c>
      <c r="AC142" s="97">
        <f>SUM($D142:N142)</f>
        <v>0</v>
      </c>
      <c r="AD142" s="97">
        <f>SUM($D142:O142)</f>
        <v>0</v>
      </c>
    </row>
    <row r="143" spans="1:30" ht="15.1" customHeight="1">
      <c r="A143" s="94">
        <v>2020</v>
      </c>
      <c r="B143" s="95" t="s">
        <v>8</v>
      </c>
      <c r="D143" s="97">
        <f t="shared" si="45"/>
        <v>0</v>
      </c>
      <c r="E143" s="97">
        <f t="shared" si="45"/>
        <v>0</v>
      </c>
      <c r="F143" s="97">
        <f t="shared" si="45"/>
        <v>0</v>
      </c>
      <c r="G143" s="97">
        <f t="shared" si="45"/>
        <v>0</v>
      </c>
      <c r="H143" s="97">
        <f t="shared" si="45"/>
        <v>0</v>
      </c>
      <c r="I143" s="97">
        <f t="shared" si="45"/>
        <v>0</v>
      </c>
      <c r="J143" s="97">
        <f t="shared" si="45"/>
        <v>0</v>
      </c>
      <c r="K143" s="97">
        <f t="shared" si="45"/>
        <v>0</v>
      </c>
      <c r="L143" s="97">
        <f t="shared" si="45"/>
        <v>0</v>
      </c>
      <c r="M143" s="97">
        <f t="shared" si="45"/>
        <v>0</v>
      </c>
      <c r="N143" s="97">
        <f t="shared" si="45"/>
        <v>0</v>
      </c>
      <c r="O143" s="97">
        <f t="shared" si="45"/>
        <v>0</v>
      </c>
      <c r="P143" s="97">
        <f t="shared" ref="P143" si="49">SUM(D143:O143)</f>
        <v>0</v>
      </c>
      <c r="Q143" s="126"/>
      <c r="R143" s="126"/>
      <c r="S143" s="97">
        <f>SUM($D143:D143)</f>
        <v>0</v>
      </c>
      <c r="T143" s="97">
        <f>SUM($D143:E143)</f>
        <v>0</v>
      </c>
      <c r="U143" s="97">
        <f>SUM($D143:F143)</f>
        <v>0</v>
      </c>
      <c r="V143" s="97">
        <f>SUM($D143:G143)</f>
        <v>0</v>
      </c>
      <c r="W143" s="97">
        <f>SUM($D143:H143)</f>
        <v>0</v>
      </c>
      <c r="X143" s="97">
        <f>SUM($D143:I143)</f>
        <v>0</v>
      </c>
      <c r="Y143" s="97">
        <f>SUM($D143:J143)</f>
        <v>0</v>
      </c>
      <c r="Z143" s="97">
        <f>SUM($D143:K143)</f>
        <v>0</v>
      </c>
      <c r="AA143" s="97">
        <f>SUM($D143:L143)</f>
        <v>0</v>
      </c>
      <c r="AB143" s="97">
        <f>SUM($D143:M143)</f>
        <v>0</v>
      </c>
      <c r="AC143" s="97">
        <f>SUM($D143:N143)</f>
        <v>0</v>
      </c>
      <c r="AD143" s="97">
        <f>SUM($D143:O143)</f>
        <v>0</v>
      </c>
    </row>
    <row r="144" spans="1:30" ht="15.1" customHeight="1">
      <c r="A144" s="94">
        <v>2021</v>
      </c>
      <c r="B144" s="95" t="s">
        <v>8</v>
      </c>
      <c r="D144" s="97">
        <f t="shared" si="45"/>
        <v>0</v>
      </c>
      <c r="E144" s="97">
        <f t="shared" si="45"/>
        <v>0</v>
      </c>
      <c r="F144" s="97">
        <f t="shared" si="45"/>
        <v>0</v>
      </c>
      <c r="G144" s="97">
        <f t="shared" si="45"/>
        <v>0</v>
      </c>
      <c r="H144" s="97">
        <f t="shared" si="45"/>
        <v>0</v>
      </c>
      <c r="I144" s="97">
        <f t="shared" si="45"/>
        <v>0</v>
      </c>
      <c r="J144" s="97">
        <f t="shared" si="45"/>
        <v>0</v>
      </c>
      <c r="K144" s="97">
        <f t="shared" si="45"/>
        <v>0</v>
      </c>
      <c r="L144" s="97">
        <f t="shared" si="45"/>
        <v>0</v>
      </c>
      <c r="M144" s="97">
        <f t="shared" si="45"/>
        <v>0</v>
      </c>
      <c r="N144" s="97">
        <f t="shared" si="45"/>
        <v>0</v>
      </c>
      <c r="O144" s="97">
        <f t="shared" si="45"/>
        <v>0</v>
      </c>
      <c r="P144" s="97">
        <f t="shared" ref="P144" si="50">SUM(D144:O144)</f>
        <v>0</v>
      </c>
      <c r="Q144" s="126"/>
      <c r="R144" s="126"/>
      <c r="S144" s="97">
        <f>SUM($D144:D144)</f>
        <v>0</v>
      </c>
      <c r="T144" s="97">
        <f>SUM($D144:E144)</f>
        <v>0</v>
      </c>
      <c r="U144" s="97">
        <f>SUM($D144:F144)</f>
        <v>0</v>
      </c>
      <c r="V144" s="97">
        <f>SUM($D144:G144)</f>
        <v>0</v>
      </c>
      <c r="W144" s="97">
        <f>SUM($D144:H144)</f>
        <v>0</v>
      </c>
      <c r="X144" s="97">
        <f>SUM($D144:I144)</f>
        <v>0</v>
      </c>
      <c r="Y144" s="97">
        <f>SUM($D144:J144)</f>
        <v>0</v>
      </c>
      <c r="Z144" s="97">
        <f>SUM($D144:K144)</f>
        <v>0</v>
      </c>
      <c r="AA144" s="97">
        <f>SUM($D144:L144)</f>
        <v>0</v>
      </c>
      <c r="AB144" s="97">
        <f>SUM($D144:M144)</f>
        <v>0</v>
      </c>
      <c r="AC144" s="97">
        <f>SUM($D144:N144)</f>
        <v>0</v>
      </c>
      <c r="AD144" s="97">
        <f>SUM($D144:O144)</f>
        <v>0</v>
      </c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2192C-8838-FF48-B73C-08E4E887EA90}">
  <sheetPr>
    <tabColor indexed="52"/>
  </sheetPr>
  <dimension ref="A1:AD62"/>
  <sheetViews>
    <sheetView topLeftCell="A29" zoomScaleNormal="100" zoomScalePageLayoutView="55" workbookViewId="0">
      <selection activeCell="L38" sqref="L38"/>
    </sheetView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2020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+AMB!D$106</f>
        <v>331946</v>
      </c>
      <c r="E11" s="44">
        <f>+AMB!E$106</f>
        <v>305583</v>
      </c>
      <c r="F11" s="44">
        <f>+AMB!F$106</f>
        <v>376376</v>
      </c>
      <c r="G11" s="44">
        <f>+AMB!G$106</f>
        <v>360572</v>
      </c>
      <c r="H11" s="44">
        <f>+AMB!H$106</f>
        <v>371244</v>
      </c>
      <c r="I11" s="44">
        <f>+AMB!I$106</f>
        <v>380640</v>
      </c>
      <c r="J11" s="44">
        <f>+AMB!J$106</f>
        <v>423474</v>
      </c>
      <c r="K11" s="44">
        <f>+AMB!K$106</f>
        <v>420528</v>
      </c>
      <c r="L11" s="44">
        <f>+AMB!L$106</f>
        <v>363406</v>
      </c>
      <c r="M11" s="44">
        <f>+AMB!M$106</f>
        <v>394634</v>
      </c>
      <c r="N11" s="44">
        <f>+AMB!N$106</f>
        <v>349254</v>
      </c>
      <c r="O11" s="44">
        <f>+AMB!O$106</f>
        <v>346293</v>
      </c>
      <c r="P11" s="44">
        <f t="shared" ref="P11:P21" si="0">SUM(D11:O11)</f>
        <v>4423950</v>
      </c>
      <c r="Q11" s="53"/>
      <c r="R11" s="53"/>
      <c r="S11" s="44">
        <f>SUM($D11:D11)</f>
        <v>331946</v>
      </c>
      <c r="T11" s="44">
        <f>SUM($D11:E11)</f>
        <v>637529</v>
      </c>
      <c r="U11" s="44">
        <f>SUM($D11:F11)</f>
        <v>1013905</v>
      </c>
      <c r="V11" s="44">
        <f>SUM($D11:G11)</f>
        <v>1374477</v>
      </c>
      <c r="W11" s="44">
        <f>SUM($D11:H11)</f>
        <v>1745721</v>
      </c>
      <c r="X11" s="44">
        <f>SUM($D11:I11)</f>
        <v>2126361</v>
      </c>
      <c r="Y11" s="44">
        <f>SUM($D11:J11)</f>
        <v>2549835</v>
      </c>
      <c r="Z11" s="44">
        <f>SUM($D11:K11)</f>
        <v>2970363</v>
      </c>
      <c r="AA11" s="44">
        <f>SUM($D11:L11)</f>
        <v>3333769</v>
      </c>
      <c r="AB11" s="44">
        <f>SUM($D11:M11)</f>
        <v>3728403</v>
      </c>
      <c r="AC11" s="44">
        <f>SUM($D11:N11)</f>
        <v>4077657</v>
      </c>
      <c r="AD11" s="44">
        <f>SUM($D11:O11)</f>
        <v>4423950</v>
      </c>
    </row>
    <row r="12" spans="1:30" s="43" customFormat="1" ht="15.1" customHeight="1">
      <c r="A12" s="63" t="s">
        <v>10</v>
      </c>
      <c r="B12" s="65" t="s">
        <v>6</v>
      </c>
      <c r="D12" s="44">
        <f>+BWB!D$106</f>
        <v>171625</v>
      </c>
      <c r="E12" s="44">
        <f>+BWB!E$106</f>
        <v>161355</v>
      </c>
      <c r="F12" s="44">
        <f>+BWB!F$106</f>
        <v>217918</v>
      </c>
      <c r="G12" s="44">
        <f>+BWB!G$106</f>
        <v>224173</v>
      </c>
      <c r="H12" s="44">
        <f>+BWB!H$106</f>
        <v>253392</v>
      </c>
      <c r="I12" s="44">
        <f>+BWB!I$106</f>
        <v>282227</v>
      </c>
      <c r="J12" s="44">
        <f>+BWB!J$106</f>
        <v>331419</v>
      </c>
      <c r="K12" s="44">
        <f>+BWB!K$106</f>
        <v>341230</v>
      </c>
      <c r="L12" s="44">
        <f>+BWB!L$106</f>
        <v>254974</v>
      </c>
      <c r="M12" s="44">
        <f>+BWB!M$106</f>
        <v>251604</v>
      </c>
      <c r="N12" s="44">
        <f>+BWB!N$106</f>
        <v>224699</v>
      </c>
      <c r="O12" s="44">
        <f>+BWB!O$106</f>
        <v>230244</v>
      </c>
      <c r="P12" s="44">
        <f t="shared" si="0"/>
        <v>2944860</v>
      </c>
      <c r="Q12" s="54"/>
      <c r="R12" s="54"/>
      <c r="S12" s="44">
        <f>SUM($D12:D12)</f>
        <v>171625</v>
      </c>
      <c r="T12" s="44">
        <f>SUM($D12:E12)</f>
        <v>332980</v>
      </c>
      <c r="U12" s="44">
        <f>SUM($D12:F12)</f>
        <v>550898</v>
      </c>
      <c r="V12" s="44">
        <f>SUM($D12:G12)</f>
        <v>775071</v>
      </c>
      <c r="W12" s="44">
        <f>SUM($D12:H12)</f>
        <v>1028463</v>
      </c>
      <c r="X12" s="44">
        <f>SUM($D12:I12)</f>
        <v>1310690</v>
      </c>
      <c r="Y12" s="44">
        <f>SUM($D12:J12)</f>
        <v>1642109</v>
      </c>
      <c r="Z12" s="44">
        <f>SUM($D12:K12)</f>
        <v>1983339</v>
      </c>
      <c r="AA12" s="44">
        <f>SUM($D12:L12)</f>
        <v>2238313</v>
      </c>
      <c r="AB12" s="44">
        <f>SUM($D12:M12)</f>
        <v>2489917</v>
      </c>
      <c r="AC12" s="44">
        <f>SUM($D12:N12)</f>
        <v>2714616</v>
      </c>
      <c r="AD12" s="44">
        <f>SUM($D12:O12)</f>
        <v>2944860</v>
      </c>
    </row>
    <row r="13" spans="1:30" s="43" customFormat="1" ht="15.1" customHeight="1">
      <c r="A13" s="63" t="s">
        <v>11</v>
      </c>
      <c r="B13" s="65" t="s">
        <v>6</v>
      </c>
      <c r="D13" s="44">
        <f>+DWT!D$106</f>
        <v>305531</v>
      </c>
      <c r="E13" s="44">
        <f>+DWT!E$106</f>
        <v>301919</v>
      </c>
      <c r="F13" s="44">
        <f>+DWT!F$106</f>
        <v>352582</v>
      </c>
      <c r="G13" s="44">
        <f>+DWT!G$106</f>
        <v>347738</v>
      </c>
      <c r="H13" s="44">
        <f>+DWT!H$106</f>
        <v>363015</v>
      </c>
      <c r="I13" s="44">
        <f>+DWT!I$106</f>
        <v>353264</v>
      </c>
      <c r="J13" s="44">
        <f>+DWT!J$106</f>
        <v>352049</v>
      </c>
      <c r="K13" s="44">
        <f>+DWT!K$106</f>
        <v>386184</v>
      </c>
      <c r="L13" s="44">
        <f>+DWT!L$106</f>
        <v>355165</v>
      </c>
      <c r="M13" s="44">
        <f>+DWT!M$106</f>
        <v>363343</v>
      </c>
      <c r="N13" s="44">
        <f>+DWT!N$106</f>
        <v>341197</v>
      </c>
      <c r="O13" s="44">
        <f>+DWT!O$106</f>
        <v>355306</v>
      </c>
      <c r="P13" s="44">
        <f t="shared" si="0"/>
        <v>4177293</v>
      </c>
      <c r="Q13" s="54"/>
      <c r="R13" s="54"/>
      <c r="S13" s="44">
        <f>SUM($D13:D13)</f>
        <v>305531</v>
      </c>
      <c r="T13" s="44">
        <f>SUM($D13:E13)</f>
        <v>607450</v>
      </c>
      <c r="U13" s="44">
        <f>SUM($D13:F13)</f>
        <v>960032</v>
      </c>
      <c r="V13" s="44">
        <f>SUM($D13:G13)</f>
        <v>1307770</v>
      </c>
      <c r="W13" s="44">
        <f>SUM($D13:H13)</f>
        <v>1670785</v>
      </c>
      <c r="X13" s="44">
        <f>SUM($D13:I13)</f>
        <v>2024049</v>
      </c>
      <c r="Y13" s="44">
        <f>SUM($D13:J13)</f>
        <v>2376098</v>
      </c>
      <c r="Z13" s="44">
        <f>SUM($D13:K13)</f>
        <v>2762282</v>
      </c>
      <c r="AA13" s="44">
        <f>SUM($D13:L13)</f>
        <v>3117447</v>
      </c>
      <c r="AB13" s="44">
        <f>SUM($D13:M13)</f>
        <v>3480790</v>
      </c>
      <c r="AC13" s="44">
        <f>SUM($D13:N13)</f>
        <v>3821987</v>
      </c>
      <c r="AD13" s="44">
        <f>SUM($D13:O13)</f>
        <v>4177293</v>
      </c>
    </row>
    <row r="14" spans="1:30" s="43" customFormat="1" ht="15.1" customHeight="1">
      <c r="A14" s="63" t="s">
        <v>13</v>
      </c>
      <c r="B14" s="65" t="s">
        <v>6</v>
      </c>
      <c r="D14" s="44">
        <f>+OGB!D$106</f>
        <v>35667</v>
      </c>
      <c r="E14" s="44">
        <f>+OGB!E$106</f>
        <v>35864</v>
      </c>
      <c r="F14" s="44">
        <f>+OGB!F$106</f>
        <v>44523</v>
      </c>
      <c r="G14" s="44">
        <f>+OGB!G$106</f>
        <v>45707</v>
      </c>
      <c r="H14" s="44">
        <f>+OGB!H$106</f>
        <v>51016</v>
      </c>
      <c r="I14" s="44">
        <f>+OGB!I$106</f>
        <v>53785</v>
      </c>
      <c r="J14" s="44">
        <f>+OGB!J$106</f>
        <v>60506</v>
      </c>
      <c r="K14" s="44">
        <f>+OGB!K$106</f>
        <v>65820</v>
      </c>
      <c r="L14" s="44">
        <f>+OGB!L$106</f>
        <v>51320</v>
      </c>
      <c r="M14" s="44">
        <f>+OGB!M$106</f>
        <v>53477</v>
      </c>
      <c r="N14" s="44">
        <f>+OGB!N$106</f>
        <v>46345</v>
      </c>
      <c r="O14" s="44">
        <f>+OGB!O$106</f>
        <v>47742</v>
      </c>
      <c r="P14" s="44">
        <f t="shared" si="0"/>
        <v>591772</v>
      </c>
      <c r="Q14" s="54"/>
      <c r="R14" s="54"/>
      <c r="S14" s="44">
        <f>SUM($D14:D14)</f>
        <v>35667</v>
      </c>
      <c r="T14" s="44">
        <f>SUM($D14:E14)</f>
        <v>71531</v>
      </c>
      <c r="U14" s="44">
        <f>SUM($D14:F14)</f>
        <v>116054</v>
      </c>
      <c r="V14" s="44">
        <f>SUM($D14:G14)</f>
        <v>161761</v>
      </c>
      <c r="W14" s="44">
        <f>SUM($D14:H14)</f>
        <v>212777</v>
      </c>
      <c r="X14" s="44">
        <f>SUM($D14:I14)</f>
        <v>266562</v>
      </c>
      <c r="Y14" s="44">
        <f>SUM($D14:J14)</f>
        <v>327068</v>
      </c>
      <c r="Z14" s="44">
        <f>SUM($D14:K14)</f>
        <v>392888</v>
      </c>
      <c r="AA14" s="44">
        <f>SUM($D14:L14)</f>
        <v>444208</v>
      </c>
      <c r="AB14" s="44">
        <f>SUM($D14:M14)</f>
        <v>497685</v>
      </c>
      <c r="AC14" s="44">
        <f>SUM($D14:N14)</f>
        <v>544030</v>
      </c>
      <c r="AD14" s="44">
        <f>SUM($D14:O14)</f>
        <v>591772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+PB!D$106</f>
        <v>223762</v>
      </c>
      <c r="E15" s="44">
        <f>+PB!E$106</f>
        <v>227260</v>
      </c>
      <c r="F15" s="44">
        <f>+PB!F$106</f>
        <v>305826</v>
      </c>
      <c r="G15" s="44">
        <f>+PB!G$106</f>
        <v>297759</v>
      </c>
      <c r="H15" s="44">
        <f>+PB!H$106</f>
        <v>335734</v>
      </c>
      <c r="I15" s="44">
        <f>+PB!I$106</f>
        <v>381529</v>
      </c>
      <c r="J15" s="44">
        <f>+PB!J$106</f>
        <v>469332</v>
      </c>
      <c r="K15" s="44">
        <f>+PB!K$106</f>
        <v>504141</v>
      </c>
      <c r="L15" s="44">
        <f>+PB!L$106</f>
        <v>354494</v>
      </c>
      <c r="M15" s="44">
        <f>+PB!M$106</f>
        <v>339488</v>
      </c>
      <c r="N15" s="44">
        <f>+PB!N$106</f>
        <v>292651</v>
      </c>
      <c r="O15" s="44">
        <f>+PB!O$106</f>
        <v>289951</v>
      </c>
      <c r="P15" s="44">
        <f t="shared" si="0"/>
        <v>4021927</v>
      </c>
      <c r="Q15" s="41"/>
      <c r="R15" s="41"/>
      <c r="S15" s="44">
        <f>SUM($D15:D15)</f>
        <v>223762</v>
      </c>
      <c r="T15" s="44">
        <f>SUM($D15:E15)</f>
        <v>451022</v>
      </c>
      <c r="U15" s="44">
        <f>SUM($D15:F15)</f>
        <v>756848</v>
      </c>
      <c r="V15" s="44">
        <f>SUM($D15:G15)</f>
        <v>1054607</v>
      </c>
      <c r="W15" s="44">
        <f>SUM($D15:H15)</f>
        <v>1390341</v>
      </c>
      <c r="X15" s="44">
        <f>SUM($D15:I15)</f>
        <v>1771870</v>
      </c>
      <c r="Y15" s="44">
        <f>SUM($D15:J15)</f>
        <v>2241202</v>
      </c>
      <c r="Z15" s="44">
        <f>SUM($D15:K15)</f>
        <v>2745343</v>
      </c>
      <c r="AA15" s="44">
        <f>SUM($D15:L15)</f>
        <v>3099837</v>
      </c>
      <c r="AB15" s="44">
        <f>SUM($D15:M15)</f>
        <v>3439325</v>
      </c>
      <c r="AC15" s="44">
        <f>SUM($D15:N15)</f>
        <v>3731976</v>
      </c>
      <c r="AD15" s="44">
        <f>SUM($D15:O15)</f>
        <v>4021927</v>
      </c>
    </row>
    <row r="16" spans="1:30" s="43" customFormat="1" ht="15.1" customHeight="1">
      <c r="A16" s="63" t="s">
        <v>75</v>
      </c>
      <c r="B16" s="65" t="s">
        <v>6</v>
      </c>
      <c r="D16" s="44">
        <f>+IBA!D$106</f>
        <v>79270</v>
      </c>
      <c r="E16" s="44">
        <f>+IBA!E$106</f>
        <v>70718</v>
      </c>
      <c r="F16" s="44">
        <f>+IBA!F$106</f>
        <v>93514</v>
      </c>
      <c r="G16" s="44">
        <f>+IBA!G$106</f>
        <v>92949</v>
      </c>
      <c r="H16" s="44">
        <f>+IBA!H$106</f>
        <v>105641</v>
      </c>
      <c r="I16" s="44">
        <f>+IBA!I$106</f>
        <v>112697</v>
      </c>
      <c r="J16" s="44">
        <f>+IBA!J$106</f>
        <v>132672</v>
      </c>
      <c r="K16" s="44">
        <f>+IBA!K$106</f>
        <v>134426</v>
      </c>
      <c r="L16" s="44">
        <f>+IBA!L$106</f>
        <v>109019</v>
      </c>
      <c r="M16" s="44">
        <f>+IBA!M$106</f>
        <v>104532</v>
      </c>
      <c r="N16" s="44">
        <f>+IBA!N$106</f>
        <v>89436</v>
      </c>
      <c r="O16" s="44">
        <f>+IBA!O$106</f>
        <v>93084</v>
      </c>
      <c r="P16" s="44">
        <f t="shared" si="0"/>
        <v>1217958</v>
      </c>
      <c r="Q16" s="53"/>
      <c r="R16" s="53"/>
      <c r="S16" s="44">
        <f>SUM($D16:D16)</f>
        <v>79270</v>
      </c>
      <c r="T16" s="44">
        <f>SUM($D16:E16)</f>
        <v>149988</v>
      </c>
      <c r="U16" s="44">
        <f>SUM($D16:F16)</f>
        <v>243502</v>
      </c>
      <c r="V16" s="44">
        <f>SUM($D16:G16)</f>
        <v>336451</v>
      </c>
      <c r="W16" s="44">
        <f>SUM($D16:H16)</f>
        <v>442092</v>
      </c>
      <c r="X16" s="44">
        <f>SUM($D16:I16)</f>
        <v>554789</v>
      </c>
      <c r="Y16" s="44">
        <f>SUM($D16:J16)</f>
        <v>687461</v>
      </c>
      <c r="Z16" s="44">
        <f>SUM($D16:K16)</f>
        <v>821887</v>
      </c>
      <c r="AA16" s="44">
        <f>SUM($D16:L16)</f>
        <v>930906</v>
      </c>
      <c r="AB16" s="44">
        <f>SUM($D16:M16)</f>
        <v>1035438</v>
      </c>
      <c r="AC16" s="44">
        <f>SUM($D16:N16)</f>
        <v>1124874</v>
      </c>
      <c r="AD16" s="44">
        <f>SUM($D16:O16)</f>
        <v>1217958</v>
      </c>
    </row>
    <row r="17" spans="1:30" s="43" customFormat="1" ht="15.1" customHeight="1">
      <c r="A17" s="63" t="s">
        <v>16</v>
      </c>
      <c r="B17" s="65" t="s">
        <v>6</v>
      </c>
      <c r="D17" s="44">
        <f>+SIBC!D$106</f>
        <v>169444</v>
      </c>
      <c r="E17" s="44">
        <f>+SIBC!E$106</f>
        <v>157856</v>
      </c>
      <c r="F17" s="44">
        <f>+SIBC!F$106</f>
        <v>187875</v>
      </c>
      <c r="G17" s="44">
        <f>+SIBC!G$106</f>
        <v>189151</v>
      </c>
      <c r="H17" s="44">
        <f>+SIBC!H$106</f>
        <v>210187</v>
      </c>
      <c r="I17" s="44">
        <f>+SIBC!I$106</f>
        <v>208217</v>
      </c>
      <c r="J17" s="44">
        <f>+SIBC!J$106</f>
        <v>217422</v>
      </c>
      <c r="K17" s="44">
        <f>+SIBC!K$106</f>
        <v>214464</v>
      </c>
      <c r="L17" s="44">
        <f>+SIBC!L$106</f>
        <v>203466</v>
      </c>
      <c r="M17" s="44">
        <f>+SIBC!M$106</f>
        <v>210497</v>
      </c>
      <c r="N17" s="44">
        <f>+SIBC!N$106</f>
        <v>190803</v>
      </c>
      <c r="O17" s="44">
        <f>+SIBC!O$106</f>
        <v>189787</v>
      </c>
      <c r="P17" s="44">
        <f t="shared" si="0"/>
        <v>2349169</v>
      </c>
      <c r="Q17" s="54"/>
      <c r="R17" s="54"/>
      <c r="S17" s="44">
        <f>SUM($D17:D17)</f>
        <v>169444</v>
      </c>
      <c r="T17" s="44">
        <f>SUM($D17:E17)</f>
        <v>327300</v>
      </c>
      <c r="U17" s="44">
        <f>SUM($D17:F17)</f>
        <v>515175</v>
      </c>
      <c r="V17" s="44">
        <f>SUM($D17:G17)</f>
        <v>704326</v>
      </c>
      <c r="W17" s="44">
        <f>SUM($D17:H17)</f>
        <v>914513</v>
      </c>
      <c r="X17" s="44">
        <f>SUM($D17:I17)</f>
        <v>1122730</v>
      </c>
      <c r="Y17" s="44">
        <f>SUM($D17:J17)</f>
        <v>1340152</v>
      </c>
      <c r="Z17" s="44">
        <f>SUM($D17:K17)</f>
        <v>1554616</v>
      </c>
      <c r="AA17" s="44">
        <f>SUM($D17:L17)</f>
        <v>1758082</v>
      </c>
      <c r="AB17" s="44">
        <f>SUM($D17:M17)</f>
        <v>1968579</v>
      </c>
      <c r="AC17" s="44">
        <f>SUM($D17:N17)</f>
        <v>2159382</v>
      </c>
      <c r="AD17" s="44">
        <f>SUM($D17:O17)</f>
        <v>2349169</v>
      </c>
    </row>
    <row r="18" spans="1:30" s="43" customFormat="1" ht="15.1" customHeight="1">
      <c r="A18" s="63" t="s">
        <v>17</v>
      </c>
      <c r="B18" s="65" t="s">
        <v>6</v>
      </c>
      <c r="D18" s="44">
        <f>+TIBA!D$106</f>
        <v>72514</v>
      </c>
      <c r="E18" s="44">
        <f>+TIBA!E$106</f>
        <v>70327</v>
      </c>
      <c r="F18" s="44">
        <f>+TIBA!F$106</f>
        <v>100229</v>
      </c>
      <c r="G18" s="44">
        <f>+TIBA!G$106</f>
        <v>117103</v>
      </c>
      <c r="H18" s="44">
        <f>+TIBA!H$106</f>
        <v>135361</v>
      </c>
      <c r="I18" s="44">
        <f>+TIBA!I$106</f>
        <v>168711</v>
      </c>
      <c r="J18" s="44">
        <f>+TIBA!J$106</f>
        <v>226711</v>
      </c>
      <c r="K18" s="44">
        <f>+TIBA!K$106</f>
        <v>260039</v>
      </c>
      <c r="L18" s="44">
        <f>+TIBA!L$106</f>
        <v>162040</v>
      </c>
      <c r="M18" s="44">
        <f>+TIBA!M$106</f>
        <v>141927</v>
      </c>
      <c r="N18" s="44">
        <f>+TIBA!N$106</f>
        <v>109734</v>
      </c>
      <c r="O18" s="44">
        <f>+TIBA!O$106</f>
        <v>98578</v>
      </c>
      <c r="P18" s="44">
        <f t="shared" si="0"/>
        <v>1663274</v>
      </c>
      <c r="Q18" s="54"/>
      <c r="R18" s="54"/>
      <c r="S18" s="44">
        <f>SUM($D18:D18)</f>
        <v>72514</v>
      </c>
      <c r="T18" s="44">
        <f>SUM($D18:E18)</f>
        <v>142841</v>
      </c>
      <c r="U18" s="44">
        <f>SUM($D18:F18)</f>
        <v>243070</v>
      </c>
      <c r="V18" s="44">
        <f>SUM($D18:G18)</f>
        <v>360173</v>
      </c>
      <c r="W18" s="44">
        <f>SUM($D18:H18)</f>
        <v>495534</v>
      </c>
      <c r="X18" s="44">
        <f>SUM($D18:I18)</f>
        <v>664245</v>
      </c>
      <c r="Y18" s="44">
        <f>SUM($D18:J18)</f>
        <v>890956</v>
      </c>
      <c r="Z18" s="44">
        <f>SUM($D18:K18)</f>
        <v>1150995</v>
      </c>
      <c r="AA18" s="44">
        <f>SUM($D18:L18)</f>
        <v>1313035</v>
      </c>
      <c r="AB18" s="44">
        <f>SUM($D18:M18)</f>
        <v>1454962</v>
      </c>
      <c r="AC18" s="44">
        <f>SUM($D18:N18)</f>
        <v>1564696</v>
      </c>
      <c r="AD18" s="44">
        <f>SUM($D18:O18)</f>
        <v>1663274</v>
      </c>
    </row>
    <row r="19" spans="1:30" s="43" customFormat="1" ht="15.1" customHeight="1">
      <c r="A19" s="63" t="s">
        <v>12</v>
      </c>
      <c r="B19" s="65" t="s">
        <v>6</v>
      </c>
      <c r="D19" s="44">
        <f>+LQB!D$106</f>
        <v>148105</v>
      </c>
      <c r="E19" s="44">
        <f>+LQB!E$106</f>
        <v>146616</v>
      </c>
      <c r="F19" s="44">
        <f>+LQB!F$106</f>
        <v>196467</v>
      </c>
      <c r="G19" s="44">
        <f>+LQB!G$106</f>
        <v>216123</v>
      </c>
      <c r="H19" s="44">
        <f>+LQB!H$106</f>
        <v>229917</v>
      </c>
      <c r="I19" s="44">
        <f>+LQB!I$106</f>
        <v>246581</v>
      </c>
      <c r="J19" s="44">
        <f>+LQB!J$106</f>
        <v>287540</v>
      </c>
      <c r="K19" s="44">
        <f>+LQB!K$106</f>
        <v>311096</v>
      </c>
      <c r="L19" s="44">
        <f>+LQB!L$106</f>
        <v>222461</v>
      </c>
      <c r="M19" s="44">
        <f>+LQB!M$106</f>
        <v>219534</v>
      </c>
      <c r="N19" s="44">
        <f>+LQB!N$106</f>
        <v>208295</v>
      </c>
      <c r="O19" s="44">
        <f>+LQB!O$106</f>
        <v>206600</v>
      </c>
      <c r="P19" s="44">
        <f t="shared" si="0"/>
        <v>2639335</v>
      </c>
      <c r="Q19" s="54"/>
      <c r="R19" s="54"/>
      <c r="S19" s="44">
        <f>SUM($D19:D19)</f>
        <v>148105</v>
      </c>
      <c r="T19" s="44">
        <f>SUM($D19:E19)</f>
        <v>294721</v>
      </c>
      <c r="U19" s="44">
        <f>SUM($D19:F19)</f>
        <v>491188</v>
      </c>
      <c r="V19" s="44">
        <f>SUM($D19:G19)</f>
        <v>707311</v>
      </c>
      <c r="W19" s="44">
        <f>SUM($D19:H19)</f>
        <v>937228</v>
      </c>
      <c r="X19" s="44">
        <f>SUM($D19:I19)</f>
        <v>1183809</v>
      </c>
      <c r="Y19" s="44">
        <f>SUM($D19:J19)</f>
        <v>1471349</v>
      </c>
      <c r="Z19" s="44">
        <f>SUM($D19:K19)</f>
        <v>1782445</v>
      </c>
      <c r="AA19" s="44">
        <f>SUM($D19:L19)</f>
        <v>2004906</v>
      </c>
      <c r="AB19" s="44">
        <f>SUM($D19:M19)</f>
        <v>2224440</v>
      </c>
      <c r="AC19" s="44">
        <f>SUM($D19:N19)</f>
        <v>2432735</v>
      </c>
      <c r="AD19" s="44">
        <f>SUM($D19:O19)</f>
        <v>2639335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+RBW!D$106</f>
        <v>130121</v>
      </c>
      <c r="E20" s="44">
        <f>+RBW!E$106</f>
        <v>134992</v>
      </c>
      <c r="F20" s="44">
        <f>+RBW!F$106</f>
        <v>177807</v>
      </c>
      <c r="G20" s="44">
        <f>+RBW!G$106</f>
        <v>216576</v>
      </c>
      <c r="H20" s="44">
        <f>+RBW!H$106</f>
        <v>220451</v>
      </c>
      <c r="I20" s="44">
        <f>+RBW!I$106</f>
        <v>239252</v>
      </c>
      <c r="J20" s="44">
        <f>+RBW!J$106</f>
        <v>290485</v>
      </c>
      <c r="K20" s="44">
        <f>+RBW!K$106</f>
        <v>305141</v>
      </c>
      <c r="L20" s="44">
        <f>+RBW!L$106</f>
        <v>221668</v>
      </c>
      <c r="M20" s="44">
        <f>+RBW!M$106</f>
        <v>208113</v>
      </c>
      <c r="N20" s="44">
        <f>+RBW!N$106</f>
        <v>174356</v>
      </c>
      <c r="O20" s="44">
        <f>+RBW!O$106</f>
        <v>175256</v>
      </c>
      <c r="P20" s="44">
        <f t="shared" si="0"/>
        <v>2494218</v>
      </c>
      <c r="Q20" s="41"/>
      <c r="R20" s="41"/>
      <c r="S20" s="44">
        <f>SUM($D20:D20)</f>
        <v>130121</v>
      </c>
      <c r="T20" s="44">
        <f>SUM($D20:E20)</f>
        <v>265113</v>
      </c>
      <c r="U20" s="44">
        <f>SUM($D20:F20)</f>
        <v>442920</v>
      </c>
      <c r="V20" s="44">
        <f>SUM($D20:G20)</f>
        <v>659496</v>
      </c>
      <c r="W20" s="44">
        <f>SUM($D20:H20)</f>
        <v>879947</v>
      </c>
      <c r="X20" s="44">
        <f>SUM($D20:I20)</f>
        <v>1119199</v>
      </c>
      <c r="Y20" s="44">
        <f>SUM($D20:J20)</f>
        <v>1409684</v>
      </c>
      <c r="Z20" s="44">
        <f>SUM($D20:K20)</f>
        <v>1714825</v>
      </c>
      <c r="AA20" s="44">
        <f>SUM($D20:L20)</f>
        <v>1936493</v>
      </c>
      <c r="AB20" s="44">
        <f>SUM($D20:M20)</f>
        <v>2144606</v>
      </c>
      <c r="AC20" s="44">
        <f>SUM($D20:N20)</f>
        <v>2318962</v>
      </c>
      <c r="AD20" s="44">
        <f>SUM($D20:O20)</f>
        <v>2494218</v>
      </c>
    </row>
    <row r="21" spans="1:30" s="43" customFormat="1" ht="15.1" customHeight="1">
      <c r="A21" s="63" t="s">
        <v>18</v>
      </c>
      <c r="B21" s="65" t="s">
        <v>6</v>
      </c>
      <c r="D21" s="44">
        <f>+WPB!D$106</f>
        <v>30773</v>
      </c>
      <c r="E21" s="44">
        <f>+WPB!E$106</f>
        <v>29037</v>
      </c>
      <c r="F21" s="44">
        <f>+WPB!F$106</f>
        <v>37048</v>
      </c>
      <c r="G21" s="44">
        <f>+WPB!G$106</f>
        <v>12</v>
      </c>
      <c r="H21" s="44">
        <f>+WPB!H$106</f>
        <v>32944</v>
      </c>
      <c r="I21" s="44">
        <f>+WPB!I$106</f>
        <v>42220</v>
      </c>
      <c r="J21" s="44">
        <f>+WPB!J$106</f>
        <v>51857</v>
      </c>
      <c r="K21" s="44">
        <f>+WPB!K$106</f>
        <v>55815</v>
      </c>
      <c r="L21" s="44">
        <f>+WPB!L$106</f>
        <v>42508</v>
      </c>
      <c r="M21" s="44">
        <f>+WPB!M$106</f>
        <v>41132</v>
      </c>
      <c r="N21" s="44">
        <f>+WPB!N$106</f>
        <v>37534</v>
      </c>
      <c r="O21" s="44">
        <f>+WPB!O$106</f>
        <v>39384</v>
      </c>
      <c r="P21" s="44">
        <f t="shared" si="0"/>
        <v>440264</v>
      </c>
      <c r="Q21" s="53"/>
      <c r="R21" s="53"/>
      <c r="S21" s="44">
        <f>SUM($D21:D21)</f>
        <v>30773</v>
      </c>
      <c r="T21" s="44">
        <f>SUM($D21:E21)</f>
        <v>59810</v>
      </c>
      <c r="U21" s="44">
        <f>SUM($D21:F21)</f>
        <v>96858</v>
      </c>
      <c r="V21" s="44">
        <f>SUM($D21:G21)</f>
        <v>96870</v>
      </c>
      <c r="W21" s="44">
        <f>SUM($D21:H21)</f>
        <v>129814</v>
      </c>
      <c r="X21" s="44">
        <f>SUM($D21:I21)</f>
        <v>172034</v>
      </c>
      <c r="Y21" s="44">
        <f>SUM($D21:J21)</f>
        <v>223891</v>
      </c>
      <c r="Z21" s="44">
        <f>SUM($D21:K21)</f>
        <v>279706</v>
      </c>
      <c r="AA21" s="44">
        <f>SUM($D21:L21)</f>
        <v>322214</v>
      </c>
      <c r="AB21" s="44">
        <f>SUM($D21:M21)</f>
        <v>363346</v>
      </c>
      <c r="AC21" s="44">
        <f>SUM($D21:N21)</f>
        <v>400880</v>
      </c>
      <c r="AD21" s="44">
        <f>SUM($D21:O21)</f>
        <v>440264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1698758</v>
      </c>
      <c r="E22" s="44">
        <f t="shared" si="1"/>
        <v>1641527</v>
      </c>
      <c r="F22" s="44">
        <f t="shared" si="1"/>
        <v>2090165</v>
      </c>
      <c r="G22" s="44">
        <f t="shared" si="1"/>
        <v>2107863</v>
      </c>
      <c r="H22" s="44">
        <f t="shared" si="1"/>
        <v>2308902</v>
      </c>
      <c r="I22" s="44">
        <f t="shared" si="1"/>
        <v>2469123</v>
      </c>
      <c r="J22" s="44">
        <f t="shared" si="1"/>
        <v>2843467</v>
      </c>
      <c r="K22" s="44">
        <f t="shared" si="1"/>
        <v>2998884</v>
      </c>
      <c r="L22" s="44">
        <f t="shared" si="1"/>
        <v>2340521</v>
      </c>
      <c r="M22" s="44">
        <f t="shared" si="1"/>
        <v>2328281</v>
      </c>
      <c r="N22" s="44">
        <f t="shared" si="1"/>
        <v>2064304</v>
      </c>
      <c r="O22" s="44">
        <f t="shared" si="1"/>
        <v>2072225</v>
      </c>
      <c r="P22" s="44">
        <f t="shared" si="1"/>
        <v>26964020</v>
      </c>
      <c r="Q22" s="54"/>
      <c r="R22" s="54"/>
      <c r="S22" s="44">
        <f>SUM($D22:D22)</f>
        <v>1698758</v>
      </c>
      <c r="T22" s="44">
        <f>SUM($D22:E22)</f>
        <v>3340285</v>
      </c>
      <c r="U22" s="44">
        <f>SUM($D22:F22)</f>
        <v>5430450</v>
      </c>
      <c r="V22" s="44">
        <f>SUM($D22:G22)</f>
        <v>7538313</v>
      </c>
      <c r="W22" s="44">
        <f>SUM($D22:H22)</f>
        <v>9847215</v>
      </c>
      <c r="X22" s="44">
        <f>SUM($D22:I22)</f>
        <v>12316338</v>
      </c>
      <c r="Y22" s="44">
        <f>SUM($D22:J22)</f>
        <v>15159805</v>
      </c>
      <c r="Z22" s="44">
        <f>SUM($D22:K22)</f>
        <v>18158689</v>
      </c>
      <c r="AA22" s="44">
        <f>SUM($D22:L22)</f>
        <v>20499210</v>
      </c>
      <c r="AB22" s="44">
        <f>SUM($D22:M22)</f>
        <v>22827491</v>
      </c>
      <c r="AC22" s="44">
        <f>SUM($D22:N22)</f>
        <v>24891795</v>
      </c>
      <c r="AD22" s="44">
        <f>SUM($D22:O22)</f>
        <v>26964020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+AMB!D$124</f>
        <v>208624</v>
      </c>
      <c r="E24" s="44">
        <f>+AMB!E$124</f>
        <v>196544</v>
      </c>
      <c r="F24" s="44">
        <f>+AMB!F$124</f>
        <v>226080</v>
      </c>
      <c r="G24" s="44">
        <f>+AMB!G$124</f>
        <v>211717</v>
      </c>
      <c r="H24" s="44">
        <f>+AMB!H$124</f>
        <v>231981</v>
      </c>
      <c r="I24" s="44">
        <f>+AMB!I$124</f>
        <v>222673</v>
      </c>
      <c r="J24" s="44">
        <f>+AMB!J$124</f>
        <v>197531</v>
      </c>
      <c r="K24" s="44">
        <f>+AMB!K$124</f>
        <v>219947</v>
      </c>
      <c r="L24" s="44">
        <f>+AMB!L$124</f>
        <v>214588</v>
      </c>
      <c r="M24" s="44">
        <f>+AMB!M$124</f>
        <v>223038</v>
      </c>
      <c r="N24" s="44">
        <f>+AMB!N$124</f>
        <v>212786</v>
      </c>
      <c r="O24" s="44">
        <f>+AMB!O$124</f>
        <v>186008</v>
      </c>
      <c r="P24" s="44">
        <f t="shared" ref="P24:P34" si="2">SUM(D24:O24)</f>
        <v>2551517</v>
      </c>
      <c r="Q24" s="53"/>
      <c r="R24" s="53"/>
      <c r="S24" s="44">
        <f>SUM($D24:D24)</f>
        <v>208624</v>
      </c>
      <c r="T24" s="44">
        <f>SUM($D24:E24)</f>
        <v>405168</v>
      </c>
      <c r="U24" s="44">
        <f>SUM($D24:F24)</f>
        <v>631248</v>
      </c>
      <c r="V24" s="44">
        <f>SUM($D24:G24)</f>
        <v>842965</v>
      </c>
      <c r="W24" s="44">
        <f>SUM($D24:H24)</f>
        <v>1074946</v>
      </c>
      <c r="X24" s="44">
        <f>SUM($D24:I24)</f>
        <v>1297619</v>
      </c>
      <c r="Y24" s="44">
        <f>SUM($D24:J24)</f>
        <v>1495150</v>
      </c>
      <c r="Z24" s="44">
        <f>SUM($D24:K24)</f>
        <v>1715097</v>
      </c>
      <c r="AA24" s="44">
        <f>SUM($D24:L24)</f>
        <v>1929685</v>
      </c>
      <c r="AB24" s="44">
        <f>SUM($D24:M24)</f>
        <v>2152723</v>
      </c>
      <c r="AC24" s="44">
        <f>SUM($D24:N24)</f>
        <v>2365509</v>
      </c>
      <c r="AD24" s="44">
        <f>SUM($D24:O24)</f>
        <v>2551517</v>
      </c>
    </row>
    <row r="25" spans="1:30" s="43" customFormat="1" ht="15.1" customHeight="1">
      <c r="A25" s="63" t="s">
        <v>10</v>
      </c>
      <c r="B25" s="65" t="s">
        <v>66</v>
      </c>
      <c r="D25" s="44">
        <f>+BWB!D$124</f>
        <v>129776</v>
      </c>
      <c r="E25" s="44">
        <f>+BWB!E$124</f>
        <v>117773</v>
      </c>
      <c r="F25" s="44">
        <f>+BWB!F$124</f>
        <v>136624</v>
      </c>
      <c r="G25" s="44">
        <f>+BWB!G$124</f>
        <v>136172</v>
      </c>
      <c r="H25" s="44">
        <f>+BWB!H$124</f>
        <v>143832</v>
      </c>
      <c r="I25" s="44">
        <f>+BWB!I$124</f>
        <v>138029</v>
      </c>
      <c r="J25" s="44">
        <f>+BWB!J$124</f>
        <v>132909</v>
      </c>
      <c r="K25" s="44">
        <f>+BWB!K$124</f>
        <v>138404</v>
      </c>
      <c r="L25" s="44">
        <f>+BWB!L$124</f>
        <v>132928</v>
      </c>
      <c r="M25" s="44">
        <f>+BWB!M$124</f>
        <v>139471</v>
      </c>
      <c r="N25" s="44">
        <f>+BWB!N$124</f>
        <v>133605</v>
      </c>
      <c r="O25" s="44">
        <f>+BWB!O$124</f>
        <v>117057</v>
      </c>
      <c r="P25" s="44">
        <f t="shared" si="2"/>
        <v>1596580</v>
      </c>
      <c r="Q25" s="54"/>
      <c r="R25" s="54"/>
      <c r="S25" s="44">
        <f>SUM($D25:D25)</f>
        <v>129776</v>
      </c>
      <c r="T25" s="44">
        <f>SUM($D25:E25)</f>
        <v>247549</v>
      </c>
      <c r="U25" s="44">
        <f>SUM($D25:F25)</f>
        <v>384173</v>
      </c>
      <c r="V25" s="44">
        <f>SUM($D25:G25)</f>
        <v>520345</v>
      </c>
      <c r="W25" s="44">
        <f>SUM($D25:H25)</f>
        <v>664177</v>
      </c>
      <c r="X25" s="44">
        <f>SUM($D25:I25)</f>
        <v>802206</v>
      </c>
      <c r="Y25" s="44">
        <f>SUM($D25:J25)</f>
        <v>935115</v>
      </c>
      <c r="Z25" s="44">
        <f>SUM($D25:K25)</f>
        <v>1073519</v>
      </c>
      <c r="AA25" s="44">
        <f>SUM($D25:L25)</f>
        <v>1206447</v>
      </c>
      <c r="AB25" s="44">
        <f>SUM($D25:M25)</f>
        <v>1345918</v>
      </c>
      <c r="AC25" s="44">
        <f>SUM($D25:N25)</f>
        <v>1479523</v>
      </c>
      <c r="AD25" s="44">
        <f>SUM($D25:O25)</f>
        <v>1596580</v>
      </c>
    </row>
    <row r="26" spans="1:30" s="43" customFormat="1" ht="15.1" customHeight="1">
      <c r="A26" s="63" t="s">
        <v>11</v>
      </c>
      <c r="B26" s="65" t="s">
        <v>66</v>
      </c>
      <c r="D26" s="44">
        <f>+DWT!D$124</f>
        <v>818</v>
      </c>
      <c r="E26" s="44">
        <f>+DWT!E$124</f>
        <v>834</v>
      </c>
      <c r="F26" s="44">
        <f>+DWT!F$124</f>
        <v>895</v>
      </c>
      <c r="G26" s="44">
        <f>+DWT!G$124</f>
        <v>980</v>
      </c>
      <c r="H26" s="44">
        <f>+DWT!H$124</f>
        <v>1057</v>
      </c>
      <c r="I26" s="44">
        <f>+DWT!I$124</f>
        <v>969</v>
      </c>
      <c r="J26" s="44">
        <f>+DWT!J$124</f>
        <v>964</v>
      </c>
      <c r="K26" s="44">
        <f>+DWT!K$124</f>
        <v>1009</v>
      </c>
      <c r="L26" s="44">
        <f>+DWT!L$124</f>
        <v>928</v>
      </c>
      <c r="M26" s="44">
        <f>+DWT!M$124</f>
        <v>1019</v>
      </c>
      <c r="N26" s="44">
        <f>+DWT!N$124</f>
        <v>916</v>
      </c>
      <c r="O26" s="44">
        <f>+DWT!O$124</f>
        <v>757</v>
      </c>
      <c r="P26" s="44">
        <f t="shared" si="2"/>
        <v>11146</v>
      </c>
      <c r="Q26" s="54"/>
      <c r="R26" s="54"/>
      <c r="S26" s="44">
        <f>SUM($D26:D26)</f>
        <v>818</v>
      </c>
      <c r="T26" s="44">
        <f>SUM($D26:E26)</f>
        <v>1652</v>
      </c>
      <c r="U26" s="44">
        <f>SUM($D26:F26)</f>
        <v>2547</v>
      </c>
      <c r="V26" s="44">
        <f>SUM($D26:G26)</f>
        <v>3527</v>
      </c>
      <c r="W26" s="44">
        <f>SUM($D26:H26)</f>
        <v>4584</v>
      </c>
      <c r="X26" s="44">
        <f>SUM($D26:I26)</f>
        <v>5553</v>
      </c>
      <c r="Y26" s="44">
        <f>SUM($D26:J26)</f>
        <v>6517</v>
      </c>
      <c r="Z26" s="44">
        <f>SUM($D26:K26)</f>
        <v>7526</v>
      </c>
      <c r="AA26" s="44">
        <f>SUM($D26:L26)</f>
        <v>8454</v>
      </c>
      <c r="AB26" s="44">
        <f>SUM($D26:M26)</f>
        <v>9473</v>
      </c>
      <c r="AC26" s="44">
        <f>SUM($D26:N26)</f>
        <v>10389</v>
      </c>
      <c r="AD26" s="44">
        <f>SUM($D26:O26)</f>
        <v>11146</v>
      </c>
    </row>
    <row r="27" spans="1:30" s="43" customFormat="1" ht="15.1" customHeight="1">
      <c r="A27" s="63" t="s">
        <v>13</v>
      </c>
      <c r="B27" s="65" t="s">
        <v>66</v>
      </c>
      <c r="D27" s="44">
        <f>+OGB!D$124</f>
        <v>6226</v>
      </c>
      <c r="E27" s="44">
        <f>+OGB!E$124</f>
        <v>5652</v>
      </c>
      <c r="F27" s="44">
        <f>+OGB!F$124</f>
        <v>4229</v>
      </c>
      <c r="G27" s="44">
        <f>+OGB!G$124</f>
        <v>6886</v>
      </c>
      <c r="H27" s="44">
        <f>+OGB!H$124</f>
        <v>6882</v>
      </c>
      <c r="I27" s="44">
        <f>+OGB!I$124</f>
        <v>6367</v>
      </c>
      <c r="J27" s="44">
        <f>+OGB!J$124</f>
        <v>6571</v>
      </c>
      <c r="K27" s="44">
        <f>+OGB!K$124</f>
        <v>6640</v>
      </c>
      <c r="L27" s="44">
        <f>+OGB!L$124</f>
        <v>6569</v>
      </c>
      <c r="M27" s="44">
        <f>+OGB!M$124</f>
        <v>6749</v>
      </c>
      <c r="N27" s="44">
        <f>+OGB!N$124</f>
        <v>6300</v>
      </c>
      <c r="O27" s="44">
        <f>+OGB!O$124</f>
        <v>5458</v>
      </c>
      <c r="P27" s="44">
        <f t="shared" si="2"/>
        <v>74529</v>
      </c>
      <c r="Q27" s="54"/>
      <c r="R27" s="54"/>
      <c r="S27" s="44">
        <f>SUM($D27:D27)</f>
        <v>6226</v>
      </c>
      <c r="T27" s="44">
        <f>SUM($D27:E27)</f>
        <v>11878</v>
      </c>
      <c r="U27" s="44">
        <f>SUM($D27:F27)</f>
        <v>16107</v>
      </c>
      <c r="V27" s="44">
        <f>SUM($D27:G27)</f>
        <v>22993</v>
      </c>
      <c r="W27" s="44">
        <f>SUM($D27:H27)</f>
        <v>29875</v>
      </c>
      <c r="X27" s="44">
        <f>SUM($D27:I27)</f>
        <v>36242</v>
      </c>
      <c r="Y27" s="44">
        <f>SUM($D27:J27)</f>
        <v>42813</v>
      </c>
      <c r="Z27" s="44">
        <f>SUM($D27:K27)</f>
        <v>49453</v>
      </c>
      <c r="AA27" s="44">
        <f>SUM($D27:L27)</f>
        <v>56022</v>
      </c>
      <c r="AB27" s="44">
        <f>SUM($D27:M27)</f>
        <v>62771</v>
      </c>
      <c r="AC27" s="44">
        <f>SUM($D27:N27)</f>
        <v>69071</v>
      </c>
      <c r="AD27" s="44">
        <f>SUM($D27:O27)</f>
        <v>74529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+PB!D$124</f>
        <v>85577</v>
      </c>
      <c r="E28" s="44">
        <f>+PB!E$124</f>
        <v>83956</v>
      </c>
      <c r="F28" s="44">
        <f>+PB!F$124</f>
        <v>92644</v>
      </c>
      <c r="G28" s="44">
        <f>+PB!G$124</f>
        <v>91387</v>
      </c>
      <c r="H28" s="44">
        <f>+PB!H$124</f>
        <v>95458</v>
      </c>
      <c r="I28" s="44">
        <f>+PB!I$124</f>
        <v>89043</v>
      </c>
      <c r="J28" s="44">
        <f>+PB!J$124</f>
        <v>90983</v>
      </c>
      <c r="K28" s="44">
        <f>+PB!K$124</f>
        <v>92337</v>
      </c>
      <c r="L28" s="44">
        <f>+PB!L$124</f>
        <v>91609</v>
      </c>
      <c r="M28" s="44">
        <f>+PB!M$124</f>
        <v>96796</v>
      </c>
      <c r="N28" s="44">
        <f>+PB!N$124</f>
        <v>84996</v>
      </c>
      <c r="O28" s="44">
        <f>+PB!O$124</f>
        <v>78755</v>
      </c>
      <c r="P28" s="44">
        <f t="shared" si="2"/>
        <v>1073541</v>
      </c>
      <c r="Q28" s="41"/>
      <c r="R28" s="41"/>
      <c r="S28" s="44">
        <f>SUM($D28:D28)</f>
        <v>85577</v>
      </c>
      <c r="T28" s="44">
        <f>SUM($D28:E28)</f>
        <v>169533</v>
      </c>
      <c r="U28" s="44">
        <f>SUM($D28:F28)</f>
        <v>262177</v>
      </c>
      <c r="V28" s="44">
        <f>SUM($D28:G28)</f>
        <v>353564</v>
      </c>
      <c r="W28" s="44">
        <f>SUM($D28:H28)</f>
        <v>449022</v>
      </c>
      <c r="X28" s="44">
        <f>SUM($D28:I28)</f>
        <v>538065</v>
      </c>
      <c r="Y28" s="44">
        <f>SUM($D28:J28)</f>
        <v>629048</v>
      </c>
      <c r="Z28" s="44">
        <f>SUM($D28:K28)</f>
        <v>721385</v>
      </c>
      <c r="AA28" s="44">
        <f>SUM($D28:L28)</f>
        <v>812994</v>
      </c>
      <c r="AB28" s="44">
        <f>SUM($D28:M28)</f>
        <v>909790</v>
      </c>
      <c r="AC28" s="44">
        <f>SUM($D28:N28)</f>
        <v>994786</v>
      </c>
      <c r="AD28" s="44">
        <f>SUM($D28:O28)</f>
        <v>1073541</v>
      </c>
    </row>
    <row r="29" spans="1:30" s="43" customFormat="1" ht="15.1" customHeight="1">
      <c r="A29" s="63" t="s">
        <v>75</v>
      </c>
      <c r="B29" s="65" t="s">
        <v>66</v>
      </c>
      <c r="D29" s="44">
        <f>+IBA!D$124</f>
        <v>7472</v>
      </c>
      <c r="E29" s="44">
        <f>+IBA!E$124</f>
        <v>6776</v>
      </c>
      <c r="F29" s="44">
        <f>+IBA!F$124</f>
        <v>8043</v>
      </c>
      <c r="G29" s="44">
        <f>+IBA!G$124</f>
        <v>7319</v>
      </c>
      <c r="H29" s="44">
        <f>+IBA!H$124</f>
        <v>7910</v>
      </c>
      <c r="I29" s="44">
        <f>+IBA!I$124</f>
        <v>7190</v>
      </c>
      <c r="J29" s="44">
        <f>+IBA!J$124</f>
        <v>7256</v>
      </c>
      <c r="K29" s="44">
        <f>+IBA!K$124</f>
        <v>7513</v>
      </c>
      <c r="L29" s="44">
        <f>+IBA!L$124</f>
        <v>7697</v>
      </c>
      <c r="M29" s="44">
        <f>+IBA!M$124</f>
        <v>8047</v>
      </c>
      <c r="N29" s="44">
        <f>+IBA!N$124</f>
        <v>6978</v>
      </c>
      <c r="O29" s="44">
        <f>+IBA!O$124</f>
        <v>6708</v>
      </c>
      <c r="P29" s="44">
        <f t="shared" si="2"/>
        <v>88909</v>
      </c>
      <c r="Q29" s="53"/>
      <c r="R29" s="53"/>
      <c r="S29" s="44">
        <f>SUM($D29:D29)</f>
        <v>7472</v>
      </c>
      <c r="T29" s="44">
        <f>SUM($D29:E29)</f>
        <v>14248</v>
      </c>
      <c r="U29" s="44">
        <f>SUM($D29:F29)</f>
        <v>22291</v>
      </c>
      <c r="V29" s="44">
        <f>SUM($D29:G29)</f>
        <v>29610</v>
      </c>
      <c r="W29" s="44">
        <f>SUM($D29:H29)</f>
        <v>37520</v>
      </c>
      <c r="X29" s="44">
        <f>SUM($D29:I29)</f>
        <v>44710</v>
      </c>
      <c r="Y29" s="44">
        <f>SUM($D29:J29)</f>
        <v>51966</v>
      </c>
      <c r="Z29" s="44">
        <f>SUM($D29:K29)</f>
        <v>59479</v>
      </c>
      <c r="AA29" s="44">
        <f>SUM($D29:L29)</f>
        <v>67176</v>
      </c>
      <c r="AB29" s="44">
        <f>SUM($D29:M29)</f>
        <v>75223</v>
      </c>
      <c r="AC29" s="44">
        <f>SUM($D29:N29)</f>
        <v>82201</v>
      </c>
      <c r="AD29" s="44">
        <f>SUM($D29:O29)</f>
        <v>88909</v>
      </c>
    </row>
    <row r="30" spans="1:30" s="43" customFormat="1" ht="15.1" customHeight="1">
      <c r="A30" s="63" t="s">
        <v>16</v>
      </c>
      <c r="B30" s="65" t="s">
        <v>66</v>
      </c>
      <c r="D30" s="44">
        <f>+SIBC!D$124</f>
        <v>4714</v>
      </c>
      <c r="E30" s="44">
        <f>+SIBC!E$124</f>
        <v>4693</v>
      </c>
      <c r="F30" s="44">
        <f>+SIBC!F$124</f>
        <v>4693</v>
      </c>
      <c r="G30" s="44">
        <f>+SIBC!G$124</f>
        <v>4983</v>
      </c>
      <c r="H30" s="44">
        <f>+SIBC!H$124</f>
        <v>6669</v>
      </c>
      <c r="I30" s="44">
        <f>+SIBC!I$124</f>
        <v>6759</v>
      </c>
      <c r="J30" s="44">
        <f>+SIBC!J$124</f>
        <v>6949</v>
      </c>
      <c r="K30" s="44">
        <f>+SIBC!K$124</f>
        <v>6453</v>
      </c>
      <c r="L30" s="44">
        <f>+SIBC!L$124</f>
        <v>6681</v>
      </c>
      <c r="M30" s="44">
        <f>+SIBC!M$124</f>
        <v>6614</v>
      </c>
      <c r="N30" s="44">
        <f>+SIBC!N$124</f>
        <v>5126</v>
      </c>
      <c r="O30" s="44">
        <f>+SIBC!O$124</f>
        <v>4738</v>
      </c>
      <c r="P30" s="44">
        <f t="shared" si="2"/>
        <v>69072</v>
      </c>
      <c r="Q30" s="54"/>
      <c r="R30" s="54"/>
      <c r="S30" s="44">
        <f>SUM($D30:D30)</f>
        <v>4714</v>
      </c>
      <c r="T30" s="44">
        <f>SUM($D30:E30)</f>
        <v>9407</v>
      </c>
      <c r="U30" s="44">
        <f>SUM($D30:F30)</f>
        <v>14100</v>
      </c>
      <c r="V30" s="44">
        <f>SUM($D30:G30)</f>
        <v>19083</v>
      </c>
      <c r="W30" s="44">
        <f>SUM($D30:H30)</f>
        <v>25752</v>
      </c>
      <c r="X30" s="44">
        <f>SUM($D30:I30)</f>
        <v>32511</v>
      </c>
      <c r="Y30" s="44">
        <f>SUM($D30:J30)</f>
        <v>39460</v>
      </c>
      <c r="Z30" s="44">
        <f>SUM($D30:K30)</f>
        <v>45913</v>
      </c>
      <c r="AA30" s="44">
        <f>SUM($D30:L30)</f>
        <v>52594</v>
      </c>
      <c r="AB30" s="44">
        <f>SUM($D30:M30)</f>
        <v>59208</v>
      </c>
      <c r="AC30" s="44">
        <f>SUM($D30:N30)</f>
        <v>64334</v>
      </c>
      <c r="AD30" s="44">
        <f>SUM($D30:O30)</f>
        <v>69072</v>
      </c>
    </row>
    <row r="31" spans="1:30" s="43" customFormat="1" ht="15.1" customHeight="1">
      <c r="A31" s="63" t="s">
        <v>17</v>
      </c>
      <c r="B31" s="65" t="s">
        <v>66</v>
      </c>
      <c r="D31" s="44">
        <f>+TIBA!D$124</f>
        <v>28784</v>
      </c>
      <c r="E31" s="44">
        <f>+TIBA!E$124</f>
        <v>27849</v>
      </c>
      <c r="F31" s="44">
        <f>+TIBA!F$124</f>
        <v>32264</v>
      </c>
      <c r="G31" s="44">
        <f>+TIBA!G$124</f>
        <v>32680</v>
      </c>
      <c r="H31" s="44">
        <f>+TIBA!H$124</f>
        <v>33728</v>
      </c>
      <c r="I31" s="44">
        <f>+TIBA!I$124</f>
        <v>32036</v>
      </c>
      <c r="J31" s="44">
        <f>+TIBA!J$124</f>
        <v>34825</v>
      </c>
      <c r="K31" s="44">
        <f>+TIBA!K$124</f>
        <v>32890</v>
      </c>
      <c r="L31" s="44">
        <f>+TIBA!L$124</f>
        <v>32568</v>
      </c>
      <c r="M31" s="44">
        <f>+TIBA!M$124</f>
        <v>36068</v>
      </c>
      <c r="N31" s="44">
        <f>+TIBA!N$124</f>
        <v>31226</v>
      </c>
      <c r="O31" s="44">
        <f>+TIBA!O$124</f>
        <v>27760</v>
      </c>
      <c r="P31" s="44">
        <f t="shared" si="2"/>
        <v>382678</v>
      </c>
      <c r="Q31" s="54"/>
      <c r="R31" s="54"/>
      <c r="S31" s="44">
        <f>SUM($D31:D31)</f>
        <v>28784</v>
      </c>
      <c r="T31" s="44">
        <f>SUM($D31:E31)</f>
        <v>56633</v>
      </c>
      <c r="U31" s="44">
        <f>SUM($D31:F31)</f>
        <v>88897</v>
      </c>
      <c r="V31" s="44">
        <f>SUM($D31:G31)</f>
        <v>121577</v>
      </c>
      <c r="W31" s="44">
        <f>SUM($D31:H31)</f>
        <v>155305</v>
      </c>
      <c r="X31" s="44">
        <f>SUM($D31:I31)</f>
        <v>187341</v>
      </c>
      <c r="Y31" s="44">
        <f>SUM($D31:J31)</f>
        <v>222166</v>
      </c>
      <c r="Z31" s="44">
        <f>SUM($D31:K31)</f>
        <v>255056</v>
      </c>
      <c r="AA31" s="44">
        <f>SUM($D31:L31)</f>
        <v>287624</v>
      </c>
      <c r="AB31" s="44">
        <f>SUM($D31:M31)</f>
        <v>323692</v>
      </c>
      <c r="AC31" s="44">
        <f>SUM($D31:N31)</f>
        <v>354918</v>
      </c>
      <c r="AD31" s="44">
        <f>SUM($D31:O31)</f>
        <v>382678</v>
      </c>
    </row>
    <row r="32" spans="1:30" s="43" customFormat="1" ht="15.1" customHeight="1">
      <c r="A32" s="63" t="s">
        <v>12</v>
      </c>
      <c r="B32" s="65" t="s">
        <v>66</v>
      </c>
      <c r="D32" s="44">
        <f>+LQB!D$124</f>
        <v>63740</v>
      </c>
      <c r="E32" s="44">
        <f>+LQB!E$124</f>
        <v>60562</v>
      </c>
      <c r="F32" s="44">
        <f>+LQB!F$124</f>
        <v>67666</v>
      </c>
      <c r="G32" s="44">
        <f>+LQB!G$124</f>
        <v>67414</v>
      </c>
      <c r="H32" s="44">
        <f>+LQB!H$124</f>
        <v>70972</v>
      </c>
      <c r="I32" s="44">
        <f>+LQB!I$124</f>
        <v>64654</v>
      </c>
      <c r="J32" s="44">
        <f>+LQB!J$124</f>
        <v>68122</v>
      </c>
      <c r="K32" s="44">
        <f>+LQB!K$124</f>
        <v>69728</v>
      </c>
      <c r="L32" s="44">
        <f>+LQB!L$124</f>
        <v>64288</v>
      </c>
      <c r="M32" s="44">
        <f>+LQB!M$124</f>
        <v>69370</v>
      </c>
      <c r="N32" s="44">
        <f>+LQB!N$124</f>
        <v>64264</v>
      </c>
      <c r="O32" s="44">
        <f>+LQB!O$124</f>
        <v>58624</v>
      </c>
      <c r="P32" s="44">
        <f t="shared" si="2"/>
        <v>789404</v>
      </c>
      <c r="Q32" s="54"/>
      <c r="R32" s="54"/>
      <c r="S32" s="44">
        <f>SUM($D32:D32)</f>
        <v>63740</v>
      </c>
      <c r="T32" s="44">
        <f>SUM($D32:E32)</f>
        <v>124302</v>
      </c>
      <c r="U32" s="44">
        <f>SUM($D32:F32)</f>
        <v>191968</v>
      </c>
      <c r="V32" s="44">
        <f>SUM($D32:G32)</f>
        <v>259382</v>
      </c>
      <c r="W32" s="44">
        <f>SUM($D32:H32)</f>
        <v>330354</v>
      </c>
      <c r="X32" s="44">
        <f>SUM($D32:I32)</f>
        <v>395008</v>
      </c>
      <c r="Y32" s="44">
        <f>SUM($D32:J32)</f>
        <v>463130</v>
      </c>
      <c r="Z32" s="44">
        <f>SUM($D32:K32)</f>
        <v>532858</v>
      </c>
      <c r="AA32" s="44">
        <f>SUM($D32:L32)</f>
        <v>597146</v>
      </c>
      <c r="AB32" s="44">
        <f>SUM($D32:M32)</f>
        <v>666516</v>
      </c>
      <c r="AC32" s="44">
        <f>SUM($D32:N32)</f>
        <v>730780</v>
      </c>
      <c r="AD32" s="44">
        <f>SUM($D32:O32)</f>
        <v>789404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+RBW!D$124</f>
        <v>0</v>
      </c>
      <c r="E33" s="44">
        <f>+RBW!E$124</f>
        <v>0</v>
      </c>
      <c r="F33" s="44">
        <f>+RBW!F$124</f>
        <v>0</v>
      </c>
      <c r="G33" s="44">
        <f>+RBW!G$124</f>
        <v>0</v>
      </c>
      <c r="H33" s="44">
        <f>+RBW!H$124</f>
        <v>0</v>
      </c>
      <c r="I33" s="44">
        <f>+RBW!I$124</f>
        <v>0</v>
      </c>
      <c r="J33" s="44">
        <f>+RBW!J$124</f>
        <v>0</v>
      </c>
      <c r="K33" s="44">
        <f>+RBW!K$124</f>
        <v>0</v>
      </c>
      <c r="L33" s="44">
        <f>+RBW!L$124</f>
        <v>0</v>
      </c>
      <c r="M33" s="44">
        <f>+RBW!M$124</f>
        <v>0</v>
      </c>
      <c r="N33" s="44">
        <f>+RBW!N$124</f>
        <v>0</v>
      </c>
      <c r="O33" s="44">
        <f>+RBW!O$124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1" customHeight="1">
      <c r="A34" s="63" t="s">
        <v>18</v>
      </c>
      <c r="B34" s="65" t="s">
        <v>66</v>
      </c>
      <c r="D34" s="44">
        <f>+WPB!D$124</f>
        <v>0</v>
      </c>
      <c r="E34" s="44">
        <f>+WPB!E$124</f>
        <v>0</v>
      </c>
      <c r="F34" s="44">
        <f>+WPB!F$124</f>
        <v>0</v>
      </c>
      <c r="G34" s="44">
        <f>+WPB!G$124</f>
        <v>0</v>
      </c>
      <c r="H34" s="44">
        <f>+WPB!H$124</f>
        <v>0</v>
      </c>
      <c r="I34" s="44">
        <f>+WPB!I$124</f>
        <v>0</v>
      </c>
      <c r="J34" s="44">
        <f>+WPB!J$124</f>
        <v>0</v>
      </c>
      <c r="K34" s="44">
        <f>+WPB!K$124</f>
        <v>0</v>
      </c>
      <c r="L34" s="44">
        <f>+WPB!L$124</f>
        <v>0</v>
      </c>
      <c r="M34" s="44">
        <f>+WPB!M$124</f>
        <v>0</v>
      </c>
      <c r="N34" s="44">
        <f>+WPB!N$124</f>
        <v>0</v>
      </c>
      <c r="O34" s="44">
        <f>+WPB!O$124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O35" si="3">SUM(D24:D34)</f>
        <v>535731</v>
      </c>
      <c r="E35" s="44">
        <f t="shared" si="3"/>
        <v>504639</v>
      </c>
      <c r="F35" s="44">
        <f t="shared" si="3"/>
        <v>573138</v>
      </c>
      <c r="G35" s="44">
        <f t="shared" si="3"/>
        <v>559538</v>
      </c>
      <c r="H35" s="44">
        <f t="shared" si="3"/>
        <v>598489</v>
      </c>
      <c r="I35" s="44">
        <f t="shared" si="3"/>
        <v>567720</v>
      </c>
      <c r="J35" s="44">
        <f t="shared" si="3"/>
        <v>546110</v>
      </c>
      <c r="K35" s="44">
        <f>SUM(K24:K34)</f>
        <v>574921</v>
      </c>
      <c r="L35" s="44">
        <f t="shared" si="3"/>
        <v>557856</v>
      </c>
      <c r="M35" s="44">
        <f t="shared" si="3"/>
        <v>587172</v>
      </c>
      <c r="N35" s="44">
        <f t="shared" si="3"/>
        <v>546197</v>
      </c>
      <c r="O35" s="44">
        <f t="shared" si="3"/>
        <v>485865</v>
      </c>
      <c r="P35" s="44">
        <f>SUM(P24:P34)</f>
        <v>6637376</v>
      </c>
      <c r="Q35" s="54"/>
      <c r="R35" s="54"/>
      <c r="S35" s="44">
        <f>SUM($D35:D35)</f>
        <v>535731</v>
      </c>
      <c r="T35" s="44">
        <f>SUM($D35:E35)</f>
        <v>1040370</v>
      </c>
      <c r="U35" s="44">
        <f>SUM($D35:F35)</f>
        <v>1613508</v>
      </c>
      <c r="V35" s="44">
        <f>SUM($D35:G35)</f>
        <v>2173046</v>
      </c>
      <c r="W35" s="44">
        <f>SUM($D35:H35)</f>
        <v>2771535</v>
      </c>
      <c r="X35" s="44">
        <f>SUM($D35:I35)</f>
        <v>3339255</v>
      </c>
      <c r="Y35" s="44">
        <f>SUM($D35:J35)</f>
        <v>3885365</v>
      </c>
      <c r="Z35" s="44">
        <f>SUM($D35:K35)</f>
        <v>4460286</v>
      </c>
      <c r="AA35" s="44">
        <f>SUM($D35:L35)</f>
        <v>5018142</v>
      </c>
      <c r="AB35" s="44">
        <f>SUM($D35:M35)</f>
        <v>5605314</v>
      </c>
      <c r="AC35" s="44">
        <f>SUM($D35:N35)</f>
        <v>6151511</v>
      </c>
      <c r="AD35" s="44">
        <f>SUM($D35:O35)</f>
        <v>6637376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+AMB!D$142</f>
        <v>0</v>
      </c>
      <c r="E37" s="44">
        <f>+AMB!E$142</f>
        <v>0</v>
      </c>
      <c r="F37" s="44">
        <f>+AMB!F$142</f>
        <v>0</v>
      </c>
      <c r="G37" s="44">
        <f>+AMB!G$142</f>
        <v>0</v>
      </c>
      <c r="H37" s="44">
        <f>+AMB!H$142</f>
        <v>0</v>
      </c>
      <c r="I37" s="44">
        <f>+AMB!I$142</f>
        <v>0</v>
      </c>
      <c r="J37" s="44">
        <f>+AMB!J$142</f>
        <v>0</v>
      </c>
      <c r="K37" s="44">
        <f>+AMB!K$142</f>
        <v>0</v>
      </c>
      <c r="L37" s="44">
        <f>+AMB!L$142</f>
        <v>0</v>
      </c>
      <c r="M37" s="44">
        <f>+AMB!M$142</f>
        <v>0</v>
      </c>
      <c r="N37" s="44">
        <f>+AMB!N$142</f>
        <v>0</v>
      </c>
      <c r="O37" s="44">
        <f>+AMB!O$142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1" customHeight="1">
      <c r="A38" s="63" t="s">
        <v>10</v>
      </c>
      <c r="B38" s="65" t="s">
        <v>8</v>
      </c>
      <c r="D38" s="44">
        <f>+BWB!D$142</f>
        <v>260</v>
      </c>
      <c r="E38" s="44">
        <f>+BWB!E$142</f>
        <v>276</v>
      </c>
      <c r="F38" s="44">
        <f>+BWB!F$142</f>
        <v>403</v>
      </c>
      <c r="G38" s="44">
        <f>+BWB!G$142</f>
        <v>424</v>
      </c>
      <c r="H38" s="44">
        <f>+BWB!H$142</f>
        <v>499</v>
      </c>
      <c r="I38" s="44">
        <f>+BWB!I$142</f>
        <v>517</v>
      </c>
      <c r="J38" s="44">
        <f>+BWB!J$142</f>
        <v>443</v>
      </c>
      <c r="K38" s="44">
        <f>+BWB!K$142</f>
        <v>476</v>
      </c>
      <c r="L38" s="44">
        <f>+BWB!L$142</f>
        <v>482</v>
      </c>
      <c r="M38" s="44">
        <f>+BWB!M$142</f>
        <v>551</v>
      </c>
      <c r="N38" s="44">
        <f>+BWB!N$142</f>
        <v>403</v>
      </c>
      <c r="O38" s="44">
        <f>+BWB!O$142</f>
        <v>268</v>
      </c>
      <c r="P38" s="44">
        <f t="shared" si="4"/>
        <v>5002</v>
      </c>
      <c r="Q38" s="54"/>
      <c r="R38" s="54"/>
      <c r="S38" s="44">
        <f>SUM($D38:D38)</f>
        <v>260</v>
      </c>
      <c r="T38" s="44">
        <f>SUM($D38:E38)</f>
        <v>536</v>
      </c>
      <c r="U38" s="44">
        <f>SUM($D38:F38)</f>
        <v>939</v>
      </c>
      <c r="V38" s="44">
        <f>SUM($D38:G38)</f>
        <v>1363</v>
      </c>
      <c r="W38" s="44">
        <f>SUM($D38:H38)</f>
        <v>1862</v>
      </c>
      <c r="X38" s="44">
        <f>SUM($D38:I38)</f>
        <v>2379</v>
      </c>
      <c r="Y38" s="44">
        <f>SUM($D38:J38)</f>
        <v>2822</v>
      </c>
      <c r="Z38" s="44">
        <f>SUM($D38:K38)</f>
        <v>3298</v>
      </c>
      <c r="AA38" s="44">
        <f>SUM($D38:L38)</f>
        <v>3780</v>
      </c>
      <c r="AB38" s="44">
        <f>SUM($D38:M38)</f>
        <v>4331</v>
      </c>
      <c r="AC38" s="44">
        <f>SUM($D38:N38)</f>
        <v>4734</v>
      </c>
      <c r="AD38" s="44">
        <f>SUM($D38:O38)</f>
        <v>5002</v>
      </c>
    </row>
    <row r="39" spans="1:30" s="43" customFormat="1" ht="15.1" customHeight="1">
      <c r="A39" s="63" t="s">
        <v>11</v>
      </c>
      <c r="B39" s="65" t="s">
        <v>8</v>
      </c>
      <c r="D39" s="44">
        <f>+DWT!D$142</f>
        <v>2541</v>
      </c>
      <c r="E39" s="44">
        <f>+DWT!E$142</f>
        <v>2440</v>
      </c>
      <c r="F39" s="44">
        <f>+DWT!F$142</f>
        <v>2591</v>
      </c>
      <c r="G39" s="44">
        <f>+DWT!G$142</f>
        <v>2556</v>
      </c>
      <c r="H39" s="44">
        <f>+DWT!H$142</f>
        <v>2638</v>
      </c>
      <c r="I39" s="44">
        <f>+DWT!I$142</f>
        <v>2591</v>
      </c>
      <c r="J39" s="44">
        <f>+DWT!J$142</f>
        <v>2648</v>
      </c>
      <c r="K39" s="44">
        <f>+DWT!K$142</f>
        <v>2856</v>
      </c>
      <c r="L39" s="44">
        <f>+DWT!L$142</f>
        <v>2744</v>
      </c>
      <c r="M39" s="44">
        <f>+DWT!M$142</f>
        <v>2790</v>
      </c>
      <c r="N39" s="44">
        <f>+DWT!N$142</f>
        <v>2585</v>
      </c>
      <c r="O39" s="44">
        <f>+DWT!O$142</f>
        <v>2498</v>
      </c>
      <c r="P39" s="44">
        <f t="shared" si="4"/>
        <v>31478</v>
      </c>
      <c r="Q39" s="54"/>
      <c r="R39" s="54"/>
      <c r="S39" s="44">
        <f>SUM($D39:D39)</f>
        <v>2541</v>
      </c>
      <c r="T39" s="44">
        <f>SUM($D39:E39)</f>
        <v>4981</v>
      </c>
      <c r="U39" s="44">
        <f>SUM($D39:F39)</f>
        <v>7572</v>
      </c>
      <c r="V39" s="44">
        <f>SUM($D39:G39)</f>
        <v>10128</v>
      </c>
      <c r="W39" s="44">
        <f>SUM($D39:H39)</f>
        <v>12766</v>
      </c>
      <c r="X39" s="44">
        <f>SUM($D39:I39)</f>
        <v>15357</v>
      </c>
      <c r="Y39" s="44">
        <f>SUM($D39:J39)</f>
        <v>18005</v>
      </c>
      <c r="Z39" s="44">
        <f>SUM($D39:K39)</f>
        <v>20861</v>
      </c>
      <c r="AA39" s="44">
        <f>SUM($D39:L39)</f>
        <v>23605</v>
      </c>
      <c r="AB39" s="44">
        <f>SUM($D39:M39)</f>
        <v>26395</v>
      </c>
      <c r="AC39" s="44">
        <f>SUM($D39:N39)</f>
        <v>28980</v>
      </c>
      <c r="AD39" s="44">
        <f>SUM($D39:O39)</f>
        <v>31478</v>
      </c>
    </row>
    <row r="40" spans="1:30" s="43" customFormat="1" ht="15.1" customHeight="1">
      <c r="A40" s="63" t="s">
        <v>13</v>
      </c>
      <c r="B40" s="65" t="s">
        <v>8</v>
      </c>
      <c r="D40" s="44">
        <f>+OGB!D$142</f>
        <v>8</v>
      </c>
      <c r="E40" s="44">
        <f>+OGB!E$142</f>
        <v>10</v>
      </c>
      <c r="F40" s="44">
        <f>+OGB!F$142</f>
        <v>6</v>
      </c>
      <c r="G40" s="44">
        <f>+OGB!G$142</f>
        <v>19</v>
      </c>
      <c r="H40" s="44">
        <f>+OGB!H$142</f>
        <v>29</v>
      </c>
      <c r="I40" s="44">
        <f>+OGB!I$142</f>
        <v>67</v>
      </c>
      <c r="J40" s="44">
        <f>+OGB!J$142</f>
        <v>16</v>
      </c>
      <c r="K40" s="44">
        <f>+OGB!K$142</f>
        <v>23</v>
      </c>
      <c r="L40" s="44">
        <f>+OGB!L$142</f>
        <v>13</v>
      </c>
      <c r="M40" s="44">
        <f>+OGB!M$142</f>
        <v>29</v>
      </c>
      <c r="N40" s="44">
        <f>+OGB!N$142</f>
        <v>21</v>
      </c>
      <c r="O40" s="44">
        <f>+OGB!O$142</f>
        <v>16</v>
      </c>
      <c r="P40" s="44">
        <f t="shared" si="4"/>
        <v>257</v>
      </c>
      <c r="Q40" s="54"/>
      <c r="R40" s="54"/>
      <c r="S40" s="44">
        <f>SUM($D40:D40)</f>
        <v>8</v>
      </c>
      <c r="T40" s="44">
        <f>SUM($D40:E40)</f>
        <v>18</v>
      </c>
      <c r="U40" s="44">
        <f>SUM($D40:F40)</f>
        <v>24</v>
      </c>
      <c r="V40" s="44">
        <f>SUM($D40:G40)</f>
        <v>43</v>
      </c>
      <c r="W40" s="44">
        <f>SUM($D40:H40)</f>
        <v>72</v>
      </c>
      <c r="X40" s="44">
        <f>SUM($D40:I40)</f>
        <v>139</v>
      </c>
      <c r="Y40" s="44">
        <f>SUM($D40:J40)</f>
        <v>155</v>
      </c>
      <c r="Z40" s="44">
        <f>SUM($D40:K40)</f>
        <v>178</v>
      </c>
      <c r="AA40" s="44">
        <f>SUM($D40:L40)</f>
        <v>191</v>
      </c>
      <c r="AB40" s="44">
        <f>SUM($D40:M40)</f>
        <v>220</v>
      </c>
      <c r="AC40" s="44">
        <f>SUM($D40:N40)</f>
        <v>241</v>
      </c>
      <c r="AD40" s="44">
        <f>SUM($D40:O40)</f>
        <v>257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+PB!D$142</f>
        <v>1222</v>
      </c>
      <c r="E41" s="44">
        <f>+PB!E$142</f>
        <v>1220</v>
      </c>
      <c r="F41" s="44">
        <f>+PB!F$142</f>
        <v>1446</v>
      </c>
      <c r="G41" s="44">
        <f>+PB!G$142</f>
        <v>1318</v>
      </c>
      <c r="H41" s="44">
        <f>+PB!H$142</f>
        <v>1504</v>
      </c>
      <c r="I41" s="44">
        <f>+PB!I$142</f>
        <v>1652</v>
      </c>
      <c r="J41" s="44">
        <f>+PB!J$142</f>
        <v>1858</v>
      </c>
      <c r="K41" s="44">
        <f>+PB!K$142</f>
        <v>2100</v>
      </c>
      <c r="L41" s="44">
        <f>+PB!L$142</f>
        <v>1952</v>
      </c>
      <c r="M41" s="44">
        <f>+PB!M$142</f>
        <v>2200</v>
      </c>
      <c r="N41" s="44">
        <f>+PB!N$142</f>
        <v>2106</v>
      </c>
      <c r="O41" s="44">
        <f>+PB!O$142</f>
        <v>2122</v>
      </c>
      <c r="P41" s="44">
        <f t="shared" si="4"/>
        <v>20700</v>
      </c>
      <c r="Q41" s="41"/>
      <c r="R41" s="41"/>
      <c r="S41" s="44">
        <f>SUM($D41:D41)</f>
        <v>1222</v>
      </c>
      <c r="T41" s="44">
        <f>SUM($D41:E41)</f>
        <v>2442</v>
      </c>
      <c r="U41" s="44">
        <f>SUM($D41:F41)</f>
        <v>3888</v>
      </c>
      <c r="V41" s="44">
        <f>SUM($D41:G41)</f>
        <v>5206</v>
      </c>
      <c r="W41" s="44">
        <f>SUM($D41:H41)</f>
        <v>6710</v>
      </c>
      <c r="X41" s="44">
        <f>SUM($D41:I41)</f>
        <v>8362</v>
      </c>
      <c r="Y41" s="44">
        <f>SUM($D41:J41)</f>
        <v>10220</v>
      </c>
      <c r="Z41" s="44">
        <f>SUM($D41:K41)</f>
        <v>12320</v>
      </c>
      <c r="AA41" s="44">
        <f>SUM($D41:L41)</f>
        <v>14272</v>
      </c>
      <c r="AB41" s="44">
        <f>SUM($D41:M41)</f>
        <v>16472</v>
      </c>
      <c r="AC41" s="44">
        <f>SUM($D41:N41)</f>
        <v>18578</v>
      </c>
      <c r="AD41" s="44">
        <f>SUM($D41:O41)</f>
        <v>20700</v>
      </c>
    </row>
    <row r="42" spans="1:30" s="43" customFormat="1" ht="15.1" customHeight="1">
      <c r="A42" s="63" t="s">
        <v>75</v>
      </c>
      <c r="B42" s="65" t="s">
        <v>8</v>
      </c>
      <c r="D42" s="44">
        <f>+IBA!D$142</f>
        <v>1593</v>
      </c>
      <c r="E42" s="44">
        <f>+IBA!E$142</f>
        <v>2216</v>
      </c>
      <c r="F42" s="44">
        <f>+IBA!F$142</f>
        <v>2176</v>
      </c>
      <c r="G42" s="44">
        <f>+IBA!G$142</f>
        <v>1834</v>
      </c>
      <c r="H42" s="44">
        <f>+IBA!H$142</f>
        <v>4193</v>
      </c>
      <c r="I42" s="44">
        <f>+IBA!I$142</f>
        <v>7061</v>
      </c>
      <c r="J42" s="44">
        <f>+IBA!J$142</f>
        <v>8085</v>
      </c>
      <c r="K42" s="44">
        <f>+IBA!K$142</f>
        <v>9422</v>
      </c>
      <c r="L42" s="44">
        <f>+IBA!L$142</f>
        <v>5912</v>
      </c>
      <c r="M42" s="44">
        <f>+IBA!M$142</f>
        <v>2369</v>
      </c>
      <c r="N42" s="44">
        <f>+IBA!N$142</f>
        <v>822</v>
      </c>
      <c r="O42" s="44">
        <f>+IBA!O$142</f>
        <v>599</v>
      </c>
      <c r="P42" s="44">
        <f t="shared" si="4"/>
        <v>46282</v>
      </c>
      <c r="Q42" s="53"/>
      <c r="R42" s="53"/>
      <c r="S42" s="44">
        <f>SUM($D42:D42)</f>
        <v>1593</v>
      </c>
      <c r="T42" s="44">
        <f>SUM($D42:E42)</f>
        <v>3809</v>
      </c>
      <c r="U42" s="44">
        <f>SUM($D42:F42)</f>
        <v>5985</v>
      </c>
      <c r="V42" s="44">
        <f>SUM($D42:G42)</f>
        <v>7819</v>
      </c>
      <c r="W42" s="44">
        <f>SUM($D42:H42)</f>
        <v>12012</v>
      </c>
      <c r="X42" s="44">
        <f>SUM($D42:I42)</f>
        <v>19073</v>
      </c>
      <c r="Y42" s="44">
        <f>SUM($D42:J42)</f>
        <v>27158</v>
      </c>
      <c r="Z42" s="44">
        <f>SUM($D42:K42)</f>
        <v>36580</v>
      </c>
      <c r="AA42" s="44">
        <f>SUM($D42:L42)</f>
        <v>42492</v>
      </c>
      <c r="AB42" s="44">
        <f>SUM($D42:M42)</f>
        <v>44861</v>
      </c>
      <c r="AC42" s="44">
        <f>SUM($D42:N42)</f>
        <v>45683</v>
      </c>
      <c r="AD42" s="44">
        <f>SUM($D42:O42)</f>
        <v>46282</v>
      </c>
    </row>
    <row r="43" spans="1:30" s="43" customFormat="1" ht="15.1" customHeight="1">
      <c r="A43" s="63" t="s">
        <v>16</v>
      </c>
      <c r="B43" s="65" t="s">
        <v>8</v>
      </c>
      <c r="D43" s="44">
        <f>+SIBC!D$142</f>
        <v>0</v>
      </c>
      <c r="E43" s="44">
        <f>+SIBC!E$142</f>
        <v>0</v>
      </c>
      <c r="F43" s="44">
        <f>+SIBC!F$142</f>
        <v>0</v>
      </c>
      <c r="G43" s="44">
        <f>+SIBC!G$142</f>
        <v>0</v>
      </c>
      <c r="H43" s="44">
        <f>+SIBC!H$142</f>
        <v>0</v>
      </c>
      <c r="I43" s="44">
        <f>+SIBC!I$142</f>
        <v>0</v>
      </c>
      <c r="J43" s="44">
        <f>+SIBC!J$142</f>
        <v>0</v>
      </c>
      <c r="K43" s="44">
        <f>+SIBC!K$142</f>
        <v>0</v>
      </c>
      <c r="L43" s="44">
        <f>+SIBC!L$142</f>
        <v>0</v>
      </c>
      <c r="M43" s="44">
        <f>+SIBC!M$142</f>
        <v>0</v>
      </c>
      <c r="N43" s="44">
        <f>+SIBC!N$142</f>
        <v>0</v>
      </c>
      <c r="O43" s="44">
        <f>+SIBC!O$142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+TIBA!D$142</f>
        <v>0</v>
      </c>
      <c r="E44" s="44">
        <f>+TIBA!E$142</f>
        <v>0</v>
      </c>
      <c r="F44" s="44">
        <f>+TIBA!F$142</f>
        <v>0</v>
      </c>
      <c r="G44" s="44">
        <f>+TIBA!G$142</f>
        <v>0</v>
      </c>
      <c r="H44" s="44">
        <f>+TIBA!H$142</f>
        <v>0</v>
      </c>
      <c r="I44" s="44">
        <f>+TIBA!I$142</f>
        <v>0</v>
      </c>
      <c r="J44" s="44">
        <f>+TIBA!J$142</f>
        <v>0</v>
      </c>
      <c r="K44" s="44">
        <f>+TIBA!K$142</f>
        <v>0</v>
      </c>
      <c r="L44" s="44">
        <f>+TIBA!L$142</f>
        <v>0</v>
      </c>
      <c r="M44" s="44">
        <f>+TIBA!M$142</f>
        <v>0</v>
      </c>
      <c r="N44" s="44">
        <f>+TIBA!N$142</f>
        <v>0</v>
      </c>
      <c r="O44" s="44">
        <f>+TIBA!O$142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+LQB!D$142</f>
        <v>258</v>
      </c>
      <c r="E45" s="44">
        <f>+LQB!E$142</f>
        <v>294</v>
      </c>
      <c r="F45" s="44">
        <f>+LQB!F$142</f>
        <v>440</v>
      </c>
      <c r="G45" s="44">
        <f>+LQB!G$142</f>
        <v>542</v>
      </c>
      <c r="H45" s="44">
        <f>+LQB!H$142</f>
        <v>568</v>
      </c>
      <c r="I45" s="44">
        <f>+LQB!I$142</f>
        <v>592</v>
      </c>
      <c r="J45" s="44">
        <f>+LQB!J$142</f>
        <v>866</v>
      </c>
      <c r="K45" s="44">
        <f>+LQB!K$142</f>
        <v>800</v>
      </c>
      <c r="L45" s="44">
        <f>+LQB!L$142</f>
        <v>612</v>
      </c>
      <c r="M45" s="44">
        <f>+LQB!M$142</f>
        <v>676</v>
      </c>
      <c r="N45" s="44">
        <f>+LQB!N$142</f>
        <v>484</v>
      </c>
      <c r="O45" s="44">
        <f>+LQB!O$142</f>
        <v>414</v>
      </c>
      <c r="P45" s="44">
        <f t="shared" si="4"/>
        <v>6546</v>
      </c>
      <c r="Q45" s="54"/>
      <c r="R45" s="54"/>
      <c r="S45" s="44">
        <f>SUM($D45:D45)</f>
        <v>258</v>
      </c>
      <c r="T45" s="44">
        <f>SUM($D45:E45)</f>
        <v>552</v>
      </c>
      <c r="U45" s="44">
        <f>SUM($D45:F45)</f>
        <v>992</v>
      </c>
      <c r="V45" s="44">
        <f>SUM($D45:G45)</f>
        <v>1534</v>
      </c>
      <c r="W45" s="44">
        <f>SUM($D45:H45)</f>
        <v>2102</v>
      </c>
      <c r="X45" s="44">
        <f>SUM($D45:I45)</f>
        <v>2694</v>
      </c>
      <c r="Y45" s="44">
        <f>SUM($D45:J45)</f>
        <v>3560</v>
      </c>
      <c r="Z45" s="44">
        <f>SUM($D45:K45)</f>
        <v>4360</v>
      </c>
      <c r="AA45" s="44">
        <f>SUM($D45:L45)</f>
        <v>4972</v>
      </c>
      <c r="AB45" s="44">
        <f>SUM($D45:M45)</f>
        <v>5648</v>
      </c>
      <c r="AC45" s="44">
        <f>SUM($D45:N45)</f>
        <v>6132</v>
      </c>
      <c r="AD45" s="44">
        <f>SUM($D45:O45)</f>
        <v>6546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+RBW!D$142</f>
        <v>374</v>
      </c>
      <c r="E46" s="44">
        <f>+RBW!E$142</f>
        <v>452</v>
      </c>
      <c r="F46" s="44">
        <f>+RBW!F$142</f>
        <v>622</v>
      </c>
      <c r="G46" s="44">
        <f>+RBW!G$142</f>
        <v>1360</v>
      </c>
      <c r="H46" s="44">
        <f>+RBW!H$142</f>
        <v>2480</v>
      </c>
      <c r="I46" s="44">
        <f>+RBW!I$142</f>
        <v>2876</v>
      </c>
      <c r="J46" s="44">
        <f>+RBW!J$142</f>
        <v>2838</v>
      </c>
      <c r="K46" s="44">
        <f>+RBW!K$142</f>
        <v>2728</v>
      </c>
      <c r="L46" s="44">
        <f>+RBW!L$142</f>
        <v>2726</v>
      </c>
      <c r="M46" s="44">
        <f>+RBW!M$142</f>
        <v>2388</v>
      </c>
      <c r="N46" s="44">
        <f>+RBW!N$142</f>
        <v>828</v>
      </c>
      <c r="O46" s="44">
        <f>+RBW!O$142</f>
        <v>622</v>
      </c>
      <c r="P46" s="44">
        <f t="shared" si="4"/>
        <v>20294</v>
      </c>
      <c r="Q46" s="41"/>
      <c r="R46" s="41"/>
      <c r="S46" s="44">
        <f>SUM($D46:D46)</f>
        <v>374</v>
      </c>
      <c r="T46" s="44">
        <f>SUM($D46:E46)</f>
        <v>826</v>
      </c>
      <c r="U46" s="44">
        <f>SUM($D46:F46)</f>
        <v>1448</v>
      </c>
      <c r="V46" s="44">
        <f>SUM($D46:G46)</f>
        <v>2808</v>
      </c>
      <c r="W46" s="44">
        <f>SUM($D46:H46)</f>
        <v>5288</v>
      </c>
      <c r="X46" s="44">
        <f>SUM($D46:I46)</f>
        <v>8164</v>
      </c>
      <c r="Y46" s="44">
        <f>SUM($D46:J46)</f>
        <v>11002</v>
      </c>
      <c r="Z46" s="44">
        <f>SUM($D46:K46)</f>
        <v>13730</v>
      </c>
      <c r="AA46" s="44">
        <f>SUM($D46:L46)</f>
        <v>16456</v>
      </c>
      <c r="AB46" s="44">
        <f>SUM($D46:M46)</f>
        <v>18844</v>
      </c>
      <c r="AC46" s="44">
        <f>SUM($D46:N46)</f>
        <v>19672</v>
      </c>
      <c r="AD46" s="44">
        <f>SUM($D46:O46)</f>
        <v>20294</v>
      </c>
    </row>
    <row r="47" spans="1:30" s="43" customFormat="1" ht="15.1" customHeight="1">
      <c r="A47" s="63" t="s">
        <v>18</v>
      </c>
      <c r="B47" s="65" t="s">
        <v>8</v>
      </c>
      <c r="D47" s="44">
        <f>+WPB!D$142</f>
        <v>0</v>
      </c>
      <c r="E47" s="44">
        <f>+WPB!E$142</f>
        <v>0</v>
      </c>
      <c r="F47" s="44">
        <f>+WPB!F$142</f>
        <v>0</v>
      </c>
      <c r="G47" s="44">
        <f>+WPB!G$142</f>
        <v>0</v>
      </c>
      <c r="H47" s="44">
        <f>+WPB!H$142</f>
        <v>0</v>
      </c>
      <c r="I47" s="44">
        <f>+WPB!I$142</f>
        <v>0</v>
      </c>
      <c r="J47" s="44">
        <f>+WPB!J$142</f>
        <v>0</v>
      </c>
      <c r="K47" s="44">
        <f>+WPB!K$142</f>
        <v>0</v>
      </c>
      <c r="L47" s="44">
        <f>+WPB!L$142</f>
        <v>0</v>
      </c>
      <c r="M47" s="44">
        <f>+WPB!M$142</f>
        <v>0</v>
      </c>
      <c r="N47" s="44">
        <f>+WPB!N$142</f>
        <v>0</v>
      </c>
      <c r="O47" s="44">
        <f>+WPB!O$142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6256</v>
      </c>
      <c r="E48" s="44">
        <f t="shared" si="5"/>
        <v>6908</v>
      </c>
      <c r="F48" s="44">
        <f t="shared" si="5"/>
        <v>7684</v>
      </c>
      <c r="G48" s="44">
        <f t="shared" si="5"/>
        <v>8053</v>
      </c>
      <c r="H48" s="44">
        <f t="shared" si="5"/>
        <v>11911</v>
      </c>
      <c r="I48" s="44">
        <f t="shared" si="5"/>
        <v>15356</v>
      </c>
      <c r="J48" s="44">
        <f t="shared" si="5"/>
        <v>16754</v>
      </c>
      <c r="K48" s="44">
        <f t="shared" si="5"/>
        <v>18405</v>
      </c>
      <c r="L48" s="44">
        <f t="shared" si="5"/>
        <v>14441</v>
      </c>
      <c r="M48" s="44">
        <f t="shared" si="5"/>
        <v>11003</v>
      </c>
      <c r="N48" s="44">
        <f t="shared" si="5"/>
        <v>7249</v>
      </c>
      <c r="O48" s="44">
        <f t="shared" si="5"/>
        <v>6539</v>
      </c>
      <c r="P48" s="44">
        <f t="shared" si="5"/>
        <v>130559</v>
      </c>
      <c r="Q48" s="54"/>
      <c r="R48" s="54"/>
      <c r="S48" s="44">
        <f>SUM($D48:D48)</f>
        <v>6256</v>
      </c>
      <c r="T48" s="44">
        <f>SUM($D48:E48)</f>
        <v>13164</v>
      </c>
      <c r="U48" s="44">
        <f>SUM($D48:F48)</f>
        <v>20848</v>
      </c>
      <c r="V48" s="44">
        <f>SUM($D48:G48)</f>
        <v>28901</v>
      </c>
      <c r="W48" s="44">
        <f>SUM($D48:H48)</f>
        <v>40812</v>
      </c>
      <c r="X48" s="44">
        <f>SUM($D48:I48)</f>
        <v>56168</v>
      </c>
      <c r="Y48" s="44">
        <f>SUM($D48:J48)</f>
        <v>72922</v>
      </c>
      <c r="Z48" s="44">
        <f>SUM($D48:K48)</f>
        <v>91327</v>
      </c>
      <c r="AA48" s="44">
        <f>SUM($D48:L48)</f>
        <v>105768</v>
      </c>
      <c r="AB48" s="44">
        <f>SUM($D48:M48)</f>
        <v>116771</v>
      </c>
      <c r="AC48" s="44">
        <f>SUM($D48:N48)</f>
        <v>124020</v>
      </c>
      <c r="AD48" s="44">
        <f>SUM($D48:O48)</f>
        <v>130559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>SUMIF($A$11:$A$49,$A50,D$11:D$49)</f>
        <v>540570</v>
      </c>
      <c r="E50" s="44">
        <f t="shared" ref="E50:N50" si="6">SUMIF($A$11:$A$49,$A50,E$11:E$49)</f>
        <v>502127</v>
      </c>
      <c r="F50" s="44">
        <f t="shared" si="6"/>
        <v>602456</v>
      </c>
      <c r="G50" s="44">
        <f t="shared" si="6"/>
        <v>572289</v>
      </c>
      <c r="H50" s="44">
        <f t="shared" si="6"/>
        <v>603225</v>
      </c>
      <c r="I50" s="44">
        <f t="shared" si="6"/>
        <v>603313</v>
      </c>
      <c r="J50" s="44">
        <f t="shared" si="6"/>
        <v>621005</v>
      </c>
      <c r="K50" s="44">
        <f t="shared" si="6"/>
        <v>640475</v>
      </c>
      <c r="L50" s="44">
        <f t="shared" si="6"/>
        <v>577994</v>
      </c>
      <c r="M50" s="44">
        <f t="shared" si="6"/>
        <v>617672</v>
      </c>
      <c r="N50" s="44">
        <f t="shared" si="6"/>
        <v>562040</v>
      </c>
      <c r="O50" s="44">
        <f>SUMIF($A$11:$A$49,$A50,O$11:O$49)</f>
        <v>532301</v>
      </c>
      <c r="P50" s="44">
        <f>SUM(D50:O50)</f>
        <v>6975467</v>
      </c>
      <c r="Q50" s="53"/>
      <c r="R50" s="53"/>
      <c r="S50" s="44">
        <f>SUM($D50:D50)</f>
        <v>540570</v>
      </c>
      <c r="T50" s="44">
        <f>SUM($D50:E50)</f>
        <v>1042697</v>
      </c>
      <c r="U50" s="44">
        <f>SUM($D50:F50)</f>
        <v>1645153</v>
      </c>
      <c r="V50" s="44">
        <f>SUM($D50:G50)</f>
        <v>2217442</v>
      </c>
      <c r="W50" s="44">
        <f>SUM($D50:H50)</f>
        <v>2820667</v>
      </c>
      <c r="X50" s="44">
        <f>SUM($D50:I50)</f>
        <v>3423980</v>
      </c>
      <c r="Y50" s="44">
        <f>SUM($D50:J50)</f>
        <v>4044985</v>
      </c>
      <c r="Z50" s="44">
        <f>SUM($D50:K50)</f>
        <v>4685460</v>
      </c>
      <c r="AA50" s="44">
        <f>SUM($D50:L50)</f>
        <v>5263454</v>
      </c>
      <c r="AB50" s="44">
        <f>SUM($D50:M50)</f>
        <v>5881126</v>
      </c>
      <c r="AC50" s="44">
        <f>SUM($D50:N50)</f>
        <v>6443166</v>
      </c>
      <c r="AD50" s="44">
        <f>SUM($D50:O50)</f>
        <v>6975467</v>
      </c>
    </row>
    <row r="51" spans="1:30" s="43" customFormat="1" ht="15.1" customHeight="1">
      <c r="A51" s="63" t="s">
        <v>10</v>
      </c>
      <c r="B51" s="66" t="s">
        <v>67</v>
      </c>
      <c r="D51" s="44">
        <f t="shared" ref="D51:O60" si="7">SUMIF($A$11:$A$49,$A51,D$11:D$49)</f>
        <v>301661</v>
      </c>
      <c r="E51" s="44">
        <f t="shared" si="7"/>
        <v>279404</v>
      </c>
      <c r="F51" s="44">
        <f t="shared" si="7"/>
        <v>354945</v>
      </c>
      <c r="G51" s="44">
        <f t="shared" si="7"/>
        <v>360769</v>
      </c>
      <c r="H51" s="44">
        <f t="shared" si="7"/>
        <v>397723</v>
      </c>
      <c r="I51" s="44">
        <f t="shared" si="7"/>
        <v>420773</v>
      </c>
      <c r="J51" s="44">
        <f t="shared" si="7"/>
        <v>464771</v>
      </c>
      <c r="K51" s="44">
        <f t="shared" si="7"/>
        <v>480110</v>
      </c>
      <c r="L51" s="44">
        <f t="shared" si="7"/>
        <v>388384</v>
      </c>
      <c r="M51" s="44">
        <f t="shared" si="7"/>
        <v>391626</v>
      </c>
      <c r="N51" s="44">
        <f t="shared" si="7"/>
        <v>358707</v>
      </c>
      <c r="O51" s="44">
        <f>SUMIF($A$11:$A$49,$A51,O$11:O$49)</f>
        <v>347569</v>
      </c>
      <c r="P51" s="44">
        <f t="shared" ref="P51:P60" si="8">SUM(D51:O51)</f>
        <v>4546442</v>
      </c>
      <c r="Q51" s="54"/>
      <c r="R51" s="54"/>
      <c r="S51" s="44">
        <f>SUM($D51:D51)</f>
        <v>301661</v>
      </c>
      <c r="T51" s="44">
        <f>SUM($D51:E51)</f>
        <v>581065</v>
      </c>
      <c r="U51" s="44">
        <f>SUM($D51:F51)</f>
        <v>936010</v>
      </c>
      <c r="V51" s="44">
        <f>SUM($D51:G51)</f>
        <v>1296779</v>
      </c>
      <c r="W51" s="44">
        <f>SUM($D51:H51)</f>
        <v>1694502</v>
      </c>
      <c r="X51" s="44">
        <f>SUM($D51:I51)</f>
        <v>2115275</v>
      </c>
      <c r="Y51" s="44">
        <f>SUM($D51:J51)</f>
        <v>2580046</v>
      </c>
      <c r="Z51" s="44">
        <f>SUM($D51:K51)</f>
        <v>3060156</v>
      </c>
      <c r="AA51" s="44">
        <f>SUM($D51:L51)</f>
        <v>3448540</v>
      </c>
      <c r="AB51" s="44">
        <f>SUM($D51:M51)</f>
        <v>3840166</v>
      </c>
      <c r="AC51" s="44">
        <f>SUM($D51:N51)</f>
        <v>4198873</v>
      </c>
      <c r="AD51" s="44">
        <f>SUM($D51:O51)</f>
        <v>4546442</v>
      </c>
    </row>
    <row r="52" spans="1:30" s="43" customFormat="1" ht="15.1" customHeight="1">
      <c r="A52" s="63" t="s">
        <v>11</v>
      </c>
      <c r="B52" s="66" t="s">
        <v>67</v>
      </c>
      <c r="D52" s="44">
        <f t="shared" si="7"/>
        <v>308890</v>
      </c>
      <c r="E52" s="44">
        <f t="shared" si="7"/>
        <v>305193</v>
      </c>
      <c r="F52" s="44">
        <f t="shared" si="7"/>
        <v>356068</v>
      </c>
      <c r="G52" s="44">
        <f t="shared" si="7"/>
        <v>351274</v>
      </c>
      <c r="H52" s="44">
        <f t="shared" si="7"/>
        <v>366710</v>
      </c>
      <c r="I52" s="44">
        <f t="shared" si="7"/>
        <v>356824</v>
      </c>
      <c r="J52" s="44">
        <f t="shared" si="7"/>
        <v>355661</v>
      </c>
      <c r="K52" s="44">
        <f t="shared" si="7"/>
        <v>390049</v>
      </c>
      <c r="L52" s="44">
        <f t="shared" si="7"/>
        <v>358837</v>
      </c>
      <c r="M52" s="44">
        <f t="shared" si="7"/>
        <v>367152</v>
      </c>
      <c r="N52" s="44">
        <f t="shared" si="7"/>
        <v>344698</v>
      </c>
      <c r="O52" s="44">
        <f t="shared" si="7"/>
        <v>358561</v>
      </c>
      <c r="P52" s="44">
        <f t="shared" si="8"/>
        <v>4219917</v>
      </c>
      <c r="Q52" s="54"/>
      <c r="R52" s="54"/>
      <c r="S52" s="44">
        <f>SUM($D52:D52)</f>
        <v>308890</v>
      </c>
      <c r="T52" s="44">
        <f>SUM($D52:E52)</f>
        <v>614083</v>
      </c>
      <c r="U52" s="44">
        <f>SUM($D52:F52)</f>
        <v>970151</v>
      </c>
      <c r="V52" s="44">
        <f>SUM($D52:G52)</f>
        <v>1321425</v>
      </c>
      <c r="W52" s="44">
        <f>SUM($D52:H52)</f>
        <v>1688135</v>
      </c>
      <c r="X52" s="44">
        <f>SUM($D52:I52)</f>
        <v>2044959</v>
      </c>
      <c r="Y52" s="44">
        <f>SUM($D52:J52)</f>
        <v>2400620</v>
      </c>
      <c r="Z52" s="44">
        <f>SUM($D52:K52)</f>
        <v>2790669</v>
      </c>
      <c r="AA52" s="44">
        <f>SUM($D52:L52)</f>
        <v>3149506</v>
      </c>
      <c r="AB52" s="44">
        <f>SUM($D52:M52)</f>
        <v>3516658</v>
      </c>
      <c r="AC52" s="44">
        <f>SUM($D52:N52)</f>
        <v>3861356</v>
      </c>
      <c r="AD52" s="44">
        <f>SUM($D52:O52)</f>
        <v>4219917</v>
      </c>
    </row>
    <row r="53" spans="1:30" s="43" customFormat="1" ht="15.1" customHeight="1">
      <c r="A53" s="63" t="s">
        <v>13</v>
      </c>
      <c r="B53" s="66" t="s">
        <v>67</v>
      </c>
      <c r="D53" s="44">
        <f t="shared" si="7"/>
        <v>41901</v>
      </c>
      <c r="E53" s="44">
        <f t="shared" si="7"/>
        <v>41526</v>
      </c>
      <c r="F53" s="44">
        <f t="shared" si="7"/>
        <v>48758</v>
      </c>
      <c r="G53" s="44">
        <f t="shared" si="7"/>
        <v>52612</v>
      </c>
      <c r="H53" s="44">
        <f t="shared" si="7"/>
        <v>57927</v>
      </c>
      <c r="I53" s="44">
        <f t="shared" si="7"/>
        <v>60219</v>
      </c>
      <c r="J53" s="44">
        <f t="shared" si="7"/>
        <v>67093</v>
      </c>
      <c r="K53" s="44">
        <f t="shared" si="7"/>
        <v>72483</v>
      </c>
      <c r="L53" s="44">
        <f t="shared" si="7"/>
        <v>57902</v>
      </c>
      <c r="M53" s="44">
        <f t="shared" si="7"/>
        <v>60255</v>
      </c>
      <c r="N53" s="44">
        <f t="shared" si="7"/>
        <v>52666</v>
      </c>
      <c r="O53" s="44">
        <f t="shared" si="7"/>
        <v>53216</v>
      </c>
      <c r="P53" s="44">
        <f t="shared" si="8"/>
        <v>666558</v>
      </c>
      <c r="Q53" s="54"/>
      <c r="R53" s="54"/>
      <c r="S53" s="44">
        <f>SUM($D53:D53)</f>
        <v>41901</v>
      </c>
      <c r="T53" s="44">
        <f>SUM($D53:E53)</f>
        <v>83427</v>
      </c>
      <c r="U53" s="44">
        <f>SUM($D53:F53)</f>
        <v>132185</v>
      </c>
      <c r="V53" s="44">
        <f>SUM($D53:G53)</f>
        <v>184797</v>
      </c>
      <c r="W53" s="44">
        <f>SUM($D53:H53)</f>
        <v>242724</v>
      </c>
      <c r="X53" s="44">
        <f>SUM($D53:I53)</f>
        <v>302943</v>
      </c>
      <c r="Y53" s="44">
        <f>SUM($D53:J53)</f>
        <v>370036</v>
      </c>
      <c r="Z53" s="44">
        <f>SUM($D53:K53)</f>
        <v>442519</v>
      </c>
      <c r="AA53" s="44">
        <f>SUM($D53:L53)</f>
        <v>500421</v>
      </c>
      <c r="AB53" s="44">
        <f>SUM($D53:M53)</f>
        <v>560676</v>
      </c>
      <c r="AC53" s="44">
        <f>SUM($D53:N53)</f>
        <v>613342</v>
      </c>
      <c r="AD53" s="44">
        <f>SUM($D53:O53)</f>
        <v>666558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si="7"/>
        <v>310561</v>
      </c>
      <c r="E54" s="44">
        <f t="shared" si="7"/>
        <v>312436</v>
      </c>
      <c r="F54" s="44">
        <f t="shared" si="7"/>
        <v>399916</v>
      </c>
      <c r="G54" s="44">
        <f t="shared" si="7"/>
        <v>390464</v>
      </c>
      <c r="H54" s="44">
        <f t="shared" si="7"/>
        <v>432696</v>
      </c>
      <c r="I54" s="44">
        <f t="shared" si="7"/>
        <v>472224</v>
      </c>
      <c r="J54" s="44">
        <f t="shared" si="7"/>
        <v>562173</v>
      </c>
      <c r="K54" s="44">
        <f t="shared" si="7"/>
        <v>598578</v>
      </c>
      <c r="L54" s="44">
        <f t="shared" si="7"/>
        <v>448055</v>
      </c>
      <c r="M54" s="44">
        <f t="shared" si="7"/>
        <v>438484</v>
      </c>
      <c r="N54" s="44">
        <f t="shared" si="7"/>
        <v>379753</v>
      </c>
      <c r="O54" s="44">
        <f t="shared" si="7"/>
        <v>370828</v>
      </c>
      <c r="P54" s="44">
        <f t="shared" si="8"/>
        <v>5116168</v>
      </c>
      <c r="Q54" s="41"/>
      <c r="R54" s="41"/>
      <c r="S54" s="44">
        <f>SUM($D54:D54)</f>
        <v>310561</v>
      </c>
      <c r="T54" s="44">
        <f>SUM($D54:E54)</f>
        <v>622997</v>
      </c>
      <c r="U54" s="44">
        <f>SUM($D54:F54)</f>
        <v>1022913</v>
      </c>
      <c r="V54" s="44">
        <f>SUM($D54:G54)</f>
        <v>1413377</v>
      </c>
      <c r="W54" s="44">
        <f>SUM($D54:H54)</f>
        <v>1846073</v>
      </c>
      <c r="X54" s="44">
        <f>SUM($D54:I54)</f>
        <v>2318297</v>
      </c>
      <c r="Y54" s="44">
        <f>SUM($D54:J54)</f>
        <v>2880470</v>
      </c>
      <c r="Z54" s="44">
        <f>SUM($D54:K54)</f>
        <v>3479048</v>
      </c>
      <c r="AA54" s="44">
        <f>SUM($D54:L54)</f>
        <v>3927103</v>
      </c>
      <c r="AB54" s="44">
        <f>SUM($D54:M54)</f>
        <v>4365587</v>
      </c>
      <c r="AC54" s="44">
        <f>SUM($D54:N54)</f>
        <v>4745340</v>
      </c>
      <c r="AD54" s="44">
        <f>SUM($D54:O54)</f>
        <v>5116168</v>
      </c>
    </row>
    <row r="55" spans="1:30" s="43" customFormat="1" ht="15.1" customHeight="1">
      <c r="A55" s="63" t="s">
        <v>75</v>
      </c>
      <c r="B55" s="66" t="s">
        <v>67</v>
      </c>
      <c r="D55" s="44">
        <f t="shared" si="7"/>
        <v>88335</v>
      </c>
      <c r="E55" s="44">
        <f t="shared" si="7"/>
        <v>79710</v>
      </c>
      <c r="F55" s="44">
        <f t="shared" si="7"/>
        <v>103733</v>
      </c>
      <c r="G55" s="44">
        <f t="shared" si="7"/>
        <v>102102</v>
      </c>
      <c r="H55" s="44">
        <f t="shared" si="7"/>
        <v>117744</v>
      </c>
      <c r="I55" s="44">
        <f t="shared" si="7"/>
        <v>126948</v>
      </c>
      <c r="J55" s="44">
        <f t="shared" si="7"/>
        <v>148013</v>
      </c>
      <c r="K55" s="44">
        <f t="shared" si="7"/>
        <v>151361</v>
      </c>
      <c r="L55" s="44">
        <f t="shared" si="7"/>
        <v>122628</v>
      </c>
      <c r="M55" s="44">
        <f t="shared" si="7"/>
        <v>114948</v>
      </c>
      <c r="N55" s="44">
        <f t="shared" si="7"/>
        <v>97236</v>
      </c>
      <c r="O55" s="44">
        <f t="shared" si="7"/>
        <v>100391</v>
      </c>
      <c r="P55" s="44">
        <f t="shared" si="8"/>
        <v>1353149</v>
      </c>
      <c r="Q55" s="53"/>
      <c r="R55" s="53"/>
      <c r="S55" s="44">
        <f>SUM($D55:D55)</f>
        <v>88335</v>
      </c>
      <c r="T55" s="44">
        <f>SUM($D55:E55)</f>
        <v>168045</v>
      </c>
      <c r="U55" s="44">
        <f>SUM($D55:F55)</f>
        <v>271778</v>
      </c>
      <c r="V55" s="44">
        <f>SUM($D55:G55)</f>
        <v>373880</v>
      </c>
      <c r="W55" s="44">
        <f>SUM($D55:H55)</f>
        <v>491624</v>
      </c>
      <c r="X55" s="44">
        <f>SUM($D55:I55)</f>
        <v>618572</v>
      </c>
      <c r="Y55" s="44">
        <f>SUM($D55:J55)</f>
        <v>766585</v>
      </c>
      <c r="Z55" s="44">
        <f>SUM($D55:K55)</f>
        <v>917946</v>
      </c>
      <c r="AA55" s="44">
        <f>SUM($D55:L55)</f>
        <v>1040574</v>
      </c>
      <c r="AB55" s="44">
        <f>SUM($D55:M55)</f>
        <v>1155522</v>
      </c>
      <c r="AC55" s="44">
        <f>SUM($D55:N55)</f>
        <v>1252758</v>
      </c>
      <c r="AD55" s="44">
        <f>SUM($D55:O55)</f>
        <v>1353149</v>
      </c>
    </row>
    <row r="56" spans="1:30" s="43" customFormat="1" ht="15.1" customHeight="1">
      <c r="A56" s="63" t="s">
        <v>16</v>
      </c>
      <c r="B56" s="66" t="s">
        <v>67</v>
      </c>
      <c r="D56" s="44">
        <f t="shared" si="7"/>
        <v>174158</v>
      </c>
      <c r="E56" s="44">
        <f t="shared" si="7"/>
        <v>162549</v>
      </c>
      <c r="F56" s="44">
        <f t="shared" si="7"/>
        <v>192568</v>
      </c>
      <c r="G56" s="44">
        <f t="shared" si="7"/>
        <v>194134</v>
      </c>
      <c r="H56" s="44">
        <f t="shared" si="7"/>
        <v>216856</v>
      </c>
      <c r="I56" s="44">
        <f t="shared" si="7"/>
        <v>214976</v>
      </c>
      <c r="J56" s="44">
        <f t="shared" si="7"/>
        <v>224371</v>
      </c>
      <c r="K56" s="44">
        <f t="shared" si="7"/>
        <v>220917</v>
      </c>
      <c r="L56" s="44">
        <f t="shared" si="7"/>
        <v>210147</v>
      </c>
      <c r="M56" s="44">
        <f t="shared" si="7"/>
        <v>217111</v>
      </c>
      <c r="N56" s="44">
        <f t="shared" si="7"/>
        <v>195929</v>
      </c>
      <c r="O56" s="44">
        <f t="shared" si="7"/>
        <v>194525</v>
      </c>
      <c r="P56" s="44">
        <f t="shared" si="8"/>
        <v>2418241</v>
      </c>
      <c r="Q56" s="54"/>
      <c r="R56" s="54"/>
      <c r="S56" s="44">
        <f>SUM($D56:D56)</f>
        <v>174158</v>
      </c>
      <c r="T56" s="44">
        <f>SUM($D56:E56)</f>
        <v>336707</v>
      </c>
      <c r="U56" s="44">
        <f>SUM($D56:F56)</f>
        <v>529275</v>
      </c>
      <c r="V56" s="44">
        <f>SUM($D56:G56)</f>
        <v>723409</v>
      </c>
      <c r="W56" s="44">
        <f>SUM($D56:H56)</f>
        <v>940265</v>
      </c>
      <c r="X56" s="44">
        <f>SUM($D56:I56)</f>
        <v>1155241</v>
      </c>
      <c r="Y56" s="44">
        <f>SUM($D56:J56)</f>
        <v>1379612</v>
      </c>
      <c r="Z56" s="44">
        <f>SUM($D56:K56)</f>
        <v>1600529</v>
      </c>
      <c r="AA56" s="44">
        <f>SUM($D56:L56)</f>
        <v>1810676</v>
      </c>
      <c r="AB56" s="44">
        <f>SUM($D56:M56)</f>
        <v>2027787</v>
      </c>
      <c r="AC56" s="44">
        <f>SUM($D56:N56)</f>
        <v>2223716</v>
      </c>
      <c r="AD56" s="44">
        <f>SUM($D56:O56)</f>
        <v>2418241</v>
      </c>
    </row>
    <row r="57" spans="1:30" s="43" customFormat="1" ht="15.1" customHeight="1">
      <c r="A57" s="63" t="s">
        <v>17</v>
      </c>
      <c r="B57" s="66" t="s">
        <v>67</v>
      </c>
      <c r="D57" s="44">
        <f t="shared" si="7"/>
        <v>101298</v>
      </c>
      <c r="E57" s="44">
        <f t="shared" si="7"/>
        <v>98176</v>
      </c>
      <c r="F57" s="44">
        <f t="shared" si="7"/>
        <v>132493</v>
      </c>
      <c r="G57" s="44">
        <f t="shared" si="7"/>
        <v>149783</v>
      </c>
      <c r="H57" s="44">
        <f t="shared" si="7"/>
        <v>169089</v>
      </c>
      <c r="I57" s="44">
        <f t="shared" si="7"/>
        <v>200747</v>
      </c>
      <c r="J57" s="44">
        <f t="shared" si="7"/>
        <v>261536</v>
      </c>
      <c r="K57" s="44">
        <f t="shared" si="7"/>
        <v>292929</v>
      </c>
      <c r="L57" s="44">
        <f t="shared" si="7"/>
        <v>194608</v>
      </c>
      <c r="M57" s="44">
        <f t="shared" si="7"/>
        <v>177995</v>
      </c>
      <c r="N57" s="44">
        <f t="shared" si="7"/>
        <v>140960</v>
      </c>
      <c r="O57" s="44">
        <f t="shared" si="7"/>
        <v>126338</v>
      </c>
      <c r="P57" s="44">
        <f t="shared" si="8"/>
        <v>2045952</v>
      </c>
      <c r="Q57" s="54"/>
      <c r="R57" s="54"/>
      <c r="S57" s="44">
        <f>SUM($D57:D57)</f>
        <v>101298</v>
      </c>
      <c r="T57" s="44">
        <f>SUM($D57:E57)</f>
        <v>199474</v>
      </c>
      <c r="U57" s="44">
        <f>SUM($D57:F57)</f>
        <v>331967</v>
      </c>
      <c r="V57" s="44">
        <f>SUM($D57:G57)</f>
        <v>481750</v>
      </c>
      <c r="W57" s="44">
        <f>SUM($D57:H57)</f>
        <v>650839</v>
      </c>
      <c r="X57" s="44">
        <f>SUM($D57:I57)</f>
        <v>851586</v>
      </c>
      <c r="Y57" s="44">
        <f>SUM($D57:J57)</f>
        <v>1113122</v>
      </c>
      <c r="Z57" s="44">
        <f>SUM($D57:K57)</f>
        <v>1406051</v>
      </c>
      <c r="AA57" s="44">
        <f>SUM($D57:L57)</f>
        <v>1600659</v>
      </c>
      <c r="AB57" s="44">
        <f>SUM($D57:M57)</f>
        <v>1778654</v>
      </c>
      <c r="AC57" s="44">
        <f>SUM($D57:N57)</f>
        <v>1919614</v>
      </c>
      <c r="AD57" s="44">
        <f>SUM($D57:O57)</f>
        <v>2045952</v>
      </c>
    </row>
    <row r="58" spans="1:30" s="43" customFormat="1" ht="15.1" customHeight="1">
      <c r="A58" s="63" t="s">
        <v>12</v>
      </c>
      <c r="B58" s="66" t="s">
        <v>67</v>
      </c>
      <c r="D58" s="44">
        <f t="shared" si="7"/>
        <v>212103</v>
      </c>
      <c r="E58" s="44">
        <f t="shared" si="7"/>
        <v>207472</v>
      </c>
      <c r="F58" s="44">
        <f t="shared" si="7"/>
        <v>264573</v>
      </c>
      <c r="G58" s="44">
        <f t="shared" si="7"/>
        <v>284079</v>
      </c>
      <c r="H58" s="44">
        <f t="shared" si="7"/>
        <v>301457</v>
      </c>
      <c r="I58" s="44">
        <f t="shared" si="7"/>
        <v>311827</v>
      </c>
      <c r="J58" s="44">
        <f t="shared" si="7"/>
        <v>356528</v>
      </c>
      <c r="K58" s="44">
        <f t="shared" si="7"/>
        <v>381624</v>
      </c>
      <c r="L58" s="44">
        <f t="shared" si="7"/>
        <v>287361</v>
      </c>
      <c r="M58" s="44">
        <f t="shared" si="7"/>
        <v>289580</v>
      </c>
      <c r="N58" s="44">
        <f t="shared" si="7"/>
        <v>273043</v>
      </c>
      <c r="O58" s="44">
        <f t="shared" si="7"/>
        <v>265638</v>
      </c>
      <c r="P58" s="44">
        <f t="shared" si="8"/>
        <v>3435285</v>
      </c>
      <c r="Q58" s="54"/>
      <c r="R58" s="54"/>
      <c r="S58" s="44">
        <f>SUM($D58:D58)</f>
        <v>212103</v>
      </c>
      <c r="T58" s="44">
        <f>SUM($D58:E58)</f>
        <v>419575</v>
      </c>
      <c r="U58" s="44">
        <f>SUM($D58:F58)</f>
        <v>684148</v>
      </c>
      <c r="V58" s="44">
        <f>SUM($D58:G58)</f>
        <v>968227</v>
      </c>
      <c r="W58" s="44">
        <f>SUM($D58:H58)</f>
        <v>1269684</v>
      </c>
      <c r="X58" s="44">
        <f>SUM($D58:I58)</f>
        <v>1581511</v>
      </c>
      <c r="Y58" s="44">
        <f>SUM($D58:J58)</f>
        <v>1938039</v>
      </c>
      <c r="Z58" s="44">
        <f>SUM($D58:K58)</f>
        <v>2319663</v>
      </c>
      <c r="AA58" s="44">
        <f>SUM($D58:L58)</f>
        <v>2607024</v>
      </c>
      <c r="AB58" s="44">
        <f>SUM($D58:M58)</f>
        <v>2896604</v>
      </c>
      <c r="AC58" s="44">
        <f>SUM($D58:N58)</f>
        <v>3169647</v>
      </c>
      <c r="AD58" s="44">
        <f>SUM($D58:O58)</f>
        <v>3435285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si="7"/>
        <v>130495</v>
      </c>
      <c r="E59" s="44">
        <f t="shared" si="7"/>
        <v>135444</v>
      </c>
      <c r="F59" s="44">
        <f t="shared" si="7"/>
        <v>178429</v>
      </c>
      <c r="G59" s="44">
        <f t="shared" si="7"/>
        <v>217936</v>
      </c>
      <c r="H59" s="44">
        <f t="shared" si="7"/>
        <v>222931</v>
      </c>
      <c r="I59" s="44">
        <f t="shared" si="7"/>
        <v>242128</v>
      </c>
      <c r="J59" s="44">
        <f t="shared" si="7"/>
        <v>293323</v>
      </c>
      <c r="K59" s="44">
        <f t="shared" si="7"/>
        <v>307869</v>
      </c>
      <c r="L59" s="44">
        <f t="shared" si="7"/>
        <v>224394</v>
      </c>
      <c r="M59" s="44">
        <f t="shared" si="7"/>
        <v>210501</v>
      </c>
      <c r="N59" s="44">
        <f t="shared" si="7"/>
        <v>175184</v>
      </c>
      <c r="O59" s="44">
        <f t="shared" si="7"/>
        <v>175878</v>
      </c>
      <c r="P59" s="44">
        <f t="shared" si="8"/>
        <v>2514512</v>
      </c>
      <c r="Q59" s="41"/>
      <c r="R59" s="41"/>
      <c r="S59" s="44">
        <f>SUM($D59:D59)</f>
        <v>130495</v>
      </c>
      <c r="T59" s="44">
        <f>SUM($D59:E59)</f>
        <v>265939</v>
      </c>
      <c r="U59" s="44">
        <f>SUM($D59:F59)</f>
        <v>444368</v>
      </c>
      <c r="V59" s="44">
        <f>SUM($D59:G59)</f>
        <v>662304</v>
      </c>
      <c r="W59" s="44">
        <f>SUM($D59:H59)</f>
        <v>885235</v>
      </c>
      <c r="X59" s="44">
        <f>SUM($D59:I59)</f>
        <v>1127363</v>
      </c>
      <c r="Y59" s="44">
        <f>SUM($D59:J59)</f>
        <v>1420686</v>
      </c>
      <c r="Z59" s="44">
        <f>SUM($D59:K59)</f>
        <v>1728555</v>
      </c>
      <c r="AA59" s="44">
        <f>SUM($D59:L59)</f>
        <v>1952949</v>
      </c>
      <c r="AB59" s="44">
        <f>SUM($D59:M59)</f>
        <v>2163450</v>
      </c>
      <c r="AC59" s="44">
        <f>SUM($D59:N59)</f>
        <v>2338634</v>
      </c>
      <c r="AD59" s="44">
        <f>SUM($D59:O59)</f>
        <v>2514512</v>
      </c>
    </row>
    <row r="60" spans="1:30" s="43" customFormat="1" ht="15.1" customHeight="1">
      <c r="A60" s="63" t="s">
        <v>18</v>
      </c>
      <c r="B60" s="66" t="s">
        <v>67</v>
      </c>
      <c r="D60" s="44">
        <f t="shared" si="7"/>
        <v>30773</v>
      </c>
      <c r="E60" s="44">
        <f t="shared" si="7"/>
        <v>29037</v>
      </c>
      <c r="F60" s="44">
        <f t="shared" si="7"/>
        <v>37048</v>
      </c>
      <c r="G60" s="44">
        <f t="shared" si="7"/>
        <v>12</v>
      </c>
      <c r="H60" s="44">
        <f t="shared" si="7"/>
        <v>32944</v>
      </c>
      <c r="I60" s="44">
        <f t="shared" si="7"/>
        <v>42220</v>
      </c>
      <c r="J60" s="44">
        <f t="shared" si="7"/>
        <v>51857</v>
      </c>
      <c r="K60" s="44">
        <f t="shared" si="7"/>
        <v>55815</v>
      </c>
      <c r="L60" s="44">
        <f t="shared" si="7"/>
        <v>42508</v>
      </c>
      <c r="M60" s="44">
        <f t="shared" si="7"/>
        <v>41132</v>
      </c>
      <c r="N60" s="44">
        <f t="shared" si="7"/>
        <v>37534</v>
      </c>
      <c r="O60" s="44">
        <f t="shared" si="7"/>
        <v>39384</v>
      </c>
      <c r="P60" s="44">
        <f t="shared" si="8"/>
        <v>440264</v>
      </c>
      <c r="Q60" s="53"/>
      <c r="R60" s="53"/>
      <c r="S60" s="44">
        <f>SUM($D60:D60)</f>
        <v>30773</v>
      </c>
      <c r="T60" s="44">
        <f>SUM($D60:E60)</f>
        <v>59810</v>
      </c>
      <c r="U60" s="44">
        <f>SUM($D60:F60)</f>
        <v>96858</v>
      </c>
      <c r="V60" s="44">
        <f>SUM($D60:G60)</f>
        <v>96870</v>
      </c>
      <c r="W60" s="44">
        <f>SUM($D60:H60)</f>
        <v>129814</v>
      </c>
      <c r="X60" s="44">
        <f>SUM($D60:I60)</f>
        <v>172034</v>
      </c>
      <c r="Y60" s="44">
        <f>SUM($D60:J60)</f>
        <v>223891</v>
      </c>
      <c r="Z60" s="44">
        <f>SUM($D60:K60)</f>
        <v>279706</v>
      </c>
      <c r="AA60" s="44">
        <f>SUM($D60:L60)</f>
        <v>322214</v>
      </c>
      <c r="AB60" s="44">
        <f>SUM($D60:M60)</f>
        <v>363346</v>
      </c>
      <c r="AC60" s="44">
        <f>SUM($D60:N60)</f>
        <v>400880</v>
      </c>
      <c r="AD60" s="44">
        <f>SUM($D60:O60)</f>
        <v>440264</v>
      </c>
    </row>
    <row r="61" spans="1:30" s="43" customFormat="1" ht="15.1" customHeight="1">
      <c r="A61" s="63"/>
      <c r="B61" s="68" t="s">
        <v>9</v>
      </c>
      <c r="D61" s="44">
        <f t="shared" ref="D61:M61" si="9">SUM(D50:D60)</f>
        <v>2240745</v>
      </c>
      <c r="E61" s="44">
        <f t="shared" si="9"/>
        <v>2153074</v>
      </c>
      <c r="F61" s="44">
        <f t="shared" si="9"/>
        <v>2670987</v>
      </c>
      <c r="G61" s="44">
        <f t="shared" si="9"/>
        <v>2675454</v>
      </c>
      <c r="H61" s="44">
        <f t="shared" si="9"/>
        <v>2919302</v>
      </c>
      <c r="I61" s="44">
        <f t="shared" si="9"/>
        <v>3052199</v>
      </c>
      <c r="J61" s="44">
        <f t="shared" si="9"/>
        <v>3406331</v>
      </c>
      <c r="K61" s="44">
        <f t="shared" si="9"/>
        <v>3592210</v>
      </c>
      <c r="L61" s="44">
        <f t="shared" si="9"/>
        <v>2912818</v>
      </c>
      <c r="M61" s="44">
        <f t="shared" si="9"/>
        <v>2926456</v>
      </c>
      <c r="N61" s="44">
        <f>SUM(N50:N60)</f>
        <v>2617750</v>
      </c>
      <c r="O61" s="44">
        <f>SUM(O50:O60)</f>
        <v>2564629</v>
      </c>
      <c r="P61" s="44">
        <f>SUM(P50:P60)</f>
        <v>33731955</v>
      </c>
      <c r="Q61" s="54"/>
      <c r="R61" s="54"/>
      <c r="S61" s="44">
        <f>SUM($D61:D61)</f>
        <v>2240745</v>
      </c>
      <c r="T61" s="44">
        <f>SUM($D61:E61)</f>
        <v>4393819</v>
      </c>
      <c r="U61" s="44">
        <f>SUM($D61:F61)</f>
        <v>7064806</v>
      </c>
      <c r="V61" s="44">
        <f>SUM($D61:G61)</f>
        <v>9740260</v>
      </c>
      <c r="W61" s="44">
        <f>SUM($D61:H61)</f>
        <v>12659562</v>
      </c>
      <c r="X61" s="44">
        <f>SUM($D61:I61)</f>
        <v>15711761</v>
      </c>
      <c r="Y61" s="44">
        <f>SUM($D61:J61)</f>
        <v>19118092</v>
      </c>
      <c r="Z61" s="44">
        <f>SUM($D61:K61)</f>
        <v>22710302</v>
      </c>
      <c r="AA61" s="44">
        <f>SUM($D61:L61)</f>
        <v>25623120</v>
      </c>
      <c r="AB61" s="44">
        <f>SUM($D61:M61)</f>
        <v>28549576</v>
      </c>
      <c r="AC61" s="44">
        <f>SUM($D61:N61)</f>
        <v>31167326</v>
      </c>
      <c r="AD61" s="44">
        <f>SUM($D61:O61)</f>
        <v>33731955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0">
    <tabColor indexed="53"/>
  </sheetPr>
  <dimension ref="A1:AD144"/>
  <sheetViews>
    <sheetView topLeftCell="A70" zoomScale="90" zoomScaleNormal="90" workbookViewId="0">
      <selection activeCell="K91" sqref="K91"/>
    </sheetView>
  </sheetViews>
  <sheetFormatPr defaultColWidth="6.38671875" defaultRowHeight="15.1" customHeight="1"/>
  <cols>
    <col min="1" max="1" width="7.6093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05" customWidth="1"/>
    <col min="19" max="19" width="9.609375" style="113" customWidth="1"/>
    <col min="20" max="30" width="9.609375" style="105" customWidth="1"/>
    <col min="31" max="16384" width="6.38671875" style="105"/>
  </cols>
  <sheetData>
    <row r="1" spans="1:3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 ht="15.1" customHeight="1">
      <c r="A2" s="103" t="s">
        <v>80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ht="15.1" customHeight="1">
      <c r="A3" s="103" t="s">
        <v>0</v>
      </c>
      <c r="B3" s="112"/>
    </row>
    <row r="4" spans="1:30" ht="15.1" customHeight="1">
      <c r="A4" s="103" t="s">
        <v>12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ht="15.1" customHeight="1">
      <c r="A5" s="116"/>
      <c r="B5" s="116"/>
      <c r="D5" s="115"/>
      <c r="S5" s="115"/>
    </row>
    <row r="6" spans="1:30" ht="15.1" customHeight="1">
      <c r="A6" s="116"/>
      <c r="B6" s="116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ht="15.1" customHeight="1"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3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3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05" t="s">
        <v>33</v>
      </c>
      <c r="R9" s="105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3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 s="96" customFormat="1" ht="15.1" customHeight="1">
      <c r="A11" s="94">
        <v>2006</v>
      </c>
      <c r="B11" s="95" t="s">
        <v>6</v>
      </c>
      <c r="D11" s="97">
        <v>192927</v>
      </c>
      <c r="E11" s="97">
        <v>175936</v>
      </c>
      <c r="F11" s="97">
        <v>232986</v>
      </c>
      <c r="G11" s="97">
        <v>259713</v>
      </c>
      <c r="H11" s="97">
        <v>284779</v>
      </c>
      <c r="I11" s="97">
        <v>284327</v>
      </c>
      <c r="J11" s="97">
        <v>355064</v>
      </c>
      <c r="K11" s="97">
        <v>357168</v>
      </c>
      <c r="L11" s="97">
        <v>265458</v>
      </c>
      <c r="M11" s="97">
        <v>240468</v>
      </c>
      <c r="N11" s="97">
        <v>237441</v>
      </c>
      <c r="O11" s="97">
        <v>237801</v>
      </c>
      <c r="P11" s="97">
        <f>SUM(D11:O11)</f>
        <v>3124068</v>
      </c>
      <c r="Q11" s="123"/>
      <c r="R11" s="123"/>
      <c r="S11" s="97">
        <f>SUM($D11:D11)</f>
        <v>192927</v>
      </c>
      <c r="T11" s="97">
        <f>SUM($D11:E11)</f>
        <v>368863</v>
      </c>
      <c r="U11" s="97">
        <f>SUM($D11:F11)</f>
        <v>601849</v>
      </c>
      <c r="V11" s="97">
        <f>SUM($D11:G11)</f>
        <v>861562</v>
      </c>
      <c r="W11" s="97">
        <f>SUM($D11:H11)</f>
        <v>1146341</v>
      </c>
      <c r="X11" s="97">
        <f>SUM($D11:I11)</f>
        <v>1430668</v>
      </c>
      <c r="Y11" s="97">
        <f>SUM($D11:J11)</f>
        <v>1785732</v>
      </c>
      <c r="Z11" s="97">
        <f>SUM($D11:K11)</f>
        <v>2142900</v>
      </c>
      <c r="AA11" s="97">
        <f>SUM($D11:L11)</f>
        <v>2408358</v>
      </c>
      <c r="AB11" s="97">
        <f>SUM($D11:M11)</f>
        <v>2648826</v>
      </c>
      <c r="AC11" s="97">
        <f>SUM($D11:N11)</f>
        <v>2886267</v>
      </c>
      <c r="AD11" s="97">
        <f>SUM($D11:O11)</f>
        <v>3124068</v>
      </c>
    </row>
    <row r="12" spans="1:30" s="96" customFormat="1" ht="15.1" customHeight="1">
      <c r="A12" s="94">
        <v>2006</v>
      </c>
      <c r="B12" s="95" t="s">
        <v>7</v>
      </c>
      <c r="D12" s="97">
        <v>74724</v>
      </c>
      <c r="E12" s="97">
        <v>72486</v>
      </c>
      <c r="F12" s="97">
        <v>85592</v>
      </c>
      <c r="G12" s="97">
        <v>77710</v>
      </c>
      <c r="H12" s="97">
        <v>84682</v>
      </c>
      <c r="I12" s="97">
        <v>84852</v>
      </c>
      <c r="J12" s="97">
        <v>72526</v>
      </c>
      <c r="K12" s="97">
        <v>82500</v>
      </c>
      <c r="L12" s="97">
        <v>78354</v>
      </c>
      <c r="M12" s="97">
        <v>80942</v>
      </c>
      <c r="N12" s="97">
        <v>77930</v>
      </c>
      <c r="O12" s="97">
        <v>69222</v>
      </c>
      <c r="P12" s="97">
        <f>SUM(D12:O12)</f>
        <v>941520</v>
      </c>
      <c r="Q12" s="124"/>
      <c r="R12" s="124"/>
      <c r="S12" s="97">
        <f>SUM($D12:D12)</f>
        <v>74724</v>
      </c>
      <c r="T12" s="97">
        <f>SUM($D12:E12)</f>
        <v>147210</v>
      </c>
      <c r="U12" s="97">
        <f>SUM($D12:F12)</f>
        <v>232802</v>
      </c>
      <c r="V12" s="97">
        <f>SUM($D12:G12)</f>
        <v>310512</v>
      </c>
      <c r="W12" s="97">
        <f>SUM($D12:H12)</f>
        <v>395194</v>
      </c>
      <c r="X12" s="97">
        <f>SUM($D12:I12)</f>
        <v>480046</v>
      </c>
      <c r="Y12" s="97">
        <f>SUM($D12:J12)</f>
        <v>552572</v>
      </c>
      <c r="Z12" s="97">
        <f>SUM($D12:K12)</f>
        <v>635072</v>
      </c>
      <c r="AA12" s="97">
        <f>SUM($D12:L12)</f>
        <v>713426</v>
      </c>
      <c r="AB12" s="97">
        <f>SUM($D12:M12)</f>
        <v>794368</v>
      </c>
      <c r="AC12" s="97">
        <f>SUM($D12:N12)</f>
        <v>872298</v>
      </c>
      <c r="AD12" s="97">
        <f>SUM($D12:O12)</f>
        <v>941520</v>
      </c>
    </row>
    <row r="13" spans="1:30" s="96" customFormat="1" ht="15.1" customHeight="1">
      <c r="A13" s="94">
        <v>2006</v>
      </c>
      <c r="B13" s="95" t="s">
        <v>8</v>
      </c>
      <c r="D13" s="97">
        <v>366</v>
      </c>
      <c r="E13" s="97">
        <v>406</v>
      </c>
      <c r="F13" s="97">
        <v>660</v>
      </c>
      <c r="G13" s="97">
        <v>1296</v>
      </c>
      <c r="H13" s="97">
        <v>1302</v>
      </c>
      <c r="I13" s="97">
        <v>1046</v>
      </c>
      <c r="J13" s="97">
        <v>1348</v>
      </c>
      <c r="K13" s="97">
        <v>1068</v>
      </c>
      <c r="L13" s="97">
        <v>990</v>
      </c>
      <c r="M13" s="97">
        <v>1312</v>
      </c>
      <c r="N13" s="97">
        <v>1148</v>
      </c>
      <c r="O13" s="97">
        <v>776</v>
      </c>
      <c r="P13" s="97">
        <f>SUM(D13:O13)</f>
        <v>11718</v>
      </c>
      <c r="Q13" s="124"/>
      <c r="R13" s="124"/>
      <c r="S13" s="97">
        <f>SUM($D13:D13)</f>
        <v>366</v>
      </c>
      <c r="T13" s="97">
        <f>SUM($D13:E13)</f>
        <v>772</v>
      </c>
      <c r="U13" s="97">
        <f>SUM($D13:F13)</f>
        <v>1432</v>
      </c>
      <c r="V13" s="97">
        <f>SUM($D13:G13)</f>
        <v>2728</v>
      </c>
      <c r="W13" s="97">
        <f>SUM($D13:H13)</f>
        <v>4030</v>
      </c>
      <c r="X13" s="97">
        <f>SUM($D13:I13)</f>
        <v>5076</v>
      </c>
      <c r="Y13" s="97">
        <f>SUM($D13:J13)</f>
        <v>6424</v>
      </c>
      <c r="Z13" s="97">
        <f>SUM($D13:K13)</f>
        <v>7492</v>
      </c>
      <c r="AA13" s="97">
        <f>SUM($D13:L13)</f>
        <v>8482</v>
      </c>
      <c r="AB13" s="97">
        <f>SUM($D13:M13)</f>
        <v>9794</v>
      </c>
      <c r="AC13" s="97">
        <f>SUM($D13:N13)</f>
        <v>10942</v>
      </c>
      <c r="AD13" s="97">
        <f>SUM($D13:O13)</f>
        <v>11718</v>
      </c>
    </row>
    <row r="14" spans="1:30" s="96" customFormat="1" ht="15.1" customHeight="1">
      <c r="A14" s="94">
        <v>2006</v>
      </c>
      <c r="B14" s="98" t="s">
        <v>9</v>
      </c>
      <c r="D14" s="97">
        <f t="shared" ref="D14:P14" si="0">SUM(D11:D13)</f>
        <v>268017</v>
      </c>
      <c r="E14" s="97">
        <f t="shared" si="0"/>
        <v>248828</v>
      </c>
      <c r="F14" s="97">
        <f t="shared" si="0"/>
        <v>319238</v>
      </c>
      <c r="G14" s="97">
        <f t="shared" si="0"/>
        <v>338719</v>
      </c>
      <c r="H14" s="97">
        <f t="shared" si="0"/>
        <v>370763</v>
      </c>
      <c r="I14" s="97">
        <f t="shared" si="0"/>
        <v>370225</v>
      </c>
      <c r="J14" s="97">
        <f t="shared" si="0"/>
        <v>428938</v>
      </c>
      <c r="K14" s="97">
        <f t="shared" si="0"/>
        <v>440736</v>
      </c>
      <c r="L14" s="97">
        <f t="shared" si="0"/>
        <v>344802</v>
      </c>
      <c r="M14" s="97">
        <f t="shared" si="0"/>
        <v>322722</v>
      </c>
      <c r="N14" s="97">
        <f t="shared" si="0"/>
        <v>316519</v>
      </c>
      <c r="O14" s="97">
        <f t="shared" si="0"/>
        <v>307799</v>
      </c>
      <c r="P14" s="97">
        <f t="shared" si="0"/>
        <v>4077306</v>
      </c>
      <c r="Q14" s="124"/>
      <c r="R14" s="124"/>
      <c r="S14" s="97">
        <f t="shared" ref="S14:AD14" si="1">SUM(S11:S13)</f>
        <v>268017</v>
      </c>
      <c r="T14" s="97">
        <f t="shared" si="1"/>
        <v>516845</v>
      </c>
      <c r="U14" s="97">
        <f t="shared" si="1"/>
        <v>836083</v>
      </c>
      <c r="V14" s="97">
        <f t="shared" si="1"/>
        <v>1174802</v>
      </c>
      <c r="W14" s="97">
        <f t="shared" si="1"/>
        <v>1545565</v>
      </c>
      <c r="X14" s="97">
        <f t="shared" si="1"/>
        <v>1915790</v>
      </c>
      <c r="Y14" s="97">
        <f t="shared" si="1"/>
        <v>2344728</v>
      </c>
      <c r="Z14" s="97">
        <f t="shared" si="1"/>
        <v>2785464</v>
      </c>
      <c r="AA14" s="97">
        <f t="shared" si="1"/>
        <v>3130266</v>
      </c>
      <c r="AB14" s="97">
        <f t="shared" si="1"/>
        <v>3452988</v>
      </c>
      <c r="AC14" s="97">
        <f t="shared" si="1"/>
        <v>3769507</v>
      </c>
      <c r="AD14" s="97">
        <f t="shared" si="1"/>
        <v>4077306</v>
      </c>
    </row>
    <row r="15" spans="1:3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s="96" customFormat="1" ht="15.1" customHeight="1">
      <c r="A16" s="94">
        <v>2007</v>
      </c>
      <c r="B16" s="95" t="s">
        <v>6</v>
      </c>
      <c r="D16" s="97">
        <v>185181</v>
      </c>
      <c r="E16" s="97">
        <v>157841</v>
      </c>
      <c r="F16" s="97">
        <v>228979</v>
      </c>
      <c r="G16" s="97">
        <v>234628</v>
      </c>
      <c r="H16" s="97">
        <v>273700</v>
      </c>
      <c r="I16" s="97">
        <v>282162</v>
      </c>
      <c r="J16" s="97">
        <v>335862</v>
      </c>
      <c r="K16" s="97">
        <v>356421</v>
      </c>
      <c r="L16" s="97">
        <v>280164</v>
      </c>
      <c r="M16" s="97">
        <v>271448</v>
      </c>
      <c r="N16" s="97">
        <v>253591</v>
      </c>
      <c r="O16" s="97">
        <v>220375</v>
      </c>
      <c r="P16" s="97">
        <f>SUM(D16:O16)</f>
        <v>3080352</v>
      </c>
      <c r="Q16" s="123"/>
      <c r="R16" s="123"/>
      <c r="S16" s="97">
        <f>SUM($D16:D16)</f>
        <v>185181</v>
      </c>
      <c r="T16" s="97">
        <f>SUM($D16:E16)</f>
        <v>343022</v>
      </c>
      <c r="U16" s="97">
        <f>SUM($D16:F16)</f>
        <v>572001</v>
      </c>
      <c r="V16" s="97">
        <f>SUM($D16:G16)</f>
        <v>806629</v>
      </c>
      <c r="W16" s="97">
        <f>SUM($D16:H16)</f>
        <v>1080329</v>
      </c>
      <c r="X16" s="97">
        <f>SUM($D16:I16)</f>
        <v>1362491</v>
      </c>
      <c r="Y16" s="97">
        <f>SUM($D16:J16)</f>
        <v>1698353</v>
      </c>
      <c r="Z16" s="97">
        <f>SUM($D16:K16)</f>
        <v>2054774</v>
      </c>
      <c r="AA16" s="97">
        <f>SUM($D16:L16)</f>
        <v>2334938</v>
      </c>
      <c r="AB16" s="97">
        <f>SUM($D16:M16)</f>
        <v>2606386</v>
      </c>
      <c r="AC16" s="97">
        <f>SUM($D16:N16)</f>
        <v>2859977</v>
      </c>
      <c r="AD16" s="97">
        <f>SUM($D16:O16)</f>
        <v>3080352</v>
      </c>
    </row>
    <row r="17" spans="1:30" s="96" customFormat="1" ht="15.1" customHeight="1">
      <c r="A17" s="94">
        <v>2007</v>
      </c>
      <c r="B17" s="95" t="s">
        <v>7</v>
      </c>
      <c r="D17" s="97">
        <v>75246</v>
      </c>
      <c r="E17" s="97">
        <v>68976</v>
      </c>
      <c r="F17" s="97">
        <v>79720</v>
      </c>
      <c r="G17" s="97">
        <v>75226</v>
      </c>
      <c r="H17" s="97">
        <v>81416</v>
      </c>
      <c r="I17" s="97">
        <v>76862</v>
      </c>
      <c r="J17" s="97">
        <v>70424</v>
      </c>
      <c r="K17" s="97">
        <v>80370</v>
      </c>
      <c r="L17" s="97">
        <v>71964</v>
      </c>
      <c r="M17" s="97">
        <v>78826</v>
      </c>
      <c r="N17" s="97">
        <v>73378</v>
      </c>
      <c r="O17" s="97">
        <v>61178</v>
      </c>
      <c r="P17" s="97">
        <f>SUM(D17:O17)</f>
        <v>893586</v>
      </c>
      <c r="Q17" s="124"/>
      <c r="R17" s="124"/>
      <c r="S17" s="97">
        <f>SUM($D17:D17)</f>
        <v>75246</v>
      </c>
      <c r="T17" s="97">
        <f>SUM($D17:E17)</f>
        <v>144222</v>
      </c>
      <c r="U17" s="97">
        <f>SUM($D17:F17)</f>
        <v>223942</v>
      </c>
      <c r="V17" s="97">
        <f>SUM($D17:G17)</f>
        <v>299168</v>
      </c>
      <c r="W17" s="97">
        <f>SUM($D17:H17)</f>
        <v>380584</v>
      </c>
      <c r="X17" s="97">
        <f>SUM($D17:I17)</f>
        <v>457446</v>
      </c>
      <c r="Y17" s="97">
        <f>SUM($D17:J17)</f>
        <v>527870</v>
      </c>
      <c r="Z17" s="97">
        <f>SUM($D17:K17)</f>
        <v>608240</v>
      </c>
      <c r="AA17" s="97">
        <f>SUM($D17:L17)</f>
        <v>680204</v>
      </c>
      <c r="AB17" s="97">
        <f>SUM($D17:M17)</f>
        <v>759030</v>
      </c>
      <c r="AC17" s="97">
        <f>SUM($D17:N17)</f>
        <v>832408</v>
      </c>
      <c r="AD17" s="97">
        <f>SUM($D17:O17)</f>
        <v>893586</v>
      </c>
    </row>
    <row r="18" spans="1:30" s="96" customFormat="1" ht="15.1" customHeight="1">
      <c r="A18" s="94">
        <v>2007</v>
      </c>
      <c r="B18" s="95" t="s">
        <v>8</v>
      </c>
      <c r="D18" s="97">
        <v>476</v>
      </c>
      <c r="E18" s="97">
        <v>460</v>
      </c>
      <c r="F18" s="97">
        <v>714</v>
      </c>
      <c r="G18" s="97">
        <v>1046</v>
      </c>
      <c r="H18" s="97">
        <v>1236</v>
      </c>
      <c r="I18" s="97">
        <v>906</v>
      </c>
      <c r="J18" s="97">
        <v>964</v>
      </c>
      <c r="K18" s="97">
        <v>948</v>
      </c>
      <c r="L18" s="97">
        <v>734</v>
      </c>
      <c r="M18" s="97">
        <v>764</v>
      </c>
      <c r="N18" s="97">
        <v>780</v>
      </c>
      <c r="O18" s="97">
        <v>690</v>
      </c>
      <c r="P18" s="97">
        <f>SUM(D18:O18)</f>
        <v>9718</v>
      </c>
      <c r="Q18" s="124"/>
      <c r="R18" s="124"/>
      <c r="S18" s="97">
        <f>SUM($D18:D18)</f>
        <v>476</v>
      </c>
      <c r="T18" s="97">
        <f>SUM($D18:E18)</f>
        <v>936</v>
      </c>
      <c r="U18" s="97">
        <f>SUM($D18:F18)</f>
        <v>1650</v>
      </c>
      <c r="V18" s="97">
        <f>SUM($D18:G18)</f>
        <v>2696</v>
      </c>
      <c r="W18" s="97">
        <f>SUM($D18:H18)</f>
        <v>3932</v>
      </c>
      <c r="X18" s="97">
        <f>SUM($D18:I18)</f>
        <v>4838</v>
      </c>
      <c r="Y18" s="97">
        <f>SUM($D18:J18)</f>
        <v>5802</v>
      </c>
      <c r="Z18" s="97">
        <f>SUM($D18:K18)</f>
        <v>6750</v>
      </c>
      <c r="AA18" s="97">
        <f>SUM($D18:L18)</f>
        <v>7484</v>
      </c>
      <c r="AB18" s="97">
        <f>SUM($D18:M18)</f>
        <v>8248</v>
      </c>
      <c r="AC18" s="97">
        <f>SUM($D18:N18)</f>
        <v>9028</v>
      </c>
      <c r="AD18" s="97">
        <f>SUM($D18:O18)</f>
        <v>9718</v>
      </c>
    </row>
    <row r="19" spans="1:30" s="96" customFormat="1" ht="15.1" customHeight="1">
      <c r="A19" s="94">
        <v>2007</v>
      </c>
      <c r="B19" s="98" t="s">
        <v>9</v>
      </c>
      <c r="D19" s="97">
        <f t="shared" ref="D19:P19" si="2">SUM(D16:D18)</f>
        <v>260903</v>
      </c>
      <c r="E19" s="97">
        <f t="shared" si="2"/>
        <v>227277</v>
      </c>
      <c r="F19" s="97">
        <f t="shared" si="2"/>
        <v>309413</v>
      </c>
      <c r="G19" s="97">
        <f t="shared" si="2"/>
        <v>310900</v>
      </c>
      <c r="H19" s="97">
        <f t="shared" si="2"/>
        <v>356352</v>
      </c>
      <c r="I19" s="97">
        <f t="shared" si="2"/>
        <v>359930</v>
      </c>
      <c r="J19" s="97">
        <f t="shared" si="2"/>
        <v>407250</v>
      </c>
      <c r="K19" s="97">
        <f t="shared" si="2"/>
        <v>437739</v>
      </c>
      <c r="L19" s="97">
        <f t="shared" si="2"/>
        <v>352862</v>
      </c>
      <c r="M19" s="97">
        <f t="shared" si="2"/>
        <v>351038</v>
      </c>
      <c r="N19" s="97">
        <f t="shared" si="2"/>
        <v>327749</v>
      </c>
      <c r="O19" s="97">
        <f t="shared" si="2"/>
        <v>282243</v>
      </c>
      <c r="P19" s="97">
        <f t="shared" si="2"/>
        <v>3983656</v>
      </c>
      <c r="Q19" s="124"/>
      <c r="R19" s="124"/>
      <c r="S19" s="97">
        <f t="shared" ref="S19:AD19" si="3">SUM(S16:S18)</f>
        <v>260903</v>
      </c>
      <c r="T19" s="97">
        <f t="shared" si="3"/>
        <v>488180</v>
      </c>
      <c r="U19" s="97">
        <f t="shared" si="3"/>
        <v>797593</v>
      </c>
      <c r="V19" s="97">
        <f t="shared" si="3"/>
        <v>1108493</v>
      </c>
      <c r="W19" s="97">
        <f t="shared" si="3"/>
        <v>1464845</v>
      </c>
      <c r="X19" s="97">
        <f t="shared" si="3"/>
        <v>1824775</v>
      </c>
      <c r="Y19" s="97">
        <f t="shared" si="3"/>
        <v>2232025</v>
      </c>
      <c r="Z19" s="97">
        <f t="shared" si="3"/>
        <v>2669764</v>
      </c>
      <c r="AA19" s="97">
        <f t="shared" si="3"/>
        <v>3022626</v>
      </c>
      <c r="AB19" s="97">
        <f t="shared" si="3"/>
        <v>3373664</v>
      </c>
      <c r="AC19" s="97">
        <f t="shared" si="3"/>
        <v>3701413</v>
      </c>
      <c r="AD19" s="97">
        <f t="shared" si="3"/>
        <v>3983656</v>
      </c>
    </row>
    <row r="20" spans="1:3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s="96" customFormat="1" ht="15.1" customHeight="1">
      <c r="A21" s="94">
        <v>2008</v>
      </c>
      <c r="B21" s="95" t="s">
        <v>6</v>
      </c>
      <c r="D21" s="97">
        <v>186021</v>
      </c>
      <c r="E21" s="97">
        <v>174147</v>
      </c>
      <c r="F21" s="97">
        <v>229103</v>
      </c>
      <c r="G21" s="97">
        <v>227980</v>
      </c>
      <c r="H21" s="97">
        <v>265800</v>
      </c>
      <c r="I21" s="97">
        <v>261846</v>
      </c>
      <c r="J21" s="97">
        <v>314563</v>
      </c>
      <c r="K21" s="97">
        <v>343948</v>
      </c>
      <c r="L21" s="97">
        <v>236202</v>
      </c>
      <c r="M21" s="97">
        <v>233268</v>
      </c>
      <c r="N21" s="97">
        <v>212289</v>
      </c>
      <c r="O21" s="97">
        <v>189947</v>
      </c>
      <c r="P21" s="97">
        <f>SUM(D21:O21)</f>
        <v>2875114</v>
      </c>
      <c r="Q21" s="123"/>
      <c r="R21" s="123"/>
      <c r="S21" s="97">
        <f>SUM($D21:D21)</f>
        <v>186021</v>
      </c>
      <c r="T21" s="97">
        <f>SUM($D21:E21)</f>
        <v>360168</v>
      </c>
      <c r="U21" s="97">
        <f>SUM($D21:F21)</f>
        <v>589271</v>
      </c>
      <c r="V21" s="97">
        <f>SUM($D21:G21)</f>
        <v>817251</v>
      </c>
      <c r="W21" s="97">
        <f>SUM($D21:H21)</f>
        <v>1083051</v>
      </c>
      <c r="X21" s="97">
        <f>SUM($D21:I21)</f>
        <v>1344897</v>
      </c>
      <c r="Y21" s="97">
        <f>SUM($D21:J21)</f>
        <v>1659460</v>
      </c>
      <c r="Z21" s="97">
        <f>SUM($D21:K21)</f>
        <v>2003408</v>
      </c>
      <c r="AA21" s="97">
        <f>SUM($D21:L21)</f>
        <v>2239610</v>
      </c>
      <c r="AB21" s="97">
        <f>SUM($D21:M21)</f>
        <v>2472878</v>
      </c>
      <c r="AC21" s="97">
        <f>SUM($D21:N21)</f>
        <v>2685167</v>
      </c>
      <c r="AD21" s="97">
        <f>SUM($D21:O21)</f>
        <v>2875114</v>
      </c>
    </row>
    <row r="22" spans="1:30" s="96" customFormat="1" ht="15.1" customHeight="1">
      <c r="A22" s="94">
        <v>2008</v>
      </c>
      <c r="B22" s="95" t="s">
        <v>7</v>
      </c>
      <c r="D22" s="97">
        <v>68426</v>
      </c>
      <c r="E22" s="97">
        <v>66126</v>
      </c>
      <c r="F22" s="97">
        <v>67714</v>
      </c>
      <c r="G22" s="97">
        <v>73190</v>
      </c>
      <c r="H22" s="97">
        <v>73136</v>
      </c>
      <c r="I22" s="97">
        <v>66898</v>
      </c>
      <c r="J22" s="97">
        <v>65622</v>
      </c>
      <c r="K22" s="97">
        <v>64268</v>
      </c>
      <c r="L22" s="97">
        <v>65080</v>
      </c>
      <c r="M22" s="97">
        <v>66970</v>
      </c>
      <c r="N22" s="97">
        <v>57190</v>
      </c>
      <c r="O22" s="97">
        <v>55274</v>
      </c>
      <c r="P22" s="97">
        <f>SUM(D22:O22)</f>
        <v>789894</v>
      </c>
      <c r="Q22" s="124"/>
      <c r="R22" s="124"/>
      <c r="S22" s="97">
        <f>SUM($D22:D22)</f>
        <v>68426</v>
      </c>
      <c r="T22" s="97">
        <f>SUM($D22:E22)</f>
        <v>134552</v>
      </c>
      <c r="U22" s="97">
        <f>SUM($D22:F22)</f>
        <v>202266</v>
      </c>
      <c r="V22" s="97">
        <f>SUM($D22:G22)</f>
        <v>275456</v>
      </c>
      <c r="W22" s="97">
        <f>SUM($D22:H22)</f>
        <v>348592</v>
      </c>
      <c r="X22" s="97">
        <f>SUM($D22:I22)</f>
        <v>415490</v>
      </c>
      <c r="Y22" s="97">
        <f>SUM($D22:J22)</f>
        <v>481112</v>
      </c>
      <c r="Z22" s="97">
        <f>SUM($D22:K22)</f>
        <v>545380</v>
      </c>
      <c r="AA22" s="97">
        <f>SUM($D22:L22)</f>
        <v>610460</v>
      </c>
      <c r="AB22" s="97">
        <f>SUM($D22:M22)</f>
        <v>677430</v>
      </c>
      <c r="AC22" s="97">
        <f>SUM($D22:N22)</f>
        <v>734620</v>
      </c>
      <c r="AD22" s="97">
        <f>SUM($D22:O22)</f>
        <v>789894</v>
      </c>
    </row>
    <row r="23" spans="1:30" s="96" customFormat="1" ht="15.1" customHeight="1">
      <c r="A23" s="94">
        <v>2008</v>
      </c>
      <c r="B23" s="95" t="s">
        <v>8</v>
      </c>
      <c r="D23" s="97">
        <v>380</v>
      </c>
      <c r="E23" s="97">
        <v>408</v>
      </c>
      <c r="F23" s="97">
        <v>546</v>
      </c>
      <c r="G23" s="97">
        <v>778</v>
      </c>
      <c r="H23" s="97">
        <v>800</v>
      </c>
      <c r="I23" s="97">
        <v>576</v>
      </c>
      <c r="J23" s="97">
        <v>790</v>
      </c>
      <c r="K23" s="97">
        <v>722</v>
      </c>
      <c r="L23" s="97">
        <v>646</v>
      </c>
      <c r="M23" s="97">
        <v>764</v>
      </c>
      <c r="N23" s="97">
        <v>706</v>
      </c>
      <c r="O23" s="97">
        <v>408</v>
      </c>
      <c r="P23" s="97">
        <f>SUM(D23:O23)</f>
        <v>7524</v>
      </c>
      <c r="Q23" s="124"/>
      <c r="R23" s="124"/>
      <c r="S23" s="97">
        <f>SUM($D23:D23)</f>
        <v>380</v>
      </c>
      <c r="T23" s="97">
        <f>SUM($D23:E23)</f>
        <v>788</v>
      </c>
      <c r="U23" s="97">
        <f>SUM($D23:F23)</f>
        <v>1334</v>
      </c>
      <c r="V23" s="97">
        <f>SUM($D23:G23)</f>
        <v>2112</v>
      </c>
      <c r="W23" s="97">
        <f>SUM($D23:H23)</f>
        <v>2912</v>
      </c>
      <c r="X23" s="97">
        <f>SUM($D23:I23)</f>
        <v>3488</v>
      </c>
      <c r="Y23" s="97">
        <f>SUM($D23:J23)</f>
        <v>4278</v>
      </c>
      <c r="Z23" s="97">
        <f>SUM($D23:K23)</f>
        <v>5000</v>
      </c>
      <c r="AA23" s="97">
        <f>SUM($D23:L23)</f>
        <v>5646</v>
      </c>
      <c r="AB23" s="97">
        <f>SUM($D23:M23)</f>
        <v>6410</v>
      </c>
      <c r="AC23" s="97">
        <f>SUM($D23:N23)</f>
        <v>7116</v>
      </c>
      <c r="AD23" s="97">
        <f>SUM($D23:O23)</f>
        <v>7524</v>
      </c>
    </row>
    <row r="24" spans="1:30" s="96" customFormat="1" ht="15.1" customHeight="1">
      <c r="A24" s="94">
        <v>2008</v>
      </c>
      <c r="B24" s="98" t="s">
        <v>9</v>
      </c>
      <c r="D24" s="97">
        <f t="shared" ref="D24:P24" si="4">SUM(D21:D23)</f>
        <v>254827</v>
      </c>
      <c r="E24" s="97">
        <f t="shared" si="4"/>
        <v>240681</v>
      </c>
      <c r="F24" s="97">
        <f t="shared" si="4"/>
        <v>297363</v>
      </c>
      <c r="G24" s="97">
        <f t="shared" si="4"/>
        <v>301948</v>
      </c>
      <c r="H24" s="97">
        <f t="shared" si="4"/>
        <v>339736</v>
      </c>
      <c r="I24" s="97">
        <f t="shared" si="4"/>
        <v>329320</v>
      </c>
      <c r="J24" s="97">
        <f t="shared" si="4"/>
        <v>380975</v>
      </c>
      <c r="K24" s="97">
        <f t="shared" si="4"/>
        <v>408938</v>
      </c>
      <c r="L24" s="97">
        <f t="shared" si="4"/>
        <v>301928</v>
      </c>
      <c r="M24" s="97">
        <f t="shared" si="4"/>
        <v>301002</v>
      </c>
      <c r="N24" s="97">
        <f t="shared" si="4"/>
        <v>270185</v>
      </c>
      <c r="O24" s="97">
        <f t="shared" si="4"/>
        <v>245629</v>
      </c>
      <c r="P24" s="97">
        <f t="shared" si="4"/>
        <v>3672532</v>
      </c>
      <c r="Q24" s="124"/>
      <c r="R24" s="124"/>
      <c r="S24" s="97">
        <f t="shared" ref="S24:AD24" si="5">SUM(S21:S23)</f>
        <v>254827</v>
      </c>
      <c r="T24" s="97">
        <f t="shared" si="5"/>
        <v>495508</v>
      </c>
      <c r="U24" s="97">
        <f t="shared" si="5"/>
        <v>792871</v>
      </c>
      <c r="V24" s="97">
        <f t="shared" si="5"/>
        <v>1094819</v>
      </c>
      <c r="W24" s="97">
        <f t="shared" si="5"/>
        <v>1434555</v>
      </c>
      <c r="X24" s="97">
        <f t="shared" si="5"/>
        <v>1763875</v>
      </c>
      <c r="Y24" s="97">
        <f t="shared" si="5"/>
        <v>2144850</v>
      </c>
      <c r="Z24" s="97">
        <f t="shared" si="5"/>
        <v>2553788</v>
      </c>
      <c r="AA24" s="97">
        <f t="shared" si="5"/>
        <v>2855716</v>
      </c>
      <c r="AB24" s="97">
        <f t="shared" si="5"/>
        <v>3156718</v>
      </c>
      <c r="AC24" s="97">
        <f t="shared" si="5"/>
        <v>3426903</v>
      </c>
      <c r="AD24" s="97">
        <f t="shared" si="5"/>
        <v>3672532</v>
      </c>
    </row>
    <row r="25" spans="1:3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s="96" customFormat="1" ht="15.1" customHeight="1">
      <c r="A26" s="94">
        <v>2009</v>
      </c>
      <c r="B26" s="95" t="s">
        <v>6</v>
      </c>
      <c r="D26" s="97">
        <v>153291</v>
      </c>
      <c r="E26" s="97">
        <v>152795</v>
      </c>
      <c r="F26" s="97">
        <v>200647</v>
      </c>
      <c r="G26" s="97">
        <v>202469</v>
      </c>
      <c r="H26" s="97">
        <v>239161</v>
      </c>
      <c r="I26" s="97">
        <v>219095</v>
      </c>
      <c r="J26" s="97">
        <v>274110</v>
      </c>
      <c r="K26" s="97">
        <v>294214</v>
      </c>
      <c r="L26" s="97">
        <v>227913</v>
      </c>
      <c r="M26" s="97">
        <v>223035</v>
      </c>
      <c r="N26" s="97">
        <v>218784</v>
      </c>
      <c r="O26" s="97">
        <v>207437</v>
      </c>
      <c r="P26" s="97">
        <f>SUM(D26:O26)</f>
        <v>2612951</v>
      </c>
      <c r="Q26" s="123"/>
      <c r="R26" s="123"/>
      <c r="S26" s="97">
        <f>SUM($D26:D26)</f>
        <v>153291</v>
      </c>
      <c r="T26" s="97">
        <f>SUM($D26:E26)</f>
        <v>306086</v>
      </c>
      <c r="U26" s="97">
        <f>SUM($D26:F26)</f>
        <v>506733</v>
      </c>
      <c r="V26" s="97">
        <f>SUM($D26:G26)</f>
        <v>709202</v>
      </c>
      <c r="W26" s="97">
        <f>SUM($D26:H26)</f>
        <v>948363</v>
      </c>
      <c r="X26" s="97">
        <f>SUM($D26:I26)</f>
        <v>1167458</v>
      </c>
      <c r="Y26" s="97">
        <f>SUM($D26:J26)</f>
        <v>1441568</v>
      </c>
      <c r="Z26" s="97">
        <f>SUM($D26:K26)</f>
        <v>1735782</v>
      </c>
      <c r="AA26" s="97">
        <f>SUM($D26:L26)</f>
        <v>1963695</v>
      </c>
      <c r="AB26" s="97">
        <f>SUM($D26:M26)</f>
        <v>2186730</v>
      </c>
      <c r="AC26" s="97">
        <f>SUM($D26:N26)</f>
        <v>2405514</v>
      </c>
      <c r="AD26" s="97">
        <f>SUM($D26:O26)</f>
        <v>2612951</v>
      </c>
    </row>
    <row r="27" spans="1:30" s="96" customFormat="1" ht="15.1" customHeight="1">
      <c r="A27" s="94">
        <v>2009</v>
      </c>
      <c r="B27" s="95" t="s">
        <v>7</v>
      </c>
      <c r="D27" s="97">
        <v>52876</v>
      </c>
      <c r="E27" s="97">
        <v>51276</v>
      </c>
      <c r="F27" s="97">
        <v>55784</v>
      </c>
      <c r="G27" s="97">
        <v>56524</v>
      </c>
      <c r="H27" s="97">
        <v>55658</v>
      </c>
      <c r="I27" s="97">
        <v>57032</v>
      </c>
      <c r="J27" s="97">
        <v>57322</v>
      </c>
      <c r="K27" s="97">
        <v>57790</v>
      </c>
      <c r="L27" s="97">
        <v>59744</v>
      </c>
      <c r="M27" s="97">
        <v>60928</v>
      </c>
      <c r="N27" s="97">
        <v>55474</v>
      </c>
      <c r="O27" s="97">
        <v>54504</v>
      </c>
      <c r="P27" s="97">
        <f>SUM(D27:O27)</f>
        <v>674912</v>
      </c>
      <c r="Q27" s="124"/>
      <c r="R27" s="124"/>
      <c r="S27" s="97">
        <f>SUM($D27:D27)</f>
        <v>52876</v>
      </c>
      <c r="T27" s="97">
        <f>SUM($D27:E27)</f>
        <v>104152</v>
      </c>
      <c r="U27" s="97">
        <f>SUM($D27:F27)</f>
        <v>159936</v>
      </c>
      <c r="V27" s="97">
        <f>SUM($D27:G27)</f>
        <v>216460</v>
      </c>
      <c r="W27" s="97">
        <f>SUM($D27:H27)</f>
        <v>272118</v>
      </c>
      <c r="X27" s="97">
        <f>SUM($D27:I27)</f>
        <v>329150</v>
      </c>
      <c r="Y27" s="97">
        <f>SUM($D27:J27)</f>
        <v>386472</v>
      </c>
      <c r="Z27" s="97">
        <f>SUM($D27:K27)</f>
        <v>444262</v>
      </c>
      <c r="AA27" s="97">
        <f>SUM($D27:L27)</f>
        <v>504006</v>
      </c>
      <c r="AB27" s="97">
        <f>SUM($D27:M27)</f>
        <v>564934</v>
      </c>
      <c r="AC27" s="97">
        <f>SUM($D27:N27)</f>
        <v>620408</v>
      </c>
      <c r="AD27" s="97">
        <f>SUM($D27:O27)</f>
        <v>674912</v>
      </c>
    </row>
    <row r="28" spans="1:30" s="96" customFormat="1" ht="15.1" customHeight="1">
      <c r="A28" s="94">
        <v>2009</v>
      </c>
      <c r="B28" s="95" t="s">
        <v>8</v>
      </c>
      <c r="D28" s="97">
        <v>334</v>
      </c>
      <c r="E28" s="97">
        <v>364</v>
      </c>
      <c r="F28" s="97">
        <v>418</v>
      </c>
      <c r="G28" s="97">
        <v>582</v>
      </c>
      <c r="H28" s="97">
        <v>660</v>
      </c>
      <c r="I28" s="97">
        <v>382</v>
      </c>
      <c r="J28" s="97">
        <v>458</v>
      </c>
      <c r="K28" s="97">
        <v>428</v>
      </c>
      <c r="L28" s="97">
        <v>414</v>
      </c>
      <c r="M28" s="97">
        <v>426</v>
      </c>
      <c r="N28" s="97">
        <v>490</v>
      </c>
      <c r="O28" s="97">
        <v>320</v>
      </c>
      <c r="P28" s="97">
        <f>SUM(D28:O28)</f>
        <v>5276</v>
      </c>
      <c r="Q28" s="124"/>
      <c r="R28" s="124"/>
      <c r="S28" s="97">
        <f>SUM($D28:D28)</f>
        <v>334</v>
      </c>
      <c r="T28" s="97">
        <f>SUM($D28:E28)</f>
        <v>698</v>
      </c>
      <c r="U28" s="97">
        <f>SUM($D28:F28)</f>
        <v>1116</v>
      </c>
      <c r="V28" s="97">
        <f>SUM($D28:G28)</f>
        <v>1698</v>
      </c>
      <c r="W28" s="97">
        <f>SUM($D28:H28)</f>
        <v>2358</v>
      </c>
      <c r="X28" s="97">
        <f>SUM($D28:I28)</f>
        <v>2740</v>
      </c>
      <c r="Y28" s="97">
        <f>SUM($D28:J28)</f>
        <v>3198</v>
      </c>
      <c r="Z28" s="97">
        <f>SUM($D28:K28)</f>
        <v>3626</v>
      </c>
      <c r="AA28" s="97">
        <f>SUM($D28:L28)</f>
        <v>4040</v>
      </c>
      <c r="AB28" s="97">
        <f>SUM($D28:M28)</f>
        <v>4466</v>
      </c>
      <c r="AC28" s="97">
        <f>SUM($D28:N28)</f>
        <v>4956</v>
      </c>
      <c r="AD28" s="97">
        <f>SUM($D28:O28)</f>
        <v>5276</v>
      </c>
    </row>
    <row r="29" spans="1:30" s="96" customFormat="1" ht="15.1" customHeight="1">
      <c r="A29" s="94">
        <v>2009</v>
      </c>
      <c r="B29" s="98" t="s">
        <v>9</v>
      </c>
      <c r="D29" s="97">
        <f t="shared" ref="D29:P29" si="6">SUM(D26:D28)</f>
        <v>206501</v>
      </c>
      <c r="E29" s="97">
        <f t="shared" si="6"/>
        <v>204435</v>
      </c>
      <c r="F29" s="97">
        <f t="shared" si="6"/>
        <v>256849</v>
      </c>
      <c r="G29" s="97">
        <f t="shared" si="6"/>
        <v>259575</v>
      </c>
      <c r="H29" s="97">
        <f t="shared" si="6"/>
        <v>295479</v>
      </c>
      <c r="I29" s="97">
        <f t="shared" si="6"/>
        <v>276509</v>
      </c>
      <c r="J29" s="97">
        <f t="shared" si="6"/>
        <v>331890</v>
      </c>
      <c r="K29" s="97">
        <f t="shared" si="6"/>
        <v>352432</v>
      </c>
      <c r="L29" s="97">
        <f t="shared" si="6"/>
        <v>288071</v>
      </c>
      <c r="M29" s="97">
        <f t="shared" si="6"/>
        <v>284389</v>
      </c>
      <c r="N29" s="97">
        <f t="shared" si="6"/>
        <v>274748</v>
      </c>
      <c r="O29" s="97">
        <f t="shared" si="6"/>
        <v>262261</v>
      </c>
      <c r="P29" s="97">
        <f t="shared" si="6"/>
        <v>3293139</v>
      </c>
      <c r="Q29" s="124"/>
      <c r="R29" s="124"/>
      <c r="S29" s="97">
        <f t="shared" ref="S29:AD29" si="7">SUM(S26:S28)</f>
        <v>206501</v>
      </c>
      <c r="T29" s="97">
        <f t="shared" si="7"/>
        <v>410936</v>
      </c>
      <c r="U29" s="97">
        <f t="shared" si="7"/>
        <v>667785</v>
      </c>
      <c r="V29" s="97">
        <f t="shared" si="7"/>
        <v>927360</v>
      </c>
      <c r="W29" s="97">
        <f t="shared" si="7"/>
        <v>1222839</v>
      </c>
      <c r="X29" s="97">
        <f t="shared" si="7"/>
        <v>1499348</v>
      </c>
      <c r="Y29" s="97">
        <f t="shared" si="7"/>
        <v>1831238</v>
      </c>
      <c r="Z29" s="97">
        <f t="shared" si="7"/>
        <v>2183670</v>
      </c>
      <c r="AA29" s="97">
        <f t="shared" si="7"/>
        <v>2471741</v>
      </c>
      <c r="AB29" s="97">
        <f t="shared" si="7"/>
        <v>2756130</v>
      </c>
      <c r="AC29" s="97">
        <f t="shared" si="7"/>
        <v>3030878</v>
      </c>
      <c r="AD29" s="97">
        <f t="shared" si="7"/>
        <v>3293139</v>
      </c>
    </row>
    <row r="30" spans="1:3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s="96" customFormat="1" ht="15.1" customHeight="1">
      <c r="A31" s="94">
        <v>2010</v>
      </c>
      <c r="B31" s="95" t="s">
        <v>6</v>
      </c>
      <c r="D31" s="97">
        <v>161021</v>
      </c>
      <c r="E31" s="97">
        <v>148601</v>
      </c>
      <c r="F31" s="97">
        <v>207494</v>
      </c>
      <c r="G31" s="97">
        <v>211568</v>
      </c>
      <c r="H31" s="97">
        <v>234004</v>
      </c>
      <c r="I31" s="97">
        <v>227914</v>
      </c>
      <c r="J31" s="97">
        <v>290065</v>
      </c>
      <c r="K31" s="97">
        <v>306040</v>
      </c>
      <c r="L31" s="97">
        <v>238963</v>
      </c>
      <c r="M31" s="97">
        <v>231416</v>
      </c>
      <c r="N31" s="97">
        <v>237569</v>
      </c>
      <c r="O31" s="97">
        <v>220426</v>
      </c>
      <c r="P31" s="97">
        <f>SUM(D31:O31)</f>
        <v>2715081</v>
      </c>
      <c r="Q31" s="123"/>
      <c r="R31" s="123"/>
      <c r="S31" s="97">
        <f>SUM($D31:D31)</f>
        <v>161021</v>
      </c>
      <c r="T31" s="97">
        <f>SUM($D31:E31)</f>
        <v>309622</v>
      </c>
      <c r="U31" s="97">
        <f>SUM($D31:F31)</f>
        <v>517116</v>
      </c>
      <c r="V31" s="97">
        <f>SUM($D31:G31)</f>
        <v>728684</v>
      </c>
      <c r="W31" s="97">
        <f>SUM($D31:H31)</f>
        <v>962688</v>
      </c>
      <c r="X31" s="97">
        <f>SUM($D31:I31)</f>
        <v>1190602</v>
      </c>
      <c r="Y31" s="97">
        <f>SUM($D31:J31)</f>
        <v>1480667</v>
      </c>
      <c r="Z31" s="97">
        <f>SUM($D31:K31)</f>
        <v>1786707</v>
      </c>
      <c r="AA31" s="97">
        <f>SUM($D31:L31)</f>
        <v>2025670</v>
      </c>
      <c r="AB31" s="97">
        <f>SUM($D31:M31)</f>
        <v>2257086</v>
      </c>
      <c r="AC31" s="97">
        <f>SUM($D31:N31)</f>
        <v>2494655</v>
      </c>
      <c r="AD31" s="97">
        <f>SUM($D31:O31)</f>
        <v>2715081</v>
      </c>
    </row>
    <row r="32" spans="1:30" s="96" customFormat="1" ht="15.1" customHeight="1">
      <c r="A32" s="94">
        <v>2010</v>
      </c>
      <c r="B32" s="95" t="s">
        <v>7</v>
      </c>
      <c r="D32" s="97">
        <v>52352</v>
      </c>
      <c r="E32" s="97">
        <v>51160</v>
      </c>
      <c r="F32" s="97">
        <v>60796</v>
      </c>
      <c r="G32" s="97">
        <v>58990</v>
      </c>
      <c r="H32" s="97">
        <v>58636</v>
      </c>
      <c r="I32" s="97">
        <v>60534</v>
      </c>
      <c r="J32" s="97">
        <v>55412</v>
      </c>
      <c r="K32" s="97">
        <v>56542</v>
      </c>
      <c r="L32" s="97">
        <v>57632</v>
      </c>
      <c r="M32" s="97">
        <v>57042</v>
      </c>
      <c r="N32" s="97">
        <v>57264</v>
      </c>
      <c r="O32" s="97">
        <v>53306</v>
      </c>
      <c r="P32" s="97">
        <f>SUM(D32:O32)</f>
        <v>679666</v>
      </c>
      <c r="Q32" s="124"/>
      <c r="R32" s="124"/>
      <c r="S32" s="97">
        <f>SUM($D32:D32)</f>
        <v>52352</v>
      </c>
      <c r="T32" s="97">
        <f>SUM($D32:E32)</f>
        <v>103512</v>
      </c>
      <c r="U32" s="97">
        <f>SUM($D32:F32)</f>
        <v>164308</v>
      </c>
      <c r="V32" s="97">
        <f>SUM($D32:G32)</f>
        <v>223298</v>
      </c>
      <c r="W32" s="97">
        <f>SUM($D32:H32)</f>
        <v>281934</v>
      </c>
      <c r="X32" s="97">
        <f>SUM($D32:I32)</f>
        <v>342468</v>
      </c>
      <c r="Y32" s="97">
        <f>SUM($D32:J32)</f>
        <v>397880</v>
      </c>
      <c r="Z32" s="97">
        <f>SUM($D32:K32)</f>
        <v>454422</v>
      </c>
      <c r="AA32" s="97">
        <f>SUM($D32:L32)</f>
        <v>512054</v>
      </c>
      <c r="AB32" s="97">
        <f>SUM($D32:M32)</f>
        <v>569096</v>
      </c>
      <c r="AC32" s="97">
        <f>SUM($D32:N32)</f>
        <v>626360</v>
      </c>
      <c r="AD32" s="97">
        <f>SUM($D32:O32)</f>
        <v>679666</v>
      </c>
    </row>
    <row r="33" spans="1:30" s="96" customFormat="1" ht="15.1" customHeight="1">
      <c r="A33" s="94">
        <v>2010</v>
      </c>
      <c r="B33" s="95" t="s">
        <v>8</v>
      </c>
      <c r="D33" s="97">
        <v>212</v>
      </c>
      <c r="E33" s="97">
        <v>178</v>
      </c>
      <c r="F33" s="97">
        <v>316</v>
      </c>
      <c r="G33" s="97">
        <v>482</v>
      </c>
      <c r="H33" s="97">
        <v>512</v>
      </c>
      <c r="I33" s="97">
        <v>490</v>
      </c>
      <c r="J33" s="97">
        <v>514</v>
      </c>
      <c r="K33" s="97">
        <v>592</v>
      </c>
      <c r="L33" s="97">
        <v>472</v>
      </c>
      <c r="M33" s="97">
        <v>478</v>
      </c>
      <c r="N33" s="97">
        <v>480</v>
      </c>
      <c r="O33" s="97">
        <v>376</v>
      </c>
      <c r="P33" s="97">
        <f>SUM(D33:O33)</f>
        <v>5102</v>
      </c>
      <c r="Q33" s="124"/>
      <c r="R33" s="124"/>
      <c r="S33" s="97">
        <f>SUM($D33:D33)</f>
        <v>212</v>
      </c>
      <c r="T33" s="97">
        <f>SUM($D33:E33)</f>
        <v>390</v>
      </c>
      <c r="U33" s="97">
        <f>SUM($D33:F33)</f>
        <v>706</v>
      </c>
      <c r="V33" s="97">
        <f>SUM($D33:G33)</f>
        <v>1188</v>
      </c>
      <c r="W33" s="97">
        <f>SUM($D33:H33)</f>
        <v>1700</v>
      </c>
      <c r="X33" s="97">
        <f>SUM($D33:I33)</f>
        <v>2190</v>
      </c>
      <c r="Y33" s="97">
        <f>SUM($D33:J33)</f>
        <v>2704</v>
      </c>
      <c r="Z33" s="97">
        <f>SUM($D33:K33)</f>
        <v>3296</v>
      </c>
      <c r="AA33" s="97">
        <f>SUM($D33:L33)</f>
        <v>3768</v>
      </c>
      <c r="AB33" s="97">
        <f>SUM($D33:M33)</f>
        <v>4246</v>
      </c>
      <c r="AC33" s="97">
        <f>SUM($D33:N33)</f>
        <v>4726</v>
      </c>
      <c r="AD33" s="97">
        <f>SUM($D33:O33)</f>
        <v>5102</v>
      </c>
    </row>
    <row r="34" spans="1:30" s="96" customFormat="1" ht="15.1" customHeight="1">
      <c r="A34" s="94">
        <v>2010</v>
      </c>
      <c r="B34" s="98" t="s">
        <v>9</v>
      </c>
      <c r="D34" s="97">
        <f t="shared" ref="D34:P34" si="8">SUM(D31:D33)</f>
        <v>213585</v>
      </c>
      <c r="E34" s="97">
        <f t="shared" si="8"/>
        <v>199939</v>
      </c>
      <c r="F34" s="97">
        <f t="shared" si="8"/>
        <v>268606</v>
      </c>
      <c r="G34" s="97">
        <f t="shared" si="8"/>
        <v>271040</v>
      </c>
      <c r="H34" s="97">
        <f t="shared" si="8"/>
        <v>293152</v>
      </c>
      <c r="I34" s="97">
        <f t="shared" si="8"/>
        <v>288938</v>
      </c>
      <c r="J34" s="97">
        <f t="shared" si="8"/>
        <v>345991</v>
      </c>
      <c r="K34" s="97">
        <f t="shared" si="8"/>
        <v>363174</v>
      </c>
      <c r="L34" s="97">
        <f t="shared" si="8"/>
        <v>297067</v>
      </c>
      <c r="M34" s="97">
        <f t="shared" si="8"/>
        <v>288936</v>
      </c>
      <c r="N34" s="97">
        <f t="shared" si="8"/>
        <v>295313</v>
      </c>
      <c r="O34" s="97">
        <f t="shared" si="8"/>
        <v>274108</v>
      </c>
      <c r="P34" s="97">
        <f t="shared" si="8"/>
        <v>3399849</v>
      </c>
      <c r="Q34" s="124"/>
      <c r="R34" s="124"/>
      <c r="S34" s="97">
        <f t="shared" ref="S34:AD34" si="9">SUM(S31:S33)</f>
        <v>213585</v>
      </c>
      <c r="T34" s="97">
        <f t="shared" si="9"/>
        <v>413524</v>
      </c>
      <c r="U34" s="97">
        <f t="shared" si="9"/>
        <v>682130</v>
      </c>
      <c r="V34" s="97">
        <f t="shared" si="9"/>
        <v>953170</v>
      </c>
      <c r="W34" s="97">
        <f t="shared" si="9"/>
        <v>1246322</v>
      </c>
      <c r="X34" s="97">
        <f t="shared" si="9"/>
        <v>1535260</v>
      </c>
      <c r="Y34" s="97">
        <f t="shared" si="9"/>
        <v>1881251</v>
      </c>
      <c r="Z34" s="97">
        <f t="shared" si="9"/>
        <v>2244425</v>
      </c>
      <c r="AA34" s="97">
        <f t="shared" si="9"/>
        <v>2541492</v>
      </c>
      <c r="AB34" s="97">
        <f t="shared" si="9"/>
        <v>2830428</v>
      </c>
      <c r="AC34" s="97">
        <f t="shared" si="9"/>
        <v>3125741</v>
      </c>
      <c r="AD34" s="97">
        <f t="shared" si="9"/>
        <v>3399849</v>
      </c>
    </row>
    <row r="35" spans="1:3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s="96" customFormat="1" ht="15.1" customHeight="1">
      <c r="A36" s="94">
        <v>2011</v>
      </c>
      <c r="B36" s="95" t="s">
        <v>6</v>
      </c>
      <c r="D36" s="97">
        <v>174190</v>
      </c>
      <c r="E36" s="97">
        <v>168345</v>
      </c>
      <c r="F36" s="97">
        <v>227056</v>
      </c>
      <c r="G36" s="97">
        <v>249558</v>
      </c>
      <c r="H36" s="97">
        <v>275114</v>
      </c>
      <c r="I36" s="97">
        <v>271956</v>
      </c>
      <c r="J36" s="97">
        <v>326196</v>
      </c>
      <c r="K36" s="97">
        <v>330528</v>
      </c>
      <c r="L36" s="97">
        <v>279442</v>
      </c>
      <c r="M36" s="97">
        <v>271596</v>
      </c>
      <c r="N36" s="97">
        <v>258229</v>
      </c>
      <c r="O36" s="97">
        <v>259724</v>
      </c>
      <c r="P36" s="97">
        <f>SUM(D36:O36)</f>
        <v>3091934</v>
      </c>
      <c r="Q36" s="123"/>
      <c r="R36" s="123"/>
      <c r="S36" s="97">
        <f>SUM($D36:D36)</f>
        <v>174190</v>
      </c>
      <c r="T36" s="97">
        <f>SUM($D36:E36)</f>
        <v>342535</v>
      </c>
      <c r="U36" s="97">
        <f>SUM($D36:F36)</f>
        <v>569591</v>
      </c>
      <c r="V36" s="97">
        <f>SUM($D36:G36)</f>
        <v>819149</v>
      </c>
      <c r="W36" s="97">
        <f>SUM($D36:H36)</f>
        <v>1094263</v>
      </c>
      <c r="X36" s="97">
        <f>SUM($D36:I36)</f>
        <v>1366219</v>
      </c>
      <c r="Y36" s="97">
        <f>SUM($D36:J36)</f>
        <v>1692415</v>
      </c>
      <c r="Z36" s="97">
        <f>SUM($D36:K36)</f>
        <v>2022943</v>
      </c>
      <c r="AA36" s="97">
        <f>SUM($D36:L36)</f>
        <v>2302385</v>
      </c>
      <c r="AB36" s="97">
        <f>SUM($D36:M36)</f>
        <v>2573981</v>
      </c>
      <c r="AC36" s="97">
        <f>SUM($D36:N36)</f>
        <v>2832210</v>
      </c>
      <c r="AD36" s="97">
        <f>SUM($D36:O36)</f>
        <v>3091934</v>
      </c>
    </row>
    <row r="37" spans="1:30" s="96" customFormat="1" ht="15.1" customHeight="1">
      <c r="A37" s="94">
        <v>2011</v>
      </c>
      <c r="B37" s="95" t="s">
        <v>7</v>
      </c>
      <c r="D37" s="97">
        <v>53102</v>
      </c>
      <c r="E37" s="97">
        <v>51540</v>
      </c>
      <c r="F37" s="97">
        <v>62818</v>
      </c>
      <c r="G37" s="97">
        <v>58094</v>
      </c>
      <c r="H37" s="97">
        <v>61204</v>
      </c>
      <c r="I37" s="97">
        <v>63116</v>
      </c>
      <c r="J37" s="97">
        <v>55942</v>
      </c>
      <c r="K37" s="97">
        <v>61406</v>
      </c>
      <c r="L37" s="97">
        <v>60628</v>
      </c>
      <c r="M37" s="97">
        <v>58528</v>
      </c>
      <c r="N37" s="97">
        <v>59106</v>
      </c>
      <c r="O37" s="97">
        <v>53794</v>
      </c>
      <c r="P37" s="97">
        <f>SUM(D37:O37)</f>
        <v>699278</v>
      </c>
      <c r="Q37" s="124"/>
      <c r="R37" s="124"/>
      <c r="S37" s="97">
        <f>SUM($D37:D37)</f>
        <v>53102</v>
      </c>
      <c r="T37" s="97">
        <f>SUM($D37:E37)</f>
        <v>104642</v>
      </c>
      <c r="U37" s="97">
        <f>SUM($D37:F37)</f>
        <v>167460</v>
      </c>
      <c r="V37" s="97">
        <f>SUM($D37:G37)</f>
        <v>225554</v>
      </c>
      <c r="W37" s="97">
        <f>SUM($D37:H37)</f>
        <v>286758</v>
      </c>
      <c r="X37" s="97">
        <f>SUM($D37:I37)</f>
        <v>349874</v>
      </c>
      <c r="Y37" s="97">
        <f>SUM($D37:J37)</f>
        <v>405816</v>
      </c>
      <c r="Z37" s="97">
        <f>SUM($D37:K37)</f>
        <v>467222</v>
      </c>
      <c r="AA37" s="97">
        <f>SUM($D37:L37)</f>
        <v>527850</v>
      </c>
      <c r="AB37" s="97">
        <f>SUM($D37:M37)</f>
        <v>586378</v>
      </c>
      <c r="AC37" s="97">
        <f>SUM($D37:N37)</f>
        <v>645484</v>
      </c>
      <c r="AD37" s="97">
        <f>SUM($D37:O37)</f>
        <v>699278</v>
      </c>
    </row>
    <row r="38" spans="1:30" s="96" customFormat="1" ht="15.1" customHeight="1">
      <c r="A38" s="94">
        <v>2011</v>
      </c>
      <c r="B38" s="95" t="s">
        <v>8</v>
      </c>
      <c r="D38" s="97">
        <v>228</v>
      </c>
      <c r="E38" s="97">
        <v>218</v>
      </c>
      <c r="F38" s="97">
        <v>306</v>
      </c>
      <c r="G38" s="97">
        <v>444</v>
      </c>
      <c r="H38" s="97">
        <v>800</v>
      </c>
      <c r="I38" s="97">
        <v>558</v>
      </c>
      <c r="J38" s="97">
        <v>884</v>
      </c>
      <c r="K38" s="97">
        <v>792</v>
      </c>
      <c r="L38" s="97">
        <v>726</v>
      </c>
      <c r="M38" s="97">
        <v>764</v>
      </c>
      <c r="N38" s="97">
        <v>662</v>
      </c>
      <c r="O38" s="97">
        <v>510</v>
      </c>
      <c r="P38" s="97">
        <f>SUM(D38:O38)</f>
        <v>6892</v>
      </c>
      <c r="Q38" s="124"/>
      <c r="R38" s="124"/>
      <c r="S38" s="97">
        <f>SUM($D38:D38)</f>
        <v>228</v>
      </c>
      <c r="T38" s="97">
        <f>SUM($D38:E38)</f>
        <v>446</v>
      </c>
      <c r="U38" s="97">
        <f>SUM($D38:F38)</f>
        <v>752</v>
      </c>
      <c r="V38" s="97">
        <f>SUM($D38:G38)</f>
        <v>1196</v>
      </c>
      <c r="W38" s="97">
        <f>SUM($D38:H38)</f>
        <v>1996</v>
      </c>
      <c r="X38" s="97">
        <f>SUM($D38:I38)</f>
        <v>2554</v>
      </c>
      <c r="Y38" s="97">
        <f>SUM($D38:J38)</f>
        <v>3438</v>
      </c>
      <c r="Z38" s="97">
        <f>SUM($D38:K38)</f>
        <v>4230</v>
      </c>
      <c r="AA38" s="97">
        <f>SUM($D38:L38)</f>
        <v>4956</v>
      </c>
      <c r="AB38" s="97">
        <f>SUM($D38:M38)</f>
        <v>5720</v>
      </c>
      <c r="AC38" s="97">
        <f>SUM($D38:N38)</f>
        <v>6382</v>
      </c>
      <c r="AD38" s="97">
        <f>SUM($D38:O38)</f>
        <v>6892</v>
      </c>
    </row>
    <row r="39" spans="1:30" s="96" customFormat="1" ht="15.1" customHeight="1">
      <c r="A39" s="94">
        <v>2011</v>
      </c>
      <c r="B39" s="98" t="s">
        <v>9</v>
      </c>
      <c r="D39" s="97">
        <f t="shared" ref="D39:P39" si="10">SUM(D36:D38)</f>
        <v>227520</v>
      </c>
      <c r="E39" s="97">
        <f t="shared" si="10"/>
        <v>220103</v>
      </c>
      <c r="F39" s="97">
        <f t="shared" si="10"/>
        <v>290180</v>
      </c>
      <c r="G39" s="97">
        <f t="shared" si="10"/>
        <v>308096</v>
      </c>
      <c r="H39" s="97">
        <f t="shared" si="10"/>
        <v>337118</v>
      </c>
      <c r="I39" s="97">
        <f t="shared" si="10"/>
        <v>335630</v>
      </c>
      <c r="J39" s="97">
        <f t="shared" si="10"/>
        <v>383022</v>
      </c>
      <c r="K39" s="97">
        <f t="shared" si="10"/>
        <v>392726</v>
      </c>
      <c r="L39" s="97">
        <f t="shared" si="10"/>
        <v>340796</v>
      </c>
      <c r="M39" s="97">
        <f t="shared" si="10"/>
        <v>330888</v>
      </c>
      <c r="N39" s="97">
        <f t="shared" si="10"/>
        <v>317997</v>
      </c>
      <c r="O39" s="97">
        <f t="shared" si="10"/>
        <v>314028</v>
      </c>
      <c r="P39" s="97">
        <f t="shared" si="10"/>
        <v>3798104</v>
      </c>
      <c r="Q39" s="124"/>
      <c r="R39" s="124"/>
      <c r="S39" s="97">
        <f t="shared" ref="S39:AD39" si="11">SUM(S36:S38)</f>
        <v>227520</v>
      </c>
      <c r="T39" s="97">
        <f t="shared" si="11"/>
        <v>447623</v>
      </c>
      <c r="U39" s="97">
        <f t="shared" si="11"/>
        <v>737803</v>
      </c>
      <c r="V39" s="97">
        <f t="shared" si="11"/>
        <v>1045899</v>
      </c>
      <c r="W39" s="97">
        <f t="shared" si="11"/>
        <v>1383017</v>
      </c>
      <c r="X39" s="97">
        <f t="shared" si="11"/>
        <v>1718647</v>
      </c>
      <c r="Y39" s="97">
        <f t="shared" si="11"/>
        <v>2101669</v>
      </c>
      <c r="Z39" s="97">
        <f t="shared" si="11"/>
        <v>2494395</v>
      </c>
      <c r="AA39" s="97">
        <f t="shared" si="11"/>
        <v>2835191</v>
      </c>
      <c r="AB39" s="97">
        <f t="shared" si="11"/>
        <v>3166079</v>
      </c>
      <c r="AC39" s="97">
        <f t="shared" si="11"/>
        <v>3484076</v>
      </c>
      <c r="AD39" s="97">
        <f t="shared" si="11"/>
        <v>3798104</v>
      </c>
    </row>
    <row r="40" spans="1:3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s="96" customFormat="1" ht="15.1" customHeight="1">
      <c r="A41" s="94">
        <v>2012</v>
      </c>
      <c r="B41" s="95" t="s">
        <v>6</v>
      </c>
      <c r="D41" s="97">
        <v>202929</v>
      </c>
      <c r="E41" s="97">
        <v>199335</v>
      </c>
      <c r="F41" s="97">
        <v>253919</v>
      </c>
      <c r="G41" s="97">
        <v>258441</v>
      </c>
      <c r="H41" s="97">
        <v>277242</v>
      </c>
      <c r="I41" s="97">
        <v>277082</v>
      </c>
      <c r="J41" s="97">
        <v>328557</v>
      </c>
      <c r="K41" s="97">
        <v>350530</v>
      </c>
      <c r="L41" s="97">
        <v>281974</v>
      </c>
      <c r="M41" s="97">
        <v>252886</v>
      </c>
      <c r="N41" s="97">
        <v>248386</v>
      </c>
      <c r="O41" s="97">
        <v>247512</v>
      </c>
      <c r="P41" s="97">
        <f>SUM(D41:O41)</f>
        <v>3178793</v>
      </c>
      <c r="Q41" s="123"/>
      <c r="R41" s="123"/>
      <c r="S41" s="97">
        <f>SUM($D41:D41)</f>
        <v>202929</v>
      </c>
      <c r="T41" s="97">
        <f>SUM($D41:E41)</f>
        <v>402264</v>
      </c>
      <c r="U41" s="97">
        <f>SUM($D41:F41)</f>
        <v>656183</v>
      </c>
      <c r="V41" s="97">
        <f>SUM($D41:G41)</f>
        <v>914624</v>
      </c>
      <c r="W41" s="97">
        <f>SUM($D41:H41)</f>
        <v>1191866</v>
      </c>
      <c r="X41" s="97">
        <f>SUM($D41:I41)</f>
        <v>1468948</v>
      </c>
      <c r="Y41" s="97">
        <f>SUM($D41:J41)</f>
        <v>1797505</v>
      </c>
      <c r="Z41" s="97">
        <f>SUM($D41:K41)</f>
        <v>2148035</v>
      </c>
      <c r="AA41" s="97">
        <f>SUM($D41:L41)</f>
        <v>2430009</v>
      </c>
      <c r="AB41" s="97">
        <f>SUM($D41:M41)</f>
        <v>2682895</v>
      </c>
      <c r="AC41" s="97">
        <f>SUM($D41:N41)</f>
        <v>2931281</v>
      </c>
      <c r="AD41" s="97">
        <f>SUM($D41:O41)</f>
        <v>3178793</v>
      </c>
    </row>
    <row r="42" spans="1:30" s="96" customFormat="1" ht="15.1" customHeight="1">
      <c r="A42" s="94">
        <v>2012</v>
      </c>
      <c r="B42" s="95" t="s">
        <v>7</v>
      </c>
      <c r="D42" s="97">
        <v>54946</v>
      </c>
      <c r="E42" s="97">
        <v>55468</v>
      </c>
      <c r="F42" s="97">
        <v>60698</v>
      </c>
      <c r="G42" s="97">
        <v>56750</v>
      </c>
      <c r="H42" s="97">
        <v>62186</v>
      </c>
      <c r="I42" s="97">
        <v>60834</v>
      </c>
      <c r="J42" s="97">
        <v>56672</v>
      </c>
      <c r="K42" s="97">
        <v>60084</v>
      </c>
      <c r="L42" s="97">
        <v>55084</v>
      </c>
      <c r="M42" s="97">
        <v>59042</v>
      </c>
      <c r="N42" s="97">
        <v>58492</v>
      </c>
      <c r="O42" s="97">
        <v>48922</v>
      </c>
      <c r="P42" s="97">
        <f>SUM(D42:O42)</f>
        <v>689178</v>
      </c>
      <c r="Q42" s="124"/>
      <c r="R42" s="124"/>
      <c r="S42" s="97">
        <f>SUM($D42:D42)</f>
        <v>54946</v>
      </c>
      <c r="T42" s="97">
        <f>SUM($D42:E42)</f>
        <v>110414</v>
      </c>
      <c r="U42" s="97">
        <f>SUM($D42:F42)</f>
        <v>171112</v>
      </c>
      <c r="V42" s="97">
        <f>SUM($D42:G42)</f>
        <v>227862</v>
      </c>
      <c r="W42" s="97">
        <f>SUM($D42:H42)</f>
        <v>290048</v>
      </c>
      <c r="X42" s="97">
        <f>SUM($D42:I42)</f>
        <v>350882</v>
      </c>
      <c r="Y42" s="97">
        <f>SUM($D42:J42)</f>
        <v>407554</v>
      </c>
      <c r="Z42" s="97">
        <f>SUM($D42:K42)</f>
        <v>467638</v>
      </c>
      <c r="AA42" s="97">
        <f>SUM($D42:L42)</f>
        <v>522722</v>
      </c>
      <c r="AB42" s="97">
        <f>SUM($D42:M42)</f>
        <v>581764</v>
      </c>
      <c r="AC42" s="97">
        <f>SUM($D42:N42)</f>
        <v>640256</v>
      </c>
      <c r="AD42" s="97">
        <f>SUM($D42:O42)</f>
        <v>689178</v>
      </c>
    </row>
    <row r="43" spans="1:30" s="96" customFormat="1" ht="15.1" customHeight="1">
      <c r="A43" s="94">
        <v>2012</v>
      </c>
      <c r="B43" s="95" t="s">
        <v>8</v>
      </c>
      <c r="D43" s="97">
        <v>340</v>
      </c>
      <c r="E43" s="97">
        <v>432</v>
      </c>
      <c r="F43" s="97">
        <v>524</v>
      </c>
      <c r="G43" s="97">
        <v>656</v>
      </c>
      <c r="H43" s="97">
        <v>872</v>
      </c>
      <c r="I43" s="97">
        <v>704</v>
      </c>
      <c r="J43" s="97">
        <v>868</v>
      </c>
      <c r="K43" s="97">
        <v>832</v>
      </c>
      <c r="L43" s="97">
        <v>840</v>
      </c>
      <c r="M43" s="97">
        <v>822</v>
      </c>
      <c r="N43" s="97">
        <v>594</v>
      </c>
      <c r="O43" s="97">
        <v>442</v>
      </c>
      <c r="P43" s="97">
        <f>SUM(D43:O43)</f>
        <v>7926</v>
      </c>
      <c r="Q43" s="124"/>
      <c r="R43" s="124"/>
      <c r="S43" s="97">
        <f>SUM($D43:D43)</f>
        <v>340</v>
      </c>
      <c r="T43" s="97">
        <f>SUM($D43:E43)</f>
        <v>772</v>
      </c>
      <c r="U43" s="97">
        <f>SUM($D43:F43)</f>
        <v>1296</v>
      </c>
      <c r="V43" s="97">
        <f>SUM($D43:G43)</f>
        <v>1952</v>
      </c>
      <c r="W43" s="97">
        <f>SUM($D43:H43)</f>
        <v>2824</v>
      </c>
      <c r="X43" s="97">
        <f>SUM($D43:I43)</f>
        <v>3528</v>
      </c>
      <c r="Y43" s="97">
        <f>SUM($D43:J43)</f>
        <v>4396</v>
      </c>
      <c r="Z43" s="97">
        <f>SUM($D43:K43)</f>
        <v>5228</v>
      </c>
      <c r="AA43" s="97">
        <f>SUM($D43:L43)</f>
        <v>6068</v>
      </c>
      <c r="AB43" s="97">
        <f>SUM($D43:M43)</f>
        <v>6890</v>
      </c>
      <c r="AC43" s="97">
        <f>SUM($D43:N43)</f>
        <v>7484</v>
      </c>
      <c r="AD43" s="97">
        <f>SUM($D43:O43)</f>
        <v>7926</v>
      </c>
    </row>
    <row r="44" spans="1:30" s="96" customFormat="1" ht="15.1" customHeight="1">
      <c r="A44" s="94">
        <v>2012</v>
      </c>
      <c r="B44" s="98" t="s">
        <v>9</v>
      </c>
      <c r="D44" s="97">
        <f t="shared" ref="D44:P44" si="12">SUM(D41:D43)</f>
        <v>258215</v>
      </c>
      <c r="E44" s="97">
        <f t="shared" si="12"/>
        <v>255235</v>
      </c>
      <c r="F44" s="97">
        <f t="shared" si="12"/>
        <v>315141</v>
      </c>
      <c r="G44" s="97">
        <f t="shared" si="12"/>
        <v>315847</v>
      </c>
      <c r="H44" s="97">
        <f t="shared" si="12"/>
        <v>340300</v>
      </c>
      <c r="I44" s="97">
        <f t="shared" si="12"/>
        <v>338620</v>
      </c>
      <c r="J44" s="97">
        <f t="shared" si="12"/>
        <v>386097</v>
      </c>
      <c r="K44" s="97">
        <f t="shared" si="12"/>
        <v>411446</v>
      </c>
      <c r="L44" s="97">
        <f t="shared" si="12"/>
        <v>337898</v>
      </c>
      <c r="M44" s="97">
        <f t="shared" si="12"/>
        <v>312750</v>
      </c>
      <c r="N44" s="97">
        <f t="shared" si="12"/>
        <v>307472</v>
      </c>
      <c r="O44" s="97">
        <f t="shared" si="12"/>
        <v>296876</v>
      </c>
      <c r="P44" s="97">
        <f t="shared" si="12"/>
        <v>3875897</v>
      </c>
      <c r="Q44" s="124"/>
      <c r="R44" s="124"/>
      <c r="S44" s="97">
        <f t="shared" ref="S44:AD44" si="13">SUM(S41:S43)</f>
        <v>258215</v>
      </c>
      <c r="T44" s="97">
        <f t="shared" si="13"/>
        <v>513450</v>
      </c>
      <c r="U44" s="97">
        <f t="shared" si="13"/>
        <v>828591</v>
      </c>
      <c r="V44" s="97">
        <f t="shared" si="13"/>
        <v>1144438</v>
      </c>
      <c r="W44" s="97">
        <f t="shared" si="13"/>
        <v>1484738</v>
      </c>
      <c r="X44" s="97">
        <f t="shared" si="13"/>
        <v>1823358</v>
      </c>
      <c r="Y44" s="97">
        <f t="shared" si="13"/>
        <v>2209455</v>
      </c>
      <c r="Z44" s="97">
        <f t="shared" si="13"/>
        <v>2620901</v>
      </c>
      <c r="AA44" s="97">
        <f t="shared" si="13"/>
        <v>2958799</v>
      </c>
      <c r="AB44" s="97">
        <f t="shared" si="13"/>
        <v>3271549</v>
      </c>
      <c r="AC44" s="97">
        <f t="shared" si="13"/>
        <v>3579021</v>
      </c>
      <c r="AD44" s="97">
        <f t="shared" si="13"/>
        <v>3875897</v>
      </c>
    </row>
    <row r="45" spans="1:3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s="96" customFormat="1" ht="15.1" customHeight="1">
      <c r="A46" s="94">
        <v>2013</v>
      </c>
      <c r="B46" s="95" t="s">
        <v>6</v>
      </c>
      <c r="D46" s="97">
        <v>196473</v>
      </c>
      <c r="E46" s="97">
        <v>184926</v>
      </c>
      <c r="F46" s="97">
        <v>247878</v>
      </c>
      <c r="G46" s="97">
        <v>227132</v>
      </c>
      <c r="H46" s="97">
        <v>252096</v>
      </c>
      <c r="I46" s="97">
        <v>251974</v>
      </c>
      <c r="J46" s="97">
        <v>295863</v>
      </c>
      <c r="K46" s="97">
        <v>314932</v>
      </c>
      <c r="L46" s="97">
        <v>235717</v>
      </c>
      <c r="M46" s="97">
        <v>236663</v>
      </c>
      <c r="N46" s="97">
        <v>232691</v>
      </c>
      <c r="O46" s="97">
        <v>225837</v>
      </c>
      <c r="P46" s="97">
        <f>SUM(D46:O46)</f>
        <v>2902182</v>
      </c>
      <c r="Q46" s="123"/>
      <c r="R46" s="123"/>
      <c r="S46" s="97">
        <f>SUM($D46:D46)</f>
        <v>196473</v>
      </c>
      <c r="T46" s="97">
        <f>SUM($D46:E46)</f>
        <v>381399</v>
      </c>
      <c r="U46" s="97">
        <f>SUM($D46:F46)</f>
        <v>629277</v>
      </c>
      <c r="V46" s="97">
        <f>SUM($D46:G46)</f>
        <v>856409</v>
      </c>
      <c r="W46" s="97">
        <f>SUM($D46:H46)</f>
        <v>1108505</v>
      </c>
      <c r="X46" s="97">
        <f>SUM($D46:I46)</f>
        <v>1360479</v>
      </c>
      <c r="Y46" s="97">
        <f>SUM($D46:J46)</f>
        <v>1656342</v>
      </c>
      <c r="Z46" s="97">
        <f>SUM($D46:K46)</f>
        <v>1971274</v>
      </c>
      <c r="AA46" s="97">
        <f>SUM($D46:L46)</f>
        <v>2206991</v>
      </c>
      <c r="AB46" s="97">
        <f>SUM($D46:M46)</f>
        <v>2443654</v>
      </c>
      <c r="AC46" s="97">
        <f>SUM($D46:N46)</f>
        <v>2676345</v>
      </c>
      <c r="AD46" s="97">
        <f>SUM($D46:O46)</f>
        <v>2902182</v>
      </c>
    </row>
    <row r="47" spans="1:30" s="96" customFormat="1" ht="15.1" customHeight="1">
      <c r="A47" s="94">
        <v>2013</v>
      </c>
      <c r="B47" s="95" t="s">
        <v>7</v>
      </c>
      <c r="D47" s="97">
        <v>53676</v>
      </c>
      <c r="E47" s="97">
        <v>49120</v>
      </c>
      <c r="F47" s="97">
        <v>55792</v>
      </c>
      <c r="G47" s="97">
        <v>58196</v>
      </c>
      <c r="H47" s="97">
        <v>60458</v>
      </c>
      <c r="I47" s="97">
        <v>56038</v>
      </c>
      <c r="J47" s="97">
        <v>56816</v>
      </c>
      <c r="K47" s="97">
        <v>59274</v>
      </c>
      <c r="L47" s="97">
        <v>57826</v>
      </c>
      <c r="M47" s="97">
        <v>63630</v>
      </c>
      <c r="N47" s="97">
        <v>57930</v>
      </c>
      <c r="O47" s="97">
        <v>51932</v>
      </c>
      <c r="P47" s="97">
        <f>SUM(D47:O47)</f>
        <v>680688</v>
      </c>
      <c r="Q47" s="124"/>
      <c r="R47" s="124"/>
      <c r="S47" s="97">
        <f>SUM($D47:D47)</f>
        <v>53676</v>
      </c>
      <c r="T47" s="97">
        <f>SUM($D47:E47)</f>
        <v>102796</v>
      </c>
      <c r="U47" s="97">
        <f>SUM($D47:F47)</f>
        <v>158588</v>
      </c>
      <c r="V47" s="97">
        <f>SUM($D47:G47)</f>
        <v>216784</v>
      </c>
      <c r="W47" s="97">
        <f>SUM($D47:H47)</f>
        <v>277242</v>
      </c>
      <c r="X47" s="97">
        <f>SUM($D47:I47)</f>
        <v>333280</v>
      </c>
      <c r="Y47" s="97">
        <f>SUM($D47:J47)</f>
        <v>390096</v>
      </c>
      <c r="Z47" s="97">
        <f>SUM($D47:K47)</f>
        <v>449370</v>
      </c>
      <c r="AA47" s="97">
        <f>SUM($D47:L47)</f>
        <v>507196</v>
      </c>
      <c r="AB47" s="97">
        <f>SUM($D47:M47)</f>
        <v>570826</v>
      </c>
      <c r="AC47" s="97">
        <f>SUM($D47:N47)</f>
        <v>628756</v>
      </c>
      <c r="AD47" s="97">
        <f>SUM($D47:O47)</f>
        <v>680688</v>
      </c>
    </row>
    <row r="48" spans="1:30" s="96" customFormat="1" ht="15.1" customHeight="1">
      <c r="A48" s="94">
        <v>2013</v>
      </c>
      <c r="B48" s="95" t="s">
        <v>8</v>
      </c>
      <c r="D48" s="97">
        <v>372</v>
      </c>
      <c r="E48" s="97">
        <v>290</v>
      </c>
      <c r="F48" s="97">
        <v>460</v>
      </c>
      <c r="G48" s="97">
        <v>502</v>
      </c>
      <c r="H48" s="97">
        <v>738</v>
      </c>
      <c r="I48" s="97">
        <v>568</v>
      </c>
      <c r="J48" s="97">
        <v>912</v>
      </c>
      <c r="K48" s="97">
        <v>1054</v>
      </c>
      <c r="L48" s="97">
        <v>768</v>
      </c>
      <c r="M48" s="97">
        <v>772</v>
      </c>
      <c r="N48" s="97">
        <v>672</v>
      </c>
      <c r="O48" s="97">
        <v>550</v>
      </c>
      <c r="P48" s="97">
        <f>SUM(D48:O48)</f>
        <v>7658</v>
      </c>
      <c r="Q48" s="124"/>
      <c r="R48" s="124"/>
      <c r="S48" s="97">
        <f>SUM($D48:D48)</f>
        <v>372</v>
      </c>
      <c r="T48" s="97">
        <f>SUM($D48:E48)</f>
        <v>662</v>
      </c>
      <c r="U48" s="97">
        <f>SUM($D48:F48)</f>
        <v>1122</v>
      </c>
      <c r="V48" s="97">
        <f>SUM($D48:G48)</f>
        <v>1624</v>
      </c>
      <c r="W48" s="97">
        <f>SUM($D48:H48)</f>
        <v>2362</v>
      </c>
      <c r="X48" s="97">
        <f>SUM($D48:I48)</f>
        <v>2930</v>
      </c>
      <c r="Y48" s="97">
        <f>SUM($D48:J48)</f>
        <v>3842</v>
      </c>
      <c r="Z48" s="97">
        <f>SUM($D48:K48)</f>
        <v>4896</v>
      </c>
      <c r="AA48" s="97">
        <f>SUM($D48:L48)</f>
        <v>5664</v>
      </c>
      <c r="AB48" s="97">
        <f>SUM($D48:M48)</f>
        <v>6436</v>
      </c>
      <c r="AC48" s="97">
        <f>SUM($D48:N48)</f>
        <v>7108</v>
      </c>
      <c r="AD48" s="97">
        <f>SUM($D48:O48)</f>
        <v>7658</v>
      </c>
    </row>
    <row r="49" spans="1:30" s="96" customFormat="1" ht="15.1" customHeight="1">
      <c r="A49" s="94">
        <v>2013</v>
      </c>
      <c r="B49" s="98" t="s">
        <v>9</v>
      </c>
      <c r="D49" s="97">
        <f t="shared" ref="D49:P49" si="14">SUM(D46:D48)</f>
        <v>250521</v>
      </c>
      <c r="E49" s="97">
        <f t="shared" si="14"/>
        <v>234336</v>
      </c>
      <c r="F49" s="97">
        <f t="shared" si="14"/>
        <v>304130</v>
      </c>
      <c r="G49" s="97">
        <f t="shared" si="14"/>
        <v>285830</v>
      </c>
      <c r="H49" s="97">
        <f t="shared" si="14"/>
        <v>313292</v>
      </c>
      <c r="I49" s="97">
        <f t="shared" si="14"/>
        <v>308580</v>
      </c>
      <c r="J49" s="97">
        <f t="shared" si="14"/>
        <v>353591</v>
      </c>
      <c r="K49" s="97">
        <f t="shared" si="14"/>
        <v>375260</v>
      </c>
      <c r="L49" s="97">
        <f t="shared" si="14"/>
        <v>294311</v>
      </c>
      <c r="M49" s="97">
        <f t="shared" si="14"/>
        <v>301065</v>
      </c>
      <c r="N49" s="97">
        <f t="shared" si="14"/>
        <v>291293</v>
      </c>
      <c r="O49" s="97">
        <f t="shared" si="14"/>
        <v>278319</v>
      </c>
      <c r="P49" s="97">
        <f t="shared" si="14"/>
        <v>3590528</v>
      </c>
      <c r="Q49" s="124"/>
      <c r="R49" s="124"/>
      <c r="S49" s="97">
        <f t="shared" ref="S49:AD49" si="15">SUM(S46:S48)</f>
        <v>250521</v>
      </c>
      <c r="T49" s="97">
        <f t="shared" si="15"/>
        <v>484857</v>
      </c>
      <c r="U49" s="97">
        <f t="shared" si="15"/>
        <v>788987</v>
      </c>
      <c r="V49" s="97">
        <f t="shared" si="15"/>
        <v>1074817</v>
      </c>
      <c r="W49" s="97">
        <f t="shared" si="15"/>
        <v>1388109</v>
      </c>
      <c r="X49" s="97">
        <f t="shared" si="15"/>
        <v>1696689</v>
      </c>
      <c r="Y49" s="97">
        <f t="shared" si="15"/>
        <v>2050280</v>
      </c>
      <c r="Z49" s="97">
        <f t="shared" si="15"/>
        <v>2425540</v>
      </c>
      <c r="AA49" s="97">
        <f t="shared" si="15"/>
        <v>2719851</v>
      </c>
      <c r="AB49" s="97">
        <f t="shared" si="15"/>
        <v>3020916</v>
      </c>
      <c r="AC49" s="97">
        <f t="shared" si="15"/>
        <v>3312209</v>
      </c>
      <c r="AD49" s="97">
        <f t="shared" si="15"/>
        <v>3590528</v>
      </c>
    </row>
    <row r="50" spans="1:3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s="96" customFormat="1" ht="15.1" customHeight="1">
      <c r="A51" s="94">
        <v>2014</v>
      </c>
      <c r="B51" s="95" t="s">
        <v>6</v>
      </c>
      <c r="D51" s="97">
        <v>165717</v>
      </c>
      <c r="E51" s="97">
        <v>158456</v>
      </c>
      <c r="F51" s="97">
        <v>210660</v>
      </c>
      <c r="G51" s="97">
        <v>223555</v>
      </c>
      <c r="H51" s="97">
        <v>248866</v>
      </c>
      <c r="I51" s="97">
        <v>249092</v>
      </c>
      <c r="J51" s="97">
        <v>286257</v>
      </c>
      <c r="K51" s="97">
        <v>316711</v>
      </c>
      <c r="L51" s="97">
        <v>235775</v>
      </c>
      <c r="M51" s="97">
        <v>234540</v>
      </c>
      <c r="N51" s="97">
        <v>203026</v>
      </c>
      <c r="O51" s="97">
        <v>209818</v>
      </c>
      <c r="P51" s="97">
        <f>SUM(D51:O51)</f>
        <v>2742473</v>
      </c>
      <c r="Q51" s="123"/>
      <c r="R51" s="123"/>
      <c r="S51" s="97">
        <f>SUM($D51:D51)</f>
        <v>165717</v>
      </c>
      <c r="T51" s="97">
        <f>SUM($D51:E51)</f>
        <v>324173</v>
      </c>
      <c r="U51" s="97">
        <f>SUM($D51:F51)</f>
        <v>534833</v>
      </c>
      <c r="V51" s="97">
        <f>SUM($D51:G51)</f>
        <v>758388</v>
      </c>
      <c r="W51" s="97">
        <f>SUM($D51:H51)</f>
        <v>1007254</v>
      </c>
      <c r="X51" s="97">
        <f>SUM($D51:I51)</f>
        <v>1256346</v>
      </c>
      <c r="Y51" s="97">
        <f>SUM($D51:J51)</f>
        <v>1542603</v>
      </c>
      <c r="Z51" s="97">
        <f>SUM($D51:K51)</f>
        <v>1859314</v>
      </c>
      <c r="AA51" s="97">
        <f>SUM($D51:L51)</f>
        <v>2095089</v>
      </c>
      <c r="AB51" s="97">
        <f>SUM($D51:M51)</f>
        <v>2329629</v>
      </c>
      <c r="AC51" s="97">
        <f>SUM($D51:N51)</f>
        <v>2532655</v>
      </c>
      <c r="AD51" s="97">
        <f>SUM($D51:O51)</f>
        <v>2742473</v>
      </c>
    </row>
    <row r="52" spans="1:30" s="96" customFormat="1" ht="15.1" customHeight="1">
      <c r="A52" s="94">
        <v>2014</v>
      </c>
      <c r="B52" s="95" t="s">
        <v>7</v>
      </c>
      <c r="D52" s="97">
        <v>55648</v>
      </c>
      <c r="E52" s="97">
        <v>52664</v>
      </c>
      <c r="F52" s="97">
        <v>58434</v>
      </c>
      <c r="G52" s="97">
        <v>60906</v>
      </c>
      <c r="H52" s="97">
        <v>64200</v>
      </c>
      <c r="I52" s="97">
        <v>61082</v>
      </c>
      <c r="J52" s="97">
        <v>62128</v>
      </c>
      <c r="K52" s="97">
        <v>59872</v>
      </c>
      <c r="L52" s="97">
        <v>62092</v>
      </c>
      <c r="M52" s="97">
        <v>66078</v>
      </c>
      <c r="N52" s="97">
        <v>59804</v>
      </c>
      <c r="O52" s="97">
        <v>57680</v>
      </c>
      <c r="P52" s="97">
        <f>SUM(D52:O52)</f>
        <v>720588</v>
      </c>
      <c r="Q52" s="124"/>
      <c r="R52" s="124"/>
      <c r="S52" s="97">
        <f>SUM($D52:D52)</f>
        <v>55648</v>
      </c>
      <c r="T52" s="97">
        <f>SUM($D52:E52)</f>
        <v>108312</v>
      </c>
      <c r="U52" s="97">
        <f>SUM($D52:F52)</f>
        <v>166746</v>
      </c>
      <c r="V52" s="97">
        <f>SUM($D52:G52)</f>
        <v>227652</v>
      </c>
      <c r="W52" s="97">
        <f>SUM($D52:H52)</f>
        <v>291852</v>
      </c>
      <c r="X52" s="97">
        <f>SUM($D52:I52)</f>
        <v>352934</v>
      </c>
      <c r="Y52" s="97">
        <f>SUM($D52:J52)</f>
        <v>415062</v>
      </c>
      <c r="Z52" s="97">
        <f>SUM($D52:K52)</f>
        <v>474934</v>
      </c>
      <c r="AA52" s="97">
        <f>SUM($D52:L52)</f>
        <v>537026</v>
      </c>
      <c r="AB52" s="97">
        <f>SUM($D52:M52)</f>
        <v>603104</v>
      </c>
      <c r="AC52" s="97">
        <f>SUM($D52:N52)</f>
        <v>662908</v>
      </c>
      <c r="AD52" s="97">
        <f>SUM($D52:O52)</f>
        <v>720588</v>
      </c>
    </row>
    <row r="53" spans="1:30" s="96" customFormat="1" ht="15.1" customHeight="1">
      <c r="A53" s="94">
        <v>2014</v>
      </c>
      <c r="B53" s="95" t="s">
        <v>8</v>
      </c>
      <c r="D53" s="97">
        <v>314</v>
      </c>
      <c r="E53" s="97">
        <v>344</v>
      </c>
      <c r="F53" s="97">
        <v>386</v>
      </c>
      <c r="G53" s="97">
        <v>772</v>
      </c>
      <c r="H53" s="97">
        <v>852</v>
      </c>
      <c r="I53" s="97">
        <v>642</v>
      </c>
      <c r="J53" s="97">
        <v>1052</v>
      </c>
      <c r="K53" s="97">
        <v>1170</v>
      </c>
      <c r="L53" s="97">
        <v>862</v>
      </c>
      <c r="M53" s="97">
        <v>830</v>
      </c>
      <c r="N53" s="97">
        <v>618</v>
      </c>
      <c r="O53" s="97">
        <v>490</v>
      </c>
      <c r="P53" s="97">
        <f>SUM(D53:O53)</f>
        <v>8332</v>
      </c>
      <c r="Q53" s="124"/>
      <c r="R53" s="124"/>
      <c r="S53" s="97">
        <f>SUM($D53:D53)</f>
        <v>314</v>
      </c>
      <c r="T53" s="97">
        <f>SUM($D53:E53)</f>
        <v>658</v>
      </c>
      <c r="U53" s="97">
        <f>SUM($D53:F53)</f>
        <v>1044</v>
      </c>
      <c r="V53" s="97">
        <f>SUM($D53:G53)</f>
        <v>1816</v>
      </c>
      <c r="W53" s="97">
        <f>SUM($D53:H53)</f>
        <v>2668</v>
      </c>
      <c r="X53" s="97">
        <f>SUM($D53:I53)</f>
        <v>3310</v>
      </c>
      <c r="Y53" s="97">
        <f>SUM($D53:J53)</f>
        <v>4362</v>
      </c>
      <c r="Z53" s="97">
        <f>SUM($D53:K53)</f>
        <v>5532</v>
      </c>
      <c r="AA53" s="97">
        <f>SUM($D53:L53)</f>
        <v>6394</v>
      </c>
      <c r="AB53" s="97">
        <f>SUM($D53:M53)</f>
        <v>7224</v>
      </c>
      <c r="AC53" s="97">
        <f>SUM($D53:N53)</f>
        <v>7842</v>
      </c>
      <c r="AD53" s="97">
        <f>SUM($D53:O53)</f>
        <v>8332</v>
      </c>
    </row>
    <row r="54" spans="1:30" s="96" customFormat="1" ht="15.1" customHeight="1">
      <c r="A54" s="94">
        <v>2014</v>
      </c>
      <c r="B54" s="98" t="s">
        <v>9</v>
      </c>
      <c r="D54" s="97">
        <f t="shared" ref="D54:P54" si="16">SUM(D51:D53)</f>
        <v>221679</v>
      </c>
      <c r="E54" s="97">
        <f t="shared" si="16"/>
        <v>211464</v>
      </c>
      <c r="F54" s="97">
        <f t="shared" si="16"/>
        <v>269480</v>
      </c>
      <c r="G54" s="97">
        <f t="shared" si="16"/>
        <v>285233</v>
      </c>
      <c r="H54" s="97">
        <f t="shared" si="16"/>
        <v>313918</v>
      </c>
      <c r="I54" s="97">
        <f t="shared" si="16"/>
        <v>310816</v>
      </c>
      <c r="J54" s="97">
        <f t="shared" si="16"/>
        <v>349437</v>
      </c>
      <c r="K54" s="97">
        <f t="shared" si="16"/>
        <v>377753</v>
      </c>
      <c r="L54" s="97">
        <f t="shared" si="16"/>
        <v>298729</v>
      </c>
      <c r="M54" s="97">
        <f t="shared" si="16"/>
        <v>301448</v>
      </c>
      <c r="N54" s="97">
        <f t="shared" si="16"/>
        <v>263448</v>
      </c>
      <c r="O54" s="97">
        <f t="shared" si="16"/>
        <v>267988</v>
      </c>
      <c r="P54" s="97">
        <f t="shared" si="16"/>
        <v>3471393</v>
      </c>
      <c r="Q54" s="124"/>
      <c r="R54" s="124"/>
      <c r="S54" s="97">
        <f t="shared" ref="S54:AD54" si="17">SUM(S51:S53)</f>
        <v>221679</v>
      </c>
      <c r="T54" s="97">
        <f t="shared" si="17"/>
        <v>433143</v>
      </c>
      <c r="U54" s="97">
        <f t="shared" si="17"/>
        <v>702623</v>
      </c>
      <c r="V54" s="97">
        <f t="shared" si="17"/>
        <v>987856</v>
      </c>
      <c r="W54" s="97">
        <f t="shared" si="17"/>
        <v>1301774</v>
      </c>
      <c r="X54" s="97">
        <f t="shared" si="17"/>
        <v>1612590</v>
      </c>
      <c r="Y54" s="97">
        <f t="shared" si="17"/>
        <v>1962027</v>
      </c>
      <c r="Z54" s="97">
        <f t="shared" si="17"/>
        <v>2339780</v>
      </c>
      <c r="AA54" s="97">
        <f t="shared" si="17"/>
        <v>2638509</v>
      </c>
      <c r="AB54" s="97">
        <f t="shared" si="17"/>
        <v>2939957</v>
      </c>
      <c r="AC54" s="97">
        <f t="shared" si="17"/>
        <v>3203405</v>
      </c>
      <c r="AD54" s="97">
        <f t="shared" si="17"/>
        <v>3471393</v>
      </c>
    </row>
    <row r="55" spans="1:3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s="96" customFormat="1" ht="15.1" customHeight="1">
      <c r="A56" s="94">
        <v>2015</v>
      </c>
      <c r="B56" s="95" t="s">
        <v>6</v>
      </c>
      <c r="D56" s="97">
        <v>154893</v>
      </c>
      <c r="E56" s="97">
        <v>133537</v>
      </c>
      <c r="F56" s="97">
        <v>184665</v>
      </c>
      <c r="G56" s="97">
        <v>191551</v>
      </c>
      <c r="H56" s="97">
        <v>227801</v>
      </c>
      <c r="I56" s="97">
        <v>224989</v>
      </c>
      <c r="J56" s="97">
        <v>275422</v>
      </c>
      <c r="K56" s="97">
        <v>282830</v>
      </c>
      <c r="L56" s="97">
        <v>215316</v>
      </c>
      <c r="M56" s="97">
        <v>202295</v>
      </c>
      <c r="N56" s="97">
        <v>186615</v>
      </c>
      <c r="O56" s="97">
        <v>182279</v>
      </c>
      <c r="P56" s="97">
        <f>SUM(D56:O56)</f>
        <v>2462193</v>
      </c>
      <c r="Q56" s="123"/>
      <c r="R56" s="123"/>
      <c r="S56" s="97">
        <f>SUM($D56:D56)</f>
        <v>154893</v>
      </c>
      <c r="T56" s="97">
        <f>SUM($D56:E56)</f>
        <v>288430</v>
      </c>
      <c r="U56" s="97">
        <f>SUM($D56:F56)</f>
        <v>473095</v>
      </c>
      <c r="V56" s="97">
        <f>SUM($D56:G56)</f>
        <v>664646</v>
      </c>
      <c r="W56" s="97">
        <f>SUM($D56:H56)</f>
        <v>892447</v>
      </c>
      <c r="X56" s="97">
        <f>SUM($D56:I56)</f>
        <v>1117436</v>
      </c>
      <c r="Y56" s="97">
        <f>SUM($D56:J56)</f>
        <v>1392858</v>
      </c>
      <c r="Z56" s="97">
        <f>SUM($D56:K56)</f>
        <v>1675688</v>
      </c>
      <c r="AA56" s="97">
        <f>SUM($D56:L56)</f>
        <v>1891004</v>
      </c>
      <c r="AB56" s="97">
        <f>SUM($D56:M56)</f>
        <v>2093299</v>
      </c>
      <c r="AC56" s="97">
        <f>SUM($D56:N56)</f>
        <v>2279914</v>
      </c>
      <c r="AD56" s="97">
        <f>SUM($D56:O56)</f>
        <v>2462193</v>
      </c>
    </row>
    <row r="57" spans="1:30" s="96" customFormat="1" ht="15.1" customHeight="1">
      <c r="A57" s="94">
        <v>2015</v>
      </c>
      <c r="B57" s="95" t="s">
        <v>7</v>
      </c>
      <c r="D57" s="97">
        <v>55740</v>
      </c>
      <c r="E57" s="97">
        <v>51718</v>
      </c>
      <c r="F57" s="97">
        <v>62110</v>
      </c>
      <c r="G57" s="97">
        <v>62786</v>
      </c>
      <c r="H57" s="97">
        <v>63648</v>
      </c>
      <c r="I57" s="97">
        <v>63284</v>
      </c>
      <c r="J57" s="97">
        <v>61492</v>
      </c>
      <c r="K57" s="97">
        <v>60980</v>
      </c>
      <c r="L57" s="97">
        <v>62396</v>
      </c>
      <c r="M57" s="97">
        <v>62938</v>
      </c>
      <c r="N57" s="97">
        <v>58792</v>
      </c>
      <c r="O57" s="97">
        <v>57860</v>
      </c>
      <c r="P57" s="97">
        <f>SUM(D57:O57)</f>
        <v>723744</v>
      </c>
      <c r="Q57" s="124"/>
      <c r="R57" s="124"/>
      <c r="S57" s="97">
        <f>SUM($D57:D57)</f>
        <v>55740</v>
      </c>
      <c r="T57" s="97">
        <f>SUM($D57:E57)</f>
        <v>107458</v>
      </c>
      <c r="U57" s="97">
        <f>SUM($D57:F57)</f>
        <v>169568</v>
      </c>
      <c r="V57" s="97">
        <f>SUM($D57:G57)</f>
        <v>232354</v>
      </c>
      <c r="W57" s="97">
        <f>SUM($D57:H57)</f>
        <v>296002</v>
      </c>
      <c r="X57" s="97">
        <f>SUM($D57:I57)</f>
        <v>359286</v>
      </c>
      <c r="Y57" s="97">
        <f>SUM($D57:J57)</f>
        <v>420778</v>
      </c>
      <c r="Z57" s="97">
        <f>SUM($D57:K57)</f>
        <v>481758</v>
      </c>
      <c r="AA57" s="97">
        <f>SUM($D57:L57)</f>
        <v>544154</v>
      </c>
      <c r="AB57" s="97">
        <f>SUM($D57:M57)</f>
        <v>607092</v>
      </c>
      <c r="AC57" s="97">
        <f>SUM($D57:N57)</f>
        <v>665884</v>
      </c>
      <c r="AD57" s="97">
        <f>SUM($D57:O57)</f>
        <v>723744</v>
      </c>
    </row>
    <row r="58" spans="1:30" s="96" customFormat="1" ht="15.1" customHeight="1">
      <c r="A58" s="94">
        <v>2015</v>
      </c>
      <c r="B58" s="95" t="s">
        <v>8</v>
      </c>
      <c r="D58" s="97">
        <v>300</v>
      </c>
      <c r="E58" s="97">
        <v>302</v>
      </c>
      <c r="F58" s="97">
        <v>512</v>
      </c>
      <c r="G58" s="97">
        <v>658</v>
      </c>
      <c r="H58" s="97">
        <v>964</v>
      </c>
      <c r="I58" s="97">
        <v>750</v>
      </c>
      <c r="J58" s="97">
        <v>996</v>
      </c>
      <c r="K58" s="97">
        <v>816</v>
      </c>
      <c r="L58" s="97">
        <v>798</v>
      </c>
      <c r="M58" s="97">
        <v>768</v>
      </c>
      <c r="N58" s="97">
        <v>628</v>
      </c>
      <c r="O58" s="97">
        <v>424</v>
      </c>
      <c r="P58" s="97">
        <f>SUM(D58:O58)</f>
        <v>7916</v>
      </c>
      <c r="Q58" s="124"/>
      <c r="R58" s="124"/>
      <c r="S58" s="97">
        <f>SUM($D58:D58)</f>
        <v>300</v>
      </c>
      <c r="T58" s="97">
        <f>SUM($D58:E58)</f>
        <v>602</v>
      </c>
      <c r="U58" s="97">
        <f>SUM($D58:F58)</f>
        <v>1114</v>
      </c>
      <c r="V58" s="97">
        <f>SUM($D58:G58)</f>
        <v>1772</v>
      </c>
      <c r="W58" s="97">
        <f>SUM($D58:H58)</f>
        <v>2736</v>
      </c>
      <c r="X58" s="97">
        <f>SUM($D58:I58)</f>
        <v>3486</v>
      </c>
      <c r="Y58" s="97">
        <f>SUM($D58:J58)</f>
        <v>4482</v>
      </c>
      <c r="Z58" s="97">
        <f>SUM($D58:K58)</f>
        <v>5298</v>
      </c>
      <c r="AA58" s="97">
        <f>SUM($D58:L58)</f>
        <v>6096</v>
      </c>
      <c r="AB58" s="97">
        <f>SUM($D58:M58)</f>
        <v>6864</v>
      </c>
      <c r="AC58" s="97">
        <f>SUM($D58:N58)</f>
        <v>7492</v>
      </c>
      <c r="AD58" s="97">
        <f>SUM($D58:O58)</f>
        <v>7916</v>
      </c>
    </row>
    <row r="59" spans="1:30" s="96" customFormat="1" ht="15.1" customHeight="1">
      <c r="A59" s="94">
        <v>2015</v>
      </c>
      <c r="B59" s="98" t="s">
        <v>9</v>
      </c>
      <c r="D59" s="97">
        <f t="shared" ref="D59:P59" si="18">SUM(D56:D58)</f>
        <v>210933</v>
      </c>
      <c r="E59" s="97">
        <f t="shared" si="18"/>
        <v>185557</v>
      </c>
      <c r="F59" s="97">
        <f t="shared" si="18"/>
        <v>247287</v>
      </c>
      <c r="G59" s="97">
        <f t="shared" si="18"/>
        <v>254995</v>
      </c>
      <c r="H59" s="97">
        <f t="shared" si="18"/>
        <v>292413</v>
      </c>
      <c r="I59" s="97">
        <f t="shared" si="18"/>
        <v>289023</v>
      </c>
      <c r="J59" s="97">
        <f t="shared" si="18"/>
        <v>337910</v>
      </c>
      <c r="K59" s="97">
        <f t="shared" si="18"/>
        <v>344626</v>
      </c>
      <c r="L59" s="97">
        <f t="shared" si="18"/>
        <v>278510</v>
      </c>
      <c r="M59" s="97">
        <f t="shared" si="18"/>
        <v>266001</v>
      </c>
      <c r="N59" s="97">
        <f t="shared" si="18"/>
        <v>246035</v>
      </c>
      <c r="O59" s="97">
        <f t="shared" si="18"/>
        <v>240563</v>
      </c>
      <c r="P59" s="97">
        <f t="shared" si="18"/>
        <v>3193853</v>
      </c>
      <c r="Q59" s="124"/>
      <c r="R59" s="124"/>
      <c r="S59" s="97">
        <f t="shared" ref="S59:AD59" si="19">SUM(S56:S58)</f>
        <v>210933</v>
      </c>
      <c r="T59" s="97">
        <f t="shared" si="19"/>
        <v>396490</v>
      </c>
      <c r="U59" s="97">
        <f t="shared" si="19"/>
        <v>643777</v>
      </c>
      <c r="V59" s="97">
        <f t="shared" si="19"/>
        <v>898772</v>
      </c>
      <c r="W59" s="97">
        <f t="shared" si="19"/>
        <v>1191185</v>
      </c>
      <c r="X59" s="97">
        <f t="shared" si="19"/>
        <v>1480208</v>
      </c>
      <c r="Y59" s="97">
        <f t="shared" si="19"/>
        <v>1818118</v>
      </c>
      <c r="Z59" s="97">
        <f t="shared" si="19"/>
        <v>2162744</v>
      </c>
      <c r="AA59" s="97">
        <f t="shared" si="19"/>
        <v>2441254</v>
      </c>
      <c r="AB59" s="97">
        <f t="shared" si="19"/>
        <v>2707255</v>
      </c>
      <c r="AC59" s="97">
        <f t="shared" si="19"/>
        <v>2953290</v>
      </c>
      <c r="AD59" s="97">
        <f t="shared" si="19"/>
        <v>3193853</v>
      </c>
    </row>
    <row r="60" spans="1:3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s="96" customFormat="1" ht="15.1" customHeight="1">
      <c r="A61" s="94">
        <v>2016</v>
      </c>
      <c r="B61" s="95" t="s">
        <v>6</v>
      </c>
      <c r="D61" s="97">
        <v>147822</v>
      </c>
      <c r="E61" s="97">
        <v>129431</v>
      </c>
      <c r="F61" s="97">
        <v>174354</v>
      </c>
      <c r="G61" s="97">
        <v>174231</v>
      </c>
      <c r="H61" s="97">
        <v>212009</v>
      </c>
      <c r="I61" s="97">
        <v>215215</v>
      </c>
      <c r="J61" s="97">
        <v>281104</v>
      </c>
      <c r="K61" s="97">
        <v>274001</v>
      </c>
      <c r="L61" s="97">
        <v>215812</v>
      </c>
      <c r="M61" s="97">
        <v>213641</v>
      </c>
      <c r="N61" s="97">
        <v>191742</v>
      </c>
      <c r="O61" s="97">
        <v>186960</v>
      </c>
      <c r="P61" s="97">
        <f>SUM(D61:O61)</f>
        <v>2416322</v>
      </c>
      <c r="Q61" s="123"/>
      <c r="R61" s="123"/>
      <c r="S61" s="97">
        <f>SUM($D61:D61)</f>
        <v>147822</v>
      </c>
      <c r="T61" s="97">
        <f>SUM($D61:E61)</f>
        <v>277253</v>
      </c>
      <c r="U61" s="97">
        <f>SUM($D61:F61)</f>
        <v>451607</v>
      </c>
      <c r="V61" s="97">
        <f>SUM($D61:G61)</f>
        <v>625838</v>
      </c>
      <c r="W61" s="97">
        <f>SUM($D61:H61)</f>
        <v>837847</v>
      </c>
      <c r="X61" s="97">
        <f>SUM($D61:I61)</f>
        <v>1053062</v>
      </c>
      <c r="Y61" s="97">
        <f>SUM($D61:J61)</f>
        <v>1334166</v>
      </c>
      <c r="Z61" s="97">
        <f>SUM($D61:K61)</f>
        <v>1608167</v>
      </c>
      <c r="AA61" s="97">
        <f>SUM($D61:L61)</f>
        <v>1823979</v>
      </c>
      <c r="AB61" s="97">
        <f>SUM($D61:M61)</f>
        <v>2037620</v>
      </c>
      <c r="AC61" s="97">
        <f>SUM($D61:N61)</f>
        <v>2229362</v>
      </c>
      <c r="AD61" s="97">
        <f>SUM($D61:O61)</f>
        <v>2416322</v>
      </c>
    </row>
    <row r="62" spans="1:30" s="96" customFormat="1" ht="15.1" customHeight="1">
      <c r="A62" s="94">
        <v>2016</v>
      </c>
      <c r="B62" s="95" t="s">
        <v>7</v>
      </c>
      <c r="D62" s="97">
        <v>55812</v>
      </c>
      <c r="E62" s="97">
        <v>57310</v>
      </c>
      <c r="F62" s="97">
        <v>63846</v>
      </c>
      <c r="G62" s="97">
        <v>62858</v>
      </c>
      <c r="H62" s="97">
        <v>62950</v>
      </c>
      <c r="I62" s="97">
        <v>68114</v>
      </c>
      <c r="J62" s="97">
        <v>61234</v>
      </c>
      <c r="K62" s="97">
        <v>67492</v>
      </c>
      <c r="L62" s="97">
        <v>64826</v>
      </c>
      <c r="M62" s="97">
        <v>63620</v>
      </c>
      <c r="N62" s="97">
        <v>65316</v>
      </c>
      <c r="O62" s="97">
        <v>60364</v>
      </c>
      <c r="P62" s="97">
        <f>SUM(D62:O62)</f>
        <v>753742</v>
      </c>
      <c r="Q62" s="124"/>
      <c r="R62" s="124"/>
      <c r="S62" s="97">
        <f>SUM($D62:D62)</f>
        <v>55812</v>
      </c>
      <c r="T62" s="97">
        <f>SUM($D62:E62)</f>
        <v>113122</v>
      </c>
      <c r="U62" s="97">
        <f>SUM($D62:F62)</f>
        <v>176968</v>
      </c>
      <c r="V62" s="97">
        <f>SUM($D62:G62)</f>
        <v>239826</v>
      </c>
      <c r="W62" s="97">
        <f>SUM($D62:H62)</f>
        <v>302776</v>
      </c>
      <c r="X62" s="97">
        <f>SUM($D62:I62)</f>
        <v>370890</v>
      </c>
      <c r="Y62" s="97">
        <f>SUM($D62:J62)</f>
        <v>432124</v>
      </c>
      <c r="Z62" s="97">
        <f>SUM($D62:K62)</f>
        <v>499616</v>
      </c>
      <c r="AA62" s="97">
        <f>SUM($D62:L62)</f>
        <v>564442</v>
      </c>
      <c r="AB62" s="97">
        <f>SUM($D62:M62)</f>
        <v>628062</v>
      </c>
      <c r="AC62" s="97">
        <f>SUM($D62:N62)</f>
        <v>693378</v>
      </c>
      <c r="AD62" s="97">
        <f>SUM($D62:O62)</f>
        <v>753742</v>
      </c>
    </row>
    <row r="63" spans="1:30" s="96" customFormat="1" ht="15.1" customHeight="1">
      <c r="A63" s="94">
        <v>2016</v>
      </c>
      <c r="B63" s="95" t="s">
        <v>8</v>
      </c>
      <c r="D63" s="97">
        <v>284</v>
      </c>
      <c r="E63" s="97">
        <v>292</v>
      </c>
      <c r="F63" s="97">
        <v>480</v>
      </c>
      <c r="G63" s="97">
        <v>566</v>
      </c>
      <c r="H63" s="97">
        <v>810</v>
      </c>
      <c r="I63" s="97">
        <v>688</v>
      </c>
      <c r="J63" s="97">
        <v>958</v>
      </c>
      <c r="K63" s="97">
        <v>836</v>
      </c>
      <c r="L63" s="97">
        <v>764</v>
      </c>
      <c r="M63" s="97">
        <v>752</v>
      </c>
      <c r="N63" s="97">
        <v>548</v>
      </c>
      <c r="O63" s="96">
        <v>438</v>
      </c>
      <c r="P63" s="97">
        <f>SUM(D63:O63)</f>
        <v>7416</v>
      </c>
      <c r="Q63" s="124"/>
      <c r="R63" s="124"/>
      <c r="S63" s="97">
        <f>SUM($D63:D63)</f>
        <v>284</v>
      </c>
      <c r="T63" s="97">
        <f>SUM($D63:E63)</f>
        <v>576</v>
      </c>
      <c r="U63" s="97">
        <f>SUM($D63:F63)</f>
        <v>1056</v>
      </c>
      <c r="V63" s="97">
        <f>SUM($D63:G63)</f>
        <v>1622</v>
      </c>
      <c r="W63" s="97">
        <f>SUM($D63:H63)</f>
        <v>2432</v>
      </c>
      <c r="X63" s="97">
        <f>SUM($D63:I63)</f>
        <v>3120</v>
      </c>
      <c r="Y63" s="97">
        <f>SUM($D63:J63)</f>
        <v>4078</v>
      </c>
      <c r="Z63" s="97">
        <f>SUM($D63:K63)</f>
        <v>4914</v>
      </c>
      <c r="AA63" s="97">
        <f>SUM($D63:L63)</f>
        <v>5678</v>
      </c>
      <c r="AB63" s="97">
        <f>SUM($D63:M63)</f>
        <v>6430</v>
      </c>
      <c r="AC63" s="97">
        <f>SUM($D63:N63)</f>
        <v>6978</v>
      </c>
      <c r="AD63" s="97">
        <f>SUM($D63:O63)</f>
        <v>7416</v>
      </c>
    </row>
    <row r="64" spans="1:30" s="96" customFormat="1" ht="15.1" customHeight="1">
      <c r="A64" s="94">
        <v>2016</v>
      </c>
      <c r="B64" s="98" t="s">
        <v>9</v>
      </c>
      <c r="D64" s="97">
        <f t="shared" ref="D64:P64" si="20">SUM(D61:D63)</f>
        <v>203918</v>
      </c>
      <c r="E64" s="97">
        <f t="shared" si="20"/>
        <v>187033</v>
      </c>
      <c r="F64" s="97">
        <f t="shared" si="20"/>
        <v>238680</v>
      </c>
      <c r="G64" s="97">
        <f t="shared" si="20"/>
        <v>237655</v>
      </c>
      <c r="H64" s="97">
        <f t="shared" si="20"/>
        <v>275769</v>
      </c>
      <c r="I64" s="97">
        <f t="shared" si="20"/>
        <v>284017</v>
      </c>
      <c r="J64" s="97">
        <f t="shared" si="20"/>
        <v>343296</v>
      </c>
      <c r="K64" s="97">
        <f t="shared" si="20"/>
        <v>342329</v>
      </c>
      <c r="L64" s="97">
        <f t="shared" si="20"/>
        <v>281402</v>
      </c>
      <c r="M64" s="97">
        <f t="shared" si="20"/>
        <v>278013</v>
      </c>
      <c r="N64" s="97">
        <f t="shared" si="20"/>
        <v>257606</v>
      </c>
      <c r="O64" s="97">
        <f>SUM(O61:O62)</f>
        <v>247324</v>
      </c>
      <c r="P64" s="97">
        <f t="shared" si="20"/>
        <v>3177480</v>
      </c>
      <c r="Q64" s="124"/>
      <c r="R64" s="124"/>
      <c r="S64" s="97">
        <f t="shared" ref="S64:AD64" si="21">SUM(S61:S63)</f>
        <v>203918</v>
      </c>
      <c r="T64" s="97">
        <f t="shared" si="21"/>
        <v>390951</v>
      </c>
      <c r="U64" s="97">
        <f t="shared" si="21"/>
        <v>629631</v>
      </c>
      <c r="V64" s="97">
        <f t="shared" si="21"/>
        <v>867286</v>
      </c>
      <c r="W64" s="97">
        <f t="shared" si="21"/>
        <v>1143055</v>
      </c>
      <c r="X64" s="97">
        <f t="shared" si="21"/>
        <v>1427072</v>
      </c>
      <c r="Y64" s="97">
        <f t="shared" si="21"/>
        <v>1770368</v>
      </c>
      <c r="Z64" s="97">
        <f t="shared" si="21"/>
        <v>2112697</v>
      </c>
      <c r="AA64" s="97">
        <f t="shared" si="21"/>
        <v>2394099</v>
      </c>
      <c r="AB64" s="97">
        <f t="shared" si="21"/>
        <v>2672112</v>
      </c>
      <c r="AC64" s="97">
        <f t="shared" si="21"/>
        <v>2929718</v>
      </c>
      <c r="AD64" s="97">
        <f t="shared" si="21"/>
        <v>3177480</v>
      </c>
    </row>
    <row r="65" spans="1:3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s="96" customFormat="1" ht="15.1" customHeight="1">
      <c r="A66" s="94">
        <v>2017</v>
      </c>
      <c r="B66" s="95" t="s">
        <v>6</v>
      </c>
      <c r="D66" s="97">
        <v>155191</v>
      </c>
      <c r="E66" s="97">
        <v>144681</v>
      </c>
      <c r="F66" s="97">
        <v>169943</v>
      </c>
      <c r="G66" s="97">
        <v>195680</v>
      </c>
      <c r="H66" s="97">
        <v>206997</v>
      </c>
      <c r="I66" s="97">
        <v>219510</v>
      </c>
      <c r="J66" s="97">
        <v>274097</v>
      </c>
      <c r="K66" s="97">
        <v>292288</v>
      </c>
      <c r="L66" s="97">
        <v>223731</v>
      </c>
      <c r="M66" s="97">
        <v>219390</v>
      </c>
      <c r="N66" s="97">
        <v>202210</v>
      </c>
      <c r="O66" s="97">
        <v>201480</v>
      </c>
      <c r="P66" s="97">
        <f>SUM(D66:O66)</f>
        <v>2505198</v>
      </c>
      <c r="Q66" s="123"/>
      <c r="R66" s="123"/>
      <c r="S66" s="97">
        <f>SUM($D66:D66)</f>
        <v>155191</v>
      </c>
      <c r="T66" s="97">
        <f>SUM($D66:E66)</f>
        <v>299872</v>
      </c>
      <c r="U66" s="97">
        <f>SUM($D66:F66)</f>
        <v>469815</v>
      </c>
      <c r="V66" s="97">
        <f>SUM($D66:G66)</f>
        <v>665495</v>
      </c>
      <c r="W66" s="97">
        <f>SUM($D66:H66)</f>
        <v>872492</v>
      </c>
      <c r="X66" s="97">
        <f>SUM($D66:I66)</f>
        <v>1092002</v>
      </c>
      <c r="Y66" s="97">
        <f>SUM($D66:J66)</f>
        <v>1366099</v>
      </c>
      <c r="Z66" s="97">
        <f>SUM($D66:K66)</f>
        <v>1658387</v>
      </c>
      <c r="AA66" s="97">
        <f>SUM($D66:L66)</f>
        <v>1882118</v>
      </c>
      <c r="AB66" s="97">
        <f>SUM($D66:M66)</f>
        <v>2101508</v>
      </c>
      <c r="AC66" s="97">
        <f>SUM($D66:N66)</f>
        <v>2303718</v>
      </c>
      <c r="AD66" s="97">
        <f>SUM($D66:O66)</f>
        <v>2505198</v>
      </c>
    </row>
    <row r="67" spans="1:30" s="96" customFormat="1" ht="15.1" customHeight="1">
      <c r="A67" s="94">
        <v>2017</v>
      </c>
      <c r="B67" s="95" t="s">
        <v>7</v>
      </c>
      <c r="D67" s="97">
        <v>62612</v>
      </c>
      <c r="E67" s="97">
        <v>61212</v>
      </c>
      <c r="F67" s="97">
        <v>72368</v>
      </c>
      <c r="G67" s="97">
        <v>65646</v>
      </c>
      <c r="H67" s="97">
        <v>72106</v>
      </c>
      <c r="I67" s="97">
        <v>71088</v>
      </c>
      <c r="J67" s="97">
        <v>62388</v>
      </c>
      <c r="K67" s="97">
        <v>68748</v>
      </c>
      <c r="L67" s="97">
        <v>64406</v>
      </c>
      <c r="M67" s="97">
        <v>66498</v>
      </c>
      <c r="N67" s="97">
        <v>64928</v>
      </c>
      <c r="O67" s="97">
        <v>57904</v>
      </c>
      <c r="P67" s="97">
        <f>SUM(D67:O67)</f>
        <v>789904</v>
      </c>
      <c r="Q67" s="124"/>
      <c r="R67" s="124"/>
      <c r="S67" s="97">
        <f>SUM($D67:D67)</f>
        <v>62612</v>
      </c>
      <c r="T67" s="97">
        <f>SUM($D67:E67)</f>
        <v>123824</v>
      </c>
      <c r="U67" s="97">
        <f>SUM($D67:F67)</f>
        <v>196192</v>
      </c>
      <c r="V67" s="97">
        <f>SUM($D67:G67)</f>
        <v>261838</v>
      </c>
      <c r="W67" s="97">
        <f>SUM($D67:H67)</f>
        <v>333944</v>
      </c>
      <c r="X67" s="97">
        <f>SUM($D67:I67)</f>
        <v>405032</v>
      </c>
      <c r="Y67" s="97">
        <f>SUM($D67:J67)</f>
        <v>467420</v>
      </c>
      <c r="Z67" s="97">
        <f>SUM($D67:K67)</f>
        <v>536168</v>
      </c>
      <c r="AA67" s="97">
        <f>SUM($D67:L67)</f>
        <v>600574</v>
      </c>
      <c r="AB67" s="97">
        <f>SUM($D67:M67)</f>
        <v>667072</v>
      </c>
      <c r="AC67" s="97">
        <f>SUM($D67:N67)</f>
        <v>732000</v>
      </c>
      <c r="AD67" s="97">
        <f>SUM($D67:O67)</f>
        <v>789904</v>
      </c>
    </row>
    <row r="68" spans="1:30" s="96" customFormat="1" ht="15.1" customHeight="1">
      <c r="A68" s="94">
        <v>2017</v>
      </c>
      <c r="B68" s="95" t="s">
        <v>8</v>
      </c>
      <c r="D68" s="97">
        <v>294</v>
      </c>
      <c r="E68" s="97">
        <v>322</v>
      </c>
      <c r="F68" s="97">
        <v>422</v>
      </c>
      <c r="G68" s="97">
        <v>606</v>
      </c>
      <c r="H68" s="97">
        <v>828</v>
      </c>
      <c r="I68" s="97">
        <v>642</v>
      </c>
      <c r="J68" s="97">
        <v>856</v>
      </c>
      <c r="K68" s="97">
        <v>730</v>
      </c>
      <c r="L68" s="97">
        <v>740</v>
      </c>
      <c r="M68" s="97">
        <v>690</v>
      </c>
      <c r="N68" s="97">
        <v>508</v>
      </c>
      <c r="O68" s="96">
        <v>452</v>
      </c>
      <c r="P68" s="97">
        <f>SUM(D68:O68)</f>
        <v>7090</v>
      </c>
      <c r="Q68" s="124"/>
      <c r="R68" s="124"/>
      <c r="S68" s="97">
        <f>SUM($D68:D68)</f>
        <v>294</v>
      </c>
      <c r="T68" s="97">
        <f>SUM($D68:E68)</f>
        <v>616</v>
      </c>
      <c r="U68" s="97">
        <f>SUM($D68:F68)</f>
        <v>1038</v>
      </c>
      <c r="V68" s="97">
        <f>SUM($D68:G68)</f>
        <v>1644</v>
      </c>
      <c r="W68" s="97">
        <f>SUM($D68:H68)</f>
        <v>2472</v>
      </c>
      <c r="X68" s="97">
        <f>SUM($D68:I68)</f>
        <v>3114</v>
      </c>
      <c r="Y68" s="97">
        <f>SUM($D68:J68)</f>
        <v>3970</v>
      </c>
      <c r="Z68" s="97">
        <f>SUM($D68:K68)</f>
        <v>4700</v>
      </c>
      <c r="AA68" s="97">
        <f>SUM($D68:L68)</f>
        <v>5440</v>
      </c>
      <c r="AB68" s="97">
        <f>SUM($D68:M68)</f>
        <v>6130</v>
      </c>
      <c r="AC68" s="97">
        <f>SUM($D68:N68)</f>
        <v>6638</v>
      </c>
      <c r="AD68" s="97">
        <f>SUM($D68:O68)</f>
        <v>7090</v>
      </c>
    </row>
    <row r="69" spans="1:30" s="96" customFormat="1" ht="15.1" customHeight="1">
      <c r="A69" s="94">
        <v>2017</v>
      </c>
      <c r="B69" s="98" t="s">
        <v>9</v>
      </c>
      <c r="D69" s="97">
        <f t="shared" ref="D69:N69" si="22">SUM(D66:D68)</f>
        <v>218097</v>
      </c>
      <c r="E69" s="97">
        <f t="shared" si="22"/>
        <v>206215</v>
      </c>
      <c r="F69" s="97">
        <f t="shared" si="22"/>
        <v>242733</v>
      </c>
      <c r="G69" s="97">
        <f t="shared" si="22"/>
        <v>261932</v>
      </c>
      <c r="H69" s="97">
        <f t="shared" si="22"/>
        <v>279931</v>
      </c>
      <c r="I69" s="97">
        <f t="shared" si="22"/>
        <v>291240</v>
      </c>
      <c r="J69" s="97">
        <f t="shared" si="22"/>
        <v>337341</v>
      </c>
      <c r="K69" s="97">
        <f t="shared" si="22"/>
        <v>361766</v>
      </c>
      <c r="L69" s="97">
        <f t="shared" si="22"/>
        <v>288877</v>
      </c>
      <c r="M69" s="97">
        <f t="shared" si="22"/>
        <v>286578</v>
      </c>
      <c r="N69" s="97">
        <f t="shared" si="22"/>
        <v>267646</v>
      </c>
      <c r="O69" s="97">
        <f>SUM(O66:O67)</f>
        <v>259384</v>
      </c>
      <c r="P69" s="97">
        <f t="shared" ref="P69" si="23">SUM(P66:P68)</f>
        <v>3302192</v>
      </c>
      <c r="Q69" s="124"/>
      <c r="R69" s="124"/>
      <c r="S69" s="97">
        <f t="shared" ref="S69:AD69" si="24">SUM(S66:S68)</f>
        <v>218097</v>
      </c>
      <c r="T69" s="97">
        <f t="shared" si="24"/>
        <v>424312</v>
      </c>
      <c r="U69" s="97">
        <f t="shared" si="24"/>
        <v>667045</v>
      </c>
      <c r="V69" s="97">
        <f t="shared" si="24"/>
        <v>928977</v>
      </c>
      <c r="W69" s="97">
        <f t="shared" si="24"/>
        <v>1208908</v>
      </c>
      <c r="X69" s="97">
        <f t="shared" si="24"/>
        <v>1500148</v>
      </c>
      <c r="Y69" s="97">
        <f t="shared" si="24"/>
        <v>1837489</v>
      </c>
      <c r="Z69" s="97">
        <f t="shared" si="24"/>
        <v>2199255</v>
      </c>
      <c r="AA69" s="97">
        <f t="shared" si="24"/>
        <v>2488132</v>
      </c>
      <c r="AB69" s="97">
        <f t="shared" si="24"/>
        <v>2774710</v>
      </c>
      <c r="AC69" s="97">
        <f t="shared" si="24"/>
        <v>3042356</v>
      </c>
      <c r="AD69" s="97">
        <f t="shared" si="24"/>
        <v>3302192</v>
      </c>
    </row>
    <row r="70" spans="1:3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s="96" customFormat="1" ht="15.1" customHeight="1">
      <c r="A71" s="94">
        <v>2018</v>
      </c>
      <c r="B71" s="95" t="s">
        <v>6</v>
      </c>
      <c r="D71" s="97">
        <v>155199</v>
      </c>
      <c r="E71" s="97">
        <v>151081</v>
      </c>
      <c r="F71" s="97">
        <v>200840</v>
      </c>
      <c r="G71" s="97">
        <v>189746</v>
      </c>
      <c r="H71" s="97">
        <v>228575</v>
      </c>
      <c r="I71" s="97">
        <v>238808</v>
      </c>
      <c r="J71" s="97">
        <v>279027</v>
      </c>
      <c r="K71" s="97">
        <v>299345</v>
      </c>
      <c r="L71" s="97">
        <v>222053</v>
      </c>
      <c r="M71" s="97">
        <v>222935</v>
      </c>
      <c r="N71" s="97">
        <v>205230</v>
      </c>
      <c r="O71" s="97">
        <v>208650</v>
      </c>
      <c r="P71" s="97">
        <f>SUM(D71:O71)</f>
        <v>2601489</v>
      </c>
      <c r="Q71" s="123"/>
      <c r="R71" s="123"/>
      <c r="S71" s="97">
        <f>SUM($D71:D71)</f>
        <v>155199</v>
      </c>
      <c r="T71" s="97">
        <f>SUM($D71:E71)</f>
        <v>306280</v>
      </c>
      <c r="U71" s="97">
        <f>SUM($D71:F71)</f>
        <v>507120</v>
      </c>
      <c r="V71" s="97">
        <f>SUM($D71:G71)</f>
        <v>696866</v>
      </c>
      <c r="W71" s="97">
        <f>SUM($D71:H71)</f>
        <v>925441</v>
      </c>
      <c r="X71" s="97">
        <f>SUM($D71:I71)</f>
        <v>1164249</v>
      </c>
      <c r="Y71" s="97">
        <f>SUM($D71:J71)</f>
        <v>1443276</v>
      </c>
      <c r="Z71" s="97">
        <f>SUM($D71:K71)</f>
        <v>1742621</v>
      </c>
      <c r="AA71" s="97">
        <f>SUM($D71:L71)</f>
        <v>1964674</v>
      </c>
      <c r="AB71" s="97">
        <f>SUM($D71:M71)</f>
        <v>2187609</v>
      </c>
      <c r="AC71" s="97">
        <f>SUM($D71:N71)</f>
        <v>2392839</v>
      </c>
      <c r="AD71" s="97">
        <f>SUM($D71:O71)</f>
        <v>2601489</v>
      </c>
    </row>
    <row r="72" spans="1:30" s="96" customFormat="1" ht="15.1" customHeight="1">
      <c r="A72" s="94">
        <v>2018</v>
      </c>
      <c r="B72" s="95" t="s">
        <v>7</v>
      </c>
      <c r="D72" s="97">
        <v>60924</v>
      </c>
      <c r="E72" s="97">
        <v>58772</v>
      </c>
      <c r="F72" s="97">
        <v>67134</v>
      </c>
      <c r="G72" s="97">
        <v>64094</v>
      </c>
      <c r="H72" s="97">
        <v>69614</v>
      </c>
      <c r="I72" s="97">
        <v>66992</v>
      </c>
      <c r="J72" s="97">
        <v>63250</v>
      </c>
      <c r="K72" s="97">
        <v>69816</v>
      </c>
      <c r="L72" s="97">
        <v>63448</v>
      </c>
      <c r="M72" s="97">
        <v>71548</v>
      </c>
      <c r="N72" s="97">
        <v>67022</v>
      </c>
      <c r="O72" s="97">
        <v>58338</v>
      </c>
      <c r="P72" s="97">
        <f>SUM(D72:O72)</f>
        <v>780952</v>
      </c>
      <c r="Q72" s="124"/>
      <c r="R72" s="124"/>
      <c r="S72" s="97">
        <f>SUM($D72:D72)</f>
        <v>60924</v>
      </c>
      <c r="T72" s="97">
        <f>SUM($D72:E72)</f>
        <v>119696</v>
      </c>
      <c r="U72" s="97">
        <f>SUM($D72:F72)</f>
        <v>186830</v>
      </c>
      <c r="V72" s="97">
        <f>SUM($D72:G72)</f>
        <v>250924</v>
      </c>
      <c r="W72" s="97">
        <f>SUM($D72:H72)</f>
        <v>320538</v>
      </c>
      <c r="X72" s="97">
        <f>SUM($D72:I72)</f>
        <v>387530</v>
      </c>
      <c r="Y72" s="97">
        <f>SUM($D72:J72)</f>
        <v>450780</v>
      </c>
      <c r="Z72" s="97">
        <f>SUM($D72:K72)</f>
        <v>520596</v>
      </c>
      <c r="AA72" s="97">
        <f>SUM($D72:L72)</f>
        <v>584044</v>
      </c>
      <c r="AB72" s="97">
        <f>SUM($D72:M72)</f>
        <v>655592</v>
      </c>
      <c r="AC72" s="97">
        <f>SUM($D72:N72)</f>
        <v>722614</v>
      </c>
      <c r="AD72" s="97">
        <f>SUM($D72:O72)</f>
        <v>780952</v>
      </c>
    </row>
    <row r="73" spans="1:30" s="96" customFormat="1" ht="15.1" customHeight="1">
      <c r="A73" s="94">
        <v>2018</v>
      </c>
      <c r="B73" s="95" t="s">
        <v>8</v>
      </c>
      <c r="D73" s="97">
        <v>306</v>
      </c>
      <c r="E73" s="97">
        <v>346</v>
      </c>
      <c r="F73" s="97">
        <v>430</v>
      </c>
      <c r="G73" s="97">
        <v>594</v>
      </c>
      <c r="H73" s="97">
        <v>624</v>
      </c>
      <c r="I73" s="97">
        <v>572</v>
      </c>
      <c r="J73" s="97">
        <v>1030</v>
      </c>
      <c r="K73" s="97">
        <v>982</v>
      </c>
      <c r="L73" s="97">
        <v>748</v>
      </c>
      <c r="M73" s="97">
        <v>750</v>
      </c>
      <c r="N73" s="97">
        <v>500</v>
      </c>
      <c r="O73" s="96">
        <v>394</v>
      </c>
      <c r="P73" s="97">
        <f>SUM(D73:O73)</f>
        <v>7276</v>
      </c>
      <c r="Q73" s="124"/>
      <c r="R73" s="124"/>
      <c r="S73" s="97">
        <f>SUM($D73:D73)</f>
        <v>306</v>
      </c>
      <c r="T73" s="97">
        <f>SUM($D73:E73)</f>
        <v>652</v>
      </c>
      <c r="U73" s="97">
        <f>SUM($D73:F73)</f>
        <v>1082</v>
      </c>
      <c r="V73" s="97">
        <f>SUM($D73:G73)</f>
        <v>1676</v>
      </c>
      <c r="W73" s="97">
        <f>SUM($D73:H73)</f>
        <v>2300</v>
      </c>
      <c r="X73" s="97">
        <f>SUM($D73:I73)</f>
        <v>2872</v>
      </c>
      <c r="Y73" s="97">
        <f>SUM($D73:J73)</f>
        <v>3902</v>
      </c>
      <c r="Z73" s="97">
        <f>SUM($D73:K73)</f>
        <v>4884</v>
      </c>
      <c r="AA73" s="97">
        <f>SUM($D73:L73)</f>
        <v>5632</v>
      </c>
      <c r="AB73" s="97">
        <f>SUM($D73:M73)</f>
        <v>6382</v>
      </c>
      <c r="AC73" s="97">
        <f>SUM($D73:N73)</f>
        <v>6882</v>
      </c>
      <c r="AD73" s="97">
        <f>SUM($D73:O73)</f>
        <v>7276</v>
      </c>
    </row>
    <row r="74" spans="1:30" s="96" customFormat="1" ht="15.1" customHeight="1">
      <c r="A74" s="94">
        <v>2018</v>
      </c>
      <c r="B74" s="98" t="s">
        <v>9</v>
      </c>
      <c r="D74" s="97">
        <f t="shared" ref="D74:N74" si="25">SUM(D71:D73)</f>
        <v>216429</v>
      </c>
      <c r="E74" s="97">
        <f t="shared" si="25"/>
        <v>210199</v>
      </c>
      <c r="F74" s="97">
        <f t="shared" si="25"/>
        <v>268404</v>
      </c>
      <c r="G74" s="97">
        <f t="shared" si="25"/>
        <v>254434</v>
      </c>
      <c r="H74" s="97">
        <f t="shared" si="25"/>
        <v>298813</v>
      </c>
      <c r="I74" s="97">
        <f t="shared" si="25"/>
        <v>306372</v>
      </c>
      <c r="J74" s="97">
        <f t="shared" si="25"/>
        <v>343307</v>
      </c>
      <c r="K74" s="97">
        <f t="shared" si="25"/>
        <v>370143</v>
      </c>
      <c r="L74" s="97">
        <f t="shared" si="25"/>
        <v>286249</v>
      </c>
      <c r="M74" s="97">
        <f t="shared" si="25"/>
        <v>295233</v>
      </c>
      <c r="N74" s="97">
        <f t="shared" si="25"/>
        <v>272752</v>
      </c>
      <c r="O74" s="97">
        <f>SUM(O71:O72)</f>
        <v>266988</v>
      </c>
      <c r="P74" s="97">
        <f t="shared" ref="P74" si="26">SUM(P71:P73)</f>
        <v>3389717</v>
      </c>
      <c r="Q74" s="124"/>
      <c r="R74" s="124"/>
      <c r="S74" s="97">
        <f t="shared" ref="S74:AD74" si="27">SUM(S71:S73)</f>
        <v>216429</v>
      </c>
      <c r="T74" s="97">
        <f t="shared" si="27"/>
        <v>426628</v>
      </c>
      <c r="U74" s="97">
        <f t="shared" si="27"/>
        <v>695032</v>
      </c>
      <c r="V74" s="97">
        <f t="shared" si="27"/>
        <v>949466</v>
      </c>
      <c r="W74" s="97">
        <f t="shared" si="27"/>
        <v>1248279</v>
      </c>
      <c r="X74" s="97">
        <f t="shared" si="27"/>
        <v>1554651</v>
      </c>
      <c r="Y74" s="97">
        <f t="shared" si="27"/>
        <v>1897958</v>
      </c>
      <c r="Z74" s="97">
        <f t="shared" si="27"/>
        <v>2268101</v>
      </c>
      <c r="AA74" s="97">
        <f t="shared" si="27"/>
        <v>2554350</v>
      </c>
      <c r="AB74" s="97">
        <f t="shared" si="27"/>
        <v>2849583</v>
      </c>
      <c r="AC74" s="97">
        <f t="shared" si="27"/>
        <v>3122335</v>
      </c>
      <c r="AD74" s="97">
        <f t="shared" si="27"/>
        <v>3389717</v>
      </c>
    </row>
    <row r="75" spans="1:3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s="96" customFormat="1" ht="15.1" customHeight="1">
      <c r="A76" s="94">
        <v>2019</v>
      </c>
      <c r="B76" s="95" t="s">
        <v>6</v>
      </c>
      <c r="D76" s="97">
        <v>148105</v>
      </c>
      <c r="E76" s="97">
        <v>146616</v>
      </c>
      <c r="F76" s="97">
        <v>196467</v>
      </c>
      <c r="G76" s="97">
        <v>216123</v>
      </c>
      <c r="H76" s="97">
        <v>229917</v>
      </c>
      <c r="I76" s="97">
        <v>246581</v>
      </c>
      <c r="J76" s="97">
        <v>287540</v>
      </c>
      <c r="K76" s="97">
        <v>311096</v>
      </c>
      <c r="L76" s="97">
        <v>222461</v>
      </c>
      <c r="M76" s="97">
        <v>219534</v>
      </c>
      <c r="N76" s="97">
        <v>208295</v>
      </c>
      <c r="O76" s="97">
        <v>206600</v>
      </c>
      <c r="P76" s="97">
        <f>SUM(D76:O76)</f>
        <v>2639335</v>
      </c>
      <c r="Q76" s="123"/>
      <c r="R76" s="123"/>
      <c r="S76" s="97">
        <f>SUM($D76:D76)</f>
        <v>148105</v>
      </c>
      <c r="T76" s="97">
        <f>SUM($D76:E76)</f>
        <v>294721</v>
      </c>
      <c r="U76" s="97">
        <f>SUM($D76:F76)</f>
        <v>491188</v>
      </c>
      <c r="V76" s="97">
        <f>SUM($D76:G76)</f>
        <v>707311</v>
      </c>
      <c r="W76" s="97">
        <f>SUM($D76:H76)</f>
        <v>937228</v>
      </c>
      <c r="X76" s="97">
        <f>SUM($D76:I76)</f>
        <v>1183809</v>
      </c>
      <c r="Y76" s="97">
        <f>SUM($D76:J76)</f>
        <v>1471349</v>
      </c>
      <c r="Z76" s="97">
        <f>SUM($D76:K76)</f>
        <v>1782445</v>
      </c>
      <c r="AA76" s="97">
        <f>SUM($D76:L76)</f>
        <v>2004906</v>
      </c>
      <c r="AB76" s="97">
        <f>SUM($D76:M76)</f>
        <v>2224440</v>
      </c>
      <c r="AC76" s="97">
        <f>SUM($D76:N76)</f>
        <v>2432735</v>
      </c>
      <c r="AD76" s="97">
        <f>SUM($D76:O76)</f>
        <v>2639335</v>
      </c>
    </row>
    <row r="77" spans="1:30" s="96" customFormat="1" ht="15.1" customHeight="1">
      <c r="A77" s="94">
        <v>2019</v>
      </c>
      <c r="B77" s="95" t="s">
        <v>7</v>
      </c>
      <c r="D77" s="97">
        <v>63740</v>
      </c>
      <c r="E77" s="97">
        <v>60562</v>
      </c>
      <c r="F77" s="97">
        <v>67666</v>
      </c>
      <c r="G77" s="97">
        <v>67414</v>
      </c>
      <c r="H77" s="97">
        <v>70972</v>
      </c>
      <c r="I77" s="97">
        <v>64654</v>
      </c>
      <c r="J77" s="97">
        <v>68122</v>
      </c>
      <c r="K77" s="97">
        <v>69728</v>
      </c>
      <c r="L77" s="97">
        <v>64288</v>
      </c>
      <c r="M77" s="97">
        <v>69370</v>
      </c>
      <c r="N77" s="97">
        <v>64264</v>
      </c>
      <c r="O77" s="97">
        <v>58624</v>
      </c>
      <c r="P77" s="97">
        <f>SUM(D77:O77)</f>
        <v>789404</v>
      </c>
      <c r="Q77" s="124"/>
      <c r="R77" s="124"/>
      <c r="S77" s="97">
        <f>SUM($D77:D77)</f>
        <v>63740</v>
      </c>
      <c r="T77" s="97">
        <f>SUM($D77:E77)</f>
        <v>124302</v>
      </c>
      <c r="U77" s="97">
        <f>SUM($D77:F77)</f>
        <v>191968</v>
      </c>
      <c r="V77" s="97">
        <f>SUM($D77:G77)</f>
        <v>259382</v>
      </c>
      <c r="W77" s="97">
        <f>SUM($D77:H77)</f>
        <v>330354</v>
      </c>
      <c r="X77" s="97">
        <f>SUM($D77:I77)</f>
        <v>395008</v>
      </c>
      <c r="Y77" s="97">
        <f>SUM($D77:J77)</f>
        <v>463130</v>
      </c>
      <c r="Z77" s="97">
        <f>SUM($D77:K77)</f>
        <v>532858</v>
      </c>
      <c r="AA77" s="97">
        <f>SUM($D77:L77)</f>
        <v>597146</v>
      </c>
      <c r="AB77" s="97">
        <f>SUM($D77:M77)</f>
        <v>666516</v>
      </c>
      <c r="AC77" s="97">
        <f>SUM($D77:N77)</f>
        <v>730780</v>
      </c>
      <c r="AD77" s="97">
        <f>SUM($D77:O77)</f>
        <v>789404</v>
      </c>
    </row>
    <row r="78" spans="1:30" s="96" customFormat="1" ht="15.1" customHeight="1">
      <c r="A78" s="94">
        <v>2019</v>
      </c>
      <c r="B78" s="95" t="s">
        <v>8</v>
      </c>
      <c r="D78" s="97">
        <v>258</v>
      </c>
      <c r="E78" s="97">
        <v>294</v>
      </c>
      <c r="F78" s="97">
        <v>440</v>
      </c>
      <c r="G78" s="97">
        <v>542</v>
      </c>
      <c r="H78" s="97">
        <v>568</v>
      </c>
      <c r="I78" s="97">
        <v>592</v>
      </c>
      <c r="J78" s="97">
        <v>866</v>
      </c>
      <c r="K78" s="97">
        <v>800</v>
      </c>
      <c r="L78" s="97">
        <v>612</v>
      </c>
      <c r="M78" s="97">
        <v>676</v>
      </c>
      <c r="N78" s="97">
        <v>484</v>
      </c>
      <c r="O78" s="96">
        <v>414</v>
      </c>
      <c r="P78" s="97">
        <f>SUM(D78:O78)</f>
        <v>6546</v>
      </c>
      <c r="Q78" s="124"/>
      <c r="R78" s="124"/>
      <c r="S78" s="97">
        <f>SUM($D78:D78)</f>
        <v>258</v>
      </c>
      <c r="T78" s="97">
        <f>SUM($D78:E78)</f>
        <v>552</v>
      </c>
      <c r="U78" s="97">
        <f>SUM($D78:F78)</f>
        <v>992</v>
      </c>
      <c r="V78" s="97">
        <f>SUM($D78:G78)</f>
        <v>1534</v>
      </c>
      <c r="W78" s="97">
        <f>SUM($D78:H78)</f>
        <v>2102</v>
      </c>
      <c r="X78" s="97">
        <f>SUM($D78:I78)</f>
        <v>2694</v>
      </c>
      <c r="Y78" s="97">
        <f>SUM($D78:J78)</f>
        <v>3560</v>
      </c>
      <c r="Z78" s="97">
        <f>SUM($D78:K78)</f>
        <v>4360</v>
      </c>
      <c r="AA78" s="97">
        <f>SUM($D78:L78)</f>
        <v>4972</v>
      </c>
      <c r="AB78" s="97">
        <f>SUM($D78:M78)</f>
        <v>5648</v>
      </c>
      <c r="AC78" s="97">
        <f>SUM($D78:N78)</f>
        <v>6132</v>
      </c>
      <c r="AD78" s="97">
        <f>SUM($D78:O78)</f>
        <v>6546</v>
      </c>
    </row>
    <row r="79" spans="1:30" s="96" customFormat="1" ht="15.1" customHeight="1">
      <c r="A79" s="94">
        <v>2019</v>
      </c>
      <c r="B79" s="98" t="s">
        <v>9</v>
      </c>
      <c r="D79" s="97">
        <f t="shared" ref="D79:N79" si="28">SUM(D76:D78)</f>
        <v>212103</v>
      </c>
      <c r="E79" s="97">
        <f t="shared" si="28"/>
        <v>207472</v>
      </c>
      <c r="F79" s="97">
        <f t="shared" si="28"/>
        <v>264573</v>
      </c>
      <c r="G79" s="97">
        <f t="shared" si="28"/>
        <v>284079</v>
      </c>
      <c r="H79" s="97">
        <f t="shared" si="28"/>
        <v>301457</v>
      </c>
      <c r="I79" s="97">
        <f t="shared" si="28"/>
        <v>311827</v>
      </c>
      <c r="J79" s="97">
        <f t="shared" si="28"/>
        <v>356528</v>
      </c>
      <c r="K79" s="97">
        <f t="shared" si="28"/>
        <v>381624</v>
      </c>
      <c r="L79" s="97">
        <f t="shared" si="28"/>
        <v>287361</v>
      </c>
      <c r="M79" s="97">
        <f t="shared" si="28"/>
        <v>289580</v>
      </c>
      <c r="N79" s="97">
        <f t="shared" si="28"/>
        <v>273043</v>
      </c>
      <c r="O79" s="97">
        <f>SUM(O76:O77)</f>
        <v>265224</v>
      </c>
      <c r="P79" s="97">
        <f t="shared" ref="P79" si="29">SUM(P76:P78)</f>
        <v>3435285</v>
      </c>
      <c r="Q79" s="124"/>
      <c r="R79" s="124"/>
      <c r="S79" s="97">
        <f t="shared" ref="S79:AD79" si="30">SUM(S76:S78)</f>
        <v>212103</v>
      </c>
      <c r="T79" s="97">
        <f t="shared" si="30"/>
        <v>419575</v>
      </c>
      <c r="U79" s="97">
        <f t="shared" si="30"/>
        <v>684148</v>
      </c>
      <c r="V79" s="97">
        <f t="shared" si="30"/>
        <v>968227</v>
      </c>
      <c r="W79" s="97">
        <f t="shared" si="30"/>
        <v>1269684</v>
      </c>
      <c r="X79" s="97">
        <f t="shared" si="30"/>
        <v>1581511</v>
      </c>
      <c r="Y79" s="97">
        <f t="shared" si="30"/>
        <v>1938039</v>
      </c>
      <c r="Z79" s="97">
        <f t="shared" si="30"/>
        <v>2319663</v>
      </c>
      <c r="AA79" s="97">
        <f t="shared" si="30"/>
        <v>2607024</v>
      </c>
      <c r="AB79" s="97">
        <f t="shared" si="30"/>
        <v>2896604</v>
      </c>
      <c r="AC79" s="97">
        <f t="shared" si="30"/>
        <v>3169647</v>
      </c>
      <c r="AD79" s="97">
        <f t="shared" si="30"/>
        <v>3435285</v>
      </c>
    </row>
    <row r="80" spans="1:3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s="96" customFormat="1" ht="15.1" customHeight="1">
      <c r="A81" s="94">
        <v>2020</v>
      </c>
      <c r="B81" s="95" t="s">
        <v>6</v>
      </c>
      <c r="D81" s="97">
        <v>159795</v>
      </c>
      <c r="E81" s="97">
        <v>163577</v>
      </c>
      <c r="F81" s="97">
        <v>86301</v>
      </c>
      <c r="G81" s="97">
        <v>4042</v>
      </c>
      <c r="H81" s="97">
        <v>6069</v>
      </c>
      <c r="I81" s="97">
        <v>9497</v>
      </c>
      <c r="J81" s="97">
        <v>9247</v>
      </c>
      <c r="K81" s="97">
        <v>11695</v>
      </c>
      <c r="L81" s="97">
        <v>9669</v>
      </c>
      <c r="M81" s="97">
        <v>7925</v>
      </c>
      <c r="N81" s="97">
        <v>5948</v>
      </c>
      <c r="O81" s="97">
        <v>6084</v>
      </c>
      <c r="P81" s="97">
        <f>SUM(D81:O81)</f>
        <v>479849</v>
      </c>
      <c r="Q81" s="123"/>
      <c r="R81" s="123"/>
      <c r="S81" s="97">
        <f>SUM($D81:D81)</f>
        <v>159795</v>
      </c>
      <c r="T81" s="97">
        <f>SUM($D81:E81)</f>
        <v>323372</v>
      </c>
      <c r="U81" s="97">
        <f>SUM($D81:F81)</f>
        <v>409673</v>
      </c>
      <c r="V81" s="97">
        <f>SUM($D81:G81)</f>
        <v>413715</v>
      </c>
      <c r="W81" s="97">
        <f>SUM($D81:H81)</f>
        <v>419784</v>
      </c>
      <c r="X81" s="97">
        <f>SUM($D81:I81)</f>
        <v>429281</v>
      </c>
      <c r="Y81" s="97">
        <f>SUM($D81:J81)</f>
        <v>438528</v>
      </c>
      <c r="Z81" s="97">
        <f>SUM($D81:K81)</f>
        <v>450223</v>
      </c>
      <c r="AA81" s="97">
        <f>SUM($D81:L81)</f>
        <v>459892</v>
      </c>
      <c r="AB81" s="97">
        <f>SUM($D81:M81)</f>
        <v>467817</v>
      </c>
      <c r="AC81" s="97">
        <f>SUM($D81:N81)</f>
        <v>473765</v>
      </c>
      <c r="AD81" s="97">
        <f>SUM($D81:O81)</f>
        <v>479849</v>
      </c>
    </row>
    <row r="82" spans="1:30" s="96" customFormat="1" ht="15.1" customHeight="1">
      <c r="A82" s="94">
        <v>2020</v>
      </c>
      <c r="B82" s="95" t="s">
        <v>7</v>
      </c>
      <c r="D82" s="97">
        <v>61974</v>
      </c>
      <c r="E82" s="97">
        <v>57852</v>
      </c>
      <c r="F82" s="97">
        <v>61758</v>
      </c>
      <c r="G82" s="97">
        <v>47112</v>
      </c>
      <c r="H82" s="97">
        <v>49884</v>
      </c>
      <c r="I82" s="97">
        <v>60214</v>
      </c>
      <c r="J82" s="97">
        <v>63978</v>
      </c>
      <c r="K82" s="97">
        <v>63244</v>
      </c>
      <c r="L82" s="97">
        <v>65324</v>
      </c>
      <c r="M82" s="97">
        <v>68134</v>
      </c>
      <c r="N82" s="97">
        <v>63974</v>
      </c>
      <c r="O82" s="97">
        <v>64712</v>
      </c>
      <c r="P82" s="97">
        <f>SUM(D82:O82)</f>
        <v>728160</v>
      </c>
      <c r="Q82" s="124"/>
      <c r="R82" s="124"/>
      <c r="S82" s="97">
        <f>SUM($D82:D82)</f>
        <v>61974</v>
      </c>
      <c r="T82" s="97">
        <f>SUM($D82:E82)</f>
        <v>119826</v>
      </c>
      <c r="U82" s="97">
        <f>SUM($D82:F82)</f>
        <v>181584</v>
      </c>
      <c r="V82" s="97">
        <f>SUM($D82:G82)</f>
        <v>228696</v>
      </c>
      <c r="W82" s="97">
        <f>SUM($D82:H82)</f>
        <v>278580</v>
      </c>
      <c r="X82" s="97">
        <f>SUM($D82:I82)</f>
        <v>338794</v>
      </c>
      <c r="Y82" s="97">
        <f>SUM($D82:J82)</f>
        <v>402772</v>
      </c>
      <c r="Z82" s="97">
        <f>SUM($D82:K82)</f>
        <v>466016</v>
      </c>
      <c r="AA82" s="97">
        <f>SUM($D82:L82)</f>
        <v>531340</v>
      </c>
      <c r="AB82" s="97">
        <f>SUM($D82:M82)</f>
        <v>599474</v>
      </c>
      <c r="AC82" s="97">
        <f>SUM($D82:N82)</f>
        <v>663448</v>
      </c>
      <c r="AD82" s="97">
        <f>SUM($D82:O82)</f>
        <v>728160</v>
      </c>
    </row>
    <row r="83" spans="1:30" s="96" customFormat="1" ht="15.1" customHeight="1">
      <c r="A83" s="94">
        <v>2020</v>
      </c>
      <c r="B83" s="95" t="s">
        <v>8</v>
      </c>
      <c r="D83" s="97">
        <v>242</v>
      </c>
      <c r="E83" s="97">
        <v>290</v>
      </c>
      <c r="F83" s="97">
        <v>102</v>
      </c>
      <c r="G83" s="97">
        <v>4</v>
      </c>
      <c r="H83" s="97">
        <v>26</v>
      </c>
      <c r="I83" s="97">
        <v>10</v>
      </c>
      <c r="J83" s="97">
        <v>30</v>
      </c>
      <c r="K83" s="97">
        <v>76</v>
      </c>
      <c r="L83" s="97">
        <v>8</v>
      </c>
      <c r="M83" s="97">
        <v>6</v>
      </c>
      <c r="N83" s="97">
        <v>4</v>
      </c>
      <c r="O83" s="97">
        <v>2</v>
      </c>
      <c r="P83" s="97">
        <f>SUM(D83:O83)</f>
        <v>800</v>
      </c>
      <c r="Q83" s="124"/>
      <c r="R83" s="124"/>
      <c r="S83" s="97">
        <f>SUM($D83:D83)</f>
        <v>242</v>
      </c>
      <c r="T83" s="97">
        <f>SUM($D83:E83)</f>
        <v>532</v>
      </c>
      <c r="U83" s="97">
        <f>SUM($D83:F83)</f>
        <v>634</v>
      </c>
      <c r="V83" s="97">
        <f>SUM($D83:G83)</f>
        <v>638</v>
      </c>
      <c r="W83" s="97">
        <f>SUM($D83:H83)</f>
        <v>664</v>
      </c>
      <c r="X83" s="97">
        <f>SUM($D83:I83)</f>
        <v>674</v>
      </c>
      <c r="Y83" s="97">
        <f>SUM($D83:J83)</f>
        <v>704</v>
      </c>
      <c r="Z83" s="97">
        <f>SUM($D83:K83)</f>
        <v>780</v>
      </c>
      <c r="AA83" s="97">
        <f>SUM($D83:L83)</f>
        <v>788</v>
      </c>
      <c r="AB83" s="97">
        <f>SUM($D83:M83)</f>
        <v>794</v>
      </c>
      <c r="AC83" s="97">
        <f>SUM($D83:N83)</f>
        <v>798</v>
      </c>
      <c r="AD83" s="97">
        <f>SUM($D83:O83)</f>
        <v>800</v>
      </c>
    </row>
    <row r="84" spans="1:30" s="96" customFormat="1" ht="15.1" customHeight="1">
      <c r="A84" s="94">
        <v>2020</v>
      </c>
      <c r="B84" s="98" t="s">
        <v>9</v>
      </c>
      <c r="D84" s="97">
        <f t="shared" ref="D84:N84" si="31">SUM(D81:D83)</f>
        <v>222011</v>
      </c>
      <c r="E84" s="97">
        <f t="shared" si="31"/>
        <v>221719</v>
      </c>
      <c r="F84" s="97">
        <f t="shared" si="31"/>
        <v>148161</v>
      </c>
      <c r="G84" s="97">
        <f t="shared" si="31"/>
        <v>51158</v>
      </c>
      <c r="H84" s="97">
        <f t="shared" si="31"/>
        <v>55979</v>
      </c>
      <c r="I84" s="97">
        <f t="shared" si="31"/>
        <v>69721</v>
      </c>
      <c r="J84" s="97">
        <f t="shared" si="31"/>
        <v>73255</v>
      </c>
      <c r="K84" s="97">
        <f t="shared" si="31"/>
        <v>75015</v>
      </c>
      <c r="L84" s="97">
        <f t="shared" si="31"/>
        <v>75001</v>
      </c>
      <c r="M84" s="97">
        <f t="shared" si="31"/>
        <v>76065</v>
      </c>
      <c r="N84" s="97">
        <f t="shared" si="31"/>
        <v>69926</v>
      </c>
      <c r="O84" s="97">
        <f>SUM(O81:O82)</f>
        <v>70796</v>
      </c>
      <c r="P84" s="97">
        <f t="shared" ref="P84" si="32">SUM(P81:P83)</f>
        <v>1208809</v>
      </c>
      <c r="Q84" s="124"/>
      <c r="R84" s="124"/>
      <c r="S84" s="97">
        <f t="shared" ref="S84:AD84" si="33">SUM(S81:S83)</f>
        <v>222011</v>
      </c>
      <c r="T84" s="97">
        <f t="shared" si="33"/>
        <v>443730</v>
      </c>
      <c r="U84" s="97">
        <f t="shared" si="33"/>
        <v>591891</v>
      </c>
      <c r="V84" s="97">
        <f t="shared" si="33"/>
        <v>643049</v>
      </c>
      <c r="W84" s="97">
        <f t="shared" si="33"/>
        <v>699028</v>
      </c>
      <c r="X84" s="97">
        <f t="shared" si="33"/>
        <v>768749</v>
      </c>
      <c r="Y84" s="97">
        <f t="shared" si="33"/>
        <v>842004</v>
      </c>
      <c r="Z84" s="97">
        <f t="shared" si="33"/>
        <v>917019</v>
      </c>
      <c r="AA84" s="97">
        <f t="shared" si="33"/>
        <v>992020</v>
      </c>
      <c r="AB84" s="97">
        <f t="shared" si="33"/>
        <v>1068085</v>
      </c>
      <c r="AC84" s="97">
        <f t="shared" si="33"/>
        <v>1138011</v>
      </c>
      <c r="AD84" s="97">
        <f t="shared" si="33"/>
        <v>1208809</v>
      </c>
    </row>
    <row r="85" spans="1:3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s="96" customFormat="1" ht="15.1" customHeight="1">
      <c r="A86" s="94">
        <v>2021</v>
      </c>
      <c r="B86" s="95" t="s">
        <v>6</v>
      </c>
      <c r="D86" s="87">
        <v>7283</v>
      </c>
      <c r="E86" s="87">
        <v>5582</v>
      </c>
      <c r="F86" s="87">
        <v>7347</v>
      </c>
      <c r="G86" s="87">
        <v>9050</v>
      </c>
      <c r="H86" s="87">
        <v>12643</v>
      </c>
      <c r="I86" s="87">
        <v>12736</v>
      </c>
      <c r="J86" s="87">
        <v>16053</v>
      </c>
      <c r="K86" s="87">
        <v>32001</v>
      </c>
      <c r="L86" s="87">
        <v>31326</v>
      </c>
      <c r="M86" s="87">
        <v>31449</v>
      </c>
      <c r="N86" s="87">
        <v>48316</v>
      </c>
      <c r="O86" s="87">
        <v>64921</v>
      </c>
      <c r="P86" s="97">
        <f>SUM(D86:O86)</f>
        <v>278707</v>
      </c>
      <c r="Q86" s="123"/>
      <c r="R86" s="123"/>
      <c r="S86" s="97">
        <f>SUM($D86:D86)</f>
        <v>7283</v>
      </c>
      <c r="T86" s="97">
        <f>SUM($D86:E86)</f>
        <v>12865</v>
      </c>
      <c r="U86" s="97">
        <f>SUM($D86:F86)</f>
        <v>20212</v>
      </c>
      <c r="V86" s="97">
        <f>SUM($D86:G86)</f>
        <v>29262</v>
      </c>
      <c r="W86" s="97">
        <f>SUM($D86:H86)</f>
        <v>41905</v>
      </c>
      <c r="X86" s="97">
        <f>SUM($D86:I86)</f>
        <v>54641</v>
      </c>
      <c r="Y86" s="97">
        <f>SUM($D86:J86)</f>
        <v>70694</v>
      </c>
      <c r="Z86" s="97">
        <f>SUM($D86:K86)</f>
        <v>102695</v>
      </c>
      <c r="AA86" s="97">
        <f>SUM($D86:L86)</f>
        <v>134021</v>
      </c>
      <c r="AB86" s="97">
        <f>SUM($D86:M86)</f>
        <v>165470</v>
      </c>
      <c r="AC86" s="97">
        <f>SUM($D86:N86)</f>
        <v>213786</v>
      </c>
      <c r="AD86" s="97">
        <f>SUM($D86:O86)</f>
        <v>278707</v>
      </c>
    </row>
    <row r="87" spans="1:30" s="96" customFormat="1" ht="15.1" customHeight="1">
      <c r="A87" s="94">
        <v>2021</v>
      </c>
      <c r="B87" s="95" t="s">
        <v>7</v>
      </c>
      <c r="D87" s="87">
        <v>60938</v>
      </c>
      <c r="E87" s="87">
        <v>59312</v>
      </c>
      <c r="F87" s="87">
        <v>71936</v>
      </c>
      <c r="G87" s="87">
        <v>65884</v>
      </c>
      <c r="H87" s="87">
        <v>64354</v>
      </c>
      <c r="I87" s="87">
        <v>69064</v>
      </c>
      <c r="J87" s="87">
        <v>64020</v>
      </c>
      <c r="K87" s="87">
        <v>64672</v>
      </c>
      <c r="L87" s="87">
        <v>64578</v>
      </c>
      <c r="M87" s="87">
        <v>66314</v>
      </c>
      <c r="N87" s="87">
        <v>65998</v>
      </c>
      <c r="O87" s="87">
        <v>63428</v>
      </c>
      <c r="P87" s="97">
        <f>SUM(D87:O87)</f>
        <v>780498</v>
      </c>
      <c r="Q87" s="124"/>
      <c r="R87" s="124"/>
      <c r="S87" s="97">
        <f>SUM($D87:D87)</f>
        <v>60938</v>
      </c>
      <c r="T87" s="97">
        <f>SUM($D87:E87)</f>
        <v>120250</v>
      </c>
      <c r="U87" s="97">
        <f>SUM($D87:F87)</f>
        <v>192186</v>
      </c>
      <c r="V87" s="97">
        <f>SUM($D87:G87)</f>
        <v>258070</v>
      </c>
      <c r="W87" s="97">
        <f>SUM($D87:H87)</f>
        <v>322424</v>
      </c>
      <c r="X87" s="97">
        <f>SUM($D87:I87)</f>
        <v>391488</v>
      </c>
      <c r="Y87" s="97">
        <f>SUM($D87:J87)</f>
        <v>455508</v>
      </c>
      <c r="Z87" s="97">
        <f>SUM($D87:K87)</f>
        <v>520180</v>
      </c>
      <c r="AA87" s="97">
        <f>SUM($D87:L87)</f>
        <v>584758</v>
      </c>
      <c r="AB87" s="97">
        <f>SUM($D87:M87)</f>
        <v>651072</v>
      </c>
      <c r="AC87" s="97">
        <f>SUM($D87:N87)</f>
        <v>717070</v>
      </c>
      <c r="AD87" s="97">
        <f>SUM($D87:O87)</f>
        <v>780498</v>
      </c>
    </row>
    <row r="88" spans="1:30" s="96" customFormat="1" ht="15.1" customHeight="1">
      <c r="A88" s="94">
        <v>2021</v>
      </c>
      <c r="B88" s="95" t="s">
        <v>8</v>
      </c>
      <c r="D88" s="87">
        <v>4</v>
      </c>
      <c r="E88" s="87">
        <v>4</v>
      </c>
      <c r="F88" s="87">
        <v>2</v>
      </c>
      <c r="G88" s="87">
        <v>4</v>
      </c>
      <c r="H88" s="87">
        <v>4</v>
      </c>
      <c r="I88" s="87">
        <v>38</v>
      </c>
      <c r="J88" s="87">
        <v>186</v>
      </c>
      <c r="K88" s="87">
        <v>308</v>
      </c>
      <c r="L88" s="87">
        <v>86</v>
      </c>
      <c r="M88" s="87">
        <v>84</v>
      </c>
      <c r="N88" s="87">
        <v>42</v>
      </c>
      <c r="O88" s="87">
        <v>44</v>
      </c>
      <c r="P88" s="97">
        <f>SUM(D88:O88)</f>
        <v>806</v>
      </c>
      <c r="Q88" s="124"/>
      <c r="R88" s="124"/>
      <c r="S88" s="97">
        <f>SUM($D88:D88)</f>
        <v>4</v>
      </c>
      <c r="T88" s="97">
        <f>SUM($D88:E88)</f>
        <v>8</v>
      </c>
      <c r="U88" s="97">
        <f>SUM($D88:F88)</f>
        <v>10</v>
      </c>
      <c r="V88" s="97">
        <f>SUM($D88:G88)</f>
        <v>14</v>
      </c>
      <c r="W88" s="97">
        <f>SUM($D88:H88)</f>
        <v>18</v>
      </c>
      <c r="X88" s="97">
        <f>SUM($D88:I88)</f>
        <v>56</v>
      </c>
      <c r="Y88" s="97">
        <f>SUM($D88:J88)</f>
        <v>242</v>
      </c>
      <c r="Z88" s="97">
        <f>SUM($D88:K88)</f>
        <v>550</v>
      </c>
      <c r="AA88" s="97">
        <f>SUM($D88:L88)</f>
        <v>636</v>
      </c>
      <c r="AB88" s="97">
        <f>SUM($D88:M88)</f>
        <v>720</v>
      </c>
      <c r="AC88" s="97">
        <f>SUM($D88:N88)</f>
        <v>762</v>
      </c>
      <c r="AD88" s="97">
        <f>SUM($D88:O88)</f>
        <v>806</v>
      </c>
    </row>
    <row r="89" spans="1:30" s="96" customFormat="1" ht="15.1" customHeight="1">
      <c r="A89" s="94">
        <v>2021</v>
      </c>
      <c r="B89" s="98" t="s">
        <v>9</v>
      </c>
      <c r="D89" s="97">
        <f t="shared" ref="D89:N89" si="34">SUM(D86:D88)</f>
        <v>68225</v>
      </c>
      <c r="E89" s="97">
        <f t="shared" si="34"/>
        <v>64898</v>
      </c>
      <c r="F89" s="97">
        <f t="shared" si="34"/>
        <v>79285</v>
      </c>
      <c r="G89" s="97">
        <f t="shared" si="34"/>
        <v>74938</v>
      </c>
      <c r="H89" s="97">
        <f t="shared" si="34"/>
        <v>77001</v>
      </c>
      <c r="I89" s="97">
        <f t="shared" si="34"/>
        <v>81838</v>
      </c>
      <c r="J89" s="97">
        <f t="shared" si="34"/>
        <v>80259</v>
      </c>
      <c r="K89" s="97">
        <f t="shared" si="34"/>
        <v>96981</v>
      </c>
      <c r="L89" s="97">
        <f t="shared" si="34"/>
        <v>95990</v>
      </c>
      <c r="M89" s="97">
        <f t="shared" si="34"/>
        <v>97847</v>
      </c>
      <c r="N89" s="97">
        <f t="shared" si="34"/>
        <v>114356</v>
      </c>
      <c r="O89" s="97">
        <f>SUM(O86:O87)</f>
        <v>128349</v>
      </c>
      <c r="P89" s="97">
        <f t="shared" ref="P89" si="35">SUM(P86:P88)</f>
        <v>1060011</v>
      </c>
      <c r="Q89" s="124"/>
      <c r="R89" s="124"/>
      <c r="S89" s="97">
        <f t="shared" ref="S89:AD89" si="36">SUM(S86:S88)</f>
        <v>68225</v>
      </c>
      <c r="T89" s="97">
        <f t="shared" si="36"/>
        <v>133123</v>
      </c>
      <c r="U89" s="97">
        <f t="shared" si="36"/>
        <v>212408</v>
      </c>
      <c r="V89" s="97">
        <f t="shared" si="36"/>
        <v>287346</v>
      </c>
      <c r="W89" s="97">
        <f t="shared" si="36"/>
        <v>364347</v>
      </c>
      <c r="X89" s="97">
        <f t="shared" si="36"/>
        <v>446185</v>
      </c>
      <c r="Y89" s="97">
        <f t="shared" si="36"/>
        <v>526444</v>
      </c>
      <c r="Z89" s="97">
        <f t="shared" si="36"/>
        <v>623425</v>
      </c>
      <c r="AA89" s="97">
        <f t="shared" si="36"/>
        <v>719415</v>
      </c>
      <c r="AB89" s="97">
        <f t="shared" si="36"/>
        <v>817262</v>
      </c>
      <c r="AC89" s="97">
        <f t="shared" si="36"/>
        <v>931618</v>
      </c>
      <c r="AD89" s="97">
        <f t="shared" si="36"/>
        <v>1060011</v>
      </c>
    </row>
    <row r="90" spans="1:3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3" spans="1:30" s="96" customFormat="1" ht="15.1" customHeight="1">
      <c r="A93" s="94">
        <v>2006</v>
      </c>
      <c r="B93" s="95" t="s">
        <v>6</v>
      </c>
      <c r="D93" s="97">
        <f>SUMIFS(D$11:D$90,$A$11:$A$90,$A93,$B$11:$B$90,$B93)</f>
        <v>192927</v>
      </c>
      <c r="E93" s="97">
        <f t="shared" ref="E93:O108" si="37">SUMIFS(E$11:E$90,$A$11:$A$90,$A93,$B$11:$B$90,$B93)</f>
        <v>175936</v>
      </c>
      <c r="F93" s="97">
        <f t="shared" si="37"/>
        <v>232986</v>
      </c>
      <c r="G93" s="97">
        <f t="shared" si="37"/>
        <v>259713</v>
      </c>
      <c r="H93" s="97">
        <f t="shared" si="37"/>
        <v>284779</v>
      </c>
      <c r="I93" s="97">
        <f t="shared" si="37"/>
        <v>284327</v>
      </c>
      <c r="J93" s="97">
        <f t="shared" si="37"/>
        <v>355064</v>
      </c>
      <c r="K93" s="97">
        <f t="shared" si="37"/>
        <v>357168</v>
      </c>
      <c r="L93" s="97">
        <f t="shared" si="37"/>
        <v>265458</v>
      </c>
      <c r="M93" s="97">
        <f>SUMIFS(M$11:M$90,$A$11:$A$90,$A93,$B$11:$B$90,$B93)</f>
        <v>240468</v>
      </c>
      <c r="N93" s="97">
        <f t="shared" si="37"/>
        <v>237441</v>
      </c>
      <c r="O93" s="97">
        <f>SUMIFS(O$11:O$90,$A$11:$A$90,$A93,$B$11:$B$90,$B93)</f>
        <v>237801</v>
      </c>
      <c r="P93" s="97">
        <f t="shared" ref="P93:P102" si="38">SUM(D93:O93)</f>
        <v>3124068</v>
      </c>
      <c r="Q93" s="102"/>
      <c r="R93" s="102"/>
      <c r="S93" s="97">
        <f>SUM($D93:D93)</f>
        <v>192927</v>
      </c>
      <c r="T93" s="97">
        <f>SUM($D93:E93)</f>
        <v>368863</v>
      </c>
      <c r="U93" s="97">
        <f>SUM($D93:F93)</f>
        <v>601849</v>
      </c>
      <c r="V93" s="97">
        <f>SUM($D93:G93)</f>
        <v>861562</v>
      </c>
      <c r="W93" s="97">
        <f>SUM($D93:H93)</f>
        <v>1146341</v>
      </c>
      <c r="X93" s="97">
        <f>SUM($D93:I93)</f>
        <v>1430668</v>
      </c>
      <c r="Y93" s="97">
        <f>SUM($D93:J93)</f>
        <v>1785732</v>
      </c>
      <c r="Z93" s="97">
        <f>SUM($D93:K93)</f>
        <v>2142900</v>
      </c>
      <c r="AA93" s="97">
        <f>SUM($D93:L93)</f>
        <v>2408358</v>
      </c>
      <c r="AB93" s="97">
        <f>SUM($D93:M93)</f>
        <v>2648826</v>
      </c>
      <c r="AC93" s="97">
        <f>SUM($D93:N93)</f>
        <v>2886267</v>
      </c>
      <c r="AD93" s="97">
        <f>SUM($D93:O93)</f>
        <v>3124068</v>
      </c>
    </row>
    <row r="94" spans="1:30" s="96" customFormat="1" ht="15.1" customHeight="1">
      <c r="A94" s="94">
        <v>2007</v>
      </c>
      <c r="B94" s="95" t="s">
        <v>6</v>
      </c>
      <c r="D94" s="97">
        <f t="shared" ref="D94:D108" si="39">SUMIFS(D$11:D$90,$A$11:$A$90,$A94,$B$11:$B$90,$B94)</f>
        <v>185181</v>
      </c>
      <c r="E94" s="97">
        <f t="shared" si="37"/>
        <v>157841</v>
      </c>
      <c r="F94" s="97">
        <f t="shared" si="37"/>
        <v>228979</v>
      </c>
      <c r="G94" s="97">
        <f t="shared" si="37"/>
        <v>234628</v>
      </c>
      <c r="H94" s="97">
        <f t="shared" si="37"/>
        <v>273700</v>
      </c>
      <c r="I94" s="97">
        <f t="shared" si="37"/>
        <v>282162</v>
      </c>
      <c r="J94" s="97">
        <f t="shared" si="37"/>
        <v>335862</v>
      </c>
      <c r="K94" s="97">
        <f t="shared" si="37"/>
        <v>356421</v>
      </c>
      <c r="L94" s="97">
        <f t="shared" si="37"/>
        <v>280164</v>
      </c>
      <c r="M94" s="97">
        <f t="shared" si="37"/>
        <v>271448</v>
      </c>
      <c r="N94" s="97">
        <f t="shared" si="37"/>
        <v>253591</v>
      </c>
      <c r="O94" s="97">
        <f t="shared" si="37"/>
        <v>220375</v>
      </c>
      <c r="P94" s="97">
        <f t="shared" si="38"/>
        <v>3080352</v>
      </c>
      <c r="Q94" s="102"/>
      <c r="R94" s="102"/>
      <c r="S94" s="97">
        <f>SUM($D94:D94)</f>
        <v>185181</v>
      </c>
      <c r="T94" s="97">
        <f>SUM($D94:E94)</f>
        <v>343022</v>
      </c>
      <c r="U94" s="97">
        <f>SUM($D94:F94)</f>
        <v>572001</v>
      </c>
      <c r="V94" s="97">
        <f>SUM($D94:G94)</f>
        <v>806629</v>
      </c>
      <c r="W94" s="97">
        <f>SUM($D94:H94)</f>
        <v>1080329</v>
      </c>
      <c r="X94" s="97">
        <f>SUM($D94:I94)</f>
        <v>1362491</v>
      </c>
      <c r="Y94" s="97">
        <f>SUM($D94:J94)</f>
        <v>1698353</v>
      </c>
      <c r="Z94" s="97">
        <f>SUM($D94:K94)</f>
        <v>2054774</v>
      </c>
      <c r="AA94" s="97">
        <f>SUM($D94:L94)</f>
        <v>2334938</v>
      </c>
      <c r="AB94" s="97">
        <f>SUM($D94:M94)</f>
        <v>2606386</v>
      </c>
      <c r="AC94" s="97">
        <f>SUM($D94:N94)</f>
        <v>2859977</v>
      </c>
      <c r="AD94" s="97">
        <f>SUM($D94:O94)</f>
        <v>3080352</v>
      </c>
    </row>
    <row r="95" spans="1:30" s="96" customFormat="1" ht="15.1" customHeight="1">
      <c r="A95" s="94">
        <v>2008</v>
      </c>
      <c r="B95" s="95" t="s">
        <v>6</v>
      </c>
      <c r="D95" s="97">
        <f t="shared" si="39"/>
        <v>186021</v>
      </c>
      <c r="E95" s="97">
        <f t="shared" si="37"/>
        <v>174147</v>
      </c>
      <c r="F95" s="97">
        <f t="shared" si="37"/>
        <v>229103</v>
      </c>
      <c r="G95" s="97">
        <f t="shared" si="37"/>
        <v>227980</v>
      </c>
      <c r="H95" s="97">
        <f t="shared" si="37"/>
        <v>265800</v>
      </c>
      <c r="I95" s="97">
        <f t="shared" si="37"/>
        <v>261846</v>
      </c>
      <c r="J95" s="97">
        <f t="shared" si="37"/>
        <v>314563</v>
      </c>
      <c r="K95" s="97">
        <f t="shared" si="37"/>
        <v>343948</v>
      </c>
      <c r="L95" s="97">
        <f t="shared" si="37"/>
        <v>236202</v>
      </c>
      <c r="M95" s="97">
        <f t="shared" si="37"/>
        <v>233268</v>
      </c>
      <c r="N95" s="97">
        <f t="shared" si="37"/>
        <v>212289</v>
      </c>
      <c r="O95" s="97">
        <f t="shared" si="37"/>
        <v>189947</v>
      </c>
      <c r="P95" s="97">
        <f t="shared" si="38"/>
        <v>2875114</v>
      </c>
      <c r="Q95" s="102"/>
      <c r="R95" s="102"/>
      <c r="S95" s="97">
        <f>SUM($D95:D95)</f>
        <v>186021</v>
      </c>
      <c r="T95" s="97">
        <f>SUM($D95:E95)</f>
        <v>360168</v>
      </c>
      <c r="U95" s="97">
        <f>SUM($D95:F95)</f>
        <v>589271</v>
      </c>
      <c r="V95" s="97">
        <f>SUM($D95:G95)</f>
        <v>817251</v>
      </c>
      <c r="W95" s="97">
        <f>SUM($D95:H95)</f>
        <v>1083051</v>
      </c>
      <c r="X95" s="97">
        <f>SUM($D95:I95)</f>
        <v>1344897</v>
      </c>
      <c r="Y95" s="97">
        <f>SUM($D95:J95)</f>
        <v>1659460</v>
      </c>
      <c r="Z95" s="97">
        <f>SUM($D95:K95)</f>
        <v>2003408</v>
      </c>
      <c r="AA95" s="97">
        <f>SUM($D95:L95)</f>
        <v>2239610</v>
      </c>
      <c r="AB95" s="97">
        <f>SUM($D95:M95)</f>
        <v>2472878</v>
      </c>
      <c r="AC95" s="97">
        <f>SUM($D95:N95)</f>
        <v>2685167</v>
      </c>
      <c r="AD95" s="97">
        <f>SUM($D95:O95)</f>
        <v>2875114</v>
      </c>
    </row>
    <row r="96" spans="1:30" s="96" customFormat="1" ht="15.1" customHeight="1">
      <c r="A96" s="94">
        <v>2009</v>
      </c>
      <c r="B96" s="95" t="s">
        <v>6</v>
      </c>
      <c r="D96" s="97">
        <f t="shared" si="39"/>
        <v>153291</v>
      </c>
      <c r="E96" s="97">
        <f t="shared" si="37"/>
        <v>152795</v>
      </c>
      <c r="F96" s="97">
        <f t="shared" si="37"/>
        <v>200647</v>
      </c>
      <c r="G96" s="97">
        <f t="shared" si="37"/>
        <v>202469</v>
      </c>
      <c r="H96" s="97">
        <f t="shared" si="37"/>
        <v>239161</v>
      </c>
      <c r="I96" s="97">
        <f t="shared" si="37"/>
        <v>219095</v>
      </c>
      <c r="J96" s="97">
        <f t="shared" si="37"/>
        <v>274110</v>
      </c>
      <c r="K96" s="97">
        <f t="shared" si="37"/>
        <v>294214</v>
      </c>
      <c r="L96" s="97">
        <f t="shared" si="37"/>
        <v>227913</v>
      </c>
      <c r="M96" s="97">
        <f t="shared" si="37"/>
        <v>223035</v>
      </c>
      <c r="N96" s="97">
        <f t="shared" si="37"/>
        <v>218784</v>
      </c>
      <c r="O96" s="97">
        <f t="shared" si="37"/>
        <v>207437</v>
      </c>
      <c r="P96" s="97">
        <f t="shared" si="38"/>
        <v>2612951</v>
      </c>
      <c r="Q96" s="102"/>
      <c r="R96" s="102"/>
      <c r="S96" s="97">
        <f>SUM($D96:D96)</f>
        <v>153291</v>
      </c>
      <c r="T96" s="97">
        <f>SUM($D96:E96)</f>
        <v>306086</v>
      </c>
      <c r="U96" s="97">
        <f>SUM($D96:F96)</f>
        <v>506733</v>
      </c>
      <c r="V96" s="97">
        <f>SUM($D96:G96)</f>
        <v>709202</v>
      </c>
      <c r="W96" s="97">
        <f>SUM($D96:H96)</f>
        <v>948363</v>
      </c>
      <c r="X96" s="97">
        <f>SUM($D96:I96)</f>
        <v>1167458</v>
      </c>
      <c r="Y96" s="97">
        <f>SUM($D96:J96)</f>
        <v>1441568</v>
      </c>
      <c r="Z96" s="97">
        <f>SUM($D96:K96)</f>
        <v>1735782</v>
      </c>
      <c r="AA96" s="97">
        <f>SUM($D96:L96)</f>
        <v>1963695</v>
      </c>
      <c r="AB96" s="97">
        <f>SUM($D96:M96)</f>
        <v>2186730</v>
      </c>
      <c r="AC96" s="97">
        <f>SUM($D96:N96)</f>
        <v>2405514</v>
      </c>
      <c r="AD96" s="97">
        <f>SUM($D96:O96)</f>
        <v>2612951</v>
      </c>
    </row>
    <row r="97" spans="1:30" s="96" customFormat="1" ht="15.1" customHeight="1">
      <c r="A97" s="94">
        <v>2010</v>
      </c>
      <c r="B97" s="95" t="s">
        <v>6</v>
      </c>
      <c r="D97" s="97">
        <f t="shared" si="39"/>
        <v>161021</v>
      </c>
      <c r="E97" s="97">
        <f t="shared" si="37"/>
        <v>148601</v>
      </c>
      <c r="F97" s="97">
        <f t="shared" si="37"/>
        <v>207494</v>
      </c>
      <c r="G97" s="97">
        <f t="shared" si="37"/>
        <v>211568</v>
      </c>
      <c r="H97" s="97">
        <f t="shared" si="37"/>
        <v>234004</v>
      </c>
      <c r="I97" s="97">
        <f t="shared" si="37"/>
        <v>227914</v>
      </c>
      <c r="J97" s="97">
        <f t="shared" si="37"/>
        <v>290065</v>
      </c>
      <c r="K97" s="97">
        <f t="shared" si="37"/>
        <v>306040</v>
      </c>
      <c r="L97" s="97">
        <f t="shared" si="37"/>
        <v>238963</v>
      </c>
      <c r="M97" s="97">
        <f t="shared" si="37"/>
        <v>231416</v>
      </c>
      <c r="N97" s="97">
        <f t="shared" si="37"/>
        <v>237569</v>
      </c>
      <c r="O97" s="97">
        <f t="shared" si="37"/>
        <v>220426</v>
      </c>
      <c r="P97" s="97">
        <f t="shared" si="38"/>
        <v>2715081</v>
      </c>
      <c r="Q97" s="102"/>
      <c r="R97" s="102"/>
      <c r="S97" s="97">
        <f>SUM($D97:D97)</f>
        <v>161021</v>
      </c>
      <c r="T97" s="97">
        <f>SUM($D97:E97)</f>
        <v>309622</v>
      </c>
      <c r="U97" s="97">
        <f>SUM($D97:F97)</f>
        <v>517116</v>
      </c>
      <c r="V97" s="97">
        <f>SUM($D97:G97)</f>
        <v>728684</v>
      </c>
      <c r="W97" s="97">
        <f>SUM($D97:H97)</f>
        <v>962688</v>
      </c>
      <c r="X97" s="97">
        <f>SUM($D97:I97)</f>
        <v>1190602</v>
      </c>
      <c r="Y97" s="97">
        <f>SUM($D97:J97)</f>
        <v>1480667</v>
      </c>
      <c r="Z97" s="97">
        <f>SUM($D97:K97)</f>
        <v>1786707</v>
      </c>
      <c r="AA97" s="97">
        <f>SUM($D97:L97)</f>
        <v>2025670</v>
      </c>
      <c r="AB97" s="97">
        <f>SUM($D97:M97)</f>
        <v>2257086</v>
      </c>
      <c r="AC97" s="97">
        <f>SUM($D97:N97)</f>
        <v>2494655</v>
      </c>
      <c r="AD97" s="97">
        <f>SUM($D97:O97)</f>
        <v>2715081</v>
      </c>
    </row>
    <row r="98" spans="1:30" s="96" customFormat="1" ht="15.1" customHeight="1">
      <c r="A98" s="94">
        <v>2011</v>
      </c>
      <c r="B98" s="95" t="s">
        <v>6</v>
      </c>
      <c r="D98" s="97">
        <f t="shared" si="39"/>
        <v>174190</v>
      </c>
      <c r="E98" s="97">
        <f t="shared" si="37"/>
        <v>168345</v>
      </c>
      <c r="F98" s="97">
        <f t="shared" si="37"/>
        <v>227056</v>
      </c>
      <c r="G98" s="97">
        <f t="shared" si="37"/>
        <v>249558</v>
      </c>
      <c r="H98" s="97">
        <f t="shared" si="37"/>
        <v>275114</v>
      </c>
      <c r="I98" s="97">
        <f t="shared" si="37"/>
        <v>271956</v>
      </c>
      <c r="J98" s="97">
        <f t="shared" si="37"/>
        <v>326196</v>
      </c>
      <c r="K98" s="97">
        <f t="shared" si="37"/>
        <v>330528</v>
      </c>
      <c r="L98" s="97">
        <f t="shared" si="37"/>
        <v>279442</v>
      </c>
      <c r="M98" s="97">
        <f t="shared" si="37"/>
        <v>271596</v>
      </c>
      <c r="N98" s="97">
        <f t="shared" si="37"/>
        <v>258229</v>
      </c>
      <c r="O98" s="97">
        <f t="shared" si="37"/>
        <v>259724</v>
      </c>
      <c r="P98" s="97">
        <f t="shared" si="38"/>
        <v>3091934</v>
      </c>
      <c r="Q98" s="102"/>
      <c r="R98" s="102"/>
      <c r="S98" s="97">
        <f>SUM($D98:D98)</f>
        <v>174190</v>
      </c>
      <c r="T98" s="97">
        <f>SUM($D98:E98)</f>
        <v>342535</v>
      </c>
      <c r="U98" s="97">
        <f>SUM($D98:F98)</f>
        <v>569591</v>
      </c>
      <c r="V98" s="97">
        <f>SUM($D98:G98)</f>
        <v>819149</v>
      </c>
      <c r="W98" s="97">
        <f>SUM($D98:H98)</f>
        <v>1094263</v>
      </c>
      <c r="X98" s="97">
        <f>SUM($D98:I98)</f>
        <v>1366219</v>
      </c>
      <c r="Y98" s="97">
        <f>SUM($D98:J98)</f>
        <v>1692415</v>
      </c>
      <c r="Z98" s="97">
        <f>SUM($D98:K98)</f>
        <v>2022943</v>
      </c>
      <c r="AA98" s="97">
        <f>SUM($D98:L98)</f>
        <v>2302385</v>
      </c>
      <c r="AB98" s="97">
        <f>SUM($D98:M98)</f>
        <v>2573981</v>
      </c>
      <c r="AC98" s="97">
        <f>SUM($D98:N98)</f>
        <v>2832210</v>
      </c>
      <c r="AD98" s="97">
        <f>SUM($D98:O98)</f>
        <v>3091934</v>
      </c>
    </row>
    <row r="99" spans="1:30" s="96" customFormat="1" ht="15.1" customHeight="1">
      <c r="A99" s="94">
        <v>2012</v>
      </c>
      <c r="B99" s="95" t="s">
        <v>6</v>
      </c>
      <c r="D99" s="97">
        <f t="shared" si="39"/>
        <v>202929</v>
      </c>
      <c r="E99" s="97">
        <f t="shared" si="37"/>
        <v>199335</v>
      </c>
      <c r="F99" s="97">
        <f t="shared" si="37"/>
        <v>253919</v>
      </c>
      <c r="G99" s="97">
        <f t="shared" si="37"/>
        <v>258441</v>
      </c>
      <c r="H99" s="97">
        <f t="shared" si="37"/>
        <v>277242</v>
      </c>
      <c r="I99" s="97">
        <f t="shared" si="37"/>
        <v>277082</v>
      </c>
      <c r="J99" s="97">
        <f t="shared" si="37"/>
        <v>328557</v>
      </c>
      <c r="K99" s="97">
        <f t="shared" si="37"/>
        <v>350530</v>
      </c>
      <c r="L99" s="97">
        <f t="shared" si="37"/>
        <v>281974</v>
      </c>
      <c r="M99" s="97">
        <f t="shared" si="37"/>
        <v>252886</v>
      </c>
      <c r="N99" s="97">
        <f t="shared" si="37"/>
        <v>248386</v>
      </c>
      <c r="O99" s="97">
        <f t="shared" si="37"/>
        <v>247512</v>
      </c>
      <c r="P99" s="97">
        <f t="shared" si="38"/>
        <v>3178793</v>
      </c>
      <c r="Q99" s="102"/>
      <c r="R99" s="102"/>
      <c r="S99" s="97">
        <f>SUM($D99:D99)</f>
        <v>202929</v>
      </c>
      <c r="T99" s="97">
        <f>SUM($D99:E99)</f>
        <v>402264</v>
      </c>
      <c r="U99" s="97">
        <f>SUM($D99:F99)</f>
        <v>656183</v>
      </c>
      <c r="V99" s="97">
        <f>SUM($D99:G99)</f>
        <v>914624</v>
      </c>
      <c r="W99" s="97">
        <f>SUM($D99:H99)</f>
        <v>1191866</v>
      </c>
      <c r="X99" s="97">
        <f>SUM($D99:I99)</f>
        <v>1468948</v>
      </c>
      <c r="Y99" s="97">
        <f>SUM($D99:J99)</f>
        <v>1797505</v>
      </c>
      <c r="Z99" s="97">
        <f>SUM($D99:K99)</f>
        <v>2148035</v>
      </c>
      <c r="AA99" s="97">
        <f>SUM($D99:L99)</f>
        <v>2430009</v>
      </c>
      <c r="AB99" s="97">
        <f>SUM($D99:M99)</f>
        <v>2682895</v>
      </c>
      <c r="AC99" s="97">
        <f>SUM($D99:N99)</f>
        <v>2931281</v>
      </c>
      <c r="AD99" s="97">
        <f>SUM($D99:O99)</f>
        <v>3178793</v>
      </c>
    </row>
    <row r="100" spans="1:30" s="96" customFormat="1" ht="15.1" customHeight="1">
      <c r="A100" s="94">
        <v>2013</v>
      </c>
      <c r="B100" s="95" t="s">
        <v>6</v>
      </c>
      <c r="D100" s="97">
        <f t="shared" si="39"/>
        <v>196473</v>
      </c>
      <c r="E100" s="97">
        <f t="shared" si="37"/>
        <v>184926</v>
      </c>
      <c r="F100" s="97">
        <f t="shared" si="37"/>
        <v>247878</v>
      </c>
      <c r="G100" s="97">
        <f t="shared" si="37"/>
        <v>227132</v>
      </c>
      <c r="H100" s="97">
        <f t="shared" si="37"/>
        <v>252096</v>
      </c>
      <c r="I100" s="97">
        <f t="shared" si="37"/>
        <v>251974</v>
      </c>
      <c r="J100" s="97">
        <f t="shared" si="37"/>
        <v>295863</v>
      </c>
      <c r="K100" s="97">
        <f t="shared" si="37"/>
        <v>314932</v>
      </c>
      <c r="L100" s="97">
        <f t="shared" si="37"/>
        <v>235717</v>
      </c>
      <c r="M100" s="97">
        <f t="shared" si="37"/>
        <v>236663</v>
      </c>
      <c r="N100" s="97">
        <f t="shared" si="37"/>
        <v>232691</v>
      </c>
      <c r="O100" s="97">
        <f t="shared" si="37"/>
        <v>225837</v>
      </c>
      <c r="P100" s="97">
        <f t="shared" si="38"/>
        <v>2902182</v>
      </c>
      <c r="Q100" s="102"/>
      <c r="R100" s="102"/>
      <c r="S100" s="97">
        <f>SUM($D100:D100)</f>
        <v>196473</v>
      </c>
      <c r="T100" s="97">
        <f>SUM($D100:E100)</f>
        <v>381399</v>
      </c>
      <c r="U100" s="97">
        <f>SUM($D100:F100)</f>
        <v>629277</v>
      </c>
      <c r="V100" s="97">
        <f>SUM($D100:G100)</f>
        <v>856409</v>
      </c>
      <c r="W100" s="97">
        <f>SUM($D100:H100)</f>
        <v>1108505</v>
      </c>
      <c r="X100" s="97">
        <f>SUM($D100:I100)</f>
        <v>1360479</v>
      </c>
      <c r="Y100" s="97">
        <f>SUM($D100:J100)</f>
        <v>1656342</v>
      </c>
      <c r="Z100" s="97">
        <f>SUM($D100:K100)</f>
        <v>1971274</v>
      </c>
      <c r="AA100" s="97">
        <f>SUM($D100:L100)</f>
        <v>2206991</v>
      </c>
      <c r="AB100" s="97">
        <f>SUM($D100:M100)</f>
        <v>2443654</v>
      </c>
      <c r="AC100" s="97">
        <f>SUM($D100:N100)</f>
        <v>2676345</v>
      </c>
      <c r="AD100" s="97">
        <f>SUM($D100:O100)</f>
        <v>2902182</v>
      </c>
    </row>
    <row r="101" spans="1:30" s="96" customFormat="1" ht="15.1" customHeight="1">
      <c r="A101" s="94">
        <v>2014</v>
      </c>
      <c r="B101" s="95" t="s">
        <v>6</v>
      </c>
      <c r="D101" s="97">
        <f t="shared" si="39"/>
        <v>165717</v>
      </c>
      <c r="E101" s="97">
        <f t="shared" si="37"/>
        <v>158456</v>
      </c>
      <c r="F101" s="97">
        <f t="shared" si="37"/>
        <v>210660</v>
      </c>
      <c r="G101" s="97">
        <f t="shared" si="37"/>
        <v>223555</v>
      </c>
      <c r="H101" s="97">
        <f t="shared" si="37"/>
        <v>248866</v>
      </c>
      <c r="I101" s="97">
        <f t="shared" si="37"/>
        <v>249092</v>
      </c>
      <c r="J101" s="97">
        <f t="shared" si="37"/>
        <v>286257</v>
      </c>
      <c r="K101" s="97">
        <f t="shared" si="37"/>
        <v>316711</v>
      </c>
      <c r="L101" s="97">
        <f t="shared" si="37"/>
        <v>235775</v>
      </c>
      <c r="M101" s="97">
        <f t="shared" si="37"/>
        <v>234540</v>
      </c>
      <c r="N101" s="97">
        <f t="shared" si="37"/>
        <v>203026</v>
      </c>
      <c r="O101" s="97">
        <f t="shared" si="37"/>
        <v>209818</v>
      </c>
      <c r="P101" s="97">
        <f t="shared" si="38"/>
        <v>2742473</v>
      </c>
      <c r="Q101" s="102"/>
      <c r="R101" s="102"/>
      <c r="S101" s="97">
        <f>SUM($D101:D101)</f>
        <v>165717</v>
      </c>
      <c r="T101" s="97">
        <f>SUM($D101:E101)</f>
        <v>324173</v>
      </c>
      <c r="U101" s="97">
        <f>SUM($D101:F101)</f>
        <v>534833</v>
      </c>
      <c r="V101" s="97">
        <f>SUM($D101:G101)</f>
        <v>758388</v>
      </c>
      <c r="W101" s="97">
        <f>SUM($D101:H101)</f>
        <v>1007254</v>
      </c>
      <c r="X101" s="97">
        <f>SUM($D101:I101)</f>
        <v>1256346</v>
      </c>
      <c r="Y101" s="97">
        <f>SUM($D101:J101)</f>
        <v>1542603</v>
      </c>
      <c r="Z101" s="97">
        <f>SUM($D101:K101)</f>
        <v>1859314</v>
      </c>
      <c r="AA101" s="97">
        <f>SUM($D101:L101)</f>
        <v>2095089</v>
      </c>
      <c r="AB101" s="97">
        <f>SUM($D101:M101)</f>
        <v>2329629</v>
      </c>
      <c r="AC101" s="97">
        <f>SUM($D101:N101)</f>
        <v>2532655</v>
      </c>
      <c r="AD101" s="97">
        <f>SUM($D101:O101)</f>
        <v>2742473</v>
      </c>
    </row>
    <row r="102" spans="1:30" s="96" customFormat="1" ht="15.1" customHeight="1">
      <c r="A102" s="94">
        <v>2015</v>
      </c>
      <c r="B102" s="95" t="s">
        <v>6</v>
      </c>
      <c r="D102" s="97">
        <f t="shared" si="39"/>
        <v>154893</v>
      </c>
      <c r="E102" s="97">
        <f t="shared" si="37"/>
        <v>133537</v>
      </c>
      <c r="F102" s="97">
        <f t="shared" si="37"/>
        <v>184665</v>
      </c>
      <c r="G102" s="97">
        <f t="shared" si="37"/>
        <v>191551</v>
      </c>
      <c r="H102" s="97">
        <f t="shared" si="37"/>
        <v>227801</v>
      </c>
      <c r="I102" s="97">
        <f t="shared" si="37"/>
        <v>224989</v>
      </c>
      <c r="J102" s="97">
        <f t="shared" si="37"/>
        <v>275422</v>
      </c>
      <c r="K102" s="97">
        <f t="shared" si="37"/>
        <v>282830</v>
      </c>
      <c r="L102" s="97">
        <f t="shared" si="37"/>
        <v>215316</v>
      </c>
      <c r="M102" s="97">
        <f t="shared" si="37"/>
        <v>202295</v>
      </c>
      <c r="N102" s="97">
        <f t="shared" si="37"/>
        <v>186615</v>
      </c>
      <c r="O102" s="97">
        <f t="shared" si="37"/>
        <v>182279</v>
      </c>
      <c r="P102" s="97">
        <f t="shared" si="38"/>
        <v>2462193</v>
      </c>
      <c r="Q102" s="102"/>
      <c r="R102" s="102"/>
      <c r="S102" s="97">
        <f>SUM($D102:D102)</f>
        <v>154893</v>
      </c>
      <c r="T102" s="97">
        <f>SUM($D102:E102)</f>
        <v>288430</v>
      </c>
      <c r="U102" s="97">
        <f>SUM($D102:F102)</f>
        <v>473095</v>
      </c>
      <c r="V102" s="97">
        <f>SUM($D102:G102)</f>
        <v>664646</v>
      </c>
      <c r="W102" s="97">
        <f>SUM($D102:H102)</f>
        <v>892447</v>
      </c>
      <c r="X102" s="97">
        <f>SUM($D102:I102)</f>
        <v>1117436</v>
      </c>
      <c r="Y102" s="97">
        <f>SUM($D102:J102)</f>
        <v>1392858</v>
      </c>
      <c r="Z102" s="97">
        <f>SUM($D102:K102)</f>
        <v>1675688</v>
      </c>
      <c r="AA102" s="97">
        <f>SUM($D102:L102)</f>
        <v>1891004</v>
      </c>
      <c r="AB102" s="97">
        <f>SUM($D102:M102)</f>
        <v>2093299</v>
      </c>
      <c r="AC102" s="97">
        <f>SUM($D102:N102)</f>
        <v>2279914</v>
      </c>
      <c r="AD102" s="97">
        <f>SUM($D102:O102)</f>
        <v>2462193</v>
      </c>
    </row>
    <row r="103" spans="1:30" s="96" customFormat="1" ht="15.1" customHeight="1">
      <c r="A103" s="94">
        <v>2016</v>
      </c>
      <c r="B103" s="95" t="s">
        <v>6</v>
      </c>
      <c r="D103" s="97">
        <f t="shared" si="39"/>
        <v>147822</v>
      </c>
      <c r="E103" s="97">
        <f t="shared" si="37"/>
        <v>129431</v>
      </c>
      <c r="F103" s="97">
        <f t="shared" si="37"/>
        <v>174354</v>
      </c>
      <c r="G103" s="97">
        <f t="shared" si="37"/>
        <v>174231</v>
      </c>
      <c r="H103" s="97">
        <f t="shared" si="37"/>
        <v>212009</v>
      </c>
      <c r="I103" s="97">
        <f t="shared" si="37"/>
        <v>215215</v>
      </c>
      <c r="J103" s="97">
        <f t="shared" si="37"/>
        <v>281104</v>
      </c>
      <c r="K103" s="97">
        <f t="shared" si="37"/>
        <v>274001</v>
      </c>
      <c r="L103" s="97">
        <f t="shared" si="37"/>
        <v>215812</v>
      </c>
      <c r="M103" s="97">
        <f t="shared" si="37"/>
        <v>213641</v>
      </c>
      <c r="N103" s="97">
        <f t="shared" si="37"/>
        <v>191742</v>
      </c>
      <c r="O103" s="97">
        <f t="shared" si="37"/>
        <v>186960</v>
      </c>
      <c r="P103" s="97">
        <f t="shared" ref="P103:P106" si="40">SUM(D103:O103)</f>
        <v>2416322</v>
      </c>
      <c r="Q103" s="102"/>
      <c r="R103" s="102"/>
      <c r="S103" s="97">
        <f>SUM($D103:D103)</f>
        <v>147822</v>
      </c>
      <c r="T103" s="97">
        <f>SUM($D103:E103)</f>
        <v>277253</v>
      </c>
      <c r="U103" s="97">
        <f>SUM($D103:F103)</f>
        <v>451607</v>
      </c>
      <c r="V103" s="97">
        <f>SUM($D103:G103)</f>
        <v>625838</v>
      </c>
      <c r="W103" s="97">
        <f>SUM($D103:H103)</f>
        <v>837847</v>
      </c>
      <c r="X103" s="97">
        <f>SUM($D103:I103)</f>
        <v>1053062</v>
      </c>
      <c r="Y103" s="97">
        <f>SUM($D103:J103)</f>
        <v>1334166</v>
      </c>
      <c r="Z103" s="97">
        <f>SUM($D103:K103)</f>
        <v>1608167</v>
      </c>
      <c r="AA103" s="97">
        <f>SUM($D103:L103)</f>
        <v>1823979</v>
      </c>
      <c r="AB103" s="97">
        <f>SUM($D103:M103)</f>
        <v>2037620</v>
      </c>
      <c r="AC103" s="97">
        <f>SUM($D103:N103)</f>
        <v>2229362</v>
      </c>
      <c r="AD103" s="97">
        <f>SUM($D103:O103)</f>
        <v>2416322</v>
      </c>
    </row>
    <row r="104" spans="1:30" s="96" customFormat="1" ht="15.1" customHeight="1">
      <c r="A104" s="94">
        <v>2017</v>
      </c>
      <c r="B104" s="95" t="s">
        <v>6</v>
      </c>
      <c r="D104" s="97">
        <f t="shared" si="39"/>
        <v>155191</v>
      </c>
      <c r="E104" s="97">
        <f t="shared" si="37"/>
        <v>144681</v>
      </c>
      <c r="F104" s="97">
        <f t="shared" si="37"/>
        <v>169943</v>
      </c>
      <c r="G104" s="97">
        <f t="shared" si="37"/>
        <v>195680</v>
      </c>
      <c r="H104" s="97">
        <f t="shared" si="37"/>
        <v>206997</v>
      </c>
      <c r="I104" s="97">
        <f t="shared" si="37"/>
        <v>219510</v>
      </c>
      <c r="J104" s="97">
        <f t="shared" si="37"/>
        <v>274097</v>
      </c>
      <c r="K104" s="97">
        <f t="shared" si="37"/>
        <v>292288</v>
      </c>
      <c r="L104" s="97">
        <f t="shared" si="37"/>
        <v>223731</v>
      </c>
      <c r="M104" s="97">
        <f t="shared" si="37"/>
        <v>219390</v>
      </c>
      <c r="N104" s="97">
        <f t="shared" si="37"/>
        <v>202210</v>
      </c>
      <c r="O104" s="97">
        <f t="shared" si="37"/>
        <v>201480</v>
      </c>
      <c r="P104" s="97">
        <f t="shared" ref="P104" si="41">SUM(D104:O104)</f>
        <v>2505198</v>
      </c>
      <c r="Q104" s="102"/>
      <c r="R104" s="102"/>
      <c r="S104" s="97">
        <f>SUM($D104:D104)</f>
        <v>155191</v>
      </c>
      <c r="T104" s="97">
        <f>SUM($D104:E104)</f>
        <v>299872</v>
      </c>
      <c r="U104" s="97">
        <f>SUM($D104:F104)</f>
        <v>469815</v>
      </c>
      <c r="V104" s="97">
        <f>SUM($D104:G104)</f>
        <v>665495</v>
      </c>
      <c r="W104" s="97">
        <f>SUM($D104:H104)</f>
        <v>872492</v>
      </c>
      <c r="X104" s="97">
        <f>SUM($D104:I104)</f>
        <v>1092002</v>
      </c>
      <c r="Y104" s="97">
        <f>SUM($D104:J104)</f>
        <v>1366099</v>
      </c>
      <c r="Z104" s="97">
        <f>SUM($D104:K104)</f>
        <v>1658387</v>
      </c>
      <c r="AA104" s="97">
        <f>SUM($D104:L104)</f>
        <v>1882118</v>
      </c>
      <c r="AB104" s="97">
        <f>SUM($D104:M104)</f>
        <v>2101508</v>
      </c>
      <c r="AC104" s="97">
        <f>SUM($D104:N104)</f>
        <v>2303718</v>
      </c>
      <c r="AD104" s="97">
        <f>SUM($D104:O104)</f>
        <v>2505198</v>
      </c>
    </row>
    <row r="105" spans="1:30" s="96" customFormat="1" ht="15.1" customHeight="1">
      <c r="A105" s="94">
        <v>2018</v>
      </c>
      <c r="B105" s="95" t="s">
        <v>6</v>
      </c>
      <c r="D105" s="97">
        <f t="shared" si="39"/>
        <v>155199</v>
      </c>
      <c r="E105" s="97">
        <f t="shared" si="37"/>
        <v>151081</v>
      </c>
      <c r="F105" s="97">
        <f t="shared" si="37"/>
        <v>200840</v>
      </c>
      <c r="G105" s="97">
        <f t="shared" si="37"/>
        <v>189746</v>
      </c>
      <c r="H105" s="97">
        <f t="shared" si="37"/>
        <v>228575</v>
      </c>
      <c r="I105" s="97">
        <f t="shared" si="37"/>
        <v>238808</v>
      </c>
      <c r="J105" s="97">
        <f t="shared" si="37"/>
        <v>279027</v>
      </c>
      <c r="K105" s="97">
        <f t="shared" si="37"/>
        <v>299345</v>
      </c>
      <c r="L105" s="97">
        <f t="shared" si="37"/>
        <v>222053</v>
      </c>
      <c r="M105" s="97">
        <f t="shared" si="37"/>
        <v>222935</v>
      </c>
      <c r="N105" s="97">
        <f t="shared" si="37"/>
        <v>205230</v>
      </c>
      <c r="O105" s="97">
        <f t="shared" si="37"/>
        <v>208650</v>
      </c>
      <c r="P105" s="97">
        <f t="shared" si="40"/>
        <v>2601489</v>
      </c>
      <c r="Q105" s="102"/>
      <c r="R105" s="102"/>
      <c r="S105" s="97">
        <f>SUM($D105:D105)</f>
        <v>155199</v>
      </c>
      <c r="T105" s="97">
        <f>SUM($D105:E105)</f>
        <v>306280</v>
      </c>
      <c r="U105" s="97">
        <f>SUM($D105:F105)</f>
        <v>507120</v>
      </c>
      <c r="V105" s="97">
        <f>SUM($D105:G105)</f>
        <v>696866</v>
      </c>
      <c r="W105" s="97">
        <f>SUM($D105:H105)</f>
        <v>925441</v>
      </c>
      <c r="X105" s="97">
        <f>SUM($D105:I105)</f>
        <v>1164249</v>
      </c>
      <c r="Y105" s="97">
        <f>SUM($D105:J105)</f>
        <v>1443276</v>
      </c>
      <c r="Z105" s="97">
        <f>SUM($D105:K105)</f>
        <v>1742621</v>
      </c>
      <c r="AA105" s="97">
        <f>SUM($D105:L105)</f>
        <v>1964674</v>
      </c>
      <c r="AB105" s="97">
        <f>SUM($D105:M105)</f>
        <v>2187609</v>
      </c>
      <c r="AC105" s="97">
        <f>SUM($D105:N105)</f>
        <v>2392839</v>
      </c>
      <c r="AD105" s="97">
        <f>SUM($D105:O105)</f>
        <v>2601489</v>
      </c>
    </row>
    <row r="106" spans="1:30" s="96" customFormat="1" ht="15.1" customHeight="1">
      <c r="A106" s="94">
        <v>2019</v>
      </c>
      <c r="B106" s="95" t="s">
        <v>6</v>
      </c>
      <c r="D106" s="97">
        <f t="shared" si="39"/>
        <v>148105</v>
      </c>
      <c r="E106" s="97">
        <f t="shared" si="37"/>
        <v>146616</v>
      </c>
      <c r="F106" s="97">
        <f t="shared" si="37"/>
        <v>196467</v>
      </c>
      <c r="G106" s="97">
        <f t="shared" si="37"/>
        <v>216123</v>
      </c>
      <c r="H106" s="97">
        <f t="shared" si="37"/>
        <v>229917</v>
      </c>
      <c r="I106" s="97">
        <f t="shared" si="37"/>
        <v>246581</v>
      </c>
      <c r="J106" s="97">
        <f t="shared" si="37"/>
        <v>287540</v>
      </c>
      <c r="K106" s="97">
        <f t="shared" si="37"/>
        <v>311096</v>
      </c>
      <c r="L106" s="97">
        <f t="shared" si="37"/>
        <v>222461</v>
      </c>
      <c r="M106" s="97">
        <f t="shared" si="37"/>
        <v>219534</v>
      </c>
      <c r="N106" s="97">
        <f t="shared" si="37"/>
        <v>208295</v>
      </c>
      <c r="O106" s="97">
        <f t="shared" si="37"/>
        <v>206600</v>
      </c>
      <c r="P106" s="97">
        <f t="shared" si="40"/>
        <v>2639335</v>
      </c>
      <c r="Q106" s="102"/>
      <c r="R106" s="102"/>
      <c r="S106" s="97">
        <f>SUM($D106:D106)</f>
        <v>148105</v>
      </c>
      <c r="T106" s="97">
        <f>SUM($D106:E106)</f>
        <v>294721</v>
      </c>
      <c r="U106" s="97">
        <f>SUM($D106:F106)</f>
        <v>491188</v>
      </c>
      <c r="V106" s="97">
        <f>SUM($D106:G106)</f>
        <v>707311</v>
      </c>
      <c r="W106" s="97">
        <f>SUM($D106:H106)</f>
        <v>937228</v>
      </c>
      <c r="X106" s="97">
        <f>SUM($D106:I106)</f>
        <v>1183809</v>
      </c>
      <c r="Y106" s="97">
        <f>SUM($D106:J106)</f>
        <v>1471349</v>
      </c>
      <c r="Z106" s="97">
        <f>SUM($D106:K106)</f>
        <v>1782445</v>
      </c>
      <c r="AA106" s="97">
        <f>SUM($D106:L106)</f>
        <v>2004906</v>
      </c>
      <c r="AB106" s="97">
        <f>SUM($D106:M106)</f>
        <v>2224440</v>
      </c>
      <c r="AC106" s="97">
        <f>SUM($D106:N106)</f>
        <v>2432735</v>
      </c>
      <c r="AD106" s="97">
        <f>SUM($D106:O106)</f>
        <v>2639335</v>
      </c>
    </row>
    <row r="107" spans="1:30" s="96" customFormat="1" ht="15.1" customHeight="1">
      <c r="A107" s="94">
        <v>2020</v>
      </c>
      <c r="B107" s="95" t="s">
        <v>6</v>
      </c>
      <c r="D107" s="97">
        <f t="shared" si="39"/>
        <v>159795</v>
      </c>
      <c r="E107" s="97">
        <f t="shared" si="37"/>
        <v>163577</v>
      </c>
      <c r="F107" s="97">
        <f t="shared" si="37"/>
        <v>86301</v>
      </c>
      <c r="G107" s="97">
        <f t="shared" si="37"/>
        <v>4042</v>
      </c>
      <c r="H107" s="97">
        <f t="shared" si="37"/>
        <v>6069</v>
      </c>
      <c r="I107" s="97">
        <f t="shared" si="37"/>
        <v>9497</v>
      </c>
      <c r="J107" s="97">
        <f t="shared" si="37"/>
        <v>9247</v>
      </c>
      <c r="K107" s="97">
        <f t="shared" si="37"/>
        <v>11695</v>
      </c>
      <c r="L107" s="97">
        <f t="shared" si="37"/>
        <v>9669</v>
      </c>
      <c r="M107" s="97">
        <f t="shared" si="37"/>
        <v>7925</v>
      </c>
      <c r="N107" s="97">
        <f t="shared" si="37"/>
        <v>5948</v>
      </c>
      <c r="O107" s="97">
        <f t="shared" si="37"/>
        <v>6084</v>
      </c>
      <c r="P107" s="97">
        <f t="shared" ref="P107" si="42">SUM(D107:O107)</f>
        <v>479849</v>
      </c>
      <c r="Q107" s="102"/>
      <c r="R107" s="102"/>
      <c r="S107" s="97">
        <f>SUM($D107:D107)</f>
        <v>159795</v>
      </c>
      <c r="T107" s="97">
        <f>SUM($D107:E107)</f>
        <v>323372</v>
      </c>
      <c r="U107" s="97">
        <f>SUM($D107:F107)</f>
        <v>409673</v>
      </c>
      <c r="V107" s="97">
        <f>SUM($D107:G107)</f>
        <v>413715</v>
      </c>
      <c r="W107" s="97">
        <f>SUM($D107:H107)</f>
        <v>419784</v>
      </c>
      <c r="X107" s="97">
        <f>SUM($D107:I107)</f>
        <v>429281</v>
      </c>
      <c r="Y107" s="97">
        <f>SUM($D107:J107)</f>
        <v>438528</v>
      </c>
      <c r="Z107" s="97">
        <f>SUM($D107:K107)</f>
        <v>450223</v>
      </c>
      <c r="AA107" s="97">
        <f>SUM($D107:L107)</f>
        <v>459892</v>
      </c>
      <c r="AB107" s="97">
        <f>SUM($D107:M107)</f>
        <v>467817</v>
      </c>
      <c r="AC107" s="97">
        <f>SUM($D107:N107)</f>
        <v>473765</v>
      </c>
      <c r="AD107" s="97">
        <f>SUM($D107:O107)</f>
        <v>479849</v>
      </c>
    </row>
    <row r="108" spans="1:30" s="96" customFormat="1" ht="15.1" customHeight="1">
      <c r="A108" s="94">
        <v>2021</v>
      </c>
      <c r="B108" s="95" t="s">
        <v>6</v>
      </c>
      <c r="D108" s="97">
        <f t="shared" si="39"/>
        <v>7283</v>
      </c>
      <c r="E108" s="97">
        <f t="shared" si="37"/>
        <v>5582</v>
      </c>
      <c r="F108" s="97">
        <f t="shared" si="37"/>
        <v>7347</v>
      </c>
      <c r="G108" s="97">
        <f t="shared" si="37"/>
        <v>9050</v>
      </c>
      <c r="H108" s="97">
        <f t="shared" si="37"/>
        <v>12643</v>
      </c>
      <c r="I108" s="97">
        <f t="shared" si="37"/>
        <v>12736</v>
      </c>
      <c r="J108" s="97">
        <f t="shared" si="37"/>
        <v>16053</v>
      </c>
      <c r="K108" s="97">
        <f t="shared" si="37"/>
        <v>32001</v>
      </c>
      <c r="L108" s="97">
        <f t="shared" si="37"/>
        <v>31326</v>
      </c>
      <c r="M108" s="97">
        <f t="shared" si="37"/>
        <v>31449</v>
      </c>
      <c r="N108" s="97">
        <f t="shared" si="37"/>
        <v>48316</v>
      </c>
      <c r="O108" s="97">
        <f t="shared" si="37"/>
        <v>64921</v>
      </c>
      <c r="P108" s="97">
        <f t="shared" ref="P108" si="43">SUM(D108:O108)</f>
        <v>278707</v>
      </c>
      <c r="Q108" s="102"/>
      <c r="R108" s="102"/>
      <c r="S108" s="97">
        <f>SUM($D108:D108)</f>
        <v>7283</v>
      </c>
      <c r="T108" s="97">
        <f>SUM($D108:E108)</f>
        <v>12865</v>
      </c>
      <c r="U108" s="97">
        <f>SUM($D108:F108)</f>
        <v>20212</v>
      </c>
      <c r="V108" s="97">
        <f>SUM($D108:G108)</f>
        <v>29262</v>
      </c>
      <c r="W108" s="97">
        <f>SUM($D108:H108)</f>
        <v>41905</v>
      </c>
      <c r="X108" s="97">
        <f>SUM($D108:I108)</f>
        <v>54641</v>
      </c>
      <c r="Y108" s="97">
        <f>SUM($D108:J108)</f>
        <v>70694</v>
      </c>
      <c r="Z108" s="97">
        <f>SUM($D108:K108)</f>
        <v>102695</v>
      </c>
      <c r="AA108" s="97">
        <f>SUM($D108:L108)</f>
        <v>134021</v>
      </c>
      <c r="AB108" s="97">
        <f>SUM($D108:M108)</f>
        <v>165470</v>
      </c>
      <c r="AC108" s="97">
        <f>SUM($D108:N108)</f>
        <v>213786</v>
      </c>
      <c r="AD108" s="97">
        <f>SUM($D108:O108)</f>
        <v>278707</v>
      </c>
    </row>
    <row r="109" spans="1:3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30" ht="15.1" customHeight="1">
      <c r="Q110" s="102"/>
      <c r="R110" s="102"/>
    </row>
    <row r="111" spans="1:30" ht="15.1" customHeight="1">
      <c r="A111" s="94">
        <v>2006</v>
      </c>
      <c r="B111" s="95" t="s">
        <v>7</v>
      </c>
      <c r="C111" s="96"/>
      <c r="D111" s="97">
        <f t="shared" ref="D111:O126" si="44">SUMIFS(D$11:D$90,$A$11:$A$90,$A111,$B$11:$B$90,$B111)</f>
        <v>74724</v>
      </c>
      <c r="E111" s="97">
        <f t="shared" si="44"/>
        <v>72486</v>
      </c>
      <c r="F111" s="97">
        <f t="shared" si="44"/>
        <v>85592</v>
      </c>
      <c r="G111" s="97">
        <f t="shared" si="44"/>
        <v>77710</v>
      </c>
      <c r="H111" s="97">
        <f t="shared" si="44"/>
        <v>84682</v>
      </c>
      <c r="I111" s="97">
        <f t="shared" si="44"/>
        <v>84852</v>
      </c>
      <c r="J111" s="97">
        <f t="shared" si="44"/>
        <v>72526</v>
      </c>
      <c r="K111" s="97">
        <f t="shared" si="44"/>
        <v>82500</v>
      </c>
      <c r="L111" s="97">
        <f t="shared" si="44"/>
        <v>78354</v>
      </c>
      <c r="M111" s="97">
        <f t="shared" si="44"/>
        <v>80942</v>
      </c>
      <c r="N111" s="97">
        <f t="shared" si="44"/>
        <v>77930</v>
      </c>
      <c r="O111" s="97">
        <f t="shared" si="44"/>
        <v>69222</v>
      </c>
      <c r="P111" s="97">
        <f t="shared" ref="P111:P120" si="45">SUM(D111:O111)</f>
        <v>941520</v>
      </c>
      <c r="Q111" s="102"/>
      <c r="R111" s="102"/>
      <c r="S111" s="97">
        <f>SUM($D111:D111)</f>
        <v>74724</v>
      </c>
      <c r="T111" s="97">
        <f>SUM($D111:E111)</f>
        <v>147210</v>
      </c>
      <c r="U111" s="97">
        <f>SUM($D111:F111)</f>
        <v>232802</v>
      </c>
      <c r="V111" s="97">
        <f>SUM($D111:G111)</f>
        <v>310512</v>
      </c>
      <c r="W111" s="97">
        <f>SUM($D111:H111)</f>
        <v>395194</v>
      </c>
      <c r="X111" s="97">
        <f>SUM($D111:I111)</f>
        <v>480046</v>
      </c>
      <c r="Y111" s="97">
        <f>SUM($D111:J111)</f>
        <v>552572</v>
      </c>
      <c r="Z111" s="97">
        <f>SUM($D111:K111)</f>
        <v>635072</v>
      </c>
      <c r="AA111" s="97">
        <f>SUM($D111:L111)</f>
        <v>713426</v>
      </c>
      <c r="AB111" s="97">
        <f>SUM($D111:M111)</f>
        <v>794368</v>
      </c>
      <c r="AC111" s="97">
        <f>SUM($D111:N111)</f>
        <v>872298</v>
      </c>
      <c r="AD111" s="97">
        <f>SUM($D111:O111)</f>
        <v>941520</v>
      </c>
    </row>
    <row r="112" spans="1:30" ht="15.1" customHeight="1">
      <c r="A112" s="94">
        <v>2007</v>
      </c>
      <c r="B112" s="95" t="s">
        <v>7</v>
      </c>
      <c r="C112" s="96"/>
      <c r="D112" s="97">
        <f t="shared" si="44"/>
        <v>75246</v>
      </c>
      <c r="E112" s="97">
        <f t="shared" si="44"/>
        <v>68976</v>
      </c>
      <c r="F112" s="97">
        <f t="shared" si="44"/>
        <v>79720</v>
      </c>
      <c r="G112" s="97">
        <f t="shared" si="44"/>
        <v>75226</v>
      </c>
      <c r="H112" s="97">
        <f t="shared" si="44"/>
        <v>81416</v>
      </c>
      <c r="I112" s="97">
        <f t="shared" si="44"/>
        <v>76862</v>
      </c>
      <c r="J112" s="97">
        <f t="shared" si="44"/>
        <v>70424</v>
      </c>
      <c r="K112" s="97">
        <f t="shared" si="44"/>
        <v>80370</v>
      </c>
      <c r="L112" s="97">
        <f t="shared" si="44"/>
        <v>71964</v>
      </c>
      <c r="M112" s="97">
        <f t="shared" si="44"/>
        <v>78826</v>
      </c>
      <c r="N112" s="97">
        <f t="shared" si="44"/>
        <v>73378</v>
      </c>
      <c r="O112" s="97">
        <f t="shared" si="44"/>
        <v>61178</v>
      </c>
      <c r="P112" s="97">
        <f t="shared" si="45"/>
        <v>893586</v>
      </c>
      <c r="Q112" s="102"/>
      <c r="R112" s="102"/>
      <c r="S112" s="97">
        <f>SUM($D112:D112)</f>
        <v>75246</v>
      </c>
      <c r="T112" s="97">
        <f>SUM($D112:E112)</f>
        <v>144222</v>
      </c>
      <c r="U112" s="97">
        <f>SUM($D112:F112)</f>
        <v>223942</v>
      </c>
      <c r="V112" s="97">
        <f>SUM($D112:G112)</f>
        <v>299168</v>
      </c>
      <c r="W112" s="97">
        <f>SUM($D112:H112)</f>
        <v>380584</v>
      </c>
      <c r="X112" s="97">
        <f>SUM($D112:I112)</f>
        <v>457446</v>
      </c>
      <c r="Y112" s="97">
        <f>SUM($D112:J112)</f>
        <v>527870</v>
      </c>
      <c r="Z112" s="97">
        <f>SUM($D112:K112)</f>
        <v>608240</v>
      </c>
      <c r="AA112" s="97">
        <f>SUM($D112:L112)</f>
        <v>680204</v>
      </c>
      <c r="AB112" s="97">
        <f>SUM($D112:M112)</f>
        <v>759030</v>
      </c>
      <c r="AC112" s="97">
        <f>SUM($D112:N112)</f>
        <v>832408</v>
      </c>
      <c r="AD112" s="97">
        <f>SUM($D112:O112)</f>
        <v>893586</v>
      </c>
    </row>
    <row r="113" spans="1:30" ht="15.1" customHeight="1">
      <c r="A113" s="94">
        <v>2008</v>
      </c>
      <c r="B113" s="95" t="s">
        <v>7</v>
      </c>
      <c r="C113" s="96"/>
      <c r="D113" s="97">
        <f t="shared" si="44"/>
        <v>68426</v>
      </c>
      <c r="E113" s="97">
        <f t="shared" si="44"/>
        <v>66126</v>
      </c>
      <c r="F113" s="97">
        <f t="shared" si="44"/>
        <v>67714</v>
      </c>
      <c r="G113" s="97">
        <f t="shared" si="44"/>
        <v>73190</v>
      </c>
      <c r="H113" s="97">
        <f t="shared" si="44"/>
        <v>73136</v>
      </c>
      <c r="I113" s="97">
        <f t="shared" si="44"/>
        <v>66898</v>
      </c>
      <c r="J113" s="97">
        <f t="shared" si="44"/>
        <v>65622</v>
      </c>
      <c r="K113" s="97">
        <f t="shared" si="44"/>
        <v>64268</v>
      </c>
      <c r="L113" s="97">
        <f t="shared" si="44"/>
        <v>65080</v>
      </c>
      <c r="M113" s="97">
        <f t="shared" si="44"/>
        <v>66970</v>
      </c>
      <c r="N113" s="97">
        <f t="shared" si="44"/>
        <v>57190</v>
      </c>
      <c r="O113" s="97">
        <f t="shared" si="44"/>
        <v>55274</v>
      </c>
      <c r="P113" s="97">
        <f t="shared" si="45"/>
        <v>789894</v>
      </c>
      <c r="Q113" s="102"/>
      <c r="R113" s="102"/>
      <c r="S113" s="97">
        <f>SUM($D113:D113)</f>
        <v>68426</v>
      </c>
      <c r="T113" s="97">
        <f>SUM($D113:E113)</f>
        <v>134552</v>
      </c>
      <c r="U113" s="97">
        <f>SUM($D113:F113)</f>
        <v>202266</v>
      </c>
      <c r="V113" s="97">
        <f>SUM($D113:G113)</f>
        <v>275456</v>
      </c>
      <c r="W113" s="97">
        <f>SUM($D113:H113)</f>
        <v>348592</v>
      </c>
      <c r="X113" s="97">
        <f>SUM($D113:I113)</f>
        <v>415490</v>
      </c>
      <c r="Y113" s="97">
        <f>SUM($D113:J113)</f>
        <v>481112</v>
      </c>
      <c r="Z113" s="97">
        <f>SUM($D113:K113)</f>
        <v>545380</v>
      </c>
      <c r="AA113" s="97">
        <f>SUM($D113:L113)</f>
        <v>610460</v>
      </c>
      <c r="AB113" s="97">
        <f>SUM($D113:M113)</f>
        <v>677430</v>
      </c>
      <c r="AC113" s="97">
        <f>SUM($D113:N113)</f>
        <v>734620</v>
      </c>
      <c r="AD113" s="97">
        <f>SUM($D113:O113)</f>
        <v>789894</v>
      </c>
    </row>
    <row r="114" spans="1:30" ht="15.1" customHeight="1">
      <c r="A114" s="94">
        <v>2009</v>
      </c>
      <c r="B114" s="95" t="s">
        <v>7</v>
      </c>
      <c r="C114" s="96"/>
      <c r="D114" s="97">
        <f t="shared" si="44"/>
        <v>52876</v>
      </c>
      <c r="E114" s="97">
        <f t="shared" si="44"/>
        <v>51276</v>
      </c>
      <c r="F114" s="97">
        <f t="shared" si="44"/>
        <v>55784</v>
      </c>
      <c r="G114" s="97">
        <f t="shared" si="44"/>
        <v>56524</v>
      </c>
      <c r="H114" s="97">
        <f t="shared" si="44"/>
        <v>55658</v>
      </c>
      <c r="I114" s="97">
        <f t="shared" si="44"/>
        <v>57032</v>
      </c>
      <c r="J114" s="97">
        <f t="shared" si="44"/>
        <v>57322</v>
      </c>
      <c r="K114" s="97">
        <f t="shared" si="44"/>
        <v>57790</v>
      </c>
      <c r="L114" s="97">
        <f t="shared" si="44"/>
        <v>59744</v>
      </c>
      <c r="M114" s="97">
        <f t="shared" si="44"/>
        <v>60928</v>
      </c>
      <c r="N114" s="97">
        <f t="shared" si="44"/>
        <v>55474</v>
      </c>
      <c r="O114" s="97">
        <f t="shared" si="44"/>
        <v>54504</v>
      </c>
      <c r="P114" s="97">
        <f t="shared" si="45"/>
        <v>674912</v>
      </c>
      <c r="Q114" s="102"/>
      <c r="R114" s="102"/>
      <c r="S114" s="97">
        <f>SUM($D114:D114)</f>
        <v>52876</v>
      </c>
      <c r="T114" s="97">
        <f>SUM($D114:E114)</f>
        <v>104152</v>
      </c>
      <c r="U114" s="97">
        <f>SUM($D114:F114)</f>
        <v>159936</v>
      </c>
      <c r="V114" s="97">
        <f>SUM($D114:G114)</f>
        <v>216460</v>
      </c>
      <c r="W114" s="97">
        <f>SUM($D114:H114)</f>
        <v>272118</v>
      </c>
      <c r="X114" s="97">
        <f>SUM($D114:I114)</f>
        <v>329150</v>
      </c>
      <c r="Y114" s="97">
        <f>SUM($D114:J114)</f>
        <v>386472</v>
      </c>
      <c r="Z114" s="97">
        <f>SUM($D114:K114)</f>
        <v>444262</v>
      </c>
      <c r="AA114" s="97">
        <f>SUM($D114:L114)</f>
        <v>504006</v>
      </c>
      <c r="AB114" s="97">
        <f>SUM($D114:M114)</f>
        <v>564934</v>
      </c>
      <c r="AC114" s="97">
        <f>SUM($D114:N114)</f>
        <v>620408</v>
      </c>
      <c r="AD114" s="97">
        <f>SUM($D114:O114)</f>
        <v>674912</v>
      </c>
    </row>
    <row r="115" spans="1:30" ht="15.1" customHeight="1">
      <c r="A115" s="94">
        <v>2010</v>
      </c>
      <c r="B115" s="95" t="s">
        <v>7</v>
      </c>
      <c r="C115" s="96"/>
      <c r="D115" s="97">
        <f t="shared" si="44"/>
        <v>52352</v>
      </c>
      <c r="E115" s="97">
        <f t="shared" si="44"/>
        <v>51160</v>
      </c>
      <c r="F115" s="97">
        <f t="shared" si="44"/>
        <v>60796</v>
      </c>
      <c r="G115" s="97">
        <f t="shared" si="44"/>
        <v>58990</v>
      </c>
      <c r="H115" s="97">
        <f t="shared" si="44"/>
        <v>58636</v>
      </c>
      <c r="I115" s="97">
        <f t="shared" si="44"/>
        <v>60534</v>
      </c>
      <c r="J115" s="97">
        <f t="shared" si="44"/>
        <v>55412</v>
      </c>
      <c r="K115" s="97">
        <f t="shared" si="44"/>
        <v>56542</v>
      </c>
      <c r="L115" s="97">
        <f t="shared" si="44"/>
        <v>57632</v>
      </c>
      <c r="M115" s="97">
        <f t="shared" si="44"/>
        <v>57042</v>
      </c>
      <c r="N115" s="97">
        <f t="shared" si="44"/>
        <v>57264</v>
      </c>
      <c r="O115" s="97">
        <f t="shared" si="44"/>
        <v>53306</v>
      </c>
      <c r="P115" s="97">
        <f t="shared" si="45"/>
        <v>679666</v>
      </c>
      <c r="Q115" s="102"/>
      <c r="R115" s="102"/>
      <c r="S115" s="97">
        <f>SUM($D115:D115)</f>
        <v>52352</v>
      </c>
      <c r="T115" s="97">
        <f>SUM($D115:E115)</f>
        <v>103512</v>
      </c>
      <c r="U115" s="97">
        <f>SUM($D115:F115)</f>
        <v>164308</v>
      </c>
      <c r="V115" s="97">
        <f>SUM($D115:G115)</f>
        <v>223298</v>
      </c>
      <c r="W115" s="97">
        <f>SUM($D115:H115)</f>
        <v>281934</v>
      </c>
      <c r="X115" s="97">
        <f>SUM($D115:I115)</f>
        <v>342468</v>
      </c>
      <c r="Y115" s="97">
        <f>SUM($D115:J115)</f>
        <v>397880</v>
      </c>
      <c r="Z115" s="97">
        <f>SUM($D115:K115)</f>
        <v>454422</v>
      </c>
      <c r="AA115" s="97">
        <f>SUM($D115:L115)</f>
        <v>512054</v>
      </c>
      <c r="AB115" s="97">
        <f>SUM($D115:M115)</f>
        <v>569096</v>
      </c>
      <c r="AC115" s="97">
        <f>SUM($D115:N115)</f>
        <v>626360</v>
      </c>
      <c r="AD115" s="97">
        <f>SUM($D115:O115)</f>
        <v>679666</v>
      </c>
    </row>
    <row r="116" spans="1:30" ht="15.1" customHeight="1">
      <c r="A116" s="94">
        <v>2011</v>
      </c>
      <c r="B116" s="95" t="s">
        <v>7</v>
      </c>
      <c r="C116" s="96"/>
      <c r="D116" s="97">
        <f t="shared" si="44"/>
        <v>53102</v>
      </c>
      <c r="E116" s="97">
        <f t="shared" si="44"/>
        <v>51540</v>
      </c>
      <c r="F116" s="97">
        <f t="shared" si="44"/>
        <v>62818</v>
      </c>
      <c r="G116" s="97">
        <f t="shared" si="44"/>
        <v>58094</v>
      </c>
      <c r="H116" s="97">
        <f t="shared" si="44"/>
        <v>61204</v>
      </c>
      <c r="I116" s="97">
        <f t="shared" si="44"/>
        <v>63116</v>
      </c>
      <c r="J116" s="97">
        <f t="shared" si="44"/>
        <v>55942</v>
      </c>
      <c r="K116" s="97">
        <f t="shared" si="44"/>
        <v>61406</v>
      </c>
      <c r="L116" s="97">
        <f t="shared" si="44"/>
        <v>60628</v>
      </c>
      <c r="M116" s="97">
        <f t="shared" si="44"/>
        <v>58528</v>
      </c>
      <c r="N116" s="97">
        <f t="shared" si="44"/>
        <v>59106</v>
      </c>
      <c r="O116" s="97">
        <f t="shared" si="44"/>
        <v>53794</v>
      </c>
      <c r="P116" s="97">
        <f t="shared" si="45"/>
        <v>699278</v>
      </c>
      <c r="Q116" s="102"/>
      <c r="R116" s="102"/>
      <c r="S116" s="97">
        <f>SUM($D116:D116)</f>
        <v>53102</v>
      </c>
      <c r="T116" s="97">
        <f>SUM($D116:E116)</f>
        <v>104642</v>
      </c>
      <c r="U116" s="97">
        <f>SUM($D116:F116)</f>
        <v>167460</v>
      </c>
      <c r="V116" s="97">
        <f>SUM($D116:G116)</f>
        <v>225554</v>
      </c>
      <c r="W116" s="97">
        <f>SUM($D116:H116)</f>
        <v>286758</v>
      </c>
      <c r="X116" s="97">
        <f>SUM($D116:I116)</f>
        <v>349874</v>
      </c>
      <c r="Y116" s="97">
        <f>SUM($D116:J116)</f>
        <v>405816</v>
      </c>
      <c r="Z116" s="97">
        <f>SUM($D116:K116)</f>
        <v>467222</v>
      </c>
      <c r="AA116" s="97">
        <f>SUM($D116:L116)</f>
        <v>527850</v>
      </c>
      <c r="AB116" s="97">
        <f>SUM($D116:M116)</f>
        <v>586378</v>
      </c>
      <c r="AC116" s="97">
        <f>SUM($D116:N116)</f>
        <v>645484</v>
      </c>
      <c r="AD116" s="97">
        <f>SUM($D116:O116)</f>
        <v>699278</v>
      </c>
    </row>
    <row r="117" spans="1:30" ht="15.1" customHeight="1">
      <c r="A117" s="94">
        <v>2012</v>
      </c>
      <c r="B117" s="95" t="s">
        <v>7</v>
      </c>
      <c r="C117" s="96"/>
      <c r="D117" s="97">
        <f t="shared" si="44"/>
        <v>54946</v>
      </c>
      <c r="E117" s="97">
        <f t="shared" si="44"/>
        <v>55468</v>
      </c>
      <c r="F117" s="97">
        <f t="shared" si="44"/>
        <v>60698</v>
      </c>
      <c r="G117" s="97">
        <f t="shared" si="44"/>
        <v>56750</v>
      </c>
      <c r="H117" s="97">
        <f t="shared" si="44"/>
        <v>62186</v>
      </c>
      <c r="I117" s="97">
        <f t="shared" si="44"/>
        <v>60834</v>
      </c>
      <c r="J117" s="97">
        <f t="shared" si="44"/>
        <v>56672</v>
      </c>
      <c r="K117" s="97">
        <f t="shared" si="44"/>
        <v>60084</v>
      </c>
      <c r="L117" s="97">
        <f t="shared" si="44"/>
        <v>55084</v>
      </c>
      <c r="M117" s="97">
        <f t="shared" si="44"/>
        <v>59042</v>
      </c>
      <c r="N117" s="97">
        <f t="shared" si="44"/>
        <v>58492</v>
      </c>
      <c r="O117" s="97">
        <f t="shared" si="44"/>
        <v>48922</v>
      </c>
      <c r="P117" s="97">
        <f t="shared" si="45"/>
        <v>689178</v>
      </c>
      <c r="Q117" s="102"/>
      <c r="R117" s="102"/>
      <c r="S117" s="97">
        <f>SUM($D117:D117)</f>
        <v>54946</v>
      </c>
      <c r="T117" s="97">
        <f>SUM($D117:E117)</f>
        <v>110414</v>
      </c>
      <c r="U117" s="97">
        <f>SUM($D117:F117)</f>
        <v>171112</v>
      </c>
      <c r="V117" s="97">
        <f>SUM($D117:G117)</f>
        <v>227862</v>
      </c>
      <c r="W117" s="97">
        <f>SUM($D117:H117)</f>
        <v>290048</v>
      </c>
      <c r="X117" s="97">
        <f>SUM($D117:I117)</f>
        <v>350882</v>
      </c>
      <c r="Y117" s="97">
        <f>SUM($D117:J117)</f>
        <v>407554</v>
      </c>
      <c r="Z117" s="97">
        <f>SUM($D117:K117)</f>
        <v>467638</v>
      </c>
      <c r="AA117" s="97">
        <f>SUM($D117:L117)</f>
        <v>522722</v>
      </c>
      <c r="AB117" s="97">
        <f>SUM($D117:M117)</f>
        <v>581764</v>
      </c>
      <c r="AC117" s="97">
        <f>SUM($D117:N117)</f>
        <v>640256</v>
      </c>
      <c r="AD117" s="97">
        <f>SUM($D117:O117)</f>
        <v>689178</v>
      </c>
    </row>
    <row r="118" spans="1:30" ht="15.1" customHeight="1">
      <c r="A118" s="94">
        <v>2013</v>
      </c>
      <c r="B118" s="95" t="s">
        <v>7</v>
      </c>
      <c r="C118" s="96"/>
      <c r="D118" s="97">
        <f t="shared" si="44"/>
        <v>53676</v>
      </c>
      <c r="E118" s="97">
        <f t="shared" si="44"/>
        <v>49120</v>
      </c>
      <c r="F118" s="97">
        <f t="shared" si="44"/>
        <v>55792</v>
      </c>
      <c r="G118" s="97">
        <f t="shared" si="44"/>
        <v>58196</v>
      </c>
      <c r="H118" s="97">
        <f t="shared" si="44"/>
        <v>60458</v>
      </c>
      <c r="I118" s="97">
        <f t="shared" si="44"/>
        <v>56038</v>
      </c>
      <c r="J118" s="97">
        <f t="shared" si="44"/>
        <v>56816</v>
      </c>
      <c r="K118" s="97">
        <f t="shared" si="44"/>
        <v>59274</v>
      </c>
      <c r="L118" s="97">
        <f t="shared" si="44"/>
        <v>57826</v>
      </c>
      <c r="M118" s="97">
        <f t="shared" si="44"/>
        <v>63630</v>
      </c>
      <c r="N118" s="97">
        <f t="shared" si="44"/>
        <v>57930</v>
      </c>
      <c r="O118" s="97">
        <f t="shared" si="44"/>
        <v>51932</v>
      </c>
      <c r="P118" s="97">
        <f t="shared" si="45"/>
        <v>680688</v>
      </c>
      <c r="Q118" s="102"/>
      <c r="R118" s="102"/>
      <c r="S118" s="97">
        <f>SUM($D118:D118)</f>
        <v>53676</v>
      </c>
      <c r="T118" s="97">
        <f>SUM($D118:E118)</f>
        <v>102796</v>
      </c>
      <c r="U118" s="97">
        <f>SUM($D118:F118)</f>
        <v>158588</v>
      </c>
      <c r="V118" s="97">
        <f>SUM($D118:G118)</f>
        <v>216784</v>
      </c>
      <c r="W118" s="97">
        <f>SUM($D118:H118)</f>
        <v>277242</v>
      </c>
      <c r="X118" s="97">
        <f>SUM($D118:I118)</f>
        <v>333280</v>
      </c>
      <c r="Y118" s="97">
        <f>SUM($D118:J118)</f>
        <v>390096</v>
      </c>
      <c r="Z118" s="97">
        <f>SUM($D118:K118)</f>
        <v>449370</v>
      </c>
      <c r="AA118" s="97">
        <f>SUM($D118:L118)</f>
        <v>507196</v>
      </c>
      <c r="AB118" s="97">
        <f>SUM($D118:M118)</f>
        <v>570826</v>
      </c>
      <c r="AC118" s="97">
        <f>SUM($D118:N118)</f>
        <v>628756</v>
      </c>
      <c r="AD118" s="97">
        <f>SUM($D118:O118)</f>
        <v>680688</v>
      </c>
    </row>
    <row r="119" spans="1:30" ht="15.1" customHeight="1">
      <c r="A119" s="94">
        <v>2014</v>
      </c>
      <c r="B119" s="95" t="s">
        <v>7</v>
      </c>
      <c r="C119" s="96"/>
      <c r="D119" s="97">
        <f t="shared" si="44"/>
        <v>55648</v>
      </c>
      <c r="E119" s="97">
        <f t="shared" si="44"/>
        <v>52664</v>
      </c>
      <c r="F119" s="97">
        <f t="shared" si="44"/>
        <v>58434</v>
      </c>
      <c r="G119" s="97">
        <f t="shared" si="44"/>
        <v>60906</v>
      </c>
      <c r="H119" s="97">
        <f t="shared" si="44"/>
        <v>64200</v>
      </c>
      <c r="I119" s="97">
        <f t="shared" si="44"/>
        <v>61082</v>
      </c>
      <c r="J119" s="97">
        <f t="shared" si="44"/>
        <v>62128</v>
      </c>
      <c r="K119" s="97">
        <f t="shared" si="44"/>
        <v>59872</v>
      </c>
      <c r="L119" s="97">
        <f t="shared" si="44"/>
        <v>62092</v>
      </c>
      <c r="M119" s="97">
        <f t="shared" si="44"/>
        <v>66078</v>
      </c>
      <c r="N119" s="97">
        <f t="shared" si="44"/>
        <v>59804</v>
      </c>
      <c r="O119" s="97">
        <f t="shared" si="44"/>
        <v>57680</v>
      </c>
      <c r="P119" s="97">
        <f t="shared" si="45"/>
        <v>720588</v>
      </c>
      <c r="Q119" s="102"/>
      <c r="R119" s="102"/>
      <c r="S119" s="97">
        <f>SUM($D119:D119)</f>
        <v>55648</v>
      </c>
      <c r="T119" s="97">
        <f>SUM($D119:E119)</f>
        <v>108312</v>
      </c>
      <c r="U119" s="97">
        <f>SUM($D119:F119)</f>
        <v>166746</v>
      </c>
      <c r="V119" s="97">
        <f>SUM($D119:G119)</f>
        <v>227652</v>
      </c>
      <c r="W119" s="97">
        <f>SUM($D119:H119)</f>
        <v>291852</v>
      </c>
      <c r="X119" s="97">
        <f>SUM($D119:I119)</f>
        <v>352934</v>
      </c>
      <c r="Y119" s="97">
        <f>SUM($D119:J119)</f>
        <v>415062</v>
      </c>
      <c r="Z119" s="97">
        <f>SUM($D119:K119)</f>
        <v>474934</v>
      </c>
      <c r="AA119" s="97">
        <f>SUM($D119:L119)</f>
        <v>537026</v>
      </c>
      <c r="AB119" s="97">
        <f>SUM($D119:M119)</f>
        <v>603104</v>
      </c>
      <c r="AC119" s="97">
        <f>SUM($D119:N119)</f>
        <v>662908</v>
      </c>
      <c r="AD119" s="97">
        <f>SUM($D119:O119)</f>
        <v>720588</v>
      </c>
    </row>
    <row r="120" spans="1:30" ht="15.1" customHeight="1">
      <c r="A120" s="94">
        <v>2015</v>
      </c>
      <c r="B120" s="95" t="s">
        <v>7</v>
      </c>
      <c r="C120" s="96"/>
      <c r="D120" s="97">
        <f t="shared" si="44"/>
        <v>55740</v>
      </c>
      <c r="E120" s="97">
        <f t="shared" si="44"/>
        <v>51718</v>
      </c>
      <c r="F120" s="97">
        <f t="shared" si="44"/>
        <v>62110</v>
      </c>
      <c r="G120" s="97">
        <f t="shared" si="44"/>
        <v>62786</v>
      </c>
      <c r="H120" s="97">
        <f t="shared" si="44"/>
        <v>63648</v>
      </c>
      <c r="I120" s="97">
        <f t="shared" si="44"/>
        <v>63284</v>
      </c>
      <c r="J120" s="97">
        <f t="shared" si="44"/>
        <v>61492</v>
      </c>
      <c r="K120" s="97">
        <f t="shared" si="44"/>
        <v>60980</v>
      </c>
      <c r="L120" s="97">
        <f t="shared" si="44"/>
        <v>62396</v>
      </c>
      <c r="M120" s="97">
        <f t="shared" si="44"/>
        <v>62938</v>
      </c>
      <c r="N120" s="97">
        <f t="shared" si="44"/>
        <v>58792</v>
      </c>
      <c r="O120" s="97">
        <f t="shared" si="44"/>
        <v>57860</v>
      </c>
      <c r="P120" s="97">
        <f t="shared" si="45"/>
        <v>723744</v>
      </c>
      <c r="Q120" s="102"/>
      <c r="R120" s="102"/>
      <c r="S120" s="97">
        <f>SUM($D120:D120)</f>
        <v>55740</v>
      </c>
      <c r="T120" s="97">
        <f>SUM($D120:E120)</f>
        <v>107458</v>
      </c>
      <c r="U120" s="97">
        <f>SUM($D120:F120)</f>
        <v>169568</v>
      </c>
      <c r="V120" s="97">
        <f>SUM($D120:G120)</f>
        <v>232354</v>
      </c>
      <c r="W120" s="97">
        <f>SUM($D120:H120)</f>
        <v>296002</v>
      </c>
      <c r="X120" s="97">
        <f>SUM($D120:I120)</f>
        <v>359286</v>
      </c>
      <c r="Y120" s="97">
        <f>SUM($D120:J120)</f>
        <v>420778</v>
      </c>
      <c r="Z120" s="97">
        <f>SUM($D120:K120)</f>
        <v>481758</v>
      </c>
      <c r="AA120" s="97">
        <f>SUM($D120:L120)</f>
        <v>544154</v>
      </c>
      <c r="AB120" s="97">
        <f>SUM($D120:M120)</f>
        <v>607092</v>
      </c>
      <c r="AC120" s="97">
        <f>SUM($D120:N120)</f>
        <v>665884</v>
      </c>
      <c r="AD120" s="97">
        <f>SUM($D120:O120)</f>
        <v>723744</v>
      </c>
    </row>
    <row r="121" spans="1:30" ht="15.1" customHeight="1">
      <c r="A121" s="94">
        <v>2016</v>
      </c>
      <c r="B121" s="95" t="s">
        <v>7</v>
      </c>
      <c r="C121" s="96"/>
      <c r="D121" s="97">
        <f t="shared" si="44"/>
        <v>55812</v>
      </c>
      <c r="E121" s="97">
        <f t="shared" si="44"/>
        <v>57310</v>
      </c>
      <c r="F121" s="97">
        <f t="shared" si="44"/>
        <v>63846</v>
      </c>
      <c r="G121" s="97">
        <f t="shared" si="44"/>
        <v>62858</v>
      </c>
      <c r="H121" s="97">
        <f t="shared" si="44"/>
        <v>62950</v>
      </c>
      <c r="I121" s="97">
        <f t="shared" si="44"/>
        <v>68114</v>
      </c>
      <c r="J121" s="97">
        <f t="shared" si="44"/>
        <v>61234</v>
      </c>
      <c r="K121" s="97">
        <f t="shared" si="44"/>
        <v>67492</v>
      </c>
      <c r="L121" s="97">
        <f t="shared" si="44"/>
        <v>64826</v>
      </c>
      <c r="M121" s="97">
        <f t="shared" si="44"/>
        <v>63620</v>
      </c>
      <c r="N121" s="97">
        <f t="shared" si="44"/>
        <v>65316</v>
      </c>
      <c r="O121" s="97">
        <f t="shared" si="44"/>
        <v>60364</v>
      </c>
      <c r="P121" s="97">
        <f t="shared" ref="P121:P124" si="46">SUM(D121:O121)</f>
        <v>753742</v>
      </c>
      <c r="Q121" s="102"/>
      <c r="R121" s="102"/>
      <c r="S121" s="97">
        <f>SUM($D121:D121)</f>
        <v>55812</v>
      </c>
      <c r="T121" s="97">
        <f>SUM($D121:E121)</f>
        <v>113122</v>
      </c>
      <c r="U121" s="97">
        <f>SUM($D121:F121)</f>
        <v>176968</v>
      </c>
      <c r="V121" s="97">
        <f>SUM($D121:G121)</f>
        <v>239826</v>
      </c>
      <c r="W121" s="97">
        <f>SUM($D121:H121)</f>
        <v>302776</v>
      </c>
      <c r="X121" s="97">
        <f>SUM($D121:I121)</f>
        <v>370890</v>
      </c>
      <c r="Y121" s="97">
        <f>SUM($D121:J121)</f>
        <v>432124</v>
      </c>
      <c r="Z121" s="97">
        <f>SUM($D121:K121)</f>
        <v>499616</v>
      </c>
      <c r="AA121" s="97">
        <f>SUM($D121:L121)</f>
        <v>564442</v>
      </c>
      <c r="AB121" s="97">
        <f>SUM($D121:M121)</f>
        <v>628062</v>
      </c>
      <c r="AC121" s="97">
        <f>SUM($D121:N121)</f>
        <v>693378</v>
      </c>
      <c r="AD121" s="97">
        <f>SUM($D121:O121)</f>
        <v>753742</v>
      </c>
    </row>
    <row r="122" spans="1:30" ht="15.1" customHeight="1">
      <c r="A122" s="94">
        <v>2017</v>
      </c>
      <c r="B122" s="95" t="s">
        <v>7</v>
      </c>
      <c r="C122" s="96"/>
      <c r="D122" s="97">
        <f t="shared" si="44"/>
        <v>62612</v>
      </c>
      <c r="E122" s="97">
        <f t="shared" si="44"/>
        <v>61212</v>
      </c>
      <c r="F122" s="97">
        <f t="shared" si="44"/>
        <v>72368</v>
      </c>
      <c r="G122" s="97">
        <f t="shared" si="44"/>
        <v>65646</v>
      </c>
      <c r="H122" s="97">
        <f t="shared" si="44"/>
        <v>72106</v>
      </c>
      <c r="I122" s="97">
        <f t="shared" si="44"/>
        <v>71088</v>
      </c>
      <c r="J122" s="97">
        <f t="shared" si="44"/>
        <v>62388</v>
      </c>
      <c r="K122" s="97">
        <f t="shared" si="44"/>
        <v>68748</v>
      </c>
      <c r="L122" s="97">
        <f t="shared" si="44"/>
        <v>64406</v>
      </c>
      <c r="M122" s="97">
        <f t="shared" si="44"/>
        <v>66498</v>
      </c>
      <c r="N122" s="97">
        <f t="shared" si="44"/>
        <v>64928</v>
      </c>
      <c r="O122" s="97">
        <f t="shared" si="44"/>
        <v>57904</v>
      </c>
      <c r="P122" s="97">
        <f t="shared" ref="P122" si="47">SUM(D122:O122)</f>
        <v>789904</v>
      </c>
      <c r="Q122" s="102"/>
      <c r="R122" s="102"/>
      <c r="S122" s="97">
        <f>SUM($D122:D122)</f>
        <v>62612</v>
      </c>
      <c r="T122" s="97">
        <f>SUM($D122:E122)</f>
        <v>123824</v>
      </c>
      <c r="U122" s="97">
        <f>SUM($D122:F122)</f>
        <v>196192</v>
      </c>
      <c r="V122" s="97">
        <f>SUM($D122:G122)</f>
        <v>261838</v>
      </c>
      <c r="W122" s="97">
        <f>SUM($D122:H122)</f>
        <v>333944</v>
      </c>
      <c r="X122" s="97">
        <f>SUM($D122:I122)</f>
        <v>405032</v>
      </c>
      <c r="Y122" s="97">
        <f>SUM($D122:J122)</f>
        <v>467420</v>
      </c>
      <c r="Z122" s="97">
        <f>SUM($D122:K122)</f>
        <v>536168</v>
      </c>
      <c r="AA122" s="97">
        <f>SUM($D122:L122)</f>
        <v>600574</v>
      </c>
      <c r="AB122" s="97">
        <f>SUM($D122:M122)</f>
        <v>667072</v>
      </c>
      <c r="AC122" s="97">
        <f>SUM($D122:N122)</f>
        <v>732000</v>
      </c>
      <c r="AD122" s="97">
        <f>SUM($D122:O122)</f>
        <v>789904</v>
      </c>
    </row>
    <row r="123" spans="1:30" ht="15.1" customHeight="1">
      <c r="A123" s="94">
        <v>2018</v>
      </c>
      <c r="B123" s="95" t="s">
        <v>7</v>
      </c>
      <c r="C123" s="96"/>
      <c r="D123" s="97">
        <f t="shared" si="44"/>
        <v>60924</v>
      </c>
      <c r="E123" s="97">
        <f t="shared" si="44"/>
        <v>58772</v>
      </c>
      <c r="F123" s="97">
        <f t="shared" si="44"/>
        <v>67134</v>
      </c>
      <c r="G123" s="97">
        <f t="shared" si="44"/>
        <v>64094</v>
      </c>
      <c r="H123" s="97">
        <f t="shared" si="44"/>
        <v>69614</v>
      </c>
      <c r="I123" s="97">
        <f t="shared" si="44"/>
        <v>66992</v>
      </c>
      <c r="J123" s="97">
        <f t="shared" si="44"/>
        <v>63250</v>
      </c>
      <c r="K123" s="97">
        <f t="shared" si="44"/>
        <v>69816</v>
      </c>
      <c r="L123" s="97">
        <f t="shared" si="44"/>
        <v>63448</v>
      </c>
      <c r="M123" s="97">
        <f t="shared" si="44"/>
        <v>71548</v>
      </c>
      <c r="N123" s="97">
        <f t="shared" si="44"/>
        <v>67022</v>
      </c>
      <c r="O123" s="97">
        <f t="shared" si="44"/>
        <v>58338</v>
      </c>
      <c r="P123" s="97">
        <f t="shared" si="46"/>
        <v>780952</v>
      </c>
      <c r="Q123" s="102"/>
      <c r="R123" s="102"/>
      <c r="S123" s="97">
        <f>SUM($D123:D123)</f>
        <v>60924</v>
      </c>
      <c r="T123" s="97">
        <f>SUM($D123:E123)</f>
        <v>119696</v>
      </c>
      <c r="U123" s="97">
        <f>SUM($D123:F123)</f>
        <v>186830</v>
      </c>
      <c r="V123" s="97">
        <f>SUM($D123:G123)</f>
        <v>250924</v>
      </c>
      <c r="W123" s="97">
        <f>SUM($D123:H123)</f>
        <v>320538</v>
      </c>
      <c r="X123" s="97">
        <f>SUM($D123:I123)</f>
        <v>387530</v>
      </c>
      <c r="Y123" s="97">
        <f>SUM($D123:J123)</f>
        <v>450780</v>
      </c>
      <c r="Z123" s="97">
        <f>SUM($D123:K123)</f>
        <v>520596</v>
      </c>
      <c r="AA123" s="97">
        <f>SUM($D123:L123)</f>
        <v>584044</v>
      </c>
      <c r="AB123" s="97">
        <f>SUM($D123:M123)</f>
        <v>655592</v>
      </c>
      <c r="AC123" s="97">
        <f>SUM($D123:N123)</f>
        <v>722614</v>
      </c>
      <c r="AD123" s="97">
        <f>SUM($D123:O123)</f>
        <v>780952</v>
      </c>
    </row>
    <row r="124" spans="1:30" ht="15.1" customHeight="1">
      <c r="A124" s="94">
        <v>2019</v>
      </c>
      <c r="B124" s="95" t="s">
        <v>7</v>
      </c>
      <c r="C124" s="96"/>
      <c r="D124" s="97">
        <f t="shared" si="44"/>
        <v>63740</v>
      </c>
      <c r="E124" s="97">
        <f t="shared" si="44"/>
        <v>60562</v>
      </c>
      <c r="F124" s="97">
        <f t="shared" si="44"/>
        <v>67666</v>
      </c>
      <c r="G124" s="97">
        <f t="shared" si="44"/>
        <v>67414</v>
      </c>
      <c r="H124" s="97">
        <f t="shared" si="44"/>
        <v>70972</v>
      </c>
      <c r="I124" s="97">
        <f t="shared" si="44"/>
        <v>64654</v>
      </c>
      <c r="J124" s="97">
        <f t="shared" si="44"/>
        <v>68122</v>
      </c>
      <c r="K124" s="97">
        <f t="shared" si="44"/>
        <v>69728</v>
      </c>
      <c r="L124" s="97">
        <f t="shared" si="44"/>
        <v>64288</v>
      </c>
      <c r="M124" s="97">
        <f t="shared" si="44"/>
        <v>69370</v>
      </c>
      <c r="N124" s="97">
        <f t="shared" si="44"/>
        <v>64264</v>
      </c>
      <c r="O124" s="97">
        <f t="shared" si="44"/>
        <v>58624</v>
      </c>
      <c r="P124" s="97">
        <f t="shared" si="46"/>
        <v>789404</v>
      </c>
      <c r="Q124" s="102"/>
      <c r="R124" s="102"/>
      <c r="S124" s="97">
        <f>SUM($D124:D124)</f>
        <v>63740</v>
      </c>
      <c r="T124" s="97">
        <f>SUM($D124:E124)</f>
        <v>124302</v>
      </c>
      <c r="U124" s="97">
        <f>SUM($D124:F124)</f>
        <v>191968</v>
      </c>
      <c r="V124" s="97">
        <f>SUM($D124:G124)</f>
        <v>259382</v>
      </c>
      <c r="W124" s="97">
        <f>SUM($D124:H124)</f>
        <v>330354</v>
      </c>
      <c r="X124" s="97">
        <f>SUM($D124:I124)</f>
        <v>395008</v>
      </c>
      <c r="Y124" s="97">
        <f>SUM($D124:J124)</f>
        <v>463130</v>
      </c>
      <c r="Z124" s="97">
        <f>SUM($D124:K124)</f>
        <v>532858</v>
      </c>
      <c r="AA124" s="97">
        <f>SUM($D124:L124)</f>
        <v>597146</v>
      </c>
      <c r="AB124" s="97">
        <f>SUM($D124:M124)</f>
        <v>666516</v>
      </c>
      <c r="AC124" s="97">
        <f>SUM($D124:N124)</f>
        <v>730780</v>
      </c>
      <c r="AD124" s="97">
        <f>SUM($D124:O124)</f>
        <v>789404</v>
      </c>
    </row>
    <row r="125" spans="1:30" ht="15.1" customHeight="1">
      <c r="A125" s="94">
        <v>2020</v>
      </c>
      <c r="B125" s="95" t="s">
        <v>7</v>
      </c>
      <c r="C125" s="96"/>
      <c r="D125" s="97">
        <f t="shared" si="44"/>
        <v>61974</v>
      </c>
      <c r="E125" s="97">
        <f t="shared" si="44"/>
        <v>57852</v>
      </c>
      <c r="F125" s="97">
        <f t="shared" si="44"/>
        <v>61758</v>
      </c>
      <c r="G125" s="97">
        <f t="shared" si="44"/>
        <v>47112</v>
      </c>
      <c r="H125" s="97">
        <f t="shared" si="44"/>
        <v>49884</v>
      </c>
      <c r="I125" s="97">
        <f t="shared" si="44"/>
        <v>60214</v>
      </c>
      <c r="J125" s="97">
        <f t="shared" si="44"/>
        <v>63978</v>
      </c>
      <c r="K125" s="97">
        <f t="shared" si="44"/>
        <v>63244</v>
      </c>
      <c r="L125" s="97">
        <f t="shared" si="44"/>
        <v>65324</v>
      </c>
      <c r="M125" s="97">
        <f t="shared" si="44"/>
        <v>68134</v>
      </c>
      <c r="N125" s="97">
        <f t="shared" si="44"/>
        <v>63974</v>
      </c>
      <c r="O125" s="97">
        <f t="shared" si="44"/>
        <v>64712</v>
      </c>
      <c r="P125" s="97">
        <f t="shared" ref="P125" si="48">SUM(D125:O125)</f>
        <v>728160</v>
      </c>
      <c r="Q125" s="102"/>
      <c r="R125" s="102"/>
      <c r="S125" s="97">
        <f>SUM($D125:D125)</f>
        <v>61974</v>
      </c>
      <c r="T125" s="97">
        <f>SUM($D125:E125)</f>
        <v>119826</v>
      </c>
      <c r="U125" s="97">
        <f>SUM($D125:F125)</f>
        <v>181584</v>
      </c>
      <c r="V125" s="97">
        <f>SUM($D125:G125)</f>
        <v>228696</v>
      </c>
      <c r="W125" s="97">
        <f>SUM($D125:H125)</f>
        <v>278580</v>
      </c>
      <c r="X125" s="97">
        <f>SUM($D125:I125)</f>
        <v>338794</v>
      </c>
      <c r="Y125" s="97">
        <f>SUM($D125:J125)</f>
        <v>402772</v>
      </c>
      <c r="Z125" s="97">
        <f>SUM($D125:K125)</f>
        <v>466016</v>
      </c>
      <c r="AA125" s="97">
        <f>SUM($D125:L125)</f>
        <v>531340</v>
      </c>
      <c r="AB125" s="97">
        <f>SUM($D125:M125)</f>
        <v>599474</v>
      </c>
      <c r="AC125" s="97">
        <f>SUM($D125:N125)</f>
        <v>663448</v>
      </c>
      <c r="AD125" s="97">
        <f>SUM($D125:O125)</f>
        <v>728160</v>
      </c>
    </row>
    <row r="126" spans="1:30" ht="15.1" customHeight="1">
      <c r="A126" s="94">
        <v>2021</v>
      </c>
      <c r="B126" s="95" t="s">
        <v>7</v>
      </c>
      <c r="C126" s="96"/>
      <c r="D126" s="97">
        <f t="shared" si="44"/>
        <v>60938</v>
      </c>
      <c r="E126" s="97">
        <f t="shared" si="44"/>
        <v>59312</v>
      </c>
      <c r="F126" s="97">
        <f t="shared" si="44"/>
        <v>71936</v>
      </c>
      <c r="G126" s="97">
        <f t="shared" si="44"/>
        <v>65884</v>
      </c>
      <c r="H126" s="97">
        <f t="shared" si="44"/>
        <v>64354</v>
      </c>
      <c r="I126" s="97">
        <f t="shared" si="44"/>
        <v>69064</v>
      </c>
      <c r="J126" s="97">
        <f t="shared" si="44"/>
        <v>64020</v>
      </c>
      <c r="K126" s="97">
        <f t="shared" si="44"/>
        <v>64672</v>
      </c>
      <c r="L126" s="97">
        <f t="shared" si="44"/>
        <v>64578</v>
      </c>
      <c r="M126" s="97">
        <f t="shared" si="44"/>
        <v>66314</v>
      </c>
      <c r="N126" s="97">
        <f t="shared" si="44"/>
        <v>65998</v>
      </c>
      <c r="O126" s="97">
        <f t="shared" si="44"/>
        <v>63428</v>
      </c>
      <c r="P126" s="97">
        <f t="shared" ref="P126" si="49">SUM(D126:O126)</f>
        <v>780498</v>
      </c>
      <c r="Q126" s="102"/>
      <c r="R126" s="102"/>
      <c r="S126" s="97">
        <f>SUM($D126:D126)</f>
        <v>60938</v>
      </c>
      <c r="T126" s="97">
        <f>SUM($D126:E126)</f>
        <v>120250</v>
      </c>
      <c r="U126" s="97">
        <f>SUM($D126:F126)</f>
        <v>192186</v>
      </c>
      <c r="V126" s="97">
        <f>SUM($D126:G126)</f>
        <v>258070</v>
      </c>
      <c r="W126" s="97">
        <f>SUM($D126:H126)</f>
        <v>322424</v>
      </c>
      <c r="X126" s="97">
        <f>SUM($D126:I126)</f>
        <v>391488</v>
      </c>
      <c r="Y126" s="97">
        <f>SUM($D126:J126)</f>
        <v>455508</v>
      </c>
      <c r="Z126" s="97">
        <f>SUM($D126:K126)</f>
        <v>520180</v>
      </c>
      <c r="AA126" s="97">
        <f>SUM($D126:L126)</f>
        <v>584758</v>
      </c>
      <c r="AB126" s="97">
        <f>SUM($D126:M126)</f>
        <v>651072</v>
      </c>
      <c r="AC126" s="97">
        <f>SUM($D126:N126)</f>
        <v>717070</v>
      </c>
      <c r="AD126" s="97">
        <f>SUM($D126:O126)</f>
        <v>780498</v>
      </c>
    </row>
    <row r="127" spans="1:30" ht="15.1" customHeight="1">
      <c r="Q127" s="102"/>
      <c r="R127" s="102"/>
    </row>
    <row r="128" spans="1:30" ht="15.1" customHeight="1">
      <c r="Q128" s="126"/>
      <c r="R128" s="126"/>
    </row>
    <row r="129" spans="1:30" ht="15.1" customHeight="1">
      <c r="A129" s="94">
        <v>2006</v>
      </c>
      <c r="B129" s="95" t="s">
        <v>8</v>
      </c>
      <c r="D129" s="97">
        <f t="shared" ref="D129:O144" si="50">SUMIFS(D$11:D$90,$A$11:$A$90,$A129,$B$11:$B$90,$B129)</f>
        <v>366</v>
      </c>
      <c r="E129" s="97">
        <f t="shared" si="50"/>
        <v>406</v>
      </c>
      <c r="F129" s="97">
        <f t="shared" si="50"/>
        <v>660</v>
      </c>
      <c r="G129" s="97">
        <f t="shared" si="50"/>
        <v>1296</v>
      </c>
      <c r="H129" s="97">
        <f t="shared" si="50"/>
        <v>1302</v>
      </c>
      <c r="I129" s="97">
        <f t="shared" si="50"/>
        <v>1046</v>
      </c>
      <c r="J129" s="97">
        <f t="shared" si="50"/>
        <v>1348</v>
      </c>
      <c r="K129" s="97">
        <f t="shared" si="50"/>
        <v>1068</v>
      </c>
      <c r="L129" s="97">
        <f t="shared" si="50"/>
        <v>990</v>
      </c>
      <c r="M129" s="97">
        <f t="shared" si="50"/>
        <v>1312</v>
      </c>
      <c r="N129" s="97">
        <f t="shared" si="50"/>
        <v>1148</v>
      </c>
      <c r="O129" s="97">
        <f t="shared" si="50"/>
        <v>776</v>
      </c>
      <c r="P129" s="97">
        <f t="shared" ref="P129:P138" si="51">SUM(D129:O129)</f>
        <v>11718</v>
      </c>
      <c r="Q129" s="126"/>
      <c r="R129" s="126"/>
      <c r="S129" s="97">
        <f>SUM($D129:D129)</f>
        <v>366</v>
      </c>
      <c r="T129" s="97">
        <f>SUM($D129:E129)</f>
        <v>772</v>
      </c>
      <c r="U129" s="97">
        <f>SUM($D129:F129)</f>
        <v>1432</v>
      </c>
      <c r="V129" s="97">
        <f>SUM($D129:G129)</f>
        <v>2728</v>
      </c>
      <c r="W129" s="97">
        <f>SUM($D129:H129)</f>
        <v>4030</v>
      </c>
      <c r="X129" s="97">
        <f>SUM($D129:I129)</f>
        <v>5076</v>
      </c>
      <c r="Y129" s="97">
        <f>SUM($D129:J129)</f>
        <v>6424</v>
      </c>
      <c r="Z129" s="97">
        <f>SUM($D129:K129)</f>
        <v>7492</v>
      </c>
      <c r="AA129" s="97">
        <f>SUM($D129:L129)</f>
        <v>8482</v>
      </c>
      <c r="AB129" s="97">
        <f>SUM($D129:M129)</f>
        <v>9794</v>
      </c>
      <c r="AC129" s="97">
        <f>SUM($D129:N129)</f>
        <v>10942</v>
      </c>
      <c r="AD129" s="97">
        <f>SUM($D129:O129)</f>
        <v>11718</v>
      </c>
    </row>
    <row r="130" spans="1:30" ht="15.1" customHeight="1">
      <c r="A130" s="94">
        <v>2007</v>
      </c>
      <c r="B130" s="95" t="s">
        <v>8</v>
      </c>
      <c r="D130" s="97">
        <f t="shared" si="50"/>
        <v>476</v>
      </c>
      <c r="E130" s="97">
        <f t="shared" si="50"/>
        <v>460</v>
      </c>
      <c r="F130" s="97">
        <f t="shared" si="50"/>
        <v>714</v>
      </c>
      <c r="G130" s="97">
        <f t="shared" si="50"/>
        <v>1046</v>
      </c>
      <c r="H130" s="97">
        <f t="shared" si="50"/>
        <v>1236</v>
      </c>
      <c r="I130" s="97">
        <f t="shared" si="50"/>
        <v>906</v>
      </c>
      <c r="J130" s="97">
        <f t="shared" si="50"/>
        <v>964</v>
      </c>
      <c r="K130" s="97">
        <f t="shared" si="50"/>
        <v>948</v>
      </c>
      <c r="L130" s="97">
        <f t="shared" si="50"/>
        <v>734</v>
      </c>
      <c r="M130" s="97">
        <f t="shared" si="50"/>
        <v>764</v>
      </c>
      <c r="N130" s="97">
        <f t="shared" si="50"/>
        <v>780</v>
      </c>
      <c r="O130" s="97">
        <f t="shared" si="50"/>
        <v>690</v>
      </c>
      <c r="P130" s="97">
        <f t="shared" si="51"/>
        <v>9718</v>
      </c>
      <c r="Q130" s="126"/>
      <c r="R130" s="126"/>
      <c r="S130" s="97">
        <f>SUM($D130:D130)</f>
        <v>476</v>
      </c>
      <c r="T130" s="97">
        <f>SUM($D130:E130)</f>
        <v>936</v>
      </c>
      <c r="U130" s="97">
        <f>SUM($D130:F130)</f>
        <v>1650</v>
      </c>
      <c r="V130" s="97">
        <f>SUM($D130:G130)</f>
        <v>2696</v>
      </c>
      <c r="W130" s="97">
        <f>SUM($D130:H130)</f>
        <v>3932</v>
      </c>
      <c r="X130" s="97">
        <f>SUM($D130:I130)</f>
        <v>4838</v>
      </c>
      <c r="Y130" s="97">
        <f>SUM($D130:J130)</f>
        <v>5802</v>
      </c>
      <c r="Z130" s="97">
        <f>SUM($D130:K130)</f>
        <v>6750</v>
      </c>
      <c r="AA130" s="97">
        <f>SUM($D130:L130)</f>
        <v>7484</v>
      </c>
      <c r="AB130" s="97">
        <f>SUM($D130:M130)</f>
        <v>8248</v>
      </c>
      <c r="AC130" s="97">
        <f>SUM($D130:N130)</f>
        <v>9028</v>
      </c>
      <c r="AD130" s="97">
        <f>SUM($D130:O130)</f>
        <v>9718</v>
      </c>
    </row>
    <row r="131" spans="1:30" ht="15.1" customHeight="1">
      <c r="A131" s="94">
        <v>2008</v>
      </c>
      <c r="B131" s="95" t="s">
        <v>8</v>
      </c>
      <c r="D131" s="97">
        <f t="shared" si="50"/>
        <v>380</v>
      </c>
      <c r="E131" s="97">
        <f t="shared" si="50"/>
        <v>408</v>
      </c>
      <c r="F131" s="97">
        <f t="shared" si="50"/>
        <v>546</v>
      </c>
      <c r="G131" s="97">
        <f t="shared" si="50"/>
        <v>778</v>
      </c>
      <c r="H131" s="97">
        <f t="shared" si="50"/>
        <v>800</v>
      </c>
      <c r="I131" s="97">
        <f t="shared" si="50"/>
        <v>576</v>
      </c>
      <c r="J131" s="97">
        <f t="shared" si="50"/>
        <v>790</v>
      </c>
      <c r="K131" s="97">
        <f t="shared" si="50"/>
        <v>722</v>
      </c>
      <c r="L131" s="97">
        <f t="shared" si="50"/>
        <v>646</v>
      </c>
      <c r="M131" s="97">
        <f t="shared" si="50"/>
        <v>764</v>
      </c>
      <c r="N131" s="97">
        <f t="shared" si="50"/>
        <v>706</v>
      </c>
      <c r="O131" s="97">
        <f t="shared" si="50"/>
        <v>408</v>
      </c>
      <c r="P131" s="97">
        <f t="shared" si="51"/>
        <v>7524</v>
      </c>
      <c r="Q131" s="126"/>
      <c r="R131" s="126"/>
      <c r="S131" s="97">
        <f>SUM($D131:D131)</f>
        <v>380</v>
      </c>
      <c r="T131" s="97">
        <f>SUM($D131:E131)</f>
        <v>788</v>
      </c>
      <c r="U131" s="97">
        <f>SUM($D131:F131)</f>
        <v>1334</v>
      </c>
      <c r="V131" s="97">
        <f>SUM($D131:G131)</f>
        <v>2112</v>
      </c>
      <c r="W131" s="97">
        <f>SUM($D131:H131)</f>
        <v>2912</v>
      </c>
      <c r="X131" s="97">
        <f>SUM($D131:I131)</f>
        <v>3488</v>
      </c>
      <c r="Y131" s="97">
        <f>SUM($D131:J131)</f>
        <v>4278</v>
      </c>
      <c r="Z131" s="97">
        <f>SUM($D131:K131)</f>
        <v>5000</v>
      </c>
      <c r="AA131" s="97">
        <f>SUM($D131:L131)</f>
        <v>5646</v>
      </c>
      <c r="AB131" s="97">
        <f>SUM($D131:M131)</f>
        <v>6410</v>
      </c>
      <c r="AC131" s="97">
        <f>SUM($D131:N131)</f>
        <v>7116</v>
      </c>
      <c r="AD131" s="97">
        <f>SUM($D131:O131)</f>
        <v>7524</v>
      </c>
    </row>
    <row r="132" spans="1:30" ht="15.1" customHeight="1">
      <c r="A132" s="94">
        <v>2009</v>
      </c>
      <c r="B132" s="95" t="s">
        <v>8</v>
      </c>
      <c r="D132" s="97">
        <f t="shared" si="50"/>
        <v>334</v>
      </c>
      <c r="E132" s="97">
        <f t="shared" si="50"/>
        <v>364</v>
      </c>
      <c r="F132" s="97">
        <f t="shared" si="50"/>
        <v>418</v>
      </c>
      <c r="G132" s="97">
        <f t="shared" si="50"/>
        <v>582</v>
      </c>
      <c r="H132" s="97">
        <f t="shared" si="50"/>
        <v>660</v>
      </c>
      <c r="I132" s="97">
        <f t="shared" si="50"/>
        <v>382</v>
      </c>
      <c r="J132" s="97">
        <f t="shared" si="50"/>
        <v>458</v>
      </c>
      <c r="K132" s="97">
        <f t="shared" si="50"/>
        <v>428</v>
      </c>
      <c r="L132" s="97">
        <f t="shared" si="50"/>
        <v>414</v>
      </c>
      <c r="M132" s="97">
        <f t="shared" si="50"/>
        <v>426</v>
      </c>
      <c r="N132" s="97">
        <f t="shared" si="50"/>
        <v>490</v>
      </c>
      <c r="O132" s="97">
        <f t="shared" si="50"/>
        <v>320</v>
      </c>
      <c r="P132" s="97">
        <f t="shared" si="51"/>
        <v>5276</v>
      </c>
      <c r="Q132" s="126"/>
      <c r="R132" s="126"/>
      <c r="S132" s="97">
        <f>SUM($D132:D132)</f>
        <v>334</v>
      </c>
      <c r="T132" s="97">
        <f>SUM($D132:E132)</f>
        <v>698</v>
      </c>
      <c r="U132" s="97">
        <f>SUM($D132:F132)</f>
        <v>1116</v>
      </c>
      <c r="V132" s="97">
        <f>SUM($D132:G132)</f>
        <v>1698</v>
      </c>
      <c r="W132" s="97">
        <f>SUM($D132:H132)</f>
        <v>2358</v>
      </c>
      <c r="X132" s="97">
        <f>SUM($D132:I132)</f>
        <v>2740</v>
      </c>
      <c r="Y132" s="97">
        <f>SUM($D132:J132)</f>
        <v>3198</v>
      </c>
      <c r="Z132" s="97">
        <f>SUM($D132:K132)</f>
        <v>3626</v>
      </c>
      <c r="AA132" s="97">
        <f>SUM($D132:L132)</f>
        <v>4040</v>
      </c>
      <c r="AB132" s="97">
        <f>SUM($D132:M132)</f>
        <v>4466</v>
      </c>
      <c r="AC132" s="97">
        <f>SUM($D132:N132)</f>
        <v>4956</v>
      </c>
      <c r="AD132" s="97">
        <f>SUM($D132:O132)</f>
        <v>5276</v>
      </c>
    </row>
    <row r="133" spans="1:30" ht="15.1" customHeight="1">
      <c r="A133" s="94">
        <v>2010</v>
      </c>
      <c r="B133" s="95" t="s">
        <v>8</v>
      </c>
      <c r="D133" s="97">
        <f t="shared" si="50"/>
        <v>212</v>
      </c>
      <c r="E133" s="97">
        <f t="shared" si="50"/>
        <v>178</v>
      </c>
      <c r="F133" s="97">
        <f t="shared" si="50"/>
        <v>316</v>
      </c>
      <c r="G133" s="97">
        <f t="shared" si="50"/>
        <v>482</v>
      </c>
      <c r="H133" s="97">
        <f t="shared" si="50"/>
        <v>512</v>
      </c>
      <c r="I133" s="97">
        <f t="shared" si="50"/>
        <v>490</v>
      </c>
      <c r="J133" s="97">
        <f t="shared" si="50"/>
        <v>514</v>
      </c>
      <c r="K133" s="97">
        <f t="shared" si="50"/>
        <v>592</v>
      </c>
      <c r="L133" s="97">
        <f t="shared" si="50"/>
        <v>472</v>
      </c>
      <c r="M133" s="97">
        <f t="shared" si="50"/>
        <v>478</v>
      </c>
      <c r="N133" s="97">
        <f t="shared" si="50"/>
        <v>480</v>
      </c>
      <c r="O133" s="97">
        <f t="shared" si="50"/>
        <v>376</v>
      </c>
      <c r="P133" s="97">
        <f t="shared" si="51"/>
        <v>5102</v>
      </c>
      <c r="Q133" s="126"/>
      <c r="R133" s="126"/>
      <c r="S133" s="97">
        <f>SUM($D133:D133)</f>
        <v>212</v>
      </c>
      <c r="T133" s="97">
        <f>SUM($D133:E133)</f>
        <v>390</v>
      </c>
      <c r="U133" s="97">
        <f>SUM($D133:F133)</f>
        <v>706</v>
      </c>
      <c r="V133" s="97">
        <f>SUM($D133:G133)</f>
        <v>1188</v>
      </c>
      <c r="W133" s="97">
        <f>SUM($D133:H133)</f>
        <v>1700</v>
      </c>
      <c r="X133" s="97">
        <f>SUM($D133:I133)</f>
        <v>2190</v>
      </c>
      <c r="Y133" s="97">
        <f>SUM($D133:J133)</f>
        <v>2704</v>
      </c>
      <c r="Z133" s="97">
        <f>SUM($D133:K133)</f>
        <v>3296</v>
      </c>
      <c r="AA133" s="97">
        <f>SUM($D133:L133)</f>
        <v>3768</v>
      </c>
      <c r="AB133" s="97">
        <f>SUM($D133:M133)</f>
        <v>4246</v>
      </c>
      <c r="AC133" s="97">
        <f>SUM($D133:N133)</f>
        <v>4726</v>
      </c>
      <c r="AD133" s="97">
        <f>SUM($D133:O133)</f>
        <v>5102</v>
      </c>
    </row>
    <row r="134" spans="1:30" ht="15.1" customHeight="1">
      <c r="A134" s="94">
        <v>2011</v>
      </c>
      <c r="B134" s="95" t="s">
        <v>8</v>
      </c>
      <c r="D134" s="97">
        <f t="shared" si="50"/>
        <v>228</v>
      </c>
      <c r="E134" s="97">
        <f t="shared" si="50"/>
        <v>218</v>
      </c>
      <c r="F134" s="97">
        <f t="shared" si="50"/>
        <v>306</v>
      </c>
      <c r="G134" s="97">
        <f t="shared" si="50"/>
        <v>444</v>
      </c>
      <c r="H134" s="97">
        <f t="shared" si="50"/>
        <v>800</v>
      </c>
      <c r="I134" s="97">
        <f t="shared" si="50"/>
        <v>558</v>
      </c>
      <c r="J134" s="97">
        <f t="shared" si="50"/>
        <v>884</v>
      </c>
      <c r="K134" s="97">
        <f t="shared" si="50"/>
        <v>792</v>
      </c>
      <c r="L134" s="97">
        <f t="shared" si="50"/>
        <v>726</v>
      </c>
      <c r="M134" s="97">
        <f t="shared" si="50"/>
        <v>764</v>
      </c>
      <c r="N134" s="97">
        <f t="shared" si="50"/>
        <v>662</v>
      </c>
      <c r="O134" s="97">
        <f t="shared" si="50"/>
        <v>510</v>
      </c>
      <c r="P134" s="97">
        <f t="shared" si="51"/>
        <v>6892</v>
      </c>
      <c r="Q134" s="126"/>
      <c r="R134" s="126"/>
      <c r="S134" s="97">
        <f>SUM($D134:D134)</f>
        <v>228</v>
      </c>
      <c r="T134" s="97">
        <f>SUM($D134:E134)</f>
        <v>446</v>
      </c>
      <c r="U134" s="97">
        <f>SUM($D134:F134)</f>
        <v>752</v>
      </c>
      <c r="V134" s="97">
        <f>SUM($D134:G134)</f>
        <v>1196</v>
      </c>
      <c r="W134" s="97">
        <f>SUM($D134:H134)</f>
        <v>1996</v>
      </c>
      <c r="X134" s="97">
        <f>SUM($D134:I134)</f>
        <v>2554</v>
      </c>
      <c r="Y134" s="97">
        <f>SUM($D134:J134)</f>
        <v>3438</v>
      </c>
      <c r="Z134" s="97">
        <f>SUM($D134:K134)</f>
        <v>4230</v>
      </c>
      <c r="AA134" s="97">
        <f>SUM($D134:L134)</f>
        <v>4956</v>
      </c>
      <c r="AB134" s="97">
        <f>SUM($D134:M134)</f>
        <v>5720</v>
      </c>
      <c r="AC134" s="97">
        <f>SUM($D134:N134)</f>
        <v>6382</v>
      </c>
      <c r="AD134" s="97">
        <f>SUM($D134:O134)</f>
        <v>6892</v>
      </c>
    </row>
    <row r="135" spans="1:30" ht="15.1" customHeight="1">
      <c r="A135" s="94">
        <v>2012</v>
      </c>
      <c r="B135" s="95" t="s">
        <v>8</v>
      </c>
      <c r="D135" s="97">
        <f t="shared" si="50"/>
        <v>340</v>
      </c>
      <c r="E135" s="97">
        <f t="shared" si="50"/>
        <v>432</v>
      </c>
      <c r="F135" s="97">
        <f t="shared" si="50"/>
        <v>524</v>
      </c>
      <c r="G135" s="97">
        <f t="shared" si="50"/>
        <v>656</v>
      </c>
      <c r="H135" s="97">
        <f t="shared" si="50"/>
        <v>872</v>
      </c>
      <c r="I135" s="97">
        <f t="shared" si="50"/>
        <v>704</v>
      </c>
      <c r="J135" s="97">
        <f t="shared" si="50"/>
        <v>868</v>
      </c>
      <c r="K135" s="97">
        <f t="shared" si="50"/>
        <v>832</v>
      </c>
      <c r="L135" s="97">
        <f t="shared" si="50"/>
        <v>840</v>
      </c>
      <c r="M135" s="97">
        <f t="shared" si="50"/>
        <v>822</v>
      </c>
      <c r="N135" s="97">
        <f t="shared" si="50"/>
        <v>594</v>
      </c>
      <c r="O135" s="97">
        <f t="shared" si="50"/>
        <v>442</v>
      </c>
      <c r="P135" s="97">
        <f t="shared" si="51"/>
        <v>7926</v>
      </c>
      <c r="Q135" s="126"/>
      <c r="R135" s="126"/>
      <c r="S135" s="97">
        <f>SUM($D135:D135)</f>
        <v>340</v>
      </c>
      <c r="T135" s="97">
        <f>SUM($D135:E135)</f>
        <v>772</v>
      </c>
      <c r="U135" s="97">
        <f>SUM($D135:F135)</f>
        <v>1296</v>
      </c>
      <c r="V135" s="97">
        <f>SUM($D135:G135)</f>
        <v>1952</v>
      </c>
      <c r="W135" s="97">
        <f>SUM($D135:H135)</f>
        <v>2824</v>
      </c>
      <c r="X135" s="97">
        <f>SUM($D135:I135)</f>
        <v>3528</v>
      </c>
      <c r="Y135" s="97">
        <f>SUM($D135:J135)</f>
        <v>4396</v>
      </c>
      <c r="Z135" s="97">
        <f>SUM($D135:K135)</f>
        <v>5228</v>
      </c>
      <c r="AA135" s="97">
        <f>SUM($D135:L135)</f>
        <v>6068</v>
      </c>
      <c r="AB135" s="97">
        <f>SUM($D135:M135)</f>
        <v>6890</v>
      </c>
      <c r="AC135" s="97">
        <f>SUM($D135:N135)</f>
        <v>7484</v>
      </c>
      <c r="AD135" s="97">
        <f>SUM($D135:O135)</f>
        <v>7926</v>
      </c>
    </row>
    <row r="136" spans="1:30" ht="15.1" customHeight="1">
      <c r="A136" s="94">
        <v>2013</v>
      </c>
      <c r="B136" s="95" t="s">
        <v>8</v>
      </c>
      <c r="D136" s="97">
        <f t="shared" si="50"/>
        <v>372</v>
      </c>
      <c r="E136" s="97">
        <f t="shared" si="50"/>
        <v>290</v>
      </c>
      <c r="F136" s="97">
        <f t="shared" si="50"/>
        <v>460</v>
      </c>
      <c r="G136" s="97">
        <f t="shared" si="50"/>
        <v>502</v>
      </c>
      <c r="H136" s="97">
        <f t="shared" si="50"/>
        <v>738</v>
      </c>
      <c r="I136" s="97">
        <f t="shared" si="50"/>
        <v>568</v>
      </c>
      <c r="J136" s="97">
        <f t="shared" si="50"/>
        <v>912</v>
      </c>
      <c r="K136" s="97">
        <f t="shared" si="50"/>
        <v>1054</v>
      </c>
      <c r="L136" s="97">
        <f t="shared" si="50"/>
        <v>768</v>
      </c>
      <c r="M136" s="97">
        <f t="shared" si="50"/>
        <v>772</v>
      </c>
      <c r="N136" s="97">
        <f t="shared" si="50"/>
        <v>672</v>
      </c>
      <c r="O136" s="97">
        <f t="shared" si="50"/>
        <v>550</v>
      </c>
      <c r="P136" s="97">
        <f t="shared" si="51"/>
        <v>7658</v>
      </c>
      <c r="Q136" s="126"/>
      <c r="R136" s="126"/>
      <c r="S136" s="97">
        <f>SUM($D136:D136)</f>
        <v>372</v>
      </c>
      <c r="T136" s="97">
        <f>SUM($D136:E136)</f>
        <v>662</v>
      </c>
      <c r="U136" s="97">
        <f>SUM($D136:F136)</f>
        <v>1122</v>
      </c>
      <c r="V136" s="97">
        <f>SUM($D136:G136)</f>
        <v>1624</v>
      </c>
      <c r="W136" s="97">
        <f>SUM($D136:H136)</f>
        <v>2362</v>
      </c>
      <c r="X136" s="97">
        <f>SUM($D136:I136)</f>
        <v>2930</v>
      </c>
      <c r="Y136" s="97">
        <f>SUM($D136:J136)</f>
        <v>3842</v>
      </c>
      <c r="Z136" s="97">
        <f>SUM($D136:K136)</f>
        <v>4896</v>
      </c>
      <c r="AA136" s="97">
        <f>SUM($D136:L136)</f>
        <v>5664</v>
      </c>
      <c r="AB136" s="97">
        <f>SUM($D136:M136)</f>
        <v>6436</v>
      </c>
      <c r="AC136" s="97">
        <f>SUM($D136:N136)</f>
        <v>7108</v>
      </c>
      <c r="AD136" s="97">
        <f>SUM($D136:O136)</f>
        <v>7658</v>
      </c>
    </row>
    <row r="137" spans="1:30" ht="15.1" customHeight="1">
      <c r="A137" s="94">
        <v>2014</v>
      </c>
      <c r="B137" s="95" t="s">
        <v>8</v>
      </c>
      <c r="D137" s="97">
        <f t="shared" si="50"/>
        <v>314</v>
      </c>
      <c r="E137" s="97">
        <f t="shared" si="50"/>
        <v>344</v>
      </c>
      <c r="F137" s="97">
        <f t="shared" si="50"/>
        <v>386</v>
      </c>
      <c r="G137" s="97">
        <f t="shared" si="50"/>
        <v>772</v>
      </c>
      <c r="H137" s="97">
        <f t="shared" si="50"/>
        <v>852</v>
      </c>
      <c r="I137" s="97">
        <f t="shared" si="50"/>
        <v>642</v>
      </c>
      <c r="J137" s="97">
        <f t="shared" si="50"/>
        <v>1052</v>
      </c>
      <c r="K137" s="97">
        <f t="shared" si="50"/>
        <v>1170</v>
      </c>
      <c r="L137" s="97">
        <f t="shared" si="50"/>
        <v>862</v>
      </c>
      <c r="M137" s="97">
        <f t="shared" si="50"/>
        <v>830</v>
      </c>
      <c r="N137" s="97">
        <f t="shared" si="50"/>
        <v>618</v>
      </c>
      <c r="O137" s="97">
        <f t="shared" si="50"/>
        <v>490</v>
      </c>
      <c r="P137" s="97">
        <f t="shared" si="51"/>
        <v>8332</v>
      </c>
      <c r="Q137" s="126"/>
      <c r="R137" s="126"/>
      <c r="S137" s="97">
        <f>SUM($D137:D137)</f>
        <v>314</v>
      </c>
      <c r="T137" s="97">
        <f>SUM($D137:E137)</f>
        <v>658</v>
      </c>
      <c r="U137" s="97">
        <f>SUM($D137:F137)</f>
        <v>1044</v>
      </c>
      <c r="V137" s="97">
        <f>SUM($D137:G137)</f>
        <v>1816</v>
      </c>
      <c r="W137" s="97">
        <f>SUM($D137:H137)</f>
        <v>2668</v>
      </c>
      <c r="X137" s="97">
        <f>SUM($D137:I137)</f>
        <v>3310</v>
      </c>
      <c r="Y137" s="97">
        <f>SUM($D137:J137)</f>
        <v>4362</v>
      </c>
      <c r="Z137" s="97">
        <f>SUM($D137:K137)</f>
        <v>5532</v>
      </c>
      <c r="AA137" s="97">
        <f>SUM($D137:L137)</f>
        <v>6394</v>
      </c>
      <c r="AB137" s="97">
        <f>SUM($D137:M137)</f>
        <v>7224</v>
      </c>
      <c r="AC137" s="97">
        <f>SUM($D137:N137)</f>
        <v>7842</v>
      </c>
      <c r="AD137" s="97">
        <f>SUM($D137:O137)</f>
        <v>8332</v>
      </c>
    </row>
    <row r="138" spans="1:30" ht="15.1" customHeight="1">
      <c r="A138" s="94">
        <v>2015</v>
      </c>
      <c r="B138" s="95" t="s">
        <v>8</v>
      </c>
      <c r="D138" s="97">
        <f t="shared" si="50"/>
        <v>300</v>
      </c>
      <c r="E138" s="97">
        <f t="shared" si="50"/>
        <v>302</v>
      </c>
      <c r="F138" s="97">
        <f t="shared" si="50"/>
        <v>512</v>
      </c>
      <c r="G138" s="97">
        <f t="shared" si="50"/>
        <v>658</v>
      </c>
      <c r="H138" s="97">
        <f t="shared" si="50"/>
        <v>964</v>
      </c>
      <c r="I138" s="97">
        <f t="shared" si="50"/>
        <v>750</v>
      </c>
      <c r="J138" s="97">
        <f t="shared" si="50"/>
        <v>996</v>
      </c>
      <c r="K138" s="97">
        <f t="shared" si="50"/>
        <v>816</v>
      </c>
      <c r="L138" s="97">
        <f t="shared" si="50"/>
        <v>798</v>
      </c>
      <c r="M138" s="97">
        <f t="shared" si="50"/>
        <v>768</v>
      </c>
      <c r="N138" s="97">
        <f t="shared" si="50"/>
        <v>628</v>
      </c>
      <c r="O138" s="97">
        <f t="shared" si="50"/>
        <v>424</v>
      </c>
      <c r="P138" s="97">
        <f t="shared" si="51"/>
        <v>7916</v>
      </c>
      <c r="Q138" s="126"/>
      <c r="R138" s="126"/>
      <c r="S138" s="97">
        <f>SUM($D138:D138)</f>
        <v>300</v>
      </c>
      <c r="T138" s="97">
        <f>SUM($D138:E138)</f>
        <v>602</v>
      </c>
      <c r="U138" s="97">
        <f>SUM($D138:F138)</f>
        <v>1114</v>
      </c>
      <c r="V138" s="97">
        <f>SUM($D138:G138)</f>
        <v>1772</v>
      </c>
      <c r="W138" s="97">
        <f>SUM($D138:H138)</f>
        <v>2736</v>
      </c>
      <c r="X138" s="97">
        <f>SUM($D138:I138)</f>
        <v>3486</v>
      </c>
      <c r="Y138" s="97">
        <f>SUM($D138:J138)</f>
        <v>4482</v>
      </c>
      <c r="Z138" s="97">
        <f>SUM($D138:K138)</f>
        <v>5298</v>
      </c>
      <c r="AA138" s="97">
        <f>SUM($D138:L138)</f>
        <v>6096</v>
      </c>
      <c r="AB138" s="97">
        <f>SUM($D138:M138)</f>
        <v>6864</v>
      </c>
      <c r="AC138" s="97">
        <f>SUM($D138:N138)</f>
        <v>7492</v>
      </c>
      <c r="AD138" s="97">
        <f>SUM($D138:O138)</f>
        <v>7916</v>
      </c>
    </row>
    <row r="139" spans="1:30" ht="15.1" customHeight="1">
      <c r="A139" s="94">
        <v>2016</v>
      </c>
      <c r="B139" s="95" t="s">
        <v>8</v>
      </c>
      <c r="D139" s="97">
        <f t="shared" si="50"/>
        <v>284</v>
      </c>
      <c r="E139" s="97">
        <f t="shared" si="50"/>
        <v>292</v>
      </c>
      <c r="F139" s="97">
        <f t="shared" si="50"/>
        <v>480</v>
      </c>
      <c r="G139" s="97">
        <f t="shared" si="50"/>
        <v>566</v>
      </c>
      <c r="H139" s="97">
        <f t="shared" si="50"/>
        <v>810</v>
      </c>
      <c r="I139" s="97">
        <f t="shared" si="50"/>
        <v>688</v>
      </c>
      <c r="J139" s="97">
        <f t="shared" si="50"/>
        <v>958</v>
      </c>
      <c r="K139" s="97">
        <f t="shared" si="50"/>
        <v>836</v>
      </c>
      <c r="L139" s="97">
        <f t="shared" si="50"/>
        <v>764</v>
      </c>
      <c r="M139" s="97">
        <f t="shared" si="50"/>
        <v>752</v>
      </c>
      <c r="N139" s="97">
        <f t="shared" si="50"/>
        <v>548</v>
      </c>
      <c r="O139" s="97">
        <f t="shared" si="50"/>
        <v>438</v>
      </c>
      <c r="P139" s="97">
        <f t="shared" ref="P139:P142" si="52">SUM(D139:O139)</f>
        <v>7416</v>
      </c>
      <c r="Q139" s="126"/>
      <c r="R139" s="126"/>
      <c r="S139" s="97">
        <f>SUM($D139:D139)</f>
        <v>284</v>
      </c>
      <c r="T139" s="97">
        <f>SUM($D139:E139)</f>
        <v>576</v>
      </c>
      <c r="U139" s="97">
        <f>SUM($D139:F139)</f>
        <v>1056</v>
      </c>
      <c r="V139" s="97">
        <f>SUM($D139:G139)</f>
        <v>1622</v>
      </c>
      <c r="W139" s="97">
        <f>SUM($D139:H139)</f>
        <v>2432</v>
      </c>
      <c r="X139" s="97">
        <f>SUM($D139:I139)</f>
        <v>3120</v>
      </c>
      <c r="Y139" s="97">
        <f>SUM($D139:J139)</f>
        <v>4078</v>
      </c>
      <c r="Z139" s="97">
        <f>SUM($D139:K139)</f>
        <v>4914</v>
      </c>
      <c r="AA139" s="97">
        <f>SUM($D139:L139)</f>
        <v>5678</v>
      </c>
      <c r="AB139" s="97">
        <f>SUM($D139:M139)</f>
        <v>6430</v>
      </c>
      <c r="AC139" s="97">
        <f>SUM($D139:N139)</f>
        <v>6978</v>
      </c>
      <c r="AD139" s="97">
        <f>SUM($D139:O139)</f>
        <v>7416</v>
      </c>
    </row>
    <row r="140" spans="1:30" ht="15.1" customHeight="1">
      <c r="A140" s="94">
        <v>2017</v>
      </c>
      <c r="B140" s="95" t="s">
        <v>8</v>
      </c>
      <c r="D140" s="97">
        <f t="shared" si="50"/>
        <v>294</v>
      </c>
      <c r="E140" s="97">
        <f t="shared" si="50"/>
        <v>322</v>
      </c>
      <c r="F140" s="97">
        <f t="shared" si="50"/>
        <v>422</v>
      </c>
      <c r="G140" s="97">
        <f t="shared" si="50"/>
        <v>606</v>
      </c>
      <c r="H140" s="97">
        <f t="shared" si="50"/>
        <v>828</v>
      </c>
      <c r="I140" s="97">
        <f t="shared" si="50"/>
        <v>642</v>
      </c>
      <c r="J140" s="97">
        <f t="shared" si="50"/>
        <v>856</v>
      </c>
      <c r="K140" s="97">
        <f t="shared" si="50"/>
        <v>730</v>
      </c>
      <c r="L140" s="97">
        <f t="shared" si="50"/>
        <v>740</v>
      </c>
      <c r="M140" s="97">
        <f t="shared" si="50"/>
        <v>690</v>
      </c>
      <c r="N140" s="97">
        <f t="shared" si="50"/>
        <v>508</v>
      </c>
      <c r="O140" s="97">
        <f t="shared" si="50"/>
        <v>452</v>
      </c>
      <c r="P140" s="97">
        <f t="shared" ref="P140" si="53">SUM(D140:O140)</f>
        <v>7090</v>
      </c>
      <c r="Q140" s="126"/>
      <c r="R140" s="126"/>
      <c r="S140" s="97">
        <f>SUM($D140:D140)</f>
        <v>294</v>
      </c>
      <c r="T140" s="97">
        <f>SUM($D140:E140)</f>
        <v>616</v>
      </c>
      <c r="U140" s="97">
        <f>SUM($D140:F140)</f>
        <v>1038</v>
      </c>
      <c r="V140" s="97">
        <f>SUM($D140:G140)</f>
        <v>1644</v>
      </c>
      <c r="W140" s="97">
        <f>SUM($D140:H140)</f>
        <v>2472</v>
      </c>
      <c r="X140" s="97">
        <f>SUM($D140:I140)</f>
        <v>3114</v>
      </c>
      <c r="Y140" s="97">
        <f>SUM($D140:J140)</f>
        <v>3970</v>
      </c>
      <c r="Z140" s="97">
        <f>SUM($D140:K140)</f>
        <v>4700</v>
      </c>
      <c r="AA140" s="97">
        <f>SUM($D140:L140)</f>
        <v>5440</v>
      </c>
      <c r="AB140" s="97">
        <f>SUM($D140:M140)</f>
        <v>6130</v>
      </c>
      <c r="AC140" s="97">
        <f>SUM($D140:N140)</f>
        <v>6638</v>
      </c>
      <c r="AD140" s="97">
        <f>SUM($D140:O140)</f>
        <v>7090</v>
      </c>
    </row>
    <row r="141" spans="1:30" ht="15.1" customHeight="1">
      <c r="A141" s="94">
        <v>2018</v>
      </c>
      <c r="B141" s="95" t="s">
        <v>8</v>
      </c>
      <c r="D141" s="97">
        <f t="shared" si="50"/>
        <v>306</v>
      </c>
      <c r="E141" s="97">
        <f t="shared" si="50"/>
        <v>346</v>
      </c>
      <c r="F141" s="97">
        <f t="shared" si="50"/>
        <v>430</v>
      </c>
      <c r="G141" s="97">
        <f t="shared" si="50"/>
        <v>594</v>
      </c>
      <c r="H141" s="97">
        <f t="shared" si="50"/>
        <v>624</v>
      </c>
      <c r="I141" s="97">
        <f t="shared" si="50"/>
        <v>572</v>
      </c>
      <c r="J141" s="97">
        <f t="shared" si="50"/>
        <v>1030</v>
      </c>
      <c r="K141" s="97">
        <f t="shared" si="50"/>
        <v>982</v>
      </c>
      <c r="L141" s="97">
        <f t="shared" si="50"/>
        <v>748</v>
      </c>
      <c r="M141" s="97">
        <f t="shared" si="50"/>
        <v>750</v>
      </c>
      <c r="N141" s="97">
        <f t="shared" si="50"/>
        <v>500</v>
      </c>
      <c r="O141" s="97">
        <f t="shared" si="50"/>
        <v>394</v>
      </c>
      <c r="P141" s="97">
        <f t="shared" si="52"/>
        <v>7276</v>
      </c>
      <c r="Q141" s="126"/>
      <c r="R141" s="126"/>
      <c r="S141" s="97">
        <f>SUM($D141:D141)</f>
        <v>306</v>
      </c>
      <c r="T141" s="97">
        <f>SUM($D141:E141)</f>
        <v>652</v>
      </c>
      <c r="U141" s="97">
        <f>SUM($D141:F141)</f>
        <v>1082</v>
      </c>
      <c r="V141" s="97">
        <f>SUM($D141:G141)</f>
        <v>1676</v>
      </c>
      <c r="W141" s="97">
        <f>SUM($D141:H141)</f>
        <v>2300</v>
      </c>
      <c r="X141" s="97">
        <f>SUM($D141:I141)</f>
        <v>2872</v>
      </c>
      <c r="Y141" s="97">
        <f>SUM($D141:J141)</f>
        <v>3902</v>
      </c>
      <c r="Z141" s="97">
        <f>SUM($D141:K141)</f>
        <v>4884</v>
      </c>
      <c r="AA141" s="97">
        <f>SUM($D141:L141)</f>
        <v>5632</v>
      </c>
      <c r="AB141" s="97">
        <f>SUM($D141:M141)</f>
        <v>6382</v>
      </c>
      <c r="AC141" s="97">
        <f>SUM($D141:N141)</f>
        <v>6882</v>
      </c>
      <c r="AD141" s="97">
        <f>SUM($D141:O141)</f>
        <v>7276</v>
      </c>
    </row>
    <row r="142" spans="1:30" ht="15.1" customHeight="1">
      <c r="A142" s="94">
        <v>2019</v>
      </c>
      <c r="B142" s="95" t="s">
        <v>8</v>
      </c>
      <c r="D142" s="97">
        <f t="shared" si="50"/>
        <v>258</v>
      </c>
      <c r="E142" s="97">
        <f t="shared" si="50"/>
        <v>294</v>
      </c>
      <c r="F142" s="97">
        <f t="shared" si="50"/>
        <v>440</v>
      </c>
      <c r="G142" s="97">
        <f t="shared" si="50"/>
        <v>542</v>
      </c>
      <c r="H142" s="97">
        <f t="shared" si="50"/>
        <v>568</v>
      </c>
      <c r="I142" s="97">
        <f t="shared" si="50"/>
        <v>592</v>
      </c>
      <c r="J142" s="97">
        <f t="shared" si="50"/>
        <v>866</v>
      </c>
      <c r="K142" s="97">
        <f t="shared" si="50"/>
        <v>800</v>
      </c>
      <c r="L142" s="97">
        <f t="shared" si="50"/>
        <v>612</v>
      </c>
      <c r="M142" s="97">
        <f t="shared" si="50"/>
        <v>676</v>
      </c>
      <c r="N142" s="97">
        <f t="shared" si="50"/>
        <v>484</v>
      </c>
      <c r="O142" s="97">
        <f t="shared" si="50"/>
        <v>414</v>
      </c>
      <c r="P142" s="97">
        <f t="shared" si="52"/>
        <v>6546</v>
      </c>
      <c r="Q142" s="126"/>
      <c r="R142" s="126"/>
      <c r="S142" s="97">
        <f>SUM($D142:D142)</f>
        <v>258</v>
      </c>
      <c r="T142" s="97">
        <f>SUM($D142:E142)</f>
        <v>552</v>
      </c>
      <c r="U142" s="97">
        <f>SUM($D142:F142)</f>
        <v>992</v>
      </c>
      <c r="V142" s="97">
        <f>SUM($D142:G142)</f>
        <v>1534</v>
      </c>
      <c r="W142" s="97">
        <f>SUM($D142:H142)</f>
        <v>2102</v>
      </c>
      <c r="X142" s="97">
        <f>SUM($D142:I142)</f>
        <v>2694</v>
      </c>
      <c r="Y142" s="97">
        <f>SUM($D142:J142)</f>
        <v>3560</v>
      </c>
      <c r="Z142" s="97">
        <f>SUM($D142:K142)</f>
        <v>4360</v>
      </c>
      <c r="AA142" s="97">
        <f>SUM($D142:L142)</f>
        <v>4972</v>
      </c>
      <c r="AB142" s="97">
        <f>SUM($D142:M142)</f>
        <v>5648</v>
      </c>
      <c r="AC142" s="97">
        <f>SUM($D142:N142)</f>
        <v>6132</v>
      </c>
      <c r="AD142" s="97">
        <f>SUM($D142:O142)</f>
        <v>6546</v>
      </c>
    </row>
    <row r="143" spans="1:30" ht="15.1" customHeight="1">
      <c r="A143" s="94">
        <v>2020</v>
      </c>
      <c r="B143" s="95" t="s">
        <v>8</v>
      </c>
      <c r="D143" s="97">
        <f t="shared" si="50"/>
        <v>242</v>
      </c>
      <c r="E143" s="97">
        <f t="shared" si="50"/>
        <v>290</v>
      </c>
      <c r="F143" s="97">
        <f t="shared" si="50"/>
        <v>102</v>
      </c>
      <c r="G143" s="97">
        <f t="shared" si="50"/>
        <v>4</v>
      </c>
      <c r="H143" s="97">
        <f t="shared" si="50"/>
        <v>26</v>
      </c>
      <c r="I143" s="97">
        <f t="shared" si="50"/>
        <v>10</v>
      </c>
      <c r="J143" s="97">
        <f t="shared" si="50"/>
        <v>30</v>
      </c>
      <c r="K143" s="97">
        <f t="shared" si="50"/>
        <v>76</v>
      </c>
      <c r="L143" s="97">
        <f t="shared" si="50"/>
        <v>8</v>
      </c>
      <c r="M143" s="97">
        <f t="shared" si="50"/>
        <v>6</v>
      </c>
      <c r="N143" s="97">
        <f t="shared" si="50"/>
        <v>4</v>
      </c>
      <c r="O143" s="97">
        <f t="shared" si="50"/>
        <v>2</v>
      </c>
      <c r="P143" s="97">
        <f t="shared" ref="P143" si="54">SUM(D143:O143)</f>
        <v>800</v>
      </c>
      <c r="Q143" s="126"/>
      <c r="R143" s="126"/>
      <c r="S143" s="97">
        <f>SUM($D143:D143)</f>
        <v>242</v>
      </c>
      <c r="T143" s="97">
        <f>SUM($D143:E143)</f>
        <v>532</v>
      </c>
      <c r="U143" s="97">
        <f>SUM($D143:F143)</f>
        <v>634</v>
      </c>
      <c r="V143" s="97">
        <f>SUM($D143:G143)</f>
        <v>638</v>
      </c>
      <c r="W143" s="97">
        <f>SUM($D143:H143)</f>
        <v>664</v>
      </c>
      <c r="X143" s="97">
        <f>SUM($D143:I143)</f>
        <v>674</v>
      </c>
      <c r="Y143" s="97">
        <f>SUM($D143:J143)</f>
        <v>704</v>
      </c>
      <c r="Z143" s="97">
        <f>SUM($D143:K143)</f>
        <v>780</v>
      </c>
      <c r="AA143" s="97">
        <f>SUM($D143:L143)</f>
        <v>788</v>
      </c>
      <c r="AB143" s="97">
        <f>SUM($D143:M143)</f>
        <v>794</v>
      </c>
      <c r="AC143" s="97">
        <f>SUM($D143:N143)</f>
        <v>798</v>
      </c>
      <c r="AD143" s="97">
        <f>SUM($D143:O143)</f>
        <v>800</v>
      </c>
    </row>
    <row r="144" spans="1:30" ht="15.1" customHeight="1">
      <c r="A144" s="94">
        <v>2021</v>
      </c>
      <c r="B144" s="95" t="s">
        <v>8</v>
      </c>
      <c r="D144" s="97">
        <f t="shared" si="50"/>
        <v>4</v>
      </c>
      <c r="E144" s="97">
        <f t="shared" si="50"/>
        <v>4</v>
      </c>
      <c r="F144" s="97">
        <f t="shared" si="50"/>
        <v>2</v>
      </c>
      <c r="G144" s="97">
        <f t="shared" si="50"/>
        <v>4</v>
      </c>
      <c r="H144" s="97">
        <f t="shared" si="50"/>
        <v>4</v>
      </c>
      <c r="I144" s="97">
        <f t="shared" si="50"/>
        <v>38</v>
      </c>
      <c r="J144" s="97">
        <f t="shared" si="50"/>
        <v>186</v>
      </c>
      <c r="K144" s="97">
        <f t="shared" si="50"/>
        <v>308</v>
      </c>
      <c r="L144" s="97">
        <f t="shared" si="50"/>
        <v>86</v>
      </c>
      <c r="M144" s="97">
        <f t="shared" si="50"/>
        <v>84</v>
      </c>
      <c r="N144" s="97">
        <f t="shared" si="50"/>
        <v>42</v>
      </c>
      <c r="O144" s="97">
        <f t="shared" si="50"/>
        <v>44</v>
      </c>
      <c r="P144" s="97">
        <f t="shared" ref="P144" si="55">SUM(D144:O144)</f>
        <v>806</v>
      </c>
      <c r="Q144" s="126"/>
      <c r="R144" s="126"/>
      <c r="S144" s="97">
        <f>SUM($D144:D144)</f>
        <v>4</v>
      </c>
      <c r="T144" s="97">
        <f>SUM($D144:E144)</f>
        <v>8</v>
      </c>
      <c r="U144" s="97">
        <f>SUM($D144:F144)</f>
        <v>10</v>
      </c>
      <c r="V144" s="97">
        <f>SUM($D144:G144)</f>
        <v>14</v>
      </c>
      <c r="W144" s="97">
        <f>SUM($D144:H144)</f>
        <v>18</v>
      </c>
      <c r="X144" s="97">
        <f>SUM($D144:I144)</f>
        <v>56</v>
      </c>
      <c r="Y144" s="97">
        <f>SUM($D144:J144)</f>
        <v>242</v>
      </c>
      <c r="Z144" s="97">
        <f>SUM($D144:K144)</f>
        <v>550</v>
      </c>
      <c r="AA144" s="97">
        <f>SUM($D144:L144)</f>
        <v>636</v>
      </c>
      <c r="AB144" s="97">
        <f>SUM($D144:M144)</f>
        <v>720</v>
      </c>
      <c r="AC144" s="97">
        <f>SUM($D144:N144)</f>
        <v>762</v>
      </c>
      <c r="AD144" s="97">
        <f>SUM($D144:O144)</f>
        <v>806</v>
      </c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indexed="53"/>
  </sheetPr>
  <dimension ref="A1:AX144"/>
  <sheetViews>
    <sheetView topLeftCell="A76" zoomScale="90" zoomScaleNormal="90" workbookViewId="0">
      <selection activeCell="O95" sqref="O95"/>
    </sheetView>
  </sheetViews>
  <sheetFormatPr defaultColWidth="6.38671875" defaultRowHeight="15.1" customHeight="1"/>
  <cols>
    <col min="1" max="1" width="7.609375" style="105" bestFit="1" customWidth="1"/>
    <col min="2" max="2" width="29.5546875" style="105" bestFit="1" customWidth="1"/>
    <col min="3" max="3" width="0.88671875" style="105" customWidth="1"/>
    <col min="4" max="4" width="9.609375" style="113" customWidth="1"/>
    <col min="5" max="16" width="9.609375" style="105" customWidth="1"/>
    <col min="17" max="18" width="1.5546875" style="105" customWidth="1"/>
    <col min="19" max="19" width="9.609375" style="113" customWidth="1"/>
    <col min="20" max="30" width="9.609375" style="105" customWidth="1"/>
    <col min="31" max="36" width="6.38671875" style="105"/>
    <col min="37" max="37" width="18.38671875" style="108" customWidth="1"/>
    <col min="38" max="38" width="14.5546875" style="108" customWidth="1"/>
    <col min="39" max="50" width="12.609375" style="108" customWidth="1"/>
    <col min="51" max="16384" width="6.38671875" style="105"/>
  </cols>
  <sheetData>
    <row r="1" spans="1:50" ht="15.1" customHeight="1">
      <c r="A1" s="103" t="s">
        <v>79</v>
      </c>
      <c r="B1" s="104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S1" s="107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50" ht="15.1" customHeight="1">
      <c r="A2" s="103" t="s">
        <v>80</v>
      </c>
      <c r="B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50" ht="15.1" customHeight="1">
      <c r="A3" s="103" t="s">
        <v>0</v>
      </c>
      <c r="B3" s="112"/>
    </row>
    <row r="4" spans="1:50" ht="15.1" customHeight="1">
      <c r="A4" s="103" t="s">
        <v>15</v>
      </c>
      <c r="B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50" ht="15.1" customHeight="1">
      <c r="A5" s="114"/>
      <c r="B5" s="114"/>
      <c r="D5" s="115"/>
      <c r="S5" s="115"/>
    </row>
    <row r="6" spans="1:50" ht="15.1" customHeight="1">
      <c r="A6" s="114"/>
      <c r="B6" s="114"/>
      <c r="D6" s="107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S6" s="107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50" ht="15.1" customHeight="1">
      <c r="B7" s="116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50" ht="15.1" customHeight="1">
      <c r="D8" s="117" t="s">
        <v>60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S8" s="117" t="s">
        <v>61</v>
      </c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50" ht="15.1" customHeight="1">
      <c r="A9" s="118" t="s">
        <v>58</v>
      </c>
      <c r="B9" s="119" t="s">
        <v>59</v>
      </c>
      <c r="C9" s="105" t="s">
        <v>33</v>
      </c>
      <c r="D9" s="120" t="s">
        <v>46</v>
      </c>
      <c r="E9" s="120" t="s">
        <v>47</v>
      </c>
      <c r="F9" s="120" t="s">
        <v>48</v>
      </c>
      <c r="G9" s="120" t="s">
        <v>49</v>
      </c>
      <c r="H9" s="120" t="s">
        <v>50</v>
      </c>
      <c r="I9" s="120" t="s">
        <v>51</v>
      </c>
      <c r="J9" s="120" t="s">
        <v>52</v>
      </c>
      <c r="K9" s="120" t="s">
        <v>53</v>
      </c>
      <c r="L9" s="120" t="s">
        <v>54</v>
      </c>
      <c r="M9" s="120" t="s">
        <v>55</v>
      </c>
      <c r="N9" s="120" t="s">
        <v>56</v>
      </c>
      <c r="O9" s="120" t="s">
        <v>57</v>
      </c>
      <c r="P9" s="121" t="s">
        <v>9</v>
      </c>
      <c r="Q9" s="105" t="s">
        <v>33</v>
      </c>
      <c r="R9" s="105" t="s">
        <v>33</v>
      </c>
      <c r="S9" s="120" t="s">
        <v>46</v>
      </c>
      <c r="T9" s="120" t="s">
        <v>47</v>
      </c>
      <c r="U9" s="120" t="s">
        <v>48</v>
      </c>
      <c r="V9" s="120" t="s">
        <v>49</v>
      </c>
      <c r="W9" s="120" t="s">
        <v>50</v>
      </c>
      <c r="X9" s="120" t="s">
        <v>51</v>
      </c>
      <c r="Y9" s="120" t="s">
        <v>52</v>
      </c>
      <c r="Z9" s="120" t="s">
        <v>53</v>
      </c>
      <c r="AA9" s="120" t="s">
        <v>54</v>
      </c>
      <c r="AB9" s="120" t="s">
        <v>55</v>
      </c>
      <c r="AC9" s="120" t="s">
        <v>56</v>
      </c>
      <c r="AD9" s="120" t="s">
        <v>57</v>
      </c>
    </row>
    <row r="10" spans="1:50" s="122" customFormat="1" ht="15.1" customHeight="1">
      <c r="A10" s="99"/>
      <c r="B10" s="100"/>
      <c r="C10" s="101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1"/>
      <c r="R10" s="10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</row>
    <row r="11" spans="1:50" s="96" customFormat="1" ht="15.1" customHeight="1">
      <c r="A11" s="94">
        <v>2006</v>
      </c>
      <c r="B11" s="95" t="s">
        <v>6</v>
      </c>
      <c r="D11" s="97">
        <v>208257</v>
      </c>
      <c r="E11" s="97">
        <v>189759</v>
      </c>
      <c r="F11" s="97">
        <v>236954</v>
      </c>
      <c r="G11" s="97">
        <v>260954</v>
      </c>
      <c r="H11" s="97">
        <v>282330</v>
      </c>
      <c r="I11" s="97">
        <v>304876</v>
      </c>
      <c r="J11" s="97">
        <v>399140</v>
      </c>
      <c r="K11" s="97">
        <v>398117</v>
      </c>
      <c r="L11" s="97">
        <v>292376</v>
      </c>
      <c r="M11" s="97">
        <v>265947</v>
      </c>
      <c r="N11" s="97">
        <v>242051</v>
      </c>
      <c r="O11" s="97">
        <v>233518</v>
      </c>
      <c r="P11" s="97">
        <f>SUM(D11:O11)</f>
        <v>3314279</v>
      </c>
      <c r="Q11" s="123"/>
      <c r="R11" s="123"/>
      <c r="S11" s="97">
        <f>SUM($D11:D11)</f>
        <v>208257</v>
      </c>
      <c r="T11" s="97">
        <f>SUM($D11:E11)</f>
        <v>398016</v>
      </c>
      <c r="U11" s="97">
        <f>SUM($D11:F11)</f>
        <v>634970</v>
      </c>
      <c r="V11" s="97">
        <f>SUM($D11:G11)</f>
        <v>895924</v>
      </c>
      <c r="W11" s="97">
        <f>SUM($D11:H11)</f>
        <v>1178254</v>
      </c>
      <c r="X11" s="97">
        <f>SUM($D11:I11)</f>
        <v>1483130</v>
      </c>
      <c r="Y11" s="97">
        <f>SUM($D11:J11)</f>
        <v>1882270</v>
      </c>
      <c r="Z11" s="97">
        <f>SUM($D11:K11)</f>
        <v>2280387</v>
      </c>
      <c r="AA11" s="97">
        <f>SUM($D11:L11)</f>
        <v>2572763</v>
      </c>
      <c r="AB11" s="97">
        <f>SUM($D11:M11)</f>
        <v>2838710</v>
      </c>
      <c r="AC11" s="97">
        <f>SUM($D11:N11)</f>
        <v>3080761</v>
      </c>
      <c r="AD11" s="97">
        <f>SUM($D11:O11)</f>
        <v>3314279</v>
      </c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</row>
    <row r="12" spans="1:50" s="96" customFormat="1" ht="15.1" customHeight="1">
      <c r="A12" s="94">
        <v>2006</v>
      </c>
      <c r="B12" s="95" t="s">
        <v>7</v>
      </c>
      <c r="D12" s="97">
        <v>5</v>
      </c>
      <c r="E12" s="97">
        <v>6</v>
      </c>
      <c r="F12" s="97">
        <v>13</v>
      </c>
      <c r="G12" s="97">
        <v>10</v>
      </c>
      <c r="H12" s="97">
        <v>9</v>
      </c>
      <c r="I12" s="97">
        <v>10</v>
      </c>
      <c r="J12" s="97">
        <v>16</v>
      </c>
      <c r="K12" s="97">
        <v>17</v>
      </c>
      <c r="L12" s="97">
        <v>8</v>
      </c>
      <c r="M12" s="97">
        <v>7</v>
      </c>
      <c r="N12" s="97">
        <v>8</v>
      </c>
      <c r="O12" s="97">
        <v>12</v>
      </c>
      <c r="P12" s="97">
        <f>SUM(D12:O12)</f>
        <v>121</v>
      </c>
      <c r="Q12" s="124"/>
      <c r="R12" s="124"/>
      <c r="S12" s="97">
        <f>SUM($D12:D12)</f>
        <v>5</v>
      </c>
      <c r="T12" s="97">
        <f>SUM($D12:E12)</f>
        <v>11</v>
      </c>
      <c r="U12" s="97">
        <f>SUM($D12:F12)</f>
        <v>24</v>
      </c>
      <c r="V12" s="97">
        <f>SUM($D12:G12)</f>
        <v>34</v>
      </c>
      <c r="W12" s="97">
        <f>SUM($D12:H12)</f>
        <v>43</v>
      </c>
      <c r="X12" s="97">
        <f>SUM($D12:I12)</f>
        <v>53</v>
      </c>
      <c r="Y12" s="97">
        <f>SUM($D12:J12)</f>
        <v>69</v>
      </c>
      <c r="Z12" s="97">
        <f>SUM($D12:K12)</f>
        <v>86</v>
      </c>
      <c r="AA12" s="97">
        <f>SUM($D12:L12)</f>
        <v>94</v>
      </c>
      <c r="AB12" s="97">
        <f>SUM($D12:M12)</f>
        <v>101</v>
      </c>
      <c r="AC12" s="97">
        <f>SUM($D12:N12)</f>
        <v>109</v>
      </c>
      <c r="AD12" s="97">
        <f>SUM($D12:O12)</f>
        <v>121</v>
      </c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</row>
    <row r="13" spans="1:50" s="96" customFormat="1" ht="15.1" customHeight="1">
      <c r="A13" s="94">
        <v>2006</v>
      </c>
      <c r="B13" s="95" t="s">
        <v>8</v>
      </c>
      <c r="D13" s="97">
        <v>964</v>
      </c>
      <c r="E13" s="97">
        <v>976</v>
      </c>
      <c r="F13" s="97">
        <v>1450</v>
      </c>
      <c r="G13" s="97">
        <v>2212</v>
      </c>
      <c r="H13" s="97">
        <v>4066</v>
      </c>
      <c r="I13" s="97">
        <v>4748</v>
      </c>
      <c r="J13" s="97">
        <v>5202</v>
      </c>
      <c r="K13" s="97">
        <v>5286</v>
      </c>
      <c r="L13" s="97">
        <v>4690</v>
      </c>
      <c r="M13" s="97">
        <v>4236</v>
      </c>
      <c r="N13" s="97">
        <v>2252</v>
      </c>
      <c r="O13" s="97">
        <v>1552</v>
      </c>
      <c r="P13" s="97">
        <f>SUM(D13:O13)</f>
        <v>37634</v>
      </c>
      <c r="Q13" s="124"/>
      <c r="R13" s="124"/>
      <c r="S13" s="97">
        <f>SUM($D13:D13)</f>
        <v>964</v>
      </c>
      <c r="T13" s="97">
        <f>SUM($D13:E13)</f>
        <v>1940</v>
      </c>
      <c r="U13" s="97">
        <f>SUM($D13:F13)</f>
        <v>3390</v>
      </c>
      <c r="V13" s="97">
        <f>SUM($D13:G13)</f>
        <v>5602</v>
      </c>
      <c r="W13" s="97">
        <f>SUM($D13:H13)</f>
        <v>9668</v>
      </c>
      <c r="X13" s="97">
        <f>SUM($D13:I13)</f>
        <v>14416</v>
      </c>
      <c r="Y13" s="97">
        <f>SUM($D13:J13)</f>
        <v>19618</v>
      </c>
      <c r="Z13" s="97">
        <f>SUM($D13:K13)</f>
        <v>24904</v>
      </c>
      <c r="AA13" s="97">
        <f>SUM($D13:L13)</f>
        <v>29594</v>
      </c>
      <c r="AB13" s="97">
        <f>SUM($D13:M13)</f>
        <v>33830</v>
      </c>
      <c r="AC13" s="97">
        <f>SUM($D13:N13)</f>
        <v>36082</v>
      </c>
      <c r="AD13" s="97">
        <f>SUM($D13:O13)</f>
        <v>37634</v>
      </c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</row>
    <row r="14" spans="1:50" s="96" customFormat="1" ht="15.1" customHeight="1">
      <c r="A14" s="94">
        <v>2006</v>
      </c>
      <c r="B14" s="98" t="s">
        <v>9</v>
      </c>
      <c r="D14" s="97">
        <f t="shared" ref="D14:P14" si="0">SUM(D11:D13)</f>
        <v>209226</v>
      </c>
      <c r="E14" s="97">
        <f t="shared" si="0"/>
        <v>190741</v>
      </c>
      <c r="F14" s="97">
        <f t="shared" si="0"/>
        <v>238417</v>
      </c>
      <c r="G14" s="97">
        <f t="shared" si="0"/>
        <v>263176</v>
      </c>
      <c r="H14" s="97">
        <f t="shared" si="0"/>
        <v>286405</v>
      </c>
      <c r="I14" s="97">
        <f t="shared" si="0"/>
        <v>309634</v>
      </c>
      <c r="J14" s="97">
        <f t="shared" si="0"/>
        <v>404358</v>
      </c>
      <c r="K14" s="97">
        <f t="shared" si="0"/>
        <v>403420</v>
      </c>
      <c r="L14" s="97">
        <f t="shared" si="0"/>
        <v>297074</v>
      </c>
      <c r="M14" s="97">
        <f t="shared" si="0"/>
        <v>270190</v>
      </c>
      <c r="N14" s="97">
        <f t="shared" si="0"/>
        <v>244311</v>
      </c>
      <c r="O14" s="97">
        <f t="shared" si="0"/>
        <v>235082</v>
      </c>
      <c r="P14" s="97">
        <f t="shared" si="0"/>
        <v>3352034</v>
      </c>
      <c r="Q14" s="124"/>
      <c r="R14" s="124"/>
      <c r="S14" s="97">
        <f t="shared" ref="S14:AD14" si="1">SUM(S11:S13)</f>
        <v>209226</v>
      </c>
      <c r="T14" s="97">
        <f t="shared" si="1"/>
        <v>399967</v>
      </c>
      <c r="U14" s="97">
        <f t="shared" si="1"/>
        <v>638384</v>
      </c>
      <c r="V14" s="97">
        <f t="shared" si="1"/>
        <v>901560</v>
      </c>
      <c r="W14" s="97">
        <f t="shared" si="1"/>
        <v>1187965</v>
      </c>
      <c r="X14" s="97">
        <f t="shared" si="1"/>
        <v>1497599</v>
      </c>
      <c r="Y14" s="97">
        <f t="shared" si="1"/>
        <v>1901957</v>
      </c>
      <c r="Z14" s="97">
        <f t="shared" si="1"/>
        <v>2305377</v>
      </c>
      <c r="AA14" s="97">
        <f t="shared" si="1"/>
        <v>2602451</v>
      </c>
      <c r="AB14" s="97">
        <f t="shared" si="1"/>
        <v>2872641</v>
      </c>
      <c r="AC14" s="97">
        <f t="shared" si="1"/>
        <v>3116952</v>
      </c>
      <c r="AD14" s="97">
        <f t="shared" si="1"/>
        <v>3352034</v>
      </c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</row>
    <row r="15" spans="1:50" s="122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/>
      <c r="R15" s="101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</row>
    <row r="16" spans="1:50" s="96" customFormat="1" ht="15.1" customHeight="1">
      <c r="A16" s="94">
        <v>2007</v>
      </c>
      <c r="B16" s="95" t="s">
        <v>6</v>
      </c>
      <c r="D16" s="97">
        <v>185285</v>
      </c>
      <c r="E16" s="97">
        <v>162343</v>
      </c>
      <c r="F16" s="97">
        <v>217725</v>
      </c>
      <c r="G16" s="97">
        <v>231635</v>
      </c>
      <c r="H16" s="97">
        <v>268273</v>
      </c>
      <c r="I16" s="97">
        <v>302990</v>
      </c>
      <c r="J16" s="97">
        <v>371347</v>
      </c>
      <c r="K16" s="97">
        <v>386706</v>
      </c>
      <c r="L16" s="97">
        <v>298258</v>
      </c>
      <c r="M16" s="97">
        <v>299568</v>
      </c>
      <c r="N16" s="97">
        <v>272081</v>
      </c>
      <c r="O16" s="97">
        <v>221629</v>
      </c>
      <c r="P16" s="97">
        <f>SUM(D16:O16)</f>
        <v>3217840</v>
      </c>
      <c r="Q16" s="123"/>
      <c r="R16" s="123"/>
      <c r="S16" s="97">
        <f>SUM($D16:D16)</f>
        <v>185285</v>
      </c>
      <c r="T16" s="97">
        <f>SUM($D16:E16)</f>
        <v>347628</v>
      </c>
      <c r="U16" s="97">
        <f>SUM($D16:F16)</f>
        <v>565353</v>
      </c>
      <c r="V16" s="97">
        <f>SUM($D16:G16)</f>
        <v>796988</v>
      </c>
      <c r="W16" s="97">
        <f>SUM($D16:H16)</f>
        <v>1065261</v>
      </c>
      <c r="X16" s="97">
        <f>SUM($D16:I16)</f>
        <v>1368251</v>
      </c>
      <c r="Y16" s="97">
        <f>SUM($D16:J16)</f>
        <v>1739598</v>
      </c>
      <c r="Z16" s="97">
        <f>SUM($D16:K16)</f>
        <v>2126304</v>
      </c>
      <c r="AA16" s="97">
        <f>SUM($D16:L16)</f>
        <v>2424562</v>
      </c>
      <c r="AB16" s="97">
        <f>SUM($D16:M16)</f>
        <v>2724130</v>
      </c>
      <c r="AC16" s="97">
        <f>SUM($D16:N16)</f>
        <v>2996211</v>
      </c>
      <c r="AD16" s="97">
        <f>SUM($D16:O16)</f>
        <v>3217840</v>
      </c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</row>
    <row r="17" spans="1:50" s="96" customFormat="1" ht="15.1" customHeight="1">
      <c r="A17" s="94">
        <v>2007</v>
      </c>
      <c r="B17" s="95" t="s">
        <v>7</v>
      </c>
      <c r="D17" s="97">
        <v>4</v>
      </c>
      <c r="E17" s="97">
        <v>3</v>
      </c>
      <c r="F17" s="97">
        <v>9</v>
      </c>
      <c r="G17" s="97">
        <v>16</v>
      </c>
      <c r="H17" s="97">
        <v>9</v>
      </c>
      <c r="I17" s="97">
        <v>15</v>
      </c>
      <c r="J17" s="97">
        <v>9</v>
      </c>
      <c r="K17" s="97">
        <v>17</v>
      </c>
      <c r="L17" s="97">
        <v>8</v>
      </c>
      <c r="M17" s="97">
        <v>8</v>
      </c>
      <c r="N17" s="97">
        <v>8</v>
      </c>
      <c r="O17" s="97">
        <v>37</v>
      </c>
      <c r="P17" s="97">
        <f>SUM(D17:O17)</f>
        <v>143</v>
      </c>
      <c r="Q17" s="124"/>
      <c r="R17" s="124"/>
      <c r="S17" s="97">
        <f>SUM($D17:D17)</f>
        <v>4</v>
      </c>
      <c r="T17" s="97">
        <f>SUM($D17:E17)</f>
        <v>7</v>
      </c>
      <c r="U17" s="97">
        <f>SUM($D17:F17)</f>
        <v>16</v>
      </c>
      <c r="V17" s="97">
        <f>SUM($D17:G17)</f>
        <v>32</v>
      </c>
      <c r="W17" s="97">
        <f>SUM($D17:H17)</f>
        <v>41</v>
      </c>
      <c r="X17" s="97">
        <f>SUM($D17:I17)</f>
        <v>56</v>
      </c>
      <c r="Y17" s="97">
        <f>SUM($D17:J17)</f>
        <v>65</v>
      </c>
      <c r="Z17" s="97">
        <f>SUM($D17:K17)</f>
        <v>82</v>
      </c>
      <c r="AA17" s="97">
        <f>SUM($D17:L17)</f>
        <v>90</v>
      </c>
      <c r="AB17" s="97">
        <f>SUM($D17:M17)</f>
        <v>98</v>
      </c>
      <c r="AC17" s="97">
        <f>SUM($D17:N17)</f>
        <v>106</v>
      </c>
      <c r="AD17" s="97">
        <f>SUM($D17:O17)</f>
        <v>143</v>
      </c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</row>
    <row r="18" spans="1:50" s="96" customFormat="1" ht="15.1" customHeight="1">
      <c r="A18" s="94">
        <v>2007</v>
      </c>
      <c r="B18" s="95" t="s">
        <v>8</v>
      </c>
      <c r="D18" s="97">
        <v>1058</v>
      </c>
      <c r="E18" s="97">
        <v>806</v>
      </c>
      <c r="F18" s="97">
        <v>1302</v>
      </c>
      <c r="G18" s="97">
        <v>2110</v>
      </c>
      <c r="H18" s="97">
        <v>3414</v>
      </c>
      <c r="I18" s="97">
        <v>4364</v>
      </c>
      <c r="J18" s="97">
        <v>4250</v>
      </c>
      <c r="K18" s="97">
        <v>4510</v>
      </c>
      <c r="L18" s="97">
        <v>4084</v>
      </c>
      <c r="M18" s="97">
        <v>3680</v>
      </c>
      <c r="N18" s="97">
        <v>2212</v>
      </c>
      <c r="O18" s="97">
        <v>1538</v>
      </c>
      <c r="P18" s="97">
        <f>SUM(D18:O18)</f>
        <v>33328</v>
      </c>
      <c r="Q18" s="124"/>
      <c r="R18" s="124"/>
      <c r="S18" s="97">
        <f>SUM($D18:D18)</f>
        <v>1058</v>
      </c>
      <c r="T18" s="97">
        <f>SUM($D18:E18)</f>
        <v>1864</v>
      </c>
      <c r="U18" s="97">
        <f>SUM($D18:F18)</f>
        <v>3166</v>
      </c>
      <c r="V18" s="97">
        <f>SUM($D18:G18)</f>
        <v>5276</v>
      </c>
      <c r="W18" s="97">
        <f>SUM($D18:H18)</f>
        <v>8690</v>
      </c>
      <c r="X18" s="97">
        <f>SUM($D18:I18)</f>
        <v>13054</v>
      </c>
      <c r="Y18" s="97">
        <f>SUM($D18:J18)</f>
        <v>17304</v>
      </c>
      <c r="Z18" s="97">
        <f>SUM($D18:K18)</f>
        <v>21814</v>
      </c>
      <c r="AA18" s="97">
        <f>SUM($D18:L18)</f>
        <v>25898</v>
      </c>
      <c r="AB18" s="97">
        <f>SUM($D18:M18)</f>
        <v>29578</v>
      </c>
      <c r="AC18" s="97">
        <f>SUM($D18:N18)</f>
        <v>31790</v>
      </c>
      <c r="AD18" s="97">
        <f>SUM($D18:O18)</f>
        <v>33328</v>
      </c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</row>
    <row r="19" spans="1:50" s="96" customFormat="1" ht="15.1" customHeight="1">
      <c r="A19" s="94">
        <v>2007</v>
      </c>
      <c r="B19" s="98" t="s">
        <v>9</v>
      </c>
      <c r="D19" s="97">
        <f t="shared" ref="D19:P19" si="2">SUM(D16:D18)</f>
        <v>186347</v>
      </c>
      <c r="E19" s="97">
        <f t="shared" si="2"/>
        <v>163152</v>
      </c>
      <c r="F19" s="97">
        <f t="shared" si="2"/>
        <v>219036</v>
      </c>
      <c r="G19" s="97">
        <f t="shared" si="2"/>
        <v>233761</v>
      </c>
      <c r="H19" s="97">
        <f t="shared" si="2"/>
        <v>271696</v>
      </c>
      <c r="I19" s="97">
        <f t="shared" si="2"/>
        <v>307369</v>
      </c>
      <c r="J19" s="97">
        <f t="shared" si="2"/>
        <v>375606</v>
      </c>
      <c r="K19" s="97">
        <f t="shared" si="2"/>
        <v>391233</v>
      </c>
      <c r="L19" s="97">
        <f t="shared" si="2"/>
        <v>302350</v>
      </c>
      <c r="M19" s="97">
        <f t="shared" si="2"/>
        <v>303256</v>
      </c>
      <c r="N19" s="97">
        <f t="shared" si="2"/>
        <v>274301</v>
      </c>
      <c r="O19" s="97">
        <f t="shared" si="2"/>
        <v>223204</v>
      </c>
      <c r="P19" s="97">
        <f t="shared" si="2"/>
        <v>3251311</v>
      </c>
      <c r="Q19" s="124"/>
      <c r="R19" s="124"/>
      <c r="S19" s="97">
        <f t="shared" ref="S19:AD19" si="3">SUM(S16:S18)</f>
        <v>186347</v>
      </c>
      <c r="T19" s="97">
        <f t="shared" si="3"/>
        <v>349499</v>
      </c>
      <c r="U19" s="97">
        <f t="shared" si="3"/>
        <v>568535</v>
      </c>
      <c r="V19" s="97">
        <f t="shared" si="3"/>
        <v>802296</v>
      </c>
      <c r="W19" s="97">
        <f t="shared" si="3"/>
        <v>1073992</v>
      </c>
      <c r="X19" s="97">
        <f t="shared" si="3"/>
        <v>1381361</v>
      </c>
      <c r="Y19" s="97">
        <f t="shared" si="3"/>
        <v>1756967</v>
      </c>
      <c r="Z19" s="97">
        <f t="shared" si="3"/>
        <v>2148200</v>
      </c>
      <c r="AA19" s="97">
        <f t="shared" si="3"/>
        <v>2450550</v>
      </c>
      <c r="AB19" s="97">
        <f t="shared" si="3"/>
        <v>2753806</v>
      </c>
      <c r="AC19" s="97">
        <f t="shared" si="3"/>
        <v>3028107</v>
      </c>
      <c r="AD19" s="97">
        <f t="shared" si="3"/>
        <v>3251311</v>
      </c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</row>
    <row r="20" spans="1:50" s="122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1"/>
      <c r="R20" s="101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</row>
    <row r="21" spans="1:50" s="96" customFormat="1" ht="15.1" customHeight="1">
      <c r="A21" s="94">
        <v>2008</v>
      </c>
      <c r="B21" s="95" t="s">
        <v>6</v>
      </c>
      <c r="D21" s="97">
        <v>190054</v>
      </c>
      <c r="E21" s="97">
        <v>175450</v>
      </c>
      <c r="F21" s="97">
        <v>218867</v>
      </c>
      <c r="G21" s="97">
        <v>227723</v>
      </c>
      <c r="H21" s="97">
        <v>278143</v>
      </c>
      <c r="I21" s="97">
        <v>289147</v>
      </c>
      <c r="J21" s="97">
        <v>363694</v>
      </c>
      <c r="K21" s="97">
        <v>412950</v>
      </c>
      <c r="L21" s="97">
        <v>275039</v>
      </c>
      <c r="M21" s="97">
        <v>258780</v>
      </c>
      <c r="N21" s="97">
        <v>219597</v>
      </c>
      <c r="O21" s="97">
        <v>191252</v>
      </c>
      <c r="P21" s="97">
        <f>SUM(D21:O21)</f>
        <v>3100696</v>
      </c>
      <c r="Q21" s="123"/>
      <c r="R21" s="123"/>
      <c r="S21" s="97">
        <f>SUM($D21:D21)</f>
        <v>190054</v>
      </c>
      <c r="T21" s="97">
        <f>SUM($D21:E21)</f>
        <v>365504</v>
      </c>
      <c r="U21" s="97">
        <f>SUM($D21:F21)</f>
        <v>584371</v>
      </c>
      <c r="V21" s="97">
        <f>SUM($D21:G21)</f>
        <v>812094</v>
      </c>
      <c r="W21" s="97">
        <f>SUM($D21:H21)</f>
        <v>1090237</v>
      </c>
      <c r="X21" s="97">
        <f>SUM($D21:I21)</f>
        <v>1379384</v>
      </c>
      <c r="Y21" s="97">
        <f>SUM($D21:J21)</f>
        <v>1743078</v>
      </c>
      <c r="Z21" s="97">
        <f>SUM($D21:K21)</f>
        <v>2156028</v>
      </c>
      <c r="AA21" s="97">
        <f>SUM($D21:L21)</f>
        <v>2431067</v>
      </c>
      <c r="AB21" s="97">
        <f>SUM($D21:M21)</f>
        <v>2689847</v>
      </c>
      <c r="AC21" s="97">
        <f>SUM($D21:N21)</f>
        <v>2909444</v>
      </c>
      <c r="AD21" s="97">
        <f>SUM($D21:O21)</f>
        <v>3100696</v>
      </c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</row>
    <row r="22" spans="1:50" s="96" customFormat="1" ht="15.1" customHeight="1">
      <c r="A22" s="94">
        <v>2008</v>
      </c>
      <c r="B22" s="95" t="s">
        <v>7</v>
      </c>
      <c r="D22" s="97">
        <v>31</v>
      </c>
      <c r="E22" s="97">
        <v>14</v>
      </c>
      <c r="F22" s="97">
        <v>16</v>
      </c>
      <c r="G22" s="97">
        <v>10</v>
      </c>
      <c r="H22" s="97">
        <v>17</v>
      </c>
      <c r="I22" s="97">
        <v>17</v>
      </c>
      <c r="J22" s="97">
        <v>19</v>
      </c>
      <c r="K22" s="97">
        <v>19</v>
      </c>
      <c r="L22" s="97">
        <v>8</v>
      </c>
      <c r="M22" s="97">
        <v>6</v>
      </c>
      <c r="N22" s="97">
        <v>7</v>
      </c>
      <c r="O22" s="97">
        <v>10</v>
      </c>
      <c r="P22" s="97">
        <f>SUM(D22:O22)</f>
        <v>174</v>
      </c>
      <c r="Q22" s="124"/>
      <c r="R22" s="124"/>
      <c r="S22" s="97">
        <f>SUM($D22:D22)</f>
        <v>31</v>
      </c>
      <c r="T22" s="97">
        <f>SUM($D22:E22)</f>
        <v>45</v>
      </c>
      <c r="U22" s="97">
        <f>SUM($D22:F22)</f>
        <v>61</v>
      </c>
      <c r="V22" s="97">
        <f>SUM($D22:G22)</f>
        <v>71</v>
      </c>
      <c r="W22" s="97">
        <f>SUM($D22:H22)</f>
        <v>88</v>
      </c>
      <c r="X22" s="97">
        <f>SUM($D22:I22)</f>
        <v>105</v>
      </c>
      <c r="Y22" s="97">
        <f>SUM($D22:J22)</f>
        <v>124</v>
      </c>
      <c r="Z22" s="97">
        <f>SUM($D22:K22)</f>
        <v>143</v>
      </c>
      <c r="AA22" s="97">
        <f>SUM($D22:L22)</f>
        <v>151</v>
      </c>
      <c r="AB22" s="97">
        <f>SUM($D22:M22)</f>
        <v>157</v>
      </c>
      <c r="AC22" s="97">
        <f>SUM($D22:N22)</f>
        <v>164</v>
      </c>
      <c r="AD22" s="97">
        <f>SUM($D22:O22)</f>
        <v>174</v>
      </c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</row>
    <row r="23" spans="1:50" s="96" customFormat="1" ht="15.1" customHeight="1">
      <c r="A23" s="94">
        <v>2008</v>
      </c>
      <c r="B23" s="95" t="s">
        <v>8</v>
      </c>
      <c r="D23" s="97">
        <v>882</v>
      </c>
      <c r="E23" s="97">
        <v>838</v>
      </c>
      <c r="F23" s="97">
        <v>1180</v>
      </c>
      <c r="G23" s="97">
        <v>1972</v>
      </c>
      <c r="H23" s="97">
        <v>3358</v>
      </c>
      <c r="I23" s="97">
        <v>3914</v>
      </c>
      <c r="J23" s="97">
        <v>4174</v>
      </c>
      <c r="K23" s="97">
        <v>4522</v>
      </c>
      <c r="L23" s="97">
        <v>4066</v>
      </c>
      <c r="M23" s="97">
        <v>3502</v>
      </c>
      <c r="N23" s="97">
        <v>1558</v>
      </c>
      <c r="O23" s="97">
        <v>1326</v>
      </c>
      <c r="P23" s="97">
        <f>SUM(D23:O23)</f>
        <v>31292</v>
      </c>
      <c r="Q23" s="124"/>
      <c r="R23" s="124"/>
      <c r="S23" s="97">
        <f>SUM($D23:D23)</f>
        <v>882</v>
      </c>
      <c r="T23" s="97">
        <f>SUM($D23:E23)</f>
        <v>1720</v>
      </c>
      <c r="U23" s="97">
        <f>SUM($D23:F23)</f>
        <v>2900</v>
      </c>
      <c r="V23" s="97">
        <f>SUM($D23:G23)</f>
        <v>4872</v>
      </c>
      <c r="W23" s="97">
        <f>SUM($D23:H23)</f>
        <v>8230</v>
      </c>
      <c r="X23" s="97">
        <f>SUM($D23:I23)</f>
        <v>12144</v>
      </c>
      <c r="Y23" s="97">
        <f>SUM($D23:J23)</f>
        <v>16318</v>
      </c>
      <c r="Z23" s="97">
        <f>SUM($D23:K23)</f>
        <v>20840</v>
      </c>
      <c r="AA23" s="97">
        <f>SUM($D23:L23)</f>
        <v>24906</v>
      </c>
      <c r="AB23" s="97">
        <f>SUM($D23:M23)</f>
        <v>28408</v>
      </c>
      <c r="AC23" s="97">
        <f>SUM($D23:N23)</f>
        <v>29966</v>
      </c>
      <c r="AD23" s="97">
        <f>SUM($D23:O23)</f>
        <v>31292</v>
      </c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</row>
    <row r="24" spans="1:50" s="96" customFormat="1" ht="15.1" customHeight="1">
      <c r="A24" s="94">
        <v>2008</v>
      </c>
      <c r="B24" s="98" t="s">
        <v>9</v>
      </c>
      <c r="D24" s="97">
        <f t="shared" ref="D24:P24" si="4">SUM(D21:D23)</f>
        <v>190967</v>
      </c>
      <c r="E24" s="97">
        <f t="shared" si="4"/>
        <v>176302</v>
      </c>
      <c r="F24" s="97">
        <f t="shared" si="4"/>
        <v>220063</v>
      </c>
      <c r="G24" s="97">
        <f t="shared" si="4"/>
        <v>229705</v>
      </c>
      <c r="H24" s="97">
        <f t="shared" si="4"/>
        <v>281518</v>
      </c>
      <c r="I24" s="97">
        <f t="shared" si="4"/>
        <v>293078</v>
      </c>
      <c r="J24" s="97">
        <f t="shared" si="4"/>
        <v>367887</v>
      </c>
      <c r="K24" s="97">
        <f t="shared" si="4"/>
        <v>417491</v>
      </c>
      <c r="L24" s="97">
        <f t="shared" si="4"/>
        <v>279113</v>
      </c>
      <c r="M24" s="97">
        <f t="shared" si="4"/>
        <v>262288</v>
      </c>
      <c r="N24" s="97">
        <f t="shared" si="4"/>
        <v>221162</v>
      </c>
      <c r="O24" s="97">
        <f t="shared" si="4"/>
        <v>192588</v>
      </c>
      <c r="P24" s="97">
        <f t="shared" si="4"/>
        <v>3132162</v>
      </c>
      <c r="Q24" s="124"/>
      <c r="R24" s="124"/>
      <c r="S24" s="97">
        <f t="shared" ref="S24:AD24" si="5">SUM(S21:S23)</f>
        <v>190967</v>
      </c>
      <c r="T24" s="97">
        <f t="shared" si="5"/>
        <v>367269</v>
      </c>
      <c r="U24" s="97">
        <f t="shared" si="5"/>
        <v>587332</v>
      </c>
      <c r="V24" s="97">
        <f t="shared" si="5"/>
        <v>817037</v>
      </c>
      <c r="W24" s="97">
        <f t="shared" si="5"/>
        <v>1098555</v>
      </c>
      <c r="X24" s="97">
        <f t="shared" si="5"/>
        <v>1391633</v>
      </c>
      <c r="Y24" s="97">
        <f t="shared" si="5"/>
        <v>1759520</v>
      </c>
      <c r="Z24" s="97">
        <f t="shared" si="5"/>
        <v>2177011</v>
      </c>
      <c r="AA24" s="97">
        <f t="shared" si="5"/>
        <v>2456124</v>
      </c>
      <c r="AB24" s="97">
        <f t="shared" si="5"/>
        <v>2718412</v>
      </c>
      <c r="AC24" s="97">
        <f t="shared" si="5"/>
        <v>2939574</v>
      </c>
      <c r="AD24" s="97">
        <f t="shared" si="5"/>
        <v>3132162</v>
      </c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</row>
    <row r="25" spans="1:50" s="122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1"/>
      <c r="R25" s="101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</row>
    <row r="26" spans="1:50" s="96" customFormat="1" ht="15.1" customHeight="1">
      <c r="A26" s="94">
        <v>2009</v>
      </c>
      <c r="B26" s="95" t="s">
        <v>6</v>
      </c>
      <c r="D26" s="97">
        <v>166484</v>
      </c>
      <c r="E26" s="97">
        <v>170376</v>
      </c>
      <c r="F26" s="97">
        <v>198725</v>
      </c>
      <c r="G26" s="97">
        <v>220396</v>
      </c>
      <c r="H26" s="97">
        <v>260952</v>
      </c>
      <c r="I26" s="97">
        <v>230749</v>
      </c>
      <c r="J26" s="97">
        <v>317180</v>
      </c>
      <c r="K26" s="97">
        <v>351811</v>
      </c>
      <c r="L26" s="97">
        <v>259811</v>
      </c>
      <c r="M26" s="97">
        <v>239504</v>
      </c>
      <c r="N26" s="97">
        <v>216663</v>
      </c>
      <c r="O26" s="97">
        <v>205958</v>
      </c>
      <c r="P26" s="97">
        <f>SUM(D26:O26)</f>
        <v>2838609</v>
      </c>
      <c r="Q26" s="123"/>
      <c r="R26" s="123"/>
      <c r="S26" s="97">
        <f>SUM($D26:D26)</f>
        <v>166484</v>
      </c>
      <c r="T26" s="97">
        <f>SUM($D26:E26)</f>
        <v>336860</v>
      </c>
      <c r="U26" s="97">
        <f>SUM($D26:F26)</f>
        <v>535585</v>
      </c>
      <c r="V26" s="97">
        <f>SUM($D26:G26)</f>
        <v>755981</v>
      </c>
      <c r="W26" s="97">
        <f>SUM($D26:H26)</f>
        <v>1016933</v>
      </c>
      <c r="X26" s="97">
        <f>SUM($D26:I26)</f>
        <v>1247682</v>
      </c>
      <c r="Y26" s="97">
        <f>SUM($D26:J26)</f>
        <v>1564862</v>
      </c>
      <c r="Z26" s="97">
        <f>SUM($D26:K26)</f>
        <v>1916673</v>
      </c>
      <c r="AA26" s="97">
        <f>SUM($D26:L26)</f>
        <v>2176484</v>
      </c>
      <c r="AB26" s="97">
        <f>SUM($D26:M26)</f>
        <v>2415988</v>
      </c>
      <c r="AC26" s="97">
        <f>SUM($D26:N26)</f>
        <v>2632651</v>
      </c>
      <c r="AD26" s="97">
        <f>SUM($D26:O26)</f>
        <v>2838609</v>
      </c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</row>
    <row r="27" spans="1:50" s="96" customFormat="1" ht="15.1" customHeight="1">
      <c r="A27" s="94">
        <v>2009</v>
      </c>
      <c r="B27" s="95" t="s">
        <v>7</v>
      </c>
      <c r="D27" s="97">
        <v>3</v>
      </c>
      <c r="E27" s="97">
        <v>1</v>
      </c>
      <c r="F27" s="97">
        <v>11</v>
      </c>
      <c r="G27" s="97">
        <v>9</v>
      </c>
      <c r="H27" s="97">
        <v>10</v>
      </c>
      <c r="I27" s="97">
        <v>3</v>
      </c>
      <c r="J27" s="97">
        <v>9</v>
      </c>
      <c r="K27" s="97">
        <v>8</v>
      </c>
      <c r="L27" s="97">
        <v>5</v>
      </c>
      <c r="M27" s="97">
        <v>3</v>
      </c>
      <c r="N27" s="97">
        <v>6</v>
      </c>
      <c r="O27" s="97">
        <v>8</v>
      </c>
      <c r="P27" s="97">
        <f>SUM(D27:O27)</f>
        <v>76</v>
      </c>
      <c r="Q27" s="124"/>
      <c r="R27" s="124"/>
      <c r="S27" s="97">
        <f>SUM($D27:D27)</f>
        <v>3</v>
      </c>
      <c r="T27" s="97">
        <f>SUM($D27:E27)</f>
        <v>4</v>
      </c>
      <c r="U27" s="97">
        <f>SUM($D27:F27)</f>
        <v>15</v>
      </c>
      <c r="V27" s="97">
        <f>SUM($D27:G27)</f>
        <v>24</v>
      </c>
      <c r="W27" s="97">
        <f>SUM($D27:H27)</f>
        <v>34</v>
      </c>
      <c r="X27" s="97">
        <f>SUM($D27:I27)</f>
        <v>37</v>
      </c>
      <c r="Y27" s="97">
        <f>SUM($D27:J27)</f>
        <v>46</v>
      </c>
      <c r="Z27" s="97">
        <f>SUM($D27:K27)</f>
        <v>54</v>
      </c>
      <c r="AA27" s="97">
        <f>SUM($D27:L27)</f>
        <v>59</v>
      </c>
      <c r="AB27" s="97">
        <f>SUM($D27:M27)</f>
        <v>62</v>
      </c>
      <c r="AC27" s="97">
        <f>SUM($D27:N27)</f>
        <v>68</v>
      </c>
      <c r="AD27" s="97">
        <f>SUM($D27:O27)</f>
        <v>76</v>
      </c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</row>
    <row r="28" spans="1:50" s="96" customFormat="1" ht="15.1" customHeight="1">
      <c r="A28" s="94">
        <v>2009</v>
      </c>
      <c r="B28" s="95" t="s">
        <v>8</v>
      </c>
      <c r="D28" s="97">
        <v>818</v>
      </c>
      <c r="E28" s="97">
        <v>694</v>
      </c>
      <c r="F28" s="97">
        <v>996</v>
      </c>
      <c r="G28" s="97">
        <v>1664</v>
      </c>
      <c r="H28" s="97">
        <v>2858</v>
      </c>
      <c r="I28" s="97">
        <v>2886</v>
      </c>
      <c r="J28" s="97">
        <v>3526</v>
      </c>
      <c r="K28" s="97">
        <v>1472</v>
      </c>
      <c r="L28" s="97">
        <v>3628</v>
      </c>
      <c r="M28" s="97">
        <v>2758</v>
      </c>
      <c r="N28" s="97">
        <v>1342</v>
      </c>
      <c r="O28" s="97">
        <v>1040</v>
      </c>
      <c r="P28" s="97">
        <f>SUM(D28:O28)</f>
        <v>23682</v>
      </c>
      <c r="Q28" s="124"/>
      <c r="R28" s="124"/>
      <c r="S28" s="97">
        <f>SUM($D28:D28)</f>
        <v>818</v>
      </c>
      <c r="T28" s="97">
        <f>SUM($D28:E28)</f>
        <v>1512</v>
      </c>
      <c r="U28" s="97">
        <f>SUM($D28:F28)</f>
        <v>2508</v>
      </c>
      <c r="V28" s="97">
        <f>SUM($D28:G28)</f>
        <v>4172</v>
      </c>
      <c r="W28" s="97">
        <f>SUM($D28:H28)</f>
        <v>7030</v>
      </c>
      <c r="X28" s="97">
        <f>SUM($D28:I28)</f>
        <v>9916</v>
      </c>
      <c r="Y28" s="97">
        <f>SUM($D28:J28)</f>
        <v>13442</v>
      </c>
      <c r="Z28" s="97">
        <f>SUM($D28:K28)</f>
        <v>14914</v>
      </c>
      <c r="AA28" s="97">
        <f>SUM($D28:L28)</f>
        <v>18542</v>
      </c>
      <c r="AB28" s="97">
        <f>SUM($D28:M28)</f>
        <v>21300</v>
      </c>
      <c r="AC28" s="97">
        <f>SUM($D28:N28)</f>
        <v>22642</v>
      </c>
      <c r="AD28" s="97">
        <f>SUM($D28:O28)</f>
        <v>23682</v>
      </c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</row>
    <row r="29" spans="1:50" s="96" customFormat="1" ht="15.1" customHeight="1">
      <c r="A29" s="94">
        <v>2009</v>
      </c>
      <c r="B29" s="98" t="s">
        <v>9</v>
      </c>
      <c r="D29" s="97">
        <f t="shared" ref="D29:P29" si="6">SUM(D26:D28)</f>
        <v>167305</v>
      </c>
      <c r="E29" s="97">
        <f t="shared" si="6"/>
        <v>171071</v>
      </c>
      <c r="F29" s="97">
        <f t="shared" si="6"/>
        <v>199732</v>
      </c>
      <c r="G29" s="97">
        <f t="shared" si="6"/>
        <v>222069</v>
      </c>
      <c r="H29" s="97">
        <f t="shared" si="6"/>
        <v>263820</v>
      </c>
      <c r="I29" s="97">
        <f t="shared" si="6"/>
        <v>233638</v>
      </c>
      <c r="J29" s="97">
        <f t="shared" si="6"/>
        <v>320715</v>
      </c>
      <c r="K29" s="97">
        <f t="shared" si="6"/>
        <v>353291</v>
      </c>
      <c r="L29" s="97">
        <f t="shared" si="6"/>
        <v>263444</v>
      </c>
      <c r="M29" s="97">
        <f t="shared" si="6"/>
        <v>242265</v>
      </c>
      <c r="N29" s="97">
        <f t="shared" si="6"/>
        <v>218011</v>
      </c>
      <c r="O29" s="97">
        <f t="shared" si="6"/>
        <v>207006</v>
      </c>
      <c r="P29" s="97">
        <f t="shared" si="6"/>
        <v>2862367</v>
      </c>
      <c r="Q29" s="124"/>
      <c r="R29" s="124"/>
      <c r="S29" s="97">
        <f t="shared" ref="S29:AD29" si="7">SUM(S26:S28)</f>
        <v>167305</v>
      </c>
      <c r="T29" s="97">
        <f t="shared" si="7"/>
        <v>338376</v>
      </c>
      <c r="U29" s="97">
        <f t="shared" si="7"/>
        <v>538108</v>
      </c>
      <c r="V29" s="97">
        <f t="shared" si="7"/>
        <v>760177</v>
      </c>
      <c r="W29" s="97">
        <f t="shared" si="7"/>
        <v>1023997</v>
      </c>
      <c r="X29" s="97">
        <f t="shared" si="7"/>
        <v>1257635</v>
      </c>
      <c r="Y29" s="97">
        <f t="shared" si="7"/>
        <v>1578350</v>
      </c>
      <c r="Z29" s="97">
        <f t="shared" si="7"/>
        <v>1931641</v>
      </c>
      <c r="AA29" s="97">
        <f t="shared" si="7"/>
        <v>2195085</v>
      </c>
      <c r="AB29" s="97">
        <f t="shared" si="7"/>
        <v>2437350</v>
      </c>
      <c r="AC29" s="97">
        <f t="shared" si="7"/>
        <v>2655361</v>
      </c>
      <c r="AD29" s="97">
        <f t="shared" si="7"/>
        <v>2862367</v>
      </c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</row>
    <row r="30" spans="1:50" s="122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1"/>
      <c r="R30" s="101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</row>
    <row r="31" spans="1:50" s="96" customFormat="1" ht="15.1" customHeight="1">
      <c r="A31" s="94">
        <v>2010</v>
      </c>
      <c r="B31" s="95" t="s">
        <v>6</v>
      </c>
      <c r="D31" s="97">
        <v>165185</v>
      </c>
      <c r="E31" s="97">
        <v>156613</v>
      </c>
      <c r="F31" s="97">
        <v>210590</v>
      </c>
      <c r="G31" s="97">
        <v>232730</v>
      </c>
      <c r="H31" s="97">
        <v>257383</v>
      </c>
      <c r="I31" s="97">
        <v>263669</v>
      </c>
      <c r="J31" s="97">
        <v>362243</v>
      </c>
      <c r="K31" s="97">
        <v>370836</v>
      </c>
      <c r="L31" s="97">
        <v>276237</v>
      </c>
      <c r="M31" s="97">
        <v>271165</v>
      </c>
      <c r="N31" s="97">
        <v>242469</v>
      </c>
      <c r="O31" s="97">
        <v>242961</v>
      </c>
      <c r="P31" s="97">
        <f>SUM(D31:O31)</f>
        <v>3052081</v>
      </c>
      <c r="Q31" s="123"/>
      <c r="R31" s="123"/>
      <c r="S31" s="97">
        <f>SUM($D31:D31)</f>
        <v>165185</v>
      </c>
      <c r="T31" s="97">
        <f>SUM($D31:E31)</f>
        <v>321798</v>
      </c>
      <c r="U31" s="97">
        <f>SUM($D31:F31)</f>
        <v>532388</v>
      </c>
      <c r="V31" s="97">
        <f>SUM($D31:G31)</f>
        <v>765118</v>
      </c>
      <c r="W31" s="97">
        <f>SUM($D31:H31)</f>
        <v>1022501</v>
      </c>
      <c r="X31" s="97">
        <f>SUM($D31:I31)</f>
        <v>1286170</v>
      </c>
      <c r="Y31" s="97">
        <f>SUM($D31:J31)</f>
        <v>1648413</v>
      </c>
      <c r="Z31" s="97">
        <f>SUM($D31:K31)</f>
        <v>2019249</v>
      </c>
      <c r="AA31" s="97">
        <f>SUM($D31:L31)</f>
        <v>2295486</v>
      </c>
      <c r="AB31" s="97">
        <f>SUM($D31:M31)</f>
        <v>2566651</v>
      </c>
      <c r="AC31" s="97">
        <f>SUM($D31:N31)</f>
        <v>2809120</v>
      </c>
      <c r="AD31" s="97">
        <f>SUM($D31:O31)</f>
        <v>3052081</v>
      </c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</row>
    <row r="32" spans="1:50" s="96" customFormat="1" ht="15.1" customHeight="1">
      <c r="A32" s="94">
        <v>2010</v>
      </c>
      <c r="B32" s="95" t="s">
        <v>7</v>
      </c>
      <c r="D32" s="97">
        <v>7</v>
      </c>
      <c r="E32" s="97">
        <v>4</v>
      </c>
      <c r="F32" s="97">
        <v>13</v>
      </c>
      <c r="G32" s="97">
        <v>4</v>
      </c>
      <c r="H32" s="97">
        <v>12</v>
      </c>
      <c r="I32" s="97">
        <v>11</v>
      </c>
      <c r="J32" s="97">
        <v>8</v>
      </c>
      <c r="K32" s="97">
        <v>17</v>
      </c>
      <c r="L32" s="97">
        <v>12</v>
      </c>
      <c r="M32" s="97">
        <v>7</v>
      </c>
      <c r="N32" s="97">
        <v>14</v>
      </c>
      <c r="O32" s="97">
        <v>13</v>
      </c>
      <c r="P32" s="97">
        <f>SUM(D32:O32)</f>
        <v>122</v>
      </c>
      <c r="Q32" s="124"/>
      <c r="R32" s="124"/>
      <c r="S32" s="97">
        <f>SUM($D32:D32)</f>
        <v>7</v>
      </c>
      <c r="T32" s="97">
        <f>SUM($D32:E32)</f>
        <v>11</v>
      </c>
      <c r="U32" s="97">
        <f>SUM($D32:F32)</f>
        <v>24</v>
      </c>
      <c r="V32" s="97">
        <f>SUM($D32:G32)</f>
        <v>28</v>
      </c>
      <c r="W32" s="97">
        <f>SUM($D32:H32)</f>
        <v>40</v>
      </c>
      <c r="X32" s="97">
        <f>SUM($D32:I32)</f>
        <v>51</v>
      </c>
      <c r="Y32" s="97">
        <f>SUM($D32:J32)</f>
        <v>59</v>
      </c>
      <c r="Z32" s="97">
        <f>SUM($D32:K32)</f>
        <v>76</v>
      </c>
      <c r="AA32" s="97">
        <f>SUM($D32:L32)</f>
        <v>88</v>
      </c>
      <c r="AB32" s="97">
        <f>SUM($D32:M32)</f>
        <v>95</v>
      </c>
      <c r="AC32" s="97">
        <f>SUM($D32:N32)</f>
        <v>109</v>
      </c>
      <c r="AD32" s="97">
        <f>SUM($D32:O32)</f>
        <v>122</v>
      </c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</row>
    <row r="33" spans="1:50" s="96" customFormat="1" ht="15.1" customHeight="1">
      <c r="A33" s="94">
        <v>2010</v>
      </c>
      <c r="B33" s="95" t="s">
        <v>8</v>
      </c>
      <c r="D33" s="97">
        <v>638</v>
      </c>
      <c r="E33" s="97">
        <v>536</v>
      </c>
      <c r="F33" s="97">
        <v>980</v>
      </c>
      <c r="G33" s="97">
        <v>1730</v>
      </c>
      <c r="H33" s="97">
        <v>3184</v>
      </c>
      <c r="I33" s="97">
        <v>3384</v>
      </c>
      <c r="J33" s="97">
        <v>3758</v>
      </c>
      <c r="K33" s="97">
        <v>3834</v>
      </c>
      <c r="L33" s="97">
        <v>3696</v>
      </c>
      <c r="M33" s="97">
        <v>3018</v>
      </c>
      <c r="N33" s="97">
        <v>1616</v>
      </c>
      <c r="O33" s="97">
        <v>1076</v>
      </c>
      <c r="P33" s="97">
        <f>SUM(D33:O33)</f>
        <v>27450</v>
      </c>
      <c r="Q33" s="124"/>
      <c r="R33" s="124"/>
      <c r="S33" s="97">
        <f>SUM($D33:D33)</f>
        <v>638</v>
      </c>
      <c r="T33" s="97">
        <f>SUM($D33:E33)</f>
        <v>1174</v>
      </c>
      <c r="U33" s="97">
        <f>SUM($D33:F33)</f>
        <v>2154</v>
      </c>
      <c r="V33" s="97">
        <f>SUM($D33:G33)</f>
        <v>3884</v>
      </c>
      <c r="W33" s="97">
        <f>SUM($D33:H33)</f>
        <v>7068</v>
      </c>
      <c r="X33" s="97">
        <f>SUM($D33:I33)</f>
        <v>10452</v>
      </c>
      <c r="Y33" s="97">
        <f>SUM($D33:J33)</f>
        <v>14210</v>
      </c>
      <c r="Z33" s="97">
        <f>SUM($D33:K33)</f>
        <v>18044</v>
      </c>
      <c r="AA33" s="97">
        <f>SUM($D33:L33)</f>
        <v>21740</v>
      </c>
      <c r="AB33" s="97">
        <f>SUM($D33:M33)</f>
        <v>24758</v>
      </c>
      <c r="AC33" s="97">
        <f>SUM($D33:N33)</f>
        <v>26374</v>
      </c>
      <c r="AD33" s="97">
        <f>SUM($D33:O33)</f>
        <v>27450</v>
      </c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</row>
    <row r="34" spans="1:50" s="96" customFormat="1" ht="15.1" customHeight="1">
      <c r="A34" s="94">
        <v>2010</v>
      </c>
      <c r="B34" s="98" t="s">
        <v>9</v>
      </c>
      <c r="D34" s="97">
        <f t="shared" ref="D34:P34" si="8">SUM(D31:D33)</f>
        <v>165830</v>
      </c>
      <c r="E34" s="97">
        <f t="shared" si="8"/>
        <v>157153</v>
      </c>
      <c r="F34" s="97">
        <f t="shared" si="8"/>
        <v>211583</v>
      </c>
      <c r="G34" s="97">
        <f t="shared" si="8"/>
        <v>234464</v>
      </c>
      <c r="H34" s="97">
        <f t="shared" si="8"/>
        <v>260579</v>
      </c>
      <c r="I34" s="97">
        <f t="shared" si="8"/>
        <v>267064</v>
      </c>
      <c r="J34" s="97">
        <f t="shared" si="8"/>
        <v>366009</v>
      </c>
      <c r="K34" s="97">
        <f t="shared" si="8"/>
        <v>374687</v>
      </c>
      <c r="L34" s="97">
        <f t="shared" si="8"/>
        <v>279945</v>
      </c>
      <c r="M34" s="97">
        <f t="shared" si="8"/>
        <v>274190</v>
      </c>
      <c r="N34" s="97">
        <f t="shared" si="8"/>
        <v>244099</v>
      </c>
      <c r="O34" s="97">
        <f t="shared" si="8"/>
        <v>244050</v>
      </c>
      <c r="P34" s="97">
        <f t="shared" si="8"/>
        <v>3079653</v>
      </c>
      <c r="Q34" s="124"/>
      <c r="R34" s="124"/>
      <c r="S34" s="97">
        <f t="shared" ref="S34:AD34" si="9">SUM(S31:S33)</f>
        <v>165830</v>
      </c>
      <c r="T34" s="97">
        <f t="shared" si="9"/>
        <v>322983</v>
      </c>
      <c r="U34" s="97">
        <f t="shared" si="9"/>
        <v>534566</v>
      </c>
      <c r="V34" s="97">
        <f t="shared" si="9"/>
        <v>769030</v>
      </c>
      <c r="W34" s="97">
        <f t="shared" si="9"/>
        <v>1029609</v>
      </c>
      <c r="X34" s="97">
        <f t="shared" si="9"/>
        <v>1296673</v>
      </c>
      <c r="Y34" s="97">
        <f t="shared" si="9"/>
        <v>1662682</v>
      </c>
      <c r="Z34" s="97">
        <f t="shared" si="9"/>
        <v>2037369</v>
      </c>
      <c r="AA34" s="97">
        <f t="shared" si="9"/>
        <v>2317314</v>
      </c>
      <c r="AB34" s="97">
        <f t="shared" si="9"/>
        <v>2591504</v>
      </c>
      <c r="AC34" s="97">
        <f t="shared" si="9"/>
        <v>2835603</v>
      </c>
      <c r="AD34" s="97">
        <f t="shared" si="9"/>
        <v>3079653</v>
      </c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</row>
    <row r="35" spans="1:50" s="122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1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</row>
    <row r="36" spans="1:50" s="96" customFormat="1" ht="15.1" customHeight="1">
      <c r="A36" s="94">
        <v>2011</v>
      </c>
      <c r="B36" s="95" t="s">
        <v>6</v>
      </c>
      <c r="D36" s="97">
        <v>193078</v>
      </c>
      <c r="E36" s="97">
        <v>186737</v>
      </c>
      <c r="F36" s="97">
        <v>233613</v>
      </c>
      <c r="G36" s="97">
        <v>272539</v>
      </c>
      <c r="H36" s="97">
        <v>299098</v>
      </c>
      <c r="I36" s="97">
        <v>318630</v>
      </c>
      <c r="J36" s="97">
        <v>405079</v>
      </c>
      <c r="K36" s="97">
        <v>407615</v>
      </c>
      <c r="L36" s="97">
        <v>312091</v>
      </c>
      <c r="M36" s="97">
        <v>292281</v>
      </c>
      <c r="N36" s="97">
        <v>267374</v>
      </c>
      <c r="O36" s="97">
        <v>273144</v>
      </c>
      <c r="P36" s="97">
        <f>SUM(D36:O36)</f>
        <v>3461279</v>
      </c>
      <c r="Q36" s="123"/>
      <c r="R36" s="123"/>
      <c r="S36" s="97">
        <f>SUM($D36:D36)</f>
        <v>193078</v>
      </c>
      <c r="T36" s="97">
        <f>SUM($D36:E36)</f>
        <v>379815</v>
      </c>
      <c r="U36" s="97">
        <f>SUM($D36:F36)</f>
        <v>613428</v>
      </c>
      <c r="V36" s="97">
        <f>SUM($D36:G36)</f>
        <v>885967</v>
      </c>
      <c r="W36" s="97">
        <f>SUM($D36:H36)</f>
        <v>1185065</v>
      </c>
      <c r="X36" s="97">
        <f>SUM($D36:I36)</f>
        <v>1503695</v>
      </c>
      <c r="Y36" s="97">
        <f>SUM($D36:J36)</f>
        <v>1908774</v>
      </c>
      <c r="Z36" s="97">
        <f>SUM($D36:K36)</f>
        <v>2316389</v>
      </c>
      <c r="AA36" s="97">
        <f>SUM($D36:L36)</f>
        <v>2628480</v>
      </c>
      <c r="AB36" s="97">
        <f>SUM($D36:M36)</f>
        <v>2920761</v>
      </c>
      <c r="AC36" s="97">
        <f>SUM($D36:N36)</f>
        <v>3188135</v>
      </c>
      <c r="AD36" s="97">
        <f>SUM($D36:O36)</f>
        <v>3461279</v>
      </c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</row>
    <row r="37" spans="1:50" s="96" customFormat="1" ht="15.1" customHeight="1">
      <c r="A37" s="94">
        <v>2011</v>
      </c>
      <c r="B37" s="95" t="s">
        <v>7</v>
      </c>
      <c r="D37" s="97">
        <v>7</v>
      </c>
      <c r="E37" s="97">
        <v>4</v>
      </c>
      <c r="F37" s="97">
        <v>9</v>
      </c>
      <c r="G37" s="97">
        <v>9</v>
      </c>
      <c r="H37" s="97">
        <v>13</v>
      </c>
      <c r="I37" s="97">
        <v>13</v>
      </c>
      <c r="J37" s="97">
        <v>12</v>
      </c>
      <c r="K37" s="97">
        <v>10</v>
      </c>
      <c r="L37" s="97">
        <v>16</v>
      </c>
      <c r="M37" s="97">
        <v>11</v>
      </c>
      <c r="N37" s="97">
        <v>13</v>
      </c>
      <c r="O37" s="97">
        <v>13</v>
      </c>
      <c r="P37" s="97">
        <f>SUM(D37:O37)</f>
        <v>130</v>
      </c>
      <c r="Q37" s="124"/>
      <c r="R37" s="124"/>
      <c r="S37" s="97">
        <f>SUM($D37:D37)</f>
        <v>7</v>
      </c>
      <c r="T37" s="97">
        <f>SUM($D37:E37)</f>
        <v>11</v>
      </c>
      <c r="U37" s="97">
        <f>SUM($D37:F37)</f>
        <v>20</v>
      </c>
      <c r="V37" s="97">
        <f>SUM($D37:G37)</f>
        <v>29</v>
      </c>
      <c r="W37" s="97">
        <f>SUM($D37:H37)</f>
        <v>42</v>
      </c>
      <c r="X37" s="97">
        <f>SUM($D37:I37)</f>
        <v>55</v>
      </c>
      <c r="Y37" s="97">
        <f>SUM($D37:J37)</f>
        <v>67</v>
      </c>
      <c r="Z37" s="97">
        <f>SUM($D37:K37)</f>
        <v>77</v>
      </c>
      <c r="AA37" s="97">
        <f>SUM($D37:L37)</f>
        <v>93</v>
      </c>
      <c r="AB37" s="97">
        <f>SUM($D37:M37)</f>
        <v>104</v>
      </c>
      <c r="AC37" s="97">
        <f>SUM($D37:N37)</f>
        <v>117</v>
      </c>
      <c r="AD37" s="97">
        <f>SUM($D37:O37)</f>
        <v>130</v>
      </c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</row>
    <row r="38" spans="1:50" s="96" customFormat="1" ht="15.1" customHeight="1">
      <c r="A38" s="94">
        <v>2011</v>
      </c>
      <c r="B38" s="95" t="s">
        <v>8</v>
      </c>
      <c r="D38" s="97">
        <v>748</v>
      </c>
      <c r="E38" s="97">
        <v>712</v>
      </c>
      <c r="F38" s="97">
        <v>1038</v>
      </c>
      <c r="G38" s="97">
        <v>1776</v>
      </c>
      <c r="H38" s="97">
        <v>3194</v>
      </c>
      <c r="I38" s="97">
        <v>3702</v>
      </c>
      <c r="J38" s="97">
        <v>3714</v>
      </c>
      <c r="K38" s="97">
        <v>3580</v>
      </c>
      <c r="L38" s="97">
        <v>3704</v>
      </c>
      <c r="M38" s="97">
        <v>2970</v>
      </c>
      <c r="N38" s="97">
        <v>1350</v>
      </c>
      <c r="O38" s="97">
        <v>1090</v>
      </c>
      <c r="P38" s="97">
        <f>SUM(D38:O38)</f>
        <v>27578</v>
      </c>
      <c r="Q38" s="124"/>
      <c r="R38" s="124"/>
      <c r="S38" s="97">
        <f>SUM($D38:D38)</f>
        <v>748</v>
      </c>
      <c r="T38" s="97">
        <f>SUM($D38:E38)</f>
        <v>1460</v>
      </c>
      <c r="U38" s="97">
        <f>SUM($D38:F38)</f>
        <v>2498</v>
      </c>
      <c r="V38" s="97">
        <f>SUM($D38:G38)</f>
        <v>4274</v>
      </c>
      <c r="W38" s="97">
        <f>SUM($D38:H38)</f>
        <v>7468</v>
      </c>
      <c r="X38" s="97">
        <f>SUM($D38:I38)</f>
        <v>11170</v>
      </c>
      <c r="Y38" s="97">
        <f>SUM($D38:J38)</f>
        <v>14884</v>
      </c>
      <c r="Z38" s="97">
        <f>SUM($D38:K38)</f>
        <v>18464</v>
      </c>
      <c r="AA38" s="97">
        <f>SUM($D38:L38)</f>
        <v>22168</v>
      </c>
      <c r="AB38" s="97">
        <f>SUM($D38:M38)</f>
        <v>25138</v>
      </c>
      <c r="AC38" s="97">
        <f>SUM($D38:N38)</f>
        <v>26488</v>
      </c>
      <c r="AD38" s="97">
        <f>SUM($D38:O38)</f>
        <v>27578</v>
      </c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</row>
    <row r="39" spans="1:50" s="96" customFormat="1" ht="15.1" customHeight="1">
      <c r="A39" s="94">
        <v>2011</v>
      </c>
      <c r="B39" s="98" t="s">
        <v>9</v>
      </c>
      <c r="D39" s="97">
        <f t="shared" ref="D39:P39" si="10">SUM(D36:D38)</f>
        <v>193833</v>
      </c>
      <c r="E39" s="97">
        <f t="shared" si="10"/>
        <v>187453</v>
      </c>
      <c r="F39" s="97">
        <f t="shared" si="10"/>
        <v>234660</v>
      </c>
      <c r="G39" s="97">
        <f t="shared" si="10"/>
        <v>274324</v>
      </c>
      <c r="H39" s="97">
        <f t="shared" si="10"/>
        <v>302305</v>
      </c>
      <c r="I39" s="97">
        <f t="shared" si="10"/>
        <v>322345</v>
      </c>
      <c r="J39" s="97">
        <f t="shared" si="10"/>
        <v>408805</v>
      </c>
      <c r="K39" s="97">
        <f t="shared" si="10"/>
        <v>411205</v>
      </c>
      <c r="L39" s="97">
        <f t="shared" si="10"/>
        <v>315811</v>
      </c>
      <c r="M39" s="97">
        <f t="shared" si="10"/>
        <v>295262</v>
      </c>
      <c r="N39" s="97">
        <f t="shared" si="10"/>
        <v>268737</v>
      </c>
      <c r="O39" s="97">
        <f t="shared" si="10"/>
        <v>274247</v>
      </c>
      <c r="P39" s="97">
        <f t="shared" si="10"/>
        <v>3488987</v>
      </c>
      <c r="Q39" s="124"/>
      <c r="R39" s="124"/>
      <c r="S39" s="97">
        <f t="shared" ref="S39:AD39" si="11">SUM(S36:S38)</f>
        <v>193833</v>
      </c>
      <c r="T39" s="97">
        <f t="shared" si="11"/>
        <v>381286</v>
      </c>
      <c r="U39" s="97">
        <f t="shared" si="11"/>
        <v>615946</v>
      </c>
      <c r="V39" s="97">
        <f t="shared" si="11"/>
        <v>890270</v>
      </c>
      <c r="W39" s="97">
        <f t="shared" si="11"/>
        <v>1192575</v>
      </c>
      <c r="X39" s="97">
        <f t="shared" si="11"/>
        <v>1514920</v>
      </c>
      <c r="Y39" s="97">
        <f t="shared" si="11"/>
        <v>1923725</v>
      </c>
      <c r="Z39" s="97">
        <f t="shared" si="11"/>
        <v>2334930</v>
      </c>
      <c r="AA39" s="97">
        <f t="shared" si="11"/>
        <v>2650741</v>
      </c>
      <c r="AB39" s="97">
        <f t="shared" si="11"/>
        <v>2946003</v>
      </c>
      <c r="AC39" s="97">
        <f t="shared" si="11"/>
        <v>3214740</v>
      </c>
      <c r="AD39" s="97">
        <f t="shared" si="11"/>
        <v>3488987</v>
      </c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</row>
    <row r="40" spans="1:50" s="122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1"/>
      <c r="R40" s="101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</row>
    <row r="41" spans="1:50" s="96" customFormat="1" ht="15.1" customHeight="1">
      <c r="A41" s="94">
        <v>2012</v>
      </c>
      <c r="B41" s="95" t="s">
        <v>6</v>
      </c>
      <c r="D41" s="97">
        <v>215914</v>
      </c>
      <c r="E41" s="97">
        <v>221712</v>
      </c>
      <c r="F41" s="97">
        <v>274935</v>
      </c>
      <c r="G41" s="97">
        <v>287878</v>
      </c>
      <c r="H41" s="97">
        <v>304867</v>
      </c>
      <c r="I41" s="97">
        <v>324098</v>
      </c>
      <c r="J41" s="97">
        <v>397002</v>
      </c>
      <c r="K41" s="97">
        <v>440210</v>
      </c>
      <c r="L41" s="97">
        <v>327170</v>
      </c>
      <c r="M41" s="97">
        <v>296124</v>
      </c>
      <c r="N41" s="97">
        <v>275457</v>
      </c>
      <c r="O41" s="97">
        <v>269382</v>
      </c>
      <c r="P41" s="97">
        <f>SUM(D41:O41)</f>
        <v>3634749</v>
      </c>
      <c r="Q41" s="123"/>
      <c r="R41" s="123"/>
      <c r="S41" s="97">
        <f>SUM($D41:D41)</f>
        <v>215914</v>
      </c>
      <c r="T41" s="97">
        <f>SUM($D41:E41)</f>
        <v>437626</v>
      </c>
      <c r="U41" s="97">
        <f>SUM($D41:F41)</f>
        <v>712561</v>
      </c>
      <c r="V41" s="97">
        <f>SUM($D41:G41)</f>
        <v>1000439</v>
      </c>
      <c r="W41" s="97">
        <f>SUM($D41:H41)</f>
        <v>1305306</v>
      </c>
      <c r="X41" s="97">
        <f>SUM($D41:I41)</f>
        <v>1629404</v>
      </c>
      <c r="Y41" s="97">
        <f>SUM($D41:J41)</f>
        <v>2026406</v>
      </c>
      <c r="Z41" s="97">
        <f>SUM($D41:K41)</f>
        <v>2466616</v>
      </c>
      <c r="AA41" s="97">
        <f>SUM($D41:L41)</f>
        <v>2793786</v>
      </c>
      <c r="AB41" s="97">
        <f>SUM($D41:M41)</f>
        <v>3089910</v>
      </c>
      <c r="AC41" s="97">
        <f>SUM($D41:N41)</f>
        <v>3365367</v>
      </c>
      <c r="AD41" s="97">
        <f>SUM($D41:O41)</f>
        <v>3634749</v>
      </c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</row>
    <row r="42" spans="1:50" s="96" customFormat="1" ht="15.1" customHeight="1">
      <c r="A42" s="94">
        <v>2012</v>
      </c>
      <c r="B42" s="95" t="s">
        <v>7</v>
      </c>
      <c r="D42" s="97">
        <v>10</v>
      </c>
      <c r="E42" s="97">
        <v>11</v>
      </c>
      <c r="F42" s="97">
        <v>9</v>
      </c>
      <c r="G42" s="97">
        <v>7</v>
      </c>
      <c r="H42" s="97">
        <v>8</v>
      </c>
      <c r="I42" s="97">
        <v>4</v>
      </c>
      <c r="J42" s="97">
        <v>21</v>
      </c>
      <c r="K42" s="97">
        <v>22</v>
      </c>
      <c r="L42" s="97">
        <v>6</v>
      </c>
      <c r="M42" s="97">
        <v>12</v>
      </c>
      <c r="N42" s="97">
        <v>11</v>
      </c>
      <c r="O42" s="97">
        <v>12</v>
      </c>
      <c r="P42" s="97">
        <f>SUM(D42:O42)</f>
        <v>133</v>
      </c>
      <c r="Q42" s="124"/>
      <c r="R42" s="124"/>
      <c r="S42" s="97">
        <f>SUM($D42:D42)</f>
        <v>10</v>
      </c>
      <c r="T42" s="97">
        <f>SUM($D42:E42)</f>
        <v>21</v>
      </c>
      <c r="U42" s="97">
        <f>SUM($D42:F42)</f>
        <v>30</v>
      </c>
      <c r="V42" s="97">
        <f>SUM($D42:G42)</f>
        <v>37</v>
      </c>
      <c r="W42" s="97">
        <f>SUM($D42:H42)</f>
        <v>45</v>
      </c>
      <c r="X42" s="97">
        <f>SUM($D42:I42)</f>
        <v>49</v>
      </c>
      <c r="Y42" s="97">
        <f>SUM($D42:J42)</f>
        <v>70</v>
      </c>
      <c r="Z42" s="97">
        <f>SUM($D42:K42)</f>
        <v>92</v>
      </c>
      <c r="AA42" s="97">
        <f>SUM($D42:L42)</f>
        <v>98</v>
      </c>
      <c r="AB42" s="97">
        <f>SUM($D42:M42)</f>
        <v>110</v>
      </c>
      <c r="AC42" s="97">
        <f>SUM($D42:N42)</f>
        <v>121</v>
      </c>
      <c r="AD42" s="97">
        <f>SUM($D42:O42)</f>
        <v>133</v>
      </c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</row>
    <row r="43" spans="1:50" s="96" customFormat="1" ht="15.1" customHeight="1">
      <c r="A43" s="94">
        <v>2012</v>
      </c>
      <c r="B43" s="95" t="s">
        <v>8</v>
      </c>
      <c r="D43" s="97">
        <v>792</v>
      </c>
      <c r="E43" s="97">
        <v>752</v>
      </c>
      <c r="F43" s="97">
        <v>1056</v>
      </c>
      <c r="G43" s="97">
        <v>1842</v>
      </c>
      <c r="H43" s="97">
        <v>3138</v>
      </c>
      <c r="I43" s="97">
        <v>3590</v>
      </c>
      <c r="J43" s="97">
        <v>3822</v>
      </c>
      <c r="K43" s="97">
        <v>3724</v>
      </c>
      <c r="L43" s="97">
        <v>3674</v>
      </c>
      <c r="M43" s="97">
        <v>3138</v>
      </c>
      <c r="N43" s="97">
        <v>1250</v>
      </c>
      <c r="O43" s="97">
        <v>1114</v>
      </c>
      <c r="P43" s="97">
        <f>SUM(D43:O43)</f>
        <v>27892</v>
      </c>
      <c r="Q43" s="124"/>
      <c r="R43" s="124"/>
      <c r="S43" s="97">
        <f>SUM($D43:D43)</f>
        <v>792</v>
      </c>
      <c r="T43" s="97">
        <f>SUM($D43:E43)</f>
        <v>1544</v>
      </c>
      <c r="U43" s="97">
        <f>SUM($D43:F43)</f>
        <v>2600</v>
      </c>
      <c r="V43" s="97">
        <f>SUM($D43:G43)</f>
        <v>4442</v>
      </c>
      <c r="W43" s="97">
        <f>SUM($D43:H43)</f>
        <v>7580</v>
      </c>
      <c r="X43" s="97">
        <f>SUM($D43:I43)</f>
        <v>11170</v>
      </c>
      <c r="Y43" s="97">
        <f>SUM($D43:J43)</f>
        <v>14992</v>
      </c>
      <c r="Z43" s="97">
        <f>SUM($D43:K43)</f>
        <v>18716</v>
      </c>
      <c r="AA43" s="97">
        <f>SUM($D43:L43)</f>
        <v>22390</v>
      </c>
      <c r="AB43" s="97">
        <f>SUM($D43:M43)</f>
        <v>25528</v>
      </c>
      <c r="AC43" s="97">
        <f>SUM($D43:N43)</f>
        <v>26778</v>
      </c>
      <c r="AD43" s="97">
        <f>SUM($D43:O43)</f>
        <v>27892</v>
      </c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</row>
    <row r="44" spans="1:50" s="96" customFormat="1" ht="15.1" customHeight="1">
      <c r="A44" s="94">
        <v>2012</v>
      </c>
      <c r="B44" s="98" t="s">
        <v>9</v>
      </c>
      <c r="D44" s="97">
        <f t="shared" ref="D44:P44" si="12">SUM(D41:D43)</f>
        <v>216716</v>
      </c>
      <c r="E44" s="97">
        <f t="shared" si="12"/>
        <v>222475</v>
      </c>
      <c r="F44" s="97">
        <f t="shared" si="12"/>
        <v>276000</v>
      </c>
      <c r="G44" s="97">
        <f t="shared" si="12"/>
        <v>289727</v>
      </c>
      <c r="H44" s="97">
        <f t="shared" si="12"/>
        <v>308013</v>
      </c>
      <c r="I44" s="97">
        <f t="shared" si="12"/>
        <v>327692</v>
      </c>
      <c r="J44" s="97">
        <f t="shared" si="12"/>
        <v>400845</v>
      </c>
      <c r="K44" s="97">
        <f t="shared" si="12"/>
        <v>443956</v>
      </c>
      <c r="L44" s="97">
        <f t="shared" si="12"/>
        <v>330850</v>
      </c>
      <c r="M44" s="97">
        <f t="shared" si="12"/>
        <v>299274</v>
      </c>
      <c r="N44" s="97">
        <f t="shared" si="12"/>
        <v>276718</v>
      </c>
      <c r="O44" s="97">
        <f t="shared" si="12"/>
        <v>270508</v>
      </c>
      <c r="P44" s="97">
        <f t="shared" si="12"/>
        <v>3662774</v>
      </c>
      <c r="Q44" s="124"/>
      <c r="R44" s="124"/>
      <c r="S44" s="97">
        <f t="shared" ref="S44:AD44" si="13">SUM(S41:S43)</f>
        <v>216716</v>
      </c>
      <c r="T44" s="97">
        <f t="shared" si="13"/>
        <v>439191</v>
      </c>
      <c r="U44" s="97">
        <f t="shared" si="13"/>
        <v>715191</v>
      </c>
      <c r="V44" s="97">
        <f t="shared" si="13"/>
        <v>1004918</v>
      </c>
      <c r="W44" s="97">
        <f t="shared" si="13"/>
        <v>1312931</v>
      </c>
      <c r="X44" s="97">
        <f t="shared" si="13"/>
        <v>1640623</v>
      </c>
      <c r="Y44" s="97">
        <f t="shared" si="13"/>
        <v>2041468</v>
      </c>
      <c r="Z44" s="97">
        <f t="shared" si="13"/>
        <v>2485424</v>
      </c>
      <c r="AA44" s="97">
        <f t="shared" si="13"/>
        <v>2816274</v>
      </c>
      <c r="AB44" s="97">
        <f t="shared" si="13"/>
        <v>3115548</v>
      </c>
      <c r="AC44" s="97">
        <f t="shared" si="13"/>
        <v>3392266</v>
      </c>
      <c r="AD44" s="97">
        <f t="shared" si="13"/>
        <v>3662774</v>
      </c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</row>
    <row r="45" spans="1:50" s="122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1"/>
      <c r="R45" s="101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</row>
    <row r="46" spans="1:50" s="96" customFormat="1" ht="15.1" customHeight="1">
      <c r="A46" s="94">
        <v>2013</v>
      </c>
      <c r="B46" s="95" t="s">
        <v>6</v>
      </c>
      <c r="D46" s="97">
        <v>222908</v>
      </c>
      <c r="E46" s="97">
        <v>209990</v>
      </c>
      <c r="F46" s="97">
        <v>270586</v>
      </c>
      <c r="G46" s="97">
        <v>256519</v>
      </c>
      <c r="H46" s="97">
        <v>294875</v>
      </c>
      <c r="I46" s="97">
        <v>313917</v>
      </c>
      <c r="J46" s="97">
        <v>368296</v>
      </c>
      <c r="K46" s="97">
        <v>399515</v>
      </c>
      <c r="L46" s="97">
        <v>286853</v>
      </c>
      <c r="M46" s="97">
        <v>277299</v>
      </c>
      <c r="N46" s="97">
        <v>255079</v>
      </c>
      <c r="O46" s="97">
        <v>238741</v>
      </c>
      <c r="P46" s="97">
        <f>SUM(D46:O46)</f>
        <v>3394578</v>
      </c>
      <c r="Q46" s="123"/>
      <c r="R46" s="123"/>
      <c r="S46" s="97">
        <f>SUM($D46:D46)</f>
        <v>222908</v>
      </c>
      <c r="T46" s="97">
        <f>SUM($D46:E46)</f>
        <v>432898</v>
      </c>
      <c r="U46" s="97">
        <f>SUM($D46:F46)</f>
        <v>703484</v>
      </c>
      <c r="V46" s="97">
        <f>SUM($D46:G46)</f>
        <v>960003</v>
      </c>
      <c r="W46" s="97">
        <f>SUM($D46:H46)</f>
        <v>1254878</v>
      </c>
      <c r="X46" s="97">
        <f>SUM($D46:I46)</f>
        <v>1568795</v>
      </c>
      <c r="Y46" s="97">
        <f>SUM($D46:J46)</f>
        <v>1937091</v>
      </c>
      <c r="Z46" s="97">
        <f>SUM($D46:K46)</f>
        <v>2336606</v>
      </c>
      <c r="AA46" s="97">
        <f>SUM($D46:L46)</f>
        <v>2623459</v>
      </c>
      <c r="AB46" s="97">
        <f>SUM($D46:M46)</f>
        <v>2900758</v>
      </c>
      <c r="AC46" s="97">
        <f>SUM($D46:N46)</f>
        <v>3155837</v>
      </c>
      <c r="AD46" s="97">
        <f>SUM($D46:O46)</f>
        <v>3394578</v>
      </c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</row>
    <row r="47" spans="1:50" s="96" customFormat="1" ht="15.1" customHeight="1">
      <c r="A47" s="94">
        <v>2013</v>
      </c>
      <c r="B47" s="95" t="s">
        <v>7</v>
      </c>
      <c r="D47" s="97">
        <v>4</v>
      </c>
      <c r="E47" s="97">
        <v>5</v>
      </c>
      <c r="F47" s="97">
        <v>5</v>
      </c>
      <c r="G47" s="97">
        <v>9</v>
      </c>
      <c r="H47" s="97">
        <v>15</v>
      </c>
      <c r="I47" s="97">
        <v>20</v>
      </c>
      <c r="J47" s="97">
        <v>28</v>
      </c>
      <c r="K47" s="97">
        <v>19</v>
      </c>
      <c r="L47" s="97">
        <v>6</v>
      </c>
      <c r="M47" s="97">
        <v>3</v>
      </c>
      <c r="N47" s="97">
        <v>6</v>
      </c>
      <c r="O47" s="97">
        <v>4</v>
      </c>
      <c r="P47" s="97">
        <f>SUM(D47:O47)</f>
        <v>124</v>
      </c>
      <c r="Q47" s="124"/>
      <c r="R47" s="124"/>
      <c r="S47" s="97">
        <f>SUM($D47:D47)</f>
        <v>4</v>
      </c>
      <c r="T47" s="97">
        <f>SUM($D47:E47)</f>
        <v>9</v>
      </c>
      <c r="U47" s="97">
        <f>SUM($D47:F47)</f>
        <v>14</v>
      </c>
      <c r="V47" s="97">
        <f>SUM($D47:G47)</f>
        <v>23</v>
      </c>
      <c r="W47" s="97">
        <f>SUM($D47:H47)</f>
        <v>38</v>
      </c>
      <c r="X47" s="97">
        <f>SUM($D47:I47)</f>
        <v>58</v>
      </c>
      <c r="Y47" s="97">
        <f>SUM($D47:J47)</f>
        <v>86</v>
      </c>
      <c r="Z47" s="97">
        <f>SUM($D47:K47)</f>
        <v>105</v>
      </c>
      <c r="AA47" s="97">
        <f>SUM($D47:L47)</f>
        <v>111</v>
      </c>
      <c r="AB47" s="97">
        <f>SUM($D47:M47)</f>
        <v>114</v>
      </c>
      <c r="AC47" s="97">
        <f>SUM($D47:N47)</f>
        <v>120</v>
      </c>
      <c r="AD47" s="97">
        <f>SUM($D47:O47)</f>
        <v>124</v>
      </c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</row>
    <row r="48" spans="1:50" s="96" customFormat="1" ht="15.1" customHeight="1">
      <c r="A48" s="94">
        <v>2013</v>
      </c>
      <c r="B48" s="95" t="s">
        <v>8</v>
      </c>
      <c r="D48" s="97">
        <v>830</v>
      </c>
      <c r="E48" s="97">
        <v>698</v>
      </c>
      <c r="F48" s="97">
        <v>1120</v>
      </c>
      <c r="G48" s="97">
        <v>1798</v>
      </c>
      <c r="H48" s="97">
        <v>2892</v>
      </c>
      <c r="I48" s="97">
        <v>3340</v>
      </c>
      <c r="J48" s="97">
        <v>3210</v>
      </c>
      <c r="K48" s="97">
        <v>3234</v>
      </c>
      <c r="L48" s="97">
        <v>3412</v>
      </c>
      <c r="M48" s="97">
        <v>2730</v>
      </c>
      <c r="N48" s="97">
        <v>1100</v>
      </c>
      <c r="O48" s="97">
        <v>938</v>
      </c>
      <c r="P48" s="97">
        <f>SUM(D48:O48)</f>
        <v>25302</v>
      </c>
      <c r="Q48" s="124"/>
      <c r="R48" s="124"/>
      <c r="S48" s="97">
        <f>SUM($D48:D48)</f>
        <v>830</v>
      </c>
      <c r="T48" s="97">
        <f>SUM($D48:E48)</f>
        <v>1528</v>
      </c>
      <c r="U48" s="97">
        <f>SUM($D48:F48)</f>
        <v>2648</v>
      </c>
      <c r="V48" s="97">
        <f>SUM($D48:G48)</f>
        <v>4446</v>
      </c>
      <c r="W48" s="97">
        <f>SUM($D48:H48)</f>
        <v>7338</v>
      </c>
      <c r="X48" s="97">
        <f>SUM($D48:I48)</f>
        <v>10678</v>
      </c>
      <c r="Y48" s="97">
        <f>SUM($D48:J48)</f>
        <v>13888</v>
      </c>
      <c r="Z48" s="97">
        <f>SUM($D48:K48)</f>
        <v>17122</v>
      </c>
      <c r="AA48" s="97">
        <f>SUM($D48:L48)</f>
        <v>20534</v>
      </c>
      <c r="AB48" s="97">
        <f>SUM($D48:M48)</f>
        <v>23264</v>
      </c>
      <c r="AC48" s="97">
        <f>SUM($D48:N48)</f>
        <v>24364</v>
      </c>
      <c r="AD48" s="97">
        <f>SUM($D48:O48)</f>
        <v>25302</v>
      </c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</row>
    <row r="49" spans="1:50" s="96" customFormat="1" ht="15.1" customHeight="1">
      <c r="A49" s="94">
        <v>2013</v>
      </c>
      <c r="B49" s="98" t="s">
        <v>9</v>
      </c>
      <c r="D49" s="97">
        <f t="shared" ref="D49:P49" si="14">SUM(D46:D48)</f>
        <v>223742</v>
      </c>
      <c r="E49" s="97">
        <f t="shared" si="14"/>
        <v>210693</v>
      </c>
      <c r="F49" s="97">
        <f t="shared" si="14"/>
        <v>271711</v>
      </c>
      <c r="G49" s="97">
        <f t="shared" si="14"/>
        <v>258326</v>
      </c>
      <c r="H49" s="97">
        <f t="shared" si="14"/>
        <v>297782</v>
      </c>
      <c r="I49" s="97">
        <f t="shared" si="14"/>
        <v>317277</v>
      </c>
      <c r="J49" s="97">
        <f t="shared" si="14"/>
        <v>371534</v>
      </c>
      <c r="K49" s="97">
        <f t="shared" si="14"/>
        <v>402768</v>
      </c>
      <c r="L49" s="97">
        <f t="shared" si="14"/>
        <v>290271</v>
      </c>
      <c r="M49" s="97">
        <f t="shared" si="14"/>
        <v>280032</v>
      </c>
      <c r="N49" s="97">
        <f t="shared" si="14"/>
        <v>256185</v>
      </c>
      <c r="O49" s="97">
        <f t="shared" si="14"/>
        <v>239683</v>
      </c>
      <c r="P49" s="97">
        <f t="shared" si="14"/>
        <v>3420004</v>
      </c>
      <c r="Q49" s="124"/>
      <c r="R49" s="124"/>
      <c r="S49" s="97">
        <f t="shared" ref="S49:AD49" si="15">SUM(S46:S48)</f>
        <v>223742</v>
      </c>
      <c r="T49" s="97">
        <f t="shared" si="15"/>
        <v>434435</v>
      </c>
      <c r="U49" s="97">
        <f t="shared" si="15"/>
        <v>706146</v>
      </c>
      <c r="V49" s="97">
        <f t="shared" si="15"/>
        <v>964472</v>
      </c>
      <c r="W49" s="97">
        <f t="shared" si="15"/>
        <v>1262254</v>
      </c>
      <c r="X49" s="97">
        <f t="shared" si="15"/>
        <v>1579531</v>
      </c>
      <c r="Y49" s="97">
        <f t="shared" si="15"/>
        <v>1951065</v>
      </c>
      <c r="Z49" s="97">
        <f t="shared" si="15"/>
        <v>2353833</v>
      </c>
      <c r="AA49" s="97">
        <f t="shared" si="15"/>
        <v>2644104</v>
      </c>
      <c r="AB49" s="97">
        <f t="shared" si="15"/>
        <v>2924136</v>
      </c>
      <c r="AC49" s="97">
        <f t="shared" si="15"/>
        <v>3180321</v>
      </c>
      <c r="AD49" s="97">
        <f t="shared" si="15"/>
        <v>3420004</v>
      </c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</row>
    <row r="50" spans="1:50" s="122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1"/>
      <c r="R50" s="101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</row>
    <row r="51" spans="1:50" s="96" customFormat="1" ht="15.1" customHeight="1">
      <c r="A51" s="94">
        <v>2014</v>
      </c>
      <c r="B51" s="95" t="s">
        <v>6</v>
      </c>
      <c r="D51" s="97">
        <v>182762</v>
      </c>
      <c r="E51" s="97">
        <v>185729</v>
      </c>
      <c r="F51" s="97">
        <v>229638</v>
      </c>
      <c r="G51" s="97">
        <v>249218</v>
      </c>
      <c r="H51" s="97">
        <v>278100</v>
      </c>
      <c r="I51" s="97">
        <v>289739</v>
      </c>
      <c r="J51" s="97">
        <v>343804</v>
      </c>
      <c r="K51" s="97">
        <v>372456</v>
      </c>
      <c r="L51" s="97">
        <v>276818</v>
      </c>
      <c r="M51" s="97">
        <v>260422</v>
      </c>
      <c r="N51" s="97">
        <v>203180</v>
      </c>
      <c r="O51" s="97">
        <v>211148</v>
      </c>
      <c r="P51" s="97">
        <f>SUM(D51:O51)</f>
        <v>3083014</v>
      </c>
      <c r="Q51" s="123"/>
      <c r="R51" s="123"/>
      <c r="S51" s="97">
        <f>SUM($D51:D51)</f>
        <v>182762</v>
      </c>
      <c r="T51" s="97">
        <f>SUM($D51:E51)</f>
        <v>368491</v>
      </c>
      <c r="U51" s="97">
        <f>SUM($D51:F51)</f>
        <v>598129</v>
      </c>
      <c r="V51" s="97">
        <f>SUM($D51:G51)</f>
        <v>847347</v>
      </c>
      <c r="W51" s="97">
        <f>SUM($D51:H51)</f>
        <v>1125447</v>
      </c>
      <c r="X51" s="97">
        <f>SUM($D51:I51)</f>
        <v>1415186</v>
      </c>
      <c r="Y51" s="97">
        <f>SUM($D51:J51)</f>
        <v>1758990</v>
      </c>
      <c r="Z51" s="97">
        <f>SUM($D51:K51)</f>
        <v>2131446</v>
      </c>
      <c r="AA51" s="97">
        <f>SUM($D51:L51)</f>
        <v>2408264</v>
      </c>
      <c r="AB51" s="97">
        <f>SUM($D51:M51)</f>
        <v>2668686</v>
      </c>
      <c r="AC51" s="97">
        <f>SUM($D51:N51)</f>
        <v>2871866</v>
      </c>
      <c r="AD51" s="97">
        <f>SUM($D51:O51)</f>
        <v>3083014</v>
      </c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</row>
    <row r="52" spans="1:50" s="96" customFormat="1" ht="15.1" customHeight="1">
      <c r="A52" s="94">
        <v>2014</v>
      </c>
      <c r="B52" s="95" t="s">
        <v>7</v>
      </c>
      <c r="D52" s="97">
        <v>2</v>
      </c>
      <c r="E52" s="97">
        <v>5</v>
      </c>
      <c r="F52" s="97">
        <v>7</v>
      </c>
      <c r="G52" s="97">
        <v>17</v>
      </c>
      <c r="H52" s="97">
        <v>7</v>
      </c>
      <c r="I52" s="97">
        <v>8</v>
      </c>
      <c r="J52" s="97">
        <v>8</v>
      </c>
      <c r="K52" s="97">
        <v>31</v>
      </c>
      <c r="L52" s="97">
        <v>39</v>
      </c>
      <c r="M52" s="97">
        <v>33</v>
      </c>
      <c r="N52" s="97">
        <v>17</v>
      </c>
      <c r="O52" s="97">
        <v>12</v>
      </c>
      <c r="P52" s="97">
        <f>SUM(D52:O52)</f>
        <v>186</v>
      </c>
      <c r="Q52" s="124"/>
      <c r="R52" s="124"/>
      <c r="S52" s="97">
        <f>SUM($D52:D52)</f>
        <v>2</v>
      </c>
      <c r="T52" s="97">
        <f>SUM($D52:E52)</f>
        <v>7</v>
      </c>
      <c r="U52" s="97">
        <f>SUM($D52:F52)</f>
        <v>14</v>
      </c>
      <c r="V52" s="97">
        <f>SUM($D52:G52)</f>
        <v>31</v>
      </c>
      <c r="W52" s="97">
        <f>SUM($D52:H52)</f>
        <v>38</v>
      </c>
      <c r="X52" s="97">
        <f>SUM($D52:I52)</f>
        <v>46</v>
      </c>
      <c r="Y52" s="97">
        <f>SUM($D52:J52)</f>
        <v>54</v>
      </c>
      <c r="Z52" s="97">
        <f>SUM($D52:K52)</f>
        <v>85</v>
      </c>
      <c r="AA52" s="97">
        <f>SUM($D52:L52)</f>
        <v>124</v>
      </c>
      <c r="AB52" s="97">
        <f>SUM($D52:M52)</f>
        <v>157</v>
      </c>
      <c r="AC52" s="97">
        <f>SUM($D52:N52)</f>
        <v>174</v>
      </c>
      <c r="AD52" s="97">
        <f>SUM($D52:O52)</f>
        <v>186</v>
      </c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</row>
    <row r="53" spans="1:50" s="96" customFormat="1" ht="15.1" customHeight="1">
      <c r="A53" s="94">
        <v>2014</v>
      </c>
      <c r="B53" s="95" t="s">
        <v>8</v>
      </c>
      <c r="D53" s="97">
        <v>602</v>
      </c>
      <c r="E53" s="97">
        <v>588</v>
      </c>
      <c r="F53" s="97">
        <v>836</v>
      </c>
      <c r="G53" s="97">
        <v>1584</v>
      </c>
      <c r="H53" s="97">
        <v>2922</v>
      </c>
      <c r="I53" s="97">
        <v>3370</v>
      </c>
      <c r="J53" s="97">
        <v>3412</v>
      </c>
      <c r="K53" s="97">
        <v>4446</v>
      </c>
      <c r="L53" s="97">
        <v>2798</v>
      </c>
      <c r="M53" s="97">
        <v>2178</v>
      </c>
      <c r="N53" s="97">
        <v>608</v>
      </c>
      <c r="O53" s="97">
        <v>624</v>
      </c>
      <c r="P53" s="97">
        <f>SUM(D53:O53)</f>
        <v>23968</v>
      </c>
      <c r="Q53" s="124"/>
      <c r="R53" s="124"/>
      <c r="S53" s="97">
        <f>SUM($D53:D53)</f>
        <v>602</v>
      </c>
      <c r="T53" s="97">
        <f>SUM($D53:E53)</f>
        <v>1190</v>
      </c>
      <c r="U53" s="97">
        <f>SUM($D53:F53)</f>
        <v>2026</v>
      </c>
      <c r="V53" s="97">
        <f>SUM($D53:G53)</f>
        <v>3610</v>
      </c>
      <c r="W53" s="97">
        <f>SUM($D53:H53)</f>
        <v>6532</v>
      </c>
      <c r="X53" s="97">
        <f>SUM($D53:I53)</f>
        <v>9902</v>
      </c>
      <c r="Y53" s="97">
        <f>SUM($D53:J53)</f>
        <v>13314</v>
      </c>
      <c r="Z53" s="97">
        <f>SUM($D53:K53)</f>
        <v>17760</v>
      </c>
      <c r="AA53" s="97">
        <f>SUM($D53:L53)</f>
        <v>20558</v>
      </c>
      <c r="AB53" s="97">
        <f>SUM($D53:M53)</f>
        <v>22736</v>
      </c>
      <c r="AC53" s="97">
        <f>SUM($D53:N53)</f>
        <v>23344</v>
      </c>
      <c r="AD53" s="97">
        <f>SUM($D53:O53)</f>
        <v>23968</v>
      </c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</row>
    <row r="54" spans="1:50" s="96" customFormat="1" ht="15.1" customHeight="1">
      <c r="A54" s="94">
        <v>2014</v>
      </c>
      <c r="B54" s="98" t="s">
        <v>9</v>
      </c>
      <c r="D54" s="97">
        <f t="shared" ref="D54:P54" si="16">SUM(D51:D53)</f>
        <v>183366</v>
      </c>
      <c r="E54" s="97">
        <f t="shared" si="16"/>
        <v>186322</v>
      </c>
      <c r="F54" s="97">
        <f t="shared" si="16"/>
        <v>230481</v>
      </c>
      <c r="G54" s="97">
        <f t="shared" si="16"/>
        <v>250819</v>
      </c>
      <c r="H54" s="97">
        <f t="shared" si="16"/>
        <v>281029</v>
      </c>
      <c r="I54" s="97">
        <f t="shared" si="16"/>
        <v>293117</v>
      </c>
      <c r="J54" s="97">
        <f t="shared" si="16"/>
        <v>347224</v>
      </c>
      <c r="K54" s="97">
        <f t="shared" si="16"/>
        <v>376933</v>
      </c>
      <c r="L54" s="97">
        <f t="shared" si="16"/>
        <v>279655</v>
      </c>
      <c r="M54" s="97">
        <f t="shared" si="16"/>
        <v>262633</v>
      </c>
      <c r="N54" s="97">
        <f t="shared" si="16"/>
        <v>203805</v>
      </c>
      <c r="O54" s="97">
        <f t="shared" si="16"/>
        <v>211784</v>
      </c>
      <c r="P54" s="97">
        <f t="shared" si="16"/>
        <v>3107168</v>
      </c>
      <c r="Q54" s="124"/>
      <c r="R54" s="124"/>
      <c r="S54" s="97">
        <f t="shared" ref="S54:AD54" si="17">SUM(S51:S53)</f>
        <v>183366</v>
      </c>
      <c r="T54" s="97">
        <f t="shared" si="17"/>
        <v>369688</v>
      </c>
      <c r="U54" s="97">
        <f t="shared" si="17"/>
        <v>600169</v>
      </c>
      <c r="V54" s="97">
        <f t="shared" si="17"/>
        <v>850988</v>
      </c>
      <c r="W54" s="97">
        <f t="shared" si="17"/>
        <v>1132017</v>
      </c>
      <c r="X54" s="97">
        <f t="shared" si="17"/>
        <v>1425134</v>
      </c>
      <c r="Y54" s="97">
        <f t="shared" si="17"/>
        <v>1772358</v>
      </c>
      <c r="Z54" s="97">
        <f t="shared" si="17"/>
        <v>2149291</v>
      </c>
      <c r="AA54" s="97">
        <f t="shared" si="17"/>
        <v>2428946</v>
      </c>
      <c r="AB54" s="97">
        <f t="shared" si="17"/>
        <v>2691579</v>
      </c>
      <c r="AC54" s="97">
        <f t="shared" si="17"/>
        <v>2895384</v>
      </c>
      <c r="AD54" s="97">
        <f t="shared" si="17"/>
        <v>3107168</v>
      </c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</row>
    <row r="55" spans="1:50" s="122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1"/>
      <c r="R55" s="101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</row>
    <row r="56" spans="1:50" s="96" customFormat="1" ht="15.1" customHeight="1">
      <c r="A56" s="94">
        <v>2015</v>
      </c>
      <c r="B56" s="95" t="s">
        <v>6</v>
      </c>
      <c r="D56" s="97">
        <v>158355</v>
      </c>
      <c r="E56" s="97">
        <v>141839</v>
      </c>
      <c r="F56" s="97">
        <v>186559</v>
      </c>
      <c r="G56" s="97">
        <v>201365</v>
      </c>
      <c r="H56" s="97">
        <v>237878</v>
      </c>
      <c r="I56" s="97">
        <v>252028</v>
      </c>
      <c r="J56" s="97">
        <v>309469</v>
      </c>
      <c r="K56" s="97">
        <v>311361</v>
      </c>
      <c r="L56" s="97">
        <v>225052</v>
      </c>
      <c r="M56" s="97">
        <v>207249</v>
      </c>
      <c r="N56" s="97">
        <v>170883</v>
      </c>
      <c r="O56" s="97">
        <v>169301</v>
      </c>
      <c r="P56" s="97">
        <f>SUM(D56:O56)</f>
        <v>2571339</v>
      </c>
      <c r="Q56" s="123"/>
      <c r="R56" s="123"/>
      <c r="S56" s="97">
        <f>SUM($D56:D56)</f>
        <v>158355</v>
      </c>
      <c r="T56" s="97">
        <f>SUM($D56:E56)</f>
        <v>300194</v>
      </c>
      <c r="U56" s="97">
        <f>SUM($D56:F56)</f>
        <v>486753</v>
      </c>
      <c r="V56" s="97">
        <f>SUM($D56:G56)</f>
        <v>688118</v>
      </c>
      <c r="W56" s="97">
        <f>SUM($D56:H56)</f>
        <v>925996</v>
      </c>
      <c r="X56" s="97">
        <f>SUM($D56:I56)</f>
        <v>1178024</v>
      </c>
      <c r="Y56" s="97">
        <f>SUM($D56:J56)</f>
        <v>1487493</v>
      </c>
      <c r="Z56" s="97">
        <f>SUM($D56:K56)</f>
        <v>1798854</v>
      </c>
      <c r="AA56" s="97">
        <f>SUM($D56:L56)</f>
        <v>2023906</v>
      </c>
      <c r="AB56" s="97">
        <f>SUM($D56:M56)</f>
        <v>2231155</v>
      </c>
      <c r="AC56" s="97">
        <f>SUM($D56:N56)</f>
        <v>2402038</v>
      </c>
      <c r="AD56" s="97">
        <f>SUM($D56:O56)</f>
        <v>2571339</v>
      </c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</row>
    <row r="57" spans="1:50" s="96" customFormat="1" ht="15.1" customHeight="1">
      <c r="A57" s="94">
        <v>2015</v>
      </c>
      <c r="B57" s="95" t="s">
        <v>7</v>
      </c>
      <c r="D57" s="97">
        <v>10</v>
      </c>
      <c r="E57" s="97">
        <v>7</v>
      </c>
      <c r="F57" s="97">
        <v>10</v>
      </c>
      <c r="G57" s="97">
        <v>27</v>
      </c>
      <c r="H57" s="97">
        <v>31</v>
      </c>
      <c r="I57" s="97">
        <v>133</v>
      </c>
      <c r="J57" s="97">
        <v>107</v>
      </c>
      <c r="K57" s="97">
        <v>49</v>
      </c>
      <c r="L57" s="97">
        <v>31</v>
      </c>
      <c r="M57" s="97">
        <v>20</v>
      </c>
      <c r="N57" s="97">
        <v>5</v>
      </c>
      <c r="O57" s="97">
        <v>9</v>
      </c>
      <c r="P57" s="97">
        <f>SUM(D57:O57)</f>
        <v>439</v>
      </c>
      <c r="Q57" s="124"/>
      <c r="R57" s="124"/>
      <c r="S57" s="97">
        <f>SUM($D57:D57)</f>
        <v>10</v>
      </c>
      <c r="T57" s="97">
        <f>SUM($D57:E57)</f>
        <v>17</v>
      </c>
      <c r="U57" s="97">
        <f>SUM($D57:F57)</f>
        <v>27</v>
      </c>
      <c r="V57" s="97">
        <f>SUM($D57:G57)</f>
        <v>54</v>
      </c>
      <c r="W57" s="97">
        <f>SUM($D57:H57)</f>
        <v>85</v>
      </c>
      <c r="X57" s="97">
        <f>SUM($D57:I57)</f>
        <v>218</v>
      </c>
      <c r="Y57" s="97">
        <f>SUM($D57:J57)</f>
        <v>325</v>
      </c>
      <c r="Z57" s="97">
        <f>SUM($D57:K57)</f>
        <v>374</v>
      </c>
      <c r="AA57" s="97">
        <f>SUM($D57:L57)</f>
        <v>405</v>
      </c>
      <c r="AB57" s="97">
        <f>SUM($D57:M57)</f>
        <v>425</v>
      </c>
      <c r="AC57" s="97">
        <f>SUM($D57:N57)</f>
        <v>430</v>
      </c>
      <c r="AD57" s="97">
        <f>SUM($D57:O57)</f>
        <v>439</v>
      </c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</row>
    <row r="58" spans="1:50" s="96" customFormat="1" ht="15.1" customHeight="1">
      <c r="A58" s="94">
        <v>2015</v>
      </c>
      <c r="B58" s="95" t="s">
        <v>8</v>
      </c>
      <c r="D58" s="97">
        <v>430</v>
      </c>
      <c r="E58" s="97">
        <v>346</v>
      </c>
      <c r="F58" s="97">
        <v>620</v>
      </c>
      <c r="G58" s="97">
        <v>1184</v>
      </c>
      <c r="H58" s="97">
        <v>2432</v>
      </c>
      <c r="I58" s="97">
        <v>2942</v>
      </c>
      <c r="J58" s="97">
        <v>2950</v>
      </c>
      <c r="K58" s="97">
        <v>3049</v>
      </c>
      <c r="L58" s="97">
        <v>2966</v>
      </c>
      <c r="M58" s="97">
        <v>2488</v>
      </c>
      <c r="N58" s="97">
        <v>796</v>
      </c>
      <c r="O58" s="97">
        <v>624</v>
      </c>
      <c r="P58" s="97">
        <f>SUM(D58:O58)</f>
        <v>20827</v>
      </c>
      <c r="Q58" s="124"/>
      <c r="R58" s="124"/>
      <c r="S58" s="97">
        <f>SUM($D58:D58)</f>
        <v>430</v>
      </c>
      <c r="T58" s="97">
        <f>SUM($D58:E58)</f>
        <v>776</v>
      </c>
      <c r="U58" s="97">
        <f>SUM($D58:F58)</f>
        <v>1396</v>
      </c>
      <c r="V58" s="97">
        <f>SUM($D58:G58)</f>
        <v>2580</v>
      </c>
      <c r="W58" s="97">
        <f>SUM($D58:H58)</f>
        <v>5012</v>
      </c>
      <c r="X58" s="97">
        <f>SUM($D58:I58)</f>
        <v>7954</v>
      </c>
      <c r="Y58" s="97">
        <f>SUM($D58:J58)</f>
        <v>10904</v>
      </c>
      <c r="Z58" s="97">
        <f>SUM($D58:K58)</f>
        <v>13953</v>
      </c>
      <c r="AA58" s="97">
        <f>SUM($D58:L58)</f>
        <v>16919</v>
      </c>
      <c r="AB58" s="97">
        <f>SUM($D58:M58)</f>
        <v>19407</v>
      </c>
      <c r="AC58" s="97">
        <f>SUM($D58:N58)</f>
        <v>20203</v>
      </c>
      <c r="AD58" s="97">
        <f>SUM($D58:O58)</f>
        <v>20827</v>
      </c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</row>
    <row r="59" spans="1:50" s="96" customFormat="1" ht="15.1" customHeight="1">
      <c r="A59" s="94">
        <v>2015</v>
      </c>
      <c r="B59" s="98" t="s">
        <v>9</v>
      </c>
      <c r="D59" s="97">
        <f t="shared" ref="D59:P59" si="18">SUM(D56:D58)</f>
        <v>158795</v>
      </c>
      <c r="E59" s="97">
        <f t="shared" si="18"/>
        <v>142192</v>
      </c>
      <c r="F59" s="97">
        <f t="shared" si="18"/>
        <v>187189</v>
      </c>
      <c r="G59" s="97">
        <f t="shared" si="18"/>
        <v>202576</v>
      </c>
      <c r="H59" s="97">
        <f t="shared" si="18"/>
        <v>240341</v>
      </c>
      <c r="I59" s="97">
        <f t="shared" si="18"/>
        <v>255103</v>
      </c>
      <c r="J59" s="97">
        <f t="shared" si="18"/>
        <v>312526</v>
      </c>
      <c r="K59" s="97">
        <f t="shared" si="18"/>
        <v>314459</v>
      </c>
      <c r="L59" s="97">
        <f t="shared" si="18"/>
        <v>228049</v>
      </c>
      <c r="M59" s="97">
        <f t="shared" si="18"/>
        <v>209757</v>
      </c>
      <c r="N59" s="97">
        <f t="shared" si="18"/>
        <v>171684</v>
      </c>
      <c r="O59" s="97">
        <f t="shared" si="18"/>
        <v>169934</v>
      </c>
      <c r="P59" s="97">
        <f t="shared" si="18"/>
        <v>2592605</v>
      </c>
      <c r="Q59" s="124"/>
      <c r="R59" s="124"/>
      <c r="S59" s="97">
        <f t="shared" ref="S59:AD59" si="19">SUM(S56:S58)</f>
        <v>158795</v>
      </c>
      <c r="T59" s="97">
        <f t="shared" si="19"/>
        <v>300987</v>
      </c>
      <c r="U59" s="97">
        <f t="shared" si="19"/>
        <v>488176</v>
      </c>
      <c r="V59" s="97">
        <f t="shared" si="19"/>
        <v>690752</v>
      </c>
      <c r="W59" s="97">
        <f t="shared" si="19"/>
        <v>931093</v>
      </c>
      <c r="X59" s="97">
        <f t="shared" si="19"/>
        <v>1186196</v>
      </c>
      <c r="Y59" s="97">
        <f t="shared" si="19"/>
        <v>1498722</v>
      </c>
      <c r="Z59" s="97">
        <f t="shared" si="19"/>
        <v>1813181</v>
      </c>
      <c r="AA59" s="97">
        <f t="shared" si="19"/>
        <v>2041230</v>
      </c>
      <c r="AB59" s="97">
        <f t="shared" si="19"/>
        <v>2250987</v>
      </c>
      <c r="AC59" s="97">
        <f t="shared" si="19"/>
        <v>2422671</v>
      </c>
      <c r="AD59" s="97">
        <f t="shared" si="19"/>
        <v>2592605</v>
      </c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</row>
    <row r="60" spans="1:50" s="122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</row>
    <row r="61" spans="1:50" s="96" customFormat="1" ht="15.1" customHeight="1">
      <c r="A61" s="94">
        <v>2016</v>
      </c>
      <c r="B61" s="95" t="s">
        <v>6</v>
      </c>
      <c r="D61" s="97">
        <v>150927</v>
      </c>
      <c r="E61" s="97">
        <v>131149</v>
      </c>
      <c r="F61" s="97">
        <v>170228</v>
      </c>
      <c r="G61" s="97">
        <v>179979</v>
      </c>
      <c r="H61" s="97">
        <v>214117</v>
      </c>
      <c r="I61" s="97">
        <v>235459</v>
      </c>
      <c r="J61" s="97">
        <v>305236</v>
      </c>
      <c r="K61" s="97">
        <v>297261</v>
      </c>
      <c r="L61" s="97">
        <v>228535</v>
      </c>
      <c r="M61" s="97">
        <v>208885</v>
      </c>
      <c r="N61" s="97">
        <v>171436</v>
      </c>
      <c r="O61" s="97">
        <v>167994</v>
      </c>
      <c r="P61" s="97">
        <f>SUM(D61:O61)</f>
        <v>2461206</v>
      </c>
      <c r="Q61" s="123"/>
      <c r="R61" s="123"/>
      <c r="S61" s="97">
        <f>SUM($D61:D61)</f>
        <v>150927</v>
      </c>
      <c r="T61" s="97">
        <f>SUM($D61:E61)</f>
        <v>282076</v>
      </c>
      <c r="U61" s="97">
        <f>SUM($D61:F61)</f>
        <v>452304</v>
      </c>
      <c r="V61" s="97">
        <f>SUM($D61:G61)</f>
        <v>632283</v>
      </c>
      <c r="W61" s="97">
        <f>SUM($D61:H61)</f>
        <v>846400</v>
      </c>
      <c r="X61" s="97">
        <f>SUM($D61:I61)</f>
        <v>1081859</v>
      </c>
      <c r="Y61" s="97">
        <f>SUM($D61:J61)</f>
        <v>1387095</v>
      </c>
      <c r="Z61" s="97">
        <f>SUM($D61:K61)</f>
        <v>1684356</v>
      </c>
      <c r="AA61" s="97">
        <f>SUM($D61:L61)</f>
        <v>1912891</v>
      </c>
      <c r="AB61" s="97">
        <f>SUM($D61:M61)</f>
        <v>2121776</v>
      </c>
      <c r="AC61" s="97">
        <f>SUM($D61:N61)</f>
        <v>2293212</v>
      </c>
      <c r="AD61" s="97">
        <f>SUM($D61:O61)</f>
        <v>2461206</v>
      </c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</row>
    <row r="62" spans="1:50" s="96" customFormat="1" ht="15.1" customHeight="1">
      <c r="A62" s="94">
        <v>2016</v>
      </c>
      <c r="B62" s="95" t="s">
        <v>7</v>
      </c>
      <c r="D62" s="97">
        <v>10</v>
      </c>
      <c r="E62" s="97">
        <v>11</v>
      </c>
      <c r="F62" s="97">
        <v>0</v>
      </c>
      <c r="G62" s="97">
        <v>0</v>
      </c>
      <c r="H62" s="97">
        <v>0</v>
      </c>
      <c r="I62" s="97">
        <v>0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7">
        <f>SUM(D62:O62)</f>
        <v>21</v>
      </c>
      <c r="Q62" s="124"/>
      <c r="R62" s="124"/>
      <c r="S62" s="97">
        <f>SUM($D62:D62)</f>
        <v>10</v>
      </c>
      <c r="T62" s="97">
        <f>SUM($D62:E62)</f>
        <v>21</v>
      </c>
      <c r="U62" s="97">
        <f>SUM($D62:F62)</f>
        <v>21</v>
      </c>
      <c r="V62" s="97">
        <f>SUM($D62:G62)</f>
        <v>21</v>
      </c>
      <c r="W62" s="97">
        <f>SUM($D62:H62)</f>
        <v>21</v>
      </c>
      <c r="X62" s="97">
        <f>SUM($D62:I62)</f>
        <v>21</v>
      </c>
      <c r="Y62" s="97">
        <f>SUM($D62:J62)</f>
        <v>21</v>
      </c>
      <c r="Z62" s="97">
        <f>SUM($D62:K62)</f>
        <v>21</v>
      </c>
      <c r="AA62" s="97">
        <f>SUM($D62:L62)</f>
        <v>21</v>
      </c>
      <c r="AB62" s="97">
        <f>SUM($D62:M62)</f>
        <v>21</v>
      </c>
      <c r="AC62" s="97">
        <f>SUM($D62:N62)</f>
        <v>21</v>
      </c>
      <c r="AD62" s="97">
        <f>SUM($D62:O62)</f>
        <v>21</v>
      </c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</row>
    <row r="63" spans="1:50" s="96" customFormat="1" ht="15.1" customHeight="1">
      <c r="A63" s="94">
        <v>2016</v>
      </c>
      <c r="B63" s="95" t="s">
        <v>8</v>
      </c>
      <c r="D63" s="97">
        <v>384</v>
      </c>
      <c r="E63" s="97">
        <v>420</v>
      </c>
      <c r="F63" s="97">
        <v>598</v>
      </c>
      <c r="G63" s="97">
        <v>1238</v>
      </c>
      <c r="H63" s="97">
        <v>2506</v>
      </c>
      <c r="I63" s="97">
        <v>3082</v>
      </c>
      <c r="J63" s="97">
        <v>3128</v>
      </c>
      <c r="K63" s="97">
        <v>2968</v>
      </c>
      <c r="L63" s="97">
        <v>2976</v>
      </c>
      <c r="M63" s="97">
        <v>2558</v>
      </c>
      <c r="N63" s="97">
        <v>796</v>
      </c>
      <c r="O63" s="97">
        <v>734</v>
      </c>
      <c r="P63" s="97">
        <f>SUM(D63:O63)</f>
        <v>21388</v>
      </c>
      <c r="Q63" s="124"/>
      <c r="R63" s="124"/>
      <c r="S63" s="97">
        <f>SUM($D63:D63)</f>
        <v>384</v>
      </c>
      <c r="T63" s="97">
        <f>SUM($D63:E63)</f>
        <v>804</v>
      </c>
      <c r="U63" s="97">
        <f>SUM($D63:F63)</f>
        <v>1402</v>
      </c>
      <c r="V63" s="97">
        <f>SUM($D63:G63)</f>
        <v>2640</v>
      </c>
      <c r="W63" s="97">
        <f>SUM($D63:H63)</f>
        <v>5146</v>
      </c>
      <c r="X63" s="97">
        <f>SUM($D63:I63)</f>
        <v>8228</v>
      </c>
      <c r="Y63" s="97">
        <f>SUM($D63:J63)</f>
        <v>11356</v>
      </c>
      <c r="Z63" s="97">
        <f>SUM($D63:K63)</f>
        <v>14324</v>
      </c>
      <c r="AA63" s="97">
        <f>SUM($D63:L63)</f>
        <v>17300</v>
      </c>
      <c r="AB63" s="97">
        <f>SUM($D63:M63)</f>
        <v>19858</v>
      </c>
      <c r="AC63" s="97">
        <f>SUM($D63:N63)</f>
        <v>20654</v>
      </c>
      <c r="AD63" s="97">
        <f>SUM($D63:O63)</f>
        <v>21388</v>
      </c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</row>
    <row r="64" spans="1:50" s="96" customFormat="1" ht="15.1" customHeight="1">
      <c r="A64" s="94">
        <v>2016</v>
      </c>
      <c r="B64" s="98" t="s">
        <v>9</v>
      </c>
      <c r="D64" s="97">
        <f t="shared" ref="D64:P64" si="20">SUM(D61:D63)</f>
        <v>151321</v>
      </c>
      <c r="E64" s="97">
        <f t="shared" si="20"/>
        <v>131580</v>
      </c>
      <c r="F64" s="97">
        <f t="shared" si="20"/>
        <v>170826</v>
      </c>
      <c r="G64" s="97">
        <f t="shared" si="20"/>
        <v>181217</v>
      </c>
      <c r="H64" s="97">
        <f t="shared" si="20"/>
        <v>216623</v>
      </c>
      <c r="I64" s="97">
        <f t="shared" si="20"/>
        <v>238541</v>
      </c>
      <c r="J64" s="97">
        <f t="shared" si="20"/>
        <v>308364</v>
      </c>
      <c r="K64" s="97">
        <f t="shared" si="20"/>
        <v>300229</v>
      </c>
      <c r="L64" s="97">
        <f t="shared" si="20"/>
        <v>231511</v>
      </c>
      <c r="M64" s="97">
        <f t="shared" si="20"/>
        <v>211443</v>
      </c>
      <c r="N64" s="97">
        <f t="shared" si="20"/>
        <v>172232</v>
      </c>
      <c r="O64" s="97">
        <f t="shared" si="20"/>
        <v>168728</v>
      </c>
      <c r="P64" s="97">
        <f t="shared" si="20"/>
        <v>2482615</v>
      </c>
      <c r="Q64" s="124"/>
      <c r="R64" s="124"/>
      <c r="S64" s="97">
        <f t="shared" ref="S64:AD64" si="21">SUM(S61:S63)</f>
        <v>151321</v>
      </c>
      <c r="T64" s="97">
        <f t="shared" si="21"/>
        <v>282901</v>
      </c>
      <c r="U64" s="97">
        <f t="shared" si="21"/>
        <v>453727</v>
      </c>
      <c r="V64" s="97">
        <f t="shared" si="21"/>
        <v>634944</v>
      </c>
      <c r="W64" s="97">
        <f t="shared" si="21"/>
        <v>851567</v>
      </c>
      <c r="X64" s="97">
        <f t="shared" si="21"/>
        <v>1090108</v>
      </c>
      <c r="Y64" s="97">
        <f t="shared" si="21"/>
        <v>1398472</v>
      </c>
      <c r="Z64" s="97">
        <f t="shared" si="21"/>
        <v>1698701</v>
      </c>
      <c r="AA64" s="97">
        <f t="shared" si="21"/>
        <v>1930212</v>
      </c>
      <c r="AB64" s="97">
        <f t="shared" si="21"/>
        <v>2141655</v>
      </c>
      <c r="AC64" s="97">
        <f t="shared" si="21"/>
        <v>2313887</v>
      </c>
      <c r="AD64" s="97">
        <f t="shared" si="21"/>
        <v>2482615</v>
      </c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</row>
    <row r="65" spans="1:50" s="122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1"/>
      <c r="R65" s="101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</row>
    <row r="66" spans="1:50" s="96" customFormat="1" ht="15.1" customHeight="1">
      <c r="A66" s="94">
        <v>2017</v>
      </c>
      <c r="B66" s="95" t="s">
        <v>6</v>
      </c>
      <c r="D66" s="97">
        <v>146069</v>
      </c>
      <c r="E66" s="97">
        <v>139306</v>
      </c>
      <c r="F66" s="97">
        <v>155318</v>
      </c>
      <c r="G66" s="97">
        <v>195855</v>
      </c>
      <c r="H66" s="97">
        <v>200122</v>
      </c>
      <c r="I66" s="97">
        <v>226044</v>
      </c>
      <c r="J66" s="97">
        <v>292103</v>
      </c>
      <c r="K66" s="97">
        <v>304789</v>
      </c>
      <c r="L66" s="97">
        <v>230887</v>
      </c>
      <c r="M66" s="97">
        <v>215069</v>
      </c>
      <c r="N66" s="97">
        <v>177013</v>
      </c>
      <c r="O66" s="97">
        <v>180892</v>
      </c>
      <c r="P66" s="97">
        <f>SUM(D66:O66)</f>
        <v>2463467</v>
      </c>
      <c r="Q66" s="123"/>
      <c r="R66" s="123"/>
      <c r="S66" s="97">
        <f>SUM($D66:D66)</f>
        <v>146069</v>
      </c>
      <c r="T66" s="97">
        <f>SUM($D66:E66)</f>
        <v>285375</v>
      </c>
      <c r="U66" s="97">
        <f>SUM($D66:F66)</f>
        <v>440693</v>
      </c>
      <c r="V66" s="97">
        <f>SUM($D66:G66)</f>
        <v>636548</v>
      </c>
      <c r="W66" s="97">
        <f>SUM($D66:H66)</f>
        <v>836670</v>
      </c>
      <c r="X66" s="97">
        <f>SUM($D66:I66)</f>
        <v>1062714</v>
      </c>
      <c r="Y66" s="97">
        <f>SUM($D66:J66)</f>
        <v>1354817</v>
      </c>
      <c r="Z66" s="97">
        <f>SUM($D66:K66)</f>
        <v>1659606</v>
      </c>
      <c r="AA66" s="97">
        <f>SUM($D66:L66)</f>
        <v>1890493</v>
      </c>
      <c r="AB66" s="97">
        <f>SUM($D66:M66)</f>
        <v>2105562</v>
      </c>
      <c r="AC66" s="97">
        <f>SUM($D66:N66)</f>
        <v>2282575</v>
      </c>
      <c r="AD66" s="97">
        <f>SUM($D66:O66)</f>
        <v>2463467</v>
      </c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</row>
    <row r="67" spans="1:50" s="96" customFormat="1" ht="15.1" customHeight="1">
      <c r="A67" s="94">
        <v>2017</v>
      </c>
      <c r="B67" s="95" t="s">
        <v>7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f>SUM(D67:O67)</f>
        <v>0</v>
      </c>
      <c r="Q67" s="124"/>
      <c r="R67" s="124"/>
      <c r="S67" s="97">
        <f>SUM($D67:D67)</f>
        <v>0</v>
      </c>
      <c r="T67" s="97">
        <f>SUM($D67:E67)</f>
        <v>0</v>
      </c>
      <c r="U67" s="97">
        <f>SUM($D67:F67)</f>
        <v>0</v>
      </c>
      <c r="V67" s="97">
        <f>SUM($D67:G67)</f>
        <v>0</v>
      </c>
      <c r="W67" s="97">
        <f>SUM($D67:H67)</f>
        <v>0</v>
      </c>
      <c r="X67" s="97">
        <f>SUM($D67:I67)</f>
        <v>0</v>
      </c>
      <c r="Y67" s="97">
        <f>SUM($D67:J67)</f>
        <v>0</v>
      </c>
      <c r="Z67" s="97">
        <f>SUM($D67:K67)</f>
        <v>0</v>
      </c>
      <c r="AA67" s="97">
        <f>SUM($D67:L67)</f>
        <v>0</v>
      </c>
      <c r="AB67" s="97">
        <f>SUM($D67:M67)</f>
        <v>0</v>
      </c>
      <c r="AC67" s="97">
        <f>SUM($D67:N67)</f>
        <v>0</v>
      </c>
      <c r="AD67" s="97">
        <f>SUM($D67:O67)</f>
        <v>0</v>
      </c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</row>
    <row r="68" spans="1:50" s="96" customFormat="1" ht="15.1" customHeight="1">
      <c r="A68" s="94">
        <v>2017</v>
      </c>
      <c r="B68" s="95" t="s">
        <v>8</v>
      </c>
      <c r="D68" s="97">
        <v>396</v>
      </c>
      <c r="E68" s="97">
        <v>474</v>
      </c>
      <c r="F68" s="97">
        <v>654</v>
      </c>
      <c r="G68" s="97">
        <v>1394</v>
      </c>
      <c r="H68" s="97">
        <v>2400</v>
      </c>
      <c r="I68" s="97">
        <v>2968</v>
      </c>
      <c r="J68" s="97">
        <v>2968</v>
      </c>
      <c r="K68" s="97">
        <v>2790</v>
      </c>
      <c r="L68" s="97">
        <v>2902</v>
      </c>
      <c r="M68" s="97">
        <v>2654</v>
      </c>
      <c r="N68" s="97">
        <v>840</v>
      </c>
      <c r="O68" s="97">
        <v>736</v>
      </c>
      <c r="P68" s="97">
        <f>SUM(D68:O68)</f>
        <v>21176</v>
      </c>
      <c r="Q68" s="124"/>
      <c r="R68" s="124"/>
      <c r="S68" s="97">
        <f>SUM($D68:D68)</f>
        <v>396</v>
      </c>
      <c r="T68" s="97">
        <f>SUM($D68:E68)</f>
        <v>870</v>
      </c>
      <c r="U68" s="97">
        <f>SUM($D68:F68)</f>
        <v>1524</v>
      </c>
      <c r="V68" s="97">
        <f>SUM($D68:G68)</f>
        <v>2918</v>
      </c>
      <c r="W68" s="97">
        <f>SUM($D68:H68)</f>
        <v>5318</v>
      </c>
      <c r="X68" s="97">
        <f>SUM($D68:I68)</f>
        <v>8286</v>
      </c>
      <c r="Y68" s="97">
        <f>SUM($D68:J68)</f>
        <v>11254</v>
      </c>
      <c r="Z68" s="97">
        <f>SUM($D68:K68)</f>
        <v>14044</v>
      </c>
      <c r="AA68" s="97">
        <f>SUM($D68:L68)</f>
        <v>16946</v>
      </c>
      <c r="AB68" s="97">
        <f>SUM($D68:M68)</f>
        <v>19600</v>
      </c>
      <c r="AC68" s="97">
        <f>SUM($D68:N68)</f>
        <v>20440</v>
      </c>
      <c r="AD68" s="97">
        <f>SUM($D68:O68)</f>
        <v>21176</v>
      </c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</row>
    <row r="69" spans="1:50" s="96" customFormat="1" ht="15.1" customHeight="1">
      <c r="A69" s="94">
        <v>2017</v>
      </c>
      <c r="B69" s="98" t="s">
        <v>9</v>
      </c>
      <c r="D69" s="97">
        <f t="shared" ref="D69:P69" si="22">SUM(D66:D68)</f>
        <v>146465</v>
      </c>
      <c r="E69" s="97">
        <f t="shared" si="22"/>
        <v>139780</v>
      </c>
      <c r="F69" s="97">
        <f t="shared" si="22"/>
        <v>155972</v>
      </c>
      <c r="G69" s="97">
        <f t="shared" si="22"/>
        <v>197249</v>
      </c>
      <c r="H69" s="97">
        <f t="shared" si="22"/>
        <v>202522</v>
      </c>
      <c r="I69" s="97">
        <f t="shared" si="22"/>
        <v>229012</v>
      </c>
      <c r="J69" s="97">
        <f t="shared" si="22"/>
        <v>295071</v>
      </c>
      <c r="K69" s="97">
        <f t="shared" si="22"/>
        <v>307579</v>
      </c>
      <c r="L69" s="97">
        <f t="shared" si="22"/>
        <v>233789</v>
      </c>
      <c r="M69" s="97">
        <f t="shared" si="22"/>
        <v>217723</v>
      </c>
      <c r="N69" s="97">
        <f t="shared" si="22"/>
        <v>177853</v>
      </c>
      <c r="O69" s="97">
        <f t="shared" si="22"/>
        <v>181628</v>
      </c>
      <c r="P69" s="97">
        <f t="shared" si="22"/>
        <v>2484643</v>
      </c>
      <c r="Q69" s="124"/>
      <c r="R69" s="124"/>
      <c r="S69" s="97">
        <f t="shared" ref="S69:AD69" si="23">SUM(S66:S68)</f>
        <v>146465</v>
      </c>
      <c r="T69" s="97">
        <f t="shared" si="23"/>
        <v>286245</v>
      </c>
      <c r="U69" s="97">
        <f t="shared" si="23"/>
        <v>442217</v>
      </c>
      <c r="V69" s="97">
        <f t="shared" si="23"/>
        <v>639466</v>
      </c>
      <c r="W69" s="97">
        <f t="shared" si="23"/>
        <v>841988</v>
      </c>
      <c r="X69" s="97">
        <f t="shared" si="23"/>
        <v>1071000</v>
      </c>
      <c r="Y69" s="97">
        <f t="shared" si="23"/>
        <v>1366071</v>
      </c>
      <c r="Z69" s="97">
        <f t="shared" si="23"/>
        <v>1673650</v>
      </c>
      <c r="AA69" s="97">
        <f t="shared" si="23"/>
        <v>1907439</v>
      </c>
      <c r="AB69" s="97">
        <f t="shared" si="23"/>
        <v>2125162</v>
      </c>
      <c r="AC69" s="97">
        <f t="shared" si="23"/>
        <v>2303015</v>
      </c>
      <c r="AD69" s="97">
        <f t="shared" si="23"/>
        <v>2484643</v>
      </c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</row>
    <row r="70" spans="1:50" s="122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1"/>
      <c r="R70" s="101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</row>
    <row r="71" spans="1:50" s="96" customFormat="1" ht="15.1" customHeight="1">
      <c r="A71" s="94">
        <v>2018</v>
      </c>
      <c r="B71" s="95" t="s">
        <v>6</v>
      </c>
      <c r="D71" s="97">
        <v>151775</v>
      </c>
      <c r="E71" s="97">
        <v>146262</v>
      </c>
      <c r="F71" s="97">
        <v>188715</v>
      </c>
      <c r="G71" s="97">
        <v>190945</v>
      </c>
      <c r="H71" s="97">
        <v>234075</v>
      </c>
      <c r="I71" s="97">
        <v>253227</v>
      </c>
      <c r="J71" s="97">
        <v>303110</v>
      </c>
      <c r="K71" s="97">
        <v>312481</v>
      </c>
      <c r="L71" s="97">
        <v>230295</v>
      </c>
      <c r="M71" s="97">
        <v>213026</v>
      </c>
      <c r="N71" s="97">
        <v>169709</v>
      </c>
      <c r="O71" s="97">
        <v>179104</v>
      </c>
      <c r="P71" s="97">
        <f>SUM(D71:O71)</f>
        <v>2572724</v>
      </c>
      <c r="Q71" s="123"/>
      <c r="R71" s="123"/>
      <c r="S71" s="97">
        <f>SUM($D71:D71)</f>
        <v>151775</v>
      </c>
      <c r="T71" s="97">
        <f>SUM($D71:E71)</f>
        <v>298037</v>
      </c>
      <c r="U71" s="97">
        <f>SUM($D71:F71)</f>
        <v>486752</v>
      </c>
      <c r="V71" s="97">
        <f>SUM($D71:G71)</f>
        <v>677697</v>
      </c>
      <c r="W71" s="97">
        <f>SUM($D71:H71)</f>
        <v>911772</v>
      </c>
      <c r="X71" s="97">
        <f>SUM($D71:I71)</f>
        <v>1164999</v>
      </c>
      <c r="Y71" s="97">
        <f>SUM($D71:J71)</f>
        <v>1468109</v>
      </c>
      <c r="Z71" s="97">
        <f>SUM($D71:K71)</f>
        <v>1780590</v>
      </c>
      <c r="AA71" s="97">
        <f>SUM($D71:L71)</f>
        <v>2010885</v>
      </c>
      <c r="AB71" s="97">
        <f>SUM($D71:M71)</f>
        <v>2223911</v>
      </c>
      <c r="AC71" s="97">
        <f>SUM($D71:N71)</f>
        <v>2393620</v>
      </c>
      <c r="AD71" s="97">
        <f>SUM($D71:O71)</f>
        <v>2572724</v>
      </c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</row>
    <row r="72" spans="1:50" s="96" customFormat="1" ht="15.1" customHeight="1">
      <c r="A72" s="94">
        <v>2018</v>
      </c>
      <c r="B72" s="95" t="s">
        <v>7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J72" s="97">
        <v>0</v>
      </c>
      <c r="K72" s="97">
        <v>0</v>
      </c>
      <c r="L72" s="97">
        <v>0</v>
      </c>
      <c r="M72" s="97">
        <v>0</v>
      </c>
      <c r="N72" s="97">
        <v>0</v>
      </c>
      <c r="O72" s="97">
        <v>0</v>
      </c>
      <c r="P72" s="97">
        <f>SUM(D72:O72)</f>
        <v>0</v>
      </c>
      <c r="Q72" s="124"/>
      <c r="R72" s="124"/>
      <c r="S72" s="97">
        <f>SUM($D72:D72)</f>
        <v>0</v>
      </c>
      <c r="T72" s="97">
        <f>SUM($D72:E72)</f>
        <v>0</v>
      </c>
      <c r="U72" s="97">
        <f>SUM($D72:F72)</f>
        <v>0</v>
      </c>
      <c r="V72" s="97">
        <f>SUM($D72:G72)</f>
        <v>0</v>
      </c>
      <c r="W72" s="97">
        <f>SUM($D72:H72)</f>
        <v>0</v>
      </c>
      <c r="X72" s="97">
        <f>SUM($D72:I72)</f>
        <v>0</v>
      </c>
      <c r="Y72" s="97">
        <f>SUM($D72:J72)</f>
        <v>0</v>
      </c>
      <c r="Z72" s="97">
        <f>SUM($D72:K72)</f>
        <v>0</v>
      </c>
      <c r="AA72" s="97">
        <f>SUM($D72:L72)</f>
        <v>0</v>
      </c>
      <c r="AB72" s="97">
        <f>SUM($D72:M72)</f>
        <v>0</v>
      </c>
      <c r="AC72" s="97">
        <f>SUM($D72:N72)</f>
        <v>0</v>
      </c>
      <c r="AD72" s="97">
        <f>SUM($D72:O72)</f>
        <v>0</v>
      </c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</row>
    <row r="73" spans="1:50" s="96" customFormat="1" ht="15.1" customHeight="1">
      <c r="A73" s="94">
        <v>2018</v>
      </c>
      <c r="B73" s="95" t="s">
        <v>8</v>
      </c>
      <c r="D73" s="97">
        <v>420</v>
      </c>
      <c r="E73" s="97">
        <v>394</v>
      </c>
      <c r="F73" s="97">
        <v>674</v>
      </c>
      <c r="G73" s="97">
        <v>1296</v>
      </c>
      <c r="H73" s="97">
        <v>2338</v>
      </c>
      <c r="I73" s="97">
        <v>2914</v>
      </c>
      <c r="J73" s="97">
        <v>3020</v>
      </c>
      <c r="K73" s="97">
        <v>2918</v>
      </c>
      <c r="L73" s="97">
        <v>2682</v>
      </c>
      <c r="M73" s="97">
        <v>2506</v>
      </c>
      <c r="N73" s="97">
        <v>878</v>
      </c>
      <c r="O73" s="97">
        <v>624</v>
      </c>
      <c r="P73" s="97">
        <f>SUM(D73:O73)</f>
        <v>20664</v>
      </c>
      <c r="Q73" s="124"/>
      <c r="R73" s="124"/>
      <c r="S73" s="97">
        <f>SUM($D73:D73)</f>
        <v>420</v>
      </c>
      <c r="T73" s="97">
        <f>SUM($D73:E73)</f>
        <v>814</v>
      </c>
      <c r="U73" s="97">
        <f>SUM($D73:F73)</f>
        <v>1488</v>
      </c>
      <c r="V73" s="97">
        <f>SUM($D73:G73)</f>
        <v>2784</v>
      </c>
      <c r="W73" s="97">
        <f>SUM($D73:H73)</f>
        <v>5122</v>
      </c>
      <c r="X73" s="97">
        <f>SUM($D73:I73)</f>
        <v>8036</v>
      </c>
      <c r="Y73" s="97">
        <f>SUM($D73:J73)</f>
        <v>11056</v>
      </c>
      <c r="Z73" s="97">
        <f>SUM($D73:K73)</f>
        <v>13974</v>
      </c>
      <c r="AA73" s="97">
        <f>SUM($D73:L73)</f>
        <v>16656</v>
      </c>
      <c r="AB73" s="97">
        <f>SUM($D73:M73)</f>
        <v>19162</v>
      </c>
      <c r="AC73" s="97">
        <f>SUM($D73:N73)</f>
        <v>20040</v>
      </c>
      <c r="AD73" s="97">
        <f>SUM($D73:O73)</f>
        <v>20664</v>
      </c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</row>
    <row r="74" spans="1:50" s="96" customFormat="1" ht="15.1" customHeight="1">
      <c r="A74" s="94">
        <v>2018</v>
      </c>
      <c r="B74" s="98" t="s">
        <v>9</v>
      </c>
      <c r="D74" s="97">
        <f t="shared" ref="D74:P74" si="24">SUM(D71:D73)</f>
        <v>152195</v>
      </c>
      <c r="E74" s="97">
        <f t="shared" si="24"/>
        <v>146656</v>
      </c>
      <c r="F74" s="97">
        <f t="shared" si="24"/>
        <v>189389</v>
      </c>
      <c r="G74" s="97">
        <f t="shared" si="24"/>
        <v>192241</v>
      </c>
      <c r="H74" s="97">
        <f t="shared" si="24"/>
        <v>236413</v>
      </c>
      <c r="I74" s="97">
        <f t="shared" si="24"/>
        <v>256141</v>
      </c>
      <c r="J74" s="97">
        <f t="shared" si="24"/>
        <v>306130</v>
      </c>
      <c r="K74" s="97">
        <f t="shared" si="24"/>
        <v>315399</v>
      </c>
      <c r="L74" s="97">
        <f t="shared" si="24"/>
        <v>232977</v>
      </c>
      <c r="M74" s="97">
        <f t="shared" si="24"/>
        <v>215532</v>
      </c>
      <c r="N74" s="97">
        <f t="shared" si="24"/>
        <v>170587</v>
      </c>
      <c r="O74" s="97">
        <f t="shared" si="24"/>
        <v>179728</v>
      </c>
      <c r="P74" s="97">
        <f t="shared" si="24"/>
        <v>2593388</v>
      </c>
      <c r="Q74" s="124"/>
      <c r="R74" s="124"/>
      <c r="S74" s="97">
        <f t="shared" ref="S74:AD74" si="25">SUM(S71:S73)</f>
        <v>152195</v>
      </c>
      <c r="T74" s="97">
        <f t="shared" si="25"/>
        <v>298851</v>
      </c>
      <c r="U74" s="97">
        <f t="shared" si="25"/>
        <v>488240</v>
      </c>
      <c r="V74" s="97">
        <f t="shared" si="25"/>
        <v>680481</v>
      </c>
      <c r="W74" s="97">
        <f t="shared" si="25"/>
        <v>916894</v>
      </c>
      <c r="X74" s="97">
        <f t="shared" si="25"/>
        <v>1173035</v>
      </c>
      <c r="Y74" s="97">
        <f t="shared" si="25"/>
        <v>1479165</v>
      </c>
      <c r="Z74" s="97">
        <f t="shared" si="25"/>
        <v>1794564</v>
      </c>
      <c r="AA74" s="97">
        <f t="shared" si="25"/>
        <v>2027541</v>
      </c>
      <c r="AB74" s="97">
        <f t="shared" si="25"/>
        <v>2243073</v>
      </c>
      <c r="AC74" s="97">
        <f t="shared" si="25"/>
        <v>2413660</v>
      </c>
      <c r="AD74" s="97">
        <f t="shared" si="25"/>
        <v>2593388</v>
      </c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</row>
    <row r="75" spans="1:50" s="122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1"/>
      <c r="R75" s="101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</row>
    <row r="76" spans="1:50" s="96" customFormat="1" ht="15.1" customHeight="1">
      <c r="A76" s="94">
        <v>2019</v>
      </c>
      <c r="B76" s="95" t="s">
        <v>6</v>
      </c>
      <c r="D76" s="97">
        <v>130121</v>
      </c>
      <c r="E76" s="97">
        <v>134992</v>
      </c>
      <c r="F76" s="97">
        <v>177807</v>
      </c>
      <c r="G76" s="97">
        <v>216576</v>
      </c>
      <c r="H76" s="97">
        <v>220451</v>
      </c>
      <c r="I76" s="97">
        <v>239252</v>
      </c>
      <c r="J76" s="97">
        <v>290485</v>
      </c>
      <c r="K76" s="97">
        <v>305141</v>
      </c>
      <c r="L76" s="97">
        <v>221668</v>
      </c>
      <c r="M76" s="97">
        <v>208113</v>
      </c>
      <c r="N76" s="97">
        <v>174356</v>
      </c>
      <c r="O76" s="97">
        <v>175256</v>
      </c>
      <c r="P76" s="97">
        <f>SUM(D76:O76)</f>
        <v>2494218</v>
      </c>
      <c r="Q76" s="123"/>
      <c r="R76" s="123"/>
      <c r="S76" s="97">
        <f>SUM($D76:D76)</f>
        <v>130121</v>
      </c>
      <c r="T76" s="97">
        <f>SUM($D76:E76)</f>
        <v>265113</v>
      </c>
      <c r="U76" s="97">
        <f>SUM($D76:F76)</f>
        <v>442920</v>
      </c>
      <c r="V76" s="97">
        <f>SUM($D76:G76)</f>
        <v>659496</v>
      </c>
      <c r="W76" s="97">
        <f>SUM($D76:H76)</f>
        <v>879947</v>
      </c>
      <c r="X76" s="97">
        <f>SUM($D76:I76)</f>
        <v>1119199</v>
      </c>
      <c r="Y76" s="97">
        <f>SUM($D76:J76)</f>
        <v>1409684</v>
      </c>
      <c r="Z76" s="97">
        <f>SUM($D76:K76)</f>
        <v>1714825</v>
      </c>
      <c r="AA76" s="97">
        <f>SUM($D76:L76)</f>
        <v>1936493</v>
      </c>
      <c r="AB76" s="97">
        <f>SUM($D76:M76)</f>
        <v>2144606</v>
      </c>
      <c r="AC76" s="97">
        <f>SUM($D76:N76)</f>
        <v>2318962</v>
      </c>
      <c r="AD76" s="97">
        <f>SUM($D76:O76)</f>
        <v>2494218</v>
      </c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</row>
    <row r="77" spans="1:50" s="96" customFormat="1" ht="15.1" customHeight="1">
      <c r="A77" s="94">
        <v>2019</v>
      </c>
      <c r="B77" s="95" t="s">
        <v>7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f>SUM(D77:O77)</f>
        <v>0</v>
      </c>
      <c r="Q77" s="124"/>
      <c r="R77" s="124"/>
      <c r="S77" s="97">
        <f>SUM($D77:D77)</f>
        <v>0</v>
      </c>
      <c r="T77" s="97">
        <f>SUM($D77:E77)</f>
        <v>0</v>
      </c>
      <c r="U77" s="97">
        <f>SUM($D77:F77)</f>
        <v>0</v>
      </c>
      <c r="V77" s="97">
        <f>SUM($D77:G77)</f>
        <v>0</v>
      </c>
      <c r="W77" s="97">
        <f>SUM($D77:H77)</f>
        <v>0</v>
      </c>
      <c r="X77" s="97">
        <f>SUM($D77:I77)</f>
        <v>0</v>
      </c>
      <c r="Y77" s="97">
        <f>SUM($D77:J77)</f>
        <v>0</v>
      </c>
      <c r="Z77" s="97">
        <f>SUM($D77:K77)</f>
        <v>0</v>
      </c>
      <c r="AA77" s="97">
        <f>SUM($D77:L77)</f>
        <v>0</v>
      </c>
      <c r="AB77" s="97">
        <f>SUM($D77:M77)</f>
        <v>0</v>
      </c>
      <c r="AC77" s="97">
        <f>SUM($D77:N77)</f>
        <v>0</v>
      </c>
      <c r="AD77" s="97">
        <f>SUM($D77:O77)</f>
        <v>0</v>
      </c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</row>
    <row r="78" spans="1:50" s="96" customFormat="1" ht="15.1" customHeight="1">
      <c r="A78" s="94">
        <v>2019</v>
      </c>
      <c r="B78" s="95" t="s">
        <v>8</v>
      </c>
      <c r="D78" s="97">
        <v>374</v>
      </c>
      <c r="E78" s="97">
        <v>452</v>
      </c>
      <c r="F78" s="97">
        <v>622</v>
      </c>
      <c r="G78" s="97">
        <v>1360</v>
      </c>
      <c r="H78" s="97">
        <v>2480</v>
      </c>
      <c r="I78" s="97">
        <v>2876</v>
      </c>
      <c r="J78" s="97">
        <v>2838</v>
      </c>
      <c r="K78" s="97">
        <v>2728</v>
      </c>
      <c r="L78" s="97">
        <v>2726</v>
      </c>
      <c r="M78" s="97">
        <v>2388</v>
      </c>
      <c r="N78" s="97">
        <v>828</v>
      </c>
      <c r="O78" s="97">
        <v>622</v>
      </c>
      <c r="P78" s="97">
        <f>SUM(D78:O78)</f>
        <v>20294</v>
      </c>
      <c r="Q78" s="124"/>
      <c r="R78" s="124"/>
      <c r="S78" s="97">
        <f>SUM($D78:D78)</f>
        <v>374</v>
      </c>
      <c r="T78" s="97">
        <f>SUM($D78:E78)</f>
        <v>826</v>
      </c>
      <c r="U78" s="97">
        <f>SUM($D78:F78)</f>
        <v>1448</v>
      </c>
      <c r="V78" s="97">
        <f>SUM($D78:G78)</f>
        <v>2808</v>
      </c>
      <c r="W78" s="97">
        <f>SUM($D78:H78)</f>
        <v>5288</v>
      </c>
      <c r="X78" s="97">
        <f>SUM($D78:I78)</f>
        <v>8164</v>
      </c>
      <c r="Y78" s="97">
        <f>SUM($D78:J78)</f>
        <v>11002</v>
      </c>
      <c r="Z78" s="97">
        <f>SUM($D78:K78)</f>
        <v>13730</v>
      </c>
      <c r="AA78" s="97">
        <f>SUM($D78:L78)</f>
        <v>16456</v>
      </c>
      <c r="AB78" s="97">
        <f>SUM($D78:M78)</f>
        <v>18844</v>
      </c>
      <c r="AC78" s="97">
        <f>SUM($D78:N78)</f>
        <v>19672</v>
      </c>
      <c r="AD78" s="97">
        <f>SUM($D78:O78)</f>
        <v>20294</v>
      </c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</row>
    <row r="79" spans="1:50" s="96" customFormat="1" ht="15.1" customHeight="1">
      <c r="A79" s="94">
        <v>2019</v>
      </c>
      <c r="B79" s="98" t="s">
        <v>9</v>
      </c>
      <c r="D79" s="97">
        <f t="shared" ref="D79:P79" si="26">SUM(D76:D78)</f>
        <v>130495</v>
      </c>
      <c r="E79" s="97">
        <f t="shared" si="26"/>
        <v>135444</v>
      </c>
      <c r="F79" s="97">
        <f t="shared" si="26"/>
        <v>178429</v>
      </c>
      <c r="G79" s="97">
        <f t="shared" si="26"/>
        <v>217936</v>
      </c>
      <c r="H79" s="97">
        <f t="shared" si="26"/>
        <v>222931</v>
      </c>
      <c r="I79" s="97">
        <f t="shared" si="26"/>
        <v>242128</v>
      </c>
      <c r="J79" s="97">
        <f t="shared" si="26"/>
        <v>293323</v>
      </c>
      <c r="K79" s="97">
        <f t="shared" si="26"/>
        <v>307869</v>
      </c>
      <c r="L79" s="97">
        <f t="shared" si="26"/>
        <v>224394</v>
      </c>
      <c r="M79" s="97">
        <f t="shared" si="26"/>
        <v>210501</v>
      </c>
      <c r="N79" s="97">
        <f t="shared" si="26"/>
        <v>175184</v>
      </c>
      <c r="O79" s="97">
        <f t="shared" si="26"/>
        <v>175878</v>
      </c>
      <c r="P79" s="97">
        <f t="shared" si="26"/>
        <v>2514512</v>
      </c>
      <c r="Q79" s="124"/>
      <c r="R79" s="124"/>
      <c r="S79" s="97">
        <f t="shared" ref="S79:AD79" si="27">SUM(S76:S78)</f>
        <v>130495</v>
      </c>
      <c r="T79" s="97">
        <f t="shared" si="27"/>
        <v>265939</v>
      </c>
      <c r="U79" s="97">
        <f t="shared" si="27"/>
        <v>444368</v>
      </c>
      <c r="V79" s="97">
        <f t="shared" si="27"/>
        <v>662304</v>
      </c>
      <c r="W79" s="97">
        <f t="shared" si="27"/>
        <v>885235</v>
      </c>
      <c r="X79" s="97">
        <f t="shared" si="27"/>
        <v>1127363</v>
      </c>
      <c r="Y79" s="97">
        <f t="shared" si="27"/>
        <v>1420686</v>
      </c>
      <c r="Z79" s="97">
        <f t="shared" si="27"/>
        <v>1728555</v>
      </c>
      <c r="AA79" s="97">
        <f t="shared" si="27"/>
        <v>1952949</v>
      </c>
      <c r="AB79" s="97">
        <f t="shared" si="27"/>
        <v>2163450</v>
      </c>
      <c r="AC79" s="97">
        <f t="shared" si="27"/>
        <v>2338634</v>
      </c>
      <c r="AD79" s="97">
        <f t="shared" si="27"/>
        <v>2514512</v>
      </c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</row>
    <row r="80" spans="1:50" s="122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1"/>
      <c r="R80" s="101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</row>
    <row r="81" spans="1:50" s="96" customFormat="1" ht="15.1" customHeight="1">
      <c r="A81" s="94">
        <v>2020</v>
      </c>
      <c r="B81" s="95" t="s">
        <v>6</v>
      </c>
      <c r="D81" s="97">
        <v>141411</v>
      </c>
      <c r="E81" s="97">
        <v>143329</v>
      </c>
      <c r="F81" s="97">
        <v>69721</v>
      </c>
      <c r="G81" s="97">
        <v>3227</v>
      </c>
      <c r="H81" s="97">
        <v>4539</v>
      </c>
      <c r="I81" s="97">
        <v>6504</v>
      </c>
      <c r="J81" s="97">
        <v>7034</v>
      </c>
      <c r="K81" s="97">
        <v>6925</v>
      </c>
      <c r="L81" s="97">
        <v>7163</v>
      </c>
      <c r="M81" s="97">
        <v>7285</v>
      </c>
      <c r="N81" s="97">
        <v>7660</v>
      </c>
      <c r="O81" s="97">
        <v>7827</v>
      </c>
      <c r="P81" s="97">
        <f>SUM(D81:O81)</f>
        <v>412625</v>
      </c>
      <c r="Q81" s="123"/>
      <c r="R81" s="123"/>
      <c r="S81" s="97">
        <f>SUM($D81:D81)</f>
        <v>141411</v>
      </c>
      <c r="T81" s="97">
        <f>SUM($D81:E81)</f>
        <v>284740</v>
      </c>
      <c r="U81" s="97">
        <f>SUM($D81:F81)</f>
        <v>354461</v>
      </c>
      <c r="V81" s="97">
        <f>SUM($D81:G81)</f>
        <v>357688</v>
      </c>
      <c r="W81" s="97">
        <f>SUM($D81:H81)</f>
        <v>362227</v>
      </c>
      <c r="X81" s="97">
        <f>SUM($D81:I81)</f>
        <v>368731</v>
      </c>
      <c r="Y81" s="97">
        <f>SUM($D81:J81)</f>
        <v>375765</v>
      </c>
      <c r="Z81" s="97">
        <f>SUM($D81:K81)</f>
        <v>382690</v>
      </c>
      <c r="AA81" s="97">
        <f>SUM($D81:L81)</f>
        <v>389853</v>
      </c>
      <c r="AB81" s="97">
        <f>SUM($D81:M81)</f>
        <v>397138</v>
      </c>
      <c r="AC81" s="97">
        <f>SUM($D81:N81)</f>
        <v>404798</v>
      </c>
      <c r="AD81" s="97">
        <f>SUM($D81:O81)</f>
        <v>412625</v>
      </c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</row>
    <row r="82" spans="1:50" s="96" customFormat="1" ht="15.1" customHeight="1">
      <c r="A82" s="94">
        <v>2020</v>
      </c>
      <c r="B82" s="95" t="s">
        <v>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f>SUM(D82:O82)</f>
        <v>0</v>
      </c>
      <c r="Q82" s="124"/>
      <c r="R82" s="124"/>
      <c r="S82" s="97">
        <f>SUM($D82:D82)</f>
        <v>0</v>
      </c>
      <c r="T82" s="97">
        <f>SUM($D82:E82)</f>
        <v>0</v>
      </c>
      <c r="U82" s="97">
        <f>SUM($D82:F82)</f>
        <v>0</v>
      </c>
      <c r="V82" s="97">
        <f>SUM($D82:G82)</f>
        <v>0</v>
      </c>
      <c r="W82" s="97">
        <f>SUM($D82:H82)</f>
        <v>0</v>
      </c>
      <c r="X82" s="97">
        <f>SUM($D82:I82)</f>
        <v>0</v>
      </c>
      <c r="Y82" s="97">
        <f>SUM($D82:J82)</f>
        <v>0</v>
      </c>
      <c r="Z82" s="97">
        <f>SUM($D82:K82)</f>
        <v>0</v>
      </c>
      <c r="AA82" s="97">
        <f>SUM($D82:L82)</f>
        <v>0</v>
      </c>
      <c r="AB82" s="97">
        <f>SUM($D82:M82)</f>
        <v>0</v>
      </c>
      <c r="AC82" s="97">
        <f>SUM($D82:N82)</f>
        <v>0</v>
      </c>
      <c r="AD82" s="97">
        <f>SUM($D82:O82)</f>
        <v>0</v>
      </c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</row>
    <row r="83" spans="1:50" s="96" customFormat="1" ht="15.1" customHeight="1">
      <c r="A83" s="94">
        <v>2020</v>
      </c>
      <c r="B83" s="95" t="s">
        <v>8</v>
      </c>
      <c r="D83" s="97">
        <v>434</v>
      </c>
      <c r="E83" s="97">
        <v>438</v>
      </c>
      <c r="F83" s="97">
        <v>154</v>
      </c>
      <c r="G83" s="97">
        <v>0</v>
      </c>
      <c r="H83" s="97">
        <v>0</v>
      </c>
      <c r="I83" s="97">
        <v>2</v>
      </c>
      <c r="J83" s="97">
        <v>4</v>
      </c>
      <c r="K83" s="97">
        <v>10</v>
      </c>
      <c r="L83" s="97">
        <v>0</v>
      </c>
      <c r="M83" s="97">
        <v>2</v>
      </c>
      <c r="N83" s="97">
        <v>0</v>
      </c>
      <c r="O83" s="97">
        <v>0</v>
      </c>
      <c r="P83" s="97">
        <f>SUM(D83:O83)</f>
        <v>1044</v>
      </c>
      <c r="Q83" s="124"/>
      <c r="R83" s="124"/>
      <c r="S83" s="97">
        <f>SUM($D83:D83)</f>
        <v>434</v>
      </c>
      <c r="T83" s="97">
        <f>SUM($D83:E83)</f>
        <v>872</v>
      </c>
      <c r="U83" s="97">
        <f>SUM($D83:F83)</f>
        <v>1026</v>
      </c>
      <c r="V83" s="97">
        <f>SUM($D83:G83)</f>
        <v>1026</v>
      </c>
      <c r="W83" s="97">
        <f>SUM($D83:H83)</f>
        <v>1026</v>
      </c>
      <c r="X83" s="97">
        <f>SUM($D83:I83)</f>
        <v>1028</v>
      </c>
      <c r="Y83" s="97">
        <f>SUM($D83:J83)</f>
        <v>1032</v>
      </c>
      <c r="Z83" s="97">
        <f>SUM($D83:K83)</f>
        <v>1042</v>
      </c>
      <c r="AA83" s="97">
        <f>SUM($D83:L83)</f>
        <v>1042</v>
      </c>
      <c r="AB83" s="97">
        <f>SUM($D83:M83)</f>
        <v>1044</v>
      </c>
      <c r="AC83" s="97">
        <f>SUM($D83:N83)</f>
        <v>1044</v>
      </c>
      <c r="AD83" s="97">
        <f>SUM($D83:O83)</f>
        <v>1044</v>
      </c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</row>
    <row r="84" spans="1:50" s="96" customFormat="1" ht="15.1" customHeight="1">
      <c r="A84" s="94">
        <v>2020</v>
      </c>
      <c r="B84" s="98" t="s">
        <v>9</v>
      </c>
      <c r="D84" s="97">
        <f t="shared" ref="D84:P84" si="28">SUM(D81:D83)</f>
        <v>141845</v>
      </c>
      <c r="E84" s="97">
        <f t="shared" si="28"/>
        <v>143767</v>
      </c>
      <c r="F84" s="97">
        <f t="shared" si="28"/>
        <v>69875</v>
      </c>
      <c r="G84" s="97">
        <f t="shared" si="28"/>
        <v>3227</v>
      </c>
      <c r="H84" s="97">
        <f t="shared" si="28"/>
        <v>4539</v>
      </c>
      <c r="I84" s="97">
        <f t="shared" si="28"/>
        <v>6506</v>
      </c>
      <c r="J84" s="97">
        <f t="shared" si="28"/>
        <v>7038</v>
      </c>
      <c r="K84" s="97">
        <f t="shared" si="28"/>
        <v>6935</v>
      </c>
      <c r="L84" s="97">
        <f t="shared" si="28"/>
        <v>7163</v>
      </c>
      <c r="M84" s="97">
        <f t="shared" si="28"/>
        <v>7287</v>
      </c>
      <c r="N84" s="97">
        <f t="shared" si="28"/>
        <v>7660</v>
      </c>
      <c r="O84" s="97">
        <f t="shared" si="28"/>
        <v>7827</v>
      </c>
      <c r="P84" s="97">
        <f t="shared" si="28"/>
        <v>413669</v>
      </c>
      <c r="Q84" s="124"/>
      <c r="R84" s="124"/>
      <c r="S84" s="97">
        <f t="shared" ref="S84:AD84" si="29">SUM(S81:S83)</f>
        <v>141845</v>
      </c>
      <c r="T84" s="97">
        <f t="shared" si="29"/>
        <v>285612</v>
      </c>
      <c r="U84" s="97">
        <f t="shared" si="29"/>
        <v>355487</v>
      </c>
      <c r="V84" s="97">
        <f t="shared" si="29"/>
        <v>358714</v>
      </c>
      <c r="W84" s="97">
        <f t="shared" si="29"/>
        <v>363253</v>
      </c>
      <c r="X84" s="97">
        <f t="shared" si="29"/>
        <v>369759</v>
      </c>
      <c r="Y84" s="97">
        <f t="shared" si="29"/>
        <v>376797</v>
      </c>
      <c r="Z84" s="97">
        <f t="shared" si="29"/>
        <v>383732</v>
      </c>
      <c r="AA84" s="97">
        <f t="shared" si="29"/>
        <v>390895</v>
      </c>
      <c r="AB84" s="97">
        <f t="shared" si="29"/>
        <v>398182</v>
      </c>
      <c r="AC84" s="97">
        <f t="shared" si="29"/>
        <v>405842</v>
      </c>
      <c r="AD84" s="97">
        <f t="shared" si="29"/>
        <v>413669</v>
      </c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</row>
    <row r="85" spans="1:50" s="122" customFormat="1" ht="15.1" customHeight="1">
      <c r="A85" s="99"/>
      <c r="B85" s="100"/>
      <c r="C85" s="101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1"/>
      <c r="R85" s="101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</row>
    <row r="86" spans="1:50" s="96" customFormat="1" ht="15.1" customHeight="1">
      <c r="A86" s="94">
        <v>2021</v>
      </c>
      <c r="B86" s="95" t="s">
        <v>6</v>
      </c>
      <c r="D86" s="87">
        <v>7163</v>
      </c>
      <c r="E86" s="87">
        <v>7580</v>
      </c>
      <c r="F86" s="87">
        <v>9369</v>
      </c>
      <c r="G86" s="87">
        <v>11162</v>
      </c>
      <c r="H86" s="87">
        <v>13617</v>
      </c>
      <c r="I86" s="87">
        <v>14124</v>
      </c>
      <c r="J86" s="87">
        <v>16374</v>
      </c>
      <c r="K86" s="87">
        <v>32282</v>
      </c>
      <c r="L86" s="87">
        <v>31380</v>
      </c>
      <c r="M86" s="87">
        <v>31610</v>
      </c>
      <c r="N86" s="87">
        <v>37330</v>
      </c>
      <c r="O86" s="87">
        <v>52357</v>
      </c>
      <c r="P86" s="97">
        <f>SUM(D86:O86)</f>
        <v>264348</v>
      </c>
      <c r="Q86" s="123"/>
      <c r="R86" s="123"/>
      <c r="S86" s="97">
        <f>SUM($D86:D86)</f>
        <v>7163</v>
      </c>
      <c r="T86" s="97">
        <f>SUM($D86:E86)</f>
        <v>14743</v>
      </c>
      <c r="U86" s="97">
        <f>SUM($D86:F86)</f>
        <v>24112</v>
      </c>
      <c r="V86" s="97">
        <f>SUM($D86:G86)</f>
        <v>35274</v>
      </c>
      <c r="W86" s="97">
        <f>SUM($D86:H86)</f>
        <v>48891</v>
      </c>
      <c r="X86" s="97">
        <f>SUM($D86:I86)</f>
        <v>63015</v>
      </c>
      <c r="Y86" s="97">
        <f>SUM($D86:J86)</f>
        <v>79389</v>
      </c>
      <c r="Z86" s="97">
        <f>SUM($D86:K86)</f>
        <v>111671</v>
      </c>
      <c r="AA86" s="97">
        <f>SUM($D86:L86)</f>
        <v>143051</v>
      </c>
      <c r="AB86" s="97">
        <f>SUM($D86:M86)</f>
        <v>174661</v>
      </c>
      <c r="AC86" s="97">
        <f>SUM($D86:N86)</f>
        <v>211991</v>
      </c>
      <c r="AD86" s="97">
        <f>SUM($D86:O86)</f>
        <v>264348</v>
      </c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</row>
    <row r="87" spans="1:50" s="96" customFormat="1" ht="15.1" customHeight="1">
      <c r="A87" s="94">
        <v>2021</v>
      </c>
      <c r="B87" s="95" t="s">
        <v>7</v>
      </c>
      <c r="D87" s="87">
        <v>0</v>
      </c>
      <c r="E87" s="87">
        <v>0</v>
      </c>
      <c r="F87" s="87">
        <v>0</v>
      </c>
      <c r="G87" s="87">
        <v>0</v>
      </c>
      <c r="H87" s="87">
        <v>0</v>
      </c>
      <c r="I87" s="87">
        <v>0</v>
      </c>
      <c r="J87" s="87">
        <v>0</v>
      </c>
      <c r="K87" s="87">
        <v>0</v>
      </c>
      <c r="L87" s="87">
        <v>0</v>
      </c>
      <c r="M87" s="87">
        <v>0</v>
      </c>
      <c r="N87" s="87">
        <v>0</v>
      </c>
      <c r="O87" s="87">
        <v>0</v>
      </c>
      <c r="P87" s="97">
        <f>SUM(D87:O87)</f>
        <v>0</v>
      </c>
      <c r="Q87" s="124"/>
      <c r="R87" s="124"/>
      <c r="S87" s="97">
        <f>SUM($D87:D87)</f>
        <v>0</v>
      </c>
      <c r="T87" s="97">
        <f>SUM($D87:E87)</f>
        <v>0</v>
      </c>
      <c r="U87" s="97">
        <f>SUM($D87:F87)</f>
        <v>0</v>
      </c>
      <c r="V87" s="97">
        <f>SUM($D87:G87)</f>
        <v>0</v>
      </c>
      <c r="W87" s="97">
        <f>SUM($D87:H87)</f>
        <v>0</v>
      </c>
      <c r="X87" s="97">
        <f>SUM($D87:I87)</f>
        <v>0</v>
      </c>
      <c r="Y87" s="97">
        <f>SUM($D87:J87)</f>
        <v>0</v>
      </c>
      <c r="Z87" s="97">
        <f>SUM($D87:K87)</f>
        <v>0</v>
      </c>
      <c r="AA87" s="97">
        <f>SUM($D87:L87)</f>
        <v>0</v>
      </c>
      <c r="AB87" s="97">
        <f>SUM($D87:M87)</f>
        <v>0</v>
      </c>
      <c r="AC87" s="97">
        <f>SUM($D87:N87)</f>
        <v>0</v>
      </c>
      <c r="AD87" s="97">
        <f>SUM($D87:O87)</f>
        <v>0</v>
      </c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</row>
    <row r="88" spans="1:50" s="96" customFormat="1" ht="15.1" customHeight="1">
      <c r="A88" s="94">
        <v>2021</v>
      </c>
      <c r="B88" s="95" t="s">
        <v>8</v>
      </c>
      <c r="D88" s="87">
        <v>2</v>
      </c>
      <c r="E88" s="87">
        <v>0</v>
      </c>
      <c r="F88" s="87">
        <v>10</v>
      </c>
      <c r="G88" s="87">
        <v>4</v>
      </c>
      <c r="H88" s="87">
        <v>8</v>
      </c>
      <c r="I88" s="87">
        <v>18</v>
      </c>
      <c r="J88" s="87">
        <v>10</v>
      </c>
      <c r="K88" s="87">
        <v>28</v>
      </c>
      <c r="L88" s="87">
        <v>26</v>
      </c>
      <c r="M88" s="87">
        <v>30</v>
      </c>
      <c r="N88" s="87">
        <v>12</v>
      </c>
      <c r="O88" s="87">
        <v>26</v>
      </c>
      <c r="P88" s="97">
        <f>SUM(D88:O88)</f>
        <v>174</v>
      </c>
      <c r="Q88" s="124"/>
      <c r="R88" s="124"/>
      <c r="S88" s="97">
        <f>SUM($D88:D88)</f>
        <v>2</v>
      </c>
      <c r="T88" s="97">
        <f>SUM($D88:E88)</f>
        <v>2</v>
      </c>
      <c r="U88" s="97">
        <f>SUM($D88:F88)</f>
        <v>12</v>
      </c>
      <c r="V88" s="97">
        <f>SUM($D88:G88)</f>
        <v>16</v>
      </c>
      <c r="W88" s="97">
        <f>SUM($D88:H88)</f>
        <v>24</v>
      </c>
      <c r="X88" s="97">
        <f>SUM($D88:I88)</f>
        <v>42</v>
      </c>
      <c r="Y88" s="97">
        <f>SUM($D88:J88)</f>
        <v>52</v>
      </c>
      <c r="Z88" s="97">
        <f>SUM($D88:K88)</f>
        <v>80</v>
      </c>
      <c r="AA88" s="97">
        <f>SUM($D88:L88)</f>
        <v>106</v>
      </c>
      <c r="AB88" s="97">
        <f>SUM($D88:M88)</f>
        <v>136</v>
      </c>
      <c r="AC88" s="97">
        <f>SUM($D88:N88)</f>
        <v>148</v>
      </c>
      <c r="AD88" s="97">
        <f>SUM($D88:O88)</f>
        <v>174</v>
      </c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</row>
    <row r="89" spans="1:50" s="96" customFormat="1" ht="15.1" customHeight="1">
      <c r="A89" s="94">
        <v>2021</v>
      </c>
      <c r="B89" s="98" t="s">
        <v>9</v>
      </c>
      <c r="D89" s="97">
        <f t="shared" ref="D89:P89" si="30">SUM(D86:D88)</f>
        <v>7165</v>
      </c>
      <c r="E89" s="97">
        <f t="shared" si="30"/>
        <v>7580</v>
      </c>
      <c r="F89" s="97">
        <f t="shared" si="30"/>
        <v>9379</v>
      </c>
      <c r="G89" s="97">
        <f t="shared" si="30"/>
        <v>11166</v>
      </c>
      <c r="H89" s="97">
        <f t="shared" si="30"/>
        <v>13625</v>
      </c>
      <c r="I89" s="97">
        <f t="shared" si="30"/>
        <v>14142</v>
      </c>
      <c r="J89" s="97">
        <f t="shared" si="30"/>
        <v>16384</v>
      </c>
      <c r="K89" s="97">
        <f t="shared" si="30"/>
        <v>32310</v>
      </c>
      <c r="L89" s="97">
        <f t="shared" si="30"/>
        <v>31406</v>
      </c>
      <c r="M89" s="97">
        <f t="shared" si="30"/>
        <v>31640</v>
      </c>
      <c r="N89" s="97">
        <f t="shared" si="30"/>
        <v>37342</v>
      </c>
      <c r="O89" s="97">
        <f t="shared" si="30"/>
        <v>52383</v>
      </c>
      <c r="P89" s="97">
        <f t="shared" si="30"/>
        <v>264522</v>
      </c>
      <c r="Q89" s="124"/>
      <c r="R89" s="124"/>
      <c r="S89" s="97">
        <f t="shared" ref="S89:AD89" si="31">SUM(S86:S88)</f>
        <v>7165</v>
      </c>
      <c r="T89" s="97">
        <f t="shared" si="31"/>
        <v>14745</v>
      </c>
      <c r="U89" s="97">
        <f t="shared" si="31"/>
        <v>24124</v>
      </c>
      <c r="V89" s="97">
        <f t="shared" si="31"/>
        <v>35290</v>
      </c>
      <c r="W89" s="97">
        <f t="shared" si="31"/>
        <v>48915</v>
      </c>
      <c r="X89" s="97">
        <f t="shared" si="31"/>
        <v>63057</v>
      </c>
      <c r="Y89" s="97">
        <f t="shared" si="31"/>
        <v>79441</v>
      </c>
      <c r="Z89" s="97">
        <f t="shared" si="31"/>
        <v>111751</v>
      </c>
      <c r="AA89" s="97">
        <f t="shared" si="31"/>
        <v>143157</v>
      </c>
      <c r="AB89" s="97">
        <f t="shared" si="31"/>
        <v>174797</v>
      </c>
      <c r="AC89" s="97">
        <f t="shared" si="31"/>
        <v>212139</v>
      </c>
      <c r="AD89" s="97">
        <f t="shared" si="31"/>
        <v>264522</v>
      </c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</row>
    <row r="90" spans="1:50" s="122" customFormat="1" ht="15.1" customHeight="1">
      <c r="A90" s="99"/>
      <c r="B90" s="100"/>
      <c r="C90" s="101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1"/>
      <c r="R90" s="101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</row>
    <row r="93" spans="1:50" s="96" customFormat="1" ht="15.1" customHeight="1">
      <c r="A93" s="94">
        <v>2006</v>
      </c>
      <c r="B93" s="95" t="s">
        <v>6</v>
      </c>
      <c r="D93" s="97">
        <f t="shared" ref="D93:O102" si="32">SUMIFS(D$11:D$90,$A$11:$A$90,$A93,$B$11:$B$90,$B93)</f>
        <v>208257</v>
      </c>
      <c r="E93" s="97">
        <f t="shared" si="32"/>
        <v>189759</v>
      </c>
      <c r="F93" s="97">
        <f t="shared" si="32"/>
        <v>236954</v>
      </c>
      <c r="G93" s="97">
        <f t="shared" si="32"/>
        <v>260954</v>
      </c>
      <c r="H93" s="97">
        <f t="shared" si="32"/>
        <v>282330</v>
      </c>
      <c r="I93" s="97">
        <f t="shared" si="32"/>
        <v>304876</v>
      </c>
      <c r="J93" s="97">
        <f t="shared" si="32"/>
        <v>399140</v>
      </c>
      <c r="K93" s="97">
        <f t="shared" si="32"/>
        <v>398117</v>
      </c>
      <c r="L93" s="97">
        <f t="shared" si="32"/>
        <v>292376</v>
      </c>
      <c r="M93" s="97">
        <f t="shared" si="32"/>
        <v>265947</v>
      </c>
      <c r="N93" s="97">
        <f t="shared" si="32"/>
        <v>242051</v>
      </c>
      <c r="O93" s="97">
        <f t="shared" si="32"/>
        <v>233518</v>
      </c>
      <c r="P93" s="97">
        <f t="shared" ref="P93:P102" si="33">SUM(D93:O93)</f>
        <v>3314279</v>
      </c>
      <c r="Q93" s="102"/>
      <c r="R93" s="102"/>
      <c r="S93" s="97">
        <f>SUM($D93:D93)</f>
        <v>208257</v>
      </c>
      <c r="T93" s="97">
        <f>SUM($D93:E93)</f>
        <v>398016</v>
      </c>
      <c r="U93" s="97">
        <f>SUM($D93:F93)</f>
        <v>634970</v>
      </c>
      <c r="V93" s="97">
        <f>SUM($D93:G93)</f>
        <v>895924</v>
      </c>
      <c r="W93" s="97">
        <f>SUM($D93:H93)</f>
        <v>1178254</v>
      </c>
      <c r="X93" s="97">
        <f>SUM($D93:I93)</f>
        <v>1483130</v>
      </c>
      <c r="Y93" s="97">
        <f>SUM($D93:J93)</f>
        <v>1882270</v>
      </c>
      <c r="Z93" s="97">
        <f>SUM($D93:K93)</f>
        <v>2280387</v>
      </c>
      <c r="AA93" s="97">
        <f>SUM($D93:L93)</f>
        <v>2572763</v>
      </c>
      <c r="AB93" s="97">
        <f>SUM($D93:M93)</f>
        <v>2838710</v>
      </c>
      <c r="AC93" s="97">
        <f>SUM($D93:N93)</f>
        <v>3080761</v>
      </c>
      <c r="AD93" s="97">
        <f>SUM($D93:O93)</f>
        <v>3314279</v>
      </c>
    </row>
    <row r="94" spans="1:50" s="96" customFormat="1" ht="15.1" customHeight="1">
      <c r="A94" s="94">
        <v>2007</v>
      </c>
      <c r="B94" s="95" t="s">
        <v>6</v>
      </c>
      <c r="D94" s="97">
        <f t="shared" si="32"/>
        <v>185285</v>
      </c>
      <c r="E94" s="97">
        <f t="shared" si="32"/>
        <v>162343</v>
      </c>
      <c r="F94" s="97">
        <f t="shared" si="32"/>
        <v>217725</v>
      </c>
      <c r="G94" s="97">
        <f t="shared" si="32"/>
        <v>231635</v>
      </c>
      <c r="H94" s="97">
        <f t="shared" si="32"/>
        <v>268273</v>
      </c>
      <c r="I94" s="97">
        <f t="shared" si="32"/>
        <v>302990</v>
      </c>
      <c r="J94" s="97">
        <f t="shared" si="32"/>
        <v>371347</v>
      </c>
      <c r="K94" s="97">
        <f t="shared" si="32"/>
        <v>386706</v>
      </c>
      <c r="L94" s="97">
        <f t="shared" si="32"/>
        <v>298258</v>
      </c>
      <c r="M94" s="97">
        <f t="shared" si="32"/>
        <v>299568</v>
      </c>
      <c r="N94" s="97">
        <f t="shared" si="32"/>
        <v>272081</v>
      </c>
      <c r="O94" s="97">
        <f t="shared" si="32"/>
        <v>221629</v>
      </c>
      <c r="P94" s="97">
        <f t="shared" si="33"/>
        <v>3217840</v>
      </c>
      <c r="Q94" s="102"/>
      <c r="R94" s="102"/>
      <c r="S94" s="97">
        <f>SUM($D94:D94)</f>
        <v>185285</v>
      </c>
      <c r="T94" s="97">
        <f>SUM($D94:E94)</f>
        <v>347628</v>
      </c>
      <c r="U94" s="97">
        <f>SUM($D94:F94)</f>
        <v>565353</v>
      </c>
      <c r="V94" s="97">
        <f>SUM($D94:G94)</f>
        <v>796988</v>
      </c>
      <c r="W94" s="97">
        <f>SUM($D94:H94)</f>
        <v>1065261</v>
      </c>
      <c r="X94" s="97">
        <f>SUM($D94:I94)</f>
        <v>1368251</v>
      </c>
      <c r="Y94" s="97">
        <f>SUM($D94:J94)</f>
        <v>1739598</v>
      </c>
      <c r="Z94" s="97">
        <f>SUM($D94:K94)</f>
        <v>2126304</v>
      </c>
      <c r="AA94" s="97">
        <f>SUM($D94:L94)</f>
        <v>2424562</v>
      </c>
      <c r="AB94" s="97">
        <f>SUM($D94:M94)</f>
        <v>2724130</v>
      </c>
      <c r="AC94" s="97">
        <f>SUM($D94:N94)</f>
        <v>2996211</v>
      </c>
      <c r="AD94" s="97">
        <f>SUM($D94:O94)</f>
        <v>3217840</v>
      </c>
    </row>
    <row r="95" spans="1:50" s="96" customFormat="1" ht="15.1" customHeight="1">
      <c r="A95" s="94">
        <v>2008</v>
      </c>
      <c r="B95" s="95" t="s">
        <v>6</v>
      </c>
      <c r="D95" s="97">
        <f t="shared" si="32"/>
        <v>190054</v>
      </c>
      <c r="E95" s="97">
        <f t="shared" si="32"/>
        <v>175450</v>
      </c>
      <c r="F95" s="97">
        <f t="shared" si="32"/>
        <v>218867</v>
      </c>
      <c r="G95" s="97">
        <f t="shared" si="32"/>
        <v>227723</v>
      </c>
      <c r="H95" s="97">
        <f t="shared" si="32"/>
        <v>278143</v>
      </c>
      <c r="I95" s="97">
        <f t="shared" si="32"/>
        <v>289147</v>
      </c>
      <c r="J95" s="97">
        <f t="shared" si="32"/>
        <v>363694</v>
      </c>
      <c r="K95" s="97">
        <f t="shared" si="32"/>
        <v>412950</v>
      </c>
      <c r="L95" s="97">
        <f t="shared" si="32"/>
        <v>275039</v>
      </c>
      <c r="M95" s="97">
        <f t="shared" si="32"/>
        <v>258780</v>
      </c>
      <c r="N95" s="97">
        <f t="shared" si="32"/>
        <v>219597</v>
      </c>
      <c r="O95" s="97">
        <f t="shared" si="32"/>
        <v>191252</v>
      </c>
      <c r="P95" s="97">
        <f t="shared" si="33"/>
        <v>3100696</v>
      </c>
      <c r="Q95" s="102"/>
      <c r="R95" s="102"/>
      <c r="S95" s="97">
        <f>SUM($D95:D95)</f>
        <v>190054</v>
      </c>
      <c r="T95" s="97">
        <f>SUM($D95:E95)</f>
        <v>365504</v>
      </c>
      <c r="U95" s="97">
        <f>SUM($D95:F95)</f>
        <v>584371</v>
      </c>
      <c r="V95" s="97">
        <f>SUM($D95:G95)</f>
        <v>812094</v>
      </c>
      <c r="W95" s="97">
        <f>SUM($D95:H95)</f>
        <v>1090237</v>
      </c>
      <c r="X95" s="97">
        <f>SUM($D95:I95)</f>
        <v>1379384</v>
      </c>
      <c r="Y95" s="97">
        <f>SUM($D95:J95)</f>
        <v>1743078</v>
      </c>
      <c r="Z95" s="97">
        <f>SUM($D95:K95)</f>
        <v>2156028</v>
      </c>
      <c r="AA95" s="97">
        <f>SUM($D95:L95)</f>
        <v>2431067</v>
      </c>
      <c r="AB95" s="97">
        <f>SUM($D95:M95)</f>
        <v>2689847</v>
      </c>
      <c r="AC95" s="97">
        <f>SUM($D95:N95)</f>
        <v>2909444</v>
      </c>
      <c r="AD95" s="97">
        <f>SUM($D95:O95)</f>
        <v>3100696</v>
      </c>
    </row>
    <row r="96" spans="1:50" s="96" customFormat="1" ht="15.1" customHeight="1">
      <c r="A96" s="94">
        <v>2009</v>
      </c>
      <c r="B96" s="95" t="s">
        <v>6</v>
      </c>
      <c r="D96" s="97">
        <f t="shared" si="32"/>
        <v>166484</v>
      </c>
      <c r="E96" s="97">
        <f t="shared" si="32"/>
        <v>170376</v>
      </c>
      <c r="F96" s="97">
        <f t="shared" si="32"/>
        <v>198725</v>
      </c>
      <c r="G96" s="97">
        <f t="shared" si="32"/>
        <v>220396</v>
      </c>
      <c r="H96" s="97">
        <f t="shared" si="32"/>
        <v>260952</v>
      </c>
      <c r="I96" s="97">
        <f t="shared" si="32"/>
        <v>230749</v>
      </c>
      <c r="J96" s="97">
        <f t="shared" si="32"/>
        <v>317180</v>
      </c>
      <c r="K96" s="97">
        <f t="shared" si="32"/>
        <v>351811</v>
      </c>
      <c r="L96" s="97">
        <f t="shared" si="32"/>
        <v>259811</v>
      </c>
      <c r="M96" s="97">
        <f t="shared" si="32"/>
        <v>239504</v>
      </c>
      <c r="N96" s="97">
        <f t="shared" si="32"/>
        <v>216663</v>
      </c>
      <c r="O96" s="97">
        <f t="shared" si="32"/>
        <v>205958</v>
      </c>
      <c r="P96" s="97">
        <f t="shared" si="33"/>
        <v>2838609</v>
      </c>
      <c r="Q96" s="102"/>
      <c r="R96" s="102"/>
      <c r="S96" s="97">
        <f>SUM($D96:D96)</f>
        <v>166484</v>
      </c>
      <c r="T96" s="97">
        <f>SUM($D96:E96)</f>
        <v>336860</v>
      </c>
      <c r="U96" s="97">
        <f>SUM($D96:F96)</f>
        <v>535585</v>
      </c>
      <c r="V96" s="97">
        <f>SUM($D96:G96)</f>
        <v>755981</v>
      </c>
      <c r="W96" s="97">
        <f>SUM($D96:H96)</f>
        <v>1016933</v>
      </c>
      <c r="X96" s="97">
        <f>SUM($D96:I96)</f>
        <v>1247682</v>
      </c>
      <c r="Y96" s="97">
        <f>SUM($D96:J96)</f>
        <v>1564862</v>
      </c>
      <c r="Z96" s="97">
        <f>SUM($D96:K96)</f>
        <v>1916673</v>
      </c>
      <c r="AA96" s="97">
        <f>SUM($D96:L96)</f>
        <v>2176484</v>
      </c>
      <c r="AB96" s="97">
        <f>SUM($D96:M96)</f>
        <v>2415988</v>
      </c>
      <c r="AC96" s="97">
        <f>SUM($D96:N96)</f>
        <v>2632651</v>
      </c>
      <c r="AD96" s="97">
        <f>SUM($D96:O96)</f>
        <v>2838609</v>
      </c>
    </row>
    <row r="97" spans="1:50" s="96" customFormat="1" ht="15.1" customHeight="1">
      <c r="A97" s="94">
        <v>2010</v>
      </c>
      <c r="B97" s="95" t="s">
        <v>6</v>
      </c>
      <c r="D97" s="97">
        <f t="shared" si="32"/>
        <v>165185</v>
      </c>
      <c r="E97" s="97">
        <f t="shared" si="32"/>
        <v>156613</v>
      </c>
      <c r="F97" s="97">
        <f t="shared" si="32"/>
        <v>210590</v>
      </c>
      <c r="G97" s="97">
        <f t="shared" si="32"/>
        <v>232730</v>
      </c>
      <c r="H97" s="97">
        <f t="shared" si="32"/>
        <v>257383</v>
      </c>
      <c r="I97" s="97">
        <f t="shared" si="32"/>
        <v>263669</v>
      </c>
      <c r="J97" s="97">
        <f t="shared" si="32"/>
        <v>362243</v>
      </c>
      <c r="K97" s="97">
        <f t="shared" si="32"/>
        <v>370836</v>
      </c>
      <c r="L97" s="97">
        <f t="shared" si="32"/>
        <v>276237</v>
      </c>
      <c r="M97" s="97">
        <f t="shared" si="32"/>
        <v>271165</v>
      </c>
      <c r="N97" s="97">
        <f t="shared" si="32"/>
        <v>242469</v>
      </c>
      <c r="O97" s="97">
        <f t="shared" si="32"/>
        <v>242961</v>
      </c>
      <c r="P97" s="97">
        <f t="shared" si="33"/>
        <v>3052081</v>
      </c>
      <c r="Q97" s="102"/>
      <c r="R97" s="102"/>
      <c r="S97" s="97">
        <f>SUM($D97:D97)</f>
        <v>165185</v>
      </c>
      <c r="T97" s="97">
        <f>SUM($D97:E97)</f>
        <v>321798</v>
      </c>
      <c r="U97" s="97">
        <f>SUM($D97:F97)</f>
        <v>532388</v>
      </c>
      <c r="V97" s="97">
        <f>SUM($D97:G97)</f>
        <v>765118</v>
      </c>
      <c r="W97" s="97">
        <f>SUM($D97:H97)</f>
        <v>1022501</v>
      </c>
      <c r="X97" s="97">
        <f>SUM($D97:I97)</f>
        <v>1286170</v>
      </c>
      <c r="Y97" s="97">
        <f>SUM($D97:J97)</f>
        <v>1648413</v>
      </c>
      <c r="Z97" s="97">
        <f>SUM($D97:K97)</f>
        <v>2019249</v>
      </c>
      <c r="AA97" s="97">
        <f>SUM($D97:L97)</f>
        <v>2295486</v>
      </c>
      <c r="AB97" s="97">
        <f>SUM($D97:M97)</f>
        <v>2566651</v>
      </c>
      <c r="AC97" s="97">
        <f>SUM($D97:N97)</f>
        <v>2809120</v>
      </c>
      <c r="AD97" s="97">
        <f>SUM($D97:O97)</f>
        <v>3052081</v>
      </c>
    </row>
    <row r="98" spans="1:50" s="96" customFormat="1" ht="15.1" customHeight="1">
      <c r="A98" s="94">
        <v>2011</v>
      </c>
      <c r="B98" s="95" t="s">
        <v>6</v>
      </c>
      <c r="D98" s="97">
        <f t="shared" si="32"/>
        <v>193078</v>
      </c>
      <c r="E98" s="97">
        <f t="shared" si="32"/>
        <v>186737</v>
      </c>
      <c r="F98" s="97">
        <f t="shared" si="32"/>
        <v>233613</v>
      </c>
      <c r="G98" s="97">
        <f t="shared" si="32"/>
        <v>272539</v>
      </c>
      <c r="H98" s="97">
        <f t="shared" si="32"/>
        <v>299098</v>
      </c>
      <c r="I98" s="97">
        <f t="shared" si="32"/>
        <v>318630</v>
      </c>
      <c r="J98" s="97">
        <f t="shared" si="32"/>
        <v>405079</v>
      </c>
      <c r="K98" s="97">
        <f t="shared" si="32"/>
        <v>407615</v>
      </c>
      <c r="L98" s="97">
        <f t="shared" si="32"/>
        <v>312091</v>
      </c>
      <c r="M98" s="97">
        <f t="shared" si="32"/>
        <v>292281</v>
      </c>
      <c r="N98" s="97">
        <f t="shared" si="32"/>
        <v>267374</v>
      </c>
      <c r="O98" s="97">
        <f t="shared" si="32"/>
        <v>273144</v>
      </c>
      <c r="P98" s="97">
        <f t="shared" si="33"/>
        <v>3461279</v>
      </c>
      <c r="Q98" s="102"/>
      <c r="R98" s="102"/>
      <c r="S98" s="97">
        <f>SUM($D98:D98)</f>
        <v>193078</v>
      </c>
      <c r="T98" s="97">
        <f>SUM($D98:E98)</f>
        <v>379815</v>
      </c>
      <c r="U98" s="97">
        <f>SUM($D98:F98)</f>
        <v>613428</v>
      </c>
      <c r="V98" s="97">
        <f>SUM($D98:G98)</f>
        <v>885967</v>
      </c>
      <c r="W98" s="97">
        <f>SUM($D98:H98)</f>
        <v>1185065</v>
      </c>
      <c r="X98" s="97">
        <f>SUM($D98:I98)</f>
        <v>1503695</v>
      </c>
      <c r="Y98" s="97">
        <f>SUM($D98:J98)</f>
        <v>1908774</v>
      </c>
      <c r="Z98" s="97">
        <f>SUM($D98:K98)</f>
        <v>2316389</v>
      </c>
      <c r="AA98" s="97">
        <f>SUM($D98:L98)</f>
        <v>2628480</v>
      </c>
      <c r="AB98" s="97">
        <f>SUM($D98:M98)</f>
        <v>2920761</v>
      </c>
      <c r="AC98" s="97">
        <f>SUM($D98:N98)</f>
        <v>3188135</v>
      </c>
      <c r="AD98" s="97">
        <f>SUM($D98:O98)</f>
        <v>3461279</v>
      </c>
    </row>
    <row r="99" spans="1:50" s="96" customFormat="1" ht="15.1" customHeight="1">
      <c r="A99" s="94">
        <v>2012</v>
      </c>
      <c r="B99" s="95" t="s">
        <v>6</v>
      </c>
      <c r="D99" s="97">
        <f t="shared" si="32"/>
        <v>215914</v>
      </c>
      <c r="E99" s="97">
        <f t="shared" si="32"/>
        <v>221712</v>
      </c>
      <c r="F99" s="97">
        <f t="shared" si="32"/>
        <v>274935</v>
      </c>
      <c r="G99" s="97">
        <f t="shared" si="32"/>
        <v>287878</v>
      </c>
      <c r="H99" s="97">
        <f t="shared" si="32"/>
        <v>304867</v>
      </c>
      <c r="I99" s="97">
        <f t="shared" si="32"/>
        <v>324098</v>
      </c>
      <c r="J99" s="97">
        <f t="shared" si="32"/>
        <v>397002</v>
      </c>
      <c r="K99" s="97">
        <f t="shared" si="32"/>
        <v>440210</v>
      </c>
      <c r="L99" s="97">
        <f t="shared" si="32"/>
        <v>327170</v>
      </c>
      <c r="M99" s="97">
        <f t="shared" si="32"/>
        <v>296124</v>
      </c>
      <c r="N99" s="97">
        <f t="shared" si="32"/>
        <v>275457</v>
      </c>
      <c r="O99" s="97">
        <f t="shared" si="32"/>
        <v>269382</v>
      </c>
      <c r="P99" s="97">
        <f t="shared" si="33"/>
        <v>3634749</v>
      </c>
      <c r="Q99" s="102"/>
      <c r="R99" s="102"/>
      <c r="S99" s="97">
        <f>SUM($D99:D99)</f>
        <v>215914</v>
      </c>
      <c r="T99" s="97">
        <f>SUM($D99:E99)</f>
        <v>437626</v>
      </c>
      <c r="U99" s="97">
        <f>SUM($D99:F99)</f>
        <v>712561</v>
      </c>
      <c r="V99" s="97">
        <f>SUM($D99:G99)</f>
        <v>1000439</v>
      </c>
      <c r="W99" s="97">
        <f>SUM($D99:H99)</f>
        <v>1305306</v>
      </c>
      <c r="X99" s="97">
        <f>SUM($D99:I99)</f>
        <v>1629404</v>
      </c>
      <c r="Y99" s="97">
        <f>SUM($D99:J99)</f>
        <v>2026406</v>
      </c>
      <c r="Z99" s="97">
        <f>SUM($D99:K99)</f>
        <v>2466616</v>
      </c>
      <c r="AA99" s="97">
        <f>SUM($D99:L99)</f>
        <v>2793786</v>
      </c>
      <c r="AB99" s="97">
        <f>SUM($D99:M99)</f>
        <v>3089910</v>
      </c>
      <c r="AC99" s="97">
        <f>SUM($D99:N99)</f>
        <v>3365367</v>
      </c>
      <c r="AD99" s="97">
        <f>SUM($D99:O99)</f>
        <v>3634749</v>
      </c>
    </row>
    <row r="100" spans="1:50" s="96" customFormat="1" ht="15.1" customHeight="1">
      <c r="A100" s="94">
        <v>2013</v>
      </c>
      <c r="B100" s="95" t="s">
        <v>6</v>
      </c>
      <c r="D100" s="97">
        <f t="shared" si="32"/>
        <v>222908</v>
      </c>
      <c r="E100" s="97">
        <f t="shared" si="32"/>
        <v>209990</v>
      </c>
      <c r="F100" s="97">
        <f t="shared" si="32"/>
        <v>270586</v>
      </c>
      <c r="G100" s="97">
        <f t="shared" si="32"/>
        <v>256519</v>
      </c>
      <c r="H100" s="97">
        <f t="shared" si="32"/>
        <v>294875</v>
      </c>
      <c r="I100" s="97">
        <f t="shared" si="32"/>
        <v>313917</v>
      </c>
      <c r="J100" s="97">
        <f t="shared" si="32"/>
        <v>368296</v>
      </c>
      <c r="K100" s="97">
        <f t="shared" si="32"/>
        <v>399515</v>
      </c>
      <c r="L100" s="97">
        <f t="shared" si="32"/>
        <v>286853</v>
      </c>
      <c r="M100" s="97">
        <f t="shared" si="32"/>
        <v>277299</v>
      </c>
      <c r="N100" s="97">
        <f t="shared" si="32"/>
        <v>255079</v>
      </c>
      <c r="O100" s="97">
        <f t="shared" si="32"/>
        <v>238741</v>
      </c>
      <c r="P100" s="97">
        <f t="shared" si="33"/>
        <v>3394578</v>
      </c>
      <c r="Q100" s="102"/>
      <c r="R100" s="102"/>
      <c r="S100" s="97">
        <f>SUM($D100:D100)</f>
        <v>222908</v>
      </c>
      <c r="T100" s="97">
        <f>SUM($D100:E100)</f>
        <v>432898</v>
      </c>
      <c r="U100" s="97">
        <f>SUM($D100:F100)</f>
        <v>703484</v>
      </c>
      <c r="V100" s="97">
        <f>SUM($D100:G100)</f>
        <v>960003</v>
      </c>
      <c r="W100" s="97">
        <f>SUM($D100:H100)</f>
        <v>1254878</v>
      </c>
      <c r="X100" s="97">
        <f>SUM($D100:I100)</f>
        <v>1568795</v>
      </c>
      <c r="Y100" s="97">
        <f>SUM($D100:J100)</f>
        <v>1937091</v>
      </c>
      <c r="Z100" s="97">
        <f>SUM($D100:K100)</f>
        <v>2336606</v>
      </c>
      <c r="AA100" s="97">
        <f>SUM($D100:L100)</f>
        <v>2623459</v>
      </c>
      <c r="AB100" s="97">
        <f>SUM($D100:M100)</f>
        <v>2900758</v>
      </c>
      <c r="AC100" s="97">
        <f>SUM($D100:N100)</f>
        <v>3155837</v>
      </c>
      <c r="AD100" s="97">
        <f>SUM($D100:O100)</f>
        <v>3394578</v>
      </c>
    </row>
    <row r="101" spans="1:50" s="96" customFormat="1" ht="15.1" customHeight="1">
      <c r="A101" s="94">
        <v>2014</v>
      </c>
      <c r="B101" s="95" t="s">
        <v>6</v>
      </c>
      <c r="D101" s="97">
        <f t="shared" si="32"/>
        <v>182762</v>
      </c>
      <c r="E101" s="97">
        <f t="shared" si="32"/>
        <v>185729</v>
      </c>
      <c r="F101" s="97">
        <f t="shared" si="32"/>
        <v>229638</v>
      </c>
      <c r="G101" s="97">
        <f t="shared" si="32"/>
        <v>249218</v>
      </c>
      <c r="H101" s="97">
        <f t="shared" si="32"/>
        <v>278100</v>
      </c>
      <c r="I101" s="97">
        <f t="shared" si="32"/>
        <v>289739</v>
      </c>
      <c r="J101" s="97">
        <f t="shared" si="32"/>
        <v>343804</v>
      </c>
      <c r="K101" s="97">
        <f t="shared" si="32"/>
        <v>372456</v>
      </c>
      <c r="L101" s="97">
        <f t="shared" si="32"/>
        <v>276818</v>
      </c>
      <c r="M101" s="97">
        <f t="shared" si="32"/>
        <v>260422</v>
      </c>
      <c r="N101" s="97">
        <f t="shared" si="32"/>
        <v>203180</v>
      </c>
      <c r="O101" s="97">
        <f t="shared" si="32"/>
        <v>211148</v>
      </c>
      <c r="P101" s="97">
        <f t="shared" si="33"/>
        <v>3083014</v>
      </c>
      <c r="Q101" s="102"/>
      <c r="R101" s="102"/>
      <c r="S101" s="97">
        <f>SUM($D101:D101)</f>
        <v>182762</v>
      </c>
      <c r="T101" s="97">
        <f>SUM($D101:E101)</f>
        <v>368491</v>
      </c>
      <c r="U101" s="97">
        <f>SUM($D101:F101)</f>
        <v>598129</v>
      </c>
      <c r="V101" s="97">
        <f>SUM($D101:G101)</f>
        <v>847347</v>
      </c>
      <c r="W101" s="97">
        <f>SUM($D101:H101)</f>
        <v>1125447</v>
      </c>
      <c r="X101" s="97">
        <f>SUM($D101:I101)</f>
        <v>1415186</v>
      </c>
      <c r="Y101" s="97">
        <f>SUM($D101:J101)</f>
        <v>1758990</v>
      </c>
      <c r="Z101" s="97">
        <f>SUM($D101:K101)</f>
        <v>2131446</v>
      </c>
      <c r="AA101" s="97">
        <f>SUM($D101:L101)</f>
        <v>2408264</v>
      </c>
      <c r="AB101" s="97">
        <f>SUM($D101:M101)</f>
        <v>2668686</v>
      </c>
      <c r="AC101" s="97">
        <f>SUM($D101:N101)</f>
        <v>2871866</v>
      </c>
      <c r="AD101" s="97">
        <f>SUM($D101:O101)</f>
        <v>3083014</v>
      </c>
    </row>
    <row r="102" spans="1:50" s="96" customFormat="1" ht="15.1" customHeight="1">
      <c r="A102" s="94">
        <v>2015</v>
      </c>
      <c r="B102" s="95" t="s">
        <v>6</v>
      </c>
      <c r="D102" s="97">
        <f t="shared" si="32"/>
        <v>158355</v>
      </c>
      <c r="E102" s="97">
        <f t="shared" si="32"/>
        <v>141839</v>
      </c>
      <c r="F102" s="97">
        <f t="shared" si="32"/>
        <v>186559</v>
      </c>
      <c r="G102" s="97">
        <f t="shared" si="32"/>
        <v>201365</v>
      </c>
      <c r="H102" s="97">
        <f t="shared" si="32"/>
        <v>237878</v>
      </c>
      <c r="I102" s="97">
        <f t="shared" si="32"/>
        <v>252028</v>
      </c>
      <c r="J102" s="97">
        <f t="shared" si="32"/>
        <v>309469</v>
      </c>
      <c r="K102" s="97">
        <f t="shared" si="32"/>
        <v>311361</v>
      </c>
      <c r="L102" s="97">
        <f t="shared" si="32"/>
        <v>225052</v>
      </c>
      <c r="M102" s="97">
        <f t="shared" si="32"/>
        <v>207249</v>
      </c>
      <c r="N102" s="97">
        <f t="shared" si="32"/>
        <v>170883</v>
      </c>
      <c r="O102" s="97">
        <f t="shared" si="32"/>
        <v>169301</v>
      </c>
      <c r="P102" s="97">
        <f t="shared" si="33"/>
        <v>2571339</v>
      </c>
      <c r="Q102" s="102"/>
      <c r="R102" s="102"/>
      <c r="S102" s="97">
        <f>SUM($D102:D102)</f>
        <v>158355</v>
      </c>
      <c r="T102" s="97">
        <f>SUM($D102:E102)</f>
        <v>300194</v>
      </c>
      <c r="U102" s="97">
        <f>SUM($D102:F102)</f>
        <v>486753</v>
      </c>
      <c r="V102" s="97">
        <f>SUM($D102:G102)</f>
        <v>688118</v>
      </c>
      <c r="W102" s="97">
        <f>SUM($D102:H102)</f>
        <v>925996</v>
      </c>
      <c r="X102" s="97">
        <f>SUM($D102:I102)</f>
        <v>1178024</v>
      </c>
      <c r="Y102" s="97">
        <f>SUM($D102:J102)</f>
        <v>1487493</v>
      </c>
      <c r="Z102" s="97">
        <f>SUM($D102:K102)</f>
        <v>1798854</v>
      </c>
      <c r="AA102" s="97">
        <f>SUM($D102:L102)</f>
        <v>2023906</v>
      </c>
      <c r="AB102" s="97">
        <f>SUM($D102:M102)</f>
        <v>2231155</v>
      </c>
      <c r="AC102" s="97">
        <f>SUM($D102:N102)</f>
        <v>2402038</v>
      </c>
      <c r="AD102" s="97">
        <f>SUM($D102:O102)</f>
        <v>2571339</v>
      </c>
    </row>
    <row r="103" spans="1:50" s="96" customFormat="1" ht="15.1" customHeight="1">
      <c r="A103" s="94">
        <v>2016</v>
      </c>
      <c r="B103" s="95" t="s">
        <v>6</v>
      </c>
      <c r="D103" s="97">
        <f t="shared" ref="D103:O108" si="34">SUMIFS(D$11:D$90,$A$11:$A$90,$A103,$B$11:$B$90,$B103)</f>
        <v>150927</v>
      </c>
      <c r="E103" s="97">
        <f t="shared" si="34"/>
        <v>131149</v>
      </c>
      <c r="F103" s="97">
        <f t="shared" si="34"/>
        <v>170228</v>
      </c>
      <c r="G103" s="97">
        <f t="shared" si="34"/>
        <v>179979</v>
      </c>
      <c r="H103" s="97">
        <f t="shared" si="34"/>
        <v>214117</v>
      </c>
      <c r="I103" s="97">
        <f t="shared" si="34"/>
        <v>235459</v>
      </c>
      <c r="J103" s="97">
        <f t="shared" si="34"/>
        <v>305236</v>
      </c>
      <c r="K103" s="97">
        <f t="shared" si="34"/>
        <v>297261</v>
      </c>
      <c r="L103" s="97">
        <f t="shared" si="34"/>
        <v>228535</v>
      </c>
      <c r="M103" s="97">
        <f t="shared" si="34"/>
        <v>208885</v>
      </c>
      <c r="N103" s="97">
        <f t="shared" si="34"/>
        <v>171436</v>
      </c>
      <c r="O103" s="97">
        <f t="shared" si="34"/>
        <v>167994</v>
      </c>
      <c r="P103" s="97">
        <f t="shared" ref="P103:P104" si="35">SUM(D103:O103)</f>
        <v>2461206</v>
      </c>
      <c r="Q103" s="102"/>
      <c r="R103" s="102"/>
      <c r="S103" s="97">
        <f>SUM($D103:D103)</f>
        <v>150927</v>
      </c>
      <c r="T103" s="97">
        <f>SUM($D103:E103)</f>
        <v>282076</v>
      </c>
      <c r="U103" s="97">
        <f>SUM($D103:F103)</f>
        <v>452304</v>
      </c>
      <c r="V103" s="97">
        <f>SUM($D103:G103)</f>
        <v>632283</v>
      </c>
      <c r="W103" s="97">
        <f>SUM($D103:H103)</f>
        <v>846400</v>
      </c>
      <c r="X103" s="97">
        <f>SUM($D103:I103)</f>
        <v>1081859</v>
      </c>
      <c r="Y103" s="97">
        <f>SUM($D103:J103)</f>
        <v>1387095</v>
      </c>
      <c r="Z103" s="97">
        <f>SUM($D103:K103)</f>
        <v>1684356</v>
      </c>
      <c r="AA103" s="97">
        <f>SUM($D103:L103)</f>
        <v>1912891</v>
      </c>
      <c r="AB103" s="97">
        <f>SUM($D103:M103)</f>
        <v>2121776</v>
      </c>
      <c r="AC103" s="97">
        <f>SUM($D103:N103)</f>
        <v>2293212</v>
      </c>
      <c r="AD103" s="97">
        <f>SUM($D103:O103)</f>
        <v>2461206</v>
      </c>
    </row>
    <row r="104" spans="1:50" s="96" customFormat="1" ht="15.1" customHeight="1">
      <c r="A104" s="94">
        <v>2017</v>
      </c>
      <c r="B104" s="95" t="s">
        <v>6</v>
      </c>
      <c r="D104" s="97">
        <f t="shared" si="34"/>
        <v>146069</v>
      </c>
      <c r="E104" s="97">
        <f t="shared" si="34"/>
        <v>139306</v>
      </c>
      <c r="F104" s="97">
        <f t="shared" si="34"/>
        <v>155318</v>
      </c>
      <c r="G104" s="97">
        <f t="shared" si="34"/>
        <v>195855</v>
      </c>
      <c r="H104" s="97">
        <f t="shared" si="34"/>
        <v>200122</v>
      </c>
      <c r="I104" s="97">
        <f t="shared" si="34"/>
        <v>226044</v>
      </c>
      <c r="J104" s="97">
        <f t="shared" si="34"/>
        <v>292103</v>
      </c>
      <c r="K104" s="97">
        <f t="shared" si="34"/>
        <v>304789</v>
      </c>
      <c r="L104" s="97">
        <f t="shared" si="34"/>
        <v>230887</v>
      </c>
      <c r="M104" s="97">
        <f t="shared" si="34"/>
        <v>215069</v>
      </c>
      <c r="N104" s="97">
        <f t="shared" si="34"/>
        <v>177013</v>
      </c>
      <c r="O104" s="97">
        <f t="shared" si="34"/>
        <v>180892</v>
      </c>
      <c r="P104" s="97">
        <f t="shared" si="35"/>
        <v>2463467</v>
      </c>
      <c r="Q104" s="102"/>
      <c r="R104" s="102"/>
      <c r="S104" s="97">
        <f>SUM($D104:D104)</f>
        <v>146069</v>
      </c>
      <c r="T104" s="97">
        <f>SUM($D104:E104)</f>
        <v>285375</v>
      </c>
      <c r="U104" s="97">
        <f>SUM($D104:F104)</f>
        <v>440693</v>
      </c>
      <c r="V104" s="97">
        <f>SUM($D104:G104)</f>
        <v>636548</v>
      </c>
      <c r="W104" s="97">
        <f>SUM($D104:H104)</f>
        <v>836670</v>
      </c>
      <c r="X104" s="97">
        <f>SUM($D104:I104)</f>
        <v>1062714</v>
      </c>
      <c r="Y104" s="97">
        <f>SUM($D104:J104)</f>
        <v>1354817</v>
      </c>
      <c r="Z104" s="97">
        <f>SUM($D104:K104)</f>
        <v>1659606</v>
      </c>
      <c r="AA104" s="97">
        <f>SUM($D104:L104)</f>
        <v>1890493</v>
      </c>
      <c r="AB104" s="97">
        <f>SUM($D104:M104)</f>
        <v>2105562</v>
      </c>
      <c r="AC104" s="97">
        <f>SUM($D104:N104)</f>
        <v>2282575</v>
      </c>
      <c r="AD104" s="97">
        <f>SUM($D104:O104)</f>
        <v>2463467</v>
      </c>
    </row>
    <row r="105" spans="1:50" s="96" customFormat="1" ht="15.1" customHeight="1">
      <c r="A105" s="94">
        <v>2018</v>
      </c>
      <c r="B105" s="95" t="s">
        <v>6</v>
      </c>
      <c r="D105" s="97">
        <f t="shared" si="34"/>
        <v>151775</v>
      </c>
      <c r="E105" s="97">
        <f t="shared" si="34"/>
        <v>146262</v>
      </c>
      <c r="F105" s="97">
        <f t="shared" si="34"/>
        <v>188715</v>
      </c>
      <c r="G105" s="97">
        <f t="shared" si="34"/>
        <v>190945</v>
      </c>
      <c r="H105" s="97">
        <f t="shared" si="34"/>
        <v>234075</v>
      </c>
      <c r="I105" s="97">
        <f t="shared" si="34"/>
        <v>253227</v>
      </c>
      <c r="J105" s="97">
        <f t="shared" si="34"/>
        <v>303110</v>
      </c>
      <c r="K105" s="97">
        <f t="shared" si="34"/>
        <v>312481</v>
      </c>
      <c r="L105" s="97">
        <f t="shared" si="34"/>
        <v>230295</v>
      </c>
      <c r="M105" s="97">
        <f t="shared" si="34"/>
        <v>213026</v>
      </c>
      <c r="N105" s="97">
        <f t="shared" si="34"/>
        <v>169709</v>
      </c>
      <c r="O105" s="97">
        <f t="shared" si="34"/>
        <v>179104</v>
      </c>
      <c r="P105" s="97">
        <f t="shared" ref="P105:P106" si="36">SUM(D105:O105)</f>
        <v>2572724</v>
      </c>
      <c r="Q105" s="102"/>
      <c r="R105" s="102"/>
      <c r="S105" s="97">
        <f>SUM($D105:D105)</f>
        <v>151775</v>
      </c>
      <c r="T105" s="97">
        <f>SUM($D105:E105)</f>
        <v>298037</v>
      </c>
      <c r="U105" s="97">
        <f>SUM($D105:F105)</f>
        <v>486752</v>
      </c>
      <c r="V105" s="97">
        <f>SUM($D105:G105)</f>
        <v>677697</v>
      </c>
      <c r="W105" s="97">
        <f>SUM($D105:H105)</f>
        <v>911772</v>
      </c>
      <c r="X105" s="97">
        <f>SUM($D105:I105)</f>
        <v>1164999</v>
      </c>
      <c r="Y105" s="97">
        <f>SUM($D105:J105)</f>
        <v>1468109</v>
      </c>
      <c r="Z105" s="97">
        <f>SUM($D105:K105)</f>
        <v>1780590</v>
      </c>
      <c r="AA105" s="97">
        <f>SUM($D105:L105)</f>
        <v>2010885</v>
      </c>
      <c r="AB105" s="97">
        <f>SUM($D105:M105)</f>
        <v>2223911</v>
      </c>
      <c r="AC105" s="97">
        <f>SUM($D105:N105)</f>
        <v>2393620</v>
      </c>
      <c r="AD105" s="97">
        <f>SUM($D105:O105)</f>
        <v>2572724</v>
      </c>
    </row>
    <row r="106" spans="1:50" s="96" customFormat="1" ht="15.1" customHeight="1">
      <c r="A106" s="94">
        <v>2019</v>
      </c>
      <c r="B106" s="95" t="s">
        <v>6</v>
      </c>
      <c r="D106" s="97">
        <f t="shared" si="34"/>
        <v>130121</v>
      </c>
      <c r="E106" s="97">
        <f t="shared" si="34"/>
        <v>134992</v>
      </c>
      <c r="F106" s="97">
        <f t="shared" si="34"/>
        <v>177807</v>
      </c>
      <c r="G106" s="97">
        <f t="shared" si="34"/>
        <v>216576</v>
      </c>
      <c r="H106" s="97">
        <f t="shared" si="34"/>
        <v>220451</v>
      </c>
      <c r="I106" s="97">
        <f t="shared" si="34"/>
        <v>239252</v>
      </c>
      <c r="J106" s="97">
        <f t="shared" si="34"/>
        <v>290485</v>
      </c>
      <c r="K106" s="97">
        <f t="shared" si="34"/>
        <v>305141</v>
      </c>
      <c r="L106" s="97">
        <f t="shared" si="34"/>
        <v>221668</v>
      </c>
      <c r="M106" s="97">
        <f t="shared" si="34"/>
        <v>208113</v>
      </c>
      <c r="N106" s="97">
        <f t="shared" si="34"/>
        <v>174356</v>
      </c>
      <c r="O106" s="97">
        <f t="shared" si="34"/>
        <v>175256</v>
      </c>
      <c r="P106" s="97">
        <f t="shared" si="36"/>
        <v>2494218</v>
      </c>
      <c r="Q106" s="102"/>
      <c r="R106" s="102"/>
      <c r="S106" s="97">
        <f>SUM($D106:D106)</f>
        <v>130121</v>
      </c>
      <c r="T106" s="97">
        <f>SUM($D106:E106)</f>
        <v>265113</v>
      </c>
      <c r="U106" s="97">
        <f>SUM($D106:F106)</f>
        <v>442920</v>
      </c>
      <c r="V106" s="97">
        <f>SUM($D106:G106)</f>
        <v>659496</v>
      </c>
      <c r="W106" s="97">
        <f>SUM($D106:H106)</f>
        <v>879947</v>
      </c>
      <c r="X106" s="97">
        <f>SUM($D106:I106)</f>
        <v>1119199</v>
      </c>
      <c r="Y106" s="97">
        <f>SUM($D106:J106)</f>
        <v>1409684</v>
      </c>
      <c r="Z106" s="97">
        <f>SUM($D106:K106)</f>
        <v>1714825</v>
      </c>
      <c r="AA106" s="97">
        <f>SUM($D106:L106)</f>
        <v>1936493</v>
      </c>
      <c r="AB106" s="97">
        <f>SUM($D106:M106)</f>
        <v>2144606</v>
      </c>
      <c r="AC106" s="97">
        <f>SUM($D106:N106)</f>
        <v>2318962</v>
      </c>
      <c r="AD106" s="97">
        <f>SUM($D106:O106)</f>
        <v>2494218</v>
      </c>
    </row>
    <row r="107" spans="1:50" s="96" customFormat="1" ht="15.1" customHeight="1">
      <c r="A107" s="94">
        <v>2020</v>
      </c>
      <c r="B107" s="95" t="s">
        <v>6</v>
      </c>
      <c r="D107" s="97">
        <f t="shared" si="34"/>
        <v>141411</v>
      </c>
      <c r="E107" s="97">
        <f t="shared" si="34"/>
        <v>143329</v>
      </c>
      <c r="F107" s="97">
        <f t="shared" si="34"/>
        <v>69721</v>
      </c>
      <c r="G107" s="97">
        <f t="shared" si="34"/>
        <v>3227</v>
      </c>
      <c r="H107" s="97">
        <f t="shared" si="34"/>
        <v>4539</v>
      </c>
      <c r="I107" s="97">
        <f t="shared" si="34"/>
        <v>6504</v>
      </c>
      <c r="J107" s="97">
        <f t="shared" si="34"/>
        <v>7034</v>
      </c>
      <c r="K107" s="97">
        <f t="shared" si="34"/>
        <v>6925</v>
      </c>
      <c r="L107" s="97">
        <f t="shared" si="34"/>
        <v>7163</v>
      </c>
      <c r="M107" s="97">
        <f t="shared" si="34"/>
        <v>7285</v>
      </c>
      <c r="N107" s="97">
        <f t="shared" si="34"/>
        <v>7660</v>
      </c>
      <c r="O107" s="97">
        <f t="shared" si="34"/>
        <v>7827</v>
      </c>
      <c r="P107" s="97">
        <f t="shared" ref="P107" si="37">SUM(D107:O107)</f>
        <v>412625</v>
      </c>
      <c r="Q107" s="102"/>
      <c r="R107" s="102"/>
      <c r="S107" s="97">
        <f>SUM($D107:D107)</f>
        <v>141411</v>
      </c>
      <c r="T107" s="97">
        <f>SUM($D107:E107)</f>
        <v>284740</v>
      </c>
      <c r="U107" s="97">
        <f>SUM($D107:F107)</f>
        <v>354461</v>
      </c>
      <c r="V107" s="97">
        <f>SUM($D107:G107)</f>
        <v>357688</v>
      </c>
      <c r="W107" s="97">
        <f>SUM($D107:H107)</f>
        <v>362227</v>
      </c>
      <c r="X107" s="97">
        <f>SUM($D107:I107)</f>
        <v>368731</v>
      </c>
      <c r="Y107" s="97">
        <f>SUM($D107:J107)</f>
        <v>375765</v>
      </c>
      <c r="Z107" s="97">
        <f>SUM($D107:K107)</f>
        <v>382690</v>
      </c>
      <c r="AA107" s="97">
        <f>SUM($D107:L107)</f>
        <v>389853</v>
      </c>
      <c r="AB107" s="97">
        <f>SUM($D107:M107)</f>
        <v>397138</v>
      </c>
      <c r="AC107" s="97">
        <f>SUM($D107:N107)</f>
        <v>404798</v>
      </c>
      <c r="AD107" s="97">
        <f>SUM($D107:O107)</f>
        <v>412625</v>
      </c>
    </row>
    <row r="108" spans="1:50" s="96" customFormat="1" ht="15.1" customHeight="1">
      <c r="A108" s="94">
        <v>2021</v>
      </c>
      <c r="B108" s="95" t="s">
        <v>6</v>
      </c>
      <c r="D108" s="97">
        <f t="shared" si="34"/>
        <v>7163</v>
      </c>
      <c r="E108" s="97">
        <f t="shared" si="34"/>
        <v>7580</v>
      </c>
      <c r="F108" s="97">
        <f t="shared" si="34"/>
        <v>9369</v>
      </c>
      <c r="G108" s="97">
        <f t="shared" si="34"/>
        <v>11162</v>
      </c>
      <c r="H108" s="97">
        <f t="shared" si="34"/>
        <v>13617</v>
      </c>
      <c r="I108" s="97">
        <f t="shared" si="34"/>
        <v>14124</v>
      </c>
      <c r="J108" s="97">
        <f t="shared" si="34"/>
        <v>16374</v>
      </c>
      <c r="K108" s="97">
        <f t="shared" si="34"/>
        <v>32282</v>
      </c>
      <c r="L108" s="97">
        <f t="shared" si="34"/>
        <v>31380</v>
      </c>
      <c r="M108" s="97">
        <f t="shared" si="34"/>
        <v>31610</v>
      </c>
      <c r="N108" s="97">
        <f t="shared" si="34"/>
        <v>37330</v>
      </c>
      <c r="O108" s="97">
        <f t="shared" si="34"/>
        <v>52357</v>
      </c>
      <c r="P108" s="97">
        <f t="shared" ref="P108" si="38">SUM(D108:O108)</f>
        <v>264348</v>
      </c>
      <c r="Q108" s="102"/>
      <c r="R108" s="102"/>
      <c r="S108" s="97">
        <f>SUM($D108:D108)</f>
        <v>7163</v>
      </c>
      <c r="T108" s="97">
        <f>SUM($D108:E108)</f>
        <v>14743</v>
      </c>
      <c r="U108" s="97">
        <f>SUM($D108:F108)</f>
        <v>24112</v>
      </c>
      <c r="V108" s="97">
        <f>SUM($D108:G108)</f>
        <v>35274</v>
      </c>
      <c r="W108" s="97">
        <f>SUM($D108:H108)</f>
        <v>48891</v>
      </c>
      <c r="X108" s="97">
        <f>SUM($D108:I108)</f>
        <v>63015</v>
      </c>
      <c r="Y108" s="97">
        <f>SUM($D108:J108)</f>
        <v>79389</v>
      </c>
      <c r="Z108" s="97">
        <f>SUM($D108:K108)</f>
        <v>111671</v>
      </c>
      <c r="AA108" s="97">
        <f>SUM($D108:L108)</f>
        <v>143051</v>
      </c>
      <c r="AB108" s="97">
        <f>SUM($D108:M108)</f>
        <v>174661</v>
      </c>
      <c r="AC108" s="97">
        <f>SUM($D108:N108)</f>
        <v>211991</v>
      </c>
      <c r="AD108" s="97">
        <f>SUM($D108:O108)</f>
        <v>264348</v>
      </c>
    </row>
    <row r="109" spans="1:50" s="96" customFormat="1" ht="15.1" customHeight="1">
      <c r="A109" s="125"/>
      <c r="B109" s="95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102"/>
      <c r="R109" s="102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</row>
    <row r="110" spans="1:50" ht="15.1" customHeight="1">
      <c r="Q110" s="102"/>
      <c r="R110" s="102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105"/>
      <c r="AX110" s="105"/>
    </row>
    <row r="111" spans="1:50" ht="15.1" customHeight="1">
      <c r="A111" s="94">
        <v>2006</v>
      </c>
      <c r="B111" s="95" t="s">
        <v>7</v>
      </c>
      <c r="C111" s="96"/>
      <c r="D111" s="97">
        <f t="shared" ref="D111:O120" si="39">SUMIFS(D$11:D$90,$A$11:$A$90,$A111,$B$11:$B$90,$B111)</f>
        <v>5</v>
      </c>
      <c r="E111" s="97">
        <f t="shared" si="39"/>
        <v>6</v>
      </c>
      <c r="F111" s="97">
        <f t="shared" si="39"/>
        <v>13</v>
      </c>
      <c r="G111" s="97">
        <f t="shared" si="39"/>
        <v>10</v>
      </c>
      <c r="H111" s="97">
        <f t="shared" si="39"/>
        <v>9</v>
      </c>
      <c r="I111" s="97">
        <f t="shared" si="39"/>
        <v>10</v>
      </c>
      <c r="J111" s="97">
        <f t="shared" si="39"/>
        <v>16</v>
      </c>
      <c r="K111" s="97">
        <f t="shared" si="39"/>
        <v>17</v>
      </c>
      <c r="L111" s="97">
        <f t="shared" si="39"/>
        <v>8</v>
      </c>
      <c r="M111" s="97">
        <f t="shared" si="39"/>
        <v>7</v>
      </c>
      <c r="N111" s="97">
        <f t="shared" si="39"/>
        <v>8</v>
      </c>
      <c r="O111" s="97">
        <f t="shared" si="39"/>
        <v>12</v>
      </c>
      <c r="P111" s="97">
        <f t="shared" ref="P111:P120" si="40">SUM(D111:O111)</f>
        <v>121</v>
      </c>
      <c r="Q111" s="102"/>
      <c r="R111" s="102"/>
      <c r="S111" s="97">
        <f>SUM($D111:D111)</f>
        <v>5</v>
      </c>
      <c r="T111" s="97">
        <f>SUM($D111:E111)</f>
        <v>11</v>
      </c>
      <c r="U111" s="97">
        <f>SUM($D111:F111)</f>
        <v>24</v>
      </c>
      <c r="V111" s="97">
        <f>SUM($D111:G111)</f>
        <v>34</v>
      </c>
      <c r="W111" s="97">
        <f>SUM($D111:H111)</f>
        <v>43</v>
      </c>
      <c r="X111" s="97">
        <f>SUM($D111:I111)</f>
        <v>53</v>
      </c>
      <c r="Y111" s="97">
        <f>SUM($D111:J111)</f>
        <v>69</v>
      </c>
      <c r="Z111" s="97">
        <f>SUM($D111:K111)</f>
        <v>86</v>
      </c>
      <c r="AA111" s="97">
        <f>SUM($D111:L111)</f>
        <v>94</v>
      </c>
      <c r="AB111" s="97">
        <f>SUM($D111:M111)</f>
        <v>101</v>
      </c>
      <c r="AC111" s="97">
        <f>SUM($D111:N111)</f>
        <v>109</v>
      </c>
      <c r="AD111" s="97">
        <f>SUM($D111:O111)</f>
        <v>121</v>
      </c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5"/>
      <c r="AX111" s="105"/>
    </row>
    <row r="112" spans="1:50" ht="15.1" customHeight="1">
      <c r="A112" s="94">
        <v>2007</v>
      </c>
      <c r="B112" s="95" t="s">
        <v>7</v>
      </c>
      <c r="C112" s="96"/>
      <c r="D112" s="97">
        <f t="shared" si="39"/>
        <v>4</v>
      </c>
      <c r="E112" s="97">
        <f t="shared" si="39"/>
        <v>3</v>
      </c>
      <c r="F112" s="97">
        <f t="shared" si="39"/>
        <v>9</v>
      </c>
      <c r="G112" s="97">
        <f t="shared" si="39"/>
        <v>16</v>
      </c>
      <c r="H112" s="97">
        <f t="shared" si="39"/>
        <v>9</v>
      </c>
      <c r="I112" s="97">
        <f t="shared" si="39"/>
        <v>15</v>
      </c>
      <c r="J112" s="97">
        <f t="shared" si="39"/>
        <v>9</v>
      </c>
      <c r="K112" s="97">
        <f t="shared" si="39"/>
        <v>17</v>
      </c>
      <c r="L112" s="97">
        <f t="shared" si="39"/>
        <v>8</v>
      </c>
      <c r="M112" s="97">
        <f t="shared" si="39"/>
        <v>8</v>
      </c>
      <c r="N112" s="97">
        <f t="shared" si="39"/>
        <v>8</v>
      </c>
      <c r="O112" s="97">
        <f t="shared" si="39"/>
        <v>37</v>
      </c>
      <c r="P112" s="97">
        <f t="shared" si="40"/>
        <v>143</v>
      </c>
      <c r="Q112" s="102"/>
      <c r="R112" s="102"/>
      <c r="S112" s="97">
        <f>SUM($D112:D112)</f>
        <v>4</v>
      </c>
      <c r="T112" s="97">
        <f>SUM($D112:E112)</f>
        <v>7</v>
      </c>
      <c r="U112" s="97">
        <f>SUM($D112:F112)</f>
        <v>16</v>
      </c>
      <c r="V112" s="97">
        <f>SUM($D112:G112)</f>
        <v>32</v>
      </c>
      <c r="W112" s="97">
        <f>SUM($D112:H112)</f>
        <v>41</v>
      </c>
      <c r="X112" s="97">
        <f>SUM($D112:I112)</f>
        <v>56</v>
      </c>
      <c r="Y112" s="97">
        <f>SUM($D112:J112)</f>
        <v>65</v>
      </c>
      <c r="Z112" s="97">
        <f>SUM($D112:K112)</f>
        <v>82</v>
      </c>
      <c r="AA112" s="97">
        <f>SUM($D112:L112)</f>
        <v>90</v>
      </c>
      <c r="AB112" s="97">
        <f>SUM($D112:M112)</f>
        <v>98</v>
      </c>
      <c r="AC112" s="97">
        <f>SUM($D112:N112)</f>
        <v>106</v>
      </c>
      <c r="AD112" s="97">
        <f>SUM($D112:O112)</f>
        <v>143</v>
      </c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</row>
    <row r="113" spans="1:50" ht="15.1" customHeight="1">
      <c r="A113" s="94">
        <v>2008</v>
      </c>
      <c r="B113" s="95" t="s">
        <v>7</v>
      </c>
      <c r="C113" s="96"/>
      <c r="D113" s="97">
        <f t="shared" si="39"/>
        <v>31</v>
      </c>
      <c r="E113" s="97">
        <f t="shared" si="39"/>
        <v>14</v>
      </c>
      <c r="F113" s="97">
        <f t="shared" si="39"/>
        <v>16</v>
      </c>
      <c r="G113" s="97">
        <f t="shared" si="39"/>
        <v>10</v>
      </c>
      <c r="H113" s="97">
        <f t="shared" si="39"/>
        <v>17</v>
      </c>
      <c r="I113" s="97">
        <f t="shared" si="39"/>
        <v>17</v>
      </c>
      <c r="J113" s="97">
        <f t="shared" si="39"/>
        <v>19</v>
      </c>
      <c r="K113" s="97">
        <f t="shared" si="39"/>
        <v>19</v>
      </c>
      <c r="L113" s="97">
        <f t="shared" si="39"/>
        <v>8</v>
      </c>
      <c r="M113" s="97">
        <f t="shared" si="39"/>
        <v>6</v>
      </c>
      <c r="N113" s="97">
        <f t="shared" si="39"/>
        <v>7</v>
      </c>
      <c r="O113" s="97">
        <f t="shared" si="39"/>
        <v>10</v>
      </c>
      <c r="P113" s="97">
        <f t="shared" si="40"/>
        <v>174</v>
      </c>
      <c r="Q113" s="102"/>
      <c r="R113" s="102"/>
      <c r="S113" s="97">
        <f>SUM($D113:D113)</f>
        <v>31</v>
      </c>
      <c r="T113" s="97">
        <f>SUM($D113:E113)</f>
        <v>45</v>
      </c>
      <c r="U113" s="97">
        <f>SUM($D113:F113)</f>
        <v>61</v>
      </c>
      <c r="V113" s="97">
        <f>SUM($D113:G113)</f>
        <v>71</v>
      </c>
      <c r="W113" s="97">
        <f>SUM($D113:H113)</f>
        <v>88</v>
      </c>
      <c r="X113" s="97">
        <f>SUM($D113:I113)</f>
        <v>105</v>
      </c>
      <c r="Y113" s="97">
        <f>SUM($D113:J113)</f>
        <v>124</v>
      </c>
      <c r="Z113" s="97">
        <f>SUM($D113:K113)</f>
        <v>143</v>
      </c>
      <c r="AA113" s="97">
        <f>SUM($D113:L113)</f>
        <v>151</v>
      </c>
      <c r="AB113" s="97">
        <f>SUM($D113:M113)</f>
        <v>157</v>
      </c>
      <c r="AC113" s="97">
        <f>SUM($D113:N113)</f>
        <v>164</v>
      </c>
      <c r="AD113" s="97">
        <f>SUM($D113:O113)</f>
        <v>174</v>
      </c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</row>
    <row r="114" spans="1:50" ht="15.1" customHeight="1">
      <c r="A114" s="94">
        <v>2009</v>
      </c>
      <c r="B114" s="95" t="s">
        <v>7</v>
      </c>
      <c r="C114" s="96"/>
      <c r="D114" s="97">
        <f t="shared" si="39"/>
        <v>3</v>
      </c>
      <c r="E114" s="97">
        <f t="shared" si="39"/>
        <v>1</v>
      </c>
      <c r="F114" s="97">
        <f t="shared" si="39"/>
        <v>11</v>
      </c>
      <c r="G114" s="97">
        <f t="shared" si="39"/>
        <v>9</v>
      </c>
      <c r="H114" s="97">
        <f t="shared" si="39"/>
        <v>10</v>
      </c>
      <c r="I114" s="97">
        <f t="shared" si="39"/>
        <v>3</v>
      </c>
      <c r="J114" s="97">
        <f t="shared" si="39"/>
        <v>9</v>
      </c>
      <c r="K114" s="97">
        <f t="shared" si="39"/>
        <v>8</v>
      </c>
      <c r="L114" s="97">
        <f t="shared" si="39"/>
        <v>5</v>
      </c>
      <c r="M114" s="97">
        <f t="shared" si="39"/>
        <v>3</v>
      </c>
      <c r="N114" s="97">
        <f t="shared" si="39"/>
        <v>6</v>
      </c>
      <c r="O114" s="97">
        <f t="shared" si="39"/>
        <v>8</v>
      </c>
      <c r="P114" s="97">
        <f t="shared" si="40"/>
        <v>76</v>
      </c>
      <c r="Q114" s="102"/>
      <c r="R114" s="102"/>
      <c r="S114" s="97">
        <f>SUM($D114:D114)</f>
        <v>3</v>
      </c>
      <c r="T114" s="97">
        <f>SUM($D114:E114)</f>
        <v>4</v>
      </c>
      <c r="U114" s="97">
        <f>SUM($D114:F114)</f>
        <v>15</v>
      </c>
      <c r="V114" s="97">
        <f>SUM($D114:G114)</f>
        <v>24</v>
      </c>
      <c r="W114" s="97">
        <f>SUM($D114:H114)</f>
        <v>34</v>
      </c>
      <c r="X114" s="97">
        <f>SUM($D114:I114)</f>
        <v>37</v>
      </c>
      <c r="Y114" s="97">
        <f>SUM($D114:J114)</f>
        <v>46</v>
      </c>
      <c r="Z114" s="97">
        <f>SUM($D114:K114)</f>
        <v>54</v>
      </c>
      <c r="AA114" s="97">
        <f>SUM($D114:L114)</f>
        <v>59</v>
      </c>
      <c r="AB114" s="97">
        <f>SUM($D114:M114)</f>
        <v>62</v>
      </c>
      <c r="AC114" s="97">
        <f>SUM($D114:N114)</f>
        <v>68</v>
      </c>
      <c r="AD114" s="97">
        <f>SUM($D114:O114)</f>
        <v>76</v>
      </c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5"/>
      <c r="AX114" s="105"/>
    </row>
    <row r="115" spans="1:50" ht="15.1" customHeight="1">
      <c r="A115" s="94">
        <v>2010</v>
      </c>
      <c r="B115" s="95" t="s">
        <v>7</v>
      </c>
      <c r="C115" s="96"/>
      <c r="D115" s="97">
        <f t="shared" si="39"/>
        <v>7</v>
      </c>
      <c r="E115" s="97">
        <f t="shared" si="39"/>
        <v>4</v>
      </c>
      <c r="F115" s="97">
        <f t="shared" si="39"/>
        <v>13</v>
      </c>
      <c r="G115" s="97">
        <f t="shared" si="39"/>
        <v>4</v>
      </c>
      <c r="H115" s="97">
        <f t="shared" si="39"/>
        <v>12</v>
      </c>
      <c r="I115" s="97">
        <f t="shared" si="39"/>
        <v>11</v>
      </c>
      <c r="J115" s="97">
        <f t="shared" si="39"/>
        <v>8</v>
      </c>
      <c r="K115" s="97">
        <f t="shared" si="39"/>
        <v>17</v>
      </c>
      <c r="L115" s="97">
        <f t="shared" si="39"/>
        <v>12</v>
      </c>
      <c r="M115" s="97">
        <f t="shared" si="39"/>
        <v>7</v>
      </c>
      <c r="N115" s="97">
        <f t="shared" si="39"/>
        <v>14</v>
      </c>
      <c r="O115" s="97">
        <f t="shared" si="39"/>
        <v>13</v>
      </c>
      <c r="P115" s="97">
        <f t="shared" si="40"/>
        <v>122</v>
      </c>
      <c r="Q115" s="102"/>
      <c r="R115" s="102"/>
      <c r="S115" s="97">
        <f>SUM($D115:D115)</f>
        <v>7</v>
      </c>
      <c r="T115" s="97">
        <f>SUM($D115:E115)</f>
        <v>11</v>
      </c>
      <c r="U115" s="97">
        <f>SUM($D115:F115)</f>
        <v>24</v>
      </c>
      <c r="V115" s="97">
        <f>SUM($D115:G115)</f>
        <v>28</v>
      </c>
      <c r="W115" s="97">
        <f>SUM($D115:H115)</f>
        <v>40</v>
      </c>
      <c r="X115" s="97">
        <f>SUM($D115:I115)</f>
        <v>51</v>
      </c>
      <c r="Y115" s="97">
        <f>SUM($D115:J115)</f>
        <v>59</v>
      </c>
      <c r="Z115" s="97">
        <f>SUM($D115:K115)</f>
        <v>76</v>
      </c>
      <c r="AA115" s="97">
        <f>SUM($D115:L115)</f>
        <v>88</v>
      </c>
      <c r="AB115" s="97">
        <f>SUM($D115:M115)</f>
        <v>95</v>
      </c>
      <c r="AC115" s="97">
        <f>SUM($D115:N115)</f>
        <v>109</v>
      </c>
      <c r="AD115" s="97">
        <f>SUM($D115:O115)</f>
        <v>122</v>
      </c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</row>
    <row r="116" spans="1:50" ht="15.1" customHeight="1">
      <c r="A116" s="94">
        <v>2011</v>
      </c>
      <c r="B116" s="95" t="s">
        <v>7</v>
      </c>
      <c r="C116" s="96"/>
      <c r="D116" s="97">
        <f t="shared" si="39"/>
        <v>7</v>
      </c>
      <c r="E116" s="97">
        <f t="shared" si="39"/>
        <v>4</v>
      </c>
      <c r="F116" s="97">
        <f t="shared" si="39"/>
        <v>9</v>
      </c>
      <c r="G116" s="97">
        <f t="shared" si="39"/>
        <v>9</v>
      </c>
      <c r="H116" s="97">
        <f t="shared" si="39"/>
        <v>13</v>
      </c>
      <c r="I116" s="97">
        <f t="shared" si="39"/>
        <v>13</v>
      </c>
      <c r="J116" s="97">
        <f t="shared" si="39"/>
        <v>12</v>
      </c>
      <c r="K116" s="97">
        <f t="shared" si="39"/>
        <v>10</v>
      </c>
      <c r="L116" s="97">
        <f t="shared" si="39"/>
        <v>16</v>
      </c>
      <c r="M116" s="97">
        <f t="shared" si="39"/>
        <v>11</v>
      </c>
      <c r="N116" s="97">
        <f t="shared" si="39"/>
        <v>13</v>
      </c>
      <c r="O116" s="97">
        <f t="shared" si="39"/>
        <v>13</v>
      </c>
      <c r="P116" s="97">
        <f t="shared" si="40"/>
        <v>130</v>
      </c>
      <c r="Q116" s="102"/>
      <c r="R116" s="102"/>
      <c r="S116" s="97">
        <f>SUM($D116:D116)</f>
        <v>7</v>
      </c>
      <c r="T116" s="97">
        <f>SUM($D116:E116)</f>
        <v>11</v>
      </c>
      <c r="U116" s="97">
        <f>SUM($D116:F116)</f>
        <v>20</v>
      </c>
      <c r="V116" s="97">
        <f>SUM($D116:G116)</f>
        <v>29</v>
      </c>
      <c r="W116" s="97">
        <f>SUM($D116:H116)</f>
        <v>42</v>
      </c>
      <c r="X116" s="97">
        <f>SUM($D116:I116)</f>
        <v>55</v>
      </c>
      <c r="Y116" s="97">
        <f>SUM($D116:J116)</f>
        <v>67</v>
      </c>
      <c r="Z116" s="97">
        <f>SUM($D116:K116)</f>
        <v>77</v>
      </c>
      <c r="AA116" s="97">
        <f>SUM($D116:L116)</f>
        <v>93</v>
      </c>
      <c r="AB116" s="97">
        <f>SUM($D116:M116)</f>
        <v>104</v>
      </c>
      <c r="AC116" s="97">
        <f>SUM($D116:N116)</f>
        <v>117</v>
      </c>
      <c r="AD116" s="97">
        <f>SUM($D116:O116)</f>
        <v>130</v>
      </c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</row>
    <row r="117" spans="1:50" ht="15.1" customHeight="1">
      <c r="A117" s="94">
        <v>2012</v>
      </c>
      <c r="B117" s="95" t="s">
        <v>7</v>
      </c>
      <c r="C117" s="96"/>
      <c r="D117" s="97">
        <f t="shared" si="39"/>
        <v>10</v>
      </c>
      <c r="E117" s="97">
        <f t="shared" si="39"/>
        <v>11</v>
      </c>
      <c r="F117" s="97">
        <f t="shared" si="39"/>
        <v>9</v>
      </c>
      <c r="G117" s="97">
        <f t="shared" si="39"/>
        <v>7</v>
      </c>
      <c r="H117" s="97">
        <f t="shared" si="39"/>
        <v>8</v>
      </c>
      <c r="I117" s="97">
        <f t="shared" si="39"/>
        <v>4</v>
      </c>
      <c r="J117" s="97">
        <f t="shared" si="39"/>
        <v>21</v>
      </c>
      <c r="K117" s="97">
        <f t="shared" si="39"/>
        <v>22</v>
      </c>
      <c r="L117" s="97">
        <f t="shared" si="39"/>
        <v>6</v>
      </c>
      <c r="M117" s="97">
        <f t="shared" si="39"/>
        <v>12</v>
      </c>
      <c r="N117" s="97">
        <f t="shared" si="39"/>
        <v>11</v>
      </c>
      <c r="O117" s="97">
        <f t="shared" si="39"/>
        <v>12</v>
      </c>
      <c r="P117" s="97">
        <f t="shared" si="40"/>
        <v>133</v>
      </c>
      <c r="Q117" s="102"/>
      <c r="R117" s="102"/>
      <c r="S117" s="97">
        <f>SUM($D117:D117)</f>
        <v>10</v>
      </c>
      <c r="T117" s="97">
        <f>SUM($D117:E117)</f>
        <v>21</v>
      </c>
      <c r="U117" s="97">
        <f>SUM($D117:F117)</f>
        <v>30</v>
      </c>
      <c r="V117" s="97">
        <f>SUM($D117:G117)</f>
        <v>37</v>
      </c>
      <c r="W117" s="97">
        <f>SUM($D117:H117)</f>
        <v>45</v>
      </c>
      <c r="X117" s="97">
        <f>SUM($D117:I117)</f>
        <v>49</v>
      </c>
      <c r="Y117" s="97">
        <f>SUM($D117:J117)</f>
        <v>70</v>
      </c>
      <c r="Z117" s="97">
        <f>SUM($D117:K117)</f>
        <v>92</v>
      </c>
      <c r="AA117" s="97">
        <f>SUM($D117:L117)</f>
        <v>98</v>
      </c>
      <c r="AB117" s="97">
        <f>SUM($D117:M117)</f>
        <v>110</v>
      </c>
      <c r="AC117" s="97">
        <f>SUM($D117:N117)</f>
        <v>121</v>
      </c>
      <c r="AD117" s="97">
        <f>SUM($D117:O117)</f>
        <v>133</v>
      </c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</row>
    <row r="118" spans="1:50" ht="15.1" customHeight="1">
      <c r="A118" s="94">
        <v>2013</v>
      </c>
      <c r="B118" s="95" t="s">
        <v>7</v>
      </c>
      <c r="C118" s="96"/>
      <c r="D118" s="97">
        <f t="shared" si="39"/>
        <v>4</v>
      </c>
      <c r="E118" s="97">
        <f t="shared" si="39"/>
        <v>5</v>
      </c>
      <c r="F118" s="97">
        <f t="shared" si="39"/>
        <v>5</v>
      </c>
      <c r="G118" s="97">
        <f t="shared" si="39"/>
        <v>9</v>
      </c>
      <c r="H118" s="97">
        <f t="shared" si="39"/>
        <v>15</v>
      </c>
      <c r="I118" s="97">
        <f t="shared" si="39"/>
        <v>20</v>
      </c>
      <c r="J118" s="97">
        <f t="shared" si="39"/>
        <v>28</v>
      </c>
      <c r="K118" s="97">
        <f t="shared" si="39"/>
        <v>19</v>
      </c>
      <c r="L118" s="97">
        <f t="shared" si="39"/>
        <v>6</v>
      </c>
      <c r="M118" s="97">
        <f t="shared" si="39"/>
        <v>3</v>
      </c>
      <c r="N118" s="97">
        <f t="shared" si="39"/>
        <v>6</v>
      </c>
      <c r="O118" s="97">
        <f t="shared" si="39"/>
        <v>4</v>
      </c>
      <c r="P118" s="97">
        <f t="shared" si="40"/>
        <v>124</v>
      </c>
      <c r="Q118" s="102"/>
      <c r="R118" s="102"/>
      <c r="S118" s="97">
        <f>SUM($D118:D118)</f>
        <v>4</v>
      </c>
      <c r="T118" s="97">
        <f>SUM($D118:E118)</f>
        <v>9</v>
      </c>
      <c r="U118" s="97">
        <f>SUM($D118:F118)</f>
        <v>14</v>
      </c>
      <c r="V118" s="97">
        <f>SUM($D118:G118)</f>
        <v>23</v>
      </c>
      <c r="W118" s="97">
        <f>SUM($D118:H118)</f>
        <v>38</v>
      </c>
      <c r="X118" s="97">
        <f>SUM($D118:I118)</f>
        <v>58</v>
      </c>
      <c r="Y118" s="97">
        <f>SUM($D118:J118)</f>
        <v>86</v>
      </c>
      <c r="Z118" s="97">
        <f>SUM($D118:K118)</f>
        <v>105</v>
      </c>
      <c r="AA118" s="97">
        <f>SUM($D118:L118)</f>
        <v>111</v>
      </c>
      <c r="AB118" s="97">
        <f>SUM($D118:M118)</f>
        <v>114</v>
      </c>
      <c r="AC118" s="97">
        <f>SUM($D118:N118)</f>
        <v>120</v>
      </c>
      <c r="AD118" s="97">
        <f>SUM($D118:O118)</f>
        <v>124</v>
      </c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5"/>
      <c r="AX118" s="105"/>
    </row>
    <row r="119" spans="1:50" ht="15.1" customHeight="1">
      <c r="A119" s="94">
        <v>2014</v>
      </c>
      <c r="B119" s="95" t="s">
        <v>7</v>
      </c>
      <c r="C119" s="96"/>
      <c r="D119" s="97">
        <f t="shared" si="39"/>
        <v>2</v>
      </c>
      <c r="E119" s="97">
        <f t="shared" si="39"/>
        <v>5</v>
      </c>
      <c r="F119" s="97">
        <f t="shared" si="39"/>
        <v>7</v>
      </c>
      <c r="G119" s="97">
        <f t="shared" si="39"/>
        <v>17</v>
      </c>
      <c r="H119" s="97">
        <f t="shared" si="39"/>
        <v>7</v>
      </c>
      <c r="I119" s="97">
        <f t="shared" si="39"/>
        <v>8</v>
      </c>
      <c r="J119" s="97">
        <f t="shared" si="39"/>
        <v>8</v>
      </c>
      <c r="K119" s="97">
        <f t="shared" si="39"/>
        <v>31</v>
      </c>
      <c r="L119" s="97">
        <f t="shared" si="39"/>
        <v>39</v>
      </c>
      <c r="M119" s="97">
        <f t="shared" si="39"/>
        <v>33</v>
      </c>
      <c r="N119" s="97">
        <f t="shared" si="39"/>
        <v>17</v>
      </c>
      <c r="O119" s="97">
        <f t="shared" si="39"/>
        <v>12</v>
      </c>
      <c r="P119" s="97">
        <f t="shared" si="40"/>
        <v>186</v>
      </c>
      <c r="Q119" s="102"/>
      <c r="R119" s="102"/>
      <c r="S119" s="97">
        <f>SUM($D119:D119)</f>
        <v>2</v>
      </c>
      <c r="T119" s="97">
        <f>SUM($D119:E119)</f>
        <v>7</v>
      </c>
      <c r="U119" s="97">
        <f>SUM($D119:F119)</f>
        <v>14</v>
      </c>
      <c r="V119" s="97">
        <f>SUM($D119:G119)</f>
        <v>31</v>
      </c>
      <c r="W119" s="97">
        <f>SUM($D119:H119)</f>
        <v>38</v>
      </c>
      <c r="X119" s="97">
        <f>SUM($D119:I119)</f>
        <v>46</v>
      </c>
      <c r="Y119" s="97">
        <f>SUM($D119:J119)</f>
        <v>54</v>
      </c>
      <c r="Z119" s="97">
        <f>SUM($D119:K119)</f>
        <v>85</v>
      </c>
      <c r="AA119" s="97">
        <f>SUM($D119:L119)</f>
        <v>124</v>
      </c>
      <c r="AB119" s="97">
        <f>SUM($D119:M119)</f>
        <v>157</v>
      </c>
      <c r="AC119" s="97">
        <f>SUM($D119:N119)</f>
        <v>174</v>
      </c>
      <c r="AD119" s="97">
        <f>SUM($D119:O119)</f>
        <v>186</v>
      </c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</row>
    <row r="120" spans="1:50" ht="15.1" customHeight="1">
      <c r="A120" s="94">
        <v>2015</v>
      </c>
      <c r="B120" s="95" t="s">
        <v>7</v>
      </c>
      <c r="C120" s="96"/>
      <c r="D120" s="97">
        <f t="shared" si="39"/>
        <v>10</v>
      </c>
      <c r="E120" s="97">
        <f t="shared" si="39"/>
        <v>7</v>
      </c>
      <c r="F120" s="97">
        <f t="shared" si="39"/>
        <v>10</v>
      </c>
      <c r="G120" s="97">
        <f t="shared" si="39"/>
        <v>27</v>
      </c>
      <c r="H120" s="97">
        <f t="shared" si="39"/>
        <v>31</v>
      </c>
      <c r="I120" s="97">
        <f t="shared" si="39"/>
        <v>133</v>
      </c>
      <c r="J120" s="97">
        <f t="shared" si="39"/>
        <v>107</v>
      </c>
      <c r="K120" s="97">
        <f t="shared" si="39"/>
        <v>49</v>
      </c>
      <c r="L120" s="97">
        <f t="shared" si="39"/>
        <v>31</v>
      </c>
      <c r="M120" s="97">
        <f t="shared" si="39"/>
        <v>20</v>
      </c>
      <c r="N120" s="97">
        <f t="shared" si="39"/>
        <v>5</v>
      </c>
      <c r="O120" s="97">
        <f t="shared" si="39"/>
        <v>9</v>
      </c>
      <c r="P120" s="97">
        <f t="shared" si="40"/>
        <v>439</v>
      </c>
      <c r="Q120" s="102"/>
      <c r="R120" s="102"/>
      <c r="S120" s="97">
        <f>SUM($D120:D120)</f>
        <v>10</v>
      </c>
      <c r="T120" s="97">
        <f>SUM($D120:E120)</f>
        <v>17</v>
      </c>
      <c r="U120" s="97">
        <f>SUM($D120:F120)</f>
        <v>27</v>
      </c>
      <c r="V120" s="97">
        <f>SUM($D120:G120)</f>
        <v>54</v>
      </c>
      <c r="W120" s="97">
        <f>SUM($D120:H120)</f>
        <v>85</v>
      </c>
      <c r="X120" s="97">
        <f>SUM($D120:I120)</f>
        <v>218</v>
      </c>
      <c r="Y120" s="97">
        <f>SUM($D120:J120)</f>
        <v>325</v>
      </c>
      <c r="Z120" s="97">
        <f>SUM($D120:K120)</f>
        <v>374</v>
      </c>
      <c r="AA120" s="97">
        <f>SUM($D120:L120)</f>
        <v>405</v>
      </c>
      <c r="AB120" s="97">
        <f>SUM($D120:M120)</f>
        <v>425</v>
      </c>
      <c r="AC120" s="97">
        <f>SUM($D120:N120)</f>
        <v>430</v>
      </c>
      <c r="AD120" s="97">
        <f>SUM($D120:O120)</f>
        <v>439</v>
      </c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</row>
    <row r="121" spans="1:50" ht="15.1" customHeight="1">
      <c r="A121" s="94">
        <v>2016</v>
      </c>
      <c r="B121" s="95" t="s">
        <v>7</v>
      </c>
      <c r="C121" s="96"/>
      <c r="D121" s="97">
        <f t="shared" ref="D121:O126" si="41">SUMIFS(D$11:D$90,$A$11:$A$90,$A121,$B$11:$B$90,$B121)</f>
        <v>10</v>
      </c>
      <c r="E121" s="97">
        <f t="shared" si="41"/>
        <v>11</v>
      </c>
      <c r="F121" s="97">
        <f t="shared" si="41"/>
        <v>0</v>
      </c>
      <c r="G121" s="97">
        <f t="shared" si="41"/>
        <v>0</v>
      </c>
      <c r="H121" s="97">
        <f t="shared" si="41"/>
        <v>0</v>
      </c>
      <c r="I121" s="97">
        <f t="shared" si="41"/>
        <v>0</v>
      </c>
      <c r="J121" s="97">
        <f t="shared" si="41"/>
        <v>0</v>
      </c>
      <c r="K121" s="97">
        <f t="shared" si="41"/>
        <v>0</v>
      </c>
      <c r="L121" s="97">
        <f t="shared" si="41"/>
        <v>0</v>
      </c>
      <c r="M121" s="97">
        <f t="shared" si="41"/>
        <v>0</v>
      </c>
      <c r="N121" s="97">
        <f t="shared" si="41"/>
        <v>0</v>
      </c>
      <c r="O121" s="97">
        <f t="shared" si="41"/>
        <v>0</v>
      </c>
      <c r="P121" s="97">
        <f t="shared" ref="P121:P124" si="42">SUM(D121:O121)</f>
        <v>21</v>
      </c>
      <c r="Q121" s="102"/>
      <c r="R121" s="102"/>
      <c r="S121" s="97">
        <f>SUM($D121:D121)</f>
        <v>10</v>
      </c>
      <c r="T121" s="97">
        <f>SUM($D121:E121)</f>
        <v>21</v>
      </c>
      <c r="U121" s="97">
        <f>SUM($D121:F121)</f>
        <v>21</v>
      </c>
      <c r="V121" s="97">
        <f>SUM($D121:G121)</f>
        <v>21</v>
      </c>
      <c r="W121" s="97">
        <f>SUM($D121:H121)</f>
        <v>21</v>
      </c>
      <c r="X121" s="97">
        <f>SUM($D121:I121)</f>
        <v>21</v>
      </c>
      <c r="Y121" s="97">
        <f>SUM($D121:J121)</f>
        <v>21</v>
      </c>
      <c r="Z121" s="97">
        <f>SUM($D121:K121)</f>
        <v>21</v>
      </c>
      <c r="AA121" s="97">
        <f>SUM($D121:L121)</f>
        <v>21</v>
      </c>
      <c r="AB121" s="97">
        <f>SUM($D121:M121)</f>
        <v>21</v>
      </c>
      <c r="AC121" s="97">
        <f>SUM($D121:N121)</f>
        <v>21</v>
      </c>
      <c r="AD121" s="97">
        <f>SUM($D121:O121)</f>
        <v>21</v>
      </c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</row>
    <row r="122" spans="1:50" ht="15.1" customHeight="1">
      <c r="A122" s="94">
        <v>2017</v>
      </c>
      <c r="B122" s="95" t="s">
        <v>7</v>
      </c>
      <c r="C122" s="96"/>
      <c r="D122" s="97">
        <f t="shared" si="41"/>
        <v>0</v>
      </c>
      <c r="E122" s="97">
        <f t="shared" si="41"/>
        <v>0</v>
      </c>
      <c r="F122" s="97">
        <f t="shared" si="41"/>
        <v>0</v>
      </c>
      <c r="G122" s="97">
        <f t="shared" si="41"/>
        <v>0</v>
      </c>
      <c r="H122" s="97">
        <f t="shared" si="41"/>
        <v>0</v>
      </c>
      <c r="I122" s="97">
        <f t="shared" si="41"/>
        <v>0</v>
      </c>
      <c r="J122" s="97">
        <f t="shared" si="41"/>
        <v>0</v>
      </c>
      <c r="K122" s="97">
        <f t="shared" si="41"/>
        <v>0</v>
      </c>
      <c r="L122" s="97">
        <f t="shared" si="41"/>
        <v>0</v>
      </c>
      <c r="M122" s="97">
        <f t="shared" si="41"/>
        <v>0</v>
      </c>
      <c r="N122" s="97">
        <f t="shared" si="41"/>
        <v>0</v>
      </c>
      <c r="O122" s="97">
        <f t="shared" si="41"/>
        <v>0</v>
      </c>
      <c r="P122" s="97">
        <f t="shared" ref="P122" si="43">SUM(D122:O122)</f>
        <v>0</v>
      </c>
      <c r="Q122" s="102"/>
      <c r="R122" s="102"/>
      <c r="S122" s="97">
        <f>SUM($D122:D122)</f>
        <v>0</v>
      </c>
      <c r="T122" s="97">
        <f>SUM($D122:E122)</f>
        <v>0</v>
      </c>
      <c r="U122" s="97">
        <f>SUM($D122:F122)</f>
        <v>0</v>
      </c>
      <c r="V122" s="97">
        <f>SUM($D122:G122)</f>
        <v>0</v>
      </c>
      <c r="W122" s="97">
        <f>SUM($D122:H122)</f>
        <v>0</v>
      </c>
      <c r="X122" s="97">
        <f>SUM($D122:I122)</f>
        <v>0</v>
      </c>
      <c r="Y122" s="97">
        <f>SUM($D122:J122)</f>
        <v>0</v>
      </c>
      <c r="Z122" s="97">
        <f>SUM($D122:K122)</f>
        <v>0</v>
      </c>
      <c r="AA122" s="97">
        <f>SUM($D122:L122)</f>
        <v>0</v>
      </c>
      <c r="AB122" s="97">
        <f>SUM($D122:M122)</f>
        <v>0</v>
      </c>
      <c r="AC122" s="97">
        <f>SUM($D122:N122)</f>
        <v>0</v>
      </c>
      <c r="AD122" s="97">
        <f>SUM($D122:O122)</f>
        <v>0</v>
      </c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</row>
    <row r="123" spans="1:50" ht="15.1" customHeight="1">
      <c r="A123" s="94">
        <v>2018</v>
      </c>
      <c r="B123" s="95" t="s">
        <v>7</v>
      </c>
      <c r="C123" s="96"/>
      <c r="D123" s="97">
        <f t="shared" si="41"/>
        <v>0</v>
      </c>
      <c r="E123" s="97">
        <f t="shared" si="41"/>
        <v>0</v>
      </c>
      <c r="F123" s="97">
        <f t="shared" si="41"/>
        <v>0</v>
      </c>
      <c r="G123" s="97">
        <f t="shared" si="41"/>
        <v>0</v>
      </c>
      <c r="H123" s="97">
        <f t="shared" si="41"/>
        <v>0</v>
      </c>
      <c r="I123" s="97">
        <f t="shared" si="41"/>
        <v>0</v>
      </c>
      <c r="J123" s="97">
        <f t="shared" si="41"/>
        <v>0</v>
      </c>
      <c r="K123" s="97">
        <f t="shared" si="41"/>
        <v>0</v>
      </c>
      <c r="L123" s="97">
        <f t="shared" si="41"/>
        <v>0</v>
      </c>
      <c r="M123" s="97">
        <f t="shared" si="41"/>
        <v>0</v>
      </c>
      <c r="N123" s="97">
        <f t="shared" si="41"/>
        <v>0</v>
      </c>
      <c r="O123" s="97">
        <f t="shared" si="41"/>
        <v>0</v>
      </c>
      <c r="P123" s="97">
        <f t="shared" si="42"/>
        <v>0</v>
      </c>
      <c r="Q123" s="102"/>
      <c r="R123" s="102"/>
      <c r="S123" s="97">
        <f>SUM($D123:D123)</f>
        <v>0</v>
      </c>
      <c r="T123" s="97">
        <f>SUM($D123:E123)</f>
        <v>0</v>
      </c>
      <c r="U123" s="97">
        <f>SUM($D123:F123)</f>
        <v>0</v>
      </c>
      <c r="V123" s="97">
        <f>SUM($D123:G123)</f>
        <v>0</v>
      </c>
      <c r="W123" s="97">
        <f>SUM($D123:H123)</f>
        <v>0</v>
      </c>
      <c r="X123" s="97">
        <f>SUM($D123:I123)</f>
        <v>0</v>
      </c>
      <c r="Y123" s="97">
        <f>SUM($D123:J123)</f>
        <v>0</v>
      </c>
      <c r="Z123" s="97">
        <f>SUM($D123:K123)</f>
        <v>0</v>
      </c>
      <c r="AA123" s="97">
        <f>SUM($D123:L123)</f>
        <v>0</v>
      </c>
      <c r="AB123" s="97">
        <f>SUM($D123:M123)</f>
        <v>0</v>
      </c>
      <c r="AC123" s="97">
        <f>SUM($D123:N123)</f>
        <v>0</v>
      </c>
      <c r="AD123" s="97">
        <f>SUM($D123:O123)</f>
        <v>0</v>
      </c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</row>
    <row r="124" spans="1:50" ht="15.1" customHeight="1">
      <c r="A124" s="94">
        <v>2019</v>
      </c>
      <c r="B124" s="95" t="s">
        <v>7</v>
      </c>
      <c r="C124" s="96"/>
      <c r="D124" s="97">
        <f t="shared" si="41"/>
        <v>0</v>
      </c>
      <c r="E124" s="97">
        <f t="shared" si="41"/>
        <v>0</v>
      </c>
      <c r="F124" s="97">
        <f t="shared" si="41"/>
        <v>0</v>
      </c>
      <c r="G124" s="97">
        <f t="shared" si="41"/>
        <v>0</v>
      </c>
      <c r="H124" s="97">
        <f t="shared" si="41"/>
        <v>0</v>
      </c>
      <c r="I124" s="97">
        <f t="shared" si="41"/>
        <v>0</v>
      </c>
      <c r="J124" s="97">
        <f t="shared" si="41"/>
        <v>0</v>
      </c>
      <c r="K124" s="97">
        <f t="shared" si="41"/>
        <v>0</v>
      </c>
      <c r="L124" s="97">
        <f t="shared" si="41"/>
        <v>0</v>
      </c>
      <c r="M124" s="97">
        <f t="shared" si="41"/>
        <v>0</v>
      </c>
      <c r="N124" s="97">
        <f t="shared" si="41"/>
        <v>0</v>
      </c>
      <c r="O124" s="97">
        <f t="shared" si="41"/>
        <v>0</v>
      </c>
      <c r="P124" s="97">
        <f t="shared" si="42"/>
        <v>0</v>
      </c>
      <c r="Q124" s="102"/>
      <c r="R124" s="102"/>
      <c r="S124" s="97">
        <f>SUM($D124:D124)</f>
        <v>0</v>
      </c>
      <c r="T124" s="97">
        <f>SUM($D124:E124)</f>
        <v>0</v>
      </c>
      <c r="U124" s="97">
        <f>SUM($D124:F124)</f>
        <v>0</v>
      </c>
      <c r="V124" s="97">
        <f>SUM($D124:G124)</f>
        <v>0</v>
      </c>
      <c r="W124" s="97">
        <f>SUM($D124:H124)</f>
        <v>0</v>
      </c>
      <c r="X124" s="97">
        <f>SUM($D124:I124)</f>
        <v>0</v>
      </c>
      <c r="Y124" s="97">
        <f>SUM($D124:J124)</f>
        <v>0</v>
      </c>
      <c r="Z124" s="97">
        <f>SUM($D124:K124)</f>
        <v>0</v>
      </c>
      <c r="AA124" s="97">
        <f>SUM($D124:L124)</f>
        <v>0</v>
      </c>
      <c r="AB124" s="97">
        <f>SUM($D124:M124)</f>
        <v>0</v>
      </c>
      <c r="AC124" s="97">
        <f>SUM($D124:N124)</f>
        <v>0</v>
      </c>
      <c r="AD124" s="97">
        <f>SUM($D124:O124)</f>
        <v>0</v>
      </c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105"/>
      <c r="AX124" s="105"/>
    </row>
    <row r="125" spans="1:50" ht="15.1" customHeight="1">
      <c r="A125" s="94">
        <v>2020</v>
      </c>
      <c r="B125" s="95" t="s">
        <v>7</v>
      </c>
      <c r="C125" s="96"/>
      <c r="D125" s="97">
        <f t="shared" si="41"/>
        <v>0</v>
      </c>
      <c r="E125" s="97">
        <f t="shared" si="41"/>
        <v>0</v>
      </c>
      <c r="F125" s="97">
        <f t="shared" si="41"/>
        <v>0</v>
      </c>
      <c r="G125" s="97">
        <f t="shared" si="41"/>
        <v>0</v>
      </c>
      <c r="H125" s="97">
        <f t="shared" si="41"/>
        <v>0</v>
      </c>
      <c r="I125" s="97">
        <f t="shared" si="41"/>
        <v>0</v>
      </c>
      <c r="J125" s="97">
        <f t="shared" si="41"/>
        <v>0</v>
      </c>
      <c r="K125" s="97">
        <f t="shared" si="41"/>
        <v>0</v>
      </c>
      <c r="L125" s="97">
        <f t="shared" si="41"/>
        <v>0</v>
      </c>
      <c r="M125" s="97">
        <f t="shared" si="41"/>
        <v>0</v>
      </c>
      <c r="N125" s="97">
        <f t="shared" si="41"/>
        <v>0</v>
      </c>
      <c r="O125" s="97">
        <f t="shared" si="41"/>
        <v>0</v>
      </c>
      <c r="P125" s="97">
        <f t="shared" ref="P125" si="44">SUM(D125:O125)</f>
        <v>0</v>
      </c>
      <c r="Q125" s="102"/>
      <c r="R125" s="102"/>
      <c r="S125" s="97">
        <f>SUM($D125:D125)</f>
        <v>0</v>
      </c>
      <c r="T125" s="97">
        <f>SUM($D125:E125)</f>
        <v>0</v>
      </c>
      <c r="U125" s="97">
        <f>SUM($D125:F125)</f>
        <v>0</v>
      </c>
      <c r="V125" s="97">
        <f>SUM($D125:G125)</f>
        <v>0</v>
      </c>
      <c r="W125" s="97">
        <f>SUM($D125:H125)</f>
        <v>0</v>
      </c>
      <c r="X125" s="97">
        <f>SUM($D125:I125)</f>
        <v>0</v>
      </c>
      <c r="Y125" s="97">
        <f>SUM($D125:J125)</f>
        <v>0</v>
      </c>
      <c r="Z125" s="97">
        <f>SUM($D125:K125)</f>
        <v>0</v>
      </c>
      <c r="AA125" s="97">
        <f>SUM($D125:L125)</f>
        <v>0</v>
      </c>
      <c r="AB125" s="97">
        <f>SUM($D125:M125)</f>
        <v>0</v>
      </c>
      <c r="AC125" s="97">
        <f>SUM($D125:N125)</f>
        <v>0</v>
      </c>
      <c r="AD125" s="97">
        <f>SUM($D125:O125)</f>
        <v>0</v>
      </c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5"/>
      <c r="AX125" s="105"/>
    </row>
    <row r="126" spans="1:50" ht="15.1" customHeight="1">
      <c r="A126" s="94">
        <v>2021</v>
      </c>
      <c r="B126" s="95" t="s">
        <v>7</v>
      </c>
      <c r="C126" s="96"/>
      <c r="D126" s="97">
        <f t="shared" si="41"/>
        <v>0</v>
      </c>
      <c r="E126" s="97">
        <f t="shared" si="41"/>
        <v>0</v>
      </c>
      <c r="F126" s="97">
        <f t="shared" si="41"/>
        <v>0</v>
      </c>
      <c r="G126" s="97">
        <f t="shared" si="41"/>
        <v>0</v>
      </c>
      <c r="H126" s="97">
        <f t="shared" si="41"/>
        <v>0</v>
      </c>
      <c r="I126" s="97">
        <f t="shared" si="41"/>
        <v>0</v>
      </c>
      <c r="J126" s="97">
        <f t="shared" si="41"/>
        <v>0</v>
      </c>
      <c r="K126" s="97">
        <f t="shared" si="41"/>
        <v>0</v>
      </c>
      <c r="L126" s="97">
        <f t="shared" si="41"/>
        <v>0</v>
      </c>
      <c r="M126" s="97">
        <f t="shared" si="41"/>
        <v>0</v>
      </c>
      <c r="N126" s="97">
        <f t="shared" si="41"/>
        <v>0</v>
      </c>
      <c r="O126" s="97">
        <f t="shared" si="41"/>
        <v>0</v>
      </c>
      <c r="P126" s="97">
        <f t="shared" ref="P126" si="45">SUM(D126:O126)</f>
        <v>0</v>
      </c>
      <c r="Q126" s="102"/>
      <c r="R126" s="102"/>
      <c r="S126" s="97">
        <f>SUM($D126:D126)</f>
        <v>0</v>
      </c>
      <c r="T126" s="97">
        <f>SUM($D126:E126)</f>
        <v>0</v>
      </c>
      <c r="U126" s="97">
        <f>SUM($D126:F126)</f>
        <v>0</v>
      </c>
      <c r="V126" s="97">
        <f>SUM($D126:G126)</f>
        <v>0</v>
      </c>
      <c r="W126" s="97">
        <f>SUM($D126:H126)</f>
        <v>0</v>
      </c>
      <c r="X126" s="97">
        <f>SUM($D126:I126)</f>
        <v>0</v>
      </c>
      <c r="Y126" s="97">
        <f>SUM($D126:J126)</f>
        <v>0</v>
      </c>
      <c r="Z126" s="97">
        <f>SUM($D126:K126)</f>
        <v>0</v>
      </c>
      <c r="AA126" s="97">
        <f>SUM($D126:L126)</f>
        <v>0</v>
      </c>
      <c r="AB126" s="97">
        <f>SUM($D126:M126)</f>
        <v>0</v>
      </c>
      <c r="AC126" s="97">
        <f>SUM($D126:N126)</f>
        <v>0</v>
      </c>
      <c r="AD126" s="97">
        <f>SUM($D126:O126)</f>
        <v>0</v>
      </c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</row>
    <row r="127" spans="1:50" ht="15.1" customHeight="1">
      <c r="Q127" s="102"/>
      <c r="R127" s="102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</row>
    <row r="128" spans="1:50" ht="15.1" customHeight="1">
      <c r="Q128" s="126"/>
      <c r="R128" s="126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</row>
    <row r="129" spans="1:50" ht="15.1" customHeight="1">
      <c r="A129" s="94">
        <v>2006</v>
      </c>
      <c r="B129" s="95" t="s">
        <v>8</v>
      </c>
      <c r="D129" s="97">
        <f t="shared" ref="D129:O138" si="46">SUMIFS(D$11:D$90,$A$11:$A$90,$A129,$B$11:$B$90,$B129)</f>
        <v>964</v>
      </c>
      <c r="E129" s="97">
        <f t="shared" si="46"/>
        <v>976</v>
      </c>
      <c r="F129" s="97">
        <f t="shared" si="46"/>
        <v>1450</v>
      </c>
      <c r="G129" s="97">
        <f t="shared" si="46"/>
        <v>2212</v>
      </c>
      <c r="H129" s="97">
        <f t="shared" si="46"/>
        <v>4066</v>
      </c>
      <c r="I129" s="97">
        <f t="shared" si="46"/>
        <v>4748</v>
      </c>
      <c r="J129" s="97">
        <f t="shared" si="46"/>
        <v>5202</v>
      </c>
      <c r="K129" s="97">
        <f t="shared" si="46"/>
        <v>5286</v>
      </c>
      <c r="L129" s="97">
        <f t="shared" si="46"/>
        <v>4690</v>
      </c>
      <c r="M129" s="97">
        <f t="shared" si="46"/>
        <v>4236</v>
      </c>
      <c r="N129" s="97">
        <f t="shared" si="46"/>
        <v>2252</v>
      </c>
      <c r="O129" s="97">
        <f t="shared" si="46"/>
        <v>1552</v>
      </c>
      <c r="P129" s="97">
        <f t="shared" ref="P129:P138" si="47">SUM(D129:O129)</f>
        <v>37634</v>
      </c>
      <c r="Q129" s="126"/>
      <c r="R129" s="126"/>
      <c r="S129" s="97">
        <f>SUM($D129:D129)</f>
        <v>964</v>
      </c>
      <c r="T129" s="97">
        <f>SUM($D129:E129)</f>
        <v>1940</v>
      </c>
      <c r="U129" s="97">
        <f>SUM($D129:F129)</f>
        <v>3390</v>
      </c>
      <c r="V129" s="97">
        <f>SUM($D129:G129)</f>
        <v>5602</v>
      </c>
      <c r="W129" s="97">
        <f>SUM($D129:H129)</f>
        <v>9668</v>
      </c>
      <c r="X129" s="97">
        <f>SUM($D129:I129)</f>
        <v>14416</v>
      </c>
      <c r="Y129" s="97">
        <f>SUM($D129:J129)</f>
        <v>19618</v>
      </c>
      <c r="Z129" s="97">
        <f>SUM($D129:K129)</f>
        <v>24904</v>
      </c>
      <c r="AA129" s="97">
        <f>SUM($D129:L129)</f>
        <v>29594</v>
      </c>
      <c r="AB129" s="97">
        <f>SUM($D129:M129)</f>
        <v>33830</v>
      </c>
      <c r="AC129" s="97">
        <f>SUM($D129:N129)</f>
        <v>36082</v>
      </c>
      <c r="AD129" s="97">
        <f>SUM($D129:O129)</f>
        <v>37634</v>
      </c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5"/>
      <c r="AX129" s="105"/>
    </row>
    <row r="130" spans="1:50" ht="15.1" customHeight="1">
      <c r="A130" s="94">
        <v>2007</v>
      </c>
      <c r="B130" s="95" t="s">
        <v>8</v>
      </c>
      <c r="D130" s="97">
        <f t="shared" si="46"/>
        <v>1058</v>
      </c>
      <c r="E130" s="97">
        <f t="shared" si="46"/>
        <v>806</v>
      </c>
      <c r="F130" s="97">
        <f t="shared" si="46"/>
        <v>1302</v>
      </c>
      <c r="G130" s="97">
        <f t="shared" si="46"/>
        <v>2110</v>
      </c>
      <c r="H130" s="97">
        <f t="shared" si="46"/>
        <v>3414</v>
      </c>
      <c r="I130" s="97">
        <f t="shared" si="46"/>
        <v>4364</v>
      </c>
      <c r="J130" s="97">
        <f t="shared" si="46"/>
        <v>4250</v>
      </c>
      <c r="K130" s="97">
        <f t="shared" si="46"/>
        <v>4510</v>
      </c>
      <c r="L130" s="97">
        <f t="shared" si="46"/>
        <v>4084</v>
      </c>
      <c r="M130" s="97">
        <f t="shared" si="46"/>
        <v>3680</v>
      </c>
      <c r="N130" s="97">
        <f t="shared" si="46"/>
        <v>2212</v>
      </c>
      <c r="O130" s="97">
        <f t="shared" si="46"/>
        <v>1538</v>
      </c>
      <c r="P130" s="97">
        <f t="shared" si="47"/>
        <v>33328</v>
      </c>
      <c r="Q130" s="126"/>
      <c r="R130" s="126"/>
      <c r="S130" s="97">
        <f>SUM($D130:D130)</f>
        <v>1058</v>
      </c>
      <c r="T130" s="97">
        <f>SUM($D130:E130)</f>
        <v>1864</v>
      </c>
      <c r="U130" s="97">
        <f>SUM($D130:F130)</f>
        <v>3166</v>
      </c>
      <c r="V130" s="97">
        <f>SUM($D130:G130)</f>
        <v>5276</v>
      </c>
      <c r="W130" s="97">
        <f>SUM($D130:H130)</f>
        <v>8690</v>
      </c>
      <c r="X130" s="97">
        <f>SUM($D130:I130)</f>
        <v>13054</v>
      </c>
      <c r="Y130" s="97">
        <f>SUM($D130:J130)</f>
        <v>17304</v>
      </c>
      <c r="Z130" s="97">
        <f>SUM($D130:K130)</f>
        <v>21814</v>
      </c>
      <c r="AA130" s="97">
        <f>SUM($D130:L130)</f>
        <v>25898</v>
      </c>
      <c r="AB130" s="97">
        <f>SUM($D130:M130)</f>
        <v>29578</v>
      </c>
      <c r="AC130" s="97">
        <f>SUM($D130:N130)</f>
        <v>31790</v>
      </c>
      <c r="AD130" s="97">
        <f>SUM($D130:O130)</f>
        <v>33328</v>
      </c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105"/>
      <c r="AX130" s="105"/>
    </row>
    <row r="131" spans="1:50" ht="15.1" customHeight="1">
      <c r="A131" s="94">
        <v>2008</v>
      </c>
      <c r="B131" s="95" t="s">
        <v>8</v>
      </c>
      <c r="D131" s="97">
        <f t="shared" si="46"/>
        <v>882</v>
      </c>
      <c r="E131" s="97">
        <f t="shared" si="46"/>
        <v>838</v>
      </c>
      <c r="F131" s="97">
        <f t="shared" si="46"/>
        <v>1180</v>
      </c>
      <c r="G131" s="97">
        <f t="shared" si="46"/>
        <v>1972</v>
      </c>
      <c r="H131" s="97">
        <f t="shared" si="46"/>
        <v>3358</v>
      </c>
      <c r="I131" s="97">
        <f t="shared" si="46"/>
        <v>3914</v>
      </c>
      <c r="J131" s="97">
        <f t="shared" si="46"/>
        <v>4174</v>
      </c>
      <c r="K131" s="97">
        <f t="shared" si="46"/>
        <v>4522</v>
      </c>
      <c r="L131" s="97">
        <f t="shared" si="46"/>
        <v>4066</v>
      </c>
      <c r="M131" s="97">
        <f t="shared" si="46"/>
        <v>3502</v>
      </c>
      <c r="N131" s="97">
        <f t="shared" si="46"/>
        <v>1558</v>
      </c>
      <c r="O131" s="97">
        <f t="shared" si="46"/>
        <v>1326</v>
      </c>
      <c r="P131" s="97">
        <f t="shared" si="47"/>
        <v>31292</v>
      </c>
      <c r="Q131" s="126"/>
      <c r="R131" s="126"/>
      <c r="S131" s="97">
        <f>SUM($D131:D131)</f>
        <v>882</v>
      </c>
      <c r="T131" s="97">
        <f>SUM($D131:E131)</f>
        <v>1720</v>
      </c>
      <c r="U131" s="97">
        <f>SUM($D131:F131)</f>
        <v>2900</v>
      </c>
      <c r="V131" s="97">
        <f>SUM($D131:G131)</f>
        <v>4872</v>
      </c>
      <c r="W131" s="97">
        <f>SUM($D131:H131)</f>
        <v>8230</v>
      </c>
      <c r="X131" s="97">
        <f>SUM($D131:I131)</f>
        <v>12144</v>
      </c>
      <c r="Y131" s="97">
        <f>SUM($D131:J131)</f>
        <v>16318</v>
      </c>
      <c r="Z131" s="97">
        <f>SUM($D131:K131)</f>
        <v>20840</v>
      </c>
      <c r="AA131" s="97">
        <f>SUM($D131:L131)</f>
        <v>24906</v>
      </c>
      <c r="AB131" s="97">
        <f>SUM($D131:M131)</f>
        <v>28408</v>
      </c>
      <c r="AC131" s="97">
        <f>SUM($D131:N131)</f>
        <v>29966</v>
      </c>
      <c r="AD131" s="97">
        <f>SUM($D131:O131)</f>
        <v>31292</v>
      </c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</row>
    <row r="132" spans="1:50" ht="15.1" customHeight="1">
      <c r="A132" s="94">
        <v>2009</v>
      </c>
      <c r="B132" s="95" t="s">
        <v>8</v>
      </c>
      <c r="D132" s="97">
        <f t="shared" si="46"/>
        <v>818</v>
      </c>
      <c r="E132" s="97">
        <f t="shared" si="46"/>
        <v>694</v>
      </c>
      <c r="F132" s="97">
        <f t="shared" si="46"/>
        <v>996</v>
      </c>
      <c r="G132" s="97">
        <f t="shared" si="46"/>
        <v>1664</v>
      </c>
      <c r="H132" s="97">
        <f t="shared" si="46"/>
        <v>2858</v>
      </c>
      <c r="I132" s="97">
        <f t="shared" si="46"/>
        <v>2886</v>
      </c>
      <c r="J132" s="97">
        <f t="shared" si="46"/>
        <v>3526</v>
      </c>
      <c r="K132" s="97">
        <f t="shared" si="46"/>
        <v>1472</v>
      </c>
      <c r="L132" s="97">
        <f t="shared" si="46"/>
        <v>3628</v>
      </c>
      <c r="M132" s="97">
        <f t="shared" si="46"/>
        <v>2758</v>
      </c>
      <c r="N132" s="97">
        <f t="shared" si="46"/>
        <v>1342</v>
      </c>
      <c r="O132" s="97">
        <f t="shared" si="46"/>
        <v>1040</v>
      </c>
      <c r="P132" s="97">
        <f t="shared" si="47"/>
        <v>23682</v>
      </c>
      <c r="Q132" s="126"/>
      <c r="R132" s="126"/>
      <c r="S132" s="97">
        <f>SUM($D132:D132)</f>
        <v>818</v>
      </c>
      <c r="T132" s="97">
        <f>SUM($D132:E132)</f>
        <v>1512</v>
      </c>
      <c r="U132" s="97">
        <f>SUM($D132:F132)</f>
        <v>2508</v>
      </c>
      <c r="V132" s="97">
        <f>SUM($D132:G132)</f>
        <v>4172</v>
      </c>
      <c r="W132" s="97">
        <f>SUM($D132:H132)</f>
        <v>7030</v>
      </c>
      <c r="X132" s="97">
        <f>SUM($D132:I132)</f>
        <v>9916</v>
      </c>
      <c r="Y132" s="97">
        <f>SUM($D132:J132)</f>
        <v>13442</v>
      </c>
      <c r="Z132" s="97">
        <f>SUM($D132:K132)</f>
        <v>14914</v>
      </c>
      <c r="AA132" s="97">
        <f>SUM($D132:L132)</f>
        <v>18542</v>
      </c>
      <c r="AB132" s="97">
        <f>SUM($D132:M132)</f>
        <v>21300</v>
      </c>
      <c r="AC132" s="97">
        <f>SUM($D132:N132)</f>
        <v>22642</v>
      </c>
      <c r="AD132" s="97">
        <f>SUM($D132:O132)</f>
        <v>23682</v>
      </c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105"/>
      <c r="AX132" s="105"/>
    </row>
    <row r="133" spans="1:50" ht="15.1" customHeight="1">
      <c r="A133" s="94">
        <v>2010</v>
      </c>
      <c r="B133" s="95" t="s">
        <v>8</v>
      </c>
      <c r="D133" s="97">
        <f t="shared" si="46"/>
        <v>638</v>
      </c>
      <c r="E133" s="97">
        <f t="shared" si="46"/>
        <v>536</v>
      </c>
      <c r="F133" s="97">
        <f t="shared" si="46"/>
        <v>980</v>
      </c>
      <c r="G133" s="97">
        <f t="shared" si="46"/>
        <v>1730</v>
      </c>
      <c r="H133" s="97">
        <f t="shared" si="46"/>
        <v>3184</v>
      </c>
      <c r="I133" s="97">
        <f t="shared" si="46"/>
        <v>3384</v>
      </c>
      <c r="J133" s="97">
        <f t="shared" si="46"/>
        <v>3758</v>
      </c>
      <c r="K133" s="97">
        <f t="shared" si="46"/>
        <v>3834</v>
      </c>
      <c r="L133" s="97">
        <f t="shared" si="46"/>
        <v>3696</v>
      </c>
      <c r="M133" s="97">
        <f t="shared" si="46"/>
        <v>3018</v>
      </c>
      <c r="N133" s="97">
        <f t="shared" si="46"/>
        <v>1616</v>
      </c>
      <c r="O133" s="97">
        <f t="shared" si="46"/>
        <v>1076</v>
      </c>
      <c r="P133" s="97">
        <f t="shared" si="47"/>
        <v>27450</v>
      </c>
      <c r="Q133" s="126"/>
      <c r="R133" s="126"/>
      <c r="S133" s="97">
        <f>SUM($D133:D133)</f>
        <v>638</v>
      </c>
      <c r="T133" s="97">
        <f>SUM($D133:E133)</f>
        <v>1174</v>
      </c>
      <c r="U133" s="97">
        <f>SUM($D133:F133)</f>
        <v>2154</v>
      </c>
      <c r="V133" s="97">
        <f>SUM($D133:G133)</f>
        <v>3884</v>
      </c>
      <c r="W133" s="97">
        <f>SUM($D133:H133)</f>
        <v>7068</v>
      </c>
      <c r="X133" s="97">
        <f>SUM($D133:I133)</f>
        <v>10452</v>
      </c>
      <c r="Y133" s="97">
        <f>SUM($D133:J133)</f>
        <v>14210</v>
      </c>
      <c r="Z133" s="97">
        <f>SUM($D133:K133)</f>
        <v>18044</v>
      </c>
      <c r="AA133" s="97">
        <f>SUM($D133:L133)</f>
        <v>21740</v>
      </c>
      <c r="AB133" s="97">
        <f>SUM($D133:M133)</f>
        <v>24758</v>
      </c>
      <c r="AC133" s="97">
        <f>SUM($D133:N133)</f>
        <v>26374</v>
      </c>
      <c r="AD133" s="97">
        <f>SUM($D133:O133)</f>
        <v>27450</v>
      </c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105"/>
      <c r="AX133" s="105"/>
    </row>
    <row r="134" spans="1:50" ht="15.1" customHeight="1">
      <c r="A134" s="94">
        <v>2011</v>
      </c>
      <c r="B134" s="95" t="s">
        <v>8</v>
      </c>
      <c r="D134" s="97">
        <f t="shared" si="46"/>
        <v>748</v>
      </c>
      <c r="E134" s="97">
        <f t="shared" si="46"/>
        <v>712</v>
      </c>
      <c r="F134" s="97">
        <f t="shared" si="46"/>
        <v>1038</v>
      </c>
      <c r="G134" s="97">
        <f t="shared" si="46"/>
        <v>1776</v>
      </c>
      <c r="H134" s="97">
        <f t="shared" si="46"/>
        <v>3194</v>
      </c>
      <c r="I134" s="97">
        <f t="shared" si="46"/>
        <v>3702</v>
      </c>
      <c r="J134" s="97">
        <f t="shared" si="46"/>
        <v>3714</v>
      </c>
      <c r="K134" s="97">
        <f t="shared" si="46"/>
        <v>3580</v>
      </c>
      <c r="L134" s="97">
        <f t="shared" si="46"/>
        <v>3704</v>
      </c>
      <c r="M134" s="97">
        <f t="shared" si="46"/>
        <v>2970</v>
      </c>
      <c r="N134" s="97">
        <f t="shared" si="46"/>
        <v>1350</v>
      </c>
      <c r="O134" s="97">
        <f t="shared" si="46"/>
        <v>1090</v>
      </c>
      <c r="P134" s="97">
        <f t="shared" si="47"/>
        <v>27578</v>
      </c>
      <c r="Q134" s="126"/>
      <c r="R134" s="126"/>
      <c r="S134" s="97">
        <f>SUM($D134:D134)</f>
        <v>748</v>
      </c>
      <c r="T134" s="97">
        <f>SUM($D134:E134)</f>
        <v>1460</v>
      </c>
      <c r="U134" s="97">
        <f>SUM($D134:F134)</f>
        <v>2498</v>
      </c>
      <c r="V134" s="97">
        <f>SUM($D134:G134)</f>
        <v>4274</v>
      </c>
      <c r="W134" s="97">
        <f>SUM($D134:H134)</f>
        <v>7468</v>
      </c>
      <c r="X134" s="97">
        <f>SUM($D134:I134)</f>
        <v>11170</v>
      </c>
      <c r="Y134" s="97">
        <f>SUM($D134:J134)</f>
        <v>14884</v>
      </c>
      <c r="Z134" s="97">
        <f>SUM($D134:K134)</f>
        <v>18464</v>
      </c>
      <c r="AA134" s="97">
        <f>SUM($D134:L134)</f>
        <v>22168</v>
      </c>
      <c r="AB134" s="97">
        <f>SUM($D134:M134)</f>
        <v>25138</v>
      </c>
      <c r="AC134" s="97">
        <f>SUM($D134:N134)</f>
        <v>26488</v>
      </c>
      <c r="AD134" s="97">
        <f>SUM($D134:O134)</f>
        <v>27578</v>
      </c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</row>
    <row r="135" spans="1:50" ht="15.1" customHeight="1">
      <c r="A135" s="94">
        <v>2012</v>
      </c>
      <c r="B135" s="95" t="s">
        <v>8</v>
      </c>
      <c r="D135" s="97">
        <f t="shared" si="46"/>
        <v>792</v>
      </c>
      <c r="E135" s="97">
        <f t="shared" si="46"/>
        <v>752</v>
      </c>
      <c r="F135" s="97">
        <f t="shared" si="46"/>
        <v>1056</v>
      </c>
      <c r="G135" s="97">
        <f t="shared" si="46"/>
        <v>1842</v>
      </c>
      <c r="H135" s="97">
        <f t="shared" si="46"/>
        <v>3138</v>
      </c>
      <c r="I135" s="97">
        <f t="shared" si="46"/>
        <v>3590</v>
      </c>
      <c r="J135" s="97">
        <f t="shared" si="46"/>
        <v>3822</v>
      </c>
      <c r="K135" s="97">
        <f t="shared" si="46"/>
        <v>3724</v>
      </c>
      <c r="L135" s="97">
        <f t="shared" si="46"/>
        <v>3674</v>
      </c>
      <c r="M135" s="97">
        <f t="shared" si="46"/>
        <v>3138</v>
      </c>
      <c r="N135" s="97">
        <f t="shared" si="46"/>
        <v>1250</v>
      </c>
      <c r="O135" s="97">
        <f t="shared" si="46"/>
        <v>1114</v>
      </c>
      <c r="P135" s="97">
        <f t="shared" si="47"/>
        <v>27892</v>
      </c>
      <c r="Q135" s="126"/>
      <c r="R135" s="126"/>
      <c r="S135" s="97">
        <f>SUM($D135:D135)</f>
        <v>792</v>
      </c>
      <c r="T135" s="97">
        <f>SUM($D135:E135)</f>
        <v>1544</v>
      </c>
      <c r="U135" s="97">
        <f>SUM($D135:F135)</f>
        <v>2600</v>
      </c>
      <c r="V135" s="97">
        <f>SUM($D135:G135)</f>
        <v>4442</v>
      </c>
      <c r="W135" s="97">
        <f>SUM($D135:H135)</f>
        <v>7580</v>
      </c>
      <c r="X135" s="97">
        <f>SUM($D135:I135)</f>
        <v>11170</v>
      </c>
      <c r="Y135" s="97">
        <f>SUM($D135:J135)</f>
        <v>14992</v>
      </c>
      <c r="Z135" s="97">
        <f>SUM($D135:K135)</f>
        <v>18716</v>
      </c>
      <c r="AA135" s="97">
        <f>SUM($D135:L135)</f>
        <v>22390</v>
      </c>
      <c r="AB135" s="97">
        <f>SUM($D135:M135)</f>
        <v>25528</v>
      </c>
      <c r="AC135" s="97">
        <f>SUM($D135:N135)</f>
        <v>26778</v>
      </c>
      <c r="AD135" s="97">
        <f>SUM($D135:O135)</f>
        <v>27892</v>
      </c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5"/>
      <c r="AX135" s="105"/>
    </row>
    <row r="136" spans="1:50" ht="15.1" customHeight="1">
      <c r="A136" s="94">
        <v>2013</v>
      </c>
      <c r="B136" s="95" t="s">
        <v>8</v>
      </c>
      <c r="D136" s="97">
        <f t="shared" si="46"/>
        <v>830</v>
      </c>
      <c r="E136" s="97">
        <f t="shared" si="46"/>
        <v>698</v>
      </c>
      <c r="F136" s="97">
        <f t="shared" si="46"/>
        <v>1120</v>
      </c>
      <c r="G136" s="97">
        <f t="shared" si="46"/>
        <v>1798</v>
      </c>
      <c r="H136" s="97">
        <f t="shared" si="46"/>
        <v>2892</v>
      </c>
      <c r="I136" s="97">
        <f t="shared" si="46"/>
        <v>3340</v>
      </c>
      <c r="J136" s="97">
        <f t="shared" si="46"/>
        <v>3210</v>
      </c>
      <c r="K136" s="97">
        <f t="shared" si="46"/>
        <v>3234</v>
      </c>
      <c r="L136" s="97">
        <f t="shared" si="46"/>
        <v>3412</v>
      </c>
      <c r="M136" s="97">
        <f t="shared" si="46"/>
        <v>2730</v>
      </c>
      <c r="N136" s="97">
        <f t="shared" si="46"/>
        <v>1100</v>
      </c>
      <c r="O136" s="97">
        <f t="shared" si="46"/>
        <v>938</v>
      </c>
      <c r="P136" s="97">
        <f t="shared" si="47"/>
        <v>25302</v>
      </c>
      <c r="Q136" s="126"/>
      <c r="R136" s="126"/>
      <c r="S136" s="97">
        <f>SUM($D136:D136)</f>
        <v>830</v>
      </c>
      <c r="T136" s="97">
        <f>SUM($D136:E136)</f>
        <v>1528</v>
      </c>
      <c r="U136" s="97">
        <f>SUM($D136:F136)</f>
        <v>2648</v>
      </c>
      <c r="V136" s="97">
        <f>SUM($D136:G136)</f>
        <v>4446</v>
      </c>
      <c r="W136" s="97">
        <f>SUM($D136:H136)</f>
        <v>7338</v>
      </c>
      <c r="X136" s="97">
        <f>SUM($D136:I136)</f>
        <v>10678</v>
      </c>
      <c r="Y136" s="97">
        <f>SUM($D136:J136)</f>
        <v>13888</v>
      </c>
      <c r="Z136" s="97">
        <f>SUM($D136:K136)</f>
        <v>17122</v>
      </c>
      <c r="AA136" s="97">
        <f>SUM($D136:L136)</f>
        <v>20534</v>
      </c>
      <c r="AB136" s="97">
        <f>SUM($D136:M136)</f>
        <v>23264</v>
      </c>
      <c r="AC136" s="97">
        <f>SUM($D136:N136)</f>
        <v>24364</v>
      </c>
      <c r="AD136" s="97">
        <f>SUM($D136:O136)</f>
        <v>25302</v>
      </c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5"/>
      <c r="AX136" s="105"/>
    </row>
    <row r="137" spans="1:50" ht="15.1" customHeight="1">
      <c r="A137" s="94">
        <v>2014</v>
      </c>
      <c r="B137" s="95" t="s">
        <v>8</v>
      </c>
      <c r="D137" s="97">
        <f t="shared" si="46"/>
        <v>602</v>
      </c>
      <c r="E137" s="97">
        <f t="shared" si="46"/>
        <v>588</v>
      </c>
      <c r="F137" s="97">
        <f t="shared" si="46"/>
        <v>836</v>
      </c>
      <c r="G137" s="97">
        <f t="shared" si="46"/>
        <v>1584</v>
      </c>
      <c r="H137" s="97">
        <f t="shared" si="46"/>
        <v>2922</v>
      </c>
      <c r="I137" s="97">
        <f t="shared" si="46"/>
        <v>3370</v>
      </c>
      <c r="J137" s="97">
        <f t="shared" si="46"/>
        <v>3412</v>
      </c>
      <c r="K137" s="97">
        <f t="shared" si="46"/>
        <v>4446</v>
      </c>
      <c r="L137" s="97">
        <f t="shared" si="46"/>
        <v>2798</v>
      </c>
      <c r="M137" s="97">
        <f t="shared" si="46"/>
        <v>2178</v>
      </c>
      <c r="N137" s="97">
        <f t="shared" si="46"/>
        <v>608</v>
      </c>
      <c r="O137" s="97">
        <f t="shared" si="46"/>
        <v>624</v>
      </c>
      <c r="P137" s="97">
        <f t="shared" si="47"/>
        <v>23968</v>
      </c>
      <c r="Q137" s="126"/>
      <c r="R137" s="126"/>
      <c r="S137" s="97">
        <f>SUM($D137:D137)</f>
        <v>602</v>
      </c>
      <c r="T137" s="97">
        <f>SUM($D137:E137)</f>
        <v>1190</v>
      </c>
      <c r="U137" s="97">
        <f>SUM($D137:F137)</f>
        <v>2026</v>
      </c>
      <c r="V137" s="97">
        <f>SUM($D137:G137)</f>
        <v>3610</v>
      </c>
      <c r="W137" s="97">
        <f>SUM($D137:H137)</f>
        <v>6532</v>
      </c>
      <c r="X137" s="97">
        <f>SUM($D137:I137)</f>
        <v>9902</v>
      </c>
      <c r="Y137" s="97">
        <f>SUM($D137:J137)</f>
        <v>13314</v>
      </c>
      <c r="Z137" s="97">
        <f>SUM($D137:K137)</f>
        <v>17760</v>
      </c>
      <c r="AA137" s="97">
        <f>SUM($D137:L137)</f>
        <v>20558</v>
      </c>
      <c r="AB137" s="97">
        <f>SUM($D137:M137)</f>
        <v>22736</v>
      </c>
      <c r="AC137" s="97">
        <f>SUM($D137:N137)</f>
        <v>23344</v>
      </c>
      <c r="AD137" s="97">
        <f>SUM($D137:O137)</f>
        <v>23968</v>
      </c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</row>
    <row r="138" spans="1:50" ht="15.1" customHeight="1">
      <c r="A138" s="94">
        <v>2015</v>
      </c>
      <c r="B138" s="95" t="s">
        <v>8</v>
      </c>
      <c r="D138" s="97">
        <f t="shared" si="46"/>
        <v>430</v>
      </c>
      <c r="E138" s="97">
        <f t="shared" si="46"/>
        <v>346</v>
      </c>
      <c r="F138" s="97">
        <f t="shared" si="46"/>
        <v>620</v>
      </c>
      <c r="G138" s="97">
        <f t="shared" si="46"/>
        <v>1184</v>
      </c>
      <c r="H138" s="97">
        <f t="shared" si="46"/>
        <v>2432</v>
      </c>
      <c r="I138" s="97">
        <f t="shared" si="46"/>
        <v>2942</v>
      </c>
      <c r="J138" s="97">
        <f t="shared" si="46"/>
        <v>2950</v>
      </c>
      <c r="K138" s="97">
        <f t="shared" si="46"/>
        <v>3049</v>
      </c>
      <c r="L138" s="97">
        <f t="shared" si="46"/>
        <v>2966</v>
      </c>
      <c r="M138" s="97">
        <f t="shared" si="46"/>
        <v>2488</v>
      </c>
      <c r="N138" s="97">
        <f t="shared" si="46"/>
        <v>796</v>
      </c>
      <c r="O138" s="97">
        <f t="shared" si="46"/>
        <v>624</v>
      </c>
      <c r="P138" s="97">
        <f t="shared" si="47"/>
        <v>20827</v>
      </c>
      <c r="Q138" s="126"/>
      <c r="R138" s="126"/>
      <c r="S138" s="97">
        <f>SUM($D138:D138)</f>
        <v>430</v>
      </c>
      <c r="T138" s="97">
        <f>SUM($D138:E138)</f>
        <v>776</v>
      </c>
      <c r="U138" s="97">
        <f>SUM($D138:F138)</f>
        <v>1396</v>
      </c>
      <c r="V138" s="97">
        <f>SUM($D138:G138)</f>
        <v>2580</v>
      </c>
      <c r="W138" s="97">
        <f>SUM($D138:H138)</f>
        <v>5012</v>
      </c>
      <c r="X138" s="97">
        <f>SUM($D138:I138)</f>
        <v>7954</v>
      </c>
      <c r="Y138" s="97">
        <f>SUM($D138:J138)</f>
        <v>10904</v>
      </c>
      <c r="Z138" s="97">
        <f>SUM($D138:K138)</f>
        <v>13953</v>
      </c>
      <c r="AA138" s="97">
        <f>SUM($D138:L138)</f>
        <v>16919</v>
      </c>
      <c r="AB138" s="97">
        <f>SUM($D138:M138)</f>
        <v>19407</v>
      </c>
      <c r="AC138" s="97">
        <f>SUM($D138:N138)</f>
        <v>20203</v>
      </c>
      <c r="AD138" s="97">
        <f>SUM($D138:O138)</f>
        <v>20827</v>
      </c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105"/>
      <c r="AX138" s="105"/>
    </row>
    <row r="139" spans="1:50" ht="15.1" customHeight="1">
      <c r="A139" s="94">
        <v>2016</v>
      </c>
      <c r="B139" s="95" t="s">
        <v>8</v>
      </c>
      <c r="D139" s="97">
        <f t="shared" ref="D139:O144" si="48">SUMIFS(D$11:D$90,$A$11:$A$90,$A139,$B$11:$B$90,$B139)</f>
        <v>384</v>
      </c>
      <c r="E139" s="97">
        <f t="shared" si="48"/>
        <v>420</v>
      </c>
      <c r="F139" s="97">
        <f t="shared" si="48"/>
        <v>598</v>
      </c>
      <c r="G139" s="97">
        <f t="shared" si="48"/>
        <v>1238</v>
      </c>
      <c r="H139" s="97">
        <f t="shared" si="48"/>
        <v>2506</v>
      </c>
      <c r="I139" s="97">
        <f t="shared" si="48"/>
        <v>3082</v>
      </c>
      <c r="J139" s="97">
        <f t="shared" si="48"/>
        <v>3128</v>
      </c>
      <c r="K139" s="97">
        <f t="shared" si="48"/>
        <v>2968</v>
      </c>
      <c r="L139" s="97">
        <f t="shared" si="48"/>
        <v>2976</v>
      </c>
      <c r="M139" s="97">
        <f t="shared" si="48"/>
        <v>2558</v>
      </c>
      <c r="N139" s="97">
        <f t="shared" si="48"/>
        <v>796</v>
      </c>
      <c r="O139" s="97">
        <f t="shared" si="48"/>
        <v>734</v>
      </c>
      <c r="P139" s="97">
        <f t="shared" ref="P139:P140" si="49">SUM(D139:O139)</f>
        <v>21388</v>
      </c>
      <c r="Q139" s="126"/>
      <c r="R139" s="126"/>
      <c r="S139" s="97">
        <f>SUM($D139:D139)</f>
        <v>384</v>
      </c>
      <c r="T139" s="97">
        <f>SUM($D139:E139)</f>
        <v>804</v>
      </c>
      <c r="U139" s="97">
        <f>SUM($D139:F139)</f>
        <v>1402</v>
      </c>
      <c r="V139" s="97">
        <f>SUM($D139:G139)</f>
        <v>2640</v>
      </c>
      <c r="W139" s="97">
        <f>SUM($D139:H139)</f>
        <v>5146</v>
      </c>
      <c r="X139" s="97">
        <f>SUM($D139:I139)</f>
        <v>8228</v>
      </c>
      <c r="Y139" s="97">
        <f>SUM($D139:J139)</f>
        <v>11356</v>
      </c>
      <c r="Z139" s="97">
        <f>SUM($D139:K139)</f>
        <v>14324</v>
      </c>
      <c r="AA139" s="97">
        <f>SUM($D139:L139)</f>
        <v>17300</v>
      </c>
      <c r="AB139" s="97">
        <f>SUM($D139:M139)</f>
        <v>19858</v>
      </c>
      <c r="AC139" s="97">
        <f>SUM($D139:N139)</f>
        <v>20654</v>
      </c>
      <c r="AD139" s="97">
        <f>SUM($D139:O139)</f>
        <v>21388</v>
      </c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</row>
    <row r="140" spans="1:50" ht="15.1" customHeight="1">
      <c r="A140" s="94">
        <v>2017</v>
      </c>
      <c r="B140" s="95" t="s">
        <v>8</v>
      </c>
      <c r="D140" s="97">
        <f t="shared" si="48"/>
        <v>396</v>
      </c>
      <c r="E140" s="97">
        <f t="shared" si="48"/>
        <v>474</v>
      </c>
      <c r="F140" s="97">
        <f t="shared" si="48"/>
        <v>654</v>
      </c>
      <c r="G140" s="97">
        <f t="shared" si="48"/>
        <v>1394</v>
      </c>
      <c r="H140" s="97">
        <f t="shared" si="48"/>
        <v>2400</v>
      </c>
      <c r="I140" s="97">
        <f t="shared" si="48"/>
        <v>2968</v>
      </c>
      <c r="J140" s="97">
        <f t="shared" si="48"/>
        <v>2968</v>
      </c>
      <c r="K140" s="97">
        <f t="shared" si="48"/>
        <v>2790</v>
      </c>
      <c r="L140" s="97">
        <f t="shared" si="48"/>
        <v>2902</v>
      </c>
      <c r="M140" s="97">
        <f t="shared" si="48"/>
        <v>2654</v>
      </c>
      <c r="N140" s="97">
        <f t="shared" si="48"/>
        <v>840</v>
      </c>
      <c r="O140" s="97">
        <f t="shared" si="48"/>
        <v>736</v>
      </c>
      <c r="P140" s="97">
        <f t="shared" si="49"/>
        <v>21176</v>
      </c>
      <c r="Q140" s="126"/>
      <c r="R140" s="126"/>
      <c r="S140" s="97">
        <f>SUM($D140:D140)</f>
        <v>396</v>
      </c>
      <c r="T140" s="97">
        <f>SUM($D140:E140)</f>
        <v>870</v>
      </c>
      <c r="U140" s="97">
        <f>SUM($D140:F140)</f>
        <v>1524</v>
      </c>
      <c r="V140" s="97">
        <f>SUM($D140:G140)</f>
        <v>2918</v>
      </c>
      <c r="W140" s="97">
        <f>SUM($D140:H140)</f>
        <v>5318</v>
      </c>
      <c r="X140" s="97">
        <f>SUM($D140:I140)</f>
        <v>8286</v>
      </c>
      <c r="Y140" s="97">
        <f>SUM($D140:J140)</f>
        <v>11254</v>
      </c>
      <c r="Z140" s="97">
        <f>SUM($D140:K140)</f>
        <v>14044</v>
      </c>
      <c r="AA140" s="97">
        <f>SUM($D140:L140)</f>
        <v>16946</v>
      </c>
      <c r="AB140" s="97">
        <f>SUM($D140:M140)</f>
        <v>19600</v>
      </c>
      <c r="AC140" s="97">
        <f>SUM($D140:N140)</f>
        <v>20440</v>
      </c>
      <c r="AD140" s="97">
        <f>SUM($D140:O140)</f>
        <v>21176</v>
      </c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105"/>
      <c r="AX140" s="105"/>
    </row>
    <row r="141" spans="1:50" ht="15.1" customHeight="1">
      <c r="A141" s="94">
        <v>2018</v>
      </c>
      <c r="B141" s="95" t="s">
        <v>8</v>
      </c>
      <c r="D141" s="97">
        <f t="shared" si="48"/>
        <v>420</v>
      </c>
      <c r="E141" s="97">
        <f t="shared" si="48"/>
        <v>394</v>
      </c>
      <c r="F141" s="97">
        <f t="shared" si="48"/>
        <v>674</v>
      </c>
      <c r="G141" s="97">
        <f t="shared" si="48"/>
        <v>1296</v>
      </c>
      <c r="H141" s="97">
        <f t="shared" si="48"/>
        <v>2338</v>
      </c>
      <c r="I141" s="97">
        <f t="shared" si="48"/>
        <v>2914</v>
      </c>
      <c r="J141" s="97">
        <f t="shared" si="48"/>
        <v>3020</v>
      </c>
      <c r="K141" s="97">
        <f t="shared" si="48"/>
        <v>2918</v>
      </c>
      <c r="L141" s="97">
        <f t="shared" si="48"/>
        <v>2682</v>
      </c>
      <c r="M141" s="97">
        <f t="shared" si="48"/>
        <v>2506</v>
      </c>
      <c r="N141" s="97">
        <f t="shared" si="48"/>
        <v>878</v>
      </c>
      <c r="O141" s="97">
        <f t="shared" si="48"/>
        <v>624</v>
      </c>
      <c r="P141" s="97">
        <f t="shared" ref="P141:P142" si="50">SUM(D141:O141)</f>
        <v>20664</v>
      </c>
      <c r="Q141" s="126"/>
      <c r="R141" s="126"/>
      <c r="S141" s="97">
        <f>SUM($D141:D141)</f>
        <v>420</v>
      </c>
      <c r="T141" s="97">
        <f>SUM($D141:E141)</f>
        <v>814</v>
      </c>
      <c r="U141" s="97">
        <f>SUM($D141:F141)</f>
        <v>1488</v>
      </c>
      <c r="V141" s="97">
        <f>SUM($D141:G141)</f>
        <v>2784</v>
      </c>
      <c r="W141" s="97">
        <f>SUM($D141:H141)</f>
        <v>5122</v>
      </c>
      <c r="X141" s="97">
        <f>SUM($D141:I141)</f>
        <v>8036</v>
      </c>
      <c r="Y141" s="97">
        <f>SUM($D141:J141)</f>
        <v>11056</v>
      </c>
      <c r="Z141" s="97">
        <f>SUM($D141:K141)</f>
        <v>13974</v>
      </c>
      <c r="AA141" s="97">
        <f>SUM($D141:L141)</f>
        <v>16656</v>
      </c>
      <c r="AB141" s="97">
        <f>SUM($D141:M141)</f>
        <v>19162</v>
      </c>
      <c r="AC141" s="97">
        <f>SUM($D141:N141)</f>
        <v>20040</v>
      </c>
      <c r="AD141" s="97">
        <f>SUM($D141:O141)</f>
        <v>20664</v>
      </c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5"/>
      <c r="AX141" s="105"/>
    </row>
    <row r="142" spans="1:50" ht="15.1" customHeight="1">
      <c r="A142" s="94">
        <v>2019</v>
      </c>
      <c r="B142" s="95" t="s">
        <v>8</v>
      </c>
      <c r="D142" s="97">
        <f t="shared" si="48"/>
        <v>374</v>
      </c>
      <c r="E142" s="97">
        <f t="shared" si="48"/>
        <v>452</v>
      </c>
      <c r="F142" s="97">
        <f t="shared" si="48"/>
        <v>622</v>
      </c>
      <c r="G142" s="97">
        <f t="shared" si="48"/>
        <v>1360</v>
      </c>
      <c r="H142" s="97">
        <f t="shared" si="48"/>
        <v>2480</v>
      </c>
      <c r="I142" s="97">
        <f t="shared" si="48"/>
        <v>2876</v>
      </c>
      <c r="J142" s="97">
        <f t="shared" si="48"/>
        <v>2838</v>
      </c>
      <c r="K142" s="97">
        <f t="shared" si="48"/>
        <v>2728</v>
      </c>
      <c r="L142" s="97">
        <f t="shared" si="48"/>
        <v>2726</v>
      </c>
      <c r="M142" s="97">
        <f t="shared" si="48"/>
        <v>2388</v>
      </c>
      <c r="N142" s="97">
        <f t="shared" si="48"/>
        <v>828</v>
      </c>
      <c r="O142" s="97">
        <f t="shared" si="48"/>
        <v>622</v>
      </c>
      <c r="P142" s="97">
        <f t="shared" si="50"/>
        <v>20294</v>
      </c>
      <c r="Q142" s="126"/>
      <c r="R142" s="126"/>
      <c r="S142" s="97">
        <f>SUM($D142:D142)</f>
        <v>374</v>
      </c>
      <c r="T142" s="97">
        <f>SUM($D142:E142)</f>
        <v>826</v>
      </c>
      <c r="U142" s="97">
        <f>SUM($D142:F142)</f>
        <v>1448</v>
      </c>
      <c r="V142" s="97">
        <f>SUM($D142:G142)</f>
        <v>2808</v>
      </c>
      <c r="W142" s="97">
        <f>SUM($D142:H142)</f>
        <v>5288</v>
      </c>
      <c r="X142" s="97">
        <f>SUM($D142:I142)</f>
        <v>8164</v>
      </c>
      <c r="Y142" s="97">
        <f>SUM($D142:J142)</f>
        <v>11002</v>
      </c>
      <c r="Z142" s="97">
        <f>SUM($D142:K142)</f>
        <v>13730</v>
      </c>
      <c r="AA142" s="97">
        <f>SUM($D142:L142)</f>
        <v>16456</v>
      </c>
      <c r="AB142" s="97">
        <f>SUM($D142:M142)</f>
        <v>18844</v>
      </c>
      <c r="AC142" s="97">
        <f>SUM($D142:N142)</f>
        <v>19672</v>
      </c>
      <c r="AD142" s="97">
        <f>SUM($D142:O142)</f>
        <v>20294</v>
      </c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5"/>
      <c r="AX142" s="105"/>
    </row>
    <row r="143" spans="1:50" ht="15.1" customHeight="1">
      <c r="A143" s="94">
        <v>2020</v>
      </c>
      <c r="B143" s="95" t="s">
        <v>8</v>
      </c>
      <c r="D143" s="97">
        <f t="shared" si="48"/>
        <v>434</v>
      </c>
      <c r="E143" s="97">
        <f t="shared" si="48"/>
        <v>438</v>
      </c>
      <c r="F143" s="97">
        <f t="shared" si="48"/>
        <v>154</v>
      </c>
      <c r="G143" s="97">
        <f t="shared" si="48"/>
        <v>0</v>
      </c>
      <c r="H143" s="97">
        <f t="shared" si="48"/>
        <v>0</v>
      </c>
      <c r="I143" s="97">
        <f t="shared" si="48"/>
        <v>2</v>
      </c>
      <c r="J143" s="97">
        <f t="shared" si="48"/>
        <v>4</v>
      </c>
      <c r="K143" s="97">
        <f t="shared" si="48"/>
        <v>10</v>
      </c>
      <c r="L143" s="97">
        <f t="shared" si="48"/>
        <v>0</v>
      </c>
      <c r="M143" s="97">
        <f t="shared" si="48"/>
        <v>2</v>
      </c>
      <c r="N143" s="97">
        <f t="shared" si="48"/>
        <v>0</v>
      </c>
      <c r="O143" s="97">
        <f t="shared" si="48"/>
        <v>0</v>
      </c>
      <c r="P143" s="97">
        <f t="shared" ref="P143" si="51">SUM(D143:O143)</f>
        <v>1044</v>
      </c>
      <c r="Q143" s="126"/>
      <c r="R143" s="126"/>
      <c r="S143" s="97">
        <f>SUM($D143:D143)</f>
        <v>434</v>
      </c>
      <c r="T143" s="97">
        <f>SUM($D143:E143)</f>
        <v>872</v>
      </c>
      <c r="U143" s="97">
        <f>SUM($D143:F143)</f>
        <v>1026</v>
      </c>
      <c r="V143" s="97">
        <f>SUM($D143:G143)</f>
        <v>1026</v>
      </c>
      <c r="W143" s="97">
        <f>SUM($D143:H143)</f>
        <v>1026</v>
      </c>
      <c r="X143" s="97">
        <f>SUM($D143:I143)</f>
        <v>1028</v>
      </c>
      <c r="Y143" s="97">
        <f>SUM($D143:J143)</f>
        <v>1032</v>
      </c>
      <c r="Z143" s="97">
        <f>SUM($D143:K143)</f>
        <v>1042</v>
      </c>
      <c r="AA143" s="97">
        <f>SUM($D143:L143)</f>
        <v>1042</v>
      </c>
      <c r="AB143" s="97">
        <f>SUM($D143:M143)</f>
        <v>1044</v>
      </c>
      <c r="AC143" s="97">
        <f>SUM($D143:N143)</f>
        <v>1044</v>
      </c>
      <c r="AD143" s="97">
        <f>SUM($D143:O143)</f>
        <v>1044</v>
      </c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105"/>
      <c r="AX143" s="105"/>
    </row>
    <row r="144" spans="1:50" ht="15.1" customHeight="1">
      <c r="A144" s="94">
        <v>2021</v>
      </c>
      <c r="B144" s="95" t="s">
        <v>8</v>
      </c>
      <c r="D144" s="97">
        <f t="shared" si="48"/>
        <v>2</v>
      </c>
      <c r="E144" s="97">
        <f t="shared" si="48"/>
        <v>0</v>
      </c>
      <c r="F144" s="97">
        <f t="shared" si="48"/>
        <v>10</v>
      </c>
      <c r="G144" s="97">
        <f t="shared" si="48"/>
        <v>4</v>
      </c>
      <c r="H144" s="97">
        <f t="shared" si="48"/>
        <v>8</v>
      </c>
      <c r="I144" s="97">
        <f t="shared" si="48"/>
        <v>18</v>
      </c>
      <c r="J144" s="97">
        <f t="shared" si="48"/>
        <v>10</v>
      </c>
      <c r="K144" s="97">
        <f t="shared" si="48"/>
        <v>28</v>
      </c>
      <c r="L144" s="97">
        <f t="shared" si="48"/>
        <v>26</v>
      </c>
      <c r="M144" s="97">
        <f t="shared" si="48"/>
        <v>30</v>
      </c>
      <c r="N144" s="97">
        <f t="shared" si="48"/>
        <v>12</v>
      </c>
      <c r="O144" s="97">
        <f t="shared" si="48"/>
        <v>26</v>
      </c>
      <c r="P144" s="97">
        <f t="shared" ref="P144" si="52">SUM(D144:O144)</f>
        <v>174</v>
      </c>
      <c r="Q144" s="126"/>
      <c r="R144" s="126"/>
      <c r="S144" s="97">
        <f>SUM($D144:D144)</f>
        <v>2</v>
      </c>
      <c r="T144" s="97">
        <f>SUM($D144:E144)</f>
        <v>2</v>
      </c>
      <c r="U144" s="97">
        <f>SUM($D144:F144)</f>
        <v>12</v>
      </c>
      <c r="V144" s="97">
        <f>SUM($D144:G144)</f>
        <v>16</v>
      </c>
      <c r="W144" s="97">
        <f>SUM($D144:H144)</f>
        <v>24</v>
      </c>
      <c r="X144" s="97">
        <f>SUM($D144:I144)</f>
        <v>42</v>
      </c>
      <c r="Y144" s="97">
        <f>SUM($D144:J144)</f>
        <v>52</v>
      </c>
      <c r="Z144" s="97">
        <f>SUM($D144:K144)</f>
        <v>80</v>
      </c>
      <c r="AA144" s="97">
        <f>SUM($D144:L144)</f>
        <v>106</v>
      </c>
      <c r="AB144" s="97">
        <f>SUM($D144:M144)</f>
        <v>136</v>
      </c>
      <c r="AC144" s="97">
        <f>SUM($D144:N144)</f>
        <v>148</v>
      </c>
      <c r="AD144" s="97">
        <f>SUM($D144:O144)</f>
        <v>174</v>
      </c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105"/>
      <c r="AX144" s="105"/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7">
    <tabColor indexed="53"/>
  </sheetPr>
  <dimension ref="A1:AD144"/>
  <sheetViews>
    <sheetView topLeftCell="A72" zoomScale="90" zoomScaleNormal="90" workbookViewId="0">
      <selection activeCell="O89" sqref="O89"/>
    </sheetView>
  </sheetViews>
  <sheetFormatPr defaultColWidth="6.38671875" defaultRowHeight="15.1" customHeight="1"/>
  <cols>
    <col min="1" max="1" width="7.609375" style="29" bestFit="1" customWidth="1"/>
    <col min="2" max="2" width="29.55468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29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80</v>
      </c>
      <c r="B2" s="92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" t="s">
        <v>18</v>
      </c>
      <c r="B4" s="92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29" t="s">
        <v>33</v>
      </c>
      <c r="R9" s="29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94">
        <v>2006</v>
      </c>
      <c r="B11" s="95" t="s">
        <v>6</v>
      </c>
      <c r="C11" s="96"/>
      <c r="D11" s="97">
        <v>13128</v>
      </c>
      <c r="E11" s="97">
        <v>12037</v>
      </c>
      <c r="F11" s="97">
        <v>14169</v>
      </c>
      <c r="G11" s="97">
        <v>14432</v>
      </c>
      <c r="H11" s="97">
        <v>16100</v>
      </c>
      <c r="I11" s="97">
        <v>16555</v>
      </c>
      <c r="J11" s="97">
        <v>19773</v>
      </c>
      <c r="K11" s="97">
        <v>21386</v>
      </c>
      <c r="L11" s="97">
        <v>17562</v>
      </c>
      <c r="M11" s="97">
        <v>17752</v>
      </c>
      <c r="N11" s="97">
        <v>17257</v>
      </c>
      <c r="O11" s="97">
        <v>17087</v>
      </c>
      <c r="P11" s="97">
        <f>SUM(D11:O11)</f>
        <v>197238</v>
      </c>
      <c r="Q11" s="53"/>
      <c r="R11" s="53"/>
      <c r="S11" s="44">
        <f>SUM($D11:D11)</f>
        <v>13128</v>
      </c>
      <c r="T11" s="44">
        <f>SUM($D11:E11)</f>
        <v>25165</v>
      </c>
      <c r="U11" s="44">
        <f>SUM($D11:F11)</f>
        <v>39334</v>
      </c>
      <c r="V11" s="44">
        <f>SUM($D11:G11)</f>
        <v>53766</v>
      </c>
      <c r="W11" s="44">
        <f>SUM($D11:H11)</f>
        <v>69866</v>
      </c>
      <c r="X11" s="44">
        <f>SUM($D11:I11)</f>
        <v>86421</v>
      </c>
      <c r="Y11" s="44">
        <f>SUM($D11:J11)</f>
        <v>106194</v>
      </c>
      <c r="Z11" s="44">
        <f>SUM($D11:K11)</f>
        <v>127580</v>
      </c>
      <c r="AA11" s="44">
        <f>SUM($D11:L11)</f>
        <v>145142</v>
      </c>
      <c r="AB11" s="44">
        <f>SUM($D11:M11)</f>
        <v>162894</v>
      </c>
      <c r="AC11" s="44">
        <f>SUM($D11:N11)</f>
        <v>180151</v>
      </c>
      <c r="AD11" s="44">
        <f>SUM($D11:O11)</f>
        <v>197238</v>
      </c>
    </row>
    <row r="12" spans="1:30" s="43" customFormat="1" ht="15.1" customHeight="1">
      <c r="A12" s="94">
        <v>2006</v>
      </c>
      <c r="B12" s="95" t="s">
        <v>7</v>
      </c>
      <c r="C12" s="96"/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J12" s="97">
        <v>0</v>
      </c>
      <c r="K12" s="97">
        <v>0</v>
      </c>
      <c r="L12" s="97">
        <v>0</v>
      </c>
      <c r="M12" s="97">
        <v>0</v>
      </c>
      <c r="N12" s="97">
        <v>0</v>
      </c>
      <c r="O12" s="97">
        <v>0</v>
      </c>
      <c r="P12" s="97">
        <f>SUM(D12:O12)</f>
        <v>0</v>
      </c>
      <c r="Q12" s="54"/>
      <c r="R12" s="54"/>
      <c r="S12" s="44">
        <f>SUM($D12:D12)</f>
        <v>0</v>
      </c>
      <c r="T12" s="44">
        <f>SUM($D12:E12)</f>
        <v>0</v>
      </c>
      <c r="U12" s="44">
        <f>SUM($D12:F12)</f>
        <v>0</v>
      </c>
      <c r="V12" s="44">
        <f>SUM($D12:G12)</f>
        <v>0</v>
      </c>
      <c r="W12" s="44">
        <f>SUM($D12:H12)</f>
        <v>0</v>
      </c>
      <c r="X12" s="44">
        <f>SUM($D12:I12)</f>
        <v>0</v>
      </c>
      <c r="Y12" s="44">
        <f>SUM($D12:J12)</f>
        <v>0</v>
      </c>
      <c r="Z12" s="44">
        <f>SUM($D12:K12)</f>
        <v>0</v>
      </c>
      <c r="AA12" s="44">
        <f>SUM($D12:L12)</f>
        <v>0</v>
      </c>
      <c r="AB12" s="44">
        <f>SUM($D12:M12)</f>
        <v>0</v>
      </c>
      <c r="AC12" s="44">
        <f>SUM($D12:N12)</f>
        <v>0</v>
      </c>
      <c r="AD12" s="44">
        <f>SUM($D12:O12)</f>
        <v>0</v>
      </c>
    </row>
    <row r="13" spans="1:30" s="43" customFormat="1" ht="15.1" customHeight="1">
      <c r="A13" s="94">
        <v>2006</v>
      </c>
      <c r="B13" s="95" t="s">
        <v>8</v>
      </c>
      <c r="C13" s="96"/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f>SUM(D13:O13)</f>
        <v>0</v>
      </c>
      <c r="Q13" s="54"/>
      <c r="R13" s="54"/>
      <c r="S13" s="44">
        <f>SUM($D13:D13)</f>
        <v>0</v>
      </c>
      <c r="T13" s="44">
        <f>SUM($D13:E13)</f>
        <v>0</v>
      </c>
      <c r="U13" s="44">
        <f>SUM($D13:F13)</f>
        <v>0</v>
      </c>
      <c r="V13" s="44">
        <f>SUM($D13:G13)</f>
        <v>0</v>
      </c>
      <c r="W13" s="44">
        <f>SUM($D13:H13)</f>
        <v>0</v>
      </c>
      <c r="X13" s="44">
        <f>SUM($D13:I13)</f>
        <v>0</v>
      </c>
      <c r="Y13" s="44">
        <f>SUM($D13:J13)</f>
        <v>0</v>
      </c>
      <c r="Z13" s="44">
        <f>SUM($D13:K13)</f>
        <v>0</v>
      </c>
      <c r="AA13" s="44">
        <f>SUM($D13:L13)</f>
        <v>0</v>
      </c>
      <c r="AB13" s="44">
        <f>SUM($D13:M13)</f>
        <v>0</v>
      </c>
      <c r="AC13" s="44">
        <f>SUM($D13:N13)</f>
        <v>0</v>
      </c>
      <c r="AD13" s="44">
        <f>SUM($D13:O13)</f>
        <v>0</v>
      </c>
    </row>
    <row r="14" spans="1:30" s="43" customFormat="1" ht="15.1" customHeight="1">
      <c r="A14" s="94">
        <v>2006</v>
      </c>
      <c r="B14" s="98" t="s">
        <v>9</v>
      </c>
      <c r="C14" s="96"/>
      <c r="D14" s="97">
        <f t="shared" ref="D14:P14" si="0">SUM(D11:D13)</f>
        <v>13128</v>
      </c>
      <c r="E14" s="97">
        <f t="shared" si="0"/>
        <v>12037</v>
      </c>
      <c r="F14" s="97">
        <f t="shared" si="0"/>
        <v>14169</v>
      </c>
      <c r="G14" s="97">
        <f t="shared" si="0"/>
        <v>14432</v>
      </c>
      <c r="H14" s="97">
        <f t="shared" si="0"/>
        <v>16100</v>
      </c>
      <c r="I14" s="97">
        <f t="shared" si="0"/>
        <v>16555</v>
      </c>
      <c r="J14" s="97">
        <f t="shared" si="0"/>
        <v>19773</v>
      </c>
      <c r="K14" s="97">
        <f t="shared" si="0"/>
        <v>21386</v>
      </c>
      <c r="L14" s="97">
        <f t="shared" si="0"/>
        <v>17562</v>
      </c>
      <c r="M14" s="97">
        <f t="shared" si="0"/>
        <v>17752</v>
      </c>
      <c r="N14" s="97">
        <f t="shared" si="0"/>
        <v>17257</v>
      </c>
      <c r="O14" s="97">
        <f t="shared" si="0"/>
        <v>17087</v>
      </c>
      <c r="P14" s="97">
        <f t="shared" si="0"/>
        <v>197238</v>
      </c>
      <c r="Q14" s="54"/>
      <c r="R14" s="54"/>
      <c r="S14" s="44">
        <f t="shared" ref="S14:AD14" si="1">SUM(S11:S13)</f>
        <v>13128</v>
      </c>
      <c r="T14" s="44">
        <f t="shared" si="1"/>
        <v>25165</v>
      </c>
      <c r="U14" s="44">
        <f t="shared" si="1"/>
        <v>39334</v>
      </c>
      <c r="V14" s="44">
        <f t="shared" si="1"/>
        <v>53766</v>
      </c>
      <c r="W14" s="44">
        <f t="shared" si="1"/>
        <v>69866</v>
      </c>
      <c r="X14" s="44">
        <f t="shared" si="1"/>
        <v>86421</v>
      </c>
      <c r="Y14" s="44">
        <f t="shared" si="1"/>
        <v>106194</v>
      </c>
      <c r="Z14" s="44">
        <f t="shared" si="1"/>
        <v>127580</v>
      </c>
      <c r="AA14" s="44">
        <f t="shared" si="1"/>
        <v>145142</v>
      </c>
      <c r="AB14" s="44">
        <f t="shared" si="1"/>
        <v>162894</v>
      </c>
      <c r="AC14" s="44">
        <f t="shared" si="1"/>
        <v>180151</v>
      </c>
      <c r="AD14" s="44">
        <f t="shared" si="1"/>
        <v>197238</v>
      </c>
    </row>
    <row r="15" spans="1:30" s="55" customFormat="1" ht="15.1" customHeight="1">
      <c r="A15" s="99"/>
      <c r="B15" s="100"/>
      <c r="C15" s="101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41"/>
      <c r="R15" s="41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</row>
    <row r="16" spans="1:30" s="43" customFormat="1" ht="15.1" customHeight="1">
      <c r="A16" s="94">
        <v>2007</v>
      </c>
      <c r="B16" s="95" t="s">
        <v>6</v>
      </c>
      <c r="C16" s="96"/>
      <c r="D16" s="97">
        <v>17152</v>
      </c>
      <c r="E16" s="97">
        <v>14065</v>
      </c>
      <c r="F16" s="97">
        <v>16410</v>
      </c>
      <c r="G16" s="97">
        <v>17322</v>
      </c>
      <c r="H16" s="97">
        <v>20776</v>
      </c>
      <c r="I16" s="97">
        <v>21574</v>
      </c>
      <c r="J16" s="97">
        <v>25362</v>
      </c>
      <c r="K16" s="97">
        <v>29371</v>
      </c>
      <c r="L16" s="97">
        <v>24017</v>
      </c>
      <c r="M16" s="97">
        <v>26843</v>
      </c>
      <c r="N16" s="97">
        <v>25706</v>
      </c>
      <c r="O16" s="97">
        <v>21575</v>
      </c>
      <c r="P16" s="97">
        <f>SUM(D16:O16)</f>
        <v>260173</v>
      </c>
      <c r="Q16" s="53"/>
      <c r="R16" s="53"/>
      <c r="S16" s="44">
        <f>SUM($D16:D16)</f>
        <v>17152</v>
      </c>
      <c r="T16" s="44">
        <f>SUM($D16:E16)</f>
        <v>31217</v>
      </c>
      <c r="U16" s="44">
        <f>SUM($D16:F16)</f>
        <v>47627</v>
      </c>
      <c r="V16" s="44">
        <f>SUM($D16:G16)</f>
        <v>64949</v>
      </c>
      <c r="W16" s="44">
        <f>SUM($D16:H16)</f>
        <v>85725</v>
      </c>
      <c r="X16" s="44">
        <f>SUM($D16:I16)</f>
        <v>107299</v>
      </c>
      <c r="Y16" s="44">
        <f>SUM($D16:J16)</f>
        <v>132661</v>
      </c>
      <c r="Z16" s="44">
        <f>SUM($D16:K16)</f>
        <v>162032</v>
      </c>
      <c r="AA16" s="44">
        <f>SUM($D16:L16)</f>
        <v>186049</v>
      </c>
      <c r="AB16" s="44">
        <f>SUM($D16:M16)</f>
        <v>212892</v>
      </c>
      <c r="AC16" s="44">
        <f>SUM($D16:N16)</f>
        <v>238598</v>
      </c>
      <c r="AD16" s="44">
        <f>SUM($D16:O16)</f>
        <v>260173</v>
      </c>
    </row>
    <row r="17" spans="1:30" s="43" customFormat="1" ht="15.1" customHeight="1">
      <c r="A17" s="94">
        <v>2007</v>
      </c>
      <c r="B17" s="95" t="s">
        <v>7</v>
      </c>
      <c r="C17" s="96"/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f>SUM(D17:O17)</f>
        <v>0</v>
      </c>
      <c r="Q17" s="54"/>
      <c r="R17" s="54"/>
      <c r="S17" s="44">
        <f>SUM($D17:D17)</f>
        <v>0</v>
      </c>
      <c r="T17" s="44">
        <f>SUM($D17:E17)</f>
        <v>0</v>
      </c>
      <c r="U17" s="44">
        <f>SUM($D17:F17)</f>
        <v>0</v>
      </c>
      <c r="V17" s="44">
        <f>SUM($D17:G17)</f>
        <v>0</v>
      </c>
      <c r="W17" s="44">
        <f>SUM($D17:H17)</f>
        <v>0</v>
      </c>
      <c r="X17" s="44">
        <f>SUM($D17:I17)</f>
        <v>0</v>
      </c>
      <c r="Y17" s="44">
        <f>SUM($D17:J17)</f>
        <v>0</v>
      </c>
      <c r="Z17" s="44">
        <f>SUM($D17:K17)</f>
        <v>0</v>
      </c>
      <c r="AA17" s="44">
        <f>SUM($D17:L17)</f>
        <v>0</v>
      </c>
      <c r="AB17" s="44">
        <f>SUM($D17:M17)</f>
        <v>0</v>
      </c>
      <c r="AC17" s="44">
        <f>SUM($D17:N17)</f>
        <v>0</v>
      </c>
      <c r="AD17" s="44">
        <f>SUM($D17:O17)</f>
        <v>0</v>
      </c>
    </row>
    <row r="18" spans="1:30" s="43" customFormat="1" ht="15.1" customHeight="1">
      <c r="A18" s="94">
        <v>2007</v>
      </c>
      <c r="B18" s="95" t="s">
        <v>8</v>
      </c>
      <c r="C18" s="96"/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J18" s="97">
        <v>0</v>
      </c>
      <c r="K18" s="97">
        <v>0</v>
      </c>
      <c r="L18" s="97">
        <v>0</v>
      </c>
      <c r="M18" s="97">
        <v>0</v>
      </c>
      <c r="N18" s="97">
        <v>0</v>
      </c>
      <c r="O18" s="97">
        <v>0</v>
      </c>
      <c r="P18" s="97">
        <f>SUM(D18:O18)</f>
        <v>0</v>
      </c>
      <c r="Q18" s="54"/>
      <c r="R18" s="54"/>
      <c r="S18" s="44">
        <f>SUM($D18:D18)</f>
        <v>0</v>
      </c>
      <c r="T18" s="44">
        <f>SUM($D18:E18)</f>
        <v>0</v>
      </c>
      <c r="U18" s="44">
        <f>SUM($D18:F18)</f>
        <v>0</v>
      </c>
      <c r="V18" s="44">
        <f>SUM($D18:G18)</f>
        <v>0</v>
      </c>
      <c r="W18" s="44">
        <f>SUM($D18:H18)</f>
        <v>0</v>
      </c>
      <c r="X18" s="44">
        <f>SUM($D18:I18)</f>
        <v>0</v>
      </c>
      <c r="Y18" s="44">
        <f>SUM($D18:J18)</f>
        <v>0</v>
      </c>
      <c r="Z18" s="44">
        <f>SUM($D18:K18)</f>
        <v>0</v>
      </c>
      <c r="AA18" s="44">
        <f>SUM($D18:L18)</f>
        <v>0</v>
      </c>
      <c r="AB18" s="44">
        <f>SUM($D18:M18)</f>
        <v>0</v>
      </c>
      <c r="AC18" s="44">
        <f>SUM($D18:N18)</f>
        <v>0</v>
      </c>
      <c r="AD18" s="44">
        <f>SUM($D18:O18)</f>
        <v>0</v>
      </c>
    </row>
    <row r="19" spans="1:30" s="43" customFormat="1" ht="15.1" customHeight="1">
      <c r="A19" s="94">
        <v>2007</v>
      </c>
      <c r="B19" s="98" t="s">
        <v>9</v>
      </c>
      <c r="C19" s="96"/>
      <c r="D19" s="97">
        <f t="shared" ref="D19:P19" si="2">SUM(D16:D18)</f>
        <v>17152</v>
      </c>
      <c r="E19" s="97">
        <f t="shared" si="2"/>
        <v>14065</v>
      </c>
      <c r="F19" s="97">
        <f t="shared" si="2"/>
        <v>16410</v>
      </c>
      <c r="G19" s="97">
        <f t="shared" si="2"/>
        <v>17322</v>
      </c>
      <c r="H19" s="97">
        <f t="shared" si="2"/>
        <v>20776</v>
      </c>
      <c r="I19" s="97">
        <f t="shared" si="2"/>
        <v>21574</v>
      </c>
      <c r="J19" s="97">
        <f t="shared" si="2"/>
        <v>25362</v>
      </c>
      <c r="K19" s="97">
        <f t="shared" si="2"/>
        <v>29371</v>
      </c>
      <c r="L19" s="97">
        <f t="shared" si="2"/>
        <v>24017</v>
      </c>
      <c r="M19" s="97">
        <f t="shared" si="2"/>
        <v>26843</v>
      </c>
      <c r="N19" s="97">
        <f t="shared" si="2"/>
        <v>25706</v>
      </c>
      <c r="O19" s="97">
        <f t="shared" si="2"/>
        <v>21575</v>
      </c>
      <c r="P19" s="97">
        <f t="shared" si="2"/>
        <v>260173</v>
      </c>
      <c r="Q19" s="54"/>
      <c r="R19" s="54"/>
      <c r="S19" s="44">
        <f t="shared" ref="S19:AD19" si="3">SUM(S16:S18)</f>
        <v>17152</v>
      </c>
      <c r="T19" s="44">
        <f t="shared" si="3"/>
        <v>31217</v>
      </c>
      <c r="U19" s="44">
        <f t="shared" si="3"/>
        <v>47627</v>
      </c>
      <c r="V19" s="44">
        <f t="shared" si="3"/>
        <v>64949</v>
      </c>
      <c r="W19" s="44">
        <f t="shared" si="3"/>
        <v>85725</v>
      </c>
      <c r="X19" s="44">
        <f t="shared" si="3"/>
        <v>107299</v>
      </c>
      <c r="Y19" s="44">
        <f t="shared" si="3"/>
        <v>132661</v>
      </c>
      <c r="Z19" s="44">
        <f t="shared" si="3"/>
        <v>162032</v>
      </c>
      <c r="AA19" s="44">
        <f t="shared" si="3"/>
        <v>186049</v>
      </c>
      <c r="AB19" s="44">
        <f t="shared" si="3"/>
        <v>212892</v>
      </c>
      <c r="AC19" s="44">
        <f t="shared" si="3"/>
        <v>238598</v>
      </c>
      <c r="AD19" s="44">
        <f t="shared" si="3"/>
        <v>260173</v>
      </c>
    </row>
    <row r="20" spans="1:30" s="55" customFormat="1" ht="15.1" customHeight="1">
      <c r="A20" s="99"/>
      <c r="B20" s="100"/>
      <c r="C20" s="101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41"/>
      <c r="R20" s="41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</row>
    <row r="21" spans="1:30" s="43" customFormat="1" ht="15.1" customHeight="1">
      <c r="A21" s="94">
        <v>2008</v>
      </c>
      <c r="B21" s="95" t="s">
        <v>6</v>
      </c>
      <c r="C21" s="96"/>
      <c r="D21" s="97">
        <v>20274</v>
      </c>
      <c r="E21" s="97">
        <v>18952</v>
      </c>
      <c r="F21" s="97">
        <v>20607</v>
      </c>
      <c r="G21" s="97">
        <v>22298</v>
      </c>
      <c r="H21" s="97">
        <v>25165</v>
      </c>
      <c r="I21" s="97">
        <v>25474</v>
      </c>
      <c r="J21" s="97">
        <v>29576</v>
      </c>
      <c r="K21" s="97">
        <v>33325</v>
      </c>
      <c r="L21" s="97">
        <v>28515</v>
      </c>
      <c r="M21" s="97">
        <v>28490</v>
      </c>
      <c r="N21" s="97">
        <v>23633</v>
      </c>
      <c r="O21" s="97">
        <v>21155</v>
      </c>
      <c r="P21" s="97">
        <f>SUM(D21:O21)</f>
        <v>297464</v>
      </c>
      <c r="Q21" s="53"/>
      <c r="R21" s="53"/>
      <c r="S21" s="44">
        <f>SUM($D21:D21)</f>
        <v>20274</v>
      </c>
      <c r="T21" s="44">
        <f>SUM($D21:E21)</f>
        <v>39226</v>
      </c>
      <c r="U21" s="44">
        <f>SUM($D21:F21)</f>
        <v>59833</v>
      </c>
      <c r="V21" s="44">
        <f>SUM($D21:G21)</f>
        <v>82131</v>
      </c>
      <c r="W21" s="44">
        <f>SUM($D21:H21)</f>
        <v>107296</v>
      </c>
      <c r="X21" s="44">
        <f>SUM($D21:I21)</f>
        <v>132770</v>
      </c>
      <c r="Y21" s="44">
        <f>SUM($D21:J21)</f>
        <v>162346</v>
      </c>
      <c r="Z21" s="44">
        <f>SUM($D21:K21)</f>
        <v>195671</v>
      </c>
      <c r="AA21" s="44">
        <f>SUM($D21:L21)</f>
        <v>224186</v>
      </c>
      <c r="AB21" s="44">
        <f>SUM($D21:M21)</f>
        <v>252676</v>
      </c>
      <c r="AC21" s="44">
        <f>SUM($D21:N21)</f>
        <v>276309</v>
      </c>
      <c r="AD21" s="44">
        <f>SUM($D21:O21)</f>
        <v>297464</v>
      </c>
    </row>
    <row r="22" spans="1:30" s="43" customFormat="1" ht="15.1" customHeight="1">
      <c r="A22" s="94">
        <v>2008</v>
      </c>
      <c r="B22" s="95" t="s">
        <v>7</v>
      </c>
      <c r="C22" s="96"/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f>SUM(D22:O22)</f>
        <v>0</v>
      </c>
      <c r="Q22" s="54"/>
      <c r="R22" s="54"/>
      <c r="S22" s="44">
        <f>SUM($D22:D22)</f>
        <v>0</v>
      </c>
      <c r="T22" s="44">
        <f>SUM($D22:E22)</f>
        <v>0</v>
      </c>
      <c r="U22" s="44">
        <f>SUM($D22:F22)</f>
        <v>0</v>
      </c>
      <c r="V22" s="44">
        <f>SUM($D22:G22)</f>
        <v>0</v>
      </c>
      <c r="W22" s="44">
        <f>SUM($D22:H22)</f>
        <v>0</v>
      </c>
      <c r="X22" s="44">
        <f>SUM($D22:I22)</f>
        <v>0</v>
      </c>
      <c r="Y22" s="44">
        <f>SUM($D22:J22)</f>
        <v>0</v>
      </c>
      <c r="Z22" s="44">
        <f>SUM($D22:K22)</f>
        <v>0</v>
      </c>
      <c r="AA22" s="44">
        <f>SUM($D22:L22)</f>
        <v>0</v>
      </c>
      <c r="AB22" s="44">
        <f>SUM($D22:M22)</f>
        <v>0</v>
      </c>
      <c r="AC22" s="44">
        <f>SUM($D22:N22)</f>
        <v>0</v>
      </c>
      <c r="AD22" s="44">
        <f>SUM($D22:O22)</f>
        <v>0</v>
      </c>
    </row>
    <row r="23" spans="1:30" s="43" customFormat="1" ht="15.1" customHeight="1">
      <c r="A23" s="94">
        <v>2008</v>
      </c>
      <c r="B23" s="95" t="s">
        <v>8</v>
      </c>
      <c r="C23" s="96"/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f>SUM(D23:O23)</f>
        <v>0</v>
      </c>
      <c r="Q23" s="54"/>
      <c r="R23" s="54"/>
      <c r="S23" s="44">
        <f>SUM($D23:D23)</f>
        <v>0</v>
      </c>
      <c r="T23" s="44">
        <f>SUM($D23:E23)</f>
        <v>0</v>
      </c>
      <c r="U23" s="44">
        <f>SUM($D23:F23)</f>
        <v>0</v>
      </c>
      <c r="V23" s="44">
        <f>SUM($D23:G23)</f>
        <v>0</v>
      </c>
      <c r="W23" s="44">
        <f>SUM($D23:H23)</f>
        <v>0</v>
      </c>
      <c r="X23" s="44">
        <f>SUM($D23:I23)</f>
        <v>0</v>
      </c>
      <c r="Y23" s="44">
        <f>SUM($D23:J23)</f>
        <v>0</v>
      </c>
      <c r="Z23" s="44">
        <f>SUM($D23:K23)</f>
        <v>0</v>
      </c>
      <c r="AA23" s="44">
        <f>SUM($D23:L23)</f>
        <v>0</v>
      </c>
      <c r="AB23" s="44">
        <f>SUM($D23:M23)</f>
        <v>0</v>
      </c>
      <c r="AC23" s="44">
        <f>SUM($D23:N23)</f>
        <v>0</v>
      </c>
      <c r="AD23" s="44">
        <f>SUM($D23:O23)</f>
        <v>0</v>
      </c>
    </row>
    <row r="24" spans="1:30" s="43" customFormat="1" ht="15.1" customHeight="1">
      <c r="A24" s="94">
        <v>2008</v>
      </c>
      <c r="B24" s="98" t="s">
        <v>9</v>
      </c>
      <c r="C24" s="96"/>
      <c r="D24" s="97">
        <f t="shared" ref="D24:P24" si="4">SUM(D21:D23)</f>
        <v>20274</v>
      </c>
      <c r="E24" s="97">
        <f t="shared" si="4"/>
        <v>18952</v>
      </c>
      <c r="F24" s="97">
        <f t="shared" si="4"/>
        <v>20607</v>
      </c>
      <c r="G24" s="97">
        <f t="shared" si="4"/>
        <v>22298</v>
      </c>
      <c r="H24" s="97">
        <f t="shared" si="4"/>
        <v>25165</v>
      </c>
      <c r="I24" s="97">
        <f t="shared" si="4"/>
        <v>25474</v>
      </c>
      <c r="J24" s="97">
        <f t="shared" si="4"/>
        <v>29576</v>
      </c>
      <c r="K24" s="97">
        <f t="shared" si="4"/>
        <v>33325</v>
      </c>
      <c r="L24" s="97">
        <f t="shared" si="4"/>
        <v>28515</v>
      </c>
      <c r="M24" s="97">
        <f t="shared" si="4"/>
        <v>28490</v>
      </c>
      <c r="N24" s="97">
        <f t="shared" si="4"/>
        <v>23633</v>
      </c>
      <c r="O24" s="97">
        <f t="shared" si="4"/>
        <v>21155</v>
      </c>
      <c r="P24" s="97">
        <f t="shared" si="4"/>
        <v>297464</v>
      </c>
      <c r="Q24" s="54"/>
      <c r="R24" s="54"/>
      <c r="S24" s="44">
        <f t="shared" ref="S24:AD24" si="5">SUM(S21:S23)</f>
        <v>20274</v>
      </c>
      <c r="T24" s="44">
        <f t="shared" si="5"/>
        <v>39226</v>
      </c>
      <c r="U24" s="44">
        <f t="shared" si="5"/>
        <v>59833</v>
      </c>
      <c r="V24" s="44">
        <f t="shared" si="5"/>
        <v>82131</v>
      </c>
      <c r="W24" s="44">
        <f t="shared" si="5"/>
        <v>107296</v>
      </c>
      <c r="X24" s="44">
        <f t="shared" si="5"/>
        <v>132770</v>
      </c>
      <c r="Y24" s="44">
        <f t="shared" si="5"/>
        <v>162346</v>
      </c>
      <c r="Z24" s="44">
        <f t="shared" si="5"/>
        <v>195671</v>
      </c>
      <c r="AA24" s="44">
        <f t="shared" si="5"/>
        <v>224186</v>
      </c>
      <c r="AB24" s="44">
        <f t="shared" si="5"/>
        <v>252676</v>
      </c>
      <c r="AC24" s="44">
        <f t="shared" si="5"/>
        <v>276309</v>
      </c>
      <c r="AD24" s="44">
        <f t="shared" si="5"/>
        <v>297464</v>
      </c>
    </row>
    <row r="25" spans="1:30" s="55" customFormat="1" ht="15.1" customHeight="1">
      <c r="A25" s="99"/>
      <c r="B25" s="100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41"/>
      <c r="R25" s="41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</row>
    <row r="26" spans="1:30" s="43" customFormat="1" ht="15.1" customHeight="1">
      <c r="A26" s="94">
        <v>2009</v>
      </c>
      <c r="B26" s="95" t="s">
        <v>6</v>
      </c>
      <c r="C26" s="96"/>
      <c r="D26" s="97">
        <v>19709</v>
      </c>
      <c r="E26" s="97">
        <v>19870</v>
      </c>
      <c r="F26" s="97">
        <v>22257</v>
      </c>
      <c r="G26" s="97">
        <v>24087</v>
      </c>
      <c r="H26" s="97">
        <v>27464</v>
      </c>
      <c r="I26" s="97">
        <v>26075</v>
      </c>
      <c r="J26" s="97">
        <v>30343</v>
      </c>
      <c r="K26" s="97">
        <v>33233</v>
      </c>
      <c r="L26" s="97">
        <v>31048</v>
      </c>
      <c r="M26" s="97">
        <v>30354</v>
      </c>
      <c r="N26" s="97">
        <v>28395</v>
      </c>
      <c r="O26" s="97">
        <v>27127</v>
      </c>
      <c r="P26" s="97">
        <f>SUM(D26:O26)</f>
        <v>319962</v>
      </c>
      <c r="Q26" s="53"/>
      <c r="R26" s="53"/>
      <c r="S26" s="44">
        <f>SUM($D26:D26)</f>
        <v>19709</v>
      </c>
      <c r="T26" s="44">
        <f>SUM($D26:E26)</f>
        <v>39579</v>
      </c>
      <c r="U26" s="44">
        <f>SUM($D26:F26)</f>
        <v>61836</v>
      </c>
      <c r="V26" s="44">
        <f>SUM($D26:G26)</f>
        <v>85923</v>
      </c>
      <c r="W26" s="44">
        <f>SUM($D26:H26)</f>
        <v>113387</v>
      </c>
      <c r="X26" s="44">
        <f>SUM($D26:I26)</f>
        <v>139462</v>
      </c>
      <c r="Y26" s="44">
        <f>SUM($D26:J26)</f>
        <v>169805</v>
      </c>
      <c r="Z26" s="44">
        <f>SUM($D26:K26)</f>
        <v>203038</v>
      </c>
      <c r="AA26" s="44">
        <f>SUM($D26:L26)</f>
        <v>234086</v>
      </c>
      <c r="AB26" s="44">
        <f>SUM($D26:M26)</f>
        <v>264440</v>
      </c>
      <c r="AC26" s="44">
        <f>SUM($D26:N26)</f>
        <v>292835</v>
      </c>
      <c r="AD26" s="44">
        <f>SUM($D26:O26)</f>
        <v>319962</v>
      </c>
    </row>
    <row r="27" spans="1:30" s="43" customFormat="1" ht="15.1" customHeight="1">
      <c r="A27" s="94">
        <v>2009</v>
      </c>
      <c r="B27" s="95" t="s">
        <v>7</v>
      </c>
      <c r="C27" s="96"/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f>SUM(D27:O27)</f>
        <v>0</v>
      </c>
      <c r="Q27" s="54"/>
      <c r="R27" s="54"/>
      <c r="S27" s="44">
        <f>SUM($D27:D27)</f>
        <v>0</v>
      </c>
      <c r="T27" s="44">
        <f>SUM($D27:E27)</f>
        <v>0</v>
      </c>
      <c r="U27" s="44">
        <f>SUM($D27:F27)</f>
        <v>0</v>
      </c>
      <c r="V27" s="44">
        <f>SUM($D27:G27)</f>
        <v>0</v>
      </c>
      <c r="W27" s="44">
        <f>SUM($D27:H27)</f>
        <v>0</v>
      </c>
      <c r="X27" s="44">
        <f>SUM($D27:I27)</f>
        <v>0</v>
      </c>
      <c r="Y27" s="44">
        <f>SUM($D27:J27)</f>
        <v>0</v>
      </c>
      <c r="Z27" s="44">
        <f>SUM($D27:K27)</f>
        <v>0</v>
      </c>
      <c r="AA27" s="44">
        <f>SUM($D27:L27)</f>
        <v>0</v>
      </c>
      <c r="AB27" s="44">
        <f>SUM($D27:M27)</f>
        <v>0</v>
      </c>
      <c r="AC27" s="44">
        <f>SUM($D27:N27)</f>
        <v>0</v>
      </c>
      <c r="AD27" s="44">
        <f>SUM($D27:O27)</f>
        <v>0</v>
      </c>
    </row>
    <row r="28" spans="1:30" s="43" customFormat="1" ht="15.1" customHeight="1">
      <c r="A28" s="94">
        <v>2009</v>
      </c>
      <c r="B28" s="95" t="s">
        <v>8</v>
      </c>
      <c r="C28" s="96"/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  <c r="O28" s="97">
        <v>0</v>
      </c>
      <c r="P28" s="97">
        <f>SUM(D28:O28)</f>
        <v>0</v>
      </c>
      <c r="Q28" s="54"/>
      <c r="R28" s="54"/>
      <c r="S28" s="44">
        <f>SUM($D28:D28)</f>
        <v>0</v>
      </c>
      <c r="T28" s="44">
        <f>SUM($D28:E28)</f>
        <v>0</v>
      </c>
      <c r="U28" s="44">
        <f>SUM($D28:F28)</f>
        <v>0</v>
      </c>
      <c r="V28" s="44">
        <f>SUM($D28:G28)</f>
        <v>0</v>
      </c>
      <c r="W28" s="44">
        <f>SUM($D28:H28)</f>
        <v>0</v>
      </c>
      <c r="X28" s="44">
        <f>SUM($D28:I28)</f>
        <v>0</v>
      </c>
      <c r="Y28" s="44">
        <f>SUM($D28:J28)</f>
        <v>0</v>
      </c>
      <c r="Z28" s="44">
        <f>SUM($D28:K28)</f>
        <v>0</v>
      </c>
      <c r="AA28" s="44">
        <f>SUM($D28:L28)</f>
        <v>0</v>
      </c>
      <c r="AB28" s="44">
        <f>SUM($D28:M28)</f>
        <v>0</v>
      </c>
      <c r="AC28" s="44">
        <f>SUM($D28:N28)</f>
        <v>0</v>
      </c>
      <c r="AD28" s="44">
        <f>SUM($D28:O28)</f>
        <v>0</v>
      </c>
    </row>
    <row r="29" spans="1:30" s="43" customFormat="1" ht="15.1" customHeight="1">
      <c r="A29" s="94">
        <v>2009</v>
      </c>
      <c r="B29" s="98" t="s">
        <v>9</v>
      </c>
      <c r="C29" s="96"/>
      <c r="D29" s="97">
        <f t="shared" ref="D29:P29" si="6">SUM(D26:D28)</f>
        <v>19709</v>
      </c>
      <c r="E29" s="97">
        <f t="shared" si="6"/>
        <v>19870</v>
      </c>
      <c r="F29" s="97">
        <f t="shared" si="6"/>
        <v>22257</v>
      </c>
      <c r="G29" s="97">
        <f t="shared" si="6"/>
        <v>24087</v>
      </c>
      <c r="H29" s="97">
        <f t="shared" si="6"/>
        <v>27464</v>
      </c>
      <c r="I29" s="97">
        <f t="shared" si="6"/>
        <v>26075</v>
      </c>
      <c r="J29" s="97">
        <f t="shared" si="6"/>
        <v>30343</v>
      </c>
      <c r="K29" s="97">
        <f t="shared" si="6"/>
        <v>33233</v>
      </c>
      <c r="L29" s="97">
        <f t="shared" si="6"/>
        <v>31048</v>
      </c>
      <c r="M29" s="97">
        <f t="shared" si="6"/>
        <v>30354</v>
      </c>
      <c r="N29" s="97">
        <f t="shared" si="6"/>
        <v>28395</v>
      </c>
      <c r="O29" s="97">
        <f t="shared" si="6"/>
        <v>27127</v>
      </c>
      <c r="P29" s="97">
        <f t="shared" si="6"/>
        <v>319962</v>
      </c>
      <c r="Q29" s="54"/>
      <c r="R29" s="54"/>
      <c r="S29" s="44">
        <f t="shared" ref="S29:AD29" si="7">SUM(S26:S28)</f>
        <v>19709</v>
      </c>
      <c r="T29" s="44">
        <f t="shared" si="7"/>
        <v>39579</v>
      </c>
      <c r="U29" s="44">
        <f t="shared" si="7"/>
        <v>61836</v>
      </c>
      <c r="V29" s="44">
        <f t="shared" si="7"/>
        <v>85923</v>
      </c>
      <c r="W29" s="44">
        <f t="shared" si="7"/>
        <v>113387</v>
      </c>
      <c r="X29" s="44">
        <f t="shared" si="7"/>
        <v>139462</v>
      </c>
      <c r="Y29" s="44">
        <f t="shared" si="7"/>
        <v>169805</v>
      </c>
      <c r="Z29" s="44">
        <f t="shared" si="7"/>
        <v>203038</v>
      </c>
      <c r="AA29" s="44">
        <f t="shared" si="7"/>
        <v>234086</v>
      </c>
      <c r="AB29" s="44">
        <f t="shared" si="7"/>
        <v>264440</v>
      </c>
      <c r="AC29" s="44">
        <f t="shared" si="7"/>
        <v>292835</v>
      </c>
      <c r="AD29" s="44">
        <f t="shared" si="7"/>
        <v>319962</v>
      </c>
    </row>
    <row r="30" spans="1:30" s="55" customFormat="1" ht="15.1" customHeight="1">
      <c r="A30" s="99"/>
      <c r="B30" s="100"/>
      <c r="C30" s="101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41"/>
      <c r="R30" s="41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</row>
    <row r="31" spans="1:30" s="43" customFormat="1" ht="15.1" customHeight="1">
      <c r="A31" s="94">
        <v>2010</v>
      </c>
      <c r="B31" s="95" t="s">
        <v>6</v>
      </c>
      <c r="C31" s="96"/>
      <c r="D31" s="97">
        <v>22918</v>
      </c>
      <c r="E31" s="97">
        <v>22017</v>
      </c>
      <c r="F31" s="97">
        <v>26865</v>
      </c>
      <c r="G31" s="97">
        <v>29396</v>
      </c>
      <c r="H31" s="97">
        <v>32044</v>
      </c>
      <c r="I31" s="97">
        <v>30716</v>
      </c>
      <c r="J31" s="97">
        <v>38849</v>
      </c>
      <c r="K31" s="97">
        <v>39439</v>
      </c>
      <c r="L31" s="97">
        <v>33801</v>
      </c>
      <c r="M31" s="97">
        <v>33755</v>
      </c>
      <c r="N31" s="97">
        <v>32639</v>
      </c>
      <c r="O31" s="97">
        <v>32586</v>
      </c>
      <c r="P31" s="97">
        <f>SUM(D31:O31)</f>
        <v>375025</v>
      </c>
      <c r="Q31" s="53"/>
      <c r="R31" s="53"/>
      <c r="S31" s="44">
        <f>SUM($D31:D31)</f>
        <v>22918</v>
      </c>
      <c r="T31" s="44">
        <f>SUM($D31:E31)</f>
        <v>44935</v>
      </c>
      <c r="U31" s="44">
        <f>SUM($D31:F31)</f>
        <v>71800</v>
      </c>
      <c r="V31" s="44">
        <f>SUM($D31:G31)</f>
        <v>101196</v>
      </c>
      <c r="W31" s="44">
        <f>SUM($D31:H31)</f>
        <v>133240</v>
      </c>
      <c r="X31" s="44">
        <f>SUM($D31:I31)</f>
        <v>163956</v>
      </c>
      <c r="Y31" s="44">
        <f>SUM($D31:J31)</f>
        <v>202805</v>
      </c>
      <c r="Z31" s="44">
        <f>SUM($D31:K31)</f>
        <v>242244</v>
      </c>
      <c r="AA31" s="44">
        <f>SUM($D31:L31)</f>
        <v>276045</v>
      </c>
      <c r="AB31" s="44">
        <f>SUM($D31:M31)</f>
        <v>309800</v>
      </c>
      <c r="AC31" s="44">
        <f>SUM($D31:N31)</f>
        <v>342439</v>
      </c>
      <c r="AD31" s="44">
        <f>SUM($D31:O31)</f>
        <v>375025</v>
      </c>
    </row>
    <row r="32" spans="1:30" s="43" customFormat="1" ht="15.1" customHeight="1">
      <c r="A32" s="94">
        <v>2010</v>
      </c>
      <c r="B32" s="95" t="s">
        <v>7</v>
      </c>
      <c r="C32" s="96"/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J32" s="97">
        <v>0</v>
      </c>
      <c r="K32" s="97">
        <v>0</v>
      </c>
      <c r="L32" s="97">
        <v>0</v>
      </c>
      <c r="M32" s="97">
        <v>0</v>
      </c>
      <c r="N32" s="97">
        <v>0</v>
      </c>
      <c r="O32" s="97">
        <v>0</v>
      </c>
      <c r="P32" s="97">
        <f>SUM(D32:O32)</f>
        <v>0</v>
      </c>
      <c r="Q32" s="54"/>
      <c r="R32" s="54"/>
      <c r="S32" s="44">
        <f>SUM($D32:D32)</f>
        <v>0</v>
      </c>
      <c r="T32" s="44">
        <f>SUM($D32:E32)</f>
        <v>0</v>
      </c>
      <c r="U32" s="44">
        <f>SUM($D32:F32)</f>
        <v>0</v>
      </c>
      <c r="V32" s="44">
        <f>SUM($D32:G32)</f>
        <v>0</v>
      </c>
      <c r="W32" s="44">
        <f>SUM($D32:H32)</f>
        <v>0</v>
      </c>
      <c r="X32" s="44">
        <f>SUM($D32:I32)</f>
        <v>0</v>
      </c>
      <c r="Y32" s="44">
        <f>SUM($D32:J32)</f>
        <v>0</v>
      </c>
      <c r="Z32" s="44">
        <f>SUM($D32:K32)</f>
        <v>0</v>
      </c>
      <c r="AA32" s="44">
        <f>SUM($D32:L32)</f>
        <v>0</v>
      </c>
      <c r="AB32" s="44">
        <f>SUM($D32:M32)</f>
        <v>0</v>
      </c>
      <c r="AC32" s="44">
        <f>SUM($D32:N32)</f>
        <v>0</v>
      </c>
      <c r="AD32" s="44">
        <f>SUM($D32:O32)</f>
        <v>0</v>
      </c>
    </row>
    <row r="33" spans="1:30" s="43" customFormat="1" ht="15.1" customHeight="1">
      <c r="A33" s="94">
        <v>2010</v>
      </c>
      <c r="B33" s="95" t="s">
        <v>8</v>
      </c>
      <c r="C33" s="96"/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f>SUM(D33:O33)</f>
        <v>0</v>
      </c>
      <c r="Q33" s="54"/>
      <c r="R33" s="54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1" customHeight="1">
      <c r="A34" s="94">
        <v>2010</v>
      </c>
      <c r="B34" s="98" t="s">
        <v>9</v>
      </c>
      <c r="C34" s="96"/>
      <c r="D34" s="97">
        <f t="shared" ref="D34:P34" si="8">SUM(D31:D33)</f>
        <v>22918</v>
      </c>
      <c r="E34" s="97">
        <f t="shared" si="8"/>
        <v>22017</v>
      </c>
      <c r="F34" s="97">
        <f t="shared" si="8"/>
        <v>26865</v>
      </c>
      <c r="G34" s="97">
        <f t="shared" si="8"/>
        <v>29396</v>
      </c>
      <c r="H34" s="97">
        <f t="shared" si="8"/>
        <v>32044</v>
      </c>
      <c r="I34" s="97">
        <f t="shared" si="8"/>
        <v>30716</v>
      </c>
      <c r="J34" s="97">
        <f t="shared" si="8"/>
        <v>38849</v>
      </c>
      <c r="K34" s="97">
        <f t="shared" si="8"/>
        <v>39439</v>
      </c>
      <c r="L34" s="97">
        <f t="shared" si="8"/>
        <v>33801</v>
      </c>
      <c r="M34" s="97">
        <f t="shared" si="8"/>
        <v>33755</v>
      </c>
      <c r="N34" s="97">
        <f t="shared" si="8"/>
        <v>32639</v>
      </c>
      <c r="O34" s="97">
        <f t="shared" si="8"/>
        <v>32586</v>
      </c>
      <c r="P34" s="97">
        <f t="shared" si="8"/>
        <v>375025</v>
      </c>
      <c r="Q34" s="54"/>
      <c r="R34" s="54"/>
      <c r="S34" s="44">
        <f t="shared" ref="S34:AD34" si="9">SUM(S31:S33)</f>
        <v>22918</v>
      </c>
      <c r="T34" s="44">
        <f t="shared" si="9"/>
        <v>44935</v>
      </c>
      <c r="U34" s="44">
        <f t="shared" si="9"/>
        <v>71800</v>
      </c>
      <c r="V34" s="44">
        <f t="shared" si="9"/>
        <v>101196</v>
      </c>
      <c r="W34" s="44">
        <f t="shared" si="9"/>
        <v>133240</v>
      </c>
      <c r="X34" s="44">
        <f t="shared" si="9"/>
        <v>163956</v>
      </c>
      <c r="Y34" s="44">
        <f t="shared" si="9"/>
        <v>202805</v>
      </c>
      <c r="Z34" s="44">
        <f t="shared" si="9"/>
        <v>242244</v>
      </c>
      <c r="AA34" s="44">
        <f t="shared" si="9"/>
        <v>276045</v>
      </c>
      <c r="AB34" s="44">
        <f t="shared" si="9"/>
        <v>309800</v>
      </c>
      <c r="AC34" s="44">
        <f t="shared" si="9"/>
        <v>342439</v>
      </c>
      <c r="AD34" s="44">
        <f t="shared" si="9"/>
        <v>375025</v>
      </c>
    </row>
    <row r="35" spans="1:30" s="55" customFormat="1" ht="15.1" customHeight="1">
      <c r="A35" s="99"/>
      <c r="B35" s="100"/>
      <c r="C35" s="101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41"/>
      <c r="R35" s="41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</row>
    <row r="36" spans="1:30" s="43" customFormat="1" ht="15.1" customHeight="1">
      <c r="A36" s="94">
        <v>2011</v>
      </c>
      <c r="B36" s="95" t="s">
        <v>6</v>
      </c>
      <c r="C36" s="96"/>
      <c r="D36" s="97">
        <v>27084</v>
      </c>
      <c r="E36" s="97">
        <v>25648</v>
      </c>
      <c r="F36" s="97">
        <v>31740</v>
      </c>
      <c r="G36" s="97">
        <v>36398</v>
      </c>
      <c r="H36" s="97">
        <v>40769</v>
      </c>
      <c r="I36" s="97">
        <v>41562</v>
      </c>
      <c r="J36" s="97">
        <v>49667</v>
      </c>
      <c r="K36" s="97">
        <v>50577</v>
      </c>
      <c r="L36" s="97">
        <v>46371</v>
      </c>
      <c r="M36" s="97">
        <v>43530</v>
      </c>
      <c r="N36" s="97">
        <v>40615</v>
      </c>
      <c r="O36" s="97">
        <v>42324</v>
      </c>
      <c r="P36" s="97">
        <f>SUM(D36:O36)</f>
        <v>476285</v>
      </c>
      <c r="Q36" s="53"/>
      <c r="R36" s="53"/>
      <c r="S36" s="44">
        <f>SUM($D36:D36)</f>
        <v>27084</v>
      </c>
      <c r="T36" s="44">
        <f>SUM($D36:E36)</f>
        <v>52732</v>
      </c>
      <c r="U36" s="44">
        <f>SUM($D36:F36)</f>
        <v>84472</v>
      </c>
      <c r="V36" s="44">
        <f>SUM($D36:G36)</f>
        <v>120870</v>
      </c>
      <c r="W36" s="44">
        <f>SUM($D36:H36)</f>
        <v>161639</v>
      </c>
      <c r="X36" s="44">
        <f>SUM($D36:I36)</f>
        <v>203201</v>
      </c>
      <c r="Y36" s="44">
        <f>SUM($D36:J36)</f>
        <v>252868</v>
      </c>
      <c r="Z36" s="44">
        <f>SUM($D36:K36)</f>
        <v>303445</v>
      </c>
      <c r="AA36" s="44">
        <f>SUM($D36:L36)</f>
        <v>349816</v>
      </c>
      <c r="AB36" s="44">
        <f>SUM($D36:M36)</f>
        <v>393346</v>
      </c>
      <c r="AC36" s="44">
        <f>SUM($D36:N36)</f>
        <v>433961</v>
      </c>
      <c r="AD36" s="44">
        <f>SUM($D36:O36)</f>
        <v>476285</v>
      </c>
    </row>
    <row r="37" spans="1:30" s="43" customFormat="1" ht="15.1" customHeight="1">
      <c r="A37" s="94">
        <v>2011</v>
      </c>
      <c r="B37" s="95" t="s">
        <v>7</v>
      </c>
      <c r="C37" s="96"/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f>SUM(D37:O37)</f>
        <v>0</v>
      </c>
      <c r="Q37" s="54"/>
      <c r="R37" s="54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1" customHeight="1">
      <c r="A38" s="94">
        <v>2011</v>
      </c>
      <c r="B38" s="95" t="s">
        <v>8</v>
      </c>
      <c r="C38" s="96"/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f>SUM(D38:O38)</f>
        <v>0</v>
      </c>
      <c r="Q38" s="54"/>
      <c r="R38" s="54"/>
      <c r="S38" s="44">
        <f>SUM($D38:D38)</f>
        <v>0</v>
      </c>
      <c r="T38" s="44">
        <f>SUM($D38:E38)</f>
        <v>0</v>
      </c>
      <c r="U38" s="44">
        <f>SUM($D38:F38)</f>
        <v>0</v>
      </c>
      <c r="V38" s="44">
        <f>SUM($D38:G38)</f>
        <v>0</v>
      </c>
      <c r="W38" s="44">
        <f>SUM($D38:H38)</f>
        <v>0</v>
      </c>
      <c r="X38" s="44">
        <f>SUM($D38:I38)</f>
        <v>0</v>
      </c>
      <c r="Y38" s="44">
        <f>SUM($D38:J38)</f>
        <v>0</v>
      </c>
      <c r="Z38" s="44">
        <f>SUM($D38:K38)</f>
        <v>0</v>
      </c>
      <c r="AA38" s="44">
        <f>SUM($D38:L38)</f>
        <v>0</v>
      </c>
      <c r="AB38" s="44">
        <f>SUM($D38:M38)</f>
        <v>0</v>
      </c>
      <c r="AC38" s="44">
        <f>SUM($D38:N38)</f>
        <v>0</v>
      </c>
      <c r="AD38" s="44">
        <f>SUM($D38:O38)</f>
        <v>0</v>
      </c>
    </row>
    <row r="39" spans="1:30" s="43" customFormat="1" ht="15.1" customHeight="1">
      <c r="A39" s="94">
        <v>2011</v>
      </c>
      <c r="B39" s="98" t="s">
        <v>9</v>
      </c>
      <c r="C39" s="96"/>
      <c r="D39" s="97">
        <f t="shared" ref="D39:P39" si="10">SUM(D36:D38)</f>
        <v>27084</v>
      </c>
      <c r="E39" s="97">
        <f t="shared" si="10"/>
        <v>25648</v>
      </c>
      <c r="F39" s="97">
        <f t="shared" si="10"/>
        <v>31740</v>
      </c>
      <c r="G39" s="97">
        <f t="shared" si="10"/>
        <v>36398</v>
      </c>
      <c r="H39" s="97">
        <f t="shared" si="10"/>
        <v>40769</v>
      </c>
      <c r="I39" s="97">
        <f t="shared" si="10"/>
        <v>41562</v>
      </c>
      <c r="J39" s="97">
        <f t="shared" si="10"/>
        <v>49667</v>
      </c>
      <c r="K39" s="97">
        <f t="shared" si="10"/>
        <v>50577</v>
      </c>
      <c r="L39" s="97">
        <f t="shared" si="10"/>
        <v>46371</v>
      </c>
      <c r="M39" s="97">
        <f t="shared" si="10"/>
        <v>43530</v>
      </c>
      <c r="N39" s="97">
        <f t="shared" si="10"/>
        <v>40615</v>
      </c>
      <c r="O39" s="97">
        <f t="shared" si="10"/>
        <v>42324</v>
      </c>
      <c r="P39" s="97">
        <f t="shared" si="10"/>
        <v>476285</v>
      </c>
      <c r="Q39" s="54"/>
      <c r="R39" s="54"/>
      <c r="S39" s="44">
        <f t="shared" ref="S39:AD39" si="11">SUM(S36:S38)</f>
        <v>27084</v>
      </c>
      <c r="T39" s="44">
        <f t="shared" si="11"/>
        <v>52732</v>
      </c>
      <c r="U39" s="44">
        <f t="shared" si="11"/>
        <v>84472</v>
      </c>
      <c r="V39" s="44">
        <f t="shared" si="11"/>
        <v>120870</v>
      </c>
      <c r="W39" s="44">
        <f t="shared" si="11"/>
        <v>161639</v>
      </c>
      <c r="X39" s="44">
        <f t="shared" si="11"/>
        <v>203201</v>
      </c>
      <c r="Y39" s="44">
        <f t="shared" si="11"/>
        <v>252868</v>
      </c>
      <c r="Z39" s="44">
        <f t="shared" si="11"/>
        <v>303445</v>
      </c>
      <c r="AA39" s="44">
        <f t="shared" si="11"/>
        <v>349816</v>
      </c>
      <c r="AB39" s="44">
        <f t="shared" si="11"/>
        <v>393346</v>
      </c>
      <c r="AC39" s="44">
        <f t="shared" si="11"/>
        <v>433961</v>
      </c>
      <c r="AD39" s="44">
        <f t="shared" si="11"/>
        <v>476285</v>
      </c>
    </row>
    <row r="40" spans="1:30" s="55" customFormat="1" ht="15.1" customHeight="1">
      <c r="A40" s="99"/>
      <c r="B40" s="100"/>
      <c r="C40" s="101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41"/>
      <c r="R40" s="41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</row>
    <row r="41" spans="1:30" s="43" customFormat="1" ht="15.1" customHeight="1">
      <c r="A41" s="94">
        <v>2012</v>
      </c>
      <c r="B41" s="95" t="s">
        <v>6</v>
      </c>
      <c r="C41" s="96"/>
      <c r="D41" s="97">
        <v>34382</v>
      </c>
      <c r="E41" s="97">
        <v>35313</v>
      </c>
      <c r="F41" s="97">
        <v>41623</v>
      </c>
      <c r="G41" s="97">
        <v>44435</v>
      </c>
      <c r="H41" s="97">
        <v>48193</v>
      </c>
      <c r="I41" s="97">
        <v>50417</v>
      </c>
      <c r="J41" s="97">
        <v>59253</v>
      </c>
      <c r="K41" s="97">
        <v>61685</v>
      </c>
      <c r="L41" s="97">
        <v>52326</v>
      </c>
      <c r="M41" s="97">
        <v>52642</v>
      </c>
      <c r="N41" s="97">
        <v>50646</v>
      </c>
      <c r="O41" s="97">
        <v>52590</v>
      </c>
      <c r="P41" s="97">
        <f>SUM(D41:O41)</f>
        <v>583505</v>
      </c>
      <c r="Q41" s="53"/>
      <c r="R41" s="53"/>
      <c r="S41" s="44">
        <f>SUM($D41:D41)</f>
        <v>34382</v>
      </c>
      <c r="T41" s="44">
        <f>SUM($D41:E41)</f>
        <v>69695</v>
      </c>
      <c r="U41" s="44">
        <f>SUM($D41:F41)</f>
        <v>111318</v>
      </c>
      <c r="V41" s="44">
        <f>SUM($D41:G41)</f>
        <v>155753</v>
      </c>
      <c r="W41" s="44">
        <f>SUM($D41:H41)</f>
        <v>203946</v>
      </c>
      <c r="X41" s="44">
        <f>SUM($D41:I41)</f>
        <v>254363</v>
      </c>
      <c r="Y41" s="44">
        <f>SUM($D41:J41)</f>
        <v>313616</v>
      </c>
      <c r="Z41" s="44">
        <f>SUM($D41:K41)</f>
        <v>375301</v>
      </c>
      <c r="AA41" s="44">
        <f>SUM($D41:L41)</f>
        <v>427627</v>
      </c>
      <c r="AB41" s="44">
        <f>SUM($D41:M41)</f>
        <v>480269</v>
      </c>
      <c r="AC41" s="44">
        <f>SUM($D41:N41)</f>
        <v>530915</v>
      </c>
      <c r="AD41" s="44">
        <f>SUM($D41:O41)</f>
        <v>583505</v>
      </c>
    </row>
    <row r="42" spans="1:30" s="43" customFormat="1" ht="15.1" customHeight="1">
      <c r="A42" s="94">
        <v>2012</v>
      </c>
      <c r="B42" s="95" t="s">
        <v>7</v>
      </c>
      <c r="C42" s="96"/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J42" s="97">
        <v>0</v>
      </c>
      <c r="K42" s="97">
        <v>0</v>
      </c>
      <c r="L42" s="97">
        <v>0</v>
      </c>
      <c r="M42" s="97">
        <v>0</v>
      </c>
      <c r="N42" s="97">
        <v>0</v>
      </c>
      <c r="O42" s="97">
        <v>0</v>
      </c>
      <c r="P42" s="97">
        <f>SUM(D42:O42)</f>
        <v>0</v>
      </c>
      <c r="Q42" s="54"/>
      <c r="R42" s="54"/>
      <c r="S42" s="44">
        <f>SUM($D42:D42)</f>
        <v>0</v>
      </c>
      <c r="T42" s="44">
        <f>SUM($D42:E42)</f>
        <v>0</v>
      </c>
      <c r="U42" s="44">
        <f>SUM($D42:F42)</f>
        <v>0</v>
      </c>
      <c r="V42" s="44">
        <f>SUM($D42:G42)</f>
        <v>0</v>
      </c>
      <c r="W42" s="44">
        <f>SUM($D42:H42)</f>
        <v>0</v>
      </c>
      <c r="X42" s="44">
        <f>SUM($D42:I42)</f>
        <v>0</v>
      </c>
      <c r="Y42" s="44">
        <f>SUM($D42:J42)</f>
        <v>0</v>
      </c>
      <c r="Z42" s="44">
        <f>SUM($D42:K42)</f>
        <v>0</v>
      </c>
      <c r="AA42" s="44">
        <f>SUM($D42:L42)</f>
        <v>0</v>
      </c>
      <c r="AB42" s="44">
        <f>SUM($D42:M42)</f>
        <v>0</v>
      </c>
      <c r="AC42" s="44">
        <f>SUM($D42:N42)</f>
        <v>0</v>
      </c>
      <c r="AD42" s="44">
        <f>SUM($D42:O42)</f>
        <v>0</v>
      </c>
    </row>
    <row r="43" spans="1:30" s="43" customFormat="1" ht="15.1" customHeight="1">
      <c r="A43" s="94">
        <v>2012</v>
      </c>
      <c r="B43" s="95" t="s">
        <v>8</v>
      </c>
      <c r="C43" s="96"/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f>SUM(D43:O43)</f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94">
        <v>2012</v>
      </c>
      <c r="B44" s="98" t="s">
        <v>9</v>
      </c>
      <c r="C44" s="96"/>
      <c r="D44" s="97">
        <f t="shared" ref="D44:P44" si="12">SUM(D41:D43)</f>
        <v>34382</v>
      </c>
      <c r="E44" s="97">
        <f t="shared" si="12"/>
        <v>35313</v>
      </c>
      <c r="F44" s="97">
        <f t="shared" si="12"/>
        <v>41623</v>
      </c>
      <c r="G44" s="97">
        <f t="shared" si="12"/>
        <v>44435</v>
      </c>
      <c r="H44" s="97">
        <f t="shared" si="12"/>
        <v>48193</v>
      </c>
      <c r="I44" s="97">
        <f t="shared" si="12"/>
        <v>50417</v>
      </c>
      <c r="J44" s="97">
        <f t="shared" si="12"/>
        <v>59253</v>
      </c>
      <c r="K44" s="97">
        <f t="shared" si="12"/>
        <v>61685</v>
      </c>
      <c r="L44" s="97">
        <f t="shared" si="12"/>
        <v>52326</v>
      </c>
      <c r="M44" s="97">
        <f t="shared" si="12"/>
        <v>52642</v>
      </c>
      <c r="N44" s="97">
        <f t="shared" si="12"/>
        <v>50646</v>
      </c>
      <c r="O44" s="97">
        <f t="shared" si="12"/>
        <v>52590</v>
      </c>
      <c r="P44" s="97">
        <f t="shared" si="12"/>
        <v>583505</v>
      </c>
      <c r="Q44" s="54"/>
      <c r="R44" s="54"/>
      <c r="S44" s="44">
        <f t="shared" ref="S44:AD44" si="13">SUM(S41:S43)</f>
        <v>34382</v>
      </c>
      <c r="T44" s="44">
        <f t="shared" si="13"/>
        <v>69695</v>
      </c>
      <c r="U44" s="44">
        <f t="shared" si="13"/>
        <v>111318</v>
      </c>
      <c r="V44" s="44">
        <f t="shared" si="13"/>
        <v>155753</v>
      </c>
      <c r="W44" s="44">
        <f t="shared" si="13"/>
        <v>203946</v>
      </c>
      <c r="X44" s="44">
        <f t="shared" si="13"/>
        <v>254363</v>
      </c>
      <c r="Y44" s="44">
        <f t="shared" si="13"/>
        <v>313616</v>
      </c>
      <c r="Z44" s="44">
        <f t="shared" si="13"/>
        <v>375301</v>
      </c>
      <c r="AA44" s="44">
        <f t="shared" si="13"/>
        <v>427627</v>
      </c>
      <c r="AB44" s="44">
        <f t="shared" si="13"/>
        <v>480269</v>
      </c>
      <c r="AC44" s="44">
        <f t="shared" si="13"/>
        <v>530915</v>
      </c>
      <c r="AD44" s="44">
        <f t="shared" si="13"/>
        <v>583505</v>
      </c>
    </row>
    <row r="45" spans="1:30" s="55" customFormat="1" ht="15.1" customHeight="1">
      <c r="A45" s="99"/>
      <c r="B45" s="100"/>
      <c r="C45" s="101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41"/>
      <c r="R45" s="41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</row>
    <row r="46" spans="1:30" s="43" customFormat="1" ht="15.1" customHeight="1">
      <c r="A46" s="94">
        <v>2013</v>
      </c>
      <c r="B46" s="95" t="s">
        <v>6</v>
      </c>
      <c r="C46" s="96"/>
      <c r="D46" s="97">
        <v>45686</v>
      </c>
      <c r="E46" s="97">
        <v>42948</v>
      </c>
      <c r="F46" s="97">
        <v>55345</v>
      </c>
      <c r="G46" s="97">
        <v>56468</v>
      </c>
      <c r="H46" s="97">
        <v>65476</v>
      </c>
      <c r="I46" s="97">
        <v>67219</v>
      </c>
      <c r="J46" s="97">
        <v>75133</v>
      </c>
      <c r="K46" s="97">
        <v>82590</v>
      </c>
      <c r="L46" s="97">
        <v>67953</v>
      </c>
      <c r="M46" s="97">
        <v>66354</v>
      </c>
      <c r="N46" s="97">
        <v>62021</v>
      </c>
      <c r="O46" s="97">
        <v>63794</v>
      </c>
      <c r="P46" s="97">
        <f>SUM(D46:O46)</f>
        <v>750987</v>
      </c>
      <c r="Q46" s="53"/>
      <c r="R46" s="53"/>
      <c r="S46" s="44">
        <f>SUM($D46:D46)</f>
        <v>45686</v>
      </c>
      <c r="T46" s="44">
        <f>SUM($D46:E46)</f>
        <v>88634</v>
      </c>
      <c r="U46" s="44">
        <f>SUM($D46:F46)</f>
        <v>143979</v>
      </c>
      <c r="V46" s="44">
        <f>SUM($D46:G46)</f>
        <v>200447</v>
      </c>
      <c r="W46" s="44">
        <f>SUM($D46:H46)</f>
        <v>265923</v>
      </c>
      <c r="X46" s="44">
        <f>SUM($D46:I46)</f>
        <v>333142</v>
      </c>
      <c r="Y46" s="44">
        <f>SUM($D46:J46)</f>
        <v>408275</v>
      </c>
      <c r="Z46" s="44">
        <f>SUM($D46:K46)</f>
        <v>490865</v>
      </c>
      <c r="AA46" s="44">
        <f>SUM($D46:L46)</f>
        <v>558818</v>
      </c>
      <c r="AB46" s="44">
        <f>SUM($D46:M46)</f>
        <v>625172</v>
      </c>
      <c r="AC46" s="44">
        <f>SUM($D46:N46)</f>
        <v>687193</v>
      </c>
      <c r="AD46" s="44">
        <f>SUM($D46:O46)</f>
        <v>750987</v>
      </c>
    </row>
    <row r="47" spans="1:30" s="43" customFormat="1" ht="15.1" customHeight="1">
      <c r="A47" s="94">
        <v>2013</v>
      </c>
      <c r="B47" s="95" t="s">
        <v>7</v>
      </c>
      <c r="C47" s="96"/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f>SUM(D47:O47)</f>
        <v>0</v>
      </c>
      <c r="Q47" s="54"/>
      <c r="R47" s="54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94">
        <v>2013</v>
      </c>
      <c r="B48" s="95" t="s">
        <v>8</v>
      </c>
      <c r="C48" s="96"/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f>SUM(D48:O48)</f>
        <v>0</v>
      </c>
      <c r="Q48" s="54"/>
      <c r="R48" s="54"/>
      <c r="S48" s="44">
        <f>SUM($D48:D48)</f>
        <v>0</v>
      </c>
      <c r="T48" s="44">
        <f>SUM($D48:E48)</f>
        <v>0</v>
      </c>
      <c r="U48" s="44">
        <f>SUM($D48:F48)</f>
        <v>0</v>
      </c>
      <c r="V48" s="44">
        <f>SUM($D48:G48)</f>
        <v>0</v>
      </c>
      <c r="W48" s="44">
        <f>SUM($D48:H48)</f>
        <v>0</v>
      </c>
      <c r="X48" s="44">
        <f>SUM($D48:I48)</f>
        <v>0</v>
      </c>
      <c r="Y48" s="44">
        <f>SUM($D48:J48)</f>
        <v>0</v>
      </c>
      <c r="Z48" s="44">
        <f>SUM($D48:K48)</f>
        <v>0</v>
      </c>
      <c r="AA48" s="44">
        <f>SUM($D48:L48)</f>
        <v>0</v>
      </c>
      <c r="AB48" s="44">
        <f>SUM($D48:M48)</f>
        <v>0</v>
      </c>
      <c r="AC48" s="44">
        <f>SUM($D48:N48)</f>
        <v>0</v>
      </c>
      <c r="AD48" s="44">
        <f>SUM($D48:O48)</f>
        <v>0</v>
      </c>
    </row>
    <row r="49" spans="1:30" s="43" customFormat="1" ht="15.1" customHeight="1">
      <c r="A49" s="94">
        <v>2013</v>
      </c>
      <c r="B49" s="98" t="s">
        <v>9</v>
      </c>
      <c r="C49" s="96"/>
      <c r="D49" s="97">
        <f t="shared" ref="D49:P49" si="14">SUM(D46:D48)</f>
        <v>45686</v>
      </c>
      <c r="E49" s="97">
        <f t="shared" si="14"/>
        <v>42948</v>
      </c>
      <c r="F49" s="97">
        <f t="shared" si="14"/>
        <v>55345</v>
      </c>
      <c r="G49" s="97">
        <f t="shared" si="14"/>
        <v>56468</v>
      </c>
      <c r="H49" s="97">
        <f t="shared" si="14"/>
        <v>65476</v>
      </c>
      <c r="I49" s="97">
        <f t="shared" si="14"/>
        <v>67219</v>
      </c>
      <c r="J49" s="97">
        <f t="shared" si="14"/>
        <v>75133</v>
      </c>
      <c r="K49" s="97">
        <f t="shared" si="14"/>
        <v>82590</v>
      </c>
      <c r="L49" s="97">
        <f t="shared" si="14"/>
        <v>67953</v>
      </c>
      <c r="M49" s="97">
        <f t="shared" si="14"/>
        <v>66354</v>
      </c>
      <c r="N49" s="97">
        <f t="shared" si="14"/>
        <v>62021</v>
      </c>
      <c r="O49" s="97">
        <f t="shared" si="14"/>
        <v>63794</v>
      </c>
      <c r="P49" s="97">
        <f t="shared" si="14"/>
        <v>750987</v>
      </c>
      <c r="Q49" s="54"/>
      <c r="R49" s="54"/>
      <c r="S49" s="44">
        <f t="shared" ref="S49:AD49" si="15">SUM(S46:S48)</f>
        <v>45686</v>
      </c>
      <c r="T49" s="44">
        <f t="shared" si="15"/>
        <v>88634</v>
      </c>
      <c r="U49" s="44">
        <f t="shared" si="15"/>
        <v>143979</v>
      </c>
      <c r="V49" s="44">
        <f t="shared" si="15"/>
        <v>200447</v>
      </c>
      <c r="W49" s="44">
        <f t="shared" si="15"/>
        <v>265923</v>
      </c>
      <c r="X49" s="44">
        <f t="shared" si="15"/>
        <v>333142</v>
      </c>
      <c r="Y49" s="44">
        <f t="shared" si="15"/>
        <v>408275</v>
      </c>
      <c r="Z49" s="44">
        <f t="shared" si="15"/>
        <v>490865</v>
      </c>
      <c r="AA49" s="44">
        <f t="shared" si="15"/>
        <v>558818</v>
      </c>
      <c r="AB49" s="44">
        <f t="shared" si="15"/>
        <v>625172</v>
      </c>
      <c r="AC49" s="44">
        <f t="shared" si="15"/>
        <v>687193</v>
      </c>
      <c r="AD49" s="44">
        <f t="shared" si="15"/>
        <v>750987</v>
      </c>
    </row>
    <row r="50" spans="1:30" s="55" customFormat="1" ht="15.1" customHeight="1">
      <c r="A50" s="99"/>
      <c r="B50" s="100"/>
      <c r="C50" s="101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41"/>
      <c r="R50" s="41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</row>
    <row r="51" spans="1:30" s="43" customFormat="1" ht="15.1" customHeight="1">
      <c r="A51" s="94">
        <v>2014</v>
      </c>
      <c r="B51" s="95" t="s">
        <v>6</v>
      </c>
      <c r="C51" s="96"/>
      <c r="D51" s="97">
        <v>49327</v>
      </c>
      <c r="E51" s="97">
        <v>46740</v>
      </c>
      <c r="F51" s="97">
        <v>54923</v>
      </c>
      <c r="G51" s="97">
        <v>62426</v>
      </c>
      <c r="H51" s="97">
        <v>67244</v>
      </c>
      <c r="I51" s="97">
        <v>71927</v>
      </c>
      <c r="J51" s="97">
        <v>78361</v>
      </c>
      <c r="K51" s="97">
        <v>84311</v>
      </c>
      <c r="L51" s="97">
        <v>33324</v>
      </c>
      <c r="M51" s="97">
        <v>52294</v>
      </c>
      <c r="N51" s="97">
        <v>50958</v>
      </c>
      <c r="O51" s="97">
        <v>54855</v>
      </c>
      <c r="P51" s="97">
        <f>SUM(D51:O51)</f>
        <v>706690</v>
      </c>
      <c r="Q51" s="53"/>
      <c r="R51" s="53"/>
      <c r="S51" s="44">
        <f>SUM($D51:D51)</f>
        <v>49327</v>
      </c>
      <c r="T51" s="44">
        <f>SUM($D51:E51)</f>
        <v>96067</v>
      </c>
      <c r="U51" s="44">
        <f>SUM($D51:F51)</f>
        <v>150990</v>
      </c>
      <c r="V51" s="44">
        <f>SUM($D51:G51)</f>
        <v>213416</v>
      </c>
      <c r="W51" s="44">
        <f>SUM($D51:H51)</f>
        <v>280660</v>
      </c>
      <c r="X51" s="44">
        <f>SUM($D51:I51)</f>
        <v>352587</v>
      </c>
      <c r="Y51" s="44">
        <f>SUM($D51:J51)</f>
        <v>430948</v>
      </c>
      <c r="Z51" s="44">
        <f>SUM($D51:K51)</f>
        <v>515259</v>
      </c>
      <c r="AA51" s="44">
        <f>SUM($D51:L51)</f>
        <v>548583</v>
      </c>
      <c r="AB51" s="44">
        <f>SUM($D51:M51)</f>
        <v>600877</v>
      </c>
      <c r="AC51" s="44">
        <f>SUM($D51:N51)</f>
        <v>651835</v>
      </c>
      <c r="AD51" s="44">
        <f>SUM($D51:O51)</f>
        <v>706690</v>
      </c>
    </row>
    <row r="52" spans="1:30" s="43" customFormat="1" ht="15.1" customHeight="1">
      <c r="A52" s="94">
        <v>2014</v>
      </c>
      <c r="B52" s="95" t="s">
        <v>7</v>
      </c>
      <c r="C52" s="96"/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/>
      <c r="N52" s="97">
        <v>0</v>
      </c>
      <c r="O52" s="97">
        <v>0</v>
      </c>
      <c r="P52" s="97">
        <f>SUM(D52:O52)</f>
        <v>0</v>
      </c>
      <c r="Q52" s="54"/>
      <c r="R52" s="54"/>
      <c r="S52" s="44">
        <f>SUM($D52:D52)</f>
        <v>0</v>
      </c>
      <c r="T52" s="44">
        <f>SUM($D52:E52)</f>
        <v>0</v>
      </c>
      <c r="U52" s="44">
        <f>SUM($D52:F52)</f>
        <v>0</v>
      </c>
      <c r="V52" s="44">
        <f>SUM($D52:G52)</f>
        <v>0</v>
      </c>
      <c r="W52" s="44">
        <f>SUM($D52:H52)</f>
        <v>0</v>
      </c>
      <c r="X52" s="44">
        <f>SUM($D52:I52)</f>
        <v>0</v>
      </c>
      <c r="Y52" s="44">
        <f>SUM($D52:J52)</f>
        <v>0</v>
      </c>
      <c r="Z52" s="44">
        <f>SUM($D52:K52)</f>
        <v>0</v>
      </c>
      <c r="AA52" s="44">
        <f>SUM($D52:L52)</f>
        <v>0</v>
      </c>
      <c r="AB52" s="44">
        <f>SUM($D52:M52)</f>
        <v>0</v>
      </c>
      <c r="AC52" s="44">
        <f>SUM($D52:N52)</f>
        <v>0</v>
      </c>
      <c r="AD52" s="44">
        <f>SUM($D52:O52)</f>
        <v>0</v>
      </c>
    </row>
    <row r="53" spans="1:30" s="43" customFormat="1" ht="15.1" customHeight="1">
      <c r="A53" s="94">
        <v>2014</v>
      </c>
      <c r="B53" s="95" t="s">
        <v>8</v>
      </c>
      <c r="C53" s="96"/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/>
      <c r="N53" s="97">
        <v>0</v>
      </c>
      <c r="O53" s="97">
        <v>0</v>
      </c>
      <c r="P53" s="97">
        <f>SUM(D53:O53)</f>
        <v>0</v>
      </c>
      <c r="Q53" s="54"/>
      <c r="R53" s="54"/>
      <c r="S53" s="44">
        <f>SUM($D53:D53)</f>
        <v>0</v>
      </c>
      <c r="T53" s="44">
        <f>SUM($D53:E53)</f>
        <v>0</v>
      </c>
      <c r="U53" s="44">
        <f>SUM($D53:F53)</f>
        <v>0</v>
      </c>
      <c r="V53" s="44">
        <f>SUM($D53:G53)</f>
        <v>0</v>
      </c>
      <c r="W53" s="44">
        <f>SUM($D53:H53)</f>
        <v>0</v>
      </c>
      <c r="X53" s="44">
        <f>SUM($D53:I53)</f>
        <v>0</v>
      </c>
      <c r="Y53" s="44">
        <f>SUM($D53:J53)</f>
        <v>0</v>
      </c>
      <c r="Z53" s="44">
        <f>SUM($D53:K53)</f>
        <v>0</v>
      </c>
      <c r="AA53" s="44">
        <f>SUM($D53:L53)</f>
        <v>0</v>
      </c>
      <c r="AB53" s="44">
        <f>SUM($D53:M53)</f>
        <v>0</v>
      </c>
      <c r="AC53" s="44">
        <f>SUM($D53:N53)</f>
        <v>0</v>
      </c>
      <c r="AD53" s="44">
        <f>SUM($D53:O53)</f>
        <v>0</v>
      </c>
    </row>
    <row r="54" spans="1:30" s="43" customFormat="1" ht="15.1" customHeight="1">
      <c r="A54" s="94">
        <v>2014</v>
      </c>
      <c r="B54" s="98" t="s">
        <v>9</v>
      </c>
      <c r="C54" s="96"/>
      <c r="D54" s="97">
        <f t="shared" ref="D54:P54" si="16">SUM(D51:D53)</f>
        <v>49327</v>
      </c>
      <c r="E54" s="97">
        <f t="shared" si="16"/>
        <v>46740</v>
      </c>
      <c r="F54" s="97">
        <f t="shared" si="16"/>
        <v>54923</v>
      </c>
      <c r="G54" s="97">
        <f t="shared" si="16"/>
        <v>62426</v>
      </c>
      <c r="H54" s="97">
        <f t="shared" si="16"/>
        <v>67244</v>
      </c>
      <c r="I54" s="97">
        <f t="shared" si="16"/>
        <v>71927</v>
      </c>
      <c r="J54" s="97">
        <f t="shared" si="16"/>
        <v>78361</v>
      </c>
      <c r="K54" s="97">
        <f t="shared" si="16"/>
        <v>84311</v>
      </c>
      <c r="L54" s="97">
        <f t="shared" si="16"/>
        <v>33324</v>
      </c>
      <c r="M54" s="97">
        <f t="shared" si="16"/>
        <v>52294</v>
      </c>
      <c r="N54" s="97">
        <f t="shared" si="16"/>
        <v>50958</v>
      </c>
      <c r="O54" s="97">
        <f t="shared" si="16"/>
        <v>54855</v>
      </c>
      <c r="P54" s="97">
        <f t="shared" si="16"/>
        <v>706690</v>
      </c>
      <c r="Q54" s="54"/>
      <c r="R54" s="54"/>
      <c r="S54" s="44">
        <f t="shared" ref="S54:AD54" si="17">SUM(S51:S53)</f>
        <v>49327</v>
      </c>
      <c r="T54" s="44">
        <f t="shared" si="17"/>
        <v>96067</v>
      </c>
      <c r="U54" s="44">
        <f t="shared" si="17"/>
        <v>150990</v>
      </c>
      <c r="V54" s="44">
        <f t="shared" si="17"/>
        <v>213416</v>
      </c>
      <c r="W54" s="44">
        <f t="shared" si="17"/>
        <v>280660</v>
      </c>
      <c r="X54" s="44">
        <f t="shared" si="17"/>
        <v>352587</v>
      </c>
      <c r="Y54" s="44">
        <f t="shared" si="17"/>
        <v>430948</v>
      </c>
      <c r="Z54" s="44">
        <f t="shared" si="17"/>
        <v>515259</v>
      </c>
      <c r="AA54" s="44">
        <f t="shared" si="17"/>
        <v>548583</v>
      </c>
      <c r="AB54" s="44">
        <f t="shared" si="17"/>
        <v>600877</v>
      </c>
      <c r="AC54" s="44">
        <f t="shared" si="17"/>
        <v>651835</v>
      </c>
      <c r="AD54" s="44">
        <f t="shared" si="17"/>
        <v>706690</v>
      </c>
    </row>
    <row r="55" spans="1:30" s="55" customFormat="1" ht="15.1" customHeight="1">
      <c r="A55" s="99"/>
      <c r="B55" s="100"/>
      <c r="C55" s="101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41"/>
      <c r="R55" s="41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</row>
    <row r="56" spans="1:30" s="43" customFormat="1" ht="15.1" customHeight="1">
      <c r="A56" s="94">
        <v>2015</v>
      </c>
      <c r="B56" s="95" t="s">
        <v>6</v>
      </c>
      <c r="C56" s="96"/>
      <c r="D56" s="97">
        <v>40223</v>
      </c>
      <c r="E56" s="97">
        <v>33451</v>
      </c>
      <c r="F56" s="97">
        <v>42240</v>
      </c>
      <c r="G56" s="97">
        <v>45247</v>
      </c>
      <c r="H56" s="97">
        <v>52812</v>
      </c>
      <c r="I56" s="97">
        <v>53314</v>
      </c>
      <c r="J56" s="97">
        <v>59221</v>
      </c>
      <c r="K56" s="97">
        <v>55603</v>
      </c>
      <c r="L56" s="97">
        <v>46638</v>
      </c>
      <c r="M56" s="97">
        <v>43509</v>
      </c>
      <c r="N56" s="97">
        <v>40836</v>
      </c>
      <c r="O56" s="97">
        <v>41891</v>
      </c>
      <c r="P56" s="97">
        <f>SUM(D56:O56)</f>
        <v>554985</v>
      </c>
      <c r="Q56" s="53"/>
      <c r="R56" s="53"/>
      <c r="S56" s="44">
        <f>SUM($D56:D56)</f>
        <v>40223</v>
      </c>
      <c r="T56" s="44">
        <f>SUM($D56:E56)</f>
        <v>73674</v>
      </c>
      <c r="U56" s="44">
        <f>SUM($D56:F56)</f>
        <v>115914</v>
      </c>
      <c r="V56" s="44">
        <f>SUM($D56:G56)</f>
        <v>161161</v>
      </c>
      <c r="W56" s="44">
        <f>SUM($D56:H56)</f>
        <v>213973</v>
      </c>
      <c r="X56" s="44">
        <f>SUM($D56:I56)</f>
        <v>267287</v>
      </c>
      <c r="Y56" s="44">
        <f>SUM($D56:J56)</f>
        <v>326508</v>
      </c>
      <c r="Z56" s="44">
        <f>SUM($D56:K56)</f>
        <v>382111</v>
      </c>
      <c r="AA56" s="44">
        <f>SUM($D56:L56)</f>
        <v>428749</v>
      </c>
      <c r="AB56" s="44">
        <f>SUM($D56:M56)</f>
        <v>472258</v>
      </c>
      <c r="AC56" s="44">
        <f>SUM($D56:N56)</f>
        <v>513094</v>
      </c>
      <c r="AD56" s="44">
        <f>SUM($D56:O56)</f>
        <v>554985</v>
      </c>
    </row>
    <row r="57" spans="1:30" s="43" customFormat="1" ht="15.1" customHeight="1">
      <c r="A57" s="94">
        <v>2015</v>
      </c>
      <c r="B57" s="95" t="s">
        <v>7</v>
      </c>
      <c r="C57" s="96"/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/>
      <c r="J57" s="97">
        <v>0</v>
      </c>
      <c r="K57" s="97">
        <v>0</v>
      </c>
      <c r="L57" s="97">
        <v>0</v>
      </c>
      <c r="M57" s="97">
        <v>0</v>
      </c>
      <c r="N57" s="97">
        <v>0</v>
      </c>
      <c r="O57" s="97">
        <v>0</v>
      </c>
      <c r="P57" s="97">
        <f>SUM(D57:O57)</f>
        <v>0</v>
      </c>
      <c r="Q57" s="54"/>
      <c r="R57" s="54"/>
      <c r="S57" s="44">
        <f>SUM($D57:D57)</f>
        <v>0</v>
      </c>
      <c r="T57" s="44">
        <f>SUM($D57:E57)</f>
        <v>0</v>
      </c>
      <c r="U57" s="44">
        <f>SUM($D57:F57)</f>
        <v>0</v>
      </c>
      <c r="V57" s="44">
        <f>SUM($D57:G57)</f>
        <v>0</v>
      </c>
      <c r="W57" s="44">
        <f>SUM($D57:H57)</f>
        <v>0</v>
      </c>
      <c r="X57" s="44">
        <f>SUM($D57:I57)</f>
        <v>0</v>
      </c>
      <c r="Y57" s="44">
        <f>SUM($D57:J57)</f>
        <v>0</v>
      </c>
      <c r="Z57" s="44">
        <f>SUM($D57:K57)</f>
        <v>0</v>
      </c>
      <c r="AA57" s="44">
        <f>SUM($D57:L57)</f>
        <v>0</v>
      </c>
      <c r="AB57" s="44">
        <f>SUM($D57:M57)</f>
        <v>0</v>
      </c>
      <c r="AC57" s="44">
        <f>SUM($D57:N57)</f>
        <v>0</v>
      </c>
      <c r="AD57" s="44">
        <f>SUM($D57:O57)</f>
        <v>0</v>
      </c>
    </row>
    <row r="58" spans="1:30" s="43" customFormat="1" ht="15.1" customHeight="1">
      <c r="A58" s="94">
        <v>2015</v>
      </c>
      <c r="B58" s="95" t="s">
        <v>8</v>
      </c>
      <c r="C58" s="96"/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/>
      <c r="J58" s="97">
        <v>0</v>
      </c>
      <c r="K58" s="97">
        <v>0</v>
      </c>
      <c r="L58" s="97">
        <v>0</v>
      </c>
      <c r="M58" s="97">
        <v>0</v>
      </c>
      <c r="N58" s="97">
        <v>0</v>
      </c>
      <c r="O58" s="97">
        <v>0</v>
      </c>
      <c r="P58" s="97">
        <f>SUM(D58:O58)</f>
        <v>0</v>
      </c>
      <c r="Q58" s="54"/>
      <c r="R58" s="54"/>
      <c r="S58" s="44">
        <f>SUM($D58:D58)</f>
        <v>0</v>
      </c>
      <c r="T58" s="44">
        <f>SUM($D58:E58)</f>
        <v>0</v>
      </c>
      <c r="U58" s="44">
        <f>SUM($D58:F58)</f>
        <v>0</v>
      </c>
      <c r="V58" s="44">
        <f>SUM($D58:G58)</f>
        <v>0</v>
      </c>
      <c r="W58" s="44">
        <f>SUM($D58:H58)</f>
        <v>0</v>
      </c>
      <c r="X58" s="44">
        <f>SUM($D58:I58)</f>
        <v>0</v>
      </c>
      <c r="Y58" s="44">
        <f>SUM($D58:J58)</f>
        <v>0</v>
      </c>
      <c r="Z58" s="44">
        <f>SUM($D58:K58)</f>
        <v>0</v>
      </c>
      <c r="AA58" s="44">
        <f>SUM($D58:L58)</f>
        <v>0</v>
      </c>
      <c r="AB58" s="44">
        <f>SUM($D58:M58)</f>
        <v>0</v>
      </c>
      <c r="AC58" s="44">
        <f>SUM($D58:N58)</f>
        <v>0</v>
      </c>
      <c r="AD58" s="44">
        <f>SUM($D58:O58)</f>
        <v>0</v>
      </c>
    </row>
    <row r="59" spans="1:30" s="43" customFormat="1" ht="15.1" customHeight="1">
      <c r="A59" s="94">
        <v>2015</v>
      </c>
      <c r="B59" s="98" t="s">
        <v>9</v>
      </c>
      <c r="C59" s="96"/>
      <c r="D59" s="97">
        <f t="shared" ref="D59:P59" si="18">SUM(D56:D58)</f>
        <v>40223</v>
      </c>
      <c r="E59" s="97">
        <f t="shared" si="18"/>
        <v>33451</v>
      </c>
      <c r="F59" s="97">
        <f t="shared" si="18"/>
        <v>42240</v>
      </c>
      <c r="G59" s="97">
        <f t="shared" si="18"/>
        <v>45247</v>
      </c>
      <c r="H59" s="97">
        <f t="shared" si="18"/>
        <v>52812</v>
      </c>
      <c r="I59" s="97">
        <f t="shared" si="18"/>
        <v>53314</v>
      </c>
      <c r="J59" s="97">
        <f t="shared" si="18"/>
        <v>59221</v>
      </c>
      <c r="K59" s="97">
        <f t="shared" si="18"/>
        <v>55603</v>
      </c>
      <c r="L59" s="97">
        <f t="shared" si="18"/>
        <v>46638</v>
      </c>
      <c r="M59" s="97">
        <f t="shared" si="18"/>
        <v>43509</v>
      </c>
      <c r="N59" s="97">
        <f t="shared" si="18"/>
        <v>40836</v>
      </c>
      <c r="O59" s="97">
        <f t="shared" si="18"/>
        <v>41891</v>
      </c>
      <c r="P59" s="97">
        <f t="shared" si="18"/>
        <v>554985</v>
      </c>
      <c r="Q59" s="54"/>
      <c r="R59" s="54"/>
      <c r="S59" s="44">
        <f t="shared" ref="S59:AD59" si="19">SUM(S56:S58)</f>
        <v>40223</v>
      </c>
      <c r="T59" s="44">
        <f t="shared" si="19"/>
        <v>73674</v>
      </c>
      <c r="U59" s="44">
        <f t="shared" si="19"/>
        <v>115914</v>
      </c>
      <c r="V59" s="44">
        <f t="shared" si="19"/>
        <v>161161</v>
      </c>
      <c r="W59" s="44">
        <f t="shared" si="19"/>
        <v>213973</v>
      </c>
      <c r="X59" s="44">
        <f t="shared" si="19"/>
        <v>267287</v>
      </c>
      <c r="Y59" s="44">
        <f t="shared" si="19"/>
        <v>326508</v>
      </c>
      <c r="Z59" s="44">
        <f t="shared" si="19"/>
        <v>382111</v>
      </c>
      <c r="AA59" s="44">
        <f t="shared" si="19"/>
        <v>428749</v>
      </c>
      <c r="AB59" s="44">
        <f t="shared" si="19"/>
        <v>472258</v>
      </c>
      <c r="AC59" s="44">
        <f t="shared" si="19"/>
        <v>513094</v>
      </c>
      <c r="AD59" s="44">
        <f t="shared" si="19"/>
        <v>554985</v>
      </c>
    </row>
    <row r="60" spans="1:30" s="55" customFormat="1" ht="15.1" customHeight="1">
      <c r="A60" s="99"/>
      <c r="B60" s="100"/>
      <c r="C60" s="101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41"/>
      <c r="R60" s="41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</row>
    <row r="61" spans="1:30" s="43" customFormat="1" ht="15.1" customHeight="1">
      <c r="A61" s="94">
        <v>2016</v>
      </c>
      <c r="B61" s="95" t="s">
        <v>6</v>
      </c>
      <c r="C61" s="96"/>
      <c r="D61" s="97">
        <v>33972</v>
      </c>
      <c r="E61" s="97">
        <v>28932</v>
      </c>
      <c r="F61" s="97">
        <v>34595</v>
      </c>
      <c r="G61" s="97">
        <v>38718</v>
      </c>
      <c r="H61" s="97">
        <v>43494</v>
      </c>
      <c r="I61" s="97">
        <v>46581</v>
      </c>
      <c r="J61" s="97">
        <v>55559</v>
      </c>
      <c r="K61" s="97">
        <v>55176</v>
      </c>
      <c r="L61" s="97">
        <v>47535</v>
      </c>
      <c r="M61" s="97">
        <v>45109</v>
      </c>
      <c r="N61" s="97">
        <v>41431</v>
      </c>
      <c r="O61" s="97">
        <v>41650</v>
      </c>
      <c r="P61" s="97">
        <f>SUM(D61:O61)</f>
        <v>512752</v>
      </c>
      <c r="Q61" s="53"/>
      <c r="R61" s="53"/>
      <c r="S61" s="44">
        <f>SUM($D61:D61)</f>
        <v>33972</v>
      </c>
      <c r="T61" s="44">
        <f>SUM($D61:E61)</f>
        <v>62904</v>
      </c>
      <c r="U61" s="44">
        <f>SUM($D61:F61)</f>
        <v>97499</v>
      </c>
      <c r="V61" s="44">
        <f>SUM($D61:G61)</f>
        <v>136217</v>
      </c>
      <c r="W61" s="44">
        <f>SUM($D61:H61)</f>
        <v>179711</v>
      </c>
      <c r="X61" s="44">
        <f>SUM($D61:I61)</f>
        <v>226292</v>
      </c>
      <c r="Y61" s="44">
        <f>SUM($D61:J61)</f>
        <v>281851</v>
      </c>
      <c r="Z61" s="44">
        <f>SUM($D61:K61)</f>
        <v>337027</v>
      </c>
      <c r="AA61" s="44">
        <f>SUM($D61:L61)</f>
        <v>384562</v>
      </c>
      <c r="AB61" s="44">
        <f>SUM($D61:M61)</f>
        <v>429671</v>
      </c>
      <c r="AC61" s="44">
        <f>SUM($D61:N61)</f>
        <v>471102</v>
      </c>
      <c r="AD61" s="44">
        <f>SUM($D61:O61)</f>
        <v>512752</v>
      </c>
    </row>
    <row r="62" spans="1:30" s="43" customFormat="1" ht="15.1" customHeight="1">
      <c r="A62" s="94">
        <v>2016</v>
      </c>
      <c r="B62" s="95" t="s">
        <v>7</v>
      </c>
      <c r="C62" s="96"/>
      <c r="D62" s="97"/>
      <c r="E62" s="97">
        <v>0</v>
      </c>
      <c r="F62" s="97">
        <v>0</v>
      </c>
      <c r="G62" s="97">
        <v>0</v>
      </c>
      <c r="H62" s="97">
        <v>0</v>
      </c>
      <c r="I62" s="97">
        <v>0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7">
        <f>SUM(D62:O62)</f>
        <v>0</v>
      </c>
      <c r="Q62" s="54"/>
      <c r="R62" s="54"/>
      <c r="S62" s="44">
        <f>SUM($D62:D62)</f>
        <v>0</v>
      </c>
      <c r="T62" s="44">
        <f>SUM($D62:E62)</f>
        <v>0</v>
      </c>
      <c r="U62" s="44">
        <f>SUM($D62:F62)</f>
        <v>0</v>
      </c>
      <c r="V62" s="44">
        <f>SUM($D62:G62)</f>
        <v>0</v>
      </c>
      <c r="W62" s="44">
        <f>SUM($D62:H62)</f>
        <v>0</v>
      </c>
      <c r="X62" s="44">
        <f>SUM($D62:I62)</f>
        <v>0</v>
      </c>
      <c r="Y62" s="44">
        <f>SUM($D62:J62)</f>
        <v>0</v>
      </c>
      <c r="Z62" s="44">
        <f>SUM($D62:K62)</f>
        <v>0</v>
      </c>
      <c r="AA62" s="44">
        <f>SUM($D62:L62)</f>
        <v>0</v>
      </c>
      <c r="AB62" s="44">
        <f>SUM($D62:M62)</f>
        <v>0</v>
      </c>
      <c r="AC62" s="44">
        <f>SUM($D62:N62)</f>
        <v>0</v>
      </c>
      <c r="AD62" s="44">
        <f>SUM($D62:O62)</f>
        <v>0</v>
      </c>
    </row>
    <row r="63" spans="1:30" s="43" customFormat="1" ht="15.1" customHeight="1">
      <c r="A63" s="94">
        <v>2016</v>
      </c>
      <c r="B63" s="95" t="s">
        <v>8</v>
      </c>
      <c r="C63" s="96"/>
      <c r="D63" s="97"/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f>SUM(D63:O63)</f>
        <v>0</v>
      </c>
      <c r="Q63" s="54"/>
      <c r="R63" s="54"/>
      <c r="S63" s="44">
        <f>SUM($D63:D63)</f>
        <v>0</v>
      </c>
      <c r="T63" s="44">
        <f>SUM($D63:E63)</f>
        <v>0</v>
      </c>
      <c r="U63" s="44">
        <f>SUM($D63:F63)</f>
        <v>0</v>
      </c>
      <c r="V63" s="44">
        <f>SUM($D63:G63)</f>
        <v>0</v>
      </c>
      <c r="W63" s="44">
        <f>SUM($D63:H63)</f>
        <v>0</v>
      </c>
      <c r="X63" s="44">
        <f>SUM($D63:I63)</f>
        <v>0</v>
      </c>
      <c r="Y63" s="44">
        <f>SUM($D63:J63)</f>
        <v>0</v>
      </c>
      <c r="Z63" s="44">
        <f>SUM($D63:K63)</f>
        <v>0</v>
      </c>
      <c r="AA63" s="44">
        <f>SUM($D63:L63)</f>
        <v>0</v>
      </c>
      <c r="AB63" s="44">
        <f>SUM($D63:M63)</f>
        <v>0</v>
      </c>
      <c r="AC63" s="44">
        <f>SUM($D63:N63)</f>
        <v>0</v>
      </c>
      <c r="AD63" s="44">
        <f>SUM($D63:O63)</f>
        <v>0</v>
      </c>
    </row>
    <row r="64" spans="1:30" s="43" customFormat="1" ht="15.1" customHeight="1">
      <c r="A64" s="94">
        <v>2016</v>
      </c>
      <c r="B64" s="98" t="s">
        <v>9</v>
      </c>
      <c r="C64" s="96"/>
      <c r="D64" s="97">
        <f t="shared" ref="D64:P64" si="20">SUM(D61:D63)</f>
        <v>33972</v>
      </c>
      <c r="E64" s="97">
        <f t="shared" si="20"/>
        <v>28932</v>
      </c>
      <c r="F64" s="97">
        <f t="shared" si="20"/>
        <v>34595</v>
      </c>
      <c r="G64" s="97">
        <f t="shared" si="20"/>
        <v>38718</v>
      </c>
      <c r="H64" s="97">
        <f t="shared" si="20"/>
        <v>43494</v>
      </c>
      <c r="I64" s="97">
        <f t="shared" si="20"/>
        <v>46581</v>
      </c>
      <c r="J64" s="97">
        <f t="shared" si="20"/>
        <v>55559</v>
      </c>
      <c r="K64" s="97">
        <f t="shared" si="20"/>
        <v>55176</v>
      </c>
      <c r="L64" s="97">
        <f t="shared" si="20"/>
        <v>47535</v>
      </c>
      <c r="M64" s="97">
        <f t="shared" si="20"/>
        <v>45109</v>
      </c>
      <c r="N64" s="97">
        <f t="shared" si="20"/>
        <v>41431</v>
      </c>
      <c r="O64" s="97">
        <f t="shared" si="20"/>
        <v>41650</v>
      </c>
      <c r="P64" s="97">
        <f t="shared" si="20"/>
        <v>512752</v>
      </c>
      <c r="Q64" s="54"/>
      <c r="R64" s="54"/>
      <c r="S64" s="44">
        <f t="shared" ref="S64:AD64" si="21">SUM(S61:S63)</f>
        <v>33972</v>
      </c>
      <c r="T64" s="44">
        <f t="shared" si="21"/>
        <v>62904</v>
      </c>
      <c r="U64" s="44">
        <f t="shared" si="21"/>
        <v>97499</v>
      </c>
      <c r="V64" s="44">
        <f t="shared" si="21"/>
        <v>136217</v>
      </c>
      <c r="W64" s="44">
        <f t="shared" si="21"/>
        <v>179711</v>
      </c>
      <c r="X64" s="44">
        <f t="shared" si="21"/>
        <v>226292</v>
      </c>
      <c r="Y64" s="44">
        <f t="shared" si="21"/>
        <v>281851</v>
      </c>
      <c r="Z64" s="44">
        <f t="shared" si="21"/>
        <v>337027</v>
      </c>
      <c r="AA64" s="44">
        <f t="shared" si="21"/>
        <v>384562</v>
      </c>
      <c r="AB64" s="44">
        <f t="shared" si="21"/>
        <v>429671</v>
      </c>
      <c r="AC64" s="44">
        <f t="shared" si="21"/>
        <v>471102</v>
      </c>
      <c r="AD64" s="44">
        <f t="shared" si="21"/>
        <v>512752</v>
      </c>
    </row>
    <row r="65" spans="1:30" s="55" customFormat="1" ht="15.1" customHeight="1">
      <c r="A65" s="99"/>
      <c r="B65" s="100"/>
      <c r="C65" s="101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41"/>
      <c r="R65" s="41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</row>
    <row r="66" spans="1:30" s="43" customFormat="1" ht="15.1" customHeight="1">
      <c r="A66" s="94">
        <v>2017</v>
      </c>
      <c r="B66" s="95" t="s">
        <v>6</v>
      </c>
      <c r="C66" s="96"/>
      <c r="D66" s="97">
        <v>35939</v>
      </c>
      <c r="E66" s="97">
        <v>33169</v>
      </c>
      <c r="F66" s="97">
        <v>36234</v>
      </c>
      <c r="G66" s="97">
        <v>40179</v>
      </c>
      <c r="H66" s="97">
        <v>41741</v>
      </c>
      <c r="I66" s="97">
        <v>45080</v>
      </c>
      <c r="J66" s="97">
        <v>51157</v>
      </c>
      <c r="K66" s="97">
        <v>54964</v>
      </c>
      <c r="L66" s="97">
        <v>48987</v>
      </c>
      <c r="M66" s="97">
        <v>45119</v>
      </c>
      <c r="N66" s="97">
        <v>42527</v>
      </c>
      <c r="O66" s="97">
        <v>44262</v>
      </c>
      <c r="P66" s="97">
        <f>SUM(D66:O66)</f>
        <v>519358</v>
      </c>
      <c r="Q66" s="53"/>
      <c r="R66" s="53"/>
      <c r="S66" s="44">
        <f>SUM($D66:D66)</f>
        <v>35939</v>
      </c>
      <c r="T66" s="44">
        <f>SUM($D66:E66)</f>
        <v>69108</v>
      </c>
      <c r="U66" s="44">
        <f>SUM($D66:F66)</f>
        <v>105342</v>
      </c>
      <c r="V66" s="44">
        <f>SUM($D66:G66)</f>
        <v>145521</v>
      </c>
      <c r="W66" s="44">
        <f>SUM($D66:H66)</f>
        <v>187262</v>
      </c>
      <c r="X66" s="44">
        <f>SUM($D66:I66)</f>
        <v>232342</v>
      </c>
      <c r="Y66" s="44">
        <f>SUM($D66:J66)</f>
        <v>283499</v>
      </c>
      <c r="Z66" s="44">
        <f>SUM($D66:K66)</f>
        <v>338463</v>
      </c>
      <c r="AA66" s="44">
        <f>SUM($D66:L66)</f>
        <v>387450</v>
      </c>
      <c r="AB66" s="44">
        <f>SUM($D66:M66)</f>
        <v>432569</v>
      </c>
      <c r="AC66" s="44">
        <f>SUM($D66:N66)</f>
        <v>475096</v>
      </c>
      <c r="AD66" s="44">
        <f>SUM($D66:O66)</f>
        <v>519358</v>
      </c>
    </row>
    <row r="67" spans="1:30" s="43" customFormat="1" ht="15.1" customHeight="1">
      <c r="A67" s="94">
        <v>2017</v>
      </c>
      <c r="B67" s="95" t="s">
        <v>7</v>
      </c>
      <c r="C67" s="96"/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f>SUM(D67:O67)</f>
        <v>0</v>
      </c>
      <c r="Q67" s="54"/>
      <c r="R67" s="54"/>
      <c r="S67" s="44">
        <f>SUM($D67:D67)</f>
        <v>0</v>
      </c>
      <c r="T67" s="44">
        <f>SUM($D67:E67)</f>
        <v>0</v>
      </c>
      <c r="U67" s="44">
        <f>SUM($D67:F67)</f>
        <v>0</v>
      </c>
      <c r="V67" s="44">
        <f>SUM($D67:G67)</f>
        <v>0</v>
      </c>
      <c r="W67" s="44">
        <f>SUM($D67:H67)</f>
        <v>0</v>
      </c>
      <c r="X67" s="44">
        <f>SUM($D67:I67)</f>
        <v>0</v>
      </c>
      <c r="Y67" s="44">
        <f>SUM($D67:J67)</f>
        <v>0</v>
      </c>
      <c r="Z67" s="44">
        <f>SUM($D67:K67)</f>
        <v>0</v>
      </c>
      <c r="AA67" s="44">
        <f>SUM($D67:L67)</f>
        <v>0</v>
      </c>
      <c r="AB67" s="44">
        <f>SUM($D67:M67)</f>
        <v>0</v>
      </c>
      <c r="AC67" s="44">
        <f>SUM($D67:N67)</f>
        <v>0</v>
      </c>
      <c r="AD67" s="44">
        <f>SUM($D67:O67)</f>
        <v>0</v>
      </c>
    </row>
    <row r="68" spans="1:30" s="43" customFormat="1" ht="15.1" customHeight="1">
      <c r="A68" s="94">
        <v>2017</v>
      </c>
      <c r="B68" s="95" t="s">
        <v>8</v>
      </c>
      <c r="C68" s="96"/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f>SUM(D68:O68)</f>
        <v>0</v>
      </c>
      <c r="Q68" s="54"/>
      <c r="R68" s="54"/>
      <c r="S68" s="44">
        <f>SUM($D68:D68)</f>
        <v>0</v>
      </c>
      <c r="T68" s="44">
        <f>SUM($D68:E68)</f>
        <v>0</v>
      </c>
      <c r="U68" s="44">
        <f>SUM($D68:F68)</f>
        <v>0</v>
      </c>
      <c r="V68" s="44">
        <f>SUM($D68:G68)</f>
        <v>0</v>
      </c>
      <c r="W68" s="44">
        <f>SUM($D68:H68)</f>
        <v>0</v>
      </c>
      <c r="X68" s="44">
        <f>SUM($D68:I68)</f>
        <v>0</v>
      </c>
      <c r="Y68" s="44">
        <f>SUM($D68:J68)</f>
        <v>0</v>
      </c>
      <c r="Z68" s="44">
        <f>SUM($D68:K68)</f>
        <v>0</v>
      </c>
      <c r="AA68" s="44">
        <f>SUM($D68:L68)</f>
        <v>0</v>
      </c>
      <c r="AB68" s="44">
        <f>SUM($D68:M68)</f>
        <v>0</v>
      </c>
      <c r="AC68" s="44">
        <f>SUM($D68:N68)</f>
        <v>0</v>
      </c>
      <c r="AD68" s="44">
        <f>SUM($D68:O68)</f>
        <v>0</v>
      </c>
    </row>
    <row r="69" spans="1:30" s="43" customFormat="1" ht="15.1" customHeight="1">
      <c r="A69" s="94">
        <v>2017</v>
      </c>
      <c r="B69" s="98" t="s">
        <v>9</v>
      </c>
      <c r="C69" s="96"/>
      <c r="D69" s="97">
        <f t="shared" ref="D69:P69" si="22">SUM(D66:D68)</f>
        <v>35939</v>
      </c>
      <c r="E69" s="97">
        <f t="shared" si="22"/>
        <v>33169</v>
      </c>
      <c r="F69" s="97">
        <f t="shared" si="22"/>
        <v>36234</v>
      </c>
      <c r="G69" s="97">
        <f t="shared" si="22"/>
        <v>40179</v>
      </c>
      <c r="H69" s="97">
        <f t="shared" si="22"/>
        <v>41741</v>
      </c>
      <c r="I69" s="97">
        <f t="shared" si="22"/>
        <v>45080</v>
      </c>
      <c r="J69" s="97">
        <f t="shared" si="22"/>
        <v>51157</v>
      </c>
      <c r="K69" s="97">
        <f t="shared" si="22"/>
        <v>54964</v>
      </c>
      <c r="L69" s="97">
        <f t="shared" si="22"/>
        <v>48987</v>
      </c>
      <c r="M69" s="97">
        <f t="shared" si="22"/>
        <v>45119</v>
      </c>
      <c r="N69" s="97">
        <f t="shared" si="22"/>
        <v>42527</v>
      </c>
      <c r="O69" s="97">
        <f t="shared" si="22"/>
        <v>44262</v>
      </c>
      <c r="P69" s="97">
        <f t="shared" si="22"/>
        <v>519358</v>
      </c>
      <c r="Q69" s="54"/>
      <c r="R69" s="54"/>
      <c r="S69" s="44">
        <f t="shared" ref="S69:AD69" si="23">SUM(S66:S68)</f>
        <v>35939</v>
      </c>
      <c r="T69" s="44">
        <f t="shared" si="23"/>
        <v>69108</v>
      </c>
      <c r="U69" s="44">
        <f t="shared" si="23"/>
        <v>105342</v>
      </c>
      <c r="V69" s="44">
        <f t="shared" si="23"/>
        <v>145521</v>
      </c>
      <c r="W69" s="44">
        <f t="shared" si="23"/>
        <v>187262</v>
      </c>
      <c r="X69" s="44">
        <f t="shared" si="23"/>
        <v>232342</v>
      </c>
      <c r="Y69" s="44">
        <f t="shared" si="23"/>
        <v>283499</v>
      </c>
      <c r="Z69" s="44">
        <f t="shared" si="23"/>
        <v>338463</v>
      </c>
      <c r="AA69" s="44">
        <f t="shared" si="23"/>
        <v>387450</v>
      </c>
      <c r="AB69" s="44">
        <f t="shared" si="23"/>
        <v>432569</v>
      </c>
      <c r="AC69" s="44">
        <f t="shared" si="23"/>
        <v>475096</v>
      </c>
      <c r="AD69" s="44">
        <f t="shared" si="23"/>
        <v>519358</v>
      </c>
    </row>
    <row r="70" spans="1:30" s="55" customFormat="1" ht="15.1" customHeight="1">
      <c r="A70" s="99"/>
      <c r="B70" s="100"/>
      <c r="C70" s="101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41"/>
      <c r="R70" s="41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</row>
    <row r="71" spans="1:30" s="43" customFormat="1" ht="15.1" customHeight="1">
      <c r="A71" s="94">
        <v>2018</v>
      </c>
      <c r="B71" s="95" t="s">
        <v>6</v>
      </c>
      <c r="C71" s="96"/>
      <c r="D71" s="97">
        <v>35724</v>
      </c>
      <c r="E71" s="97">
        <v>33255</v>
      </c>
      <c r="F71" s="97">
        <v>40757</v>
      </c>
      <c r="G71" s="97">
        <v>41332</v>
      </c>
      <c r="H71" s="97">
        <v>49644</v>
      </c>
      <c r="I71" s="97">
        <v>50669</v>
      </c>
      <c r="J71" s="97">
        <v>53961</v>
      </c>
      <c r="K71" s="97">
        <v>57716</v>
      </c>
      <c r="L71" s="97">
        <v>47741</v>
      </c>
      <c r="M71" s="97">
        <v>46455</v>
      </c>
      <c r="N71" s="97">
        <v>39611</v>
      </c>
      <c r="O71" s="97">
        <v>41902</v>
      </c>
      <c r="P71" s="97">
        <f>SUM(D71:O71)</f>
        <v>538767</v>
      </c>
      <c r="Q71" s="53"/>
      <c r="R71" s="53"/>
      <c r="S71" s="44">
        <f>SUM($D71:D71)</f>
        <v>35724</v>
      </c>
      <c r="T71" s="44">
        <f>SUM($D71:E71)</f>
        <v>68979</v>
      </c>
      <c r="U71" s="44">
        <f>SUM($D71:F71)</f>
        <v>109736</v>
      </c>
      <c r="V71" s="44">
        <f>SUM($D71:G71)</f>
        <v>151068</v>
      </c>
      <c r="W71" s="44">
        <f>SUM($D71:H71)</f>
        <v>200712</v>
      </c>
      <c r="X71" s="44">
        <f>SUM($D71:I71)</f>
        <v>251381</v>
      </c>
      <c r="Y71" s="44">
        <f>SUM($D71:J71)</f>
        <v>305342</v>
      </c>
      <c r="Z71" s="44">
        <f>SUM($D71:K71)</f>
        <v>363058</v>
      </c>
      <c r="AA71" s="44">
        <f>SUM($D71:L71)</f>
        <v>410799</v>
      </c>
      <c r="AB71" s="44">
        <f>SUM($D71:M71)</f>
        <v>457254</v>
      </c>
      <c r="AC71" s="44">
        <f>SUM($D71:N71)</f>
        <v>496865</v>
      </c>
      <c r="AD71" s="44">
        <f>SUM($D71:O71)</f>
        <v>538767</v>
      </c>
    </row>
    <row r="72" spans="1:30" s="43" customFormat="1" ht="15.1" customHeight="1">
      <c r="A72" s="94">
        <v>2018</v>
      </c>
      <c r="B72" s="95" t="s">
        <v>7</v>
      </c>
      <c r="C72" s="96"/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J72" s="97">
        <v>0</v>
      </c>
      <c r="K72" s="97">
        <v>0</v>
      </c>
      <c r="L72" s="97">
        <v>0</v>
      </c>
      <c r="M72" s="97">
        <v>0</v>
      </c>
      <c r="N72" s="97">
        <v>0</v>
      </c>
      <c r="O72" s="97">
        <v>0</v>
      </c>
      <c r="P72" s="97">
        <f>SUM(D72:O72)</f>
        <v>0</v>
      </c>
      <c r="Q72" s="54"/>
      <c r="R72" s="54"/>
      <c r="S72" s="44">
        <f>SUM($D72:D72)</f>
        <v>0</v>
      </c>
      <c r="T72" s="44">
        <f>SUM($D72:E72)</f>
        <v>0</v>
      </c>
      <c r="U72" s="44">
        <f>SUM($D72:F72)</f>
        <v>0</v>
      </c>
      <c r="V72" s="44">
        <f>SUM($D72:G72)</f>
        <v>0</v>
      </c>
      <c r="W72" s="44">
        <f>SUM($D72:H72)</f>
        <v>0</v>
      </c>
      <c r="X72" s="44">
        <f>SUM($D72:I72)</f>
        <v>0</v>
      </c>
      <c r="Y72" s="44">
        <f>SUM($D72:J72)</f>
        <v>0</v>
      </c>
      <c r="Z72" s="44">
        <f>SUM($D72:K72)</f>
        <v>0</v>
      </c>
      <c r="AA72" s="44">
        <f>SUM($D72:L72)</f>
        <v>0</v>
      </c>
      <c r="AB72" s="44">
        <f>SUM($D72:M72)</f>
        <v>0</v>
      </c>
      <c r="AC72" s="44">
        <f>SUM($D72:N72)</f>
        <v>0</v>
      </c>
      <c r="AD72" s="44">
        <f>SUM($D72:O72)</f>
        <v>0</v>
      </c>
    </row>
    <row r="73" spans="1:30" s="43" customFormat="1" ht="15.1" customHeight="1">
      <c r="A73" s="94">
        <v>2018</v>
      </c>
      <c r="B73" s="95" t="s">
        <v>8</v>
      </c>
      <c r="C73" s="96"/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f>SUM(D73:O73)</f>
        <v>0</v>
      </c>
      <c r="Q73" s="54"/>
      <c r="R73" s="54"/>
      <c r="S73" s="44">
        <f>SUM($D73:D73)</f>
        <v>0</v>
      </c>
      <c r="T73" s="44">
        <f>SUM($D73:E73)</f>
        <v>0</v>
      </c>
      <c r="U73" s="44">
        <f>SUM($D73:F73)</f>
        <v>0</v>
      </c>
      <c r="V73" s="44">
        <f>SUM($D73:G73)</f>
        <v>0</v>
      </c>
      <c r="W73" s="44">
        <f>SUM($D73:H73)</f>
        <v>0</v>
      </c>
      <c r="X73" s="44">
        <f>SUM($D73:I73)</f>
        <v>0</v>
      </c>
      <c r="Y73" s="44">
        <f>SUM($D73:J73)</f>
        <v>0</v>
      </c>
      <c r="Z73" s="44">
        <f>SUM($D73:K73)</f>
        <v>0</v>
      </c>
      <c r="AA73" s="44">
        <f>SUM($D73:L73)</f>
        <v>0</v>
      </c>
      <c r="AB73" s="44">
        <f>SUM($D73:M73)</f>
        <v>0</v>
      </c>
      <c r="AC73" s="44">
        <f>SUM($D73:N73)</f>
        <v>0</v>
      </c>
      <c r="AD73" s="44">
        <f>SUM($D73:O73)</f>
        <v>0</v>
      </c>
    </row>
    <row r="74" spans="1:30" s="43" customFormat="1" ht="15.1" customHeight="1">
      <c r="A74" s="94">
        <v>2018</v>
      </c>
      <c r="B74" s="98" t="s">
        <v>9</v>
      </c>
      <c r="C74" s="96"/>
      <c r="D74" s="97">
        <f t="shared" ref="D74:P74" si="24">SUM(D71:D73)</f>
        <v>35724</v>
      </c>
      <c r="E74" s="97">
        <f t="shared" si="24"/>
        <v>33255</v>
      </c>
      <c r="F74" s="97">
        <f t="shared" si="24"/>
        <v>40757</v>
      </c>
      <c r="G74" s="97">
        <f t="shared" si="24"/>
        <v>41332</v>
      </c>
      <c r="H74" s="97">
        <f t="shared" si="24"/>
        <v>49644</v>
      </c>
      <c r="I74" s="97">
        <f t="shared" si="24"/>
        <v>50669</v>
      </c>
      <c r="J74" s="97">
        <f t="shared" si="24"/>
        <v>53961</v>
      </c>
      <c r="K74" s="97">
        <f t="shared" si="24"/>
        <v>57716</v>
      </c>
      <c r="L74" s="97">
        <f t="shared" si="24"/>
        <v>47741</v>
      </c>
      <c r="M74" s="97">
        <f t="shared" si="24"/>
        <v>46455</v>
      </c>
      <c r="N74" s="97">
        <f t="shared" si="24"/>
        <v>39611</v>
      </c>
      <c r="O74" s="97">
        <f t="shared" si="24"/>
        <v>41902</v>
      </c>
      <c r="P74" s="97">
        <f t="shared" si="24"/>
        <v>538767</v>
      </c>
      <c r="Q74" s="54"/>
      <c r="R74" s="54"/>
      <c r="S74" s="44">
        <f t="shared" ref="S74:AD74" si="25">SUM(S71:S73)</f>
        <v>35724</v>
      </c>
      <c r="T74" s="44">
        <f t="shared" si="25"/>
        <v>68979</v>
      </c>
      <c r="U74" s="44">
        <f t="shared" si="25"/>
        <v>109736</v>
      </c>
      <c r="V74" s="44">
        <f t="shared" si="25"/>
        <v>151068</v>
      </c>
      <c r="W74" s="44">
        <f t="shared" si="25"/>
        <v>200712</v>
      </c>
      <c r="X74" s="44">
        <f t="shared" si="25"/>
        <v>251381</v>
      </c>
      <c r="Y74" s="44">
        <f t="shared" si="25"/>
        <v>305342</v>
      </c>
      <c r="Z74" s="44">
        <f t="shared" si="25"/>
        <v>363058</v>
      </c>
      <c r="AA74" s="44">
        <f t="shared" si="25"/>
        <v>410799</v>
      </c>
      <c r="AB74" s="44">
        <f t="shared" si="25"/>
        <v>457254</v>
      </c>
      <c r="AC74" s="44">
        <f t="shared" si="25"/>
        <v>496865</v>
      </c>
      <c r="AD74" s="44">
        <f t="shared" si="25"/>
        <v>538767</v>
      </c>
    </row>
    <row r="75" spans="1:30" s="55" customFormat="1" ht="15.1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41"/>
      <c r="R75" s="41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</row>
    <row r="76" spans="1:30" s="43" customFormat="1" ht="15.1" customHeight="1">
      <c r="A76" s="94">
        <v>2019</v>
      </c>
      <c r="B76" s="95" t="s">
        <v>6</v>
      </c>
      <c r="C76" s="96"/>
      <c r="D76" s="97">
        <v>30773</v>
      </c>
      <c r="E76" s="97">
        <v>29037</v>
      </c>
      <c r="F76" s="97">
        <v>37048</v>
      </c>
      <c r="G76" s="97">
        <v>12</v>
      </c>
      <c r="H76" s="97">
        <v>32944</v>
      </c>
      <c r="I76" s="97">
        <v>42220</v>
      </c>
      <c r="J76" s="97">
        <v>51857</v>
      </c>
      <c r="K76" s="97">
        <v>55815</v>
      </c>
      <c r="L76" s="97">
        <v>42508</v>
      </c>
      <c r="M76" s="97">
        <v>41132</v>
      </c>
      <c r="N76" s="97">
        <v>37534</v>
      </c>
      <c r="O76" s="97">
        <v>39384</v>
      </c>
      <c r="P76" s="97">
        <f>SUM(D76:O76)</f>
        <v>440264</v>
      </c>
      <c r="Q76" s="53"/>
      <c r="R76" s="53"/>
      <c r="S76" s="44">
        <f>SUM($D76:D76)</f>
        <v>30773</v>
      </c>
      <c r="T76" s="44">
        <f>SUM($D76:E76)</f>
        <v>59810</v>
      </c>
      <c r="U76" s="44">
        <f>SUM($D76:F76)</f>
        <v>96858</v>
      </c>
      <c r="V76" s="44">
        <f>SUM($D76:G76)</f>
        <v>96870</v>
      </c>
      <c r="W76" s="44">
        <f>SUM($D76:H76)</f>
        <v>129814</v>
      </c>
      <c r="X76" s="44">
        <f>SUM($D76:I76)</f>
        <v>172034</v>
      </c>
      <c r="Y76" s="44">
        <f>SUM($D76:J76)</f>
        <v>223891</v>
      </c>
      <c r="Z76" s="44">
        <f>SUM($D76:K76)</f>
        <v>279706</v>
      </c>
      <c r="AA76" s="44">
        <f>SUM($D76:L76)</f>
        <v>322214</v>
      </c>
      <c r="AB76" s="44">
        <f>SUM($D76:M76)</f>
        <v>363346</v>
      </c>
      <c r="AC76" s="44">
        <f>SUM($D76:N76)</f>
        <v>400880</v>
      </c>
      <c r="AD76" s="44">
        <f>SUM($D76:O76)</f>
        <v>440264</v>
      </c>
    </row>
    <row r="77" spans="1:30" s="43" customFormat="1" ht="15.1" customHeight="1">
      <c r="A77" s="94">
        <v>2019</v>
      </c>
      <c r="B77" s="95" t="s">
        <v>7</v>
      </c>
      <c r="C77" s="96"/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f>SUM(D77:O77)</f>
        <v>0</v>
      </c>
      <c r="Q77" s="54"/>
      <c r="R77" s="54"/>
      <c r="S77" s="44">
        <f>SUM($D77:D77)</f>
        <v>0</v>
      </c>
      <c r="T77" s="44">
        <f>SUM($D77:E77)</f>
        <v>0</v>
      </c>
      <c r="U77" s="44">
        <f>SUM($D77:F77)</f>
        <v>0</v>
      </c>
      <c r="V77" s="44">
        <f>SUM($D77:G77)</f>
        <v>0</v>
      </c>
      <c r="W77" s="44">
        <f>SUM($D77:H77)</f>
        <v>0</v>
      </c>
      <c r="X77" s="44">
        <f>SUM($D77:I77)</f>
        <v>0</v>
      </c>
      <c r="Y77" s="44">
        <f>SUM($D77:J77)</f>
        <v>0</v>
      </c>
      <c r="Z77" s="44">
        <f>SUM($D77:K77)</f>
        <v>0</v>
      </c>
      <c r="AA77" s="44">
        <f>SUM($D77:L77)</f>
        <v>0</v>
      </c>
      <c r="AB77" s="44">
        <f>SUM($D77:M77)</f>
        <v>0</v>
      </c>
      <c r="AC77" s="44">
        <f>SUM($D77:N77)</f>
        <v>0</v>
      </c>
      <c r="AD77" s="44">
        <f>SUM($D77:O77)</f>
        <v>0</v>
      </c>
    </row>
    <row r="78" spans="1:30" s="43" customFormat="1" ht="15.1" customHeight="1">
      <c r="A78" s="94">
        <v>2019</v>
      </c>
      <c r="B78" s="95" t="s">
        <v>8</v>
      </c>
      <c r="C78" s="96"/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f>SUM(D78:O78)</f>
        <v>0</v>
      </c>
      <c r="Q78" s="54"/>
      <c r="R78" s="54"/>
      <c r="S78" s="44">
        <f>SUM($D78:D78)</f>
        <v>0</v>
      </c>
      <c r="T78" s="44">
        <f>SUM($D78:E78)</f>
        <v>0</v>
      </c>
      <c r="U78" s="44">
        <f>SUM($D78:F78)</f>
        <v>0</v>
      </c>
      <c r="V78" s="44">
        <f>SUM($D78:G78)</f>
        <v>0</v>
      </c>
      <c r="W78" s="44">
        <f>SUM($D78:H78)</f>
        <v>0</v>
      </c>
      <c r="X78" s="44">
        <f>SUM($D78:I78)</f>
        <v>0</v>
      </c>
      <c r="Y78" s="44">
        <f>SUM($D78:J78)</f>
        <v>0</v>
      </c>
      <c r="Z78" s="44">
        <f>SUM($D78:K78)</f>
        <v>0</v>
      </c>
      <c r="AA78" s="44">
        <f>SUM($D78:L78)</f>
        <v>0</v>
      </c>
      <c r="AB78" s="44">
        <f>SUM($D78:M78)</f>
        <v>0</v>
      </c>
      <c r="AC78" s="44">
        <f>SUM($D78:N78)</f>
        <v>0</v>
      </c>
      <c r="AD78" s="44">
        <f>SUM($D78:O78)</f>
        <v>0</v>
      </c>
    </row>
    <row r="79" spans="1:30" s="43" customFormat="1" ht="15.1" customHeight="1">
      <c r="A79" s="94">
        <v>2019</v>
      </c>
      <c r="B79" s="98" t="s">
        <v>9</v>
      </c>
      <c r="C79" s="96"/>
      <c r="D79" s="97">
        <f t="shared" ref="D79:P79" si="26">SUM(D76:D78)</f>
        <v>30773</v>
      </c>
      <c r="E79" s="97">
        <f t="shared" si="26"/>
        <v>29037</v>
      </c>
      <c r="F79" s="97">
        <f t="shared" si="26"/>
        <v>37048</v>
      </c>
      <c r="G79" s="97">
        <f t="shared" si="26"/>
        <v>12</v>
      </c>
      <c r="H79" s="97">
        <f t="shared" si="26"/>
        <v>32944</v>
      </c>
      <c r="I79" s="97">
        <f t="shared" si="26"/>
        <v>42220</v>
      </c>
      <c r="J79" s="97">
        <f t="shared" si="26"/>
        <v>51857</v>
      </c>
      <c r="K79" s="97">
        <f t="shared" si="26"/>
        <v>55815</v>
      </c>
      <c r="L79" s="97">
        <f t="shared" si="26"/>
        <v>42508</v>
      </c>
      <c r="M79" s="97">
        <f t="shared" si="26"/>
        <v>41132</v>
      </c>
      <c r="N79" s="97">
        <f t="shared" si="26"/>
        <v>37534</v>
      </c>
      <c r="O79" s="97">
        <f t="shared" si="26"/>
        <v>39384</v>
      </c>
      <c r="P79" s="97">
        <f t="shared" si="26"/>
        <v>440264</v>
      </c>
      <c r="Q79" s="54"/>
      <c r="R79" s="54"/>
      <c r="S79" s="44">
        <f t="shared" ref="S79:AD79" si="27">SUM(S76:S78)</f>
        <v>30773</v>
      </c>
      <c r="T79" s="44">
        <f t="shared" si="27"/>
        <v>59810</v>
      </c>
      <c r="U79" s="44">
        <f t="shared" si="27"/>
        <v>96858</v>
      </c>
      <c r="V79" s="44">
        <f t="shared" si="27"/>
        <v>96870</v>
      </c>
      <c r="W79" s="44">
        <f t="shared" si="27"/>
        <v>129814</v>
      </c>
      <c r="X79" s="44">
        <f t="shared" si="27"/>
        <v>172034</v>
      </c>
      <c r="Y79" s="44">
        <f t="shared" si="27"/>
        <v>223891</v>
      </c>
      <c r="Z79" s="44">
        <f t="shared" si="27"/>
        <v>279706</v>
      </c>
      <c r="AA79" s="44">
        <f t="shared" si="27"/>
        <v>322214</v>
      </c>
      <c r="AB79" s="44">
        <f t="shared" si="27"/>
        <v>363346</v>
      </c>
      <c r="AC79" s="44">
        <f t="shared" si="27"/>
        <v>400880</v>
      </c>
      <c r="AD79" s="44">
        <f t="shared" si="27"/>
        <v>440264</v>
      </c>
    </row>
    <row r="80" spans="1:30" s="55" customFormat="1" ht="15.1" customHeight="1">
      <c r="A80" s="99"/>
      <c r="B80" s="100"/>
      <c r="C80" s="101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41"/>
      <c r="R80" s="41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</row>
    <row r="81" spans="1:30" s="43" customFormat="1" ht="15.1" customHeight="1">
      <c r="A81" s="94">
        <v>2020</v>
      </c>
      <c r="B81" s="95" t="s">
        <v>6</v>
      </c>
      <c r="C81" s="96"/>
      <c r="D81" s="97">
        <v>32689</v>
      </c>
      <c r="E81" s="97">
        <v>31715</v>
      </c>
      <c r="F81" s="97">
        <v>17517</v>
      </c>
      <c r="G81" s="97">
        <v>1849</v>
      </c>
      <c r="H81" s="97">
        <v>2095</v>
      </c>
      <c r="I81" s="97">
        <v>2574</v>
      </c>
      <c r="J81" s="97">
        <v>2880</v>
      </c>
      <c r="K81" s="97">
        <v>3026</v>
      </c>
      <c r="L81" s="97">
        <v>3430</v>
      </c>
      <c r="M81" s="97">
        <v>3544</v>
      </c>
      <c r="N81" s="97">
        <v>3246</v>
      </c>
      <c r="O81" s="97">
        <v>3124</v>
      </c>
      <c r="P81" s="97">
        <f>SUM(D81:O81)</f>
        <v>107689</v>
      </c>
      <c r="Q81" s="53"/>
      <c r="R81" s="53"/>
      <c r="S81" s="44">
        <f>SUM($D81:D81)</f>
        <v>32689</v>
      </c>
      <c r="T81" s="44">
        <f>SUM($D81:E81)</f>
        <v>64404</v>
      </c>
      <c r="U81" s="44">
        <f>SUM($D81:F81)</f>
        <v>81921</v>
      </c>
      <c r="V81" s="44">
        <f>SUM($D81:G81)</f>
        <v>83770</v>
      </c>
      <c r="W81" s="44">
        <f>SUM($D81:H81)</f>
        <v>85865</v>
      </c>
      <c r="X81" s="44">
        <f>SUM($D81:I81)</f>
        <v>88439</v>
      </c>
      <c r="Y81" s="44">
        <f>SUM($D81:J81)</f>
        <v>91319</v>
      </c>
      <c r="Z81" s="44">
        <f>SUM($D81:K81)</f>
        <v>94345</v>
      </c>
      <c r="AA81" s="44">
        <f>SUM($D81:L81)</f>
        <v>97775</v>
      </c>
      <c r="AB81" s="44">
        <f>SUM($D81:M81)</f>
        <v>101319</v>
      </c>
      <c r="AC81" s="44">
        <f>SUM($D81:N81)</f>
        <v>104565</v>
      </c>
      <c r="AD81" s="44">
        <f>SUM($D81:O81)</f>
        <v>107689</v>
      </c>
    </row>
    <row r="82" spans="1:30" s="43" customFormat="1" ht="15.1" customHeight="1">
      <c r="A82" s="94">
        <v>2020</v>
      </c>
      <c r="B82" s="95" t="s">
        <v>7</v>
      </c>
      <c r="C82" s="96"/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f>SUM(D82:O82)</f>
        <v>0</v>
      </c>
      <c r="Q82" s="54"/>
      <c r="R82" s="54"/>
      <c r="S82" s="44">
        <f>SUM($D82:D82)</f>
        <v>0</v>
      </c>
      <c r="T82" s="44">
        <f>SUM($D82:E82)</f>
        <v>0</v>
      </c>
      <c r="U82" s="44">
        <f>SUM($D82:F82)</f>
        <v>0</v>
      </c>
      <c r="V82" s="44">
        <f>SUM($D82:G82)</f>
        <v>0</v>
      </c>
      <c r="W82" s="44">
        <f>SUM($D82:H82)</f>
        <v>0</v>
      </c>
      <c r="X82" s="44">
        <f>SUM($D82:I82)</f>
        <v>0</v>
      </c>
      <c r="Y82" s="44">
        <f>SUM($D82:J82)</f>
        <v>0</v>
      </c>
      <c r="Z82" s="44">
        <f>SUM($D82:K82)</f>
        <v>0</v>
      </c>
      <c r="AA82" s="44">
        <f>SUM($D82:L82)</f>
        <v>0</v>
      </c>
      <c r="AB82" s="44">
        <f>SUM($D82:M82)</f>
        <v>0</v>
      </c>
      <c r="AC82" s="44">
        <f>SUM($D82:N82)</f>
        <v>0</v>
      </c>
      <c r="AD82" s="44">
        <f>SUM($D82:O82)</f>
        <v>0</v>
      </c>
    </row>
    <row r="83" spans="1:30" s="43" customFormat="1" ht="15.1" customHeight="1">
      <c r="A83" s="94">
        <v>2020</v>
      </c>
      <c r="B83" s="95" t="s">
        <v>8</v>
      </c>
      <c r="C83" s="96"/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f>SUM(D83:O83)</f>
        <v>0</v>
      </c>
      <c r="Q83" s="54"/>
      <c r="R83" s="54"/>
      <c r="S83" s="44">
        <f>SUM($D83:D83)</f>
        <v>0</v>
      </c>
      <c r="T83" s="44">
        <f>SUM($D83:E83)</f>
        <v>0</v>
      </c>
      <c r="U83" s="44">
        <f>SUM($D83:F83)</f>
        <v>0</v>
      </c>
      <c r="V83" s="44">
        <f>SUM($D83:G83)</f>
        <v>0</v>
      </c>
      <c r="W83" s="44">
        <f>SUM($D83:H83)</f>
        <v>0</v>
      </c>
      <c r="X83" s="44">
        <f>SUM($D83:I83)</f>
        <v>0</v>
      </c>
      <c r="Y83" s="44">
        <f>SUM($D83:J83)</f>
        <v>0</v>
      </c>
      <c r="Z83" s="44">
        <f>SUM($D83:K83)</f>
        <v>0</v>
      </c>
      <c r="AA83" s="44">
        <f>SUM($D83:L83)</f>
        <v>0</v>
      </c>
      <c r="AB83" s="44">
        <f>SUM($D83:M83)</f>
        <v>0</v>
      </c>
      <c r="AC83" s="44">
        <f>SUM($D83:N83)</f>
        <v>0</v>
      </c>
      <c r="AD83" s="44">
        <f>SUM($D83:O83)</f>
        <v>0</v>
      </c>
    </row>
    <row r="84" spans="1:30" s="43" customFormat="1" ht="15.1" customHeight="1">
      <c r="A84" s="94">
        <v>2020</v>
      </c>
      <c r="B84" s="98" t="s">
        <v>9</v>
      </c>
      <c r="C84" s="96"/>
      <c r="D84" s="97">
        <f t="shared" ref="D84:P84" si="28">SUM(D81:D83)</f>
        <v>32689</v>
      </c>
      <c r="E84" s="97">
        <f t="shared" si="28"/>
        <v>31715</v>
      </c>
      <c r="F84" s="97">
        <f t="shared" si="28"/>
        <v>17517</v>
      </c>
      <c r="G84" s="97">
        <f t="shared" si="28"/>
        <v>1849</v>
      </c>
      <c r="H84" s="97">
        <f t="shared" si="28"/>
        <v>2095</v>
      </c>
      <c r="I84" s="97">
        <f t="shared" si="28"/>
        <v>2574</v>
      </c>
      <c r="J84" s="97">
        <f t="shared" si="28"/>
        <v>2880</v>
      </c>
      <c r="K84" s="97">
        <f t="shared" si="28"/>
        <v>3026</v>
      </c>
      <c r="L84" s="97">
        <f t="shared" si="28"/>
        <v>3430</v>
      </c>
      <c r="M84" s="97">
        <f t="shared" si="28"/>
        <v>3544</v>
      </c>
      <c r="N84" s="97">
        <f t="shared" si="28"/>
        <v>3246</v>
      </c>
      <c r="O84" s="97">
        <f t="shared" si="28"/>
        <v>3124</v>
      </c>
      <c r="P84" s="97">
        <f t="shared" si="28"/>
        <v>107689</v>
      </c>
      <c r="Q84" s="54"/>
      <c r="R84" s="54"/>
      <c r="S84" s="44">
        <f t="shared" ref="S84:AD84" si="29">SUM(S81:S83)</f>
        <v>32689</v>
      </c>
      <c r="T84" s="44">
        <f t="shared" si="29"/>
        <v>64404</v>
      </c>
      <c r="U84" s="44">
        <f t="shared" si="29"/>
        <v>81921</v>
      </c>
      <c r="V84" s="44">
        <f t="shared" si="29"/>
        <v>83770</v>
      </c>
      <c r="W84" s="44">
        <f t="shared" si="29"/>
        <v>85865</v>
      </c>
      <c r="X84" s="44">
        <f t="shared" si="29"/>
        <v>88439</v>
      </c>
      <c r="Y84" s="44">
        <f t="shared" si="29"/>
        <v>91319</v>
      </c>
      <c r="Z84" s="44">
        <f t="shared" si="29"/>
        <v>94345</v>
      </c>
      <c r="AA84" s="44">
        <f t="shared" si="29"/>
        <v>97775</v>
      </c>
      <c r="AB84" s="44">
        <f t="shared" si="29"/>
        <v>101319</v>
      </c>
      <c r="AC84" s="44">
        <f t="shared" si="29"/>
        <v>104565</v>
      </c>
      <c r="AD84" s="44">
        <f t="shared" si="29"/>
        <v>107689</v>
      </c>
    </row>
    <row r="85" spans="1:30" s="55" customFormat="1" ht="15.1" customHeight="1">
      <c r="A85" s="39"/>
      <c r="B85" s="40"/>
      <c r="C85" s="41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1"/>
      <c r="R85" s="41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</row>
    <row r="86" spans="1:30" s="43" customFormat="1" ht="15.1" customHeight="1">
      <c r="A86" s="51">
        <v>2021</v>
      </c>
      <c r="B86" s="56" t="s">
        <v>6</v>
      </c>
      <c r="D86" s="87">
        <v>2767</v>
      </c>
      <c r="E86" s="87">
        <v>2799</v>
      </c>
      <c r="F86" s="87">
        <v>3327</v>
      </c>
      <c r="G86" s="87">
        <v>3349</v>
      </c>
      <c r="H86" s="87">
        <v>3672</v>
      </c>
      <c r="I86" s="87">
        <v>3960</v>
      </c>
      <c r="J86" s="87">
        <v>4038</v>
      </c>
      <c r="K86" s="87">
        <v>6709</v>
      </c>
      <c r="L86" s="87">
        <v>7445</v>
      </c>
      <c r="M86" s="87">
        <v>7601</v>
      </c>
      <c r="N86" s="87">
        <v>8827</v>
      </c>
      <c r="O86" s="87">
        <v>13392</v>
      </c>
      <c r="P86" s="44">
        <f>SUM(D86:O86)</f>
        <v>67886</v>
      </c>
      <c r="Q86" s="53"/>
      <c r="R86" s="53"/>
      <c r="S86" s="44">
        <f>SUM($D86:D86)</f>
        <v>2767</v>
      </c>
      <c r="T86" s="44">
        <f>SUM($D86:E86)</f>
        <v>5566</v>
      </c>
      <c r="U86" s="44">
        <f>SUM($D86:F86)</f>
        <v>8893</v>
      </c>
      <c r="V86" s="44">
        <f>SUM($D86:G86)</f>
        <v>12242</v>
      </c>
      <c r="W86" s="44">
        <f>SUM($D86:H86)</f>
        <v>15914</v>
      </c>
      <c r="X86" s="44">
        <f>SUM($D86:I86)</f>
        <v>19874</v>
      </c>
      <c r="Y86" s="44">
        <f>SUM($D86:J86)</f>
        <v>23912</v>
      </c>
      <c r="Z86" s="44">
        <f>SUM($D86:K86)</f>
        <v>30621</v>
      </c>
      <c r="AA86" s="44">
        <f>SUM($D86:L86)</f>
        <v>38066</v>
      </c>
      <c r="AB86" s="44">
        <f>SUM($D86:M86)</f>
        <v>45667</v>
      </c>
      <c r="AC86" s="44">
        <f>SUM($D86:N86)</f>
        <v>54494</v>
      </c>
      <c r="AD86" s="44">
        <f>SUM($D86:O86)</f>
        <v>67886</v>
      </c>
    </row>
    <row r="87" spans="1:30" s="43" customFormat="1" ht="15.1" customHeight="1">
      <c r="A87" s="51">
        <v>2021</v>
      </c>
      <c r="B87" s="56" t="s">
        <v>7</v>
      </c>
      <c r="D87" s="87">
        <v>0</v>
      </c>
      <c r="E87" s="87">
        <v>0</v>
      </c>
      <c r="F87" s="87">
        <v>0</v>
      </c>
      <c r="G87" s="87">
        <v>0</v>
      </c>
      <c r="H87" s="87">
        <v>0</v>
      </c>
      <c r="I87" s="87">
        <v>0</v>
      </c>
      <c r="J87" s="87">
        <v>0</v>
      </c>
      <c r="K87" s="87">
        <v>0</v>
      </c>
      <c r="L87" s="87">
        <v>0</v>
      </c>
      <c r="M87" s="87">
        <v>0</v>
      </c>
      <c r="N87" s="87">
        <v>0</v>
      </c>
      <c r="O87" s="87">
        <v>0</v>
      </c>
      <c r="P87" s="44">
        <f>SUM(D87:O87)</f>
        <v>0</v>
      </c>
      <c r="Q87" s="54"/>
      <c r="R87" s="54"/>
      <c r="S87" s="44">
        <f>SUM($D87:D87)</f>
        <v>0</v>
      </c>
      <c r="T87" s="44">
        <f>SUM($D87:E87)</f>
        <v>0</v>
      </c>
      <c r="U87" s="44">
        <f>SUM($D87:F87)</f>
        <v>0</v>
      </c>
      <c r="V87" s="44">
        <f>SUM($D87:G87)</f>
        <v>0</v>
      </c>
      <c r="W87" s="44">
        <f>SUM($D87:H87)</f>
        <v>0</v>
      </c>
      <c r="X87" s="44">
        <f>SUM($D87:I87)</f>
        <v>0</v>
      </c>
      <c r="Y87" s="44">
        <f>SUM($D87:J87)</f>
        <v>0</v>
      </c>
      <c r="Z87" s="44">
        <f>SUM($D87:K87)</f>
        <v>0</v>
      </c>
      <c r="AA87" s="44">
        <f>SUM($D87:L87)</f>
        <v>0</v>
      </c>
      <c r="AB87" s="44">
        <f>SUM($D87:M87)</f>
        <v>0</v>
      </c>
      <c r="AC87" s="44">
        <f>SUM($D87:N87)</f>
        <v>0</v>
      </c>
      <c r="AD87" s="44">
        <f>SUM($D87:O87)</f>
        <v>0</v>
      </c>
    </row>
    <row r="88" spans="1:30" s="43" customFormat="1" ht="15.1" customHeight="1">
      <c r="A88" s="51">
        <v>2021</v>
      </c>
      <c r="B88" s="56" t="s">
        <v>8</v>
      </c>
      <c r="D88" s="87">
        <v>0</v>
      </c>
      <c r="E88" s="87">
        <v>0</v>
      </c>
      <c r="F88" s="87">
        <v>0</v>
      </c>
      <c r="G88" s="87">
        <v>0</v>
      </c>
      <c r="H88" s="87">
        <v>0</v>
      </c>
      <c r="I88" s="87">
        <v>0</v>
      </c>
      <c r="J88" s="87">
        <v>0</v>
      </c>
      <c r="K88" s="87">
        <v>0</v>
      </c>
      <c r="L88" s="87">
        <v>0</v>
      </c>
      <c r="M88" s="87">
        <v>0</v>
      </c>
      <c r="N88" s="87">
        <v>0</v>
      </c>
      <c r="O88" s="87">
        <v>0</v>
      </c>
      <c r="P88" s="44">
        <f>SUM(D88:O88)</f>
        <v>0</v>
      </c>
      <c r="Q88" s="54"/>
      <c r="R88" s="54"/>
      <c r="S88" s="44">
        <f>SUM($D88:D88)</f>
        <v>0</v>
      </c>
      <c r="T88" s="44">
        <f>SUM($D88:E88)</f>
        <v>0</v>
      </c>
      <c r="U88" s="44">
        <f>SUM($D88:F88)</f>
        <v>0</v>
      </c>
      <c r="V88" s="44">
        <f>SUM($D88:G88)</f>
        <v>0</v>
      </c>
      <c r="W88" s="44">
        <f>SUM($D88:H88)</f>
        <v>0</v>
      </c>
      <c r="X88" s="44">
        <f>SUM($D88:I88)</f>
        <v>0</v>
      </c>
      <c r="Y88" s="44">
        <f>SUM($D88:J88)</f>
        <v>0</v>
      </c>
      <c r="Z88" s="44">
        <f>SUM($D88:K88)</f>
        <v>0</v>
      </c>
      <c r="AA88" s="44">
        <f>SUM($D88:L88)</f>
        <v>0</v>
      </c>
      <c r="AB88" s="44">
        <f>SUM($D88:M88)</f>
        <v>0</v>
      </c>
      <c r="AC88" s="44">
        <f>SUM($D88:N88)</f>
        <v>0</v>
      </c>
      <c r="AD88" s="44">
        <f>SUM($D88:O88)</f>
        <v>0</v>
      </c>
    </row>
    <row r="89" spans="1:30" s="43" customFormat="1" ht="15.1" customHeight="1">
      <c r="A89" s="51">
        <v>2021</v>
      </c>
      <c r="B89" s="57" t="s">
        <v>9</v>
      </c>
      <c r="D89" s="44">
        <f t="shared" ref="D89:P89" si="30">SUM(D86:D88)</f>
        <v>2767</v>
      </c>
      <c r="E89" s="44">
        <f t="shared" si="30"/>
        <v>2799</v>
      </c>
      <c r="F89" s="44">
        <f t="shared" si="30"/>
        <v>3327</v>
      </c>
      <c r="G89" s="44">
        <f t="shared" si="30"/>
        <v>3349</v>
      </c>
      <c r="H89" s="44">
        <f t="shared" si="30"/>
        <v>3672</v>
      </c>
      <c r="I89" s="44">
        <f t="shared" si="30"/>
        <v>3960</v>
      </c>
      <c r="J89" s="44">
        <f t="shared" si="30"/>
        <v>4038</v>
      </c>
      <c r="K89" s="44">
        <f t="shared" si="30"/>
        <v>6709</v>
      </c>
      <c r="L89" s="44">
        <f t="shared" si="30"/>
        <v>7445</v>
      </c>
      <c r="M89" s="44">
        <f t="shared" si="30"/>
        <v>7601</v>
      </c>
      <c r="N89" s="44">
        <f t="shared" si="30"/>
        <v>8827</v>
      </c>
      <c r="O89" s="44">
        <f t="shared" si="30"/>
        <v>13392</v>
      </c>
      <c r="P89" s="44">
        <f t="shared" si="30"/>
        <v>67886</v>
      </c>
      <c r="Q89" s="54"/>
      <c r="R89" s="54"/>
      <c r="S89" s="44">
        <f t="shared" ref="S89:AD89" si="31">SUM(S86:S88)</f>
        <v>2767</v>
      </c>
      <c r="T89" s="44">
        <f t="shared" si="31"/>
        <v>5566</v>
      </c>
      <c r="U89" s="44">
        <f t="shared" si="31"/>
        <v>8893</v>
      </c>
      <c r="V89" s="44">
        <f t="shared" si="31"/>
        <v>12242</v>
      </c>
      <c r="W89" s="44">
        <f t="shared" si="31"/>
        <v>15914</v>
      </c>
      <c r="X89" s="44">
        <f t="shared" si="31"/>
        <v>19874</v>
      </c>
      <c r="Y89" s="44">
        <f t="shared" si="31"/>
        <v>23912</v>
      </c>
      <c r="Z89" s="44">
        <f t="shared" si="31"/>
        <v>30621</v>
      </c>
      <c r="AA89" s="44">
        <f t="shared" si="31"/>
        <v>38066</v>
      </c>
      <c r="AB89" s="44">
        <f t="shared" si="31"/>
        <v>45667</v>
      </c>
      <c r="AC89" s="44">
        <f t="shared" si="31"/>
        <v>54494</v>
      </c>
      <c r="AD89" s="44">
        <f t="shared" si="31"/>
        <v>67886</v>
      </c>
    </row>
    <row r="90" spans="1:30" s="55" customFormat="1" ht="15.1" customHeight="1">
      <c r="A90" s="39"/>
      <c r="B90" s="40"/>
      <c r="C90" s="41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1"/>
      <c r="R90" s="41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</row>
    <row r="93" spans="1:30" s="43" customFormat="1" ht="15.1" customHeight="1">
      <c r="A93" s="51">
        <v>2006</v>
      </c>
      <c r="B93" s="56" t="s">
        <v>6</v>
      </c>
      <c r="D93" s="44">
        <f t="shared" ref="D93:O108" si="32">SUMIFS(D$11:D$90,$A$11:$A$90,$A93,$B$11:$B$90,$B93)</f>
        <v>13128</v>
      </c>
      <c r="E93" s="44">
        <f t="shared" si="32"/>
        <v>12037</v>
      </c>
      <c r="F93" s="44">
        <f t="shared" si="32"/>
        <v>14169</v>
      </c>
      <c r="G93" s="44">
        <f t="shared" si="32"/>
        <v>14432</v>
      </c>
      <c r="H93" s="44">
        <f t="shared" si="32"/>
        <v>16100</v>
      </c>
      <c r="I93" s="44">
        <f t="shared" si="32"/>
        <v>16555</v>
      </c>
      <c r="J93" s="44">
        <f t="shared" si="32"/>
        <v>19773</v>
      </c>
      <c r="K93" s="44">
        <f t="shared" si="32"/>
        <v>21386</v>
      </c>
      <c r="L93" s="44">
        <f t="shared" si="32"/>
        <v>17562</v>
      </c>
      <c r="M93" s="44">
        <f t="shared" si="32"/>
        <v>17752</v>
      </c>
      <c r="N93" s="44">
        <f t="shared" si="32"/>
        <v>17257</v>
      </c>
      <c r="O93" s="44">
        <f t="shared" si="32"/>
        <v>17087</v>
      </c>
      <c r="P93" s="44">
        <f t="shared" ref="P93:P102" si="33">SUM(D93:O93)</f>
        <v>197238</v>
      </c>
      <c r="Q93" s="42"/>
      <c r="R93" s="42"/>
      <c r="S93" s="44">
        <f>SUM($D93:D93)</f>
        <v>13128</v>
      </c>
      <c r="T93" s="44">
        <f>SUM($D93:E93)</f>
        <v>25165</v>
      </c>
      <c r="U93" s="44">
        <f>SUM($D93:F93)</f>
        <v>39334</v>
      </c>
      <c r="V93" s="44">
        <f>SUM($D93:G93)</f>
        <v>53766</v>
      </c>
      <c r="W93" s="44">
        <f>SUM($D93:H93)</f>
        <v>69866</v>
      </c>
      <c r="X93" s="44">
        <f>SUM($D93:I93)</f>
        <v>86421</v>
      </c>
      <c r="Y93" s="44">
        <f>SUM($D93:J93)</f>
        <v>106194</v>
      </c>
      <c r="Z93" s="44">
        <f>SUM($D93:K93)</f>
        <v>127580</v>
      </c>
      <c r="AA93" s="44">
        <f>SUM($D93:L93)</f>
        <v>145142</v>
      </c>
      <c r="AB93" s="44">
        <f>SUM($D93:M93)</f>
        <v>162894</v>
      </c>
      <c r="AC93" s="44">
        <f>SUM($D93:N93)</f>
        <v>180151</v>
      </c>
      <c r="AD93" s="44">
        <f>SUM($D93:O93)</f>
        <v>197238</v>
      </c>
    </row>
    <row r="94" spans="1:30" s="43" customFormat="1" ht="15.1" customHeight="1">
      <c r="A94" s="51">
        <v>2007</v>
      </c>
      <c r="B94" s="56" t="s">
        <v>6</v>
      </c>
      <c r="D94" s="44">
        <f t="shared" si="32"/>
        <v>17152</v>
      </c>
      <c r="E94" s="44">
        <f t="shared" si="32"/>
        <v>14065</v>
      </c>
      <c r="F94" s="44">
        <f t="shared" si="32"/>
        <v>16410</v>
      </c>
      <c r="G94" s="44">
        <f t="shared" si="32"/>
        <v>17322</v>
      </c>
      <c r="H94" s="44">
        <f t="shared" si="32"/>
        <v>20776</v>
      </c>
      <c r="I94" s="44">
        <f t="shared" si="32"/>
        <v>21574</v>
      </c>
      <c r="J94" s="44">
        <f t="shared" si="32"/>
        <v>25362</v>
      </c>
      <c r="K94" s="44">
        <f t="shared" si="32"/>
        <v>29371</v>
      </c>
      <c r="L94" s="44">
        <f t="shared" si="32"/>
        <v>24017</v>
      </c>
      <c r="M94" s="44">
        <f t="shared" si="32"/>
        <v>26843</v>
      </c>
      <c r="N94" s="44">
        <f t="shared" si="32"/>
        <v>25706</v>
      </c>
      <c r="O94" s="44">
        <f t="shared" si="32"/>
        <v>21575</v>
      </c>
      <c r="P94" s="44">
        <f t="shared" si="33"/>
        <v>260173</v>
      </c>
      <c r="Q94" s="42"/>
      <c r="R94" s="42"/>
      <c r="S94" s="44">
        <f>SUM($D94:D94)</f>
        <v>17152</v>
      </c>
      <c r="T94" s="44">
        <f>SUM($D94:E94)</f>
        <v>31217</v>
      </c>
      <c r="U94" s="44">
        <f>SUM($D94:F94)</f>
        <v>47627</v>
      </c>
      <c r="V94" s="44">
        <f>SUM($D94:G94)</f>
        <v>64949</v>
      </c>
      <c r="W94" s="44">
        <f>SUM($D94:H94)</f>
        <v>85725</v>
      </c>
      <c r="X94" s="44">
        <f>SUM($D94:I94)</f>
        <v>107299</v>
      </c>
      <c r="Y94" s="44">
        <f>SUM($D94:J94)</f>
        <v>132661</v>
      </c>
      <c r="Z94" s="44">
        <f>SUM($D94:K94)</f>
        <v>162032</v>
      </c>
      <c r="AA94" s="44">
        <f>SUM($D94:L94)</f>
        <v>186049</v>
      </c>
      <c r="AB94" s="44">
        <f>SUM($D94:M94)</f>
        <v>212892</v>
      </c>
      <c r="AC94" s="44">
        <f>SUM($D94:N94)</f>
        <v>238598</v>
      </c>
      <c r="AD94" s="44">
        <f>SUM($D94:O94)</f>
        <v>260173</v>
      </c>
    </row>
    <row r="95" spans="1:30" s="43" customFormat="1" ht="15.1" customHeight="1">
      <c r="A95" s="51">
        <v>2008</v>
      </c>
      <c r="B95" s="56" t="s">
        <v>6</v>
      </c>
      <c r="D95" s="44">
        <f t="shared" si="32"/>
        <v>20274</v>
      </c>
      <c r="E95" s="44">
        <f t="shared" si="32"/>
        <v>18952</v>
      </c>
      <c r="F95" s="44">
        <f t="shared" si="32"/>
        <v>20607</v>
      </c>
      <c r="G95" s="44">
        <f t="shared" si="32"/>
        <v>22298</v>
      </c>
      <c r="H95" s="44">
        <f t="shared" si="32"/>
        <v>25165</v>
      </c>
      <c r="I95" s="44">
        <f t="shared" si="32"/>
        <v>25474</v>
      </c>
      <c r="J95" s="44">
        <f t="shared" si="32"/>
        <v>29576</v>
      </c>
      <c r="K95" s="44">
        <f t="shared" si="32"/>
        <v>33325</v>
      </c>
      <c r="L95" s="44">
        <f t="shared" si="32"/>
        <v>28515</v>
      </c>
      <c r="M95" s="44">
        <f t="shared" si="32"/>
        <v>28490</v>
      </c>
      <c r="N95" s="44">
        <f t="shared" si="32"/>
        <v>23633</v>
      </c>
      <c r="O95" s="44">
        <f t="shared" si="32"/>
        <v>21155</v>
      </c>
      <c r="P95" s="44">
        <f t="shared" si="33"/>
        <v>297464</v>
      </c>
      <c r="Q95" s="42"/>
      <c r="R95" s="42"/>
      <c r="S95" s="44">
        <f>SUM($D95:D95)</f>
        <v>20274</v>
      </c>
      <c r="T95" s="44">
        <f>SUM($D95:E95)</f>
        <v>39226</v>
      </c>
      <c r="U95" s="44">
        <f>SUM($D95:F95)</f>
        <v>59833</v>
      </c>
      <c r="V95" s="44">
        <f>SUM($D95:G95)</f>
        <v>82131</v>
      </c>
      <c r="W95" s="44">
        <f>SUM($D95:H95)</f>
        <v>107296</v>
      </c>
      <c r="X95" s="44">
        <f>SUM($D95:I95)</f>
        <v>132770</v>
      </c>
      <c r="Y95" s="44">
        <f>SUM($D95:J95)</f>
        <v>162346</v>
      </c>
      <c r="Z95" s="44">
        <f>SUM($D95:K95)</f>
        <v>195671</v>
      </c>
      <c r="AA95" s="44">
        <f>SUM($D95:L95)</f>
        <v>224186</v>
      </c>
      <c r="AB95" s="44">
        <f>SUM($D95:M95)</f>
        <v>252676</v>
      </c>
      <c r="AC95" s="44">
        <f>SUM($D95:N95)</f>
        <v>276309</v>
      </c>
      <c r="AD95" s="44">
        <f>SUM($D95:O95)</f>
        <v>297464</v>
      </c>
    </row>
    <row r="96" spans="1:30" s="43" customFormat="1" ht="15.1" customHeight="1">
      <c r="A96" s="51">
        <v>2009</v>
      </c>
      <c r="B96" s="56" t="s">
        <v>6</v>
      </c>
      <c r="D96" s="44">
        <f t="shared" si="32"/>
        <v>19709</v>
      </c>
      <c r="E96" s="44">
        <f t="shared" si="32"/>
        <v>19870</v>
      </c>
      <c r="F96" s="44">
        <f t="shared" si="32"/>
        <v>22257</v>
      </c>
      <c r="G96" s="44">
        <f t="shared" si="32"/>
        <v>24087</v>
      </c>
      <c r="H96" s="44">
        <f t="shared" si="32"/>
        <v>27464</v>
      </c>
      <c r="I96" s="44">
        <f t="shared" si="32"/>
        <v>26075</v>
      </c>
      <c r="J96" s="44">
        <f t="shared" si="32"/>
        <v>30343</v>
      </c>
      <c r="K96" s="44">
        <f t="shared" si="32"/>
        <v>33233</v>
      </c>
      <c r="L96" s="44">
        <f t="shared" si="32"/>
        <v>31048</v>
      </c>
      <c r="M96" s="44">
        <f t="shared" si="32"/>
        <v>30354</v>
      </c>
      <c r="N96" s="44">
        <f t="shared" si="32"/>
        <v>28395</v>
      </c>
      <c r="O96" s="44">
        <f t="shared" si="32"/>
        <v>27127</v>
      </c>
      <c r="P96" s="44">
        <f t="shared" si="33"/>
        <v>319962</v>
      </c>
      <c r="Q96" s="42"/>
      <c r="R96" s="42"/>
      <c r="S96" s="44">
        <f>SUM($D96:D96)</f>
        <v>19709</v>
      </c>
      <c r="T96" s="44">
        <f>SUM($D96:E96)</f>
        <v>39579</v>
      </c>
      <c r="U96" s="44">
        <f>SUM($D96:F96)</f>
        <v>61836</v>
      </c>
      <c r="V96" s="44">
        <f>SUM($D96:G96)</f>
        <v>85923</v>
      </c>
      <c r="W96" s="44">
        <f>SUM($D96:H96)</f>
        <v>113387</v>
      </c>
      <c r="X96" s="44">
        <f>SUM($D96:I96)</f>
        <v>139462</v>
      </c>
      <c r="Y96" s="44">
        <f>SUM($D96:J96)</f>
        <v>169805</v>
      </c>
      <c r="Z96" s="44">
        <f>SUM($D96:K96)</f>
        <v>203038</v>
      </c>
      <c r="AA96" s="44">
        <f>SUM($D96:L96)</f>
        <v>234086</v>
      </c>
      <c r="AB96" s="44">
        <f>SUM($D96:M96)</f>
        <v>264440</v>
      </c>
      <c r="AC96" s="44">
        <f>SUM($D96:N96)</f>
        <v>292835</v>
      </c>
      <c r="AD96" s="44">
        <f>SUM($D96:O96)</f>
        <v>319962</v>
      </c>
    </row>
    <row r="97" spans="1:30" s="43" customFormat="1" ht="15.1" customHeight="1">
      <c r="A97" s="51">
        <v>2010</v>
      </c>
      <c r="B97" s="56" t="s">
        <v>6</v>
      </c>
      <c r="D97" s="44">
        <f t="shared" si="32"/>
        <v>22918</v>
      </c>
      <c r="E97" s="44">
        <f t="shared" si="32"/>
        <v>22017</v>
      </c>
      <c r="F97" s="44">
        <f t="shared" si="32"/>
        <v>26865</v>
      </c>
      <c r="G97" s="44">
        <f t="shared" si="32"/>
        <v>29396</v>
      </c>
      <c r="H97" s="44">
        <f t="shared" si="32"/>
        <v>32044</v>
      </c>
      <c r="I97" s="44">
        <f t="shared" si="32"/>
        <v>30716</v>
      </c>
      <c r="J97" s="44">
        <f t="shared" si="32"/>
        <v>38849</v>
      </c>
      <c r="K97" s="44">
        <f t="shared" si="32"/>
        <v>39439</v>
      </c>
      <c r="L97" s="44">
        <f t="shared" si="32"/>
        <v>33801</v>
      </c>
      <c r="M97" s="44">
        <f t="shared" si="32"/>
        <v>33755</v>
      </c>
      <c r="N97" s="44">
        <f t="shared" si="32"/>
        <v>32639</v>
      </c>
      <c r="O97" s="44">
        <f t="shared" si="32"/>
        <v>32586</v>
      </c>
      <c r="P97" s="44">
        <f t="shared" si="33"/>
        <v>375025</v>
      </c>
      <c r="Q97" s="42"/>
      <c r="R97" s="42"/>
      <c r="S97" s="44">
        <f>SUM($D97:D97)</f>
        <v>22918</v>
      </c>
      <c r="T97" s="44">
        <f>SUM($D97:E97)</f>
        <v>44935</v>
      </c>
      <c r="U97" s="44">
        <f>SUM($D97:F97)</f>
        <v>71800</v>
      </c>
      <c r="V97" s="44">
        <f>SUM($D97:G97)</f>
        <v>101196</v>
      </c>
      <c r="W97" s="44">
        <f>SUM($D97:H97)</f>
        <v>133240</v>
      </c>
      <c r="X97" s="44">
        <f>SUM($D97:I97)</f>
        <v>163956</v>
      </c>
      <c r="Y97" s="44">
        <f>SUM($D97:J97)</f>
        <v>202805</v>
      </c>
      <c r="Z97" s="44">
        <f>SUM($D97:K97)</f>
        <v>242244</v>
      </c>
      <c r="AA97" s="44">
        <f>SUM($D97:L97)</f>
        <v>276045</v>
      </c>
      <c r="AB97" s="44">
        <f>SUM($D97:M97)</f>
        <v>309800</v>
      </c>
      <c r="AC97" s="44">
        <f>SUM($D97:N97)</f>
        <v>342439</v>
      </c>
      <c r="AD97" s="44">
        <f>SUM($D97:O97)</f>
        <v>375025</v>
      </c>
    </row>
    <row r="98" spans="1:30" s="43" customFormat="1" ht="15.1" customHeight="1">
      <c r="A98" s="51">
        <v>2011</v>
      </c>
      <c r="B98" s="56" t="s">
        <v>6</v>
      </c>
      <c r="D98" s="44">
        <f t="shared" si="32"/>
        <v>27084</v>
      </c>
      <c r="E98" s="44">
        <f t="shared" si="32"/>
        <v>25648</v>
      </c>
      <c r="F98" s="44">
        <f t="shared" si="32"/>
        <v>31740</v>
      </c>
      <c r="G98" s="44">
        <f t="shared" si="32"/>
        <v>36398</v>
      </c>
      <c r="H98" s="44">
        <f t="shared" si="32"/>
        <v>40769</v>
      </c>
      <c r="I98" s="44">
        <f t="shared" si="32"/>
        <v>41562</v>
      </c>
      <c r="J98" s="44">
        <f t="shared" si="32"/>
        <v>49667</v>
      </c>
      <c r="K98" s="44">
        <f t="shared" si="32"/>
        <v>50577</v>
      </c>
      <c r="L98" s="44">
        <f t="shared" si="32"/>
        <v>46371</v>
      </c>
      <c r="M98" s="44">
        <f t="shared" si="32"/>
        <v>43530</v>
      </c>
      <c r="N98" s="44">
        <f t="shared" si="32"/>
        <v>40615</v>
      </c>
      <c r="O98" s="44">
        <f t="shared" si="32"/>
        <v>42324</v>
      </c>
      <c r="P98" s="44">
        <f t="shared" si="33"/>
        <v>476285</v>
      </c>
      <c r="Q98" s="42"/>
      <c r="R98" s="42"/>
      <c r="S98" s="44">
        <f>SUM($D98:D98)</f>
        <v>27084</v>
      </c>
      <c r="T98" s="44">
        <f>SUM($D98:E98)</f>
        <v>52732</v>
      </c>
      <c r="U98" s="44">
        <f>SUM($D98:F98)</f>
        <v>84472</v>
      </c>
      <c r="V98" s="44">
        <f>SUM($D98:G98)</f>
        <v>120870</v>
      </c>
      <c r="W98" s="44">
        <f>SUM($D98:H98)</f>
        <v>161639</v>
      </c>
      <c r="X98" s="44">
        <f>SUM($D98:I98)</f>
        <v>203201</v>
      </c>
      <c r="Y98" s="44">
        <f>SUM($D98:J98)</f>
        <v>252868</v>
      </c>
      <c r="Z98" s="44">
        <f>SUM($D98:K98)</f>
        <v>303445</v>
      </c>
      <c r="AA98" s="44">
        <f>SUM($D98:L98)</f>
        <v>349816</v>
      </c>
      <c r="AB98" s="44">
        <f>SUM($D98:M98)</f>
        <v>393346</v>
      </c>
      <c r="AC98" s="44">
        <f>SUM($D98:N98)</f>
        <v>433961</v>
      </c>
      <c r="AD98" s="44">
        <f>SUM($D98:O98)</f>
        <v>476285</v>
      </c>
    </row>
    <row r="99" spans="1:30" s="43" customFormat="1" ht="15.1" customHeight="1">
      <c r="A99" s="51">
        <v>2012</v>
      </c>
      <c r="B99" s="56" t="s">
        <v>6</v>
      </c>
      <c r="D99" s="44">
        <f t="shared" si="32"/>
        <v>34382</v>
      </c>
      <c r="E99" s="44">
        <f t="shared" si="32"/>
        <v>35313</v>
      </c>
      <c r="F99" s="44">
        <f t="shared" si="32"/>
        <v>41623</v>
      </c>
      <c r="G99" s="44">
        <f t="shared" si="32"/>
        <v>44435</v>
      </c>
      <c r="H99" s="44">
        <f t="shared" si="32"/>
        <v>48193</v>
      </c>
      <c r="I99" s="44">
        <f t="shared" si="32"/>
        <v>50417</v>
      </c>
      <c r="J99" s="44">
        <f t="shared" si="32"/>
        <v>59253</v>
      </c>
      <c r="K99" s="44">
        <f t="shared" si="32"/>
        <v>61685</v>
      </c>
      <c r="L99" s="44">
        <f t="shared" si="32"/>
        <v>52326</v>
      </c>
      <c r="M99" s="44">
        <f t="shared" si="32"/>
        <v>52642</v>
      </c>
      <c r="N99" s="44">
        <f t="shared" si="32"/>
        <v>50646</v>
      </c>
      <c r="O99" s="44">
        <f t="shared" si="32"/>
        <v>52590</v>
      </c>
      <c r="P99" s="44">
        <f t="shared" si="33"/>
        <v>583505</v>
      </c>
      <c r="Q99" s="42"/>
      <c r="R99" s="42"/>
      <c r="S99" s="44">
        <f>SUM($D99:D99)</f>
        <v>34382</v>
      </c>
      <c r="T99" s="44">
        <f>SUM($D99:E99)</f>
        <v>69695</v>
      </c>
      <c r="U99" s="44">
        <f>SUM($D99:F99)</f>
        <v>111318</v>
      </c>
      <c r="V99" s="44">
        <f>SUM($D99:G99)</f>
        <v>155753</v>
      </c>
      <c r="W99" s="44">
        <f>SUM($D99:H99)</f>
        <v>203946</v>
      </c>
      <c r="X99" s="44">
        <f>SUM($D99:I99)</f>
        <v>254363</v>
      </c>
      <c r="Y99" s="44">
        <f>SUM($D99:J99)</f>
        <v>313616</v>
      </c>
      <c r="Z99" s="44">
        <f>SUM($D99:K99)</f>
        <v>375301</v>
      </c>
      <c r="AA99" s="44">
        <f>SUM($D99:L99)</f>
        <v>427627</v>
      </c>
      <c r="AB99" s="44">
        <f>SUM($D99:M99)</f>
        <v>480269</v>
      </c>
      <c r="AC99" s="44">
        <f>SUM($D99:N99)</f>
        <v>530915</v>
      </c>
      <c r="AD99" s="44">
        <f>SUM($D99:O99)</f>
        <v>583505</v>
      </c>
    </row>
    <row r="100" spans="1:30" s="43" customFormat="1" ht="15.1" customHeight="1">
      <c r="A100" s="51">
        <v>2013</v>
      </c>
      <c r="B100" s="56" t="s">
        <v>6</v>
      </c>
      <c r="D100" s="44">
        <f t="shared" si="32"/>
        <v>45686</v>
      </c>
      <c r="E100" s="44">
        <f t="shared" si="32"/>
        <v>42948</v>
      </c>
      <c r="F100" s="44">
        <f t="shared" si="32"/>
        <v>55345</v>
      </c>
      <c r="G100" s="44">
        <f t="shared" si="32"/>
        <v>56468</v>
      </c>
      <c r="H100" s="44">
        <f t="shared" si="32"/>
        <v>65476</v>
      </c>
      <c r="I100" s="44">
        <f t="shared" si="32"/>
        <v>67219</v>
      </c>
      <c r="J100" s="44">
        <f t="shared" si="32"/>
        <v>75133</v>
      </c>
      <c r="K100" s="44">
        <f t="shared" si="32"/>
        <v>82590</v>
      </c>
      <c r="L100" s="44">
        <f t="shared" si="32"/>
        <v>67953</v>
      </c>
      <c r="M100" s="44">
        <f t="shared" si="32"/>
        <v>66354</v>
      </c>
      <c r="N100" s="44">
        <f t="shared" si="32"/>
        <v>62021</v>
      </c>
      <c r="O100" s="44">
        <f t="shared" si="32"/>
        <v>63794</v>
      </c>
      <c r="P100" s="44">
        <f t="shared" si="33"/>
        <v>750987</v>
      </c>
      <c r="Q100" s="42"/>
      <c r="R100" s="42"/>
      <c r="S100" s="44">
        <f>SUM($D100:D100)</f>
        <v>45686</v>
      </c>
      <c r="T100" s="44">
        <f>SUM($D100:E100)</f>
        <v>88634</v>
      </c>
      <c r="U100" s="44">
        <f>SUM($D100:F100)</f>
        <v>143979</v>
      </c>
      <c r="V100" s="44">
        <f>SUM($D100:G100)</f>
        <v>200447</v>
      </c>
      <c r="W100" s="44">
        <f>SUM($D100:H100)</f>
        <v>265923</v>
      </c>
      <c r="X100" s="44">
        <f>SUM($D100:I100)</f>
        <v>333142</v>
      </c>
      <c r="Y100" s="44">
        <f>SUM($D100:J100)</f>
        <v>408275</v>
      </c>
      <c r="Z100" s="44">
        <f>SUM($D100:K100)</f>
        <v>490865</v>
      </c>
      <c r="AA100" s="44">
        <f>SUM($D100:L100)</f>
        <v>558818</v>
      </c>
      <c r="AB100" s="44">
        <f>SUM($D100:M100)</f>
        <v>625172</v>
      </c>
      <c r="AC100" s="44">
        <f>SUM($D100:N100)</f>
        <v>687193</v>
      </c>
      <c r="AD100" s="44">
        <f>SUM($D100:O100)</f>
        <v>750987</v>
      </c>
    </row>
    <row r="101" spans="1:30" s="43" customFormat="1" ht="15.1" customHeight="1">
      <c r="A101" s="51">
        <v>2014</v>
      </c>
      <c r="B101" s="56" t="s">
        <v>6</v>
      </c>
      <c r="D101" s="44">
        <f t="shared" si="32"/>
        <v>49327</v>
      </c>
      <c r="E101" s="44">
        <f t="shared" si="32"/>
        <v>46740</v>
      </c>
      <c r="F101" s="44">
        <f t="shared" si="32"/>
        <v>54923</v>
      </c>
      <c r="G101" s="44">
        <f t="shared" si="32"/>
        <v>62426</v>
      </c>
      <c r="H101" s="44">
        <f t="shared" si="32"/>
        <v>67244</v>
      </c>
      <c r="I101" s="44">
        <f t="shared" si="32"/>
        <v>71927</v>
      </c>
      <c r="J101" s="44">
        <f t="shared" si="32"/>
        <v>78361</v>
      </c>
      <c r="K101" s="44">
        <f t="shared" si="32"/>
        <v>84311</v>
      </c>
      <c r="L101" s="44">
        <f t="shared" si="32"/>
        <v>33324</v>
      </c>
      <c r="M101" s="44">
        <f t="shared" si="32"/>
        <v>52294</v>
      </c>
      <c r="N101" s="44">
        <f t="shared" si="32"/>
        <v>50958</v>
      </c>
      <c r="O101" s="44">
        <f t="shared" si="32"/>
        <v>54855</v>
      </c>
      <c r="P101" s="44">
        <f t="shared" si="33"/>
        <v>706690</v>
      </c>
      <c r="Q101" s="42"/>
      <c r="R101" s="42"/>
      <c r="S101" s="44">
        <f>SUM($D101:D101)</f>
        <v>49327</v>
      </c>
      <c r="T101" s="44">
        <f>SUM($D101:E101)</f>
        <v>96067</v>
      </c>
      <c r="U101" s="44">
        <f>SUM($D101:F101)</f>
        <v>150990</v>
      </c>
      <c r="V101" s="44">
        <f>SUM($D101:G101)</f>
        <v>213416</v>
      </c>
      <c r="W101" s="44">
        <f>SUM($D101:H101)</f>
        <v>280660</v>
      </c>
      <c r="X101" s="44">
        <f>SUM($D101:I101)</f>
        <v>352587</v>
      </c>
      <c r="Y101" s="44">
        <f>SUM($D101:J101)</f>
        <v>430948</v>
      </c>
      <c r="Z101" s="44">
        <f>SUM($D101:K101)</f>
        <v>515259</v>
      </c>
      <c r="AA101" s="44">
        <f>SUM($D101:L101)</f>
        <v>548583</v>
      </c>
      <c r="AB101" s="44">
        <f>SUM($D101:M101)</f>
        <v>600877</v>
      </c>
      <c r="AC101" s="44">
        <f>SUM($D101:N101)</f>
        <v>651835</v>
      </c>
      <c r="AD101" s="44">
        <f>SUM($D101:O101)</f>
        <v>706690</v>
      </c>
    </row>
    <row r="102" spans="1:30" s="43" customFormat="1" ht="15.1" customHeight="1">
      <c r="A102" s="51">
        <v>2015</v>
      </c>
      <c r="B102" s="56" t="s">
        <v>6</v>
      </c>
      <c r="D102" s="44">
        <f t="shared" si="32"/>
        <v>40223</v>
      </c>
      <c r="E102" s="44">
        <f t="shared" si="32"/>
        <v>33451</v>
      </c>
      <c r="F102" s="44">
        <f t="shared" si="32"/>
        <v>42240</v>
      </c>
      <c r="G102" s="44">
        <f t="shared" si="32"/>
        <v>45247</v>
      </c>
      <c r="H102" s="44">
        <f t="shared" si="32"/>
        <v>52812</v>
      </c>
      <c r="I102" s="44">
        <f t="shared" si="32"/>
        <v>53314</v>
      </c>
      <c r="J102" s="44">
        <f t="shared" si="32"/>
        <v>59221</v>
      </c>
      <c r="K102" s="44">
        <f t="shared" si="32"/>
        <v>55603</v>
      </c>
      <c r="L102" s="44">
        <f t="shared" si="32"/>
        <v>46638</v>
      </c>
      <c r="M102" s="44">
        <f t="shared" si="32"/>
        <v>43509</v>
      </c>
      <c r="N102" s="44">
        <f t="shared" si="32"/>
        <v>40836</v>
      </c>
      <c r="O102" s="44">
        <f t="shared" si="32"/>
        <v>41891</v>
      </c>
      <c r="P102" s="44">
        <f t="shared" si="33"/>
        <v>554985</v>
      </c>
      <c r="Q102" s="42"/>
      <c r="R102" s="42"/>
      <c r="S102" s="44">
        <f>SUM($D102:D102)</f>
        <v>40223</v>
      </c>
      <c r="T102" s="44">
        <f>SUM($D102:E102)</f>
        <v>73674</v>
      </c>
      <c r="U102" s="44">
        <f>SUM($D102:F102)</f>
        <v>115914</v>
      </c>
      <c r="V102" s="44">
        <f>SUM($D102:G102)</f>
        <v>161161</v>
      </c>
      <c r="W102" s="44">
        <f>SUM($D102:H102)</f>
        <v>213973</v>
      </c>
      <c r="X102" s="44">
        <f>SUM($D102:I102)</f>
        <v>267287</v>
      </c>
      <c r="Y102" s="44">
        <f>SUM($D102:J102)</f>
        <v>326508</v>
      </c>
      <c r="Z102" s="44">
        <f>SUM($D102:K102)</f>
        <v>382111</v>
      </c>
      <c r="AA102" s="44">
        <f>SUM($D102:L102)</f>
        <v>428749</v>
      </c>
      <c r="AB102" s="44">
        <f>SUM($D102:M102)</f>
        <v>472258</v>
      </c>
      <c r="AC102" s="44">
        <f>SUM($D102:N102)</f>
        <v>513094</v>
      </c>
      <c r="AD102" s="44">
        <f>SUM($D102:O102)</f>
        <v>554985</v>
      </c>
    </row>
    <row r="103" spans="1:30" s="43" customFormat="1" ht="15.1" customHeight="1">
      <c r="A103" s="51">
        <v>2016</v>
      </c>
      <c r="B103" s="56" t="s">
        <v>6</v>
      </c>
      <c r="D103" s="44">
        <f t="shared" si="32"/>
        <v>33972</v>
      </c>
      <c r="E103" s="44">
        <f t="shared" si="32"/>
        <v>28932</v>
      </c>
      <c r="F103" s="44">
        <f t="shared" si="32"/>
        <v>34595</v>
      </c>
      <c r="G103" s="44">
        <f t="shared" si="32"/>
        <v>38718</v>
      </c>
      <c r="H103" s="44">
        <f t="shared" si="32"/>
        <v>43494</v>
      </c>
      <c r="I103" s="44">
        <f t="shared" si="32"/>
        <v>46581</v>
      </c>
      <c r="J103" s="44">
        <f t="shared" si="32"/>
        <v>55559</v>
      </c>
      <c r="K103" s="44">
        <f t="shared" si="32"/>
        <v>55176</v>
      </c>
      <c r="L103" s="44">
        <f t="shared" si="32"/>
        <v>47535</v>
      </c>
      <c r="M103" s="44">
        <f t="shared" si="32"/>
        <v>45109</v>
      </c>
      <c r="N103" s="44">
        <f t="shared" si="32"/>
        <v>41431</v>
      </c>
      <c r="O103" s="44">
        <f t="shared" si="32"/>
        <v>41650</v>
      </c>
      <c r="P103" s="44">
        <f t="shared" ref="P103:P104" si="34">SUM(D103:O103)</f>
        <v>512752</v>
      </c>
      <c r="Q103" s="42"/>
      <c r="R103" s="42"/>
      <c r="S103" s="44">
        <f>SUM($D103:D103)</f>
        <v>33972</v>
      </c>
      <c r="T103" s="44">
        <f>SUM($D103:E103)</f>
        <v>62904</v>
      </c>
      <c r="U103" s="44">
        <f>SUM($D103:F103)</f>
        <v>97499</v>
      </c>
      <c r="V103" s="44">
        <f>SUM($D103:G103)</f>
        <v>136217</v>
      </c>
      <c r="W103" s="44">
        <f>SUM($D103:H103)</f>
        <v>179711</v>
      </c>
      <c r="X103" s="44">
        <f>SUM($D103:I103)</f>
        <v>226292</v>
      </c>
      <c r="Y103" s="44">
        <f>SUM($D103:J103)</f>
        <v>281851</v>
      </c>
      <c r="Z103" s="44">
        <f>SUM($D103:K103)</f>
        <v>337027</v>
      </c>
      <c r="AA103" s="44">
        <f>SUM($D103:L103)</f>
        <v>384562</v>
      </c>
      <c r="AB103" s="44">
        <f>SUM($D103:M103)</f>
        <v>429671</v>
      </c>
      <c r="AC103" s="44">
        <f>SUM($D103:N103)</f>
        <v>471102</v>
      </c>
      <c r="AD103" s="44">
        <f>SUM($D103:O103)</f>
        <v>512752</v>
      </c>
    </row>
    <row r="104" spans="1:30" s="43" customFormat="1" ht="15.1" customHeight="1">
      <c r="A104" s="51">
        <v>2017</v>
      </c>
      <c r="B104" s="56" t="s">
        <v>6</v>
      </c>
      <c r="D104" s="44">
        <f t="shared" si="32"/>
        <v>35939</v>
      </c>
      <c r="E104" s="44">
        <f t="shared" si="32"/>
        <v>33169</v>
      </c>
      <c r="F104" s="44">
        <f t="shared" si="32"/>
        <v>36234</v>
      </c>
      <c r="G104" s="44">
        <f t="shared" si="32"/>
        <v>40179</v>
      </c>
      <c r="H104" s="44">
        <f t="shared" si="32"/>
        <v>41741</v>
      </c>
      <c r="I104" s="44">
        <f t="shared" si="32"/>
        <v>45080</v>
      </c>
      <c r="J104" s="44">
        <f t="shared" si="32"/>
        <v>51157</v>
      </c>
      <c r="K104" s="44">
        <f t="shared" si="32"/>
        <v>54964</v>
      </c>
      <c r="L104" s="44">
        <f t="shared" si="32"/>
        <v>48987</v>
      </c>
      <c r="M104" s="44">
        <f t="shared" si="32"/>
        <v>45119</v>
      </c>
      <c r="N104" s="44">
        <f t="shared" si="32"/>
        <v>42527</v>
      </c>
      <c r="O104" s="44">
        <f t="shared" si="32"/>
        <v>44262</v>
      </c>
      <c r="P104" s="44">
        <f t="shared" si="34"/>
        <v>519358</v>
      </c>
      <c r="Q104" s="42"/>
      <c r="R104" s="42"/>
      <c r="S104" s="44">
        <f>SUM($D104:D104)</f>
        <v>35939</v>
      </c>
      <c r="T104" s="44">
        <f>SUM($D104:E104)</f>
        <v>69108</v>
      </c>
      <c r="U104" s="44">
        <f>SUM($D104:F104)</f>
        <v>105342</v>
      </c>
      <c r="V104" s="44">
        <f>SUM($D104:G104)</f>
        <v>145521</v>
      </c>
      <c r="W104" s="44">
        <f>SUM($D104:H104)</f>
        <v>187262</v>
      </c>
      <c r="X104" s="44">
        <f>SUM($D104:I104)</f>
        <v>232342</v>
      </c>
      <c r="Y104" s="44">
        <f>SUM($D104:J104)</f>
        <v>283499</v>
      </c>
      <c r="Z104" s="44">
        <f>SUM($D104:K104)</f>
        <v>338463</v>
      </c>
      <c r="AA104" s="44">
        <f>SUM($D104:L104)</f>
        <v>387450</v>
      </c>
      <c r="AB104" s="44">
        <f>SUM($D104:M104)</f>
        <v>432569</v>
      </c>
      <c r="AC104" s="44">
        <f>SUM($D104:N104)</f>
        <v>475096</v>
      </c>
      <c r="AD104" s="44">
        <f>SUM($D104:O104)</f>
        <v>519358</v>
      </c>
    </row>
    <row r="105" spans="1:30" s="43" customFormat="1" ht="15.1" customHeight="1">
      <c r="A105" s="51">
        <v>2018</v>
      </c>
      <c r="B105" s="56" t="s">
        <v>6</v>
      </c>
      <c r="D105" s="44">
        <f t="shared" si="32"/>
        <v>35724</v>
      </c>
      <c r="E105" s="44">
        <f t="shared" si="32"/>
        <v>33255</v>
      </c>
      <c r="F105" s="44">
        <f t="shared" si="32"/>
        <v>40757</v>
      </c>
      <c r="G105" s="44">
        <f t="shared" si="32"/>
        <v>41332</v>
      </c>
      <c r="H105" s="44">
        <f t="shared" si="32"/>
        <v>49644</v>
      </c>
      <c r="I105" s="44">
        <f t="shared" si="32"/>
        <v>50669</v>
      </c>
      <c r="J105" s="44">
        <f t="shared" si="32"/>
        <v>53961</v>
      </c>
      <c r="K105" s="44">
        <f t="shared" si="32"/>
        <v>57716</v>
      </c>
      <c r="L105" s="44">
        <f t="shared" si="32"/>
        <v>47741</v>
      </c>
      <c r="M105" s="44">
        <f t="shared" si="32"/>
        <v>46455</v>
      </c>
      <c r="N105" s="44">
        <f t="shared" si="32"/>
        <v>39611</v>
      </c>
      <c r="O105" s="44">
        <f t="shared" si="32"/>
        <v>41902</v>
      </c>
      <c r="P105" s="44">
        <f t="shared" ref="P105" si="35">SUM(D105:O105)</f>
        <v>538767</v>
      </c>
      <c r="Q105" s="42"/>
      <c r="R105" s="42"/>
      <c r="S105" s="44">
        <f>SUM($D105:D105)</f>
        <v>35724</v>
      </c>
      <c r="T105" s="44">
        <f>SUM($D105:E105)</f>
        <v>68979</v>
      </c>
      <c r="U105" s="44">
        <f>SUM($D105:F105)</f>
        <v>109736</v>
      </c>
      <c r="V105" s="44">
        <f>SUM($D105:G105)</f>
        <v>151068</v>
      </c>
      <c r="W105" s="44">
        <f>SUM($D105:H105)</f>
        <v>200712</v>
      </c>
      <c r="X105" s="44">
        <f>SUM($D105:I105)</f>
        <v>251381</v>
      </c>
      <c r="Y105" s="44">
        <f>SUM($D105:J105)</f>
        <v>305342</v>
      </c>
      <c r="Z105" s="44">
        <f>SUM($D105:K105)</f>
        <v>363058</v>
      </c>
      <c r="AA105" s="44">
        <f>SUM($D105:L105)</f>
        <v>410799</v>
      </c>
      <c r="AB105" s="44">
        <f>SUM($D105:M105)</f>
        <v>457254</v>
      </c>
      <c r="AC105" s="44">
        <f>SUM($D105:N105)</f>
        <v>496865</v>
      </c>
      <c r="AD105" s="44">
        <f>SUM($D105:O105)</f>
        <v>538767</v>
      </c>
    </row>
    <row r="106" spans="1:30" s="43" customFormat="1" ht="15.1" customHeight="1">
      <c r="A106" s="51">
        <v>2019</v>
      </c>
      <c r="B106" s="56" t="s">
        <v>6</v>
      </c>
      <c r="D106" s="44">
        <f t="shared" si="32"/>
        <v>30773</v>
      </c>
      <c r="E106" s="44">
        <f t="shared" si="32"/>
        <v>29037</v>
      </c>
      <c r="F106" s="44">
        <f t="shared" si="32"/>
        <v>37048</v>
      </c>
      <c r="G106" s="44">
        <f t="shared" si="32"/>
        <v>12</v>
      </c>
      <c r="H106" s="44">
        <f t="shared" si="32"/>
        <v>32944</v>
      </c>
      <c r="I106" s="44">
        <f t="shared" si="32"/>
        <v>42220</v>
      </c>
      <c r="J106" s="44">
        <f t="shared" si="32"/>
        <v>51857</v>
      </c>
      <c r="K106" s="44">
        <f t="shared" si="32"/>
        <v>55815</v>
      </c>
      <c r="L106" s="44">
        <f t="shared" si="32"/>
        <v>42508</v>
      </c>
      <c r="M106" s="44">
        <f t="shared" si="32"/>
        <v>41132</v>
      </c>
      <c r="N106" s="44">
        <f t="shared" si="32"/>
        <v>37534</v>
      </c>
      <c r="O106" s="44">
        <f t="shared" si="32"/>
        <v>39384</v>
      </c>
      <c r="P106" s="44">
        <f t="shared" ref="P106:P107" si="36">SUM(D106:O106)</f>
        <v>440264</v>
      </c>
      <c r="Q106" s="42"/>
      <c r="R106" s="42"/>
      <c r="S106" s="44">
        <f>SUM($D106:D106)</f>
        <v>30773</v>
      </c>
      <c r="T106" s="44">
        <f>SUM($D106:E106)</f>
        <v>59810</v>
      </c>
      <c r="U106" s="44">
        <f>SUM($D106:F106)</f>
        <v>96858</v>
      </c>
      <c r="V106" s="44">
        <f>SUM($D106:G106)</f>
        <v>96870</v>
      </c>
      <c r="W106" s="44">
        <f>SUM($D106:H106)</f>
        <v>129814</v>
      </c>
      <c r="X106" s="44">
        <f>SUM($D106:I106)</f>
        <v>172034</v>
      </c>
      <c r="Y106" s="44">
        <f>SUM($D106:J106)</f>
        <v>223891</v>
      </c>
      <c r="Z106" s="44">
        <f>SUM($D106:K106)</f>
        <v>279706</v>
      </c>
      <c r="AA106" s="44">
        <f>SUM($D106:L106)</f>
        <v>322214</v>
      </c>
      <c r="AB106" s="44">
        <f>SUM($D106:M106)</f>
        <v>363346</v>
      </c>
      <c r="AC106" s="44">
        <f>SUM($D106:N106)</f>
        <v>400880</v>
      </c>
      <c r="AD106" s="44">
        <f>SUM($D106:O106)</f>
        <v>440264</v>
      </c>
    </row>
    <row r="107" spans="1:30" s="43" customFormat="1" ht="15.1" customHeight="1">
      <c r="A107" s="51">
        <v>2020</v>
      </c>
      <c r="B107" s="56" t="s">
        <v>6</v>
      </c>
      <c r="D107" s="44">
        <f t="shared" si="32"/>
        <v>32689</v>
      </c>
      <c r="E107" s="44">
        <f t="shared" si="32"/>
        <v>31715</v>
      </c>
      <c r="F107" s="44">
        <f t="shared" si="32"/>
        <v>17517</v>
      </c>
      <c r="G107" s="44">
        <f t="shared" si="32"/>
        <v>1849</v>
      </c>
      <c r="H107" s="44">
        <f t="shared" si="32"/>
        <v>2095</v>
      </c>
      <c r="I107" s="44">
        <f t="shared" si="32"/>
        <v>2574</v>
      </c>
      <c r="J107" s="44">
        <f t="shared" si="32"/>
        <v>2880</v>
      </c>
      <c r="K107" s="44">
        <f t="shared" si="32"/>
        <v>3026</v>
      </c>
      <c r="L107" s="44">
        <f t="shared" si="32"/>
        <v>3430</v>
      </c>
      <c r="M107" s="44">
        <f t="shared" si="32"/>
        <v>3544</v>
      </c>
      <c r="N107" s="44">
        <f t="shared" si="32"/>
        <v>3246</v>
      </c>
      <c r="O107" s="44">
        <f t="shared" si="32"/>
        <v>3124</v>
      </c>
      <c r="P107" s="44">
        <f t="shared" si="36"/>
        <v>107689</v>
      </c>
      <c r="Q107" s="42"/>
      <c r="R107" s="42"/>
      <c r="S107" s="44">
        <f>SUM($D107:D107)</f>
        <v>32689</v>
      </c>
      <c r="T107" s="44">
        <f>SUM($D107:E107)</f>
        <v>64404</v>
      </c>
      <c r="U107" s="44">
        <f>SUM($D107:F107)</f>
        <v>81921</v>
      </c>
      <c r="V107" s="44">
        <f>SUM($D107:G107)</f>
        <v>83770</v>
      </c>
      <c r="W107" s="44">
        <f>SUM($D107:H107)</f>
        <v>85865</v>
      </c>
      <c r="X107" s="44">
        <f>SUM($D107:I107)</f>
        <v>88439</v>
      </c>
      <c r="Y107" s="44">
        <f>SUM($D107:J107)</f>
        <v>91319</v>
      </c>
      <c r="Z107" s="44">
        <f>SUM($D107:K107)</f>
        <v>94345</v>
      </c>
      <c r="AA107" s="44">
        <f>SUM($D107:L107)</f>
        <v>97775</v>
      </c>
      <c r="AB107" s="44">
        <f>SUM($D107:M107)</f>
        <v>101319</v>
      </c>
      <c r="AC107" s="44">
        <f>SUM($D107:N107)</f>
        <v>104565</v>
      </c>
      <c r="AD107" s="44">
        <f>SUM($D107:O107)</f>
        <v>107689</v>
      </c>
    </row>
    <row r="108" spans="1:30" s="43" customFormat="1" ht="15.1" customHeight="1">
      <c r="A108" s="51">
        <v>2021</v>
      </c>
      <c r="B108" s="56" t="s">
        <v>6</v>
      </c>
      <c r="D108" s="44">
        <f t="shared" si="32"/>
        <v>2767</v>
      </c>
      <c r="E108" s="44">
        <f t="shared" si="32"/>
        <v>2799</v>
      </c>
      <c r="F108" s="44">
        <f t="shared" si="32"/>
        <v>3327</v>
      </c>
      <c r="G108" s="44">
        <f t="shared" si="32"/>
        <v>3349</v>
      </c>
      <c r="H108" s="44">
        <f t="shared" si="32"/>
        <v>3672</v>
      </c>
      <c r="I108" s="44">
        <f t="shared" si="32"/>
        <v>3960</v>
      </c>
      <c r="J108" s="44">
        <f t="shared" si="32"/>
        <v>4038</v>
      </c>
      <c r="K108" s="44">
        <f t="shared" si="32"/>
        <v>6709</v>
      </c>
      <c r="L108" s="44">
        <f t="shared" si="32"/>
        <v>7445</v>
      </c>
      <c r="M108" s="44">
        <f t="shared" si="32"/>
        <v>7601</v>
      </c>
      <c r="N108" s="44">
        <f t="shared" si="32"/>
        <v>8827</v>
      </c>
      <c r="O108" s="44">
        <f t="shared" si="32"/>
        <v>13392</v>
      </c>
      <c r="P108" s="44">
        <f t="shared" ref="P108" si="37">SUM(D108:O108)</f>
        <v>67886</v>
      </c>
      <c r="Q108" s="42"/>
      <c r="R108" s="42"/>
      <c r="S108" s="44">
        <f>SUM($D108:D108)</f>
        <v>2767</v>
      </c>
      <c r="T108" s="44">
        <f>SUM($D108:E108)</f>
        <v>5566</v>
      </c>
      <c r="U108" s="44">
        <f>SUM($D108:F108)</f>
        <v>8893</v>
      </c>
      <c r="V108" s="44">
        <f>SUM($D108:G108)</f>
        <v>12242</v>
      </c>
      <c r="W108" s="44">
        <f>SUM($D108:H108)</f>
        <v>15914</v>
      </c>
      <c r="X108" s="44">
        <f>SUM($D108:I108)</f>
        <v>19874</v>
      </c>
      <c r="Y108" s="44">
        <f>SUM($D108:J108)</f>
        <v>23912</v>
      </c>
      <c r="Z108" s="44">
        <f>SUM($D108:K108)</f>
        <v>30621</v>
      </c>
      <c r="AA108" s="44">
        <f>SUM($D108:L108)</f>
        <v>38066</v>
      </c>
      <c r="AB108" s="44">
        <f>SUM($D108:M108)</f>
        <v>45667</v>
      </c>
      <c r="AC108" s="44">
        <f>SUM($D108:N108)</f>
        <v>54494</v>
      </c>
      <c r="AD108" s="44">
        <f>SUM($D108:O108)</f>
        <v>67886</v>
      </c>
    </row>
    <row r="109" spans="1:30" s="43" customFormat="1" ht="15.1" customHeight="1">
      <c r="A109" s="58"/>
      <c r="B109" s="5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2"/>
      <c r="R109" s="42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</row>
    <row r="110" spans="1:30" ht="15.1" customHeight="1">
      <c r="Q110" s="42"/>
      <c r="R110" s="42"/>
    </row>
    <row r="111" spans="1:30" ht="15.1" customHeight="1">
      <c r="A111" s="51">
        <v>2006</v>
      </c>
      <c r="B111" s="56" t="s">
        <v>7</v>
      </c>
      <c r="C111" s="43"/>
      <c r="D111" s="44">
        <f t="shared" ref="D111:O126" si="38">SUMIFS(D$11:D$90,$A$11:$A$90,$A111,$B$11:$B$90,$B111)</f>
        <v>0</v>
      </c>
      <c r="E111" s="44">
        <f t="shared" si="38"/>
        <v>0</v>
      </c>
      <c r="F111" s="44">
        <f t="shared" si="38"/>
        <v>0</v>
      </c>
      <c r="G111" s="44">
        <f t="shared" si="38"/>
        <v>0</v>
      </c>
      <c r="H111" s="44">
        <f t="shared" si="38"/>
        <v>0</v>
      </c>
      <c r="I111" s="44">
        <f t="shared" si="38"/>
        <v>0</v>
      </c>
      <c r="J111" s="44">
        <f t="shared" si="38"/>
        <v>0</v>
      </c>
      <c r="K111" s="44">
        <f t="shared" si="38"/>
        <v>0</v>
      </c>
      <c r="L111" s="44">
        <f t="shared" si="38"/>
        <v>0</v>
      </c>
      <c r="M111" s="44">
        <f t="shared" si="38"/>
        <v>0</v>
      </c>
      <c r="N111" s="44">
        <f t="shared" si="38"/>
        <v>0</v>
      </c>
      <c r="O111" s="44">
        <f t="shared" si="38"/>
        <v>0</v>
      </c>
      <c r="P111" s="44">
        <f t="shared" ref="P111:P120" si="39">SUM(D111:O111)</f>
        <v>0</v>
      </c>
      <c r="Q111" s="42"/>
      <c r="R111" s="42"/>
      <c r="S111" s="44">
        <f>SUM($D111:D111)</f>
        <v>0</v>
      </c>
      <c r="T111" s="44">
        <f>SUM($D111:E111)</f>
        <v>0</v>
      </c>
      <c r="U111" s="44">
        <f>SUM($D111:F111)</f>
        <v>0</v>
      </c>
      <c r="V111" s="44">
        <f>SUM($D111:G111)</f>
        <v>0</v>
      </c>
      <c r="W111" s="44">
        <f>SUM($D111:H111)</f>
        <v>0</v>
      </c>
      <c r="X111" s="44">
        <f>SUM($D111:I111)</f>
        <v>0</v>
      </c>
      <c r="Y111" s="44">
        <f>SUM($D111:J111)</f>
        <v>0</v>
      </c>
      <c r="Z111" s="44">
        <f>SUM($D111:K111)</f>
        <v>0</v>
      </c>
      <c r="AA111" s="44">
        <f>SUM($D111:L111)</f>
        <v>0</v>
      </c>
      <c r="AB111" s="44">
        <f>SUM($D111:M111)</f>
        <v>0</v>
      </c>
      <c r="AC111" s="44">
        <f>SUM($D111:N111)</f>
        <v>0</v>
      </c>
      <c r="AD111" s="44">
        <f>SUM($D111:O111)</f>
        <v>0</v>
      </c>
    </row>
    <row r="112" spans="1:30" ht="15.1" customHeight="1">
      <c r="A112" s="51">
        <v>2007</v>
      </c>
      <c r="B112" s="56" t="s">
        <v>7</v>
      </c>
      <c r="C112" s="43"/>
      <c r="D112" s="44">
        <f t="shared" si="38"/>
        <v>0</v>
      </c>
      <c r="E112" s="44">
        <f t="shared" si="38"/>
        <v>0</v>
      </c>
      <c r="F112" s="44">
        <f t="shared" si="38"/>
        <v>0</v>
      </c>
      <c r="G112" s="44">
        <f t="shared" si="38"/>
        <v>0</v>
      </c>
      <c r="H112" s="44">
        <f t="shared" si="38"/>
        <v>0</v>
      </c>
      <c r="I112" s="44">
        <f t="shared" si="38"/>
        <v>0</v>
      </c>
      <c r="J112" s="44">
        <f t="shared" si="38"/>
        <v>0</v>
      </c>
      <c r="K112" s="44">
        <f t="shared" si="38"/>
        <v>0</v>
      </c>
      <c r="L112" s="44">
        <f t="shared" si="38"/>
        <v>0</v>
      </c>
      <c r="M112" s="44">
        <f t="shared" si="38"/>
        <v>0</v>
      </c>
      <c r="N112" s="44">
        <f t="shared" si="38"/>
        <v>0</v>
      </c>
      <c r="O112" s="44">
        <f t="shared" si="38"/>
        <v>0</v>
      </c>
      <c r="P112" s="44">
        <f t="shared" si="39"/>
        <v>0</v>
      </c>
      <c r="Q112" s="42"/>
      <c r="R112" s="42"/>
      <c r="S112" s="44">
        <f>SUM($D112:D112)</f>
        <v>0</v>
      </c>
      <c r="T112" s="44">
        <f>SUM($D112:E112)</f>
        <v>0</v>
      </c>
      <c r="U112" s="44">
        <f>SUM($D112:F112)</f>
        <v>0</v>
      </c>
      <c r="V112" s="44">
        <f>SUM($D112:G112)</f>
        <v>0</v>
      </c>
      <c r="W112" s="44">
        <f>SUM($D112:H112)</f>
        <v>0</v>
      </c>
      <c r="X112" s="44">
        <f>SUM($D112:I112)</f>
        <v>0</v>
      </c>
      <c r="Y112" s="44">
        <f>SUM($D112:J112)</f>
        <v>0</v>
      </c>
      <c r="Z112" s="44">
        <f>SUM($D112:K112)</f>
        <v>0</v>
      </c>
      <c r="AA112" s="44">
        <f>SUM($D112:L112)</f>
        <v>0</v>
      </c>
      <c r="AB112" s="44">
        <f>SUM($D112:M112)</f>
        <v>0</v>
      </c>
      <c r="AC112" s="44">
        <f>SUM($D112:N112)</f>
        <v>0</v>
      </c>
      <c r="AD112" s="44">
        <f>SUM($D112:O112)</f>
        <v>0</v>
      </c>
    </row>
    <row r="113" spans="1:30" ht="15.1" customHeight="1">
      <c r="A113" s="51">
        <v>2008</v>
      </c>
      <c r="B113" s="56" t="s">
        <v>7</v>
      </c>
      <c r="C113" s="43"/>
      <c r="D113" s="44">
        <f t="shared" si="38"/>
        <v>0</v>
      </c>
      <c r="E113" s="44">
        <f t="shared" si="38"/>
        <v>0</v>
      </c>
      <c r="F113" s="44">
        <f t="shared" si="38"/>
        <v>0</v>
      </c>
      <c r="G113" s="44">
        <f t="shared" si="38"/>
        <v>0</v>
      </c>
      <c r="H113" s="44">
        <f t="shared" si="38"/>
        <v>0</v>
      </c>
      <c r="I113" s="44">
        <f t="shared" si="38"/>
        <v>0</v>
      </c>
      <c r="J113" s="44">
        <f t="shared" si="38"/>
        <v>0</v>
      </c>
      <c r="K113" s="44">
        <f t="shared" si="38"/>
        <v>0</v>
      </c>
      <c r="L113" s="44">
        <f t="shared" si="38"/>
        <v>0</v>
      </c>
      <c r="M113" s="44">
        <f t="shared" si="38"/>
        <v>0</v>
      </c>
      <c r="N113" s="44">
        <f t="shared" si="38"/>
        <v>0</v>
      </c>
      <c r="O113" s="44">
        <f t="shared" si="38"/>
        <v>0</v>
      </c>
      <c r="P113" s="44">
        <f t="shared" si="39"/>
        <v>0</v>
      </c>
      <c r="Q113" s="42"/>
      <c r="R113" s="42"/>
      <c r="S113" s="44">
        <f>SUM($D113:D113)</f>
        <v>0</v>
      </c>
      <c r="T113" s="44">
        <f>SUM($D113:E113)</f>
        <v>0</v>
      </c>
      <c r="U113" s="44">
        <f>SUM($D113:F113)</f>
        <v>0</v>
      </c>
      <c r="V113" s="44">
        <f>SUM($D113:G113)</f>
        <v>0</v>
      </c>
      <c r="W113" s="44">
        <f>SUM($D113:H113)</f>
        <v>0</v>
      </c>
      <c r="X113" s="44">
        <f>SUM($D113:I113)</f>
        <v>0</v>
      </c>
      <c r="Y113" s="44">
        <f>SUM($D113:J113)</f>
        <v>0</v>
      </c>
      <c r="Z113" s="44">
        <f>SUM($D113:K113)</f>
        <v>0</v>
      </c>
      <c r="AA113" s="44">
        <f>SUM($D113:L113)</f>
        <v>0</v>
      </c>
      <c r="AB113" s="44">
        <f>SUM($D113:M113)</f>
        <v>0</v>
      </c>
      <c r="AC113" s="44">
        <f>SUM($D113:N113)</f>
        <v>0</v>
      </c>
      <c r="AD113" s="44">
        <f>SUM($D113:O113)</f>
        <v>0</v>
      </c>
    </row>
    <row r="114" spans="1:30" ht="15.1" customHeight="1">
      <c r="A114" s="51">
        <v>2009</v>
      </c>
      <c r="B114" s="56" t="s">
        <v>7</v>
      </c>
      <c r="C114" s="43"/>
      <c r="D114" s="44">
        <f t="shared" si="38"/>
        <v>0</v>
      </c>
      <c r="E114" s="44">
        <f t="shared" si="38"/>
        <v>0</v>
      </c>
      <c r="F114" s="44">
        <f t="shared" si="38"/>
        <v>0</v>
      </c>
      <c r="G114" s="44">
        <f t="shared" si="38"/>
        <v>0</v>
      </c>
      <c r="H114" s="44">
        <f t="shared" si="38"/>
        <v>0</v>
      </c>
      <c r="I114" s="44">
        <f t="shared" si="38"/>
        <v>0</v>
      </c>
      <c r="J114" s="44">
        <f t="shared" si="38"/>
        <v>0</v>
      </c>
      <c r="K114" s="44">
        <f t="shared" si="38"/>
        <v>0</v>
      </c>
      <c r="L114" s="44">
        <f t="shared" si="38"/>
        <v>0</v>
      </c>
      <c r="M114" s="44">
        <f t="shared" si="38"/>
        <v>0</v>
      </c>
      <c r="N114" s="44">
        <f t="shared" si="38"/>
        <v>0</v>
      </c>
      <c r="O114" s="44">
        <f t="shared" si="38"/>
        <v>0</v>
      </c>
      <c r="P114" s="44">
        <f t="shared" si="39"/>
        <v>0</v>
      </c>
      <c r="Q114" s="42"/>
      <c r="R114" s="42"/>
      <c r="S114" s="44">
        <f>SUM($D114:D114)</f>
        <v>0</v>
      </c>
      <c r="T114" s="44">
        <f>SUM($D114:E114)</f>
        <v>0</v>
      </c>
      <c r="U114" s="44">
        <f>SUM($D114:F114)</f>
        <v>0</v>
      </c>
      <c r="V114" s="44">
        <f>SUM($D114:G114)</f>
        <v>0</v>
      </c>
      <c r="W114" s="44">
        <f>SUM($D114:H114)</f>
        <v>0</v>
      </c>
      <c r="X114" s="44">
        <f>SUM($D114:I114)</f>
        <v>0</v>
      </c>
      <c r="Y114" s="44">
        <f>SUM($D114:J114)</f>
        <v>0</v>
      </c>
      <c r="Z114" s="44">
        <f>SUM($D114:K114)</f>
        <v>0</v>
      </c>
      <c r="AA114" s="44">
        <f>SUM($D114:L114)</f>
        <v>0</v>
      </c>
      <c r="AB114" s="44">
        <f>SUM($D114:M114)</f>
        <v>0</v>
      </c>
      <c r="AC114" s="44">
        <f>SUM($D114:N114)</f>
        <v>0</v>
      </c>
      <c r="AD114" s="44">
        <f>SUM($D114:O114)</f>
        <v>0</v>
      </c>
    </row>
    <row r="115" spans="1:30" ht="15.1" customHeight="1">
      <c r="A115" s="51">
        <v>2010</v>
      </c>
      <c r="B115" s="56" t="s">
        <v>7</v>
      </c>
      <c r="C115" s="43"/>
      <c r="D115" s="44">
        <f t="shared" si="38"/>
        <v>0</v>
      </c>
      <c r="E115" s="44">
        <f t="shared" si="38"/>
        <v>0</v>
      </c>
      <c r="F115" s="44">
        <f t="shared" si="38"/>
        <v>0</v>
      </c>
      <c r="G115" s="44">
        <f t="shared" si="38"/>
        <v>0</v>
      </c>
      <c r="H115" s="44">
        <f t="shared" si="38"/>
        <v>0</v>
      </c>
      <c r="I115" s="44">
        <f t="shared" si="38"/>
        <v>0</v>
      </c>
      <c r="J115" s="44">
        <f t="shared" si="38"/>
        <v>0</v>
      </c>
      <c r="K115" s="44">
        <f t="shared" si="38"/>
        <v>0</v>
      </c>
      <c r="L115" s="44">
        <f t="shared" si="38"/>
        <v>0</v>
      </c>
      <c r="M115" s="44">
        <f t="shared" si="38"/>
        <v>0</v>
      </c>
      <c r="N115" s="44">
        <f t="shared" si="38"/>
        <v>0</v>
      </c>
      <c r="O115" s="44">
        <f t="shared" si="38"/>
        <v>0</v>
      </c>
      <c r="P115" s="44">
        <f t="shared" si="39"/>
        <v>0</v>
      </c>
      <c r="Q115" s="42"/>
      <c r="R115" s="42"/>
      <c r="S115" s="44">
        <f>SUM($D115:D115)</f>
        <v>0</v>
      </c>
      <c r="T115" s="44">
        <f>SUM($D115:E115)</f>
        <v>0</v>
      </c>
      <c r="U115" s="44">
        <f>SUM($D115:F115)</f>
        <v>0</v>
      </c>
      <c r="V115" s="44">
        <f>SUM($D115:G115)</f>
        <v>0</v>
      </c>
      <c r="W115" s="44">
        <f>SUM($D115:H115)</f>
        <v>0</v>
      </c>
      <c r="X115" s="44">
        <f>SUM($D115:I115)</f>
        <v>0</v>
      </c>
      <c r="Y115" s="44">
        <f>SUM($D115:J115)</f>
        <v>0</v>
      </c>
      <c r="Z115" s="44">
        <f>SUM($D115:K115)</f>
        <v>0</v>
      </c>
      <c r="AA115" s="44">
        <f>SUM($D115:L115)</f>
        <v>0</v>
      </c>
      <c r="AB115" s="44">
        <f>SUM($D115:M115)</f>
        <v>0</v>
      </c>
      <c r="AC115" s="44">
        <f>SUM($D115:N115)</f>
        <v>0</v>
      </c>
      <c r="AD115" s="44">
        <f>SUM($D115:O115)</f>
        <v>0</v>
      </c>
    </row>
    <row r="116" spans="1:30" ht="15.1" customHeight="1">
      <c r="A116" s="51">
        <v>2011</v>
      </c>
      <c r="B116" s="56" t="s">
        <v>7</v>
      </c>
      <c r="C116" s="43"/>
      <c r="D116" s="44">
        <f t="shared" si="38"/>
        <v>0</v>
      </c>
      <c r="E116" s="44">
        <f t="shared" si="38"/>
        <v>0</v>
      </c>
      <c r="F116" s="44">
        <f t="shared" si="38"/>
        <v>0</v>
      </c>
      <c r="G116" s="44">
        <f t="shared" si="38"/>
        <v>0</v>
      </c>
      <c r="H116" s="44">
        <f t="shared" si="38"/>
        <v>0</v>
      </c>
      <c r="I116" s="44">
        <f t="shared" si="38"/>
        <v>0</v>
      </c>
      <c r="J116" s="44">
        <f t="shared" si="38"/>
        <v>0</v>
      </c>
      <c r="K116" s="44">
        <f t="shared" si="38"/>
        <v>0</v>
      </c>
      <c r="L116" s="44">
        <f t="shared" si="38"/>
        <v>0</v>
      </c>
      <c r="M116" s="44">
        <f t="shared" si="38"/>
        <v>0</v>
      </c>
      <c r="N116" s="44">
        <f t="shared" si="38"/>
        <v>0</v>
      </c>
      <c r="O116" s="44">
        <f t="shared" si="38"/>
        <v>0</v>
      </c>
      <c r="P116" s="44">
        <f t="shared" si="39"/>
        <v>0</v>
      </c>
      <c r="Q116" s="42"/>
      <c r="R116" s="42"/>
      <c r="S116" s="44">
        <f>SUM($D116:D116)</f>
        <v>0</v>
      </c>
      <c r="T116" s="44">
        <f>SUM($D116:E116)</f>
        <v>0</v>
      </c>
      <c r="U116" s="44">
        <f>SUM($D116:F116)</f>
        <v>0</v>
      </c>
      <c r="V116" s="44">
        <f>SUM($D116:G116)</f>
        <v>0</v>
      </c>
      <c r="W116" s="44">
        <f>SUM($D116:H116)</f>
        <v>0</v>
      </c>
      <c r="X116" s="44">
        <f>SUM($D116:I116)</f>
        <v>0</v>
      </c>
      <c r="Y116" s="44">
        <f>SUM($D116:J116)</f>
        <v>0</v>
      </c>
      <c r="Z116" s="44">
        <f>SUM($D116:K116)</f>
        <v>0</v>
      </c>
      <c r="AA116" s="44">
        <f>SUM($D116:L116)</f>
        <v>0</v>
      </c>
      <c r="AB116" s="44">
        <f>SUM($D116:M116)</f>
        <v>0</v>
      </c>
      <c r="AC116" s="44">
        <f>SUM($D116:N116)</f>
        <v>0</v>
      </c>
      <c r="AD116" s="44">
        <f>SUM($D116:O116)</f>
        <v>0</v>
      </c>
    </row>
    <row r="117" spans="1:30" ht="15.1" customHeight="1">
      <c r="A117" s="51">
        <v>2012</v>
      </c>
      <c r="B117" s="56" t="s">
        <v>7</v>
      </c>
      <c r="C117" s="43"/>
      <c r="D117" s="44">
        <f t="shared" si="38"/>
        <v>0</v>
      </c>
      <c r="E117" s="44">
        <f t="shared" si="38"/>
        <v>0</v>
      </c>
      <c r="F117" s="44">
        <f t="shared" si="38"/>
        <v>0</v>
      </c>
      <c r="G117" s="44">
        <f t="shared" si="38"/>
        <v>0</v>
      </c>
      <c r="H117" s="44">
        <f t="shared" si="38"/>
        <v>0</v>
      </c>
      <c r="I117" s="44">
        <f t="shared" si="38"/>
        <v>0</v>
      </c>
      <c r="J117" s="44">
        <f t="shared" si="38"/>
        <v>0</v>
      </c>
      <c r="K117" s="44">
        <f t="shared" si="38"/>
        <v>0</v>
      </c>
      <c r="L117" s="44">
        <f t="shared" si="38"/>
        <v>0</v>
      </c>
      <c r="M117" s="44">
        <f t="shared" si="38"/>
        <v>0</v>
      </c>
      <c r="N117" s="44">
        <f t="shared" si="38"/>
        <v>0</v>
      </c>
      <c r="O117" s="44">
        <f t="shared" si="38"/>
        <v>0</v>
      </c>
      <c r="P117" s="44">
        <f t="shared" si="39"/>
        <v>0</v>
      </c>
      <c r="Q117" s="42"/>
      <c r="R117" s="42"/>
      <c r="S117" s="44">
        <f>SUM($D117:D117)</f>
        <v>0</v>
      </c>
      <c r="T117" s="44">
        <f>SUM($D117:E117)</f>
        <v>0</v>
      </c>
      <c r="U117" s="44">
        <f>SUM($D117:F117)</f>
        <v>0</v>
      </c>
      <c r="V117" s="44">
        <f>SUM($D117:G117)</f>
        <v>0</v>
      </c>
      <c r="W117" s="44">
        <f>SUM($D117:H117)</f>
        <v>0</v>
      </c>
      <c r="X117" s="44">
        <f>SUM($D117:I117)</f>
        <v>0</v>
      </c>
      <c r="Y117" s="44">
        <f>SUM($D117:J117)</f>
        <v>0</v>
      </c>
      <c r="Z117" s="44">
        <f>SUM($D117:K117)</f>
        <v>0</v>
      </c>
      <c r="AA117" s="44">
        <f>SUM($D117:L117)</f>
        <v>0</v>
      </c>
      <c r="AB117" s="44">
        <f>SUM($D117:M117)</f>
        <v>0</v>
      </c>
      <c r="AC117" s="44">
        <f>SUM($D117:N117)</f>
        <v>0</v>
      </c>
      <c r="AD117" s="44">
        <f>SUM($D117:O117)</f>
        <v>0</v>
      </c>
    </row>
    <row r="118" spans="1:30" ht="15.1" customHeight="1">
      <c r="A118" s="51">
        <v>2013</v>
      </c>
      <c r="B118" s="56" t="s">
        <v>7</v>
      </c>
      <c r="C118" s="43"/>
      <c r="D118" s="44">
        <f t="shared" si="38"/>
        <v>0</v>
      </c>
      <c r="E118" s="44">
        <f t="shared" si="38"/>
        <v>0</v>
      </c>
      <c r="F118" s="44">
        <f t="shared" si="38"/>
        <v>0</v>
      </c>
      <c r="G118" s="44">
        <f t="shared" si="38"/>
        <v>0</v>
      </c>
      <c r="H118" s="44">
        <f t="shared" si="38"/>
        <v>0</v>
      </c>
      <c r="I118" s="44">
        <f t="shared" si="38"/>
        <v>0</v>
      </c>
      <c r="J118" s="44">
        <f t="shared" si="38"/>
        <v>0</v>
      </c>
      <c r="K118" s="44">
        <f t="shared" si="38"/>
        <v>0</v>
      </c>
      <c r="L118" s="44">
        <f t="shared" si="38"/>
        <v>0</v>
      </c>
      <c r="M118" s="44">
        <f t="shared" si="38"/>
        <v>0</v>
      </c>
      <c r="N118" s="44">
        <f t="shared" si="38"/>
        <v>0</v>
      </c>
      <c r="O118" s="44">
        <f t="shared" si="38"/>
        <v>0</v>
      </c>
      <c r="P118" s="44">
        <f t="shared" si="39"/>
        <v>0</v>
      </c>
      <c r="Q118" s="42"/>
      <c r="R118" s="42"/>
      <c r="S118" s="44">
        <f>SUM($D118:D118)</f>
        <v>0</v>
      </c>
      <c r="T118" s="44">
        <f>SUM($D118:E118)</f>
        <v>0</v>
      </c>
      <c r="U118" s="44">
        <f>SUM($D118:F118)</f>
        <v>0</v>
      </c>
      <c r="V118" s="44">
        <f>SUM($D118:G118)</f>
        <v>0</v>
      </c>
      <c r="W118" s="44">
        <f>SUM($D118:H118)</f>
        <v>0</v>
      </c>
      <c r="X118" s="44">
        <f>SUM($D118:I118)</f>
        <v>0</v>
      </c>
      <c r="Y118" s="44">
        <f>SUM($D118:J118)</f>
        <v>0</v>
      </c>
      <c r="Z118" s="44">
        <f>SUM($D118:K118)</f>
        <v>0</v>
      </c>
      <c r="AA118" s="44">
        <f>SUM($D118:L118)</f>
        <v>0</v>
      </c>
      <c r="AB118" s="44">
        <f>SUM($D118:M118)</f>
        <v>0</v>
      </c>
      <c r="AC118" s="44">
        <f>SUM($D118:N118)</f>
        <v>0</v>
      </c>
      <c r="AD118" s="44">
        <f>SUM($D118:O118)</f>
        <v>0</v>
      </c>
    </row>
    <row r="119" spans="1:30" ht="15.1" customHeight="1">
      <c r="A119" s="51">
        <v>2014</v>
      </c>
      <c r="B119" s="56" t="s">
        <v>7</v>
      </c>
      <c r="C119" s="43"/>
      <c r="D119" s="44">
        <f t="shared" si="38"/>
        <v>0</v>
      </c>
      <c r="E119" s="44">
        <f t="shared" si="38"/>
        <v>0</v>
      </c>
      <c r="F119" s="44">
        <f t="shared" si="38"/>
        <v>0</v>
      </c>
      <c r="G119" s="44">
        <f t="shared" si="38"/>
        <v>0</v>
      </c>
      <c r="H119" s="44">
        <f t="shared" si="38"/>
        <v>0</v>
      </c>
      <c r="I119" s="44">
        <f t="shared" si="38"/>
        <v>0</v>
      </c>
      <c r="J119" s="44">
        <f t="shared" si="38"/>
        <v>0</v>
      </c>
      <c r="K119" s="44">
        <f t="shared" si="38"/>
        <v>0</v>
      </c>
      <c r="L119" s="44">
        <f t="shared" si="38"/>
        <v>0</v>
      </c>
      <c r="M119" s="44">
        <f t="shared" si="38"/>
        <v>0</v>
      </c>
      <c r="N119" s="44">
        <f t="shared" si="38"/>
        <v>0</v>
      </c>
      <c r="O119" s="44">
        <f t="shared" si="38"/>
        <v>0</v>
      </c>
      <c r="P119" s="44">
        <f t="shared" si="39"/>
        <v>0</v>
      </c>
      <c r="Q119" s="42"/>
      <c r="R119" s="42"/>
      <c r="S119" s="44">
        <f>SUM($D119:D119)</f>
        <v>0</v>
      </c>
      <c r="T119" s="44">
        <f>SUM($D119:E119)</f>
        <v>0</v>
      </c>
      <c r="U119" s="44">
        <f>SUM($D119:F119)</f>
        <v>0</v>
      </c>
      <c r="V119" s="44">
        <f>SUM($D119:G119)</f>
        <v>0</v>
      </c>
      <c r="W119" s="44">
        <f>SUM($D119:H119)</f>
        <v>0</v>
      </c>
      <c r="X119" s="44">
        <f>SUM($D119:I119)</f>
        <v>0</v>
      </c>
      <c r="Y119" s="44">
        <f>SUM($D119:J119)</f>
        <v>0</v>
      </c>
      <c r="Z119" s="44">
        <f>SUM($D119:K119)</f>
        <v>0</v>
      </c>
      <c r="AA119" s="44">
        <f>SUM($D119:L119)</f>
        <v>0</v>
      </c>
      <c r="AB119" s="44">
        <f>SUM($D119:M119)</f>
        <v>0</v>
      </c>
      <c r="AC119" s="44">
        <f>SUM($D119:N119)</f>
        <v>0</v>
      </c>
      <c r="AD119" s="44">
        <f>SUM($D119:O119)</f>
        <v>0</v>
      </c>
    </row>
    <row r="120" spans="1:30" ht="15.1" customHeight="1">
      <c r="A120" s="51">
        <v>2015</v>
      </c>
      <c r="B120" s="56" t="s">
        <v>7</v>
      </c>
      <c r="C120" s="43"/>
      <c r="D120" s="44">
        <f t="shared" si="38"/>
        <v>0</v>
      </c>
      <c r="E120" s="44">
        <f t="shared" si="38"/>
        <v>0</v>
      </c>
      <c r="F120" s="44">
        <f t="shared" si="38"/>
        <v>0</v>
      </c>
      <c r="G120" s="44">
        <f t="shared" si="38"/>
        <v>0</v>
      </c>
      <c r="H120" s="44">
        <f t="shared" si="38"/>
        <v>0</v>
      </c>
      <c r="I120" s="44">
        <f t="shared" si="38"/>
        <v>0</v>
      </c>
      <c r="J120" s="44">
        <f t="shared" si="38"/>
        <v>0</v>
      </c>
      <c r="K120" s="44">
        <f t="shared" si="38"/>
        <v>0</v>
      </c>
      <c r="L120" s="44">
        <f t="shared" si="38"/>
        <v>0</v>
      </c>
      <c r="M120" s="44">
        <f t="shared" si="38"/>
        <v>0</v>
      </c>
      <c r="N120" s="44">
        <f t="shared" si="38"/>
        <v>0</v>
      </c>
      <c r="O120" s="44">
        <f t="shared" si="38"/>
        <v>0</v>
      </c>
      <c r="P120" s="44">
        <f t="shared" si="39"/>
        <v>0</v>
      </c>
      <c r="Q120" s="42"/>
      <c r="R120" s="42"/>
      <c r="S120" s="44">
        <f>SUM($D120:D120)</f>
        <v>0</v>
      </c>
      <c r="T120" s="44">
        <f>SUM($D120:E120)</f>
        <v>0</v>
      </c>
      <c r="U120" s="44">
        <f>SUM($D120:F120)</f>
        <v>0</v>
      </c>
      <c r="V120" s="44">
        <f>SUM($D120:G120)</f>
        <v>0</v>
      </c>
      <c r="W120" s="44">
        <f>SUM($D120:H120)</f>
        <v>0</v>
      </c>
      <c r="X120" s="44">
        <f>SUM($D120:I120)</f>
        <v>0</v>
      </c>
      <c r="Y120" s="44">
        <f>SUM($D120:J120)</f>
        <v>0</v>
      </c>
      <c r="Z120" s="44">
        <f>SUM($D120:K120)</f>
        <v>0</v>
      </c>
      <c r="AA120" s="44">
        <f>SUM($D120:L120)</f>
        <v>0</v>
      </c>
      <c r="AB120" s="44">
        <f>SUM($D120:M120)</f>
        <v>0</v>
      </c>
      <c r="AC120" s="44">
        <f>SUM($D120:N120)</f>
        <v>0</v>
      </c>
      <c r="AD120" s="44">
        <f>SUM($D120:O120)</f>
        <v>0</v>
      </c>
    </row>
    <row r="121" spans="1:30" ht="15.1" customHeight="1">
      <c r="A121" s="51">
        <v>2016</v>
      </c>
      <c r="B121" s="56" t="s">
        <v>7</v>
      </c>
      <c r="C121" s="43"/>
      <c r="D121" s="44">
        <f t="shared" si="38"/>
        <v>0</v>
      </c>
      <c r="E121" s="44">
        <f t="shared" si="38"/>
        <v>0</v>
      </c>
      <c r="F121" s="44">
        <f t="shared" si="38"/>
        <v>0</v>
      </c>
      <c r="G121" s="44">
        <f t="shared" si="38"/>
        <v>0</v>
      </c>
      <c r="H121" s="44">
        <f t="shared" si="38"/>
        <v>0</v>
      </c>
      <c r="I121" s="44">
        <f t="shared" si="38"/>
        <v>0</v>
      </c>
      <c r="J121" s="44">
        <f t="shared" si="38"/>
        <v>0</v>
      </c>
      <c r="K121" s="44">
        <f t="shared" si="38"/>
        <v>0</v>
      </c>
      <c r="L121" s="44">
        <f t="shared" si="38"/>
        <v>0</v>
      </c>
      <c r="M121" s="44">
        <f t="shared" si="38"/>
        <v>0</v>
      </c>
      <c r="N121" s="44">
        <f t="shared" si="38"/>
        <v>0</v>
      </c>
      <c r="O121" s="44">
        <f t="shared" si="38"/>
        <v>0</v>
      </c>
      <c r="P121" s="44">
        <f t="shared" ref="P121:P124" si="40">SUM(D121:O121)</f>
        <v>0</v>
      </c>
      <c r="Q121" s="42"/>
      <c r="R121" s="42"/>
      <c r="S121" s="44">
        <f>SUM($D121:D121)</f>
        <v>0</v>
      </c>
      <c r="T121" s="44">
        <f>SUM($D121:E121)</f>
        <v>0</v>
      </c>
      <c r="U121" s="44">
        <f>SUM($D121:F121)</f>
        <v>0</v>
      </c>
      <c r="V121" s="44">
        <f>SUM($D121:G121)</f>
        <v>0</v>
      </c>
      <c r="W121" s="44">
        <f>SUM($D121:H121)</f>
        <v>0</v>
      </c>
      <c r="X121" s="44">
        <f>SUM($D121:I121)</f>
        <v>0</v>
      </c>
      <c r="Y121" s="44">
        <f>SUM($D121:J121)</f>
        <v>0</v>
      </c>
      <c r="Z121" s="44">
        <f>SUM($D121:K121)</f>
        <v>0</v>
      </c>
      <c r="AA121" s="44">
        <f>SUM($D121:L121)</f>
        <v>0</v>
      </c>
      <c r="AB121" s="44">
        <f>SUM($D121:M121)</f>
        <v>0</v>
      </c>
      <c r="AC121" s="44">
        <f>SUM($D121:N121)</f>
        <v>0</v>
      </c>
      <c r="AD121" s="44">
        <f>SUM($D121:O121)</f>
        <v>0</v>
      </c>
    </row>
    <row r="122" spans="1:30" ht="15.1" customHeight="1">
      <c r="A122" s="51">
        <v>2017</v>
      </c>
      <c r="B122" s="56" t="s">
        <v>7</v>
      </c>
      <c r="C122" s="43"/>
      <c r="D122" s="44">
        <f t="shared" si="38"/>
        <v>0</v>
      </c>
      <c r="E122" s="44">
        <f t="shared" si="38"/>
        <v>0</v>
      </c>
      <c r="F122" s="44">
        <f t="shared" si="38"/>
        <v>0</v>
      </c>
      <c r="G122" s="44">
        <f t="shared" si="38"/>
        <v>0</v>
      </c>
      <c r="H122" s="44">
        <f t="shared" si="38"/>
        <v>0</v>
      </c>
      <c r="I122" s="44">
        <f t="shared" si="38"/>
        <v>0</v>
      </c>
      <c r="J122" s="44">
        <f t="shared" si="38"/>
        <v>0</v>
      </c>
      <c r="K122" s="44">
        <f t="shared" si="38"/>
        <v>0</v>
      </c>
      <c r="L122" s="44">
        <f t="shared" si="38"/>
        <v>0</v>
      </c>
      <c r="M122" s="44">
        <f t="shared" si="38"/>
        <v>0</v>
      </c>
      <c r="N122" s="44">
        <f t="shared" si="38"/>
        <v>0</v>
      </c>
      <c r="O122" s="44">
        <f t="shared" si="38"/>
        <v>0</v>
      </c>
      <c r="P122" s="44">
        <f t="shared" ref="P122" si="41">SUM(D122:O122)</f>
        <v>0</v>
      </c>
      <c r="Q122" s="42"/>
      <c r="R122" s="42"/>
      <c r="S122" s="44">
        <f>SUM($D122:D122)</f>
        <v>0</v>
      </c>
      <c r="T122" s="44">
        <f>SUM($D122:E122)</f>
        <v>0</v>
      </c>
      <c r="U122" s="44">
        <f>SUM($D122:F122)</f>
        <v>0</v>
      </c>
      <c r="V122" s="44">
        <f>SUM($D122:G122)</f>
        <v>0</v>
      </c>
      <c r="W122" s="44">
        <f>SUM($D122:H122)</f>
        <v>0</v>
      </c>
      <c r="X122" s="44">
        <f>SUM($D122:I122)</f>
        <v>0</v>
      </c>
      <c r="Y122" s="44">
        <f>SUM($D122:J122)</f>
        <v>0</v>
      </c>
      <c r="Z122" s="44">
        <f>SUM($D122:K122)</f>
        <v>0</v>
      </c>
      <c r="AA122" s="44">
        <f>SUM($D122:L122)</f>
        <v>0</v>
      </c>
      <c r="AB122" s="44">
        <f>SUM($D122:M122)</f>
        <v>0</v>
      </c>
      <c r="AC122" s="44">
        <f>SUM($D122:N122)</f>
        <v>0</v>
      </c>
      <c r="AD122" s="44">
        <f>SUM($D122:O122)</f>
        <v>0</v>
      </c>
    </row>
    <row r="123" spans="1:30" ht="15.1" customHeight="1">
      <c r="A123" s="51">
        <v>2018</v>
      </c>
      <c r="B123" s="56" t="s">
        <v>7</v>
      </c>
      <c r="C123" s="43"/>
      <c r="D123" s="44">
        <f t="shared" si="38"/>
        <v>0</v>
      </c>
      <c r="E123" s="44">
        <f t="shared" si="38"/>
        <v>0</v>
      </c>
      <c r="F123" s="44">
        <f t="shared" si="38"/>
        <v>0</v>
      </c>
      <c r="G123" s="44">
        <f t="shared" si="38"/>
        <v>0</v>
      </c>
      <c r="H123" s="44">
        <f t="shared" si="38"/>
        <v>0</v>
      </c>
      <c r="I123" s="44">
        <f t="shared" si="38"/>
        <v>0</v>
      </c>
      <c r="J123" s="44">
        <f t="shared" si="38"/>
        <v>0</v>
      </c>
      <c r="K123" s="44">
        <f t="shared" si="38"/>
        <v>0</v>
      </c>
      <c r="L123" s="44">
        <f t="shared" si="38"/>
        <v>0</v>
      </c>
      <c r="M123" s="44">
        <f t="shared" si="38"/>
        <v>0</v>
      </c>
      <c r="N123" s="44">
        <f t="shared" si="38"/>
        <v>0</v>
      </c>
      <c r="O123" s="44">
        <f t="shared" si="38"/>
        <v>0</v>
      </c>
      <c r="P123" s="44">
        <f t="shared" si="40"/>
        <v>0</v>
      </c>
      <c r="Q123" s="42"/>
      <c r="R123" s="42"/>
      <c r="S123" s="44">
        <f>SUM($D123:D123)</f>
        <v>0</v>
      </c>
      <c r="T123" s="44">
        <f>SUM($D123:E123)</f>
        <v>0</v>
      </c>
      <c r="U123" s="44">
        <f>SUM($D123:F123)</f>
        <v>0</v>
      </c>
      <c r="V123" s="44">
        <f>SUM($D123:G123)</f>
        <v>0</v>
      </c>
      <c r="W123" s="44">
        <f>SUM($D123:H123)</f>
        <v>0</v>
      </c>
      <c r="X123" s="44">
        <f>SUM($D123:I123)</f>
        <v>0</v>
      </c>
      <c r="Y123" s="44">
        <f>SUM($D123:J123)</f>
        <v>0</v>
      </c>
      <c r="Z123" s="44">
        <f>SUM($D123:K123)</f>
        <v>0</v>
      </c>
      <c r="AA123" s="44">
        <f>SUM($D123:L123)</f>
        <v>0</v>
      </c>
      <c r="AB123" s="44">
        <f>SUM($D123:M123)</f>
        <v>0</v>
      </c>
      <c r="AC123" s="44">
        <f>SUM($D123:N123)</f>
        <v>0</v>
      </c>
      <c r="AD123" s="44">
        <f>SUM($D123:O123)</f>
        <v>0</v>
      </c>
    </row>
    <row r="124" spans="1:30" ht="15.1" customHeight="1">
      <c r="A124" s="51">
        <v>2019</v>
      </c>
      <c r="B124" s="56" t="s">
        <v>7</v>
      </c>
      <c r="C124" s="43"/>
      <c r="D124" s="44">
        <f t="shared" si="38"/>
        <v>0</v>
      </c>
      <c r="E124" s="44">
        <f t="shared" si="38"/>
        <v>0</v>
      </c>
      <c r="F124" s="44">
        <f t="shared" si="38"/>
        <v>0</v>
      </c>
      <c r="G124" s="44">
        <f t="shared" si="38"/>
        <v>0</v>
      </c>
      <c r="H124" s="44">
        <f t="shared" si="38"/>
        <v>0</v>
      </c>
      <c r="I124" s="44">
        <f t="shared" si="38"/>
        <v>0</v>
      </c>
      <c r="J124" s="44">
        <f t="shared" si="38"/>
        <v>0</v>
      </c>
      <c r="K124" s="44">
        <f t="shared" si="38"/>
        <v>0</v>
      </c>
      <c r="L124" s="44">
        <f t="shared" si="38"/>
        <v>0</v>
      </c>
      <c r="M124" s="44">
        <f t="shared" si="38"/>
        <v>0</v>
      </c>
      <c r="N124" s="44">
        <f t="shared" si="38"/>
        <v>0</v>
      </c>
      <c r="O124" s="44">
        <f t="shared" si="38"/>
        <v>0</v>
      </c>
      <c r="P124" s="44">
        <f t="shared" si="40"/>
        <v>0</v>
      </c>
      <c r="Q124" s="42"/>
      <c r="R124" s="42"/>
      <c r="S124" s="44">
        <f>SUM($D124:D124)</f>
        <v>0</v>
      </c>
      <c r="T124" s="44">
        <f>SUM($D124:E124)</f>
        <v>0</v>
      </c>
      <c r="U124" s="44">
        <f>SUM($D124:F124)</f>
        <v>0</v>
      </c>
      <c r="V124" s="44">
        <f>SUM($D124:G124)</f>
        <v>0</v>
      </c>
      <c r="W124" s="44">
        <f>SUM($D124:H124)</f>
        <v>0</v>
      </c>
      <c r="X124" s="44">
        <f>SUM($D124:I124)</f>
        <v>0</v>
      </c>
      <c r="Y124" s="44">
        <f>SUM($D124:J124)</f>
        <v>0</v>
      </c>
      <c r="Z124" s="44">
        <f>SUM($D124:K124)</f>
        <v>0</v>
      </c>
      <c r="AA124" s="44">
        <f>SUM($D124:L124)</f>
        <v>0</v>
      </c>
      <c r="AB124" s="44">
        <f>SUM($D124:M124)</f>
        <v>0</v>
      </c>
      <c r="AC124" s="44">
        <f>SUM($D124:N124)</f>
        <v>0</v>
      </c>
      <c r="AD124" s="44">
        <f>SUM($D124:O124)</f>
        <v>0</v>
      </c>
    </row>
    <row r="125" spans="1:30" ht="15.1" customHeight="1">
      <c r="A125" s="51">
        <v>2020</v>
      </c>
      <c r="B125" s="56" t="s">
        <v>7</v>
      </c>
      <c r="C125" s="43"/>
      <c r="D125" s="44">
        <f t="shared" si="38"/>
        <v>0</v>
      </c>
      <c r="E125" s="44">
        <f t="shared" si="38"/>
        <v>0</v>
      </c>
      <c r="F125" s="44">
        <f t="shared" si="38"/>
        <v>0</v>
      </c>
      <c r="G125" s="44">
        <f t="shared" si="38"/>
        <v>0</v>
      </c>
      <c r="H125" s="44">
        <f t="shared" si="38"/>
        <v>0</v>
      </c>
      <c r="I125" s="44">
        <f t="shared" si="38"/>
        <v>0</v>
      </c>
      <c r="J125" s="44">
        <f t="shared" si="38"/>
        <v>0</v>
      </c>
      <c r="K125" s="44">
        <f t="shared" si="38"/>
        <v>0</v>
      </c>
      <c r="L125" s="44">
        <f t="shared" si="38"/>
        <v>0</v>
      </c>
      <c r="M125" s="44">
        <f t="shared" si="38"/>
        <v>0</v>
      </c>
      <c r="N125" s="44">
        <f t="shared" si="38"/>
        <v>0</v>
      </c>
      <c r="O125" s="44">
        <f t="shared" si="38"/>
        <v>0</v>
      </c>
      <c r="P125" s="44">
        <f t="shared" ref="P125" si="42">SUM(D125:O125)</f>
        <v>0</v>
      </c>
      <c r="Q125" s="42"/>
      <c r="R125" s="42"/>
      <c r="S125" s="44">
        <f>SUM($D125:D125)</f>
        <v>0</v>
      </c>
      <c r="T125" s="44">
        <f>SUM($D125:E125)</f>
        <v>0</v>
      </c>
      <c r="U125" s="44">
        <f>SUM($D125:F125)</f>
        <v>0</v>
      </c>
      <c r="V125" s="44">
        <f>SUM($D125:G125)</f>
        <v>0</v>
      </c>
      <c r="W125" s="44">
        <f>SUM($D125:H125)</f>
        <v>0</v>
      </c>
      <c r="X125" s="44">
        <f>SUM($D125:I125)</f>
        <v>0</v>
      </c>
      <c r="Y125" s="44">
        <f>SUM($D125:J125)</f>
        <v>0</v>
      </c>
      <c r="Z125" s="44">
        <f>SUM($D125:K125)</f>
        <v>0</v>
      </c>
      <c r="AA125" s="44">
        <f>SUM($D125:L125)</f>
        <v>0</v>
      </c>
      <c r="AB125" s="44">
        <f>SUM($D125:M125)</f>
        <v>0</v>
      </c>
      <c r="AC125" s="44">
        <f>SUM($D125:N125)</f>
        <v>0</v>
      </c>
      <c r="AD125" s="44">
        <f>SUM($D125:O125)</f>
        <v>0</v>
      </c>
    </row>
    <row r="126" spans="1:30" ht="15.1" customHeight="1">
      <c r="A126" s="51">
        <v>2021</v>
      </c>
      <c r="B126" s="56" t="s">
        <v>7</v>
      </c>
      <c r="C126" s="43"/>
      <c r="D126" s="44">
        <f t="shared" si="38"/>
        <v>0</v>
      </c>
      <c r="E126" s="44">
        <f t="shared" si="38"/>
        <v>0</v>
      </c>
      <c r="F126" s="44">
        <f t="shared" si="38"/>
        <v>0</v>
      </c>
      <c r="G126" s="44">
        <f t="shared" si="38"/>
        <v>0</v>
      </c>
      <c r="H126" s="44">
        <f t="shared" si="38"/>
        <v>0</v>
      </c>
      <c r="I126" s="44">
        <f t="shared" si="38"/>
        <v>0</v>
      </c>
      <c r="J126" s="44">
        <f t="shared" si="38"/>
        <v>0</v>
      </c>
      <c r="K126" s="44">
        <f t="shared" si="38"/>
        <v>0</v>
      </c>
      <c r="L126" s="44">
        <f t="shared" si="38"/>
        <v>0</v>
      </c>
      <c r="M126" s="44">
        <f t="shared" si="38"/>
        <v>0</v>
      </c>
      <c r="N126" s="44">
        <f t="shared" si="38"/>
        <v>0</v>
      </c>
      <c r="O126" s="44">
        <f t="shared" si="38"/>
        <v>0</v>
      </c>
      <c r="P126" s="44">
        <f t="shared" ref="P126" si="43">SUM(D126:O126)</f>
        <v>0</v>
      </c>
      <c r="Q126" s="42"/>
      <c r="R126" s="42"/>
      <c r="S126" s="44">
        <f>SUM($D126:D126)</f>
        <v>0</v>
      </c>
      <c r="T126" s="44">
        <f>SUM($D126:E126)</f>
        <v>0</v>
      </c>
      <c r="U126" s="44">
        <f>SUM($D126:F126)</f>
        <v>0</v>
      </c>
      <c r="V126" s="44">
        <f>SUM($D126:G126)</f>
        <v>0</v>
      </c>
      <c r="W126" s="44">
        <f>SUM($D126:H126)</f>
        <v>0</v>
      </c>
      <c r="X126" s="44">
        <f>SUM($D126:I126)</f>
        <v>0</v>
      </c>
      <c r="Y126" s="44">
        <f>SUM($D126:J126)</f>
        <v>0</v>
      </c>
      <c r="Z126" s="44">
        <f>SUM($D126:K126)</f>
        <v>0</v>
      </c>
      <c r="AA126" s="44">
        <f>SUM($D126:L126)</f>
        <v>0</v>
      </c>
      <c r="AB126" s="44">
        <f>SUM($D126:M126)</f>
        <v>0</v>
      </c>
      <c r="AC126" s="44">
        <f>SUM($D126:N126)</f>
        <v>0</v>
      </c>
      <c r="AD126" s="44">
        <f>SUM($D126:O126)</f>
        <v>0</v>
      </c>
    </row>
    <row r="127" spans="1:30" ht="15.1" customHeight="1">
      <c r="Q127" s="42"/>
      <c r="R127" s="42"/>
    </row>
    <row r="128" spans="1:30" ht="15.1" customHeight="1">
      <c r="Q128" s="45"/>
      <c r="R128" s="45"/>
    </row>
    <row r="129" spans="1:30" ht="15.1" customHeight="1">
      <c r="A129" s="51">
        <v>2006</v>
      </c>
      <c r="B129" s="56" t="s">
        <v>8</v>
      </c>
      <c r="D129" s="44">
        <f t="shared" ref="D129:O144" si="44">SUMIFS(D$11:D$90,$A$11:$A$90,$A129,$B$11:$B$90,$B129)</f>
        <v>0</v>
      </c>
      <c r="E129" s="44">
        <f t="shared" si="44"/>
        <v>0</v>
      </c>
      <c r="F129" s="44">
        <f t="shared" si="44"/>
        <v>0</v>
      </c>
      <c r="G129" s="44">
        <f t="shared" si="44"/>
        <v>0</v>
      </c>
      <c r="H129" s="44">
        <f t="shared" si="44"/>
        <v>0</v>
      </c>
      <c r="I129" s="44">
        <f t="shared" si="44"/>
        <v>0</v>
      </c>
      <c r="J129" s="44">
        <f t="shared" si="44"/>
        <v>0</v>
      </c>
      <c r="K129" s="44">
        <f t="shared" si="44"/>
        <v>0</v>
      </c>
      <c r="L129" s="44">
        <f t="shared" si="44"/>
        <v>0</v>
      </c>
      <c r="M129" s="44">
        <f t="shared" si="44"/>
        <v>0</v>
      </c>
      <c r="N129" s="44">
        <f t="shared" si="44"/>
        <v>0</v>
      </c>
      <c r="O129" s="44">
        <f t="shared" si="44"/>
        <v>0</v>
      </c>
      <c r="P129" s="44">
        <f t="shared" ref="P129:P138" si="45">SUM(D129:O129)</f>
        <v>0</v>
      </c>
      <c r="Q129" s="45"/>
      <c r="R129" s="45"/>
      <c r="S129" s="44">
        <f>SUM($D129:D129)</f>
        <v>0</v>
      </c>
      <c r="T129" s="44">
        <f>SUM($D129:E129)</f>
        <v>0</v>
      </c>
      <c r="U129" s="44">
        <f>SUM($D129:F129)</f>
        <v>0</v>
      </c>
      <c r="V129" s="44">
        <f>SUM($D129:G129)</f>
        <v>0</v>
      </c>
      <c r="W129" s="44">
        <f>SUM($D129:H129)</f>
        <v>0</v>
      </c>
      <c r="X129" s="44">
        <f>SUM($D129:I129)</f>
        <v>0</v>
      </c>
      <c r="Y129" s="44">
        <f>SUM($D129:J129)</f>
        <v>0</v>
      </c>
      <c r="Z129" s="44">
        <f>SUM($D129:K129)</f>
        <v>0</v>
      </c>
      <c r="AA129" s="44">
        <f>SUM($D129:L129)</f>
        <v>0</v>
      </c>
      <c r="AB129" s="44">
        <f>SUM($D129:M129)</f>
        <v>0</v>
      </c>
      <c r="AC129" s="44">
        <f>SUM($D129:N129)</f>
        <v>0</v>
      </c>
      <c r="AD129" s="44">
        <f>SUM($D129:O129)</f>
        <v>0</v>
      </c>
    </row>
    <row r="130" spans="1:30" ht="15.1" customHeight="1">
      <c r="A130" s="51">
        <v>2007</v>
      </c>
      <c r="B130" s="56" t="s">
        <v>8</v>
      </c>
      <c r="D130" s="44">
        <f t="shared" si="44"/>
        <v>0</v>
      </c>
      <c r="E130" s="44">
        <f t="shared" si="44"/>
        <v>0</v>
      </c>
      <c r="F130" s="44">
        <f t="shared" si="44"/>
        <v>0</v>
      </c>
      <c r="G130" s="44">
        <f t="shared" si="44"/>
        <v>0</v>
      </c>
      <c r="H130" s="44">
        <f t="shared" si="44"/>
        <v>0</v>
      </c>
      <c r="I130" s="44">
        <f t="shared" si="44"/>
        <v>0</v>
      </c>
      <c r="J130" s="44">
        <f t="shared" si="44"/>
        <v>0</v>
      </c>
      <c r="K130" s="44">
        <f t="shared" si="44"/>
        <v>0</v>
      </c>
      <c r="L130" s="44">
        <f t="shared" si="44"/>
        <v>0</v>
      </c>
      <c r="M130" s="44">
        <f t="shared" si="44"/>
        <v>0</v>
      </c>
      <c r="N130" s="44">
        <f t="shared" si="44"/>
        <v>0</v>
      </c>
      <c r="O130" s="44">
        <f t="shared" si="44"/>
        <v>0</v>
      </c>
      <c r="P130" s="44">
        <f t="shared" si="45"/>
        <v>0</v>
      </c>
      <c r="Q130" s="45"/>
      <c r="R130" s="45"/>
      <c r="S130" s="44">
        <f>SUM($D130:D130)</f>
        <v>0</v>
      </c>
      <c r="T130" s="44">
        <f>SUM($D130:E130)</f>
        <v>0</v>
      </c>
      <c r="U130" s="44">
        <f>SUM($D130:F130)</f>
        <v>0</v>
      </c>
      <c r="V130" s="44">
        <f>SUM($D130:G130)</f>
        <v>0</v>
      </c>
      <c r="W130" s="44">
        <f>SUM($D130:H130)</f>
        <v>0</v>
      </c>
      <c r="X130" s="44">
        <f>SUM($D130:I130)</f>
        <v>0</v>
      </c>
      <c r="Y130" s="44">
        <f>SUM($D130:J130)</f>
        <v>0</v>
      </c>
      <c r="Z130" s="44">
        <f>SUM($D130:K130)</f>
        <v>0</v>
      </c>
      <c r="AA130" s="44">
        <f>SUM($D130:L130)</f>
        <v>0</v>
      </c>
      <c r="AB130" s="44">
        <f>SUM($D130:M130)</f>
        <v>0</v>
      </c>
      <c r="AC130" s="44">
        <f>SUM($D130:N130)</f>
        <v>0</v>
      </c>
      <c r="AD130" s="44">
        <f>SUM($D130:O130)</f>
        <v>0</v>
      </c>
    </row>
    <row r="131" spans="1:30" ht="15.1" customHeight="1">
      <c r="A131" s="51">
        <v>2008</v>
      </c>
      <c r="B131" s="56" t="s">
        <v>8</v>
      </c>
      <c r="D131" s="44">
        <f t="shared" si="44"/>
        <v>0</v>
      </c>
      <c r="E131" s="44">
        <f t="shared" si="44"/>
        <v>0</v>
      </c>
      <c r="F131" s="44">
        <f t="shared" si="44"/>
        <v>0</v>
      </c>
      <c r="G131" s="44">
        <f t="shared" si="44"/>
        <v>0</v>
      </c>
      <c r="H131" s="44">
        <f t="shared" si="44"/>
        <v>0</v>
      </c>
      <c r="I131" s="44">
        <f t="shared" si="44"/>
        <v>0</v>
      </c>
      <c r="J131" s="44">
        <f t="shared" si="44"/>
        <v>0</v>
      </c>
      <c r="K131" s="44">
        <f t="shared" si="44"/>
        <v>0</v>
      </c>
      <c r="L131" s="44">
        <f t="shared" si="44"/>
        <v>0</v>
      </c>
      <c r="M131" s="44">
        <f t="shared" si="44"/>
        <v>0</v>
      </c>
      <c r="N131" s="44">
        <f t="shared" si="44"/>
        <v>0</v>
      </c>
      <c r="O131" s="44">
        <f t="shared" si="44"/>
        <v>0</v>
      </c>
      <c r="P131" s="44">
        <f t="shared" si="45"/>
        <v>0</v>
      </c>
      <c r="Q131" s="45"/>
      <c r="R131" s="45"/>
      <c r="S131" s="44">
        <f>SUM($D131:D131)</f>
        <v>0</v>
      </c>
      <c r="T131" s="44">
        <f>SUM($D131:E131)</f>
        <v>0</v>
      </c>
      <c r="U131" s="44">
        <f>SUM($D131:F131)</f>
        <v>0</v>
      </c>
      <c r="V131" s="44">
        <f>SUM($D131:G131)</f>
        <v>0</v>
      </c>
      <c r="W131" s="44">
        <f>SUM($D131:H131)</f>
        <v>0</v>
      </c>
      <c r="X131" s="44">
        <f>SUM($D131:I131)</f>
        <v>0</v>
      </c>
      <c r="Y131" s="44">
        <f>SUM($D131:J131)</f>
        <v>0</v>
      </c>
      <c r="Z131" s="44">
        <f>SUM($D131:K131)</f>
        <v>0</v>
      </c>
      <c r="AA131" s="44">
        <f>SUM($D131:L131)</f>
        <v>0</v>
      </c>
      <c r="AB131" s="44">
        <f>SUM($D131:M131)</f>
        <v>0</v>
      </c>
      <c r="AC131" s="44">
        <f>SUM($D131:N131)</f>
        <v>0</v>
      </c>
      <c r="AD131" s="44">
        <f>SUM($D131:O131)</f>
        <v>0</v>
      </c>
    </row>
    <row r="132" spans="1:30" ht="15.1" customHeight="1">
      <c r="A132" s="51">
        <v>2009</v>
      </c>
      <c r="B132" s="56" t="s">
        <v>8</v>
      </c>
      <c r="D132" s="44">
        <f t="shared" si="44"/>
        <v>0</v>
      </c>
      <c r="E132" s="44">
        <f t="shared" si="44"/>
        <v>0</v>
      </c>
      <c r="F132" s="44">
        <f t="shared" si="44"/>
        <v>0</v>
      </c>
      <c r="G132" s="44">
        <f t="shared" si="44"/>
        <v>0</v>
      </c>
      <c r="H132" s="44">
        <f t="shared" si="44"/>
        <v>0</v>
      </c>
      <c r="I132" s="44">
        <f t="shared" si="44"/>
        <v>0</v>
      </c>
      <c r="J132" s="44">
        <f t="shared" si="44"/>
        <v>0</v>
      </c>
      <c r="K132" s="44">
        <f t="shared" si="44"/>
        <v>0</v>
      </c>
      <c r="L132" s="44">
        <f t="shared" si="44"/>
        <v>0</v>
      </c>
      <c r="M132" s="44">
        <f t="shared" si="44"/>
        <v>0</v>
      </c>
      <c r="N132" s="44">
        <f t="shared" si="44"/>
        <v>0</v>
      </c>
      <c r="O132" s="44">
        <f t="shared" si="44"/>
        <v>0</v>
      </c>
      <c r="P132" s="44">
        <f t="shared" si="45"/>
        <v>0</v>
      </c>
      <c r="Q132" s="45"/>
      <c r="R132" s="45"/>
      <c r="S132" s="44">
        <f>SUM($D132:D132)</f>
        <v>0</v>
      </c>
      <c r="T132" s="44">
        <f>SUM($D132:E132)</f>
        <v>0</v>
      </c>
      <c r="U132" s="44">
        <f>SUM($D132:F132)</f>
        <v>0</v>
      </c>
      <c r="V132" s="44">
        <f>SUM($D132:G132)</f>
        <v>0</v>
      </c>
      <c r="W132" s="44">
        <f>SUM($D132:H132)</f>
        <v>0</v>
      </c>
      <c r="X132" s="44">
        <f>SUM($D132:I132)</f>
        <v>0</v>
      </c>
      <c r="Y132" s="44">
        <f>SUM($D132:J132)</f>
        <v>0</v>
      </c>
      <c r="Z132" s="44">
        <f>SUM($D132:K132)</f>
        <v>0</v>
      </c>
      <c r="AA132" s="44">
        <f>SUM($D132:L132)</f>
        <v>0</v>
      </c>
      <c r="AB132" s="44">
        <f>SUM($D132:M132)</f>
        <v>0</v>
      </c>
      <c r="AC132" s="44">
        <f>SUM($D132:N132)</f>
        <v>0</v>
      </c>
      <c r="AD132" s="44">
        <f>SUM($D132:O132)</f>
        <v>0</v>
      </c>
    </row>
    <row r="133" spans="1:30" ht="15.1" customHeight="1">
      <c r="A133" s="51">
        <v>2010</v>
      </c>
      <c r="B133" s="56" t="s">
        <v>8</v>
      </c>
      <c r="D133" s="44">
        <f t="shared" si="44"/>
        <v>0</v>
      </c>
      <c r="E133" s="44">
        <f t="shared" si="44"/>
        <v>0</v>
      </c>
      <c r="F133" s="44">
        <f t="shared" si="44"/>
        <v>0</v>
      </c>
      <c r="G133" s="44">
        <f t="shared" si="44"/>
        <v>0</v>
      </c>
      <c r="H133" s="44">
        <f t="shared" si="44"/>
        <v>0</v>
      </c>
      <c r="I133" s="44">
        <f t="shared" si="44"/>
        <v>0</v>
      </c>
      <c r="J133" s="44">
        <f t="shared" si="44"/>
        <v>0</v>
      </c>
      <c r="K133" s="44">
        <f t="shared" si="44"/>
        <v>0</v>
      </c>
      <c r="L133" s="44">
        <f t="shared" si="44"/>
        <v>0</v>
      </c>
      <c r="M133" s="44">
        <f t="shared" si="44"/>
        <v>0</v>
      </c>
      <c r="N133" s="44">
        <f t="shared" si="44"/>
        <v>0</v>
      </c>
      <c r="O133" s="44">
        <f t="shared" si="44"/>
        <v>0</v>
      </c>
      <c r="P133" s="44">
        <f t="shared" si="45"/>
        <v>0</v>
      </c>
      <c r="Q133" s="45"/>
      <c r="R133" s="45"/>
      <c r="S133" s="44">
        <f>SUM($D133:D133)</f>
        <v>0</v>
      </c>
      <c r="T133" s="44">
        <f>SUM($D133:E133)</f>
        <v>0</v>
      </c>
      <c r="U133" s="44">
        <f>SUM($D133:F133)</f>
        <v>0</v>
      </c>
      <c r="V133" s="44">
        <f>SUM($D133:G133)</f>
        <v>0</v>
      </c>
      <c r="W133" s="44">
        <f>SUM($D133:H133)</f>
        <v>0</v>
      </c>
      <c r="X133" s="44">
        <f>SUM($D133:I133)</f>
        <v>0</v>
      </c>
      <c r="Y133" s="44">
        <f>SUM($D133:J133)</f>
        <v>0</v>
      </c>
      <c r="Z133" s="44">
        <f>SUM($D133:K133)</f>
        <v>0</v>
      </c>
      <c r="AA133" s="44">
        <f>SUM($D133:L133)</f>
        <v>0</v>
      </c>
      <c r="AB133" s="44">
        <f>SUM($D133:M133)</f>
        <v>0</v>
      </c>
      <c r="AC133" s="44">
        <f>SUM($D133:N133)</f>
        <v>0</v>
      </c>
      <c r="AD133" s="44">
        <f>SUM($D133:O133)</f>
        <v>0</v>
      </c>
    </row>
    <row r="134" spans="1:30" ht="15.1" customHeight="1">
      <c r="A134" s="51">
        <v>2011</v>
      </c>
      <c r="B134" s="56" t="s">
        <v>8</v>
      </c>
      <c r="D134" s="44">
        <f t="shared" si="44"/>
        <v>0</v>
      </c>
      <c r="E134" s="44">
        <f t="shared" si="44"/>
        <v>0</v>
      </c>
      <c r="F134" s="44">
        <f t="shared" si="44"/>
        <v>0</v>
      </c>
      <c r="G134" s="44">
        <f t="shared" si="44"/>
        <v>0</v>
      </c>
      <c r="H134" s="44">
        <f t="shared" si="44"/>
        <v>0</v>
      </c>
      <c r="I134" s="44">
        <f t="shared" si="44"/>
        <v>0</v>
      </c>
      <c r="J134" s="44">
        <f t="shared" si="44"/>
        <v>0</v>
      </c>
      <c r="K134" s="44">
        <f t="shared" si="44"/>
        <v>0</v>
      </c>
      <c r="L134" s="44">
        <f t="shared" si="44"/>
        <v>0</v>
      </c>
      <c r="M134" s="44">
        <f t="shared" si="44"/>
        <v>0</v>
      </c>
      <c r="N134" s="44">
        <f t="shared" si="44"/>
        <v>0</v>
      </c>
      <c r="O134" s="44">
        <f t="shared" si="44"/>
        <v>0</v>
      </c>
      <c r="P134" s="44">
        <f t="shared" si="45"/>
        <v>0</v>
      </c>
      <c r="Q134" s="45"/>
      <c r="R134" s="45"/>
      <c r="S134" s="44">
        <f>SUM($D134:D134)</f>
        <v>0</v>
      </c>
      <c r="T134" s="44">
        <f>SUM($D134:E134)</f>
        <v>0</v>
      </c>
      <c r="U134" s="44">
        <f>SUM($D134:F134)</f>
        <v>0</v>
      </c>
      <c r="V134" s="44">
        <f>SUM($D134:G134)</f>
        <v>0</v>
      </c>
      <c r="W134" s="44">
        <f>SUM($D134:H134)</f>
        <v>0</v>
      </c>
      <c r="X134" s="44">
        <f>SUM($D134:I134)</f>
        <v>0</v>
      </c>
      <c r="Y134" s="44">
        <f>SUM($D134:J134)</f>
        <v>0</v>
      </c>
      <c r="Z134" s="44">
        <f>SUM($D134:K134)</f>
        <v>0</v>
      </c>
      <c r="AA134" s="44">
        <f>SUM($D134:L134)</f>
        <v>0</v>
      </c>
      <c r="AB134" s="44">
        <f>SUM($D134:M134)</f>
        <v>0</v>
      </c>
      <c r="AC134" s="44">
        <f>SUM($D134:N134)</f>
        <v>0</v>
      </c>
      <c r="AD134" s="44">
        <f>SUM($D134:O134)</f>
        <v>0</v>
      </c>
    </row>
    <row r="135" spans="1:30" ht="15.1" customHeight="1">
      <c r="A135" s="51">
        <v>2012</v>
      </c>
      <c r="B135" s="56" t="s">
        <v>8</v>
      </c>
      <c r="D135" s="44">
        <f t="shared" si="44"/>
        <v>0</v>
      </c>
      <c r="E135" s="44">
        <f t="shared" si="44"/>
        <v>0</v>
      </c>
      <c r="F135" s="44">
        <f t="shared" si="44"/>
        <v>0</v>
      </c>
      <c r="G135" s="44">
        <f t="shared" si="44"/>
        <v>0</v>
      </c>
      <c r="H135" s="44">
        <f t="shared" si="44"/>
        <v>0</v>
      </c>
      <c r="I135" s="44">
        <f t="shared" si="44"/>
        <v>0</v>
      </c>
      <c r="J135" s="44">
        <f t="shared" si="44"/>
        <v>0</v>
      </c>
      <c r="K135" s="44">
        <f t="shared" si="44"/>
        <v>0</v>
      </c>
      <c r="L135" s="44">
        <f t="shared" si="44"/>
        <v>0</v>
      </c>
      <c r="M135" s="44">
        <f t="shared" si="44"/>
        <v>0</v>
      </c>
      <c r="N135" s="44">
        <f t="shared" si="44"/>
        <v>0</v>
      </c>
      <c r="O135" s="44">
        <f t="shared" si="44"/>
        <v>0</v>
      </c>
      <c r="P135" s="44">
        <f t="shared" si="45"/>
        <v>0</v>
      </c>
      <c r="Q135" s="45"/>
      <c r="R135" s="45"/>
      <c r="S135" s="44">
        <f>SUM($D135:D135)</f>
        <v>0</v>
      </c>
      <c r="T135" s="44">
        <f>SUM($D135:E135)</f>
        <v>0</v>
      </c>
      <c r="U135" s="44">
        <f>SUM($D135:F135)</f>
        <v>0</v>
      </c>
      <c r="V135" s="44">
        <f>SUM($D135:G135)</f>
        <v>0</v>
      </c>
      <c r="W135" s="44">
        <f>SUM($D135:H135)</f>
        <v>0</v>
      </c>
      <c r="X135" s="44">
        <f>SUM($D135:I135)</f>
        <v>0</v>
      </c>
      <c r="Y135" s="44">
        <f>SUM($D135:J135)</f>
        <v>0</v>
      </c>
      <c r="Z135" s="44">
        <f>SUM($D135:K135)</f>
        <v>0</v>
      </c>
      <c r="AA135" s="44">
        <f>SUM($D135:L135)</f>
        <v>0</v>
      </c>
      <c r="AB135" s="44">
        <f>SUM($D135:M135)</f>
        <v>0</v>
      </c>
      <c r="AC135" s="44">
        <f>SUM($D135:N135)</f>
        <v>0</v>
      </c>
      <c r="AD135" s="44">
        <f>SUM($D135:O135)</f>
        <v>0</v>
      </c>
    </row>
    <row r="136" spans="1:30" ht="15.1" customHeight="1">
      <c r="A136" s="51">
        <v>2013</v>
      </c>
      <c r="B136" s="56" t="s">
        <v>8</v>
      </c>
      <c r="D136" s="44">
        <f t="shared" si="44"/>
        <v>0</v>
      </c>
      <c r="E136" s="44">
        <f t="shared" si="44"/>
        <v>0</v>
      </c>
      <c r="F136" s="44">
        <f t="shared" si="44"/>
        <v>0</v>
      </c>
      <c r="G136" s="44">
        <f t="shared" si="44"/>
        <v>0</v>
      </c>
      <c r="H136" s="44">
        <f t="shared" si="44"/>
        <v>0</v>
      </c>
      <c r="I136" s="44">
        <f t="shared" si="44"/>
        <v>0</v>
      </c>
      <c r="J136" s="44">
        <f t="shared" si="44"/>
        <v>0</v>
      </c>
      <c r="K136" s="44">
        <f t="shared" si="44"/>
        <v>0</v>
      </c>
      <c r="L136" s="44">
        <f t="shared" si="44"/>
        <v>0</v>
      </c>
      <c r="M136" s="44">
        <f t="shared" si="44"/>
        <v>0</v>
      </c>
      <c r="N136" s="44">
        <f t="shared" si="44"/>
        <v>0</v>
      </c>
      <c r="O136" s="44">
        <f t="shared" si="44"/>
        <v>0</v>
      </c>
      <c r="P136" s="44">
        <f t="shared" si="45"/>
        <v>0</v>
      </c>
      <c r="Q136" s="45"/>
      <c r="R136" s="45"/>
      <c r="S136" s="44">
        <f>SUM($D136:D136)</f>
        <v>0</v>
      </c>
      <c r="T136" s="44">
        <f>SUM($D136:E136)</f>
        <v>0</v>
      </c>
      <c r="U136" s="44">
        <f>SUM($D136:F136)</f>
        <v>0</v>
      </c>
      <c r="V136" s="44">
        <f>SUM($D136:G136)</f>
        <v>0</v>
      </c>
      <c r="W136" s="44">
        <f>SUM($D136:H136)</f>
        <v>0</v>
      </c>
      <c r="X136" s="44">
        <f>SUM($D136:I136)</f>
        <v>0</v>
      </c>
      <c r="Y136" s="44">
        <f>SUM($D136:J136)</f>
        <v>0</v>
      </c>
      <c r="Z136" s="44">
        <f>SUM($D136:K136)</f>
        <v>0</v>
      </c>
      <c r="AA136" s="44">
        <f>SUM($D136:L136)</f>
        <v>0</v>
      </c>
      <c r="AB136" s="44">
        <f>SUM($D136:M136)</f>
        <v>0</v>
      </c>
      <c r="AC136" s="44">
        <f>SUM($D136:N136)</f>
        <v>0</v>
      </c>
      <c r="AD136" s="44">
        <f>SUM($D136:O136)</f>
        <v>0</v>
      </c>
    </row>
    <row r="137" spans="1:30" ht="15.1" customHeight="1">
      <c r="A137" s="51">
        <v>2014</v>
      </c>
      <c r="B137" s="56" t="s">
        <v>8</v>
      </c>
      <c r="D137" s="44">
        <f t="shared" si="44"/>
        <v>0</v>
      </c>
      <c r="E137" s="44">
        <f t="shared" si="44"/>
        <v>0</v>
      </c>
      <c r="F137" s="44">
        <f t="shared" si="44"/>
        <v>0</v>
      </c>
      <c r="G137" s="44">
        <f t="shared" si="44"/>
        <v>0</v>
      </c>
      <c r="H137" s="44">
        <f t="shared" si="44"/>
        <v>0</v>
      </c>
      <c r="I137" s="44">
        <f t="shared" si="44"/>
        <v>0</v>
      </c>
      <c r="J137" s="44">
        <f t="shared" si="44"/>
        <v>0</v>
      </c>
      <c r="K137" s="44">
        <f t="shared" si="44"/>
        <v>0</v>
      </c>
      <c r="L137" s="44">
        <f t="shared" si="44"/>
        <v>0</v>
      </c>
      <c r="M137" s="44">
        <f t="shared" si="44"/>
        <v>0</v>
      </c>
      <c r="N137" s="44">
        <f t="shared" si="44"/>
        <v>0</v>
      </c>
      <c r="O137" s="44">
        <f t="shared" si="44"/>
        <v>0</v>
      </c>
      <c r="P137" s="44">
        <f t="shared" si="45"/>
        <v>0</v>
      </c>
      <c r="Q137" s="45"/>
      <c r="R137" s="45"/>
      <c r="S137" s="44">
        <f>SUM($D137:D137)</f>
        <v>0</v>
      </c>
      <c r="T137" s="44">
        <f>SUM($D137:E137)</f>
        <v>0</v>
      </c>
      <c r="U137" s="44">
        <f>SUM($D137:F137)</f>
        <v>0</v>
      </c>
      <c r="V137" s="44">
        <f>SUM($D137:G137)</f>
        <v>0</v>
      </c>
      <c r="W137" s="44">
        <f>SUM($D137:H137)</f>
        <v>0</v>
      </c>
      <c r="X137" s="44">
        <f>SUM($D137:I137)</f>
        <v>0</v>
      </c>
      <c r="Y137" s="44">
        <f>SUM($D137:J137)</f>
        <v>0</v>
      </c>
      <c r="Z137" s="44">
        <f>SUM($D137:K137)</f>
        <v>0</v>
      </c>
      <c r="AA137" s="44">
        <f>SUM($D137:L137)</f>
        <v>0</v>
      </c>
      <c r="AB137" s="44">
        <f>SUM($D137:M137)</f>
        <v>0</v>
      </c>
      <c r="AC137" s="44">
        <f>SUM($D137:N137)</f>
        <v>0</v>
      </c>
      <c r="AD137" s="44">
        <f>SUM($D137:O137)</f>
        <v>0</v>
      </c>
    </row>
    <row r="138" spans="1:30" ht="15.1" customHeight="1">
      <c r="A138" s="51">
        <v>2015</v>
      </c>
      <c r="B138" s="56" t="s">
        <v>8</v>
      </c>
      <c r="D138" s="44">
        <f t="shared" si="44"/>
        <v>0</v>
      </c>
      <c r="E138" s="44">
        <f t="shared" si="44"/>
        <v>0</v>
      </c>
      <c r="F138" s="44">
        <f t="shared" si="44"/>
        <v>0</v>
      </c>
      <c r="G138" s="44">
        <f t="shared" si="44"/>
        <v>0</v>
      </c>
      <c r="H138" s="44">
        <f t="shared" si="44"/>
        <v>0</v>
      </c>
      <c r="I138" s="44">
        <f t="shared" si="44"/>
        <v>0</v>
      </c>
      <c r="J138" s="44">
        <f t="shared" si="44"/>
        <v>0</v>
      </c>
      <c r="K138" s="44">
        <f t="shared" si="44"/>
        <v>0</v>
      </c>
      <c r="L138" s="44">
        <f t="shared" si="44"/>
        <v>0</v>
      </c>
      <c r="M138" s="44">
        <f t="shared" si="44"/>
        <v>0</v>
      </c>
      <c r="N138" s="44">
        <f t="shared" si="44"/>
        <v>0</v>
      </c>
      <c r="O138" s="44">
        <f t="shared" si="44"/>
        <v>0</v>
      </c>
      <c r="P138" s="44">
        <f t="shared" si="45"/>
        <v>0</v>
      </c>
      <c r="Q138" s="45"/>
      <c r="R138" s="45"/>
      <c r="S138" s="44">
        <f>SUM($D138:D138)</f>
        <v>0</v>
      </c>
      <c r="T138" s="44">
        <f>SUM($D138:E138)</f>
        <v>0</v>
      </c>
      <c r="U138" s="44">
        <f>SUM($D138:F138)</f>
        <v>0</v>
      </c>
      <c r="V138" s="44">
        <f>SUM($D138:G138)</f>
        <v>0</v>
      </c>
      <c r="W138" s="44">
        <f>SUM($D138:H138)</f>
        <v>0</v>
      </c>
      <c r="X138" s="44">
        <f>SUM($D138:I138)</f>
        <v>0</v>
      </c>
      <c r="Y138" s="44">
        <f>SUM($D138:J138)</f>
        <v>0</v>
      </c>
      <c r="Z138" s="44">
        <f>SUM($D138:K138)</f>
        <v>0</v>
      </c>
      <c r="AA138" s="44">
        <f>SUM($D138:L138)</f>
        <v>0</v>
      </c>
      <c r="AB138" s="44">
        <f>SUM($D138:M138)</f>
        <v>0</v>
      </c>
      <c r="AC138" s="44">
        <f>SUM($D138:N138)</f>
        <v>0</v>
      </c>
      <c r="AD138" s="44">
        <f>SUM($D138:O138)</f>
        <v>0</v>
      </c>
    </row>
    <row r="139" spans="1:30" ht="15.1" customHeight="1">
      <c r="A139" s="51">
        <v>2016</v>
      </c>
      <c r="B139" s="56" t="s">
        <v>8</v>
      </c>
      <c r="D139" s="44">
        <f t="shared" si="44"/>
        <v>0</v>
      </c>
      <c r="E139" s="44">
        <f t="shared" si="44"/>
        <v>0</v>
      </c>
      <c r="F139" s="44">
        <f t="shared" si="44"/>
        <v>0</v>
      </c>
      <c r="G139" s="44">
        <f t="shared" si="44"/>
        <v>0</v>
      </c>
      <c r="H139" s="44">
        <f t="shared" si="44"/>
        <v>0</v>
      </c>
      <c r="I139" s="44">
        <f t="shared" si="44"/>
        <v>0</v>
      </c>
      <c r="J139" s="44">
        <f t="shared" si="44"/>
        <v>0</v>
      </c>
      <c r="K139" s="44">
        <f t="shared" si="44"/>
        <v>0</v>
      </c>
      <c r="L139" s="44">
        <f t="shared" si="44"/>
        <v>0</v>
      </c>
      <c r="M139" s="44">
        <f t="shared" si="44"/>
        <v>0</v>
      </c>
      <c r="N139" s="44">
        <f t="shared" si="44"/>
        <v>0</v>
      </c>
      <c r="O139" s="44">
        <f t="shared" si="44"/>
        <v>0</v>
      </c>
      <c r="P139" s="44">
        <f t="shared" ref="P139:P142" si="46">SUM(D139:O139)</f>
        <v>0</v>
      </c>
      <c r="Q139" s="45"/>
      <c r="R139" s="45"/>
      <c r="S139" s="44">
        <f>SUM($D139:D139)</f>
        <v>0</v>
      </c>
      <c r="T139" s="44">
        <f>SUM($D139:E139)</f>
        <v>0</v>
      </c>
      <c r="U139" s="44">
        <f>SUM($D139:F139)</f>
        <v>0</v>
      </c>
      <c r="V139" s="44">
        <f>SUM($D139:G139)</f>
        <v>0</v>
      </c>
      <c r="W139" s="44">
        <f>SUM($D139:H139)</f>
        <v>0</v>
      </c>
      <c r="X139" s="44">
        <f>SUM($D139:I139)</f>
        <v>0</v>
      </c>
      <c r="Y139" s="44">
        <f>SUM($D139:J139)</f>
        <v>0</v>
      </c>
      <c r="Z139" s="44">
        <f>SUM($D139:K139)</f>
        <v>0</v>
      </c>
      <c r="AA139" s="44">
        <f>SUM($D139:L139)</f>
        <v>0</v>
      </c>
      <c r="AB139" s="44">
        <f>SUM($D139:M139)</f>
        <v>0</v>
      </c>
      <c r="AC139" s="44">
        <f>SUM($D139:N139)</f>
        <v>0</v>
      </c>
      <c r="AD139" s="44">
        <f>SUM($D139:O139)</f>
        <v>0</v>
      </c>
    </row>
    <row r="140" spans="1:30" ht="15.1" customHeight="1">
      <c r="A140" s="51">
        <v>2017</v>
      </c>
      <c r="B140" s="56" t="s">
        <v>8</v>
      </c>
      <c r="D140" s="44">
        <f t="shared" si="44"/>
        <v>0</v>
      </c>
      <c r="E140" s="44">
        <f t="shared" si="44"/>
        <v>0</v>
      </c>
      <c r="F140" s="44">
        <f t="shared" si="44"/>
        <v>0</v>
      </c>
      <c r="G140" s="44">
        <f t="shared" si="44"/>
        <v>0</v>
      </c>
      <c r="H140" s="44">
        <f t="shared" si="44"/>
        <v>0</v>
      </c>
      <c r="I140" s="44">
        <f t="shared" si="44"/>
        <v>0</v>
      </c>
      <c r="J140" s="44">
        <f t="shared" si="44"/>
        <v>0</v>
      </c>
      <c r="K140" s="44">
        <f t="shared" si="44"/>
        <v>0</v>
      </c>
      <c r="L140" s="44">
        <f t="shared" si="44"/>
        <v>0</v>
      </c>
      <c r="M140" s="44">
        <f t="shared" si="44"/>
        <v>0</v>
      </c>
      <c r="N140" s="44">
        <f t="shared" si="44"/>
        <v>0</v>
      </c>
      <c r="O140" s="44">
        <f t="shared" si="44"/>
        <v>0</v>
      </c>
      <c r="P140" s="44">
        <f t="shared" ref="P140" si="47">SUM(D140:O140)</f>
        <v>0</v>
      </c>
      <c r="Q140" s="45"/>
      <c r="R140" s="45"/>
      <c r="S140" s="44">
        <f>SUM($D140:D140)</f>
        <v>0</v>
      </c>
      <c r="T140" s="44">
        <f>SUM($D140:E140)</f>
        <v>0</v>
      </c>
      <c r="U140" s="44">
        <f>SUM($D140:F140)</f>
        <v>0</v>
      </c>
      <c r="V140" s="44">
        <f>SUM($D140:G140)</f>
        <v>0</v>
      </c>
      <c r="W140" s="44">
        <f>SUM($D140:H140)</f>
        <v>0</v>
      </c>
      <c r="X140" s="44">
        <f>SUM($D140:I140)</f>
        <v>0</v>
      </c>
      <c r="Y140" s="44">
        <f>SUM($D140:J140)</f>
        <v>0</v>
      </c>
      <c r="Z140" s="44">
        <f>SUM($D140:K140)</f>
        <v>0</v>
      </c>
      <c r="AA140" s="44">
        <f>SUM($D140:L140)</f>
        <v>0</v>
      </c>
      <c r="AB140" s="44">
        <f>SUM($D140:M140)</f>
        <v>0</v>
      </c>
      <c r="AC140" s="44">
        <f>SUM($D140:N140)</f>
        <v>0</v>
      </c>
      <c r="AD140" s="44">
        <f>SUM($D140:O140)</f>
        <v>0</v>
      </c>
    </row>
    <row r="141" spans="1:30" ht="15.1" customHeight="1">
      <c r="A141" s="51">
        <v>2018</v>
      </c>
      <c r="B141" s="56" t="s">
        <v>8</v>
      </c>
      <c r="D141" s="44">
        <f t="shared" si="44"/>
        <v>0</v>
      </c>
      <c r="E141" s="44">
        <f t="shared" si="44"/>
        <v>0</v>
      </c>
      <c r="F141" s="44">
        <f t="shared" si="44"/>
        <v>0</v>
      </c>
      <c r="G141" s="44">
        <f t="shared" si="44"/>
        <v>0</v>
      </c>
      <c r="H141" s="44">
        <f t="shared" si="44"/>
        <v>0</v>
      </c>
      <c r="I141" s="44">
        <f t="shared" si="44"/>
        <v>0</v>
      </c>
      <c r="J141" s="44">
        <f t="shared" si="44"/>
        <v>0</v>
      </c>
      <c r="K141" s="44">
        <f t="shared" si="44"/>
        <v>0</v>
      </c>
      <c r="L141" s="44">
        <f t="shared" si="44"/>
        <v>0</v>
      </c>
      <c r="M141" s="44">
        <f t="shared" si="44"/>
        <v>0</v>
      </c>
      <c r="N141" s="44">
        <f t="shared" si="44"/>
        <v>0</v>
      </c>
      <c r="O141" s="44">
        <f t="shared" si="44"/>
        <v>0</v>
      </c>
      <c r="P141" s="44">
        <f t="shared" si="46"/>
        <v>0</v>
      </c>
      <c r="Q141" s="45"/>
      <c r="R141" s="45"/>
      <c r="S141" s="44">
        <f>SUM($D141:D141)</f>
        <v>0</v>
      </c>
      <c r="T141" s="44">
        <f>SUM($D141:E141)</f>
        <v>0</v>
      </c>
      <c r="U141" s="44">
        <f>SUM($D141:F141)</f>
        <v>0</v>
      </c>
      <c r="V141" s="44">
        <f>SUM($D141:G141)</f>
        <v>0</v>
      </c>
      <c r="W141" s="44">
        <f>SUM($D141:H141)</f>
        <v>0</v>
      </c>
      <c r="X141" s="44">
        <f>SUM($D141:I141)</f>
        <v>0</v>
      </c>
      <c r="Y141" s="44">
        <f>SUM($D141:J141)</f>
        <v>0</v>
      </c>
      <c r="Z141" s="44">
        <f>SUM($D141:K141)</f>
        <v>0</v>
      </c>
      <c r="AA141" s="44">
        <f>SUM($D141:L141)</f>
        <v>0</v>
      </c>
      <c r="AB141" s="44">
        <f>SUM($D141:M141)</f>
        <v>0</v>
      </c>
      <c r="AC141" s="44">
        <f>SUM($D141:N141)</f>
        <v>0</v>
      </c>
      <c r="AD141" s="44">
        <f>SUM($D141:O141)</f>
        <v>0</v>
      </c>
    </row>
    <row r="142" spans="1:30" ht="15.1" customHeight="1">
      <c r="A142" s="51">
        <v>2019</v>
      </c>
      <c r="B142" s="56" t="s">
        <v>8</v>
      </c>
      <c r="D142" s="44">
        <f t="shared" si="44"/>
        <v>0</v>
      </c>
      <c r="E142" s="44">
        <f t="shared" si="44"/>
        <v>0</v>
      </c>
      <c r="F142" s="44">
        <f t="shared" si="44"/>
        <v>0</v>
      </c>
      <c r="G142" s="44">
        <f t="shared" si="44"/>
        <v>0</v>
      </c>
      <c r="H142" s="44">
        <f t="shared" si="44"/>
        <v>0</v>
      </c>
      <c r="I142" s="44">
        <f t="shared" si="44"/>
        <v>0</v>
      </c>
      <c r="J142" s="44">
        <f t="shared" si="44"/>
        <v>0</v>
      </c>
      <c r="K142" s="44">
        <f t="shared" si="44"/>
        <v>0</v>
      </c>
      <c r="L142" s="44">
        <f t="shared" si="44"/>
        <v>0</v>
      </c>
      <c r="M142" s="44">
        <f t="shared" si="44"/>
        <v>0</v>
      </c>
      <c r="N142" s="44">
        <f t="shared" si="44"/>
        <v>0</v>
      </c>
      <c r="O142" s="44">
        <f t="shared" si="44"/>
        <v>0</v>
      </c>
      <c r="P142" s="44">
        <f t="shared" si="46"/>
        <v>0</v>
      </c>
      <c r="Q142" s="45"/>
      <c r="R142" s="45"/>
      <c r="S142" s="44">
        <f>SUM($D142:D142)</f>
        <v>0</v>
      </c>
      <c r="T142" s="44">
        <f>SUM($D142:E142)</f>
        <v>0</v>
      </c>
      <c r="U142" s="44">
        <f>SUM($D142:F142)</f>
        <v>0</v>
      </c>
      <c r="V142" s="44">
        <f>SUM($D142:G142)</f>
        <v>0</v>
      </c>
      <c r="W142" s="44">
        <f>SUM($D142:H142)</f>
        <v>0</v>
      </c>
      <c r="X142" s="44">
        <f>SUM($D142:I142)</f>
        <v>0</v>
      </c>
      <c r="Y142" s="44">
        <f>SUM($D142:J142)</f>
        <v>0</v>
      </c>
      <c r="Z142" s="44">
        <f>SUM($D142:K142)</f>
        <v>0</v>
      </c>
      <c r="AA142" s="44">
        <f>SUM($D142:L142)</f>
        <v>0</v>
      </c>
      <c r="AB142" s="44">
        <f>SUM($D142:M142)</f>
        <v>0</v>
      </c>
      <c r="AC142" s="44">
        <f>SUM($D142:N142)</f>
        <v>0</v>
      </c>
      <c r="AD142" s="44">
        <f>SUM($D142:O142)</f>
        <v>0</v>
      </c>
    </row>
    <row r="143" spans="1:30" ht="15.1" customHeight="1">
      <c r="A143" s="51">
        <v>2020</v>
      </c>
      <c r="B143" s="56" t="s">
        <v>8</v>
      </c>
      <c r="D143" s="44">
        <f t="shared" si="44"/>
        <v>0</v>
      </c>
      <c r="E143" s="44">
        <f t="shared" si="44"/>
        <v>0</v>
      </c>
      <c r="F143" s="44">
        <f t="shared" si="44"/>
        <v>0</v>
      </c>
      <c r="G143" s="44">
        <f t="shared" si="44"/>
        <v>0</v>
      </c>
      <c r="H143" s="44">
        <f t="shared" si="44"/>
        <v>0</v>
      </c>
      <c r="I143" s="44">
        <f t="shared" si="44"/>
        <v>0</v>
      </c>
      <c r="J143" s="44">
        <f t="shared" si="44"/>
        <v>0</v>
      </c>
      <c r="K143" s="44">
        <f t="shared" si="44"/>
        <v>0</v>
      </c>
      <c r="L143" s="44">
        <f t="shared" si="44"/>
        <v>0</v>
      </c>
      <c r="M143" s="44">
        <f t="shared" si="44"/>
        <v>0</v>
      </c>
      <c r="N143" s="44">
        <f t="shared" si="44"/>
        <v>0</v>
      </c>
      <c r="O143" s="44">
        <f t="shared" si="44"/>
        <v>0</v>
      </c>
      <c r="P143" s="44">
        <f t="shared" ref="P143" si="48">SUM(D143:O143)</f>
        <v>0</v>
      </c>
      <c r="Q143" s="45"/>
      <c r="R143" s="45"/>
      <c r="S143" s="44">
        <f>SUM($D143:D143)</f>
        <v>0</v>
      </c>
      <c r="T143" s="44">
        <f>SUM($D143:E143)</f>
        <v>0</v>
      </c>
      <c r="U143" s="44">
        <f>SUM($D143:F143)</f>
        <v>0</v>
      </c>
      <c r="V143" s="44">
        <f>SUM($D143:G143)</f>
        <v>0</v>
      </c>
      <c r="W143" s="44">
        <f>SUM($D143:H143)</f>
        <v>0</v>
      </c>
      <c r="X143" s="44">
        <f>SUM($D143:I143)</f>
        <v>0</v>
      </c>
      <c r="Y143" s="44">
        <f>SUM($D143:J143)</f>
        <v>0</v>
      </c>
      <c r="Z143" s="44">
        <f>SUM($D143:K143)</f>
        <v>0</v>
      </c>
      <c r="AA143" s="44">
        <f>SUM($D143:L143)</f>
        <v>0</v>
      </c>
      <c r="AB143" s="44">
        <f>SUM($D143:M143)</f>
        <v>0</v>
      </c>
      <c r="AC143" s="44">
        <f>SUM($D143:N143)</f>
        <v>0</v>
      </c>
      <c r="AD143" s="44">
        <f>SUM($D143:O143)</f>
        <v>0</v>
      </c>
    </row>
    <row r="144" spans="1:30" ht="15.1" customHeight="1">
      <c r="A144" s="51">
        <v>2021</v>
      </c>
      <c r="B144" s="56" t="s">
        <v>8</v>
      </c>
      <c r="D144" s="44">
        <f t="shared" si="44"/>
        <v>0</v>
      </c>
      <c r="E144" s="44">
        <f t="shared" si="44"/>
        <v>0</v>
      </c>
      <c r="F144" s="44">
        <f t="shared" si="44"/>
        <v>0</v>
      </c>
      <c r="G144" s="44">
        <f t="shared" si="44"/>
        <v>0</v>
      </c>
      <c r="H144" s="44">
        <f t="shared" si="44"/>
        <v>0</v>
      </c>
      <c r="I144" s="44">
        <f t="shared" si="44"/>
        <v>0</v>
      </c>
      <c r="J144" s="44">
        <f t="shared" si="44"/>
        <v>0</v>
      </c>
      <c r="K144" s="44">
        <f t="shared" si="44"/>
        <v>0</v>
      </c>
      <c r="L144" s="44">
        <f t="shared" si="44"/>
        <v>0</v>
      </c>
      <c r="M144" s="44">
        <f t="shared" si="44"/>
        <v>0</v>
      </c>
      <c r="N144" s="44">
        <f t="shared" si="44"/>
        <v>0</v>
      </c>
      <c r="O144" s="44">
        <f t="shared" si="44"/>
        <v>0</v>
      </c>
      <c r="P144" s="44">
        <f t="shared" ref="P144" si="49">SUM(D144:O144)</f>
        <v>0</v>
      </c>
      <c r="Q144" s="45"/>
      <c r="R144" s="45"/>
      <c r="S144" s="44">
        <f>SUM($D144:D144)</f>
        <v>0</v>
      </c>
      <c r="T144" s="44">
        <f>SUM($D144:E144)</f>
        <v>0</v>
      </c>
      <c r="U144" s="44">
        <f>SUM($D144:F144)</f>
        <v>0</v>
      </c>
      <c r="V144" s="44">
        <f>SUM($D144:G144)</f>
        <v>0</v>
      </c>
      <c r="W144" s="44">
        <f>SUM($D144:H144)</f>
        <v>0</v>
      </c>
      <c r="X144" s="44">
        <f>SUM($D144:I144)</f>
        <v>0</v>
      </c>
      <c r="Y144" s="44">
        <f>SUM($D144:J144)</f>
        <v>0</v>
      </c>
      <c r="Z144" s="44">
        <f>SUM($D144:K144)</f>
        <v>0</v>
      </c>
      <c r="AA144" s="44">
        <f>SUM($D144:L144)</f>
        <v>0</v>
      </c>
      <c r="AB144" s="44">
        <f>SUM($D144:M144)</f>
        <v>0</v>
      </c>
      <c r="AC144" s="44">
        <f>SUM($D144:N144)</f>
        <v>0</v>
      </c>
      <c r="AD144" s="44">
        <f>SUM($D144:O144)</f>
        <v>0</v>
      </c>
    </row>
  </sheetData>
  <sheetProtection sheet="1" objects="1" scenarios="1"/>
  <phoneticPr fontId="27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62FBC-EC85-C243-A325-D58A9AA8791B}">
  <sheetPr>
    <tabColor theme="7" tint="-0.499984740745262"/>
  </sheetPr>
  <dimension ref="A1:DZ124"/>
  <sheetViews>
    <sheetView zoomScale="68" zoomScaleNormal="68" workbookViewId="0">
      <pane xSplit="2" ySplit="8" topLeftCell="I9" activePane="bottomRight" state="frozen"/>
      <selection sqref="A1:XFD1048576"/>
      <selection pane="topRight" sqref="A1:XFD1048576"/>
      <selection pane="bottomLeft" sqref="A1:XFD1048576"/>
      <selection pane="bottomRight" activeCell="L34" sqref="L34"/>
    </sheetView>
  </sheetViews>
  <sheetFormatPr defaultColWidth="8.609375" defaultRowHeight="15"/>
  <cols>
    <col min="1" max="1" width="29.109375" customWidth="1"/>
    <col min="2" max="2" width="15.609375" customWidth="1"/>
    <col min="3" max="3" width="11.44140625" bestFit="1" customWidth="1"/>
    <col min="4" max="4" width="16.88671875" customWidth="1"/>
    <col min="5" max="5" width="10.44140625" bestFit="1" customWidth="1"/>
    <col min="6" max="6" width="8.609375" customWidth="1"/>
    <col min="7" max="7" width="14.88671875" customWidth="1"/>
    <col min="8" max="8" width="17.38671875" customWidth="1"/>
    <col min="9" max="9" width="10" customWidth="1"/>
    <col min="10" max="10" width="8.609375" customWidth="1"/>
    <col min="11" max="11" width="15" customWidth="1"/>
    <col min="12" max="12" width="16.44140625" customWidth="1"/>
    <col min="13" max="13" width="15" customWidth="1"/>
    <col min="14" max="14" width="13.38671875" customWidth="1"/>
    <col min="15" max="15" width="15.88671875" customWidth="1"/>
    <col min="16" max="16" width="20.109375" customWidth="1"/>
    <col min="17" max="17" width="14.38671875" customWidth="1"/>
    <col min="18" max="18" width="8.609375" customWidth="1"/>
    <col min="19" max="19" width="15.109375" customWidth="1"/>
    <col min="20" max="20" width="14" customWidth="1"/>
    <col min="21" max="21" width="14.44140625" customWidth="1"/>
    <col min="22" max="22" width="11.609375" customWidth="1"/>
    <col min="23" max="23" width="13.38671875" customWidth="1"/>
    <col min="24" max="24" width="16.109375" customWidth="1"/>
    <col min="25" max="25" width="14.44140625" customWidth="1"/>
    <col min="26" max="26" width="12.109375" customWidth="1"/>
    <col min="27" max="27" width="13.609375" customWidth="1"/>
    <col min="28" max="28" width="16.109375" customWidth="1"/>
    <col min="29" max="29" width="13.38671875" customWidth="1"/>
    <col min="30" max="30" width="11.609375" customWidth="1"/>
    <col min="31" max="31" width="15.109375" customWidth="1"/>
    <col min="32" max="32" width="15.88671875" customWidth="1"/>
    <col min="33" max="33" width="11" customWidth="1"/>
    <col min="34" max="34" width="12.609375" customWidth="1"/>
    <col min="35" max="35" width="14.88671875" customWidth="1"/>
    <col min="36" max="36" width="16.38671875" customWidth="1"/>
    <col min="37" max="37" width="13" customWidth="1"/>
    <col min="38" max="38" width="11.5546875" customWidth="1"/>
    <col min="39" max="39" width="14" customWidth="1"/>
    <col min="40" max="40" width="16.44140625" customWidth="1"/>
    <col min="41" max="41" width="16.38671875" customWidth="1"/>
    <col min="42" max="42" width="12.109375" customWidth="1"/>
    <col min="43" max="43" width="14.109375" customWidth="1"/>
    <col min="44" max="44" width="16.88671875" customWidth="1"/>
    <col min="45" max="45" width="12.609375" customWidth="1"/>
    <col min="46" max="46" width="12.38671875" customWidth="1"/>
    <col min="47" max="47" width="14.38671875" customWidth="1"/>
    <col min="48" max="48" width="17.88671875" customWidth="1"/>
    <col min="49" max="49" width="11" customWidth="1"/>
    <col min="50" max="50" width="8.609375" customWidth="1"/>
    <col min="51" max="51" width="14.44140625" customWidth="1"/>
    <col min="52" max="52" width="16.609375" customWidth="1"/>
    <col min="53" max="53" width="16.109375" customWidth="1"/>
    <col min="54" max="54" width="14.609375" customWidth="1"/>
    <col min="55" max="55" width="15.88671875" customWidth="1"/>
    <col min="56" max="56" width="17.88671875" customWidth="1"/>
    <col min="57" max="57" width="11.609375" bestFit="1" customWidth="1"/>
    <col min="58" max="58" width="8.609375" customWidth="1"/>
    <col min="59" max="59" width="16.38671875" customWidth="1"/>
    <col min="60" max="60" width="18.44140625" customWidth="1"/>
    <col min="61" max="61" width="11.609375" customWidth="1"/>
    <col min="62" max="62" width="11.38671875" customWidth="1"/>
    <col min="63" max="63" width="15.38671875" customWidth="1"/>
    <col min="64" max="64" width="15.609375" customWidth="1"/>
    <col min="65" max="65" width="11.609375" bestFit="1" customWidth="1"/>
    <col min="66" max="66" width="8.609375" customWidth="1"/>
    <col min="67" max="67" width="14.609375" customWidth="1"/>
    <col min="68" max="68" width="15.38671875" bestFit="1" customWidth="1"/>
    <col min="69" max="69" width="13.44140625" customWidth="1"/>
    <col min="70" max="70" width="11.38671875" customWidth="1"/>
    <col min="71" max="71" width="12.88671875" customWidth="1"/>
    <col min="72" max="72" width="15.609375" customWidth="1"/>
    <col min="73" max="73" width="15.38671875" customWidth="1"/>
    <col min="74" max="74" width="8.609375" customWidth="1"/>
    <col min="75" max="75" width="11.609375" bestFit="1" customWidth="1"/>
    <col min="76" max="76" width="15.38671875" customWidth="1"/>
    <col min="77" max="77" width="12.44140625" bestFit="1" customWidth="1"/>
    <col min="78" max="78" width="10.38671875" bestFit="1" customWidth="1"/>
    <col min="79" max="79" width="12.609375" bestFit="1" customWidth="1"/>
    <col min="80" max="80" width="16.38671875" bestFit="1" customWidth="1"/>
    <col min="81" max="81" width="11.609375" bestFit="1" customWidth="1"/>
    <col min="82" max="82" width="8.609375" customWidth="1"/>
    <col min="83" max="83" width="13" customWidth="1"/>
    <col min="84" max="84" width="12.609375" bestFit="1" customWidth="1"/>
    <col min="85" max="85" width="10.5546875" bestFit="1" customWidth="1"/>
    <col min="86" max="86" width="10.38671875" bestFit="1" customWidth="1"/>
    <col min="87" max="87" width="12.88671875" bestFit="1" customWidth="1"/>
    <col min="88" max="88" width="14.38671875" bestFit="1" customWidth="1"/>
    <col min="89" max="89" width="13.38671875" bestFit="1" customWidth="1"/>
    <col min="90" max="90" width="8.609375" customWidth="1"/>
    <col min="91" max="91" width="11.609375" bestFit="1" customWidth="1"/>
    <col min="92" max="92" width="11.609375" customWidth="1"/>
    <col min="93" max="93" width="12.109375" bestFit="1" customWidth="1"/>
    <col min="94" max="94" width="10.38671875" bestFit="1" customWidth="1"/>
    <col min="95" max="95" width="12.609375" bestFit="1" customWidth="1"/>
    <col min="96" max="96" width="13.5546875" customWidth="1"/>
    <col min="97" max="97" width="13.38671875" bestFit="1" customWidth="1"/>
    <col min="98" max="98" width="9.5546875" bestFit="1" customWidth="1"/>
    <col min="100" max="100" width="8.88671875" customWidth="1"/>
    <col min="101" max="101" width="36.38671875" customWidth="1"/>
    <col min="102" max="102" width="14.38671875" customWidth="1"/>
    <col min="103" max="103" width="8.88671875" customWidth="1"/>
    <col min="104" max="115" width="9" customWidth="1"/>
    <col min="116" max="117" width="1.44140625" customWidth="1"/>
    <col min="118" max="129" width="9" customWidth="1"/>
  </cols>
  <sheetData>
    <row r="1" spans="1:130">
      <c r="A1" s="6" t="s">
        <v>79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2019 - 2020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2019</v>
      </c>
      <c r="DA7" s="69">
        <f t="shared" ref="DA7:DK7" si="0">+CZ7</f>
        <v>2019</v>
      </c>
      <c r="DB7" s="69">
        <f t="shared" si="0"/>
        <v>2019</v>
      </c>
      <c r="DC7" s="69">
        <f t="shared" si="0"/>
        <v>2019</v>
      </c>
      <c r="DD7" s="69">
        <f t="shared" si="0"/>
        <v>2019</v>
      </c>
      <c r="DE7" s="69">
        <f t="shared" si="0"/>
        <v>2019</v>
      </c>
      <c r="DF7" s="69">
        <f t="shared" si="0"/>
        <v>2019</v>
      </c>
      <c r="DG7" s="69">
        <f t="shared" si="0"/>
        <v>2019</v>
      </c>
      <c r="DH7" s="69">
        <f t="shared" si="0"/>
        <v>2019</v>
      </c>
      <c r="DI7" s="69">
        <f t="shared" si="0"/>
        <v>2019</v>
      </c>
      <c r="DJ7" s="69">
        <f t="shared" si="0"/>
        <v>2019</v>
      </c>
      <c r="DK7" s="69">
        <f t="shared" si="0"/>
        <v>2019</v>
      </c>
      <c r="DL7" s="69"/>
      <c r="DM7" s="69"/>
      <c r="DN7" s="69">
        <f>+$D$8</f>
        <v>2020</v>
      </c>
      <c r="DO7" s="69">
        <f t="shared" ref="DO7:DY7" si="1">+DN7</f>
        <v>2020</v>
      </c>
      <c r="DP7" s="69">
        <f t="shared" si="1"/>
        <v>2020</v>
      </c>
      <c r="DQ7" s="69">
        <f t="shared" si="1"/>
        <v>2020</v>
      </c>
      <c r="DR7" s="69">
        <f t="shared" si="1"/>
        <v>2020</v>
      </c>
      <c r="DS7" s="69">
        <f t="shared" si="1"/>
        <v>2020</v>
      </c>
      <c r="DT7" s="69">
        <f t="shared" si="1"/>
        <v>2020</v>
      </c>
      <c r="DU7" s="69">
        <f t="shared" si="1"/>
        <v>2020</v>
      </c>
      <c r="DV7" s="69">
        <f t="shared" si="1"/>
        <v>2020</v>
      </c>
      <c r="DW7" s="69">
        <f t="shared" si="1"/>
        <v>2020</v>
      </c>
      <c r="DX7" s="69">
        <f t="shared" si="1"/>
        <v>2020</v>
      </c>
      <c r="DY7" s="69">
        <f t="shared" si="1"/>
        <v>2020</v>
      </c>
    </row>
    <row r="8" spans="1:130" ht="18" thickBot="1">
      <c r="A8" s="16" t="s">
        <v>21</v>
      </c>
      <c r="B8" s="17" t="s">
        <v>33</v>
      </c>
      <c r="C8" s="20">
        <v>2019</v>
      </c>
      <c r="D8" s="21">
        <v>2020</v>
      </c>
      <c r="E8" s="22" t="s">
        <v>3</v>
      </c>
      <c r="F8" s="23" t="s">
        <v>4</v>
      </c>
      <c r="G8" s="20">
        <f>+$C$8</f>
        <v>2019</v>
      </c>
      <c r="H8" s="21">
        <f>+$D$8</f>
        <v>2020</v>
      </c>
      <c r="I8" s="22" t="s">
        <v>3</v>
      </c>
      <c r="J8" s="23" t="s">
        <v>4</v>
      </c>
      <c r="K8" s="20">
        <f>+$C$8</f>
        <v>2019</v>
      </c>
      <c r="L8" s="21">
        <f>+$D$8</f>
        <v>2020</v>
      </c>
      <c r="M8" s="22" t="s">
        <v>3</v>
      </c>
      <c r="N8" s="23" t="s">
        <v>4</v>
      </c>
      <c r="O8" s="20">
        <f>+$C$8</f>
        <v>2019</v>
      </c>
      <c r="P8" s="21">
        <f>+$D$8</f>
        <v>2020</v>
      </c>
      <c r="Q8" s="22" t="s">
        <v>3</v>
      </c>
      <c r="R8" s="23" t="s">
        <v>4</v>
      </c>
      <c r="S8" s="20">
        <f>+$C$8</f>
        <v>2019</v>
      </c>
      <c r="T8" s="21">
        <f>+$D$8</f>
        <v>2020</v>
      </c>
      <c r="U8" s="22" t="s">
        <v>3</v>
      </c>
      <c r="V8" s="23" t="s">
        <v>4</v>
      </c>
      <c r="W8" s="20">
        <f>+$C$8</f>
        <v>2019</v>
      </c>
      <c r="X8" s="21">
        <f>+$D$8</f>
        <v>2020</v>
      </c>
      <c r="Y8" s="22" t="s">
        <v>3</v>
      </c>
      <c r="Z8" s="23" t="s">
        <v>4</v>
      </c>
      <c r="AA8" s="20">
        <f>+$C$8</f>
        <v>2019</v>
      </c>
      <c r="AB8" s="21">
        <f>+$D$8</f>
        <v>2020</v>
      </c>
      <c r="AC8" s="22" t="s">
        <v>3</v>
      </c>
      <c r="AD8" s="23" t="s">
        <v>4</v>
      </c>
      <c r="AE8" s="20">
        <f>+$C$8</f>
        <v>2019</v>
      </c>
      <c r="AF8" s="21">
        <f>+$D$8</f>
        <v>2020</v>
      </c>
      <c r="AG8" s="22" t="s">
        <v>3</v>
      </c>
      <c r="AH8" s="23" t="s">
        <v>4</v>
      </c>
      <c r="AI8" s="20">
        <f>+$C$8</f>
        <v>2019</v>
      </c>
      <c r="AJ8" s="21">
        <f>+$D$8</f>
        <v>2020</v>
      </c>
      <c r="AK8" s="22" t="s">
        <v>3</v>
      </c>
      <c r="AL8" s="23" t="s">
        <v>4</v>
      </c>
      <c r="AM8" s="20">
        <f>+$C$8</f>
        <v>2019</v>
      </c>
      <c r="AN8" s="21">
        <f>+$D$8</f>
        <v>2020</v>
      </c>
      <c r="AO8" s="22" t="s">
        <v>3</v>
      </c>
      <c r="AP8" s="23" t="s">
        <v>4</v>
      </c>
      <c r="AQ8" s="20">
        <f>+$C$8</f>
        <v>2019</v>
      </c>
      <c r="AR8" s="21">
        <f>+$D$8</f>
        <v>2020</v>
      </c>
      <c r="AS8" s="22" t="s">
        <v>3</v>
      </c>
      <c r="AT8" s="23" t="s">
        <v>4</v>
      </c>
      <c r="AU8" s="20">
        <f>+$C$8</f>
        <v>2019</v>
      </c>
      <c r="AV8" s="21">
        <f>+$D$8</f>
        <v>2020</v>
      </c>
      <c r="AW8" s="22" t="s">
        <v>3</v>
      </c>
      <c r="AX8" s="23" t="s">
        <v>4</v>
      </c>
      <c r="AY8" s="20">
        <f>+$C$8</f>
        <v>2019</v>
      </c>
      <c r="AZ8" s="21">
        <f>+$D$8</f>
        <v>2020</v>
      </c>
      <c r="BA8" s="22" t="s">
        <v>3</v>
      </c>
      <c r="BB8" s="23" t="s">
        <v>4</v>
      </c>
      <c r="BC8" s="20">
        <f>+$C$8</f>
        <v>2019</v>
      </c>
      <c r="BD8" s="21">
        <f>+$D$8</f>
        <v>2020</v>
      </c>
      <c r="BE8" s="22" t="s">
        <v>3</v>
      </c>
      <c r="BF8" s="23" t="s">
        <v>4</v>
      </c>
      <c r="BG8" s="20">
        <f>+$C$8</f>
        <v>2019</v>
      </c>
      <c r="BH8" s="21">
        <f>+$D$8</f>
        <v>2020</v>
      </c>
      <c r="BI8" s="22" t="s">
        <v>3</v>
      </c>
      <c r="BJ8" s="23" t="s">
        <v>4</v>
      </c>
      <c r="BK8" s="20">
        <f>+$C$8</f>
        <v>2019</v>
      </c>
      <c r="BL8" s="21">
        <f>+$D$8</f>
        <v>2020</v>
      </c>
      <c r="BM8" s="22" t="s">
        <v>3</v>
      </c>
      <c r="BN8" s="23" t="s">
        <v>4</v>
      </c>
      <c r="BO8" s="20">
        <f>+$C$8</f>
        <v>2019</v>
      </c>
      <c r="BP8" s="21">
        <f>+$D$8</f>
        <v>2020</v>
      </c>
      <c r="BQ8" s="22" t="s">
        <v>3</v>
      </c>
      <c r="BR8" s="23" t="s">
        <v>4</v>
      </c>
      <c r="BS8" s="20">
        <f>+$C$8</f>
        <v>2019</v>
      </c>
      <c r="BT8" s="21">
        <f>+$D$8</f>
        <v>2020</v>
      </c>
      <c r="BU8" s="22" t="s">
        <v>3</v>
      </c>
      <c r="BV8" s="23" t="s">
        <v>4</v>
      </c>
      <c r="BW8" s="20">
        <f>+$C$8</f>
        <v>2019</v>
      </c>
      <c r="BX8" s="21">
        <f>+$D$8</f>
        <v>2020</v>
      </c>
      <c r="BY8" s="22" t="s">
        <v>3</v>
      </c>
      <c r="BZ8" s="23" t="s">
        <v>4</v>
      </c>
      <c r="CA8" s="20">
        <f>+$C$8</f>
        <v>2019</v>
      </c>
      <c r="CB8" s="21">
        <f>+$D$8</f>
        <v>2020</v>
      </c>
      <c r="CC8" s="22" t="s">
        <v>3</v>
      </c>
      <c r="CD8" s="23" t="s">
        <v>4</v>
      </c>
      <c r="CE8" s="20">
        <f>+$C$8</f>
        <v>2019</v>
      </c>
      <c r="CF8" s="93">
        <f>+$D$8</f>
        <v>2020</v>
      </c>
      <c r="CG8" s="22" t="s">
        <v>3</v>
      </c>
      <c r="CH8" s="23" t="s">
        <v>4</v>
      </c>
      <c r="CI8" s="20">
        <f>+$C$8</f>
        <v>2019</v>
      </c>
      <c r="CJ8" s="21">
        <f>+$D$8</f>
        <v>2020</v>
      </c>
      <c r="CK8" s="22" t="s">
        <v>3</v>
      </c>
      <c r="CL8" s="23" t="s">
        <v>4</v>
      </c>
      <c r="CM8" s="20">
        <f>+$C$8</f>
        <v>2019</v>
      </c>
      <c r="CN8" s="21">
        <f>+$D$8</f>
        <v>2020</v>
      </c>
      <c r="CO8" s="22" t="s">
        <v>3</v>
      </c>
      <c r="CP8" s="23" t="s">
        <v>4</v>
      </c>
      <c r="CQ8" s="20">
        <f>+$C$8</f>
        <v>2019</v>
      </c>
      <c r="CR8" s="21">
        <f>+$D$8</f>
        <v>2020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331946</v>
      </c>
      <c r="D9" s="73">
        <f ca="1">OFFSET(CZ9,0,14,1,1)</f>
        <v>340676</v>
      </c>
      <c r="E9" s="18">
        <f ca="1">SUM(D9-C9)</f>
        <v>8730</v>
      </c>
      <c r="F9" s="19">
        <f ca="1">IF(E9=0,0,IF(C9=0,1,E9/C9))</f>
        <v>2.6299458345634529E-2</v>
      </c>
      <c r="G9" s="18">
        <f>SUMIF($C$6:F$6,G$5,$C9:F9)</f>
        <v>331946</v>
      </c>
      <c r="H9" s="73">
        <f ca="1">SUMIF($C$6:G$6,H$5,$C9:G9)</f>
        <v>340676</v>
      </c>
      <c r="I9" s="18">
        <f ca="1">SUM(H9-G9)</f>
        <v>8730</v>
      </c>
      <c r="J9" s="19">
        <f ca="1">IF(I9=0,0,IF(G9=0,1,I9/G9))</f>
        <v>2.6299458345634529E-2</v>
      </c>
      <c r="K9" s="18">
        <f>+DA9</f>
        <v>305583</v>
      </c>
      <c r="L9" s="73">
        <f ca="1">OFFSET(DA9,0,14,1,1)</f>
        <v>337545</v>
      </c>
      <c r="M9" s="18">
        <f ca="1">SUM(L9-K9)</f>
        <v>31962</v>
      </c>
      <c r="N9" s="19">
        <f ca="1">IF(M9=0,0,IF(K9=0,1,M9/K9))</f>
        <v>0.10459351469158952</v>
      </c>
      <c r="O9" s="18">
        <f>SUMIF($C$6:N$6,O$5,$C9:N9)</f>
        <v>637529</v>
      </c>
      <c r="P9" s="73">
        <f ca="1">SUMIF($C$6:O$6,P$5,$C9:O9)</f>
        <v>678221</v>
      </c>
      <c r="Q9" s="18">
        <f ca="1">SUM(P9-O9)</f>
        <v>40692</v>
      </c>
      <c r="R9" s="19">
        <f ca="1">IF(Q9=0,0,IF(O9=0,1,Q9/O9))</f>
        <v>6.3827684701401821E-2</v>
      </c>
      <c r="S9" s="18">
        <f>+DB9</f>
        <v>376376</v>
      </c>
      <c r="T9" s="73">
        <f ca="1">OFFSET(DB9,0,14,1,1)</f>
        <v>232617</v>
      </c>
      <c r="U9" s="18">
        <f ca="1">SUM(T9-S9)</f>
        <v>-143759</v>
      </c>
      <c r="V9" s="19">
        <f ca="1">IF(U9=0,0,IF(S9=0,1,U9/S9))</f>
        <v>-0.38195581014729951</v>
      </c>
      <c r="W9" s="18">
        <f>SUMIF($C$6:V$6,W$5,$C9:V9)</f>
        <v>1013905</v>
      </c>
      <c r="X9" s="73">
        <f ca="1">SUMIF($C$6:W$6,X$5,$C9:W9)</f>
        <v>910838</v>
      </c>
      <c r="Y9" s="18">
        <f ca="1">SUM(X9-W9)</f>
        <v>-103067</v>
      </c>
      <c r="Z9" s="19">
        <f ca="1">IF(Y9=0,0,IF(W9=0,1,Y9/W9))</f>
        <v>-0.10165350797165415</v>
      </c>
      <c r="AA9" s="18">
        <f>+DC9</f>
        <v>360572</v>
      </c>
      <c r="AB9" s="73">
        <f ca="1">OFFSET(DC9,0,14,1,1)</f>
        <v>52060</v>
      </c>
      <c r="AC9" s="18">
        <f ca="1">SUM(AB9-AA9)</f>
        <v>-308512</v>
      </c>
      <c r="AD9" s="19">
        <f ca="1">IF(AC9=0,0,IF(AA9=0,1,AC9/AA9))</f>
        <v>-0.85561829537512624</v>
      </c>
      <c r="AE9" s="18">
        <f>SUMIF($C$6:AD$6,AE$5,$C9:AD9)</f>
        <v>1374477</v>
      </c>
      <c r="AF9" s="73">
        <f ca="1">SUMIF($C$6:AE$6,AF$5,$C9:AE9)</f>
        <v>962898</v>
      </c>
      <c r="AG9" s="18">
        <f ca="1">SUM(AF9-AE9)</f>
        <v>-411579</v>
      </c>
      <c r="AH9" s="19">
        <f ca="1">IF(AG9=0,0,IF(AE9=0,1,AG9/AE9))</f>
        <v>-0.2994440794571317</v>
      </c>
      <c r="AI9" s="18">
        <f>+DD9</f>
        <v>371244</v>
      </c>
      <c r="AJ9" s="73">
        <f ca="1">OFFSET(DD9,0,14,1,1)</f>
        <v>67555</v>
      </c>
      <c r="AK9" s="18">
        <f ca="1">SUM(AJ9-AI9)</f>
        <v>-303689</v>
      </c>
      <c r="AL9" s="19">
        <f ca="1">IF(AK9=0,0,IF(AI9=0,1,AK9/AI9))</f>
        <v>-0.81803072911616082</v>
      </c>
      <c r="AM9" s="18">
        <f>SUMIF($C$6:AL$6,AM$5,$C9:AL9)</f>
        <v>1745721</v>
      </c>
      <c r="AN9" s="73">
        <f ca="1">SUMIF($C$6:AM$6,AN$5,$C9:AM9)</f>
        <v>1030453</v>
      </c>
      <c r="AO9" s="18">
        <f ca="1">SUM(AN9-AM9)</f>
        <v>-715268</v>
      </c>
      <c r="AP9" s="19">
        <f ca="1">IF(AO9=0,0,IF(AM9=0,1,AO9/AM9))</f>
        <v>-0.40972641103589863</v>
      </c>
      <c r="AQ9" s="18">
        <f>+DE9</f>
        <v>380640</v>
      </c>
      <c r="AR9" s="73">
        <f ca="1">OFFSET(DE9,0,14,1,1)</f>
        <v>112150</v>
      </c>
      <c r="AS9" s="18">
        <f ca="1">SUM(AR9-AQ9)</f>
        <v>-268490</v>
      </c>
      <c r="AT9" s="19">
        <f ca="1">IF(AS9=0,0,IF(AQ9=0,1,AS9/AQ9))</f>
        <v>-0.70536464901218998</v>
      </c>
      <c r="AU9" s="18">
        <f>SUMIF($C$6:AT$6,AU$5,$C9:AT9)</f>
        <v>2126361</v>
      </c>
      <c r="AV9" s="73">
        <f ca="1">SUMIF($C$6:AU$6,AV$5,$C9:AU9)</f>
        <v>1142603</v>
      </c>
      <c r="AW9" s="18">
        <f ca="1">SUM(AV9-AU9)</f>
        <v>-983758</v>
      </c>
      <c r="AX9" s="19">
        <f ca="1">IF(AW9=0,0,IF(AU9=0,1,AW9/AU9))</f>
        <v>-0.46264862833733311</v>
      </c>
      <c r="AY9" s="18">
        <f>+DF9</f>
        <v>423474</v>
      </c>
      <c r="AZ9" s="73">
        <f ca="1">OFFSET(DF9,0,14,1,1)</f>
        <v>119922</v>
      </c>
      <c r="BA9" s="18">
        <f ca="1">SUM(AZ9-AY9)</f>
        <v>-303552</v>
      </c>
      <c r="BB9" s="19">
        <f ca="1">IF(BA9=0,0,IF(AY9=0,1,BA9/AY9))</f>
        <v>-0.71681378313662703</v>
      </c>
      <c r="BC9" s="18">
        <f>SUMIF($C$6:BB$6,BC$5,$C9:BB9)</f>
        <v>2549835</v>
      </c>
      <c r="BD9" s="73">
        <f ca="1">SUMIF($C$6:BC$6,BD$5,$C9:BC9)</f>
        <v>1262525</v>
      </c>
      <c r="BE9" s="18">
        <f ca="1">SUM(BD9-BC9)</f>
        <v>-1287310</v>
      </c>
      <c r="BF9" s="19">
        <f ca="1">IF(BE9=0,0,IF(BC9=0,1,BE9/BC9))</f>
        <v>-0.50486011839981804</v>
      </c>
      <c r="BG9" s="18">
        <f>+DG9</f>
        <v>420528</v>
      </c>
      <c r="BH9" s="73">
        <f ca="1">OFFSET(DG9,0,14,1,1)</f>
        <v>118944</v>
      </c>
      <c r="BI9" s="18">
        <f ca="1">SUM(BH9-BG9)</f>
        <v>-301584</v>
      </c>
      <c r="BJ9" s="19">
        <f ca="1">IF(BI9=0,0,IF(BG9=0,1,BI9/BG9))</f>
        <v>-0.717155575847506</v>
      </c>
      <c r="BK9" s="18">
        <f>SUMIF($C$6:BJ$6,BK$5,$C9:BJ9)</f>
        <v>2970363</v>
      </c>
      <c r="BL9" s="73">
        <f ca="1">SUMIF($C$6:BK$6,BL$5,$C9:BK9)</f>
        <v>1381469</v>
      </c>
      <c r="BM9" s="18">
        <f ca="1">SUM(BL9-BK9)</f>
        <v>-1588894</v>
      </c>
      <c r="BN9" s="19">
        <f ca="1">IF(BM9=0,0,IF(BK9=0,1,BM9/BK9))</f>
        <v>-0.5349157661874997</v>
      </c>
      <c r="BO9" s="18">
        <f>+DH9</f>
        <v>363406</v>
      </c>
      <c r="BP9" s="73">
        <f ca="1">OFFSET(DH9,0,14,1,1)</f>
        <v>119855</v>
      </c>
      <c r="BQ9" s="18">
        <f ca="1">SUM(BP9-BO9)</f>
        <v>-243551</v>
      </c>
      <c r="BR9" s="19">
        <f ca="1">IF(BQ9=0,0,IF(BO9=0,1,BQ9/BO9))</f>
        <v>-0.67018981524795962</v>
      </c>
      <c r="BS9" s="18">
        <f>SUMIF($C$6:BR$6,BS$5,$C9:BR9)</f>
        <v>3333769</v>
      </c>
      <c r="BT9" s="73">
        <f ca="1">SUMIF($C$6:BS$6,BT$5,$C9:BS9)</f>
        <v>1501324</v>
      </c>
      <c r="BU9" s="18">
        <f ca="1">SUM(BT9-BS9)</f>
        <v>-1832445</v>
      </c>
      <c r="BV9" s="19">
        <f ca="1">IF(BU9=0,0,IF(BS9=0,1,BU9/BS9))</f>
        <v>-0.54966165922113974</v>
      </c>
      <c r="BW9" s="18">
        <f>+DI9</f>
        <v>394634</v>
      </c>
      <c r="BX9" s="73">
        <f ca="1">OFFSET(DI9,0,14,1,1)</f>
        <v>128953</v>
      </c>
      <c r="BY9" s="18">
        <f ca="1">SUM(BX9-BW9)</f>
        <v>-265681</v>
      </c>
      <c r="BZ9" s="19">
        <f ca="1">IF(BY9=0,0,IF(BW9=0,1,BY9/BW9))</f>
        <v>-0.67323393321406666</v>
      </c>
      <c r="CA9" s="18">
        <f>SUMIF($C$6:BZ$6,CA$5,$C9:BZ9)</f>
        <v>3728403</v>
      </c>
      <c r="CB9" s="73">
        <f ca="1">SUMIF($C$6:CA$6,CB$5,$C9:CA9)</f>
        <v>1630277</v>
      </c>
      <c r="CC9" s="18">
        <f ca="1">SUM(CB9-CA9)</f>
        <v>-2098126</v>
      </c>
      <c r="CD9" s="19">
        <f ca="1">IF(CC9=0,0,IF(CA9=0,1,CC9/CA9))</f>
        <v>-0.56274120581922071</v>
      </c>
      <c r="CE9" s="18">
        <f>+DJ9</f>
        <v>349254</v>
      </c>
      <c r="CF9" s="73">
        <f ca="1">OFFSET(DJ9,0,14,1,1)</f>
        <v>115592</v>
      </c>
      <c r="CG9" s="18">
        <f ca="1">SUM(CF9-CE9)</f>
        <v>-233662</v>
      </c>
      <c r="CH9" s="19">
        <f ca="1">IF(CG9=0,0,IF(CE9=0,1,CG9/CE9))</f>
        <v>-0.66903170758244712</v>
      </c>
      <c r="CI9" s="18">
        <f>SUMIF($C$6:CH$6,CI$5,$C9:CH9)</f>
        <v>4077657</v>
      </c>
      <c r="CJ9" s="73">
        <f ca="1">SUMIF($C$6:CI$6,CJ$5,$C9:CI9)</f>
        <v>1745869</v>
      </c>
      <c r="CK9" s="18">
        <f ca="1">SUM(CJ9-CI9)</f>
        <v>-2331788</v>
      </c>
      <c r="CL9" s="19">
        <f ca="1">IF(CK9=0,0,IF(CI9=0,1,CK9/CI9))</f>
        <v>-0.57184505710019262</v>
      </c>
      <c r="CM9" s="18">
        <f>+DK9</f>
        <v>346293</v>
      </c>
      <c r="CN9" s="73">
        <f ca="1">OFFSET(DK9,0,14,1,1)</f>
        <v>110139</v>
      </c>
      <c r="CO9" s="18">
        <f ca="1">SUM(CN9-CM9)</f>
        <v>-236154</v>
      </c>
      <c r="CP9" s="19">
        <f ca="1">IF(CO9=0,0,IF(CM9=0,1,CO9/CM9))</f>
        <v>-0.68194852336027578</v>
      </c>
      <c r="CQ9" s="18">
        <f>SUMIF($C$6:CP$6,CQ$5,$C9:CP9)</f>
        <v>4423950</v>
      </c>
      <c r="CR9" s="73">
        <f ca="1">SUMIF($C$6:CQ$6,CR$5,$C9:CQ9)</f>
        <v>1856008</v>
      </c>
      <c r="CS9" s="18">
        <f ca="1">SUM(CR9-CQ9)</f>
        <v>-2567942</v>
      </c>
      <c r="CT9" s="19">
        <f ca="1">IF(CS9=0,0,IF(CQ9=0,1,CS9/CQ9))</f>
        <v>-0.58046361283468395</v>
      </c>
      <c r="CW9" t="s">
        <v>5</v>
      </c>
      <c r="CX9" t="s">
        <v>6</v>
      </c>
      <c r="CZ9" s="74">
        <f>SUMIF(AMB!$A$93:$A$108,'2019-2020'!CZ$7,AMB!D$93:D$108)</f>
        <v>331946</v>
      </c>
      <c r="DA9" s="74">
        <f>SUMIF(AMB!$A$93:$A$108,'2019-2020'!DA$7,AMB!E$93:E$108)</f>
        <v>305583</v>
      </c>
      <c r="DB9" s="74">
        <f>SUMIF(AMB!$A$93:$A$108,'2019-2020'!DB$7,AMB!F$93:F$108)</f>
        <v>376376</v>
      </c>
      <c r="DC9" s="74">
        <f>SUMIF(AMB!$A$93:$A$108,'2019-2020'!DC$7,AMB!G$93:G$108)</f>
        <v>360572</v>
      </c>
      <c r="DD9" s="74">
        <f>SUMIF(AMB!$A$93:$A$108,'2019-2020'!DD$7,AMB!H$93:H$108)</f>
        <v>371244</v>
      </c>
      <c r="DE9" s="74">
        <f>SUMIF(AMB!$A$93:$A$108,'2019-2020'!DE$7,AMB!I$93:I$108)</f>
        <v>380640</v>
      </c>
      <c r="DF9" s="74">
        <f>SUMIF(AMB!$A$93:$A$108,'2019-2020'!DF$7,AMB!J$93:J$108)</f>
        <v>423474</v>
      </c>
      <c r="DG9" s="74">
        <f>SUMIF(AMB!$A$93:$A$108,'2019-2020'!DG$7,AMB!K$93:K$108)</f>
        <v>420528</v>
      </c>
      <c r="DH9" s="74">
        <f>SUMIF(AMB!$A$93:$A$108,'2019-2020'!DH$7,AMB!L$93:L$108)</f>
        <v>363406</v>
      </c>
      <c r="DI9" s="74">
        <f>SUMIF(AMB!$A$93:$A$108,'2019-2020'!DI$7,AMB!M$93:M$108)</f>
        <v>394634</v>
      </c>
      <c r="DJ9" s="74">
        <f>SUMIF(AMB!$A$93:$A$108,'2019-2020'!DJ$7,AMB!N$93:N$108)</f>
        <v>349254</v>
      </c>
      <c r="DK9" s="74">
        <f>SUMIF(AMB!$A$93:$A$108,'2019-2020'!DK$7,AMB!O$93:O$108)</f>
        <v>346293</v>
      </c>
      <c r="DN9" s="74">
        <f>SUMIF(AMB!$A$93:$A$108,'2019-2020'!DN$7,AMB!D$93:D$108)</f>
        <v>340676</v>
      </c>
      <c r="DO9" s="74">
        <f>SUMIF(AMB!$A$93:$A$108,'2019-2020'!DO$7,AMB!E$93:E$108)</f>
        <v>337545</v>
      </c>
      <c r="DP9" s="74">
        <f>SUMIF(AMB!$A$93:$A$108,'2019-2020'!DP$7,AMB!F$93:F$108)</f>
        <v>232617</v>
      </c>
      <c r="DQ9" s="74">
        <f>SUMIF(AMB!$A$93:$A$108,'2019-2020'!DQ$7,AMB!G$93:G$108)</f>
        <v>52060</v>
      </c>
      <c r="DR9" s="74">
        <f>SUMIF(AMB!$A$93:$A$108,'2019-2020'!DR$7,AMB!H$93:H$108)</f>
        <v>67555</v>
      </c>
      <c r="DS9" s="74">
        <f>SUMIF(AMB!$A$93:$A$108,'2019-2020'!DS$7,AMB!I$93:I$108)</f>
        <v>112150</v>
      </c>
      <c r="DT9" s="74">
        <f>SUMIF(AMB!$A$93:$A$108,'2019-2020'!DT$7,AMB!J$93:J$108)</f>
        <v>119922</v>
      </c>
      <c r="DU9" s="74">
        <f>SUMIF(AMB!$A$93:$A$108,'2019-2020'!DU$7,AMB!K$93:K$108)</f>
        <v>118944</v>
      </c>
      <c r="DV9" s="74">
        <f>SUMIF(AMB!$A$93:$A$108,'2019-2020'!DV$7,AMB!L$93:L$108)</f>
        <v>119855</v>
      </c>
      <c r="DW9" s="74">
        <f>SUMIF(AMB!$A$93:$A$108,'2019-2020'!DW$7,AMB!M$93:M$108)</f>
        <v>128953</v>
      </c>
      <c r="DX9" s="74">
        <f>SUMIF(AMB!$A$93:$A$108,'2019-2020'!DX$7,AMB!N$93:N$108)</f>
        <v>115592</v>
      </c>
      <c r="DY9" s="74">
        <f>SUMIF(AMB!$A$93:$A$108,'2019-2020'!DY$7,AMB!O$93:O$108)</f>
        <v>110139</v>
      </c>
    </row>
    <row r="10" spans="1:130">
      <c r="A10" s="84" t="str">
        <f>+CW11</f>
        <v>Ambassador Bridge</v>
      </c>
      <c r="B10" s="26" t="s">
        <v>7</v>
      </c>
      <c r="C10" s="18">
        <f>+CZ10</f>
        <v>208624</v>
      </c>
      <c r="D10" s="73">
        <f ca="1">OFFSET(CZ10,0,14,1,1)</f>
        <v>203470</v>
      </c>
      <c r="E10" s="18">
        <f ca="1">SUM(D10-C10)</f>
        <v>-5154</v>
      </c>
      <c r="F10" s="19">
        <f ca="1">IF(E10=0,0,IF(C10=0,1,E10/C10))</f>
        <v>-2.4704731957972237E-2</v>
      </c>
      <c r="G10" s="18">
        <f>SUMIF($C$6:F$6,G$5,$C10:F10)</f>
        <v>208624</v>
      </c>
      <c r="H10" s="73">
        <f ca="1">SUMIF($C$6:G$6,H$5,$C10:G10)</f>
        <v>203470</v>
      </c>
      <c r="I10" s="18">
        <f ca="1">SUM(H10-G10)</f>
        <v>-5154</v>
      </c>
      <c r="J10" s="19">
        <f ca="1">IF(I10=0,0,IF(G10=0,1,I10/G10))</f>
        <v>-2.4704731957972237E-2</v>
      </c>
      <c r="K10" s="18">
        <f>+DA10</f>
        <v>196544</v>
      </c>
      <c r="L10" s="73">
        <f ca="1">OFFSET(DA10,0,14,1,1)</f>
        <v>206327</v>
      </c>
      <c r="M10" s="18">
        <f ca="1">SUM(L10-K10)</f>
        <v>9783</v>
      </c>
      <c r="N10" s="19">
        <f ca="1">IF(M10=0,0,IF(K10=0,1,M10/K10))</f>
        <v>4.9775113969391077E-2</v>
      </c>
      <c r="O10" s="18">
        <f>SUMIF($C$6:N$6,O$5,$C10:N10)</f>
        <v>405168</v>
      </c>
      <c r="P10" s="73">
        <f ca="1">SUMIF($C$6:O$6,P$5,$C10:O10)</f>
        <v>409797</v>
      </c>
      <c r="Q10" s="18">
        <f ca="1">SUM(P10-O10)</f>
        <v>4629</v>
      </c>
      <c r="R10" s="19">
        <f ca="1">IF(Q10=0,0,IF(O10=0,1,Q10/O10))</f>
        <v>1.1424890415827508E-2</v>
      </c>
      <c r="S10" s="18">
        <f>+DB10</f>
        <v>226080</v>
      </c>
      <c r="T10" s="73">
        <f ca="1">OFFSET(DB10,0,14,1,1)</f>
        <v>193020</v>
      </c>
      <c r="U10" s="18">
        <f ca="1">SUM(T10-S10)</f>
        <v>-33060</v>
      </c>
      <c r="V10" s="19">
        <f ca="1">IF(U10=0,0,IF(S10=0,1,U10/S10))</f>
        <v>-0.14623142250530785</v>
      </c>
      <c r="W10" s="18">
        <f>SUMIF($C$6:V$6,W$5,$C10:V10)</f>
        <v>631248</v>
      </c>
      <c r="X10" s="73">
        <f ca="1">SUMIF($C$6:W$6,X$5,$C10:W10)</f>
        <v>602817</v>
      </c>
      <c r="Y10" s="18">
        <f ca="1">SUM(X10-W10)</f>
        <v>-28431</v>
      </c>
      <c r="Z10" s="19">
        <f ca="1">IF(Y10=0,0,IF(W10=0,1,Y10/W10))</f>
        <v>-4.5039350619724736E-2</v>
      </c>
      <c r="AA10" s="18">
        <f>+DC10</f>
        <v>211717</v>
      </c>
      <c r="AB10" s="73">
        <f ca="1">OFFSET(DC10,0,14,1,1)</f>
        <v>103504</v>
      </c>
      <c r="AC10" s="18">
        <f ca="1">SUM(AB10-AA10)</f>
        <v>-108213</v>
      </c>
      <c r="AD10" s="19">
        <f ca="1">IF(AC10=0,0,IF(AA10=0,1,AC10/AA10))</f>
        <v>-0.51112097753132724</v>
      </c>
      <c r="AE10" s="18">
        <f>SUMIF($C$6:AD$6,AE$5,$C10:AD10)</f>
        <v>842965</v>
      </c>
      <c r="AF10" s="73">
        <f ca="1">SUMIF($C$6:AE$6,AF$5,$C10:AE10)</f>
        <v>706321</v>
      </c>
      <c r="AG10" s="18">
        <f ca="1">SUM(AF10-AE10)</f>
        <v>-136644</v>
      </c>
      <c r="AH10" s="19">
        <f ca="1">IF(AG10=0,0,IF(AE10=0,1,AG10/AE10))</f>
        <v>-0.16209925679002093</v>
      </c>
      <c r="AI10" s="18">
        <f>+DD10</f>
        <v>231981</v>
      </c>
      <c r="AJ10" s="73">
        <f ca="1">OFFSET(DD10,0,14,1,1)</f>
        <v>124441</v>
      </c>
      <c r="AK10" s="18">
        <f ca="1">SUM(AJ10-AI10)</f>
        <v>-107540</v>
      </c>
      <c r="AL10" s="19">
        <f ca="1">IF(AK10=0,0,IF(AI10=0,1,AK10/AI10))</f>
        <v>-0.46357244774356521</v>
      </c>
      <c r="AM10" s="18">
        <f>SUMIF($C$6:AL$6,AM$5,$C10:AL10)</f>
        <v>1074946</v>
      </c>
      <c r="AN10" s="73">
        <f ca="1">SUMIF($C$6:AM$6,AN$5,$C10:AM10)</f>
        <v>830762</v>
      </c>
      <c r="AO10" s="18">
        <f ca="1">SUM(AN10-AM10)</f>
        <v>-244184</v>
      </c>
      <c r="AP10" s="19">
        <f ca="1">IF(AO10=0,0,IF(AM10=0,1,AO10/AM10))</f>
        <v>-0.22715931777038104</v>
      </c>
      <c r="AQ10" s="18">
        <f>+DE10</f>
        <v>222673</v>
      </c>
      <c r="AR10" s="73">
        <f ca="1">OFFSET(DE10,0,14,1,1)</f>
        <v>201976</v>
      </c>
      <c r="AS10" s="18">
        <f ca="1">SUM(AR10-AQ10)</f>
        <v>-20697</v>
      </c>
      <c r="AT10" s="19">
        <f ca="1">IF(AS10=0,0,IF(AQ10=0,1,AS10/AQ10))</f>
        <v>-9.294795507313415E-2</v>
      </c>
      <c r="AU10" s="18">
        <f>SUMIF($C$6:AT$6,AU$5,$C10:AT10)</f>
        <v>1297619</v>
      </c>
      <c r="AV10" s="73">
        <f ca="1">SUMIF($C$6:AU$6,AV$5,$C10:AU10)</f>
        <v>1032738</v>
      </c>
      <c r="AW10" s="18">
        <f ca="1">SUM(AV10-AU10)</f>
        <v>-264881</v>
      </c>
      <c r="AX10" s="19">
        <f ca="1">IF(AW10=0,0,IF(AU10=0,1,AW10/AU10))</f>
        <v>-0.20412848455517374</v>
      </c>
      <c r="AY10" s="18">
        <f>+DF10</f>
        <v>197531</v>
      </c>
      <c r="AZ10" s="73">
        <f ca="1">OFFSET(DF10,0,14,1,1)</f>
        <v>201276</v>
      </c>
      <c r="BA10" s="18">
        <f ca="1">SUM(AZ10-AY10)</f>
        <v>3745</v>
      </c>
      <c r="BB10" s="19">
        <f ca="1">IF(BA10=0,0,IF(AY10=0,1,BA10/AY10))</f>
        <v>1.8959049465653494E-2</v>
      </c>
      <c r="BC10" s="18">
        <f>SUMIF($C$6:BB$6,BC$5,$C10:BB10)</f>
        <v>1495150</v>
      </c>
      <c r="BD10" s="73">
        <f ca="1">SUMIF($C$6:BC$6,BD$5,$C10:BC10)</f>
        <v>1234014</v>
      </c>
      <c r="BE10" s="18">
        <f ca="1">SUM(BD10-BC10)</f>
        <v>-261136</v>
      </c>
      <c r="BF10" s="19">
        <f ca="1">IF(BE10=0,0,IF(BC10=0,1,BE10/BC10))</f>
        <v>-0.17465538574724945</v>
      </c>
      <c r="BG10" s="18">
        <f>+DG10</f>
        <v>219947</v>
      </c>
      <c r="BH10" s="73">
        <f ca="1">OFFSET(DG10,0,14,1,1)</f>
        <v>211410</v>
      </c>
      <c r="BI10" s="18">
        <f ca="1">SUM(BH10-BG10)</f>
        <v>-8537</v>
      </c>
      <c r="BJ10" s="19">
        <f ca="1">IF(BI10=0,0,IF(BG10=0,1,BI10/BG10))</f>
        <v>-3.8813896074963515E-2</v>
      </c>
      <c r="BK10" s="18">
        <f>SUMIF($C$6:BJ$6,BK$5,$C10:BJ10)</f>
        <v>1715097</v>
      </c>
      <c r="BL10" s="73">
        <f ca="1">SUMIF($C$6:BK$6,BL$5,$C10:BK10)</f>
        <v>1445424</v>
      </c>
      <c r="BM10" s="18">
        <f ca="1">SUM(BL10-BK10)</f>
        <v>-269673</v>
      </c>
      <c r="BN10" s="19">
        <f ca="1">IF(BM10=0,0,IF(BK10=0,1,BM10/BK10))</f>
        <v>-0.15723483861262658</v>
      </c>
      <c r="BO10" s="18">
        <f>+DH10</f>
        <v>214588</v>
      </c>
      <c r="BP10" s="73">
        <f ca="1">OFFSET(DH10,0,14,1,1)</f>
        <v>211508</v>
      </c>
      <c r="BQ10" s="18">
        <f ca="1">SUM(BP10-BO10)</f>
        <v>-3080</v>
      </c>
      <c r="BR10" s="19">
        <f ca="1">IF(BQ10=0,0,IF(BO10=0,1,BQ10/BO10))</f>
        <v>-1.4353085913471396E-2</v>
      </c>
      <c r="BS10" s="18">
        <f>SUMIF($C$6:BR$6,BS$5,$C10:BR10)</f>
        <v>1929685</v>
      </c>
      <c r="BT10" s="73">
        <f ca="1">SUMIF($C$6:BS$6,BT$5,$C10:BS10)</f>
        <v>1656932</v>
      </c>
      <c r="BU10" s="18">
        <f ca="1">SUM(BT10-BS10)</f>
        <v>-272753</v>
      </c>
      <c r="BV10" s="19">
        <f ca="1">IF(BU10=0,0,IF(BS10=0,1,BU10/BS10))</f>
        <v>-0.14134586733067833</v>
      </c>
      <c r="BW10" s="18">
        <f>+DI10</f>
        <v>223038</v>
      </c>
      <c r="BX10" s="73">
        <f ca="1">OFFSET(DI10,0,14,1,1)</f>
        <v>212907</v>
      </c>
      <c r="BY10" s="18">
        <f ca="1">SUM(BX10-BW10)</f>
        <v>-10131</v>
      </c>
      <c r="BZ10" s="19">
        <f ca="1">IF(BY10=0,0,IF(BW10=0,1,BY10/BW10))</f>
        <v>-4.5422753073467305E-2</v>
      </c>
      <c r="CA10" s="18">
        <f>SUMIF($C$6:BZ$6,CA$5,$C10:BZ10)</f>
        <v>2152723</v>
      </c>
      <c r="CB10" s="73">
        <f ca="1">SUMIF($C$6:CA$6,CB$5,$C10:CA10)</f>
        <v>1869839</v>
      </c>
      <c r="CC10" s="18">
        <f ca="1">SUM(CB10-CA10)</f>
        <v>-282884</v>
      </c>
      <c r="CD10" s="19">
        <f ca="1">IF(CC10=0,0,IF(CA10=0,1,CC10/CA10))</f>
        <v>-0.13140752433081265</v>
      </c>
      <c r="CE10" s="18">
        <f>+DJ10</f>
        <v>212786</v>
      </c>
      <c r="CF10" s="73">
        <f ca="1">OFFSET(DJ10,0,14,1,1)</f>
        <v>199269</v>
      </c>
      <c r="CG10" s="18">
        <f ca="1">SUM(CF10-CE10)</f>
        <v>-13517</v>
      </c>
      <c r="CH10" s="19">
        <f ca="1">IF(CG10=0,0,IF(CE10=0,1,CG10/CE10))</f>
        <v>-6.3523916047108359E-2</v>
      </c>
      <c r="CI10" s="18">
        <f>SUMIF($C$6:CH$6,CI$5,$C10:CH10)</f>
        <v>2365509</v>
      </c>
      <c r="CJ10" s="73">
        <f ca="1">SUMIF($C$6:CI$6,CJ$5,$C10:CI10)</f>
        <v>2069108</v>
      </c>
      <c r="CK10" s="18">
        <f ca="1">SUM(CJ10-CI10)</f>
        <v>-296401</v>
      </c>
      <c r="CL10" s="19">
        <f ca="1">IF(CK10=0,0,IF(CI10=0,1,CK10/CI10))</f>
        <v>-0.12530115083054005</v>
      </c>
      <c r="CM10" s="18">
        <f>+DK10</f>
        <v>186008</v>
      </c>
      <c r="CN10" s="73">
        <f ca="1">OFFSET(DK10,0,14,1,1)</f>
        <v>185186</v>
      </c>
      <c r="CO10" s="18">
        <f ca="1">SUM(CN10-CM10)</f>
        <v>-822</v>
      </c>
      <c r="CP10" s="19">
        <f ca="1">IF(CO10=0,0,IF(CM10=0,1,CO10/CM10))</f>
        <v>-4.419164767106791E-3</v>
      </c>
      <c r="CQ10" s="18">
        <f>SUMIF($C$6:CP$6,CQ$5,$C10:CP10)</f>
        <v>2551517</v>
      </c>
      <c r="CR10" s="73">
        <f ca="1">SUMIF($C$6:CQ$6,CR$5,$C10:CQ10)</f>
        <v>2254294</v>
      </c>
      <c r="CS10" s="18">
        <f ca="1">SUM(CR10-CQ10)</f>
        <v>-297223</v>
      </c>
      <c r="CT10" s="19">
        <f ca="1">IF(CS10=0,0,IF(CQ10=0,1,CS10/CQ10))</f>
        <v>-0.11648873983594857</v>
      </c>
      <c r="CW10" t="s">
        <v>5</v>
      </c>
      <c r="CX10" t="s">
        <v>7</v>
      </c>
      <c r="CY10" s="7"/>
      <c r="CZ10" s="74">
        <f>SUMIF(AMB!$A$111:$A$126,'2019-2020'!CZ$7,AMB!D$111:D$126)</f>
        <v>208624</v>
      </c>
      <c r="DA10" s="74">
        <f>SUMIF(AMB!$A$111:$A$126,'2019-2020'!DA$7,AMB!E$111:E$126)</f>
        <v>196544</v>
      </c>
      <c r="DB10" s="74">
        <f>SUMIF(AMB!$A$111:$A$126,'2019-2020'!DB$7,AMB!F$111:F$126)</f>
        <v>226080</v>
      </c>
      <c r="DC10" s="74">
        <f>SUMIF(AMB!$A$111:$A$126,'2019-2020'!DC$7,AMB!G$111:G$126)</f>
        <v>211717</v>
      </c>
      <c r="DD10" s="74">
        <f>SUMIF(AMB!$A$111:$A$126,'2019-2020'!DD$7,AMB!H$111:H$126)</f>
        <v>231981</v>
      </c>
      <c r="DE10" s="74">
        <f>SUMIF(AMB!$A$111:$A$126,'2019-2020'!DE$7,AMB!I$111:I$126)</f>
        <v>222673</v>
      </c>
      <c r="DF10" s="74">
        <f>SUMIF(AMB!$A$111:$A$126,'2019-2020'!DF$7,AMB!J$111:J$126)</f>
        <v>197531</v>
      </c>
      <c r="DG10" s="74">
        <f>SUMIF(AMB!$A$111:$A$126,'2019-2020'!DG$7,AMB!K$111:K$126)</f>
        <v>219947</v>
      </c>
      <c r="DH10" s="74">
        <f>SUMIF(AMB!$A$111:$A$126,'2019-2020'!DH$7,AMB!L$111:L$126)</f>
        <v>214588</v>
      </c>
      <c r="DI10" s="74">
        <f>SUMIF(AMB!$A$111:$A$126,'2019-2020'!DI$7,AMB!M$111:M$126)</f>
        <v>223038</v>
      </c>
      <c r="DJ10" s="74">
        <f>SUMIF(AMB!$A$111:$A$126,'2019-2020'!DJ$7,AMB!N$111:N$126)</f>
        <v>212786</v>
      </c>
      <c r="DK10" s="74">
        <f>SUMIF(AMB!$A$111:$A$126,'2019-2020'!DK$7,AMB!O$111:O$126)</f>
        <v>186008</v>
      </c>
      <c r="DN10" s="74">
        <f>SUMIF(AMB!$A$111:$A$126,'2019-2020'!DN$7,AMB!D$111:D$126)</f>
        <v>203470</v>
      </c>
      <c r="DO10" s="74">
        <f>SUMIF(AMB!$A$111:$A$126,'2019-2020'!DO$7,AMB!E$111:E$126)</f>
        <v>206327</v>
      </c>
      <c r="DP10" s="74">
        <f>SUMIF(AMB!$A$111:$A$126,'2019-2020'!DP$7,AMB!F$111:F$126)</f>
        <v>193020</v>
      </c>
      <c r="DQ10" s="74">
        <f>SUMIF(AMB!$A$111:$A$126,'2019-2020'!DQ$7,AMB!G$111:G$126)</f>
        <v>103504</v>
      </c>
      <c r="DR10" s="74">
        <f>SUMIF(AMB!$A$111:$A$126,'2019-2020'!DR$7,AMB!H$111:H$126)</f>
        <v>124441</v>
      </c>
      <c r="DS10" s="74">
        <f>SUMIF(AMB!$A$111:$A$126,'2019-2020'!DS$7,AMB!I$111:I$126)</f>
        <v>201976</v>
      </c>
      <c r="DT10" s="74">
        <f>SUMIF(AMB!$A$111:$A$126,'2019-2020'!DT$7,AMB!J$111:J$126)</f>
        <v>201276</v>
      </c>
      <c r="DU10" s="74">
        <f>SUMIF(AMB!$A$111:$A$126,'2019-2020'!DU$7,AMB!K$111:K$126)</f>
        <v>211410</v>
      </c>
      <c r="DV10" s="74">
        <f>SUMIF(AMB!$A$111:$A$126,'2019-2020'!DV$7,AMB!L$111:L$126)</f>
        <v>211508</v>
      </c>
      <c r="DW10" s="74">
        <f>SUMIF(AMB!$A$111:$A$126,'2019-2020'!DW$7,AMB!M$111:M$126)</f>
        <v>212907</v>
      </c>
      <c r="DX10" s="74">
        <f>SUMIF(AMB!$A$111:$A$126,'2019-2020'!DX$7,AMB!N$111:N$126)</f>
        <v>199269</v>
      </c>
      <c r="DY10" s="74">
        <f>SUMIF(AMB!$A$111:$A$126,'2019-2020'!DY$7,AMB!O$111:O$126)</f>
        <v>185186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SUMIF(AMB!$A$129:$A$144,'2019-2020'!CZ$7,AMB!D$129:D$144)</f>
        <v>0</v>
      </c>
      <c r="DA11" s="74">
        <f>SUMIF(AMB!$A$129:$A$144,'2019-2020'!DA$7,AMB!E$129:E$144)</f>
        <v>0</v>
      </c>
      <c r="DB11" s="74">
        <f>SUMIF(AMB!$A$129:$A$144,'2019-2020'!DB$7,AMB!F$129:F$144)</f>
        <v>0</v>
      </c>
      <c r="DC11" s="74">
        <f>SUMIF(AMB!$A$129:$A$144,'2019-2020'!DC$7,AMB!G$129:G$144)</f>
        <v>0</v>
      </c>
      <c r="DD11" s="74">
        <f>SUMIF(AMB!$A$129:$A$144,'2019-2020'!DD$7,AMB!H$129:H$144)</f>
        <v>0</v>
      </c>
      <c r="DE11" s="74">
        <f>SUMIF(AMB!$A$129:$A$144,'2019-2020'!DE$7,AMB!I$129:I$144)</f>
        <v>0</v>
      </c>
      <c r="DF11" s="74">
        <f>SUMIF(AMB!$A$129:$A$144,'2019-2020'!DF$7,AMB!J$129:J$144)</f>
        <v>0</v>
      </c>
      <c r="DG11" s="74">
        <f>SUMIF(AMB!$A$129:$A$144,'2019-2020'!DG$7,AMB!K$129:K$144)</f>
        <v>0</v>
      </c>
      <c r="DH11" s="74">
        <f>SUMIF(AMB!$A$129:$A$144,'2019-2020'!DH$7,AMB!L$129:L$144)</f>
        <v>0</v>
      </c>
      <c r="DI11" s="74">
        <f>SUMIF(AMB!$A$129:$A$144,'2019-2020'!DI$7,AMB!M$129:M$144)</f>
        <v>0</v>
      </c>
      <c r="DJ11" s="74">
        <f>SUMIF(AMB!$A$129:$A$144,'2019-2020'!DJ$7,AMB!N$129:N$144)</f>
        <v>0</v>
      </c>
      <c r="DK11" s="74">
        <f>SUMIF(AMB!$A$129:$A$144,'2019-2020'!DK$7,AMB!O$129:O$144)</f>
        <v>0</v>
      </c>
      <c r="DN11" s="74">
        <f>SUMIF(AMB!$A$144:$A$144,'2019-2020'!DN$7,AMB!D$144:D$1144)</f>
        <v>0</v>
      </c>
      <c r="DO11" s="74">
        <f>SUMIF(AMB!$A$144:$A$144,'2019-2020'!DO$7,AMB!E$144:E$1144)</f>
        <v>0</v>
      </c>
      <c r="DP11" s="74">
        <f>SUMIF(AMB!$A$144:$A$144,'2019-2020'!DP$7,AMB!F$144:F$1144)</f>
        <v>0</v>
      </c>
      <c r="DQ11" s="74">
        <f>SUMIF(AMB!$A$144:$A$144,'2019-2020'!DQ$7,AMB!G$144:G$1144)</f>
        <v>0</v>
      </c>
      <c r="DR11" s="74">
        <f>SUMIF(AMB!$A$144:$A$144,'2019-2020'!DR$7,AMB!H$144:H$1144)</f>
        <v>0</v>
      </c>
      <c r="DS11" s="74">
        <f>SUMIF(AMB!$A$144:$A$144,'2019-2020'!DS$7,AMB!I$144:I$1144)</f>
        <v>0</v>
      </c>
      <c r="DT11" s="74">
        <f>SUMIF(AMB!$A$144:$A$144,'2019-2020'!DT$7,AMB!J$144:J$1144)</f>
        <v>0</v>
      </c>
      <c r="DU11" s="74">
        <f>SUMIF(AMB!$A$144:$A$144,'2019-2020'!DU$7,AMB!K$144:K$1144)</f>
        <v>0</v>
      </c>
      <c r="DV11" s="74">
        <f>SUMIF(AMB!$A$144:$A$144,'2019-2020'!DV$7,AMB!L$144:L$1144)</f>
        <v>0</v>
      </c>
      <c r="DW11" s="74">
        <f>SUMIF(AMB!$A$144:$A$144,'2019-2020'!DW$7,AMB!M$144:M$1144)</f>
        <v>0</v>
      </c>
      <c r="DX11" s="74">
        <f>SUMIF(AMB!$A$144:$A$144,'2019-2020'!DX$7,AMB!N$144:N$1144)</f>
        <v>0</v>
      </c>
      <c r="DY11" s="74">
        <f>SUMIF(AMB!$A$144:$A$144,'2019-2020'!DY$7,AMB!O$144:O$1144)</f>
        <v>0</v>
      </c>
    </row>
    <row r="12" spans="1:130" s="7" customFormat="1">
      <c r="A12" s="75"/>
      <c r="B12" s="24" t="s">
        <v>9</v>
      </c>
      <c r="C12" s="12">
        <f>+SUM(C9:C11)</f>
        <v>540570</v>
      </c>
      <c r="D12" s="86">
        <f ca="1">+SUM(D9:D11)</f>
        <v>544146</v>
      </c>
      <c r="E12" s="12">
        <f ca="1">SUM(E9:E11)</f>
        <v>3576</v>
      </c>
      <c r="F12" s="13">
        <f ca="1">IF(E12=0,0,IF(C12=0,1,E12/C12))</f>
        <v>6.6152394694489148E-3</v>
      </c>
      <c r="G12" s="12">
        <f>SUM(G9:G11)</f>
        <v>540570</v>
      </c>
      <c r="H12" s="86">
        <f ca="1">SUM(H9:H11)</f>
        <v>544146</v>
      </c>
      <c r="I12" s="12">
        <f ca="1">SUM(I9:I11)</f>
        <v>3576</v>
      </c>
      <c r="J12" s="13">
        <f ca="1">IF(I12=0,0,IF(G12=0,1,I12/G12))</f>
        <v>6.6152394694489148E-3</v>
      </c>
      <c r="K12" s="12">
        <f>+SUM(K9:K11)</f>
        <v>502127</v>
      </c>
      <c r="L12" s="86">
        <f ca="1">+SUM(L9:L11)</f>
        <v>543872</v>
      </c>
      <c r="M12" s="12">
        <f ca="1">SUM(M9:M11)</f>
        <v>41745</v>
      </c>
      <c r="N12" s="13">
        <f ca="1">IF(M12=0,0,IF(K12=0,1,M12/K12))</f>
        <v>8.3136338018071132E-2</v>
      </c>
      <c r="O12" s="12">
        <f>SUM(O9:O11)</f>
        <v>1042697</v>
      </c>
      <c r="P12" s="86">
        <f ca="1">SUM(P9:P11)</f>
        <v>1088018</v>
      </c>
      <c r="Q12" s="12">
        <f ca="1">SUM(Q9:Q11)</f>
        <v>45321</v>
      </c>
      <c r="R12" s="13">
        <f ca="1">IF(Q12=0,0,IF(O12=0,1,Q12/O12))</f>
        <v>4.3465167733291649E-2</v>
      </c>
      <c r="S12" s="12">
        <f>+SUM(S9:S11)</f>
        <v>602456</v>
      </c>
      <c r="T12" s="86">
        <f ca="1">+SUM(T9:T11)</f>
        <v>425637</v>
      </c>
      <c r="U12" s="12">
        <f ca="1">SUM(U9:U11)</f>
        <v>-176819</v>
      </c>
      <c r="V12" s="13">
        <f ca="1">IF(U12=0,0,IF(S12=0,1,U12/S12))</f>
        <v>-0.29349695247453755</v>
      </c>
      <c r="W12" s="12">
        <f>SUM(W9:W11)</f>
        <v>1645153</v>
      </c>
      <c r="X12" s="86">
        <f ca="1">SUM(X9:X11)</f>
        <v>1513655</v>
      </c>
      <c r="Y12" s="12">
        <f ca="1">SUM(Y9:Y11)</f>
        <v>-131498</v>
      </c>
      <c r="Z12" s="13">
        <f ca="1">IF(Y12=0,0,IF(W12=0,1,Y12/W12))</f>
        <v>-7.9930559650075103E-2</v>
      </c>
      <c r="AA12" s="12">
        <f>+SUM(AA9:AA11)</f>
        <v>572289</v>
      </c>
      <c r="AB12" s="86">
        <f ca="1">+SUM(AB9:AB11)</f>
        <v>155564</v>
      </c>
      <c r="AC12" s="12">
        <f ca="1">SUM(AC9:AC11)</f>
        <v>-416725</v>
      </c>
      <c r="AD12" s="13">
        <f ca="1">IF(AC12=0,0,IF(AA12=0,1,AC12/AA12))</f>
        <v>-0.72817230455242021</v>
      </c>
      <c r="AE12" s="12">
        <f>SUM(AE9:AE11)</f>
        <v>2217442</v>
      </c>
      <c r="AF12" s="86">
        <f ca="1">SUM(AF9:AF11)</f>
        <v>1669219</v>
      </c>
      <c r="AG12" s="12">
        <f ca="1">SUM(AG9:AG11)</f>
        <v>-548223</v>
      </c>
      <c r="AH12" s="13">
        <f ca="1">IF(AG12=0,0,IF(AE12=0,1,AG12/AE12))</f>
        <v>-0.24723217112330334</v>
      </c>
      <c r="AI12" s="12">
        <f>+SUM(AI9:AI11)</f>
        <v>603225</v>
      </c>
      <c r="AJ12" s="86">
        <f ca="1">+SUM(AJ9:AJ11)</f>
        <v>191996</v>
      </c>
      <c r="AK12" s="12">
        <f ca="1">SUM(AK9:AK11)</f>
        <v>-411229</v>
      </c>
      <c r="AL12" s="13">
        <f ca="1">IF(AK12=0,0,IF(AI12=0,1,AK12/AI12))</f>
        <v>-0.68171743545111696</v>
      </c>
      <c r="AM12" s="12">
        <f>SUM(AM9:AM11)</f>
        <v>2820667</v>
      </c>
      <c r="AN12" s="86">
        <f ca="1">SUM(AN9:AN11)</f>
        <v>1861215</v>
      </c>
      <c r="AO12" s="12">
        <f ca="1">SUM(AO9:AO11)</f>
        <v>-959452</v>
      </c>
      <c r="AP12" s="13">
        <f ca="1">IF(AO12=0,0,IF(AM12=0,1,AO12/AM12))</f>
        <v>-0.34015075157755242</v>
      </c>
      <c r="AQ12" s="12">
        <f>+SUM(AQ9:AQ11)</f>
        <v>603313</v>
      </c>
      <c r="AR12" s="86">
        <f ca="1">+SUM(AR9:AR11)</f>
        <v>314126</v>
      </c>
      <c r="AS12" s="12">
        <f ca="1">SUM(AS9:AS11)</f>
        <v>-289187</v>
      </c>
      <c r="AT12" s="13">
        <f ca="1">IF(AS12=0,0,IF(AQ12=0,1,AS12/AQ12))</f>
        <v>-0.47933162388345685</v>
      </c>
      <c r="AU12" s="12">
        <f>SUM(AU9:AU11)</f>
        <v>3423980</v>
      </c>
      <c r="AV12" s="86">
        <f ca="1">SUM(AV9:AV11)</f>
        <v>2175341</v>
      </c>
      <c r="AW12" s="12">
        <f ca="1">SUM(AW9:AW11)</f>
        <v>-1248639</v>
      </c>
      <c r="AX12" s="13">
        <f ca="1">IF(AW12=0,0,IF(AU12=0,1,AW12/AU12))</f>
        <v>-0.3646747352496218</v>
      </c>
      <c r="AY12" s="12">
        <f>+SUM(AY9:AY11)</f>
        <v>621005</v>
      </c>
      <c r="AZ12" s="86">
        <f ca="1">+SUM(AZ9:AZ11)</f>
        <v>321198</v>
      </c>
      <c r="BA12" s="12">
        <f ca="1">SUM(BA9:BA11)</f>
        <v>-299807</v>
      </c>
      <c r="BB12" s="13">
        <f ca="1">IF(BA12=0,0,IF(AY12=0,1,BA12/AY12))</f>
        <v>-0.48277711129540019</v>
      </c>
      <c r="BC12" s="12">
        <f>SUM(BC9:BC11)</f>
        <v>4044985</v>
      </c>
      <c r="BD12" s="86">
        <f ca="1">SUM(BD9:BD11)</f>
        <v>2496539</v>
      </c>
      <c r="BE12" s="12">
        <f ca="1">SUM(BE9:BE11)</f>
        <v>-1548446</v>
      </c>
      <c r="BF12" s="13">
        <f ca="1">IF(BE12=0,0,IF(BC12=0,1,BE12/BC12))</f>
        <v>-0.38280636392965611</v>
      </c>
      <c r="BG12" s="12">
        <f>+SUM(BG9:BG11)</f>
        <v>640475</v>
      </c>
      <c r="BH12" s="86">
        <f ca="1">+SUM(BH9:BH11)</f>
        <v>330354</v>
      </c>
      <c r="BI12" s="12">
        <f ca="1">SUM(BI9:BI11)</f>
        <v>-310121</v>
      </c>
      <c r="BJ12" s="13">
        <f ca="1">IF(BI12=0,0,IF(BG12=0,1,BI12/BG12))</f>
        <v>-0.4842046918302822</v>
      </c>
      <c r="BK12" s="12">
        <f>SUM(BK9:BK11)</f>
        <v>4685460</v>
      </c>
      <c r="BL12" s="86">
        <f ca="1">SUM(BL9:BL11)</f>
        <v>2826893</v>
      </c>
      <c r="BM12" s="12">
        <f ca="1">SUM(BM9:BM11)</f>
        <v>-1858567</v>
      </c>
      <c r="BN12" s="13">
        <f ca="1">IF(BM12=0,0,IF(BK12=0,1,BM12/BK12))</f>
        <v>-0.39666692277812637</v>
      </c>
      <c r="BO12" s="12">
        <f>+SUM(BO9:BO11)</f>
        <v>577994</v>
      </c>
      <c r="BP12" s="86">
        <f ca="1">+SUM(BP9:BP11)</f>
        <v>331363</v>
      </c>
      <c r="BQ12" s="12">
        <f ca="1">SUM(BQ9:BQ11)</f>
        <v>-246631</v>
      </c>
      <c r="BR12" s="13">
        <f ca="1">IF(BQ12=0,0,IF(BO12=0,1,BQ12/BO12))</f>
        <v>-0.4267016612629197</v>
      </c>
      <c r="BS12" s="12">
        <f>SUM(BS9:BS11)</f>
        <v>5263454</v>
      </c>
      <c r="BT12" s="86">
        <f ca="1">SUM(BT9:BT11)</f>
        <v>3158256</v>
      </c>
      <c r="BU12" s="12">
        <f ca="1">SUM(BU9:BU11)</f>
        <v>-2105198</v>
      </c>
      <c r="BV12" s="13">
        <f ca="1">IF(BU12=0,0,IF(BS12=0,1,BU12/BS12))</f>
        <v>-0.39996511796246342</v>
      </c>
      <c r="BW12" s="12">
        <f>+SUM(BW9:BW11)</f>
        <v>617672</v>
      </c>
      <c r="BX12" s="86">
        <f ca="1">+SUM(BX9:BX11)</f>
        <v>341860</v>
      </c>
      <c r="BY12" s="12">
        <f ca="1">SUM(BY9:BY11)</f>
        <v>-275812</v>
      </c>
      <c r="BZ12" s="13">
        <f ca="1">IF(BY12=0,0,IF(BW12=0,1,BY12/BW12))</f>
        <v>-0.44653473040707692</v>
      </c>
      <c r="CA12" s="12">
        <f>SUM(CA9:CA11)</f>
        <v>5881126</v>
      </c>
      <c r="CB12" s="86">
        <f ca="1">SUM(CB9:CB11)</f>
        <v>3500116</v>
      </c>
      <c r="CC12" s="12">
        <f ca="1">SUM(CC9:CC11)</f>
        <v>-2381010</v>
      </c>
      <c r="CD12" s="13">
        <f ca="1">IF(CC12=0,0,IF(CA12=0,1,CC12/CA12))</f>
        <v>-0.40485614489470212</v>
      </c>
      <c r="CE12" s="12">
        <f>+SUM(CE9:CE11)</f>
        <v>562040</v>
      </c>
      <c r="CF12" s="86">
        <f ca="1">+SUM(CF9:CF11)</f>
        <v>314861</v>
      </c>
      <c r="CG12" s="12">
        <f ca="1">SUM(CG9:CG11)</f>
        <v>-247179</v>
      </c>
      <c r="CH12" s="13">
        <f ca="1">IF(CG12=0,0,IF(CE12=0,1,CG12/CE12))</f>
        <v>-0.43978898299053448</v>
      </c>
      <c r="CI12" s="12">
        <f>SUM(CI9:CI11)</f>
        <v>6443166</v>
      </c>
      <c r="CJ12" s="86">
        <f ca="1">SUM(CJ9:CJ11)</f>
        <v>3814977</v>
      </c>
      <c r="CK12" s="12">
        <f ca="1">SUM(CK9:CK11)</f>
        <v>-2628189</v>
      </c>
      <c r="CL12" s="13">
        <f ca="1">IF(CK12=0,0,IF(CI12=0,1,CK12/CI12))</f>
        <v>-0.40790335061986605</v>
      </c>
      <c r="CM12" s="12">
        <f>+SUM(CM9:CM11)</f>
        <v>532301</v>
      </c>
      <c r="CN12" s="86">
        <f ca="1">+SUM(CN9:CN11)</f>
        <v>295325</v>
      </c>
      <c r="CO12" s="12">
        <f ca="1">SUM(CO9:CO11)</f>
        <v>-236976</v>
      </c>
      <c r="CP12" s="13">
        <f ca="1">IF(CO12=0,0,IF(CM12=0,1,CO12/CM12))</f>
        <v>-0.44519172423121506</v>
      </c>
      <c r="CQ12" s="12">
        <f>SUM(CQ9:CQ11)</f>
        <v>6975467</v>
      </c>
      <c r="CR12" s="86">
        <f ca="1">SUM(CR9:CR11)</f>
        <v>4110302</v>
      </c>
      <c r="CS12" s="12">
        <f ca="1">SUM(CS9:CS11)</f>
        <v>-2865165</v>
      </c>
      <c r="CT12" s="13">
        <f ca="1">IF(CS12=0,0,IF(CQ12=0,1,CS12/CQ12))</f>
        <v>-0.41074884305237197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171625</v>
      </c>
      <c r="D14" s="73">
        <f ca="1">OFFSET(CZ14,0,14,1,1)</f>
        <v>176098</v>
      </c>
      <c r="E14" s="18">
        <f ca="1">SUM(D14-C14)</f>
        <v>4473</v>
      </c>
      <c r="F14" s="19">
        <f ca="1">IF(E14=0,0,IF(C14=0,1,E14/C14))</f>
        <v>2.6062636562272395E-2</v>
      </c>
      <c r="G14" s="18">
        <f>SUMIF($C$6:F$6,G$5,$C14:F14)</f>
        <v>171625</v>
      </c>
      <c r="H14" s="73">
        <f ca="1">SUMIF($C$6:G$6,H$5,$C14:G14)</f>
        <v>176098</v>
      </c>
      <c r="I14" s="18">
        <f ca="1">SUM(H14-G14)</f>
        <v>4473</v>
      </c>
      <c r="J14" s="19">
        <f ca="1">IF(I14=0,0,IF(G14=0,1,I14/G14))</f>
        <v>2.6062636562272395E-2</v>
      </c>
      <c r="K14" s="18">
        <f>+DA14</f>
        <v>161355</v>
      </c>
      <c r="L14" s="73">
        <f ca="1">OFFSET(DA14,0,14,1,1)</f>
        <v>171284</v>
      </c>
      <c r="M14" s="18">
        <f ca="1">SUM(L14-K14)</f>
        <v>9929</v>
      </c>
      <c r="N14" s="19">
        <f ca="1">IF(M14=0,0,IF(K14=0,1,M14/K14))</f>
        <v>6.1535124415109541E-2</v>
      </c>
      <c r="O14" s="18">
        <f>SUMIF($C$6:N$6,O$5,$C14:N14)</f>
        <v>332980</v>
      </c>
      <c r="P14" s="73">
        <f ca="1">SUMIF($C$6:O$6,P$5,$C14:O14)</f>
        <v>347382</v>
      </c>
      <c r="Q14" s="18">
        <f ca="1">SUM(P14-O14)</f>
        <v>14402</v>
      </c>
      <c r="R14" s="19">
        <f ca="1">IF(Q14=0,0,IF(O14=0,1,Q14/O14))</f>
        <v>4.3251846957775245E-2</v>
      </c>
      <c r="S14" s="18">
        <f>+DB14</f>
        <v>217918</v>
      </c>
      <c r="T14" s="73">
        <f ca="1">OFFSET(DB14,0,14,1,1)</f>
        <v>104879</v>
      </c>
      <c r="U14" s="18">
        <f ca="1">SUM(T14-S14)</f>
        <v>-113039</v>
      </c>
      <c r="V14" s="19">
        <f ca="1">IF(U14=0,0,IF(S14=0,1,U14/S14))</f>
        <v>-0.51872263879073777</v>
      </c>
      <c r="W14" s="18">
        <f>SUMIF($C$6:V$6,W$5,$C14:V14)</f>
        <v>550898</v>
      </c>
      <c r="X14" s="73">
        <f ca="1">SUMIF($C$6:W$6,X$5,$C14:W14)</f>
        <v>452261</v>
      </c>
      <c r="Y14" s="18">
        <f ca="1">SUM(X14-W14)</f>
        <v>-98637</v>
      </c>
      <c r="Z14" s="19">
        <f ca="1">IF(Y14=0,0,IF(W14=0,1,Y14/W14))</f>
        <v>-0.17904766399587582</v>
      </c>
      <c r="AA14" s="18">
        <f>+DC14</f>
        <v>224173</v>
      </c>
      <c r="AB14" s="73">
        <f ca="1">OFFSET(DC14,0,14,1,1)</f>
        <v>6762</v>
      </c>
      <c r="AC14" s="18">
        <f ca="1">SUM(AB14-AA14)</f>
        <v>-217411</v>
      </c>
      <c r="AD14" s="19">
        <f ca="1">IF(AC14=0,0,IF(AA14=0,1,AC14/AA14))</f>
        <v>-0.96983579646076912</v>
      </c>
      <c r="AE14" s="18">
        <f>SUMIF($C$6:AD$6,AE$5,$C14:AD14)</f>
        <v>775071</v>
      </c>
      <c r="AF14" s="73">
        <f ca="1">SUMIF($C$6:AE$6,AF$5,$C14:AE14)</f>
        <v>459023</v>
      </c>
      <c r="AG14" s="18">
        <f ca="1">SUM(AF14-AE14)</f>
        <v>-316048</v>
      </c>
      <c r="AH14" s="19">
        <f ca="1">IF(AG14=0,0,IF(AE14=0,1,AG14/AE14))</f>
        <v>-0.40776651429352923</v>
      </c>
      <c r="AI14" s="18">
        <f>+DD14</f>
        <v>253392</v>
      </c>
      <c r="AJ14" s="73">
        <f ca="1">OFFSET(DD14,0,14,1,1)</f>
        <v>8455</v>
      </c>
      <c r="AK14" s="18">
        <f ca="1">SUM(AJ14-AI14)</f>
        <v>-244937</v>
      </c>
      <c r="AL14" s="19">
        <f ca="1">IF(AK14=0,0,IF(AI14=0,1,AK14/AI14))</f>
        <v>-0.96663272715792137</v>
      </c>
      <c r="AM14" s="18">
        <f>SUMIF($C$6:AL$6,AM$5,$C14:AL14)</f>
        <v>1028463</v>
      </c>
      <c r="AN14" s="73">
        <f ca="1">SUMIF($C$6:AM$6,AN$5,$C14:AM14)</f>
        <v>467478</v>
      </c>
      <c r="AO14" s="18">
        <f ca="1">SUM(AN14-AM14)</f>
        <v>-560985</v>
      </c>
      <c r="AP14" s="19">
        <f ca="1">IF(AO14=0,0,IF(AM14=0,1,AO14/AM14))</f>
        <v>-0.54545958386446569</v>
      </c>
      <c r="AQ14" s="18">
        <f>+DE14</f>
        <v>282227</v>
      </c>
      <c r="AR14" s="73">
        <f ca="1">OFFSET(DE14,0,14,1,1)</f>
        <v>12568</v>
      </c>
      <c r="AS14" s="18">
        <f ca="1">SUM(AR14-AQ14)</f>
        <v>-269659</v>
      </c>
      <c r="AT14" s="19">
        <f ca="1">IF(AS14=0,0,IF(AQ14=0,1,AS14/AQ14))</f>
        <v>-0.9554684704156583</v>
      </c>
      <c r="AU14" s="18">
        <f>SUMIF($C$6:AT$6,AU$5,$C14:AT14)</f>
        <v>1310690</v>
      </c>
      <c r="AV14" s="73">
        <f ca="1">SUMIF($C$6:AU$6,AV$5,$C14:AU14)</f>
        <v>480046</v>
      </c>
      <c r="AW14" s="18">
        <f ca="1">SUM(AV14-AU14)</f>
        <v>-830644</v>
      </c>
      <c r="AX14" s="19">
        <f ca="1">IF(AW14=0,0,IF(AU14=0,1,AW14/AU14))</f>
        <v>-0.63374558438684969</v>
      </c>
      <c r="AY14" s="18">
        <f>+DF14</f>
        <v>331419</v>
      </c>
      <c r="AZ14" s="73">
        <f ca="1">OFFSET(DF14,0,14,1,1)</f>
        <v>13818</v>
      </c>
      <c r="BA14" s="18">
        <f ca="1">SUM(AZ14-AY14)</f>
        <v>-317601</v>
      </c>
      <c r="BB14" s="19">
        <f ca="1">IF(BA14=0,0,IF(AY14=0,1,BA14/AY14))</f>
        <v>-0.95830655454273894</v>
      </c>
      <c r="BC14" s="18">
        <f>SUMIF($C$6:BB$6,BC$5,$C14:BB14)</f>
        <v>1642109</v>
      </c>
      <c r="BD14" s="73">
        <f ca="1">SUMIF($C$6:BC$6,BD$5,$C14:BC14)</f>
        <v>493864</v>
      </c>
      <c r="BE14" s="18">
        <f ca="1">SUM(BD14-BC14)</f>
        <v>-1148245</v>
      </c>
      <c r="BF14" s="19">
        <f ca="1">IF(BE14=0,0,IF(BC14=0,1,BE14/BC14))</f>
        <v>-0.69925017157813518</v>
      </c>
      <c r="BG14" s="18">
        <f>+DG14</f>
        <v>341230</v>
      </c>
      <c r="BH14" s="73">
        <f ca="1">OFFSET(DG14,0,14,1,1)</f>
        <v>15006</v>
      </c>
      <c r="BI14" s="18">
        <f ca="1">SUM(BH14-BG14)</f>
        <v>-326224</v>
      </c>
      <c r="BJ14" s="19">
        <f ca="1">IF(BI14=0,0,IF(BG14=0,1,BI14/BG14))</f>
        <v>-0.95602379626644785</v>
      </c>
      <c r="BK14" s="18">
        <f>SUMIF($C$6:BJ$6,BK$5,$C14:BJ14)</f>
        <v>1983339</v>
      </c>
      <c r="BL14" s="73">
        <f ca="1">SUMIF($C$6:BK$6,BL$5,$C14:BK14)</f>
        <v>508870</v>
      </c>
      <c r="BM14" s="18">
        <f ca="1">SUM(BL14-BK14)</f>
        <v>-1474469</v>
      </c>
      <c r="BN14" s="19">
        <f ca="1">IF(BM14=0,0,IF(BK14=0,1,BM14/BK14))</f>
        <v>-0.74342762382023442</v>
      </c>
      <c r="BO14" s="18">
        <f>+DH14</f>
        <v>254974</v>
      </c>
      <c r="BP14" s="73">
        <f ca="1">OFFSET(DH14,0,14,1,1)</f>
        <v>14360</v>
      </c>
      <c r="BQ14" s="18">
        <f ca="1">SUM(BP14-BO14)</f>
        <v>-240614</v>
      </c>
      <c r="BR14" s="19">
        <f ca="1">IF(BQ14=0,0,IF(BO14=0,1,BQ14/BO14))</f>
        <v>-0.94368053213268799</v>
      </c>
      <c r="BS14" s="18">
        <f>SUMIF($C$6:BR$6,BS$5,$C14:BR14)</f>
        <v>2238313</v>
      </c>
      <c r="BT14" s="73">
        <f ca="1">SUMIF($C$6:BS$6,BT$5,$C14:BS14)</f>
        <v>523230</v>
      </c>
      <c r="BU14" s="18">
        <f ca="1">SUM(BT14-BS14)</f>
        <v>-1715083</v>
      </c>
      <c r="BV14" s="19">
        <f ca="1">IF(BU14=0,0,IF(BS14=0,1,BU14/BS14))</f>
        <v>-0.76623912741426248</v>
      </c>
      <c r="BW14" s="18">
        <f>+DI14</f>
        <v>251604</v>
      </c>
      <c r="BX14" s="73">
        <f ca="1">OFFSET(DI14,0,14,1,1)</f>
        <v>14793</v>
      </c>
      <c r="BY14" s="18">
        <f ca="1">SUM(BX14-BW14)</f>
        <v>-236811</v>
      </c>
      <c r="BZ14" s="19">
        <f ca="1">IF(BY14=0,0,IF(BW14=0,1,BY14/BW14))</f>
        <v>-0.94120522726188771</v>
      </c>
      <c r="CA14" s="18">
        <f>SUMIF($C$6:BZ$6,CA$5,$C14:BZ14)</f>
        <v>2489917</v>
      </c>
      <c r="CB14" s="73">
        <f ca="1">SUMIF($C$6:CA$6,CB$5,$C14:CA14)</f>
        <v>538023</v>
      </c>
      <c r="CC14" s="18">
        <f ca="1">SUM(CB14-CA14)</f>
        <v>-1951894</v>
      </c>
      <c r="CD14" s="19">
        <f ca="1">IF(CC14=0,0,IF(CA14=0,1,CC14/CA14))</f>
        <v>-0.78391930333420756</v>
      </c>
      <c r="CE14" s="18">
        <f>+DJ14</f>
        <v>224699</v>
      </c>
      <c r="CF14" s="73">
        <f ca="1">OFFSET(DJ14,0,14,1,1)</f>
        <v>13000</v>
      </c>
      <c r="CG14" s="18">
        <f ca="1">SUM(CF14-CE14)</f>
        <v>-211699</v>
      </c>
      <c r="CH14" s="19">
        <f ca="1">IF(CG14=0,0,IF(CE14=0,1,CG14/CE14))</f>
        <v>-0.94214482485458328</v>
      </c>
      <c r="CI14" s="18">
        <f>SUMIF($C$6:CH$6,CI$5,$C14:CH14)</f>
        <v>2714616</v>
      </c>
      <c r="CJ14" s="73">
        <f ca="1">SUMIF($C$6:CI$6,CJ$5,$C14:CI14)</f>
        <v>551023</v>
      </c>
      <c r="CK14" s="18">
        <f ca="1">SUM(CJ14-CI14)</f>
        <v>-2163593</v>
      </c>
      <c r="CL14" s="19">
        <f ca="1">IF(CK14=0,0,IF(CI14=0,1,CK14/CI14))</f>
        <v>-0.79701622623604962</v>
      </c>
      <c r="CM14" s="18">
        <f>+DK14</f>
        <v>230244</v>
      </c>
      <c r="CN14" s="73">
        <f ca="1">OFFSET(DK14,0,14,1,1)</f>
        <v>13233</v>
      </c>
      <c r="CO14" s="18">
        <f ca="1">SUM(CN14-CM14)</f>
        <v>-217011</v>
      </c>
      <c r="CP14" s="19">
        <f ca="1">IF(CO14=0,0,IF(CM14=0,1,CO14/CM14))</f>
        <v>-0.94252618960754675</v>
      </c>
      <c r="CQ14" s="18">
        <f>SUMIF($C$6:CP$6,CQ$5,$C14:CP14)</f>
        <v>2944860</v>
      </c>
      <c r="CR14" s="73">
        <f ca="1">SUMIF($C$6:CQ$6,CR$5,$C14:CQ14)</f>
        <v>564256</v>
      </c>
      <c r="CS14" s="18">
        <f ca="1">SUM(CR14-CQ14)</f>
        <v>-2380604</v>
      </c>
      <c r="CT14" s="19">
        <f ca="1">IF(CS14=0,0,IF(CQ14=0,1,CS14/CQ14))</f>
        <v>-0.80839292869610102</v>
      </c>
      <c r="CW14" t="s">
        <v>10</v>
      </c>
      <c r="CX14" t="s">
        <v>6</v>
      </c>
      <c r="CZ14" s="74">
        <f>SUMIF(BWB!$A$93:$A$108,'2019-2020'!CZ$7,BWB!D$93:D$108)</f>
        <v>171625</v>
      </c>
      <c r="DA14" s="74">
        <f>SUMIF(BWB!$A$93:$A$108,'2019-2020'!DA$7,BWB!E$93:E$108)</f>
        <v>161355</v>
      </c>
      <c r="DB14" s="74">
        <f>SUMIF(BWB!$A$93:$A$108,'2019-2020'!DB$7,BWB!F$93:F$108)</f>
        <v>217918</v>
      </c>
      <c r="DC14" s="74">
        <f>SUMIF(BWB!$A$93:$A$108,'2019-2020'!DC$7,BWB!G$93:G$108)</f>
        <v>224173</v>
      </c>
      <c r="DD14" s="74">
        <f>SUMIF(BWB!$A$93:$A$108,'2019-2020'!DD$7,BWB!H$93:H$108)</f>
        <v>253392</v>
      </c>
      <c r="DE14" s="74">
        <f>SUMIF(BWB!$A$93:$A$108,'2019-2020'!DE$7,BWB!I$93:I$108)</f>
        <v>282227</v>
      </c>
      <c r="DF14" s="74">
        <f>SUMIF(BWB!$A$93:$A$108,'2019-2020'!DF$7,BWB!J$93:J$108)</f>
        <v>331419</v>
      </c>
      <c r="DG14" s="74">
        <f>SUMIF(BWB!$A$93:$A$108,'2019-2020'!DG$7,BWB!K$93:K$108)</f>
        <v>341230</v>
      </c>
      <c r="DH14" s="74">
        <f>SUMIF(BWB!$A$93:$A$108,'2019-2020'!DH$7,BWB!L$93:L$108)</f>
        <v>254974</v>
      </c>
      <c r="DI14" s="74">
        <f>SUMIF(BWB!$A$93:$A$108,'2019-2020'!DI$7,BWB!M$93:M$108)</f>
        <v>251604</v>
      </c>
      <c r="DJ14" s="74">
        <f>SUMIF(BWB!$A$93:$A$108,'2019-2020'!DJ$7,BWB!N$93:N$108)</f>
        <v>224699</v>
      </c>
      <c r="DK14" s="74">
        <f>SUMIF(BWB!$A$93:$A$108,'2019-2020'!DK$7,BWB!O$93:O$108)</f>
        <v>230244</v>
      </c>
      <c r="DN14" s="74">
        <f>SUMIF(BWB!$A$93:$A$108,'2019-2020'!DN$7,BWB!D$93:D$108)</f>
        <v>176098</v>
      </c>
      <c r="DO14" s="74">
        <f>SUMIF(BWB!$A$93:$A$108,'2019-2020'!DO$7,BWB!E$93:E$108)</f>
        <v>171284</v>
      </c>
      <c r="DP14" s="74">
        <f>SUMIF(BWB!$A$93:$A$108,'2019-2020'!DP$7,BWB!F$93:F$108)</f>
        <v>104879</v>
      </c>
      <c r="DQ14" s="74">
        <f>SUMIF(BWB!$A$93:$A$108,'2019-2020'!DQ$7,BWB!G$93:G$108)</f>
        <v>6762</v>
      </c>
      <c r="DR14" s="74">
        <f>SUMIF(BWB!$A$93:$A$108,'2019-2020'!DR$7,BWB!H$93:H$108)</f>
        <v>8455</v>
      </c>
      <c r="DS14" s="74">
        <f>SUMIF(BWB!$A$93:$A$108,'2019-2020'!DS$7,BWB!I$93:I$108)</f>
        <v>12568</v>
      </c>
      <c r="DT14" s="74">
        <f>SUMIF(BWB!$A$93:$A$108,'2019-2020'!DT$7,BWB!J$93:J$108)</f>
        <v>13818</v>
      </c>
      <c r="DU14" s="74">
        <f>SUMIF(BWB!$A$93:$A$108,'2019-2020'!DU$7,BWB!K$93:K$108)</f>
        <v>15006</v>
      </c>
      <c r="DV14" s="74">
        <f>SUMIF(BWB!$A$93:$A$108,'2019-2020'!DV$7,BWB!L$93:L$108)</f>
        <v>14360</v>
      </c>
      <c r="DW14" s="74">
        <f>SUMIF(BWB!$A$93:$A$108,'2019-2020'!DW$7,BWB!M$93:M$108)</f>
        <v>14793</v>
      </c>
      <c r="DX14" s="74">
        <f>SUMIF(BWB!$A$93:$A$108,'2019-2020'!DX$7,BWB!N$93:N$108)</f>
        <v>13000</v>
      </c>
      <c r="DY14" s="74">
        <f>SUMIF(BWB!$A$93:$A$108,'2019-2020'!DY$7,BWB!O$93:O$108)</f>
        <v>13233</v>
      </c>
    </row>
    <row r="15" spans="1:130">
      <c r="A15" s="84" t="str">
        <f>+CW16</f>
        <v>Blue Water Bridge</v>
      </c>
      <c r="B15" s="26" t="s">
        <v>7</v>
      </c>
      <c r="C15" s="18">
        <f>+CZ15</f>
        <v>129776</v>
      </c>
      <c r="D15" s="73">
        <f ca="1">OFFSET(CZ15,0,14,1,1)</f>
        <v>122578</v>
      </c>
      <c r="E15" s="18">
        <f ca="1">SUM(D15-C15)</f>
        <v>-7198</v>
      </c>
      <c r="F15" s="19">
        <f ca="1">IF(E15=0,0,IF(C15=0,1,E15/C15))</f>
        <v>-5.5464800887683394E-2</v>
      </c>
      <c r="G15" s="18">
        <f>SUMIF($C$6:F$6,G$5,$C15:F15)</f>
        <v>129776</v>
      </c>
      <c r="H15" s="73">
        <f ca="1">SUMIF($C$6:G$6,H$5,$C15:G15)</f>
        <v>122578</v>
      </c>
      <c r="I15" s="18">
        <f ca="1">SUM(H15-G15)</f>
        <v>-7198</v>
      </c>
      <c r="J15" s="19">
        <f ca="1">IF(I15=0,0,IF(G15=0,1,I15/G15))</f>
        <v>-5.5464800887683394E-2</v>
      </c>
      <c r="K15" s="18">
        <f>+DA15</f>
        <v>117773</v>
      </c>
      <c r="L15" s="73">
        <f ca="1">OFFSET(DA15,0,14,1,1)</f>
        <v>119417</v>
      </c>
      <c r="M15" s="18">
        <f ca="1">SUM(L15-K15)</f>
        <v>1644</v>
      </c>
      <c r="N15" s="19">
        <f ca="1">IF(M15=0,0,IF(K15=0,1,M15/K15))</f>
        <v>1.3959056829663846E-2</v>
      </c>
      <c r="O15" s="18">
        <f>SUMIF($C$6:N$6,O$5,$C15:N15)</f>
        <v>247549</v>
      </c>
      <c r="P15" s="73">
        <f ca="1">SUMIF($C$6:O$6,P$5,$C15:O15)</f>
        <v>241995</v>
      </c>
      <c r="Q15" s="18">
        <f ca="1">SUM(P15-O15)</f>
        <v>-5554</v>
      </c>
      <c r="R15" s="19">
        <f ca="1">IF(Q15=0,0,IF(O15=0,1,Q15/O15))</f>
        <v>-2.2435962173145519E-2</v>
      </c>
      <c r="S15" s="18">
        <f>+DB15</f>
        <v>136624</v>
      </c>
      <c r="T15" s="73">
        <f ca="1">OFFSET(DB15,0,14,1,1)</f>
        <v>121509</v>
      </c>
      <c r="U15" s="18">
        <f ca="1">SUM(T15-S15)</f>
        <v>-15115</v>
      </c>
      <c r="V15" s="19">
        <f ca="1">IF(U15=0,0,IF(S15=0,1,U15/S15))</f>
        <v>-0.11063209977749151</v>
      </c>
      <c r="W15" s="18">
        <f>SUMIF($C$6:V$6,W$5,$C15:V15)</f>
        <v>384173</v>
      </c>
      <c r="X15" s="73">
        <f ca="1">SUMIF($C$6:W$6,X$5,$C15:W15)</f>
        <v>363504</v>
      </c>
      <c r="Y15" s="18">
        <f ca="1">SUM(X15-W15)</f>
        <v>-20669</v>
      </c>
      <c r="Z15" s="19">
        <f ca="1">IF(Y15=0,0,IF(W15=0,1,Y15/W15))</f>
        <v>-5.3801282234826497E-2</v>
      </c>
      <c r="AA15" s="18">
        <f>+DC15</f>
        <v>136172</v>
      </c>
      <c r="AB15" s="73">
        <f ca="1">OFFSET(DC15,0,14,1,1)</f>
        <v>74949</v>
      </c>
      <c r="AC15" s="18">
        <f ca="1">SUM(AB15-AA15)</f>
        <v>-61223</v>
      </c>
      <c r="AD15" s="19">
        <f ca="1">IF(AC15=0,0,IF(AA15=0,1,AC15/AA15))</f>
        <v>-0.4496005052433687</v>
      </c>
      <c r="AE15" s="18">
        <f>SUMIF($C$6:AD$6,AE$5,$C15:AD15)</f>
        <v>520345</v>
      </c>
      <c r="AF15" s="73">
        <f ca="1">SUMIF($C$6:AE$6,AF$5,$C15:AE15)</f>
        <v>438453</v>
      </c>
      <c r="AG15" s="18">
        <f ca="1">SUM(AF15-AE15)</f>
        <v>-81892</v>
      </c>
      <c r="AH15" s="19">
        <f ca="1">IF(AG15=0,0,IF(AE15=0,1,AG15/AE15))</f>
        <v>-0.15738019967521549</v>
      </c>
      <c r="AI15" s="18">
        <f>+DD15</f>
        <v>143832</v>
      </c>
      <c r="AJ15" s="73">
        <f ca="1">OFFSET(DD15,0,14,1,1)</f>
        <v>83532</v>
      </c>
      <c r="AK15" s="18">
        <f ca="1">SUM(AJ15-AI15)</f>
        <v>-60300</v>
      </c>
      <c r="AL15" s="19">
        <f ca="1">IF(AK15=0,0,IF(AI15=0,1,AK15/AI15))</f>
        <v>-0.41923911229768063</v>
      </c>
      <c r="AM15" s="18">
        <f>SUMIF($C$6:AL$6,AM$5,$C15:AL15)</f>
        <v>664177</v>
      </c>
      <c r="AN15" s="73">
        <f ca="1">SUMIF($C$6:AM$6,AN$5,$C15:AM15)</f>
        <v>521985</v>
      </c>
      <c r="AO15" s="18">
        <f ca="1">SUM(AN15-AM15)</f>
        <v>-142192</v>
      </c>
      <c r="AP15" s="19">
        <f ca="1">IF(AO15=0,0,IF(AM15=0,1,AO15/AM15))</f>
        <v>-0.21408750980536814</v>
      </c>
      <c r="AQ15" s="18">
        <f>+DE15</f>
        <v>138029</v>
      </c>
      <c r="AR15" s="73">
        <f ca="1">OFFSET(DE15,0,14,1,1)</f>
        <v>120618</v>
      </c>
      <c r="AS15" s="18">
        <f ca="1">SUM(AR15-AQ15)</f>
        <v>-17411</v>
      </c>
      <c r="AT15" s="19">
        <f ca="1">IF(AS15=0,0,IF(AQ15=0,1,AS15/AQ15))</f>
        <v>-0.12614015895210426</v>
      </c>
      <c r="AU15" s="18">
        <f>SUMIF($C$6:AT$6,AU$5,$C15:AT15)</f>
        <v>802206</v>
      </c>
      <c r="AV15" s="73">
        <f ca="1">SUMIF($C$6:AU$6,AV$5,$C15:AU15)</f>
        <v>642603</v>
      </c>
      <c r="AW15" s="18">
        <f ca="1">SUM(AV15-AU15)</f>
        <v>-159603</v>
      </c>
      <c r="AX15" s="19">
        <f ca="1">IF(AW15=0,0,IF(AU15=0,1,AW15/AU15))</f>
        <v>-0.19895513122564529</v>
      </c>
      <c r="AY15" s="18">
        <f>+DF15</f>
        <v>132909</v>
      </c>
      <c r="AZ15" s="73">
        <f ca="1">OFFSET(DF15,0,14,1,1)</f>
        <v>126363</v>
      </c>
      <c r="BA15" s="18">
        <f ca="1">SUM(AZ15-AY15)</f>
        <v>-6546</v>
      </c>
      <c r="BB15" s="19">
        <f ca="1">IF(BA15=0,0,IF(AY15=0,1,BA15/AY15))</f>
        <v>-4.925174367424328E-2</v>
      </c>
      <c r="BC15" s="18">
        <f>SUMIF($C$6:BB$6,BC$5,$C15:BB15)</f>
        <v>935115</v>
      </c>
      <c r="BD15" s="73">
        <f ca="1">SUMIF($C$6:BC$6,BD$5,$C15:BC15)</f>
        <v>768966</v>
      </c>
      <c r="BE15" s="18">
        <f ca="1">SUM(BD15-BC15)</f>
        <v>-166149</v>
      </c>
      <c r="BF15" s="19">
        <f ca="1">IF(BE15=0,0,IF(BC15=0,1,BE15/BC15))</f>
        <v>-0.17767761184453248</v>
      </c>
      <c r="BG15" s="18">
        <f>+DG15</f>
        <v>138404</v>
      </c>
      <c r="BH15" s="73">
        <f ca="1">OFFSET(DG15,0,14,1,1)</f>
        <v>130710</v>
      </c>
      <c r="BI15" s="18">
        <f ca="1">SUM(BH15-BG15)</f>
        <v>-7694</v>
      </c>
      <c r="BJ15" s="19">
        <f ca="1">IF(BI15=0,0,IF(BG15=0,1,BI15/BG15))</f>
        <v>-5.5590878876333051E-2</v>
      </c>
      <c r="BK15" s="18">
        <f>SUMIF($C$6:BJ$6,BK$5,$C15:BJ15)</f>
        <v>1073519</v>
      </c>
      <c r="BL15" s="73">
        <f ca="1">SUMIF($C$6:BK$6,BL$5,$C15:BK15)</f>
        <v>899676</v>
      </c>
      <c r="BM15" s="18">
        <f ca="1">SUM(BL15-BK15)</f>
        <v>-173843</v>
      </c>
      <c r="BN15" s="19">
        <f ca="1">IF(BM15=0,0,IF(BK15=0,1,BM15/BK15))</f>
        <v>-0.16193751577755028</v>
      </c>
      <c r="BO15" s="18">
        <f>+DH15</f>
        <v>132928</v>
      </c>
      <c r="BP15" s="73">
        <f ca="1">OFFSET(DH15,0,14,1,1)</f>
        <v>138696</v>
      </c>
      <c r="BQ15" s="18">
        <f ca="1">SUM(BP15-BO15)</f>
        <v>5768</v>
      </c>
      <c r="BR15" s="19">
        <f ca="1">IF(BQ15=0,0,IF(BO15=0,1,BQ15/BO15))</f>
        <v>4.3391911410688495E-2</v>
      </c>
      <c r="BS15" s="18">
        <f>SUMIF($C$6:BR$6,BS$5,$C15:BR15)</f>
        <v>1206447</v>
      </c>
      <c r="BT15" s="73">
        <f ca="1">SUMIF($C$6:BS$6,BT$5,$C15:BS15)</f>
        <v>1038372</v>
      </c>
      <c r="BU15" s="18">
        <f ca="1">SUM(BT15-BS15)</f>
        <v>-168075</v>
      </c>
      <c r="BV15" s="19">
        <f ca="1">IF(BU15=0,0,IF(BS15=0,1,BU15/BS15))</f>
        <v>-0.13931403534510842</v>
      </c>
      <c r="BW15" s="18">
        <f>+DI15</f>
        <v>139471</v>
      </c>
      <c r="BX15" s="73">
        <f ca="1">OFFSET(DI15,0,14,1,1)</f>
        <v>141715</v>
      </c>
      <c r="BY15" s="18">
        <f ca="1">SUM(BX15-BW15)</f>
        <v>2244</v>
      </c>
      <c r="BZ15" s="19">
        <f ca="1">IF(BY15=0,0,IF(BW15=0,1,BY15/BW15))</f>
        <v>1.6089366248180626E-2</v>
      </c>
      <c r="CA15" s="18">
        <f>SUMIF($C$6:BZ$6,CA$5,$C15:BZ15)</f>
        <v>1345918</v>
      </c>
      <c r="CB15" s="73">
        <f ca="1">SUMIF($C$6:CA$6,CB$5,$C15:CA15)</f>
        <v>1180087</v>
      </c>
      <c r="CC15" s="18">
        <f ca="1">SUM(CB15-CA15)</f>
        <v>-165831</v>
      </c>
      <c r="CD15" s="19">
        <f ca="1">IF(CC15=0,0,IF(CA15=0,1,CC15/CA15))</f>
        <v>-0.12321032930683741</v>
      </c>
      <c r="CE15" s="18">
        <f>+DJ15</f>
        <v>133605</v>
      </c>
      <c r="CF15" s="73">
        <f ca="1">OFFSET(DJ15,0,14,1,1)</f>
        <v>134222</v>
      </c>
      <c r="CG15" s="18">
        <f ca="1">SUM(CF15-CE15)</f>
        <v>617</v>
      </c>
      <c r="CH15" s="19">
        <f ca="1">IF(CG15=0,0,IF(CE15=0,1,CG15/CE15))</f>
        <v>4.6180906403203471E-3</v>
      </c>
      <c r="CI15" s="18">
        <f>SUMIF($C$6:CH$6,CI$5,$C15:CH15)</f>
        <v>1479523</v>
      </c>
      <c r="CJ15" s="73">
        <f ca="1">SUMIF($C$6:CI$6,CJ$5,$C15:CI15)</f>
        <v>1314309</v>
      </c>
      <c r="CK15" s="18">
        <f ca="1">SUM(CJ15-CI15)</f>
        <v>-165214</v>
      </c>
      <c r="CL15" s="19">
        <f ca="1">IF(CK15=0,0,IF(CI15=0,1,CK15/CI15))</f>
        <v>-0.11166707107628607</v>
      </c>
      <c r="CM15" s="18">
        <f>+DK15</f>
        <v>117057</v>
      </c>
      <c r="CN15" s="73">
        <f ca="1">OFFSET(DK15,0,14,1,1)</f>
        <v>125936</v>
      </c>
      <c r="CO15" s="18">
        <f ca="1">SUM(CN15-CM15)</f>
        <v>8879</v>
      </c>
      <c r="CP15" s="19">
        <f ca="1">IF(CO15=0,0,IF(CM15=0,1,CO15/CM15))</f>
        <v>7.5851935381907959E-2</v>
      </c>
      <c r="CQ15" s="18">
        <f>SUMIF($C$6:CP$6,CQ$5,$C15:CP15)</f>
        <v>1596580</v>
      </c>
      <c r="CR15" s="73">
        <f ca="1">SUMIF($C$6:CQ$6,CR$5,$C15:CQ15)</f>
        <v>1440245</v>
      </c>
      <c r="CS15" s="18">
        <f ca="1">SUM(CR15-CQ15)</f>
        <v>-156335</v>
      </c>
      <c r="CT15" s="19">
        <f ca="1">IF(CS15=0,0,IF(CQ15=0,1,CS15/CQ15))</f>
        <v>-9.7918676170314051E-2</v>
      </c>
      <c r="CW15" t="s">
        <v>10</v>
      </c>
      <c r="CX15" t="s">
        <v>7</v>
      </c>
      <c r="CY15" s="7"/>
      <c r="CZ15" s="74">
        <f>SUMIF(BWB!$A$111:$A$126,'2019-2020'!CZ$7,BWB!D$111:D$126)</f>
        <v>129776</v>
      </c>
      <c r="DA15" s="74">
        <f>SUMIF(BWB!$A$111:$A$126,'2019-2020'!DA$7,BWB!E$111:E$126)</f>
        <v>117773</v>
      </c>
      <c r="DB15" s="74">
        <f>SUMIF(BWB!$A$111:$A$126,'2019-2020'!DB$7,BWB!F$111:F$126)</f>
        <v>136624</v>
      </c>
      <c r="DC15" s="74">
        <f>SUMIF(BWB!$A$111:$A$126,'2019-2020'!DC$7,BWB!G$111:G$126)</f>
        <v>136172</v>
      </c>
      <c r="DD15" s="74">
        <f>SUMIF(BWB!$A$111:$A$126,'2019-2020'!DD$7,BWB!H$111:H$126)</f>
        <v>143832</v>
      </c>
      <c r="DE15" s="74">
        <f>SUMIF(BWB!$A$111:$A$126,'2019-2020'!DE$7,BWB!I$111:I$126)</f>
        <v>138029</v>
      </c>
      <c r="DF15" s="74">
        <f>SUMIF(BWB!$A$111:$A$126,'2019-2020'!DF$7,BWB!J$111:J$126)</f>
        <v>132909</v>
      </c>
      <c r="DG15" s="74">
        <f>SUMIF(BWB!$A$111:$A$126,'2019-2020'!DG$7,BWB!K$111:K$126)</f>
        <v>138404</v>
      </c>
      <c r="DH15" s="74">
        <f>SUMIF(BWB!$A$111:$A$126,'2019-2020'!DH$7,BWB!L$111:L$126)</f>
        <v>132928</v>
      </c>
      <c r="DI15" s="74">
        <f>SUMIF(BWB!$A$111:$A$126,'2019-2020'!DI$7,BWB!M$111:M$126)</f>
        <v>139471</v>
      </c>
      <c r="DJ15" s="74">
        <f>SUMIF(BWB!$A$111:$A$126,'2019-2020'!DJ$7,BWB!N$111:N$126)</f>
        <v>133605</v>
      </c>
      <c r="DK15" s="74">
        <f>SUMIF(BWB!$A$111:$A$126,'2019-2020'!DK$7,BWB!O$111:O$126)</f>
        <v>117057</v>
      </c>
      <c r="DN15" s="74">
        <f>SUMIF(BWB!$A$111:$A$126,'2019-2020'!DN$7,BWB!D$111:D$126)</f>
        <v>122578</v>
      </c>
      <c r="DO15" s="74">
        <f>SUMIF(BWB!$A$111:$A$126,'2019-2020'!DO$7,BWB!E$111:E$126)</f>
        <v>119417</v>
      </c>
      <c r="DP15" s="74">
        <f>SUMIF(BWB!$A$111:$A$126,'2019-2020'!DP$7,BWB!F$111:F$126)</f>
        <v>121509</v>
      </c>
      <c r="DQ15" s="74">
        <f>SUMIF(BWB!$A$111:$A$126,'2019-2020'!DQ$7,BWB!G$111:G$126)</f>
        <v>74949</v>
      </c>
      <c r="DR15" s="74">
        <f>SUMIF(BWB!$A$111:$A$126,'2019-2020'!DR$7,BWB!H$111:H$126)</f>
        <v>83532</v>
      </c>
      <c r="DS15" s="74">
        <f>SUMIF(BWB!$A$111:$A$126,'2019-2020'!DS$7,BWB!I$111:I$126)</f>
        <v>120618</v>
      </c>
      <c r="DT15" s="74">
        <f>SUMIF(BWB!$A$111:$A$126,'2019-2020'!DT$7,BWB!J$111:J$126)</f>
        <v>126363</v>
      </c>
      <c r="DU15" s="74">
        <f>SUMIF(BWB!$A$111:$A$126,'2019-2020'!DU$7,BWB!K$111:K$126)</f>
        <v>130710</v>
      </c>
      <c r="DV15" s="74">
        <f>SUMIF(BWB!$A$111:$A$126,'2019-2020'!DV$7,BWB!L$111:L$126)</f>
        <v>138696</v>
      </c>
      <c r="DW15" s="74">
        <f>SUMIF(BWB!$A$111:$A$126,'2019-2020'!DW$7,BWB!M$111:M$126)</f>
        <v>141715</v>
      </c>
      <c r="DX15" s="74">
        <f>SUMIF(BWB!$A$111:$A$126,'2019-2020'!DX$7,BWB!N$111:N$126)</f>
        <v>134222</v>
      </c>
      <c r="DY15" s="74">
        <f>SUMIF(BWB!$A$111:$A$126,'2019-2020'!DY$7,BWB!O$111:O$126)</f>
        <v>125936</v>
      </c>
    </row>
    <row r="16" spans="1:130">
      <c r="A16" s="83"/>
      <c r="B16" s="26" t="s">
        <v>8</v>
      </c>
      <c r="C16" s="73">
        <f>+CZ16</f>
        <v>260</v>
      </c>
      <c r="D16" s="73">
        <f ca="1">OFFSET(CZ16,0,14,1,1)</f>
        <v>194</v>
      </c>
      <c r="E16" s="73">
        <f ca="1">SUM(D16-C16)</f>
        <v>-66</v>
      </c>
      <c r="F16" s="19">
        <f ca="1">IF(E16=0,0,IF(C16=0,1,E16/C16))</f>
        <v>-0.25384615384615383</v>
      </c>
      <c r="G16" s="73">
        <f>SUMIF($C$6:F$6,G$5,$C16:F16)</f>
        <v>260</v>
      </c>
      <c r="H16" s="73">
        <f ca="1">SUMIF($C$6:G$6,H$5,$C16:G16)</f>
        <v>194</v>
      </c>
      <c r="I16" s="73">
        <f ca="1">SUM(H16-G16)</f>
        <v>-66</v>
      </c>
      <c r="J16" s="19">
        <f ca="1">IF(I16=0,0,IF(G16=0,1,I16/G16))</f>
        <v>-0.25384615384615383</v>
      </c>
      <c r="K16" s="73">
        <f>+DA16</f>
        <v>276</v>
      </c>
      <c r="L16" s="73">
        <f ca="1">OFFSET(DA16,0,14,1,1)</f>
        <v>210</v>
      </c>
      <c r="M16" s="73">
        <f ca="1">SUM(L16-K16)</f>
        <v>-66</v>
      </c>
      <c r="N16" s="19">
        <f ca="1">IF(M16=0,0,IF(K16=0,1,M16/K16))</f>
        <v>-0.2391304347826087</v>
      </c>
      <c r="O16" s="73">
        <f>SUMIF($C$6:N$6,O$5,$C16:N16)</f>
        <v>536</v>
      </c>
      <c r="P16" s="73">
        <f ca="1">SUMIF($C$6:O$6,P$5,$C16:O16)</f>
        <v>404</v>
      </c>
      <c r="Q16" s="73">
        <f ca="1">SUM(P16-O16)</f>
        <v>-132</v>
      </c>
      <c r="R16" s="19">
        <f ca="1">IF(Q16=0,0,IF(O16=0,1,Q16/O16))</f>
        <v>-0.2462686567164179</v>
      </c>
      <c r="S16" s="73">
        <f>+DB16</f>
        <v>403</v>
      </c>
      <c r="T16" s="73">
        <f ca="1">OFFSET(DB16,0,14,1,1)</f>
        <v>102</v>
      </c>
      <c r="U16" s="73">
        <f ca="1">SUM(T16-S16)</f>
        <v>-301</v>
      </c>
      <c r="V16" s="19">
        <f ca="1">IF(U16=0,0,IF(S16=0,1,U16/S16))</f>
        <v>-0.74689826302729534</v>
      </c>
      <c r="W16" s="73">
        <f>SUMIF($C$6:V$6,W$5,$C16:V16)</f>
        <v>939</v>
      </c>
      <c r="X16" s="73">
        <f ca="1">SUMIF($C$6:W$6,X$5,$C16:W16)</f>
        <v>506</v>
      </c>
      <c r="Y16" s="73">
        <f ca="1">SUM(X16-W16)</f>
        <v>-433</v>
      </c>
      <c r="Z16" s="19">
        <f ca="1">IF(Y16=0,0,IF(W16=0,1,Y16/W16))</f>
        <v>-0.46112886048988283</v>
      </c>
      <c r="AA16" s="73">
        <f>+DC16</f>
        <v>424</v>
      </c>
      <c r="AB16" s="73">
        <f ca="1">OFFSET(DC16,0,14,1,1)</f>
        <v>51</v>
      </c>
      <c r="AC16" s="73">
        <f ca="1">SUM(AB16-AA16)</f>
        <v>-373</v>
      </c>
      <c r="AD16" s="19">
        <f ca="1">IF(AC16=0,0,IF(AA16=0,1,AC16/AA16))</f>
        <v>-0.87971698113207553</v>
      </c>
      <c r="AE16" s="73">
        <f>SUMIF($C$6:AD$6,AE$5,$C16:AD16)</f>
        <v>1363</v>
      </c>
      <c r="AF16" s="73">
        <f ca="1">SUMIF($C$6:AE$6,AF$5,$C16:AE16)</f>
        <v>557</v>
      </c>
      <c r="AG16" s="73">
        <f ca="1">SUM(AF16-AE16)</f>
        <v>-806</v>
      </c>
      <c r="AH16" s="19">
        <f ca="1">IF(AG16=0,0,IF(AE16=0,1,AG16/AE16))</f>
        <v>-0.59134262655906089</v>
      </c>
      <c r="AI16" s="73">
        <f>+DD16</f>
        <v>499</v>
      </c>
      <c r="AJ16" s="73">
        <f ca="1">OFFSET(DD16,0,14,1,1)</f>
        <v>87</v>
      </c>
      <c r="AK16" s="73">
        <f ca="1">SUM(AJ16-AI16)</f>
        <v>-412</v>
      </c>
      <c r="AL16" s="19">
        <f ca="1">IF(AK16=0,0,IF(AI16=0,1,AK16/AI16))</f>
        <v>-0.82565130260521047</v>
      </c>
      <c r="AM16" s="73">
        <f>SUMIF($C$6:AL$6,AM$5,$C16:AL16)</f>
        <v>1862</v>
      </c>
      <c r="AN16" s="73">
        <f ca="1">SUMIF($C$6:AM$6,AN$5,$C16:AM16)</f>
        <v>644</v>
      </c>
      <c r="AO16" s="73">
        <f ca="1">SUM(AN16-AM16)</f>
        <v>-1218</v>
      </c>
      <c r="AP16" s="19">
        <f ca="1">IF(AO16=0,0,IF(AM16=0,1,AO16/AM16))</f>
        <v>-0.65413533834586468</v>
      </c>
      <c r="AQ16" s="73">
        <f>+DE16</f>
        <v>517</v>
      </c>
      <c r="AR16" s="73">
        <f ca="1">OFFSET(DE16,0,14,1,1)</f>
        <v>56</v>
      </c>
      <c r="AS16" s="73">
        <f ca="1">SUM(AR16-AQ16)</f>
        <v>-461</v>
      </c>
      <c r="AT16" s="19">
        <f ca="1">IF(AS16=0,0,IF(AQ16=0,1,AS16/AQ16))</f>
        <v>-0.8916827852998066</v>
      </c>
      <c r="AU16" s="73">
        <f>SUMIF($C$6:AT$6,AU$5,$C16:AT16)</f>
        <v>2379</v>
      </c>
      <c r="AV16" s="73">
        <f ca="1">SUMIF($C$6:AU$6,AV$5,$C16:AU16)</f>
        <v>700</v>
      </c>
      <c r="AW16" s="73">
        <f ca="1">SUM(AV16-AU16)</f>
        <v>-1679</v>
      </c>
      <c r="AX16" s="19">
        <f ca="1">IF(AW16=0,0,IF(AU16=0,1,AW16/AU16))</f>
        <v>-0.70575872215216473</v>
      </c>
      <c r="AY16" s="73">
        <f>+DF16</f>
        <v>443</v>
      </c>
      <c r="AZ16" s="73">
        <f ca="1">OFFSET(DF16,0,14,1,1)</f>
        <v>45</v>
      </c>
      <c r="BA16" s="73">
        <f ca="1">SUM(AZ16-AY16)</f>
        <v>-398</v>
      </c>
      <c r="BB16" s="19">
        <f ca="1">IF(BA16=0,0,IF(AY16=0,1,BA16/AY16))</f>
        <v>-0.89841986455981937</v>
      </c>
      <c r="BC16" s="73">
        <f>SUMIF($C$6:BB$6,BC$5,$C16:BB16)</f>
        <v>2822</v>
      </c>
      <c r="BD16" s="73">
        <f ca="1">SUMIF($C$6:BC$6,BD$5,$C16:BC16)</f>
        <v>745</v>
      </c>
      <c r="BE16" s="73">
        <f ca="1">SUM(BD16-BC16)</f>
        <v>-2077</v>
      </c>
      <c r="BF16" s="19">
        <f ca="1">IF(BE16=0,0,IF(BC16=0,1,BE16/BC16))</f>
        <v>-0.73600283486888729</v>
      </c>
      <c r="BG16" s="73">
        <f>+DG16</f>
        <v>476</v>
      </c>
      <c r="BH16" s="73">
        <f ca="1">OFFSET(DG16,0,14,1,1)</f>
        <v>63</v>
      </c>
      <c r="BI16" s="73">
        <f ca="1">SUM(BH16-BG16)</f>
        <v>-413</v>
      </c>
      <c r="BJ16" s="19">
        <f ca="1">IF(BI16=0,0,IF(BG16=0,1,BI16/BG16))</f>
        <v>-0.86764705882352944</v>
      </c>
      <c r="BK16" s="73">
        <f>SUMIF($C$6:BJ$6,BK$5,$C16:BJ16)</f>
        <v>3298</v>
      </c>
      <c r="BL16" s="73">
        <f ca="1">SUMIF($C$6:BK$6,BL$5,$C16:BK16)</f>
        <v>808</v>
      </c>
      <c r="BM16" s="73">
        <f ca="1">SUM(BL16-BK16)</f>
        <v>-2490</v>
      </c>
      <c r="BN16" s="19">
        <f ca="1">IF(BM16=0,0,IF(BK16=0,1,BM16/BK16))</f>
        <v>-0.75500303214069131</v>
      </c>
      <c r="BO16" s="73">
        <f>+DH16</f>
        <v>482</v>
      </c>
      <c r="BP16" s="73">
        <f ca="1">OFFSET(DH16,0,14,1,1)</f>
        <v>57</v>
      </c>
      <c r="BQ16" s="73">
        <f ca="1">SUM(BP16-BO16)</f>
        <v>-425</v>
      </c>
      <c r="BR16" s="19">
        <f ca="1">IF(BQ16=0,0,IF(BO16=0,1,BQ16/BO16))</f>
        <v>-0.88174273858921159</v>
      </c>
      <c r="BS16" s="73">
        <f>SUMIF($C$6:BR$6,BS$5,$C16:BR16)</f>
        <v>3780</v>
      </c>
      <c r="BT16" s="73">
        <f ca="1">SUMIF($C$6:BS$6,BT$5,$C16:BS16)</f>
        <v>865</v>
      </c>
      <c r="BU16" s="73">
        <f ca="1">SUM(BT16-BS16)</f>
        <v>-2915</v>
      </c>
      <c r="BV16" s="19">
        <f ca="1">IF(BU16=0,0,IF(BS16=0,1,BU16/BS16))</f>
        <v>-0.77116402116402116</v>
      </c>
      <c r="BW16" s="73">
        <f>+DI16</f>
        <v>551</v>
      </c>
      <c r="BX16" s="73">
        <f ca="1">OFFSET(DI16,0,14,1,1)</f>
        <v>102</v>
      </c>
      <c r="BY16" s="73">
        <f ca="1">SUM(BX16-BW16)</f>
        <v>-449</v>
      </c>
      <c r="BZ16" s="19">
        <f ca="1">IF(BY16=0,0,IF(BW16=0,1,BY16/BW16))</f>
        <v>-0.81488203266787662</v>
      </c>
      <c r="CA16" s="73">
        <f>SUMIF($C$6:BZ$6,CA$5,$C16:BZ16)</f>
        <v>4331</v>
      </c>
      <c r="CB16" s="73">
        <f ca="1">SUMIF($C$6:CA$6,CB$5,$C16:CA16)</f>
        <v>967</v>
      </c>
      <c r="CC16" s="73">
        <f ca="1">SUM(CB16-CA16)</f>
        <v>-3364</v>
      </c>
      <c r="CD16" s="19">
        <f ca="1">IF(CC16=0,0,IF(CA16=0,1,CC16/CA16))</f>
        <v>-0.77672592934657125</v>
      </c>
      <c r="CE16" s="73">
        <f>+DJ16</f>
        <v>403</v>
      </c>
      <c r="CF16" s="73">
        <f ca="1">OFFSET(DJ16,0,14,1,1)</f>
        <v>39</v>
      </c>
      <c r="CG16" s="73">
        <f ca="1">SUM(CF16-CE16)</f>
        <v>-364</v>
      </c>
      <c r="CH16" s="19">
        <f ca="1">IF(CG16=0,0,IF(CE16=0,1,CG16/CE16))</f>
        <v>-0.90322580645161288</v>
      </c>
      <c r="CI16" s="73">
        <f>SUMIF($C$6:CH$6,CI$5,$C16:CH16)</f>
        <v>4734</v>
      </c>
      <c r="CJ16" s="73">
        <f ca="1">SUMIF($C$6:CI$6,CJ$5,$C16:CI16)</f>
        <v>1006</v>
      </c>
      <c r="CK16" s="73">
        <f ca="1">SUM(CJ16-CI16)</f>
        <v>-3728</v>
      </c>
      <c r="CL16" s="19">
        <f ca="1">IF(CK16=0,0,IF(CI16=0,1,CK16/CI16))</f>
        <v>-0.78749471905365442</v>
      </c>
      <c r="CM16" s="73">
        <f>+DK16</f>
        <v>268</v>
      </c>
      <c r="CN16" s="73">
        <f ca="1">OFFSET(DK16,0,14,1,1)</f>
        <v>35</v>
      </c>
      <c r="CO16" s="73">
        <f ca="1">SUM(CN16-CM16)</f>
        <v>-233</v>
      </c>
      <c r="CP16" s="19">
        <f ca="1">IF(CO16=0,0,IF(CM16=0,1,CO16/CM16))</f>
        <v>-0.86940298507462688</v>
      </c>
      <c r="CQ16" s="73">
        <f>SUMIF($C$6:CP$6,CQ$5,$C16:CP16)</f>
        <v>5002</v>
      </c>
      <c r="CR16" s="73">
        <f ca="1">SUMIF($C$6:CQ$6,CR$5,$C16:CQ16)</f>
        <v>1041</v>
      </c>
      <c r="CS16" s="73">
        <f ca="1">SUM(CR16-CQ16)</f>
        <v>-3961</v>
      </c>
      <c r="CT16" s="19">
        <f ca="1">IF(CS16=0,0,IF(CQ16=0,1,CS16/CQ16))</f>
        <v>-0.79188324670131949</v>
      </c>
      <c r="CW16" t="s">
        <v>10</v>
      </c>
      <c r="CX16" t="s">
        <v>8</v>
      </c>
      <c r="CY16" s="7"/>
      <c r="CZ16" s="74">
        <f>SUMIF(BWB!$A$130:$A$145,'2019-2020'!CZ$7,BWB!D$130:D$145)</f>
        <v>260</v>
      </c>
      <c r="DA16" s="74">
        <f>SUMIF(BWB!$A$130:$A$145,'2019-2020'!DA$7,BWB!E$130:E$145)</f>
        <v>276</v>
      </c>
      <c r="DB16" s="74">
        <f>SUMIF(BWB!$A$130:$A$145,'2019-2020'!DB$7,BWB!F$130:F$145)</f>
        <v>403</v>
      </c>
      <c r="DC16" s="74">
        <f>SUMIF(BWB!$A$130:$A$145,'2019-2020'!DC$7,BWB!G$130:G$145)</f>
        <v>424</v>
      </c>
      <c r="DD16" s="74">
        <f>SUMIF(BWB!$A$130:$A$145,'2019-2020'!DD$7,BWB!H$130:H$145)</f>
        <v>499</v>
      </c>
      <c r="DE16" s="74">
        <f>SUMIF(BWB!$A$130:$A$145,'2019-2020'!DE$7,BWB!I$130:I$145)</f>
        <v>517</v>
      </c>
      <c r="DF16" s="74">
        <f>SUMIF(BWB!$A$130:$A$145,'2019-2020'!DF$7,BWB!J$130:J$145)</f>
        <v>443</v>
      </c>
      <c r="DG16" s="74">
        <f>SUMIF(BWB!$A$130:$A$145,'2019-2020'!DG$7,BWB!K$130:K$145)</f>
        <v>476</v>
      </c>
      <c r="DH16" s="74">
        <f>SUMIF(BWB!$A$130:$A$145,'2019-2020'!DH$7,BWB!L$130:L$145)</f>
        <v>482</v>
      </c>
      <c r="DI16" s="74">
        <f>SUMIF(BWB!$A$130:$A$145,'2019-2020'!DI$7,BWB!M$130:M$145)</f>
        <v>551</v>
      </c>
      <c r="DJ16" s="74">
        <f>SUMIF(BWB!$A$130:$A$145,'2019-2020'!DJ$7,BWB!N$130:N$145)</f>
        <v>403</v>
      </c>
      <c r="DK16" s="74">
        <f>SUMIF(BWB!$A$130:$A$145,'2019-2020'!DK$7,BWB!O$130:O$145)</f>
        <v>268</v>
      </c>
      <c r="DN16" s="74">
        <f>SUMIF(BWB!$A$130:$A$145,'2019-2020'!DN$7,BWB!D$130:D$145)</f>
        <v>194</v>
      </c>
      <c r="DO16" s="74">
        <f>SUMIF(BWB!$A$130:$A$145,'2019-2020'!DO$7,BWB!E$130:E$145)</f>
        <v>210</v>
      </c>
      <c r="DP16" s="74">
        <f>SUMIF(BWB!$A$130:$A$145,'2019-2020'!DP$7,BWB!F$130:F$145)</f>
        <v>102</v>
      </c>
      <c r="DQ16" s="74">
        <f>SUMIF(BWB!$A$130:$A$145,'2019-2020'!DQ$7,BWB!G$130:G$145)</f>
        <v>51</v>
      </c>
      <c r="DR16" s="74">
        <f>SUMIF(BWB!$A$130:$A$145,'2019-2020'!DR$7,BWB!H$130:H$145)</f>
        <v>87</v>
      </c>
      <c r="DS16" s="74">
        <f>SUMIF(BWB!$A$130:$A$145,'2019-2020'!DS$7,BWB!I$130:I$145)</f>
        <v>56</v>
      </c>
      <c r="DT16" s="74">
        <f>SUMIF(BWB!$A$130:$A$145,'2019-2020'!DT$7,BWB!J$130:J$145)</f>
        <v>45</v>
      </c>
      <c r="DU16" s="74">
        <f>SUMIF(BWB!$A$130:$A$145,'2019-2020'!DU$7,BWB!K$130:K$145)</f>
        <v>63</v>
      </c>
      <c r="DV16" s="74">
        <f>SUMIF(BWB!$A$130:$A$145,'2019-2020'!DV$7,BWB!L$130:L$145)</f>
        <v>57</v>
      </c>
      <c r="DW16" s="74">
        <f>SUMIF(BWB!$A$130:$A$145,'2019-2020'!DW$7,BWB!M$130:M$145)</f>
        <v>102</v>
      </c>
      <c r="DX16" s="74">
        <f>SUMIF(BWB!$A$130:$A$145,'2019-2020'!DX$7,BWB!N$130:N$145)</f>
        <v>39</v>
      </c>
      <c r="DY16" s="74">
        <f>SUMIF(BWB!$A$130:$A$145,'2019-2020'!DY$7,BWB!O$130:O$145)</f>
        <v>35</v>
      </c>
    </row>
    <row r="17" spans="1:130" s="7" customFormat="1">
      <c r="A17" s="75"/>
      <c r="B17" s="24" t="s">
        <v>9</v>
      </c>
      <c r="C17" s="12">
        <f>+SUM(C14:C16)</f>
        <v>301661</v>
      </c>
      <c r="D17" s="86">
        <f ca="1">+SUM(D14:D16)</f>
        <v>298870</v>
      </c>
      <c r="E17" s="12">
        <f ca="1">SUM(E14:E16)</f>
        <v>-2791</v>
      </c>
      <c r="F17" s="13">
        <f ca="1">IF(E17=0,0,IF(C17=0,1,E17/C17))</f>
        <v>-9.2521074981518989E-3</v>
      </c>
      <c r="G17" s="12">
        <f>SUM(G14:G16)</f>
        <v>301661</v>
      </c>
      <c r="H17" s="86">
        <f ca="1">SUM(H14:H16)</f>
        <v>298870</v>
      </c>
      <c r="I17" s="12">
        <f ca="1">SUM(I14:I16)</f>
        <v>-2791</v>
      </c>
      <c r="J17" s="13">
        <f ca="1">IF(I17=0,0,IF(G17=0,1,I17/G17))</f>
        <v>-9.2521074981518989E-3</v>
      </c>
      <c r="K17" s="12">
        <f>+SUM(K14:K16)</f>
        <v>279404</v>
      </c>
      <c r="L17" s="86">
        <f ca="1">+SUM(L14:L16)</f>
        <v>290911</v>
      </c>
      <c r="M17" s="12">
        <f ca="1">SUM(M14:M16)</f>
        <v>11507</v>
      </c>
      <c r="N17" s="13">
        <f ca="1">IF(M17=0,0,IF(K17=0,1,M17/K17))</f>
        <v>4.1184091852657798E-2</v>
      </c>
      <c r="O17" s="12">
        <f>SUM(O14:O16)</f>
        <v>581065</v>
      </c>
      <c r="P17" s="86">
        <f ca="1">SUM(P14:P16)</f>
        <v>589781</v>
      </c>
      <c r="Q17" s="12">
        <f ca="1">SUM(Q14:Q16)</f>
        <v>8716</v>
      </c>
      <c r="R17" s="13">
        <f ca="1">IF(Q17=0,0,IF(O17=0,1,Q17/O17))</f>
        <v>1.5000043024446491E-2</v>
      </c>
      <c r="S17" s="12">
        <f>+SUM(S14:S16)</f>
        <v>354945</v>
      </c>
      <c r="T17" s="86">
        <f ca="1">+SUM(T14:T16)</f>
        <v>226490</v>
      </c>
      <c r="U17" s="12">
        <f ca="1">SUM(U14:U16)</f>
        <v>-128455</v>
      </c>
      <c r="V17" s="13">
        <f ca="1">IF(U17=0,0,IF(S17=0,1,U17/S17))</f>
        <v>-0.36190113961317949</v>
      </c>
      <c r="W17" s="12">
        <f>SUM(W14:W16)</f>
        <v>936010</v>
      </c>
      <c r="X17" s="86">
        <f ca="1">SUM(X14:X16)</f>
        <v>816271</v>
      </c>
      <c r="Y17" s="12">
        <f ca="1">SUM(Y14:Y16)</f>
        <v>-119739</v>
      </c>
      <c r="Z17" s="13">
        <f ca="1">IF(Y17=0,0,IF(W17=0,1,Y17/W17))</f>
        <v>-0.12792491533210115</v>
      </c>
      <c r="AA17" s="12">
        <f>+SUM(AA14:AA16)</f>
        <v>360769</v>
      </c>
      <c r="AB17" s="86">
        <f ca="1">+SUM(AB14:AB16)</f>
        <v>81762</v>
      </c>
      <c r="AC17" s="12">
        <f ca="1">SUM(AC14:AC16)</f>
        <v>-279007</v>
      </c>
      <c r="AD17" s="13">
        <f ca="1">IF(AC17=0,0,IF(AA17=0,1,AC17/AA17))</f>
        <v>-0.77336744565081816</v>
      </c>
      <c r="AE17" s="12">
        <f>SUM(AE14:AE16)</f>
        <v>1296779</v>
      </c>
      <c r="AF17" s="86">
        <f ca="1">SUM(AF14:AF16)</f>
        <v>898033</v>
      </c>
      <c r="AG17" s="12">
        <f ca="1">SUM(AG14:AG16)</f>
        <v>-398746</v>
      </c>
      <c r="AH17" s="13">
        <f ca="1">IF(AG17=0,0,IF(AE17=0,1,AG17/AE17))</f>
        <v>-0.30748955681731427</v>
      </c>
      <c r="AI17" s="12">
        <f>+SUM(AI14:AI16)</f>
        <v>397723</v>
      </c>
      <c r="AJ17" s="86">
        <f ca="1">+SUM(AJ14:AJ16)</f>
        <v>92074</v>
      </c>
      <c r="AK17" s="12">
        <f ca="1">SUM(AK14:AK16)</f>
        <v>-305649</v>
      </c>
      <c r="AL17" s="13">
        <f ca="1">IF(AK17=0,0,IF(AI17=0,1,AK17/AI17))</f>
        <v>-0.76849717014102781</v>
      </c>
      <c r="AM17" s="12">
        <f>SUM(AM14:AM16)</f>
        <v>1694502</v>
      </c>
      <c r="AN17" s="86">
        <f ca="1">SUM(AN14:AN16)</f>
        <v>990107</v>
      </c>
      <c r="AO17" s="12">
        <f ca="1">SUM(AO14:AO16)</f>
        <v>-704395</v>
      </c>
      <c r="AP17" s="13">
        <f ca="1">IF(AO17=0,0,IF(AM17=0,1,AO17/AM17))</f>
        <v>-0.41569440460973195</v>
      </c>
      <c r="AQ17" s="12">
        <f>+SUM(AQ14:AQ16)</f>
        <v>420773</v>
      </c>
      <c r="AR17" s="86">
        <f ca="1">+SUM(AR14:AR16)</f>
        <v>133242</v>
      </c>
      <c r="AS17" s="12">
        <f ca="1">SUM(AS14:AS16)</f>
        <v>-287531</v>
      </c>
      <c r="AT17" s="13">
        <f ca="1">IF(AS17=0,0,IF(AQ17=0,1,AS17/AQ17))</f>
        <v>-0.68333994814306054</v>
      </c>
      <c r="AU17" s="12">
        <f>SUM(AU14:AU16)</f>
        <v>2115275</v>
      </c>
      <c r="AV17" s="86">
        <f ca="1">SUM(AV14:AV16)</f>
        <v>1123349</v>
      </c>
      <c r="AW17" s="12">
        <f ca="1">SUM(AW14:AW16)</f>
        <v>-991926</v>
      </c>
      <c r="AX17" s="13">
        <f ca="1">IF(AW17=0,0,IF(AU17=0,1,AW17/AU17))</f>
        <v>-0.46893477207455297</v>
      </c>
      <c r="AY17" s="12">
        <f>+SUM(AY14:AY16)</f>
        <v>464771</v>
      </c>
      <c r="AZ17" s="86">
        <f ca="1">+SUM(AZ14:AZ16)</f>
        <v>140226</v>
      </c>
      <c r="BA17" s="12">
        <f ca="1">SUM(BA14:BA16)</f>
        <v>-324545</v>
      </c>
      <c r="BB17" s="13">
        <f ca="1">IF(BA17=0,0,IF(AY17=0,1,BA17/AY17))</f>
        <v>-0.69829012567479465</v>
      </c>
      <c r="BC17" s="12">
        <f>SUM(BC14:BC16)</f>
        <v>2580046</v>
      </c>
      <c r="BD17" s="86">
        <f ca="1">SUM(BD14:BD16)</f>
        <v>1263575</v>
      </c>
      <c r="BE17" s="12">
        <f ca="1">SUM(BE14:BE16)</f>
        <v>-1316471</v>
      </c>
      <c r="BF17" s="13">
        <f ca="1">IF(BE17=0,0,IF(BC17=0,1,BE17/BC17))</f>
        <v>-0.51025098002128644</v>
      </c>
      <c r="BG17" s="12">
        <f>+SUM(BG14:BG16)</f>
        <v>480110</v>
      </c>
      <c r="BH17" s="86">
        <f ca="1">+SUM(BH14:BH16)</f>
        <v>145779</v>
      </c>
      <c r="BI17" s="12">
        <f ca="1">SUM(BI14:BI16)</f>
        <v>-334331</v>
      </c>
      <c r="BJ17" s="13">
        <f ca="1">IF(BI17=0,0,IF(BG17=0,1,BI17/BG17))</f>
        <v>-0.69636333340276191</v>
      </c>
      <c r="BK17" s="12">
        <f>SUM(BK14:BK16)</f>
        <v>3060156</v>
      </c>
      <c r="BL17" s="86">
        <f ca="1">SUM(BL14:BL16)</f>
        <v>1409354</v>
      </c>
      <c r="BM17" s="12">
        <f ca="1">SUM(BM14:BM16)</f>
        <v>-1650802</v>
      </c>
      <c r="BN17" s="13">
        <f ca="1">IF(BM17=0,0,IF(BK17=0,1,BM17/BK17))</f>
        <v>-0.53945027639113818</v>
      </c>
      <c r="BO17" s="12">
        <f>+SUM(BO14:BO16)</f>
        <v>388384</v>
      </c>
      <c r="BP17" s="86">
        <f ca="1">+SUM(BP14:BP16)</f>
        <v>153113</v>
      </c>
      <c r="BQ17" s="12">
        <f ca="1">SUM(BQ14:BQ16)</f>
        <v>-235271</v>
      </c>
      <c r="BR17" s="13">
        <f ca="1">IF(BQ17=0,0,IF(BO17=0,1,BQ17/BO17))</f>
        <v>-0.60576903270989535</v>
      </c>
      <c r="BS17" s="12">
        <f>SUM(BS14:BS16)</f>
        <v>3448540</v>
      </c>
      <c r="BT17" s="86">
        <f ca="1">SUM(BT14:BT16)</f>
        <v>1562467</v>
      </c>
      <c r="BU17" s="12">
        <f ca="1">SUM(BU14:BU16)</f>
        <v>-1886073</v>
      </c>
      <c r="BV17" s="13">
        <f ca="1">IF(BU17=0,0,IF(BS17=0,1,BU17/BS17))</f>
        <v>-0.54691927598345969</v>
      </c>
      <c r="BW17" s="12">
        <f>+SUM(BW14:BW16)</f>
        <v>391626</v>
      </c>
      <c r="BX17" s="86">
        <f ca="1">+SUM(BX14:BX16)</f>
        <v>156610</v>
      </c>
      <c r="BY17" s="12">
        <f ca="1">SUM(BY14:BY16)</f>
        <v>-235016</v>
      </c>
      <c r="BZ17" s="13">
        <f ca="1">IF(BY17=0,0,IF(BW17=0,1,BY17/BW17))</f>
        <v>-0.60010315964721439</v>
      </c>
      <c r="CA17" s="12">
        <f>SUM(CA14:CA16)</f>
        <v>3840166</v>
      </c>
      <c r="CB17" s="86">
        <f ca="1">SUM(CB14:CB16)</f>
        <v>1719077</v>
      </c>
      <c r="CC17" s="12">
        <f ca="1">SUM(CC14:CC16)</f>
        <v>-2121089</v>
      </c>
      <c r="CD17" s="13">
        <f ca="1">IF(CC17=0,0,IF(CA17=0,1,CC17/CA17))</f>
        <v>-0.5523430497535784</v>
      </c>
      <c r="CE17" s="12">
        <f>+SUM(CE14:CE16)</f>
        <v>358707</v>
      </c>
      <c r="CF17" s="86">
        <f ca="1">+SUM(CF14:CF16)</f>
        <v>147261</v>
      </c>
      <c r="CG17" s="12">
        <f ca="1">SUM(CG14:CG16)</f>
        <v>-211446</v>
      </c>
      <c r="CH17" s="13">
        <f ca="1">IF(CG17=0,0,IF(CE17=0,1,CG17/CE17))</f>
        <v>-0.58946716958408951</v>
      </c>
      <c r="CI17" s="12">
        <f>SUM(CI14:CI16)</f>
        <v>4198873</v>
      </c>
      <c r="CJ17" s="86">
        <f ca="1">SUM(CJ14:CJ16)</f>
        <v>1866338</v>
      </c>
      <c r="CK17" s="12">
        <f ca="1">SUM(CK14:CK16)</f>
        <v>-2332535</v>
      </c>
      <c r="CL17" s="13">
        <f ca="1">IF(CK17=0,0,IF(CI17=0,1,CK17/CI17))</f>
        <v>-0.55551453925851058</v>
      </c>
      <c r="CM17" s="12">
        <f>+SUM(CM14:CM16)</f>
        <v>347569</v>
      </c>
      <c r="CN17" s="86">
        <f ca="1">+SUM(CN14:CN16)</f>
        <v>139204</v>
      </c>
      <c r="CO17" s="12">
        <f ca="1">SUM(CO14:CO16)</f>
        <v>-208365</v>
      </c>
      <c r="CP17" s="13">
        <f ca="1">IF(CO17=0,0,IF(CM17=0,1,CO17/CM17))</f>
        <v>-0.5994924748754924</v>
      </c>
      <c r="CQ17" s="12">
        <f>SUM(CQ14:CQ16)</f>
        <v>4546442</v>
      </c>
      <c r="CR17" s="86">
        <f ca="1">SUM(CR14:CR16)</f>
        <v>2005542</v>
      </c>
      <c r="CS17" s="12">
        <f ca="1">SUM(CS14:CS16)</f>
        <v>-2540900</v>
      </c>
      <c r="CT17" s="13">
        <f ca="1">IF(CS17=0,0,IF(CQ17=0,1,CS17/CQ17))</f>
        <v>-0.55887658964966447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305531</v>
      </c>
      <c r="D19" s="73">
        <f ca="1">OFFSET(CZ19,0,14,1,1)</f>
        <v>331282</v>
      </c>
      <c r="E19" s="18">
        <f ca="1">SUM(D19-C19)</f>
        <v>25751</v>
      </c>
      <c r="F19" s="19">
        <f ca="1">IF(E19=0,0,IF(C19=0,1,E19/C19))</f>
        <v>8.4282773270142802E-2</v>
      </c>
      <c r="G19" s="18">
        <f>SUMIF($C$6:F$6,G$5,$C19:F19)</f>
        <v>305531</v>
      </c>
      <c r="H19" s="73">
        <f ca="1">SUMIF($C$6:G$6,H$5,$C19:G19)</f>
        <v>331282</v>
      </c>
      <c r="I19" s="18">
        <f ca="1">SUM(H19-G19)</f>
        <v>25751</v>
      </c>
      <c r="J19" s="19">
        <f ca="1">IF(I19=0,0,IF(G19=0,1,I19/G19))</f>
        <v>8.4282773270142802E-2</v>
      </c>
      <c r="K19" s="18">
        <f>+DA19</f>
        <v>301919</v>
      </c>
      <c r="L19" s="73">
        <f ca="1">OFFSET(DA19,0,14,1,1)</f>
        <v>320647</v>
      </c>
      <c r="M19" s="18">
        <f ca="1">SUM(L19-K19)</f>
        <v>18728</v>
      </c>
      <c r="N19" s="19">
        <f ca="1">IF(M19=0,0,IF(K19=0,1,M19/K19))</f>
        <v>6.2029882186944184E-2</v>
      </c>
      <c r="O19" s="18">
        <f>SUMIF($C$6:N$6,O$5,$C19:N19)</f>
        <v>607450</v>
      </c>
      <c r="P19" s="73">
        <f ca="1">SUMIF($C$6:O$6,P$5,$C19:O19)</f>
        <v>651929</v>
      </c>
      <c r="Q19" s="18">
        <f ca="1">SUM(P19-O19)</f>
        <v>44479</v>
      </c>
      <c r="R19" s="19">
        <f ca="1">IF(Q19=0,0,IF(O19=0,1,Q19/O19))</f>
        <v>7.3222487447526546E-2</v>
      </c>
      <c r="S19" s="18">
        <f>+DB19</f>
        <v>352582</v>
      </c>
      <c r="T19" s="73">
        <f ca="1">OFFSET(DB19,0,14,1,1)</f>
        <v>189636</v>
      </c>
      <c r="U19" s="18">
        <f ca="1">SUM(T19-S19)</f>
        <v>-162946</v>
      </c>
      <c r="V19" s="19">
        <f ca="1">IF(U19=0,0,IF(S19=0,1,U19/S19))</f>
        <v>-0.46215064864343613</v>
      </c>
      <c r="W19" s="18">
        <f>SUMIF($C$6:V$6,W$5,$C19:V19)</f>
        <v>960032</v>
      </c>
      <c r="X19" s="73">
        <f ca="1">SUMIF($C$6:W$6,X$5,$C19:W19)</f>
        <v>841565</v>
      </c>
      <c r="Y19" s="18">
        <f ca="1">SUM(X19-W19)</f>
        <v>-118467</v>
      </c>
      <c r="Z19" s="19">
        <f ca="1">IF(Y19=0,0,IF(W19=0,1,Y19/W19))</f>
        <v>-0.12339901169961001</v>
      </c>
      <c r="AA19" s="18">
        <f>+DC19</f>
        <v>347738</v>
      </c>
      <c r="AB19" s="73">
        <f ca="1">OFFSET(DC19,0,14,1,1)</f>
        <v>36729</v>
      </c>
      <c r="AC19" s="18">
        <f ca="1">SUM(AB19-AA19)</f>
        <v>-311009</v>
      </c>
      <c r="AD19" s="19">
        <f ca="1">IF(AC19=0,0,IF(AA19=0,1,AC19/AA19))</f>
        <v>-0.89437737607048984</v>
      </c>
      <c r="AE19" s="18">
        <f>SUMIF($C$6:AD$6,AE$5,$C19:AD19)</f>
        <v>1307770</v>
      </c>
      <c r="AF19" s="73">
        <f ca="1">SUMIF($C$6:AE$6,AF$5,$C19:AE19)</f>
        <v>878294</v>
      </c>
      <c r="AG19" s="18">
        <f ca="1">SUM(AF19-AE19)</f>
        <v>-429476</v>
      </c>
      <c r="AH19" s="19">
        <f ca="1">IF(AG19=0,0,IF(AE19=0,1,AG19/AE19))</f>
        <v>-0.32840331250908034</v>
      </c>
      <c r="AI19" s="18">
        <f>+DD19</f>
        <v>363015</v>
      </c>
      <c r="AJ19" s="73">
        <f ca="1">OFFSET(DD19,0,14,1,1)</f>
        <v>41426</v>
      </c>
      <c r="AK19" s="18">
        <f ca="1">SUM(AJ19-AI19)</f>
        <v>-321589</v>
      </c>
      <c r="AL19" s="19">
        <f ca="1">IF(AK19=0,0,IF(AI19=0,1,AK19/AI19))</f>
        <v>-0.88588350343649713</v>
      </c>
      <c r="AM19" s="18">
        <f>SUMIF($C$6:AL$6,AM$5,$C19:AL19)</f>
        <v>1670785</v>
      </c>
      <c r="AN19" s="73">
        <f ca="1">SUMIF($C$6:AM$6,AN$5,$C19:AM19)</f>
        <v>919720</v>
      </c>
      <c r="AO19" s="18">
        <f ca="1">SUM(AN19-AM19)</f>
        <v>-751065</v>
      </c>
      <c r="AP19" s="19">
        <f ca="1">IF(AO19=0,0,IF(AM19=0,1,AO19/AM19))</f>
        <v>-0.44952821577881058</v>
      </c>
      <c r="AQ19" s="18">
        <f>+DE19</f>
        <v>353264</v>
      </c>
      <c r="AR19" s="73">
        <f ca="1">OFFSET(DE19,0,14,1,1)</f>
        <v>53232</v>
      </c>
      <c r="AS19" s="18">
        <f ca="1">SUM(AR19-AQ19)</f>
        <v>-300032</v>
      </c>
      <c r="AT19" s="19">
        <f ca="1">IF(AS19=0,0,IF(AQ19=0,1,AS19/AQ19))</f>
        <v>-0.84931382761900454</v>
      </c>
      <c r="AU19" s="18">
        <f>SUMIF($C$6:AT$6,AU$5,$C19:AT19)</f>
        <v>2024049</v>
      </c>
      <c r="AV19" s="73">
        <f ca="1">SUMIF($C$6:AU$6,AV$5,$C19:AU19)</f>
        <v>972952</v>
      </c>
      <c r="AW19" s="18">
        <f ca="1">SUM(AV19-AU19)</f>
        <v>-1051097</v>
      </c>
      <c r="AX19" s="19">
        <f ca="1">IF(AW19=0,0,IF(AU19=0,1,AW19/AU19))</f>
        <v>-0.51930412751865196</v>
      </c>
      <c r="AY19" s="18">
        <f>+DF19</f>
        <v>352049</v>
      </c>
      <c r="AZ19" s="73">
        <f ca="1">OFFSET(DF19,0,14,1,1)</f>
        <v>60372</v>
      </c>
      <c r="BA19" s="18">
        <f ca="1">SUM(AZ19-AY19)</f>
        <v>-291677</v>
      </c>
      <c r="BB19" s="19">
        <f ca="1">IF(BA19=0,0,IF(AY19=0,1,BA19/AY19))</f>
        <v>-0.8285125082019833</v>
      </c>
      <c r="BC19" s="18">
        <f>SUMIF($C$6:BB$6,BC$5,$C19:BB19)</f>
        <v>2376098</v>
      </c>
      <c r="BD19" s="73">
        <f ca="1">SUMIF($C$6:BC$6,BD$5,$C19:BC19)</f>
        <v>1033324</v>
      </c>
      <c r="BE19" s="18">
        <f ca="1">SUM(BD19-BC19)</f>
        <v>-1342774</v>
      </c>
      <c r="BF19" s="19">
        <f ca="1">IF(BE19=0,0,IF(BC19=0,1,BE19/BC19))</f>
        <v>-0.5651172636818852</v>
      </c>
      <c r="BG19" s="18">
        <f>+DG19</f>
        <v>386184</v>
      </c>
      <c r="BH19" s="73">
        <f ca="1">OFFSET(DG19,0,14,1,1)</f>
        <v>62737</v>
      </c>
      <c r="BI19" s="18">
        <f ca="1">SUM(BH19-BG19)</f>
        <v>-323447</v>
      </c>
      <c r="BJ19" s="19">
        <f ca="1">IF(BI19=0,0,IF(BG19=0,1,BI19/BG19))</f>
        <v>-0.83754635096223562</v>
      </c>
      <c r="BK19" s="18">
        <f>SUMIF($C$6:BJ$6,BK$5,$C19:BJ19)</f>
        <v>2762282</v>
      </c>
      <c r="BL19" s="73">
        <f ca="1">SUMIF($C$6:BK$6,BL$5,$C19:BK19)</f>
        <v>1096061</v>
      </c>
      <c r="BM19" s="18">
        <f ca="1">SUM(BL19-BK19)</f>
        <v>-1666221</v>
      </c>
      <c r="BN19" s="19">
        <f ca="1">IF(BM19=0,0,IF(BK19=0,1,BM19/BK19))</f>
        <v>-0.60320452437513616</v>
      </c>
      <c r="BO19" s="18">
        <f>+DH19</f>
        <v>355165</v>
      </c>
      <c r="BP19" s="73">
        <f ca="1">OFFSET(DH19,0,14,1,1)</f>
        <v>67048</v>
      </c>
      <c r="BQ19" s="18">
        <f ca="1">SUM(BP19-BO19)</f>
        <v>-288117</v>
      </c>
      <c r="BR19" s="19">
        <f ca="1">IF(BQ19=0,0,IF(BO19=0,1,BQ19/BO19))</f>
        <v>-0.81122013711936702</v>
      </c>
      <c r="BS19" s="18">
        <f>SUMIF($C$6:BR$6,BS$5,$C19:BR19)</f>
        <v>3117447</v>
      </c>
      <c r="BT19" s="73">
        <f ca="1">SUMIF($C$6:BS$6,BT$5,$C19:BS19)</f>
        <v>1163109</v>
      </c>
      <c r="BU19" s="18">
        <f ca="1">SUM(BT19-BS19)</f>
        <v>-1954338</v>
      </c>
      <c r="BV19" s="19">
        <f ca="1">IF(BU19=0,0,IF(BS19=0,1,BU19/BS19))</f>
        <v>-0.62690336034582139</v>
      </c>
      <c r="BW19" s="18">
        <f>+DI19</f>
        <v>363343</v>
      </c>
      <c r="BX19" s="73">
        <f ca="1">OFFSET(DI19,0,14,1,1)</f>
        <v>68944</v>
      </c>
      <c r="BY19" s="18">
        <f ca="1">SUM(BX19-BW19)</f>
        <v>-294399</v>
      </c>
      <c r="BZ19" s="19">
        <f ca="1">IF(BY19=0,0,IF(BW19=0,1,BY19/BW19))</f>
        <v>-0.81025091992965326</v>
      </c>
      <c r="CA19" s="18">
        <f>SUMIF($C$6:BZ$6,CA$5,$C19:BZ19)</f>
        <v>3480790</v>
      </c>
      <c r="CB19" s="73">
        <f ca="1">SUMIF($C$6:CA$6,CB$5,$C19:CA19)</f>
        <v>1232053</v>
      </c>
      <c r="CC19" s="18">
        <f ca="1">SUM(CB19-CA19)</f>
        <v>-2248737</v>
      </c>
      <c r="CD19" s="19">
        <f ca="1">IF(CC19=0,0,IF(CA19=0,1,CC19/CA19))</f>
        <v>-0.64604213411323297</v>
      </c>
      <c r="CE19" s="18">
        <f>+DJ19</f>
        <v>341197</v>
      </c>
      <c r="CF19" s="73">
        <f ca="1">OFFSET(DJ19,0,14,1,1)</f>
        <v>61408</v>
      </c>
      <c r="CG19" s="18">
        <f ca="1">SUM(CF19-CE19)</f>
        <v>-279789</v>
      </c>
      <c r="CH19" s="19">
        <f ca="1">IF(CG19=0,0,IF(CE19=0,1,CG19/CE19))</f>
        <v>-0.8200218642016196</v>
      </c>
      <c r="CI19" s="18">
        <f>SUMIF($C$6:CH$6,CI$5,$C19:CH19)</f>
        <v>3821987</v>
      </c>
      <c r="CJ19" s="73">
        <f ca="1">SUMIF($C$6:CI$6,CJ$5,$C19:CI19)</f>
        <v>1293461</v>
      </c>
      <c r="CK19" s="18">
        <f ca="1">SUM(CJ19-CI19)</f>
        <v>-2528526</v>
      </c>
      <c r="CL19" s="19">
        <f ca="1">IF(CK19=0,0,IF(CI19=0,1,CK19/CI19))</f>
        <v>-0.66157367882203677</v>
      </c>
      <c r="CM19" s="18">
        <f>+DK19</f>
        <v>355306</v>
      </c>
      <c r="CN19" s="73">
        <f ca="1">OFFSET(DK19,0,14,1,1)</f>
        <v>60990</v>
      </c>
      <c r="CO19" s="18">
        <f ca="1">SUM(CN19-CM19)</f>
        <v>-294316</v>
      </c>
      <c r="CP19" s="19">
        <f ca="1">IF(CO19=0,0,IF(CM19=0,1,CO19/CM19))</f>
        <v>-0.82834514474847032</v>
      </c>
      <c r="CQ19" s="18">
        <f>SUMIF($C$6:CP$6,CQ$5,$C19:CP19)</f>
        <v>4177293</v>
      </c>
      <c r="CR19" s="73">
        <f ca="1">SUMIF($C$6:CQ$6,CR$5,$C19:CQ19)</f>
        <v>1354451</v>
      </c>
      <c r="CS19" s="18">
        <f ca="1">SUM(CR19-CQ19)</f>
        <v>-2822842</v>
      </c>
      <c r="CT19" s="19">
        <f ca="1">IF(CS19=0,0,IF(CQ19=0,1,CS19/CQ19))</f>
        <v>-0.67575867912545273</v>
      </c>
      <c r="CW19" t="s">
        <v>11</v>
      </c>
      <c r="CX19" t="s">
        <v>6</v>
      </c>
      <c r="CZ19" s="74">
        <f>SUMIF(DWT!$A$93:$A$108,'2019-2020'!CZ$7,DWT!D$93:D$108)</f>
        <v>305531</v>
      </c>
      <c r="DA19" s="74">
        <f>SUMIF(DWT!$A$93:$A$108,'2019-2020'!DA$7,DWT!E$93:E$108)</f>
        <v>301919</v>
      </c>
      <c r="DB19" s="74">
        <f>SUMIF(DWT!$A$93:$A$108,'2019-2020'!DB$7,DWT!F$93:F$108)</f>
        <v>352582</v>
      </c>
      <c r="DC19" s="74">
        <f>SUMIF(DWT!$A$93:$A$108,'2019-2020'!DC$7,DWT!G$93:G$108)</f>
        <v>347738</v>
      </c>
      <c r="DD19" s="74">
        <f>SUMIF(DWT!$A$93:$A$108,'2019-2020'!DD$7,DWT!H$93:H$108)</f>
        <v>363015</v>
      </c>
      <c r="DE19" s="74">
        <f>SUMIF(DWT!$A$93:$A$108,'2019-2020'!DE$7,DWT!I$93:I$108)</f>
        <v>353264</v>
      </c>
      <c r="DF19" s="74">
        <f>SUMIF(DWT!$A$93:$A$108,'2019-2020'!DF$7,DWT!J$93:J$108)</f>
        <v>352049</v>
      </c>
      <c r="DG19" s="74">
        <f>SUMIF(DWT!$A$93:$A$108,'2019-2020'!DG$7,DWT!K$93:K$108)</f>
        <v>386184</v>
      </c>
      <c r="DH19" s="74">
        <f>SUMIF(DWT!$A$93:$A$108,'2019-2020'!DH$7,DWT!L$93:L$108)</f>
        <v>355165</v>
      </c>
      <c r="DI19" s="74">
        <f>SUMIF(DWT!$A$93:$A$108,'2019-2020'!DI$7,DWT!M$93:M$108)</f>
        <v>363343</v>
      </c>
      <c r="DJ19" s="74">
        <f>SUMIF(DWT!$A$93:$A$108,'2019-2020'!DJ$7,DWT!N$93:N$108)</f>
        <v>341197</v>
      </c>
      <c r="DK19" s="74">
        <f>SUMIF(DWT!$A$93:$A$108,'2019-2020'!DK$7,DWT!O$93:O$108)</f>
        <v>355306</v>
      </c>
      <c r="DN19" s="74">
        <f>SUMIF(DWT!$A$93:$A$108,'2019-2020'!DN$7,DWT!D$93:D$108)</f>
        <v>331282</v>
      </c>
      <c r="DO19" s="74">
        <f>SUMIF(DWT!$A$93:$A$108,'2019-2020'!DO$7,DWT!E$93:E$108)</f>
        <v>320647</v>
      </c>
      <c r="DP19" s="74">
        <f>SUMIF(DWT!$A$93:$A$108,'2019-2020'!DP$7,DWT!F$93:F$108)</f>
        <v>189636</v>
      </c>
      <c r="DQ19" s="74">
        <f>SUMIF(DWT!$A$93:$A$108,'2019-2020'!DQ$7,DWT!G$93:G$108)</f>
        <v>36729</v>
      </c>
      <c r="DR19" s="74">
        <f>SUMIF(DWT!$A$93:$A$108,'2019-2020'!DR$7,DWT!H$93:H$108)</f>
        <v>41426</v>
      </c>
      <c r="DS19" s="74">
        <f>SUMIF(DWT!$A$93:$A$108,'2019-2020'!DS$7,DWT!I$93:I$108)</f>
        <v>53232</v>
      </c>
      <c r="DT19" s="74">
        <f>SUMIF(DWT!$A$93:$A$108,'2019-2020'!DT$7,DWT!J$93:J$108)</f>
        <v>60372</v>
      </c>
      <c r="DU19" s="74">
        <f>SUMIF(DWT!$A$93:$A$108,'2019-2020'!DU$7,DWT!K$93:K$108)</f>
        <v>62737</v>
      </c>
      <c r="DV19" s="74">
        <f>SUMIF(DWT!$A$93:$A$108,'2019-2020'!DV$7,DWT!L$93:L$108)</f>
        <v>67048</v>
      </c>
      <c r="DW19" s="74">
        <f>SUMIF(DWT!$A$93:$A$108,'2019-2020'!DW$7,DWT!M$93:M$108)</f>
        <v>68944</v>
      </c>
      <c r="DX19" s="74">
        <f>SUMIF(DWT!$A$93:$A$108,'2019-2020'!DX$7,DWT!N$93:N$108)</f>
        <v>61408</v>
      </c>
      <c r="DY19" s="74">
        <f>SUMIF(DWT!$A$93:$A$108,'2019-2020'!DY$7,DWT!O$93:O$108)</f>
        <v>60990</v>
      </c>
    </row>
    <row r="20" spans="1:130">
      <c r="A20" s="84" t="str">
        <f>+CW21</f>
        <v>Detroit-Windsor Tunnel</v>
      </c>
      <c r="B20" s="26" t="s">
        <v>7</v>
      </c>
      <c r="C20" s="18">
        <f>+CZ20</f>
        <v>818</v>
      </c>
      <c r="D20" s="73">
        <f ca="1">OFFSET(CZ20,0,14,1,1)</f>
        <v>833</v>
      </c>
      <c r="E20" s="18">
        <f ca="1">SUM(D20-C20)</f>
        <v>15</v>
      </c>
      <c r="F20" s="19">
        <f ca="1">IF(E20=0,0,IF(C20=0,1,E20/C20))</f>
        <v>1.8337408312958436E-2</v>
      </c>
      <c r="G20" s="18">
        <f>SUMIF($C$6:F$6,G$5,$C20:F20)</f>
        <v>818</v>
      </c>
      <c r="H20" s="73">
        <f ca="1">SUMIF($C$6:G$6,H$5,$C20:G20)</f>
        <v>833</v>
      </c>
      <c r="I20" s="18">
        <f ca="1">SUM(H20-G20)</f>
        <v>15</v>
      </c>
      <c r="J20" s="19">
        <f ca="1">IF(I20=0,0,IF(G20=0,1,I20/G20))</f>
        <v>1.8337408312958436E-2</v>
      </c>
      <c r="K20" s="18">
        <f>+DA20</f>
        <v>834</v>
      </c>
      <c r="L20" s="73">
        <f ca="1">OFFSET(DA20,0,14,1,1)</f>
        <v>806</v>
      </c>
      <c r="M20" s="18">
        <f ca="1">SUM(L20-K20)</f>
        <v>-28</v>
      </c>
      <c r="N20" s="19">
        <f ca="1">IF(M20=0,0,IF(K20=0,1,M20/K20))</f>
        <v>-3.3573141486810551E-2</v>
      </c>
      <c r="O20" s="18">
        <f>SUMIF($C$6:N$6,O$5,$C20:N20)</f>
        <v>1652</v>
      </c>
      <c r="P20" s="73">
        <f ca="1">SUMIF($C$6:O$6,P$5,$C20:O20)</f>
        <v>1639</v>
      </c>
      <c r="Q20" s="18">
        <f ca="1">SUM(P20-O20)</f>
        <v>-13</v>
      </c>
      <c r="R20" s="19">
        <f ca="1">IF(Q20=0,0,IF(O20=0,1,Q20/O20))</f>
        <v>-7.8692493946731241E-3</v>
      </c>
      <c r="S20" s="18">
        <f>+DB20</f>
        <v>895</v>
      </c>
      <c r="T20" s="73">
        <f ca="1">OFFSET(DB20,0,14,1,1)</f>
        <v>823</v>
      </c>
      <c r="U20" s="18">
        <f ca="1">SUM(T20-S20)</f>
        <v>-72</v>
      </c>
      <c r="V20" s="19">
        <f ca="1">IF(U20=0,0,IF(S20=0,1,U20/S20))</f>
        <v>-8.0446927374301674E-2</v>
      </c>
      <c r="W20" s="18">
        <f>SUMIF($C$6:V$6,W$5,$C20:V20)</f>
        <v>2547</v>
      </c>
      <c r="X20" s="73">
        <f ca="1">SUMIF($C$6:W$6,X$5,$C20:W20)</f>
        <v>2462</v>
      </c>
      <c r="Y20" s="18">
        <f ca="1">SUM(X20-W20)</f>
        <v>-85</v>
      </c>
      <c r="Z20" s="19">
        <f ca="1">IF(Y20=0,0,IF(W20=0,1,Y20/W20))</f>
        <v>-3.3372595210051037E-2</v>
      </c>
      <c r="AA20" s="18">
        <f>+DC20</f>
        <v>980</v>
      </c>
      <c r="AB20" s="73">
        <f ca="1">OFFSET(DC20,0,14,1,1)</f>
        <v>441</v>
      </c>
      <c r="AC20" s="18">
        <f ca="1">SUM(AB20-AA20)</f>
        <v>-539</v>
      </c>
      <c r="AD20" s="19">
        <f ca="1">IF(AC20=0,0,IF(AA20=0,1,AC20/AA20))</f>
        <v>-0.55000000000000004</v>
      </c>
      <c r="AE20" s="18">
        <f>SUMIF($C$6:AD$6,AE$5,$C20:AD20)</f>
        <v>3527</v>
      </c>
      <c r="AF20" s="73">
        <f ca="1">SUMIF($C$6:AE$6,AF$5,$C20:AE20)</f>
        <v>2903</v>
      </c>
      <c r="AG20" s="18">
        <f ca="1">SUM(AF20-AE20)</f>
        <v>-624</v>
      </c>
      <c r="AH20" s="19">
        <f ca="1">IF(AG20=0,0,IF(AE20=0,1,AG20/AE20))</f>
        <v>-0.17692089594556279</v>
      </c>
      <c r="AI20" s="18">
        <f>+DD20</f>
        <v>1057</v>
      </c>
      <c r="AJ20" s="73">
        <f ca="1">OFFSET(DD20,0,14,1,1)</f>
        <v>510</v>
      </c>
      <c r="AK20" s="18">
        <f ca="1">SUM(AJ20-AI20)</f>
        <v>-547</v>
      </c>
      <c r="AL20" s="19">
        <f ca="1">IF(AK20=0,0,IF(AI20=0,1,AK20/AI20))</f>
        <v>-0.51750236518448434</v>
      </c>
      <c r="AM20" s="18">
        <f>SUMIF($C$6:AL$6,AM$5,$C20:AL20)</f>
        <v>4584</v>
      </c>
      <c r="AN20" s="73">
        <f ca="1">SUMIF($C$6:AM$6,AN$5,$C20:AM20)</f>
        <v>3413</v>
      </c>
      <c r="AO20" s="18">
        <f ca="1">SUM(AN20-AM20)</f>
        <v>-1171</v>
      </c>
      <c r="AP20" s="19">
        <f ca="1">IF(AO20=0,0,IF(AM20=0,1,AO20/AM20))</f>
        <v>-0.25545375218150085</v>
      </c>
      <c r="AQ20" s="18">
        <f>+DE20</f>
        <v>969</v>
      </c>
      <c r="AR20" s="73">
        <f ca="1">OFFSET(DE20,0,14,1,1)</f>
        <v>573</v>
      </c>
      <c r="AS20" s="18">
        <f ca="1">SUM(AR20-AQ20)</f>
        <v>-396</v>
      </c>
      <c r="AT20" s="19">
        <f ca="1">IF(AS20=0,0,IF(AQ20=0,1,AS20/AQ20))</f>
        <v>-0.4086687306501548</v>
      </c>
      <c r="AU20" s="18">
        <f>SUMIF($C$6:AT$6,AU$5,$C20:AT20)</f>
        <v>5553</v>
      </c>
      <c r="AV20" s="73">
        <f ca="1">SUMIF($C$6:AU$6,AV$5,$C20:AU20)</f>
        <v>3986</v>
      </c>
      <c r="AW20" s="18">
        <f ca="1">SUM(AV20-AU20)</f>
        <v>-1567</v>
      </c>
      <c r="AX20" s="19">
        <f ca="1">IF(AW20=0,0,IF(AU20=0,1,AW20/AU20))</f>
        <v>-0.28218980731136323</v>
      </c>
      <c r="AY20" s="18">
        <f>+DF20</f>
        <v>964</v>
      </c>
      <c r="AZ20" s="73">
        <f ca="1">OFFSET(DF20,0,14,1,1)</f>
        <v>684</v>
      </c>
      <c r="BA20" s="18">
        <f ca="1">SUM(AZ20-AY20)</f>
        <v>-280</v>
      </c>
      <c r="BB20" s="19">
        <f ca="1">IF(BA20=0,0,IF(AY20=0,1,BA20/AY20))</f>
        <v>-0.29045643153526973</v>
      </c>
      <c r="BC20" s="18">
        <f>SUMIF($C$6:BB$6,BC$5,$C20:BB20)</f>
        <v>6517</v>
      </c>
      <c r="BD20" s="73">
        <f ca="1">SUMIF($C$6:BC$6,BD$5,$C20:BC20)</f>
        <v>4670</v>
      </c>
      <c r="BE20" s="18">
        <f ca="1">SUM(BD20-BC20)</f>
        <v>-1847</v>
      </c>
      <c r="BF20" s="19">
        <f ca="1">IF(BE20=0,0,IF(BC20=0,1,BE20/BC20))</f>
        <v>-0.28341261316556698</v>
      </c>
      <c r="BG20" s="18">
        <f>+DG20</f>
        <v>1009</v>
      </c>
      <c r="BH20" s="73">
        <f ca="1">OFFSET(DG20,0,14,1,1)</f>
        <v>894</v>
      </c>
      <c r="BI20" s="18">
        <f ca="1">SUM(BH20-BG20)</f>
        <v>-115</v>
      </c>
      <c r="BJ20" s="19">
        <f ca="1">IF(BI20=0,0,IF(BG20=0,1,BI20/BG20))</f>
        <v>-0.11397423191278494</v>
      </c>
      <c r="BK20" s="18">
        <f>SUMIF($C$6:BJ$6,BK$5,$C20:BJ20)</f>
        <v>7526</v>
      </c>
      <c r="BL20" s="73">
        <f ca="1">SUMIF($C$6:BK$6,BL$5,$C20:BK20)</f>
        <v>5564</v>
      </c>
      <c r="BM20" s="18">
        <f ca="1">SUM(BL20-BK20)</f>
        <v>-1962</v>
      </c>
      <c r="BN20" s="19">
        <f ca="1">IF(BM20=0,0,IF(BK20=0,1,BM20/BK20))</f>
        <v>-0.26069625298963595</v>
      </c>
      <c r="BO20" s="18">
        <f>+DH20</f>
        <v>928</v>
      </c>
      <c r="BP20" s="73">
        <f ca="1">OFFSET(DH20,0,14,1,1)</f>
        <v>1854</v>
      </c>
      <c r="BQ20" s="18">
        <f ca="1">SUM(BP20-BO20)</f>
        <v>926</v>
      </c>
      <c r="BR20" s="19">
        <f ca="1">IF(BQ20=0,0,IF(BO20=0,1,BQ20/BO20))</f>
        <v>0.99784482758620685</v>
      </c>
      <c r="BS20" s="18">
        <f>SUMIF($C$6:BR$6,BS$5,$C20:BR20)</f>
        <v>8454</v>
      </c>
      <c r="BT20" s="73">
        <f ca="1">SUMIF($C$6:BS$6,BT$5,$C20:BS20)</f>
        <v>7418</v>
      </c>
      <c r="BU20" s="18">
        <f ca="1">SUM(BT20-BS20)</f>
        <v>-1036</v>
      </c>
      <c r="BV20" s="19">
        <f ca="1">IF(BU20=0,0,IF(BS20=0,1,BU20/BS20))</f>
        <v>-0.12254554057251005</v>
      </c>
      <c r="BW20" s="18">
        <f>+DI20</f>
        <v>1019</v>
      </c>
      <c r="BX20" s="73">
        <f ca="1">OFFSET(DI20,0,14,1,1)</f>
        <v>1595</v>
      </c>
      <c r="BY20" s="18">
        <f ca="1">SUM(BX20-BW20)</f>
        <v>576</v>
      </c>
      <c r="BZ20" s="19">
        <f ca="1">IF(BY20=0,0,IF(BW20=0,1,BY20/BW20))</f>
        <v>0.56526005888125619</v>
      </c>
      <c r="CA20" s="18">
        <f>SUMIF($C$6:BZ$6,CA$5,$C20:BZ20)</f>
        <v>9473</v>
      </c>
      <c r="CB20" s="73">
        <f ca="1">SUMIF($C$6:CA$6,CB$5,$C20:CA20)</f>
        <v>9013</v>
      </c>
      <c r="CC20" s="18">
        <f ca="1">SUM(CB20-CA20)</f>
        <v>-460</v>
      </c>
      <c r="CD20" s="19">
        <f ca="1">IF(CC20=0,0,IF(CA20=0,1,CC20/CA20))</f>
        <v>-4.8559062598965481E-2</v>
      </c>
      <c r="CE20" s="18">
        <f>+DJ20</f>
        <v>916</v>
      </c>
      <c r="CF20" s="73">
        <f ca="1">OFFSET(DJ20,0,14,1,1)</f>
        <v>1513</v>
      </c>
      <c r="CG20" s="18">
        <f ca="1">SUM(CF20-CE20)</f>
        <v>597</v>
      </c>
      <c r="CH20" s="19">
        <f ca="1">IF(CG20=0,0,IF(CE20=0,1,CG20/CE20))</f>
        <v>0.65174672489082974</v>
      </c>
      <c r="CI20" s="18">
        <f>SUMIF($C$6:CH$6,CI$5,$C20:CH20)</f>
        <v>10389</v>
      </c>
      <c r="CJ20" s="73">
        <f ca="1">SUMIF($C$6:CI$6,CJ$5,$C20:CI20)</f>
        <v>10526</v>
      </c>
      <c r="CK20" s="18">
        <f ca="1">SUM(CJ20-CI20)</f>
        <v>137</v>
      </c>
      <c r="CL20" s="19">
        <f ca="1">IF(CK20=0,0,IF(CI20=0,1,CK20/CI20))</f>
        <v>1.318702473770334E-2</v>
      </c>
      <c r="CM20" s="18">
        <f>+DK20</f>
        <v>757</v>
      </c>
      <c r="CN20" s="73">
        <f ca="1">OFFSET(DK20,0,14,1,1)</f>
        <v>1738</v>
      </c>
      <c r="CO20" s="18">
        <f ca="1">SUM(CN20-CM20)</f>
        <v>981</v>
      </c>
      <c r="CP20" s="19">
        <f ca="1">IF(CO20=0,0,IF(CM20=0,1,CO20/CM20))</f>
        <v>1.2959048877146631</v>
      </c>
      <c r="CQ20" s="18">
        <f>SUMIF($C$6:CP$6,CQ$5,$C20:CP20)</f>
        <v>11146</v>
      </c>
      <c r="CR20" s="73">
        <f ca="1">SUMIF($C$6:CQ$6,CR$5,$C20:CQ20)</f>
        <v>12264</v>
      </c>
      <c r="CS20" s="18">
        <f ca="1">SUM(CR20-CQ20)</f>
        <v>1118</v>
      </c>
      <c r="CT20" s="19">
        <f ca="1">IF(CS20=0,0,IF(CQ20=0,1,CS20/CQ20))</f>
        <v>0.10030504216759376</v>
      </c>
      <c r="CW20" t="s">
        <v>11</v>
      </c>
      <c r="CX20" t="s">
        <v>7</v>
      </c>
      <c r="CY20" s="7"/>
      <c r="CZ20" s="74">
        <f>SUMIF(DWT!$A$111:$A$126,'2019-2020'!CZ$7,DWT!D$111:D$126)</f>
        <v>818</v>
      </c>
      <c r="DA20" s="74">
        <f>SUMIF(DWT!$A$111:$A$126,'2019-2020'!DA$7,DWT!E$111:E$126)</f>
        <v>834</v>
      </c>
      <c r="DB20" s="74">
        <f>SUMIF(DWT!$A$111:$A$126,'2019-2020'!DB$7,DWT!F$111:F$126)</f>
        <v>895</v>
      </c>
      <c r="DC20" s="74">
        <f>SUMIF(DWT!$A$111:$A$126,'2019-2020'!DC$7,DWT!G$111:G$126)</f>
        <v>980</v>
      </c>
      <c r="DD20" s="74">
        <f>SUMIF(DWT!$A$111:$A$126,'2019-2020'!DD$7,DWT!H$111:H$126)</f>
        <v>1057</v>
      </c>
      <c r="DE20" s="74">
        <f>SUMIF(DWT!$A$111:$A$126,'2019-2020'!DE$7,DWT!I$111:I$126)</f>
        <v>969</v>
      </c>
      <c r="DF20" s="74">
        <f>SUMIF(DWT!$A$111:$A$126,'2019-2020'!DF$7,DWT!J$111:J$126)</f>
        <v>964</v>
      </c>
      <c r="DG20" s="74">
        <f>SUMIF(DWT!$A$111:$A$126,'2019-2020'!DG$7,DWT!K$111:K$126)</f>
        <v>1009</v>
      </c>
      <c r="DH20" s="74">
        <f>SUMIF(DWT!$A$111:$A$126,'2019-2020'!DH$7,DWT!L$111:L$126)</f>
        <v>928</v>
      </c>
      <c r="DI20" s="74">
        <f>SUMIF(DWT!$A$111:$A$126,'2019-2020'!DI$7,DWT!M$111:M$126)</f>
        <v>1019</v>
      </c>
      <c r="DJ20" s="74">
        <f>SUMIF(DWT!$A$111:$A$126,'2019-2020'!DJ$7,DWT!N$111:N$126)</f>
        <v>916</v>
      </c>
      <c r="DK20" s="74">
        <f>SUMIF(DWT!$A$111:$A$126,'2019-2020'!DK$7,DWT!O$111:O$126)</f>
        <v>757</v>
      </c>
      <c r="DN20" s="74">
        <f>SUMIF(DWT!$A$111:$A$126,'2019-2020'!DN$7,DWT!D$111:D$126)</f>
        <v>833</v>
      </c>
      <c r="DO20" s="74">
        <f>SUMIF(DWT!$A$111:$A$126,'2019-2020'!DO$7,DWT!E$111:E$126)</f>
        <v>806</v>
      </c>
      <c r="DP20" s="74">
        <f>SUMIF(DWT!$A$111:$A$126,'2019-2020'!DP$7,DWT!F$111:F$126)</f>
        <v>823</v>
      </c>
      <c r="DQ20" s="74">
        <f>SUMIF(DWT!$A$111:$A$126,'2019-2020'!DQ$7,DWT!G$111:G$126)</f>
        <v>441</v>
      </c>
      <c r="DR20" s="74">
        <f>SUMIF(DWT!$A$111:$A$126,'2019-2020'!DR$7,DWT!H$111:H$126)</f>
        <v>510</v>
      </c>
      <c r="DS20" s="74">
        <f>SUMIF(DWT!$A$111:$A$126,'2019-2020'!DS$7,DWT!I$111:I$126)</f>
        <v>573</v>
      </c>
      <c r="DT20" s="74">
        <f>SUMIF(DWT!$A$111:$A$126,'2019-2020'!DT$7,DWT!J$111:J$126)</f>
        <v>684</v>
      </c>
      <c r="DU20" s="74">
        <f>SUMIF(DWT!$A$111:$A$126,'2019-2020'!DU$7,DWT!K$111:K$126)</f>
        <v>894</v>
      </c>
      <c r="DV20" s="74">
        <f>SUMIF(DWT!$A$111:$A$126,'2019-2020'!DV$7,DWT!L$111:L$126)</f>
        <v>1854</v>
      </c>
      <c r="DW20" s="74">
        <f>SUMIF(DWT!$A$111:$A$126,'2019-2020'!DW$7,DWT!M$111:M$126)</f>
        <v>1595</v>
      </c>
      <c r="DX20" s="74">
        <f>SUMIF(DWT!$A$111:$A$126,'2019-2020'!DX$7,DWT!N$111:N$126)</f>
        <v>1513</v>
      </c>
      <c r="DY20" s="74">
        <f>SUMIF(DWT!$A$111:$A$126,'2019-2020'!DY$7,DWT!O$111:O$126)</f>
        <v>1738</v>
      </c>
    </row>
    <row r="21" spans="1:130">
      <c r="A21" s="83"/>
      <c r="B21" s="26" t="s">
        <v>8</v>
      </c>
      <c r="C21" s="73">
        <f>+CZ21</f>
        <v>2541</v>
      </c>
      <c r="D21" s="73">
        <f ca="1">OFFSET(CZ21,0,14,1,1)</f>
        <v>2525</v>
      </c>
      <c r="E21" s="73">
        <f ca="1">SUM(D21-C21)</f>
        <v>-16</v>
      </c>
      <c r="F21" s="19">
        <f ca="1">IF(E21=0,0,IF(C21=0,1,E21/C21))</f>
        <v>-6.2967335694608419E-3</v>
      </c>
      <c r="G21" s="73">
        <f>SUMIF($C$6:F$6,G$5,$C21:F21)</f>
        <v>2541</v>
      </c>
      <c r="H21" s="73">
        <f ca="1">SUMIF($C$6:G$6,H$5,$C21:G21)</f>
        <v>2525</v>
      </c>
      <c r="I21" s="73">
        <f ca="1">SUM(H21-G21)</f>
        <v>-16</v>
      </c>
      <c r="J21" s="19">
        <f ca="1">IF(I21=0,0,IF(G21=0,1,I21/G21))</f>
        <v>-6.2967335694608419E-3</v>
      </c>
      <c r="K21" s="73">
        <f>+DA21</f>
        <v>2440</v>
      </c>
      <c r="L21" s="73">
        <f ca="1">OFFSET(DA21,0,14,1,1)</f>
        <v>2428</v>
      </c>
      <c r="M21" s="73">
        <f ca="1">SUM(L21-K21)</f>
        <v>-12</v>
      </c>
      <c r="N21" s="19">
        <f ca="1">IF(M21=0,0,IF(K21=0,1,M21/K21))</f>
        <v>-4.9180327868852463E-3</v>
      </c>
      <c r="O21" s="73">
        <f>SUMIF($C$6:N$6,O$5,$C21:N21)</f>
        <v>4981</v>
      </c>
      <c r="P21" s="73">
        <f ca="1">SUMIF($C$6:O$6,P$5,$C21:O21)</f>
        <v>4953</v>
      </c>
      <c r="Q21" s="73">
        <f ca="1">SUM(P21-O21)</f>
        <v>-28</v>
      </c>
      <c r="R21" s="19">
        <f ca="1">IF(Q21=0,0,IF(O21=0,1,Q21/O21))</f>
        <v>-5.6213611724553305E-3</v>
      </c>
      <c r="S21" s="73">
        <f>+DB21</f>
        <v>2591</v>
      </c>
      <c r="T21" s="73">
        <f ca="1">OFFSET(DB21,0,14,1,1)</f>
        <v>1483</v>
      </c>
      <c r="U21" s="73">
        <f ca="1">SUM(T21-S21)</f>
        <v>-1108</v>
      </c>
      <c r="V21" s="19">
        <f ca="1">IF(U21=0,0,IF(S21=0,1,U21/S21))</f>
        <v>-0.42763411810111923</v>
      </c>
      <c r="W21" s="73">
        <f>SUMIF($C$6:V$6,W$5,$C21:V21)</f>
        <v>7572</v>
      </c>
      <c r="X21" s="73">
        <f ca="1">SUMIF($C$6:W$6,X$5,$C21:W21)</f>
        <v>6436</v>
      </c>
      <c r="Y21" s="73">
        <f ca="1">SUM(X21-W21)</f>
        <v>-1136</v>
      </c>
      <c r="Z21" s="19">
        <f ca="1">IF(Y21=0,0,IF(W21=0,1,Y21/W21))</f>
        <v>-0.15002641310089804</v>
      </c>
      <c r="AA21" s="73">
        <f>+DC21</f>
        <v>2556</v>
      </c>
      <c r="AB21" s="73">
        <f ca="1">OFFSET(DC21,0,14,1,1)</f>
        <v>0</v>
      </c>
      <c r="AC21" s="73">
        <f ca="1">SUM(AB21-AA21)</f>
        <v>-2556</v>
      </c>
      <c r="AD21" s="19">
        <f ca="1">IF(AC21=0,0,IF(AA21=0,1,AC21/AA21))</f>
        <v>-1</v>
      </c>
      <c r="AE21" s="73">
        <f>SUMIF($C$6:AD$6,AE$5,$C21:AD21)</f>
        <v>10128</v>
      </c>
      <c r="AF21" s="73">
        <f ca="1">SUMIF($C$6:AE$6,AF$5,$C21:AE21)</f>
        <v>6436</v>
      </c>
      <c r="AG21" s="73">
        <f ca="1">SUM(AF21-AE21)</f>
        <v>-3692</v>
      </c>
      <c r="AH21" s="19">
        <f ca="1">IF(AG21=0,0,IF(AE21=0,1,AG21/AE21))</f>
        <v>-0.3645339652448657</v>
      </c>
      <c r="AI21" s="73">
        <f>+DD21</f>
        <v>2638</v>
      </c>
      <c r="AJ21" s="73">
        <f ca="1">OFFSET(DD21,0,14,1,1)</f>
        <v>0</v>
      </c>
      <c r="AK21" s="73">
        <f ca="1">SUM(AJ21-AI21)</f>
        <v>-2638</v>
      </c>
      <c r="AL21" s="19">
        <f ca="1">IF(AK21=0,0,IF(AI21=0,1,AK21/AI21))</f>
        <v>-1</v>
      </c>
      <c r="AM21" s="73">
        <f>SUMIF($C$6:AL$6,AM$5,$C21:AL21)</f>
        <v>12766</v>
      </c>
      <c r="AN21" s="73">
        <f ca="1">SUMIF($C$6:AM$6,AN$5,$C21:AM21)</f>
        <v>6436</v>
      </c>
      <c r="AO21" s="73">
        <f ca="1">SUM(AN21-AM21)</f>
        <v>-6330</v>
      </c>
      <c r="AP21" s="19">
        <f ca="1">IF(AO21=0,0,IF(AM21=0,1,AO21/AM21))</f>
        <v>-0.49584834717217607</v>
      </c>
      <c r="AQ21" s="73">
        <f>+DE21</f>
        <v>2591</v>
      </c>
      <c r="AR21" s="73">
        <f ca="1">OFFSET(DE21,0,14,1,1)</f>
        <v>0</v>
      </c>
      <c r="AS21" s="73">
        <f ca="1">SUM(AR21-AQ21)</f>
        <v>-2591</v>
      </c>
      <c r="AT21" s="19">
        <f ca="1">IF(AS21=0,0,IF(AQ21=0,1,AS21/AQ21))</f>
        <v>-1</v>
      </c>
      <c r="AU21" s="73">
        <f>SUMIF($C$6:AT$6,AU$5,$C21:AT21)</f>
        <v>15357</v>
      </c>
      <c r="AV21" s="73">
        <f ca="1">SUMIF($C$6:AU$6,AV$5,$C21:AU21)</f>
        <v>6436</v>
      </c>
      <c r="AW21" s="73">
        <f ca="1">SUM(AV21-AU21)</f>
        <v>-8921</v>
      </c>
      <c r="AX21" s="19">
        <f ca="1">IF(AW21=0,0,IF(AU21=0,1,AW21/AU21))</f>
        <v>-0.58090772937422674</v>
      </c>
      <c r="AY21" s="73">
        <f>+DF21</f>
        <v>2648</v>
      </c>
      <c r="AZ21" s="73">
        <f ca="1">OFFSET(DF21,0,14,1,1)</f>
        <v>0</v>
      </c>
      <c r="BA21" s="73">
        <f ca="1">SUM(AZ21-AY21)</f>
        <v>-2648</v>
      </c>
      <c r="BB21" s="19">
        <f ca="1">IF(BA21=0,0,IF(AY21=0,1,BA21/AY21))</f>
        <v>-1</v>
      </c>
      <c r="BC21" s="73">
        <f>SUMIF($C$6:BB$6,BC$5,$C21:BB21)</f>
        <v>18005</v>
      </c>
      <c r="BD21" s="73">
        <f ca="1">SUMIF($C$6:BC$6,BD$5,$C21:BC21)</f>
        <v>6436</v>
      </c>
      <c r="BE21" s="73">
        <f ca="1">SUM(BD21-BC21)</f>
        <v>-11569</v>
      </c>
      <c r="BF21" s="19">
        <f ca="1">IF(BE21=0,0,IF(BC21=0,1,BE21/BC21))</f>
        <v>-0.64254373785059704</v>
      </c>
      <c r="BG21" s="73">
        <f>+DG21</f>
        <v>2856</v>
      </c>
      <c r="BH21" s="73">
        <f ca="1">OFFSET(DG21,0,14,1,1)</f>
        <v>3</v>
      </c>
      <c r="BI21" s="73">
        <f ca="1">SUM(BH21-BG21)</f>
        <v>-2853</v>
      </c>
      <c r="BJ21" s="19">
        <f ca="1">IF(BI21=0,0,IF(BG21=0,1,BI21/BG21))</f>
        <v>-0.99894957983193278</v>
      </c>
      <c r="BK21" s="73">
        <f>SUMIF($C$6:BJ$6,BK$5,$C21:BJ21)</f>
        <v>20861</v>
      </c>
      <c r="BL21" s="73">
        <f ca="1">SUMIF($C$6:BK$6,BL$5,$C21:BK21)</f>
        <v>6439</v>
      </c>
      <c r="BM21" s="73">
        <f ca="1">SUM(BL21-BK21)</f>
        <v>-14422</v>
      </c>
      <c r="BN21" s="19">
        <f ca="1">IF(BM21=0,0,IF(BK21=0,1,BM21/BK21))</f>
        <v>-0.69133790326446476</v>
      </c>
      <c r="BO21" s="73">
        <f>+DH21</f>
        <v>2744</v>
      </c>
      <c r="BP21" s="73">
        <f ca="1">OFFSET(DH21,0,14,1,1)</f>
        <v>1</v>
      </c>
      <c r="BQ21" s="73">
        <f ca="1">SUM(BP21-BO21)</f>
        <v>-2743</v>
      </c>
      <c r="BR21" s="19">
        <f ca="1">IF(BQ21=0,0,IF(BO21=0,1,BQ21/BO21))</f>
        <v>-0.99963556851311952</v>
      </c>
      <c r="BS21" s="73">
        <f>SUMIF($C$6:BR$6,BS$5,$C21:BR21)</f>
        <v>23605</v>
      </c>
      <c r="BT21" s="73">
        <f ca="1">SUMIF($C$6:BS$6,BT$5,$C21:BS21)</f>
        <v>6440</v>
      </c>
      <c r="BU21" s="73">
        <f ca="1">SUM(BT21-BS21)</f>
        <v>-17165</v>
      </c>
      <c r="BV21" s="19">
        <f ca="1">IF(BU21=0,0,IF(BS21=0,1,BU21/BS21))</f>
        <v>-0.72717644566829065</v>
      </c>
      <c r="BW21" s="73">
        <f>+DI21</f>
        <v>2790</v>
      </c>
      <c r="BX21" s="73">
        <f ca="1">OFFSET(DI21,0,14,1,1)</f>
        <v>5</v>
      </c>
      <c r="BY21" s="73">
        <f ca="1">SUM(BX21-BW21)</f>
        <v>-2785</v>
      </c>
      <c r="BZ21" s="19">
        <f ca="1">IF(BY21=0,0,IF(BW21=0,1,BY21/BW21))</f>
        <v>-0.99820788530465954</v>
      </c>
      <c r="CA21" s="73">
        <f>SUMIF($C$6:BZ$6,CA$5,$C21:BZ21)</f>
        <v>26395</v>
      </c>
      <c r="CB21" s="73">
        <f ca="1">SUMIF($C$6:CA$6,CB$5,$C21:CA21)</f>
        <v>6445</v>
      </c>
      <c r="CC21" s="73">
        <f ca="1">SUM(CB21-CA21)</f>
        <v>-19950</v>
      </c>
      <c r="CD21" s="19">
        <f ca="1">IF(CC21=0,0,IF(CA21=0,1,CC21/CA21))</f>
        <v>-0.75582496684978218</v>
      </c>
      <c r="CE21" s="73">
        <f>+DJ21</f>
        <v>2585</v>
      </c>
      <c r="CF21" s="73">
        <f ca="1">OFFSET(DJ21,0,14,1,1)</f>
        <v>8</v>
      </c>
      <c r="CG21" s="73">
        <f ca="1">SUM(CF21-CE21)</f>
        <v>-2577</v>
      </c>
      <c r="CH21" s="19">
        <f ca="1">IF(CG21=0,0,IF(CE21=0,1,CG21/CE21))</f>
        <v>-0.99690522243713731</v>
      </c>
      <c r="CI21" s="73">
        <f>SUMIF($C$6:CH$6,CI$5,$C21:CH21)</f>
        <v>28980</v>
      </c>
      <c r="CJ21" s="73">
        <f ca="1">SUMIF($C$6:CI$6,CJ$5,$C21:CI21)</f>
        <v>6453</v>
      </c>
      <c r="CK21" s="73">
        <f ca="1">SUM(CJ21-CI21)</f>
        <v>-22527</v>
      </c>
      <c r="CL21" s="19">
        <f ca="1">IF(CK21=0,0,IF(CI21=0,1,CK21/CI21))</f>
        <v>-0.77732919254658384</v>
      </c>
      <c r="CM21" s="73">
        <f>+DK21</f>
        <v>2498</v>
      </c>
      <c r="CN21" s="73">
        <f ca="1">OFFSET(DK21,0,14,1,1)</f>
        <v>9</v>
      </c>
      <c r="CO21" s="73">
        <f ca="1">SUM(CN21-CM21)</f>
        <v>-2489</v>
      </c>
      <c r="CP21" s="19">
        <f ca="1">IF(CO21=0,0,IF(CM21=0,1,CO21/CM21))</f>
        <v>-0.99639711769415529</v>
      </c>
      <c r="CQ21" s="73">
        <f>SUMIF($C$6:CP$6,CQ$5,$C21:CP21)</f>
        <v>31478</v>
      </c>
      <c r="CR21" s="73">
        <f ca="1">SUMIF($C$6:CQ$6,CR$5,$C21:CQ21)</f>
        <v>6462</v>
      </c>
      <c r="CS21" s="73">
        <f ca="1">SUM(CR21-CQ21)</f>
        <v>-25016</v>
      </c>
      <c r="CT21" s="19">
        <f ca="1">IF(CS21=0,0,IF(CQ21=0,1,CS21/CQ21))</f>
        <v>-0.79471376834614649</v>
      </c>
      <c r="CW21" t="s">
        <v>11</v>
      </c>
      <c r="CX21" t="s">
        <v>8</v>
      </c>
      <c r="CY21" s="7"/>
      <c r="CZ21" s="74">
        <f>SUMIF(DWT!$A$129:$A$144,'2019-2020'!CZ$7,DWT!D$129:D$144)</f>
        <v>2541</v>
      </c>
      <c r="DA21" s="74">
        <f>SUMIF(DWT!$A$129:$A$144,'2019-2020'!DA$7,DWT!E$129:E$144)</f>
        <v>2440</v>
      </c>
      <c r="DB21" s="74">
        <f>SUMIF(DWT!$A$129:$A$144,'2019-2020'!DB$7,DWT!F$129:F$144)</f>
        <v>2591</v>
      </c>
      <c r="DC21" s="74">
        <f>SUMIF(DWT!$A$129:$A$144,'2019-2020'!DC$7,DWT!G$129:G$144)</f>
        <v>2556</v>
      </c>
      <c r="DD21" s="74">
        <f>SUMIF(DWT!$A$129:$A$144,'2019-2020'!DD$7,DWT!H$129:H$144)</f>
        <v>2638</v>
      </c>
      <c r="DE21" s="74">
        <f>SUMIF(DWT!$A$129:$A$144,'2019-2020'!DE$7,DWT!I$129:I$144)</f>
        <v>2591</v>
      </c>
      <c r="DF21" s="74">
        <f>SUMIF(DWT!$A$129:$A$144,'2019-2020'!DF$7,DWT!J$129:J$144)</f>
        <v>2648</v>
      </c>
      <c r="DG21" s="74">
        <f>SUMIF(DWT!$A$129:$A$144,'2019-2020'!DG$7,DWT!K$129:K$144)</f>
        <v>2856</v>
      </c>
      <c r="DH21" s="74">
        <f>SUMIF(DWT!$A$129:$A$144,'2019-2020'!DH$7,DWT!L$129:L$144)</f>
        <v>2744</v>
      </c>
      <c r="DI21" s="74">
        <f>SUMIF(DWT!$A$129:$A$144,'2019-2020'!DI$7,DWT!M$129:M$144)</f>
        <v>2790</v>
      </c>
      <c r="DJ21" s="74">
        <f>SUMIF(DWT!$A$129:$A$144,'2019-2020'!DJ$7,DWT!N$129:N$144)</f>
        <v>2585</v>
      </c>
      <c r="DK21" s="74">
        <f>SUMIF(DWT!$A$129:$A$144,'2019-2020'!DK$7,DWT!O$129:O$144)</f>
        <v>2498</v>
      </c>
      <c r="DN21" s="74">
        <f>SUMIF(DWT!$A$129:$A$144,'2019-2020'!DN$7,DWT!D$129:D$144)</f>
        <v>2525</v>
      </c>
      <c r="DO21" s="74">
        <f>SUMIF(DWT!$A$129:$A$144,'2019-2020'!DO$7,DWT!E$129:E$144)</f>
        <v>2428</v>
      </c>
      <c r="DP21" s="74">
        <f>SUMIF(DWT!$A$129:$A$144,'2019-2020'!DP$7,DWT!F$129:F$144)</f>
        <v>1483</v>
      </c>
      <c r="DQ21" s="74">
        <f>SUMIF(DWT!$A$129:$A$144,'2019-2020'!DQ$7,DWT!G$129:G$144)</f>
        <v>0</v>
      </c>
      <c r="DR21" s="74">
        <f>SUMIF(DWT!$A$129:$A$144,'2019-2020'!DR$7,DWT!H$129:H$144)</f>
        <v>0</v>
      </c>
      <c r="DS21" s="74">
        <f>SUMIF(DWT!$A$129:$A$144,'2019-2020'!DS$7,DWT!I$129:I$144)</f>
        <v>0</v>
      </c>
      <c r="DT21" s="74">
        <f>SUMIF(DWT!$A$129:$A$144,'2019-2020'!DT$7,DWT!J$129:J$144)</f>
        <v>0</v>
      </c>
      <c r="DU21" s="74">
        <f>SUMIF(DWT!$A$129:$A$144,'2019-2020'!DU$7,DWT!K$129:K$144)</f>
        <v>3</v>
      </c>
      <c r="DV21" s="74">
        <f>SUMIF(DWT!$A$129:$A$144,'2019-2020'!DV$7,DWT!L$129:L$144)</f>
        <v>1</v>
      </c>
      <c r="DW21" s="74">
        <f>SUMIF(DWT!$A$129:$A$144,'2019-2020'!DW$7,DWT!M$129:M$144)</f>
        <v>5</v>
      </c>
      <c r="DX21" s="74">
        <f>SUMIF(DWT!$A$129:$A$144,'2019-2020'!DX$7,DWT!N$129:N$144)</f>
        <v>8</v>
      </c>
      <c r="DY21" s="74">
        <f>SUMIF(DWT!$A$129:$A$144,'2019-2020'!DY$7,DWT!O$129:O$144)</f>
        <v>9</v>
      </c>
    </row>
    <row r="22" spans="1:130" s="7" customFormat="1">
      <c r="A22" s="75"/>
      <c r="B22" s="24" t="s">
        <v>9</v>
      </c>
      <c r="C22" s="12">
        <f>+SUM(C19:C21)</f>
        <v>308890</v>
      </c>
      <c r="D22" s="86">
        <f ca="1">+SUM(D19:D21)</f>
        <v>334640</v>
      </c>
      <c r="E22" s="12">
        <f ca="1">SUM(E19:E21)</f>
        <v>25750</v>
      </c>
      <c r="F22" s="13">
        <f ca="1">IF(E22=0,0,IF(C22=0,1,E22/C22))</f>
        <v>8.3363009485577386E-2</v>
      </c>
      <c r="G22" s="12">
        <f>SUM(G19:G21)</f>
        <v>308890</v>
      </c>
      <c r="H22" s="86">
        <f ca="1">SUM(H19:H21)</f>
        <v>334640</v>
      </c>
      <c r="I22" s="12">
        <f ca="1">SUM(I19:I21)</f>
        <v>25750</v>
      </c>
      <c r="J22" s="13">
        <f ca="1">IF(I22=0,0,IF(G22=0,1,I22/G22))</f>
        <v>8.3363009485577386E-2</v>
      </c>
      <c r="K22" s="12">
        <f>+SUM(K19:K21)</f>
        <v>305193</v>
      </c>
      <c r="L22" s="86">
        <f ca="1">+SUM(L19:L21)</f>
        <v>323881</v>
      </c>
      <c r="M22" s="12">
        <f ca="1">SUM(M19:M21)</f>
        <v>18688</v>
      </c>
      <c r="N22" s="13">
        <f ca="1">IF(M22=0,0,IF(K22=0,1,M22/K22))</f>
        <v>6.1233383465544751E-2</v>
      </c>
      <c r="O22" s="12">
        <f>SUM(O19:O21)</f>
        <v>614083</v>
      </c>
      <c r="P22" s="86">
        <f ca="1">SUM(P19:P21)</f>
        <v>658521</v>
      </c>
      <c r="Q22" s="12">
        <f ca="1">SUM(Q19:Q21)</f>
        <v>44438</v>
      </c>
      <c r="R22" s="13">
        <f ca="1">IF(Q22=0,0,IF(O22=0,1,Q22/O22))</f>
        <v>7.2364810620062767E-2</v>
      </c>
      <c r="S22" s="12">
        <f>+SUM(S19:S21)</f>
        <v>356068</v>
      </c>
      <c r="T22" s="86">
        <f ca="1">+SUM(T19:T21)</f>
        <v>191942</v>
      </c>
      <c r="U22" s="12">
        <f ca="1">SUM(U19:U21)</f>
        <v>-164126</v>
      </c>
      <c r="V22" s="13">
        <f ca="1">IF(U22=0,0,IF(S22=0,1,U22/S22))</f>
        <v>-0.46094004515991327</v>
      </c>
      <c r="W22" s="12">
        <f>SUM(W19:W21)</f>
        <v>970151</v>
      </c>
      <c r="X22" s="86">
        <f ca="1">SUM(X19:X21)</f>
        <v>850463</v>
      </c>
      <c r="Y22" s="12">
        <f ca="1">SUM(Y19:Y21)</f>
        <v>-119688</v>
      </c>
      <c r="Z22" s="13">
        <f ca="1">IF(Y22=0,0,IF(W22=0,1,Y22/W22))</f>
        <v>-0.12337048562543357</v>
      </c>
      <c r="AA22" s="12">
        <f>+SUM(AA19:AA21)</f>
        <v>351274</v>
      </c>
      <c r="AB22" s="86">
        <f ca="1">+SUM(AB19:AB21)</f>
        <v>37170</v>
      </c>
      <c r="AC22" s="12">
        <f ca="1">SUM(AC19:AC21)</f>
        <v>-314104</v>
      </c>
      <c r="AD22" s="13">
        <f ca="1">IF(AC22=0,0,IF(AA22=0,1,AC22/AA22))</f>
        <v>-0.89418516599577536</v>
      </c>
      <c r="AE22" s="12">
        <f>SUM(AE19:AE21)</f>
        <v>1321425</v>
      </c>
      <c r="AF22" s="86">
        <f ca="1">SUM(AF19:AF21)</f>
        <v>887633</v>
      </c>
      <c r="AG22" s="12">
        <f ca="1">SUM(AG19:AG21)</f>
        <v>-433792</v>
      </c>
      <c r="AH22" s="13">
        <f ca="1">IF(AG22=0,0,IF(AE22=0,1,AG22/AE22))</f>
        <v>-0.32827591425922775</v>
      </c>
      <c r="AI22" s="12">
        <f>+SUM(AI19:AI21)</f>
        <v>366710</v>
      </c>
      <c r="AJ22" s="86">
        <f ca="1">+SUM(AJ19:AJ21)</f>
        <v>41936</v>
      </c>
      <c r="AK22" s="12">
        <f ca="1">SUM(AK19:AK21)</f>
        <v>-324774</v>
      </c>
      <c r="AL22" s="13">
        <f ca="1">IF(AK22=0,0,IF(AI22=0,1,AK22/AI22))</f>
        <v>-0.88564260587385124</v>
      </c>
      <c r="AM22" s="12">
        <f>SUM(AM19:AM21)</f>
        <v>1688135</v>
      </c>
      <c r="AN22" s="86">
        <f ca="1">SUM(AN19:AN21)</f>
        <v>929569</v>
      </c>
      <c r="AO22" s="12">
        <f ca="1">SUM(AO19:AO21)</f>
        <v>-758566</v>
      </c>
      <c r="AP22" s="13">
        <f ca="1">IF(AO22=0,0,IF(AM22=0,1,AO22/AM22))</f>
        <v>-0.44935150328617085</v>
      </c>
      <c r="AQ22" s="12">
        <f>+SUM(AQ19:AQ21)</f>
        <v>356824</v>
      </c>
      <c r="AR22" s="86">
        <f ca="1">+SUM(AR19:AR21)</f>
        <v>53805</v>
      </c>
      <c r="AS22" s="12">
        <f ca="1">SUM(AS19:AS21)</f>
        <v>-303019</v>
      </c>
      <c r="AT22" s="13">
        <f ca="1">IF(AS22=0,0,IF(AQ22=0,1,AS22/AQ22))</f>
        <v>-0.84921137591641815</v>
      </c>
      <c r="AU22" s="12">
        <f>SUM(AU19:AU21)</f>
        <v>2044959</v>
      </c>
      <c r="AV22" s="86">
        <f ca="1">SUM(AV19:AV21)</f>
        <v>983374</v>
      </c>
      <c r="AW22" s="12">
        <f ca="1">SUM(AW19:AW21)</f>
        <v>-1061585</v>
      </c>
      <c r="AX22" s="13">
        <f ca="1">IF(AW22=0,0,IF(AU22=0,1,AW22/AU22))</f>
        <v>-0.51912287728018014</v>
      </c>
      <c r="AY22" s="12">
        <f>+SUM(AY19:AY21)</f>
        <v>355661</v>
      </c>
      <c r="AZ22" s="86">
        <f ca="1">+SUM(AZ19:AZ21)</f>
        <v>61056</v>
      </c>
      <c r="BA22" s="12">
        <f ca="1">SUM(BA19:BA21)</f>
        <v>-294605</v>
      </c>
      <c r="BB22" s="13">
        <f ca="1">IF(BA22=0,0,IF(AY22=0,1,BA22/AY22))</f>
        <v>-0.82833091061432096</v>
      </c>
      <c r="BC22" s="12">
        <f>SUM(BC19:BC21)</f>
        <v>2400620</v>
      </c>
      <c r="BD22" s="86">
        <f ca="1">SUM(BD19:BD21)</f>
        <v>1044430</v>
      </c>
      <c r="BE22" s="12">
        <f ca="1">SUM(BE19:BE21)</f>
        <v>-1356190</v>
      </c>
      <c r="BF22" s="13">
        <f ca="1">IF(BE22=0,0,IF(BC22=0,1,BE22/BC22))</f>
        <v>-0.56493322558339099</v>
      </c>
      <c r="BG22" s="12">
        <f>+SUM(BG19:BG21)</f>
        <v>390049</v>
      </c>
      <c r="BH22" s="86">
        <f ca="1">+SUM(BH19:BH21)</f>
        <v>63634</v>
      </c>
      <c r="BI22" s="12">
        <f ca="1">SUM(BI19:BI21)</f>
        <v>-326415</v>
      </c>
      <c r="BJ22" s="13">
        <f ca="1">IF(BI22=0,0,IF(BG22=0,1,BI22/BG22))</f>
        <v>-0.8368563949657607</v>
      </c>
      <c r="BK22" s="12">
        <f>SUM(BK19:BK21)</f>
        <v>2790669</v>
      </c>
      <c r="BL22" s="86">
        <f ca="1">SUM(BL19:BL21)</f>
        <v>1108064</v>
      </c>
      <c r="BM22" s="12">
        <f ca="1">SUM(BM19:BM21)</f>
        <v>-1682605</v>
      </c>
      <c r="BN22" s="13">
        <f ca="1">IF(BM22=0,0,IF(BK22=0,1,BM22/BK22))</f>
        <v>-0.60293965353827339</v>
      </c>
      <c r="BO22" s="12">
        <f>+SUM(BO19:BO21)</f>
        <v>358837</v>
      </c>
      <c r="BP22" s="86">
        <f ca="1">+SUM(BP19:BP21)</f>
        <v>68903</v>
      </c>
      <c r="BQ22" s="12">
        <f ca="1">SUM(BQ19:BQ21)</f>
        <v>-289934</v>
      </c>
      <c r="BR22" s="13">
        <f ca="1">IF(BQ22=0,0,IF(BO22=0,1,BQ22/BO22))</f>
        <v>-0.80798245442916983</v>
      </c>
      <c r="BS22" s="12">
        <f>SUM(BS19:BS21)</f>
        <v>3149506</v>
      </c>
      <c r="BT22" s="86">
        <f ca="1">SUM(BT19:BT21)</f>
        <v>1176967</v>
      </c>
      <c r="BU22" s="12">
        <f ca="1">SUM(BU19:BU21)</f>
        <v>-1972539</v>
      </c>
      <c r="BV22" s="13">
        <f ca="1">IF(BU22=0,0,IF(BS22=0,1,BU22/BS22))</f>
        <v>-0.62630107705779892</v>
      </c>
      <c r="BW22" s="12">
        <f>+SUM(BW19:BW21)</f>
        <v>367152</v>
      </c>
      <c r="BX22" s="86">
        <f ca="1">+SUM(BX19:BX21)</f>
        <v>70544</v>
      </c>
      <c r="BY22" s="12">
        <f ca="1">SUM(BY19:BY21)</f>
        <v>-296608</v>
      </c>
      <c r="BZ22" s="13">
        <f ca="1">IF(BY22=0,0,IF(BW22=0,1,BY22/BW22))</f>
        <v>-0.80786159410816227</v>
      </c>
      <c r="CA22" s="12">
        <f>SUM(CA19:CA21)</f>
        <v>3516658</v>
      </c>
      <c r="CB22" s="86">
        <f ca="1">SUM(CB19:CB21)</f>
        <v>1247511</v>
      </c>
      <c r="CC22" s="12">
        <f ca="1">SUM(CC19:CC21)</f>
        <v>-2269147</v>
      </c>
      <c r="CD22" s="13">
        <f ca="1">IF(CC22=0,0,IF(CA22=0,1,CC22/CA22))</f>
        <v>-0.64525666129603731</v>
      </c>
      <c r="CE22" s="12">
        <f>+SUM(CE19:CE21)</f>
        <v>344698</v>
      </c>
      <c r="CF22" s="86">
        <f ca="1">+SUM(CF19:CF21)</f>
        <v>62929</v>
      </c>
      <c r="CG22" s="12">
        <f ca="1">SUM(CG19:CG21)</f>
        <v>-281769</v>
      </c>
      <c r="CH22" s="13">
        <f ca="1">IF(CG22=0,0,IF(CE22=0,1,CG22/CE22))</f>
        <v>-0.81743729293468481</v>
      </c>
      <c r="CI22" s="12">
        <f>SUM(CI19:CI21)</f>
        <v>3861356</v>
      </c>
      <c r="CJ22" s="86">
        <f ca="1">SUM(CJ19:CJ21)</f>
        <v>1310440</v>
      </c>
      <c r="CK22" s="12">
        <f ca="1">SUM(CK19:CK21)</f>
        <v>-2550916</v>
      </c>
      <c r="CL22" s="13">
        <f ca="1">IF(CK22=0,0,IF(CI22=0,1,CK22/CI22))</f>
        <v>-0.66062699217580556</v>
      </c>
      <c r="CM22" s="12">
        <f>+SUM(CM19:CM21)</f>
        <v>358561</v>
      </c>
      <c r="CN22" s="86">
        <f ca="1">+SUM(CN19:CN21)</f>
        <v>62737</v>
      </c>
      <c r="CO22" s="12">
        <f ca="1">SUM(CO19:CO21)</f>
        <v>-295824</v>
      </c>
      <c r="CP22" s="13">
        <f ca="1">IF(CO22=0,0,IF(CM22=0,1,CO22/CM22))</f>
        <v>-0.82503116624507411</v>
      </c>
      <c r="CQ22" s="12">
        <f>SUM(CQ19:CQ21)</f>
        <v>4219917</v>
      </c>
      <c r="CR22" s="86">
        <f ca="1">SUM(CR19:CR21)</f>
        <v>1373177</v>
      </c>
      <c r="CS22" s="12">
        <f ca="1">SUM(CS19:CS21)</f>
        <v>-2846740</v>
      </c>
      <c r="CT22" s="13">
        <f ca="1">IF(CS22=0,0,IF(CQ22=0,1,CS22/CQ22))</f>
        <v>-0.67459620651306651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35667</v>
      </c>
      <c r="D24" s="73">
        <f ca="1">OFFSET(CZ24,0,14,1,1)</f>
        <v>37297</v>
      </c>
      <c r="E24" s="18">
        <f ca="1">SUM(D24-C24)</f>
        <v>1630</v>
      </c>
      <c r="F24" s="19">
        <f ca="1">IF(E24=0,0,IF(C24=0,1,E24/C24))</f>
        <v>4.5700507471892783E-2</v>
      </c>
      <c r="G24" s="18">
        <f>SUMIF($C$6:F$6,G$5,$C24:F24)</f>
        <v>35667</v>
      </c>
      <c r="H24" s="73">
        <f ca="1">SUMIF($C$6:G$6,H$5,$C24:G24)</f>
        <v>37297</v>
      </c>
      <c r="I24" s="18">
        <f ca="1">SUM(H24-G24)</f>
        <v>1630</v>
      </c>
      <c r="J24" s="19">
        <f ca="1">IF(I24=0,0,IF(G24=0,1,I24/G24))</f>
        <v>4.5700507471892783E-2</v>
      </c>
      <c r="K24" s="18">
        <f>+DA24</f>
        <v>35864</v>
      </c>
      <c r="L24" s="73">
        <f ca="1">OFFSET(DA24,0,14,1,1)</f>
        <v>39798</v>
      </c>
      <c r="M24" s="18">
        <f ca="1">SUM(L24-K24)</f>
        <v>3934</v>
      </c>
      <c r="N24" s="19">
        <f ca="1">IF(M24=0,0,IF(K24=0,1,M24/K24))</f>
        <v>0.10969217042159268</v>
      </c>
      <c r="O24" s="18">
        <f>SUMIF($C$6:N$6,O$5,$C24:N24)</f>
        <v>71531</v>
      </c>
      <c r="P24" s="73">
        <f ca="1">SUMIF($C$6:O$6,P$5,$C24:O24)</f>
        <v>77095</v>
      </c>
      <c r="Q24" s="18">
        <f ca="1">SUM(P24-O24)</f>
        <v>5564</v>
      </c>
      <c r="R24" s="19">
        <f ca="1">IF(Q24=0,0,IF(O24=0,1,Q24/O24))</f>
        <v>7.7784457088535042E-2</v>
      </c>
      <c r="S24" s="18">
        <f>+DB24</f>
        <v>44523</v>
      </c>
      <c r="T24" s="73">
        <f ca="1">OFFSET(DB24,0,14,1,1)</f>
        <v>24854</v>
      </c>
      <c r="U24" s="18">
        <f ca="1">SUM(T24-S24)</f>
        <v>-19669</v>
      </c>
      <c r="V24" s="19">
        <f ca="1">IF(U24=0,0,IF(S24=0,1,U24/S24))</f>
        <v>-0.44177166857579231</v>
      </c>
      <c r="W24" s="18">
        <f>SUMIF($C$6:V$6,W$5,$C24:V24)</f>
        <v>116054</v>
      </c>
      <c r="X24" s="73">
        <f ca="1">SUMIF($C$6:W$6,X$5,$C24:W24)</f>
        <v>101949</v>
      </c>
      <c r="Y24" s="18">
        <f ca="1">SUM(X24-W24)</f>
        <v>-14105</v>
      </c>
      <c r="Z24" s="19">
        <f ca="1">IF(Y24=0,0,IF(W24=0,1,Y24/W24))</f>
        <v>-0.12153824943560756</v>
      </c>
      <c r="AA24" s="18">
        <f>+DC24</f>
        <v>45707</v>
      </c>
      <c r="AB24" s="73">
        <f ca="1">OFFSET(DC24,0,14,1,1)</f>
        <v>3551</v>
      </c>
      <c r="AC24" s="18">
        <f ca="1">SUM(AB24-AA24)</f>
        <v>-42156</v>
      </c>
      <c r="AD24" s="19">
        <f ca="1">IF(AC24=0,0,IF(AA24=0,1,AC24/AA24))</f>
        <v>-0.92230949307545895</v>
      </c>
      <c r="AE24" s="18">
        <f>SUMIF($C$6:AD$6,AE$5,$C24:AD24)</f>
        <v>161761</v>
      </c>
      <c r="AF24" s="73">
        <f ca="1">SUMIF($C$6:AE$6,AF$5,$C24:AE24)</f>
        <v>105500</v>
      </c>
      <c r="AG24" s="18">
        <f ca="1">SUM(AF24-AE24)</f>
        <v>-56261</v>
      </c>
      <c r="AH24" s="19">
        <f ca="1">IF(AG24=0,0,IF(AE24=0,1,AG24/AE24))</f>
        <v>-0.34780324058332973</v>
      </c>
      <c r="AI24" s="18">
        <f>+DD24</f>
        <v>51016</v>
      </c>
      <c r="AJ24" s="73">
        <f ca="1">OFFSET(DD24,0,14,1,1)</f>
        <v>5007</v>
      </c>
      <c r="AK24" s="18">
        <f ca="1">SUM(AJ24-AI24)</f>
        <v>-46009</v>
      </c>
      <c r="AL24" s="19">
        <f ca="1">IF(AK24=0,0,IF(AI24=0,1,AK24/AI24))</f>
        <v>-0.90185432021326639</v>
      </c>
      <c r="AM24" s="18">
        <f>SUMIF($C$6:AL$6,AM$5,$C24:AL24)</f>
        <v>212777</v>
      </c>
      <c r="AN24" s="73">
        <f ca="1">SUMIF($C$6:AM$6,AN$5,$C24:AM24)</f>
        <v>110507</v>
      </c>
      <c r="AO24" s="18">
        <f ca="1">SUM(AN24-AM24)</f>
        <v>-102270</v>
      </c>
      <c r="AP24" s="19">
        <f ca="1">IF(AO24=0,0,IF(AM24=0,1,AO24/AM24))</f>
        <v>-0.48064405457356763</v>
      </c>
      <c r="AQ24" s="18">
        <f>+DE24</f>
        <v>53785</v>
      </c>
      <c r="AR24" s="73">
        <f ca="1">OFFSET(DE24,0,14,1,1)</f>
        <v>4504</v>
      </c>
      <c r="AS24" s="18">
        <f ca="1">SUM(AR24-AQ24)</f>
        <v>-49281</v>
      </c>
      <c r="AT24" s="19">
        <f ca="1">IF(AS24=0,0,IF(AQ24=0,1,AS24/AQ24))</f>
        <v>-0.91625918006879237</v>
      </c>
      <c r="AU24" s="18">
        <f>SUMIF($C$6:AT$6,AU$5,$C24:AT24)</f>
        <v>266562</v>
      </c>
      <c r="AV24" s="73">
        <f ca="1">SUMIF($C$6:AU$6,AV$5,$C24:AU24)</f>
        <v>115011</v>
      </c>
      <c r="AW24" s="18">
        <f ca="1">SUM(AV24-AU24)</f>
        <v>-151551</v>
      </c>
      <c r="AX24" s="19">
        <f ca="1">IF(AW24=0,0,IF(AU24=0,1,AW24/AU24))</f>
        <v>-0.56853940171517325</v>
      </c>
      <c r="AY24" s="18">
        <f>+DF24</f>
        <v>60506</v>
      </c>
      <c r="AZ24" s="73">
        <f ca="1">OFFSET(DF24,0,14,1,1)</f>
        <v>5293</v>
      </c>
      <c r="BA24" s="18">
        <f ca="1">SUM(AZ24-AY24)</f>
        <v>-55213</v>
      </c>
      <c r="BB24" s="19">
        <f ca="1">IF(BA24=0,0,IF(AY24=0,1,BA24/AY24))</f>
        <v>-0.9125210722903514</v>
      </c>
      <c r="BC24" s="18">
        <f>SUMIF($C$6:BB$6,BC$5,$C24:BB24)</f>
        <v>327068</v>
      </c>
      <c r="BD24" s="73">
        <f ca="1">SUMIF($C$6:BC$6,BD$5,$C24:BC24)</f>
        <v>120304</v>
      </c>
      <c r="BE24" s="18">
        <f ca="1">SUM(BD24-BC24)</f>
        <v>-206764</v>
      </c>
      <c r="BF24" s="19">
        <f ca="1">IF(BE24=0,0,IF(BC24=0,1,BE24/BC24))</f>
        <v>-0.63217434906502623</v>
      </c>
      <c r="BG24" s="18">
        <f>+DG24</f>
        <v>65820</v>
      </c>
      <c r="BH24" s="73">
        <f ca="1">OFFSET(DG24,0,14,1,1)</f>
        <v>6017</v>
      </c>
      <c r="BI24" s="18">
        <f ca="1">SUM(BH24-BG24)</f>
        <v>-59803</v>
      </c>
      <c r="BJ24" s="19">
        <f ca="1">IF(BI24=0,0,IF(BG24=0,1,BI24/BG24))</f>
        <v>-0.90858401701610447</v>
      </c>
      <c r="BK24" s="18">
        <f>SUMIF($C$6:BJ$6,BK$5,$C24:BJ24)</f>
        <v>392888</v>
      </c>
      <c r="BL24" s="73">
        <f ca="1">SUMIF($C$6:BK$6,BL$5,$C24:BK24)</f>
        <v>126321</v>
      </c>
      <c r="BM24" s="18">
        <f ca="1">SUM(BL24-BK24)</f>
        <v>-266567</v>
      </c>
      <c r="BN24" s="19">
        <f ca="1">IF(BM24=0,0,IF(BK24=0,1,BM24/BK24))</f>
        <v>-0.67848089022825842</v>
      </c>
      <c r="BO24" s="18">
        <f>+DH24</f>
        <v>51320</v>
      </c>
      <c r="BP24" s="73">
        <f ca="1">OFFSET(DH24,0,14,1,1)</f>
        <v>7345</v>
      </c>
      <c r="BQ24" s="18">
        <f ca="1">SUM(BP24-BO24)</f>
        <v>-43975</v>
      </c>
      <c r="BR24" s="19">
        <f ca="1">IF(BQ24=0,0,IF(BO24=0,1,BQ24/BO24))</f>
        <v>-0.85687840997661735</v>
      </c>
      <c r="BS24" s="18">
        <f>SUMIF($C$6:BR$6,BS$5,$C24:BR24)</f>
        <v>444208</v>
      </c>
      <c r="BT24" s="73">
        <f ca="1">SUMIF($C$6:BS$6,BT$5,$C24:BS24)</f>
        <v>133666</v>
      </c>
      <c r="BU24" s="18">
        <f ca="1">SUM(BT24-BS24)</f>
        <v>-310542</v>
      </c>
      <c r="BV24" s="19">
        <f ca="1">IF(BU24=0,0,IF(BS24=0,1,BU24/BS24))</f>
        <v>-0.69909141663364915</v>
      </c>
      <c r="BW24" s="18">
        <f>+DI24</f>
        <v>53477</v>
      </c>
      <c r="BX24" s="73">
        <f ca="1">OFFSET(DI24,0,14,1,1)</f>
        <v>6780</v>
      </c>
      <c r="BY24" s="18">
        <f ca="1">SUM(BX24-BW24)</f>
        <v>-46697</v>
      </c>
      <c r="BZ24" s="19">
        <f ca="1">IF(BY24=0,0,IF(BW24=0,1,BY24/BW24))</f>
        <v>-0.87321652299119246</v>
      </c>
      <c r="CA24" s="18">
        <f>SUMIF($C$6:BZ$6,CA$5,$C24:BZ24)</f>
        <v>497685</v>
      </c>
      <c r="CB24" s="73">
        <f ca="1">SUMIF($C$6:CA$6,CB$5,$C24:CA24)</f>
        <v>140446</v>
      </c>
      <c r="CC24" s="18">
        <f ca="1">SUM(CB24-CA24)</f>
        <v>-357239</v>
      </c>
      <c r="CD24" s="19">
        <f ca="1">IF(CC24=0,0,IF(CA24=0,1,CC24/CA24))</f>
        <v>-0.71780142057727281</v>
      </c>
      <c r="CE24" s="18">
        <f>+DJ24</f>
        <v>46345</v>
      </c>
      <c r="CF24" s="73">
        <f ca="1">OFFSET(DJ24,0,14,1,1)</f>
        <v>5682</v>
      </c>
      <c r="CG24" s="18">
        <f ca="1">SUM(CF24-CE24)</f>
        <v>-40663</v>
      </c>
      <c r="CH24" s="19">
        <f ca="1">IF(CG24=0,0,IF(CE24=0,1,CG24/CE24))</f>
        <v>-0.87739777753802994</v>
      </c>
      <c r="CI24" s="18">
        <f>SUMIF($C$6:CH$6,CI$5,$C24:CH24)</f>
        <v>544030</v>
      </c>
      <c r="CJ24" s="73">
        <f ca="1">SUMIF($C$6:CI$6,CJ$5,$C24:CI24)</f>
        <v>146128</v>
      </c>
      <c r="CK24" s="18">
        <f ca="1">SUM(CJ24-CI24)</f>
        <v>-397902</v>
      </c>
      <c r="CL24" s="19">
        <f ca="1">IF(CK24=0,0,IF(CI24=0,1,CK24/CI24))</f>
        <v>-0.73139716559748547</v>
      </c>
      <c r="CM24" s="18">
        <f>+DK24</f>
        <v>47742</v>
      </c>
      <c r="CN24" s="73">
        <f ca="1">OFFSET(DK24,0,14,1,1)</f>
        <v>5164</v>
      </c>
      <c r="CO24" s="18">
        <f ca="1">SUM(CN24-CM24)</f>
        <v>-42578</v>
      </c>
      <c r="CP24" s="19">
        <f ca="1">IF(CO24=0,0,IF(CM24=0,1,CO24/CM24))</f>
        <v>-0.89183528130367395</v>
      </c>
      <c r="CQ24" s="18">
        <f>SUMIF($C$6:CP$6,CQ$5,$C24:CP24)</f>
        <v>591772</v>
      </c>
      <c r="CR24" s="73">
        <f ca="1">SUMIF($C$6:CQ$6,CR$5,$C24:CQ24)</f>
        <v>151292</v>
      </c>
      <c r="CS24" s="18">
        <f ca="1">SUM(CR24-CQ24)</f>
        <v>-440480</v>
      </c>
      <c r="CT24" s="19">
        <f ca="1">IF(CS24=0,0,IF(CQ24=0,1,CS24/CQ24))</f>
        <v>-0.74434072582007937</v>
      </c>
      <c r="CW24" t="s">
        <v>13</v>
      </c>
      <c r="CX24" t="s">
        <v>6</v>
      </c>
      <c r="CZ24" s="74">
        <f>SUMIF(OGB!$A$93:$A$108,'2019-2020'!CZ$7,OGB!D$93:D$108)</f>
        <v>35667</v>
      </c>
      <c r="DA24" s="74">
        <f>SUMIF(OGB!$A$93:$A$108,'2019-2020'!DA$7,OGB!E$93:E$108)</f>
        <v>35864</v>
      </c>
      <c r="DB24" s="74">
        <f>SUMIF(OGB!$A$93:$A$108,'2019-2020'!DB$7,OGB!F$93:F$108)</f>
        <v>44523</v>
      </c>
      <c r="DC24" s="74">
        <f>SUMIF(OGB!$A$93:$A$108,'2019-2020'!DC$7,OGB!G$93:G$108)</f>
        <v>45707</v>
      </c>
      <c r="DD24" s="74">
        <f>SUMIF(OGB!$A$93:$A$108,'2019-2020'!DD$7,OGB!H$93:H$108)</f>
        <v>51016</v>
      </c>
      <c r="DE24" s="74">
        <f>SUMIF(OGB!$A$93:$A$108,'2019-2020'!DE$7,OGB!I$93:I$108)</f>
        <v>53785</v>
      </c>
      <c r="DF24" s="74">
        <f>SUMIF(OGB!$A$93:$A$108,'2019-2020'!DF$7,OGB!J$93:J$108)</f>
        <v>60506</v>
      </c>
      <c r="DG24" s="74">
        <f>SUMIF(OGB!$A$93:$A$108,'2019-2020'!DG$7,OGB!K$93:K$108)</f>
        <v>65820</v>
      </c>
      <c r="DH24" s="74">
        <f>SUMIF(OGB!$A$93:$A$108,'2019-2020'!DH$7,OGB!L$93:L$108)</f>
        <v>51320</v>
      </c>
      <c r="DI24" s="74">
        <f>SUMIF(OGB!$A$93:$A$108,'2019-2020'!DI$7,OGB!M$93:M$108)</f>
        <v>53477</v>
      </c>
      <c r="DJ24" s="74">
        <f>SUMIF(OGB!$A$93:$A$108,'2019-2020'!DJ$7,OGB!N$93:N$108)</f>
        <v>46345</v>
      </c>
      <c r="DK24" s="74">
        <f>SUMIF(OGB!$A$93:$A$108,'2019-2020'!DK$7,OGB!O$93:O$108)</f>
        <v>47742</v>
      </c>
      <c r="DN24" s="74">
        <f>SUMIF(OGB!$A$93:$A$108,'2019-2020'!DN$7,OGB!D$93:D$108)</f>
        <v>37297</v>
      </c>
      <c r="DO24" s="74">
        <f>SUMIF(OGB!$A$93:$A$108,'2019-2020'!DO$7,OGB!E$93:E$108)</f>
        <v>39798</v>
      </c>
      <c r="DP24" s="74">
        <f>SUMIF(OGB!$A$93:$A$108,'2019-2020'!DP$7,OGB!F$93:F$108)</f>
        <v>24854</v>
      </c>
      <c r="DQ24" s="74">
        <f>SUMIF(OGB!$A$93:$A$108,'2019-2020'!DQ$7,OGB!G$93:G$108)</f>
        <v>3551</v>
      </c>
      <c r="DR24" s="74">
        <f>SUMIF(OGB!$A$93:$A$108,'2019-2020'!DR$7,OGB!H$93:H$108)</f>
        <v>5007</v>
      </c>
      <c r="DS24" s="74">
        <f>SUMIF(OGB!$A$93:$A$108,'2019-2020'!DS$7,OGB!I$93:I$108)</f>
        <v>4504</v>
      </c>
      <c r="DT24" s="74">
        <f>SUMIF(OGB!$A$93:$A$108,'2019-2020'!DT$7,OGB!J$93:J$108)</f>
        <v>5293</v>
      </c>
      <c r="DU24" s="74">
        <f>SUMIF(OGB!$A$93:$A$108,'2019-2020'!DU$7,OGB!K$93:K$108)</f>
        <v>6017</v>
      </c>
      <c r="DV24" s="74">
        <f>SUMIF(OGB!$A$93:$A$108,'2019-2020'!DV$7,OGB!L$93:L$108)</f>
        <v>7345</v>
      </c>
      <c r="DW24" s="74">
        <f>SUMIF(OGB!$A$93:$A$108,'2019-2020'!DW$7,OGB!M$93:M$108)</f>
        <v>6780</v>
      </c>
      <c r="DX24" s="74">
        <f>SUMIF(OGB!$A$93:$A$108,'2019-2020'!DX$7,OGB!N$93:N$108)</f>
        <v>5682</v>
      </c>
      <c r="DY24" s="74">
        <f>SUMIF(OGB!$A$93:$A$108,'2019-2020'!DY$7,OGB!O$93:O$108)</f>
        <v>5164</v>
      </c>
    </row>
    <row r="25" spans="1:130">
      <c r="A25" s="84" t="str">
        <f>+CW26</f>
        <v>Ogdensburg Bridge</v>
      </c>
      <c r="B25" s="26" t="s">
        <v>7</v>
      </c>
      <c r="C25" s="18">
        <f>+CZ25</f>
        <v>6226</v>
      </c>
      <c r="D25" s="73">
        <f ca="1">OFFSET(CZ25,0,14,1,1)</f>
        <v>6011</v>
      </c>
      <c r="E25" s="18">
        <f ca="1">SUM(D25-C25)</f>
        <v>-215</v>
      </c>
      <c r="F25" s="19">
        <f ca="1">IF(E25=0,0,IF(C25=0,1,E25/C25))</f>
        <v>-3.4532605203983296E-2</v>
      </c>
      <c r="G25" s="18">
        <f>SUMIF($C$6:F$6,G$5,$C25:F25)</f>
        <v>6226</v>
      </c>
      <c r="H25" s="73">
        <f ca="1">SUMIF($C$6:G$6,H$5,$C25:G25)</f>
        <v>6011</v>
      </c>
      <c r="I25" s="18">
        <f ca="1">SUM(H25-G25)</f>
        <v>-215</v>
      </c>
      <c r="J25" s="19">
        <f ca="1">IF(I25=0,0,IF(G25=0,1,I25/G25))</f>
        <v>-3.4532605203983296E-2</v>
      </c>
      <c r="K25" s="18">
        <f>+DA25</f>
        <v>5652</v>
      </c>
      <c r="L25" s="73">
        <f ca="1">OFFSET(DA25,0,14,1,1)</f>
        <v>5790</v>
      </c>
      <c r="M25" s="18">
        <f ca="1">SUM(L25-K25)</f>
        <v>138</v>
      </c>
      <c r="N25" s="19">
        <f ca="1">IF(M25=0,0,IF(K25=0,1,M25/K25))</f>
        <v>2.4416135881104035E-2</v>
      </c>
      <c r="O25" s="18">
        <f>SUMIF($C$6:N$6,O$5,$C25:N25)</f>
        <v>11878</v>
      </c>
      <c r="P25" s="73">
        <f ca="1">SUMIF($C$6:O$6,P$5,$C25:O25)</f>
        <v>11801</v>
      </c>
      <c r="Q25" s="18">
        <f ca="1">SUM(P25-O25)</f>
        <v>-77</v>
      </c>
      <c r="R25" s="19">
        <f ca="1">IF(Q25=0,0,IF(O25=0,1,Q25/O25))</f>
        <v>-6.4825728237076947E-3</v>
      </c>
      <c r="S25" s="18">
        <f>+DB25</f>
        <v>4229</v>
      </c>
      <c r="T25" s="73">
        <f ca="1">OFFSET(DB25,0,14,1,1)</f>
        <v>6301</v>
      </c>
      <c r="U25" s="18">
        <f ca="1">SUM(T25-S25)</f>
        <v>2072</v>
      </c>
      <c r="V25" s="19">
        <f ca="1">IF(U25=0,0,IF(S25=0,1,U25/S25))</f>
        <v>0.48995034287065498</v>
      </c>
      <c r="W25" s="18">
        <f>SUMIF($C$6:V$6,W$5,$C25:V25)</f>
        <v>16107</v>
      </c>
      <c r="X25" s="73">
        <f ca="1">SUMIF($C$6:W$6,X$5,$C25:W25)</f>
        <v>18102</v>
      </c>
      <c r="Y25" s="18">
        <f ca="1">SUM(X25-W25)</f>
        <v>1995</v>
      </c>
      <c r="Z25" s="19">
        <f ca="1">IF(Y25=0,0,IF(W25=0,1,Y25/W25))</f>
        <v>0.12385919165580182</v>
      </c>
      <c r="AA25" s="18">
        <f>+DC25</f>
        <v>6886</v>
      </c>
      <c r="AB25" s="73">
        <f ca="1">OFFSET(DC25,0,14,1,1)</f>
        <v>4918</v>
      </c>
      <c r="AC25" s="18">
        <f ca="1">SUM(AB25-AA25)</f>
        <v>-1968</v>
      </c>
      <c r="AD25" s="19">
        <f ca="1">IF(AC25=0,0,IF(AA25=0,1,AC25/AA25))</f>
        <v>-0.28579726982282894</v>
      </c>
      <c r="AE25" s="18">
        <f>SUMIF($C$6:AD$6,AE$5,$C25:AD25)</f>
        <v>22993</v>
      </c>
      <c r="AF25" s="73">
        <f ca="1">SUMIF($C$6:AE$6,AF$5,$C25:AE25)</f>
        <v>23020</v>
      </c>
      <c r="AG25" s="18">
        <f ca="1">SUM(AF25-AE25)</f>
        <v>27</v>
      </c>
      <c r="AH25" s="19">
        <f ca="1">IF(AG25=0,0,IF(AE25=0,1,AG25/AE25))</f>
        <v>1.1742704301309095E-3</v>
      </c>
      <c r="AI25" s="18">
        <f>+DD25</f>
        <v>6882</v>
      </c>
      <c r="AJ25" s="73">
        <f ca="1">OFFSET(DD25,0,14,1,1)</f>
        <v>4714</v>
      </c>
      <c r="AK25" s="18">
        <f ca="1">SUM(AJ25-AI25)</f>
        <v>-2168</v>
      </c>
      <c r="AL25" s="19">
        <f ca="1">IF(AK25=0,0,IF(AI25=0,1,AK25/AI25))</f>
        <v>-0.31502470212147632</v>
      </c>
      <c r="AM25" s="18">
        <f>SUMIF($C$6:AL$6,AM$5,$C25:AL25)</f>
        <v>29875</v>
      </c>
      <c r="AN25" s="73">
        <f ca="1">SUMIF($C$6:AM$6,AN$5,$C25:AM25)</f>
        <v>27734</v>
      </c>
      <c r="AO25" s="18">
        <f ca="1">SUM(AN25-AM25)</f>
        <v>-2141</v>
      </c>
      <c r="AP25" s="19">
        <f ca="1">IF(AO25=0,0,IF(AM25=0,1,AO25/AM25))</f>
        <v>-7.1665271966527194E-2</v>
      </c>
      <c r="AQ25" s="18">
        <f>+DE25</f>
        <v>6367</v>
      </c>
      <c r="AR25" s="73">
        <f ca="1">OFFSET(DE25,0,14,1,1)</f>
        <v>5532</v>
      </c>
      <c r="AS25" s="18">
        <f ca="1">SUM(AR25-AQ25)</f>
        <v>-835</v>
      </c>
      <c r="AT25" s="19">
        <f ca="1">IF(AS25=0,0,IF(AQ25=0,1,AS25/AQ25))</f>
        <v>-0.13114496623213445</v>
      </c>
      <c r="AU25" s="18">
        <f>SUMIF($C$6:AT$6,AU$5,$C25:AT25)</f>
        <v>36242</v>
      </c>
      <c r="AV25" s="73">
        <f ca="1">SUMIF($C$6:AU$6,AV$5,$C25:AU25)</f>
        <v>33266</v>
      </c>
      <c r="AW25" s="18">
        <f ca="1">SUM(AV25-AU25)</f>
        <v>-2976</v>
      </c>
      <c r="AX25" s="19">
        <f ca="1">IF(AW25=0,0,IF(AU25=0,1,AW25/AU25))</f>
        <v>-8.2114673583135595E-2</v>
      </c>
      <c r="AY25" s="18">
        <f>+DF25</f>
        <v>6571</v>
      </c>
      <c r="AZ25" s="73">
        <f ca="1">OFFSET(DF25,0,14,1,1)</f>
        <v>5453</v>
      </c>
      <c r="BA25" s="18">
        <f ca="1">SUM(AZ25-AY25)</f>
        <v>-1118</v>
      </c>
      <c r="BB25" s="19">
        <f ca="1">IF(BA25=0,0,IF(AY25=0,1,BA25/AY25))</f>
        <v>-0.17014153096941104</v>
      </c>
      <c r="BC25" s="18">
        <f>SUMIF($C$6:BB$6,BC$5,$C25:BB25)</f>
        <v>42813</v>
      </c>
      <c r="BD25" s="73">
        <f ca="1">SUMIF($C$6:BC$6,BD$5,$C25:BC25)</f>
        <v>38719</v>
      </c>
      <c r="BE25" s="18">
        <f ca="1">SUM(BD25-BC25)</f>
        <v>-4094</v>
      </c>
      <c r="BF25" s="19">
        <f ca="1">IF(BE25=0,0,IF(BC25=0,1,BE25/BC25))</f>
        <v>-9.5625160582066202E-2</v>
      </c>
      <c r="BG25" s="18">
        <f>+DG25</f>
        <v>6640</v>
      </c>
      <c r="BH25" s="73">
        <f ca="1">OFFSET(DG25,0,14,1,1)</f>
        <v>5376</v>
      </c>
      <c r="BI25" s="18">
        <f ca="1">SUM(BH25-BG25)</f>
        <v>-1264</v>
      </c>
      <c r="BJ25" s="19">
        <f ca="1">IF(BI25=0,0,IF(BG25=0,1,BI25/BG25))</f>
        <v>-0.19036144578313252</v>
      </c>
      <c r="BK25" s="18">
        <f>SUMIF($C$6:BJ$6,BK$5,$C25:BJ25)</f>
        <v>49453</v>
      </c>
      <c r="BL25" s="73">
        <f ca="1">SUMIF($C$6:BK$6,BL$5,$C25:BK25)</f>
        <v>44095</v>
      </c>
      <c r="BM25" s="18">
        <f ca="1">SUM(BL25-BK25)</f>
        <v>-5358</v>
      </c>
      <c r="BN25" s="19">
        <f ca="1">IF(BM25=0,0,IF(BK25=0,1,BM25/BK25))</f>
        <v>-0.10834529755525449</v>
      </c>
      <c r="BO25" s="18">
        <f>+DH25</f>
        <v>6569</v>
      </c>
      <c r="BP25" s="73">
        <f ca="1">OFFSET(DH25,0,14,1,1)</f>
        <v>6257</v>
      </c>
      <c r="BQ25" s="18">
        <f ca="1">SUM(BP25-BO25)</f>
        <v>-312</v>
      </c>
      <c r="BR25" s="19">
        <f ca="1">IF(BQ25=0,0,IF(BO25=0,1,BQ25/BO25))</f>
        <v>-4.7495813670269449E-2</v>
      </c>
      <c r="BS25" s="18">
        <f>SUMIF($C$6:BR$6,BS$5,$C25:BR25)</f>
        <v>56022</v>
      </c>
      <c r="BT25" s="73">
        <f ca="1">SUMIF($C$6:BS$6,BT$5,$C25:BS25)</f>
        <v>50352</v>
      </c>
      <c r="BU25" s="18">
        <f ca="1">SUM(BT25-BS25)</f>
        <v>-5670</v>
      </c>
      <c r="BV25" s="19">
        <f ca="1">IF(BU25=0,0,IF(BS25=0,1,BU25/BS25))</f>
        <v>-0.10121023883474349</v>
      </c>
      <c r="BW25" s="18">
        <f>+DI25</f>
        <v>6749</v>
      </c>
      <c r="BX25" s="73">
        <f ca="1">OFFSET(DI25,0,14,1,1)</f>
        <v>6478</v>
      </c>
      <c r="BY25" s="18">
        <f ca="1">SUM(BX25-BW25)</f>
        <v>-271</v>
      </c>
      <c r="BZ25" s="19">
        <f ca="1">IF(BY25=0,0,IF(BW25=0,1,BY25/BW25))</f>
        <v>-4.0154096903244924E-2</v>
      </c>
      <c r="CA25" s="18">
        <f>SUMIF($C$6:BZ$6,CA$5,$C25:BZ25)</f>
        <v>62771</v>
      </c>
      <c r="CB25" s="73">
        <f ca="1">SUMIF($C$6:CA$6,CB$5,$C25:CA25)</f>
        <v>56830</v>
      </c>
      <c r="CC25" s="18">
        <f ca="1">SUM(CB25-CA25)</f>
        <v>-5941</v>
      </c>
      <c r="CD25" s="19">
        <f ca="1">IF(CC25=0,0,IF(CA25=0,1,CC25/CA25))</f>
        <v>-9.4645616606394672E-2</v>
      </c>
      <c r="CE25" s="18">
        <f>+DJ25</f>
        <v>6300</v>
      </c>
      <c r="CF25" s="73">
        <f ca="1">OFFSET(DJ25,0,14,1,1)</f>
        <v>6160</v>
      </c>
      <c r="CG25" s="18">
        <f ca="1">SUM(CF25-CE25)</f>
        <v>-140</v>
      </c>
      <c r="CH25" s="19">
        <f ca="1">IF(CG25=0,0,IF(CE25=0,1,CG25/CE25))</f>
        <v>-2.2222222222222223E-2</v>
      </c>
      <c r="CI25" s="18">
        <f>SUMIF($C$6:CH$6,CI$5,$C25:CH25)</f>
        <v>69071</v>
      </c>
      <c r="CJ25" s="73">
        <f ca="1">SUMIF($C$6:CI$6,CJ$5,$C25:CI25)</f>
        <v>62990</v>
      </c>
      <c r="CK25" s="18">
        <f ca="1">SUM(CJ25-CI25)</f>
        <v>-6081</v>
      </c>
      <c r="CL25" s="19">
        <f ca="1">IF(CK25=0,0,IF(CI25=0,1,CK25/CI25))</f>
        <v>-8.8039843060039674E-2</v>
      </c>
      <c r="CM25" s="18">
        <f>+DK25</f>
        <v>5458</v>
      </c>
      <c r="CN25" s="73">
        <f ca="1">OFFSET(DK25,0,14,1,1)</f>
        <v>6228</v>
      </c>
      <c r="CO25" s="18">
        <f ca="1">SUM(CN25-CM25)</f>
        <v>770</v>
      </c>
      <c r="CP25" s="19">
        <f ca="1">IF(CO25=0,0,IF(CM25=0,1,CO25/CM25))</f>
        <v>0.14107731769879076</v>
      </c>
      <c r="CQ25" s="18">
        <f>SUMIF($C$6:CP$6,CQ$5,$C25:CP25)</f>
        <v>74529</v>
      </c>
      <c r="CR25" s="73">
        <f ca="1">SUMIF($C$6:CQ$6,CR$5,$C25:CQ25)</f>
        <v>69218</v>
      </c>
      <c r="CS25" s="18">
        <f ca="1">SUM(CR25-CQ25)</f>
        <v>-5311</v>
      </c>
      <c r="CT25" s="19">
        <f ca="1">IF(CS25=0,0,IF(CQ25=0,1,CS25/CQ25))</f>
        <v>-7.1260851480631701E-2</v>
      </c>
      <c r="CW25" t="s">
        <v>13</v>
      </c>
      <c r="CX25" t="s">
        <v>7</v>
      </c>
      <c r="CY25" s="7"/>
      <c r="CZ25" s="74">
        <f>SUMIF(OGB!$A$111:$A$126,'2019-2020'!CZ$7,OGB!D$111:D$126)</f>
        <v>6226</v>
      </c>
      <c r="DA25" s="74">
        <f>SUMIF(OGB!$A$111:$A$126,'2019-2020'!DA$7,OGB!E$111:E$126)</f>
        <v>5652</v>
      </c>
      <c r="DB25" s="74">
        <f>SUMIF(OGB!$A$111:$A$126,'2019-2020'!DB$7,OGB!F$111:F$126)</f>
        <v>4229</v>
      </c>
      <c r="DC25" s="74">
        <f>SUMIF(OGB!$A$111:$A$126,'2019-2020'!DC$7,OGB!G$111:G$126)</f>
        <v>6886</v>
      </c>
      <c r="DD25" s="74">
        <f>SUMIF(OGB!$A$111:$A$126,'2019-2020'!DD$7,OGB!H$111:H$126)</f>
        <v>6882</v>
      </c>
      <c r="DE25" s="74">
        <f>SUMIF(OGB!$A$111:$A$126,'2019-2020'!DE$7,OGB!I$111:I$126)</f>
        <v>6367</v>
      </c>
      <c r="DF25" s="74">
        <f>SUMIF(OGB!$A$111:$A$126,'2019-2020'!DF$7,OGB!J$111:J$126)</f>
        <v>6571</v>
      </c>
      <c r="DG25" s="74">
        <f>SUMIF(OGB!$A$111:$A$126,'2019-2020'!DG$7,OGB!K$111:K$126)</f>
        <v>6640</v>
      </c>
      <c r="DH25" s="74">
        <f>SUMIF(OGB!$A$111:$A$126,'2019-2020'!DH$7,OGB!L$111:L$126)</f>
        <v>6569</v>
      </c>
      <c r="DI25" s="74">
        <f>SUMIF(OGB!$A$111:$A$126,'2019-2020'!DI$7,OGB!M$111:M$126)</f>
        <v>6749</v>
      </c>
      <c r="DJ25" s="74">
        <f>SUMIF(OGB!$A$111:$A$126,'2019-2020'!DJ$7,OGB!N$111:N$126)</f>
        <v>6300</v>
      </c>
      <c r="DK25" s="74">
        <f>SUMIF(OGB!$A$111:$A$126,'2019-2020'!DK$7,OGB!O$111:O$126)</f>
        <v>5458</v>
      </c>
      <c r="DN25" s="74">
        <f>SUMIF(OGB!$A$111:$A$126,'2019-2020'!DN$7,OGB!D$111:D$126)</f>
        <v>6011</v>
      </c>
      <c r="DO25" s="74">
        <f>SUMIF(OGB!$A$111:$A$126,'2019-2020'!DO$7,OGB!E$111:E$126)</f>
        <v>5790</v>
      </c>
      <c r="DP25" s="74">
        <f>SUMIF(OGB!$A$111:$A$126,'2019-2020'!DP$7,OGB!F$111:F$126)</f>
        <v>6301</v>
      </c>
      <c r="DQ25" s="74">
        <f>SUMIF(OGB!$A$111:$A$126,'2019-2020'!DQ$7,OGB!G$111:G$126)</f>
        <v>4918</v>
      </c>
      <c r="DR25" s="74">
        <f>SUMIF(OGB!$A$111:$A$126,'2019-2020'!DR$7,OGB!H$111:H$126)</f>
        <v>4714</v>
      </c>
      <c r="DS25" s="74">
        <f>SUMIF(OGB!$A$111:$A$126,'2019-2020'!DS$7,OGB!I$111:I$126)</f>
        <v>5532</v>
      </c>
      <c r="DT25" s="74">
        <f>SUMIF(OGB!$A$111:$A$126,'2019-2020'!DT$7,OGB!J$111:J$126)</f>
        <v>5453</v>
      </c>
      <c r="DU25" s="74">
        <f>SUMIF(OGB!$A$111:$A$126,'2019-2020'!DU$7,OGB!K$111:K$126)</f>
        <v>5376</v>
      </c>
      <c r="DV25" s="74">
        <f>SUMIF(OGB!$A$111:$A$126,'2019-2020'!DV$7,OGB!L$111:L$126)</f>
        <v>6257</v>
      </c>
      <c r="DW25" s="74">
        <f>SUMIF(OGB!$A$111:$A$126,'2019-2020'!DW$7,OGB!M$111:M$126)</f>
        <v>6478</v>
      </c>
      <c r="DX25" s="74">
        <f>SUMIF(OGB!$A$111:$A$126,'2019-2020'!DX$7,OGB!N$111:N$126)</f>
        <v>6160</v>
      </c>
      <c r="DY25" s="74">
        <f>SUMIF(OGB!$A$111:$A$126,'2019-2020'!DY$7,OGB!O$111:O$126)</f>
        <v>6228</v>
      </c>
    </row>
    <row r="26" spans="1:130">
      <c r="A26" s="83"/>
      <c r="B26" s="26" t="s">
        <v>8</v>
      </c>
      <c r="C26" s="73">
        <f>+CZ26</f>
        <v>8</v>
      </c>
      <c r="D26" s="73">
        <f ca="1">OFFSET(CZ26,0,14,1,1)</f>
        <v>24</v>
      </c>
      <c r="E26" s="73">
        <f ca="1">SUM(D26-C26)</f>
        <v>16</v>
      </c>
      <c r="F26" s="19">
        <f ca="1">IF(E26=0,0,IF(C26=0,1,E26/C26))</f>
        <v>2</v>
      </c>
      <c r="G26" s="73">
        <f>SUMIF($C$6:F$6,G$5,$C26:F26)</f>
        <v>8</v>
      </c>
      <c r="H26" s="73">
        <f ca="1">SUMIF($C$6:G$6,H$5,$C26:G26)</f>
        <v>24</v>
      </c>
      <c r="I26" s="73">
        <f ca="1">SUM(H26-G26)</f>
        <v>16</v>
      </c>
      <c r="J26" s="19">
        <f ca="1">IF(I26=0,0,IF(G26=0,1,I26/G26))</f>
        <v>2</v>
      </c>
      <c r="K26" s="73">
        <f>+DA26</f>
        <v>10</v>
      </c>
      <c r="L26" s="73">
        <f ca="1">OFFSET(DA26,0,14,1,1)</f>
        <v>16</v>
      </c>
      <c r="M26" s="73">
        <f ca="1">SUM(L26-K26)</f>
        <v>6</v>
      </c>
      <c r="N26" s="19">
        <f ca="1">IF(M26=0,0,IF(K26=0,1,M26/K26))</f>
        <v>0.6</v>
      </c>
      <c r="O26" s="73">
        <f>SUMIF($C$6:N$6,O$5,$C26:N26)</f>
        <v>18</v>
      </c>
      <c r="P26" s="73">
        <f ca="1">SUMIF($C$6:O$6,P$5,$C26:O26)</f>
        <v>40</v>
      </c>
      <c r="Q26" s="73">
        <f ca="1">SUM(P26-O26)</f>
        <v>22</v>
      </c>
      <c r="R26" s="19">
        <f ca="1">IF(Q26=0,0,IF(O26=0,1,Q26/O26))</f>
        <v>1.2222222222222223</v>
      </c>
      <c r="S26" s="73">
        <f>+DB26</f>
        <v>6</v>
      </c>
      <c r="T26" s="73">
        <f ca="1">OFFSET(DB26,0,14,1,1)</f>
        <v>3</v>
      </c>
      <c r="U26" s="73">
        <f ca="1">SUM(T26-S26)</f>
        <v>-3</v>
      </c>
      <c r="V26" s="19">
        <f ca="1">IF(U26=0,0,IF(S26=0,1,U26/S26))</f>
        <v>-0.5</v>
      </c>
      <c r="W26" s="73">
        <f>SUMIF($C$6:V$6,W$5,$C26:V26)</f>
        <v>24</v>
      </c>
      <c r="X26" s="73">
        <f ca="1">SUMIF($C$6:W$6,X$5,$C26:W26)</f>
        <v>43</v>
      </c>
      <c r="Y26" s="73">
        <f ca="1">SUM(X26-W26)</f>
        <v>19</v>
      </c>
      <c r="Z26" s="19">
        <f ca="1">IF(Y26=0,0,IF(W26=0,1,Y26/W26))</f>
        <v>0.79166666666666663</v>
      </c>
      <c r="AA26" s="73">
        <f>+DC26</f>
        <v>19</v>
      </c>
      <c r="AB26" s="73">
        <f ca="1">OFFSET(DC26,0,14,1,1)</f>
        <v>1</v>
      </c>
      <c r="AC26" s="73">
        <f ca="1">SUM(AB26-AA26)</f>
        <v>-18</v>
      </c>
      <c r="AD26" s="19">
        <f ca="1">IF(AC26=0,0,IF(AA26=0,1,AC26/AA26))</f>
        <v>-0.94736842105263153</v>
      </c>
      <c r="AE26" s="73">
        <f>SUMIF($C$6:AD$6,AE$5,$C26:AD26)</f>
        <v>43</v>
      </c>
      <c r="AF26" s="73">
        <f ca="1">SUMIF($C$6:AE$6,AF$5,$C26:AE26)</f>
        <v>44</v>
      </c>
      <c r="AG26" s="73">
        <f ca="1">SUM(AF26-AE26)</f>
        <v>1</v>
      </c>
      <c r="AH26" s="19">
        <f ca="1">IF(AG26=0,0,IF(AE26=0,1,AG26/AE26))</f>
        <v>2.3255813953488372E-2</v>
      </c>
      <c r="AI26" s="73">
        <f>+DD26</f>
        <v>29</v>
      </c>
      <c r="AJ26" s="73">
        <f ca="1">OFFSET(DD26,0,14,1,1)</f>
        <v>0</v>
      </c>
      <c r="AK26" s="73">
        <f ca="1">SUM(AJ26-AI26)</f>
        <v>-29</v>
      </c>
      <c r="AL26" s="19">
        <f ca="1">IF(AK26=0,0,IF(AI26=0,1,AK26/AI26))</f>
        <v>-1</v>
      </c>
      <c r="AM26" s="73">
        <f>SUMIF($C$6:AL$6,AM$5,$C26:AL26)</f>
        <v>72</v>
      </c>
      <c r="AN26" s="73">
        <f ca="1">SUMIF($C$6:AM$6,AN$5,$C26:AM26)</f>
        <v>44</v>
      </c>
      <c r="AO26" s="73">
        <f ca="1">SUM(AN26-AM26)</f>
        <v>-28</v>
      </c>
      <c r="AP26" s="19">
        <f ca="1">IF(AO26=0,0,IF(AM26=0,1,AO26/AM26))</f>
        <v>-0.3888888888888889</v>
      </c>
      <c r="AQ26" s="73">
        <f>+DE26</f>
        <v>67</v>
      </c>
      <c r="AR26" s="73">
        <f ca="1">OFFSET(DE26,0,14,1,1)</f>
        <v>0</v>
      </c>
      <c r="AS26" s="73">
        <f ca="1">SUM(AR26-AQ26)</f>
        <v>-67</v>
      </c>
      <c r="AT26" s="19">
        <f ca="1">IF(AS26=0,0,IF(AQ26=0,1,AS26/AQ26))</f>
        <v>-1</v>
      </c>
      <c r="AU26" s="73">
        <f>SUMIF($C$6:AT$6,AU$5,$C26:AT26)</f>
        <v>139</v>
      </c>
      <c r="AV26" s="73">
        <f ca="1">SUMIF($C$6:AU$6,AV$5,$C26:AU26)</f>
        <v>44</v>
      </c>
      <c r="AW26" s="73">
        <f ca="1">SUM(AV26-AU26)</f>
        <v>-95</v>
      </c>
      <c r="AX26" s="19">
        <f ca="1">IF(AW26=0,0,IF(AU26=0,1,AW26/AU26))</f>
        <v>-0.68345323741007191</v>
      </c>
      <c r="AY26" s="73">
        <f>+DF26</f>
        <v>16</v>
      </c>
      <c r="AZ26" s="73">
        <f ca="1">OFFSET(DF26,0,14,1,1)</f>
        <v>0</v>
      </c>
      <c r="BA26" s="73">
        <f ca="1">SUM(AZ26-AY26)</f>
        <v>-16</v>
      </c>
      <c r="BB26" s="19">
        <f ca="1">IF(BA26=0,0,IF(AY26=0,1,BA26/AY26))</f>
        <v>-1</v>
      </c>
      <c r="BC26" s="73">
        <f>SUMIF($C$6:BB$6,BC$5,$C26:BB26)</f>
        <v>155</v>
      </c>
      <c r="BD26" s="73">
        <f ca="1">SUMIF($C$6:BC$6,BD$5,$C26:BC26)</f>
        <v>44</v>
      </c>
      <c r="BE26" s="73">
        <f ca="1">SUM(BD26-BC26)</f>
        <v>-111</v>
      </c>
      <c r="BF26" s="19">
        <f ca="1">IF(BE26=0,0,IF(BC26=0,1,BE26/BC26))</f>
        <v>-0.71612903225806457</v>
      </c>
      <c r="BG26" s="73">
        <f>+DG26</f>
        <v>23</v>
      </c>
      <c r="BH26" s="73">
        <f ca="1">OFFSET(DG26,0,14,1,1)</f>
        <v>0</v>
      </c>
      <c r="BI26" s="73">
        <f ca="1">SUM(BH26-BG26)</f>
        <v>-23</v>
      </c>
      <c r="BJ26" s="19">
        <f ca="1">IF(BI26=0,0,IF(BG26=0,1,BI26/BG26))</f>
        <v>-1</v>
      </c>
      <c r="BK26" s="73">
        <f>SUMIF($C$6:BJ$6,BK$5,$C26:BJ26)</f>
        <v>178</v>
      </c>
      <c r="BL26" s="73">
        <f ca="1">SUMIF($C$6:BK$6,BL$5,$C26:BK26)</f>
        <v>44</v>
      </c>
      <c r="BM26" s="73">
        <f ca="1">SUM(BL26-BK26)</f>
        <v>-134</v>
      </c>
      <c r="BN26" s="19">
        <f ca="1">IF(BM26=0,0,IF(BK26=0,1,BM26/BK26))</f>
        <v>-0.7528089887640449</v>
      </c>
      <c r="BO26" s="73">
        <f>+DH26</f>
        <v>13</v>
      </c>
      <c r="BP26" s="73">
        <f ca="1">OFFSET(DH26,0,14,1,1)</f>
        <v>1</v>
      </c>
      <c r="BQ26" s="73">
        <f ca="1">SUM(BP26-BO26)</f>
        <v>-12</v>
      </c>
      <c r="BR26" s="19">
        <f ca="1">IF(BQ26=0,0,IF(BO26=0,1,BQ26/BO26))</f>
        <v>-0.92307692307692313</v>
      </c>
      <c r="BS26" s="73">
        <f>SUMIF($C$6:BR$6,BS$5,$C26:BR26)</f>
        <v>191</v>
      </c>
      <c r="BT26" s="73">
        <f ca="1">SUMIF($C$6:BS$6,BT$5,$C26:BS26)</f>
        <v>45</v>
      </c>
      <c r="BU26" s="73">
        <f ca="1">SUM(BT26-BS26)</f>
        <v>-146</v>
      </c>
      <c r="BV26" s="19">
        <f ca="1">IF(BU26=0,0,IF(BS26=0,1,BU26/BS26))</f>
        <v>-0.76439790575916233</v>
      </c>
      <c r="BW26" s="73">
        <f>+DI26</f>
        <v>29</v>
      </c>
      <c r="BX26" s="73">
        <f ca="1">OFFSET(DI26,0,14,1,1)</f>
        <v>0</v>
      </c>
      <c r="BY26" s="73">
        <f ca="1">SUM(BX26-BW26)</f>
        <v>-29</v>
      </c>
      <c r="BZ26" s="19">
        <f ca="1">IF(BY26=0,0,IF(BW26=0,1,BY26/BW26))</f>
        <v>-1</v>
      </c>
      <c r="CA26" s="73">
        <f>SUMIF($C$6:BZ$6,CA$5,$C26:BZ26)</f>
        <v>220</v>
      </c>
      <c r="CB26" s="73">
        <f ca="1">SUMIF($C$6:CA$6,CB$5,$C26:CA26)</f>
        <v>45</v>
      </c>
      <c r="CC26" s="73">
        <f ca="1">SUM(CB26-CA26)</f>
        <v>-175</v>
      </c>
      <c r="CD26" s="19">
        <f ca="1">IF(CC26=0,0,IF(CA26=0,1,CC26/CA26))</f>
        <v>-0.79545454545454541</v>
      </c>
      <c r="CE26" s="73">
        <f>+DJ26</f>
        <v>21</v>
      </c>
      <c r="CF26" s="73">
        <f ca="1">OFFSET(DJ26,0,14,1,1)</f>
        <v>1</v>
      </c>
      <c r="CG26" s="73">
        <f ca="1">SUM(CF26-CE26)</f>
        <v>-20</v>
      </c>
      <c r="CH26" s="19">
        <f ca="1">IF(CG26=0,0,IF(CE26=0,1,CG26/CE26))</f>
        <v>-0.95238095238095233</v>
      </c>
      <c r="CI26" s="73">
        <f>SUMIF($C$6:CH$6,CI$5,$C26:CH26)</f>
        <v>241</v>
      </c>
      <c r="CJ26" s="73">
        <f ca="1">SUMIF($C$6:CI$6,CJ$5,$C26:CI26)</f>
        <v>46</v>
      </c>
      <c r="CK26" s="73">
        <f ca="1">SUM(CJ26-CI26)</f>
        <v>-195</v>
      </c>
      <c r="CL26" s="19">
        <f ca="1">IF(CK26=0,0,IF(CI26=0,1,CK26/CI26))</f>
        <v>-0.8091286307053942</v>
      </c>
      <c r="CM26" s="73">
        <f>+DK26</f>
        <v>16</v>
      </c>
      <c r="CN26" s="73">
        <f ca="1">OFFSET(DK26,0,14,1,1)</f>
        <v>1</v>
      </c>
      <c r="CO26" s="73">
        <f ca="1">SUM(CN26-CM26)</f>
        <v>-15</v>
      </c>
      <c r="CP26" s="19">
        <f ca="1">IF(CO26=0,0,IF(CM26=0,1,CO26/CM26))</f>
        <v>-0.9375</v>
      </c>
      <c r="CQ26" s="73">
        <f>SUMIF($C$6:CP$6,CQ$5,$C26:CP26)</f>
        <v>257</v>
      </c>
      <c r="CR26" s="73">
        <f ca="1">SUMIF($C$6:CQ$6,CR$5,$C26:CQ26)</f>
        <v>47</v>
      </c>
      <c r="CS26" s="73">
        <f ca="1">SUM(CR26-CQ26)</f>
        <v>-210</v>
      </c>
      <c r="CT26" s="19">
        <f ca="1">IF(CS26=0,0,IF(CQ26=0,1,CS26/CQ26))</f>
        <v>-0.81712062256809337</v>
      </c>
      <c r="CW26" t="s">
        <v>13</v>
      </c>
      <c r="CX26" t="s">
        <v>8</v>
      </c>
      <c r="CY26" s="7"/>
      <c r="CZ26" s="74">
        <f>SUMIF(OGB!$A$129:$A$144,'2019-2020'!CZ$7,OGB!D$129:D$144)</f>
        <v>8</v>
      </c>
      <c r="DA26" s="74">
        <f>SUMIF(OGB!$A$129:$A$144,'2019-2020'!DA$7,OGB!E$129:E$144)</f>
        <v>10</v>
      </c>
      <c r="DB26" s="74">
        <f>SUMIF(OGB!$A$129:$A$144,'2019-2020'!DB$7,OGB!F$129:F$144)</f>
        <v>6</v>
      </c>
      <c r="DC26" s="74">
        <f>SUMIF(OGB!$A$129:$A$144,'2019-2020'!DC$7,OGB!G$129:G$144)</f>
        <v>19</v>
      </c>
      <c r="DD26" s="74">
        <f>SUMIF(OGB!$A$129:$A$144,'2019-2020'!DD$7,OGB!H$129:H$144)</f>
        <v>29</v>
      </c>
      <c r="DE26" s="74">
        <f>SUMIF(OGB!$A$129:$A$144,'2019-2020'!DE$7,OGB!I$129:I$144)</f>
        <v>67</v>
      </c>
      <c r="DF26" s="74">
        <f>SUMIF(OGB!$A$129:$A$144,'2019-2020'!DF$7,OGB!J$129:J$144)</f>
        <v>16</v>
      </c>
      <c r="DG26" s="74">
        <f>SUMIF(OGB!$A$129:$A$144,'2019-2020'!DG$7,OGB!K$129:K$144)</f>
        <v>23</v>
      </c>
      <c r="DH26" s="74">
        <f>SUMIF(OGB!$A$129:$A$144,'2019-2020'!DH$7,OGB!L$129:L$144)</f>
        <v>13</v>
      </c>
      <c r="DI26" s="74">
        <f>SUMIF(OGB!$A$129:$A$144,'2019-2020'!DI$7,OGB!M$129:M$144)</f>
        <v>29</v>
      </c>
      <c r="DJ26" s="74">
        <f>SUMIF(OGB!$A$129:$A$144,'2019-2020'!DJ$7,OGB!N$129:N$144)</f>
        <v>21</v>
      </c>
      <c r="DK26" s="74">
        <f>SUMIF(OGB!$A$129:$A$144,'2019-2020'!DK$7,OGB!O$129:O$144)</f>
        <v>16</v>
      </c>
      <c r="DN26" s="74">
        <f>SUMIF(OGB!$A$129:$A$144,'2019-2020'!DN$7,OGB!D$129:D$144)</f>
        <v>24</v>
      </c>
      <c r="DO26" s="74">
        <f>SUMIF(OGB!$A$129:$A$144,'2019-2020'!DO$7,OGB!E$129:E$144)</f>
        <v>16</v>
      </c>
      <c r="DP26" s="74">
        <f>SUMIF(OGB!$A$129:$A$144,'2019-2020'!DP$7,OGB!F$129:F$144)</f>
        <v>3</v>
      </c>
      <c r="DQ26" s="74">
        <f>SUMIF(OGB!$A$129:$A$144,'2019-2020'!DQ$7,OGB!G$129:G$144)</f>
        <v>1</v>
      </c>
      <c r="DR26" s="74">
        <f>SUMIF(OGB!$A$129:$A$144,'2019-2020'!DR$7,OGB!H$129:H$144)</f>
        <v>0</v>
      </c>
      <c r="DS26" s="74">
        <f>SUMIF(OGB!$A$129:$A$144,'2019-2020'!DS$7,OGB!I$129:I$144)</f>
        <v>0</v>
      </c>
      <c r="DT26" s="74">
        <f>SUMIF(OGB!$A$129:$A$144,'2019-2020'!DT$7,OGB!J$129:J$144)</f>
        <v>0</v>
      </c>
      <c r="DU26" s="74">
        <f>SUMIF(OGB!$A$129:$A$144,'2019-2020'!DU$7,OGB!K$129:K$144)</f>
        <v>0</v>
      </c>
      <c r="DV26" s="74">
        <f>SUMIF(OGB!$A$129:$A$144,'2019-2020'!DV$7,OGB!L$129:L$144)</f>
        <v>1</v>
      </c>
      <c r="DW26" s="74">
        <f>SUMIF(OGB!$A$129:$A$144,'2019-2020'!DW$7,OGB!M$129:M$144)</f>
        <v>0</v>
      </c>
      <c r="DX26" s="74">
        <f>SUMIF(OGB!$A$129:$A$144,'2019-2020'!DX$7,OGB!N$129:N$144)</f>
        <v>1</v>
      </c>
      <c r="DY26" s="74">
        <f>SUMIF(OGB!$A$129:$A$144,'2019-2020'!DY$7,OGB!O$129:O$144)</f>
        <v>1</v>
      </c>
    </row>
    <row r="27" spans="1:130" s="7" customFormat="1">
      <c r="A27" s="75"/>
      <c r="B27" s="24" t="s">
        <v>9</v>
      </c>
      <c r="C27" s="12">
        <f>+SUM(C24:C26)</f>
        <v>41901</v>
      </c>
      <c r="D27" s="86">
        <f ca="1">+SUM(D24:D26)</f>
        <v>43332</v>
      </c>
      <c r="E27" s="12">
        <f ca="1">SUM(E24:E26)</f>
        <v>1431</v>
      </c>
      <c r="F27" s="13">
        <f ca="1">IF(E27=0,0,IF(C27=0,1,E27/C27))</f>
        <v>3.4151929548220807E-2</v>
      </c>
      <c r="G27" s="12">
        <f>SUM(G24:G26)</f>
        <v>41901</v>
      </c>
      <c r="H27" s="86">
        <f ca="1">SUM(H24:H26)</f>
        <v>43332</v>
      </c>
      <c r="I27" s="12">
        <f ca="1">SUM(I24:I26)</f>
        <v>1431</v>
      </c>
      <c r="J27" s="13">
        <f ca="1">IF(I27=0,0,IF(G27=0,1,I27/G27))</f>
        <v>3.4151929548220807E-2</v>
      </c>
      <c r="K27" s="12">
        <f>+SUM(K24:K26)</f>
        <v>41526</v>
      </c>
      <c r="L27" s="86">
        <f ca="1">+SUM(L24:L26)</f>
        <v>45604</v>
      </c>
      <c r="M27" s="12">
        <f ca="1">SUM(M24:M26)</f>
        <v>4078</v>
      </c>
      <c r="N27" s="13">
        <f ca="1">IF(M27=0,0,IF(K27=0,1,M27/K27))</f>
        <v>9.8203535134614453E-2</v>
      </c>
      <c r="O27" s="12">
        <f>SUM(O24:O26)</f>
        <v>83427</v>
      </c>
      <c r="P27" s="86">
        <f ca="1">SUM(P24:P26)</f>
        <v>88936</v>
      </c>
      <c r="Q27" s="12">
        <f ca="1">SUM(Q24:Q26)</f>
        <v>5509</v>
      </c>
      <c r="R27" s="13">
        <f ca="1">IF(Q27=0,0,IF(O27=0,1,Q27/O27))</f>
        <v>6.6033778033490351E-2</v>
      </c>
      <c r="S27" s="12">
        <f>+SUM(S24:S26)</f>
        <v>48758</v>
      </c>
      <c r="T27" s="86">
        <f ca="1">+SUM(T24:T26)</f>
        <v>31158</v>
      </c>
      <c r="U27" s="12">
        <f ca="1">SUM(U24:U26)</f>
        <v>-17600</v>
      </c>
      <c r="V27" s="13">
        <f ca="1">IF(U27=0,0,IF(S27=0,1,U27/S27))</f>
        <v>-0.36096640551294146</v>
      </c>
      <c r="W27" s="12">
        <f>SUM(W24:W26)</f>
        <v>132185</v>
      </c>
      <c r="X27" s="86">
        <f ca="1">SUM(X24:X26)</f>
        <v>120094</v>
      </c>
      <c r="Y27" s="12">
        <f ca="1">SUM(Y24:Y26)</f>
        <v>-12091</v>
      </c>
      <c r="Z27" s="13">
        <f ca="1">IF(Y27=0,0,IF(W27=0,1,Y27/W27))</f>
        <v>-9.1470287854143809E-2</v>
      </c>
      <c r="AA27" s="12">
        <f>+SUM(AA24:AA26)</f>
        <v>52612</v>
      </c>
      <c r="AB27" s="86">
        <f ca="1">+SUM(AB24:AB26)</f>
        <v>8470</v>
      </c>
      <c r="AC27" s="12">
        <f ca="1">SUM(AC24:AC26)</f>
        <v>-44142</v>
      </c>
      <c r="AD27" s="13">
        <f ca="1">IF(AC27=0,0,IF(AA27=0,1,AC27/AA27))</f>
        <v>-0.83901011176157536</v>
      </c>
      <c r="AE27" s="12">
        <f>SUM(AE24:AE26)</f>
        <v>184797</v>
      </c>
      <c r="AF27" s="86">
        <f ca="1">SUM(AF24:AF26)</f>
        <v>128564</v>
      </c>
      <c r="AG27" s="12">
        <f ca="1">SUM(AG24:AG26)</f>
        <v>-56233</v>
      </c>
      <c r="AH27" s="13">
        <f ca="1">IF(AG27=0,0,IF(AE27=0,1,AG27/AE27))</f>
        <v>-0.3042960654123173</v>
      </c>
      <c r="AI27" s="12">
        <f>+SUM(AI24:AI26)</f>
        <v>57927</v>
      </c>
      <c r="AJ27" s="86">
        <f ca="1">+SUM(AJ24:AJ26)</f>
        <v>9721</v>
      </c>
      <c r="AK27" s="12">
        <f ca="1">SUM(AK24:AK26)</f>
        <v>-48206</v>
      </c>
      <c r="AL27" s="13">
        <f ca="1">IF(AK27=0,0,IF(AI27=0,1,AK27/AI27))</f>
        <v>-0.83218533671690231</v>
      </c>
      <c r="AM27" s="12">
        <f>SUM(AM24:AM26)</f>
        <v>242724</v>
      </c>
      <c r="AN27" s="86">
        <f ca="1">SUM(AN24:AN26)</f>
        <v>138285</v>
      </c>
      <c r="AO27" s="12">
        <f ca="1">SUM(AO24:AO26)</f>
        <v>-104439</v>
      </c>
      <c r="AP27" s="13">
        <f ca="1">IF(AO27=0,0,IF(AM27=0,1,AO27/AM27))</f>
        <v>-0.43027883522025018</v>
      </c>
      <c r="AQ27" s="12">
        <f>+SUM(AQ24:AQ26)</f>
        <v>60219</v>
      </c>
      <c r="AR27" s="86">
        <f ca="1">+SUM(AR24:AR26)</f>
        <v>10036</v>
      </c>
      <c r="AS27" s="12">
        <f ca="1">SUM(AS24:AS26)</f>
        <v>-50183</v>
      </c>
      <c r="AT27" s="13">
        <f ca="1">IF(AS27=0,0,IF(AQ27=0,1,AS27/AQ27))</f>
        <v>-0.83334163636061709</v>
      </c>
      <c r="AU27" s="12">
        <f>SUM(AU24:AU26)</f>
        <v>302943</v>
      </c>
      <c r="AV27" s="86">
        <f ca="1">SUM(AV24:AV26)</f>
        <v>148321</v>
      </c>
      <c r="AW27" s="12">
        <f ca="1">SUM(AW24:AW26)</f>
        <v>-154622</v>
      </c>
      <c r="AX27" s="13">
        <f ca="1">IF(AW27=0,0,IF(AU27=0,1,AW27/AU27))</f>
        <v>-0.51039964613805233</v>
      </c>
      <c r="AY27" s="12">
        <f>+SUM(AY24:AY26)</f>
        <v>67093</v>
      </c>
      <c r="AZ27" s="86">
        <f ca="1">+SUM(AZ24:AZ26)</f>
        <v>10746</v>
      </c>
      <c r="BA27" s="12">
        <f ca="1">SUM(BA24:BA26)</f>
        <v>-56347</v>
      </c>
      <c r="BB27" s="13">
        <f ca="1">IF(BA27=0,0,IF(AY27=0,1,BA27/AY27))</f>
        <v>-0.83983425990788907</v>
      </c>
      <c r="BC27" s="12">
        <f>SUM(BC24:BC26)</f>
        <v>370036</v>
      </c>
      <c r="BD27" s="86">
        <f ca="1">SUM(BD24:BD26)</f>
        <v>159067</v>
      </c>
      <c r="BE27" s="12">
        <f ca="1">SUM(BE24:BE26)</f>
        <v>-210969</v>
      </c>
      <c r="BF27" s="13">
        <f ca="1">IF(BE27=0,0,IF(BC27=0,1,BE27/BC27))</f>
        <v>-0.57013101427969171</v>
      </c>
      <c r="BG27" s="12">
        <f>+SUM(BG24:BG26)</f>
        <v>72483</v>
      </c>
      <c r="BH27" s="86">
        <f ca="1">+SUM(BH24:BH26)</f>
        <v>11393</v>
      </c>
      <c r="BI27" s="12">
        <f ca="1">SUM(BI24:BI26)</f>
        <v>-61090</v>
      </c>
      <c r="BJ27" s="13">
        <f ca="1">IF(BI27=0,0,IF(BG27=0,1,BI27/BG27))</f>
        <v>-0.84281831601892854</v>
      </c>
      <c r="BK27" s="12">
        <f>SUM(BK24:BK26)</f>
        <v>442519</v>
      </c>
      <c r="BL27" s="86">
        <f ca="1">SUM(BL24:BL26)</f>
        <v>170460</v>
      </c>
      <c r="BM27" s="12">
        <f ca="1">SUM(BM24:BM26)</f>
        <v>-272059</v>
      </c>
      <c r="BN27" s="13">
        <f ca="1">IF(BM27=0,0,IF(BK27=0,1,BM27/BK27))</f>
        <v>-0.61479620084109388</v>
      </c>
      <c r="BO27" s="12">
        <f>+SUM(BO24:BO26)</f>
        <v>57902</v>
      </c>
      <c r="BP27" s="86">
        <f ca="1">+SUM(BP24:BP26)</f>
        <v>13603</v>
      </c>
      <c r="BQ27" s="12">
        <f ca="1">SUM(BQ24:BQ26)</f>
        <v>-44299</v>
      </c>
      <c r="BR27" s="13">
        <f ca="1">IF(BQ27=0,0,IF(BO27=0,1,BQ27/BO27))</f>
        <v>-0.76506856412559154</v>
      </c>
      <c r="BS27" s="12">
        <f>SUM(BS24:BS26)</f>
        <v>500421</v>
      </c>
      <c r="BT27" s="86">
        <f ca="1">SUM(BT24:BT26)</f>
        <v>184063</v>
      </c>
      <c r="BU27" s="12">
        <f ca="1">SUM(BU24:BU26)</f>
        <v>-316358</v>
      </c>
      <c r="BV27" s="13">
        <f ca="1">IF(BU27=0,0,IF(BS27=0,1,BU27/BS27))</f>
        <v>-0.63218370132348567</v>
      </c>
      <c r="BW27" s="12">
        <f>+SUM(BW24:BW26)</f>
        <v>60255</v>
      </c>
      <c r="BX27" s="86">
        <f ca="1">+SUM(BX24:BX26)</f>
        <v>13258</v>
      </c>
      <c r="BY27" s="12">
        <f ca="1">SUM(BY24:BY26)</f>
        <v>-46997</v>
      </c>
      <c r="BZ27" s="13">
        <f ca="1">IF(BY27=0,0,IF(BW27=0,1,BY27/BW27))</f>
        <v>-0.77996846734710812</v>
      </c>
      <c r="CA27" s="12">
        <f>SUM(CA24:CA26)</f>
        <v>560676</v>
      </c>
      <c r="CB27" s="86">
        <f ca="1">SUM(CB24:CB26)</f>
        <v>197321</v>
      </c>
      <c r="CC27" s="12">
        <f ca="1">SUM(CC24:CC26)</f>
        <v>-363355</v>
      </c>
      <c r="CD27" s="13">
        <f ca="1">IF(CC27=0,0,IF(CA27=0,1,CC27/CA27))</f>
        <v>-0.64806590615614013</v>
      </c>
      <c r="CE27" s="12">
        <f>+SUM(CE24:CE26)</f>
        <v>52666</v>
      </c>
      <c r="CF27" s="86">
        <f ca="1">+SUM(CF24:CF26)</f>
        <v>11843</v>
      </c>
      <c r="CG27" s="12">
        <f ca="1">SUM(CG24:CG26)</f>
        <v>-40823</v>
      </c>
      <c r="CH27" s="13">
        <f ca="1">IF(CG27=0,0,IF(CE27=0,1,CG27/CE27))</f>
        <v>-0.77513006493753089</v>
      </c>
      <c r="CI27" s="12">
        <f>SUM(CI24:CI26)</f>
        <v>613342</v>
      </c>
      <c r="CJ27" s="86">
        <f ca="1">SUM(CJ24:CJ26)</f>
        <v>209164</v>
      </c>
      <c r="CK27" s="12">
        <f ca="1">SUM(CK24:CK26)</f>
        <v>-404178</v>
      </c>
      <c r="CL27" s="13">
        <f ca="1">IF(CK27=0,0,IF(CI27=0,1,CK27/CI27))</f>
        <v>-0.65897655793994214</v>
      </c>
      <c r="CM27" s="12">
        <f>+SUM(CM24:CM26)</f>
        <v>53216</v>
      </c>
      <c r="CN27" s="86">
        <f ca="1">+SUM(CN24:CN26)</f>
        <v>11393</v>
      </c>
      <c r="CO27" s="12">
        <f ca="1">SUM(CO24:CO26)</f>
        <v>-41823</v>
      </c>
      <c r="CP27" s="13">
        <f ca="1">IF(CO27=0,0,IF(CM27=0,1,CO27/CM27))</f>
        <v>-0.78591025255562241</v>
      </c>
      <c r="CQ27" s="12">
        <f>SUM(CQ24:CQ26)</f>
        <v>666558</v>
      </c>
      <c r="CR27" s="86">
        <f ca="1">SUM(CR24:CR26)</f>
        <v>220557</v>
      </c>
      <c r="CS27" s="12">
        <f ca="1">SUM(CS24:CS26)</f>
        <v>-446001</v>
      </c>
      <c r="CT27" s="13">
        <f ca="1">IF(CS27=0,0,IF(CQ27=0,1,CS27/CQ27))</f>
        <v>-0.66911056502209865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223762</v>
      </c>
      <c r="D29" s="73">
        <f ca="1">OFFSET(CZ29,0,14,1,1)</f>
        <v>248604</v>
      </c>
      <c r="E29" s="18">
        <f ca="1">SUM(D29-C29)</f>
        <v>24842</v>
      </c>
      <c r="F29" s="19">
        <f ca="1">IF(E29=0,0,IF(C29=0,1,E29/C29))</f>
        <v>0.11101974419249024</v>
      </c>
      <c r="G29" s="18">
        <f>SUMIF($C$6:F$6,G$5,$C29:F29)</f>
        <v>223762</v>
      </c>
      <c r="H29" s="73">
        <f ca="1">SUMIF($C$6:G$6,H$5,$C29:G29)</f>
        <v>248604</v>
      </c>
      <c r="I29" s="18">
        <f ca="1">SUM(H29-G29)</f>
        <v>24842</v>
      </c>
      <c r="J29" s="19">
        <f ca="1">IF(I29=0,0,IF(G29=0,1,I29/G29))</f>
        <v>0.11101974419249024</v>
      </c>
      <c r="K29" s="18">
        <f>+DA29</f>
        <v>227260</v>
      </c>
      <c r="L29" s="73">
        <f ca="1">OFFSET(DA29,0,14,1,1)</f>
        <v>245766</v>
      </c>
      <c r="M29" s="18">
        <f ca="1">SUM(L29-K29)</f>
        <v>18506</v>
      </c>
      <c r="N29" s="19">
        <f ca="1">IF(M29=0,0,IF(K29=0,1,M29/K29))</f>
        <v>8.1430960133767494E-2</v>
      </c>
      <c r="O29" s="18">
        <f>SUMIF($C$6:N$6,O$5,$C29:N29)</f>
        <v>451022</v>
      </c>
      <c r="P29" s="73">
        <f ca="1">SUMIF($C$6:O$6,P$5,$C29:O29)</f>
        <v>494370</v>
      </c>
      <c r="Q29" s="18">
        <f ca="1">SUM(P29-O29)</f>
        <v>43348</v>
      </c>
      <c r="R29" s="19">
        <f ca="1">IF(Q29=0,0,IF(O29=0,1,Q29/O29))</f>
        <v>9.6110611012323127E-2</v>
      </c>
      <c r="S29" s="18">
        <f>+DB29</f>
        <v>305826</v>
      </c>
      <c r="T29" s="73">
        <f ca="1">OFFSET(DB29,0,14,1,1)</f>
        <v>156910</v>
      </c>
      <c r="U29" s="18">
        <f ca="1">SUM(T29-S29)</f>
        <v>-148916</v>
      </c>
      <c r="V29" s="19">
        <f ca="1">IF(U29=0,0,IF(S29=0,1,U29/S29))</f>
        <v>-0.4869304768070733</v>
      </c>
      <c r="W29" s="18">
        <f>SUMIF($C$6:V$6,W$5,$C29:V29)</f>
        <v>756848</v>
      </c>
      <c r="X29" s="73">
        <f ca="1">SUMIF($C$6:W$6,X$5,$C29:W29)</f>
        <v>651280</v>
      </c>
      <c r="Y29" s="18">
        <f ca="1">SUM(X29-W29)</f>
        <v>-105568</v>
      </c>
      <c r="Z29" s="19">
        <f ca="1">IF(Y29=0,0,IF(W29=0,1,Y29/W29))</f>
        <v>-0.13948375367312854</v>
      </c>
      <c r="AA29" s="18">
        <f>+DC29</f>
        <v>297759</v>
      </c>
      <c r="AB29" s="73">
        <f ca="1">OFFSET(DC29,0,14,1,1)</f>
        <v>15045</v>
      </c>
      <c r="AC29" s="18">
        <f ca="1">SUM(AB29-AA29)</f>
        <v>-282714</v>
      </c>
      <c r="AD29" s="19">
        <f ca="1">IF(AC29=0,0,IF(AA29=0,1,AC29/AA29))</f>
        <v>-0.94947256002337466</v>
      </c>
      <c r="AE29" s="18">
        <f>SUMIF($C$6:AD$6,AE$5,$C29:AD29)</f>
        <v>1054607</v>
      </c>
      <c r="AF29" s="73">
        <f ca="1">SUMIF($C$6:AE$6,AF$5,$C29:AE29)</f>
        <v>666325</v>
      </c>
      <c r="AG29" s="18">
        <f ca="1">SUM(AF29-AE29)</f>
        <v>-388282</v>
      </c>
      <c r="AH29" s="19">
        <f ca="1">IF(AG29=0,0,IF(AE29=0,1,AG29/AE29))</f>
        <v>-0.36817696070668982</v>
      </c>
      <c r="AI29" s="18">
        <f>+DD29</f>
        <v>335734</v>
      </c>
      <c r="AJ29" s="73">
        <f ca="1">OFFSET(DD29,0,14,1,1)</f>
        <v>17797</v>
      </c>
      <c r="AK29" s="18">
        <f ca="1">SUM(AJ29-AI29)</f>
        <v>-317937</v>
      </c>
      <c r="AL29" s="19">
        <f ca="1">IF(AK29=0,0,IF(AI29=0,1,AK29/AI29))</f>
        <v>-0.94699077245676633</v>
      </c>
      <c r="AM29" s="18">
        <f>SUMIF($C$6:AL$6,AM$5,$C29:AL29)</f>
        <v>1390341</v>
      </c>
      <c r="AN29" s="73">
        <f ca="1">SUMIF($C$6:AM$6,AN$5,$C29:AM29)</f>
        <v>684122</v>
      </c>
      <c r="AO29" s="18">
        <f ca="1">SUM(AN29-AM29)</f>
        <v>-706219</v>
      </c>
      <c r="AP29" s="19">
        <f ca="1">IF(AO29=0,0,IF(AM29=0,1,AO29/AM29))</f>
        <v>-0.50794661165857868</v>
      </c>
      <c r="AQ29" s="18">
        <f>+DE29</f>
        <v>381529</v>
      </c>
      <c r="AR29" s="73">
        <f ca="1">OFFSET(DE29,0,14,1,1)</f>
        <v>23956</v>
      </c>
      <c r="AS29" s="18">
        <f ca="1">SUM(AR29-AQ29)</f>
        <v>-357573</v>
      </c>
      <c r="AT29" s="19">
        <f ca="1">IF(AS29=0,0,IF(AQ29=0,1,AS29/AQ29))</f>
        <v>-0.93721053969685131</v>
      </c>
      <c r="AU29" s="18">
        <f>SUMIF($C$6:AT$6,AU$5,$C29:AT29)</f>
        <v>1771870</v>
      </c>
      <c r="AV29" s="73">
        <f ca="1">SUMIF($C$6:AU$6,AV$5,$C29:AU29)</f>
        <v>708078</v>
      </c>
      <c r="AW29" s="18">
        <f ca="1">SUM(AV29-AU29)</f>
        <v>-1063792</v>
      </c>
      <c r="AX29" s="19">
        <f ca="1">IF(AW29=0,0,IF(AU29=0,1,AW29/AU29))</f>
        <v>-0.60037813157850184</v>
      </c>
      <c r="AY29" s="18">
        <f>+DF29</f>
        <v>469332</v>
      </c>
      <c r="AZ29" s="73">
        <f ca="1">OFFSET(DF29,0,14,1,1)</f>
        <v>26162</v>
      </c>
      <c r="BA29" s="18">
        <f ca="1">SUM(AZ29-AY29)</f>
        <v>-443170</v>
      </c>
      <c r="BB29" s="19">
        <f ca="1">IF(BA29=0,0,IF(AY29=0,1,BA29/AY29))</f>
        <v>-0.94425694391177251</v>
      </c>
      <c r="BC29" s="18">
        <f>SUMIF($C$6:BB$6,BC$5,$C29:BB29)</f>
        <v>2241202</v>
      </c>
      <c r="BD29" s="73">
        <f ca="1">SUMIF($C$6:BC$6,BD$5,$C29:BC29)</f>
        <v>734240</v>
      </c>
      <c r="BE29" s="18">
        <f ca="1">SUM(BD29-BC29)</f>
        <v>-1506962</v>
      </c>
      <c r="BF29" s="19">
        <f ca="1">IF(BE29=0,0,IF(BC29=0,1,BE29/BC29))</f>
        <v>-0.67239008353553142</v>
      </c>
      <c r="BG29" s="18">
        <f>+DG29</f>
        <v>504141</v>
      </c>
      <c r="BH29" s="73">
        <f ca="1">OFFSET(DG29,0,14,1,1)</f>
        <v>28708</v>
      </c>
      <c r="BI29" s="18">
        <f ca="1">SUM(BH29-BG29)</f>
        <v>-475433</v>
      </c>
      <c r="BJ29" s="19">
        <f ca="1">IF(BI29=0,0,IF(BG29=0,1,BI29/BG29))</f>
        <v>-0.94305561340974053</v>
      </c>
      <c r="BK29" s="18">
        <f>SUMIF($C$6:BJ$6,BK$5,$C29:BJ29)</f>
        <v>2745343</v>
      </c>
      <c r="BL29" s="73">
        <f ca="1">SUMIF($C$6:BK$6,BL$5,$C29:BK29)</f>
        <v>762948</v>
      </c>
      <c r="BM29" s="18">
        <f ca="1">SUM(BL29-BK29)</f>
        <v>-1982395</v>
      </c>
      <c r="BN29" s="19">
        <f ca="1">IF(BM29=0,0,IF(BK29=0,1,BM29/BK29))</f>
        <v>-0.72209374202057808</v>
      </c>
      <c r="BO29" s="18">
        <f>+DH29</f>
        <v>354494</v>
      </c>
      <c r="BP29" s="73">
        <f ca="1">OFFSET(DH29,0,14,1,1)</f>
        <v>29275</v>
      </c>
      <c r="BQ29" s="18">
        <f ca="1">SUM(BP29-BO29)</f>
        <v>-325219</v>
      </c>
      <c r="BR29" s="19">
        <f ca="1">IF(BQ29=0,0,IF(BO29=0,1,BQ29/BO29))</f>
        <v>-0.91741750212979623</v>
      </c>
      <c r="BS29" s="18">
        <f>SUMIF($C$6:BR$6,BS$5,$C29:BR29)</f>
        <v>3099837</v>
      </c>
      <c r="BT29" s="73">
        <f ca="1">SUMIF($C$6:BS$6,BT$5,$C29:BS29)</f>
        <v>792223</v>
      </c>
      <c r="BU29" s="18">
        <f ca="1">SUM(BT29-BS29)</f>
        <v>-2307614</v>
      </c>
      <c r="BV29" s="19">
        <f ca="1">IF(BU29=0,0,IF(BS29=0,1,BU29/BS29))</f>
        <v>-0.74443075555263072</v>
      </c>
      <c r="BW29" s="18">
        <f>+DI29</f>
        <v>339488</v>
      </c>
      <c r="BX29" s="73">
        <f ca="1">OFFSET(DI29,0,14,1,1)</f>
        <v>30230</v>
      </c>
      <c r="BY29" s="18">
        <f ca="1">SUM(BX29-BW29)</f>
        <v>-309258</v>
      </c>
      <c r="BZ29" s="19">
        <f ca="1">IF(BY29=0,0,IF(BW29=0,1,BY29/BW29))</f>
        <v>-0.91095414270902064</v>
      </c>
      <c r="CA29" s="18">
        <f>SUMIF($C$6:BZ$6,CA$5,$C29:BZ29)</f>
        <v>3439325</v>
      </c>
      <c r="CB29" s="73">
        <f ca="1">SUMIF($C$6:CA$6,CB$5,$C29:CA29)</f>
        <v>822453</v>
      </c>
      <c r="CC29" s="18">
        <f ca="1">SUM(CB29-CA29)</f>
        <v>-2616872</v>
      </c>
      <c r="CD29" s="19">
        <f ca="1">IF(CC29=0,0,IF(CA29=0,1,CC29/CA29))</f>
        <v>-0.76086790285884587</v>
      </c>
      <c r="CE29" s="18">
        <f>+DJ29</f>
        <v>292651</v>
      </c>
      <c r="CF29" s="73">
        <f ca="1">OFFSET(DJ29,0,14,1,1)</f>
        <v>27029</v>
      </c>
      <c r="CG29" s="18">
        <f ca="1">SUM(CF29-CE29)</f>
        <v>-265622</v>
      </c>
      <c r="CH29" s="19">
        <f ca="1">IF(CG29=0,0,IF(CE29=0,1,CG29/CE29))</f>
        <v>-0.90764084182182869</v>
      </c>
      <c r="CI29" s="18">
        <f>SUMIF($C$6:CH$6,CI$5,$C29:CH29)</f>
        <v>3731976</v>
      </c>
      <c r="CJ29" s="73">
        <f ca="1">SUMIF($C$6:CI$6,CJ$5,$C29:CI29)</f>
        <v>849482</v>
      </c>
      <c r="CK29" s="18">
        <f ca="1">SUM(CJ29-CI29)</f>
        <v>-2882494</v>
      </c>
      <c r="CL29" s="19">
        <f ca="1">IF(CK29=0,0,IF(CI29=0,1,CK29/CI29))</f>
        <v>-0.77237742150539013</v>
      </c>
      <c r="CM29" s="18">
        <f>+DK29</f>
        <v>289951</v>
      </c>
      <c r="CN29" s="73">
        <f ca="1">OFFSET(DK29,0,14,1,1)</f>
        <v>26747</v>
      </c>
      <c r="CO29" s="18">
        <f ca="1">SUM(CN29-CM29)</f>
        <v>-263204</v>
      </c>
      <c r="CP29" s="19">
        <f ca="1">IF(CO29=0,0,IF(CM29=0,1,CO29/CM29))</f>
        <v>-0.9077533790192136</v>
      </c>
      <c r="CQ29" s="18">
        <f>SUMIF($C$6:CP$6,CQ$5,$C29:CP29)</f>
        <v>4021927</v>
      </c>
      <c r="CR29" s="73">
        <f ca="1">SUMIF($C$6:CQ$6,CR$5,$C29:CQ29)</f>
        <v>876229</v>
      </c>
      <c r="CS29" s="18">
        <f ca="1">SUM(CR29-CQ29)</f>
        <v>-3145698</v>
      </c>
      <c r="CT29" s="19">
        <f ca="1">IF(CS29=0,0,IF(CQ29=0,1,CS29/CQ29))</f>
        <v>-0.78213702038848543</v>
      </c>
      <c r="CW29" t="s">
        <v>14</v>
      </c>
      <c r="CX29" t="s">
        <v>6</v>
      </c>
      <c r="CZ29" s="74">
        <f>SUMIF(PB!$A$93:$A$108,'2019-2020'!CZ$7,PB!D$93:D$108)</f>
        <v>223762</v>
      </c>
      <c r="DA29" s="74">
        <f>SUMIF(PB!$A$93:$A$108,'2019-2020'!DA$7,PB!E$93:E$108)</f>
        <v>227260</v>
      </c>
      <c r="DB29" s="74">
        <f>SUMIF(PB!$A$93:$A$108,'2019-2020'!DB$7,PB!F$93:F$108)</f>
        <v>305826</v>
      </c>
      <c r="DC29" s="74">
        <f>SUMIF(PB!$A$93:$A$108,'2019-2020'!DC$7,PB!G$93:G$108)</f>
        <v>297759</v>
      </c>
      <c r="DD29" s="74">
        <f>SUMIF(PB!$A$93:$A$108,'2019-2020'!DD$7,PB!H$93:H$108)</f>
        <v>335734</v>
      </c>
      <c r="DE29" s="74">
        <f>SUMIF(PB!$A$93:$A$108,'2019-2020'!DE$7,PB!I$93:I$108)</f>
        <v>381529</v>
      </c>
      <c r="DF29" s="74">
        <f>SUMIF(PB!$A$93:$A$108,'2019-2020'!DF$7,PB!J$93:J$108)</f>
        <v>469332</v>
      </c>
      <c r="DG29" s="74">
        <f>SUMIF(PB!$A$93:$A$108,'2019-2020'!DG$7,PB!K$93:K$108)</f>
        <v>504141</v>
      </c>
      <c r="DH29" s="74">
        <f>SUMIF(PB!$A$93:$A$108,'2019-2020'!DH$7,PB!L$93:L$108)</f>
        <v>354494</v>
      </c>
      <c r="DI29" s="74">
        <f>SUMIF(PB!$A$93:$A$108,'2019-2020'!DI$7,PB!M$93:M$108)</f>
        <v>339488</v>
      </c>
      <c r="DJ29" s="74">
        <f>SUMIF(PB!$A$93:$A$108,'2019-2020'!DJ$7,PB!N$93:N$108)</f>
        <v>292651</v>
      </c>
      <c r="DK29" s="74">
        <f>SUMIF(PB!$A$93:$A$108,'2019-2020'!DK$7,PB!O$93:O$108)</f>
        <v>289951</v>
      </c>
      <c r="DN29" s="74">
        <f>SUMIF(PB!$A$93:$A$108,'2019-2020'!DN$7,PB!D$93:D$108)</f>
        <v>248604</v>
      </c>
      <c r="DO29" s="74">
        <f>SUMIF(PB!$A$93:$A$108,'2019-2020'!DO$7,PB!E$93:E$108)</f>
        <v>245766</v>
      </c>
      <c r="DP29" s="74">
        <f>SUMIF(PB!$A$93:$A$108,'2019-2020'!DP$7,PB!F$93:F$108)</f>
        <v>156910</v>
      </c>
      <c r="DQ29" s="74">
        <f>SUMIF(PB!$A$93:$A$108,'2019-2020'!DQ$7,PB!G$93:G$108)</f>
        <v>15045</v>
      </c>
      <c r="DR29" s="74">
        <f>SUMIF(PB!$A$93:$A$108,'2019-2020'!DR$7,PB!H$93:H$108)</f>
        <v>17797</v>
      </c>
      <c r="DS29" s="74">
        <f>SUMIF(PB!$A$93:$A$108,'2019-2020'!DS$7,PB!I$93:I$108)</f>
        <v>23956</v>
      </c>
      <c r="DT29" s="74">
        <f>SUMIF(PB!$A$93:$A$108,'2019-2020'!DT$7,PB!J$93:J$108)</f>
        <v>26162</v>
      </c>
      <c r="DU29" s="74">
        <f>SUMIF(PB!$A$93:$A$108,'2019-2020'!DU$7,PB!K$93:K$108)</f>
        <v>28708</v>
      </c>
      <c r="DV29" s="74">
        <f>SUMIF(PB!$A$93:$A$108,'2019-2020'!DV$7,PB!L$93:L$108)</f>
        <v>29275</v>
      </c>
      <c r="DW29" s="74">
        <f>SUMIF(PB!$A$93:$A$108,'2019-2020'!DW$7,PB!M$93:M$108)</f>
        <v>30230</v>
      </c>
      <c r="DX29" s="74">
        <f>SUMIF(PB!$A$93:$A$108,'2019-2020'!DX$7,PB!N$93:N$108)</f>
        <v>27029</v>
      </c>
      <c r="DY29" s="74">
        <f>SUMIF(PB!$A$93:$A$108,'2019-2020'!DY$7,PB!O$93:O$108)</f>
        <v>26747</v>
      </c>
    </row>
    <row r="30" spans="1:130">
      <c r="A30" s="84" t="str">
        <f>+CW31</f>
        <v>Peace Bridge</v>
      </c>
      <c r="B30" s="26" t="s">
        <v>7</v>
      </c>
      <c r="C30" s="18">
        <f>+CZ30</f>
        <v>85577</v>
      </c>
      <c r="D30" s="73">
        <f ca="1">OFFSET(CZ30,0,14,1,1)</f>
        <v>89486</v>
      </c>
      <c r="E30" s="18">
        <f ca="1">SUM(D30-C30)</f>
        <v>3909</v>
      </c>
      <c r="F30" s="19">
        <f ca="1">IF(E30=0,0,IF(C30=0,1,E30/C30))</f>
        <v>4.5678161188169718E-2</v>
      </c>
      <c r="G30" s="18">
        <f>SUMIF($C$6:F$6,G$5,$C30:F30)</f>
        <v>85577</v>
      </c>
      <c r="H30" s="73">
        <f ca="1">SUMIF($C$6:G$6,H$5,$C30:G30)</f>
        <v>89486</v>
      </c>
      <c r="I30" s="18">
        <f ca="1">SUM(H30-G30)</f>
        <v>3909</v>
      </c>
      <c r="J30" s="19">
        <f ca="1">IF(I30=0,0,IF(G30=0,1,I30/G30))</f>
        <v>4.5678161188169718E-2</v>
      </c>
      <c r="K30" s="18">
        <f>+DA30</f>
        <v>83956</v>
      </c>
      <c r="L30" s="73">
        <f ca="1">OFFSET(DA30,0,14,1,1)</f>
        <v>86518</v>
      </c>
      <c r="M30" s="18">
        <f ca="1">SUM(L30-K30)</f>
        <v>2562</v>
      </c>
      <c r="N30" s="19">
        <f ca="1">IF(M30=0,0,IF(K30=0,1,M30/K30))</f>
        <v>3.0515984563342702E-2</v>
      </c>
      <c r="O30" s="18">
        <f>SUMIF($C$6:N$6,O$5,$C30:N30)</f>
        <v>169533</v>
      </c>
      <c r="P30" s="73">
        <f ca="1">SUMIF($C$6:O$6,P$5,$C30:O30)</f>
        <v>176004</v>
      </c>
      <c r="Q30" s="18">
        <f ca="1">SUM(P30-O30)</f>
        <v>6471</v>
      </c>
      <c r="R30" s="19">
        <f ca="1">IF(Q30=0,0,IF(O30=0,1,Q30/O30))</f>
        <v>3.8169559908690344E-2</v>
      </c>
      <c r="S30" s="18">
        <f>+DB30</f>
        <v>92644</v>
      </c>
      <c r="T30" s="73">
        <f ca="1">OFFSET(DB30,0,14,1,1)</f>
        <v>88182</v>
      </c>
      <c r="U30" s="18">
        <f ca="1">SUM(T30-S30)</f>
        <v>-4462</v>
      </c>
      <c r="V30" s="19">
        <f ca="1">IF(U30=0,0,IF(S30=0,1,U30/S30))</f>
        <v>-4.8162859980139028E-2</v>
      </c>
      <c r="W30" s="18">
        <f>SUMIF($C$6:V$6,W$5,$C30:V30)</f>
        <v>262177</v>
      </c>
      <c r="X30" s="73">
        <f ca="1">SUMIF($C$6:W$6,X$5,$C30:W30)</f>
        <v>264186</v>
      </c>
      <c r="Y30" s="18">
        <f ca="1">SUM(X30-W30)</f>
        <v>2009</v>
      </c>
      <c r="Z30" s="19">
        <f ca="1">IF(Y30=0,0,IF(W30=0,1,Y30/W30))</f>
        <v>7.6627621797487958E-3</v>
      </c>
      <c r="AA30" s="18">
        <f>+DC30</f>
        <v>91387</v>
      </c>
      <c r="AB30" s="73">
        <f ca="1">OFFSET(DC30,0,14,1,1)</f>
        <v>68752</v>
      </c>
      <c r="AC30" s="18">
        <f ca="1">SUM(AB30-AA30)</f>
        <v>-22635</v>
      </c>
      <c r="AD30" s="19">
        <f ca="1">IF(AC30=0,0,IF(AA30=0,1,AC30/AA30))</f>
        <v>-0.24768293083261295</v>
      </c>
      <c r="AE30" s="18">
        <f>SUMIF($C$6:AD$6,AE$5,$C30:AD30)</f>
        <v>353564</v>
      </c>
      <c r="AF30" s="73">
        <f ca="1">SUMIF($C$6:AE$6,AF$5,$C30:AE30)</f>
        <v>332938</v>
      </c>
      <c r="AG30" s="18">
        <f ca="1">SUM(AF30-AE30)</f>
        <v>-20626</v>
      </c>
      <c r="AH30" s="19">
        <f ca="1">IF(AG30=0,0,IF(AE30=0,1,AG30/AE30))</f>
        <v>-5.8337387290561253E-2</v>
      </c>
      <c r="AI30" s="18">
        <f>+DD30</f>
        <v>95458</v>
      </c>
      <c r="AJ30" s="73">
        <f ca="1">OFFSET(DD30,0,14,1,1)</f>
        <v>70515</v>
      </c>
      <c r="AK30" s="18">
        <f ca="1">SUM(AJ30-AI30)</f>
        <v>-24943</v>
      </c>
      <c r="AL30" s="19">
        <f ca="1">IF(AK30=0,0,IF(AI30=0,1,AK30/AI30))</f>
        <v>-0.26129816254268895</v>
      </c>
      <c r="AM30" s="18">
        <f>SUMIF($C$6:AL$6,AM$5,$C30:AL30)</f>
        <v>449022</v>
      </c>
      <c r="AN30" s="73">
        <f ca="1">SUMIF($C$6:AM$6,AN$5,$C30:AM30)</f>
        <v>403453</v>
      </c>
      <c r="AO30" s="18">
        <f ca="1">SUM(AN30-AM30)</f>
        <v>-45569</v>
      </c>
      <c r="AP30" s="19">
        <f ca="1">IF(AO30=0,0,IF(AM30=0,1,AO30/AM30))</f>
        <v>-0.10148500518905533</v>
      </c>
      <c r="AQ30" s="18">
        <f>+DE30</f>
        <v>89043</v>
      </c>
      <c r="AR30" s="73">
        <f ca="1">OFFSET(DE30,0,14,1,1)</f>
        <v>83949</v>
      </c>
      <c r="AS30" s="18">
        <f ca="1">SUM(AR30-AQ30)</f>
        <v>-5094</v>
      </c>
      <c r="AT30" s="19">
        <f ca="1">IF(AS30=0,0,IF(AQ30=0,1,AS30/AQ30))</f>
        <v>-5.7208315083723593E-2</v>
      </c>
      <c r="AU30" s="18">
        <f>SUMIF($C$6:AT$6,AU$5,$C30:AT30)</f>
        <v>538065</v>
      </c>
      <c r="AV30" s="73">
        <f ca="1">SUMIF($C$6:AU$6,AV$5,$C30:AU30)</f>
        <v>487402</v>
      </c>
      <c r="AW30" s="18">
        <f ca="1">SUM(AV30-AU30)</f>
        <v>-50663</v>
      </c>
      <c r="AX30" s="19">
        <f ca="1">IF(AW30=0,0,IF(AU30=0,1,AW30/AU30))</f>
        <v>-9.4157769042773648E-2</v>
      </c>
      <c r="AY30" s="18">
        <f>+DF30</f>
        <v>90983</v>
      </c>
      <c r="AZ30" s="73">
        <f ca="1">OFFSET(DF30,0,14,1,1)</f>
        <v>86001</v>
      </c>
      <c r="BA30" s="18">
        <f ca="1">SUM(AZ30-AY30)</f>
        <v>-4982</v>
      </c>
      <c r="BB30" s="19">
        <f ca="1">IF(BA30=0,0,IF(AY30=0,1,BA30/AY30))</f>
        <v>-5.4757482166998231E-2</v>
      </c>
      <c r="BC30" s="18">
        <f>SUMIF($C$6:BB$6,BC$5,$C30:BB30)</f>
        <v>629048</v>
      </c>
      <c r="BD30" s="73">
        <f ca="1">SUMIF($C$6:BC$6,BD$5,$C30:BC30)</f>
        <v>573403</v>
      </c>
      <c r="BE30" s="18">
        <f ca="1">SUM(BD30-BC30)</f>
        <v>-55645</v>
      </c>
      <c r="BF30" s="19">
        <f ca="1">IF(BE30=0,0,IF(BC30=0,1,BE30/BC30))</f>
        <v>-8.8459068306393149E-2</v>
      </c>
      <c r="BG30" s="18">
        <f>+DG30</f>
        <v>92337</v>
      </c>
      <c r="BH30" s="73">
        <f ca="1">OFFSET(DG30,0,14,1,1)</f>
        <v>86748</v>
      </c>
      <c r="BI30" s="18">
        <f ca="1">SUM(BH30-BG30)</f>
        <v>-5589</v>
      </c>
      <c r="BJ30" s="19">
        <f ca="1">IF(BI30=0,0,IF(BG30=0,1,BI30/BG30))</f>
        <v>-6.0528282270379152E-2</v>
      </c>
      <c r="BK30" s="18">
        <f>SUMIF($C$6:BJ$6,BK$5,$C30:BJ30)</f>
        <v>721385</v>
      </c>
      <c r="BL30" s="73">
        <f ca="1">SUMIF($C$6:BK$6,BL$5,$C30:BK30)</f>
        <v>660151</v>
      </c>
      <c r="BM30" s="18">
        <f ca="1">SUM(BL30-BK30)</f>
        <v>-61234</v>
      </c>
      <c r="BN30" s="19">
        <f ca="1">IF(BM30=0,0,IF(BK30=0,1,BM30/BK30))</f>
        <v>-8.4883938534901615E-2</v>
      </c>
      <c r="BO30" s="18">
        <f>+DH30</f>
        <v>91609</v>
      </c>
      <c r="BP30" s="73">
        <f ca="1">OFFSET(DH30,0,14,1,1)</f>
        <v>91317</v>
      </c>
      <c r="BQ30" s="18">
        <f ca="1">SUM(BP30-BO30)</f>
        <v>-292</v>
      </c>
      <c r="BR30" s="19">
        <f ca="1">IF(BQ30=0,0,IF(BO30=0,1,BQ30/BO30))</f>
        <v>-3.1874597474047311E-3</v>
      </c>
      <c r="BS30" s="18">
        <f>SUMIF($C$6:BR$6,BS$5,$C30:BR30)</f>
        <v>812994</v>
      </c>
      <c r="BT30" s="73">
        <f ca="1">SUMIF($C$6:BS$6,BT$5,$C30:BS30)</f>
        <v>751468</v>
      </c>
      <c r="BU30" s="18">
        <f ca="1">SUM(BT30-BS30)</f>
        <v>-61526</v>
      </c>
      <c r="BV30" s="19">
        <f ca="1">IF(BU30=0,0,IF(BS30=0,1,BU30/BS30))</f>
        <v>-7.5678295288772124E-2</v>
      </c>
      <c r="BW30" s="18">
        <f>+DI30</f>
        <v>96796</v>
      </c>
      <c r="BX30" s="73">
        <f ca="1">OFFSET(DI30,0,14,1,1)</f>
        <v>93559</v>
      </c>
      <c r="BY30" s="18">
        <f ca="1">SUM(BX30-BW30)</f>
        <v>-3237</v>
      </c>
      <c r="BZ30" s="19">
        <f ca="1">IF(BY30=0,0,IF(BW30=0,1,BY30/BW30))</f>
        <v>-3.3441464523327413E-2</v>
      </c>
      <c r="CA30" s="18">
        <f>SUMIF($C$6:BZ$6,CA$5,$C30:BZ30)</f>
        <v>909790</v>
      </c>
      <c r="CB30" s="73">
        <f ca="1">SUMIF($C$6:CA$6,CB$5,$C30:CA30)</f>
        <v>845027</v>
      </c>
      <c r="CC30" s="18">
        <f ca="1">SUM(CB30-CA30)</f>
        <v>-64763</v>
      </c>
      <c r="CD30" s="19">
        <f ca="1">IF(CC30=0,0,IF(CA30=0,1,CC30/CA30))</f>
        <v>-7.1184559074072035E-2</v>
      </c>
      <c r="CE30" s="18">
        <f>+DJ30</f>
        <v>84996</v>
      </c>
      <c r="CF30" s="73">
        <f ca="1">OFFSET(DJ30,0,14,1,1)</f>
        <v>88310</v>
      </c>
      <c r="CG30" s="18">
        <f ca="1">SUM(CF30-CE30)</f>
        <v>3314</v>
      </c>
      <c r="CH30" s="19">
        <f ca="1">IF(CG30=0,0,IF(CE30=0,1,CG30/CE30))</f>
        <v>3.8990070120946865E-2</v>
      </c>
      <c r="CI30" s="18">
        <f>SUMIF($C$6:CH$6,CI$5,$C30:CH30)</f>
        <v>994786</v>
      </c>
      <c r="CJ30" s="73">
        <f ca="1">SUMIF($C$6:CI$6,CJ$5,$C30:CI30)</f>
        <v>933337</v>
      </c>
      <c r="CK30" s="18">
        <f ca="1">SUM(CJ30-CI30)</f>
        <v>-61449</v>
      </c>
      <c r="CL30" s="19">
        <f ca="1">IF(CK30=0,0,IF(CI30=0,1,CK30/CI30))</f>
        <v>-6.1771074381826843E-2</v>
      </c>
      <c r="CM30" s="18">
        <f>+DK30</f>
        <v>78755</v>
      </c>
      <c r="CN30" s="73">
        <f ca="1">OFFSET(DK30,0,14,1,1)</f>
        <v>85051</v>
      </c>
      <c r="CO30" s="18">
        <f ca="1">SUM(CN30-CM30)</f>
        <v>6296</v>
      </c>
      <c r="CP30" s="19">
        <f ca="1">IF(CO30=0,0,IF(CM30=0,1,CO30/CM30))</f>
        <v>7.9944130531394833E-2</v>
      </c>
      <c r="CQ30" s="18">
        <f>SUMIF($C$6:CP$6,CQ$5,$C30:CP30)</f>
        <v>1073541</v>
      </c>
      <c r="CR30" s="73">
        <f ca="1">SUMIF($C$6:CQ$6,CR$5,$C30:CQ30)</f>
        <v>1018388</v>
      </c>
      <c r="CS30" s="18">
        <f ca="1">SUM(CR30-CQ30)</f>
        <v>-55153</v>
      </c>
      <c r="CT30" s="19">
        <f ca="1">IF(CS30=0,0,IF(CQ30=0,1,CS30/CQ30))</f>
        <v>-5.1374842693478869E-2</v>
      </c>
      <c r="CW30" t="s">
        <v>14</v>
      </c>
      <c r="CX30" t="s">
        <v>7</v>
      </c>
      <c r="CY30" s="7"/>
      <c r="CZ30" s="74">
        <f>SUMIF(PB!$A$111:$A$126,'2019-2020'!CZ$7,PB!D$111:D$126)</f>
        <v>85577</v>
      </c>
      <c r="DA30" s="74">
        <f>SUMIF(PB!$A$111:$A$126,'2019-2020'!DA$7,PB!E$111:E$126)</f>
        <v>83956</v>
      </c>
      <c r="DB30" s="74">
        <f>SUMIF(PB!$A$111:$A$126,'2019-2020'!DB$7,PB!F$111:F$126)</f>
        <v>92644</v>
      </c>
      <c r="DC30" s="74">
        <f>SUMIF(PB!$A$111:$A$126,'2019-2020'!DC$7,PB!G$111:G$126)</f>
        <v>91387</v>
      </c>
      <c r="DD30" s="74">
        <f>SUMIF(PB!$A$111:$A$126,'2019-2020'!DD$7,PB!H$111:H$126)</f>
        <v>95458</v>
      </c>
      <c r="DE30" s="74">
        <f>SUMIF(PB!$A$111:$A$126,'2019-2020'!DE$7,PB!I$111:I$126)</f>
        <v>89043</v>
      </c>
      <c r="DF30" s="74">
        <f>SUMIF(PB!$A$111:$A$126,'2019-2020'!DF$7,PB!J$111:J$126)</f>
        <v>90983</v>
      </c>
      <c r="DG30" s="74">
        <f>SUMIF(PB!$A$111:$A$126,'2019-2020'!DG$7,PB!K$111:K$126)</f>
        <v>92337</v>
      </c>
      <c r="DH30" s="74">
        <f>SUMIF(PB!$A$111:$A$126,'2019-2020'!DH$7,PB!L$111:L$126)</f>
        <v>91609</v>
      </c>
      <c r="DI30" s="74">
        <f>SUMIF(PB!$A$111:$A$126,'2019-2020'!DI$7,PB!M$111:M$126)</f>
        <v>96796</v>
      </c>
      <c r="DJ30" s="74">
        <f>SUMIF(PB!$A$111:$A$126,'2019-2020'!DJ$7,PB!N$111:N$126)</f>
        <v>84996</v>
      </c>
      <c r="DK30" s="74">
        <f>SUMIF(PB!$A$111:$A$126,'2019-2020'!DK$7,PB!O$111:O$126)</f>
        <v>78755</v>
      </c>
      <c r="DN30" s="74">
        <f>SUMIF(PB!$A$111:$A$126,'2019-2020'!DN$7,PB!D$111:D$126)</f>
        <v>89486</v>
      </c>
      <c r="DO30" s="74">
        <f>SUMIF(PB!$A$111:$A$126,'2019-2020'!DO$7,PB!E$111:E$126)</f>
        <v>86518</v>
      </c>
      <c r="DP30" s="74">
        <f>SUMIF(PB!$A$111:$A$126,'2019-2020'!DP$7,PB!F$111:F$126)</f>
        <v>88182</v>
      </c>
      <c r="DQ30" s="74">
        <f>SUMIF(PB!$A$111:$A$126,'2019-2020'!DQ$7,PB!G$111:G$126)</f>
        <v>68752</v>
      </c>
      <c r="DR30" s="74">
        <f>SUMIF(PB!$A$111:$A$126,'2019-2020'!DR$7,PB!H$111:H$126)</f>
        <v>70515</v>
      </c>
      <c r="DS30" s="74">
        <f>SUMIF(PB!$A$111:$A$126,'2019-2020'!DS$7,PB!I$111:I$126)</f>
        <v>83949</v>
      </c>
      <c r="DT30" s="74">
        <f>SUMIF(PB!$A$111:$A$126,'2019-2020'!DT$7,PB!J$111:J$126)</f>
        <v>86001</v>
      </c>
      <c r="DU30" s="74">
        <f>SUMIF(PB!$A$111:$A$126,'2019-2020'!DU$7,PB!K$111:K$126)</f>
        <v>86748</v>
      </c>
      <c r="DV30" s="74">
        <f>SUMIF(PB!$A$111:$A$126,'2019-2020'!DV$7,PB!L$111:L$126)</f>
        <v>91317</v>
      </c>
      <c r="DW30" s="74">
        <f>SUMIF(PB!$A$111:$A$126,'2019-2020'!DW$7,PB!M$111:M$126)</f>
        <v>93559</v>
      </c>
      <c r="DX30" s="74">
        <f>SUMIF(PB!$A$111:$A$126,'2019-2020'!DX$7,PB!N$111:N$126)</f>
        <v>88310</v>
      </c>
      <c r="DY30" s="74">
        <f>SUMIF(PB!$A$111:$A$126,'2019-2020'!DY$7,PB!O$111:O$126)</f>
        <v>85051</v>
      </c>
    </row>
    <row r="31" spans="1:130">
      <c r="A31" s="83"/>
      <c r="B31" s="26" t="s">
        <v>8</v>
      </c>
      <c r="C31" s="73">
        <f>+CZ31</f>
        <v>1222</v>
      </c>
      <c r="D31" s="73">
        <f ca="1">OFFSET(CZ31,0,14,1,1)</f>
        <v>1842</v>
      </c>
      <c r="E31" s="73">
        <f ca="1">SUM(D31-C31)</f>
        <v>620</v>
      </c>
      <c r="F31" s="19">
        <f ca="1">IF(E31=0,0,IF(C31=0,1,E31/C31))</f>
        <v>0.50736497545008186</v>
      </c>
      <c r="G31" s="73">
        <f>SUMIF($C$6:F$6,G$5,$C31:F31)</f>
        <v>1222</v>
      </c>
      <c r="H31" s="73">
        <f ca="1">SUMIF($C$6:G$6,H$5,$C31:G31)</f>
        <v>1842</v>
      </c>
      <c r="I31" s="73">
        <f ca="1">SUM(H31-G31)</f>
        <v>620</v>
      </c>
      <c r="J31" s="19">
        <f ca="1">IF(I31=0,0,IF(G31=0,1,I31/G31))</f>
        <v>0.50736497545008186</v>
      </c>
      <c r="K31" s="73">
        <f>+DA31</f>
        <v>1220</v>
      </c>
      <c r="L31" s="73">
        <f ca="1">OFFSET(DA31,0,14,1,1)</f>
        <v>1298</v>
      </c>
      <c r="M31" s="73">
        <f ca="1">SUM(L31-K31)</f>
        <v>78</v>
      </c>
      <c r="N31" s="19">
        <f ca="1">IF(M31=0,0,IF(K31=0,1,M31/K31))</f>
        <v>6.3934426229508193E-2</v>
      </c>
      <c r="O31" s="73">
        <f>SUMIF($C$6:N$6,O$5,$C31:N31)</f>
        <v>2442</v>
      </c>
      <c r="P31" s="73">
        <f ca="1">SUMIF($C$6:O$6,P$5,$C31:O31)</f>
        <v>3140</v>
      </c>
      <c r="Q31" s="73">
        <f ca="1">SUM(P31-O31)</f>
        <v>698</v>
      </c>
      <c r="R31" s="19">
        <f ca="1">IF(Q31=0,0,IF(O31=0,1,Q31/O31))</f>
        <v>0.28583128583128581</v>
      </c>
      <c r="S31" s="73">
        <f>+DB31</f>
        <v>1446</v>
      </c>
      <c r="T31" s="73">
        <f ca="1">OFFSET(DB31,0,14,1,1)</f>
        <v>676</v>
      </c>
      <c r="U31" s="73">
        <f ca="1">SUM(T31-S31)</f>
        <v>-770</v>
      </c>
      <c r="V31" s="19">
        <f ca="1">IF(U31=0,0,IF(S31=0,1,U31/S31))</f>
        <v>-0.53250345781466113</v>
      </c>
      <c r="W31" s="73">
        <f>SUMIF($C$6:V$6,W$5,$C31:V31)</f>
        <v>3888</v>
      </c>
      <c r="X31" s="73">
        <f ca="1">SUMIF($C$6:W$6,X$5,$C31:W31)</f>
        <v>3816</v>
      </c>
      <c r="Y31" s="73">
        <f ca="1">SUM(X31-W31)</f>
        <v>-72</v>
      </c>
      <c r="Z31" s="19">
        <f ca="1">IF(Y31=0,0,IF(W31=0,1,Y31/W31))</f>
        <v>-1.8518518518518517E-2</v>
      </c>
      <c r="AA31" s="73">
        <f>+DC31</f>
        <v>1318</v>
      </c>
      <c r="AB31" s="73">
        <f ca="1">OFFSET(DC31,0,14,1,1)</f>
        <v>4</v>
      </c>
      <c r="AC31" s="73">
        <f ca="1">SUM(AB31-AA31)</f>
        <v>-1314</v>
      </c>
      <c r="AD31" s="19">
        <f ca="1">IF(AC31=0,0,IF(AA31=0,1,AC31/AA31))</f>
        <v>-0.99696509863429439</v>
      </c>
      <c r="AE31" s="73">
        <f>SUMIF($C$6:AD$6,AE$5,$C31:AD31)</f>
        <v>5206</v>
      </c>
      <c r="AF31" s="73">
        <f ca="1">SUMIF($C$6:AE$6,AF$5,$C31:AE31)</f>
        <v>3820</v>
      </c>
      <c r="AG31" s="73">
        <f ca="1">SUM(AF31-AE31)</f>
        <v>-1386</v>
      </c>
      <c r="AH31" s="19">
        <f ca="1">IF(AG31=0,0,IF(AE31=0,1,AG31/AE31))</f>
        <v>-0.26623127160968113</v>
      </c>
      <c r="AI31" s="73">
        <f>+DD31</f>
        <v>1504</v>
      </c>
      <c r="AJ31" s="73">
        <f ca="1">OFFSET(DD31,0,14,1,1)</f>
        <v>1</v>
      </c>
      <c r="AK31" s="73">
        <f ca="1">SUM(AJ31-AI31)</f>
        <v>-1503</v>
      </c>
      <c r="AL31" s="19">
        <f ca="1">IF(AK31=0,0,IF(AI31=0,1,AK31/AI31))</f>
        <v>-0.99933510638297873</v>
      </c>
      <c r="AM31" s="73">
        <f>SUMIF($C$6:AL$6,AM$5,$C31:AL31)</f>
        <v>6710</v>
      </c>
      <c r="AN31" s="73">
        <f ca="1">SUMIF($C$6:AM$6,AN$5,$C31:AM31)</f>
        <v>3821</v>
      </c>
      <c r="AO31" s="73">
        <f ca="1">SUM(AN31-AM31)</f>
        <v>-2889</v>
      </c>
      <c r="AP31" s="19">
        <f ca="1">IF(AO31=0,0,IF(AM31=0,1,AO31/AM31))</f>
        <v>-0.43055141579731743</v>
      </c>
      <c r="AQ31" s="73">
        <f>+DE31</f>
        <v>1652</v>
      </c>
      <c r="AR31" s="73">
        <f ca="1">OFFSET(DE31,0,14,1,1)</f>
        <v>2</v>
      </c>
      <c r="AS31" s="73">
        <f ca="1">SUM(AR31-AQ31)</f>
        <v>-1650</v>
      </c>
      <c r="AT31" s="19">
        <f ca="1">IF(AS31=0,0,IF(AQ31=0,1,AS31/AQ31))</f>
        <v>-0.99878934624697335</v>
      </c>
      <c r="AU31" s="73">
        <f>SUMIF($C$6:AT$6,AU$5,$C31:AT31)</f>
        <v>8362</v>
      </c>
      <c r="AV31" s="73">
        <f ca="1">SUMIF($C$6:AU$6,AV$5,$C31:AU31)</f>
        <v>3823</v>
      </c>
      <c r="AW31" s="73">
        <f ca="1">SUM(AV31-AU31)</f>
        <v>-4539</v>
      </c>
      <c r="AX31" s="19">
        <f ca="1">IF(AW31=0,0,IF(AU31=0,1,AW31/AU31))</f>
        <v>-0.54281272422865345</v>
      </c>
      <c r="AY31" s="73">
        <f>+DF31</f>
        <v>1858</v>
      </c>
      <c r="AZ31" s="73">
        <f ca="1">OFFSET(DF31,0,14,1,1)</f>
        <v>6</v>
      </c>
      <c r="BA31" s="73">
        <f ca="1">SUM(AZ31-AY31)</f>
        <v>-1852</v>
      </c>
      <c r="BB31" s="19">
        <f ca="1">IF(BA31=0,0,IF(AY31=0,1,BA31/AY31))</f>
        <v>-0.9967707212055974</v>
      </c>
      <c r="BC31" s="73">
        <f>SUMIF($C$6:BB$6,BC$5,$C31:BB31)</f>
        <v>10220</v>
      </c>
      <c r="BD31" s="73">
        <f ca="1">SUMIF($C$6:BC$6,BD$5,$C31:BC31)</f>
        <v>3829</v>
      </c>
      <c r="BE31" s="73">
        <f ca="1">SUM(BD31-BC31)</f>
        <v>-6391</v>
      </c>
      <c r="BF31" s="19">
        <f ca="1">IF(BE31=0,0,IF(BC31=0,1,BE31/BC31))</f>
        <v>-0.62534246575342467</v>
      </c>
      <c r="BG31" s="73">
        <f>+DG31</f>
        <v>2100</v>
      </c>
      <c r="BH31" s="73">
        <f ca="1">OFFSET(DG31,0,14,1,1)</f>
        <v>2</v>
      </c>
      <c r="BI31" s="73">
        <f ca="1">SUM(BH31-BG31)</f>
        <v>-2098</v>
      </c>
      <c r="BJ31" s="19">
        <f ca="1">IF(BI31=0,0,IF(BG31=0,1,BI31/BG31))</f>
        <v>-0.99904761904761907</v>
      </c>
      <c r="BK31" s="73">
        <f>SUMIF($C$6:BJ$6,BK$5,$C31:BJ31)</f>
        <v>12320</v>
      </c>
      <c r="BL31" s="73">
        <f ca="1">SUMIF($C$6:BK$6,BL$5,$C31:BK31)</f>
        <v>3831</v>
      </c>
      <c r="BM31" s="73">
        <f ca="1">SUM(BL31-BK31)</f>
        <v>-8489</v>
      </c>
      <c r="BN31" s="19">
        <f ca="1">IF(BM31=0,0,IF(BK31=0,1,BM31/BK31))</f>
        <v>-0.68904220779220782</v>
      </c>
      <c r="BO31" s="73">
        <f>+DH31</f>
        <v>1952</v>
      </c>
      <c r="BP31" s="73">
        <f ca="1">OFFSET(DH31,0,14,1,1)</f>
        <v>3</v>
      </c>
      <c r="BQ31" s="73">
        <f ca="1">SUM(BP31-BO31)</f>
        <v>-1949</v>
      </c>
      <c r="BR31" s="19">
        <f ca="1">IF(BQ31=0,0,IF(BO31=0,1,BQ31/BO31))</f>
        <v>-0.99846311475409832</v>
      </c>
      <c r="BS31" s="73">
        <f>SUMIF($C$6:BR$6,BS$5,$C31:BR31)</f>
        <v>14272</v>
      </c>
      <c r="BT31" s="73">
        <f ca="1">SUMIF($C$6:BS$6,BT$5,$C31:BS31)</f>
        <v>3834</v>
      </c>
      <c r="BU31" s="73">
        <f ca="1">SUM(BT31-BS31)</f>
        <v>-10438</v>
      </c>
      <c r="BV31" s="19">
        <f ca="1">IF(BU31=0,0,IF(BS31=0,1,BU31/BS31))</f>
        <v>-0.73136210762331844</v>
      </c>
      <c r="BW31" s="73">
        <f>+DI31</f>
        <v>2200</v>
      </c>
      <c r="BX31" s="73">
        <f ca="1">OFFSET(DI31,0,14,1,1)</f>
        <v>3</v>
      </c>
      <c r="BY31" s="73">
        <f ca="1">SUM(BX31-BW31)</f>
        <v>-2197</v>
      </c>
      <c r="BZ31" s="19">
        <f ca="1">IF(BY31=0,0,IF(BW31=0,1,BY31/BW31))</f>
        <v>-0.99863636363636366</v>
      </c>
      <c r="CA31" s="73">
        <f>SUMIF($C$6:BZ$6,CA$5,$C31:BZ31)</f>
        <v>16472</v>
      </c>
      <c r="CB31" s="73">
        <f ca="1">SUMIF($C$6:CA$6,CB$5,$C31:CA31)</f>
        <v>3837</v>
      </c>
      <c r="CC31" s="73">
        <f ca="1">SUM(CB31-CA31)</f>
        <v>-12635</v>
      </c>
      <c r="CD31" s="19">
        <f ca="1">IF(CC31=0,0,IF(CA31=0,1,CC31/CA31))</f>
        <v>-0.76705925206410874</v>
      </c>
      <c r="CE31" s="73">
        <f>+DJ31</f>
        <v>2106</v>
      </c>
      <c r="CF31" s="73">
        <f ca="1">OFFSET(DJ31,0,14,1,1)</f>
        <v>2</v>
      </c>
      <c r="CG31" s="73">
        <f ca="1">SUM(CF31-CE31)</f>
        <v>-2104</v>
      </c>
      <c r="CH31" s="19">
        <f ca="1">IF(CG31=0,0,IF(CE31=0,1,CG31/CE31))</f>
        <v>-0.9990503323836657</v>
      </c>
      <c r="CI31" s="73">
        <f>SUMIF($C$6:CH$6,CI$5,$C31:CH31)</f>
        <v>18578</v>
      </c>
      <c r="CJ31" s="73">
        <f ca="1">SUMIF($C$6:CI$6,CJ$5,$C31:CI31)</f>
        <v>3839</v>
      </c>
      <c r="CK31" s="73">
        <f ca="1">SUM(CJ31-CI31)</f>
        <v>-14739</v>
      </c>
      <c r="CL31" s="19">
        <f ca="1">IF(CK31=0,0,IF(CI31=0,1,CK31/CI31))</f>
        <v>-0.79335773495532347</v>
      </c>
      <c r="CM31" s="73">
        <f>+DK31</f>
        <v>2122</v>
      </c>
      <c r="CN31" s="73">
        <f ca="1">OFFSET(DK31,0,14,1,1)</f>
        <v>1</v>
      </c>
      <c r="CO31" s="73">
        <f ca="1">SUM(CN31-CM31)</f>
        <v>-2121</v>
      </c>
      <c r="CP31" s="19">
        <f ca="1">IF(CO31=0,0,IF(CM31=0,1,CO31/CM31))</f>
        <v>-0.99952874646559853</v>
      </c>
      <c r="CQ31" s="73">
        <f>SUMIF($C$6:CP$6,CQ$5,$C31:CP31)</f>
        <v>20700</v>
      </c>
      <c r="CR31" s="73">
        <f ca="1">SUMIF($C$6:CQ$6,CR$5,$C31:CQ31)</f>
        <v>3840</v>
      </c>
      <c r="CS31" s="73">
        <f ca="1">SUM(CR31-CQ31)</f>
        <v>-16860</v>
      </c>
      <c r="CT31" s="19">
        <f ca="1">IF(CS31=0,0,IF(CQ31=0,1,CS31/CQ31))</f>
        <v>-0.8144927536231884</v>
      </c>
      <c r="CW31" t="s">
        <v>14</v>
      </c>
      <c r="CX31" t="s">
        <v>8</v>
      </c>
      <c r="CY31" s="7"/>
      <c r="CZ31" s="74">
        <f>SUMIF(PB!$A$129:$A$144,'2019-2020'!CZ$7,PB!D$129:D$144)</f>
        <v>1222</v>
      </c>
      <c r="DA31" s="74">
        <f>SUMIF(PB!$A$129:$A$144,'2019-2020'!DA$7,PB!E$129:E$144)</f>
        <v>1220</v>
      </c>
      <c r="DB31" s="74">
        <f>SUMIF(PB!$A$129:$A$144,'2019-2020'!DB$7,PB!F$129:F$144)</f>
        <v>1446</v>
      </c>
      <c r="DC31" s="74">
        <f>SUMIF(PB!$A$129:$A$144,'2019-2020'!DC$7,PB!G$129:G$144)</f>
        <v>1318</v>
      </c>
      <c r="DD31" s="74">
        <f>SUMIF(PB!$A$129:$A$144,'2019-2020'!DD$7,PB!H$129:H$144)</f>
        <v>1504</v>
      </c>
      <c r="DE31" s="74">
        <f>SUMIF(PB!$A$129:$A$144,'2019-2020'!DE$7,PB!I$129:I$144)</f>
        <v>1652</v>
      </c>
      <c r="DF31" s="74">
        <f>SUMIF(PB!$A$129:$A$144,'2019-2020'!DF$7,PB!J$129:J$144)</f>
        <v>1858</v>
      </c>
      <c r="DG31" s="74">
        <f>SUMIF(PB!$A$129:$A$144,'2019-2020'!DG$7,PB!K$129:K$144)</f>
        <v>2100</v>
      </c>
      <c r="DH31" s="74">
        <f>SUMIF(PB!$A$129:$A$144,'2019-2020'!DH$7,PB!L$129:L$144)</f>
        <v>1952</v>
      </c>
      <c r="DI31" s="74">
        <f>SUMIF(PB!$A$129:$A$144,'2019-2020'!DI$7,PB!M$129:M$144)</f>
        <v>2200</v>
      </c>
      <c r="DJ31" s="74">
        <f>SUMIF(PB!$A$129:$A$144,'2019-2020'!DJ$7,PB!N$129:N$144)</f>
        <v>2106</v>
      </c>
      <c r="DK31" s="74">
        <f>SUMIF(PB!$A$129:$A$144,'2019-2020'!DK$7,PB!O$129:O$144)</f>
        <v>2122</v>
      </c>
      <c r="DN31" s="74">
        <f>SUMIF(PB!$A$129:$A$144,'2019-2020'!DN$7,PB!D$129:D$144)</f>
        <v>1842</v>
      </c>
      <c r="DO31" s="74">
        <f>SUMIF(PB!$A$129:$A$144,'2019-2020'!DO$7,PB!E$129:E$144)</f>
        <v>1298</v>
      </c>
      <c r="DP31" s="74">
        <f>SUMIF(PB!$A$129:$A$144,'2019-2020'!DP$7,PB!F$129:F$144)</f>
        <v>676</v>
      </c>
      <c r="DQ31" s="74">
        <f>SUMIF(PB!$A$129:$A$144,'2019-2020'!DQ$7,PB!G$129:G$144)</f>
        <v>4</v>
      </c>
      <c r="DR31" s="74">
        <f>SUMIF(PB!$A$129:$A$144,'2019-2020'!DR$7,PB!H$129:H$144)</f>
        <v>1</v>
      </c>
      <c r="DS31" s="74">
        <f>SUMIF(PB!$A$129:$A$144,'2019-2020'!DS$7,PB!I$129:I$144)</f>
        <v>2</v>
      </c>
      <c r="DT31" s="74">
        <f>SUMIF(PB!$A$129:$A$144,'2019-2020'!DT$7,PB!J$129:J$144)</f>
        <v>6</v>
      </c>
      <c r="DU31" s="74">
        <f>SUMIF(PB!$A$129:$A$144,'2019-2020'!DU$7,PB!K$129:K$144)</f>
        <v>2</v>
      </c>
      <c r="DV31" s="74">
        <f>SUMIF(PB!$A$129:$A$144,'2019-2020'!DV$7,PB!L$129:L$144)</f>
        <v>3</v>
      </c>
      <c r="DW31" s="74">
        <f>SUMIF(PB!$A$129:$A$144,'2019-2020'!DW$7,PB!M$129:M$144)</f>
        <v>3</v>
      </c>
      <c r="DX31" s="74">
        <f>SUMIF(PB!$A$129:$A$144,'2019-2020'!DX$7,PB!N$129:N$144)</f>
        <v>2</v>
      </c>
      <c r="DY31" s="74">
        <f>SUMIF(PB!$A$129:$A$144,'2019-2020'!DY$7,PB!O$129:O$144)</f>
        <v>1</v>
      </c>
    </row>
    <row r="32" spans="1:130" s="7" customFormat="1">
      <c r="A32" s="75"/>
      <c r="B32" s="24" t="s">
        <v>9</v>
      </c>
      <c r="C32" s="12">
        <f>+SUM(C29:C31)</f>
        <v>310561</v>
      </c>
      <c r="D32" s="86">
        <f ca="1">+SUM(D29:D31)</f>
        <v>339932</v>
      </c>
      <c r="E32" s="12">
        <f ca="1">SUM(E29:E31)</f>
        <v>29371</v>
      </c>
      <c r="F32" s="13">
        <f ca="1">IF(E32=0,0,IF(C32=0,1,E32/C32))</f>
        <v>9.4574012834837601E-2</v>
      </c>
      <c r="G32" s="12">
        <f>SUM(G29:G31)</f>
        <v>310561</v>
      </c>
      <c r="H32" s="86">
        <f ca="1">SUM(H29:H31)</f>
        <v>339932</v>
      </c>
      <c r="I32" s="12">
        <f ca="1">SUM(I29:I31)</f>
        <v>29371</v>
      </c>
      <c r="J32" s="13">
        <f ca="1">IF(I32=0,0,IF(G32=0,1,I32/G32))</f>
        <v>9.4574012834837601E-2</v>
      </c>
      <c r="K32" s="12">
        <f>+SUM(K29:K31)</f>
        <v>312436</v>
      </c>
      <c r="L32" s="86">
        <f ca="1">+SUM(L29:L31)</f>
        <v>333582</v>
      </c>
      <c r="M32" s="12">
        <f ca="1">SUM(M29:M31)</f>
        <v>21146</v>
      </c>
      <c r="N32" s="13">
        <f ca="1">IF(M32=0,0,IF(K32=0,1,M32/K32))</f>
        <v>6.7681061081309446E-2</v>
      </c>
      <c r="O32" s="12">
        <f>SUM(O29:O31)</f>
        <v>622997</v>
      </c>
      <c r="P32" s="86">
        <f ca="1">SUM(P29:P31)</f>
        <v>673514</v>
      </c>
      <c r="Q32" s="12">
        <f ca="1">SUM(Q29:Q31)</f>
        <v>50517</v>
      </c>
      <c r="R32" s="13">
        <f ca="1">IF(Q32=0,0,IF(O32=0,1,Q32/O32))</f>
        <v>8.1087067834997598E-2</v>
      </c>
      <c r="S32" s="12">
        <f>+SUM(S29:S31)</f>
        <v>399916</v>
      </c>
      <c r="T32" s="86">
        <f ca="1">+SUM(T29:T31)</f>
        <v>245768</v>
      </c>
      <c r="U32" s="12">
        <f ca="1">SUM(U29:U31)</f>
        <v>-154148</v>
      </c>
      <c r="V32" s="13">
        <f ca="1">IF(U32=0,0,IF(S32=0,1,U32/S32))</f>
        <v>-0.38545094469838664</v>
      </c>
      <c r="W32" s="12">
        <f>SUM(W29:W31)</f>
        <v>1022913</v>
      </c>
      <c r="X32" s="86">
        <f ca="1">SUM(X29:X31)</f>
        <v>919282</v>
      </c>
      <c r="Y32" s="12">
        <f ca="1">SUM(Y29:Y31)</f>
        <v>-103631</v>
      </c>
      <c r="Z32" s="13">
        <f ca="1">IF(Y32=0,0,IF(W32=0,1,Y32/W32))</f>
        <v>-0.10130969104899439</v>
      </c>
      <c r="AA32" s="12">
        <f>+SUM(AA29:AA31)</f>
        <v>390464</v>
      </c>
      <c r="AB32" s="86">
        <f ca="1">+SUM(AB29:AB31)</f>
        <v>83801</v>
      </c>
      <c r="AC32" s="12">
        <f ca="1">SUM(AC29:AC31)</f>
        <v>-306663</v>
      </c>
      <c r="AD32" s="13">
        <f ca="1">IF(AC32=0,0,IF(AA32=0,1,AC32/AA32))</f>
        <v>-0.78538098262579903</v>
      </c>
      <c r="AE32" s="12">
        <f>SUM(AE29:AE31)</f>
        <v>1413377</v>
      </c>
      <c r="AF32" s="86">
        <f ca="1">SUM(AF29:AF31)</f>
        <v>1003083</v>
      </c>
      <c r="AG32" s="12">
        <f ca="1">SUM(AG29:AG31)</f>
        <v>-410294</v>
      </c>
      <c r="AH32" s="13">
        <f ca="1">IF(AG32=0,0,IF(AE32=0,1,AG32/AE32))</f>
        <v>-0.29029338952027661</v>
      </c>
      <c r="AI32" s="12">
        <f>+SUM(AI29:AI31)</f>
        <v>432696</v>
      </c>
      <c r="AJ32" s="86">
        <f ca="1">+SUM(AJ29:AJ31)</f>
        <v>88313</v>
      </c>
      <c r="AK32" s="12">
        <f ca="1">SUM(AK29:AK31)</f>
        <v>-344383</v>
      </c>
      <c r="AL32" s="13">
        <f ca="1">IF(AK32=0,0,IF(AI32=0,1,AK32/AI32))</f>
        <v>-0.79590058609277647</v>
      </c>
      <c r="AM32" s="12">
        <f>SUM(AM29:AM31)</f>
        <v>1846073</v>
      </c>
      <c r="AN32" s="86">
        <f ca="1">SUM(AN29:AN31)</f>
        <v>1091396</v>
      </c>
      <c r="AO32" s="12">
        <f ca="1">SUM(AO29:AO31)</f>
        <v>-754677</v>
      </c>
      <c r="AP32" s="13">
        <f ca="1">IF(AO32=0,0,IF(AM32=0,1,AO32/AM32))</f>
        <v>-0.40880127708925917</v>
      </c>
      <c r="AQ32" s="12">
        <f>+SUM(AQ29:AQ31)</f>
        <v>472224</v>
      </c>
      <c r="AR32" s="86">
        <f ca="1">+SUM(AR29:AR31)</f>
        <v>107907</v>
      </c>
      <c r="AS32" s="12">
        <f ca="1">SUM(AS29:AS31)</f>
        <v>-364317</v>
      </c>
      <c r="AT32" s="13">
        <f ca="1">IF(AS32=0,0,IF(AQ32=0,1,AS32/AQ32))</f>
        <v>-0.77149191908924575</v>
      </c>
      <c r="AU32" s="12">
        <f>SUM(AU29:AU31)</f>
        <v>2318297</v>
      </c>
      <c r="AV32" s="86">
        <f ca="1">SUM(AV29:AV31)</f>
        <v>1199303</v>
      </c>
      <c r="AW32" s="12">
        <f ca="1">SUM(AW29:AW31)</f>
        <v>-1118994</v>
      </c>
      <c r="AX32" s="13">
        <f ca="1">IF(AW32=0,0,IF(AU32=0,1,AW32/AU32))</f>
        <v>-0.48267931158087163</v>
      </c>
      <c r="AY32" s="12">
        <f>+SUM(AY29:AY31)</f>
        <v>562173</v>
      </c>
      <c r="AZ32" s="86">
        <f ca="1">+SUM(AZ29:AZ31)</f>
        <v>112169</v>
      </c>
      <c r="BA32" s="12">
        <f ca="1">SUM(BA29:BA31)</f>
        <v>-450004</v>
      </c>
      <c r="BB32" s="13">
        <f ca="1">IF(BA32=0,0,IF(AY32=0,1,BA32/AY32))</f>
        <v>-0.80047245243012377</v>
      </c>
      <c r="BC32" s="12">
        <f>SUM(BC29:BC31)</f>
        <v>2880470</v>
      </c>
      <c r="BD32" s="86">
        <f ca="1">SUM(BD29:BD31)</f>
        <v>1311472</v>
      </c>
      <c r="BE32" s="12">
        <f ca="1">SUM(BE29:BE31)</f>
        <v>-1568998</v>
      </c>
      <c r="BF32" s="13">
        <f ca="1">IF(BE32=0,0,IF(BC32=0,1,BE32/BC32))</f>
        <v>-0.54470207986891028</v>
      </c>
      <c r="BG32" s="12">
        <f>+SUM(BG29:BG31)</f>
        <v>598578</v>
      </c>
      <c r="BH32" s="86">
        <f ca="1">+SUM(BH29:BH31)</f>
        <v>115458</v>
      </c>
      <c r="BI32" s="12">
        <f ca="1">SUM(BI29:BI31)</f>
        <v>-483120</v>
      </c>
      <c r="BJ32" s="13">
        <f ca="1">IF(BI32=0,0,IF(BG32=0,1,BI32/BG32))</f>
        <v>-0.80711285747220918</v>
      </c>
      <c r="BK32" s="12">
        <f>SUM(BK29:BK31)</f>
        <v>3479048</v>
      </c>
      <c r="BL32" s="86">
        <f ca="1">SUM(BL29:BL31)</f>
        <v>1426930</v>
      </c>
      <c r="BM32" s="12">
        <f ca="1">SUM(BM29:BM31)</f>
        <v>-2052118</v>
      </c>
      <c r="BN32" s="13">
        <f ca="1">IF(BM32=0,0,IF(BK32=0,1,BM32/BK32))</f>
        <v>-0.58985044184501045</v>
      </c>
      <c r="BO32" s="12">
        <f>+SUM(BO29:BO31)</f>
        <v>448055</v>
      </c>
      <c r="BP32" s="86">
        <f ca="1">+SUM(BP29:BP31)</f>
        <v>120595</v>
      </c>
      <c r="BQ32" s="12">
        <f ca="1">SUM(BQ29:BQ31)</f>
        <v>-327460</v>
      </c>
      <c r="BR32" s="13">
        <f ca="1">IF(BQ32=0,0,IF(BO32=0,1,BQ32/BO32))</f>
        <v>-0.73084777538471835</v>
      </c>
      <c r="BS32" s="12">
        <f>SUM(BS29:BS31)</f>
        <v>3927103</v>
      </c>
      <c r="BT32" s="86">
        <f ca="1">SUM(BT29:BT31)</f>
        <v>1547525</v>
      </c>
      <c r="BU32" s="12">
        <f ca="1">SUM(BU29:BU31)</f>
        <v>-2379578</v>
      </c>
      <c r="BV32" s="13">
        <f ca="1">IF(BU32=0,0,IF(BS32=0,1,BU32/BS32))</f>
        <v>-0.60593725196410686</v>
      </c>
      <c r="BW32" s="12">
        <f>+SUM(BW29:BW31)</f>
        <v>438484</v>
      </c>
      <c r="BX32" s="86">
        <f ca="1">+SUM(BX29:BX31)</f>
        <v>123792</v>
      </c>
      <c r="BY32" s="12">
        <f ca="1">SUM(BY29:BY31)</f>
        <v>-314692</v>
      </c>
      <c r="BZ32" s="13">
        <f ca="1">IF(BY32=0,0,IF(BW32=0,1,BY32/BW32))</f>
        <v>-0.71768183103602412</v>
      </c>
      <c r="CA32" s="12">
        <f>SUM(CA29:CA31)</f>
        <v>4365587</v>
      </c>
      <c r="CB32" s="86">
        <f ca="1">SUM(CB29:CB31)</f>
        <v>1671317</v>
      </c>
      <c r="CC32" s="12">
        <f ca="1">SUM(CC29:CC31)</f>
        <v>-2694270</v>
      </c>
      <c r="CD32" s="13">
        <f ca="1">IF(CC32=0,0,IF(CA32=0,1,CC32/CA32))</f>
        <v>-0.61716099117942214</v>
      </c>
      <c r="CE32" s="12">
        <f>+SUM(CE29:CE31)</f>
        <v>379753</v>
      </c>
      <c r="CF32" s="86">
        <f ca="1">+SUM(CF29:CF31)</f>
        <v>115341</v>
      </c>
      <c r="CG32" s="12">
        <f ca="1">SUM(CG29:CG31)</f>
        <v>-264412</v>
      </c>
      <c r="CH32" s="13">
        <f ca="1">IF(CG32=0,0,IF(CE32=0,1,CG32/CE32))</f>
        <v>-0.69627363049139834</v>
      </c>
      <c r="CI32" s="12">
        <f>SUM(CI29:CI31)</f>
        <v>4745340</v>
      </c>
      <c r="CJ32" s="86">
        <f ca="1">SUM(CJ29:CJ31)</f>
        <v>1786658</v>
      </c>
      <c r="CK32" s="12">
        <f ca="1">SUM(CK29:CK31)</f>
        <v>-2958682</v>
      </c>
      <c r="CL32" s="13">
        <f ca="1">IF(CK32=0,0,IF(CI32=0,1,CK32/CI32))</f>
        <v>-0.62349209961773022</v>
      </c>
      <c r="CM32" s="12">
        <f>+SUM(CM29:CM31)</f>
        <v>370828</v>
      </c>
      <c r="CN32" s="86">
        <f ca="1">+SUM(CN29:CN31)</f>
        <v>111799</v>
      </c>
      <c r="CO32" s="12">
        <f ca="1">SUM(CO29:CO31)</f>
        <v>-259029</v>
      </c>
      <c r="CP32" s="13">
        <f ca="1">IF(CO32=0,0,IF(CM32=0,1,CO32/CM32))</f>
        <v>-0.69851521460083921</v>
      </c>
      <c r="CQ32" s="12">
        <f>SUM(CQ29:CQ31)</f>
        <v>5116168</v>
      </c>
      <c r="CR32" s="86">
        <f ca="1">SUM(CR29:CR31)</f>
        <v>1898457</v>
      </c>
      <c r="CS32" s="12">
        <f ca="1">SUM(CS29:CS31)</f>
        <v>-3217711</v>
      </c>
      <c r="CT32" s="13">
        <f ca="1">IF(CS32=0,0,IF(CQ32=0,1,CS32/CQ32))</f>
        <v>-0.62892989440534397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79270</v>
      </c>
      <c r="D34" s="73">
        <f ca="1">OFFSET(CZ34,0,14,1,1)</f>
        <v>83661</v>
      </c>
      <c r="E34" s="18">
        <f ca="1">SUM(D34-C34)</f>
        <v>4391</v>
      </c>
      <c r="F34" s="19">
        <f ca="1">IF(E34=0,0,IF(C34=0,1,E34/C34))</f>
        <v>5.5392960766998865E-2</v>
      </c>
      <c r="G34" s="18">
        <f>SUMIF($C$6:F$6,G$5,$C34:F34)</f>
        <v>79270</v>
      </c>
      <c r="H34" s="73">
        <f ca="1">SUMIF($C$6:G$6,H$5,$C34:G34)</f>
        <v>83661</v>
      </c>
      <c r="I34" s="18">
        <f ca="1">SUM(H34-G34)</f>
        <v>4391</v>
      </c>
      <c r="J34" s="19">
        <f ca="1">IF(I34=0,0,IF(G34=0,1,I34/G34))</f>
        <v>5.5392960766998865E-2</v>
      </c>
      <c r="K34" s="18">
        <f>+DA34</f>
        <v>70718</v>
      </c>
      <c r="L34" s="73">
        <f ca="1">OFFSET(DA34,0,14,1,1)</f>
        <v>80286</v>
      </c>
      <c r="M34" s="18">
        <f ca="1">SUM(L34-K34)</f>
        <v>9568</v>
      </c>
      <c r="N34" s="19">
        <f ca="1">IF(M34=0,0,IF(K34=0,1,M34/K34))</f>
        <v>0.13529794394637856</v>
      </c>
      <c r="O34" s="18">
        <f>SUMIF($C$6:N$6,O$5,$C34:N34)</f>
        <v>149988</v>
      </c>
      <c r="P34" s="73">
        <f ca="1">SUMIF($C$6:O$6,P$5,$C34:O34)</f>
        <v>163947</v>
      </c>
      <c r="Q34" s="18">
        <f ca="1">SUM(P34-O34)</f>
        <v>13959</v>
      </c>
      <c r="R34" s="19">
        <f ca="1">IF(Q34=0,0,IF(O34=0,1,Q34/O34))</f>
        <v>9.3067445395631651E-2</v>
      </c>
      <c r="S34" s="18">
        <f>+DB34</f>
        <v>93514</v>
      </c>
      <c r="T34" s="73">
        <f ca="1">OFFSET(DB34,0,14,1,1)</f>
        <v>43483</v>
      </c>
      <c r="U34" s="18">
        <f ca="1">SUM(T34-S34)</f>
        <v>-50031</v>
      </c>
      <c r="V34" s="19">
        <f ca="1">IF(U34=0,0,IF(S34=0,1,U34/S34))</f>
        <v>-0.53501080052184702</v>
      </c>
      <c r="W34" s="18">
        <f>SUMIF($C$6:V$6,W$5,$C34:V34)</f>
        <v>243502</v>
      </c>
      <c r="X34" s="73">
        <f ca="1">SUMIF($C$6:W$6,X$5,$C34:W34)</f>
        <v>207430</v>
      </c>
      <c r="Y34" s="18">
        <f ca="1">SUM(X34-W34)</f>
        <v>-36072</v>
      </c>
      <c r="Z34" s="19">
        <f ca="1">IF(Y34=0,0,IF(W34=0,1,Y34/W34))</f>
        <v>-0.1481384136475265</v>
      </c>
      <c r="AA34" s="18">
        <f>+DC34</f>
        <v>92949</v>
      </c>
      <c r="AB34" s="73">
        <f ca="1">OFFSET(DC34,0,14,1,1)</f>
        <v>3458</v>
      </c>
      <c r="AC34" s="18">
        <f ca="1">SUM(AB34-AA34)</f>
        <v>-89491</v>
      </c>
      <c r="AD34" s="19">
        <f ca="1">IF(AC34=0,0,IF(AA34=0,1,AC34/AA34))</f>
        <v>-0.96279680254763367</v>
      </c>
      <c r="AE34" s="18">
        <f>SUMIF($C$6:AD$6,AE$5,$C34:AD34)</f>
        <v>336451</v>
      </c>
      <c r="AF34" s="73">
        <f ca="1">SUMIF($C$6:AE$6,AF$5,$C34:AE34)</f>
        <v>210888</v>
      </c>
      <c r="AG34" s="18">
        <f ca="1">SUM(AF34-AE34)</f>
        <v>-125563</v>
      </c>
      <c r="AH34" s="19">
        <f ca="1">IF(AG34=0,0,IF(AE34=0,1,AG34/AE34))</f>
        <v>-0.37319847466644473</v>
      </c>
      <c r="AI34" s="18">
        <f>+DD34</f>
        <v>105641</v>
      </c>
      <c r="AJ34" s="73">
        <f ca="1">OFFSET(DD34,0,14,1,1)</f>
        <v>3947</v>
      </c>
      <c r="AK34" s="18">
        <f ca="1">SUM(AJ34-AI34)</f>
        <v>-101694</v>
      </c>
      <c r="AL34" s="19">
        <f ca="1">IF(AK34=0,0,IF(AI34=0,1,AK34/AI34))</f>
        <v>-0.96263761229068256</v>
      </c>
      <c r="AM34" s="18">
        <f>SUMIF($C$6:AL$6,AM$5,$C34:AL34)</f>
        <v>442092</v>
      </c>
      <c r="AN34" s="73">
        <f ca="1">SUMIF($C$6:AM$6,AN$5,$C34:AM34)</f>
        <v>214835</v>
      </c>
      <c r="AO34" s="18">
        <f ca="1">SUM(AN34-AM34)</f>
        <v>-227257</v>
      </c>
      <c r="AP34" s="19">
        <f ca="1">IF(AO34=0,0,IF(AM34=0,1,AO34/AM34))</f>
        <v>-0.51404911194954894</v>
      </c>
      <c r="AQ34" s="18">
        <f>+DE34</f>
        <v>112697</v>
      </c>
      <c r="AR34" s="73">
        <f ca="1">OFFSET(DE34,0,14,1,1)</f>
        <v>5228</v>
      </c>
      <c r="AS34" s="18">
        <f ca="1">SUM(AR34-AQ34)</f>
        <v>-107469</v>
      </c>
      <c r="AT34" s="19">
        <f ca="1">IF(AS34=0,0,IF(AQ34=0,1,AS34/AQ34))</f>
        <v>-0.9536101227184397</v>
      </c>
      <c r="AU34" s="18">
        <f>SUMIF($C$6:AT$6,AU$5,$C34:AT34)</f>
        <v>554789</v>
      </c>
      <c r="AV34" s="73">
        <f ca="1">SUMIF($C$6:AU$6,AV$5,$C34:AU34)</f>
        <v>220063</v>
      </c>
      <c r="AW34" s="18">
        <f ca="1">SUM(AV34-AU34)</f>
        <v>-334726</v>
      </c>
      <c r="AX34" s="19">
        <f ca="1">IF(AW34=0,0,IF(AU34=0,1,AW34/AU34))</f>
        <v>-0.60333928754896005</v>
      </c>
      <c r="AY34" s="18">
        <f>+DF34</f>
        <v>132672</v>
      </c>
      <c r="AZ34" s="73">
        <f ca="1">OFFSET(DF34,0,14,1,1)</f>
        <v>5630</v>
      </c>
      <c r="BA34" s="18">
        <f ca="1">SUM(AZ34-AY34)</f>
        <v>-127042</v>
      </c>
      <c r="BB34" s="19">
        <f ca="1">IF(BA34=0,0,IF(AY34=0,1,BA34/AY34))</f>
        <v>-0.95756452001929571</v>
      </c>
      <c r="BC34" s="18">
        <f>SUMIF($C$6:BB$6,BC$5,$C34:BB34)</f>
        <v>687461</v>
      </c>
      <c r="BD34" s="73">
        <f ca="1">SUMIF($C$6:BC$6,BD$5,$C34:BC34)</f>
        <v>225693</v>
      </c>
      <c r="BE34" s="18">
        <f ca="1">SUM(BD34-BC34)</f>
        <v>-461768</v>
      </c>
      <c r="BF34" s="19">
        <f ca="1">IF(BE34=0,0,IF(BC34=0,1,BE34/BC34))</f>
        <v>-0.67170064920046368</v>
      </c>
      <c r="BG34" s="18">
        <f>+DG34</f>
        <v>134426</v>
      </c>
      <c r="BH34" s="73">
        <f ca="1">OFFSET(DG34,0,14,1,1)</f>
        <v>6317</v>
      </c>
      <c r="BI34" s="18">
        <f ca="1">SUM(BH34-BG34)</f>
        <v>-128109</v>
      </c>
      <c r="BJ34" s="19">
        <f ca="1">IF(BI34=0,0,IF(BG34=0,1,BI34/BG34))</f>
        <v>-0.95300760269590701</v>
      </c>
      <c r="BK34" s="18">
        <f>SUMIF($C$6:BJ$6,BK$5,$C34:BJ34)</f>
        <v>821887</v>
      </c>
      <c r="BL34" s="73">
        <f ca="1">SUMIF($C$6:BK$6,BL$5,$C34:BK34)</f>
        <v>232010</v>
      </c>
      <c r="BM34" s="18">
        <f ca="1">SUM(BL34-BK34)</f>
        <v>-589877</v>
      </c>
      <c r="BN34" s="19">
        <f ca="1">IF(BM34=0,0,IF(BK34=0,1,BM34/BK34))</f>
        <v>-0.71771058551844713</v>
      </c>
      <c r="BO34" s="18">
        <f>+DH34</f>
        <v>109019</v>
      </c>
      <c r="BP34" s="73">
        <f ca="1">OFFSET(DH34,0,14,1,1)</f>
        <v>6543</v>
      </c>
      <c r="BQ34" s="18">
        <f ca="1">SUM(BP34-BO34)</f>
        <v>-102476</v>
      </c>
      <c r="BR34" s="19">
        <f ca="1">IF(BQ34=0,0,IF(BO34=0,1,BQ34/BO34))</f>
        <v>-0.93998293875379524</v>
      </c>
      <c r="BS34" s="18">
        <f>SUMIF($C$6:BR$6,BS$5,$C34:BR34)</f>
        <v>930906</v>
      </c>
      <c r="BT34" s="73">
        <f ca="1">SUMIF($C$6:BS$6,BT$5,$C34:BS34)</f>
        <v>238553</v>
      </c>
      <c r="BU34" s="18">
        <f ca="1">SUM(BT34-BS34)</f>
        <v>-692353</v>
      </c>
      <c r="BV34" s="19">
        <f ca="1">IF(BU34=0,0,IF(BS34=0,1,BU34/BS34))</f>
        <v>-0.74374104367143401</v>
      </c>
      <c r="BW34" s="18">
        <f>+DI34</f>
        <v>104532</v>
      </c>
      <c r="BX34" s="73">
        <f ca="1">OFFSET(DI34,0,14,1,1)</f>
        <v>6815</v>
      </c>
      <c r="BY34" s="18">
        <f ca="1">SUM(BX34-BW34)</f>
        <v>-97717</v>
      </c>
      <c r="BZ34" s="19">
        <f ca="1">IF(BY34=0,0,IF(BW34=0,1,BY34/BW34))</f>
        <v>-0.93480465312057548</v>
      </c>
      <c r="CA34" s="18">
        <f>SUMIF($C$6:BZ$6,CA$5,$C34:BZ34)</f>
        <v>1035438</v>
      </c>
      <c r="CB34" s="73">
        <f ca="1">SUMIF($C$6:CA$6,CB$5,$C34:CA34)</f>
        <v>245368</v>
      </c>
      <c r="CC34" s="18">
        <f ca="1">SUM(CB34-CA34)</f>
        <v>-790070</v>
      </c>
      <c r="CD34" s="19">
        <f ca="1">IF(CC34=0,0,IF(CA34=0,1,CC34/CA34))</f>
        <v>-0.7630297516606499</v>
      </c>
      <c r="CE34" s="18">
        <f>+DJ34</f>
        <v>89436</v>
      </c>
      <c r="CF34" s="73">
        <f ca="1">OFFSET(DJ34,0,14,1,1)</f>
        <v>5343</v>
      </c>
      <c r="CG34" s="18">
        <f ca="1">SUM(CF34-CE34)</f>
        <v>-84093</v>
      </c>
      <c r="CH34" s="19">
        <f ca="1">IF(CG34=0,0,IF(CE34=0,1,CG34/CE34))</f>
        <v>-0.94025895612505028</v>
      </c>
      <c r="CI34" s="18">
        <f>SUMIF($C$6:CH$6,CI$5,$C34:CH34)</f>
        <v>1124874</v>
      </c>
      <c r="CJ34" s="73">
        <f ca="1">SUMIF($C$6:CI$6,CJ$5,$C34:CI34)</f>
        <v>250711</v>
      </c>
      <c r="CK34" s="18">
        <f ca="1">SUM(CJ34-CI34)</f>
        <v>-874163</v>
      </c>
      <c r="CL34" s="19">
        <f ca="1">IF(CK34=0,0,IF(CI34=0,1,CK34/CI34))</f>
        <v>-0.77712081530909238</v>
      </c>
      <c r="CM34" s="18">
        <f>+DK34</f>
        <v>93084</v>
      </c>
      <c r="CN34" s="73">
        <f ca="1">OFFSET(DK34,0,14,1,1)</f>
        <v>4970</v>
      </c>
      <c r="CO34" s="18">
        <f ca="1">SUM(CN34-CM34)</f>
        <v>-88114</v>
      </c>
      <c r="CP34" s="19">
        <f ca="1">IF(CO34=0,0,IF(CM34=0,1,CO34/CM34))</f>
        <v>-0.94660736539040002</v>
      </c>
      <c r="CQ34" s="18">
        <f>SUMIF($C$6:CP$6,CQ$5,$C34:CP34)</f>
        <v>1217958</v>
      </c>
      <c r="CR34" s="73">
        <f ca="1">SUMIF($C$6:CQ$6,CR$5,$C34:CQ34)</f>
        <v>255681</v>
      </c>
      <c r="CS34" s="18">
        <f ca="1">SUM(CR34-CQ34)</f>
        <v>-962277</v>
      </c>
      <c r="CT34" s="19">
        <f ca="1">IF(CS34=0,0,IF(CQ34=0,1,CS34/CQ34))</f>
        <v>-0.79007404196203812</v>
      </c>
      <c r="CW34" t="s">
        <v>74</v>
      </c>
      <c r="CX34" t="s">
        <v>6</v>
      </c>
      <c r="CZ34" s="74">
        <f>SUMIF(IBA!$A$93:$A$108,'2019-2020'!CZ$7,IBA!D$93:D$108)</f>
        <v>79270</v>
      </c>
      <c r="DA34" s="74">
        <f>SUMIF(IBA!$A$93:$A$108,'2019-2020'!DA$7,IBA!E$93:E$108)</f>
        <v>70718</v>
      </c>
      <c r="DB34" s="74">
        <f>SUMIF(IBA!$A$93:$A$108,'2019-2020'!DB$7,IBA!F$93:F$108)</f>
        <v>93514</v>
      </c>
      <c r="DC34" s="74">
        <f>SUMIF(IBA!$A$93:$A$108,'2019-2020'!DC$7,IBA!G$93:G$108)</f>
        <v>92949</v>
      </c>
      <c r="DD34" s="74">
        <f>SUMIF(IBA!$A$93:$A$108,'2019-2020'!DD$7,IBA!H$93:H$108)</f>
        <v>105641</v>
      </c>
      <c r="DE34" s="74">
        <f>SUMIF(IBA!$A$93:$A$108,'2019-2020'!DE$7,IBA!I$93:I$108)</f>
        <v>112697</v>
      </c>
      <c r="DF34" s="74">
        <f>SUMIF(IBA!$A$93:$A$108,'2019-2020'!DF$7,IBA!J$93:J$108)</f>
        <v>132672</v>
      </c>
      <c r="DG34" s="74">
        <f>SUMIF(IBA!$A$93:$A$108,'2019-2020'!DG$7,IBA!K$93:K$108)</f>
        <v>134426</v>
      </c>
      <c r="DH34" s="74">
        <f>SUMIF(IBA!$A$93:$A$108,'2019-2020'!DH$7,IBA!L$93:L$108)</f>
        <v>109019</v>
      </c>
      <c r="DI34" s="74">
        <f>SUMIF(IBA!$A$93:$A$108,'2019-2020'!DI$7,IBA!M$93:M$108)</f>
        <v>104532</v>
      </c>
      <c r="DJ34" s="74">
        <f>SUMIF(IBA!$A$93:$A$108,'2019-2020'!DJ$7,IBA!N$93:N$108)</f>
        <v>89436</v>
      </c>
      <c r="DK34" s="74">
        <f>SUMIF(IBA!$A$93:$A$108,'2019-2020'!DK$7,IBA!O$93:O$108)</f>
        <v>93084</v>
      </c>
      <c r="DN34" s="74">
        <f>SUMIF(IBA!$A$93:$A$108,'2019-2020'!DN$7,IBA!D$93:D$108)</f>
        <v>83661</v>
      </c>
      <c r="DO34" s="74">
        <f>SUMIF(IBA!$A$93:$A$108,'2019-2020'!DO$7,IBA!E$93:E$108)</f>
        <v>80286</v>
      </c>
      <c r="DP34" s="74">
        <f>SUMIF(IBA!$A$93:$A$108,'2019-2020'!DP$7,IBA!F$93:F$108)</f>
        <v>43483</v>
      </c>
      <c r="DQ34" s="74">
        <f>SUMIF(IBA!$A$93:$A$108,'2019-2020'!DQ$7,IBA!G$93:G$108)</f>
        <v>3458</v>
      </c>
      <c r="DR34" s="74">
        <f>SUMIF(IBA!$A$93:$A$108,'2019-2020'!DR$7,IBA!H$93:H$108)</f>
        <v>3947</v>
      </c>
      <c r="DS34" s="74">
        <f>SUMIF(IBA!$A$93:$A$108,'2019-2020'!DS$7,IBA!I$93:I$108)</f>
        <v>5228</v>
      </c>
      <c r="DT34" s="74">
        <f>SUMIF(IBA!$A$93:$A$108,'2019-2020'!DT$7,IBA!J$93:J$108)</f>
        <v>5630</v>
      </c>
      <c r="DU34" s="74">
        <f>SUMIF(IBA!$A$93:$A$108,'2019-2020'!DU$7,IBA!K$93:K$108)</f>
        <v>6317</v>
      </c>
      <c r="DV34" s="74">
        <f>SUMIF(IBA!$A$93:$A$108,'2019-2020'!DV$7,IBA!L$93:L$108)</f>
        <v>6543</v>
      </c>
      <c r="DW34" s="74">
        <f>SUMIF(IBA!$A$93:$A$108,'2019-2020'!DW$7,IBA!M$93:M$108)</f>
        <v>6815</v>
      </c>
      <c r="DX34" s="74">
        <f>SUMIF(IBA!$A$93:$A$108,'2019-2020'!DX$7,IBA!N$93:N$108)</f>
        <v>5343</v>
      </c>
      <c r="DY34" s="74">
        <f>SUMIF(IBA!$A$93:$A$108,'2019-2020'!DY$7,IBA!O$93:O$108)</f>
        <v>4970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7472</v>
      </c>
      <c r="D35" s="73">
        <f ca="1">OFFSET(CZ35,0,14,1,1)</f>
        <v>7928</v>
      </c>
      <c r="E35" s="18">
        <f ca="1">SUM(D35-C35)</f>
        <v>456</v>
      </c>
      <c r="F35" s="19">
        <f ca="1">IF(E35=0,0,IF(C35=0,1,E35/C35))</f>
        <v>6.1027837259100645E-2</v>
      </c>
      <c r="G35" s="18">
        <f>SUMIF($C$6:F$6,G$5,$C35:F35)</f>
        <v>7472</v>
      </c>
      <c r="H35" s="73">
        <f ca="1">SUMIF($C$6:G$6,H$5,$C35:G35)</f>
        <v>7928</v>
      </c>
      <c r="I35" s="18">
        <f ca="1">SUM(H35-G35)</f>
        <v>456</v>
      </c>
      <c r="J35" s="19">
        <f ca="1">IF(I35=0,0,IF(G35=0,1,I35/G35))</f>
        <v>6.1027837259100645E-2</v>
      </c>
      <c r="K35" s="18">
        <f>+DA35</f>
        <v>6776</v>
      </c>
      <c r="L35" s="73">
        <f ca="1">OFFSET(DA35,0,14,1,1)</f>
        <v>7552</v>
      </c>
      <c r="M35" s="18">
        <f ca="1">SUM(L35-K35)</f>
        <v>776</v>
      </c>
      <c r="N35" s="19">
        <f ca="1">IF(M35=0,0,IF(K35=0,1,M35/K35))</f>
        <v>0.11452184179456906</v>
      </c>
      <c r="O35" s="18">
        <f>SUMIF($C$6:N$6,O$5,$C35:N35)</f>
        <v>14248</v>
      </c>
      <c r="P35" s="73">
        <f ca="1">SUMIF($C$6:O$6,P$5,$C35:O35)</f>
        <v>15480</v>
      </c>
      <c r="Q35" s="18">
        <f ca="1">SUM(P35-O35)</f>
        <v>1232</v>
      </c>
      <c r="R35" s="19">
        <f ca="1">IF(Q35=0,0,IF(O35=0,1,Q35/O35))</f>
        <v>8.6468276249298148E-2</v>
      </c>
      <c r="S35" s="18">
        <f>+DB35</f>
        <v>8043</v>
      </c>
      <c r="T35" s="73">
        <f ca="1">OFFSET(DB35,0,14,1,1)</f>
        <v>8045</v>
      </c>
      <c r="U35" s="18">
        <f ca="1">SUM(T35-S35)</f>
        <v>2</v>
      </c>
      <c r="V35" s="19">
        <f ca="1">IF(U35=0,0,IF(S35=0,1,U35/S35))</f>
        <v>2.486634340420241E-4</v>
      </c>
      <c r="W35" s="18">
        <f>SUMIF($C$6:V$6,W$5,$C35:V35)</f>
        <v>22291</v>
      </c>
      <c r="X35" s="73">
        <f ca="1">SUMIF($C$6:W$6,X$5,$C35:W35)</f>
        <v>23525</v>
      </c>
      <c r="Y35" s="18">
        <f ca="1">SUM(X35-W35)</f>
        <v>1234</v>
      </c>
      <c r="Z35" s="19">
        <f ca="1">IF(Y35=0,0,IF(W35=0,1,Y35/W35))</f>
        <v>5.5358664932035354E-2</v>
      </c>
      <c r="AA35" s="18">
        <f>+DC35</f>
        <v>7319</v>
      </c>
      <c r="AB35" s="73">
        <f ca="1">OFFSET(DC35,0,14,1,1)</f>
        <v>5769</v>
      </c>
      <c r="AC35" s="18">
        <f ca="1">SUM(AB35-AA35)</f>
        <v>-1550</v>
      </c>
      <c r="AD35" s="19">
        <f ca="1">IF(AC35=0,0,IF(AA35=0,1,AC35/AA35))</f>
        <v>-0.21177756524115315</v>
      </c>
      <c r="AE35" s="18">
        <f>SUMIF($C$6:AD$6,AE$5,$C35:AD35)</f>
        <v>29610</v>
      </c>
      <c r="AF35" s="73">
        <f ca="1">SUMIF($C$6:AE$6,AF$5,$C35:AE35)</f>
        <v>29294</v>
      </c>
      <c r="AG35" s="18">
        <f ca="1">SUM(AF35-AE35)</f>
        <v>-316</v>
      </c>
      <c r="AH35" s="19">
        <f ca="1">IF(AG35=0,0,IF(AE35=0,1,AG35/AE35))</f>
        <v>-1.0672070246538332E-2</v>
      </c>
      <c r="AI35" s="18">
        <f>+DD35</f>
        <v>7910</v>
      </c>
      <c r="AJ35" s="73">
        <f ca="1">OFFSET(DD35,0,14,1,1)</f>
        <v>5495</v>
      </c>
      <c r="AK35" s="18">
        <f ca="1">SUM(AJ35-AI35)</f>
        <v>-2415</v>
      </c>
      <c r="AL35" s="19">
        <f ca="1">IF(AK35=0,0,IF(AI35=0,1,AK35/AI35))</f>
        <v>-0.30530973451327431</v>
      </c>
      <c r="AM35" s="18">
        <f>SUMIF($C$6:AL$6,AM$5,$C35:AL35)</f>
        <v>37520</v>
      </c>
      <c r="AN35" s="73">
        <f ca="1">SUMIF($C$6:AM$6,AN$5,$C35:AM35)</f>
        <v>34789</v>
      </c>
      <c r="AO35" s="18">
        <f ca="1">SUM(AN35-AM35)</f>
        <v>-2731</v>
      </c>
      <c r="AP35" s="19">
        <f ca="1">IF(AO35=0,0,IF(AM35=0,1,AO35/AM35))</f>
        <v>-7.2787846481876334E-2</v>
      </c>
      <c r="AQ35" s="18">
        <f>+DE35</f>
        <v>7190</v>
      </c>
      <c r="AR35" s="73">
        <f ca="1">OFFSET(DE35,0,14,1,1)</f>
        <v>5799</v>
      </c>
      <c r="AS35" s="18">
        <f ca="1">SUM(AR35-AQ35)</f>
        <v>-1391</v>
      </c>
      <c r="AT35" s="19">
        <f ca="1">IF(AS35=0,0,IF(AQ35=0,1,AS35/AQ35))</f>
        <v>-0.19346314325452016</v>
      </c>
      <c r="AU35" s="18">
        <f>SUMIF($C$6:AT$6,AU$5,$C35:AT35)</f>
        <v>44710</v>
      </c>
      <c r="AV35" s="73">
        <f ca="1">SUMIF($C$6:AU$6,AV$5,$C35:AU35)</f>
        <v>40588</v>
      </c>
      <c r="AW35" s="18">
        <f ca="1">SUM(AV35-AU35)</f>
        <v>-4122</v>
      </c>
      <c r="AX35" s="19">
        <f ca="1">IF(AW35=0,0,IF(AU35=0,1,AW35/AU35))</f>
        <v>-9.2194140013419815E-2</v>
      </c>
      <c r="AY35" s="18">
        <f>+DF35</f>
        <v>7256</v>
      </c>
      <c r="AZ35" s="73">
        <f ca="1">OFFSET(DF35,0,14,1,1)</f>
        <v>6278</v>
      </c>
      <c r="BA35" s="18">
        <f ca="1">SUM(AZ35-AY35)</f>
        <v>-978</v>
      </c>
      <c r="BB35" s="19">
        <f ca="1">IF(BA35=0,0,IF(AY35=0,1,BA35/AY35))</f>
        <v>-0.13478500551267916</v>
      </c>
      <c r="BC35" s="18">
        <f>SUMIF($C$6:BB$6,BC$5,$C35:BB35)</f>
        <v>51966</v>
      </c>
      <c r="BD35" s="73">
        <f ca="1">SUMIF($C$6:BC$6,BD$5,$C35:BC35)</f>
        <v>46866</v>
      </c>
      <c r="BE35" s="18">
        <f ca="1">SUM(BD35-BC35)</f>
        <v>-5100</v>
      </c>
      <c r="BF35" s="19">
        <f ca="1">IF(BE35=0,0,IF(BC35=0,1,BE35/BC35))</f>
        <v>-9.8141092252626724E-2</v>
      </c>
      <c r="BG35" s="18">
        <f>+DG35</f>
        <v>7513</v>
      </c>
      <c r="BH35" s="73">
        <f ca="1">OFFSET(DG35,0,14,1,1)</f>
        <v>6512</v>
      </c>
      <c r="BI35" s="18">
        <f ca="1">SUM(BH35-BG35)</f>
        <v>-1001</v>
      </c>
      <c r="BJ35" s="19">
        <f ca="1">IF(BI35=0,0,IF(BG35=0,1,BI35/BG35))</f>
        <v>-0.13323572474377746</v>
      </c>
      <c r="BK35" s="18">
        <f>SUMIF($C$6:BJ$6,BK$5,$C35:BJ35)</f>
        <v>59479</v>
      </c>
      <c r="BL35" s="73">
        <f ca="1">SUMIF($C$6:BK$6,BL$5,$C35:BK35)</f>
        <v>53378</v>
      </c>
      <c r="BM35" s="18">
        <f ca="1">SUM(BL35-BK35)</f>
        <v>-6101</v>
      </c>
      <c r="BN35" s="19">
        <f ca="1">IF(BM35=0,0,IF(BK35=0,1,BM35/BK35))</f>
        <v>-0.10257401772054002</v>
      </c>
      <c r="BO35" s="18">
        <f>+DH35</f>
        <v>7697</v>
      </c>
      <c r="BP35" s="73">
        <f ca="1">OFFSET(DH35,0,14,1,1)</f>
        <v>6746</v>
      </c>
      <c r="BQ35" s="18">
        <f ca="1">SUM(BP35-BO35)</f>
        <v>-951</v>
      </c>
      <c r="BR35" s="19">
        <f ca="1">IF(BQ35=0,0,IF(BO35=0,1,BQ35/BO35))</f>
        <v>-0.12355463167467845</v>
      </c>
      <c r="BS35" s="18">
        <f>SUMIF($C$6:BR$6,BS$5,$C35:BR35)</f>
        <v>67176</v>
      </c>
      <c r="BT35" s="73">
        <f ca="1">SUMIF($C$6:BS$6,BT$5,$C35:BS35)</f>
        <v>60124</v>
      </c>
      <c r="BU35" s="18">
        <f ca="1">SUM(BT35-BS35)</f>
        <v>-7052</v>
      </c>
      <c r="BV35" s="19">
        <f ca="1">IF(BU35=0,0,IF(BS35=0,1,BU35/BS35))</f>
        <v>-0.10497796832201976</v>
      </c>
      <c r="BW35" s="18">
        <f>+DI35</f>
        <v>8047</v>
      </c>
      <c r="BX35" s="73">
        <f ca="1">OFFSET(DI35,0,14,1,1)</f>
        <v>6639</v>
      </c>
      <c r="BY35" s="18">
        <f ca="1">SUM(BX35-BW35)</f>
        <v>-1408</v>
      </c>
      <c r="BZ35" s="19">
        <f ca="1">IF(BY35=0,0,IF(BW35=0,1,BY35/BW35))</f>
        <v>-0.17497203926929292</v>
      </c>
      <c r="CA35" s="18">
        <f>SUMIF($C$6:BZ$6,CA$5,$C35:BZ35)</f>
        <v>75223</v>
      </c>
      <c r="CB35" s="73">
        <f ca="1">SUMIF($C$6:CA$6,CB$5,$C35:CA35)</f>
        <v>66763</v>
      </c>
      <c r="CC35" s="18">
        <f ca="1">SUM(CB35-CA35)</f>
        <v>-8460</v>
      </c>
      <c r="CD35" s="19">
        <f ca="1">IF(CC35=0,0,IF(CA35=0,1,CC35/CA35))</f>
        <v>-0.11246560227589966</v>
      </c>
      <c r="CE35" s="18">
        <f>+DJ35</f>
        <v>6978</v>
      </c>
      <c r="CF35" s="73">
        <f ca="1">OFFSET(DJ35,0,14,1,1)</f>
        <v>6339</v>
      </c>
      <c r="CG35" s="18">
        <f ca="1">SUM(CF35-CE35)</f>
        <v>-639</v>
      </c>
      <c r="CH35" s="19">
        <f ca="1">IF(CG35=0,0,IF(CE35=0,1,CG35/CE35))</f>
        <v>-9.1573516766981944E-2</v>
      </c>
      <c r="CI35" s="18">
        <f>SUMIF($C$6:CH$6,CI$5,$C35:CH35)</f>
        <v>82201</v>
      </c>
      <c r="CJ35" s="73">
        <f ca="1">SUMIF($C$6:CI$6,CJ$5,$C35:CI35)</f>
        <v>73102</v>
      </c>
      <c r="CK35" s="18">
        <f ca="1">SUM(CJ35-CI35)</f>
        <v>-9099</v>
      </c>
      <c r="CL35" s="19">
        <f ca="1">IF(CK35=0,0,IF(CI35=0,1,CK35/CI35))</f>
        <v>-0.11069208403790708</v>
      </c>
      <c r="CM35" s="18">
        <f>+DK35</f>
        <v>6708</v>
      </c>
      <c r="CN35" s="73">
        <f ca="1">OFFSET(DK35,0,14,1,1)</f>
        <v>6373</v>
      </c>
      <c r="CO35" s="18">
        <f ca="1">SUM(CN35-CM35)</f>
        <v>-335</v>
      </c>
      <c r="CP35" s="19">
        <f ca="1">IF(CO35=0,0,IF(CM35=0,1,CO35/CM35))</f>
        <v>-4.9940369707811572E-2</v>
      </c>
      <c r="CQ35" s="18">
        <f>SUMIF($C$6:CP$6,CQ$5,$C35:CP35)</f>
        <v>88909</v>
      </c>
      <c r="CR35" s="73">
        <f ca="1">SUMIF($C$6:CQ$6,CR$5,$C35:CQ35)</f>
        <v>79475</v>
      </c>
      <c r="CS35" s="18">
        <f ca="1">SUM(CR35-CQ35)</f>
        <v>-9434</v>
      </c>
      <c r="CT35" s="19">
        <f ca="1">IF(CS35=0,0,IF(CQ35=0,1,CS35/CQ35))</f>
        <v>-0.10610849295346927</v>
      </c>
      <c r="CW35" t="s">
        <v>74</v>
      </c>
      <c r="CX35" t="s">
        <v>7</v>
      </c>
      <c r="CY35" s="7"/>
      <c r="CZ35" s="74">
        <f>SUMIF(IBA!$A$111:$A$126,'2019-2020'!CZ$7,IBA!D$111:D$126)</f>
        <v>7472</v>
      </c>
      <c r="DA35" s="74">
        <f>SUMIF(IBA!$A$111:$A$126,'2019-2020'!DA$7,IBA!E$111:E$126)</f>
        <v>6776</v>
      </c>
      <c r="DB35" s="74">
        <f>SUMIF(IBA!$A$111:$A$126,'2019-2020'!DB$7,IBA!F$111:F$126)</f>
        <v>8043</v>
      </c>
      <c r="DC35" s="74">
        <f>SUMIF(IBA!$A$111:$A$126,'2019-2020'!DC$7,IBA!G$111:G$126)</f>
        <v>7319</v>
      </c>
      <c r="DD35" s="74">
        <f>SUMIF(IBA!$A$111:$A$126,'2019-2020'!DD$7,IBA!H$111:H$126)</f>
        <v>7910</v>
      </c>
      <c r="DE35" s="74">
        <f>SUMIF(IBA!$A$111:$A$126,'2019-2020'!DE$7,IBA!I$111:I$126)</f>
        <v>7190</v>
      </c>
      <c r="DF35" s="74">
        <f>SUMIF(IBA!$A$111:$A$126,'2019-2020'!DF$7,IBA!J$111:J$126)</f>
        <v>7256</v>
      </c>
      <c r="DG35" s="74">
        <f>SUMIF(IBA!$A$111:$A$126,'2019-2020'!DG$7,IBA!K$111:K$126)</f>
        <v>7513</v>
      </c>
      <c r="DH35" s="74">
        <f>SUMIF(IBA!$A$111:$A$126,'2019-2020'!DH$7,IBA!L$111:L$126)</f>
        <v>7697</v>
      </c>
      <c r="DI35" s="74">
        <f>SUMIF(IBA!$A$111:$A$126,'2019-2020'!DI$7,IBA!M$111:M$126)</f>
        <v>8047</v>
      </c>
      <c r="DJ35" s="74">
        <f>SUMIF(IBA!$A$111:$A$126,'2019-2020'!DJ$7,IBA!N$111:N$126)</f>
        <v>6978</v>
      </c>
      <c r="DK35" s="74">
        <f>SUMIF(IBA!$A$111:$A$126,'2019-2020'!DK$7,IBA!O$111:O$126)</f>
        <v>6708</v>
      </c>
      <c r="DN35" s="74">
        <f>SUMIF(IBA!$A$111:$A$126,'2019-2020'!DN$7,IBA!D$111:D$126)</f>
        <v>7928</v>
      </c>
      <c r="DO35" s="74">
        <f>SUMIF(IBA!$A$111:$A$126,'2019-2020'!DO$7,IBA!E$111:E$126)</f>
        <v>7552</v>
      </c>
      <c r="DP35" s="74">
        <f>SUMIF(IBA!$A$111:$A$126,'2019-2020'!DP$7,IBA!F$111:F$126)</f>
        <v>8045</v>
      </c>
      <c r="DQ35" s="74">
        <f>SUMIF(IBA!$A$111:$A$126,'2019-2020'!DQ$7,IBA!G$111:G$126)</f>
        <v>5769</v>
      </c>
      <c r="DR35" s="74">
        <f>SUMIF(IBA!$A$111:$A$126,'2019-2020'!DR$7,IBA!H$111:H$126)</f>
        <v>5495</v>
      </c>
      <c r="DS35" s="74">
        <f>SUMIF(IBA!$A$111:$A$126,'2019-2020'!DS$7,IBA!I$111:I$126)</f>
        <v>5799</v>
      </c>
      <c r="DT35" s="74">
        <f>SUMIF(IBA!$A$111:$A$126,'2019-2020'!DT$7,IBA!J$111:J$126)</f>
        <v>6278</v>
      </c>
      <c r="DU35" s="74">
        <f>SUMIF(IBA!$A$111:$A$126,'2019-2020'!DU$7,IBA!K$111:K$126)</f>
        <v>6512</v>
      </c>
      <c r="DV35" s="74">
        <f>SUMIF(IBA!$A$111:$A$126,'2019-2020'!DV$7,IBA!L$111:L$126)</f>
        <v>6746</v>
      </c>
      <c r="DW35" s="74">
        <f>SUMIF(IBA!$A$111:$A$126,'2019-2020'!DW$7,IBA!M$111:M$126)</f>
        <v>6639</v>
      </c>
      <c r="DX35" s="74">
        <f>SUMIF(IBA!$A$111:$A$126,'2019-2020'!DX$7,IBA!N$111:N$126)</f>
        <v>6339</v>
      </c>
      <c r="DY35" s="74">
        <f>SUMIF(IBA!$A$111:$A$126,'2019-2020'!DY$7,IBA!O$111:O$126)</f>
        <v>6373</v>
      </c>
    </row>
    <row r="36" spans="1:130">
      <c r="A36" s="83"/>
      <c r="B36" s="26" t="s">
        <v>8</v>
      </c>
      <c r="C36" s="73">
        <f>+CZ36</f>
        <v>1593</v>
      </c>
      <c r="D36" s="73">
        <f ca="1">OFFSET(CZ36,0,14,1,1)</f>
        <v>1220</v>
      </c>
      <c r="E36" s="73">
        <f ca="1">SUM(D36-C36)</f>
        <v>-373</v>
      </c>
      <c r="F36" s="19">
        <f ca="1">IF(E36=0,0,IF(C36=0,1,E36/C36))</f>
        <v>-0.23414940364092907</v>
      </c>
      <c r="G36" s="73">
        <f>SUMIF($C$6:F$6,G$5,$C36:F36)</f>
        <v>1593</v>
      </c>
      <c r="H36" s="73">
        <f ca="1">SUMIF($C$6:G$6,H$5,$C36:G36)</f>
        <v>1220</v>
      </c>
      <c r="I36" s="73">
        <f ca="1">SUM(H36-G36)</f>
        <v>-373</v>
      </c>
      <c r="J36" s="19">
        <f ca="1">IF(I36=0,0,IF(G36=0,1,I36/G36))</f>
        <v>-0.23414940364092907</v>
      </c>
      <c r="K36" s="73">
        <f>+DA36</f>
        <v>2216</v>
      </c>
      <c r="L36" s="73">
        <f ca="1">OFFSET(DA36,0,14,1,1)</f>
        <v>1504</v>
      </c>
      <c r="M36" s="73">
        <f ca="1">SUM(L36-K36)</f>
        <v>-712</v>
      </c>
      <c r="N36" s="19">
        <f ca="1">IF(M36=0,0,IF(K36=0,1,M36/K36))</f>
        <v>-0.32129963898916969</v>
      </c>
      <c r="O36" s="73">
        <f>SUMIF($C$6:N$6,O$5,$C36:N36)</f>
        <v>3809</v>
      </c>
      <c r="P36" s="73">
        <f ca="1">SUMIF($C$6:O$6,P$5,$C36:O36)</f>
        <v>2724</v>
      </c>
      <c r="Q36" s="73">
        <f ca="1">SUM(P36-O36)</f>
        <v>-1085</v>
      </c>
      <c r="R36" s="19">
        <f ca="1">IF(Q36=0,0,IF(O36=0,1,Q36/O36))</f>
        <v>-0.28485166710422682</v>
      </c>
      <c r="S36" s="73">
        <f>+DB36</f>
        <v>2176</v>
      </c>
      <c r="T36" s="73">
        <f ca="1">OFFSET(DB36,0,14,1,1)</f>
        <v>1137</v>
      </c>
      <c r="U36" s="73">
        <f ca="1">SUM(T36-S36)</f>
        <v>-1039</v>
      </c>
      <c r="V36" s="19">
        <f ca="1">IF(U36=0,0,IF(S36=0,1,U36/S36))</f>
        <v>-0.47748161764705882</v>
      </c>
      <c r="W36" s="73">
        <f>SUMIF($C$6:V$6,W$5,$C36:V36)</f>
        <v>5985</v>
      </c>
      <c r="X36" s="73">
        <f ca="1">SUMIF($C$6:W$6,X$5,$C36:W36)</f>
        <v>3861</v>
      </c>
      <c r="Y36" s="73">
        <f ca="1">SUM(X36-W36)</f>
        <v>-2124</v>
      </c>
      <c r="Z36" s="19">
        <f ca="1">IF(Y36=0,0,IF(W36=0,1,Y36/W36))</f>
        <v>-0.35488721804511281</v>
      </c>
      <c r="AA36" s="73">
        <f>+DC36</f>
        <v>1834</v>
      </c>
      <c r="AB36" s="73">
        <f ca="1">OFFSET(DC36,0,14,1,1)</f>
        <v>72</v>
      </c>
      <c r="AC36" s="73">
        <f ca="1">SUM(AB36-AA36)</f>
        <v>-1762</v>
      </c>
      <c r="AD36" s="19">
        <f ca="1">IF(AC36=0,0,IF(AA36=0,1,AC36/AA36))</f>
        <v>-0.96074154852780802</v>
      </c>
      <c r="AE36" s="73">
        <f>SUMIF($C$6:AD$6,AE$5,$C36:AD36)</f>
        <v>7819</v>
      </c>
      <c r="AF36" s="73">
        <f ca="1">SUMIF($C$6:AE$6,AF$5,$C36:AE36)</f>
        <v>3933</v>
      </c>
      <c r="AG36" s="73">
        <f ca="1">SUM(AF36-AE36)</f>
        <v>-3886</v>
      </c>
      <c r="AH36" s="19">
        <f ca="1">IF(AG36=0,0,IF(AE36=0,1,AG36/AE36))</f>
        <v>-0.49699450057552119</v>
      </c>
      <c r="AI36" s="73">
        <f>+DD36</f>
        <v>4193</v>
      </c>
      <c r="AJ36" s="73">
        <f ca="1">OFFSET(DD36,0,14,1,1)</f>
        <v>77</v>
      </c>
      <c r="AK36" s="73">
        <f ca="1">SUM(AJ36-AI36)</f>
        <v>-4116</v>
      </c>
      <c r="AL36" s="19">
        <f ca="1">IF(AK36=0,0,IF(AI36=0,1,AK36/AI36))</f>
        <v>-0.98163606010016691</v>
      </c>
      <c r="AM36" s="73">
        <f>SUMIF($C$6:AL$6,AM$5,$C36:AL36)</f>
        <v>12012</v>
      </c>
      <c r="AN36" s="73">
        <f ca="1">SUMIF($C$6:AM$6,AN$5,$C36:AM36)</f>
        <v>4010</v>
      </c>
      <c r="AO36" s="73">
        <f ca="1">SUM(AN36-AM36)</f>
        <v>-8002</v>
      </c>
      <c r="AP36" s="19">
        <f ca="1">IF(AO36=0,0,IF(AM36=0,1,AO36/AM36))</f>
        <v>-0.6661671661671662</v>
      </c>
      <c r="AQ36" s="73">
        <f>+DE36</f>
        <v>7061</v>
      </c>
      <c r="AR36" s="73">
        <f ca="1">OFFSET(DE36,0,14,1,1)</f>
        <v>180</v>
      </c>
      <c r="AS36" s="73">
        <f ca="1">SUM(AR36-AQ36)</f>
        <v>-6881</v>
      </c>
      <c r="AT36" s="19">
        <f ca="1">IF(AS36=0,0,IF(AQ36=0,1,AS36/AQ36))</f>
        <v>-0.97450786007647638</v>
      </c>
      <c r="AU36" s="73">
        <f>SUMIF($C$6:AT$6,AU$5,$C36:AT36)</f>
        <v>19073</v>
      </c>
      <c r="AV36" s="73">
        <f ca="1">SUMIF($C$6:AU$6,AV$5,$C36:AU36)</f>
        <v>4190</v>
      </c>
      <c r="AW36" s="73">
        <f ca="1">SUM(AV36-AU36)</f>
        <v>-14883</v>
      </c>
      <c r="AX36" s="19">
        <f ca="1">IF(AW36=0,0,IF(AU36=0,1,AW36/AU36))</f>
        <v>-0.78031772662926646</v>
      </c>
      <c r="AY36" s="73">
        <f>+DF36</f>
        <v>8085</v>
      </c>
      <c r="AZ36" s="73">
        <f ca="1">OFFSET(DF36,0,14,1,1)</f>
        <v>162</v>
      </c>
      <c r="BA36" s="73">
        <f ca="1">SUM(AZ36-AY36)</f>
        <v>-7923</v>
      </c>
      <c r="BB36" s="19">
        <f ca="1">IF(BA36=0,0,IF(AY36=0,1,BA36/AY36))</f>
        <v>-0.9799628942486085</v>
      </c>
      <c r="BC36" s="73">
        <f>SUMIF($C$6:BB$6,BC$5,$C36:BB36)</f>
        <v>27158</v>
      </c>
      <c r="BD36" s="73">
        <f ca="1">SUMIF($C$6:BC$6,BD$5,$C36:BC36)</f>
        <v>4352</v>
      </c>
      <c r="BE36" s="73">
        <f ca="1">SUM(BD36-BC36)</f>
        <v>-22806</v>
      </c>
      <c r="BF36" s="19">
        <f ca="1">IF(BE36=0,0,IF(BC36=0,1,BE36/BC36))</f>
        <v>-0.83975255909860813</v>
      </c>
      <c r="BG36" s="73">
        <f>+DG36</f>
        <v>9422</v>
      </c>
      <c r="BH36" s="73">
        <f ca="1">OFFSET(DG36,0,14,1,1)</f>
        <v>207</v>
      </c>
      <c r="BI36" s="73">
        <f ca="1">SUM(BH36-BG36)</f>
        <v>-9215</v>
      </c>
      <c r="BJ36" s="19">
        <f ca="1">IF(BI36=0,0,IF(BG36=0,1,BI36/BG36))</f>
        <v>-0.97803014222033535</v>
      </c>
      <c r="BK36" s="73">
        <f>SUMIF($C$6:BJ$6,BK$5,$C36:BJ36)</f>
        <v>36580</v>
      </c>
      <c r="BL36" s="73">
        <f ca="1">SUMIF($C$6:BK$6,BL$5,$C36:BK36)</f>
        <v>4559</v>
      </c>
      <c r="BM36" s="73">
        <f ca="1">SUM(BL36-BK36)</f>
        <v>-32021</v>
      </c>
      <c r="BN36" s="19">
        <f ca="1">IF(BM36=0,0,IF(BK36=0,1,BM36/BK36))</f>
        <v>-0.87536905412793875</v>
      </c>
      <c r="BO36" s="73">
        <f>+DH36</f>
        <v>5912</v>
      </c>
      <c r="BP36" s="73">
        <f ca="1">OFFSET(DH36,0,14,1,1)</f>
        <v>212</v>
      </c>
      <c r="BQ36" s="73">
        <f ca="1">SUM(BP36-BO36)</f>
        <v>-5700</v>
      </c>
      <c r="BR36" s="19">
        <f ca="1">IF(BQ36=0,0,IF(BO36=0,1,BQ36/BO36))</f>
        <v>-0.96414073071718542</v>
      </c>
      <c r="BS36" s="73">
        <f>SUMIF($C$6:BR$6,BS$5,$C36:BR36)</f>
        <v>42492</v>
      </c>
      <c r="BT36" s="73">
        <f ca="1">SUMIF($C$6:BS$6,BT$5,$C36:BS36)</f>
        <v>4771</v>
      </c>
      <c r="BU36" s="73">
        <f ca="1">SUM(BT36-BS36)</f>
        <v>-37721</v>
      </c>
      <c r="BV36" s="19">
        <f ca="1">IF(BU36=0,0,IF(BS36=0,1,BU36/BS36))</f>
        <v>-0.88772004141956129</v>
      </c>
      <c r="BW36" s="73">
        <f>+DI36</f>
        <v>2369</v>
      </c>
      <c r="BX36" s="73">
        <f ca="1">OFFSET(DI36,0,14,1,1)</f>
        <v>184</v>
      </c>
      <c r="BY36" s="73">
        <f ca="1">SUM(BX36-BW36)</f>
        <v>-2185</v>
      </c>
      <c r="BZ36" s="19">
        <f ca="1">IF(BY36=0,0,IF(BW36=0,1,BY36/BW36))</f>
        <v>-0.92233009708737868</v>
      </c>
      <c r="CA36" s="73">
        <f>SUMIF($C$6:BZ$6,CA$5,$C36:BZ36)</f>
        <v>44861</v>
      </c>
      <c r="CB36" s="73">
        <f ca="1">SUMIF($C$6:CA$6,CB$5,$C36:CA36)</f>
        <v>4955</v>
      </c>
      <c r="CC36" s="73">
        <f ca="1">SUM(CB36-CA36)</f>
        <v>-39906</v>
      </c>
      <c r="CD36" s="19">
        <f ca="1">IF(CC36=0,0,IF(CA36=0,1,CC36/CA36))</f>
        <v>-0.88954771405006572</v>
      </c>
      <c r="CE36" s="73">
        <f>+DJ36</f>
        <v>822</v>
      </c>
      <c r="CF36" s="73">
        <f ca="1">OFFSET(DJ36,0,14,1,1)</f>
        <v>127</v>
      </c>
      <c r="CG36" s="73">
        <f ca="1">SUM(CF36-CE36)</f>
        <v>-695</v>
      </c>
      <c r="CH36" s="19">
        <f ca="1">IF(CG36=0,0,IF(CE36=0,1,CG36/CE36))</f>
        <v>-0.84549878345498786</v>
      </c>
      <c r="CI36" s="73">
        <f>SUMIF($C$6:CH$6,CI$5,$C36:CH36)</f>
        <v>45683</v>
      </c>
      <c r="CJ36" s="73">
        <f ca="1">SUMIF($C$6:CI$6,CJ$5,$C36:CI36)</f>
        <v>5082</v>
      </c>
      <c r="CK36" s="73">
        <f ca="1">SUM(CJ36-CI36)</f>
        <v>-40601</v>
      </c>
      <c r="CL36" s="19">
        <f ca="1">IF(CK36=0,0,IF(CI36=0,1,CK36/CI36))</f>
        <v>-0.88875511678304842</v>
      </c>
      <c r="CM36" s="73">
        <f>+DK36</f>
        <v>599</v>
      </c>
      <c r="CN36" s="73">
        <f ca="1">OFFSET(DK36,0,14,1,1)</f>
        <v>110</v>
      </c>
      <c r="CO36" s="73">
        <f ca="1">SUM(CN36-CM36)</f>
        <v>-489</v>
      </c>
      <c r="CP36" s="19">
        <f ca="1">IF(CO36=0,0,IF(CM36=0,1,CO36/CM36))</f>
        <v>-0.81636060100166941</v>
      </c>
      <c r="CQ36" s="73">
        <f>SUMIF($C$6:CP$6,CQ$5,$C36:CP36)</f>
        <v>46282</v>
      </c>
      <c r="CR36" s="73">
        <f ca="1">SUMIF($C$6:CQ$6,CR$5,$C36:CQ36)</f>
        <v>5192</v>
      </c>
      <c r="CS36" s="73">
        <f ca="1">SUM(CR36-CQ36)</f>
        <v>-41090</v>
      </c>
      <c r="CT36" s="19">
        <f ca="1">IF(CS36=0,0,IF(CQ36=0,1,CS36/CQ36))</f>
        <v>-0.88781815824726673</v>
      </c>
      <c r="CW36" t="s">
        <v>74</v>
      </c>
      <c r="CX36" t="s">
        <v>8</v>
      </c>
      <c r="CY36" s="7"/>
      <c r="CZ36" s="74">
        <f>SUMIF(IBA!$A$129:$A$144,'2019-2020'!CZ$7,IBA!D$129:D$144)</f>
        <v>1593</v>
      </c>
      <c r="DA36" s="74">
        <f>SUMIF(IBA!$A$129:$A$144,'2019-2020'!DA$7,IBA!E$129:E$144)</f>
        <v>2216</v>
      </c>
      <c r="DB36" s="74">
        <f>SUMIF(IBA!$A$129:$A$144,'2019-2020'!DB$7,IBA!F$129:F$144)</f>
        <v>2176</v>
      </c>
      <c r="DC36" s="74">
        <f>SUMIF(IBA!$A$129:$A$144,'2019-2020'!DC$7,IBA!G$129:G$144)</f>
        <v>1834</v>
      </c>
      <c r="DD36" s="74">
        <f>SUMIF(IBA!$A$129:$A$144,'2019-2020'!DD$7,IBA!H$129:H$144)</f>
        <v>4193</v>
      </c>
      <c r="DE36" s="74">
        <f>SUMIF(IBA!$A$129:$A$144,'2019-2020'!DE$7,IBA!I$129:I$144)</f>
        <v>7061</v>
      </c>
      <c r="DF36" s="74">
        <f>SUMIF(IBA!$A$129:$A$144,'2019-2020'!DF$7,IBA!J$129:J$144)</f>
        <v>8085</v>
      </c>
      <c r="DG36" s="74">
        <f>SUMIF(IBA!$A$129:$A$144,'2019-2020'!DG$7,IBA!K$129:K$144)</f>
        <v>9422</v>
      </c>
      <c r="DH36" s="74">
        <f>SUMIF(IBA!$A$129:$A$144,'2019-2020'!DH$7,IBA!L$129:L$144)</f>
        <v>5912</v>
      </c>
      <c r="DI36" s="74">
        <f>SUMIF(IBA!$A$129:$A$144,'2019-2020'!DI$7,IBA!M$129:M$144)</f>
        <v>2369</v>
      </c>
      <c r="DJ36" s="74">
        <f>SUMIF(IBA!$A$129:$A$144,'2019-2020'!DJ$7,IBA!N$129:N$144)</f>
        <v>822</v>
      </c>
      <c r="DK36" s="74">
        <f>SUMIF(IBA!$A$129:$A$144,'2019-2020'!DK$7,IBA!O$129:O$144)</f>
        <v>599</v>
      </c>
      <c r="DN36" s="74">
        <f>SUMIF(IBA!$A$129:$A$144,'2019-2020'!DN$7,IBA!D$129:D$144)</f>
        <v>1220</v>
      </c>
      <c r="DO36" s="74">
        <f>SUMIF(IBA!$A$129:$A$144,'2019-2020'!DO$7,IBA!E$129:E$144)</f>
        <v>1504</v>
      </c>
      <c r="DP36" s="74">
        <f>SUMIF(IBA!$A$129:$A$144,'2019-2020'!DP$7,IBA!F$129:F$144)</f>
        <v>1137</v>
      </c>
      <c r="DQ36" s="74">
        <f>SUMIF(IBA!$A$129:$A$144,'2019-2020'!DQ$7,IBA!G$129:G$144)</f>
        <v>72</v>
      </c>
      <c r="DR36" s="74">
        <f>SUMIF(IBA!$A$129:$A$144,'2019-2020'!DR$7,IBA!H$129:H$144)</f>
        <v>77</v>
      </c>
      <c r="DS36" s="74">
        <f>SUMIF(IBA!$A$129:$A$144,'2019-2020'!DS$7,IBA!I$129:I$144)</f>
        <v>180</v>
      </c>
      <c r="DT36" s="74">
        <f>SUMIF(IBA!$A$129:$A$144,'2019-2020'!DT$7,IBA!J$129:J$144)</f>
        <v>162</v>
      </c>
      <c r="DU36" s="74">
        <f>SUMIF(IBA!$A$129:$A$144,'2019-2020'!DU$7,IBA!K$129:K$144)</f>
        <v>207</v>
      </c>
      <c r="DV36" s="74">
        <f>SUMIF(IBA!$A$129:$A$144,'2019-2020'!DV$7,IBA!L$129:L$144)</f>
        <v>212</v>
      </c>
      <c r="DW36" s="74">
        <f>SUMIF(IBA!$A$129:$A$144,'2019-2020'!DW$7,IBA!M$129:M$144)</f>
        <v>184</v>
      </c>
      <c r="DX36" s="74">
        <f>SUMIF(IBA!$A$129:$A$144,'2019-2020'!DX$7,IBA!N$129:N$144)</f>
        <v>127</v>
      </c>
      <c r="DY36" s="74">
        <f>SUMIF(IBA!$A$129:$A$144,'2019-2020'!DY$7,IBA!O$129:O$144)</f>
        <v>110</v>
      </c>
    </row>
    <row r="37" spans="1:130" s="7" customFormat="1">
      <c r="A37" s="75"/>
      <c r="B37" s="24" t="s">
        <v>9</v>
      </c>
      <c r="C37" s="12">
        <f>+SUM(C34:C36)</f>
        <v>88335</v>
      </c>
      <c r="D37" s="86">
        <f ca="1">+SUM(D34:D36)</f>
        <v>92809</v>
      </c>
      <c r="E37" s="12">
        <f ca="1">SUM(E34:E36)</f>
        <v>4474</v>
      </c>
      <c r="F37" s="13">
        <f ca="1">IF(E37=0,0,IF(C37=0,1,E37/C37))</f>
        <v>5.0648100979226805E-2</v>
      </c>
      <c r="G37" s="12">
        <f>SUM(G34:G36)</f>
        <v>88335</v>
      </c>
      <c r="H37" s="86">
        <f ca="1">SUM(H34:H36)</f>
        <v>92809</v>
      </c>
      <c r="I37" s="12">
        <f ca="1">SUM(I34:I36)</f>
        <v>4474</v>
      </c>
      <c r="J37" s="13">
        <f ca="1">IF(I37=0,0,IF(G37=0,1,I37/G37))</f>
        <v>5.0648100979226805E-2</v>
      </c>
      <c r="K37" s="12">
        <f>+SUM(K34:K36)</f>
        <v>79710</v>
      </c>
      <c r="L37" s="86">
        <f ca="1">+SUM(L34:L36)</f>
        <v>89342</v>
      </c>
      <c r="M37" s="12">
        <f ca="1">SUM(M34:M36)</f>
        <v>9632</v>
      </c>
      <c r="N37" s="13">
        <f ca="1">IF(M37=0,0,IF(K37=0,1,M37/K37))</f>
        <v>0.12083803788734161</v>
      </c>
      <c r="O37" s="12">
        <f>SUM(O34:O36)</f>
        <v>168045</v>
      </c>
      <c r="P37" s="86">
        <f ca="1">SUM(P34:P36)</f>
        <v>182151</v>
      </c>
      <c r="Q37" s="12">
        <f ca="1">SUM(Q34:Q36)</f>
        <v>14106</v>
      </c>
      <c r="R37" s="13">
        <f ca="1">IF(Q37=0,0,IF(O37=0,1,Q37/O37))</f>
        <v>8.3941801303222346E-2</v>
      </c>
      <c r="S37" s="12">
        <f>+SUM(S34:S36)</f>
        <v>103733</v>
      </c>
      <c r="T37" s="86">
        <f ca="1">+SUM(T34:T36)</f>
        <v>52665</v>
      </c>
      <c r="U37" s="12">
        <f ca="1">SUM(U34:U36)</f>
        <v>-51068</v>
      </c>
      <c r="V37" s="13">
        <f ca="1">IF(U37=0,0,IF(S37=0,1,U37/S37))</f>
        <v>-0.49230235315666182</v>
      </c>
      <c r="W37" s="12">
        <f>SUM(W34:W36)</f>
        <v>271778</v>
      </c>
      <c r="X37" s="86">
        <f ca="1">SUM(X34:X36)</f>
        <v>234816</v>
      </c>
      <c r="Y37" s="12">
        <f ca="1">SUM(Y34:Y36)</f>
        <v>-36962</v>
      </c>
      <c r="Z37" s="13">
        <f ca="1">IF(Y37=0,0,IF(W37=0,1,Y37/W37))</f>
        <v>-0.1360007064589481</v>
      </c>
      <c r="AA37" s="12">
        <f>+SUM(AA34:AA36)</f>
        <v>102102</v>
      </c>
      <c r="AB37" s="86">
        <f ca="1">+SUM(AB34:AB36)</f>
        <v>9299</v>
      </c>
      <c r="AC37" s="12">
        <f ca="1">SUM(AC34:AC36)</f>
        <v>-92803</v>
      </c>
      <c r="AD37" s="13">
        <f ca="1">IF(AC37=0,0,IF(AA37=0,1,AC37/AA37))</f>
        <v>-0.90892440892440896</v>
      </c>
      <c r="AE37" s="12">
        <f>SUM(AE34:AE36)</f>
        <v>373880</v>
      </c>
      <c r="AF37" s="86">
        <f ca="1">SUM(AF34:AF36)</f>
        <v>244115</v>
      </c>
      <c r="AG37" s="12">
        <f ca="1">SUM(AG34:AG36)</f>
        <v>-129765</v>
      </c>
      <c r="AH37" s="13">
        <f ca="1">IF(AG37=0,0,IF(AE37=0,1,AG37/AE37))</f>
        <v>-0.34707660211832675</v>
      </c>
      <c r="AI37" s="12">
        <f>+SUM(AI34:AI36)</f>
        <v>117744</v>
      </c>
      <c r="AJ37" s="86">
        <f ca="1">+SUM(AJ34:AJ36)</f>
        <v>9519</v>
      </c>
      <c r="AK37" s="12">
        <f ca="1">SUM(AK34:AK36)</f>
        <v>-108225</v>
      </c>
      <c r="AL37" s="13">
        <f ca="1">IF(AK37=0,0,IF(AI37=0,1,AK37/AI37))</f>
        <v>-0.91915511618426415</v>
      </c>
      <c r="AM37" s="12">
        <f>SUM(AM34:AM36)</f>
        <v>491624</v>
      </c>
      <c r="AN37" s="86">
        <f ca="1">SUM(AN34:AN36)</f>
        <v>253634</v>
      </c>
      <c r="AO37" s="12">
        <f ca="1">SUM(AO34:AO36)</f>
        <v>-237990</v>
      </c>
      <c r="AP37" s="13">
        <f ca="1">IF(AO37=0,0,IF(AM37=0,1,AO37/AM37))</f>
        <v>-0.48408946674694481</v>
      </c>
      <c r="AQ37" s="12">
        <f>+SUM(AQ34:AQ36)</f>
        <v>126948</v>
      </c>
      <c r="AR37" s="86">
        <f ca="1">+SUM(AR34:AR36)</f>
        <v>11207</v>
      </c>
      <c r="AS37" s="12">
        <f ca="1">SUM(AS34:AS36)</f>
        <v>-115741</v>
      </c>
      <c r="AT37" s="13">
        <f ca="1">IF(AS37=0,0,IF(AQ37=0,1,AS37/AQ37))</f>
        <v>-0.91171975927151272</v>
      </c>
      <c r="AU37" s="12">
        <f>SUM(AU34:AU36)</f>
        <v>618572</v>
      </c>
      <c r="AV37" s="86">
        <f ca="1">SUM(AV34:AV36)</f>
        <v>264841</v>
      </c>
      <c r="AW37" s="12">
        <f ca="1">SUM(AW34:AW36)</f>
        <v>-353731</v>
      </c>
      <c r="AX37" s="13">
        <f ca="1">IF(AW37=0,0,IF(AU37=0,1,AW37/AU37))</f>
        <v>-0.57185097288593734</v>
      </c>
      <c r="AY37" s="12">
        <f>+SUM(AY34:AY36)</f>
        <v>148013</v>
      </c>
      <c r="AZ37" s="86">
        <f ca="1">+SUM(AZ34:AZ36)</f>
        <v>12070</v>
      </c>
      <c r="BA37" s="12">
        <f ca="1">SUM(BA34:BA36)</f>
        <v>-135943</v>
      </c>
      <c r="BB37" s="13">
        <f ca="1">IF(BA37=0,0,IF(AY37=0,1,BA37/AY37))</f>
        <v>-0.91845310884854714</v>
      </c>
      <c r="BC37" s="12">
        <f>SUM(BC34:BC36)</f>
        <v>766585</v>
      </c>
      <c r="BD37" s="86">
        <f ca="1">SUM(BD34:BD36)</f>
        <v>276911</v>
      </c>
      <c r="BE37" s="12">
        <f ca="1">SUM(BE34:BE36)</f>
        <v>-489674</v>
      </c>
      <c r="BF37" s="13">
        <f ca="1">IF(BE37=0,0,IF(BC37=0,1,BE37/BC37))</f>
        <v>-0.63877326062993667</v>
      </c>
      <c r="BG37" s="12">
        <f>+SUM(BG34:BG36)</f>
        <v>151361</v>
      </c>
      <c r="BH37" s="86">
        <f ca="1">+SUM(BH34:BH36)</f>
        <v>13036</v>
      </c>
      <c r="BI37" s="12">
        <f ca="1">SUM(BI34:BI36)</f>
        <v>-138325</v>
      </c>
      <c r="BJ37" s="13">
        <f ca="1">IF(BI37=0,0,IF(BG37=0,1,BI37/BG37))</f>
        <v>-0.91387477619730317</v>
      </c>
      <c r="BK37" s="12">
        <f>SUM(BK34:BK36)</f>
        <v>917946</v>
      </c>
      <c r="BL37" s="86">
        <f ca="1">SUM(BL34:BL36)</f>
        <v>289947</v>
      </c>
      <c r="BM37" s="12">
        <f ca="1">SUM(BM34:BM36)</f>
        <v>-627999</v>
      </c>
      <c r="BN37" s="13">
        <f ca="1">IF(BM37=0,0,IF(BK37=0,1,BM37/BK37))</f>
        <v>-0.68413501447797587</v>
      </c>
      <c r="BO37" s="12">
        <f>+SUM(BO34:BO36)</f>
        <v>122628</v>
      </c>
      <c r="BP37" s="86">
        <f ca="1">+SUM(BP34:BP36)</f>
        <v>13501</v>
      </c>
      <c r="BQ37" s="12">
        <f ca="1">SUM(BQ34:BQ36)</f>
        <v>-109127</v>
      </c>
      <c r="BR37" s="13">
        <f ca="1">IF(BQ37=0,0,IF(BO37=0,1,BQ37/BO37))</f>
        <v>-0.88990279544639073</v>
      </c>
      <c r="BS37" s="12">
        <f>SUM(BS34:BS36)</f>
        <v>1040574</v>
      </c>
      <c r="BT37" s="86">
        <f ca="1">SUM(BT34:BT36)</f>
        <v>303448</v>
      </c>
      <c r="BU37" s="12">
        <f ca="1">SUM(BU34:BU36)</f>
        <v>-737126</v>
      </c>
      <c r="BV37" s="13">
        <f ca="1">IF(BU37=0,0,IF(BS37=0,1,BU37/BS37))</f>
        <v>-0.70838402650844634</v>
      </c>
      <c r="BW37" s="12">
        <f>+SUM(BW34:BW36)</f>
        <v>114948</v>
      </c>
      <c r="BX37" s="86">
        <f ca="1">+SUM(BX34:BX36)</f>
        <v>13638</v>
      </c>
      <c r="BY37" s="12">
        <f ca="1">SUM(BY34:BY36)</f>
        <v>-101310</v>
      </c>
      <c r="BZ37" s="13">
        <f ca="1">IF(BY37=0,0,IF(BW37=0,1,BY37/BW37))</f>
        <v>-0.88135504749973903</v>
      </c>
      <c r="CA37" s="12">
        <f>SUM(CA34:CA36)</f>
        <v>1155522</v>
      </c>
      <c r="CB37" s="86">
        <f ca="1">SUM(CB34:CB36)</f>
        <v>317086</v>
      </c>
      <c r="CC37" s="12">
        <f ca="1">SUM(CC34:CC36)</f>
        <v>-838436</v>
      </c>
      <c r="CD37" s="13">
        <f ca="1">IF(CC37=0,0,IF(CA37=0,1,CC37/CA37))</f>
        <v>-0.7255906854218267</v>
      </c>
      <c r="CE37" s="12">
        <f>+SUM(CE34:CE36)</f>
        <v>97236</v>
      </c>
      <c r="CF37" s="86">
        <f ca="1">+SUM(CF34:CF36)</f>
        <v>11809</v>
      </c>
      <c r="CG37" s="12">
        <f ca="1">SUM(CG34:CG36)</f>
        <v>-85427</v>
      </c>
      <c r="CH37" s="13">
        <f ca="1">IF(CG37=0,0,IF(CE37=0,1,CG37/CE37))</f>
        <v>-0.8785532107449916</v>
      </c>
      <c r="CI37" s="12">
        <f>SUM(CI34:CI36)</f>
        <v>1252758</v>
      </c>
      <c r="CJ37" s="86">
        <f ca="1">SUM(CJ34:CJ36)</f>
        <v>328895</v>
      </c>
      <c r="CK37" s="12">
        <f ca="1">SUM(CK34:CK36)</f>
        <v>-923863</v>
      </c>
      <c r="CL37" s="13">
        <f ca="1">IF(CK37=0,0,IF(CI37=0,1,CK37/CI37))</f>
        <v>-0.73746326106079552</v>
      </c>
      <c r="CM37" s="12">
        <f>+SUM(CM34:CM36)</f>
        <v>100391</v>
      </c>
      <c r="CN37" s="86">
        <f ca="1">+SUM(CN34:CN36)</f>
        <v>11453</v>
      </c>
      <c r="CO37" s="12">
        <f ca="1">SUM(CO34:CO36)</f>
        <v>-88938</v>
      </c>
      <c r="CP37" s="13">
        <f ca="1">IF(CO37=0,0,IF(CM37=0,1,CO37/CM37))</f>
        <v>-0.88591606817344182</v>
      </c>
      <c r="CQ37" s="12">
        <f>SUM(CQ34:CQ36)</f>
        <v>1353149</v>
      </c>
      <c r="CR37" s="86">
        <f ca="1">SUM(CR34:CR36)</f>
        <v>340348</v>
      </c>
      <c r="CS37" s="12">
        <f ca="1">SUM(CS34:CS36)</f>
        <v>-1012801</v>
      </c>
      <c r="CT37" s="13">
        <f ca="1">IF(CS37=0,0,IF(CQ37=0,1,CS37/CQ37))</f>
        <v>-0.74847707089167559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169444</v>
      </c>
      <c r="D39" s="73">
        <f ca="1">OFFSET(CZ39,0,14,1,1)</f>
        <v>185627</v>
      </c>
      <c r="E39" s="18">
        <f ca="1">SUM(D39-C39)</f>
        <v>16183</v>
      </c>
      <c r="F39" s="19">
        <f ca="1">IF(E39=0,0,IF(C39=0,1,E39/C39))</f>
        <v>9.550648001699677E-2</v>
      </c>
      <c r="G39" s="18">
        <f>SUMIF($C$6:F$6,G$5,$C39:F39)</f>
        <v>169444</v>
      </c>
      <c r="H39" s="73">
        <f ca="1">SUMIF($C$6:G$6,H$5,$C39:G39)</f>
        <v>185627</v>
      </c>
      <c r="I39" s="18">
        <f ca="1">SUM(H39-G39)</f>
        <v>16183</v>
      </c>
      <c r="J39" s="19">
        <f ca="1">IF(I39=0,0,IF(G39=0,1,I39/G39))</f>
        <v>9.550648001699677E-2</v>
      </c>
      <c r="K39" s="18">
        <f>+DA39</f>
        <v>157856</v>
      </c>
      <c r="L39" s="73">
        <f ca="1">OFFSET(DA39,0,14,1,1)</f>
        <v>175810</v>
      </c>
      <c r="M39" s="18">
        <f ca="1">SUM(L39-K39)</f>
        <v>17954</v>
      </c>
      <c r="N39" s="19">
        <f ca="1">IF(M39=0,0,IF(K39=0,1,M39/K39))</f>
        <v>0.11373657003851612</v>
      </c>
      <c r="O39" s="18">
        <f>SUMIF($C$6:N$6,O$5,$C39:N39)</f>
        <v>327300</v>
      </c>
      <c r="P39" s="73">
        <f ca="1">SUMIF($C$6:O$6,P$5,$C39:O39)</f>
        <v>361437</v>
      </c>
      <c r="Q39" s="18">
        <f ca="1">SUM(P39-O39)</f>
        <v>34137</v>
      </c>
      <c r="R39" s="19">
        <f ca="1">IF(Q39=0,0,IF(O39=0,1,Q39/O39))</f>
        <v>0.10429880843263062</v>
      </c>
      <c r="S39" s="18">
        <f>+DB39</f>
        <v>187875</v>
      </c>
      <c r="T39" s="73">
        <f ca="1">OFFSET(DB39,0,14,1,1)</f>
        <v>138059</v>
      </c>
      <c r="U39" s="18">
        <f ca="1">SUM(T39-S39)</f>
        <v>-49816</v>
      </c>
      <c r="V39" s="19">
        <f ca="1">IF(U39=0,0,IF(S39=0,1,U39/S39))</f>
        <v>-0.26515502328675983</v>
      </c>
      <c r="W39" s="18">
        <f>SUMIF($C$6:V$6,W$5,$C39:V39)</f>
        <v>515175</v>
      </c>
      <c r="X39" s="73">
        <f ca="1">SUMIF($C$6:W$6,X$5,$C39:W39)</f>
        <v>499496</v>
      </c>
      <c r="Y39" s="18">
        <f ca="1">SUM(X39-W39)</f>
        <v>-15679</v>
      </c>
      <c r="Z39" s="19">
        <f ca="1">IF(Y39=0,0,IF(W39=0,1,Y39/W39))</f>
        <v>-3.0434318435483089E-2</v>
      </c>
      <c r="AA39" s="18">
        <f>+DC39</f>
        <v>189151</v>
      </c>
      <c r="AB39" s="73">
        <f ca="1">OFFSET(DC39,0,14,1,1)</f>
        <v>82937</v>
      </c>
      <c r="AC39" s="18">
        <f ca="1">SUM(AB39-AA39)</f>
        <v>-106214</v>
      </c>
      <c r="AD39" s="19">
        <f ca="1">IF(AC39=0,0,IF(AA39=0,1,AC39/AA39))</f>
        <v>-0.56153020602587356</v>
      </c>
      <c r="AE39" s="18">
        <f>SUMIF($C$6:AD$6,AE$5,$C39:AD39)</f>
        <v>704326</v>
      </c>
      <c r="AF39" s="73">
        <f ca="1">SUMIF($C$6:AE$6,AF$5,$C39:AE39)</f>
        <v>582433</v>
      </c>
      <c r="AG39" s="18">
        <f ca="1">SUM(AF39-AE39)</f>
        <v>-121893</v>
      </c>
      <c r="AH39" s="19">
        <f ca="1">IF(AG39=0,0,IF(AE39=0,1,AG39/AE39))</f>
        <v>-0.17306332578947817</v>
      </c>
      <c r="AI39" s="18">
        <f>+DD39</f>
        <v>210187</v>
      </c>
      <c r="AJ39" s="73">
        <f ca="1">OFFSET(DD39,0,14,1,1)</f>
        <v>112202</v>
      </c>
      <c r="AK39" s="18">
        <f ca="1">SUM(AJ39-AI39)</f>
        <v>-97985</v>
      </c>
      <c r="AL39" s="19">
        <f ca="1">IF(AK39=0,0,IF(AI39=0,1,AK39/AI39))</f>
        <v>-0.46618011580164331</v>
      </c>
      <c r="AM39" s="18">
        <f>SUMIF($C$6:AL$6,AM$5,$C39:AL39)</f>
        <v>914513</v>
      </c>
      <c r="AN39" s="73">
        <f ca="1">SUMIF($C$6:AM$6,AN$5,$C39:AM39)</f>
        <v>694635</v>
      </c>
      <c r="AO39" s="18">
        <f ca="1">SUM(AN39-AM39)</f>
        <v>-219878</v>
      </c>
      <c r="AP39" s="19">
        <f ca="1">IF(AO39=0,0,IF(AM39=0,1,AO39/AM39))</f>
        <v>-0.24043179265904366</v>
      </c>
      <c r="AQ39" s="18">
        <f>+DE39</f>
        <v>208217</v>
      </c>
      <c r="AR39" s="73">
        <f ca="1">OFFSET(DE39,0,14,1,1)</f>
        <v>131483</v>
      </c>
      <c r="AS39" s="18">
        <f ca="1">SUM(AR39-AQ39)</f>
        <v>-76734</v>
      </c>
      <c r="AT39" s="19">
        <f ca="1">IF(AS39=0,0,IF(AQ39=0,1,AS39/AQ39))</f>
        <v>-0.36852898658610966</v>
      </c>
      <c r="AU39" s="18">
        <f>SUMIF($C$6:AT$6,AU$5,$C39:AT39)</f>
        <v>1122730</v>
      </c>
      <c r="AV39" s="73">
        <f ca="1">SUMIF($C$6:AU$6,AV$5,$C39:AU39)</f>
        <v>826118</v>
      </c>
      <c r="AW39" s="18">
        <f ca="1">SUM(AV39-AU39)</f>
        <v>-296612</v>
      </c>
      <c r="AX39" s="19">
        <f ca="1">IF(AW39=0,0,IF(AU39=0,1,AW39/AU39))</f>
        <v>-0.26418818415825712</v>
      </c>
      <c r="AY39" s="18">
        <f>+DF39</f>
        <v>217422</v>
      </c>
      <c r="AZ39" s="73">
        <f ca="1">OFFSET(DF39,0,14,1,1)</f>
        <v>142919</v>
      </c>
      <c r="BA39" s="18">
        <f ca="1">SUM(AZ39-AY39)</f>
        <v>-74503</v>
      </c>
      <c r="BB39" s="19">
        <f ca="1">IF(BA39=0,0,IF(AY39=0,1,BA39/AY39))</f>
        <v>-0.34266541564331116</v>
      </c>
      <c r="BC39" s="18">
        <f>SUMIF($C$6:BB$6,BC$5,$C39:BB39)</f>
        <v>1340152</v>
      </c>
      <c r="BD39" s="73">
        <f ca="1">SUMIF($C$6:BC$6,BD$5,$C39:BC39)</f>
        <v>969037</v>
      </c>
      <c r="BE39" s="18">
        <f ca="1">SUM(BD39-BC39)</f>
        <v>-371115</v>
      </c>
      <c r="BF39" s="19">
        <f ca="1">IF(BE39=0,0,IF(BC39=0,1,BE39/BC39))</f>
        <v>-0.27692008070726304</v>
      </c>
      <c r="BG39" s="18">
        <f>+DG39</f>
        <v>214464</v>
      </c>
      <c r="BH39" s="73">
        <f ca="1">OFFSET(DG39,0,14,1,1)</f>
        <v>145622</v>
      </c>
      <c r="BI39" s="18">
        <f ca="1">SUM(BH39-BG39)</f>
        <v>-68842</v>
      </c>
      <c r="BJ39" s="19">
        <f ca="1">IF(BI39=0,0,IF(BG39=0,1,BI39/BG39))</f>
        <v>-0.32099559832885705</v>
      </c>
      <c r="BK39" s="18">
        <f>SUMIF($C$6:BJ$6,BK$5,$C39:BJ39)</f>
        <v>1554616</v>
      </c>
      <c r="BL39" s="73">
        <f ca="1">SUMIF($C$6:BK$6,BL$5,$C39:BK39)</f>
        <v>1114659</v>
      </c>
      <c r="BM39" s="18">
        <f ca="1">SUM(BL39-BK39)</f>
        <v>-439957</v>
      </c>
      <c r="BN39" s="19">
        <f ca="1">IF(BM39=0,0,IF(BK39=0,1,BM39/BK39))</f>
        <v>-0.28300043226108568</v>
      </c>
      <c r="BO39" s="18">
        <f>+DH39</f>
        <v>203466</v>
      </c>
      <c r="BP39" s="73">
        <f ca="1">OFFSET(DH39,0,14,1,1)</f>
        <v>148331</v>
      </c>
      <c r="BQ39" s="18">
        <f ca="1">SUM(BP39-BO39)</f>
        <v>-55135</v>
      </c>
      <c r="BR39" s="19">
        <f ca="1">IF(BQ39=0,0,IF(BO39=0,1,BQ39/BO39))</f>
        <v>-0.27097893505548837</v>
      </c>
      <c r="BS39" s="18">
        <f>SUMIF($C$6:BR$6,BS$5,$C39:BR39)</f>
        <v>1758082</v>
      </c>
      <c r="BT39" s="73">
        <f ca="1">SUMIF($C$6:BS$6,BT$5,$C39:BS39)</f>
        <v>1262990</v>
      </c>
      <c r="BU39" s="18">
        <f ca="1">SUM(BT39-BS39)</f>
        <v>-495092</v>
      </c>
      <c r="BV39" s="19">
        <f ca="1">IF(BU39=0,0,IF(BS39=0,1,BU39/BS39))</f>
        <v>-0.28160916271254699</v>
      </c>
      <c r="BW39" s="18">
        <f>+DI39</f>
        <v>210497</v>
      </c>
      <c r="BX39" s="73">
        <f ca="1">OFFSET(DI39,0,14,1,1)</f>
        <v>153582</v>
      </c>
      <c r="BY39" s="18">
        <f ca="1">SUM(BX39-BW39)</f>
        <v>-56915</v>
      </c>
      <c r="BZ39" s="19">
        <f ca="1">IF(BY39=0,0,IF(BW39=0,1,BY39/BW39))</f>
        <v>-0.27038390095820841</v>
      </c>
      <c r="CA39" s="18">
        <f>SUMIF($C$6:BZ$6,CA$5,$C39:BZ39)</f>
        <v>1968579</v>
      </c>
      <c r="CB39" s="73">
        <f ca="1">SUMIF($C$6:CA$6,CB$5,$C39:CA39)</f>
        <v>1416572</v>
      </c>
      <c r="CC39" s="18">
        <f ca="1">SUM(CB39-CA39)</f>
        <v>-552007</v>
      </c>
      <c r="CD39" s="19">
        <f ca="1">IF(CC39=0,0,IF(CA39=0,1,CC39/CA39))</f>
        <v>-0.28040886344921895</v>
      </c>
      <c r="CE39" s="18">
        <f>+DJ39</f>
        <v>190803</v>
      </c>
      <c r="CF39" s="73">
        <f ca="1">OFFSET(DJ39,0,14,1,1)</f>
        <v>138284</v>
      </c>
      <c r="CG39" s="18">
        <f ca="1">SUM(CF39-CE39)</f>
        <v>-52519</v>
      </c>
      <c r="CH39" s="19">
        <f ca="1">IF(CG39=0,0,IF(CE39=0,1,CG39/CE39))</f>
        <v>-0.27525248554792114</v>
      </c>
      <c r="CI39" s="18">
        <f>SUMIF($C$6:CH$6,CI$5,$C39:CH39)</f>
        <v>2159382</v>
      </c>
      <c r="CJ39" s="73">
        <f ca="1">SUMIF($C$6:CI$6,CJ$5,$C39:CI39)</f>
        <v>1554856</v>
      </c>
      <c r="CK39" s="18">
        <f ca="1">SUM(CJ39-CI39)</f>
        <v>-604526</v>
      </c>
      <c r="CL39" s="19">
        <f ca="1">IF(CK39=0,0,IF(CI39=0,1,CK39/CI39))</f>
        <v>-0.27995324588238674</v>
      </c>
      <c r="CM39" s="18">
        <f>+DK39</f>
        <v>189787</v>
      </c>
      <c r="CN39" s="73">
        <f ca="1">OFFSET(DK39,0,14,1,1)</f>
        <v>142400</v>
      </c>
      <c r="CO39" s="18">
        <f ca="1">SUM(CN39-CM39)</f>
        <v>-47387</v>
      </c>
      <c r="CP39" s="19">
        <f ca="1">IF(CO39=0,0,IF(CM39=0,1,CO39/CM39))</f>
        <v>-0.24968517337857704</v>
      </c>
      <c r="CQ39" s="18">
        <f>SUMIF($C$6:CP$6,CQ$5,$C39:CP39)</f>
        <v>2349169</v>
      </c>
      <c r="CR39" s="73">
        <f ca="1">SUMIF($C$6:CQ$6,CR$5,$C39:CQ39)</f>
        <v>1697256</v>
      </c>
      <c r="CS39" s="18">
        <f ca="1">SUM(CR39-CQ39)</f>
        <v>-651913</v>
      </c>
      <c r="CT39" s="19">
        <f ca="1">IF(CS39=0,0,IF(CQ39=0,1,CS39/CQ39))</f>
        <v>-0.27750791875765429</v>
      </c>
      <c r="CW39" t="s">
        <v>16</v>
      </c>
      <c r="CX39" t="s">
        <v>6</v>
      </c>
      <c r="CZ39" s="74">
        <f>SUMIF(SIBC!$A$93:$A$108,'2019-2020'!CZ$7,SIBC!D$93:D$108)</f>
        <v>169444</v>
      </c>
      <c r="DA39" s="74">
        <f>SUMIF(SIBC!$A$93:$A$108,'2019-2020'!DA$7,SIBC!E$93:E$108)</f>
        <v>157856</v>
      </c>
      <c r="DB39" s="74">
        <f>SUMIF(SIBC!$A$93:$A$108,'2019-2020'!DB$7,SIBC!F$93:F$108)</f>
        <v>187875</v>
      </c>
      <c r="DC39" s="74">
        <f>SUMIF(SIBC!$A$93:$A$108,'2019-2020'!DC$7,SIBC!G$93:G$108)</f>
        <v>189151</v>
      </c>
      <c r="DD39" s="74">
        <f>SUMIF(SIBC!$A$93:$A$108,'2019-2020'!DD$7,SIBC!H$93:H$108)</f>
        <v>210187</v>
      </c>
      <c r="DE39" s="74">
        <f>SUMIF(SIBC!$A$93:$A$108,'2019-2020'!DE$7,SIBC!I$93:I$108)</f>
        <v>208217</v>
      </c>
      <c r="DF39" s="74">
        <f>SUMIF(SIBC!$A$93:$A$108,'2019-2020'!DF$7,SIBC!J$93:J$108)</f>
        <v>217422</v>
      </c>
      <c r="DG39" s="74">
        <f>SUMIF(SIBC!$A$93:$A$108,'2019-2020'!DG$7,SIBC!K$93:K$108)</f>
        <v>214464</v>
      </c>
      <c r="DH39" s="74">
        <f>SUMIF(SIBC!$A$93:$A$108,'2019-2020'!DH$7,SIBC!L$93:L$108)</f>
        <v>203466</v>
      </c>
      <c r="DI39" s="74">
        <f>SUMIF(SIBC!$A$93:$A$108,'2019-2020'!DI$7,SIBC!M$93:M$108)</f>
        <v>210497</v>
      </c>
      <c r="DJ39" s="74">
        <f>SUMIF(SIBC!$A$93:$A$108,'2019-2020'!DJ$7,SIBC!N$93:N$108)</f>
        <v>190803</v>
      </c>
      <c r="DK39" s="74">
        <f>SUMIF(SIBC!$A$93:$A$108,'2019-2020'!DK$7,SIBC!O$93:O$108)</f>
        <v>189787</v>
      </c>
      <c r="DN39" s="74">
        <f>SUMIF(SIBC!$A$93:$A$108,'2019-2020'!DN$7,SIBC!D$93:D$108)</f>
        <v>185627</v>
      </c>
      <c r="DO39" s="74">
        <f>SUMIF(SIBC!$A$93:$A$108,'2019-2020'!DO$7,SIBC!E$93:E$108)</f>
        <v>175810</v>
      </c>
      <c r="DP39" s="74">
        <f>SUMIF(SIBC!$A$93:$A$108,'2019-2020'!DP$7,SIBC!F$93:F$108)</f>
        <v>138059</v>
      </c>
      <c r="DQ39" s="74">
        <f>SUMIF(SIBC!$A$93:$A$108,'2019-2020'!DQ$7,SIBC!G$93:G$108)</f>
        <v>82937</v>
      </c>
      <c r="DR39" s="74">
        <f>SUMIF(SIBC!$A$93:$A$108,'2019-2020'!DR$7,SIBC!H$93:H$108)</f>
        <v>112202</v>
      </c>
      <c r="DS39" s="74">
        <f>SUMIF(SIBC!$A$93:$A$108,'2019-2020'!DS$7,SIBC!I$93:I$108)</f>
        <v>131483</v>
      </c>
      <c r="DT39" s="74">
        <f>SUMIF(SIBC!$A$93:$A$108,'2019-2020'!DT$7,SIBC!J$93:J$108)</f>
        <v>142919</v>
      </c>
      <c r="DU39" s="74">
        <f>SUMIF(SIBC!$A$93:$A$108,'2019-2020'!DU$7,SIBC!K$93:K$108)</f>
        <v>145622</v>
      </c>
      <c r="DV39" s="74">
        <f>SUMIF(SIBC!$A$93:$A$108,'2019-2020'!DV$7,SIBC!L$93:L$108)</f>
        <v>148331</v>
      </c>
      <c r="DW39" s="74">
        <f>SUMIF(SIBC!$A$93:$A$108,'2019-2020'!DW$7,SIBC!M$93:M$108)</f>
        <v>153582</v>
      </c>
      <c r="DX39" s="74">
        <f>SUMIF(SIBC!$A$93:$A$108,'2019-2020'!DX$7,SIBC!N$93:N$108)</f>
        <v>138284</v>
      </c>
      <c r="DY39" s="74">
        <f>SUMIF(SIBC!$A$93:$A$108,'2019-2020'!DY$7,SIBC!O$93:O$108)</f>
        <v>142400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4714</v>
      </c>
      <c r="D40" s="73">
        <f ca="1">OFFSET(CZ40,0,14,1,1)</f>
        <v>4714</v>
      </c>
      <c r="E40" s="18">
        <f ca="1">SUM(D40-C40)</f>
        <v>0</v>
      </c>
      <c r="F40" s="19">
        <f ca="1">IF(E40=0,0,IF(C40=0,1,E40/C40))</f>
        <v>0</v>
      </c>
      <c r="G40" s="18">
        <f>SUMIF($C$6:F$6,G$5,$C40:F40)</f>
        <v>4714</v>
      </c>
      <c r="H40" s="73">
        <f ca="1">SUMIF($C$6:G$6,H$5,$C40:G40)</f>
        <v>4714</v>
      </c>
      <c r="I40" s="18">
        <f ca="1">SUM(H40-G40)</f>
        <v>0</v>
      </c>
      <c r="J40" s="19">
        <f ca="1">IF(I40=0,0,IF(G40=0,1,I40/G40))</f>
        <v>0</v>
      </c>
      <c r="K40" s="18">
        <f>+DA40</f>
        <v>4693</v>
      </c>
      <c r="L40" s="73">
        <f ca="1">OFFSET(DA40,0,14,1,1)</f>
        <v>4265</v>
      </c>
      <c r="M40" s="18">
        <f ca="1">SUM(L40-K40)</f>
        <v>-428</v>
      </c>
      <c r="N40" s="19">
        <f ca="1">IF(M40=0,0,IF(K40=0,1,M40/K40))</f>
        <v>-9.1199659066695082E-2</v>
      </c>
      <c r="O40" s="18">
        <f>SUMIF($C$6:N$6,O$5,$C40:N40)</f>
        <v>9407</v>
      </c>
      <c r="P40" s="73">
        <f ca="1">SUMIF($C$6:O$6,P$5,$C40:O40)</f>
        <v>8979</v>
      </c>
      <c r="Q40" s="18">
        <f ca="1">SUM(P40-O40)</f>
        <v>-428</v>
      </c>
      <c r="R40" s="19">
        <f ca="1">IF(Q40=0,0,IF(O40=0,1,Q40/O40))</f>
        <v>-4.5498033379398319E-2</v>
      </c>
      <c r="S40" s="18">
        <f>+DB40</f>
        <v>4693</v>
      </c>
      <c r="T40" s="73">
        <f ca="1">OFFSET(DB40,0,14,1,1)</f>
        <v>3998</v>
      </c>
      <c r="U40" s="18">
        <f ca="1">SUM(T40-S40)</f>
        <v>-695</v>
      </c>
      <c r="V40" s="19">
        <f ca="1">IF(U40=0,0,IF(S40=0,1,U40/S40))</f>
        <v>-0.1480929043255913</v>
      </c>
      <c r="W40" s="18">
        <f>SUMIF($C$6:V$6,W$5,$C40:V40)</f>
        <v>14100</v>
      </c>
      <c r="X40" s="73">
        <f ca="1">SUMIF($C$6:W$6,X$5,$C40:W40)</f>
        <v>12977</v>
      </c>
      <c r="Y40" s="18">
        <f ca="1">SUM(X40-W40)</f>
        <v>-1123</v>
      </c>
      <c r="Z40" s="19">
        <f ca="1">IF(Y40=0,0,IF(W40=0,1,Y40/W40))</f>
        <v>-7.9645390070921987E-2</v>
      </c>
      <c r="AA40" s="18">
        <f>+DC40</f>
        <v>4983</v>
      </c>
      <c r="AB40" s="73">
        <f ca="1">OFFSET(DC40,0,14,1,1)</f>
        <v>3635</v>
      </c>
      <c r="AC40" s="18">
        <f ca="1">SUM(AB40-AA40)</f>
        <v>-1348</v>
      </c>
      <c r="AD40" s="19">
        <f ca="1">IF(AC40=0,0,IF(AA40=0,1,AC40/AA40))</f>
        <v>-0.27051976720850895</v>
      </c>
      <c r="AE40" s="18">
        <f>SUMIF($C$6:AD$6,AE$5,$C40:AD40)</f>
        <v>19083</v>
      </c>
      <c r="AF40" s="73">
        <f ca="1">SUMIF($C$6:AE$6,AF$5,$C40:AE40)</f>
        <v>16612</v>
      </c>
      <c r="AG40" s="18">
        <f ca="1">SUM(AF40-AE40)</f>
        <v>-2471</v>
      </c>
      <c r="AH40" s="19">
        <f ca="1">IF(AG40=0,0,IF(AE40=0,1,AG40/AE40))</f>
        <v>-0.12948697793847927</v>
      </c>
      <c r="AI40" s="18">
        <f>+DD40</f>
        <v>6669</v>
      </c>
      <c r="AJ40" s="73">
        <f ca="1">OFFSET(DD40,0,14,1,1)</f>
        <v>4831</v>
      </c>
      <c r="AK40" s="18">
        <f ca="1">SUM(AJ40-AI40)</f>
        <v>-1838</v>
      </c>
      <c r="AL40" s="19">
        <f ca="1">IF(AK40=0,0,IF(AI40=0,1,AK40/AI40))</f>
        <v>-0.27560353876143351</v>
      </c>
      <c r="AM40" s="18">
        <f>SUMIF($C$6:AL$6,AM$5,$C40:AL40)</f>
        <v>25752</v>
      </c>
      <c r="AN40" s="73">
        <f ca="1">SUMIF($C$6:AM$6,AN$5,$C40:AM40)</f>
        <v>21443</v>
      </c>
      <c r="AO40" s="18">
        <f ca="1">SUM(AN40-AM40)</f>
        <v>-4309</v>
      </c>
      <c r="AP40" s="19">
        <f ca="1">IF(AO40=0,0,IF(AM40=0,1,AO40/AM40))</f>
        <v>-0.16732680956818888</v>
      </c>
      <c r="AQ40" s="18">
        <f>+DE40</f>
        <v>6759</v>
      </c>
      <c r="AR40" s="73">
        <f ca="1">OFFSET(DE40,0,14,1,1)</f>
        <v>5218</v>
      </c>
      <c r="AS40" s="18">
        <f ca="1">SUM(AR40-AQ40)</f>
        <v>-1541</v>
      </c>
      <c r="AT40" s="19">
        <f ca="1">IF(AS40=0,0,IF(AQ40=0,1,AS40/AQ40))</f>
        <v>-0.22799230655422401</v>
      </c>
      <c r="AU40" s="18">
        <f>SUMIF($C$6:AT$6,AU$5,$C40:AT40)</f>
        <v>32511</v>
      </c>
      <c r="AV40" s="73">
        <f ca="1">SUMIF($C$6:AU$6,AV$5,$C40:AU40)</f>
        <v>26661</v>
      </c>
      <c r="AW40" s="18">
        <f ca="1">SUM(AV40-AU40)</f>
        <v>-5850</v>
      </c>
      <c r="AX40" s="19">
        <f ca="1">IF(AW40=0,0,IF(AU40=0,1,AW40/AU40))</f>
        <v>-0.17993909753621851</v>
      </c>
      <c r="AY40" s="18">
        <f>+DF40</f>
        <v>6949</v>
      </c>
      <c r="AZ40" s="73">
        <f ca="1">OFFSET(DF40,0,14,1,1)</f>
        <v>4868</v>
      </c>
      <c r="BA40" s="18">
        <f ca="1">SUM(AZ40-AY40)</f>
        <v>-2081</v>
      </c>
      <c r="BB40" s="19">
        <f ca="1">IF(BA40=0,0,IF(AY40=0,1,BA40/AY40))</f>
        <v>-0.29946754928766728</v>
      </c>
      <c r="BC40" s="18">
        <f>SUMIF($C$6:BB$6,BC$5,$C40:BB40)</f>
        <v>39460</v>
      </c>
      <c r="BD40" s="73">
        <f ca="1">SUMIF($C$6:BC$6,BD$5,$C40:BC40)</f>
        <v>31529</v>
      </c>
      <c r="BE40" s="18">
        <f ca="1">SUM(BD40-BC40)</f>
        <v>-7931</v>
      </c>
      <c r="BF40" s="19">
        <f ca="1">IF(BE40=0,0,IF(BC40=0,1,BE40/BC40))</f>
        <v>-0.20098834262544349</v>
      </c>
      <c r="BG40" s="18">
        <f>+DG40</f>
        <v>6453</v>
      </c>
      <c r="BH40" s="73">
        <f ca="1">OFFSET(DG40,0,14,1,1)</f>
        <v>5086</v>
      </c>
      <c r="BI40" s="18">
        <f ca="1">SUM(BH40-BG40)</f>
        <v>-1367</v>
      </c>
      <c r="BJ40" s="19">
        <f ca="1">IF(BI40=0,0,IF(BG40=0,1,BI40/BG40))</f>
        <v>-0.21183945451727879</v>
      </c>
      <c r="BK40" s="18">
        <f>SUMIF($C$6:BJ$6,BK$5,$C40:BJ40)</f>
        <v>45913</v>
      </c>
      <c r="BL40" s="73">
        <f ca="1">SUMIF($C$6:BK$6,BL$5,$C40:BK40)</f>
        <v>36615</v>
      </c>
      <c r="BM40" s="18">
        <f ca="1">SUM(BL40-BK40)</f>
        <v>-9298</v>
      </c>
      <c r="BN40" s="19">
        <f ca="1">IF(BM40=0,0,IF(BK40=0,1,BM40/BK40))</f>
        <v>-0.20251344934985735</v>
      </c>
      <c r="BO40" s="18">
        <f>+DH40</f>
        <v>6681</v>
      </c>
      <c r="BP40" s="73">
        <f ca="1">OFFSET(DH40,0,14,1,1)</f>
        <v>5445</v>
      </c>
      <c r="BQ40" s="18">
        <f ca="1">SUM(BP40-BO40)</f>
        <v>-1236</v>
      </c>
      <c r="BR40" s="19">
        <f ca="1">IF(BQ40=0,0,IF(BO40=0,1,BQ40/BO40))</f>
        <v>-0.1850022451728783</v>
      </c>
      <c r="BS40" s="18">
        <f>SUMIF($C$6:BR$6,BS$5,$C40:BR40)</f>
        <v>52594</v>
      </c>
      <c r="BT40" s="73">
        <f ca="1">SUMIF($C$6:BS$6,BT$5,$C40:BS40)</f>
        <v>42060</v>
      </c>
      <c r="BU40" s="18">
        <f ca="1">SUM(BT40-BS40)</f>
        <v>-10534</v>
      </c>
      <c r="BV40" s="19">
        <f ca="1">IF(BU40=0,0,IF(BS40=0,1,BU40/BS40))</f>
        <v>-0.20028900635053429</v>
      </c>
      <c r="BW40" s="18">
        <f>+DI40</f>
        <v>6614</v>
      </c>
      <c r="BX40" s="73">
        <f ca="1">OFFSET(DI40,0,14,1,1)</f>
        <v>5476</v>
      </c>
      <c r="BY40" s="18">
        <f ca="1">SUM(BX40-BW40)</f>
        <v>-1138</v>
      </c>
      <c r="BZ40" s="19">
        <f ca="1">IF(BY40=0,0,IF(BW40=0,1,BY40/BW40))</f>
        <v>-0.17205926821892956</v>
      </c>
      <c r="CA40" s="18">
        <f>SUMIF($C$6:BZ$6,CA$5,$C40:BZ40)</f>
        <v>59208</v>
      </c>
      <c r="CB40" s="73">
        <f ca="1">SUMIF($C$6:CA$6,CB$5,$C40:CA40)</f>
        <v>47536</v>
      </c>
      <c r="CC40" s="18">
        <f ca="1">SUM(CB40-CA40)</f>
        <v>-11672</v>
      </c>
      <c r="CD40" s="19">
        <f ca="1">IF(CC40=0,0,IF(CA40=0,1,CC40/CA40))</f>
        <v>-0.19713552222672612</v>
      </c>
      <c r="CE40" s="18">
        <f>+DJ40</f>
        <v>5126</v>
      </c>
      <c r="CF40" s="73">
        <f ca="1">OFFSET(DJ40,0,14,1,1)</f>
        <v>5181</v>
      </c>
      <c r="CG40" s="18">
        <f ca="1">SUM(CF40-CE40)</f>
        <v>55</v>
      </c>
      <c r="CH40" s="19">
        <f ca="1">IF(CG40=0,0,IF(CE40=0,1,CG40/CE40))</f>
        <v>1.0729613733905579E-2</v>
      </c>
      <c r="CI40" s="18">
        <f>SUMIF($C$6:CH$6,CI$5,$C40:CH40)</f>
        <v>64334</v>
      </c>
      <c r="CJ40" s="73">
        <f ca="1">SUMIF($C$6:CI$6,CJ$5,$C40:CI40)</f>
        <v>52717</v>
      </c>
      <c r="CK40" s="18">
        <f ca="1">SUM(CJ40-CI40)</f>
        <v>-11617</v>
      </c>
      <c r="CL40" s="19">
        <f ca="1">IF(CK40=0,0,IF(CI40=0,1,CK40/CI40))</f>
        <v>-0.18057325830820406</v>
      </c>
      <c r="CM40" s="18">
        <f>+DK40</f>
        <v>4738</v>
      </c>
      <c r="CN40" s="73">
        <f ca="1">OFFSET(DK40,0,14,1,1)</f>
        <v>5218</v>
      </c>
      <c r="CO40" s="18">
        <f ca="1">SUM(CN40-CM40)</f>
        <v>480</v>
      </c>
      <c r="CP40" s="19">
        <f ca="1">IF(CO40=0,0,IF(CM40=0,1,CO40/CM40))</f>
        <v>0.10130856901646264</v>
      </c>
      <c r="CQ40" s="18">
        <f>SUMIF($C$6:CP$6,CQ$5,$C40:CP40)</f>
        <v>69072</v>
      </c>
      <c r="CR40" s="73">
        <f ca="1">SUMIF($C$6:CQ$6,CR$5,$C40:CQ40)</f>
        <v>57935</v>
      </c>
      <c r="CS40" s="18">
        <f ca="1">SUM(CR40-CQ40)</f>
        <v>-11137</v>
      </c>
      <c r="CT40" s="19">
        <f ca="1">IF(CS40=0,0,IF(CQ40=0,1,CS40/CQ40))</f>
        <v>-0.16123754922399813</v>
      </c>
      <c r="CW40" t="s">
        <v>16</v>
      </c>
      <c r="CX40" t="s">
        <v>7</v>
      </c>
      <c r="CY40" s="7"/>
      <c r="CZ40" s="74">
        <f>SUMIF(SIBC!$A$111:$A$126,'2019-2020'!CZ$7,SIBC!D$111:D$126)</f>
        <v>4714</v>
      </c>
      <c r="DA40" s="74">
        <f>SUMIF(SIBC!$A$111:$A$126,'2019-2020'!DA$7,SIBC!E$111:E$126)</f>
        <v>4693</v>
      </c>
      <c r="DB40" s="74">
        <f>SUMIF(SIBC!$A$111:$A$126,'2019-2020'!DB$7,SIBC!F$111:F$126)</f>
        <v>4693</v>
      </c>
      <c r="DC40" s="74">
        <f>SUMIF(SIBC!$A$111:$A$126,'2019-2020'!DC$7,SIBC!G$111:G$126)</f>
        <v>4983</v>
      </c>
      <c r="DD40" s="74">
        <f>SUMIF(SIBC!$A$111:$A$126,'2019-2020'!DD$7,SIBC!H$111:H$126)</f>
        <v>6669</v>
      </c>
      <c r="DE40" s="74">
        <f>SUMIF(SIBC!$A$111:$A$126,'2019-2020'!DE$7,SIBC!I$111:I$126)</f>
        <v>6759</v>
      </c>
      <c r="DF40" s="74">
        <f>SUMIF(SIBC!$A$111:$A$126,'2019-2020'!DF$7,SIBC!J$111:J$126)</f>
        <v>6949</v>
      </c>
      <c r="DG40" s="74">
        <f>SUMIF(SIBC!$A$111:$A$126,'2019-2020'!DG$7,SIBC!K$111:K$126)</f>
        <v>6453</v>
      </c>
      <c r="DH40" s="74">
        <f>SUMIF(SIBC!$A$111:$A$126,'2019-2020'!DH$7,SIBC!L$111:L$126)</f>
        <v>6681</v>
      </c>
      <c r="DI40" s="74">
        <f>SUMIF(SIBC!$A$111:$A$126,'2019-2020'!DI$7,SIBC!M$111:M$126)</f>
        <v>6614</v>
      </c>
      <c r="DJ40" s="74">
        <f>SUMIF(SIBC!$A$111:$A$126,'2019-2020'!DJ$7,SIBC!N$111:N$126)</f>
        <v>5126</v>
      </c>
      <c r="DK40" s="74">
        <f>SUMIF(SIBC!$A$111:$A$126,'2019-2020'!DK$7,SIBC!O$111:O$126)</f>
        <v>4738</v>
      </c>
      <c r="DN40" s="74">
        <f>SUMIF(SIBC!$A$111:$A$126,'2019-2020'!DN$7,SIBC!D$111:D$126)</f>
        <v>4714</v>
      </c>
      <c r="DO40" s="74">
        <f>SUMIF(SIBC!$A$111:$A$126,'2019-2020'!DO$7,SIBC!E$111:E$126)</f>
        <v>4265</v>
      </c>
      <c r="DP40" s="74">
        <f>SUMIF(SIBC!$A$111:$A$126,'2019-2020'!DP$7,SIBC!F$111:F$126)</f>
        <v>3998</v>
      </c>
      <c r="DQ40" s="74">
        <f>SUMIF(SIBC!$A$111:$A$126,'2019-2020'!DQ$7,SIBC!G$111:G$126)</f>
        <v>3635</v>
      </c>
      <c r="DR40" s="74">
        <f>SUMIF(SIBC!$A$111:$A$126,'2019-2020'!DR$7,SIBC!H$111:H$126)</f>
        <v>4831</v>
      </c>
      <c r="DS40" s="74">
        <f>SUMIF(SIBC!$A$111:$A$126,'2019-2020'!DS$7,SIBC!I$111:I$126)</f>
        <v>5218</v>
      </c>
      <c r="DT40" s="74">
        <f>SUMIF(SIBC!$A$111:$A$126,'2019-2020'!DT$7,SIBC!J$111:J$126)</f>
        <v>4868</v>
      </c>
      <c r="DU40" s="74">
        <f>SUMIF(SIBC!$A$111:$A$126,'2019-2020'!DU$7,SIBC!K$111:K$126)</f>
        <v>5086</v>
      </c>
      <c r="DV40" s="74">
        <f>SUMIF(SIBC!$A$111:$A$126,'2019-2020'!DV$7,SIBC!L$111:L$126)</f>
        <v>5445</v>
      </c>
      <c r="DW40" s="74">
        <f>SUMIF(SIBC!$A$111:$A$126,'2019-2020'!DW$7,SIBC!M$111:M$126)</f>
        <v>5476</v>
      </c>
      <c r="DX40" s="74">
        <f>SUMIF(SIBC!$A$111:$A$126,'2019-2020'!DX$7,SIBC!N$111:N$126)</f>
        <v>5181</v>
      </c>
      <c r="DY40" s="74">
        <f>SUMIF(SIBC!$A$111:$A$126,'2019-2020'!DY$7,SIBC!O$111:O$126)</f>
        <v>5218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SUMIF(SIBC!$A$129:$A$144,'2019-2020'!CZ$7,SIBC!D$129:D$144)</f>
        <v>0</v>
      </c>
      <c r="DA41" s="74">
        <f>SUMIF(SIBC!$A$129:$A$144,'2019-2020'!DA$7,SIBC!E$129:E$144)</f>
        <v>0</v>
      </c>
      <c r="DB41" s="74">
        <f>SUMIF(SIBC!$A$129:$A$144,'2019-2020'!DB$7,SIBC!F$129:F$144)</f>
        <v>0</v>
      </c>
      <c r="DC41" s="74">
        <f>SUMIF(SIBC!$A$129:$A$144,'2019-2020'!DC$7,SIBC!G$129:G$144)</f>
        <v>0</v>
      </c>
      <c r="DD41" s="74">
        <f>SUMIF(SIBC!$A$129:$A$144,'2019-2020'!DD$7,SIBC!H$129:H$144)</f>
        <v>0</v>
      </c>
      <c r="DE41" s="74">
        <f>SUMIF(SIBC!$A$129:$A$144,'2019-2020'!DE$7,SIBC!I$129:I$144)</f>
        <v>0</v>
      </c>
      <c r="DF41" s="74">
        <f>SUMIF(SIBC!$A$129:$A$144,'2019-2020'!DF$7,SIBC!J$129:J$144)</f>
        <v>0</v>
      </c>
      <c r="DG41" s="74">
        <f>SUMIF(SIBC!$A$129:$A$144,'2019-2020'!DG$7,SIBC!K$129:K$144)</f>
        <v>0</v>
      </c>
      <c r="DH41" s="74">
        <f>SUMIF(SIBC!$A$129:$A$144,'2019-2020'!DH$7,SIBC!L$129:L$144)</f>
        <v>0</v>
      </c>
      <c r="DI41" s="74">
        <f>SUMIF(SIBC!$A$129:$A$144,'2019-2020'!DI$7,SIBC!M$129:M$144)</f>
        <v>0</v>
      </c>
      <c r="DJ41" s="74">
        <f>SUMIF(SIBC!$A$129:$A$144,'2019-2020'!DJ$7,SIBC!N$129:N$144)</f>
        <v>0</v>
      </c>
      <c r="DK41" s="74">
        <f>SUMIF(SIBC!$A$129:$A$144,'2019-2020'!DK$7,SIBC!O$129:O$144)</f>
        <v>0</v>
      </c>
      <c r="DN41" s="74">
        <f>SUMIF(SIBC!$A$129:$A$144,'2019-2020'!DN$7,SIBC!D$129:D$144)</f>
        <v>0</v>
      </c>
      <c r="DO41" s="74">
        <f>SUMIF(SIBC!$A$129:$A$144,'2019-2020'!DO$7,SIBC!E$129:E$144)</f>
        <v>0</v>
      </c>
      <c r="DP41" s="74">
        <f>SUMIF(SIBC!$A$129:$A$144,'2019-2020'!DP$7,SIBC!F$129:F$144)</f>
        <v>0</v>
      </c>
      <c r="DQ41" s="74">
        <f>SUMIF(SIBC!$A$129:$A$144,'2019-2020'!DQ$7,SIBC!G$129:G$144)</f>
        <v>0</v>
      </c>
      <c r="DR41" s="74">
        <f>SUMIF(SIBC!$A$129:$A$144,'2019-2020'!DR$7,SIBC!H$129:H$144)</f>
        <v>0</v>
      </c>
      <c r="DS41" s="74">
        <f>SUMIF(SIBC!$A$129:$A$144,'2019-2020'!DS$7,SIBC!I$129:I$144)</f>
        <v>0</v>
      </c>
      <c r="DT41" s="74">
        <f>SUMIF(SIBC!$A$129:$A$144,'2019-2020'!DT$7,SIBC!J$129:J$144)</f>
        <v>0</v>
      </c>
      <c r="DU41" s="74">
        <f>SUMIF(SIBC!$A$129:$A$144,'2019-2020'!DU$7,SIBC!K$129:K$144)</f>
        <v>0</v>
      </c>
      <c r="DV41" s="74">
        <f>SUMIF(SIBC!$A$129:$A$144,'2019-2020'!DV$7,SIBC!L$129:L$144)</f>
        <v>0</v>
      </c>
      <c r="DW41" s="74">
        <f>SUMIF(SIBC!$A$129:$A$144,'2019-2020'!DW$7,SIBC!M$129:M$144)</f>
        <v>0</v>
      </c>
      <c r="DX41" s="74">
        <f>SUMIF(SIBC!$A$129:$A$144,'2019-2020'!DX$7,SIBC!N$129:N$144)</f>
        <v>0</v>
      </c>
      <c r="DY41" s="74">
        <f>SUMIF(SIBC!$A$129:$A$144,'2019-2020'!DY$7,SIBC!O$129:O$144)</f>
        <v>0</v>
      </c>
    </row>
    <row r="42" spans="1:130" s="7" customFormat="1">
      <c r="A42" s="75"/>
      <c r="B42" s="24" t="s">
        <v>9</v>
      </c>
      <c r="C42" s="12">
        <f>+SUM(C39:C41)</f>
        <v>174158</v>
      </c>
      <c r="D42" s="86">
        <f ca="1">+SUM(D39:D41)</f>
        <v>190341</v>
      </c>
      <c r="E42" s="12">
        <f ca="1">SUM(E39:E41)</f>
        <v>16183</v>
      </c>
      <c r="F42" s="13">
        <f ca="1">IF(E42=0,0,IF(C42=0,1,E42/C42))</f>
        <v>9.2921370250002869E-2</v>
      </c>
      <c r="G42" s="12">
        <f>SUM(G39:G41)</f>
        <v>174158</v>
      </c>
      <c r="H42" s="86">
        <f ca="1">SUM(H39:H41)</f>
        <v>190341</v>
      </c>
      <c r="I42" s="12">
        <f ca="1">SUM(I39:I41)</f>
        <v>16183</v>
      </c>
      <c r="J42" s="13">
        <f ca="1">IF(I42=0,0,IF(G42=0,1,I42/G42))</f>
        <v>9.2921370250002869E-2</v>
      </c>
      <c r="K42" s="12">
        <f>+SUM(K39:K41)</f>
        <v>162549</v>
      </c>
      <c r="L42" s="86">
        <f ca="1">+SUM(L39:L41)</f>
        <v>180075</v>
      </c>
      <c r="M42" s="12">
        <f ca="1">SUM(M39:M41)</f>
        <v>17526</v>
      </c>
      <c r="N42" s="13">
        <f ca="1">IF(M42=0,0,IF(K42=0,1,M42/K42))</f>
        <v>0.10781979587693558</v>
      </c>
      <c r="O42" s="12">
        <f>SUM(O39:O41)</f>
        <v>336707</v>
      </c>
      <c r="P42" s="86">
        <f ca="1">SUM(P39:P41)</f>
        <v>370416</v>
      </c>
      <c r="Q42" s="12">
        <f ca="1">SUM(Q39:Q41)</f>
        <v>33709</v>
      </c>
      <c r="R42" s="13">
        <f ca="1">IF(Q42=0,0,IF(O42=0,1,Q42/O42))</f>
        <v>0.10011374874891225</v>
      </c>
      <c r="S42" s="12">
        <f>+SUM(S39:S41)</f>
        <v>192568</v>
      </c>
      <c r="T42" s="86">
        <f ca="1">+SUM(T39:T41)</f>
        <v>142057</v>
      </c>
      <c r="U42" s="12">
        <f ca="1">SUM(U39:U41)</f>
        <v>-50511</v>
      </c>
      <c r="V42" s="13">
        <f ca="1">IF(U42=0,0,IF(S42=0,1,U42/S42))</f>
        <v>-0.26230214781272071</v>
      </c>
      <c r="W42" s="12">
        <f>SUM(W39:W41)</f>
        <v>529275</v>
      </c>
      <c r="X42" s="86">
        <f ca="1">SUM(X39:X41)</f>
        <v>512473</v>
      </c>
      <c r="Y42" s="12">
        <f ca="1">SUM(Y39:Y41)</f>
        <v>-16802</v>
      </c>
      <c r="Z42" s="13">
        <f ca="1">IF(Y42=0,0,IF(W42=0,1,Y42/W42))</f>
        <v>-3.1745311983373485E-2</v>
      </c>
      <c r="AA42" s="12">
        <f>+SUM(AA39:AA41)</f>
        <v>194134</v>
      </c>
      <c r="AB42" s="86">
        <f ca="1">+SUM(AB39:AB41)</f>
        <v>86572</v>
      </c>
      <c r="AC42" s="12">
        <f ca="1">SUM(AC39:AC41)</f>
        <v>-107562</v>
      </c>
      <c r="AD42" s="13">
        <f ca="1">IF(AC42=0,0,IF(AA42=0,1,AC42/AA42))</f>
        <v>-0.55406059731937729</v>
      </c>
      <c r="AE42" s="12">
        <f>SUM(AE39:AE41)</f>
        <v>723409</v>
      </c>
      <c r="AF42" s="86">
        <f ca="1">SUM(AF39:AF41)</f>
        <v>599045</v>
      </c>
      <c r="AG42" s="12">
        <f ca="1">SUM(AG39:AG41)</f>
        <v>-124364</v>
      </c>
      <c r="AH42" s="13">
        <f ca="1">IF(AG42=0,0,IF(AE42=0,1,AG42/AE42))</f>
        <v>-0.17191381362410477</v>
      </c>
      <c r="AI42" s="12">
        <f>+SUM(AI39:AI41)</f>
        <v>216856</v>
      </c>
      <c r="AJ42" s="86">
        <f ca="1">+SUM(AJ39:AJ41)</f>
        <v>117033</v>
      </c>
      <c r="AK42" s="12">
        <f ca="1">SUM(AK39:AK41)</f>
        <v>-99823</v>
      </c>
      <c r="AL42" s="13">
        <f ca="1">IF(AK42=0,0,IF(AI42=0,1,AK42/AI42))</f>
        <v>-0.46031929022023832</v>
      </c>
      <c r="AM42" s="12">
        <f>SUM(AM39:AM41)</f>
        <v>940265</v>
      </c>
      <c r="AN42" s="86">
        <f ca="1">SUM(AN39:AN41)</f>
        <v>716078</v>
      </c>
      <c r="AO42" s="12">
        <f ca="1">SUM(AO39:AO41)</f>
        <v>-224187</v>
      </c>
      <c r="AP42" s="13">
        <f ca="1">IF(AO42=0,0,IF(AM42=0,1,AO42/AM42))</f>
        <v>-0.23842959165767097</v>
      </c>
      <c r="AQ42" s="12">
        <f>+SUM(AQ39:AQ41)</f>
        <v>214976</v>
      </c>
      <c r="AR42" s="86">
        <f ca="1">+SUM(AR39:AR41)</f>
        <v>136701</v>
      </c>
      <c r="AS42" s="12">
        <f ca="1">SUM(AS39:AS41)</f>
        <v>-78275</v>
      </c>
      <c r="AT42" s="13">
        <f ca="1">IF(AS42=0,0,IF(AQ42=0,1,AS42/AQ42))</f>
        <v>-0.36411041232509678</v>
      </c>
      <c r="AU42" s="12">
        <f>SUM(AU39:AU41)</f>
        <v>1155241</v>
      </c>
      <c r="AV42" s="86">
        <f ca="1">SUM(AV39:AV41)</f>
        <v>852779</v>
      </c>
      <c r="AW42" s="12">
        <f ca="1">SUM(AW39:AW41)</f>
        <v>-302462</v>
      </c>
      <c r="AX42" s="13">
        <f ca="1">IF(AW42=0,0,IF(AU42=0,1,AW42/AU42))</f>
        <v>-0.26181723120976491</v>
      </c>
      <c r="AY42" s="12">
        <f>+SUM(AY39:AY41)</f>
        <v>224371</v>
      </c>
      <c r="AZ42" s="86">
        <f ca="1">+SUM(AZ39:AZ41)</f>
        <v>147787</v>
      </c>
      <c r="BA42" s="12">
        <f ca="1">SUM(BA39:BA41)</f>
        <v>-76584</v>
      </c>
      <c r="BB42" s="13">
        <f ca="1">IF(BA42=0,0,IF(AY42=0,1,BA42/AY42))</f>
        <v>-0.34132753341563749</v>
      </c>
      <c r="BC42" s="12">
        <f>SUM(BC39:BC41)</f>
        <v>1379612</v>
      </c>
      <c r="BD42" s="86">
        <f ca="1">SUM(BD39:BD41)</f>
        <v>1000566</v>
      </c>
      <c r="BE42" s="12">
        <f ca="1">SUM(BE39:BE41)</f>
        <v>-379046</v>
      </c>
      <c r="BF42" s="13">
        <f ca="1">IF(BE42=0,0,IF(BC42=0,1,BE42/BC42))</f>
        <v>-0.27474826255497925</v>
      </c>
      <c r="BG42" s="12">
        <f>+SUM(BG39:BG41)</f>
        <v>220917</v>
      </c>
      <c r="BH42" s="86">
        <f ca="1">+SUM(BH39:BH41)</f>
        <v>150708</v>
      </c>
      <c r="BI42" s="12">
        <f ca="1">SUM(BI39:BI41)</f>
        <v>-70209</v>
      </c>
      <c r="BJ42" s="13">
        <f ca="1">IF(BI42=0,0,IF(BG42=0,1,BI42/BG42))</f>
        <v>-0.31780714023818901</v>
      </c>
      <c r="BK42" s="12">
        <f>SUM(BK39:BK41)</f>
        <v>1600529</v>
      </c>
      <c r="BL42" s="86">
        <f ca="1">SUM(BL39:BL41)</f>
        <v>1151274</v>
      </c>
      <c r="BM42" s="12">
        <f ca="1">SUM(BM39:BM41)</f>
        <v>-449255</v>
      </c>
      <c r="BN42" s="13">
        <f ca="1">IF(BM42=0,0,IF(BK42=0,1,BM42/BK42))</f>
        <v>-0.28069157134922268</v>
      </c>
      <c r="BO42" s="12">
        <f>+SUM(BO39:BO41)</f>
        <v>210147</v>
      </c>
      <c r="BP42" s="86">
        <f ca="1">+SUM(BP39:BP41)</f>
        <v>153776</v>
      </c>
      <c r="BQ42" s="12">
        <f ca="1">SUM(BQ39:BQ41)</f>
        <v>-56371</v>
      </c>
      <c r="BR42" s="13">
        <f ca="1">IF(BQ42=0,0,IF(BO42=0,1,BQ42/BO42))</f>
        <v>-0.26824556144032513</v>
      </c>
      <c r="BS42" s="12">
        <f>SUM(BS39:BS41)</f>
        <v>1810676</v>
      </c>
      <c r="BT42" s="86">
        <f ca="1">SUM(BT39:BT41)</f>
        <v>1305050</v>
      </c>
      <c r="BU42" s="12">
        <f ca="1">SUM(BU39:BU41)</f>
        <v>-505626</v>
      </c>
      <c r="BV42" s="13">
        <f ca="1">IF(BU42=0,0,IF(BS42=0,1,BU42/BS42))</f>
        <v>-0.27924708782797142</v>
      </c>
      <c r="BW42" s="12">
        <f>+SUM(BW39:BW41)</f>
        <v>217111</v>
      </c>
      <c r="BX42" s="86">
        <f ca="1">+SUM(BX39:BX41)</f>
        <v>159058</v>
      </c>
      <c r="BY42" s="12">
        <f ca="1">SUM(BY39:BY41)</f>
        <v>-58053</v>
      </c>
      <c r="BZ42" s="13">
        <f ca="1">IF(BY42=0,0,IF(BW42=0,1,BY42/BW42))</f>
        <v>-0.26738857082321948</v>
      </c>
      <c r="CA42" s="12">
        <f>SUM(CA39:CA41)</f>
        <v>2027787</v>
      </c>
      <c r="CB42" s="86">
        <f ca="1">SUM(CB39:CB41)</f>
        <v>1464108</v>
      </c>
      <c r="CC42" s="12">
        <f ca="1">SUM(CC39:CC41)</f>
        <v>-563679</v>
      </c>
      <c r="CD42" s="13">
        <f ca="1">IF(CC42=0,0,IF(CA42=0,1,CC42/CA42))</f>
        <v>-0.27797742070542913</v>
      </c>
      <c r="CE42" s="12">
        <f>+SUM(CE39:CE41)</f>
        <v>195929</v>
      </c>
      <c r="CF42" s="86">
        <f ca="1">+SUM(CF39:CF41)</f>
        <v>143465</v>
      </c>
      <c r="CG42" s="12">
        <f ca="1">SUM(CG39:CG41)</f>
        <v>-52464</v>
      </c>
      <c r="CH42" s="13">
        <f ca="1">IF(CG42=0,0,IF(CE42=0,1,CG42/CE42))</f>
        <v>-0.26777046787356645</v>
      </c>
      <c r="CI42" s="12">
        <f>SUM(CI39:CI41)</f>
        <v>2223716</v>
      </c>
      <c r="CJ42" s="86">
        <f ca="1">SUM(CJ39:CJ41)</f>
        <v>1607573</v>
      </c>
      <c r="CK42" s="12">
        <f ca="1">SUM(CK39:CK41)</f>
        <v>-616143</v>
      </c>
      <c r="CL42" s="13">
        <f ca="1">IF(CK42=0,0,IF(CI42=0,1,CK42/CI42))</f>
        <v>-0.27707809810245554</v>
      </c>
      <c r="CM42" s="12">
        <f>+SUM(CM39:CM41)</f>
        <v>194525</v>
      </c>
      <c r="CN42" s="86">
        <f ca="1">+SUM(CN39:CN41)</f>
        <v>147618</v>
      </c>
      <c r="CO42" s="12">
        <f ca="1">SUM(CO39:CO41)</f>
        <v>-46907</v>
      </c>
      <c r="CP42" s="13">
        <f ca="1">IF(CO42=0,0,IF(CM42=0,1,CO42/CM42))</f>
        <v>-0.24113610075825728</v>
      </c>
      <c r="CQ42" s="12">
        <f>SUM(CQ39:CQ41)</f>
        <v>2418241</v>
      </c>
      <c r="CR42" s="86">
        <f ca="1">SUM(CR39:CR41)</f>
        <v>1755191</v>
      </c>
      <c r="CS42" s="12">
        <f ca="1">SUM(CS39:CS41)</f>
        <v>-663050</v>
      </c>
      <c r="CT42" s="13">
        <f ca="1">IF(CS42=0,0,IF(CQ42=0,1,CS42/CQ42))</f>
        <v>-0.27418689865898394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72514</v>
      </c>
      <c r="D44" s="73">
        <f ca="1">OFFSET(CZ44,0,14,1,1)</f>
        <v>80920</v>
      </c>
      <c r="E44" s="18">
        <f ca="1">SUM(D44-C44)</f>
        <v>8406</v>
      </c>
      <c r="F44" s="19">
        <f ca="1">IF(E44=0,0,IF(C44=0,1,E44/C44))</f>
        <v>0.11592244256281546</v>
      </c>
      <c r="G44" s="18">
        <f>SUMIF($C$6:F$6,G$5,$C44:F44)</f>
        <v>72514</v>
      </c>
      <c r="H44" s="73">
        <f ca="1">SUMIF($C$6:G$6,H$5,$C44:G44)</f>
        <v>80920</v>
      </c>
      <c r="I44" s="18">
        <f ca="1">SUM(H44-G44)</f>
        <v>8406</v>
      </c>
      <c r="J44" s="19">
        <f ca="1">IF(I44=0,0,IF(G44=0,1,I44/G44))</f>
        <v>0.11592244256281546</v>
      </c>
      <c r="K44" s="18">
        <f>+DA44</f>
        <v>70327</v>
      </c>
      <c r="L44" s="73">
        <f ca="1">OFFSET(DA44,0,14,1,1)</f>
        <v>79791</v>
      </c>
      <c r="M44" s="18">
        <f ca="1">SUM(L44-K44)</f>
        <v>9464</v>
      </c>
      <c r="N44" s="19">
        <f ca="1">IF(M44=0,0,IF(K44=0,1,M44/K44))</f>
        <v>0.13457135950630625</v>
      </c>
      <c r="O44" s="18">
        <f>SUMIF($C$6:N$6,O$5,$C44:N44)</f>
        <v>142841</v>
      </c>
      <c r="P44" s="73">
        <f ca="1">SUMIF($C$6:O$6,P$5,$C44:O44)</f>
        <v>160711</v>
      </c>
      <c r="Q44" s="18">
        <f ca="1">SUM(P44-O44)</f>
        <v>17870</v>
      </c>
      <c r="R44" s="19">
        <f ca="1">IF(Q44=0,0,IF(O44=0,1,Q44/O44))</f>
        <v>0.12510413676745472</v>
      </c>
      <c r="S44" s="18">
        <f>+DB44</f>
        <v>100229</v>
      </c>
      <c r="T44" s="73">
        <f ca="1">OFFSET(DB44,0,14,1,1)</f>
        <v>84515</v>
      </c>
      <c r="U44" s="18">
        <f ca="1">SUM(T44-S44)</f>
        <v>-15714</v>
      </c>
      <c r="V44" s="19">
        <f ca="1">IF(U44=0,0,IF(S44=0,1,U44/S44))</f>
        <v>-0.15678097157509305</v>
      </c>
      <c r="W44" s="18">
        <f>SUMIF($C$6:V$6,W$5,$C44:V44)</f>
        <v>243070</v>
      </c>
      <c r="X44" s="73">
        <f ca="1">SUMIF($C$6:W$6,X$5,$C44:W44)</f>
        <v>245226</v>
      </c>
      <c r="Y44" s="18">
        <f ca="1">SUM(X44-W44)</f>
        <v>2156</v>
      </c>
      <c r="Z44" s="19">
        <f ca="1">IF(Y44=0,0,IF(W44=0,1,Y44/W44))</f>
        <v>8.8698728761262193E-3</v>
      </c>
      <c r="AA44" s="18">
        <f>+DC44</f>
        <v>117103</v>
      </c>
      <c r="AB44" s="73">
        <f ca="1">OFFSET(DC44,0,14,1,1)</f>
        <v>28207</v>
      </c>
      <c r="AC44" s="18">
        <f ca="1">SUM(AB44-AA44)</f>
        <v>-88896</v>
      </c>
      <c r="AD44" s="19">
        <f ca="1">IF(AC44=0,0,IF(AA44=0,1,AC44/AA44))</f>
        <v>-0.75912658087324836</v>
      </c>
      <c r="AE44" s="18">
        <f>SUMIF($C$6:AD$6,AE$5,$C44:AD44)</f>
        <v>360173</v>
      </c>
      <c r="AF44" s="73">
        <f ca="1">SUMIF($C$6:AE$6,AF$5,$C44:AE44)</f>
        <v>273433</v>
      </c>
      <c r="AG44" s="18">
        <f ca="1">SUM(AF44-AE44)</f>
        <v>-86740</v>
      </c>
      <c r="AH44" s="19">
        <f ca="1">IF(AG44=0,0,IF(AE44=0,1,AG44/AE44))</f>
        <v>-0.24082871286853819</v>
      </c>
      <c r="AI44" s="18">
        <f>+DD44</f>
        <v>135361</v>
      </c>
      <c r="AJ44" s="73">
        <f ca="1">OFFSET(DD44,0,14,1,1)</f>
        <v>42957</v>
      </c>
      <c r="AK44" s="18">
        <f ca="1">SUM(AJ44-AI44)</f>
        <v>-92404</v>
      </c>
      <c r="AL44" s="19">
        <f ca="1">IF(AK44=0,0,IF(AI44=0,1,AK44/AI44))</f>
        <v>-0.68264862109470237</v>
      </c>
      <c r="AM44" s="18">
        <f>SUMIF($C$6:AL$6,AM$5,$C44:AL44)</f>
        <v>495534</v>
      </c>
      <c r="AN44" s="73">
        <f ca="1">SUMIF($C$6:AM$6,AN$5,$C44:AM44)</f>
        <v>316390</v>
      </c>
      <c r="AO44" s="18">
        <f ca="1">SUM(AN44-AM44)</f>
        <v>-179144</v>
      </c>
      <c r="AP44" s="19">
        <f ca="1">IF(AO44=0,0,IF(AM44=0,1,AO44/AM44))</f>
        <v>-0.36151707047346904</v>
      </c>
      <c r="AQ44" s="18">
        <f>+DE44</f>
        <v>168711</v>
      </c>
      <c r="AR44" s="73">
        <f ca="1">OFFSET(DE44,0,14,1,1)</f>
        <v>59808</v>
      </c>
      <c r="AS44" s="18">
        <f ca="1">SUM(AR44-AQ44)</f>
        <v>-108903</v>
      </c>
      <c r="AT44" s="19">
        <f ca="1">IF(AS44=0,0,IF(AQ44=0,1,AS44/AQ44))</f>
        <v>-0.64550029340114157</v>
      </c>
      <c r="AU44" s="18">
        <f>SUMIF($C$6:AT$6,AU$5,$C44:AT44)</f>
        <v>664245</v>
      </c>
      <c r="AV44" s="73">
        <f ca="1">SUMIF($C$6:AU$6,AV$5,$C44:AU44)</f>
        <v>376198</v>
      </c>
      <c r="AW44" s="18">
        <f ca="1">SUM(AV44-AU44)</f>
        <v>-288047</v>
      </c>
      <c r="AX44" s="19">
        <f ca="1">IF(AW44=0,0,IF(AU44=0,1,AW44/AU44))</f>
        <v>-0.43364571807089253</v>
      </c>
      <c r="AY44" s="18">
        <f>+DF44</f>
        <v>226711</v>
      </c>
      <c r="AZ44" s="73">
        <f ca="1">OFFSET(DF44,0,14,1,1)</f>
        <v>78511</v>
      </c>
      <c r="BA44" s="18">
        <f ca="1">SUM(AZ44-AY44)</f>
        <v>-148200</v>
      </c>
      <c r="BB44" s="19">
        <f ca="1">IF(BA44=0,0,IF(AY44=0,1,BA44/AY44))</f>
        <v>-0.65369567422842301</v>
      </c>
      <c r="BC44" s="18">
        <f>SUMIF($C$6:BB$6,BC$5,$C44:BB44)</f>
        <v>890956</v>
      </c>
      <c r="BD44" s="73">
        <f ca="1">SUMIF($C$6:BC$6,BD$5,$C44:BC44)</f>
        <v>454709</v>
      </c>
      <c r="BE44" s="18">
        <f ca="1">SUM(BD44-BC44)</f>
        <v>-436247</v>
      </c>
      <c r="BF44" s="19">
        <f ca="1">IF(BE44=0,0,IF(BC44=0,1,BE44/BC44))</f>
        <v>-0.48963921899622426</v>
      </c>
      <c r="BG44" s="18">
        <f>+DG44</f>
        <v>260039</v>
      </c>
      <c r="BH44" s="73">
        <f ca="1">OFFSET(DG44,0,14,1,1)</f>
        <v>79164</v>
      </c>
      <c r="BI44" s="18">
        <f ca="1">SUM(BH44-BG44)</f>
        <v>-180875</v>
      </c>
      <c r="BJ44" s="19">
        <f ca="1">IF(BI44=0,0,IF(BG44=0,1,BI44/BG44))</f>
        <v>-0.69556874161183513</v>
      </c>
      <c r="BK44" s="18">
        <f>SUMIF($C$6:BJ$6,BK$5,$C44:BJ44)</f>
        <v>1150995</v>
      </c>
      <c r="BL44" s="73">
        <f ca="1">SUMIF($C$6:BK$6,BL$5,$C44:BK44)</f>
        <v>533873</v>
      </c>
      <c r="BM44" s="18">
        <f ca="1">SUM(BL44-BK44)</f>
        <v>-617122</v>
      </c>
      <c r="BN44" s="19">
        <f ca="1">IF(BM44=0,0,IF(BK44=0,1,BM44/BK44))</f>
        <v>-0.53616392773209265</v>
      </c>
      <c r="BO44" s="18">
        <f>+DH44</f>
        <v>162040</v>
      </c>
      <c r="BP44" s="73">
        <f ca="1">OFFSET(DH44,0,14,1,1)</f>
        <v>61706</v>
      </c>
      <c r="BQ44" s="18">
        <f ca="1">SUM(BP44-BO44)</f>
        <v>-100334</v>
      </c>
      <c r="BR44" s="19">
        <f ca="1">IF(BQ44=0,0,IF(BO44=0,1,BQ44/BO44))</f>
        <v>-0.61919279190323373</v>
      </c>
      <c r="BS44" s="18">
        <f>SUMIF($C$6:BR$6,BS$5,$C44:BR44)</f>
        <v>1313035</v>
      </c>
      <c r="BT44" s="73">
        <f ca="1">SUMIF($C$6:BS$6,BT$5,$C44:BS44)</f>
        <v>595579</v>
      </c>
      <c r="BU44" s="18">
        <f ca="1">SUM(BT44-BS44)</f>
        <v>-717456</v>
      </c>
      <c r="BV44" s="19">
        <f ca="1">IF(BU44=0,0,IF(BS44=0,1,BU44/BS44))</f>
        <v>-0.54641041556394154</v>
      </c>
      <c r="BW44" s="18">
        <f>+DI44</f>
        <v>141927</v>
      </c>
      <c r="BX44" s="73">
        <f ca="1">OFFSET(DI44,0,14,1,1)</f>
        <v>46403</v>
      </c>
      <c r="BY44" s="18">
        <f ca="1">SUM(BX44-BW44)</f>
        <v>-95524</v>
      </c>
      <c r="BZ44" s="19">
        <f ca="1">IF(BY44=0,0,IF(BW44=0,1,BY44/BW44))</f>
        <v>-0.67305023004784148</v>
      </c>
      <c r="CA44" s="18">
        <f>SUMIF($C$6:BZ$6,CA$5,$C44:BZ44)</f>
        <v>1454962</v>
      </c>
      <c r="CB44" s="73">
        <f ca="1">SUMIF($C$6:CA$6,CB$5,$C44:CA44)</f>
        <v>641982</v>
      </c>
      <c r="CC44" s="18">
        <f ca="1">SUM(CB44-CA44)</f>
        <v>-812980</v>
      </c>
      <c r="CD44" s="19">
        <f ca="1">IF(CC44=0,0,IF(CA44=0,1,CC44/CA44))</f>
        <v>-0.55876373403566548</v>
      </c>
      <c r="CE44" s="18">
        <f>+DJ44</f>
        <v>109734</v>
      </c>
      <c r="CF44" s="73">
        <f ca="1">OFFSET(DJ44,0,14,1,1)</f>
        <v>32667</v>
      </c>
      <c r="CG44" s="18">
        <f ca="1">SUM(CF44-CE44)</f>
        <v>-77067</v>
      </c>
      <c r="CH44" s="19">
        <f ca="1">IF(CG44=0,0,IF(CE44=0,1,CG44/CE44))</f>
        <v>-0.70230739788944174</v>
      </c>
      <c r="CI44" s="18">
        <f>SUMIF($C$6:CH$6,CI$5,$C44:CH44)</f>
        <v>1564696</v>
      </c>
      <c r="CJ44" s="73">
        <f ca="1">SUMIF($C$6:CI$6,CJ$5,$C44:CI44)</f>
        <v>674649</v>
      </c>
      <c r="CK44" s="18">
        <f ca="1">SUM(CJ44-CI44)</f>
        <v>-890047</v>
      </c>
      <c r="CL44" s="19">
        <f ca="1">IF(CK44=0,0,IF(CI44=0,1,CK44/CI44))</f>
        <v>-0.56883062268964701</v>
      </c>
      <c r="CM44" s="18">
        <f>+DK44</f>
        <v>98578</v>
      </c>
      <c r="CN44" s="73">
        <f ca="1">OFFSET(DK44,0,14,1,1)</f>
        <v>30713</v>
      </c>
      <c r="CO44" s="18">
        <f ca="1">SUM(CN44-CM44)</f>
        <v>-67865</v>
      </c>
      <c r="CP44" s="19">
        <f ca="1">IF(CO44=0,0,IF(CM44=0,1,CO44/CM44))</f>
        <v>-0.68843961127229203</v>
      </c>
      <c r="CQ44" s="18">
        <f>SUMIF($C$6:CP$6,CQ$5,$C44:CP44)</f>
        <v>1663274</v>
      </c>
      <c r="CR44" s="73">
        <f ca="1">SUMIF($C$6:CQ$6,CR$5,$C44:CQ44)</f>
        <v>705362</v>
      </c>
      <c r="CS44" s="18">
        <f ca="1">SUM(CR44-CQ44)</f>
        <v>-957912</v>
      </c>
      <c r="CT44" s="19">
        <f ca="1">IF(CS44=0,0,IF(CQ44=0,1,CS44/CQ44))</f>
        <v>-0.57591954181932747</v>
      </c>
      <c r="CW44" t="s">
        <v>17</v>
      </c>
      <c r="CX44" t="s">
        <v>6</v>
      </c>
      <c r="CZ44" s="74">
        <f>SUMIF(TIBA!$A$93:$A$108,'2019-2020'!CZ$7,TIBA!D$93:D$108)</f>
        <v>72514</v>
      </c>
      <c r="DA44" s="74">
        <f>SUMIF(TIBA!$A$93:$A$108,'2019-2020'!DA$7,TIBA!E$93:E$108)</f>
        <v>70327</v>
      </c>
      <c r="DB44" s="74">
        <f>SUMIF(TIBA!$A$93:$A$108,'2019-2020'!DB$7,TIBA!F$93:F$108)</f>
        <v>100229</v>
      </c>
      <c r="DC44" s="74">
        <f>SUMIF(TIBA!$A$93:$A$108,'2019-2020'!DC$7,TIBA!G$93:G$108)</f>
        <v>117103</v>
      </c>
      <c r="DD44" s="74">
        <f>SUMIF(TIBA!$A$93:$A$108,'2019-2020'!DD$7,TIBA!H$93:H$108)</f>
        <v>135361</v>
      </c>
      <c r="DE44" s="74">
        <f>SUMIF(TIBA!$A$93:$A$108,'2019-2020'!DE$7,TIBA!I$93:I$108)</f>
        <v>168711</v>
      </c>
      <c r="DF44" s="74">
        <f>SUMIF(TIBA!$A$93:$A$108,'2019-2020'!DF$7,TIBA!J$93:J$108)</f>
        <v>226711</v>
      </c>
      <c r="DG44" s="74">
        <f>SUMIF(TIBA!$A$93:$A$108,'2019-2020'!DG$7,TIBA!K$93:K$108)</f>
        <v>260039</v>
      </c>
      <c r="DH44" s="74">
        <f>SUMIF(TIBA!$A$93:$A$108,'2019-2020'!DH$7,TIBA!L$93:L$108)</f>
        <v>162040</v>
      </c>
      <c r="DI44" s="74">
        <f>SUMIF(TIBA!$A$93:$A$108,'2019-2020'!DI$7,TIBA!M$93:M$108)</f>
        <v>141927</v>
      </c>
      <c r="DJ44" s="74">
        <f>SUMIF(TIBA!$A$93:$A$108,'2019-2020'!DJ$7,TIBA!N$93:N$108)</f>
        <v>109734</v>
      </c>
      <c r="DK44" s="74">
        <f>SUMIF(TIBA!$A$93:$A$108,'2019-2020'!DK$7,TIBA!O$93:O$108)</f>
        <v>98578</v>
      </c>
      <c r="DN44" s="74">
        <f>SUMIF(TIBA!$A$93:$A$108,'2019-2020'!DN$7,TIBA!D$93:D$108)</f>
        <v>80920</v>
      </c>
      <c r="DO44" s="74">
        <f>SUMIF(TIBA!$A$93:$A$108,'2019-2020'!DO$7,TIBA!E$93:E$108)</f>
        <v>79791</v>
      </c>
      <c r="DP44" s="74">
        <f>SUMIF(TIBA!$A$93:$A$108,'2019-2020'!DP$7,TIBA!F$93:F$108)</f>
        <v>84515</v>
      </c>
      <c r="DQ44" s="74">
        <f>SUMIF(TIBA!$A$93:$A$108,'2019-2020'!DQ$7,TIBA!G$93:G$108)</f>
        <v>28207</v>
      </c>
      <c r="DR44" s="74">
        <f>SUMIF(TIBA!$A$93:$A$108,'2019-2020'!DR$7,TIBA!H$93:H$108)</f>
        <v>42957</v>
      </c>
      <c r="DS44" s="74">
        <f>SUMIF(TIBA!$A$93:$A$108,'2019-2020'!DS$7,TIBA!I$93:I$108)</f>
        <v>59808</v>
      </c>
      <c r="DT44" s="74">
        <f>SUMIF(TIBA!$A$93:$A$108,'2019-2020'!DT$7,TIBA!J$93:J$108)</f>
        <v>78511</v>
      </c>
      <c r="DU44" s="74">
        <f>SUMIF(TIBA!$A$93:$A$108,'2019-2020'!DU$7,TIBA!K$93:K$108)</f>
        <v>79164</v>
      </c>
      <c r="DV44" s="74">
        <f>SUMIF(TIBA!$A$93:$A$108,'2019-2020'!DV$7,TIBA!L$93:L$108)</f>
        <v>61706</v>
      </c>
      <c r="DW44" s="74">
        <f>SUMIF(TIBA!$A$93:$A$108,'2019-2020'!DW$7,TIBA!M$93:M$108)</f>
        <v>46403</v>
      </c>
      <c r="DX44" s="74">
        <f>SUMIF(TIBA!$A$93:$A$108,'2019-2020'!DX$7,TIBA!N$93:N$108)</f>
        <v>32667</v>
      </c>
      <c r="DY44" s="74">
        <f>SUMIF(TIBA!$A$93:$A$108,'2019-2020'!DY$7,TIBA!O$93:O$108)</f>
        <v>30713</v>
      </c>
    </row>
    <row r="45" spans="1:130">
      <c r="A45" s="84" t="str">
        <f>+CW46</f>
        <v>Thousand Islands Bridge</v>
      </c>
      <c r="B45" s="26" t="s">
        <v>7</v>
      </c>
      <c r="C45" s="18">
        <f>+CZ45</f>
        <v>28784</v>
      </c>
      <c r="D45" s="73">
        <f ca="1">OFFSET(CZ45,0,14,1,1)</f>
        <v>31574</v>
      </c>
      <c r="E45" s="18">
        <f ca="1">SUM(D45-C45)</f>
        <v>2790</v>
      </c>
      <c r="F45" s="19">
        <f ca="1">IF(E45=0,0,IF(C45=0,1,E45/C45))</f>
        <v>9.6928849360755978E-2</v>
      </c>
      <c r="G45" s="18">
        <f>SUMIF($C$6:F$6,G$5,$C45:F45)</f>
        <v>28784</v>
      </c>
      <c r="H45" s="73">
        <f ca="1">SUMIF($C$6:G$6,H$5,$C45:G45)</f>
        <v>31574</v>
      </c>
      <c r="I45" s="18">
        <f ca="1">SUM(H45-G45)</f>
        <v>2790</v>
      </c>
      <c r="J45" s="19">
        <f ca="1">IF(I45=0,0,IF(G45=0,1,I45/G45))</f>
        <v>9.6928849360755978E-2</v>
      </c>
      <c r="K45" s="18">
        <f>+DA45</f>
        <v>27849</v>
      </c>
      <c r="L45" s="73">
        <f ca="1">OFFSET(DA45,0,14,1,1)</f>
        <v>29530</v>
      </c>
      <c r="M45" s="18">
        <f ca="1">SUM(L45-K45)</f>
        <v>1681</v>
      </c>
      <c r="N45" s="19">
        <f ca="1">IF(M45=0,0,IF(K45=0,1,M45/K45))</f>
        <v>6.0361233796545656E-2</v>
      </c>
      <c r="O45" s="18">
        <f>SUMIF($C$6:N$6,O$5,$C45:N45)</f>
        <v>56633</v>
      </c>
      <c r="P45" s="73">
        <f ca="1">SUMIF($C$6:O$6,P$5,$C45:O45)</f>
        <v>61104</v>
      </c>
      <c r="Q45" s="18">
        <f ca="1">SUM(P45-O45)</f>
        <v>4471</v>
      </c>
      <c r="R45" s="19">
        <f ca="1">IF(Q45=0,0,IF(O45=0,1,Q45/O45))</f>
        <v>7.8946903748697755E-2</v>
      </c>
      <c r="S45" s="18">
        <f>+DB45</f>
        <v>32264</v>
      </c>
      <c r="T45" s="73">
        <f ca="1">OFFSET(DB45,0,14,1,1)</f>
        <v>33771</v>
      </c>
      <c r="U45" s="18">
        <f ca="1">SUM(T45-S45)</f>
        <v>1507</v>
      </c>
      <c r="V45" s="19">
        <f ca="1">IF(U45=0,0,IF(S45=0,1,U45/S45))</f>
        <v>4.6708405653359784E-2</v>
      </c>
      <c r="W45" s="18">
        <f>SUMIF($C$6:V$6,W$5,$C45:V45)</f>
        <v>88897</v>
      </c>
      <c r="X45" s="73">
        <f ca="1">SUMIF($C$6:W$6,X$5,$C45:W45)</f>
        <v>94875</v>
      </c>
      <c r="Y45" s="18">
        <f ca="1">SUM(X45-W45)</f>
        <v>5978</v>
      </c>
      <c r="Z45" s="19">
        <f ca="1">IF(Y45=0,0,IF(W45=0,1,Y45/W45))</f>
        <v>6.7246363769306053E-2</v>
      </c>
      <c r="AA45" s="18">
        <f>+DC45</f>
        <v>32680</v>
      </c>
      <c r="AB45" s="73">
        <f ca="1">OFFSET(DC45,0,14,1,1)</f>
        <v>25051</v>
      </c>
      <c r="AC45" s="18">
        <f ca="1">SUM(AB45-AA45)</f>
        <v>-7629</v>
      </c>
      <c r="AD45" s="19">
        <f ca="1">IF(AC45=0,0,IF(AA45=0,1,AC45/AA45))</f>
        <v>-0.23344553243574051</v>
      </c>
      <c r="AE45" s="18">
        <f>SUMIF($C$6:AD$6,AE$5,$C45:AD45)</f>
        <v>121577</v>
      </c>
      <c r="AF45" s="73">
        <f ca="1">SUMIF($C$6:AE$6,AF$5,$C45:AE45)</f>
        <v>119926</v>
      </c>
      <c r="AG45" s="18">
        <f ca="1">SUM(AF45-AE45)</f>
        <v>-1651</v>
      </c>
      <c r="AH45" s="19">
        <f ca="1">IF(AG45=0,0,IF(AE45=0,1,AG45/AE45))</f>
        <v>-1.3579871192742048E-2</v>
      </c>
      <c r="AI45" s="18">
        <f>+DD45</f>
        <v>33728</v>
      </c>
      <c r="AJ45" s="73">
        <f ca="1">OFFSET(DD45,0,14,1,1)</f>
        <v>25393</v>
      </c>
      <c r="AK45" s="18">
        <f ca="1">SUM(AJ45-AI45)</f>
        <v>-8335</v>
      </c>
      <c r="AL45" s="19">
        <f ca="1">IF(AK45=0,0,IF(AI45=0,1,AK45/AI45))</f>
        <v>-0.24712405123339659</v>
      </c>
      <c r="AM45" s="18">
        <f>SUMIF($C$6:AL$6,AM$5,$C45:AL45)</f>
        <v>155305</v>
      </c>
      <c r="AN45" s="73">
        <f ca="1">SUMIF($C$6:AM$6,AN$5,$C45:AM45)</f>
        <v>145319</v>
      </c>
      <c r="AO45" s="18">
        <f ca="1">SUM(AN45-AM45)</f>
        <v>-9986</v>
      </c>
      <c r="AP45" s="19">
        <f ca="1">IF(AO45=0,0,IF(AM45=0,1,AO45/AM45))</f>
        <v>-6.4299282057886098E-2</v>
      </c>
      <c r="AQ45" s="18">
        <f>+DE45</f>
        <v>32036</v>
      </c>
      <c r="AR45" s="73">
        <f ca="1">OFFSET(DE45,0,14,1,1)</f>
        <v>29004</v>
      </c>
      <c r="AS45" s="18">
        <f ca="1">SUM(AR45-AQ45)</f>
        <v>-3032</v>
      </c>
      <c r="AT45" s="19">
        <f ca="1">IF(AS45=0,0,IF(AQ45=0,1,AS45/AQ45))</f>
        <v>-9.4643526033212633E-2</v>
      </c>
      <c r="AU45" s="18">
        <f>SUMIF($C$6:AT$6,AU$5,$C45:AT45)</f>
        <v>187341</v>
      </c>
      <c r="AV45" s="73">
        <f ca="1">SUMIF($C$6:AU$6,AV$5,$C45:AU45)</f>
        <v>174323</v>
      </c>
      <c r="AW45" s="18">
        <f ca="1">SUM(AV45-AU45)</f>
        <v>-13018</v>
      </c>
      <c r="AX45" s="19">
        <f ca="1">IF(AW45=0,0,IF(AU45=0,1,AW45/AU45))</f>
        <v>-6.9488259377285269E-2</v>
      </c>
      <c r="AY45" s="18">
        <f>+DF45</f>
        <v>34825</v>
      </c>
      <c r="AZ45" s="73">
        <f ca="1">OFFSET(DF45,0,14,1,1)</f>
        <v>29525</v>
      </c>
      <c r="BA45" s="18">
        <f ca="1">SUM(AZ45-AY45)</f>
        <v>-5300</v>
      </c>
      <c r="BB45" s="19">
        <f ca="1">IF(BA45=0,0,IF(AY45=0,1,BA45/AY45))</f>
        <v>-0.15218951902368988</v>
      </c>
      <c r="BC45" s="18">
        <f>SUMIF($C$6:BB$6,BC$5,$C45:BB45)</f>
        <v>222166</v>
      </c>
      <c r="BD45" s="73">
        <f ca="1">SUMIF($C$6:BC$6,BD$5,$C45:BC45)</f>
        <v>203848</v>
      </c>
      <c r="BE45" s="18">
        <f ca="1">SUM(BD45-BC45)</f>
        <v>-18318</v>
      </c>
      <c r="BF45" s="19">
        <f ca="1">IF(BE45=0,0,IF(BC45=0,1,BE45/BC45))</f>
        <v>-8.2451860320661124E-2</v>
      </c>
      <c r="BG45" s="18">
        <f>+DG45</f>
        <v>32890</v>
      </c>
      <c r="BH45" s="73">
        <f ca="1">OFFSET(DG45,0,14,1,1)</f>
        <v>30630</v>
      </c>
      <c r="BI45" s="18">
        <f ca="1">SUM(BH45-BG45)</f>
        <v>-2260</v>
      </c>
      <c r="BJ45" s="19">
        <f ca="1">IF(BI45=0,0,IF(BG45=0,1,BI45/BG45))</f>
        <v>-6.8713894800851327E-2</v>
      </c>
      <c r="BK45" s="18">
        <f>SUMIF($C$6:BJ$6,BK$5,$C45:BJ45)</f>
        <v>255056</v>
      </c>
      <c r="BL45" s="73">
        <f ca="1">SUMIF($C$6:BK$6,BL$5,$C45:BK45)</f>
        <v>234478</v>
      </c>
      <c r="BM45" s="18">
        <f ca="1">SUM(BL45-BK45)</f>
        <v>-20578</v>
      </c>
      <c r="BN45" s="19">
        <f ca="1">IF(BM45=0,0,IF(BK45=0,1,BM45/BK45))</f>
        <v>-8.0680321184367354E-2</v>
      </c>
      <c r="BO45" s="18">
        <f>+DH45</f>
        <v>32568</v>
      </c>
      <c r="BP45" s="73">
        <f ca="1">OFFSET(DH45,0,14,1,1)</f>
        <v>31753</v>
      </c>
      <c r="BQ45" s="18">
        <f ca="1">SUM(BP45-BO45)</f>
        <v>-815</v>
      </c>
      <c r="BR45" s="19">
        <f ca="1">IF(BQ45=0,0,IF(BO45=0,1,BQ45/BO45))</f>
        <v>-2.5024563989191846E-2</v>
      </c>
      <c r="BS45" s="18">
        <f>SUMIF($C$6:BR$6,BS$5,$C45:BR45)</f>
        <v>287624</v>
      </c>
      <c r="BT45" s="73">
        <f ca="1">SUMIF($C$6:BS$6,BT$5,$C45:BS45)</f>
        <v>266231</v>
      </c>
      <c r="BU45" s="18">
        <f ca="1">SUM(BT45-BS45)</f>
        <v>-21393</v>
      </c>
      <c r="BV45" s="19">
        <f ca="1">IF(BU45=0,0,IF(BS45=0,1,BU45/BS45))</f>
        <v>-7.4378355074680838E-2</v>
      </c>
      <c r="BW45" s="18">
        <f>+DI45</f>
        <v>36068</v>
      </c>
      <c r="BX45" s="73">
        <f ca="1">OFFSET(DI45,0,14,1,1)</f>
        <v>33019</v>
      </c>
      <c r="BY45" s="18">
        <f ca="1">SUM(BX45-BW45)</f>
        <v>-3049</v>
      </c>
      <c r="BZ45" s="19">
        <f ca="1">IF(BY45=0,0,IF(BW45=0,1,BY45/BW45))</f>
        <v>-8.4534767661084614E-2</v>
      </c>
      <c r="CA45" s="18">
        <f>SUMIF($C$6:BZ$6,CA$5,$C45:BZ45)</f>
        <v>323692</v>
      </c>
      <c r="CB45" s="73">
        <f ca="1">SUMIF($C$6:CA$6,CB$5,$C45:CA45)</f>
        <v>299250</v>
      </c>
      <c r="CC45" s="18">
        <f ca="1">SUM(CB45-CA45)</f>
        <v>-24442</v>
      </c>
      <c r="CD45" s="19">
        <f ca="1">IF(CC45=0,0,IF(CA45=0,1,CC45/CA45))</f>
        <v>-7.5510052766209854E-2</v>
      </c>
      <c r="CE45" s="18">
        <f>+DJ45</f>
        <v>31226</v>
      </c>
      <c r="CF45" s="73">
        <f ca="1">OFFSET(DJ45,0,14,1,1)</f>
        <v>31805</v>
      </c>
      <c r="CG45" s="18">
        <f ca="1">SUM(CF45-CE45)</f>
        <v>579</v>
      </c>
      <c r="CH45" s="19">
        <f ca="1">IF(CG45=0,0,IF(CE45=0,1,CG45/CE45))</f>
        <v>1.8542240440658424E-2</v>
      </c>
      <c r="CI45" s="18">
        <f>SUMIF($C$6:CH$6,CI$5,$C45:CH45)</f>
        <v>354918</v>
      </c>
      <c r="CJ45" s="73">
        <f ca="1">SUMIF($C$6:CI$6,CJ$5,$C45:CI45)</f>
        <v>331055</v>
      </c>
      <c r="CK45" s="18">
        <f ca="1">SUM(CJ45-CI45)</f>
        <v>-23863</v>
      </c>
      <c r="CL45" s="19">
        <f ca="1">IF(CK45=0,0,IF(CI45=0,1,CK45/CI45))</f>
        <v>-6.723524870533476E-2</v>
      </c>
      <c r="CM45" s="18">
        <f>+DK45</f>
        <v>27760</v>
      </c>
      <c r="CN45" s="73">
        <f ca="1">OFFSET(DK45,0,14,1,1)</f>
        <v>29369</v>
      </c>
      <c r="CO45" s="18">
        <f ca="1">SUM(CN45-CM45)</f>
        <v>1609</v>
      </c>
      <c r="CP45" s="19">
        <f ca="1">IF(CO45=0,0,IF(CM45=0,1,CO45/CM45))</f>
        <v>5.796109510086455E-2</v>
      </c>
      <c r="CQ45" s="18">
        <f>SUMIF($C$6:CP$6,CQ$5,$C45:CP45)</f>
        <v>382678</v>
      </c>
      <c r="CR45" s="73">
        <f ca="1">SUMIF($C$6:CQ$6,CR$5,$C45:CQ45)</f>
        <v>360424</v>
      </c>
      <c r="CS45" s="18">
        <f ca="1">SUM(CR45-CQ45)</f>
        <v>-22254</v>
      </c>
      <c r="CT45" s="19">
        <f ca="1">IF(CS45=0,0,IF(CQ45=0,1,CS45/CQ45))</f>
        <v>-5.8153329953642488E-2</v>
      </c>
      <c r="CW45" t="s">
        <v>17</v>
      </c>
      <c r="CX45" t="s">
        <v>7</v>
      </c>
      <c r="CY45" s="7"/>
      <c r="CZ45" s="74">
        <f>SUMIF(TIBA!$A$111:$A$126,'2019-2020'!CZ$7,TIBA!D$111:D$126)</f>
        <v>28784</v>
      </c>
      <c r="DA45" s="74">
        <f>SUMIF(TIBA!$A$111:$A$126,'2019-2020'!DA$7,TIBA!E$111:E$126)</f>
        <v>27849</v>
      </c>
      <c r="DB45" s="74">
        <f>SUMIF(TIBA!$A$111:$A$126,'2019-2020'!DB$7,TIBA!F$111:F$126)</f>
        <v>32264</v>
      </c>
      <c r="DC45" s="74">
        <f>SUMIF(TIBA!$A$111:$A$126,'2019-2020'!DC$7,TIBA!G$111:G$126)</f>
        <v>32680</v>
      </c>
      <c r="DD45" s="74">
        <f>SUMIF(TIBA!$A$111:$A$126,'2019-2020'!DD$7,TIBA!H$111:H$126)</f>
        <v>33728</v>
      </c>
      <c r="DE45" s="74">
        <f>SUMIF(TIBA!$A$111:$A$126,'2019-2020'!DE$7,TIBA!I$111:I$126)</f>
        <v>32036</v>
      </c>
      <c r="DF45" s="74">
        <f>SUMIF(TIBA!$A$111:$A$126,'2019-2020'!DF$7,TIBA!J$111:J$126)</f>
        <v>34825</v>
      </c>
      <c r="DG45" s="74">
        <f>SUMIF(TIBA!$A$111:$A$126,'2019-2020'!DG$7,TIBA!K$111:K$126)</f>
        <v>32890</v>
      </c>
      <c r="DH45" s="74">
        <f>SUMIF(TIBA!$A$111:$A$126,'2019-2020'!DH$7,TIBA!L$111:L$126)</f>
        <v>32568</v>
      </c>
      <c r="DI45" s="74">
        <f>SUMIF(TIBA!$A$111:$A$126,'2019-2020'!DI$7,TIBA!M$111:M$126)</f>
        <v>36068</v>
      </c>
      <c r="DJ45" s="74">
        <f>SUMIF(TIBA!$A$111:$A$126,'2019-2020'!DJ$7,TIBA!N$111:N$126)</f>
        <v>31226</v>
      </c>
      <c r="DK45" s="74">
        <f>SUMIF(TIBA!$A$111:$A$126,'2019-2020'!DK$7,TIBA!O$111:O$126)</f>
        <v>27760</v>
      </c>
      <c r="DN45" s="74">
        <f>SUMIF(TIBA!$A$111:$A$126,'2019-2020'!DN$7,TIBA!D$111:D$126)</f>
        <v>31574</v>
      </c>
      <c r="DO45" s="74">
        <f>SUMIF(TIBA!$A$111:$A$126,'2019-2020'!DO$7,TIBA!E$111:E$126)</f>
        <v>29530</v>
      </c>
      <c r="DP45" s="74">
        <f>SUMIF(TIBA!$A$111:$A$126,'2019-2020'!DP$7,TIBA!F$111:F$126)</f>
        <v>33771</v>
      </c>
      <c r="DQ45" s="74">
        <f>SUMIF(TIBA!$A$111:$A$126,'2019-2020'!DQ$7,TIBA!G$111:G$126)</f>
        <v>25051</v>
      </c>
      <c r="DR45" s="74">
        <f>SUMIF(TIBA!$A$111:$A$126,'2019-2020'!DR$7,TIBA!H$111:H$126)</f>
        <v>25393</v>
      </c>
      <c r="DS45" s="74">
        <f>SUMIF(TIBA!$A$111:$A$126,'2019-2020'!DS$7,TIBA!I$111:I$126)</f>
        <v>29004</v>
      </c>
      <c r="DT45" s="74">
        <f>SUMIF(TIBA!$A$111:$A$126,'2019-2020'!DT$7,TIBA!J$111:J$126)</f>
        <v>29525</v>
      </c>
      <c r="DU45" s="74">
        <f>SUMIF(TIBA!$A$111:$A$126,'2019-2020'!DU$7,TIBA!K$111:K$126)</f>
        <v>30630</v>
      </c>
      <c r="DV45" s="74">
        <f>SUMIF(TIBA!$A$111:$A$126,'2019-2020'!DV$7,TIBA!L$111:L$126)</f>
        <v>31753</v>
      </c>
      <c r="DW45" s="74">
        <f>SUMIF(TIBA!$A$111:$A$126,'2019-2020'!DW$7,TIBA!M$111:M$126)</f>
        <v>33019</v>
      </c>
      <c r="DX45" s="74">
        <f>SUMIF(TIBA!$A$111:$A$126,'2019-2020'!DX$7,TIBA!N$111:N$126)</f>
        <v>31805</v>
      </c>
      <c r="DY45" s="74">
        <f>SUMIF(TIBA!$A$111:$A$126,'2019-2020'!DY$7,TIBA!O$111:O$126)</f>
        <v>29369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SUMIF(TIBA!$A$129:$A$144,'2019-2020'!CZ$7,TIBA!D$129:D$144)</f>
        <v>0</v>
      </c>
      <c r="DA46" s="74">
        <f>SUMIF(TIBA!$A$129:$A$144,'2019-2020'!DA$7,TIBA!E$129:E$144)</f>
        <v>0</v>
      </c>
      <c r="DB46" s="74">
        <f>SUMIF(TIBA!$A$129:$A$144,'2019-2020'!DB$7,TIBA!F$129:F$144)</f>
        <v>0</v>
      </c>
      <c r="DC46" s="74">
        <f>SUMIF(TIBA!$A$129:$A$144,'2019-2020'!DC$7,TIBA!G$129:G$144)</f>
        <v>0</v>
      </c>
      <c r="DD46" s="74">
        <f>SUMIF(TIBA!$A$129:$A$144,'2019-2020'!DD$7,TIBA!H$129:H$144)</f>
        <v>0</v>
      </c>
      <c r="DE46" s="74">
        <f>SUMIF(TIBA!$A$129:$A$144,'2019-2020'!DE$7,TIBA!I$129:I$144)</f>
        <v>0</v>
      </c>
      <c r="DF46" s="74">
        <f>SUMIF(TIBA!$A$129:$A$144,'2019-2020'!DF$7,TIBA!J$129:J$144)</f>
        <v>0</v>
      </c>
      <c r="DG46" s="74">
        <f>SUMIF(TIBA!$A$129:$A$144,'2019-2020'!DG$7,TIBA!K$129:K$144)</f>
        <v>0</v>
      </c>
      <c r="DH46" s="74">
        <f>SUMIF(TIBA!$A$129:$A$144,'2019-2020'!DH$7,TIBA!L$129:L$144)</f>
        <v>0</v>
      </c>
      <c r="DI46" s="74">
        <f>SUMIF(TIBA!$A$129:$A$144,'2019-2020'!DI$7,TIBA!M$129:M$144)</f>
        <v>0</v>
      </c>
      <c r="DJ46" s="74">
        <f>SUMIF(TIBA!$A$129:$A$144,'2019-2020'!DJ$7,TIBA!N$129:N$144)</f>
        <v>0</v>
      </c>
      <c r="DK46" s="74">
        <f>SUMIF(TIBA!$A$129:$A$144,'2019-2020'!DK$7,TIBA!O$129:O$144)</f>
        <v>0</v>
      </c>
      <c r="DN46" s="74">
        <f>SUMIF(TIBA!$A$129:$A$144,'2019-2020'!DN$7,TIBA!D$129:D$144)</f>
        <v>0</v>
      </c>
      <c r="DO46" s="74">
        <f>SUMIF(TIBA!$A$129:$A$144,'2019-2020'!DO$7,TIBA!E$129:E$144)</f>
        <v>0</v>
      </c>
      <c r="DP46" s="74">
        <f>SUMIF(TIBA!$A$129:$A$144,'2019-2020'!DP$7,TIBA!F$129:F$144)</f>
        <v>0</v>
      </c>
      <c r="DQ46" s="74">
        <f>SUMIF(TIBA!$A$129:$A$144,'2019-2020'!DQ$7,TIBA!G$129:G$144)</f>
        <v>0</v>
      </c>
      <c r="DR46" s="74">
        <f>SUMIF(TIBA!$A$129:$A$144,'2019-2020'!DR$7,TIBA!H$129:H$144)</f>
        <v>0</v>
      </c>
      <c r="DS46" s="74">
        <f>SUMIF(TIBA!$A$129:$A$144,'2019-2020'!DS$7,TIBA!I$129:I$144)</f>
        <v>0</v>
      </c>
      <c r="DT46" s="74">
        <f>SUMIF(TIBA!$A$129:$A$144,'2019-2020'!DT$7,TIBA!J$129:J$144)</f>
        <v>0</v>
      </c>
      <c r="DU46" s="74">
        <f>SUMIF(TIBA!$A$129:$A$144,'2019-2020'!DU$7,TIBA!K$129:K$144)</f>
        <v>0</v>
      </c>
      <c r="DV46" s="74">
        <f>SUMIF(TIBA!$A$129:$A$144,'2019-2020'!DV$7,TIBA!L$129:L$144)</f>
        <v>0</v>
      </c>
      <c r="DW46" s="74">
        <f>SUMIF(TIBA!$A$129:$A$144,'2019-2020'!DW$7,TIBA!M$129:M$144)</f>
        <v>0</v>
      </c>
      <c r="DX46" s="74">
        <f>SUMIF(TIBA!$A$129:$A$144,'2019-2020'!DX$7,TIBA!N$129:N$144)</f>
        <v>0</v>
      </c>
      <c r="DY46" s="74">
        <f>SUMIF(TIBA!$A$129:$A$144,'2019-2020'!DY$7,TIBA!O$129:O$144)</f>
        <v>0</v>
      </c>
    </row>
    <row r="47" spans="1:130" s="7" customFormat="1">
      <c r="A47" s="75"/>
      <c r="B47" s="24" t="s">
        <v>9</v>
      </c>
      <c r="C47" s="12">
        <f>+SUM(C44:C46)</f>
        <v>101298</v>
      </c>
      <c r="D47" s="86">
        <f ca="1">+SUM(D44:D46)</f>
        <v>112494</v>
      </c>
      <c r="E47" s="12">
        <f ca="1">SUM(E44:E46)</f>
        <v>11196</v>
      </c>
      <c r="F47" s="13">
        <f ca="1">IF(E47=0,0,IF(C47=0,1,E47/C47))</f>
        <v>0.11052538056032696</v>
      </c>
      <c r="G47" s="12">
        <f>SUM(G44:G46)</f>
        <v>101298</v>
      </c>
      <c r="H47" s="86">
        <f ca="1">SUM(H44:H46)</f>
        <v>112494</v>
      </c>
      <c r="I47" s="12">
        <f ca="1">SUM(I44:I46)</f>
        <v>11196</v>
      </c>
      <c r="J47" s="13">
        <f ca="1">IF(I47=0,0,IF(G47=0,1,I47/G47))</f>
        <v>0.11052538056032696</v>
      </c>
      <c r="K47" s="12">
        <f>+SUM(K44:K46)</f>
        <v>98176</v>
      </c>
      <c r="L47" s="86">
        <f ca="1">+SUM(L44:L46)</f>
        <v>109321</v>
      </c>
      <c r="M47" s="12">
        <f ca="1">SUM(M44:M46)</f>
        <v>11145</v>
      </c>
      <c r="N47" s="13">
        <f ca="1">IF(M47=0,0,IF(K47=0,1,M47/K47))</f>
        <v>0.11352061603650587</v>
      </c>
      <c r="O47" s="12">
        <f>SUM(O44:O46)</f>
        <v>199474</v>
      </c>
      <c r="P47" s="86">
        <f ca="1">SUM(P44:P46)</f>
        <v>221815</v>
      </c>
      <c r="Q47" s="12">
        <f ca="1">SUM(Q44:Q46)</f>
        <v>22341</v>
      </c>
      <c r="R47" s="13">
        <f ca="1">IF(Q47=0,0,IF(O47=0,1,Q47/O47))</f>
        <v>0.11199955883974853</v>
      </c>
      <c r="S47" s="12">
        <f>+SUM(S44:S46)</f>
        <v>132493</v>
      </c>
      <c r="T47" s="86">
        <f ca="1">+SUM(T44:T46)</f>
        <v>118286</v>
      </c>
      <c r="U47" s="12">
        <f ca="1">SUM(U44:U46)</f>
        <v>-14207</v>
      </c>
      <c r="V47" s="13">
        <f ca="1">IF(U47=0,0,IF(S47=0,1,U47/S47))</f>
        <v>-0.10722830640109289</v>
      </c>
      <c r="W47" s="12">
        <f>SUM(W44:W46)</f>
        <v>331967</v>
      </c>
      <c r="X47" s="86">
        <f ca="1">SUM(X44:X46)</f>
        <v>340101</v>
      </c>
      <c r="Y47" s="12">
        <f ca="1">SUM(Y44:Y46)</f>
        <v>8134</v>
      </c>
      <c r="Z47" s="13">
        <f ca="1">IF(Y47=0,0,IF(W47=0,1,Y47/W47))</f>
        <v>2.4502435483045003E-2</v>
      </c>
      <c r="AA47" s="12">
        <f>+SUM(AA44:AA46)</f>
        <v>149783</v>
      </c>
      <c r="AB47" s="86">
        <f ca="1">+SUM(AB44:AB46)</f>
        <v>53258</v>
      </c>
      <c r="AC47" s="12">
        <f ca="1">SUM(AC44:AC46)</f>
        <v>-96525</v>
      </c>
      <c r="AD47" s="13">
        <f ca="1">IF(AC47=0,0,IF(AA47=0,1,AC47/AA47))</f>
        <v>-0.64443227869651432</v>
      </c>
      <c r="AE47" s="12">
        <f>SUM(AE44:AE46)</f>
        <v>481750</v>
      </c>
      <c r="AF47" s="86">
        <f ca="1">SUM(AF44:AF46)</f>
        <v>393359</v>
      </c>
      <c r="AG47" s="12">
        <f ca="1">SUM(AG44:AG46)</f>
        <v>-88391</v>
      </c>
      <c r="AH47" s="13">
        <f ca="1">IF(AG47=0,0,IF(AE47=0,1,AG47/AE47))</f>
        <v>-0.18347898287493514</v>
      </c>
      <c r="AI47" s="12">
        <f>+SUM(AI44:AI46)</f>
        <v>169089</v>
      </c>
      <c r="AJ47" s="86">
        <f ca="1">+SUM(AJ44:AJ46)</f>
        <v>68350</v>
      </c>
      <c r="AK47" s="12">
        <f ca="1">SUM(AK44:AK46)</f>
        <v>-100739</v>
      </c>
      <c r="AL47" s="13">
        <f ca="1">IF(AK47=0,0,IF(AI47=0,1,AK47/AI47))</f>
        <v>-0.59577500606189637</v>
      </c>
      <c r="AM47" s="12">
        <f>SUM(AM44:AM46)</f>
        <v>650839</v>
      </c>
      <c r="AN47" s="86">
        <f ca="1">SUM(AN44:AN46)</f>
        <v>461709</v>
      </c>
      <c r="AO47" s="12">
        <f ca="1">SUM(AO44:AO46)</f>
        <v>-189130</v>
      </c>
      <c r="AP47" s="13">
        <f ca="1">IF(AO47=0,0,IF(AM47=0,1,AO47/AM47))</f>
        <v>-0.29059414079365248</v>
      </c>
      <c r="AQ47" s="12">
        <f>+SUM(AQ44:AQ46)</f>
        <v>200747</v>
      </c>
      <c r="AR47" s="86">
        <f ca="1">+SUM(AR44:AR46)</f>
        <v>88812</v>
      </c>
      <c r="AS47" s="12">
        <f ca="1">SUM(AS44:AS46)</f>
        <v>-111935</v>
      </c>
      <c r="AT47" s="13">
        <f ca="1">IF(AS47=0,0,IF(AQ47=0,1,AS47/AQ47))</f>
        <v>-0.55759239241433245</v>
      </c>
      <c r="AU47" s="12">
        <f>SUM(AU44:AU46)</f>
        <v>851586</v>
      </c>
      <c r="AV47" s="86">
        <f ca="1">SUM(AV44:AV46)</f>
        <v>550521</v>
      </c>
      <c r="AW47" s="12">
        <f ca="1">SUM(AW44:AW46)</f>
        <v>-301065</v>
      </c>
      <c r="AX47" s="13">
        <f ca="1">IF(AW47=0,0,IF(AU47=0,1,AW47/AU47))</f>
        <v>-0.35353446392965598</v>
      </c>
      <c r="AY47" s="12">
        <f>+SUM(AY44:AY46)</f>
        <v>261536</v>
      </c>
      <c r="AZ47" s="86">
        <f ca="1">+SUM(AZ44:AZ46)</f>
        <v>108036</v>
      </c>
      <c r="BA47" s="12">
        <f ca="1">SUM(BA44:BA46)</f>
        <v>-153500</v>
      </c>
      <c r="BB47" s="13">
        <f ca="1">IF(BA47=0,0,IF(AY47=0,1,BA47/AY47))</f>
        <v>-0.58691728863330483</v>
      </c>
      <c r="BC47" s="12">
        <f>SUM(BC44:BC46)</f>
        <v>1113122</v>
      </c>
      <c r="BD47" s="86">
        <f ca="1">SUM(BD44:BD46)</f>
        <v>658557</v>
      </c>
      <c r="BE47" s="12">
        <f ca="1">SUM(BE44:BE46)</f>
        <v>-454565</v>
      </c>
      <c r="BF47" s="13">
        <f ca="1">IF(BE47=0,0,IF(BC47=0,1,BE47/BC47))</f>
        <v>-0.40836943300015632</v>
      </c>
      <c r="BG47" s="12">
        <f>+SUM(BG44:BG46)</f>
        <v>292929</v>
      </c>
      <c r="BH47" s="86">
        <f ca="1">+SUM(BH44:BH46)</f>
        <v>109794</v>
      </c>
      <c r="BI47" s="12">
        <f ca="1">SUM(BI44:BI46)</f>
        <v>-183135</v>
      </c>
      <c r="BJ47" s="13">
        <f ca="1">IF(BI47=0,0,IF(BG47=0,1,BI47/BG47))</f>
        <v>-0.62518562518562515</v>
      </c>
      <c r="BK47" s="12">
        <f>SUM(BK44:BK46)</f>
        <v>1406051</v>
      </c>
      <c r="BL47" s="86">
        <f ca="1">SUM(BL44:BL46)</f>
        <v>768351</v>
      </c>
      <c r="BM47" s="12">
        <f ca="1">SUM(BM44:BM46)</f>
        <v>-637700</v>
      </c>
      <c r="BN47" s="13">
        <f ca="1">IF(BM47=0,0,IF(BK47=0,1,BM47/BK47))</f>
        <v>-0.4535397364675961</v>
      </c>
      <c r="BO47" s="12">
        <f>+SUM(BO44:BO46)</f>
        <v>194608</v>
      </c>
      <c r="BP47" s="86">
        <f ca="1">+SUM(BP44:BP46)</f>
        <v>93459</v>
      </c>
      <c r="BQ47" s="12">
        <f ca="1">SUM(BQ44:BQ46)</f>
        <v>-101149</v>
      </c>
      <c r="BR47" s="13">
        <f ca="1">IF(BQ47=0,0,IF(BO47=0,1,BQ47/BO47))</f>
        <v>-0.5197576666940722</v>
      </c>
      <c r="BS47" s="12">
        <f>SUM(BS44:BS46)</f>
        <v>1600659</v>
      </c>
      <c r="BT47" s="86">
        <f ca="1">SUM(BT44:BT46)</f>
        <v>861810</v>
      </c>
      <c r="BU47" s="12">
        <f ca="1">SUM(BU44:BU46)</f>
        <v>-738849</v>
      </c>
      <c r="BV47" s="13">
        <f ca="1">IF(BU47=0,0,IF(BS47=0,1,BU47/BS47))</f>
        <v>-0.4615905074097606</v>
      </c>
      <c r="BW47" s="12">
        <f>+SUM(BW44:BW46)</f>
        <v>177995</v>
      </c>
      <c r="BX47" s="86">
        <f ca="1">+SUM(BX44:BX46)</f>
        <v>79422</v>
      </c>
      <c r="BY47" s="12">
        <f ca="1">SUM(BY44:BY46)</f>
        <v>-98573</v>
      </c>
      <c r="BZ47" s="13">
        <f ca="1">IF(BY47=0,0,IF(BW47=0,1,BY47/BW47))</f>
        <v>-0.5537964549565999</v>
      </c>
      <c r="CA47" s="12">
        <f>SUM(CA44:CA46)</f>
        <v>1778654</v>
      </c>
      <c r="CB47" s="86">
        <f ca="1">SUM(CB44:CB46)</f>
        <v>941232</v>
      </c>
      <c r="CC47" s="12">
        <f ca="1">SUM(CC44:CC46)</f>
        <v>-837422</v>
      </c>
      <c r="CD47" s="13">
        <f ca="1">IF(CC47=0,0,IF(CA47=0,1,CC47/CA47))</f>
        <v>-0.47081782066663891</v>
      </c>
      <c r="CE47" s="12">
        <f>+SUM(CE44:CE46)</f>
        <v>140960</v>
      </c>
      <c r="CF47" s="86">
        <f ca="1">+SUM(CF44:CF46)</f>
        <v>64472</v>
      </c>
      <c r="CG47" s="12">
        <f ca="1">SUM(CG44:CG46)</f>
        <v>-76488</v>
      </c>
      <c r="CH47" s="13">
        <f ca="1">IF(CG47=0,0,IF(CE47=0,1,CG47/CE47))</f>
        <v>-0.54262202043132801</v>
      </c>
      <c r="CI47" s="12">
        <f>SUM(CI44:CI46)</f>
        <v>1919614</v>
      </c>
      <c r="CJ47" s="86">
        <f ca="1">SUM(CJ44:CJ46)</f>
        <v>1005704</v>
      </c>
      <c r="CK47" s="12">
        <f ca="1">SUM(CK44:CK46)</f>
        <v>-913910</v>
      </c>
      <c r="CL47" s="13">
        <f ca="1">IF(CK47=0,0,IF(CI47=0,1,CK47/CI47))</f>
        <v>-0.47609050569541583</v>
      </c>
      <c r="CM47" s="12">
        <f>+SUM(CM44:CM46)</f>
        <v>126338</v>
      </c>
      <c r="CN47" s="86">
        <f ca="1">+SUM(CN44:CN46)</f>
        <v>60082</v>
      </c>
      <c r="CO47" s="12">
        <f ca="1">SUM(CO44:CO46)</f>
        <v>-66256</v>
      </c>
      <c r="CP47" s="13">
        <f ca="1">IF(CO47=0,0,IF(CM47=0,1,CO47/CM47))</f>
        <v>-0.52443445360857388</v>
      </c>
      <c r="CQ47" s="12">
        <f>SUM(CQ44:CQ46)</f>
        <v>2045952</v>
      </c>
      <c r="CR47" s="86">
        <f ca="1">SUM(CR44:CR46)</f>
        <v>1065786</v>
      </c>
      <c r="CS47" s="12">
        <f ca="1">SUM(CS44:CS46)</f>
        <v>-980166</v>
      </c>
      <c r="CT47" s="13">
        <f ca="1">IF(CS47=0,0,IF(CQ47=0,1,CS47/CQ47))</f>
        <v>-0.47907575544294295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148105</v>
      </c>
      <c r="D49" s="73">
        <f ca="1">OFFSET(CZ49,0,14,1,1)</f>
        <v>159795</v>
      </c>
      <c r="E49" s="18">
        <f ca="1">SUM(D49-C49)</f>
        <v>11690</v>
      </c>
      <c r="F49" s="19">
        <f ca="1">IF(E49=0,0,IF(C49=0,1,E49/C49))</f>
        <v>7.8930488504777019E-2</v>
      </c>
      <c r="G49" s="18">
        <f>SUMIF($C$6:F$6,G$5,$C49:F49)</f>
        <v>148105</v>
      </c>
      <c r="H49" s="73">
        <f ca="1">SUMIF($C$6:G$6,H$5,$C49:G49)</f>
        <v>159795</v>
      </c>
      <c r="I49" s="18">
        <f ca="1">SUM(H49-G49)</f>
        <v>11690</v>
      </c>
      <c r="J49" s="19">
        <f ca="1">IF(I49=0,0,IF(G49=0,1,I49/G49))</f>
        <v>7.8930488504777019E-2</v>
      </c>
      <c r="K49" s="18">
        <f>+DA49</f>
        <v>146616</v>
      </c>
      <c r="L49" s="73">
        <f ca="1">OFFSET(DA49,0,14,1,1)</f>
        <v>163577</v>
      </c>
      <c r="M49" s="18">
        <f ca="1">SUM(L49-K49)</f>
        <v>16961</v>
      </c>
      <c r="N49" s="19">
        <f ca="1">IF(M49=0,0,IF(K49=0,1,M49/K49))</f>
        <v>0.11568314508648442</v>
      </c>
      <c r="O49" s="18">
        <f>SUMIF($C$6:N$6,O$5,$C49:N49)</f>
        <v>294721</v>
      </c>
      <c r="P49" s="73">
        <f ca="1">SUMIF($C$6:O$6,P$5,$C49:O49)</f>
        <v>323372</v>
      </c>
      <c r="Q49" s="18">
        <f ca="1">SUM(P49-O49)</f>
        <v>28651</v>
      </c>
      <c r="R49" s="19">
        <f ca="1">IF(Q49=0,0,IF(O49=0,1,Q49/O49))</f>
        <v>9.7213975251169746E-2</v>
      </c>
      <c r="S49" s="18">
        <f>+DB49</f>
        <v>196467</v>
      </c>
      <c r="T49" s="73">
        <f ca="1">OFFSET(DB49,0,14,1,1)</f>
        <v>86301</v>
      </c>
      <c r="U49" s="18">
        <f ca="1">SUM(T49-S49)</f>
        <v>-110166</v>
      </c>
      <c r="V49" s="19">
        <f ca="1">IF(U49=0,0,IF(S49=0,1,U49/S49))</f>
        <v>-0.56073539067629674</v>
      </c>
      <c r="W49" s="18">
        <f>SUMIF($C$6:V$6,W$5,$C49:V49)</f>
        <v>491188</v>
      </c>
      <c r="X49" s="73">
        <f ca="1">SUMIF($C$6:W$6,X$5,$C49:W49)</f>
        <v>409673</v>
      </c>
      <c r="Y49" s="18">
        <f ca="1">SUM(X49-W49)</f>
        <v>-81515</v>
      </c>
      <c r="Z49" s="19">
        <f ca="1">IF(Y49=0,0,IF(W49=0,1,Y49/W49))</f>
        <v>-0.16595478716906764</v>
      </c>
      <c r="AA49" s="18">
        <f>+DC49</f>
        <v>216123</v>
      </c>
      <c r="AB49" s="73">
        <f ca="1">OFFSET(DC49,0,14,1,1)</f>
        <v>4042</v>
      </c>
      <c r="AC49" s="18">
        <f ca="1">SUM(AB49-AA49)</f>
        <v>-212081</v>
      </c>
      <c r="AD49" s="19">
        <f ca="1">IF(AC49=0,0,IF(AA49=0,1,AC49/AA49))</f>
        <v>-0.98129768696529296</v>
      </c>
      <c r="AE49" s="18">
        <f>SUMIF($C$6:AD$6,AE$5,$C49:AD49)</f>
        <v>707311</v>
      </c>
      <c r="AF49" s="73">
        <f ca="1">SUMIF($C$6:AE$6,AF$5,$C49:AE49)</f>
        <v>413715</v>
      </c>
      <c r="AG49" s="18">
        <f ca="1">SUM(AF49-AE49)</f>
        <v>-293596</v>
      </c>
      <c r="AH49" s="19">
        <f ca="1">IF(AG49=0,0,IF(AE49=0,1,AG49/AE49))</f>
        <v>-0.41508756402770491</v>
      </c>
      <c r="AI49" s="18">
        <f>+DD49</f>
        <v>229917</v>
      </c>
      <c r="AJ49" s="73">
        <f ca="1">OFFSET(DD49,0,14,1,1)</f>
        <v>6069</v>
      </c>
      <c r="AK49" s="18">
        <f ca="1">SUM(AJ49-AI49)</f>
        <v>-223848</v>
      </c>
      <c r="AL49" s="19">
        <f ca="1">IF(AK49=0,0,IF(AI49=0,1,AK49/AI49))</f>
        <v>-0.97360351779120291</v>
      </c>
      <c r="AM49" s="18">
        <f>SUMIF($C$6:AL$6,AM$5,$C49:AL49)</f>
        <v>937228</v>
      </c>
      <c r="AN49" s="73">
        <f ca="1">SUMIF($C$6:AM$6,AN$5,$C49:AM49)</f>
        <v>419784</v>
      </c>
      <c r="AO49" s="18">
        <f ca="1">SUM(AN49-AM49)</f>
        <v>-517444</v>
      </c>
      <c r="AP49" s="19">
        <f ca="1">IF(AO49=0,0,IF(AM49=0,1,AO49/AM49))</f>
        <v>-0.55210044941038894</v>
      </c>
      <c r="AQ49" s="18">
        <f>+DE49</f>
        <v>246581</v>
      </c>
      <c r="AR49" s="73">
        <f ca="1">OFFSET(DE49,0,14,1,1)</f>
        <v>9497</v>
      </c>
      <c r="AS49" s="18">
        <f ca="1">SUM(AR49-AQ49)</f>
        <v>-237084</v>
      </c>
      <c r="AT49" s="19">
        <f ca="1">IF(AS49=0,0,IF(AQ49=0,1,AS49/AQ49))</f>
        <v>-0.96148527258791228</v>
      </c>
      <c r="AU49" s="18">
        <f>SUMIF($C$6:AT$6,AU$5,$C49:AT49)</f>
        <v>1183809</v>
      </c>
      <c r="AV49" s="73">
        <f ca="1">SUMIF($C$6:AU$6,AV$5,$C49:AU49)</f>
        <v>429281</v>
      </c>
      <c r="AW49" s="18">
        <f ca="1">SUM(AV49-AU49)</f>
        <v>-754528</v>
      </c>
      <c r="AX49" s="19">
        <f ca="1">IF(AW49=0,0,IF(AU49=0,1,AW49/AU49))</f>
        <v>-0.63737308974674123</v>
      </c>
      <c r="AY49" s="18">
        <f>+DF49</f>
        <v>287540</v>
      </c>
      <c r="AZ49" s="73">
        <f ca="1">OFFSET(DF49,0,14,1,1)</f>
        <v>9247</v>
      </c>
      <c r="BA49" s="18">
        <f ca="1">SUM(AZ49-AY49)</f>
        <v>-278293</v>
      </c>
      <c r="BB49" s="19">
        <f ca="1">IF(BA49=0,0,IF(AY49=0,1,BA49/AY49))</f>
        <v>-0.96784099603533424</v>
      </c>
      <c r="BC49" s="18">
        <f>SUMIF($C$6:BB$6,BC$5,$C49:BB49)</f>
        <v>1471349</v>
      </c>
      <c r="BD49" s="73">
        <f ca="1">SUMIF($C$6:BC$6,BD$5,$C49:BC49)</f>
        <v>438528</v>
      </c>
      <c r="BE49" s="18">
        <f ca="1">SUM(BD49-BC49)</f>
        <v>-1032821</v>
      </c>
      <c r="BF49" s="19">
        <f ca="1">IF(BE49=0,0,IF(BC49=0,1,BE49/BC49))</f>
        <v>-0.70195514456461383</v>
      </c>
      <c r="BG49" s="18">
        <f>+DG49</f>
        <v>311096</v>
      </c>
      <c r="BH49" s="73">
        <f ca="1">OFFSET(DG49,0,14,1,1)</f>
        <v>11695</v>
      </c>
      <c r="BI49" s="18">
        <f ca="1">SUM(BH49-BG49)</f>
        <v>-299401</v>
      </c>
      <c r="BJ49" s="19">
        <f ca="1">IF(BI49=0,0,IF(BG49=0,1,BI49/BG49))</f>
        <v>-0.96240710263069917</v>
      </c>
      <c r="BK49" s="18">
        <f>SUMIF($C$6:BJ$6,BK$5,$C49:BJ49)</f>
        <v>1782445</v>
      </c>
      <c r="BL49" s="73">
        <f ca="1">SUMIF($C$6:BK$6,BL$5,$C49:BK49)</f>
        <v>450223</v>
      </c>
      <c r="BM49" s="18">
        <f ca="1">SUM(BL49-BK49)</f>
        <v>-1332222</v>
      </c>
      <c r="BN49" s="19">
        <f ca="1">IF(BM49=0,0,IF(BK49=0,1,BM49/BK49))</f>
        <v>-0.7474126831402933</v>
      </c>
      <c r="BO49" s="18">
        <f>+DH49</f>
        <v>222461</v>
      </c>
      <c r="BP49" s="73">
        <f ca="1">OFFSET(DH49,0,14,1,1)</f>
        <v>9669</v>
      </c>
      <c r="BQ49" s="18">
        <f ca="1">SUM(BP49-BO49)</f>
        <v>-212792</v>
      </c>
      <c r="BR49" s="19">
        <f ca="1">IF(BQ49=0,0,IF(BO49=0,1,BQ49/BO49))</f>
        <v>-0.95653620185111099</v>
      </c>
      <c r="BS49" s="18">
        <f>SUMIF($C$6:BR$6,BS$5,$C49:BR49)</f>
        <v>2004906</v>
      </c>
      <c r="BT49" s="73">
        <f ca="1">SUMIF($C$6:BS$6,BT$5,$C49:BS49)</f>
        <v>459892</v>
      </c>
      <c r="BU49" s="18">
        <f ca="1">SUM(BT49-BS49)</f>
        <v>-1545014</v>
      </c>
      <c r="BV49" s="19">
        <f ca="1">IF(BU49=0,0,IF(BS49=0,1,BU49/BS49))</f>
        <v>-0.77061667729060612</v>
      </c>
      <c r="BW49" s="18">
        <f>+DI49</f>
        <v>219534</v>
      </c>
      <c r="BX49" s="73">
        <f ca="1">OFFSET(DI49,0,14,1,1)</f>
        <v>7925</v>
      </c>
      <c r="BY49" s="18">
        <f ca="1">SUM(BX49-BW49)</f>
        <v>-211609</v>
      </c>
      <c r="BZ49" s="19">
        <f ca="1">IF(BY49=0,0,IF(BW49=0,1,BY49/BW49))</f>
        <v>-0.96390080807528677</v>
      </c>
      <c r="CA49" s="18">
        <f>SUMIF($C$6:BZ$6,CA$5,$C49:BZ49)</f>
        <v>2224440</v>
      </c>
      <c r="CB49" s="73">
        <f ca="1">SUMIF($C$6:CA$6,CB$5,$C49:CA49)</f>
        <v>467817</v>
      </c>
      <c r="CC49" s="18">
        <f ca="1">SUM(CB49-CA49)</f>
        <v>-1756623</v>
      </c>
      <c r="CD49" s="19">
        <f ca="1">IF(CC49=0,0,IF(CA49=0,1,CC49/CA49))</f>
        <v>-0.78969223714732695</v>
      </c>
      <c r="CE49" s="18">
        <f>+DJ49</f>
        <v>208295</v>
      </c>
      <c r="CF49" s="73">
        <f ca="1">OFFSET(DJ49,0,14,1,1)</f>
        <v>5948</v>
      </c>
      <c r="CG49" s="18">
        <f ca="1">SUM(CF49-CE49)</f>
        <v>-202347</v>
      </c>
      <c r="CH49" s="19">
        <f ca="1">IF(CG49=0,0,IF(CE49=0,1,CG49/CE49))</f>
        <v>-0.9714443457596198</v>
      </c>
      <c r="CI49" s="18">
        <f>SUMIF($C$6:CH$6,CI$5,$C49:CH49)</f>
        <v>2432735</v>
      </c>
      <c r="CJ49" s="73">
        <f ca="1">SUMIF($C$6:CI$6,CJ$5,$C49:CI49)</f>
        <v>473765</v>
      </c>
      <c r="CK49" s="18">
        <f ca="1">SUM(CJ49-CI49)</f>
        <v>-1958970</v>
      </c>
      <c r="CL49" s="19">
        <f ca="1">IF(CK49=0,0,IF(CI49=0,1,CK49/CI49))</f>
        <v>-0.80525416866202026</v>
      </c>
      <c r="CM49" s="18">
        <f>+DK49</f>
        <v>206600</v>
      </c>
      <c r="CN49" s="73">
        <f ca="1">OFFSET(DK49,0,14,1,1)</f>
        <v>6084</v>
      </c>
      <c r="CO49" s="18">
        <f ca="1">SUM(CN49-CM49)</f>
        <v>-200516</v>
      </c>
      <c r="CP49" s="19">
        <f ca="1">IF(CO49=0,0,IF(CM49=0,1,CO49/CM49))</f>
        <v>-0.97055179090029042</v>
      </c>
      <c r="CQ49" s="18">
        <f>SUMIF($C$6:CP$6,CQ$5,$C49:CP49)</f>
        <v>2639335</v>
      </c>
      <c r="CR49" s="73">
        <f ca="1">SUMIF($C$6:CQ$6,CR$5,$C49:CQ49)</f>
        <v>479849</v>
      </c>
      <c r="CS49" s="18">
        <f ca="1">SUM(CR49-CQ49)</f>
        <v>-2159486</v>
      </c>
      <c r="CT49" s="19">
        <f ca="1">IF(CS49=0,0,IF(CQ49=0,1,CS49/CQ49))</f>
        <v>-0.8181932191252721</v>
      </c>
      <c r="CW49" t="s">
        <v>12</v>
      </c>
      <c r="CX49" t="s">
        <v>6</v>
      </c>
      <c r="CZ49" s="74">
        <f>SUMIF(LQB!$A$93:$A$108,'2019-2020'!CZ$7,LQB!D$93:D$108)</f>
        <v>148105</v>
      </c>
      <c r="DA49" s="74">
        <f>SUMIF(LQB!$A$93:$A$108,'2019-2020'!DA$7,LQB!E$93:E$108)</f>
        <v>146616</v>
      </c>
      <c r="DB49" s="74">
        <f>SUMIF(LQB!$A$93:$A$108,'2019-2020'!DB$7,LQB!F$93:F$108)</f>
        <v>196467</v>
      </c>
      <c r="DC49" s="74">
        <f>SUMIF(LQB!$A$93:$A$108,'2019-2020'!DC$7,LQB!G$93:G$108)</f>
        <v>216123</v>
      </c>
      <c r="DD49" s="74">
        <f>SUMIF(LQB!$A$93:$A$108,'2019-2020'!DD$7,LQB!H$93:H$108)</f>
        <v>229917</v>
      </c>
      <c r="DE49" s="74">
        <f>SUMIF(LQB!$A$93:$A$108,'2019-2020'!DE$7,LQB!I$93:I$108)</f>
        <v>246581</v>
      </c>
      <c r="DF49" s="74">
        <f>SUMIF(LQB!$A$93:$A$108,'2019-2020'!DF$7,LQB!J$93:J$108)</f>
        <v>287540</v>
      </c>
      <c r="DG49" s="74">
        <f>SUMIF(LQB!$A$93:$A$108,'2019-2020'!DG$7,LQB!K$93:K$108)</f>
        <v>311096</v>
      </c>
      <c r="DH49" s="74">
        <f>SUMIF(LQB!$A$93:$A$108,'2019-2020'!DH$7,LQB!L$93:L$108)</f>
        <v>222461</v>
      </c>
      <c r="DI49" s="74">
        <f>SUMIF(LQB!$A$93:$A$108,'2019-2020'!DI$7,LQB!M$93:M$108)</f>
        <v>219534</v>
      </c>
      <c r="DJ49" s="74">
        <f>SUMIF(LQB!$A$93:$A$108,'2019-2020'!DJ$7,LQB!N$93:N$108)</f>
        <v>208295</v>
      </c>
      <c r="DK49" s="74">
        <f>SUMIF(LQB!$A$93:$A$108,'2019-2020'!DK$7,LQB!O$93:O$108)</f>
        <v>206600</v>
      </c>
      <c r="DN49" s="74">
        <f>SUMIF(LQB!$A$93:$A$108,'2019-2020'!DN$7,LQB!D$93:D$108)</f>
        <v>159795</v>
      </c>
      <c r="DO49" s="74">
        <f>SUMIF(LQB!$A$93:$A$108,'2019-2020'!DO$7,LQB!E$93:E$108)</f>
        <v>163577</v>
      </c>
      <c r="DP49" s="74">
        <f>SUMIF(LQB!$A$93:$A$108,'2019-2020'!DP$7,LQB!F$93:F$108)</f>
        <v>86301</v>
      </c>
      <c r="DQ49" s="74">
        <f>SUMIF(LQB!$A$93:$A$108,'2019-2020'!DQ$7,LQB!G$93:G$108)</f>
        <v>4042</v>
      </c>
      <c r="DR49" s="74">
        <f>SUMIF(LQB!$A$93:$A$108,'2019-2020'!DR$7,LQB!H$93:H$108)</f>
        <v>6069</v>
      </c>
      <c r="DS49" s="74">
        <f>SUMIF(LQB!$A$93:$A$108,'2019-2020'!DS$7,LQB!I$93:I$108)</f>
        <v>9497</v>
      </c>
      <c r="DT49" s="74">
        <f>SUMIF(LQB!$A$93:$A$108,'2019-2020'!DT$7,LQB!J$93:J$108)</f>
        <v>9247</v>
      </c>
      <c r="DU49" s="74">
        <f>SUMIF(LQB!$A$93:$A$108,'2019-2020'!DU$7,LQB!K$93:K$108)</f>
        <v>11695</v>
      </c>
      <c r="DV49" s="74">
        <f>SUMIF(LQB!$A$93:$A$108,'2019-2020'!DV$7,LQB!L$93:L$108)</f>
        <v>9669</v>
      </c>
      <c r="DW49" s="74">
        <f>SUMIF(LQB!$A$93:$A$108,'2019-2020'!DW$7,LQB!M$93:M$108)</f>
        <v>7925</v>
      </c>
      <c r="DX49" s="74">
        <f>SUMIF(LQB!$A$93:$A$108,'2019-2020'!DX$7,LQB!N$93:N$108)</f>
        <v>5948</v>
      </c>
      <c r="DY49" s="74">
        <f>SUMIF(LQB!$A$93:$A$108,'2019-2020'!DY$7,LQB!O$93:O$108)</f>
        <v>6084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63740</v>
      </c>
      <c r="D50" s="73">
        <f ca="1">OFFSET(CZ50,0,14,1,1)</f>
        <v>61974</v>
      </c>
      <c r="E50" s="18">
        <f ca="1">SUM(D50-C50)</f>
        <v>-1766</v>
      </c>
      <c r="F50" s="19">
        <f ca="1">IF(E50=0,0,IF(C50=0,1,E50/C50))</f>
        <v>-2.7706306871666142E-2</v>
      </c>
      <c r="G50" s="18">
        <f>SUMIF($C$6:F$6,G$5,$C50:F50)</f>
        <v>63740</v>
      </c>
      <c r="H50" s="73">
        <f ca="1">SUMIF($C$6:G$6,H$5,$C50:G50)</f>
        <v>61974</v>
      </c>
      <c r="I50" s="18">
        <f ca="1">SUM(H50-G50)</f>
        <v>-1766</v>
      </c>
      <c r="J50" s="19">
        <f ca="1">IF(I50=0,0,IF(G50=0,1,I50/G50))</f>
        <v>-2.7706306871666142E-2</v>
      </c>
      <c r="K50" s="18">
        <f>+DA50</f>
        <v>60562</v>
      </c>
      <c r="L50" s="73">
        <f ca="1">OFFSET(DA50,0,14,1,1)</f>
        <v>57852</v>
      </c>
      <c r="M50" s="18">
        <f ca="1">SUM(L50-K50)</f>
        <v>-2710</v>
      </c>
      <c r="N50" s="19">
        <f ca="1">IF(M50=0,0,IF(K50=0,1,M50/K50))</f>
        <v>-4.4747531455368056E-2</v>
      </c>
      <c r="O50" s="18">
        <f>SUMIF($C$6:N$6,O$5,$C50:N50)</f>
        <v>124302</v>
      </c>
      <c r="P50" s="73">
        <f ca="1">SUMIF($C$6:O$6,P$5,$C50:O50)</f>
        <v>119826</v>
      </c>
      <c r="Q50" s="18">
        <f ca="1">SUM(P50-O50)</f>
        <v>-4476</v>
      </c>
      <c r="R50" s="19">
        <f ca="1">IF(Q50=0,0,IF(O50=0,1,Q50/O50))</f>
        <v>-3.6009074672973887E-2</v>
      </c>
      <c r="S50" s="18">
        <f>+DB50</f>
        <v>67666</v>
      </c>
      <c r="T50" s="73">
        <f ca="1">OFFSET(DB50,0,14,1,1)</f>
        <v>61758</v>
      </c>
      <c r="U50" s="18">
        <f ca="1">SUM(T50-S50)</f>
        <v>-5908</v>
      </c>
      <c r="V50" s="19">
        <f ca="1">IF(U50=0,0,IF(S50=0,1,U50/S50))</f>
        <v>-8.7311205036502818E-2</v>
      </c>
      <c r="W50" s="18">
        <f>SUMIF($C$6:V$6,W$5,$C50:V50)</f>
        <v>191968</v>
      </c>
      <c r="X50" s="73">
        <f ca="1">SUMIF($C$6:W$6,X$5,$C50:W50)</f>
        <v>181584</v>
      </c>
      <c r="Y50" s="18">
        <f ca="1">SUM(X50-W50)</f>
        <v>-10384</v>
      </c>
      <c r="Z50" s="19">
        <f ca="1">IF(Y50=0,0,IF(W50=0,1,Y50/W50))</f>
        <v>-5.4092348724787465E-2</v>
      </c>
      <c r="AA50" s="18">
        <f>+DC50</f>
        <v>67414</v>
      </c>
      <c r="AB50" s="73">
        <f ca="1">OFFSET(DC50,0,14,1,1)</f>
        <v>47112</v>
      </c>
      <c r="AC50" s="18">
        <f ca="1">SUM(AB50-AA50)</f>
        <v>-20302</v>
      </c>
      <c r="AD50" s="19">
        <f ca="1">IF(AC50=0,0,IF(AA50=0,1,AC50/AA50))</f>
        <v>-0.30115406295428249</v>
      </c>
      <c r="AE50" s="18">
        <f>SUMIF($C$6:AD$6,AE$5,$C50:AD50)</f>
        <v>259382</v>
      </c>
      <c r="AF50" s="73">
        <f ca="1">SUMIF($C$6:AE$6,AF$5,$C50:AE50)</f>
        <v>228696</v>
      </c>
      <c r="AG50" s="18">
        <f ca="1">SUM(AF50-AE50)</f>
        <v>-30686</v>
      </c>
      <c r="AH50" s="19">
        <f ca="1">IF(AG50=0,0,IF(AE50=0,1,AG50/AE50))</f>
        <v>-0.1183042770893894</v>
      </c>
      <c r="AI50" s="18">
        <f>+DD50</f>
        <v>70972</v>
      </c>
      <c r="AJ50" s="73">
        <f ca="1">OFFSET(DD50,0,14,1,1)</f>
        <v>49884</v>
      </c>
      <c r="AK50" s="18">
        <f ca="1">SUM(AJ50-AI50)</f>
        <v>-21088</v>
      </c>
      <c r="AL50" s="19">
        <f ca="1">IF(AK50=0,0,IF(AI50=0,1,AK50/AI50))</f>
        <v>-0.29713126303330889</v>
      </c>
      <c r="AM50" s="18">
        <f>SUMIF($C$6:AL$6,AM$5,$C50:AL50)</f>
        <v>330354</v>
      </c>
      <c r="AN50" s="73">
        <f ca="1">SUMIF($C$6:AM$6,AN$5,$C50:AM50)</f>
        <v>278580</v>
      </c>
      <c r="AO50" s="18">
        <f ca="1">SUM(AN50-AM50)</f>
        <v>-51774</v>
      </c>
      <c r="AP50" s="19">
        <f ca="1">IF(AO50=0,0,IF(AM50=0,1,AO50/AM50))</f>
        <v>-0.1567227882816615</v>
      </c>
      <c r="AQ50" s="18">
        <f>+DE50</f>
        <v>64654</v>
      </c>
      <c r="AR50" s="73">
        <f ca="1">OFFSET(DE50,0,14,1,1)</f>
        <v>60214</v>
      </c>
      <c r="AS50" s="18">
        <f ca="1">SUM(AR50-AQ50)</f>
        <v>-4440</v>
      </c>
      <c r="AT50" s="19">
        <f ca="1">IF(AS50=0,0,IF(AQ50=0,1,AS50/AQ50))</f>
        <v>-6.8673245274847652E-2</v>
      </c>
      <c r="AU50" s="18">
        <f>SUMIF($C$6:AT$6,AU$5,$C50:AT50)</f>
        <v>395008</v>
      </c>
      <c r="AV50" s="73">
        <f ca="1">SUMIF($C$6:AU$6,AV$5,$C50:AU50)</f>
        <v>338794</v>
      </c>
      <c r="AW50" s="18">
        <f ca="1">SUM(AV50-AU50)</f>
        <v>-56214</v>
      </c>
      <c r="AX50" s="19">
        <f ca="1">IF(AW50=0,0,IF(AU50=0,1,AW50/AU50))</f>
        <v>-0.14231104180168502</v>
      </c>
      <c r="AY50" s="18">
        <f>+DF50</f>
        <v>68122</v>
      </c>
      <c r="AZ50" s="73">
        <f ca="1">OFFSET(DF50,0,14,1,1)</f>
        <v>63978</v>
      </c>
      <c r="BA50" s="18">
        <f ca="1">SUM(AZ50-AY50)</f>
        <v>-4144</v>
      </c>
      <c r="BB50" s="19">
        <f ca="1">IF(BA50=0,0,IF(AY50=0,1,BA50/AY50))</f>
        <v>-6.0832036640145623E-2</v>
      </c>
      <c r="BC50" s="18">
        <f>SUMIF($C$6:BB$6,BC$5,$C50:BB50)</f>
        <v>463130</v>
      </c>
      <c r="BD50" s="73">
        <f ca="1">SUMIF($C$6:BC$6,BD$5,$C50:BC50)</f>
        <v>402772</v>
      </c>
      <c r="BE50" s="18">
        <f ca="1">SUM(BD50-BC50)</f>
        <v>-60358</v>
      </c>
      <c r="BF50" s="19">
        <f ca="1">IF(BE50=0,0,IF(BC50=0,1,BE50/BC50))</f>
        <v>-0.13032625828601041</v>
      </c>
      <c r="BG50" s="18">
        <f>+DG50</f>
        <v>69728</v>
      </c>
      <c r="BH50" s="73">
        <f ca="1">OFFSET(DG50,0,14,1,1)</f>
        <v>63244</v>
      </c>
      <c r="BI50" s="18">
        <f ca="1">SUM(BH50-BG50)</f>
        <v>-6484</v>
      </c>
      <c r="BJ50" s="19">
        <f ca="1">IF(BI50=0,0,IF(BG50=0,1,BI50/BG50))</f>
        <v>-9.298990362551629E-2</v>
      </c>
      <c r="BK50" s="18">
        <f>SUMIF($C$6:BJ$6,BK$5,$C50:BJ50)</f>
        <v>532858</v>
      </c>
      <c r="BL50" s="73">
        <f ca="1">SUMIF($C$6:BK$6,BL$5,$C50:BK50)</f>
        <v>466016</v>
      </c>
      <c r="BM50" s="18">
        <f ca="1">SUM(BL50-BK50)</f>
        <v>-66842</v>
      </c>
      <c r="BN50" s="19">
        <f ca="1">IF(BM50=0,0,IF(BK50=0,1,BM50/BK50))</f>
        <v>-0.12544054888919751</v>
      </c>
      <c r="BO50" s="18">
        <f>+DH50</f>
        <v>64288</v>
      </c>
      <c r="BP50" s="73">
        <f ca="1">OFFSET(DH50,0,14,1,1)</f>
        <v>65324</v>
      </c>
      <c r="BQ50" s="18">
        <f ca="1">SUM(BP50-BO50)</f>
        <v>1036</v>
      </c>
      <c r="BR50" s="19">
        <f ca="1">IF(BQ50=0,0,IF(BO50=0,1,BQ50/BO50))</f>
        <v>1.6114982578397212E-2</v>
      </c>
      <c r="BS50" s="18">
        <f>SUMIF($C$6:BR$6,BS$5,$C50:BR50)</f>
        <v>597146</v>
      </c>
      <c r="BT50" s="73">
        <f ca="1">SUMIF($C$6:BS$6,BT$5,$C50:BS50)</f>
        <v>531340</v>
      </c>
      <c r="BU50" s="18">
        <f ca="1">SUM(BT50-BS50)</f>
        <v>-65806</v>
      </c>
      <c r="BV50" s="19">
        <f ca="1">IF(BU50=0,0,IF(BS50=0,1,BU50/BS50))</f>
        <v>-0.11020085540219644</v>
      </c>
      <c r="BW50" s="18">
        <f>+DI50</f>
        <v>69370</v>
      </c>
      <c r="BX50" s="73">
        <f ca="1">OFFSET(DI50,0,14,1,1)</f>
        <v>68134</v>
      </c>
      <c r="BY50" s="18">
        <f ca="1">SUM(BX50-BW50)</f>
        <v>-1236</v>
      </c>
      <c r="BZ50" s="19">
        <f ca="1">IF(BY50=0,0,IF(BW50=0,1,BY50/BW50))</f>
        <v>-1.7817500360386335E-2</v>
      </c>
      <c r="CA50" s="18">
        <f>SUMIF($C$6:BZ$6,CA$5,$C50:BZ50)</f>
        <v>666516</v>
      </c>
      <c r="CB50" s="73">
        <f ca="1">SUMIF($C$6:CA$6,CB$5,$C50:CA50)</f>
        <v>599474</v>
      </c>
      <c r="CC50" s="18">
        <f ca="1">SUM(CB50-CA50)</f>
        <v>-67042</v>
      </c>
      <c r="CD50" s="19">
        <f ca="1">IF(CC50=0,0,IF(CA50=0,1,CC50/CA50))</f>
        <v>-0.10058573237551686</v>
      </c>
      <c r="CE50" s="18">
        <f>+DJ50</f>
        <v>64264</v>
      </c>
      <c r="CF50" s="73">
        <f ca="1">OFFSET(DJ50,0,14,1,1)</f>
        <v>63974</v>
      </c>
      <c r="CG50" s="18">
        <f ca="1">SUM(CF50-CE50)</f>
        <v>-290</v>
      </c>
      <c r="CH50" s="19">
        <f ca="1">IF(CG50=0,0,IF(CE50=0,1,CG50/CE50))</f>
        <v>-4.5126353790613718E-3</v>
      </c>
      <c r="CI50" s="18">
        <f>SUMIF($C$6:CH$6,CI$5,$C50:CH50)</f>
        <v>730780</v>
      </c>
      <c r="CJ50" s="73">
        <f ca="1">SUMIF($C$6:CI$6,CJ$5,$C50:CI50)</f>
        <v>663448</v>
      </c>
      <c r="CK50" s="18">
        <f ca="1">SUM(CJ50-CI50)</f>
        <v>-67332</v>
      </c>
      <c r="CL50" s="19">
        <f ca="1">IF(CK50=0,0,IF(CI50=0,1,CK50/CI50))</f>
        <v>-9.2137168504885195E-2</v>
      </c>
      <c r="CM50" s="18">
        <f>+DK50</f>
        <v>58624</v>
      </c>
      <c r="CN50" s="73">
        <f ca="1">OFFSET(DK50,0,14,1,1)</f>
        <v>64712</v>
      </c>
      <c r="CO50" s="18">
        <f ca="1">SUM(CN50-CM50)</f>
        <v>6088</v>
      </c>
      <c r="CP50" s="19">
        <f ca="1">IF(CO50=0,0,IF(CM50=0,1,CO50/CM50))</f>
        <v>0.10384825327510917</v>
      </c>
      <c r="CQ50" s="18">
        <f>SUMIF($C$6:CP$6,CQ$5,$C50:CP50)</f>
        <v>789404</v>
      </c>
      <c r="CR50" s="73">
        <f ca="1">SUMIF($C$6:CQ$6,CR$5,$C50:CQ50)</f>
        <v>728160</v>
      </c>
      <c r="CS50" s="18">
        <f ca="1">SUM(CR50-CQ50)</f>
        <v>-61244</v>
      </c>
      <c r="CT50" s="19">
        <f ca="1">IF(CS50=0,0,IF(CQ50=0,1,CS50/CQ50))</f>
        <v>-7.7582581289175126E-2</v>
      </c>
      <c r="CW50" t="s">
        <v>12</v>
      </c>
      <c r="CX50" t="s">
        <v>7</v>
      </c>
      <c r="CY50" s="7"/>
      <c r="CZ50" s="74">
        <f>SUMIF(LQB!$A$111:$A$126,'2019-2020'!CZ$7,LQB!D$111:D$126)</f>
        <v>63740</v>
      </c>
      <c r="DA50" s="74">
        <f>SUMIF(LQB!$A$111:$A$126,'2019-2020'!DA$7,LQB!E$111:E$126)</f>
        <v>60562</v>
      </c>
      <c r="DB50" s="74">
        <f>SUMIF(LQB!$A$111:$A$126,'2019-2020'!DB$7,LQB!F$111:F$126)</f>
        <v>67666</v>
      </c>
      <c r="DC50" s="74">
        <f>SUMIF(LQB!$A$111:$A$126,'2019-2020'!DC$7,LQB!G$111:G$126)</f>
        <v>67414</v>
      </c>
      <c r="DD50" s="74">
        <f>SUMIF(LQB!$A$111:$A$126,'2019-2020'!DD$7,LQB!H$111:H$126)</f>
        <v>70972</v>
      </c>
      <c r="DE50" s="74">
        <f>SUMIF(LQB!$A$111:$A$126,'2019-2020'!DE$7,LQB!I$111:I$126)</f>
        <v>64654</v>
      </c>
      <c r="DF50" s="74">
        <f>SUMIF(LQB!$A$111:$A$126,'2019-2020'!DF$7,LQB!J$111:J$126)</f>
        <v>68122</v>
      </c>
      <c r="DG50" s="74">
        <f>SUMIF(LQB!$A$111:$A$126,'2019-2020'!DG$7,LQB!K$111:K$126)</f>
        <v>69728</v>
      </c>
      <c r="DH50" s="74">
        <f>SUMIF(LQB!$A$111:$A$126,'2019-2020'!DH$7,LQB!L$111:L$126)</f>
        <v>64288</v>
      </c>
      <c r="DI50" s="74">
        <f>SUMIF(LQB!$A$111:$A$126,'2019-2020'!DI$7,LQB!M$111:M$126)</f>
        <v>69370</v>
      </c>
      <c r="DJ50" s="74">
        <f>SUMIF(LQB!$A$111:$A$126,'2019-2020'!DJ$7,LQB!N$111:N$126)</f>
        <v>64264</v>
      </c>
      <c r="DK50" s="74">
        <f>SUMIF(LQB!$A$111:$A$126,'2019-2020'!DK$7,LQB!O$111:O$126)</f>
        <v>58624</v>
      </c>
      <c r="DN50" s="74">
        <f>SUMIF(LQB!$A$111:$A$126,'2019-2020'!DN$7,LQB!D$111:D$126)</f>
        <v>61974</v>
      </c>
      <c r="DO50" s="74">
        <f>SUMIF(LQB!$A$111:$A$126,'2019-2020'!DO$7,LQB!E$111:E$126)</f>
        <v>57852</v>
      </c>
      <c r="DP50" s="74">
        <f>SUMIF(LQB!$A$111:$A$126,'2019-2020'!DP$7,LQB!F$111:F$126)</f>
        <v>61758</v>
      </c>
      <c r="DQ50" s="74">
        <f>SUMIF(LQB!$A$111:$A$126,'2019-2020'!DQ$7,LQB!G$111:G$126)</f>
        <v>47112</v>
      </c>
      <c r="DR50" s="74">
        <f>SUMIF(LQB!$A$111:$A$126,'2019-2020'!DR$7,LQB!H$111:H$126)</f>
        <v>49884</v>
      </c>
      <c r="DS50" s="74">
        <f>SUMIF(LQB!$A$111:$A$126,'2019-2020'!DS$7,LQB!I$111:I$126)</f>
        <v>60214</v>
      </c>
      <c r="DT50" s="74">
        <f>SUMIF(LQB!$A$111:$A$126,'2019-2020'!DT$7,LQB!J$111:J$126)</f>
        <v>63978</v>
      </c>
      <c r="DU50" s="74">
        <f>SUMIF(LQB!$A$111:$A$126,'2019-2020'!DU$7,LQB!K$111:K$126)</f>
        <v>63244</v>
      </c>
      <c r="DV50" s="74">
        <f>SUMIF(LQB!$A$111:$A$126,'2019-2020'!DV$7,LQB!L$111:L$126)</f>
        <v>65324</v>
      </c>
      <c r="DW50" s="74">
        <f>SUMIF(LQB!$A$111:$A$126,'2019-2020'!DW$7,LQB!M$111:M$126)</f>
        <v>68134</v>
      </c>
      <c r="DX50" s="74">
        <f>SUMIF(LQB!$A$111:$A$126,'2019-2020'!DX$7,LQB!N$111:N$126)</f>
        <v>63974</v>
      </c>
      <c r="DY50" s="74">
        <f>SUMIF(LQB!$A$111:$A$126,'2019-2020'!DY$7,LQB!O$111:O$126)</f>
        <v>64712</v>
      </c>
    </row>
    <row r="51" spans="1:130">
      <c r="A51" s="83"/>
      <c r="B51" s="26" t="s">
        <v>8</v>
      </c>
      <c r="C51" s="73">
        <f>+CZ51</f>
        <v>258</v>
      </c>
      <c r="D51" s="73">
        <f ca="1">OFFSET(CZ51,0,14,1,1)</f>
        <v>242</v>
      </c>
      <c r="E51" s="73">
        <f ca="1">SUM(D51-C51)</f>
        <v>-16</v>
      </c>
      <c r="F51" s="19">
        <f ca="1">IF(E51=0,0,IF(C51=0,1,E51/C51))</f>
        <v>-6.2015503875968991E-2</v>
      </c>
      <c r="G51" s="73">
        <f>SUMIF($C$6:F$6,G$5,$C51:F51)</f>
        <v>258</v>
      </c>
      <c r="H51" s="73">
        <f ca="1">SUMIF($C$6:G$6,H$5,$C51:G51)</f>
        <v>242</v>
      </c>
      <c r="I51" s="73">
        <f ca="1">SUM(H51-G51)</f>
        <v>-16</v>
      </c>
      <c r="J51" s="19">
        <f ca="1">IF(I51=0,0,IF(G51=0,1,I51/G51))</f>
        <v>-6.2015503875968991E-2</v>
      </c>
      <c r="K51" s="73">
        <f>+DA51</f>
        <v>294</v>
      </c>
      <c r="L51" s="73">
        <f ca="1">OFFSET(DA51,0,14,1,1)</f>
        <v>290</v>
      </c>
      <c r="M51" s="73">
        <f ca="1">SUM(L51-K51)</f>
        <v>-4</v>
      </c>
      <c r="N51" s="19">
        <f ca="1">IF(M51=0,0,IF(K51=0,1,M51/K51))</f>
        <v>-1.3605442176870748E-2</v>
      </c>
      <c r="O51" s="73">
        <f>SUMIF($C$6:N$6,O$5,$C51:N51)</f>
        <v>552</v>
      </c>
      <c r="P51" s="73">
        <f ca="1">SUMIF($C$6:O$6,P$5,$C51:O51)</f>
        <v>532</v>
      </c>
      <c r="Q51" s="73">
        <f ca="1">SUM(P51-O51)</f>
        <v>-20</v>
      </c>
      <c r="R51" s="19">
        <f ca="1">IF(Q51=0,0,IF(O51=0,1,Q51/O51))</f>
        <v>-3.6231884057971016E-2</v>
      </c>
      <c r="S51" s="73">
        <f>+DB51</f>
        <v>440</v>
      </c>
      <c r="T51" s="73">
        <f ca="1">OFFSET(DB51,0,14,1,1)</f>
        <v>102</v>
      </c>
      <c r="U51" s="73">
        <f ca="1">SUM(T51-S51)</f>
        <v>-338</v>
      </c>
      <c r="V51" s="19">
        <f ca="1">IF(U51=0,0,IF(S51=0,1,U51/S51))</f>
        <v>-0.76818181818181819</v>
      </c>
      <c r="W51" s="73">
        <f>SUMIF($C$6:V$6,W$5,$C51:V51)</f>
        <v>992</v>
      </c>
      <c r="X51" s="73">
        <f ca="1">SUMIF($C$6:W$6,X$5,$C51:W51)</f>
        <v>634</v>
      </c>
      <c r="Y51" s="73">
        <f ca="1">SUM(X51-W51)</f>
        <v>-358</v>
      </c>
      <c r="Z51" s="19">
        <f ca="1">IF(Y51=0,0,IF(W51=0,1,Y51/W51))</f>
        <v>-0.36088709677419356</v>
      </c>
      <c r="AA51" s="73">
        <f>+DC51</f>
        <v>542</v>
      </c>
      <c r="AB51" s="73">
        <f ca="1">OFFSET(DC51,0,14,1,1)</f>
        <v>4</v>
      </c>
      <c r="AC51" s="73">
        <f ca="1">SUM(AB51-AA51)</f>
        <v>-538</v>
      </c>
      <c r="AD51" s="19">
        <f ca="1">IF(AC51=0,0,IF(AA51=0,1,AC51/AA51))</f>
        <v>-0.99261992619926198</v>
      </c>
      <c r="AE51" s="73">
        <f>SUMIF($C$6:AD$6,AE$5,$C51:AD51)</f>
        <v>1534</v>
      </c>
      <c r="AF51" s="73">
        <f ca="1">SUMIF($C$6:AE$6,AF$5,$C51:AE51)</f>
        <v>638</v>
      </c>
      <c r="AG51" s="73">
        <f ca="1">SUM(AF51-AE51)</f>
        <v>-896</v>
      </c>
      <c r="AH51" s="19">
        <f ca="1">IF(AG51=0,0,IF(AE51=0,1,AG51/AE51))</f>
        <v>-0.58409387222946541</v>
      </c>
      <c r="AI51" s="73">
        <f>+DD51</f>
        <v>568</v>
      </c>
      <c r="AJ51" s="73">
        <f ca="1">OFFSET(DD51,0,14,1,1)</f>
        <v>26</v>
      </c>
      <c r="AK51" s="73">
        <f ca="1">SUM(AJ51-AI51)</f>
        <v>-542</v>
      </c>
      <c r="AL51" s="19">
        <f ca="1">IF(AK51=0,0,IF(AI51=0,1,AK51/AI51))</f>
        <v>-0.95422535211267601</v>
      </c>
      <c r="AM51" s="73">
        <f>SUMIF($C$6:AL$6,AM$5,$C51:AL51)</f>
        <v>2102</v>
      </c>
      <c r="AN51" s="73">
        <f ca="1">SUMIF($C$6:AM$6,AN$5,$C51:AM51)</f>
        <v>664</v>
      </c>
      <c r="AO51" s="73">
        <f ca="1">SUM(AN51-AM51)</f>
        <v>-1438</v>
      </c>
      <c r="AP51" s="19">
        <f ca="1">IF(AO51=0,0,IF(AM51=0,1,AO51/AM51))</f>
        <v>-0.68411037107516648</v>
      </c>
      <c r="AQ51" s="73">
        <f>+DE51</f>
        <v>592</v>
      </c>
      <c r="AR51" s="73">
        <f ca="1">OFFSET(DE51,0,14,1,1)</f>
        <v>10</v>
      </c>
      <c r="AS51" s="73">
        <f ca="1">SUM(AR51-AQ51)</f>
        <v>-582</v>
      </c>
      <c r="AT51" s="19">
        <f ca="1">IF(AS51=0,0,IF(AQ51=0,1,AS51/AQ51))</f>
        <v>-0.98310810810810811</v>
      </c>
      <c r="AU51" s="73">
        <f>SUMIF($C$6:AT$6,AU$5,$C51:AT51)</f>
        <v>2694</v>
      </c>
      <c r="AV51" s="73">
        <f ca="1">SUMIF($C$6:AU$6,AV$5,$C51:AU51)</f>
        <v>674</v>
      </c>
      <c r="AW51" s="73">
        <f ca="1">SUM(AV51-AU51)</f>
        <v>-2020</v>
      </c>
      <c r="AX51" s="19">
        <f ca="1">IF(AW51=0,0,IF(AU51=0,1,AW51/AU51))</f>
        <v>-0.74981440237564956</v>
      </c>
      <c r="AY51" s="73">
        <f>+DF51</f>
        <v>866</v>
      </c>
      <c r="AZ51" s="73">
        <f ca="1">OFFSET(DF51,0,14,1,1)</f>
        <v>30</v>
      </c>
      <c r="BA51" s="73">
        <f ca="1">SUM(AZ51-AY51)</f>
        <v>-836</v>
      </c>
      <c r="BB51" s="19">
        <f ca="1">IF(BA51=0,0,IF(AY51=0,1,BA51/AY51))</f>
        <v>-0.96535796766743653</v>
      </c>
      <c r="BC51" s="73">
        <f>SUMIF($C$6:BB$6,BC$5,$C51:BB51)</f>
        <v>3560</v>
      </c>
      <c r="BD51" s="73">
        <f ca="1">SUMIF($C$6:BC$6,BD$5,$C51:BC51)</f>
        <v>704</v>
      </c>
      <c r="BE51" s="73">
        <f ca="1">SUM(BD51-BC51)</f>
        <v>-2856</v>
      </c>
      <c r="BF51" s="19">
        <f ca="1">IF(BE51=0,0,IF(BC51=0,1,BE51/BC51))</f>
        <v>-0.80224719101123598</v>
      </c>
      <c r="BG51" s="73">
        <f>+DG51</f>
        <v>800</v>
      </c>
      <c r="BH51" s="73">
        <f ca="1">OFFSET(DG51,0,14,1,1)</f>
        <v>76</v>
      </c>
      <c r="BI51" s="73">
        <f ca="1">SUM(BH51-BG51)</f>
        <v>-724</v>
      </c>
      <c r="BJ51" s="19">
        <f ca="1">IF(BI51=0,0,IF(BG51=0,1,BI51/BG51))</f>
        <v>-0.90500000000000003</v>
      </c>
      <c r="BK51" s="73">
        <f>SUMIF($C$6:BJ$6,BK$5,$C51:BJ51)</f>
        <v>4360</v>
      </c>
      <c r="BL51" s="73">
        <f ca="1">SUMIF($C$6:BK$6,BL$5,$C51:BK51)</f>
        <v>780</v>
      </c>
      <c r="BM51" s="73">
        <f ca="1">SUM(BL51-BK51)</f>
        <v>-3580</v>
      </c>
      <c r="BN51" s="19">
        <f ca="1">IF(BM51=0,0,IF(BK51=0,1,BM51/BK51))</f>
        <v>-0.82110091743119262</v>
      </c>
      <c r="BO51" s="73">
        <f>+DH51</f>
        <v>612</v>
      </c>
      <c r="BP51" s="73">
        <f ca="1">OFFSET(DH51,0,14,1,1)</f>
        <v>8</v>
      </c>
      <c r="BQ51" s="73">
        <f ca="1">SUM(BP51-BO51)</f>
        <v>-604</v>
      </c>
      <c r="BR51" s="19">
        <f ca="1">IF(BQ51=0,0,IF(BO51=0,1,BQ51/BO51))</f>
        <v>-0.98692810457516345</v>
      </c>
      <c r="BS51" s="73">
        <f>SUMIF($C$6:BR$6,BS$5,$C51:BR51)</f>
        <v>4972</v>
      </c>
      <c r="BT51" s="73">
        <f ca="1">SUMIF($C$6:BS$6,BT$5,$C51:BS51)</f>
        <v>788</v>
      </c>
      <c r="BU51" s="73">
        <f ca="1">SUM(BT51-BS51)</f>
        <v>-4184</v>
      </c>
      <c r="BV51" s="19">
        <f ca="1">IF(BU51=0,0,IF(BS51=0,1,BU51/BS51))</f>
        <v>-0.84151246983105388</v>
      </c>
      <c r="BW51" s="73">
        <f>+DI51</f>
        <v>676</v>
      </c>
      <c r="BX51" s="73">
        <f ca="1">OFFSET(DI51,0,14,1,1)</f>
        <v>6</v>
      </c>
      <c r="BY51" s="73">
        <f ca="1">SUM(BX51-BW51)</f>
        <v>-670</v>
      </c>
      <c r="BZ51" s="19">
        <f ca="1">IF(BY51=0,0,IF(BW51=0,1,BY51/BW51))</f>
        <v>-0.99112426035502954</v>
      </c>
      <c r="CA51" s="73">
        <f>SUMIF($C$6:BZ$6,CA$5,$C51:BZ51)</f>
        <v>5648</v>
      </c>
      <c r="CB51" s="73">
        <f ca="1">SUMIF($C$6:CA$6,CB$5,$C51:CA51)</f>
        <v>794</v>
      </c>
      <c r="CC51" s="73">
        <f ca="1">SUM(CB51-CA51)</f>
        <v>-4854</v>
      </c>
      <c r="CD51" s="19">
        <f ca="1">IF(CC51=0,0,IF(CA51=0,1,CC51/CA51))</f>
        <v>-0.85941926345609065</v>
      </c>
      <c r="CE51" s="73">
        <f>+DJ51</f>
        <v>484</v>
      </c>
      <c r="CF51" s="73">
        <f ca="1">OFFSET(DJ51,0,14,1,1)</f>
        <v>4</v>
      </c>
      <c r="CG51" s="73">
        <f ca="1">SUM(CF51-CE51)</f>
        <v>-480</v>
      </c>
      <c r="CH51" s="19">
        <f ca="1">IF(CG51=0,0,IF(CE51=0,1,CG51/CE51))</f>
        <v>-0.99173553719008267</v>
      </c>
      <c r="CI51" s="73">
        <f>SUMIF($C$6:CH$6,CI$5,$C51:CH51)</f>
        <v>6132</v>
      </c>
      <c r="CJ51" s="73">
        <f ca="1">SUMIF($C$6:CI$6,CJ$5,$C51:CI51)</f>
        <v>798</v>
      </c>
      <c r="CK51" s="73">
        <f ca="1">SUM(CJ51-CI51)</f>
        <v>-5334</v>
      </c>
      <c r="CL51" s="19">
        <f ca="1">IF(CK51=0,0,IF(CI51=0,1,CK51/CI51))</f>
        <v>-0.86986301369863017</v>
      </c>
      <c r="CM51" s="73">
        <f>+DK51</f>
        <v>414</v>
      </c>
      <c r="CN51" s="73">
        <f ca="1">OFFSET(DK51,0,14,1,1)</f>
        <v>2</v>
      </c>
      <c r="CO51" s="73">
        <f ca="1">SUM(CN51-CM51)</f>
        <v>-412</v>
      </c>
      <c r="CP51" s="19">
        <f ca="1">IF(CO51=0,0,IF(CM51=0,1,CO51/CM51))</f>
        <v>-0.99516908212560384</v>
      </c>
      <c r="CQ51" s="73">
        <f>SUMIF($C$6:CP$6,CQ$5,$C51:CP51)</f>
        <v>6546</v>
      </c>
      <c r="CR51" s="73">
        <f ca="1">SUMIF($C$6:CQ$6,CR$5,$C51:CQ51)</f>
        <v>800</v>
      </c>
      <c r="CS51" s="73">
        <f ca="1">SUM(CR51-CQ51)</f>
        <v>-5746</v>
      </c>
      <c r="CT51" s="19">
        <f ca="1">IF(CS51=0,0,IF(CQ51=0,1,CS51/CQ51))</f>
        <v>-0.87778796211426824</v>
      </c>
      <c r="CW51" t="s">
        <v>12</v>
      </c>
      <c r="CX51" t="s">
        <v>8</v>
      </c>
      <c r="CY51" s="7"/>
      <c r="CZ51" s="74">
        <f>SUMIF(LQB!$A$129:$A$144,'2019-2020'!CZ$7,LQB!D$129:D$144)</f>
        <v>258</v>
      </c>
      <c r="DA51" s="74">
        <f>SUMIF(LQB!$A$129:$A$144,'2019-2020'!DA$7,LQB!E$129:E$144)</f>
        <v>294</v>
      </c>
      <c r="DB51" s="74">
        <f>SUMIF(LQB!$A$129:$A$144,'2019-2020'!DB$7,LQB!F$129:F$144)</f>
        <v>440</v>
      </c>
      <c r="DC51" s="74">
        <f>SUMIF(LQB!$A$129:$A$144,'2019-2020'!DC$7,LQB!G$129:G$144)</f>
        <v>542</v>
      </c>
      <c r="DD51" s="74">
        <f>SUMIF(LQB!$A$129:$A$144,'2019-2020'!DD$7,LQB!H$129:H$144)</f>
        <v>568</v>
      </c>
      <c r="DE51" s="74">
        <f>SUMIF(LQB!$A$129:$A$144,'2019-2020'!DE$7,LQB!I$129:I$144)</f>
        <v>592</v>
      </c>
      <c r="DF51" s="74">
        <f>SUMIF(LQB!$A$129:$A$144,'2019-2020'!DF$7,LQB!J$129:J$144)</f>
        <v>866</v>
      </c>
      <c r="DG51" s="74">
        <f>SUMIF(LQB!$A$129:$A$144,'2019-2020'!DG$7,LQB!K$129:K$144)</f>
        <v>800</v>
      </c>
      <c r="DH51" s="74">
        <f>SUMIF(LQB!$A$129:$A$144,'2019-2020'!DH$7,LQB!L$129:L$144)</f>
        <v>612</v>
      </c>
      <c r="DI51" s="74">
        <f>SUMIF(LQB!$A$129:$A$144,'2019-2020'!DI$7,LQB!M$129:M$144)</f>
        <v>676</v>
      </c>
      <c r="DJ51" s="74">
        <f>SUMIF(LQB!$A$129:$A$144,'2019-2020'!DJ$7,LQB!N$129:N$144)</f>
        <v>484</v>
      </c>
      <c r="DK51" s="74">
        <f>SUMIF(LQB!$A$129:$A$144,'2019-2020'!DK$7,LQB!O$129:O$144)</f>
        <v>414</v>
      </c>
      <c r="DN51" s="74">
        <f>SUMIF(LQB!$A$129:$A$144,'2019-2020'!DN$7,LQB!D$129:D$144)</f>
        <v>242</v>
      </c>
      <c r="DO51" s="74">
        <f>SUMIF(LQB!$A$129:$A$144,'2019-2020'!DO$7,LQB!E$129:E$144)</f>
        <v>290</v>
      </c>
      <c r="DP51" s="74">
        <f>SUMIF(LQB!$A$129:$A$144,'2019-2020'!DP$7,LQB!F$129:F$144)</f>
        <v>102</v>
      </c>
      <c r="DQ51" s="74">
        <f>SUMIF(LQB!$A$129:$A$144,'2019-2020'!DQ$7,LQB!G$129:G$144)</f>
        <v>4</v>
      </c>
      <c r="DR51" s="74">
        <f>SUMIF(LQB!$A$129:$A$144,'2019-2020'!DR$7,LQB!H$129:H$144)</f>
        <v>26</v>
      </c>
      <c r="DS51" s="74">
        <f>SUMIF(LQB!$A$129:$A$144,'2019-2020'!DS$7,LQB!I$129:I$144)</f>
        <v>10</v>
      </c>
      <c r="DT51" s="74">
        <f>SUMIF(LQB!$A$129:$A$144,'2019-2020'!DT$7,LQB!J$129:J$144)</f>
        <v>30</v>
      </c>
      <c r="DU51" s="74">
        <f>SUMIF(LQB!$A$129:$A$144,'2019-2020'!DU$7,LQB!K$129:K$144)</f>
        <v>76</v>
      </c>
      <c r="DV51" s="74">
        <f>SUMIF(LQB!$A$129:$A$144,'2019-2020'!DV$7,LQB!L$129:L$144)</f>
        <v>8</v>
      </c>
      <c r="DW51" s="74">
        <f>SUMIF(LQB!$A$129:$A$144,'2019-2020'!DW$7,LQB!M$129:M$144)</f>
        <v>6</v>
      </c>
      <c r="DX51" s="74">
        <f>SUMIF(LQB!$A$129:$A$144,'2019-2020'!DX$7,LQB!N$129:N$144)</f>
        <v>4</v>
      </c>
      <c r="DY51" s="74">
        <f>SUMIF(LQB!$A$129:$A$144,'2019-2020'!DY$7,LQB!O$129:O$144)</f>
        <v>2</v>
      </c>
    </row>
    <row r="52" spans="1:130" s="7" customFormat="1">
      <c r="A52" s="75"/>
      <c r="B52" s="24" t="s">
        <v>9</v>
      </c>
      <c r="C52" s="12">
        <f>+SUM(C49:C51)</f>
        <v>212103</v>
      </c>
      <c r="D52" s="86">
        <f ca="1">+SUM(D49:D51)</f>
        <v>222011</v>
      </c>
      <c r="E52" s="12">
        <f ca="1">SUM(E49:E51)</f>
        <v>9908</v>
      </c>
      <c r="F52" s="13">
        <f ca="1">IF(E52=0,0,IF(C52=0,1,E52/C52))</f>
        <v>4.6713153515037506E-2</v>
      </c>
      <c r="G52" s="12">
        <f>SUM(G49:G51)</f>
        <v>212103</v>
      </c>
      <c r="H52" s="86">
        <f ca="1">SUM(H49:H51)</f>
        <v>222011</v>
      </c>
      <c r="I52" s="12">
        <f ca="1">SUM(I49:I51)</f>
        <v>9908</v>
      </c>
      <c r="J52" s="13">
        <f ca="1">IF(I52=0,0,IF(G52=0,1,I52/G52))</f>
        <v>4.6713153515037506E-2</v>
      </c>
      <c r="K52" s="12">
        <f>+SUM(K49:K51)</f>
        <v>207472</v>
      </c>
      <c r="L52" s="86">
        <f ca="1">+SUM(L49:L51)</f>
        <v>221719</v>
      </c>
      <c r="M52" s="12">
        <f ca="1">SUM(M49:M51)</f>
        <v>14247</v>
      </c>
      <c r="N52" s="13">
        <f ca="1">IF(M52=0,0,IF(K52=0,1,M52/K52))</f>
        <v>6.8669507210611547E-2</v>
      </c>
      <c r="O52" s="12">
        <f>SUM(O49:O51)</f>
        <v>419575</v>
      </c>
      <c r="P52" s="86">
        <f ca="1">SUM(P49:P51)</f>
        <v>443730</v>
      </c>
      <c r="Q52" s="12">
        <f ca="1">SUM(Q49:Q51)</f>
        <v>24155</v>
      </c>
      <c r="R52" s="13">
        <f ca="1">IF(Q52=0,0,IF(O52=0,1,Q52/O52))</f>
        <v>5.7570160281236966E-2</v>
      </c>
      <c r="S52" s="12">
        <f>+SUM(S49:S51)</f>
        <v>264573</v>
      </c>
      <c r="T52" s="86">
        <f ca="1">+SUM(T49:T51)</f>
        <v>148161</v>
      </c>
      <c r="U52" s="12">
        <f ca="1">SUM(U49:U51)</f>
        <v>-116412</v>
      </c>
      <c r="V52" s="13">
        <f ca="1">IF(U52=0,0,IF(S52=0,1,U52/S52))</f>
        <v>-0.43999954643897904</v>
      </c>
      <c r="W52" s="12">
        <f>SUM(W49:W51)</f>
        <v>684148</v>
      </c>
      <c r="X52" s="86">
        <f ca="1">SUM(X49:X51)</f>
        <v>591891</v>
      </c>
      <c r="Y52" s="12">
        <f ca="1">SUM(Y49:Y51)</f>
        <v>-92257</v>
      </c>
      <c r="Z52" s="13">
        <f ca="1">IF(Y52=0,0,IF(W52=0,1,Y52/W52))</f>
        <v>-0.13484947701374556</v>
      </c>
      <c r="AA52" s="12">
        <f>+SUM(AA49:AA51)</f>
        <v>284079</v>
      </c>
      <c r="AB52" s="86">
        <f ca="1">+SUM(AB49:AB51)</f>
        <v>51158</v>
      </c>
      <c r="AC52" s="12">
        <f ca="1">SUM(AC49:AC51)</f>
        <v>-232921</v>
      </c>
      <c r="AD52" s="13">
        <f ca="1">IF(AC52=0,0,IF(AA52=0,1,AC52/AA52))</f>
        <v>-0.81991629089091411</v>
      </c>
      <c r="AE52" s="12">
        <f>SUM(AE49:AE51)</f>
        <v>968227</v>
      </c>
      <c r="AF52" s="86">
        <f ca="1">SUM(AF49:AF51)</f>
        <v>643049</v>
      </c>
      <c r="AG52" s="12">
        <f ca="1">SUM(AG49:AG51)</f>
        <v>-325178</v>
      </c>
      <c r="AH52" s="13">
        <f ca="1">IF(AG52=0,0,IF(AE52=0,1,AG52/AE52))</f>
        <v>-0.33584892798899429</v>
      </c>
      <c r="AI52" s="12">
        <f>+SUM(AI49:AI51)</f>
        <v>301457</v>
      </c>
      <c r="AJ52" s="86">
        <f ca="1">+SUM(AJ49:AJ51)</f>
        <v>55979</v>
      </c>
      <c r="AK52" s="12">
        <f ca="1">SUM(AK49:AK51)</f>
        <v>-245478</v>
      </c>
      <c r="AL52" s="13">
        <f ca="1">IF(AK52=0,0,IF(AI52=0,1,AK52/AI52))</f>
        <v>-0.81430519112178523</v>
      </c>
      <c r="AM52" s="12">
        <f>SUM(AM49:AM51)</f>
        <v>1269684</v>
      </c>
      <c r="AN52" s="86">
        <f ca="1">SUM(AN49:AN51)</f>
        <v>699028</v>
      </c>
      <c r="AO52" s="12">
        <f ca="1">SUM(AO49:AO51)</f>
        <v>-570656</v>
      </c>
      <c r="AP52" s="13">
        <f ca="1">IF(AO52=0,0,IF(AM52=0,1,AO52/AM52))</f>
        <v>-0.44944726404365182</v>
      </c>
      <c r="AQ52" s="12">
        <f>+SUM(AQ49:AQ51)</f>
        <v>311827</v>
      </c>
      <c r="AR52" s="86">
        <f ca="1">+SUM(AR49:AR51)</f>
        <v>69721</v>
      </c>
      <c r="AS52" s="12">
        <f ca="1">SUM(AS49:AS51)</f>
        <v>-242106</v>
      </c>
      <c r="AT52" s="13">
        <f ca="1">IF(AS52=0,0,IF(AQ52=0,1,AS52/AQ52))</f>
        <v>-0.7764112793311676</v>
      </c>
      <c r="AU52" s="12">
        <f>SUM(AU49:AU51)</f>
        <v>1581511</v>
      </c>
      <c r="AV52" s="86">
        <f ca="1">SUM(AV49:AV51)</f>
        <v>768749</v>
      </c>
      <c r="AW52" s="12">
        <f ca="1">SUM(AW49:AW51)</f>
        <v>-812762</v>
      </c>
      <c r="AX52" s="13">
        <f ca="1">IF(AW52=0,0,IF(AU52=0,1,AW52/AU52))</f>
        <v>-0.51391485737373943</v>
      </c>
      <c r="AY52" s="12">
        <f>+SUM(AY49:AY51)</f>
        <v>356528</v>
      </c>
      <c r="AZ52" s="86">
        <f ca="1">+SUM(AZ49:AZ51)</f>
        <v>73255</v>
      </c>
      <c r="BA52" s="12">
        <f ca="1">SUM(BA49:BA51)</f>
        <v>-283273</v>
      </c>
      <c r="BB52" s="13">
        <f ca="1">IF(BA52=0,0,IF(AY52=0,1,BA52/AY52))</f>
        <v>-0.79453226675043753</v>
      </c>
      <c r="BC52" s="12">
        <f>SUM(BC49:BC51)</f>
        <v>1938039</v>
      </c>
      <c r="BD52" s="86">
        <f ca="1">SUM(BD49:BD51)</f>
        <v>842004</v>
      </c>
      <c r="BE52" s="12">
        <f ca="1">SUM(BE49:BE51)</f>
        <v>-1096035</v>
      </c>
      <c r="BF52" s="13">
        <f ca="1">IF(BE52=0,0,IF(BC52=0,1,BE52/BC52))</f>
        <v>-0.5655381548049343</v>
      </c>
      <c r="BG52" s="12">
        <f>+SUM(BG49:BG51)</f>
        <v>381624</v>
      </c>
      <c r="BH52" s="86">
        <f ca="1">+SUM(BH49:BH51)</f>
        <v>75015</v>
      </c>
      <c r="BI52" s="12">
        <f ca="1">SUM(BI49:BI51)</f>
        <v>-306609</v>
      </c>
      <c r="BJ52" s="13">
        <f ca="1">IF(BI52=0,0,IF(BG52=0,1,BI52/BG52))</f>
        <v>-0.8034321740771021</v>
      </c>
      <c r="BK52" s="12">
        <f>SUM(BK49:BK51)</f>
        <v>2319663</v>
      </c>
      <c r="BL52" s="86">
        <f ca="1">SUM(BL49:BL51)</f>
        <v>917019</v>
      </c>
      <c r="BM52" s="12">
        <f ca="1">SUM(BM49:BM51)</f>
        <v>-1402644</v>
      </c>
      <c r="BN52" s="13">
        <f ca="1">IF(BM52=0,0,IF(BK52=0,1,BM52/BK52))</f>
        <v>-0.60467576540212953</v>
      </c>
      <c r="BO52" s="12">
        <f>+SUM(BO49:BO51)</f>
        <v>287361</v>
      </c>
      <c r="BP52" s="86">
        <f ca="1">+SUM(BP49:BP51)</f>
        <v>75001</v>
      </c>
      <c r="BQ52" s="12">
        <f ca="1">SUM(BQ49:BQ51)</f>
        <v>-212360</v>
      </c>
      <c r="BR52" s="13">
        <f ca="1">IF(BQ52=0,0,IF(BO52=0,1,BQ52/BO52))</f>
        <v>-0.73900076906747958</v>
      </c>
      <c r="BS52" s="12">
        <f>SUM(BS49:BS51)</f>
        <v>2607024</v>
      </c>
      <c r="BT52" s="86">
        <f ca="1">SUM(BT49:BT51)</f>
        <v>992020</v>
      </c>
      <c r="BU52" s="12">
        <f ca="1">SUM(BU49:BU51)</f>
        <v>-1615004</v>
      </c>
      <c r="BV52" s="13">
        <f ca="1">IF(BU52=0,0,IF(BS52=0,1,BU52/BS52))</f>
        <v>-0.6194818306237303</v>
      </c>
      <c r="BW52" s="12">
        <f>+SUM(BW49:BW51)</f>
        <v>289580</v>
      </c>
      <c r="BX52" s="86">
        <f ca="1">+SUM(BX49:BX51)</f>
        <v>76065</v>
      </c>
      <c r="BY52" s="12">
        <f ca="1">SUM(BY49:BY51)</f>
        <v>-213515</v>
      </c>
      <c r="BZ52" s="13">
        <f ca="1">IF(BY52=0,0,IF(BW52=0,1,BY52/BW52))</f>
        <v>-0.7373264728227088</v>
      </c>
      <c r="CA52" s="12">
        <f>SUM(CA49:CA51)</f>
        <v>2896604</v>
      </c>
      <c r="CB52" s="86">
        <f ca="1">SUM(CB49:CB51)</f>
        <v>1068085</v>
      </c>
      <c r="CC52" s="12">
        <f ca="1">SUM(CC49:CC51)</f>
        <v>-1828519</v>
      </c>
      <c r="CD52" s="13">
        <f ca="1">IF(CC52=0,0,IF(CA52=0,1,CC52/CA52))</f>
        <v>-0.63126302387209299</v>
      </c>
      <c r="CE52" s="12">
        <f>+SUM(CE49:CE51)</f>
        <v>273043</v>
      </c>
      <c r="CF52" s="86">
        <f ca="1">+SUM(CF49:CF51)</f>
        <v>69926</v>
      </c>
      <c r="CG52" s="12">
        <f ca="1">SUM(CG49:CG51)</f>
        <v>-203117</v>
      </c>
      <c r="CH52" s="13">
        <f ca="1">IF(CG52=0,0,IF(CE52=0,1,CG52/CE52))</f>
        <v>-0.74390114377588878</v>
      </c>
      <c r="CI52" s="12">
        <f>SUM(CI49:CI51)</f>
        <v>3169647</v>
      </c>
      <c r="CJ52" s="86">
        <f ca="1">SUM(CJ49:CJ51)</f>
        <v>1138011</v>
      </c>
      <c r="CK52" s="12">
        <f ca="1">SUM(CK49:CK51)</f>
        <v>-2031636</v>
      </c>
      <c r="CL52" s="13">
        <f ca="1">IF(CK52=0,0,IF(CI52=0,1,CK52/CI52))</f>
        <v>-0.64096601293456335</v>
      </c>
      <c r="CM52" s="12">
        <f>+SUM(CM49:CM51)</f>
        <v>265638</v>
      </c>
      <c r="CN52" s="86">
        <f ca="1">+SUM(CN49:CN51)</f>
        <v>70798</v>
      </c>
      <c r="CO52" s="12">
        <f ca="1">SUM(CO49:CO51)</f>
        <v>-194840</v>
      </c>
      <c r="CP52" s="13">
        <f ca="1">IF(CO52=0,0,IF(CM52=0,1,CO52/CM52))</f>
        <v>-0.73347939677305207</v>
      </c>
      <c r="CQ52" s="12">
        <f>SUM(CQ49:CQ51)</f>
        <v>3435285</v>
      </c>
      <c r="CR52" s="86">
        <f ca="1">SUM(CR49:CR51)</f>
        <v>1208809</v>
      </c>
      <c r="CS52" s="12">
        <f ca="1">SUM(CS49:CS51)</f>
        <v>-2226476</v>
      </c>
      <c r="CT52" s="13">
        <f ca="1">IF(CS52=0,0,IF(CQ52=0,1,CS52/CQ52))</f>
        <v>-0.64811973387943067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130121</v>
      </c>
      <c r="D54" s="73">
        <f ca="1">OFFSET(CZ54,0,14,1,1)</f>
        <v>141411</v>
      </c>
      <c r="E54" s="18">
        <f ca="1">SUM(D54-C54)</f>
        <v>11290</v>
      </c>
      <c r="F54" s="19">
        <f ca="1">IF(E54=0,0,IF(C54=0,1,E54/C54))</f>
        <v>8.6765395285926181E-2</v>
      </c>
      <c r="G54" s="18">
        <f>SUMIF($C$6:F$6,G$5,$C54:F54)</f>
        <v>130121</v>
      </c>
      <c r="H54" s="73">
        <f ca="1">SUMIF($C$6:G$6,H$5,$C54:G54)</f>
        <v>141411</v>
      </c>
      <c r="I54" s="18">
        <f ca="1">SUM(H54-G54)</f>
        <v>11290</v>
      </c>
      <c r="J54" s="19">
        <f ca="1">IF(I54=0,0,IF(G54=0,1,I54/G54))</f>
        <v>8.6765395285926181E-2</v>
      </c>
      <c r="K54" s="18">
        <f>+DA54</f>
        <v>134992</v>
      </c>
      <c r="L54" s="73">
        <f ca="1">OFFSET(DA54,0,14,1,1)</f>
        <v>143329</v>
      </c>
      <c r="M54" s="18">
        <f ca="1">SUM(L54-K54)</f>
        <v>8337</v>
      </c>
      <c r="N54" s="19">
        <f ca="1">IF(M54=0,0,IF(K54=0,1,M54/K54))</f>
        <v>6.1759215360910273E-2</v>
      </c>
      <c r="O54" s="18">
        <f>SUMIF($C$6:N$6,O$5,$C54:N54)</f>
        <v>265113</v>
      </c>
      <c r="P54" s="73">
        <f ca="1">SUMIF($C$6:O$6,P$5,$C54:O54)</f>
        <v>284740</v>
      </c>
      <c r="Q54" s="18">
        <f ca="1">SUM(P54-O54)</f>
        <v>19627</v>
      </c>
      <c r="R54" s="19">
        <f ca="1">IF(Q54=0,0,IF(O54=0,1,Q54/O54))</f>
        <v>7.4032582332816579E-2</v>
      </c>
      <c r="S54" s="18">
        <f>+DB54</f>
        <v>177807</v>
      </c>
      <c r="T54" s="73">
        <f ca="1">OFFSET(DB54,0,14,1,1)</f>
        <v>69721</v>
      </c>
      <c r="U54" s="18">
        <f ca="1">SUM(T54-S54)</f>
        <v>-108086</v>
      </c>
      <c r="V54" s="19">
        <f ca="1">IF(U54=0,0,IF(S54=0,1,U54/S54))</f>
        <v>-0.60788382909559247</v>
      </c>
      <c r="W54" s="18">
        <f>SUMIF($C$6:V$6,W$5,$C54:V54)</f>
        <v>442920</v>
      </c>
      <c r="X54" s="73">
        <f ca="1">SUMIF($C$6:W$6,X$5,$C54:W54)</f>
        <v>354461</v>
      </c>
      <c r="Y54" s="18">
        <f ca="1">SUM(X54-W54)</f>
        <v>-88459</v>
      </c>
      <c r="Z54" s="19">
        <f ca="1">IF(Y54=0,0,IF(W54=0,1,Y54/W54))</f>
        <v>-0.19971778199223336</v>
      </c>
      <c r="AA54" s="18">
        <f>+DC54</f>
        <v>216576</v>
      </c>
      <c r="AB54" s="73">
        <f ca="1">OFFSET(DC54,0,14,1,1)</f>
        <v>3227</v>
      </c>
      <c r="AC54" s="18">
        <f ca="1">SUM(AB54-AA54)</f>
        <v>-213349</v>
      </c>
      <c r="AD54" s="19">
        <f ca="1">IF(AC54=0,0,IF(AA54=0,1,AC54/AA54))</f>
        <v>-0.98509991873522462</v>
      </c>
      <c r="AE54" s="18">
        <f>SUMIF($C$6:AD$6,AE$5,$C54:AD54)</f>
        <v>659496</v>
      </c>
      <c r="AF54" s="73">
        <f ca="1">SUMIF($C$6:AE$6,AF$5,$C54:AE54)</f>
        <v>357688</v>
      </c>
      <c r="AG54" s="18">
        <f ca="1">SUM(AF54-AE54)</f>
        <v>-301808</v>
      </c>
      <c r="AH54" s="19">
        <f ca="1">IF(AG54=0,0,IF(AE54=0,1,AG54/AE54))</f>
        <v>-0.45763431468879268</v>
      </c>
      <c r="AI54" s="18">
        <f>+DD54</f>
        <v>220451</v>
      </c>
      <c r="AJ54" s="73">
        <f ca="1">OFFSET(DD54,0,14,1,1)</f>
        <v>4539</v>
      </c>
      <c r="AK54" s="18">
        <f ca="1">SUM(AJ54-AI54)</f>
        <v>-215912</v>
      </c>
      <c r="AL54" s="19">
        <f ca="1">IF(AK54=0,0,IF(AI54=0,1,AK54/AI54))</f>
        <v>-0.97941039051762069</v>
      </c>
      <c r="AM54" s="18">
        <f>SUMIF($C$6:AL$6,AM$5,$C54:AL54)</f>
        <v>879947</v>
      </c>
      <c r="AN54" s="73">
        <f ca="1">SUMIF($C$6:AM$6,AN$5,$C54:AM54)</f>
        <v>362227</v>
      </c>
      <c r="AO54" s="18">
        <f ca="1">SUM(AN54-AM54)</f>
        <v>-517720</v>
      </c>
      <c r="AP54" s="19">
        <f ca="1">IF(AO54=0,0,IF(AM54=0,1,AO54/AM54))</f>
        <v>-0.588353616751918</v>
      </c>
      <c r="AQ54" s="18">
        <f>+DE54</f>
        <v>239252</v>
      </c>
      <c r="AR54" s="73">
        <f ca="1">OFFSET(DE54,0,14,1,1)</f>
        <v>6504</v>
      </c>
      <c r="AS54" s="18">
        <f ca="1">SUM(AR54-AQ54)</f>
        <v>-232748</v>
      </c>
      <c r="AT54" s="19">
        <f ca="1">IF(AS54=0,0,IF(AQ54=0,1,AS54/AQ54))</f>
        <v>-0.9728152742714794</v>
      </c>
      <c r="AU54" s="18">
        <f>SUMIF($C$6:AT$6,AU$5,$C54:AT54)</f>
        <v>1119199</v>
      </c>
      <c r="AV54" s="73">
        <f ca="1">SUMIF($C$6:AU$6,AV$5,$C54:AU54)</f>
        <v>368731</v>
      </c>
      <c r="AW54" s="18">
        <f ca="1">SUM(AV54-AU54)</f>
        <v>-750468</v>
      </c>
      <c r="AX54" s="19">
        <f ca="1">IF(AW54=0,0,IF(AU54=0,1,AW54/AU54))</f>
        <v>-0.67054027031832586</v>
      </c>
      <c r="AY54" s="18">
        <f>+DF54</f>
        <v>290485</v>
      </c>
      <c r="AZ54" s="73">
        <f ca="1">OFFSET(DF54,0,14,1,1)</f>
        <v>7034</v>
      </c>
      <c r="BA54" s="18">
        <f ca="1">SUM(AZ54-AY54)</f>
        <v>-283451</v>
      </c>
      <c r="BB54" s="19">
        <f ca="1">IF(BA54=0,0,IF(AY54=0,1,BA54/AY54))</f>
        <v>-0.97578532454343603</v>
      </c>
      <c r="BC54" s="18">
        <f>SUMIF($C$6:BB$6,BC$5,$C54:BB54)</f>
        <v>1409684</v>
      </c>
      <c r="BD54" s="73">
        <f ca="1">SUMIF($C$6:BC$6,BD$5,$C54:BC54)</f>
        <v>375765</v>
      </c>
      <c r="BE54" s="18">
        <f ca="1">SUM(BD54-BC54)</f>
        <v>-1033919</v>
      </c>
      <c r="BF54" s="19">
        <f ca="1">IF(BE54=0,0,IF(BC54=0,1,BE54/BC54))</f>
        <v>-0.73344026037040921</v>
      </c>
      <c r="BG54" s="18">
        <f>+DG54</f>
        <v>305141</v>
      </c>
      <c r="BH54" s="73">
        <f ca="1">OFFSET(DG54,0,14,1,1)</f>
        <v>6925</v>
      </c>
      <c r="BI54" s="18">
        <f ca="1">SUM(BH54-BG54)</f>
        <v>-298216</v>
      </c>
      <c r="BJ54" s="19">
        <f ca="1">IF(BI54=0,0,IF(BG54=0,1,BI54/BG54))</f>
        <v>-0.97730557348897718</v>
      </c>
      <c r="BK54" s="18">
        <f>SUMIF($C$6:BJ$6,BK$5,$C54:BJ54)</f>
        <v>1714825</v>
      </c>
      <c r="BL54" s="73">
        <f ca="1">SUMIF($C$6:BK$6,BL$5,$C54:BK54)</f>
        <v>382690</v>
      </c>
      <c r="BM54" s="18">
        <f ca="1">SUM(BL54-BK54)</f>
        <v>-1332135</v>
      </c>
      <c r="BN54" s="19">
        <f ca="1">IF(BM54=0,0,IF(BK54=0,1,BM54/BK54))</f>
        <v>-0.77683437085416884</v>
      </c>
      <c r="BO54" s="18">
        <f>+DH54</f>
        <v>221668</v>
      </c>
      <c r="BP54" s="73">
        <f ca="1">OFFSET(DH54,0,14,1,1)</f>
        <v>7163</v>
      </c>
      <c r="BQ54" s="18">
        <f ca="1">SUM(BP54-BO54)</f>
        <v>-214505</v>
      </c>
      <c r="BR54" s="19">
        <f ca="1">IF(BQ54=0,0,IF(BO54=0,1,BQ54/BO54))</f>
        <v>-0.96768590865618853</v>
      </c>
      <c r="BS54" s="18">
        <f>SUMIF($C$6:BR$6,BS$5,$C54:BR54)</f>
        <v>1936493</v>
      </c>
      <c r="BT54" s="73">
        <f ca="1">SUMIF($C$6:BS$6,BT$5,$C54:BS54)</f>
        <v>389853</v>
      </c>
      <c r="BU54" s="18">
        <f ca="1">SUM(BT54-BS54)</f>
        <v>-1546640</v>
      </c>
      <c r="BV54" s="19">
        <f ca="1">IF(BU54=0,0,IF(BS54=0,1,BU54/BS54))</f>
        <v>-0.7986809144159055</v>
      </c>
      <c r="BW54" s="18">
        <f>+DI54</f>
        <v>208113</v>
      </c>
      <c r="BX54" s="73">
        <f ca="1">OFFSET(DI54,0,14,1,1)</f>
        <v>7285</v>
      </c>
      <c r="BY54" s="18">
        <f ca="1">SUM(BX54-BW54)</f>
        <v>-200828</v>
      </c>
      <c r="BZ54" s="19">
        <f ca="1">IF(BY54=0,0,IF(BW54=0,1,BY54/BW54))</f>
        <v>-0.96499497868946194</v>
      </c>
      <c r="CA54" s="18">
        <f>SUMIF($C$6:BZ$6,CA$5,$C54:BZ54)</f>
        <v>2144606</v>
      </c>
      <c r="CB54" s="73">
        <f ca="1">SUMIF($C$6:CA$6,CB$5,$C54:CA54)</f>
        <v>397138</v>
      </c>
      <c r="CC54" s="18">
        <f ca="1">SUM(CB54-CA54)</f>
        <v>-1747468</v>
      </c>
      <c r="CD54" s="19">
        <f ca="1">IF(CC54=0,0,IF(CA54=0,1,CC54/CA54))</f>
        <v>-0.81482006485107283</v>
      </c>
      <c r="CE54" s="18">
        <f>+DJ54</f>
        <v>174356</v>
      </c>
      <c r="CF54" s="73">
        <f ca="1">OFFSET(DJ54,0,14,1,1)</f>
        <v>7660</v>
      </c>
      <c r="CG54" s="18">
        <f ca="1">SUM(CF54-CE54)</f>
        <v>-166696</v>
      </c>
      <c r="CH54" s="19">
        <f ca="1">IF(CG54=0,0,IF(CE54=0,1,CG54/CE54))</f>
        <v>-0.95606689761178276</v>
      </c>
      <c r="CI54" s="18">
        <f>SUMIF($C$6:CH$6,CI$5,$C54:CH54)</f>
        <v>2318962</v>
      </c>
      <c r="CJ54" s="73">
        <f ca="1">SUMIF($C$6:CI$6,CJ$5,$C54:CI54)</f>
        <v>404798</v>
      </c>
      <c r="CK54" s="18">
        <f ca="1">SUM(CJ54-CI54)</f>
        <v>-1914164</v>
      </c>
      <c r="CL54" s="19">
        <f ca="1">IF(CK54=0,0,IF(CI54=0,1,CK54/CI54))</f>
        <v>-0.82544000289784825</v>
      </c>
      <c r="CM54" s="18">
        <f>+DK54</f>
        <v>175256</v>
      </c>
      <c r="CN54" s="73">
        <f ca="1">OFFSET(DK54,0,14,1,1)</f>
        <v>7827</v>
      </c>
      <c r="CO54" s="18">
        <f ca="1">SUM(CN54-CM54)</f>
        <v>-167429</v>
      </c>
      <c r="CP54" s="19">
        <f ca="1">IF(CO54=0,0,IF(CM54=0,1,CO54/CM54))</f>
        <v>-0.95533961747386675</v>
      </c>
      <c r="CQ54" s="18">
        <f>SUMIF($C$6:CP$6,CQ$5,$C54:CP54)</f>
        <v>2494218</v>
      </c>
      <c r="CR54" s="73">
        <f ca="1">SUMIF($C$6:CQ$6,CR$5,$C54:CQ54)</f>
        <v>412625</v>
      </c>
      <c r="CS54" s="18">
        <f ca="1">SUM(CR54-CQ54)</f>
        <v>-2081593</v>
      </c>
      <c r="CT54" s="19">
        <f ca="1">IF(CS54=0,0,IF(CQ54=0,1,CS54/CQ54))</f>
        <v>-0.83456738745370296</v>
      </c>
      <c r="CW54" t="s">
        <v>15</v>
      </c>
      <c r="CX54" t="s">
        <v>6</v>
      </c>
      <c r="CZ54" s="74">
        <f>SUMIF(RBW!$A$93:$A$108,'2019-2020'!CZ$7,RBW!D$93:D$108)</f>
        <v>130121</v>
      </c>
      <c r="DA54" s="74">
        <f>SUMIF(RBW!$A$93:$A$108,'2019-2020'!DA$7,RBW!E$93:E$108)</f>
        <v>134992</v>
      </c>
      <c r="DB54" s="74">
        <f>SUMIF(RBW!$A$93:$A$108,'2019-2020'!DB$7,RBW!F$93:F$108)</f>
        <v>177807</v>
      </c>
      <c r="DC54" s="74">
        <f>SUMIF(RBW!$A$93:$A$108,'2019-2020'!DC$7,RBW!G$93:G$108)</f>
        <v>216576</v>
      </c>
      <c r="DD54" s="74">
        <f>SUMIF(RBW!$A$93:$A$108,'2019-2020'!DD$7,RBW!H$93:H$108)</f>
        <v>220451</v>
      </c>
      <c r="DE54" s="74">
        <f>SUMIF(RBW!$A$93:$A$108,'2019-2020'!DE$7,RBW!I$93:I$108)</f>
        <v>239252</v>
      </c>
      <c r="DF54" s="74">
        <f>SUMIF(RBW!$A$93:$A$108,'2019-2020'!DF$7,RBW!J$93:J$108)</f>
        <v>290485</v>
      </c>
      <c r="DG54" s="74">
        <f>SUMIF(RBW!$A$93:$A$108,'2019-2020'!DG$7,RBW!K$93:K$108)</f>
        <v>305141</v>
      </c>
      <c r="DH54" s="74">
        <f>SUMIF(RBW!$A$93:$A$108,'2019-2020'!DH$7,RBW!L$93:L$108)</f>
        <v>221668</v>
      </c>
      <c r="DI54" s="74">
        <f>SUMIF(RBW!$A$93:$A$108,'2019-2020'!DI$7,RBW!M$93:M$108)</f>
        <v>208113</v>
      </c>
      <c r="DJ54" s="74">
        <f>SUMIF(RBW!$A$93:$A$108,'2019-2020'!DJ$7,RBW!N$93:N$108)</f>
        <v>174356</v>
      </c>
      <c r="DK54" s="74">
        <f>SUMIF(RBW!$A$93:$A$108,'2019-2020'!DK$7,RBW!O$93:O$108)</f>
        <v>175256</v>
      </c>
      <c r="DN54" s="74">
        <f>SUMIF(RBW!$A$93:$A$108,'2019-2020'!DN$7,RBW!D$93:D$108)</f>
        <v>141411</v>
      </c>
      <c r="DO54" s="74">
        <f>SUMIF(RBW!$A$93:$A$108,'2019-2020'!DO$7,RBW!E$93:E$108)</f>
        <v>143329</v>
      </c>
      <c r="DP54" s="74">
        <f>SUMIF(RBW!$A$93:$A$108,'2019-2020'!DP$7,RBW!F$93:F$108)</f>
        <v>69721</v>
      </c>
      <c r="DQ54" s="74">
        <f>SUMIF(RBW!$A$93:$A$108,'2019-2020'!DQ$7,RBW!G$93:G$108)</f>
        <v>3227</v>
      </c>
      <c r="DR54" s="74">
        <f>SUMIF(RBW!$A$93:$A$108,'2019-2020'!DR$7,RBW!H$93:H$108)</f>
        <v>4539</v>
      </c>
      <c r="DS54" s="74">
        <f>SUMIF(RBW!$A$93:$A$108,'2019-2020'!DS$7,RBW!I$93:I$108)</f>
        <v>6504</v>
      </c>
      <c r="DT54" s="74">
        <f>SUMIF(RBW!$A$93:$A$108,'2019-2020'!DT$7,RBW!J$93:J$108)</f>
        <v>7034</v>
      </c>
      <c r="DU54" s="74">
        <f>SUMIF(RBW!$A$93:$A$108,'2019-2020'!DU$7,RBW!K$93:K$108)</f>
        <v>6925</v>
      </c>
      <c r="DV54" s="74">
        <f>SUMIF(RBW!$A$93:$A$108,'2019-2020'!DV$7,RBW!L$93:L$108)</f>
        <v>7163</v>
      </c>
      <c r="DW54" s="74">
        <f>SUMIF(RBW!$A$93:$A$108,'2019-2020'!DW$7,RBW!M$93:M$108)</f>
        <v>7285</v>
      </c>
      <c r="DX54" s="74">
        <f>SUMIF(RBW!$A$93:$A$108,'2019-2020'!DX$7,RBW!N$93:N$108)</f>
        <v>7660</v>
      </c>
      <c r="DY54" s="74">
        <f>SUMIF(RBW!$A$93:$A$108,'2019-2020'!DY$7,RBW!O$93:O$108)</f>
        <v>7827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SUMIF(RBW!$A$111:$A$126,'2019-2020'!CZ$7,RBW!D$111:D$126)</f>
        <v>0</v>
      </c>
      <c r="DA55" s="74">
        <f>SUMIF(RBW!$A$111:$A$126,'2019-2020'!DA$7,RBW!E$111:E$126)</f>
        <v>0</v>
      </c>
      <c r="DB55" s="74">
        <f>SUMIF(RBW!$A$111:$A$126,'2019-2020'!DB$7,RBW!F$111:F$126)</f>
        <v>0</v>
      </c>
      <c r="DC55" s="74">
        <f>SUMIF(RBW!$A$111:$A$126,'2019-2020'!DC$7,RBW!G$111:G$126)</f>
        <v>0</v>
      </c>
      <c r="DD55" s="74">
        <f>SUMIF(RBW!$A$111:$A$126,'2019-2020'!DD$7,RBW!H$111:H$126)</f>
        <v>0</v>
      </c>
      <c r="DE55" s="74">
        <f>SUMIF(RBW!$A$111:$A$126,'2019-2020'!DE$7,RBW!I$111:I$126)</f>
        <v>0</v>
      </c>
      <c r="DF55" s="74">
        <f>SUMIF(RBW!$A$111:$A$126,'2019-2020'!DF$7,RBW!J$111:J$126)</f>
        <v>0</v>
      </c>
      <c r="DG55" s="74">
        <f>SUMIF(RBW!$A$111:$A$126,'2019-2020'!DG$7,RBW!K$111:K$126)</f>
        <v>0</v>
      </c>
      <c r="DH55" s="74">
        <f>SUMIF(RBW!$A$111:$A$126,'2019-2020'!DH$7,RBW!L$111:L$126)</f>
        <v>0</v>
      </c>
      <c r="DI55" s="74">
        <f>SUMIF(RBW!$A$111:$A$126,'2019-2020'!DI$7,RBW!M$111:M$126)</f>
        <v>0</v>
      </c>
      <c r="DJ55" s="74">
        <f>SUMIF(RBW!$A$111:$A$126,'2019-2020'!DJ$7,RBW!N$111:N$126)</f>
        <v>0</v>
      </c>
      <c r="DK55" s="74">
        <f>SUMIF(RBW!$A$111:$A$126,'2019-2020'!DK$7,RBW!O$111:O$126)</f>
        <v>0</v>
      </c>
      <c r="DN55" s="74">
        <f>SUMIF(RBW!$A$111:$A$126,'2019-2020'!DN$7,RBW!D$111:D$126)</f>
        <v>0</v>
      </c>
      <c r="DO55" s="74">
        <f>SUMIF(RBW!$A$111:$A$126,'2019-2020'!DO$7,RBW!E$111:E$126)</f>
        <v>0</v>
      </c>
      <c r="DP55" s="74">
        <f>SUMIF(RBW!$A$111:$A$126,'2019-2020'!DP$7,RBW!F$111:F$126)</f>
        <v>0</v>
      </c>
      <c r="DQ55" s="74">
        <f>SUMIF(RBW!$A$111:$A$126,'2019-2020'!DQ$7,RBW!G$111:G$126)</f>
        <v>0</v>
      </c>
      <c r="DR55" s="74">
        <f>SUMIF(RBW!$A$111:$A$126,'2019-2020'!DR$7,RBW!H$111:H$126)</f>
        <v>0</v>
      </c>
      <c r="DS55" s="74">
        <f>SUMIF(RBW!$A$111:$A$126,'2019-2020'!DS$7,RBW!I$111:I$126)</f>
        <v>0</v>
      </c>
      <c r="DT55" s="74">
        <f>SUMIF(RBW!$A$111:$A$126,'2019-2020'!DT$7,RBW!J$111:J$126)</f>
        <v>0</v>
      </c>
      <c r="DU55" s="74">
        <f>SUMIF(RBW!$A$111:$A$126,'2019-2020'!DU$7,RBW!K$111:K$126)</f>
        <v>0</v>
      </c>
      <c r="DV55" s="74">
        <f>SUMIF(RBW!$A$111:$A$126,'2019-2020'!DV$7,RBW!L$111:L$126)</f>
        <v>0</v>
      </c>
      <c r="DW55" s="74">
        <f>SUMIF(RBW!$A$111:$A$126,'2019-2020'!DW$7,RBW!M$111:M$126)</f>
        <v>0</v>
      </c>
      <c r="DX55" s="74">
        <f>SUMIF(RBW!$A$111:$A$126,'2019-2020'!DX$7,RBW!N$111:N$126)</f>
        <v>0</v>
      </c>
      <c r="DY55" s="74">
        <f>SUMIF(RBW!$A$111:$A$126,'2019-2020'!DY$7,RBW!O$111:O$126)</f>
        <v>0</v>
      </c>
    </row>
    <row r="56" spans="1:130">
      <c r="A56" s="83"/>
      <c r="B56" s="26" t="s">
        <v>8</v>
      </c>
      <c r="C56" s="73">
        <f>+CZ56</f>
        <v>374</v>
      </c>
      <c r="D56" s="73">
        <f ca="1">OFFSET(CZ56,0,14,1,1)</f>
        <v>434</v>
      </c>
      <c r="E56" s="73">
        <f ca="1">SUM(D56-C56)</f>
        <v>60</v>
      </c>
      <c r="F56" s="19">
        <f ca="1">IF(E56=0,0,IF(C56=0,1,E56/C56))</f>
        <v>0.16042780748663102</v>
      </c>
      <c r="G56" s="73">
        <f>SUMIF($C$6:F$6,G$5,$C56:F56)</f>
        <v>374</v>
      </c>
      <c r="H56" s="73">
        <f ca="1">SUMIF($C$6:G$6,H$5,$C56:G56)</f>
        <v>434</v>
      </c>
      <c r="I56" s="73">
        <f ca="1">SUM(H56-G56)</f>
        <v>60</v>
      </c>
      <c r="J56" s="19">
        <f ca="1">IF(I56=0,0,IF(G56=0,1,I56/G56))</f>
        <v>0.16042780748663102</v>
      </c>
      <c r="K56" s="73">
        <f>+DA56</f>
        <v>452</v>
      </c>
      <c r="L56" s="73">
        <f ca="1">OFFSET(DA56,0,14,1,1)</f>
        <v>438</v>
      </c>
      <c r="M56" s="73">
        <f ca="1">SUM(L56-K56)</f>
        <v>-14</v>
      </c>
      <c r="N56" s="19">
        <f ca="1">IF(M56=0,0,IF(K56=0,1,M56/K56))</f>
        <v>-3.0973451327433628E-2</v>
      </c>
      <c r="O56" s="73">
        <f>SUMIF($C$6:N$6,O$5,$C56:N56)</f>
        <v>826</v>
      </c>
      <c r="P56" s="73">
        <f ca="1">SUMIF($C$6:O$6,P$5,$C56:O56)</f>
        <v>872</v>
      </c>
      <c r="Q56" s="73">
        <f ca="1">SUM(P56-O56)</f>
        <v>46</v>
      </c>
      <c r="R56" s="19">
        <f ca="1">IF(Q56=0,0,IF(O56=0,1,Q56/O56))</f>
        <v>5.569007263922518E-2</v>
      </c>
      <c r="S56" s="73">
        <f>+DB56</f>
        <v>622</v>
      </c>
      <c r="T56" s="73">
        <f ca="1">OFFSET(DB56,0,14,1,1)</f>
        <v>154</v>
      </c>
      <c r="U56" s="73">
        <f ca="1">SUM(T56-S56)</f>
        <v>-468</v>
      </c>
      <c r="V56" s="19">
        <f ca="1">IF(U56=0,0,IF(S56=0,1,U56/S56))</f>
        <v>-0.752411575562701</v>
      </c>
      <c r="W56" s="73">
        <f>SUMIF($C$6:V$6,W$5,$C56:V56)</f>
        <v>1448</v>
      </c>
      <c r="X56" s="73">
        <f ca="1">SUMIF($C$6:W$6,X$5,$C56:W56)</f>
        <v>1026</v>
      </c>
      <c r="Y56" s="73">
        <f ca="1">SUM(X56-W56)</f>
        <v>-422</v>
      </c>
      <c r="Z56" s="19">
        <f ca="1">IF(Y56=0,0,IF(W56=0,1,Y56/W56))</f>
        <v>-0.2914364640883978</v>
      </c>
      <c r="AA56" s="73">
        <f>+DC56</f>
        <v>1360</v>
      </c>
      <c r="AB56" s="73">
        <f ca="1">OFFSET(DC56,0,14,1,1)</f>
        <v>0</v>
      </c>
      <c r="AC56" s="73">
        <f ca="1">SUM(AB56-AA56)</f>
        <v>-1360</v>
      </c>
      <c r="AD56" s="19">
        <f ca="1">IF(AC56=0,0,IF(AA56=0,1,AC56/AA56))</f>
        <v>-1</v>
      </c>
      <c r="AE56" s="73">
        <f>SUMIF($C$6:AD$6,AE$5,$C56:AD56)</f>
        <v>2808</v>
      </c>
      <c r="AF56" s="73">
        <f ca="1">SUMIF($C$6:AE$6,AF$5,$C56:AE56)</f>
        <v>1026</v>
      </c>
      <c r="AG56" s="73">
        <f ca="1">SUM(AF56-AE56)</f>
        <v>-1782</v>
      </c>
      <c r="AH56" s="19">
        <f ca="1">IF(AG56=0,0,IF(AE56=0,1,AG56/AE56))</f>
        <v>-0.63461538461538458</v>
      </c>
      <c r="AI56" s="73">
        <f>+DD56</f>
        <v>2480</v>
      </c>
      <c r="AJ56" s="73">
        <f ca="1">OFFSET(DD56,0,14,1,1)</f>
        <v>0</v>
      </c>
      <c r="AK56" s="73">
        <f ca="1">SUM(AJ56-AI56)</f>
        <v>-2480</v>
      </c>
      <c r="AL56" s="19">
        <f ca="1">IF(AK56=0,0,IF(AI56=0,1,AK56/AI56))</f>
        <v>-1</v>
      </c>
      <c r="AM56" s="73">
        <f>SUMIF($C$6:AL$6,AM$5,$C56:AL56)</f>
        <v>5288</v>
      </c>
      <c r="AN56" s="73">
        <f ca="1">SUMIF($C$6:AM$6,AN$5,$C56:AM56)</f>
        <v>1026</v>
      </c>
      <c r="AO56" s="73">
        <f ca="1">SUM(AN56-AM56)</f>
        <v>-4262</v>
      </c>
      <c r="AP56" s="19">
        <f ca="1">IF(AO56=0,0,IF(AM56=0,1,AO56/AM56))</f>
        <v>-0.80597579425113464</v>
      </c>
      <c r="AQ56" s="73">
        <f>+DE56</f>
        <v>2876</v>
      </c>
      <c r="AR56" s="73">
        <f ca="1">OFFSET(DE56,0,14,1,1)</f>
        <v>2</v>
      </c>
      <c r="AS56" s="73">
        <f ca="1">SUM(AR56-AQ56)</f>
        <v>-2874</v>
      </c>
      <c r="AT56" s="19">
        <f ca="1">IF(AS56=0,0,IF(AQ56=0,1,AS56/AQ56))</f>
        <v>-0.99930458970792768</v>
      </c>
      <c r="AU56" s="73">
        <f>SUMIF($C$6:AT$6,AU$5,$C56:AT56)</f>
        <v>8164</v>
      </c>
      <c r="AV56" s="73">
        <f ca="1">SUMIF($C$6:AU$6,AV$5,$C56:AU56)</f>
        <v>1028</v>
      </c>
      <c r="AW56" s="73">
        <f ca="1">SUM(AV56-AU56)</f>
        <v>-7136</v>
      </c>
      <c r="AX56" s="19">
        <f ca="1">IF(AW56=0,0,IF(AU56=0,1,AW56/AU56))</f>
        <v>-0.87408133268005883</v>
      </c>
      <c r="AY56" s="73">
        <f>+DF56</f>
        <v>2838</v>
      </c>
      <c r="AZ56" s="73">
        <f ca="1">OFFSET(DF56,0,14,1,1)</f>
        <v>4</v>
      </c>
      <c r="BA56" s="73">
        <f ca="1">SUM(AZ56-AY56)</f>
        <v>-2834</v>
      </c>
      <c r="BB56" s="19">
        <f ca="1">IF(BA56=0,0,IF(AY56=0,1,BA56/AY56))</f>
        <v>-0.99859055673009156</v>
      </c>
      <c r="BC56" s="73">
        <f>SUMIF($C$6:BB$6,BC$5,$C56:BB56)</f>
        <v>11002</v>
      </c>
      <c r="BD56" s="73">
        <f ca="1">SUMIF($C$6:BC$6,BD$5,$C56:BC56)</f>
        <v>1032</v>
      </c>
      <c r="BE56" s="73">
        <f ca="1">SUM(BD56-BC56)</f>
        <v>-9970</v>
      </c>
      <c r="BF56" s="19">
        <f ca="1">IF(BE56=0,0,IF(BC56=0,1,BE56/BC56))</f>
        <v>-0.90619887293219414</v>
      </c>
      <c r="BG56" s="73">
        <f>+DG56</f>
        <v>2728</v>
      </c>
      <c r="BH56" s="73">
        <f ca="1">OFFSET(DG56,0,14,1,1)</f>
        <v>10</v>
      </c>
      <c r="BI56" s="73">
        <f ca="1">SUM(BH56-BG56)</f>
        <v>-2718</v>
      </c>
      <c r="BJ56" s="19">
        <f ca="1">IF(BI56=0,0,IF(BG56=0,1,BI56/BG56))</f>
        <v>-0.99633431085043989</v>
      </c>
      <c r="BK56" s="73">
        <f>SUMIF($C$6:BJ$6,BK$5,$C56:BJ56)</f>
        <v>13730</v>
      </c>
      <c r="BL56" s="73">
        <f ca="1">SUMIF($C$6:BK$6,BL$5,$C56:BK56)</f>
        <v>1042</v>
      </c>
      <c r="BM56" s="73">
        <f ca="1">SUM(BL56-BK56)</f>
        <v>-12688</v>
      </c>
      <c r="BN56" s="19">
        <f ca="1">IF(BM56=0,0,IF(BK56=0,1,BM56/BK56))</f>
        <v>-0.92410779315367808</v>
      </c>
      <c r="BO56" s="73">
        <f>+DH56</f>
        <v>2726</v>
      </c>
      <c r="BP56" s="73">
        <f ca="1">OFFSET(DH56,0,14,1,1)</f>
        <v>0</v>
      </c>
      <c r="BQ56" s="73">
        <f ca="1">SUM(BP56-BO56)</f>
        <v>-2726</v>
      </c>
      <c r="BR56" s="19">
        <f ca="1">IF(BQ56=0,0,IF(BO56=0,1,BQ56/BO56))</f>
        <v>-1</v>
      </c>
      <c r="BS56" s="73">
        <f>SUMIF($C$6:BR$6,BS$5,$C56:BR56)</f>
        <v>16456</v>
      </c>
      <c r="BT56" s="73">
        <f ca="1">SUMIF($C$6:BS$6,BT$5,$C56:BS56)</f>
        <v>1042</v>
      </c>
      <c r="BU56" s="73">
        <f ca="1">SUM(BT56-BS56)</f>
        <v>-15414</v>
      </c>
      <c r="BV56" s="19">
        <f ca="1">IF(BU56=0,0,IF(BS56=0,1,BU56/BS56))</f>
        <v>-0.93667963052989789</v>
      </c>
      <c r="BW56" s="73">
        <f>+DI56</f>
        <v>2388</v>
      </c>
      <c r="BX56" s="73">
        <f ca="1">OFFSET(DI56,0,14,1,1)</f>
        <v>2</v>
      </c>
      <c r="BY56" s="73">
        <f ca="1">SUM(BX56-BW56)</f>
        <v>-2386</v>
      </c>
      <c r="BZ56" s="19">
        <f ca="1">IF(BY56=0,0,IF(BW56=0,1,BY56/BW56))</f>
        <v>-0.99916247906197653</v>
      </c>
      <c r="CA56" s="73">
        <f>SUMIF($C$6:BZ$6,CA$5,$C56:BZ56)</f>
        <v>18844</v>
      </c>
      <c r="CB56" s="73">
        <f ca="1">SUMIF($C$6:CA$6,CB$5,$C56:CA56)</f>
        <v>1044</v>
      </c>
      <c r="CC56" s="73">
        <f ca="1">SUM(CB56-CA56)</f>
        <v>-17800</v>
      </c>
      <c r="CD56" s="19">
        <f ca="1">IF(CC56=0,0,IF(CA56=0,1,CC56/CA56))</f>
        <v>-0.94459774994693269</v>
      </c>
      <c r="CE56" s="73">
        <f>+DJ56</f>
        <v>828</v>
      </c>
      <c r="CF56" s="73">
        <f ca="1">OFFSET(DJ56,0,14,1,1)</f>
        <v>0</v>
      </c>
      <c r="CG56" s="73">
        <f ca="1">SUM(CF56-CE56)</f>
        <v>-828</v>
      </c>
      <c r="CH56" s="19">
        <f ca="1">IF(CG56=0,0,IF(CE56=0,1,CG56/CE56))</f>
        <v>-1</v>
      </c>
      <c r="CI56" s="73">
        <f>SUMIF($C$6:CH$6,CI$5,$C56:CH56)</f>
        <v>19672</v>
      </c>
      <c r="CJ56" s="73">
        <f ca="1">SUMIF($C$6:CI$6,CJ$5,$C56:CI56)</f>
        <v>1044</v>
      </c>
      <c r="CK56" s="73">
        <f ca="1">SUM(CJ56-CI56)</f>
        <v>-18628</v>
      </c>
      <c r="CL56" s="19">
        <f ca="1">IF(CK56=0,0,IF(CI56=0,1,CK56/CI56))</f>
        <v>-0.94692964619764131</v>
      </c>
      <c r="CM56" s="73">
        <f>+DK56</f>
        <v>622</v>
      </c>
      <c r="CN56" s="73">
        <f ca="1">OFFSET(DK56,0,14,1,1)</f>
        <v>0</v>
      </c>
      <c r="CO56" s="73">
        <f ca="1">SUM(CN56-CM56)</f>
        <v>-622</v>
      </c>
      <c r="CP56" s="19">
        <f ca="1">IF(CO56=0,0,IF(CM56=0,1,CO56/CM56))</f>
        <v>-1</v>
      </c>
      <c r="CQ56" s="73">
        <f>SUMIF($C$6:CP$6,CQ$5,$C56:CP56)</f>
        <v>20294</v>
      </c>
      <c r="CR56" s="73">
        <f ca="1">SUMIF($C$6:CQ$6,CR$5,$C56:CQ56)</f>
        <v>1044</v>
      </c>
      <c r="CS56" s="73">
        <f ca="1">SUM(CR56-CQ56)</f>
        <v>-19250</v>
      </c>
      <c r="CT56" s="19">
        <f ca="1">IF(CS56=0,0,IF(CQ56=0,1,CS56/CQ56))</f>
        <v>-0.94855622351433921</v>
      </c>
      <c r="CW56" t="s">
        <v>15</v>
      </c>
      <c r="CX56" t="s">
        <v>8</v>
      </c>
      <c r="CY56" s="7"/>
      <c r="CZ56" s="74">
        <f>SUMIF(RBW!$A$129:$A$144,'2019-2020'!CZ$7,RBW!D$129:D$144)</f>
        <v>374</v>
      </c>
      <c r="DA56" s="74">
        <f>SUMIF(RBW!$A$129:$A$144,'2019-2020'!DA$7,RBW!E$129:E$144)</f>
        <v>452</v>
      </c>
      <c r="DB56" s="74">
        <f>SUMIF(RBW!$A$129:$A$144,'2019-2020'!DB$7,RBW!F$129:F$144)</f>
        <v>622</v>
      </c>
      <c r="DC56" s="74">
        <f>SUMIF(RBW!$A$129:$A$144,'2019-2020'!DC$7,RBW!G$129:G$144)</f>
        <v>1360</v>
      </c>
      <c r="DD56" s="74">
        <f>SUMIF(RBW!$A$129:$A$144,'2019-2020'!DD$7,RBW!H$129:H$144)</f>
        <v>2480</v>
      </c>
      <c r="DE56" s="74">
        <f>SUMIF(RBW!$A$129:$A$144,'2019-2020'!DE$7,RBW!I$129:I$144)</f>
        <v>2876</v>
      </c>
      <c r="DF56" s="74">
        <f>SUMIF(RBW!$A$129:$A$144,'2019-2020'!DF$7,RBW!J$129:J$144)</f>
        <v>2838</v>
      </c>
      <c r="DG56" s="74">
        <f>SUMIF(RBW!$A$129:$A$144,'2019-2020'!DG$7,RBW!K$129:K$144)</f>
        <v>2728</v>
      </c>
      <c r="DH56" s="74">
        <f>SUMIF(RBW!$A$129:$A$144,'2019-2020'!DH$7,RBW!L$129:L$144)</f>
        <v>2726</v>
      </c>
      <c r="DI56" s="74">
        <f>SUMIF(RBW!$A$129:$A$144,'2019-2020'!DI$7,RBW!M$129:M$144)</f>
        <v>2388</v>
      </c>
      <c r="DJ56" s="74">
        <f>SUMIF(RBW!$A$129:$A$144,'2019-2020'!DJ$7,RBW!N$129:N$144)</f>
        <v>828</v>
      </c>
      <c r="DK56" s="74">
        <f>SUMIF(RBW!$A$129:$A$144,'2019-2020'!DK$7,RBW!O$129:O$144)</f>
        <v>622</v>
      </c>
      <c r="DN56" s="74">
        <f>SUMIF(RBW!$A$129:$A$144,'2019-2020'!DN$7,RBW!D$129:D$144)</f>
        <v>434</v>
      </c>
      <c r="DO56" s="74">
        <f>SUMIF(RBW!$A$129:$A$144,'2019-2020'!DO$7,RBW!E$129:E$144)</f>
        <v>438</v>
      </c>
      <c r="DP56" s="74">
        <f>SUMIF(RBW!$A$129:$A$144,'2019-2020'!DP$7,RBW!F$129:F$144)</f>
        <v>154</v>
      </c>
      <c r="DQ56" s="74">
        <f>SUMIF(RBW!$A$129:$A$144,'2019-2020'!DQ$7,RBW!G$129:G$144)</f>
        <v>0</v>
      </c>
      <c r="DR56" s="74">
        <f>SUMIF(RBW!$A$129:$A$144,'2019-2020'!DR$7,RBW!H$129:H$144)</f>
        <v>0</v>
      </c>
      <c r="DS56" s="74">
        <f>SUMIF(RBW!$A$129:$A$144,'2019-2020'!DS$7,RBW!I$129:I$144)</f>
        <v>2</v>
      </c>
      <c r="DT56" s="74">
        <f>SUMIF(RBW!$A$129:$A$144,'2019-2020'!DT$7,RBW!J$129:J$144)</f>
        <v>4</v>
      </c>
      <c r="DU56" s="74">
        <f>SUMIF(RBW!$A$129:$A$144,'2019-2020'!DU$7,RBW!K$129:K$144)</f>
        <v>10</v>
      </c>
      <c r="DV56" s="74">
        <f>SUMIF(RBW!$A$129:$A$144,'2019-2020'!DV$7,RBW!L$129:L$144)</f>
        <v>0</v>
      </c>
      <c r="DW56" s="74">
        <f>SUMIF(RBW!$A$129:$A$144,'2019-2020'!DW$7,RBW!M$129:M$144)</f>
        <v>2</v>
      </c>
      <c r="DX56" s="74">
        <f>SUMIF(RBW!$A$129:$A$144,'2019-2020'!DX$7,RBW!N$129:N$144)</f>
        <v>0</v>
      </c>
      <c r="DY56" s="74">
        <f>SUMIF(RBW!$A$129:$A$144,'2019-2020'!DY$7,RBW!O$129:O$144)</f>
        <v>0</v>
      </c>
    </row>
    <row r="57" spans="1:130" s="7" customFormat="1">
      <c r="A57" s="75"/>
      <c r="B57" s="24" t="s">
        <v>9</v>
      </c>
      <c r="C57" s="12">
        <f>+SUM(C54:C56)</f>
        <v>130495</v>
      </c>
      <c r="D57" s="86">
        <f ca="1">+SUM(D54:D56)</f>
        <v>141845</v>
      </c>
      <c r="E57" s="12">
        <f ca="1">SUM(E54:E56)</f>
        <v>11350</v>
      </c>
      <c r="F57" s="13">
        <f ca="1">IF(E57=0,0,IF(C57=0,1,E57/C57))</f>
        <v>8.6976512510057863E-2</v>
      </c>
      <c r="G57" s="12">
        <f>SUM(G54:G56)</f>
        <v>130495</v>
      </c>
      <c r="H57" s="86">
        <f ca="1">SUM(H54:H56)</f>
        <v>141845</v>
      </c>
      <c r="I57" s="12">
        <f ca="1">SUM(I54:I56)</f>
        <v>11350</v>
      </c>
      <c r="J57" s="13">
        <f ca="1">IF(I57=0,0,IF(G57=0,1,I57/G57))</f>
        <v>8.6976512510057863E-2</v>
      </c>
      <c r="K57" s="12">
        <f>+SUM(K54:K56)</f>
        <v>135444</v>
      </c>
      <c r="L57" s="86">
        <f ca="1">+SUM(L54:L56)</f>
        <v>143767</v>
      </c>
      <c r="M57" s="12">
        <f ca="1">SUM(M54:M56)</f>
        <v>8323</v>
      </c>
      <c r="N57" s="13">
        <f ca="1">IF(M57=0,0,IF(K57=0,1,M57/K57))</f>
        <v>6.1449750450370634E-2</v>
      </c>
      <c r="O57" s="12">
        <f>SUM(O54:O56)</f>
        <v>265939</v>
      </c>
      <c r="P57" s="86">
        <f ca="1">SUM(P54:P56)</f>
        <v>285612</v>
      </c>
      <c r="Q57" s="12">
        <f ca="1">SUM(Q54:Q56)</f>
        <v>19673</v>
      </c>
      <c r="R57" s="13">
        <f ca="1">IF(Q57=0,0,IF(O57=0,1,Q57/O57))</f>
        <v>7.3975610948375375E-2</v>
      </c>
      <c r="S57" s="12">
        <f>+SUM(S54:S56)</f>
        <v>178429</v>
      </c>
      <c r="T57" s="86">
        <f ca="1">+SUM(T54:T56)</f>
        <v>69875</v>
      </c>
      <c r="U57" s="12">
        <f ca="1">SUM(U54:U56)</f>
        <v>-108554</v>
      </c>
      <c r="V57" s="13">
        <f ca="1">IF(U57=0,0,IF(S57=0,1,U57/S57))</f>
        <v>-0.60838764998963168</v>
      </c>
      <c r="W57" s="12">
        <f>SUM(W54:W56)</f>
        <v>444368</v>
      </c>
      <c r="X57" s="86">
        <f ca="1">SUM(X54:X56)</f>
        <v>355487</v>
      </c>
      <c r="Y57" s="12">
        <f ca="1">SUM(Y54:Y56)</f>
        <v>-88881</v>
      </c>
      <c r="Z57" s="13">
        <f ca="1">IF(Y57=0,0,IF(W57=0,1,Y57/W57))</f>
        <v>-0.20001665286429265</v>
      </c>
      <c r="AA57" s="12">
        <f>+SUM(AA54:AA56)</f>
        <v>217936</v>
      </c>
      <c r="AB57" s="86">
        <f ca="1">+SUM(AB54:AB56)</f>
        <v>3227</v>
      </c>
      <c r="AC57" s="12">
        <f ca="1">SUM(AC54:AC56)</f>
        <v>-214709</v>
      </c>
      <c r="AD57" s="13">
        <f ca="1">IF(AC57=0,0,IF(AA57=0,1,AC57/AA57))</f>
        <v>-0.98519290066808607</v>
      </c>
      <c r="AE57" s="12">
        <f>SUM(AE54:AE56)</f>
        <v>662304</v>
      </c>
      <c r="AF57" s="86">
        <f ca="1">SUM(AF54:AF56)</f>
        <v>358714</v>
      </c>
      <c r="AG57" s="12">
        <f ca="1">SUM(AG54:AG56)</f>
        <v>-303590</v>
      </c>
      <c r="AH57" s="13">
        <f ca="1">IF(AG57=0,0,IF(AE57=0,1,AG57/AE57))</f>
        <v>-0.45838466927574045</v>
      </c>
      <c r="AI57" s="12">
        <f>+SUM(AI54:AI56)</f>
        <v>222931</v>
      </c>
      <c r="AJ57" s="86">
        <f ca="1">+SUM(AJ54:AJ56)</f>
        <v>4539</v>
      </c>
      <c r="AK57" s="12">
        <f ca="1">SUM(AK54:AK56)</f>
        <v>-218392</v>
      </c>
      <c r="AL57" s="13">
        <f ca="1">IF(AK57=0,0,IF(AI57=0,1,AK57/AI57))</f>
        <v>-0.97963944000610059</v>
      </c>
      <c r="AM57" s="12">
        <f>SUM(AM54:AM56)</f>
        <v>885235</v>
      </c>
      <c r="AN57" s="86">
        <f ca="1">SUM(AN54:AN56)</f>
        <v>363253</v>
      </c>
      <c r="AO57" s="12">
        <f ca="1">SUM(AO54:AO56)</f>
        <v>-521982</v>
      </c>
      <c r="AP57" s="13">
        <f ca="1">IF(AO57=0,0,IF(AM57=0,1,AO57/AM57))</f>
        <v>-0.58965359480815827</v>
      </c>
      <c r="AQ57" s="12">
        <f>+SUM(AQ54:AQ56)</f>
        <v>242128</v>
      </c>
      <c r="AR57" s="86">
        <f ca="1">+SUM(AR54:AR56)</f>
        <v>6506</v>
      </c>
      <c r="AS57" s="12">
        <f ca="1">SUM(AS54:AS56)</f>
        <v>-235622</v>
      </c>
      <c r="AT57" s="13">
        <f ca="1">IF(AS57=0,0,IF(AQ57=0,1,AS57/AQ57))</f>
        <v>-0.97312991475583166</v>
      </c>
      <c r="AU57" s="12">
        <f>SUM(AU54:AU56)</f>
        <v>1127363</v>
      </c>
      <c r="AV57" s="86">
        <f ca="1">SUM(AV54:AV56)</f>
        <v>369759</v>
      </c>
      <c r="AW57" s="12">
        <f ca="1">SUM(AW54:AW56)</f>
        <v>-757604</v>
      </c>
      <c r="AX57" s="13">
        <f ca="1">IF(AW57=0,0,IF(AU57=0,1,AW57/AU57))</f>
        <v>-0.67201424918149699</v>
      </c>
      <c r="AY57" s="12">
        <f>+SUM(AY54:AY56)</f>
        <v>293323</v>
      </c>
      <c r="AZ57" s="86">
        <f ca="1">+SUM(AZ54:AZ56)</f>
        <v>7038</v>
      </c>
      <c r="BA57" s="12">
        <f ca="1">SUM(BA54:BA56)</f>
        <v>-286285</v>
      </c>
      <c r="BB57" s="13">
        <f ca="1">IF(BA57=0,0,IF(AY57=0,1,BA57/AY57))</f>
        <v>-0.97600597293768299</v>
      </c>
      <c r="BC57" s="12">
        <f>SUM(BC54:BC56)</f>
        <v>1420686</v>
      </c>
      <c r="BD57" s="86">
        <f ca="1">SUM(BD54:BD56)</f>
        <v>376797</v>
      </c>
      <c r="BE57" s="12">
        <f ca="1">SUM(BE54:BE56)</f>
        <v>-1043889</v>
      </c>
      <c r="BF57" s="13">
        <f ca="1">IF(BE57=0,0,IF(BC57=0,1,BE57/BC57))</f>
        <v>-0.73477812831266021</v>
      </c>
      <c r="BG57" s="12">
        <f>+SUM(BG54:BG56)</f>
        <v>307869</v>
      </c>
      <c r="BH57" s="86">
        <f ca="1">+SUM(BH54:BH56)</f>
        <v>6935</v>
      </c>
      <c r="BI57" s="12">
        <f ca="1">SUM(BI54:BI56)</f>
        <v>-300934</v>
      </c>
      <c r="BJ57" s="13">
        <f ca="1">IF(BI57=0,0,IF(BG57=0,1,BI57/BG57))</f>
        <v>-0.97747418544900588</v>
      </c>
      <c r="BK57" s="12">
        <f>SUM(BK54:BK56)</f>
        <v>1728555</v>
      </c>
      <c r="BL57" s="86">
        <f ca="1">SUM(BL54:BL56)</f>
        <v>383732</v>
      </c>
      <c r="BM57" s="12">
        <f ca="1">SUM(BM54:BM56)</f>
        <v>-1344823</v>
      </c>
      <c r="BN57" s="13">
        <f ca="1">IF(BM57=0,0,IF(BK57=0,1,BM57/BK57))</f>
        <v>-0.77800417111402298</v>
      </c>
      <c r="BO57" s="12">
        <f>+SUM(BO54:BO56)</f>
        <v>224394</v>
      </c>
      <c r="BP57" s="86">
        <f ca="1">+SUM(BP54:BP56)</f>
        <v>7163</v>
      </c>
      <c r="BQ57" s="12">
        <f ca="1">SUM(BQ54:BQ56)</f>
        <v>-217231</v>
      </c>
      <c r="BR57" s="13">
        <f ca="1">IF(BQ57=0,0,IF(BO57=0,1,BQ57/BO57))</f>
        <v>-0.96807846912127771</v>
      </c>
      <c r="BS57" s="12">
        <f>SUM(BS54:BS56)</f>
        <v>1952949</v>
      </c>
      <c r="BT57" s="86">
        <f ca="1">SUM(BT54:BT56)</f>
        <v>390895</v>
      </c>
      <c r="BU57" s="12">
        <f ca="1">SUM(BU54:BU56)</f>
        <v>-1562054</v>
      </c>
      <c r="BV57" s="13">
        <f ca="1">IF(BU57=0,0,IF(BS57=0,1,BU57/BS57))</f>
        <v>-0.79984372351761357</v>
      </c>
      <c r="BW57" s="12">
        <f>+SUM(BW54:BW56)</f>
        <v>210501</v>
      </c>
      <c r="BX57" s="86">
        <f ca="1">+SUM(BX54:BX56)</f>
        <v>7287</v>
      </c>
      <c r="BY57" s="12">
        <f ca="1">SUM(BY54:BY56)</f>
        <v>-203214</v>
      </c>
      <c r="BZ57" s="13">
        <f ca="1">IF(BY57=0,0,IF(BW57=0,1,BY57/BW57))</f>
        <v>-0.96538258725611759</v>
      </c>
      <c r="CA57" s="12">
        <f>SUM(CA54:CA56)</f>
        <v>2163450</v>
      </c>
      <c r="CB57" s="86">
        <f ca="1">SUM(CB54:CB56)</f>
        <v>398182</v>
      </c>
      <c r="CC57" s="12">
        <f ca="1">SUM(CC54:CC56)</f>
        <v>-1765268</v>
      </c>
      <c r="CD57" s="13">
        <f ca="1">IF(CC57=0,0,IF(CA57=0,1,CC57/CA57))</f>
        <v>-0.81595044951350848</v>
      </c>
      <c r="CE57" s="12">
        <f>+SUM(CE54:CE56)</f>
        <v>175184</v>
      </c>
      <c r="CF57" s="86">
        <f ca="1">+SUM(CF54:CF56)</f>
        <v>7660</v>
      </c>
      <c r="CG57" s="12">
        <f ca="1">SUM(CG54:CG56)</f>
        <v>-167524</v>
      </c>
      <c r="CH57" s="13">
        <f ca="1">IF(CG57=0,0,IF(CE57=0,1,CG57/CE57))</f>
        <v>-0.95627454562060465</v>
      </c>
      <c r="CI57" s="12">
        <f>SUM(CI54:CI56)</f>
        <v>2338634</v>
      </c>
      <c r="CJ57" s="86">
        <f ca="1">SUM(CJ54:CJ56)</f>
        <v>405842</v>
      </c>
      <c r="CK57" s="12">
        <f ca="1">SUM(CK54:CK56)</f>
        <v>-1932792</v>
      </c>
      <c r="CL57" s="13">
        <f ca="1">IF(CK57=0,0,IF(CI57=0,1,CK57/CI57))</f>
        <v>-0.82646194316853339</v>
      </c>
      <c r="CM57" s="12">
        <f>+SUM(CM54:CM56)</f>
        <v>175878</v>
      </c>
      <c r="CN57" s="86">
        <f ca="1">+SUM(CN54:CN56)</f>
        <v>7827</v>
      </c>
      <c r="CO57" s="12">
        <f ca="1">SUM(CO54:CO56)</f>
        <v>-168051</v>
      </c>
      <c r="CP57" s="13">
        <f ca="1">IF(CO57=0,0,IF(CM57=0,1,CO57/CM57))</f>
        <v>-0.95549756080919723</v>
      </c>
      <c r="CQ57" s="12">
        <f>SUM(CQ54:CQ56)</f>
        <v>2514512</v>
      </c>
      <c r="CR57" s="86">
        <f ca="1">SUM(CR54:CR56)</f>
        <v>413669</v>
      </c>
      <c r="CS57" s="12">
        <f ca="1">SUM(CS54:CS56)</f>
        <v>-2100843</v>
      </c>
      <c r="CT57" s="13">
        <f ca="1">IF(CS57=0,0,IF(CQ57=0,1,CS57/CQ57))</f>
        <v>-0.83548736295551584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30773</v>
      </c>
      <c r="D59" s="73">
        <f ca="1">OFFSET(CZ59,0,14,1,1)</f>
        <v>32689</v>
      </c>
      <c r="E59" s="73">
        <f ca="1">SUM(D59-C59)</f>
        <v>1916</v>
      </c>
      <c r="F59" s="19">
        <f ca="1">IF(E59=0,0,IF(C59=0,1,E59/C59))</f>
        <v>6.2262372859324733E-2</v>
      </c>
      <c r="G59" s="73">
        <f>SUMIF($C$6:F$6,G$5,$C59:F59)</f>
        <v>30773</v>
      </c>
      <c r="H59" s="73">
        <f ca="1">SUMIF($C$6:G$6,H$5,$C59:G59)</f>
        <v>32689</v>
      </c>
      <c r="I59" s="73">
        <f ca="1">SUM(H59-G59)</f>
        <v>1916</v>
      </c>
      <c r="J59" s="19">
        <f ca="1">IF(I59=0,0,IF(G59=0,1,I59/G59))</f>
        <v>6.2262372859324733E-2</v>
      </c>
      <c r="K59" s="73">
        <f>+DA59</f>
        <v>29037</v>
      </c>
      <c r="L59" s="73">
        <f ca="1">OFFSET(DA59,0,14,1,1)</f>
        <v>31715</v>
      </c>
      <c r="M59" s="73">
        <f ca="1">SUM(L59-K59)</f>
        <v>2678</v>
      </c>
      <c r="N59" s="19">
        <f ca="1">IF(M59=0,0,IF(K59=0,1,M59/K59))</f>
        <v>9.2227158453008232E-2</v>
      </c>
      <c r="O59" s="73">
        <f>SUMIF($C$6:N$6,O$5,$C59:N59)</f>
        <v>59810</v>
      </c>
      <c r="P59" s="73">
        <f ca="1">SUMIF($C$6:O$6,P$5,$C59:O59)</f>
        <v>64404</v>
      </c>
      <c r="Q59" s="73">
        <f ca="1">SUM(P59-O59)</f>
        <v>4594</v>
      </c>
      <c r="R59" s="19">
        <f ca="1">IF(Q59=0,0,IF(O59=0,1,Q59/O59))</f>
        <v>7.6809898010366154E-2</v>
      </c>
      <c r="S59" s="73">
        <f>+DB59</f>
        <v>37048</v>
      </c>
      <c r="T59" s="73">
        <f ca="1">OFFSET(DB59,0,14,1,1)</f>
        <v>17517</v>
      </c>
      <c r="U59" s="73">
        <f ca="1">SUM(T59-S59)</f>
        <v>-19531</v>
      </c>
      <c r="V59" s="19">
        <f ca="1">IF(U59=0,0,IF(S59=0,1,U59/S59))</f>
        <v>-0.52718095443748647</v>
      </c>
      <c r="W59" s="73">
        <f>SUMIF($C$6:V$6,W$5,$C59:V59)</f>
        <v>96858</v>
      </c>
      <c r="X59" s="73">
        <f ca="1">SUMIF($C$6:W$6,X$5,$C59:W59)</f>
        <v>81921</v>
      </c>
      <c r="Y59" s="73">
        <f ca="1">SUM(X59-W59)</f>
        <v>-14937</v>
      </c>
      <c r="Z59" s="19">
        <f ca="1">IF(Y59=0,0,IF(W59=0,1,Y59/W59))</f>
        <v>-0.15421544942080159</v>
      </c>
      <c r="AA59" s="73">
        <f>+DC59</f>
        <v>12</v>
      </c>
      <c r="AB59" s="73">
        <f ca="1">OFFSET(DC59,0,14,1,1)</f>
        <v>1849</v>
      </c>
      <c r="AC59" s="73">
        <f ca="1">SUM(AB59-AA59)</f>
        <v>1837</v>
      </c>
      <c r="AD59" s="19">
        <f ca="1">IF(AC59=0,0,IF(AA59=0,1,AC59/AA59))</f>
        <v>153.08333333333334</v>
      </c>
      <c r="AE59" s="73">
        <f>SUMIF($C$6:AD$6,AE$5,$C59:AD59)</f>
        <v>96870</v>
      </c>
      <c r="AF59" s="73">
        <f ca="1">SUMIF($C$6:AE$6,AF$5,$C59:AE59)</f>
        <v>83770</v>
      </c>
      <c r="AG59" s="73">
        <f ca="1">SUM(AF59-AE59)</f>
        <v>-13100</v>
      </c>
      <c r="AH59" s="19">
        <f ca="1">IF(AG59=0,0,IF(AE59=0,1,AG59/AE59))</f>
        <v>-0.13523278620832044</v>
      </c>
      <c r="AI59" s="73">
        <f>+DD59</f>
        <v>32944</v>
      </c>
      <c r="AJ59" s="73">
        <f ca="1">OFFSET(DD59,0,14,1,1)</f>
        <v>2095</v>
      </c>
      <c r="AK59" s="73">
        <f ca="1">SUM(AJ59-AI59)</f>
        <v>-30849</v>
      </c>
      <c r="AL59" s="19">
        <f ca="1">IF(AK59=0,0,IF(AI59=0,1,AK59/AI59))</f>
        <v>-0.93640723652258373</v>
      </c>
      <c r="AM59" s="73">
        <f>SUMIF($C$6:AL$6,AM$5,$C59:AL59)</f>
        <v>129814</v>
      </c>
      <c r="AN59" s="73">
        <f ca="1">SUMIF($C$6:AM$6,AN$5,$C59:AM59)</f>
        <v>85865</v>
      </c>
      <c r="AO59" s="73">
        <f ca="1">SUM(AN59-AM59)</f>
        <v>-43949</v>
      </c>
      <c r="AP59" s="19">
        <f ca="1">IF(AO59=0,0,IF(AM59=0,1,AO59/AM59))</f>
        <v>-0.33855362287580693</v>
      </c>
      <c r="AQ59" s="73">
        <f>+DE59</f>
        <v>42220</v>
      </c>
      <c r="AR59" s="73">
        <f ca="1">OFFSET(DE59,0,14,1,1)</f>
        <v>2574</v>
      </c>
      <c r="AS59" s="73">
        <f ca="1">SUM(AR59-AQ59)</f>
        <v>-39646</v>
      </c>
      <c r="AT59" s="19">
        <f ca="1">IF(AS59=0,0,IF(AQ59=0,1,AS59/AQ59))</f>
        <v>-0.9390336333491236</v>
      </c>
      <c r="AU59" s="73">
        <f>SUMIF($C$6:AT$6,AU$5,$C59:AT59)</f>
        <v>172034</v>
      </c>
      <c r="AV59" s="73">
        <f ca="1">SUMIF($C$6:AU$6,AV$5,$C59:AU59)</f>
        <v>88439</v>
      </c>
      <c r="AW59" s="73">
        <f ca="1">SUM(AV59-AU59)</f>
        <v>-83595</v>
      </c>
      <c r="AX59" s="19">
        <f ca="1">IF(AW59=0,0,IF(AU59=0,1,AW59/AU59))</f>
        <v>-0.48592138763267728</v>
      </c>
      <c r="AY59" s="73">
        <f>+DF59</f>
        <v>51857</v>
      </c>
      <c r="AZ59" s="73">
        <f ca="1">OFFSET(DF59,0,14,1,1)</f>
        <v>2880</v>
      </c>
      <c r="BA59" s="73">
        <f ca="1">SUM(AZ59-AY59)</f>
        <v>-48977</v>
      </c>
      <c r="BB59" s="19">
        <f ca="1">IF(BA59=0,0,IF(AY59=0,1,BA59/AY59))</f>
        <v>-0.94446265692191989</v>
      </c>
      <c r="BC59" s="73">
        <f>SUMIF($C$6:BB$6,BC$5,$C59:BB59)</f>
        <v>223891</v>
      </c>
      <c r="BD59" s="73">
        <f ca="1">SUMIF($C$6:BC$6,BD$5,$C59:BC59)</f>
        <v>91319</v>
      </c>
      <c r="BE59" s="73">
        <f ca="1">SUM(BD59-BC59)</f>
        <v>-132572</v>
      </c>
      <c r="BF59" s="19">
        <f ca="1">IF(BE59=0,0,IF(BC59=0,1,BE59/BC59))</f>
        <v>-0.59212741914592371</v>
      </c>
      <c r="BG59" s="73">
        <f>+DG59</f>
        <v>55815</v>
      </c>
      <c r="BH59" s="73">
        <f ca="1">OFFSET(DG59,0,14,1,1)</f>
        <v>3026</v>
      </c>
      <c r="BI59" s="73">
        <f ca="1">SUM(BH59-BG59)</f>
        <v>-52789</v>
      </c>
      <c r="BJ59" s="19">
        <f ca="1">IF(BI59=0,0,IF(BG59=0,1,BI59/BG59))</f>
        <v>-0.94578518319448179</v>
      </c>
      <c r="BK59" s="73">
        <f>SUMIF($C$6:BJ$6,BK$5,$C59:BJ59)</f>
        <v>279706</v>
      </c>
      <c r="BL59" s="73">
        <f ca="1">SUMIF($C$6:BK$6,BL$5,$C59:BK59)</f>
        <v>94345</v>
      </c>
      <c r="BM59" s="73">
        <f ca="1">SUM(BL59-BK59)</f>
        <v>-185361</v>
      </c>
      <c r="BN59" s="19">
        <f ca="1">IF(BM59=0,0,IF(BK59=0,1,BM59/BK59))</f>
        <v>-0.66269940580466635</v>
      </c>
      <c r="BO59" s="73">
        <f>+DH59</f>
        <v>42508</v>
      </c>
      <c r="BP59" s="73">
        <f ca="1">OFFSET(DH59,0,14,1,1)</f>
        <v>3430</v>
      </c>
      <c r="BQ59" s="73">
        <f ca="1">SUM(BP59-BO59)</f>
        <v>-39078</v>
      </c>
      <c r="BR59" s="19">
        <f ca="1">IF(BQ59=0,0,IF(BO59=0,1,BQ59/BO59))</f>
        <v>-0.91930930648348541</v>
      </c>
      <c r="BS59" s="73">
        <f>SUMIF($C$6:BR$6,BS$5,$C59:BR59)</f>
        <v>322214</v>
      </c>
      <c r="BT59" s="73">
        <f ca="1">SUMIF($C$6:BS$6,BT$5,$C59:BS59)</f>
        <v>97775</v>
      </c>
      <c r="BU59" s="73">
        <f ca="1">SUM(BT59-BS59)</f>
        <v>-224439</v>
      </c>
      <c r="BV59" s="19">
        <f ca="1">IF(BU59=0,0,IF(BS59=0,1,BU59/BS59))</f>
        <v>-0.69655260168707755</v>
      </c>
      <c r="BW59" s="73">
        <f>+DI59</f>
        <v>41132</v>
      </c>
      <c r="BX59" s="73">
        <f ca="1">OFFSET(DI59,0,14,1,1)</f>
        <v>3544</v>
      </c>
      <c r="BY59" s="73">
        <f ca="1">SUM(BX59-BW59)</f>
        <v>-37588</v>
      </c>
      <c r="BZ59" s="19">
        <f ca="1">IF(BY59=0,0,IF(BW59=0,1,BY59/BW59))</f>
        <v>-0.91383837401536516</v>
      </c>
      <c r="CA59" s="73">
        <f>SUMIF($C$6:BZ$6,CA$5,$C59:BZ59)</f>
        <v>363346</v>
      </c>
      <c r="CB59" s="73">
        <f ca="1">SUMIF($C$6:CA$6,CB$5,$C59:CA59)</f>
        <v>101319</v>
      </c>
      <c r="CC59" s="73">
        <f ca="1">SUM(CB59-CA59)</f>
        <v>-262027</v>
      </c>
      <c r="CD59" s="19">
        <f ca="1">IF(CC59=0,0,IF(CA59=0,1,CC59/CA59))</f>
        <v>-0.72115008834554395</v>
      </c>
      <c r="CE59" s="73">
        <f>+DJ59</f>
        <v>37534</v>
      </c>
      <c r="CF59" s="73">
        <f ca="1">OFFSET(DJ59,0,14,1,1)</f>
        <v>3246</v>
      </c>
      <c r="CG59" s="73">
        <f ca="1">SUM(CF59-CE59)</f>
        <v>-34288</v>
      </c>
      <c r="CH59" s="19">
        <f ca="1">IF(CG59=0,0,IF(CE59=0,1,CG59/CE59))</f>
        <v>-0.91351840997495604</v>
      </c>
      <c r="CI59" s="73">
        <f>SUMIF($C$6:CH$6,CI$5,$C59:CH59)</f>
        <v>400880</v>
      </c>
      <c r="CJ59" s="73">
        <f ca="1">SUMIF($C$6:CI$6,CJ$5,$C59:CI59)</f>
        <v>104565</v>
      </c>
      <c r="CK59" s="73">
        <f ca="1">SUM(CJ59-CI59)</f>
        <v>-296315</v>
      </c>
      <c r="CL59" s="19">
        <f ca="1">IF(CK59=0,0,IF(CI59=0,1,CK59/CI59))</f>
        <v>-0.73916134504091002</v>
      </c>
      <c r="CM59" s="73">
        <f>+DK59</f>
        <v>39384</v>
      </c>
      <c r="CN59" s="73">
        <f ca="1">OFFSET(DK59,0,14,1,1)</f>
        <v>3124</v>
      </c>
      <c r="CO59" s="73">
        <f ca="1">SUM(CN59-CM59)</f>
        <v>-36260</v>
      </c>
      <c r="CP59" s="19">
        <f ca="1">IF(CO59=0,0,IF(CM59=0,1,CO59/CM59))</f>
        <v>-0.92067844810075161</v>
      </c>
      <c r="CQ59" s="73">
        <f>SUMIF($C$6:CP$6,CQ$5,$C59:CP59)</f>
        <v>440264</v>
      </c>
      <c r="CR59" s="73">
        <f ca="1">SUMIF($C$6:CQ$6,CR$5,$C59:CQ59)</f>
        <v>107689</v>
      </c>
      <c r="CS59" s="73">
        <f ca="1">SUM(CR59-CQ59)</f>
        <v>-332575</v>
      </c>
      <c r="CT59" s="19">
        <f ca="1">IF(CS59=0,0,IF(CQ59=0,1,CS59/CQ59))</f>
        <v>-0.7553990333072883</v>
      </c>
      <c r="CW59" t="s">
        <v>18</v>
      </c>
      <c r="CX59" t="s">
        <v>6</v>
      </c>
      <c r="CZ59" s="74">
        <f>SUMIF(WPB!$A$93:$A$108,'2019-2020'!CZ$7,WPB!D$93:D$108)</f>
        <v>30773</v>
      </c>
      <c r="DA59" s="74">
        <f>SUMIF(WPB!$A$93:$A$108,'2019-2020'!DA$7,WPB!E$93:E$108)</f>
        <v>29037</v>
      </c>
      <c r="DB59" s="74">
        <f>SUMIF(WPB!$A$93:$A$108,'2019-2020'!DB$7,WPB!F$93:F$108)</f>
        <v>37048</v>
      </c>
      <c r="DC59" s="74">
        <f>SUMIF(WPB!$A$93:$A$108,'2019-2020'!DC$7,WPB!G$93:G$108)</f>
        <v>12</v>
      </c>
      <c r="DD59" s="74">
        <f>SUMIF(WPB!$A$93:$A$108,'2019-2020'!DD$7,WPB!H$93:H$108)</f>
        <v>32944</v>
      </c>
      <c r="DE59" s="74">
        <f>SUMIF(WPB!$A$93:$A$108,'2019-2020'!DE$7,WPB!I$93:I$108)</f>
        <v>42220</v>
      </c>
      <c r="DF59" s="74">
        <f>SUMIF(WPB!$A$93:$A$108,'2019-2020'!DF$7,WPB!J$93:J$108)</f>
        <v>51857</v>
      </c>
      <c r="DG59" s="74">
        <f>SUMIF(WPB!$A$93:$A$108,'2019-2020'!DG$7,WPB!K$93:K$108)</f>
        <v>55815</v>
      </c>
      <c r="DH59" s="74">
        <f>SUMIF(WPB!$A$93:$A$108,'2019-2020'!DH$7,WPB!L$93:L$108)</f>
        <v>42508</v>
      </c>
      <c r="DI59" s="74">
        <f>SUMIF(WPB!$A$93:$A$108,'2019-2020'!DI$7,WPB!M$93:M$108)</f>
        <v>41132</v>
      </c>
      <c r="DJ59" s="74">
        <f>SUMIF(WPB!$A$93:$A$108,'2019-2020'!DJ$7,WPB!N$93:N$108)</f>
        <v>37534</v>
      </c>
      <c r="DK59" s="74">
        <f>SUMIF(WPB!$A$93:$A$108,'2019-2020'!DK$7,WPB!O$93:O$108)</f>
        <v>39384</v>
      </c>
      <c r="DN59" s="74">
        <f>SUMIF(WPB!$A$93:$A$108,'2019-2020'!DN$7,WPB!D$93:D$108)</f>
        <v>32689</v>
      </c>
      <c r="DO59" s="74">
        <f>SUMIF(WPB!$A$93:$A$108,'2019-2020'!DO$7,WPB!E$93:E$108)</f>
        <v>31715</v>
      </c>
      <c r="DP59" s="74">
        <f>SUMIF(WPB!$A$93:$A$108,'2019-2020'!DP$7,WPB!F$93:F$108)</f>
        <v>17517</v>
      </c>
      <c r="DQ59" s="74">
        <f>SUMIF(WPB!$A$93:$A$108,'2019-2020'!DQ$7,WPB!G$93:G$108)</f>
        <v>1849</v>
      </c>
      <c r="DR59" s="74">
        <f>SUMIF(WPB!$A$93:$A$108,'2019-2020'!DR$7,WPB!H$93:H$108)</f>
        <v>2095</v>
      </c>
      <c r="DS59" s="74">
        <f>SUMIF(WPB!$A$93:$A$108,'2019-2020'!DS$7,WPB!I$93:I$108)</f>
        <v>2574</v>
      </c>
      <c r="DT59" s="74">
        <f>SUMIF(WPB!$A$93:$A$108,'2019-2020'!DT$7,WPB!J$93:J$108)</f>
        <v>2880</v>
      </c>
      <c r="DU59" s="74">
        <f>SUMIF(WPB!$A$93:$A$108,'2019-2020'!DU$7,WPB!K$93:K$108)</f>
        <v>3026</v>
      </c>
      <c r="DV59" s="74">
        <f>SUMIF(WPB!$A$93:$A$108,'2019-2020'!DV$7,WPB!L$93:L$108)</f>
        <v>3430</v>
      </c>
      <c r="DW59" s="74">
        <f>SUMIF(WPB!$A$93:$A$108,'2019-2020'!DW$7,WPB!M$93:M$108)</f>
        <v>3544</v>
      </c>
      <c r="DX59" s="74">
        <f>SUMIF(WPB!$A$93:$A$108,'2019-2020'!DX$7,WPB!N$93:N$108)</f>
        <v>3246</v>
      </c>
      <c r="DY59" s="74">
        <f>SUMIF(WPB!$A$93:$A$108,'2019-2020'!DY$7,WPB!O$93:O$108)</f>
        <v>3124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SUMIF(WPB!$A$111:$A$126,'2019-2020'!CZ$7,WPB!D$111:D$126)</f>
        <v>0</v>
      </c>
      <c r="DA60" s="74">
        <f>SUMIF(WPB!$A$111:$A$126,'2019-2020'!DA$7,WPB!E$111:E$126)</f>
        <v>0</v>
      </c>
      <c r="DB60" s="74">
        <f>SUMIF(WPB!$A$111:$A$126,'2019-2020'!DB$7,WPB!F$111:F$126)</f>
        <v>0</v>
      </c>
      <c r="DC60" s="74">
        <f>SUMIF(WPB!$A$111:$A$126,'2019-2020'!DC$7,WPB!G$111:G$126)</f>
        <v>0</v>
      </c>
      <c r="DD60" s="74">
        <f>SUMIF(WPB!$A$111:$A$126,'2019-2020'!DD$7,WPB!H$111:H$126)</f>
        <v>0</v>
      </c>
      <c r="DE60" s="74">
        <f>SUMIF(WPB!$A$111:$A$126,'2019-2020'!DE$7,WPB!I$111:I$126)</f>
        <v>0</v>
      </c>
      <c r="DF60" s="74">
        <f>SUMIF(WPB!$A$111:$A$126,'2019-2020'!DF$7,WPB!J$111:J$126)</f>
        <v>0</v>
      </c>
      <c r="DG60" s="74">
        <f>SUMIF(WPB!$A$111:$A$126,'2019-2020'!DG$7,WPB!K$111:K$126)</f>
        <v>0</v>
      </c>
      <c r="DH60" s="74">
        <f>SUMIF(WPB!$A$111:$A$126,'2019-2020'!DH$7,WPB!L$111:L$126)</f>
        <v>0</v>
      </c>
      <c r="DI60" s="74">
        <f>SUMIF(WPB!$A$111:$A$126,'2019-2020'!DI$7,WPB!M$111:M$126)</f>
        <v>0</v>
      </c>
      <c r="DJ60" s="74">
        <f>SUMIF(WPB!$A$111:$A$126,'2019-2020'!DJ$7,WPB!N$111:N$126)</f>
        <v>0</v>
      </c>
      <c r="DK60" s="74">
        <f>SUMIF(WPB!$A$111:$A$126,'2019-2020'!DK$7,WPB!O$111:O$126)</f>
        <v>0</v>
      </c>
      <c r="DN60" s="74">
        <f>SUMIF(WPB!$A$111:$A$126,'2019-2020'!DN$7,WPB!D$111:D$126)</f>
        <v>0</v>
      </c>
      <c r="DO60" s="74">
        <f>SUMIF(WPB!$A$111:$A$126,'2019-2020'!DO$7,WPB!E$111:E$126)</f>
        <v>0</v>
      </c>
      <c r="DP60" s="74">
        <f>SUMIF(WPB!$A$111:$A$126,'2019-2020'!DP$7,WPB!F$111:F$126)</f>
        <v>0</v>
      </c>
      <c r="DQ60" s="74">
        <f>SUMIF(WPB!$A$111:$A$126,'2019-2020'!DQ$7,WPB!G$111:G$126)</f>
        <v>0</v>
      </c>
      <c r="DR60" s="74">
        <f>SUMIF(WPB!$A$111:$A$126,'2019-2020'!DR$7,WPB!H$111:H$126)</f>
        <v>0</v>
      </c>
      <c r="DS60" s="74">
        <f>SUMIF(WPB!$A$111:$A$126,'2019-2020'!DS$7,WPB!I$111:I$126)</f>
        <v>0</v>
      </c>
      <c r="DT60" s="74">
        <f>SUMIF(WPB!$A$111:$A$126,'2019-2020'!DT$7,WPB!J$111:J$126)</f>
        <v>0</v>
      </c>
      <c r="DU60" s="74">
        <f>SUMIF(WPB!$A$111:$A$126,'2019-2020'!DU$7,WPB!K$111:K$126)</f>
        <v>0</v>
      </c>
      <c r="DV60" s="74">
        <f>SUMIF(WPB!$A$111:$A$126,'2019-2020'!DV$7,WPB!L$111:L$126)</f>
        <v>0</v>
      </c>
      <c r="DW60" s="74">
        <f>SUMIF(WPB!$A$111:$A$126,'2019-2020'!DW$7,WPB!M$111:M$126)</f>
        <v>0</v>
      </c>
      <c r="DX60" s="74">
        <f>SUMIF(WPB!$A$111:$A$126,'2019-2020'!DX$7,WPB!N$111:N$126)</f>
        <v>0</v>
      </c>
      <c r="DY60" s="74">
        <f>SUMIF(WPB!$A$111:$A$126,'2019-2020'!DY$7,WPB!O$111:O$126)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SUMIF(WPB!$A$129:$A$144,'2019-2020'!CZ$7,WPB!D$129:D$144)</f>
        <v>0</v>
      </c>
      <c r="DA61" s="74">
        <f>SUMIF(WPB!$A$129:$A$144,'2019-2020'!DA$7,WPB!E$129:E$144)</f>
        <v>0</v>
      </c>
      <c r="DB61" s="74">
        <f>SUMIF(WPB!$A$129:$A$144,'2019-2020'!DB$7,WPB!F$129:F$144)</f>
        <v>0</v>
      </c>
      <c r="DC61" s="74">
        <f>SUMIF(WPB!$A$129:$A$144,'2019-2020'!DC$7,WPB!G$129:G$144)</f>
        <v>0</v>
      </c>
      <c r="DD61" s="74">
        <f>SUMIF(WPB!$A$129:$A$144,'2019-2020'!DD$7,WPB!H$129:H$144)</f>
        <v>0</v>
      </c>
      <c r="DE61" s="74">
        <f>SUMIF(WPB!$A$129:$A$144,'2019-2020'!DE$7,WPB!I$129:I$144)</f>
        <v>0</v>
      </c>
      <c r="DF61" s="74">
        <f>SUMIF(WPB!$A$129:$A$144,'2019-2020'!DF$7,WPB!J$129:J$144)</f>
        <v>0</v>
      </c>
      <c r="DG61" s="74">
        <f>SUMIF(WPB!$A$129:$A$144,'2019-2020'!DG$7,WPB!K$129:K$144)</f>
        <v>0</v>
      </c>
      <c r="DH61" s="74">
        <f>SUMIF(WPB!$A$129:$A$144,'2019-2020'!DH$7,WPB!L$129:L$144)</f>
        <v>0</v>
      </c>
      <c r="DI61" s="74">
        <f>SUMIF(WPB!$A$129:$A$144,'2019-2020'!DI$7,WPB!M$129:M$144)</f>
        <v>0</v>
      </c>
      <c r="DJ61" s="74">
        <f>SUMIF(WPB!$A$129:$A$144,'2019-2020'!DJ$7,WPB!N$129:N$144)</f>
        <v>0</v>
      </c>
      <c r="DK61" s="74">
        <f>SUMIF(WPB!$A$129:$A$144,'2019-2020'!DK$7,WPB!O$129:O$144)</f>
        <v>0</v>
      </c>
      <c r="DN61" s="74">
        <f>SUMIF(WPB!$A$129:$A$144,'2019-2020'!DN$7,WPB!D$129:D$144)</f>
        <v>0</v>
      </c>
      <c r="DO61" s="74">
        <f>SUMIF(WPB!$A$129:$A$144,'2019-2020'!DO$7,WPB!E$129:E$144)</f>
        <v>0</v>
      </c>
      <c r="DP61" s="74">
        <f>SUMIF(WPB!$A$129:$A$144,'2019-2020'!DP$7,WPB!F$129:F$144)</f>
        <v>0</v>
      </c>
      <c r="DQ61" s="74">
        <f>SUMIF(WPB!$A$129:$A$144,'2019-2020'!DQ$7,WPB!G$129:G$144)</f>
        <v>0</v>
      </c>
      <c r="DR61" s="74">
        <f>SUMIF(WPB!$A$129:$A$144,'2019-2020'!DR$7,WPB!H$129:H$144)</f>
        <v>0</v>
      </c>
      <c r="DS61" s="74">
        <f>SUMIF(WPB!$A$129:$A$144,'2019-2020'!DS$7,WPB!I$129:I$144)</f>
        <v>0</v>
      </c>
      <c r="DT61" s="74">
        <f>SUMIF(WPB!$A$129:$A$144,'2019-2020'!DT$7,WPB!J$129:J$144)</f>
        <v>0</v>
      </c>
      <c r="DU61" s="74">
        <f>SUMIF(WPB!$A$129:$A$144,'2019-2020'!DU$7,WPB!K$129:K$144)</f>
        <v>0</v>
      </c>
      <c r="DV61" s="74">
        <f>SUMIF(WPB!$A$129:$A$144,'2019-2020'!DV$7,WPB!L$129:L$144)</f>
        <v>0</v>
      </c>
      <c r="DW61" s="74">
        <f>SUMIF(WPB!$A$129:$A$144,'2019-2020'!DW$7,WPB!M$129:M$144)</f>
        <v>0</v>
      </c>
      <c r="DX61" s="74">
        <f>SUMIF(WPB!$A$129:$A$144,'2019-2020'!DX$7,WPB!N$129:N$144)</f>
        <v>0</v>
      </c>
      <c r="DY61" s="74">
        <f>SUMIF(WPB!$A$129:$A$144,'2019-2020'!DY$7,WPB!O$129:O$144)</f>
        <v>0</v>
      </c>
    </row>
    <row r="62" spans="1:130" s="7" customFormat="1">
      <c r="A62" s="75"/>
      <c r="B62" s="24" t="s">
        <v>9</v>
      </c>
      <c r="C62" s="12">
        <f>+SUM(C59:C61)</f>
        <v>30773</v>
      </c>
      <c r="D62" s="86">
        <f ca="1">+SUM(D59:D61)</f>
        <v>32689</v>
      </c>
      <c r="E62" s="12">
        <f ca="1">SUM(E59:E61)</f>
        <v>1916</v>
      </c>
      <c r="F62" s="13">
        <f ca="1">IF(E62=0,0,IF(C62=0,1,E62/C62))</f>
        <v>6.2262372859324733E-2</v>
      </c>
      <c r="G62" s="12">
        <f>SUM(G59:G61)</f>
        <v>30773</v>
      </c>
      <c r="H62" s="86">
        <f ca="1">SUM(H59:H61)</f>
        <v>32689</v>
      </c>
      <c r="I62" s="12">
        <f ca="1">SUM(I59:I61)</f>
        <v>1916</v>
      </c>
      <c r="J62" s="13">
        <f ca="1">IF(I62=0,0,IF(G62=0,1,I62/G62))</f>
        <v>6.2262372859324733E-2</v>
      </c>
      <c r="K62" s="12">
        <f>+SUM(K59:K61)</f>
        <v>29037</v>
      </c>
      <c r="L62" s="86">
        <f ca="1">+SUM(L59:L61)</f>
        <v>31715</v>
      </c>
      <c r="M62" s="12">
        <f ca="1">SUM(M59:M61)</f>
        <v>2678</v>
      </c>
      <c r="N62" s="13">
        <f ca="1">IF(M62=0,0,IF(K62=0,1,M62/K62))</f>
        <v>9.2227158453008232E-2</v>
      </c>
      <c r="O62" s="12">
        <f>SUM(O59:O61)</f>
        <v>59810</v>
      </c>
      <c r="P62" s="86">
        <f ca="1">SUM(P59:P61)</f>
        <v>64404</v>
      </c>
      <c r="Q62" s="12">
        <f ca="1">SUM(Q59:Q61)</f>
        <v>4594</v>
      </c>
      <c r="R62" s="13">
        <f ca="1">IF(Q62=0,0,IF(O62=0,1,Q62/O62))</f>
        <v>7.6809898010366154E-2</v>
      </c>
      <c r="S62" s="12">
        <f>+SUM(S59:S61)</f>
        <v>37048</v>
      </c>
      <c r="T62" s="86">
        <f ca="1">+SUM(T59:T61)</f>
        <v>17517</v>
      </c>
      <c r="U62" s="12">
        <f ca="1">SUM(U59:U61)</f>
        <v>-19531</v>
      </c>
      <c r="V62" s="13">
        <f ca="1">IF(U62=0,0,IF(S62=0,1,U62/S62))</f>
        <v>-0.52718095443748647</v>
      </c>
      <c r="W62" s="12">
        <f>SUM(W59:W61)</f>
        <v>96858</v>
      </c>
      <c r="X62" s="86">
        <f ca="1">SUM(X59:X61)</f>
        <v>81921</v>
      </c>
      <c r="Y62" s="12">
        <f ca="1">SUM(Y59:Y61)</f>
        <v>-14937</v>
      </c>
      <c r="Z62" s="13">
        <f ca="1">IF(Y62=0,0,IF(W62=0,1,Y62/W62))</f>
        <v>-0.15421544942080159</v>
      </c>
      <c r="AA62" s="12">
        <f>+SUM(AA59:AA61)</f>
        <v>12</v>
      </c>
      <c r="AB62" s="86">
        <f ca="1">+SUM(AB59:AB61)</f>
        <v>1849</v>
      </c>
      <c r="AC62" s="12">
        <f ca="1">SUM(AC59:AC61)</f>
        <v>1837</v>
      </c>
      <c r="AD62" s="13">
        <f ca="1">IF(AC62=0,0,IF(AA62=0,1,AC62/AA62))</f>
        <v>153.08333333333334</v>
      </c>
      <c r="AE62" s="12">
        <f>SUM(AE59:AE61)</f>
        <v>96870</v>
      </c>
      <c r="AF62" s="86">
        <f ca="1">SUM(AF59:AF61)</f>
        <v>83770</v>
      </c>
      <c r="AG62" s="12">
        <f ca="1">SUM(AG59:AG61)</f>
        <v>-13100</v>
      </c>
      <c r="AH62" s="13">
        <f ca="1">IF(AG62=0,0,IF(AE62=0,1,AG62/AE62))</f>
        <v>-0.13523278620832044</v>
      </c>
      <c r="AI62" s="12">
        <f>+SUM(AI59:AI61)</f>
        <v>32944</v>
      </c>
      <c r="AJ62" s="86">
        <f ca="1">+SUM(AJ59:AJ61)</f>
        <v>2095</v>
      </c>
      <c r="AK62" s="12">
        <f ca="1">SUM(AK59:AK61)</f>
        <v>-30849</v>
      </c>
      <c r="AL62" s="13">
        <f ca="1">IF(AK62=0,0,IF(AI62=0,1,AK62/AI62))</f>
        <v>-0.93640723652258373</v>
      </c>
      <c r="AM62" s="12">
        <f>SUM(AM59:AM61)</f>
        <v>129814</v>
      </c>
      <c r="AN62" s="86">
        <f ca="1">SUM(AN59:AN61)</f>
        <v>85865</v>
      </c>
      <c r="AO62" s="12">
        <f ca="1">SUM(AO59:AO61)</f>
        <v>-43949</v>
      </c>
      <c r="AP62" s="13">
        <f ca="1">IF(AO62=0,0,IF(AM62=0,1,AO62/AM62))</f>
        <v>-0.33855362287580693</v>
      </c>
      <c r="AQ62" s="12">
        <f>+SUM(AQ59:AQ61)</f>
        <v>42220</v>
      </c>
      <c r="AR62" s="86">
        <f ca="1">+SUM(AR59:AR61)</f>
        <v>2574</v>
      </c>
      <c r="AS62" s="12">
        <f ca="1">SUM(AS59:AS61)</f>
        <v>-39646</v>
      </c>
      <c r="AT62" s="13">
        <f ca="1">IF(AS62=0,0,IF(AQ62=0,1,AS62/AQ62))</f>
        <v>-0.9390336333491236</v>
      </c>
      <c r="AU62" s="12">
        <f>SUM(AU59:AU61)</f>
        <v>172034</v>
      </c>
      <c r="AV62" s="86">
        <f ca="1">SUM(AV59:AV61)</f>
        <v>88439</v>
      </c>
      <c r="AW62" s="12">
        <f ca="1">SUM(AW59:AW61)</f>
        <v>-83595</v>
      </c>
      <c r="AX62" s="13">
        <f ca="1">IF(AW62=0,0,IF(AU62=0,1,AW62/AU62))</f>
        <v>-0.48592138763267728</v>
      </c>
      <c r="AY62" s="12">
        <f>+SUM(AY59:AY61)</f>
        <v>51857</v>
      </c>
      <c r="AZ62" s="86">
        <f ca="1">+SUM(AZ59:AZ61)</f>
        <v>2880</v>
      </c>
      <c r="BA62" s="12">
        <f ca="1">SUM(BA59:BA61)</f>
        <v>-48977</v>
      </c>
      <c r="BB62" s="13">
        <f ca="1">IF(BA62=0,0,IF(AY62=0,1,BA62/AY62))</f>
        <v>-0.94446265692191989</v>
      </c>
      <c r="BC62" s="12">
        <f>SUM(BC59:BC61)</f>
        <v>223891</v>
      </c>
      <c r="BD62" s="86">
        <f ca="1">SUM(BD59:BD61)</f>
        <v>91319</v>
      </c>
      <c r="BE62" s="12">
        <f ca="1">SUM(BE59:BE61)</f>
        <v>-132572</v>
      </c>
      <c r="BF62" s="13">
        <f ca="1">IF(BE62=0,0,IF(BC62=0,1,BE62/BC62))</f>
        <v>-0.59212741914592371</v>
      </c>
      <c r="BG62" s="12">
        <f>+SUM(BG59:BG61)</f>
        <v>55815</v>
      </c>
      <c r="BH62" s="86">
        <f ca="1">+SUM(BH59:BH61)</f>
        <v>3026</v>
      </c>
      <c r="BI62" s="12">
        <f ca="1">SUM(BI59:BI61)</f>
        <v>-52789</v>
      </c>
      <c r="BJ62" s="13">
        <f ca="1">IF(BI62=0,0,IF(BG62=0,1,BI62/BG62))</f>
        <v>-0.94578518319448179</v>
      </c>
      <c r="BK62" s="12">
        <f>SUM(BK59:BK61)</f>
        <v>279706</v>
      </c>
      <c r="BL62" s="86">
        <f ca="1">SUM(BL59:BL61)</f>
        <v>94345</v>
      </c>
      <c r="BM62" s="12">
        <f ca="1">SUM(BM59:BM61)</f>
        <v>-185361</v>
      </c>
      <c r="BN62" s="13">
        <f ca="1">IF(BM62=0,0,IF(BK62=0,1,BM62/BK62))</f>
        <v>-0.66269940580466635</v>
      </c>
      <c r="BO62" s="12">
        <f>+SUM(BO59:BO61)</f>
        <v>42508</v>
      </c>
      <c r="BP62" s="86">
        <f ca="1">+SUM(BP59:BP61)</f>
        <v>3430</v>
      </c>
      <c r="BQ62" s="12">
        <f ca="1">SUM(BQ59:BQ61)</f>
        <v>-39078</v>
      </c>
      <c r="BR62" s="13">
        <f ca="1">IF(BQ62=0,0,IF(BO62=0,1,BQ62/BO62))</f>
        <v>-0.91930930648348541</v>
      </c>
      <c r="BS62" s="12">
        <f>SUM(BS59:BS61)</f>
        <v>322214</v>
      </c>
      <c r="BT62" s="86">
        <f ca="1">SUM(BT59:BT61)</f>
        <v>97775</v>
      </c>
      <c r="BU62" s="12">
        <f ca="1">SUM(BU59:BU61)</f>
        <v>-224439</v>
      </c>
      <c r="BV62" s="13">
        <f ca="1">IF(BU62=0,0,IF(BS62=0,1,BU62/BS62))</f>
        <v>-0.69655260168707755</v>
      </c>
      <c r="BW62" s="12">
        <f>+SUM(BW59:BW61)</f>
        <v>41132</v>
      </c>
      <c r="BX62" s="86">
        <f ca="1">+SUM(BX59:BX61)</f>
        <v>3544</v>
      </c>
      <c r="BY62" s="12">
        <f ca="1">SUM(BY59:BY61)</f>
        <v>-37588</v>
      </c>
      <c r="BZ62" s="13">
        <f ca="1">IF(BY62=0,0,IF(BW62=0,1,BY62/BW62))</f>
        <v>-0.91383837401536516</v>
      </c>
      <c r="CA62" s="12">
        <f>SUM(CA59:CA61)</f>
        <v>363346</v>
      </c>
      <c r="CB62" s="86">
        <f ca="1">SUM(CB59:CB61)</f>
        <v>101319</v>
      </c>
      <c r="CC62" s="12">
        <f ca="1">SUM(CC59:CC61)</f>
        <v>-262027</v>
      </c>
      <c r="CD62" s="13">
        <f ca="1">IF(CC62=0,0,IF(CA62=0,1,CC62/CA62))</f>
        <v>-0.72115008834554395</v>
      </c>
      <c r="CE62" s="12">
        <f>+SUM(CE59:CE61)</f>
        <v>37534</v>
      </c>
      <c r="CF62" s="86">
        <f ca="1">+SUM(CF59:CF61)</f>
        <v>3246</v>
      </c>
      <c r="CG62" s="12">
        <f ca="1">SUM(CG59:CG61)</f>
        <v>-34288</v>
      </c>
      <c r="CH62" s="13">
        <f ca="1">IF(CG62=0,0,IF(CE62=0,1,CG62/CE62))</f>
        <v>-0.91351840997495604</v>
      </c>
      <c r="CI62" s="12">
        <f>SUM(CI59:CI61)</f>
        <v>400880</v>
      </c>
      <c r="CJ62" s="86">
        <f ca="1">SUM(CJ59:CJ61)</f>
        <v>104565</v>
      </c>
      <c r="CK62" s="12">
        <f ca="1">SUM(CK59:CK61)</f>
        <v>-296315</v>
      </c>
      <c r="CL62" s="13">
        <f ca="1">IF(CK62=0,0,IF(CI62=0,1,CK62/CI62))</f>
        <v>-0.73916134504091002</v>
      </c>
      <c r="CM62" s="12">
        <f>+SUM(CM59:CM61)</f>
        <v>39384</v>
      </c>
      <c r="CN62" s="86">
        <f ca="1">+SUM(CN59:CN61)</f>
        <v>3124</v>
      </c>
      <c r="CO62" s="12">
        <f ca="1">SUM(CO59:CO61)</f>
        <v>-36260</v>
      </c>
      <c r="CP62" s="13">
        <f ca="1">IF(CO62=0,0,IF(CM62=0,1,CO62/CM62))</f>
        <v>-0.92067844810075161</v>
      </c>
      <c r="CQ62" s="12">
        <f>SUM(CQ59:CQ61)</f>
        <v>440264</v>
      </c>
      <c r="CR62" s="86">
        <f ca="1">SUM(CR59:CR61)</f>
        <v>107689</v>
      </c>
      <c r="CS62" s="12">
        <f ca="1">SUM(CS59:CS61)</f>
        <v>-332575</v>
      </c>
      <c r="CT62" s="13">
        <f ca="1">IF(CS62=0,0,IF(CQ62=0,1,CS62/CQ62))</f>
        <v>-0.7553990333072883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1698758</v>
      </c>
      <c r="D64" s="73">
        <f t="shared" ca="1" si="2"/>
        <v>1818060</v>
      </c>
      <c r="E64" s="18">
        <f t="shared" ca="1" si="2"/>
        <v>119302</v>
      </c>
      <c r="F64" s="19">
        <f ca="1">IF(E64=0,0,IF(C64=0,1,E64/C64))</f>
        <v>7.0228955507494292E-2</v>
      </c>
      <c r="G64" s="18">
        <f t="shared" ref="G64:I66" si="3">SUMIF($B$9:$B$63,$B64,G$9:G$63)</f>
        <v>1698758</v>
      </c>
      <c r="H64" s="73">
        <f t="shared" ca="1" si="3"/>
        <v>1818060</v>
      </c>
      <c r="I64" s="18">
        <f t="shared" ca="1" si="3"/>
        <v>119302</v>
      </c>
      <c r="J64" s="19">
        <f ca="1">IF(I64=0,0,IF(G64=0,1,I64/G64))</f>
        <v>7.0228955507494292E-2</v>
      </c>
      <c r="K64" s="18">
        <f t="shared" ref="K64:M66" si="4">SUMIF($B$9:$B$63,$B64,K$9:K$63)</f>
        <v>1641527</v>
      </c>
      <c r="L64" s="73">
        <f t="shared" ca="1" si="4"/>
        <v>1789548</v>
      </c>
      <c r="M64" s="18">
        <f t="shared" ca="1" si="4"/>
        <v>148021</v>
      </c>
      <c r="N64" s="19">
        <f ca="1">IF(M64=0,0,IF(K64=0,1,M64/K64))</f>
        <v>9.0172747691631028E-2</v>
      </c>
      <c r="O64" s="18">
        <f t="shared" ref="O64:Q66" si="5">SUMIF($B$9:$B$63,$B64,O$9:O$63)</f>
        <v>3340285</v>
      </c>
      <c r="P64" s="73">
        <f t="shared" ca="1" si="5"/>
        <v>3607608</v>
      </c>
      <c r="Q64" s="18">
        <f t="shared" ca="1" si="5"/>
        <v>267323</v>
      </c>
      <c r="R64" s="19">
        <f ca="1">IF(Q64=0,0,IF(O64=0,1,Q64/O64))</f>
        <v>8.0029997440338174E-2</v>
      </c>
      <c r="S64" s="18">
        <f t="shared" ref="S64:U66" si="6">SUMIF($B$9:$B$63,$B64,S$9:S$63)</f>
        <v>2090165</v>
      </c>
      <c r="T64" s="73">
        <f t="shared" ca="1" si="6"/>
        <v>1148492</v>
      </c>
      <c r="U64" s="18">
        <f t="shared" ca="1" si="6"/>
        <v>-941673</v>
      </c>
      <c r="V64" s="19">
        <f ca="1">IF(U64=0,0,IF(S64=0,1,U64/S64))</f>
        <v>-0.45052567620259643</v>
      </c>
      <c r="W64" s="18">
        <f t="shared" ref="W64:Y66" si="7">SUMIF($B$9:$B$63,$B64,W$9:W$63)</f>
        <v>5430450</v>
      </c>
      <c r="X64" s="73">
        <f t="shared" ca="1" si="7"/>
        <v>4756100</v>
      </c>
      <c r="Y64" s="18">
        <f t="shared" ca="1" si="7"/>
        <v>-674350</v>
      </c>
      <c r="Z64" s="19">
        <f ca="1">IF(Y64=0,0,IF(W64=0,1,Y64/W64))</f>
        <v>-0.12417939581434319</v>
      </c>
      <c r="AA64" s="18">
        <f t="shared" ref="AA64:AC66" si="8">SUMIF($B$9:$B$63,$B64,AA$9:AA$63)</f>
        <v>2107863</v>
      </c>
      <c r="AB64" s="73">
        <f t="shared" ca="1" si="8"/>
        <v>237867</v>
      </c>
      <c r="AC64" s="18">
        <f t="shared" ca="1" si="8"/>
        <v>-1869996</v>
      </c>
      <c r="AD64" s="19">
        <f ca="1">IF(AC64=0,0,IF(AA64=0,1,AC64/AA64))</f>
        <v>-0.88715253315798992</v>
      </c>
      <c r="AE64" s="18">
        <f t="shared" ref="AE64:AG66" si="9">SUMIF($B$9:$B$63,$B64,AE$9:AE$63)</f>
        <v>7538313</v>
      </c>
      <c r="AF64" s="73">
        <f t="shared" ca="1" si="9"/>
        <v>4993967</v>
      </c>
      <c r="AG64" s="18">
        <f t="shared" ca="1" si="9"/>
        <v>-2544346</v>
      </c>
      <c r="AH64" s="19">
        <f ca="1">IF(AG64=0,0,IF(AE64=0,1,AG64/AE64))</f>
        <v>-0.33752193627407084</v>
      </c>
      <c r="AI64" s="18">
        <f t="shared" ref="AI64:AK66" si="10">SUMIF($B$9:$B$63,$B64,AI$9:AI$63)</f>
        <v>2308902</v>
      </c>
      <c r="AJ64" s="73">
        <f t="shared" ca="1" si="10"/>
        <v>312049</v>
      </c>
      <c r="AK64" s="18">
        <f t="shared" ca="1" si="10"/>
        <v>-1996853</v>
      </c>
      <c r="AL64" s="19">
        <f ca="1">IF(AK64=0,0,IF(AI64=0,1,AK64/AI64))</f>
        <v>-0.86484961249979431</v>
      </c>
      <c r="AM64" s="18">
        <f t="shared" ref="AM64:AO66" si="11">SUMIF($B$9:$B$63,$B64,AM$9:AM$63)</f>
        <v>9847215</v>
      </c>
      <c r="AN64" s="73">
        <f t="shared" ca="1" si="11"/>
        <v>5306016</v>
      </c>
      <c r="AO64" s="18">
        <f t="shared" ca="1" si="11"/>
        <v>-4541199</v>
      </c>
      <c r="AP64" s="19">
        <f ca="1">IF(AO64=0,0,IF(AM64=0,1,AO64/AM64))</f>
        <v>-0.46116582201160428</v>
      </c>
      <c r="AQ64" s="18">
        <f t="shared" ref="AQ64:AS66" si="12">SUMIF($B$9:$B$63,$B64,AQ$9:AQ$63)</f>
        <v>2469123</v>
      </c>
      <c r="AR64" s="73">
        <f t="shared" ca="1" si="12"/>
        <v>421504</v>
      </c>
      <c r="AS64" s="18">
        <f t="shared" ca="1" si="12"/>
        <v>-2047619</v>
      </c>
      <c r="AT64" s="19">
        <f ca="1">IF(AS64=0,0,IF(AQ64=0,1,AS64/AQ64))</f>
        <v>-0.82928999486862343</v>
      </c>
      <c r="AU64" s="18">
        <f t="shared" ref="AU64:AW66" si="13">SUMIF($B$9:$B$63,$B64,AU$9:AU$63)</f>
        <v>12316338</v>
      </c>
      <c r="AV64" s="73">
        <f t="shared" ca="1" si="13"/>
        <v>5727520</v>
      </c>
      <c r="AW64" s="18">
        <f t="shared" ca="1" si="13"/>
        <v>-6588818</v>
      </c>
      <c r="AX64" s="19">
        <f ca="1">IF(AW64=0,0,IF(AU64=0,1,AW64/AU64))</f>
        <v>-0.53496566917861466</v>
      </c>
      <c r="AY64" s="18">
        <f t="shared" ref="AY64:BA66" si="14">SUMIF($B$9:$B$63,$B64,AY$9:AY$63)</f>
        <v>2843467</v>
      </c>
      <c r="AZ64" s="73">
        <f t="shared" ca="1" si="14"/>
        <v>471788</v>
      </c>
      <c r="BA64" s="18">
        <f t="shared" ca="1" si="14"/>
        <v>-2371679</v>
      </c>
      <c r="BB64" s="19">
        <f ca="1">IF(BA64=0,0,IF(AY64=0,1,BA64/AY64))</f>
        <v>-0.83408001569914469</v>
      </c>
      <c r="BC64" s="18">
        <f t="shared" ref="BC64:BE66" si="15">SUMIF($B$9:$B$63,$B64,BC$9:BC$63)</f>
        <v>15159805</v>
      </c>
      <c r="BD64" s="73">
        <f t="shared" ca="1" si="15"/>
        <v>6199308</v>
      </c>
      <c r="BE64" s="18">
        <f t="shared" ca="1" si="15"/>
        <v>-8960497</v>
      </c>
      <c r="BF64" s="19">
        <f ca="1">IF(BE64=0,0,IF(BC64=0,1,BE64/BC64))</f>
        <v>-0.59106941019360082</v>
      </c>
      <c r="BG64" s="18">
        <f t="shared" ref="BG64:BI66" si="16">SUMIF($B$9:$B$63,$B64,BG$9:BG$63)</f>
        <v>2998884</v>
      </c>
      <c r="BH64" s="73">
        <f t="shared" ca="1" si="16"/>
        <v>484161</v>
      </c>
      <c r="BI64" s="18">
        <f t="shared" ca="1" si="16"/>
        <v>-2514723</v>
      </c>
      <c r="BJ64" s="19">
        <f ca="1">IF(BI64=0,0,IF(BG64=0,1,BI64/BG64))</f>
        <v>-0.83855294169431027</v>
      </c>
      <c r="BK64" s="18">
        <f t="shared" ref="BK64:BM66" si="17">SUMIF($B$9:$B$63,$B64,BK$9:BK$63)</f>
        <v>18158689</v>
      </c>
      <c r="BL64" s="73">
        <f t="shared" ca="1" si="17"/>
        <v>6683469</v>
      </c>
      <c r="BM64" s="18">
        <f t="shared" ca="1" si="17"/>
        <v>-11475220</v>
      </c>
      <c r="BN64" s="19">
        <f ca="1">IF(BM64=0,0,IF(BK64=0,1,BM64/BK64))</f>
        <v>-0.63194099529982584</v>
      </c>
      <c r="BO64" s="18">
        <f t="shared" ref="BO64:BQ66" si="18">SUMIF($B$9:$B$63,$B64,BO$9:BO$63)</f>
        <v>2340521</v>
      </c>
      <c r="BP64" s="73">
        <f t="shared" ca="1" si="18"/>
        <v>474725</v>
      </c>
      <c r="BQ64" s="18">
        <f t="shared" ca="1" si="18"/>
        <v>-1865796</v>
      </c>
      <c r="BR64" s="19">
        <f ca="1">IF(BQ64=0,0,IF(BO64=0,1,BQ64/BO64))</f>
        <v>-0.79717122811544949</v>
      </c>
      <c r="BS64" s="18">
        <f t="shared" ref="BS64:BU66" si="19">SUMIF($B$9:$B$63,$B64,BS$9:BS$63)</f>
        <v>20499210</v>
      </c>
      <c r="BT64" s="73">
        <f t="shared" ca="1" si="19"/>
        <v>7158194</v>
      </c>
      <c r="BU64" s="18">
        <f t="shared" ca="1" si="19"/>
        <v>-13341016</v>
      </c>
      <c r="BV64" s="19">
        <f ca="1">IF(BU64=0,0,IF(BS64=0,1,BU64/BS64))</f>
        <v>-0.65080634814707494</v>
      </c>
      <c r="BW64" s="18">
        <f t="shared" ref="BW64:BY66" si="20">SUMIF($B$9:$B$63,$B64,BW$9:BW$63)</f>
        <v>2328281</v>
      </c>
      <c r="BX64" s="73">
        <f t="shared" ca="1" si="20"/>
        <v>475254</v>
      </c>
      <c r="BY64" s="18">
        <f t="shared" ca="1" si="20"/>
        <v>-1853027</v>
      </c>
      <c r="BZ64" s="19">
        <f ca="1">IF(BY64=0,0,IF(BW64=0,1,BY64/BW64))</f>
        <v>-0.79587773125322936</v>
      </c>
      <c r="CA64" s="18">
        <f t="shared" ref="CA64:CC66" si="21">SUMIF($B$9:$B$63,$B64,CA$9:CA$63)</f>
        <v>22827491</v>
      </c>
      <c r="CB64" s="73">
        <f t="shared" ca="1" si="21"/>
        <v>7633448</v>
      </c>
      <c r="CC64" s="18">
        <f t="shared" ca="1" si="21"/>
        <v>-15194043</v>
      </c>
      <c r="CD64" s="19">
        <f ca="1">IF(CC64=0,0,IF(CA64=0,1,CC64/CA64))</f>
        <v>-0.66560284702335448</v>
      </c>
      <c r="CE64" s="18">
        <f t="shared" ref="CE64:CG66" si="22">SUMIF($B$9:$B$63,$B64,CE$9:CE$63)</f>
        <v>2064304</v>
      </c>
      <c r="CF64" s="73">
        <f t="shared" ca="1" si="22"/>
        <v>415859</v>
      </c>
      <c r="CG64" s="18">
        <f t="shared" ca="1" si="22"/>
        <v>-1648445</v>
      </c>
      <c r="CH64" s="19">
        <f ca="1">IF(CG64=0,0,IF(CE64=0,1,CG64/CE64))</f>
        <v>-0.79854759764065752</v>
      </c>
      <c r="CI64" s="18">
        <f t="shared" ref="CI64:CK66" si="23">SUMIF($B$9:$B$63,$B64,CI$9:CI$63)</f>
        <v>24891795</v>
      </c>
      <c r="CJ64" s="73">
        <f t="shared" ca="1" si="23"/>
        <v>8049307</v>
      </c>
      <c r="CK64" s="18">
        <f t="shared" ca="1" si="23"/>
        <v>-16842488</v>
      </c>
      <c r="CL64" s="19">
        <f ca="1">IF(CK64=0,0,IF(CI64=0,1,CK64/CI64))</f>
        <v>-0.67662810174999433</v>
      </c>
      <c r="CM64" s="18">
        <f t="shared" ref="CM64:CO66" si="24">SUMIF($B$9:$B$63,$B64,CM$9:CM$63)</f>
        <v>2072225</v>
      </c>
      <c r="CN64" s="73">
        <f t="shared" ca="1" si="24"/>
        <v>411391</v>
      </c>
      <c r="CO64" s="18">
        <f t="shared" ca="1" si="24"/>
        <v>-1660834</v>
      </c>
      <c r="CP64" s="19">
        <f ca="1">IF(CO64=0,0,IF(CM64=0,1,CO64/CM64))</f>
        <v>-0.80147377818528398</v>
      </c>
      <c r="CQ64" s="18">
        <f t="shared" ref="CQ64:CS66" si="25">SUMIF($B$9:$B$63,$B64,CQ$9:CQ$63)</f>
        <v>26964020</v>
      </c>
      <c r="CR64" s="73">
        <f t="shared" ca="1" si="25"/>
        <v>8460698</v>
      </c>
      <c r="CS64" s="18">
        <f t="shared" ca="1" si="25"/>
        <v>-18503322</v>
      </c>
      <c r="CT64" s="19">
        <f ca="1">IF(CS64=0,0,IF(CQ64=0,1,CS64/CQ64))</f>
        <v>-0.68622267747909993</v>
      </c>
    </row>
    <row r="65" spans="1:98">
      <c r="A65" s="77"/>
      <c r="B65" s="26" t="s">
        <v>7</v>
      </c>
      <c r="C65" s="18">
        <f t="shared" si="2"/>
        <v>535731</v>
      </c>
      <c r="D65" s="73">
        <f t="shared" ca="1" si="2"/>
        <v>528568</v>
      </c>
      <c r="E65" s="18">
        <f t="shared" ca="1" si="2"/>
        <v>-7163</v>
      </c>
      <c r="F65" s="19">
        <f ca="1">IF(E65=0,0,IF(C65=0,1,E65/C65))</f>
        <v>-1.3370516173228729E-2</v>
      </c>
      <c r="G65" s="18">
        <f t="shared" si="3"/>
        <v>535731</v>
      </c>
      <c r="H65" s="73">
        <f t="shared" ca="1" si="3"/>
        <v>528568</v>
      </c>
      <c r="I65" s="18">
        <f t="shared" ca="1" si="3"/>
        <v>-7163</v>
      </c>
      <c r="J65" s="19">
        <f ca="1">IF(I65=0,0,IF(G65=0,1,I65/G65))</f>
        <v>-1.3370516173228729E-2</v>
      </c>
      <c r="K65" s="18">
        <f t="shared" si="4"/>
        <v>504639</v>
      </c>
      <c r="L65" s="73">
        <f t="shared" ca="1" si="4"/>
        <v>518057</v>
      </c>
      <c r="M65" s="18">
        <f t="shared" ca="1" si="4"/>
        <v>13418</v>
      </c>
      <c r="N65" s="19">
        <f ca="1">IF(M65=0,0,IF(K65=0,1,M65/K65))</f>
        <v>2.6589304433466299E-2</v>
      </c>
      <c r="O65" s="18">
        <f t="shared" si="5"/>
        <v>1040370</v>
      </c>
      <c r="P65" s="73">
        <f t="shared" ca="1" si="5"/>
        <v>1046625</v>
      </c>
      <c r="Q65" s="18">
        <f t="shared" ca="1" si="5"/>
        <v>6255</v>
      </c>
      <c r="R65" s="19">
        <f ca="1">IF(Q65=0,0,IF(O65=0,1,Q65/O65))</f>
        <v>6.0122840912367713E-3</v>
      </c>
      <c r="S65" s="18">
        <f t="shared" si="6"/>
        <v>573138</v>
      </c>
      <c r="T65" s="73">
        <f t="shared" ca="1" si="6"/>
        <v>517407</v>
      </c>
      <c r="U65" s="18">
        <f t="shared" ca="1" si="6"/>
        <v>-55731</v>
      </c>
      <c r="V65" s="19">
        <f ca="1">IF(U65=0,0,IF(S65=0,1,U65/S65))</f>
        <v>-9.7238361441747009E-2</v>
      </c>
      <c r="W65" s="18">
        <f t="shared" si="7"/>
        <v>1613508</v>
      </c>
      <c r="X65" s="73">
        <f t="shared" ca="1" si="7"/>
        <v>1564032</v>
      </c>
      <c r="Y65" s="18">
        <f t="shared" ca="1" si="7"/>
        <v>-49476</v>
      </c>
      <c r="Z65" s="19">
        <f ca="1">IF(Y65=0,0,IF(W65=0,1,Y65/W65))</f>
        <v>-3.0663622368156836E-2</v>
      </c>
      <c r="AA65" s="18">
        <f t="shared" si="8"/>
        <v>559538</v>
      </c>
      <c r="AB65" s="73">
        <f t="shared" ca="1" si="8"/>
        <v>334131</v>
      </c>
      <c r="AC65" s="18">
        <f t="shared" ca="1" si="8"/>
        <v>-225407</v>
      </c>
      <c r="AD65" s="19">
        <f ca="1">IF(AC65=0,0,IF(AA65=0,1,AC65/AA65))</f>
        <v>-0.40284484699877399</v>
      </c>
      <c r="AE65" s="18">
        <f t="shared" si="9"/>
        <v>2173046</v>
      </c>
      <c r="AF65" s="73">
        <f t="shared" ca="1" si="9"/>
        <v>1898163</v>
      </c>
      <c r="AG65" s="18">
        <f t="shared" ca="1" si="9"/>
        <v>-274883</v>
      </c>
      <c r="AH65" s="19">
        <f ca="1">IF(AG65=0,0,IF(AE65=0,1,AG65/AE65))</f>
        <v>-0.12649663191667365</v>
      </c>
      <c r="AI65" s="18">
        <f t="shared" si="10"/>
        <v>598489</v>
      </c>
      <c r="AJ65" s="73">
        <f t="shared" ca="1" si="10"/>
        <v>369315</v>
      </c>
      <c r="AK65" s="18">
        <f t="shared" ca="1" si="10"/>
        <v>-229174</v>
      </c>
      <c r="AL65" s="19">
        <f ca="1">IF(AK65=0,0,IF(AI65=0,1,AK65/AI65))</f>
        <v>-0.3829209893582004</v>
      </c>
      <c r="AM65" s="18">
        <f t="shared" si="11"/>
        <v>2771535</v>
      </c>
      <c r="AN65" s="73">
        <f t="shared" ca="1" si="11"/>
        <v>2267478</v>
      </c>
      <c r="AO65" s="18">
        <f t="shared" ca="1" si="11"/>
        <v>-504057</v>
      </c>
      <c r="AP65" s="19">
        <f ca="1">IF(AO65=0,0,IF(AM65=0,1,AO65/AM65))</f>
        <v>-0.18186925295910028</v>
      </c>
      <c r="AQ65" s="18">
        <f t="shared" si="12"/>
        <v>567720</v>
      </c>
      <c r="AR65" s="73">
        <f t="shared" ca="1" si="12"/>
        <v>512883</v>
      </c>
      <c r="AS65" s="18">
        <f t="shared" ca="1" si="12"/>
        <v>-54837</v>
      </c>
      <c r="AT65" s="19">
        <f ca="1">IF(AS65=0,0,IF(AQ65=0,1,AS65/AQ65))</f>
        <v>-9.6591629676601135E-2</v>
      </c>
      <c r="AU65" s="18">
        <f t="shared" si="13"/>
        <v>3339255</v>
      </c>
      <c r="AV65" s="73">
        <f t="shared" ca="1" si="13"/>
        <v>2780361</v>
      </c>
      <c r="AW65" s="18">
        <f t="shared" ca="1" si="13"/>
        <v>-558894</v>
      </c>
      <c r="AX65" s="19">
        <f ca="1">IF(AW65=0,0,IF(AU65=0,1,AW65/AU65))</f>
        <v>-0.16737086565716006</v>
      </c>
      <c r="AY65" s="18">
        <f t="shared" si="14"/>
        <v>546110</v>
      </c>
      <c r="AZ65" s="73">
        <f t="shared" ca="1" si="14"/>
        <v>524426</v>
      </c>
      <c r="BA65" s="18">
        <f t="shared" ca="1" si="14"/>
        <v>-21684</v>
      </c>
      <c r="BB65" s="19">
        <f ca="1">IF(BA65=0,0,IF(AY65=0,1,BA65/AY65))</f>
        <v>-3.9706286279321018E-2</v>
      </c>
      <c r="BC65" s="18">
        <f t="shared" si="15"/>
        <v>3885365</v>
      </c>
      <c r="BD65" s="73">
        <f t="shared" ca="1" si="15"/>
        <v>3304787</v>
      </c>
      <c r="BE65" s="18">
        <f t="shared" ca="1" si="15"/>
        <v>-580578</v>
      </c>
      <c r="BF65" s="19">
        <f ca="1">IF(BE65=0,0,IF(BC65=0,1,BE65/BC65))</f>
        <v>-0.14942688782135011</v>
      </c>
      <c r="BG65" s="18">
        <f t="shared" si="16"/>
        <v>574921</v>
      </c>
      <c r="BH65" s="73">
        <f t="shared" ca="1" si="16"/>
        <v>540610</v>
      </c>
      <c r="BI65" s="18">
        <f t="shared" ca="1" si="16"/>
        <v>-34311</v>
      </c>
      <c r="BJ65" s="19">
        <f ca="1">IF(BI65=0,0,IF(BG65=0,1,BI65/BG65))</f>
        <v>-5.9679503792694995E-2</v>
      </c>
      <c r="BK65" s="18">
        <f t="shared" si="17"/>
        <v>4460286</v>
      </c>
      <c r="BL65" s="73">
        <f t="shared" ca="1" si="17"/>
        <v>3845397</v>
      </c>
      <c r="BM65" s="18">
        <f t="shared" ca="1" si="17"/>
        <v>-614889</v>
      </c>
      <c r="BN65" s="19">
        <f ca="1">IF(BM65=0,0,IF(BK65=0,1,BM65/BK65))</f>
        <v>-0.13785864852612589</v>
      </c>
      <c r="BO65" s="18">
        <f t="shared" si="18"/>
        <v>557856</v>
      </c>
      <c r="BP65" s="73">
        <f t="shared" ca="1" si="18"/>
        <v>558900</v>
      </c>
      <c r="BQ65" s="18">
        <f t="shared" ca="1" si="18"/>
        <v>1044</v>
      </c>
      <c r="BR65" s="19">
        <f ca="1">IF(BQ65=0,0,IF(BO65=0,1,BQ65/BO65))</f>
        <v>1.8714506969540526E-3</v>
      </c>
      <c r="BS65" s="18">
        <f t="shared" si="19"/>
        <v>5018142</v>
      </c>
      <c r="BT65" s="73">
        <f t="shared" ca="1" si="19"/>
        <v>4404297</v>
      </c>
      <c r="BU65" s="18">
        <f t="shared" ca="1" si="19"/>
        <v>-613845</v>
      </c>
      <c r="BV65" s="19">
        <f ca="1">IF(BU65=0,0,IF(BS65=0,1,BU65/BS65))</f>
        <v>-0.12232515540612442</v>
      </c>
      <c r="BW65" s="18">
        <f t="shared" si="20"/>
        <v>587172</v>
      </c>
      <c r="BX65" s="73">
        <f t="shared" ca="1" si="20"/>
        <v>569522</v>
      </c>
      <c r="BY65" s="18">
        <f t="shared" ca="1" si="20"/>
        <v>-17650</v>
      </c>
      <c r="BZ65" s="19">
        <f ca="1">IF(BY65=0,0,IF(BW65=0,1,BY65/BW65))</f>
        <v>-3.0059335254405864E-2</v>
      </c>
      <c r="CA65" s="18">
        <f t="shared" si="21"/>
        <v>5605314</v>
      </c>
      <c r="CB65" s="73">
        <f t="shared" ca="1" si="21"/>
        <v>4973819</v>
      </c>
      <c r="CC65" s="18">
        <f t="shared" ca="1" si="21"/>
        <v>-631495</v>
      </c>
      <c r="CD65" s="19">
        <f ca="1">IF(CC65=0,0,IF(CA65=0,1,CC65/CA65))</f>
        <v>-0.11266005793787824</v>
      </c>
      <c r="CE65" s="18">
        <f t="shared" si="22"/>
        <v>546197</v>
      </c>
      <c r="CF65" s="73">
        <f t="shared" ca="1" si="22"/>
        <v>536773</v>
      </c>
      <c r="CG65" s="18">
        <f t="shared" ca="1" si="22"/>
        <v>-9424</v>
      </c>
      <c r="CH65" s="19">
        <f ca="1">IF(CG65=0,0,IF(CE65=0,1,CG65/CE65))</f>
        <v>-1.7253847970604013E-2</v>
      </c>
      <c r="CI65" s="18">
        <f t="shared" si="23"/>
        <v>6151511</v>
      </c>
      <c r="CJ65" s="73">
        <f t="shared" ca="1" si="23"/>
        <v>5510592</v>
      </c>
      <c r="CK65" s="18">
        <f t="shared" ca="1" si="23"/>
        <v>-640919</v>
      </c>
      <c r="CL65" s="19">
        <f ca="1">IF(CK65=0,0,IF(CI65=0,1,CK65/CI65))</f>
        <v>-0.10418887327032333</v>
      </c>
      <c r="CM65" s="18">
        <f t="shared" si="24"/>
        <v>485865</v>
      </c>
      <c r="CN65" s="73">
        <f t="shared" ca="1" si="24"/>
        <v>509811</v>
      </c>
      <c r="CO65" s="18">
        <f t="shared" ca="1" si="24"/>
        <v>23946</v>
      </c>
      <c r="CP65" s="19">
        <f ca="1">IF(CO65=0,0,IF(CM65=0,1,CO65/CM65))</f>
        <v>4.9285295298076626E-2</v>
      </c>
      <c r="CQ65" s="18">
        <f t="shared" si="25"/>
        <v>6637376</v>
      </c>
      <c r="CR65" s="73">
        <f t="shared" ca="1" si="25"/>
        <v>6020403</v>
      </c>
      <c r="CS65" s="18">
        <f t="shared" ca="1" si="25"/>
        <v>-616973</v>
      </c>
      <c r="CT65" s="19">
        <f ca="1">IF(CS65=0,0,IF(CQ65=0,1,CS65/CQ65))</f>
        <v>-9.295435425083648E-2</v>
      </c>
    </row>
    <row r="66" spans="1:98">
      <c r="A66" s="78"/>
      <c r="B66" s="26" t="s">
        <v>8</v>
      </c>
      <c r="C66" s="73">
        <f t="shared" si="2"/>
        <v>6256</v>
      </c>
      <c r="D66" s="73">
        <f t="shared" ca="1" si="2"/>
        <v>6481</v>
      </c>
      <c r="E66" s="73">
        <f t="shared" ca="1" si="2"/>
        <v>225</v>
      </c>
      <c r="F66" s="19">
        <f ca="1">IF(E66=0,0,IF(C66=0,1,E66/C66))</f>
        <v>3.5965473145780052E-2</v>
      </c>
      <c r="G66" s="73">
        <f t="shared" si="3"/>
        <v>6256</v>
      </c>
      <c r="H66" s="73">
        <f t="shared" ca="1" si="3"/>
        <v>6481</v>
      </c>
      <c r="I66" s="73">
        <f t="shared" ca="1" si="3"/>
        <v>225</v>
      </c>
      <c r="J66" s="19">
        <f ca="1">IF(I66=0,0,IF(G66=0,1,I66/G66))</f>
        <v>3.5965473145780052E-2</v>
      </c>
      <c r="K66" s="73">
        <f t="shared" si="4"/>
        <v>6908</v>
      </c>
      <c r="L66" s="73">
        <f t="shared" ca="1" si="4"/>
        <v>6184</v>
      </c>
      <c r="M66" s="73">
        <f t="shared" ca="1" si="4"/>
        <v>-724</v>
      </c>
      <c r="N66" s="19">
        <f ca="1">IF(M66=0,0,IF(K66=0,1,M66/K66))</f>
        <v>-0.10480602200347423</v>
      </c>
      <c r="O66" s="73">
        <f t="shared" si="5"/>
        <v>13164</v>
      </c>
      <c r="P66" s="73">
        <f t="shared" ca="1" si="5"/>
        <v>12665</v>
      </c>
      <c r="Q66" s="73">
        <f t="shared" ca="1" si="5"/>
        <v>-499</v>
      </c>
      <c r="R66" s="19">
        <f ca="1">IF(Q66=0,0,IF(O66=0,1,Q66/O66))</f>
        <v>-3.7906411425098756E-2</v>
      </c>
      <c r="S66" s="73">
        <f t="shared" si="6"/>
        <v>7684</v>
      </c>
      <c r="T66" s="73">
        <f t="shared" ca="1" si="6"/>
        <v>3657</v>
      </c>
      <c r="U66" s="73">
        <f t="shared" ca="1" si="6"/>
        <v>-4027</v>
      </c>
      <c r="V66" s="19">
        <f ca="1">IF(U66=0,0,IF(S66=0,1,U66/S66))</f>
        <v>-0.5240760020822488</v>
      </c>
      <c r="W66" s="73">
        <f t="shared" si="7"/>
        <v>20848</v>
      </c>
      <c r="X66" s="73">
        <f t="shared" ca="1" si="7"/>
        <v>16322</v>
      </c>
      <c r="Y66" s="73">
        <f t="shared" ca="1" si="7"/>
        <v>-4526</v>
      </c>
      <c r="Z66" s="19">
        <f ca="1">IF(Y66=0,0,IF(W66=0,1,Y66/W66))</f>
        <v>-0.2170951650038373</v>
      </c>
      <c r="AA66" s="73">
        <f t="shared" si="8"/>
        <v>8053</v>
      </c>
      <c r="AB66" s="73">
        <f t="shared" ca="1" si="8"/>
        <v>132</v>
      </c>
      <c r="AC66" s="73">
        <f t="shared" ca="1" si="8"/>
        <v>-7921</v>
      </c>
      <c r="AD66" s="19">
        <f ca="1">IF(AC66=0,0,IF(AA66=0,1,AC66/AA66))</f>
        <v>-0.9836085930709052</v>
      </c>
      <c r="AE66" s="73">
        <f t="shared" si="9"/>
        <v>28901</v>
      </c>
      <c r="AF66" s="73">
        <f t="shared" ca="1" si="9"/>
        <v>16454</v>
      </c>
      <c r="AG66" s="73">
        <f t="shared" ca="1" si="9"/>
        <v>-12447</v>
      </c>
      <c r="AH66" s="19">
        <f ca="1">IF(AG66=0,0,IF(AE66=0,1,AG66/AE66))</f>
        <v>-0.43067713919933565</v>
      </c>
      <c r="AI66" s="73">
        <f t="shared" si="10"/>
        <v>11911</v>
      </c>
      <c r="AJ66" s="73">
        <f t="shared" ca="1" si="10"/>
        <v>191</v>
      </c>
      <c r="AK66" s="73">
        <f t="shared" ca="1" si="10"/>
        <v>-11720</v>
      </c>
      <c r="AL66" s="19">
        <f ca="1">IF(AK66=0,0,IF(AI66=0,1,AK66/AI66))</f>
        <v>-0.98396440265300977</v>
      </c>
      <c r="AM66" s="73">
        <f t="shared" si="11"/>
        <v>40812</v>
      </c>
      <c r="AN66" s="73">
        <f t="shared" ca="1" si="11"/>
        <v>16645</v>
      </c>
      <c r="AO66" s="73">
        <f t="shared" ca="1" si="11"/>
        <v>-24167</v>
      </c>
      <c r="AP66" s="19">
        <f ca="1">IF(AO66=0,0,IF(AM66=0,1,AO66/AM66))</f>
        <v>-0.59215426835244533</v>
      </c>
      <c r="AQ66" s="73">
        <f t="shared" si="12"/>
        <v>15356</v>
      </c>
      <c r="AR66" s="73">
        <f t="shared" ca="1" si="12"/>
        <v>250</v>
      </c>
      <c r="AS66" s="73">
        <f t="shared" ca="1" si="12"/>
        <v>-15106</v>
      </c>
      <c r="AT66" s="19">
        <f ca="1">IF(AS66=0,0,IF(AQ66=0,1,AS66/AQ66))</f>
        <v>-0.98371971867673869</v>
      </c>
      <c r="AU66" s="73">
        <f t="shared" si="13"/>
        <v>56168</v>
      </c>
      <c r="AV66" s="73">
        <f t="shared" ca="1" si="13"/>
        <v>16895</v>
      </c>
      <c r="AW66" s="73">
        <f t="shared" ca="1" si="13"/>
        <v>-39273</v>
      </c>
      <c r="AX66" s="19">
        <f ca="1">IF(AW66=0,0,IF(AU66=0,1,AW66/AU66))</f>
        <v>-0.69920595356786786</v>
      </c>
      <c r="AY66" s="73">
        <f t="shared" si="14"/>
        <v>16754</v>
      </c>
      <c r="AZ66" s="73">
        <f t="shared" ca="1" si="14"/>
        <v>247</v>
      </c>
      <c r="BA66" s="73">
        <f t="shared" ca="1" si="14"/>
        <v>-16507</v>
      </c>
      <c r="BB66" s="19">
        <f ca="1">IF(BA66=0,0,IF(AY66=0,1,BA66/AY66))</f>
        <v>-0.98525725199952252</v>
      </c>
      <c r="BC66" s="73">
        <f t="shared" si="15"/>
        <v>72922</v>
      </c>
      <c r="BD66" s="73">
        <f t="shared" ca="1" si="15"/>
        <v>17142</v>
      </c>
      <c r="BE66" s="73">
        <f t="shared" ca="1" si="15"/>
        <v>-55780</v>
      </c>
      <c r="BF66" s="19">
        <f ca="1">IF(BE66=0,0,IF(BC66=0,1,BE66/BC66))</f>
        <v>-0.76492690820328568</v>
      </c>
      <c r="BG66" s="73">
        <f t="shared" si="16"/>
        <v>18405</v>
      </c>
      <c r="BH66" s="73">
        <f t="shared" ca="1" si="16"/>
        <v>361</v>
      </c>
      <c r="BI66" s="73">
        <f t="shared" ca="1" si="16"/>
        <v>-18044</v>
      </c>
      <c r="BJ66" s="19">
        <f ca="1">IF(BI66=0,0,IF(BG66=0,1,BI66/BG66))</f>
        <v>-0.980385764737843</v>
      </c>
      <c r="BK66" s="73">
        <f t="shared" si="17"/>
        <v>91327</v>
      </c>
      <c r="BL66" s="73">
        <f t="shared" ca="1" si="17"/>
        <v>17503</v>
      </c>
      <c r="BM66" s="73">
        <f t="shared" ca="1" si="17"/>
        <v>-73824</v>
      </c>
      <c r="BN66" s="19">
        <f ca="1">IF(BM66=0,0,IF(BK66=0,1,BM66/BK66))</f>
        <v>-0.80834802413306028</v>
      </c>
      <c r="BO66" s="73">
        <f t="shared" si="18"/>
        <v>14441</v>
      </c>
      <c r="BP66" s="73">
        <f t="shared" ca="1" si="18"/>
        <v>282</v>
      </c>
      <c r="BQ66" s="73">
        <f t="shared" ca="1" si="18"/>
        <v>-14159</v>
      </c>
      <c r="BR66" s="19">
        <f ca="1">IF(BQ66=0,0,IF(BO66=0,1,BQ66/BO66))</f>
        <v>-0.98047226646354135</v>
      </c>
      <c r="BS66" s="73">
        <f t="shared" si="19"/>
        <v>105768</v>
      </c>
      <c r="BT66" s="73">
        <f t="shared" ca="1" si="19"/>
        <v>17785</v>
      </c>
      <c r="BU66" s="73">
        <f t="shared" ca="1" si="19"/>
        <v>-87983</v>
      </c>
      <c r="BV66" s="19">
        <f ca="1">IF(BU66=0,0,IF(BS66=0,1,BU66/BS66))</f>
        <v>-0.83184895242417367</v>
      </c>
      <c r="BW66" s="73">
        <f t="shared" si="20"/>
        <v>11003</v>
      </c>
      <c r="BX66" s="73">
        <f t="shared" ca="1" si="20"/>
        <v>302</v>
      </c>
      <c r="BY66" s="73">
        <f t="shared" ca="1" si="20"/>
        <v>-10701</v>
      </c>
      <c r="BZ66" s="19">
        <f ca="1">IF(BY66=0,0,IF(BW66=0,1,BY66/BW66))</f>
        <v>-0.97255294010724347</v>
      </c>
      <c r="CA66" s="73">
        <f t="shared" si="21"/>
        <v>116771</v>
      </c>
      <c r="CB66" s="73">
        <f t="shared" ca="1" si="21"/>
        <v>18087</v>
      </c>
      <c r="CC66" s="73">
        <f t="shared" ca="1" si="21"/>
        <v>-98684</v>
      </c>
      <c r="CD66" s="19">
        <f ca="1">IF(CC66=0,0,IF(CA66=0,1,CC66/CA66))</f>
        <v>-0.8451070899452775</v>
      </c>
      <c r="CE66" s="73">
        <f t="shared" si="22"/>
        <v>7249</v>
      </c>
      <c r="CF66" s="73">
        <f t="shared" ca="1" si="22"/>
        <v>181</v>
      </c>
      <c r="CG66" s="73">
        <f t="shared" ca="1" si="22"/>
        <v>-7068</v>
      </c>
      <c r="CH66" s="19">
        <f ca="1">IF(CG66=0,0,IF(CE66=0,1,CG66/CE66))</f>
        <v>-0.97503103876396746</v>
      </c>
      <c r="CI66" s="73">
        <f t="shared" si="23"/>
        <v>124020</v>
      </c>
      <c r="CJ66" s="73">
        <f t="shared" ca="1" si="23"/>
        <v>18268</v>
      </c>
      <c r="CK66" s="73">
        <f t="shared" ca="1" si="23"/>
        <v>-105752</v>
      </c>
      <c r="CL66" s="19">
        <f ca="1">IF(CK66=0,0,IF(CI66=0,1,CK66/CI66))</f>
        <v>-0.85270117722947913</v>
      </c>
      <c r="CM66" s="73">
        <f t="shared" si="24"/>
        <v>6539</v>
      </c>
      <c r="CN66" s="73">
        <f t="shared" ca="1" si="24"/>
        <v>158</v>
      </c>
      <c r="CO66" s="73">
        <f t="shared" ca="1" si="24"/>
        <v>-6381</v>
      </c>
      <c r="CP66" s="19">
        <f ca="1">IF(CO66=0,0,IF(CM66=0,1,CO66/CM66))</f>
        <v>-0.97583728398837744</v>
      </c>
      <c r="CQ66" s="73">
        <f t="shared" si="25"/>
        <v>130559</v>
      </c>
      <c r="CR66" s="73">
        <f t="shared" ca="1" si="25"/>
        <v>18426</v>
      </c>
      <c r="CS66" s="73">
        <f t="shared" ca="1" si="25"/>
        <v>-112133</v>
      </c>
      <c r="CT66" s="19">
        <f ca="1">IF(CS66=0,0,IF(CQ66=0,1,CS66/CQ66))</f>
        <v>-0.85886840432294975</v>
      </c>
    </row>
    <row r="67" spans="1:98" s="7" customFormat="1">
      <c r="B67" s="27" t="s">
        <v>20</v>
      </c>
      <c r="C67" s="12">
        <f>SUM(C64:C66)</f>
        <v>2240745</v>
      </c>
      <c r="D67" s="86">
        <f ca="1">SUM(D64:D66)</f>
        <v>2353109</v>
      </c>
      <c r="E67" s="12">
        <f ca="1">SUM(E64:E66)</f>
        <v>112364</v>
      </c>
      <c r="F67" s="13">
        <f ca="1">IF(E67=0,0,IF(C67=0,1,E67/C67))</f>
        <v>5.0145822036867203E-2</v>
      </c>
      <c r="G67" s="12">
        <f>SUM(G64:G66)</f>
        <v>2240745</v>
      </c>
      <c r="H67" s="86">
        <f ca="1">SUM(H64:H66)</f>
        <v>2353109</v>
      </c>
      <c r="I67" s="12">
        <f ca="1">SUM(I64:I66)</f>
        <v>112364</v>
      </c>
      <c r="J67" s="13">
        <f ca="1">IF(I67=0,0,IF(G67=0,1,I67/G67))</f>
        <v>5.0145822036867203E-2</v>
      </c>
      <c r="K67" s="12">
        <f>SUM(K64:K66)</f>
        <v>2153074</v>
      </c>
      <c r="L67" s="86">
        <f ca="1">SUM(L64:L66)</f>
        <v>2313789</v>
      </c>
      <c r="M67" s="12">
        <f ca="1">SUM(M64:M66)</f>
        <v>160715</v>
      </c>
      <c r="N67" s="13">
        <f ca="1">IF(M67=0,0,IF(K67=0,1,M67/K67))</f>
        <v>7.4644438602667632E-2</v>
      </c>
      <c r="O67" s="12">
        <f>SUM(O64:O66)</f>
        <v>4393819</v>
      </c>
      <c r="P67" s="85">
        <f ca="1">SUM(P64:P66)</f>
        <v>4666898</v>
      </c>
      <c r="Q67" s="12">
        <f ca="1">SUM(Q64:Q66)</f>
        <v>273079</v>
      </c>
      <c r="R67" s="13">
        <f ca="1">IF(Q67=0,0,IF(O67=0,1,Q67/O67))</f>
        <v>6.2150716722741653E-2</v>
      </c>
      <c r="S67" s="12">
        <f>SUM(S64:S66)</f>
        <v>2670987</v>
      </c>
      <c r="T67" s="85">
        <f ca="1">SUM(T64:T66)</f>
        <v>1669556</v>
      </c>
      <c r="U67" s="12">
        <f ca="1">SUM(U64:U66)</f>
        <v>-1001431</v>
      </c>
      <c r="V67" s="13">
        <f ca="1">IF(U67=0,0,IF(S67=0,1,U67/S67))</f>
        <v>-0.37492919284144777</v>
      </c>
      <c r="W67" s="12">
        <f>SUM(W64:W66)</f>
        <v>7064806</v>
      </c>
      <c r="X67" s="85">
        <f ca="1">SUM(X64:X66)</f>
        <v>6336454</v>
      </c>
      <c r="Y67" s="12">
        <f ca="1">SUM(Y64:Y66)</f>
        <v>-728352</v>
      </c>
      <c r="Z67" s="13">
        <f ca="1">IF(Y67=0,0,IF(W67=0,1,Y67/W67))</f>
        <v>-0.10309582457041283</v>
      </c>
      <c r="AA67" s="12">
        <f>SUM(AA64:AA66)</f>
        <v>2675454</v>
      </c>
      <c r="AB67" s="85">
        <f ca="1">SUM(AB64:AB66)</f>
        <v>572130</v>
      </c>
      <c r="AC67" s="12">
        <f ca="1">SUM(AC64:AC66)</f>
        <v>-2103324</v>
      </c>
      <c r="AD67" s="13">
        <f ca="1">IF(AC67=0,0,IF(AA67=0,1,AC67/AA67))</f>
        <v>-0.78615591970559018</v>
      </c>
      <c r="AE67" s="12">
        <f>SUM(AE64:AE66)</f>
        <v>9740260</v>
      </c>
      <c r="AF67" s="85">
        <f ca="1">SUM(AF64:AF66)</f>
        <v>6908584</v>
      </c>
      <c r="AG67" s="12">
        <f ca="1">SUM(AG64:AG66)</f>
        <v>-2831676</v>
      </c>
      <c r="AH67" s="13">
        <f ca="1">IF(AG67=0,0,IF(AE67=0,1,AG67/AE67))</f>
        <v>-0.29071872824750056</v>
      </c>
      <c r="AI67" s="12">
        <f>SUM(AI64:AI66)</f>
        <v>2919302</v>
      </c>
      <c r="AJ67" s="85">
        <f ca="1">SUM(AJ64:AJ66)</f>
        <v>681555</v>
      </c>
      <c r="AK67" s="12">
        <f ca="1">SUM(AK64:AK66)</f>
        <v>-2237747</v>
      </c>
      <c r="AL67" s="13">
        <f ca="1">IF(AK67=0,0,IF(AI67=0,1,AK67/AI67))</f>
        <v>-0.76653494568222125</v>
      </c>
      <c r="AM67" s="12">
        <f>SUM(AM64:AM66)</f>
        <v>12659562</v>
      </c>
      <c r="AN67" s="85">
        <f ca="1">SUM(AN64:AN66)</f>
        <v>7590139</v>
      </c>
      <c r="AO67" s="12">
        <f ca="1">SUM(AO64:AO66)</f>
        <v>-5069423</v>
      </c>
      <c r="AP67" s="13">
        <f ca="1">IF(AO67=0,0,IF(AM67=0,1,AO67/AM67))</f>
        <v>-0.40044221119182483</v>
      </c>
      <c r="AQ67" s="12">
        <f>SUM(AQ64:AQ66)</f>
        <v>3052199</v>
      </c>
      <c r="AR67" s="85">
        <f ca="1">SUM(AR64:AR66)</f>
        <v>934637</v>
      </c>
      <c r="AS67" s="12">
        <f ca="1">SUM(AS64:AS66)</f>
        <v>-2117562</v>
      </c>
      <c r="AT67" s="13">
        <f ca="1">IF(AS67=0,0,IF(AQ67=0,1,AS67/AQ67))</f>
        <v>-0.69378241720149969</v>
      </c>
      <c r="AU67" s="12">
        <f>SUM(AU64:AU66)</f>
        <v>15711761</v>
      </c>
      <c r="AV67" s="85">
        <f ca="1">SUM(AV64:AV66)</f>
        <v>8524776</v>
      </c>
      <c r="AW67" s="12">
        <f ca="1">SUM(AW64:AW66)</f>
        <v>-7186985</v>
      </c>
      <c r="AX67" s="13">
        <f ca="1">IF(AW67=0,0,IF(AU67=0,1,AW67/AU67))</f>
        <v>-0.45742708280758598</v>
      </c>
      <c r="AY67" s="12">
        <f>SUM(AY64:AY66)</f>
        <v>3406331</v>
      </c>
      <c r="AZ67" s="85">
        <f ca="1">SUM(AZ64:AZ66)</f>
        <v>996461</v>
      </c>
      <c r="BA67" s="12">
        <f ca="1">SUM(BA64:BA66)</f>
        <v>-2409870</v>
      </c>
      <c r="BB67" s="13">
        <f ca="1">IF(BA67=0,0,IF(AY67=0,1,BA67/AY67))</f>
        <v>-0.70746794718422845</v>
      </c>
      <c r="BC67" s="12">
        <f>SUM(BC64:BC66)</f>
        <v>19118092</v>
      </c>
      <c r="BD67" s="85">
        <f ca="1">SUM(BD64:BD66)</f>
        <v>9521237</v>
      </c>
      <c r="BE67" s="12">
        <f ca="1">SUM(BE64:BE66)</f>
        <v>-9596855</v>
      </c>
      <c r="BF67" s="13">
        <f ca="1">IF(BE67=0,0,IF(BC67=0,1,BE67/BC67))</f>
        <v>-0.50197765551081142</v>
      </c>
      <c r="BG67" s="12">
        <f>SUM(BG64:BG66)</f>
        <v>3592210</v>
      </c>
      <c r="BH67" s="85">
        <f ca="1">SUM(BH64:BH66)</f>
        <v>1025132</v>
      </c>
      <c r="BI67" s="12">
        <f ca="1">SUM(BI64:BI66)</f>
        <v>-2567078</v>
      </c>
      <c r="BJ67" s="13">
        <f ca="1">IF(BI67=0,0,IF(BG67=0,1,BI67/BG67))</f>
        <v>-0.71462358826460592</v>
      </c>
      <c r="BK67" s="12">
        <f>SUM(BK64:BK66)</f>
        <v>22710302</v>
      </c>
      <c r="BL67" s="85">
        <f ca="1">SUM(BL64:BL66)</f>
        <v>10546369</v>
      </c>
      <c r="BM67" s="12">
        <f ca="1">SUM(BM64:BM66)</f>
        <v>-12163933</v>
      </c>
      <c r="BN67" s="13">
        <f ca="1">IF(BM67=0,0,IF(BK67=0,1,BM67/BK67))</f>
        <v>-0.5356130006549451</v>
      </c>
      <c r="BO67" s="12">
        <f>SUM(BO64:BO66)</f>
        <v>2912818</v>
      </c>
      <c r="BP67" s="85">
        <f ca="1">SUM(BP64:BP66)</f>
        <v>1033907</v>
      </c>
      <c r="BQ67" s="12">
        <f ca="1">SUM(BQ64:BQ66)</f>
        <v>-1878911</v>
      </c>
      <c r="BR67" s="13">
        <f ca="1">IF(BQ67=0,0,IF(BO67=0,1,BQ67/BO67))</f>
        <v>-0.64504922724317137</v>
      </c>
      <c r="BS67" s="12">
        <f>SUM(BS64:BS66)</f>
        <v>25623120</v>
      </c>
      <c r="BT67" s="85">
        <f ca="1">SUM(BT64:BT66)</f>
        <v>11580276</v>
      </c>
      <c r="BU67" s="12">
        <f ca="1">SUM(BU64:BU66)</f>
        <v>-14042844</v>
      </c>
      <c r="BV67" s="13">
        <f ca="1">IF(BU67=0,0,IF(BS67=0,1,BU67/BS67))</f>
        <v>-0.5480536328128659</v>
      </c>
      <c r="BW67" s="12">
        <f>SUM(BW64:BW66)</f>
        <v>2926456</v>
      </c>
      <c r="BX67" s="85">
        <f ca="1">SUM(BX64:BX66)</f>
        <v>1045078</v>
      </c>
      <c r="BY67" s="12">
        <f ca="1">SUM(BY64:BY66)</f>
        <v>-1881378</v>
      </c>
      <c r="BZ67" s="13">
        <f ca="1">IF(BY67=0,0,IF(BW67=0,1,BY67/BW67))</f>
        <v>-0.6428861394123131</v>
      </c>
      <c r="CA67" s="12">
        <f>SUM(CA64:CA66)</f>
        <v>28549576</v>
      </c>
      <c r="CB67" s="85">
        <f ca="1">SUM(CB64:CB66)</f>
        <v>12625354</v>
      </c>
      <c r="CC67" s="12">
        <f ca="1">SUM(CC64:CC66)</f>
        <v>-15924222</v>
      </c>
      <c r="CD67" s="13">
        <f ca="1">IF(CC67=0,0,IF(CA67=0,1,CC67/CA67))</f>
        <v>-0.55777437815538833</v>
      </c>
      <c r="CE67" s="12">
        <f>SUM(CE64:CE66)</f>
        <v>2617750</v>
      </c>
      <c r="CF67" s="86">
        <f ca="1">SUM(CF64:CF66)</f>
        <v>952813</v>
      </c>
      <c r="CG67" s="12">
        <f ca="1">SUM(CG64:CG66)</f>
        <v>-1664937</v>
      </c>
      <c r="CH67" s="13">
        <f ca="1">IF(CG67=0,0,IF(CE67=0,1,CG67/CE67))</f>
        <v>-0.636018336357559</v>
      </c>
      <c r="CI67" s="12">
        <f>SUM(CI64:CI66)</f>
        <v>31167326</v>
      </c>
      <c r="CJ67" s="86">
        <f ca="1">SUM(CJ64:CJ66)</f>
        <v>13578167</v>
      </c>
      <c r="CK67" s="12">
        <f ca="1">SUM(CK64:CK66)</f>
        <v>-17589159</v>
      </c>
      <c r="CL67" s="13">
        <f ca="1">IF(CK67=0,0,IF(CI67=0,1,CK67/CI67))</f>
        <v>-0.56434610399365026</v>
      </c>
      <c r="CM67" s="12">
        <f>SUM(CM64:CM66)</f>
        <v>2564629</v>
      </c>
      <c r="CN67" s="86">
        <f ca="1">SUM(CN64:CN66)</f>
        <v>921360</v>
      </c>
      <c r="CO67" s="12">
        <f ca="1">SUM(CO64:CO66)</f>
        <v>-1643269</v>
      </c>
      <c r="CP67" s="13">
        <f ca="1">IF(CO67=0,0,IF(CM67=0,1,CO67/CM67))</f>
        <v>-0.64074335898096757</v>
      </c>
      <c r="CQ67" s="12">
        <f>SUM(CQ64:CQ66)</f>
        <v>33731955</v>
      </c>
      <c r="CR67" s="86">
        <f ca="1">SUM(CR64:CR66)</f>
        <v>14499527</v>
      </c>
      <c r="CS67" s="12">
        <f ca="1">SUM(CS64:CS66)</f>
        <v>-19232428</v>
      </c>
      <c r="CT67" s="13">
        <f ca="1">IF(CS67=0,0,IF(CQ67=0,1,CS67/CQ67))</f>
        <v>-0.5701545611572173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110EE-3E9C-40FB-B76E-83ADFDACA945}">
  <sheetPr>
    <tabColor theme="7" tint="-0.499984740745262"/>
  </sheetPr>
  <dimension ref="A1:DZ124"/>
  <sheetViews>
    <sheetView zoomScale="68" zoomScaleNormal="68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L22" sqref="L22"/>
    </sheetView>
  </sheetViews>
  <sheetFormatPr defaultColWidth="8.609375" defaultRowHeight="15"/>
  <cols>
    <col min="1" max="1" width="29.109375" customWidth="1"/>
    <col min="2" max="2" width="15.609375" customWidth="1"/>
    <col min="3" max="3" width="11.44140625" bestFit="1" customWidth="1"/>
    <col min="4" max="4" width="16.88671875" customWidth="1"/>
    <col min="5" max="5" width="10.44140625" bestFit="1" customWidth="1"/>
    <col min="6" max="6" width="8.609375" customWidth="1"/>
    <col min="7" max="7" width="14.88671875" customWidth="1"/>
    <col min="8" max="8" width="17.38671875" customWidth="1"/>
    <col min="9" max="9" width="10" customWidth="1"/>
    <col min="10" max="10" width="8.609375" customWidth="1"/>
    <col min="11" max="11" width="15" customWidth="1"/>
    <col min="12" max="12" width="16.44140625" customWidth="1"/>
    <col min="13" max="13" width="15" customWidth="1"/>
    <col min="14" max="14" width="13.38671875" customWidth="1"/>
    <col min="15" max="15" width="15.88671875" customWidth="1"/>
    <col min="16" max="16" width="20.109375" customWidth="1"/>
    <col min="17" max="17" width="14.38671875" customWidth="1"/>
    <col min="18" max="18" width="8.609375" customWidth="1"/>
    <col min="19" max="19" width="15.109375" customWidth="1"/>
    <col min="20" max="20" width="14" customWidth="1"/>
    <col min="21" max="21" width="14.44140625" customWidth="1"/>
    <col min="22" max="22" width="11.609375" customWidth="1"/>
    <col min="23" max="23" width="13.38671875" customWidth="1"/>
    <col min="24" max="24" width="16.109375" customWidth="1"/>
    <col min="25" max="25" width="14.44140625" customWidth="1"/>
    <col min="26" max="26" width="12.109375" customWidth="1"/>
    <col min="27" max="27" width="13.609375" customWidth="1"/>
    <col min="28" max="28" width="16.109375" customWidth="1"/>
    <col min="29" max="29" width="13.38671875" customWidth="1"/>
    <col min="30" max="30" width="11.609375" customWidth="1"/>
    <col min="31" max="31" width="15.109375" customWidth="1"/>
    <col min="32" max="32" width="15.88671875" customWidth="1"/>
    <col min="33" max="33" width="11" customWidth="1"/>
    <col min="34" max="34" width="12.609375" customWidth="1"/>
    <col min="35" max="35" width="14.88671875" customWidth="1"/>
    <col min="36" max="36" width="16.38671875" customWidth="1"/>
    <col min="37" max="37" width="13" customWidth="1"/>
    <col min="38" max="38" width="11.5546875" customWidth="1"/>
    <col min="39" max="39" width="14" customWidth="1"/>
    <col min="40" max="40" width="16.44140625" customWidth="1"/>
    <col min="41" max="41" width="16.38671875" customWidth="1"/>
    <col min="42" max="42" width="12.109375" customWidth="1"/>
    <col min="43" max="43" width="14.109375" customWidth="1"/>
    <col min="44" max="44" width="16.88671875" customWidth="1"/>
    <col min="45" max="45" width="12.609375" customWidth="1"/>
    <col min="46" max="46" width="12.38671875" customWidth="1"/>
    <col min="47" max="47" width="14.38671875" customWidth="1"/>
    <col min="48" max="48" width="17.88671875" customWidth="1"/>
    <col min="49" max="49" width="11" customWidth="1"/>
    <col min="50" max="50" width="8.609375" customWidth="1"/>
    <col min="51" max="51" width="14.44140625" customWidth="1"/>
    <col min="52" max="52" width="16.609375" customWidth="1"/>
    <col min="53" max="53" width="16.109375" customWidth="1"/>
    <col min="54" max="54" width="14.609375" customWidth="1"/>
    <col min="55" max="55" width="15.88671875" customWidth="1"/>
    <col min="56" max="56" width="17.88671875" customWidth="1"/>
    <col min="57" max="57" width="11.609375" bestFit="1" customWidth="1"/>
    <col min="58" max="58" width="8.609375" customWidth="1"/>
    <col min="59" max="59" width="16.38671875" customWidth="1"/>
    <col min="60" max="60" width="18.44140625" customWidth="1"/>
    <col min="61" max="61" width="11.609375" customWidth="1"/>
    <col min="62" max="62" width="11.38671875" customWidth="1"/>
    <col min="63" max="63" width="15.38671875" customWidth="1"/>
    <col min="64" max="64" width="15.609375" customWidth="1"/>
    <col min="65" max="65" width="11.609375" bestFit="1" customWidth="1"/>
    <col min="66" max="66" width="8.609375" customWidth="1"/>
    <col min="67" max="67" width="14.609375" customWidth="1"/>
    <col min="68" max="68" width="15.38671875" bestFit="1" customWidth="1"/>
    <col min="69" max="69" width="13.44140625" customWidth="1"/>
    <col min="70" max="70" width="11.38671875" customWidth="1"/>
    <col min="71" max="71" width="12.88671875" customWidth="1"/>
    <col min="72" max="72" width="15.609375" customWidth="1"/>
    <col min="73" max="73" width="15.38671875" customWidth="1"/>
    <col min="74" max="74" width="8.609375" customWidth="1"/>
    <col min="75" max="75" width="11.609375" bestFit="1" customWidth="1"/>
    <col min="76" max="76" width="15.38671875" customWidth="1"/>
    <col min="77" max="77" width="12.44140625" bestFit="1" customWidth="1"/>
    <col min="78" max="78" width="10.38671875" bestFit="1" customWidth="1"/>
    <col min="79" max="79" width="12.609375" bestFit="1" customWidth="1"/>
    <col min="80" max="80" width="16.38671875" bestFit="1" customWidth="1"/>
    <col min="81" max="81" width="11.609375" bestFit="1" customWidth="1"/>
    <col min="82" max="82" width="8.609375" customWidth="1"/>
    <col min="83" max="83" width="13" customWidth="1"/>
    <col min="84" max="84" width="12.609375" bestFit="1" customWidth="1"/>
    <col min="85" max="85" width="10.5546875" bestFit="1" customWidth="1"/>
    <col min="86" max="86" width="10.38671875" bestFit="1" customWidth="1"/>
    <col min="87" max="87" width="12.88671875" bestFit="1" customWidth="1"/>
    <col min="88" max="88" width="14.38671875" bestFit="1" customWidth="1"/>
    <col min="89" max="89" width="13.38671875" bestFit="1" customWidth="1"/>
    <col min="90" max="90" width="8.609375" customWidth="1"/>
    <col min="91" max="91" width="11.609375" bestFit="1" customWidth="1"/>
    <col min="92" max="92" width="11.609375" customWidth="1"/>
    <col min="93" max="93" width="12.109375" bestFit="1" customWidth="1"/>
    <col min="94" max="94" width="10.38671875" bestFit="1" customWidth="1"/>
    <col min="95" max="95" width="12.609375" bestFit="1" customWidth="1"/>
    <col min="96" max="96" width="13.5546875" customWidth="1"/>
    <col min="97" max="97" width="13.38671875" bestFit="1" customWidth="1"/>
    <col min="98" max="98" width="9.5546875" bestFit="1" customWidth="1"/>
    <col min="100" max="100" width="8.88671875" customWidth="1"/>
    <col min="101" max="101" width="36.38671875" customWidth="1"/>
    <col min="102" max="102" width="14.38671875" customWidth="1"/>
    <col min="103" max="103" width="8.88671875" customWidth="1"/>
    <col min="104" max="115" width="9" customWidth="1"/>
    <col min="116" max="117" width="1.44140625" customWidth="1"/>
    <col min="118" max="129" width="9" customWidth="1"/>
  </cols>
  <sheetData>
    <row r="1" spans="1:130">
      <c r="A1" s="6" t="s">
        <v>79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2018 - 2019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2018</v>
      </c>
      <c r="DA7" s="69">
        <f t="shared" ref="DA7:DK7" si="0">+CZ7</f>
        <v>2018</v>
      </c>
      <c r="DB7" s="69">
        <f t="shared" si="0"/>
        <v>2018</v>
      </c>
      <c r="DC7" s="69">
        <f t="shared" si="0"/>
        <v>2018</v>
      </c>
      <c r="DD7" s="69">
        <f t="shared" si="0"/>
        <v>2018</v>
      </c>
      <c r="DE7" s="69">
        <f t="shared" si="0"/>
        <v>2018</v>
      </c>
      <c r="DF7" s="69">
        <f t="shared" si="0"/>
        <v>2018</v>
      </c>
      <c r="DG7" s="69">
        <f t="shared" si="0"/>
        <v>2018</v>
      </c>
      <c r="DH7" s="69">
        <f t="shared" si="0"/>
        <v>2018</v>
      </c>
      <c r="DI7" s="69">
        <f t="shared" si="0"/>
        <v>2018</v>
      </c>
      <c r="DJ7" s="69">
        <f t="shared" si="0"/>
        <v>2018</v>
      </c>
      <c r="DK7" s="69">
        <f t="shared" si="0"/>
        <v>2018</v>
      </c>
      <c r="DL7" s="69"/>
      <c r="DM7" s="69"/>
      <c r="DN7" s="69">
        <f>+$D$8</f>
        <v>2019</v>
      </c>
      <c r="DO7" s="69">
        <f t="shared" ref="DO7:DY7" si="1">+DN7</f>
        <v>2019</v>
      </c>
      <c r="DP7" s="69">
        <f t="shared" si="1"/>
        <v>2019</v>
      </c>
      <c r="DQ7" s="69">
        <f t="shared" si="1"/>
        <v>2019</v>
      </c>
      <c r="DR7" s="69">
        <f t="shared" si="1"/>
        <v>2019</v>
      </c>
      <c r="DS7" s="69">
        <f t="shared" si="1"/>
        <v>2019</v>
      </c>
      <c r="DT7" s="69">
        <f t="shared" si="1"/>
        <v>2019</v>
      </c>
      <c r="DU7" s="69">
        <f t="shared" si="1"/>
        <v>2019</v>
      </c>
      <c r="DV7" s="69">
        <f t="shared" si="1"/>
        <v>2019</v>
      </c>
      <c r="DW7" s="69">
        <f t="shared" si="1"/>
        <v>2019</v>
      </c>
      <c r="DX7" s="69">
        <f t="shared" si="1"/>
        <v>2019</v>
      </c>
      <c r="DY7" s="69">
        <f t="shared" si="1"/>
        <v>2019</v>
      </c>
    </row>
    <row r="8" spans="1:130" ht="18" thickBot="1">
      <c r="A8" s="16" t="s">
        <v>21</v>
      </c>
      <c r="B8" s="17" t="s">
        <v>33</v>
      </c>
      <c r="C8" s="20">
        <v>2018</v>
      </c>
      <c r="D8" s="21">
        <v>2019</v>
      </c>
      <c r="E8" s="22" t="s">
        <v>3</v>
      </c>
      <c r="F8" s="23" t="s">
        <v>4</v>
      </c>
      <c r="G8" s="20">
        <f>+$C$8</f>
        <v>2018</v>
      </c>
      <c r="H8" s="21">
        <f>+$D$8</f>
        <v>2019</v>
      </c>
      <c r="I8" s="22" t="s">
        <v>3</v>
      </c>
      <c r="J8" s="23" t="s">
        <v>4</v>
      </c>
      <c r="K8" s="20">
        <f>+$C$8</f>
        <v>2018</v>
      </c>
      <c r="L8" s="21">
        <f>+$D$8</f>
        <v>2019</v>
      </c>
      <c r="M8" s="22" t="s">
        <v>3</v>
      </c>
      <c r="N8" s="23" t="s">
        <v>4</v>
      </c>
      <c r="O8" s="20">
        <f>+$C$8</f>
        <v>2018</v>
      </c>
      <c r="P8" s="21">
        <f>+$D$8</f>
        <v>2019</v>
      </c>
      <c r="Q8" s="22" t="s">
        <v>3</v>
      </c>
      <c r="R8" s="23" t="s">
        <v>4</v>
      </c>
      <c r="S8" s="20">
        <f>+$C$8</f>
        <v>2018</v>
      </c>
      <c r="T8" s="21">
        <f>+$D$8</f>
        <v>2019</v>
      </c>
      <c r="U8" s="22" t="s">
        <v>3</v>
      </c>
      <c r="V8" s="23" t="s">
        <v>4</v>
      </c>
      <c r="W8" s="20">
        <f>+$C$8</f>
        <v>2018</v>
      </c>
      <c r="X8" s="21">
        <f>+$D$8</f>
        <v>2019</v>
      </c>
      <c r="Y8" s="22" t="s">
        <v>3</v>
      </c>
      <c r="Z8" s="23" t="s">
        <v>4</v>
      </c>
      <c r="AA8" s="20">
        <f>+$C$8</f>
        <v>2018</v>
      </c>
      <c r="AB8" s="21">
        <f>+$D$8</f>
        <v>2019</v>
      </c>
      <c r="AC8" s="22" t="s">
        <v>3</v>
      </c>
      <c r="AD8" s="23" t="s">
        <v>4</v>
      </c>
      <c r="AE8" s="20">
        <f>+$C$8</f>
        <v>2018</v>
      </c>
      <c r="AF8" s="21">
        <f>+$D$8</f>
        <v>2019</v>
      </c>
      <c r="AG8" s="22" t="s">
        <v>3</v>
      </c>
      <c r="AH8" s="23" t="s">
        <v>4</v>
      </c>
      <c r="AI8" s="20">
        <f>+$C$8</f>
        <v>2018</v>
      </c>
      <c r="AJ8" s="21">
        <f>+$D$8</f>
        <v>2019</v>
      </c>
      <c r="AK8" s="22" t="s">
        <v>3</v>
      </c>
      <c r="AL8" s="23" t="s">
        <v>4</v>
      </c>
      <c r="AM8" s="20">
        <f>+$C$8</f>
        <v>2018</v>
      </c>
      <c r="AN8" s="21">
        <f>+$D$8</f>
        <v>2019</v>
      </c>
      <c r="AO8" s="22" t="s">
        <v>3</v>
      </c>
      <c r="AP8" s="23" t="s">
        <v>4</v>
      </c>
      <c r="AQ8" s="20">
        <f>+$C$8</f>
        <v>2018</v>
      </c>
      <c r="AR8" s="21">
        <f>+$D$8</f>
        <v>2019</v>
      </c>
      <c r="AS8" s="22" t="s">
        <v>3</v>
      </c>
      <c r="AT8" s="23" t="s">
        <v>4</v>
      </c>
      <c r="AU8" s="20">
        <f>+$C$8</f>
        <v>2018</v>
      </c>
      <c r="AV8" s="21">
        <f>+$D$8</f>
        <v>2019</v>
      </c>
      <c r="AW8" s="22" t="s">
        <v>3</v>
      </c>
      <c r="AX8" s="23" t="s">
        <v>4</v>
      </c>
      <c r="AY8" s="20">
        <f>+$C$8</f>
        <v>2018</v>
      </c>
      <c r="AZ8" s="21">
        <f>+$D$8</f>
        <v>2019</v>
      </c>
      <c r="BA8" s="22" t="s">
        <v>3</v>
      </c>
      <c r="BB8" s="23" t="s">
        <v>4</v>
      </c>
      <c r="BC8" s="20">
        <f>+$C$8</f>
        <v>2018</v>
      </c>
      <c r="BD8" s="21">
        <f>+$D$8</f>
        <v>2019</v>
      </c>
      <c r="BE8" s="22" t="s">
        <v>3</v>
      </c>
      <c r="BF8" s="23" t="s">
        <v>4</v>
      </c>
      <c r="BG8" s="20">
        <f>+$C$8</f>
        <v>2018</v>
      </c>
      <c r="BH8" s="21">
        <f>+$D$8</f>
        <v>2019</v>
      </c>
      <c r="BI8" s="22" t="s">
        <v>3</v>
      </c>
      <c r="BJ8" s="23" t="s">
        <v>4</v>
      </c>
      <c r="BK8" s="20">
        <f>+$C$8</f>
        <v>2018</v>
      </c>
      <c r="BL8" s="21">
        <f>+$D$8</f>
        <v>2019</v>
      </c>
      <c r="BM8" s="22" t="s">
        <v>3</v>
      </c>
      <c r="BN8" s="23" t="s">
        <v>4</v>
      </c>
      <c r="BO8" s="20">
        <f>+$C$8</f>
        <v>2018</v>
      </c>
      <c r="BP8" s="21">
        <f>+$D$8</f>
        <v>2019</v>
      </c>
      <c r="BQ8" s="22" t="s">
        <v>3</v>
      </c>
      <c r="BR8" s="23" t="s">
        <v>4</v>
      </c>
      <c r="BS8" s="20">
        <f>+$C$8</f>
        <v>2018</v>
      </c>
      <c r="BT8" s="21">
        <f>+$D$8</f>
        <v>2019</v>
      </c>
      <c r="BU8" s="22" t="s">
        <v>3</v>
      </c>
      <c r="BV8" s="23" t="s">
        <v>4</v>
      </c>
      <c r="BW8" s="20">
        <f>+$C$8</f>
        <v>2018</v>
      </c>
      <c r="BX8" s="21">
        <f>+$D$8</f>
        <v>2019</v>
      </c>
      <c r="BY8" s="22" t="s">
        <v>3</v>
      </c>
      <c r="BZ8" s="23" t="s">
        <v>4</v>
      </c>
      <c r="CA8" s="20">
        <f>+$C$8</f>
        <v>2018</v>
      </c>
      <c r="CB8" s="21">
        <f>+$D$8</f>
        <v>2019</v>
      </c>
      <c r="CC8" s="22" t="s">
        <v>3</v>
      </c>
      <c r="CD8" s="23" t="s">
        <v>4</v>
      </c>
      <c r="CE8" s="20">
        <f>+$C$8</f>
        <v>2018</v>
      </c>
      <c r="CF8" s="21">
        <f>+$D$8</f>
        <v>2019</v>
      </c>
      <c r="CG8" s="22" t="s">
        <v>3</v>
      </c>
      <c r="CH8" s="23" t="s">
        <v>4</v>
      </c>
      <c r="CI8" s="20">
        <f>+$C$8</f>
        <v>2018</v>
      </c>
      <c r="CJ8" s="21">
        <f>+$D$8</f>
        <v>2019</v>
      </c>
      <c r="CK8" s="22" t="s">
        <v>3</v>
      </c>
      <c r="CL8" s="23" t="s">
        <v>4</v>
      </c>
      <c r="CM8" s="20">
        <f>+$C$8</f>
        <v>2018</v>
      </c>
      <c r="CN8" s="21">
        <f>+$D$8</f>
        <v>2019</v>
      </c>
      <c r="CO8" s="22" t="s">
        <v>3</v>
      </c>
      <c r="CP8" s="23" t="s">
        <v>4</v>
      </c>
      <c r="CQ8" s="20">
        <f>+$C$8</f>
        <v>2018</v>
      </c>
      <c r="CR8" s="21">
        <f>+$D$8</f>
        <v>2019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361158</v>
      </c>
      <c r="D9" s="73">
        <f ca="1">OFFSET(CZ9,0,14,1,1)</f>
        <v>331946</v>
      </c>
      <c r="E9" s="18">
        <f ca="1">SUM(D9-C9)</f>
        <v>-29212</v>
      </c>
      <c r="F9" s="19">
        <f ca="1">IF(E9=0,0,IF(C9=0,1,E9/C9))</f>
        <v>-8.0884266719828998E-2</v>
      </c>
      <c r="G9" s="18">
        <f>SUMIF($C$6:F$6,G$5,$C9:F9)</f>
        <v>361158</v>
      </c>
      <c r="H9" s="73">
        <f ca="1">SUMIF($C$6:G$6,H$5,$C9:G9)</f>
        <v>331946</v>
      </c>
      <c r="I9" s="18">
        <f ca="1">SUM(H9-G9)</f>
        <v>-29212</v>
      </c>
      <c r="J9" s="19">
        <f ca="1">IF(I9=0,0,IF(G9=0,1,I9/G9))</f>
        <v>-8.0884266719828998E-2</v>
      </c>
      <c r="K9" s="18">
        <f>+DA9</f>
        <v>315350</v>
      </c>
      <c r="L9" s="73">
        <f ca="1">OFFSET(DA9,0,14,1,1)</f>
        <v>305583</v>
      </c>
      <c r="M9" s="18">
        <f ca="1">SUM(L9-K9)</f>
        <v>-9767</v>
      </c>
      <c r="N9" s="19">
        <f ca="1">IF(M9=0,0,IF(K9=0,1,M9/K9))</f>
        <v>-3.0971935944188997E-2</v>
      </c>
      <c r="O9" s="18">
        <f>SUMIF($C$6:N$6,O$5,$C9:N9)</f>
        <v>676508</v>
      </c>
      <c r="P9" s="73">
        <f ca="1">SUMIF($C$6:O$6,P$5,$C9:O9)</f>
        <v>637529</v>
      </c>
      <c r="Q9" s="18">
        <f ca="1">SUM(P9-O9)</f>
        <v>-38979</v>
      </c>
      <c r="R9" s="19">
        <f ca="1">IF(Q9=0,0,IF(O9=0,1,Q9/O9))</f>
        <v>-5.7617943911971475E-2</v>
      </c>
      <c r="S9" s="18">
        <f>+DB9</f>
        <v>387308</v>
      </c>
      <c r="T9" s="73">
        <f ca="1">OFFSET(DB9,0,14,1,1)</f>
        <v>376376</v>
      </c>
      <c r="U9" s="18">
        <f ca="1">SUM(T9-S9)</f>
        <v>-10932</v>
      </c>
      <c r="V9" s="19">
        <f ca="1">IF(U9=0,0,IF(S9=0,1,U9/S9))</f>
        <v>-2.8225598231898127E-2</v>
      </c>
      <c r="W9" s="18">
        <f>SUMIF($C$6:V$6,W$5,$C9:V9)</f>
        <v>1063816</v>
      </c>
      <c r="X9" s="73">
        <f ca="1">SUMIF($C$6:W$6,X$5,$C9:W9)</f>
        <v>1013905</v>
      </c>
      <c r="Y9" s="18">
        <f ca="1">SUM(X9-W9)</f>
        <v>-49911</v>
      </c>
      <c r="Z9" s="19">
        <f ca="1">IF(Y9=0,0,IF(W9=0,1,Y9/W9))</f>
        <v>-4.6916948043646649E-2</v>
      </c>
      <c r="AA9" s="18">
        <f>+DC9</f>
        <v>375606</v>
      </c>
      <c r="AB9" s="73">
        <f ca="1">OFFSET(DC9,0,14,1,1)</f>
        <v>360572</v>
      </c>
      <c r="AC9" s="18">
        <f ca="1">SUM(AB9-AA9)</f>
        <v>-15034</v>
      </c>
      <c r="AD9" s="19">
        <f ca="1">IF(AC9=0,0,IF(AA9=0,1,AC9/AA9))</f>
        <v>-4.002598467543117E-2</v>
      </c>
      <c r="AE9" s="18">
        <f>SUMIF($C$6:AD$6,AE$5,$C9:AD9)</f>
        <v>1439422</v>
      </c>
      <c r="AF9" s="73">
        <f ca="1">SUMIF($C$6:AE$6,AF$5,$C9:AE9)</f>
        <v>1374477</v>
      </c>
      <c r="AG9" s="18">
        <f ca="1">SUM(AF9-AE9)</f>
        <v>-64945</v>
      </c>
      <c r="AH9" s="19">
        <f ca="1">IF(AG9=0,0,IF(AE9=0,1,AG9/AE9))</f>
        <v>-4.5118804631303397E-2</v>
      </c>
      <c r="AI9" s="18">
        <f>+DD9</f>
        <v>399549</v>
      </c>
      <c r="AJ9" s="73">
        <f ca="1">OFFSET(DD9,0,14,1,1)</f>
        <v>371244</v>
      </c>
      <c r="AK9" s="18">
        <f ca="1">SUM(AJ9-AI9)</f>
        <v>-28305</v>
      </c>
      <c r="AL9" s="19">
        <f ca="1">IF(AK9=0,0,IF(AI9=0,1,AK9/AI9))</f>
        <v>-7.0842374777561695E-2</v>
      </c>
      <c r="AM9" s="18">
        <f>SUMIF($C$6:AL$6,AM$5,$C9:AL9)</f>
        <v>1838971</v>
      </c>
      <c r="AN9" s="73">
        <f ca="1">SUMIF($C$6:AM$6,AN$5,$C9:AM9)</f>
        <v>1745721</v>
      </c>
      <c r="AO9" s="18">
        <f ca="1">SUM(AN9-AM9)</f>
        <v>-93250</v>
      </c>
      <c r="AP9" s="19">
        <f ca="1">IF(AO9=0,0,IF(AM9=0,1,AO9/AM9))</f>
        <v>-5.0707705559250256E-2</v>
      </c>
      <c r="AQ9" s="18">
        <f>+DE9</f>
        <v>409168</v>
      </c>
      <c r="AR9" s="73">
        <f ca="1">OFFSET(DE9,0,14,1,1)</f>
        <v>380640</v>
      </c>
      <c r="AS9" s="18">
        <f ca="1">SUM(AR9-AQ9)</f>
        <v>-28528</v>
      </c>
      <c r="AT9" s="19">
        <f ca="1">IF(AS9=0,0,IF(AQ9=0,1,AS9/AQ9))</f>
        <v>-6.9721972392757986E-2</v>
      </c>
      <c r="AU9" s="18">
        <f>SUMIF($C$6:AT$6,AU$5,$C9:AT9)</f>
        <v>2248139</v>
      </c>
      <c r="AV9" s="73">
        <f ca="1">SUMIF($C$6:AU$6,AV$5,$C9:AU9)</f>
        <v>2126361</v>
      </c>
      <c r="AW9" s="18">
        <f ca="1">SUM(AV9-AU9)</f>
        <v>-121778</v>
      </c>
      <c r="AX9" s="19">
        <f ca="1">IF(AW9=0,0,IF(AU9=0,1,AW9/AU9))</f>
        <v>-5.4168358806995477E-2</v>
      </c>
      <c r="AY9" s="18">
        <f>+DF9</f>
        <v>438539</v>
      </c>
      <c r="AZ9" s="73">
        <f ca="1">OFFSET(DF9,0,14,1,1)</f>
        <v>423474</v>
      </c>
      <c r="BA9" s="18">
        <f ca="1">SUM(AZ9-AY9)</f>
        <v>-15065</v>
      </c>
      <c r="BB9" s="19">
        <f ca="1">IF(BA9=0,0,IF(AY9=0,1,BA9/AY9))</f>
        <v>-3.4352702952302985E-2</v>
      </c>
      <c r="BC9" s="18">
        <f>SUMIF($C$6:BB$6,BC$5,$C9:BB9)</f>
        <v>2686678</v>
      </c>
      <c r="BD9" s="73">
        <f ca="1">SUMIF($C$6:BC$6,BD$5,$C9:BC9)</f>
        <v>2549835</v>
      </c>
      <c r="BE9" s="18">
        <f ca="1">SUM(BD9-BC9)</f>
        <v>-136843</v>
      </c>
      <c r="BF9" s="19">
        <f ca="1">IF(BE9=0,0,IF(BC9=0,1,BE9/BC9))</f>
        <v>-5.0933904249039146E-2</v>
      </c>
      <c r="BG9" s="18">
        <f>+DG9</f>
        <v>449263</v>
      </c>
      <c r="BH9" s="73">
        <f ca="1">OFFSET(DG9,0,14,1,1)</f>
        <v>420528</v>
      </c>
      <c r="BI9" s="18">
        <f ca="1">SUM(BH9-BG9)</f>
        <v>-28735</v>
      </c>
      <c r="BJ9" s="19">
        <f ca="1">IF(BI9=0,0,IF(BG9=0,1,BI9/BG9))</f>
        <v>-6.3960308327193655E-2</v>
      </c>
      <c r="BK9" s="18">
        <f>SUMIF($C$6:BJ$6,BK$5,$C9:BJ9)</f>
        <v>3135941</v>
      </c>
      <c r="BL9" s="73">
        <f ca="1">SUMIF($C$6:BK$6,BL$5,$C9:BK9)</f>
        <v>2970363</v>
      </c>
      <c r="BM9" s="18">
        <f ca="1">SUM(BL9-BK9)</f>
        <v>-165578</v>
      </c>
      <c r="BN9" s="19">
        <f ca="1">IF(BM9=0,0,IF(BK9=0,1,BM9/BK9))</f>
        <v>-5.2800100512095091E-2</v>
      </c>
      <c r="BO9" s="18">
        <f>+DH9</f>
        <v>382932</v>
      </c>
      <c r="BP9" s="73">
        <f ca="1">OFFSET(DH9,0,14,1,1)</f>
        <v>363406</v>
      </c>
      <c r="BQ9" s="18">
        <f ca="1">SUM(BP9-BO9)</f>
        <v>-19526</v>
      </c>
      <c r="BR9" s="19">
        <f ca="1">IF(BQ9=0,0,IF(BO9=0,1,BQ9/BO9))</f>
        <v>-5.0990776430280049E-2</v>
      </c>
      <c r="BS9" s="18">
        <f>SUMIF($C$6:BR$6,BS$5,$C9:BR9)</f>
        <v>3518873</v>
      </c>
      <c r="BT9" s="73">
        <f ca="1">SUMIF($C$6:BS$6,BT$5,$C9:BS9)</f>
        <v>3333769</v>
      </c>
      <c r="BU9" s="18">
        <f ca="1">SUM(BT9-BS9)</f>
        <v>-185104</v>
      </c>
      <c r="BV9" s="19">
        <f ca="1">IF(BU9=0,0,IF(BS9=0,1,BU9/BS9))</f>
        <v>-5.2603205628620302E-2</v>
      </c>
      <c r="BW9" s="18">
        <f>+DI9</f>
        <v>407173</v>
      </c>
      <c r="BX9" s="73">
        <f ca="1">OFFSET(DI9,0,14,1,1)</f>
        <v>394634</v>
      </c>
      <c r="BY9" s="18">
        <f ca="1">SUM(BX9-BW9)</f>
        <v>-12539</v>
      </c>
      <c r="BZ9" s="19">
        <f ca="1">IF(BY9=0,0,IF(BW9=0,1,BY9/BW9))</f>
        <v>-3.0795263929582758E-2</v>
      </c>
      <c r="CA9" s="18">
        <f>SUMIF($C$6:BZ$6,CA$5,$C9:BZ9)</f>
        <v>3926046</v>
      </c>
      <c r="CB9" s="73">
        <f ca="1">SUMIF($C$6:CA$6,CB$5,$C9:CA9)</f>
        <v>3728403</v>
      </c>
      <c r="CC9" s="18">
        <f ca="1">SUM(CB9-CA9)</f>
        <v>-197643</v>
      </c>
      <c r="CD9" s="19">
        <f ca="1">IF(CC9=0,0,IF(CA9=0,1,CC9/CA9))</f>
        <v>-5.0341488612206782E-2</v>
      </c>
      <c r="CE9" s="18">
        <f>+DJ9</f>
        <v>358552</v>
      </c>
      <c r="CF9" s="73">
        <f ca="1">OFFSET(DJ9,0,14,1,1)</f>
        <v>349254</v>
      </c>
      <c r="CG9" s="18">
        <f ca="1">SUM(CF9-CE9)</f>
        <v>-9298</v>
      </c>
      <c r="CH9" s="19">
        <f ca="1">IF(CG9=0,0,IF(CE9=0,1,CG9/CE9))</f>
        <v>-2.5932082375778129E-2</v>
      </c>
      <c r="CI9" s="18">
        <f>SUMIF($C$6:CH$6,CI$5,$C9:CH9)</f>
        <v>4284598</v>
      </c>
      <c r="CJ9" s="73">
        <f ca="1">SUMIF($C$6:CI$6,CJ$5,$C9:CI9)</f>
        <v>4077657</v>
      </c>
      <c r="CK9" s="18">
        <f ca="1">SUM(CJ9-CI9)</f>
        <v>-206941</v>
      </c>
      <c r="CL9" s="19">
        <f ca="1">IF(CK9=0,0,IF(CI9=0,1,CK9/CI9))</f>
        <v>-4.8298813564306382E-2</v>
      </c>
      <c r="CM9" s="18">
        <f>+DK9</f>
        <v>360413</v>
      </c>
      <c r="CN9" s="73">
        <f ca="1">OFFSET(DK9,0,14,1,1)</f>
        <v>346293</v>
      </c>
      <c r="CO9" s="18">
        <f ca="1">SUM(CN9-CM9)</f>
        <v>-14120</v>
      </c>
      <c r="CP9" s="19">
        <f ca="1">IF(CO9=0,0,IF(CM9=0,1,CO9/CM9))</f>
        <v>-3.9177277179236046E-2</v>
      </c>
      <c r="CQ9" s="18">
        <f>SUMIF($C$6:CP$6,CQ$5,$C9:CP9)</f>
        <v>4645011</v>
      </c>
      <c r="CR9" s="73">
        <f ca="1">SUMIF($C$6:CQ$6,CR$5,$C9:CQ9)</f>
        <v>4423950</v>
      </c>
      <c r="CS9" s="18">
        <f ca="1">SUM(CR9-CQ9)</f>
        <v>-221061</v>
      </c>
      <c r="CT9" s="19">
        <f ca="1">IF(CS9=0,0,IF(CQ9=0,1,CS9/CQ9))</f>
        <v>-4.7591060602439908E-2</v>
      </c>
      <c r="CW9" t="s">
        <v>5</v>
      </c>
      <c r="CX9" t="s">
        <v>6</v>
      </c>
      <c r="CZ9" s="74">
        <f>SUMIF(AMB!$A$93:$A$108,'2018-2019'!CZ$7,AMB!D$93:D$108)</f>
        <v>361158</v>
      </c>
      <c r="DA9" s="74">
        <f>SUMIF(AMB!$A$93:$A$108,'2018-2019'!DA$7,AMB!E$93:E$108)</f>
        <v>315350</v>
      </c>
      <c r="DB9" s="74">
        <f>SUMIF(AMB!$A$93:$A$108,'2018-2019'!DB$7,AMB!F$93:F$108)</f>
        <v>387308</v>
      </c>
      <c r="DC9" s="74">
        <f>SUMIF(AMB!$A$93:$A$108,'2018-2019'!DC$7,AMB!G$93:G$108)</f>
        <v>375606</v>
      </c>
      <c r="DD9" s="74">
        <f>SUMIF(AMB!$A$93:$A$108,'2018-2019'!DD$7,AMB!H$93:H$108)</f>
        <v>399549</v>
      </c>
      <c r="DE9" s="74">
        <f>SUMIF(AMB!$A$93:$A$108,'2018-2019'!DE$7,AMB!I$93:I$108)</f>
        <v>409168</v>
      </c>
      <c r="DF9" s="74">
        <f>SUMIF(AMB!$A$93:$A$108,'2018-2019'!DF$7,AMB!J$93:J$108)</f>
        <v>438539</v>
      </c>
      <c r="DG9" s="74">
        <f>SUMIF(AMB!$A$93:$A$108,'2018-2019'!DG$7,AMB!K$93:K$108)</f>
        <v>449263</v>
      </c>
      <c r="DH9" s="74">
        <f>SUMIF(AMB!$A$93:$A$108,'2018-2019'!DH$7,AMB!L$93:L$108)</f>
        <v>382932</v>
      </c>
      <c r="DI9" s="74">
        <f>SUMIF(AMB!$A$93:$A$108,'2018-2019'!DI$7,AMB!M$93:M$108)</f>
        <v>407173</v>
      </c>
      <c r="DJ9" s="74">
        <f>SUMIF(AMB!$A$93:$A$108,'2018-2019'!DJ$7,AMB!N$93:N$108)</f>
        <v>358552</v>
      </c>
      <c r="DK9" s="74">
        <f>SUMIF(AMB!$A$93:$A$108,'2018-2019'!DK$7,AMB!O$93:O$108)</f>
        <v>360413</v>
      </c>
      <c r="DN9" s="74">
        <f>SUMIF(AMB!$A$93:$A$108,'2018-2019'!DN$7,AMB!D$93:D$108)</f>
        <v>331946</v>
      </c>
      <c r="DO9" s="74">
        <f>SUMIF(AMB!$A$93:$A$108,'2018-2019'!DO$7,AMB!E$93:E$108)</f>
        <v>305583</v>
      </c>
      <c r="DP9" s="74">
        <f>SUMIF(AMB!$A$93:$A$108,'2018-2019'!DP$7,AMB!F$93:F$108)</f>
        <v>376376</v>
      </c>
      <c r="DQ9" s="74">
        <f>SUMIF(AMB!$A$93:$A$108,'2018-2019'!DQ$7,AMB!G$93:G$108)</f>
        <v>360572</v>
      </c>
      <c r="DR9" s="74">
        <f>SUMIF(AMB!$A$93:$A$108,'2018-2019'!DR$7,AMB!H$93:H$108)</f>
        <v>371244</v>
      </c>
      <c r="DS9" s="74">
        <f>SUMIF(AMB!$A$93:$A$108,'2018-2019'!DS$7,AMB!I$93:I$108)</f>
        <v>380640</v>
      </c>
      <c r="DT9" s="74">
        <f>SUMIF(AMB!$A$93:$A$108,'2018-2019'!DT$7,AMB!J$93:J$108)</f>
        <v>423474</v>
      </c>
      <c r="DU9" s="74">
        <f>SUMIF(AMB!$A$93:$A$108,'2018-2019'!DU$7,AMB!K$93:K$108)</f>
        <v>420528</v>
      </c>
      <c r="DV9" s="74">
        <f>SUMIF(AMB!$A$93:$A$108,'2018-2019'!DV$7,AMB!L$93:L$108)</f>
        <v>363406</v>
      </c>
      <c r="DW9" s="74">
        <f>SUMIF(AMB!$A$93:$A$108,'2018-2019'!DW$7,AMB!M$93:M$108)</f>
        <v>394634</v>
      </c>
      <c r="DX9" s="74">
        <f>SUMIF(AMB!$A$93:$A$108,'2018-2019'!DX$7,AMB!N$93:N$108)</f>
        <v>349254</v>
      </c>
      <c r="DY9" s="74">
        <f>SUMIF(AMB!$A$93:$A$108,'2018-2019'!DY$7,AMB!O$93:O$108)</f>
        <v>346293</v>
      </c>
    </row>
    <row r="10" spans="1:130">
      <c r="A10" s="84" t="str">
        <f>+CW11</f>
        <v>Ambassador Bridge</v>
      </c>
      <c r="B10" s="26" t="s">
        <v>7</v>
      </c>
      <c r="C10" s="18">
        <f>+CZ10</f>
        <v>217005</v>
      </c>
      <c r="D10" s="73">
        <f ca="1">OFFSET(CZ10,0,14,1,1)</f>
        <v>208624</v>
      </c>
      <c r="E10" s="18">
        <f ca="1">SUM(D10-C10)</f>
        <v>-8381</v>
      </c>
      <c r="F10" s="19">
        <f ca="1">IF(E10=0,0,IF(C10=0,1,E10/C10))</f>
        <v>-3.8621229925577753E-2</v>
      </c>
      <c r="G10" s="18">
        <f>SUMIF($C$6:F$6,G$5,$C10:F10)</f>
        <v>217005</v>
      </c>
      <c r="H10" s="73">
        <f ca="1">SUMIF($C$6:G$6,H$5,$C10:G10)</f>
        <v>208624</v>
      </c>
      <c r="I10" s="18">
        <f ca="1">SUM(H10-G10)</f>
        <v>-8381</v>
      </c>
      <c r="J10" s="19">
        <f ca="1">IF(I10=0,0,IF(G10=0,1,I10/G10))</f>
        <v>-3.8621229925577753E-2</v>
      </c>
      <c r="K10" s="18">
        <f>+DA10</f>
        <v>208613</v>
      </c>
      <c r="L10" s="73">
        <f ca="1">OFFSET(DA10,0,14,1,1)</f>
        <v>196544</v>
      </c>
      <c r="M10" s="18">
        <f ca="1">SUM(L10-K10)</f>
        <v>-12069</v>
      </c>
      <c r="N10" s="19">
        <f ca="1">IF(M10=0,0,IF(K10=0,1,M10/K10))</f>
        <v>-5.7853537411378962E-2</v>
      </c>
      <c r="O10" s="18">
        <f>SUMIF($C$6:N$6,O$5,$C10:N10)</f>
        <v>425618</v>
      </c>
      <c r="P10" s="73">
        <f ca="1">SUMIF($C$6:O$6,P$5,$C10:O10)</f>
        <v>405168</v>
      </c>
      <c r="Q10" s="18">
        <f ca="1">SUM(P10-O10)</f>
        <v>-20450</v>
      </c>
      <c r="R10" s="19">
        <f ca="1">IF(Q10=0,0,IF(O10=0,1,Q10/O10))</f>
        <v>-4.8047779934119329E-2</v>
      </c>
      <c r="S10" s="18">
        <f>+DB10</f>
        <v>226690</v>
      </c>
      <c r="T10" s="73">
        <f ca="1">OFFSET(DB10,0,14,1,1)</f>
        <v>226080</v>
      </c>
      <c r="U10" s="18">
        <f ca="1">SUM(T10-S10)</f>
        <v>-610</v>
      </c>
      <c r="V10" s="19">
        <f ca="1">IF(U10=0,0,IF(S10=0,1,U10/S10))</f>
        <v>-2.6908994662314173E-3</v>
      </c>
      <c r="W10" s="18">
        <f>SUMIF($C$6:V$6,W$5,$C10:V10)</f>
        <v>652308</v>
      </c>
      <c r="X10" s="73">
        <f ca="1">SUMIF($C$6:W$6,X$5,$C10:W10)</f>
        <v>631248</v>
      </c>
      <c r="Y10" s="18">
        <f ca="1">SUM(X10-W10)</f>
        <v>-21060</v>
      </c>
      <c r="Z10" s="19">
        <f ca="1">IF(Y10=0,0,IF(W10=0,1,Y10/W10))</f>
        <v>-3.2285362129546163E-2</v>
      </c>
      <c r="AA10" s="18">
        <f>+DC10</f>
        <v>224785</v>
      </c>
      <c r="AB10" s="73">
        <f ca="1">OFFSET(DC10,0,14,1,1)</f>
        <v>211717</v>
      </c>
      <c r="AC10" s="18">
        <f ca="1">SUM(AB10-AA10)</f>
        <v>-13068</v>
      </c>
      <c r="AD10" s="19">
        <f ca="1">IF(AC10=0,0,IF(AA10=0,1,AC10/AA10))</f>
        <v>-5.8135551749449475E-2</v>
      </c>
      <c r="AE10" s="18">
        <f>SUMIF($C$6:AD$6,AE$5,$C10:AD10)</f>
        <v>877093</v>
      </c>
      <c r="AF10" s="73">
        <f ca="1">SUMIF($C$6:AE$6,AF$5,$C10:AE10)</f>
        <v>842965</v>
      </c>
      <c r="AG10" s="18">
        <f ca="1">SUM(AF10-AE10)</f>
        <v>-34128</v>
      </c>
      <c r="AH10" s="19">
        <f ca="1">IF(AG10=0,0,IF(AE10=0,1,AG10/AE10))</f>
        <v>-3.8910355002263156E-2</v>
      </c>
      <c r="AI10" s="18">
        <f>+DD10</f>
        <v>229343</v>
      </c>
      <c r="AJ10" s="73">
        <f ca="1">OFFSET(DD10,0,14,1,1)</f>
        <v>231981</v>
      </c>
      <c r="AK10" s="18">
        <f ca="1">SUM(AJ10-AI10)</f>
        <v>2638</v>
      </c>
      <c r="AL10" s="19">
        <f ca="1">IF(AK10=0,0,IF(AI10=0,1,AK10/AI10))</f>
        <v>1.1502422136276233E-2</v>
      </c>
      <c r="AM10" s="18">
        <f>SUMIF($C$6:AL$6,AM$5,$C10:AL10)</f>
        <v>1106436</v>
      </c>
      <c r="AN10" s="73">
        <f ca="1">SUMIF($C$6:AM$6,AN$5,$C10:AM10)</f>
        <v>1074946</v>
      </c>
      <c r="AO10" s="18">
        <f ca="1">SUM(AN10-AM10)</f>
        <v>-31490</v>
      </c>
      <c r="AP10" s="19">
        <f ca="1">IF(AO10=0,0,IF(AM10=0,1,AO10/AM10))</f>
        <v>-2.8460751457833982E-2</v>
      </c>
      <c r="AQ10" s="18">
        <f>+DE10</f>
        <v>224273</v>
      </c>
      <c r="AR10" s="73">
        <f ca="1">OFFSET(DE10,0,14,1,1)</f>
        <v>222673</v>
      </c>
      <c r="AS10" s="18">
        <f ca="1">SUM(AR10-AQ10)</f>
        <v>-1600</v>
      </c>
      <c r="AT10" s="19">
        <f ca="1">IF(AS10=0,0,IF(AQ10=0,1,AS10/AQ10))</f>
        <v>-7.1341623824535275E-3</v>
      </c>
      <c r="AU10" s="18">
        <f>SUMIF($C$6:AT$6,AU$5,$C10:AT10)</f>
        <v>1330709</v>
      </c>
      <c r="AV10" s="73">
        <f ca="1">SUMIF($C$6:AU$6,AV$5,$C10:AU10)</f>
        <v>1297619</v>
      </c>
      <c r="AW10" s="18">
        <f ca="1">SUM(AV10-AU10)</f>
        <v>-33090</v>
      </c>
      <c r="AX10" s="19">
        <f ca="1">IF(AW10=0,0,IF(AU10=0,1,AW10/AU10))</f>
        <v>-2.4866443377177128E-2</v>
      </c>
      <c r="AY10" s="18">
        <f>+DF10</f>
        <v>198484</v>
      </c>
      <c r="AZ10" s="73">
        <f ca="1">OFFSET(DF10,0,14,1,1)</f>
        <v>197531</v>
      </c>
      <c r="BA10" s="18">
        <f ca="1">SUM(AZ10-AY10)</f>
        <v>-953</v>
      </c>
      <c r="BB10" s="19">
        <f ca="1">IF(BA10=0,0,IF(AY10=0,1,BA10/AY10))</f>
        <v>-4.8013945708470203E-3</v>
      </c>
      <c r="BC10" s="18">
        <f>SUMIF($C$6:BB$6,BC$5,$C10:BB10)</f>
        <v>1529193</v>
      </c>
      <c r="BD10" s="73">
        <f ca="1">SUMIF($C$6:BC$6,BD$5,$C10:BC10)</f>
        <v>1495150</v>
      </c>
      <c r="BE10" s="18">
        <f ca="1">SUM(BD10-BC10)</f>
        <v>-34043</v>
      </c>
      <c r="BF10" s="19">
        <f ca="1">IF(BE10=0,0,IF(BC10=0,1,BE10/BC10))</f>
        <v>-2.2262068947477526E-2</v>
      </c>
      <c r="BG10" s="18">
        <f>+DG10</f>
        <v>225922</v>
      </c>
      <c r="BH10" s="73">
        <f ca="1">OFFSET(DG10,0,14,1,1)</f>
        <v>219947</v>
      </c>
      <c r="BI10" s="18">
        <f ca="1">SUM(BH10-BG10)</f>
        <v>-5975</v>
      </c>
      <c r="BJ10" s="19">
        <f ca="1">IF(BI10=0,0,IF(BG10=0,1,BI10/BG10))</f>
        <v>-2.6447180885438338E-2</v>
      </c>
      <c r="BK10" s="18">
        <f>SUMIF($C$6:BJ$6,BK$5,$C10:BJ10)</f>
        <v>1755115</v>
      </c>
      <c r="BL10" s="73">
        <f ca="1">SUMIF($C$6:BK$6,BL$5,$C10:BK10)</f>
        <v>1715097</v>
      </c>
      <c r="BM10" s="18">
        <f ca="1">SUM(BL10-BK10)</f>
        <v>-40018</v>
      </c>
      <c r="BN10" s="19">
        <f ca="1">IF(BM10=0,0,IF(BK10=0,1,BM10/BK10))</f>
        <v>-2.2800785133737674E-2</v>
      </c>
      <c r="BO10" s="18">
        <f>+DH10</f>
        <v>212157</v>
      </c>
      <c r="BP10" s="73">
        <f ca="1">OFFSET(DH10,0,14,1,1)</f>
        <v>214588</v>
      </c>
      <c r="BQ10" s="18">
        <f ca="1">SUM(BP10-BO10)</f>
        <v>2431</v>
      </c>
      <c r="BR10" s="19">
        <f ca="1">IF(BQ10=0,0,IF(BO10=0,1,BQ10/BO10))</f>
        <v>1.1458495359568621E-2</v>
      </c>
      <c r="BS10" s="18">
        <f>SUMIF($C$6:BR$6,BS$5,$C10:BR10)</f>
        <v>1967272</v>
      </c>
      <c r="BT10" s="73">
        <f ca="1">SUMIF($C$6:BS$6,BT$5,$C10:BS10)</f>
        <v>1929685</v>
      </c>
      <c r="BU10" s="18">
        <f ca="1">SUM(BT10-BS10)</f>
        <v>-37587</v>
      </c>
      <c r="BV10" s="19">
        <f ca="1">IF(BU10=0,0,IF(BS10=0,1,BU10/BS10))</f>
        <v>-1.9106153089150864E-2</v>
      </c>
      <c r="BW10" s="18">
        <f>+DI10</f>
        <v>229374</v>
      </c>
      <c r="BX10" s="73">
        <f ca="1">OFFSET(DI10,0,14,1,1)</f>
        <v>223038</v>
      </c>
      <c r="BY10" s="18">
        <f ca="1">SUM(BX10-BW10)</f>
        <v>-6336</v>
      </c>
      <c r="BZ10" s="19">
        <f ca="1">IF(BY10=0,0,IF(BW10=0,1,BY10/BW10))</f>
        <v>-2.7623008710664677E-2</v>
      </c>
      <c r="CA10" s="18">
        <f>SUMIF($C$6:BZ$6,CA$5,$C10:BZ10)</f>
        <v>2196646</v>
      </c>
      <c r="CB10" s="73">
        <f ca="1">SUMIF($C$6:CA$6,CB$5,$C10:CA10)</f>
        <v>2152723</v>
      </c>
      <c r="CC10" s="18">
        <f ca="1">SUM(CB10-CA10)</f>
        <v>-43923</v>
      </c>
      <c r="CD10" s="19">
        <f ca="1">IF(CC10=0,0,IF(CA10=0,1,CC10/CA10))</f>
        <v>-1.9995484024280655E-2</v>
      </c>
      <c r="CE10" s="18">
        <f>+DJ10</f>
        <v>215348</v>
      </c>
      <c r="CF10" s="73">
        <f ca="1">OFFSET(DJ10,0,14,1,1)</f>
        <v>212786</v>
      </c>
      <c r="CG10" s="18">
        <f ca="1">SUM(CF10-CE10)</f>
        <v>-2562</v>
      </c>
      <c r="CH10" s="19">
        <f ca="1">IF(CG10=0,0,IF(CE10=0,1,CG10/CE10))</f>
        <v>-1.1897022493823951E-2</v>
      </c>
      <c r="CI10" s="18">
        <f>SUMIF($C$6:CH$6,CI$5,$C10:CH10)</f>
        <v>2411994</v>
      </c>
      <c r="CJ10" s="73">
        <f ca="1">SUMIF($C$6:CI$6,CJ$5,$C10:CI10)</f>
        <v>2365509</v>
      </c>
      <c r="CK10" s="18">
        <f ca="1">SUM(CJ10-CI10)</f>
        <v>-46485</v>
      </c>
      <c r="CL10" s="19">
        <f ca="1">IF(CK10=0,0,IF(CI10=0,1,CK10/CI10))</f>
        <v>-1.9272436001084581E-2</v>
      </c>
      <c r="CM10" s="18">
        <f>+DK10</f>
        <v>181509</v>
      </c>
      <c r="CN10" s="73">
        <f ca="1">OFFSET(DK10,0,14,1,1)</f>
        <v>186008</v>
      </c>
      <c r="CO10" s="18">
        <f ca="1">SUM(CN10-CM10)</f>
        <v>4499</v>
      </c>
      <c r="CP10" s="19">
        <f ca="1">IF(CO10=0,0,IF(CM10=0,1,CO10/CM10))</f>
        <v>2.4786649697811129E-2</v>
      </c>
      <c r="CQ10" s="18">
        <f>SUMIF($C$6:CP$6,CQ$5,$C10:CP10)</f>
        <v>2593503</v>
      </c>
      <c r="CR10" s="73">
        <f ca="1">SUMIF($C$6:CQ$6,CR$5,$C10:CQ10)</f>
        <v>2551517</v>
      </c>
      <c r="CS10" s="18">
        <f ca="1">SUM(CR10-CQ10)</f>
        <v>-41986</v>
      </c>
      <c r="CT10" s="19">
        <f ca="1">IF(CS10=0,0,IF(CQ10=0,1,CS10/CQ10))</f>
        <v>-1.6188915146811089E-2</v>
      </c>
      <c r="CW10" t="s">
        <v>5</v>
      </c>
      <c r="CX10" t="s">
        <v>7</v>
      </c>
      <c r="CY10" s="7"/>
      <c r="CZ10" s="74">
        <f>SUMIF(AMB!$A$111:$A$126,'2018-2019'!CZ$7,AMB!D$111:D$126)</f>
        <v>217005</v>
      </c>
      <c r="DA10" s="74">
        <f>SUMIF(AMB!$A$111:$A$126,'2018-2019'!DA$7,AMB!E$111:E$126)</f>
        <v>208613</v>
      </c>
      <c r="DB10" s="74">
        <f>SUMIF(AMB!$A$111:$A$126,'2018-2019'!DB$7,AMB!F$111:F$126)</f>
        <v>226690</v>
      </c>
      <c r="DC10" s="74">
        <f>SUMIF(AMB!$A$111:$A$126,'2018-2019'!DC$7,AMB!G$111:G$126)</f>
        <v>224785</v>
      </c>
      <c r="DD10" s="74">
        <f>SUMIF(AMB!$A$111:$A$126,'2018-2019'!DD$7,AMB!H$111:H$126)</f>
        <v>229343</v>
      </c>
      <c r="DE10" s="74">
        <f>SUMIF(AMB!$A$111:$A$126,'2018-2019'!DE$7,AMB!I$111:I$126)</f>
        <v>224273</v>
      </c>
      <c r="DF10" s="74">
        <f>SUMIF(AMB!$A$111:$A$126,'2018-2019'!DF$7,AMB!J$111:J$126)</f>
        <v>198484</v>
      </c>
      <c r="DG10" s="74">
        <f>SUMIF(AMB!$A$111:$A$126,'2018-2019'!DG$7,AMB!K$111:K$126)</f>
        <v>225922</v>
      </c>
      <c r="DH10" s="74">
        <f>SUMIF(AMB!$A$111:$A$126,'2018-2019'!DH$7,AMB!L$111:L$126)</f>
        <v>212157</v>
      </c>
      <c r="DI10" s="74">
        <f>SUMIF(AMB!$A$111:$A$126,'2018-2019'!DI$7,AMB!M$111:M$126)</f>
        <v>229374</v>
      </c>
      <c r="DJ10" s="74">
        <f>SUMIF(AMB!$A$111:$A$126,'2018-2019'!DJ$7,AMB!N$111:N$126)</f>
        <v>215348</v>
      </c>
      <c r="DK10" s="74">
        <f>SUMIF(AMB!$A$111:$A$126,'2018-2019'!DK$7,AMB!O$111:O$126)</f>
        <v>181509</v>
      </c>
      <c r="DN10" s="74">
        <f>SUMIF(AMB!$A$111:$A$126,'2018-2019'!DN$7,AMB!D$111:D$126)</f>
        <v>208624</v>
      </c>
      <c r="DO10" s="74">
        <f>SUMIF(AMB!$A$111:$A$126,'2018-2019'!DO$7,AMB!E$111:E$126)</f>
        <v>196544</v>
      </c>
      <c r="DP10" s="74">
        <f>SUMIF(AMB!$A$111:$A$126,'2018-2019'!DP$7,AMB!F$111:F$126)</f>
        <v>226080</v>
      </c>
      <c r="DQ10" s="74">
        <f>SUMIF(AMB!$A$111:$A$126,'2018-2019'!DQ$7,AMB!G$111:G$126)</f>
        <v>211717</v>
      </c>
      <c r="DR10" s="74">
        <f>SUMIF(AMB!$A$111:$A$126,'2018-2019'!DR$7,AMB!H$111:H$126)</f>
        <v>231981</v>
      </c>
      <c r="DS10" s="74">
        <f>SUMIF(AMB!$A$111:$A$126,'2018-2019'!DS$7,AMB!I$111:I$126)</f>
        <v>222673</v>
      </c>
      <c r="DT10" s="74">
        <f>SUMIF(AMB!$A$111:$A$126,'2018-2019'!DT$7,AMB!J$111:J$126)</f>
        <v>197531</v>
      </c>
      <c r="DU10" s="74">
        <f>SUMIF(AMB!$A$111:$A$126,'2018-2019'!DU$7,AMB!K$111:K$126)</f>
        <v>219947</v>
      </c>
      <c r="DV10" s="74">
        <f>SUMIF(AMB!$A$111:$A$126,'2018-2019'!DV$7,AMB!L$111:L$126)</f>
        <v>214588</v>
      </c>
      <c r="DW10" s="74">
        <f>SUMIF(AMB!$A$111:$A$126,'2018-2019'!DW$7,AMB!M$111:M$126)</f>
        <v>223038</v>
      </c>
      <c r="DX10" s="74">
        <f>SUMIF(AMB!$A$111:$A$126,'2018-2019'!DX$7,AMB!N$111:N$126)</f>
        <v>212786</v>
      </c>
      <c r="DY10" s="74">
        <f>SUMIF(AMB!$A$111:$A$126,'2018-2019'!DY$7,AMB!O$111:O$126)</f>
        <v>186008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SUMIF(AMB!$A$129:$A$144,'2018-2019'!CZ$7,AMB!D$129:D$144)</f>
        <v>0</v>
      </c>
      <c r="DA11" s="74">
        <f>SUMIF(AMB!$A$129:$A$144,'2018-2019'!DA$7,AMB!E$129:E$144)</f>
        <v>0</v>
      </c>
      <c r="DB11" s="74">
        <f>SUMIF(AMB!$A$129:$A$144,'2018-2019'!DB$7,AMB!F$129:F$144)</f>
        <v>0</v>
      </c>
      <c r="DC11" s="74">
        <f>SUMIF(AMB!$A$129:$A$144,'2018-2019'!DC$7,AMB!G$129:G$144)</f>
        <v>0</v>
      </c>
      <c r="DD11" s="74">
        <f>SUMIF(AMB!$A$129:$A$144,'2018-2019'!DD$7,AMB!H$129:H$144)</f>
        <v>0</v>
      </c>
      <c r="DE11" s="74">
        <f>SUMIF(AMB!$A$129:$A$144,'2018-2019'!DE$7,AMB!I$129:I$144)</f>
        <v>0</v>
      </c>
      <c r="DF11" s="74">
        <f>SUMIF(AMB!$A$129:$A$144,'2018-2019'!DF$7,AMB!J$129:J$144)</f>
        <v>0</v>
      </c>
      <c r="DG11" s="74">
        <f>SUMIF(AMB!$A$129:$A$144,'2018-2019'!DG$7,AMB!K$129:K$144)</f>
        <v>0</v>
      </c>
      <c r="DH11" s="74">
        <f>SUMIF(AMB!$A$129:$A$144,'2018-2019'!DH$7,AMB!L$129:L$144)</f>
        <v>0</v>
      </c>
      <c r="DI11" s="74">
        <f>SUMIF(AMB!$A$129:$A$144,'2018-2019'!DI$7,AMB!M$129:M$144)</f>
        <v>0</v>
      </c>
      <c r="DJ11" s="74">
        <f>SUMIF(AMB!$A$129:$A$144,'2018-2019'!DJ$7,AMB!N$129:N$144)</f>
        <v>0</v>
      </c>
      <c r="DK11" s="74">
        <f>SUMIF(AMB!$A$129:$A$144,'2018-2019'!DK$7,AMB!O$129:O$144)</f>
        <v>0</v>
      </c>
      <c r="DN11" s="74">
        <f>SUMIF(AMB!$A$144:$A$144,'2018-2019'!DN$7,AMB!D$144:D$1144)</f>
        <v>0</v>
      </c>
      <c r="DO11" s="74">
        <f>SUMIF(AMB!$A$144:$A$144,'2018-2019'!DO$7,AMB!E$144:E$1144)</f>
        <v>0</v>
      </c>
      <c r="DP11" s="74">
        <f>SUMIF(AMB!$A$144:$A$144,'2018-2019'!DP$7,AMB!F$144:F$1144)</f>
        <v>0</v>
      </c>
      <c r="DQ11" s="74">
        <f>SUMIF(AMB!$A$144:$A$144,'2018-2019'!DQ$7,AMB!G$144:G$1144)</f>
        <v>0</v>
      </c>
      <c r="DR11" s="74">
        <f>SUMIF(AMB!$A$144:$A$144,'2018-2019'!DR$7,AMB!H$144:H$1144)</f>
        <v>0</v>
      </c>
      <c r="DS11" s="74">
        <f>SUMIF(AMB!$A$144:$A$144,'2018-2019'!DS$7,AMB!I$144:I$1144)</f>
        <v>0</v>
      </c>
      <c r="DT11" s="74">
        <f>SUMIF(AMB!$A$144:$A$144,'2018-2019'!DT$7,AMB!J$144:J$1144)</f>
        <v>0</v>
      </c>
      <c r="DU11" s="74">
        <f>SUMIF(AMB!$A$144:$A$144,'2018-2019'!DU$7,AMB!K$144:K$1144)</f>
        <v>0</v>
      </c>
      <c r="DV11" s="74">
        <f>SUMIF(AMB!$A$144:$A$144,'2018-2019'!DV$7,AMB!L$144:L$1144)</f>
        <v>0</v>
      </c>
      <c r="DW11" s="74">
        <f>SUMIF(AMB!$A$144:$A$144,'2018-2019'!DW$7,AMB!M$144:M$1144)</f>
        <v>0</v>
      </c>
      <c r="DX11" s="74">
        <f>SUMIF(AMB!$A$144:$A$144,'2018-2019'!DX$7,AMB!N$144:N$1144)</f>
        <v>0</v>
      </c>
      <c r="DY11" s="74">
        <f>SUMIF(AMB!$A$144:$A$144,'2018-2019'!DY$7,AMB!O$144:O$1144)</f>
        <v>0</v>
      </c>
    </row>
    <row r="12" spans="1:130" s="7" customFormat="1">
      <c r="A12" s="75"/>
      <c r="B12" s="24" t="s">
        <v>9</v>
      </c>
      <c r="C12" s="12">
        <f>+SUM(C9:C11)</f>
        <v>578163</v>
      </c>
      <c r="D12" s="86">
        <f ca="1">+SUM(D9:D11)</f>
        <v>540570</v>
      </c>
      <c r="E12" s="12">
        <f ca="1">SUM(E9:E11)</f>
        <v>-37593</v>
      </c>
      <c r="F12" s="13">
        <f ca="1">IF(E12=0,0,IF(C12=0,1,E12/C12))</f>
        <v>-6.502145588700764E-2</v>
      </c>
      <c r="G12" s="12">
        <f>SUM(G9:G11)</f>
        <v>578163</v>
      </c>
      <c r="H12" s="86">
        <f ca="1">SUM(H9:H11)</f>
        <v>540570</v>
      </c>
      <c r="I12" s="12">
        <f ca="1">SUM(I9:I11)</f>
        <v>-37593</v>
      </c>
      <c r="J12" s="13">
        <f ca="1">IF(I12=0,0,IF(G12=0,1,I12/G12))</f>
        <v>-6.502145588700764E-2</v>
      </c>
      <c r="K12" s="12">
        <f>+SUM(K9:K11)</f>
        <v>523963</v>
      </c>
      <c r="L12" s="86">
        <f ca="1">+SUM(L9:L11)</f>
        <v>502127</v>
      </c>
      <c r="M12" s="12">
        <f ca="1">SUM(M9:M11)</f>
        <v>-21836</v>
      </c>
      <c r="N12" s="13">
        <f ca="1">IF(M12=0,0,IF(K12=0,1,M12/K12))</f>
        <v>-4.1674698404276636E-2</v>
      </c>
      <c r="O12" s="12">
        <f>SUM(O9:O11)</f>
        <v>1102126</v>
      </c>
      <c r="P12" s="86">
        <f ca="1">SUM(P9:P11)</f>
        <v>1042697</v>
      </c>
      <c r="Q12" s="12">
        <f ca="1">SUM(Q9:Q11)</f>
        <v>-59429</v>
      </c>
      <c r="R12" s="13">
        <f ca="1">IF(Q12=0,0,IF(O12=0,1,Q12/O12))</f>
        <v>-5.3922146832576311E-2</v>
      </c>
      <c r="S12" s="12">
        <f>+SUM(S9:S11)</f>
        <v>613998</v>
      </c>
      <c r="T12" s="86">
        <f ca="1">+SUM(T9:T11)</f>
        <v>602456</v>
      </c>
      <c r="U12" s="12">
        <f ca="1">SUM(U9:U11)</f>
        <v>-11542</v>
      </c>
      <c r="V12" s="13">
        <f ca="1">IF(U12=0,0,IF(S12=0,1,U12/S12))</f>
        <v>-1.8798106834224216E-2</v>
      </c>
      <c r="W12" s="12">
        <f>SUM(W9:W11)</f>
        <v>1716124</v>
      </c>
      <c r="X12" s="86">
        <f ca="1">SUM(X9:X11)</f>
        <v>1645153</v>
      </c>
      <c r="Y12" s="12">
        <f ca="1">SUM(Y9:Y11)</f>
        <v>-70971</v>
      </c>
      <c r="Z12" s="13">
        <f ca="1">IF(Y12=0,0,IF(W12=0,1,Y12/W12))</f>
        <v>-4.1355403222610956E-2</v>
      </c>
      <c r="AA12" s="12">
        <f>+SUM(AA9:AA11)</f>
        <v>600391</v>
      </c>
      <c r="AB12" s="86">
        <f ca="1">+SUM(AB9:AB11)</f>
        <v>572289</v>
      </c>
      <c r="AC12" s="12">
        <f ca="1">SUM(AC9:AC11)</f>
        <v>-28102</v>
      </c>
      <c r="AD12" s="13">
        <f ca="1">IF(AC12=0,0,IF(AA12=0,1,AC12/AA12))</f>
        <v>-4.6806164649370159E-2</v>
      </c>
      <c r="AE12" s="12">
        <f>SUM(AE9:AE11)</f>
        <v>2316515</v>
      </c>
      <c r="AF12" s="86">
        <f ca="1">SUM(AF9:AF11)</f>
        <v>2217442</v>
      </c>
      <c r="AG12" s="12">
        <f ca="1">SUM(AG9:AG11)</f>
        <v>-99073</v>
      </c>
      <c r="AH12" s="13">
        <f ca="1">IF(AG12=0,0,IF(AE12=0,1,AG12/AE12))</f>
        <v>-4.276812366852794E-2</v>
      </c>
      <c r="AI12" s="12">
        <f>+SUM(AI9:AI11)</f>
        <v>628892</v>
      </c>
      <c r="AJ12" s="86">
        <f ca="1">+SUM(AJ9:AJ11)</f>
        <v>603225</v>
      </c>
      <c r="AK12" s="12">
        <f ca="1">SUM(AK9:AK11)</f>
        <v>-25667</v>
      </c>
      <c r="AL12" s="13">
        <f ca="1">IF(AK12=0,0,IF(AI12=0,1,AK12/AI12))</f>
        <v>-4.0813048981383132E-2</v>
      </c>
      <c r="AM12" s="12">
        <f>SUM(AM9:AM11)</f>
        <v>2945407</v>
      </c>
      <c r="AN12" s="86">
        <f ca="1">SUM(AN9:AN11)</f>
        <v>2820667</v>
      </c>
      <c r="AO12" s="12">
        <f ca="1">SUM(AO9:AO11)</f>
        <v>-124740</v>
      </c>
      <c r="AP12" s="13">
        <f ca="1">IF(AO12=0,0,IF(AM12=0,1,AO12/AM12))</f>
        <v>-4.2350683623689357E-2</v>
      </c>
      <c r="AQ12" s="12">
        <f>+SUM(AQ9:AQ11)</f>
        <v>633441</v>
      </c>
      <c r="AR12" s="86">
        <f ca="1">+SUM(AR9:AR11)</f>
        <v>603313</v>
      </c>
      <c r="AS12" s="12">
        <f ca="1">SUM(AS9:AS11)</f>
        <v>-30128</v>
      </c>
      <c r="AT12" s="13">
        <f ca="1">IF(AS12=0,0,IF(AQ12=0,1,AS12/AQ12))</f>
        <v>-4.7562440700870325E-2</v>
      </c>
      <c r="AU12" s="12">
        <f>SUM(AU9:AU11)</f>
        <v>3578848</v>
      </c>
      <c r="AV12" s="86">
        <f ca="1">SUM(AV9:AV11)</f>
        <v>3423980</v>
      </c>
      <c r="AW12" s="12">
        <f ca="1">SUM(AW9:AW11)</f>
        <v>-154868</v>
      </c>
      <c r="AX12" s="13">
        <f ca="1">IF(AW12=0,0,IF(AU12=0,1,AW12/AU12))</f>
        <v>-4.3273142642548661E-2</v>
      </c>
      <c r="AY12" s="12">
        <f>+SUM(AY9:AY11)</f>
        <v>637023</v>
      </c>
      <c r="AZ12" s="86">
        <f ca="1">+SUM(AZ9:AZ11)</f>
        <v>621005</v>
      </c>
      <c r="BA12" s="12">
        <f ca="1">SUM(BA9:BA11)</f>
        <v>-16018</v>
      </c>
      <c r="BB12" s="13">
        <f ca="1">IF(BA12=0,0,IF(AY12=0,1,BA12/AY12))</f>
        <v>-2.514508895283216E-2</v>
      </c>
      <c r="BC12" s="12">
        <f>SUM(BC9:BC11)</f>
        <v>4215871</v>
      </c>
      <c r="BD12" s="86">
        <f ca="1">SUM(BD9:BD11)</f>
        <v>4044985</v>
      </c>
      <c r="BE12" s="12">
        <f ca="1">SUM(BE9:BE11)</f>
        <v>-170886</v>
      </c>
      <c r="BF12" s="13">
        <f ca="1">IF(BE12=0,0,IF(BC12=0,1,BE12/BC12))</f>
        <v>-4.0533972695084838E-2</v>
      </c>
      <c r="BG12" s="12">
        <f>+SUM(BG9:BG11)</f>
        <v>675185</v>
      </c>
      <c r="BH12" s="86">
        <f ca="1">+SUM(BH9:BH11)</f>
        <v>640475</v>
      </c>
      <c r="BI12" s="12">
        <f ca="1">SUM(BI9:BI11)</f>
        <v>-34710</v>
      </c>
      <c r="BJ12" s="13">
        <f ca="1">IF(BI12=0,0,IF(BG12=0,1,BI12/BG12))</f>
        <v>-5.1408132585883871E-2</v>
      </c>
      <c r="BK12" s="12">
        <f>SUM(BK9:BK11)</f>
        <v>4891056</v>
      </c>
      <c r="BL12" s="86">
        <f ca="1">SUM(BL9:BL11)</f>
        <v>4685460</v>
      </c>
      <c r="BM12" s="12">
        <f ca="1">SUM(BM9:BM11)</f>
        <v>-205596</v>
      </c>
      <c r="BN12" s="13">
        <f ca="1">IF(BM12=0,0,IF(BK12=0,1,BM12/BK12))</f>
        <v>-4.2035094261852653E-2</v>
      </c>
      <c r="BO12" s="12">
        <f>+SUM(BO9:BO11)</f>
        <v>595089</v>
      </c>
      <c r="BP12" s="86">
        <f ca="1">+SUM(BP9:BP11)</f>
        <v>577994</v>
      </c>
      <c r="BQ12" s="12">
        <f ca="1">SUM(BQ9:BQ11)</f>
        <v>-17095</v>
      </c>
      <c r="BR12" s="13">
        <f ca="1">IF(BQ12=0,0,IF(BO12=0,1,BQ12/BO12))</f>
        <v>-2.8726795487733766E-2</v>
      </c>
      <c r="BS12" s="12">
        <f>SUM(BS9:BS11)</f>
        <v>5486145</v>
      </c>
      <c r="BT12" s="86">
        <f ca="1">SUM(BT9:BT11)</f>
        <v>5263454</v>
      </c>
      <c r="BU12" s="12">
        <f ca="1">SUM(BU9:BU11)</f>
        <v>-222691</v>
      </c>
      <c r="BV12" s="13">
        <f ca="1">IF(BU12=0,0,IF(BS12=0,1,BU12/BS12))</f>
        <v>-4.0591526472595965E-2</v>
      </c>
      <c r="BW12" s="12">
        <f>+SUM(BW9:BW11)</f>
        <v>636547</v>
      </c>
      <c r="BX12" s="86">
        <f ca="1">+SUM(BX9:BX11)</f>
        <v>617672</v>
      </c>
      <c r="BY12" s="12">
        <f ca="1">SUM(BY9:BY11)</f>
        <v>-18875</v>
      </c>
      <c r="BZ12" s="13">
        <f ca="1">IF(BY12=0,0,IF(BW12=0,1,BY12/BW12))</f>
        <v>-2.9652170224665264E-2</v>
      </c>
      <c r="CA12" s="12">
        <f>SUM(CA9:CA11)</f>
        <v>6122692</v>
      </c>
      <c r="CB12" s="86">
        <f ca="1">SUM(CB9:CB11)</f>
        <v>5881126</v>
      </c>
      <c r="CC12" s="12">
        <f ca="1">SUM(CC9:CC11)</f>
        <v>-241566</v>
      </c>
      <c r="CD12" s="13">
        <f ca="1">IF(CC12=0,0,IF(CA12=0,1,CC12/CA12))</f>
        <v>-3.945421393073504E-2</v>
      </c>
      <c r="CE12" s="12">
        <f>+SUM(CE9:CE11)</f>
        <v>573900</v>
      </c>
      <c r="CF12" s="86">
        <f ca="1">+SUM(CF9:CF11)</f>
        <v>562040</v>
      </c>
      <c r="CG12" s="12">
        <f ca="1">SUM(CG9:CG11)</f>
        <v>-11860</v>
      </c>
      <c r="CH12" s="13">
        <f ca="1">IF(CG12=0,0,IF(CE12=0,1,CG12/CE12))</f>
        <v>-2.066562118836034E-2</v>
      </c>
      <c r="CI12" s="12">
        <f>SUM(CI9:CI11)</f>
        <v>6696592</v>
      </c>
      <c r="CJ12" s="86">
        <f ca="1">SUM(CJ9:CJ11)</f>
        <v>6443166</v>
      </c>
      <c r="CK12" s="12">
        <f ca="1">SUM(CK9:CK11)</f>
        <v>-253426</v>
      </c>
      <c r="CL12" s="13">
        <f ca="1">IF(CK12=0,0,IF(CI12=0,1,CK12/CI12))</f>
        <v>-3.784402573727054E-2</v>
      </c>
      <c r="CM12" s="12">
        <f>+SUM(CM9:CM11)</f>
        <v>541922</v>
      </c>
      <c r="CN12" s="86">
        <f ca="1">+SUM(CN9:CN11)</f>
        <v>532301</v>
      </c>
      <c r="CO12" s="12">
        <f ca="1">SUM(CO9:CO11)</f>
        <v>-9621</v>
      </c>
      <c r="CP12" s="13">
        <f ca="1">IF(CO12=0,0,IF(CM12=0,1,CO12/CM12))</f>
        <v>-1.7753477437712439E-2</v>
      </c>
      <c r="CQ12" s="12">
        <f>SUM(CQ9:CQ11)</f>
        <v>7238514</v>
      </c>
      <c r="CR12" s="86">
        <f ca="1">SUM(CR9:CR11)</f>
        <v>6975467</v>
      </c>
      <c r="CS12" s="12">
        <f ca="1">SUM(CS9:CS11)</f>
        <v>-263047</v>
      </c>
      <c r="CT12" s="13">
        <f ca="1">IF(CS12=0,0,IF(CQ12=0,1,CS12/CQ12))</f>
        <v>-3.6339917281364653E-2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182857</v>
      </c>
      <c r="D14" s="73">
        <f ca="1">OFFSET(CZ14,0,14,1,1)</f>
        <v>171625</v>
      </c>
      <c r="E14" s="18">
        <f ca="1">SUM(D14-C14)</f>
        <v>-11232</v>
      </c>
      <c r="F14" s="19">
        <f ca="1">IF(E14=0,0,IF(C14=0,1,E14/C14))</f>
        <v>-6.1425047988318743E-2</v>
      </c>
      <c r="G14" s="18">
        <f>SUMIF($C$6:F$6,G$5,$C14:F14)</f>
        <v>182857</v>
      </c>
      <c r="H14" s="73">
        <f ca="1">SUMIF($C$6:G$6,H$5,$C14:G14)</f>
        <v>171625</v>
      </c>
      <c r="I14" s="18">
        <f ca="1">SUM(H14-G14)</f>
        <v>-11232</v>
      </c>
      <c r="J14" s="19">
        <f ca="1">IF(I14=0,0,IF(G14=0,1,I14/G14))</f>
        <v>-6.1425047988318743E-2</v>
      </c>
      <c r="K14" s="18">
        <f>+DA14</f>
        <v>172550</v>
      </c>
      <c r="L14" s="73">
        <f ca="1">OFFSET(DA14,0,14,1,1)</f>
        <v>161355</v>
      </c>
      <c r="M14" s="18">
        <f ca="1">SUM(L14-K14)</f>
        <v>-11195</v>
      </c>
      <c r="N14" s="19">
        <f ca="1">IF(M14=0,0,IF(K14=0,1,M14/K14))</f>
        <v>-6.4879745001448857E-2</v>
      </c>
      <c r="O14" s="18">
        <f>SUMIF($C$6:N$6,O$5,$C14:N14)</f>
        <v>355407</v>
      </c>
      <c r="P14" s="73">
        <f ca="1">SUMIF($C$6:O$6,P$5,$C14:O14)</f>
        <v>332980</v>
      </c>
      <c r="Q14" s="18">
        <f ca="1">SUM(P14-O14)</f>
        <v>-22427</v>
      </c>
      <c r="R14" s="19">
        <f ca="1">IF(Q14=0,0,IF(O14=0,1,Q14/O14))</f>
        <v>-6.3102302430734336E-2</v>
      </c>
      <c r="S14" s="18">
        <f>+DB14</f>
        <v>235069</v>
      </c>
      <c r="T14" s="73">
        <f ca="1">OFFSET(DB14,0,14,1,1)</f>
        <v>217918</v>
      </c>
      <c r="U14" s="18">
        <f ca="1">SUM(T14-S14)</f>
        <v>-17151</v>
      </c>
      <c r="V14" s="19">
        <f ca="1">IF(U14=0,0,IF(S14=0,1,U14/S14))</f>
        <v>-7.2961555968673028E-2</v>
      </c>
      <c r="W14" s="18">
        <f>SUMIF($C$6:V$6,W$5,$C14:V14)</f>
        <v>590476</v>
      </c>
      <c r="X14" s="73">
        <f ca="1">SUMIF($C$6:W$6,X$5,$C14:W14)</f>
        <v>550898</v>
      </c>
      <c r="Y14" s="18">
        <f ca="1">SUM(X14-W14)</f>
        <v>-39578</v>
      </c>
      <c r="Z14" s="19">
        <f ca="1">IF(Y14=0,0,IF(W14=0,1,Y14/W14))</f>
        <v>-6.7027279686219257E-2</v>
      </c>
      <c r="AA14" s="18">
        <f>+DC14</f>
        <v>228035</v>
      </c>
      <c r="AB14" s="73">
        <f ca="1">OFFSET(DC14,0,14,1,1)</f>
        <v>224173</v>
      </c>
      <c r="AC14" s="18">
        <f ca="1">SUM(AB14-AA14)</f>
        <v>-3862</v>
      </c>
      <c r="AD14" s="19">
        <f ca="1">IF(AC14=0,0,IF(AA14=0,1,AC14/AA14))</f>
        <v>-1.6935996667178283E-2</v>
      </c>
      <c r="AE14" s="18">
        <f>SUMIF($C$6:AD$6,AE$5,$C14:AD14)</f>
        <v>818511</v>
      </c>
      <c r="AF14" s="73">
        <f ca="1">SUMIF($C$6:AE$6,AF$5,$C14:AE14)</f>
        <v>775071</v>
      </c>
      <c r="AG14" s="18">
        <f ca="1">SUM(AF14-AE14)</f>
        <v>-43440</v>
      </c>
      <c r="AH14" s="19">
        <f ca="1">IF(AG14=0,0,IF(AE14=0,1,AG14/AE14))</f>
        <v>-5.3071980706429114E-2</v>
      </c>
      <c r="AI14" s="18">
        <f>+DD14</f>
        <v>266340</v>
      </c>
      <c r="AJ14" s="73">
        <f ca="1">OFFSET(DD14,0,14,1,1)</f>
        <v>253392</v>
      </c>
      <c r="AK14" s="18">
        <f ca="1">SUM(AJ14-AI14)</f>
        <v>-12948</v>
      </c>
      <c r="AL14" s="19">
        <f ca="1">IF(AK14=0,0,IF(AI14=0,1,AK14/AI14))</f>
        <v>-4.8614552827213338E-2</v>
      </c>
      <c r="AM14" s="18">
        <f>SUMIF($C$6:AL$6,AM$5,$C14:AL14)</f>
        <v>1084851</v>
      </c>
      <c r="AN14" s="73">
        <f ca="1">SUMIF($C$6:AM$6,AN$5,$C14:AM14)</f>
        <v>1028463</v>
      </c>
      <c r="AO14" s="18">
        <f ca="1">SUM(AN14-AM14)</f>
        <v>-56388</v>
      </c>
      <c r="AP14" s="19">
        <f ca="1">IF(AO14=0,0,IF(AM14=0,1,AO14/AM14))</f>
        <v>-5.1977644856298237E-2</v>
      </c>
      <c r="AQ14" s="18">
        <f>+DE14</f>
        <v>290202</v>
      </c>
      <c r="AR14" s="73">
        <f ca="1">OFFSET(DE14,0,14,1,1)</f>
        <v>282227</v>
      </c>
      <c r="AS14" s="18">
        <f ca="1">SUM(AR14-AQ14)</f>
        <v>-7975</v>
      </c>
      <c r="AT14" s="19">
        <f ca="1">IF(AS14=0,0,IF(AQ14=0,1,AS14/AQ14))</f>
        <v>-2.7480858160867257E-2</v>
      </c>
      <c r="AU14" s="18">
        <f>SUMIF($C$6:AT$6,AU$5,$C14:AT14)</f>
        <v>1375053</v>
      </c>
      <c r="AV14" s="73">
        <f ca="1">SUMIF($C$6:AU$6,AV$5,$C14:AU14)</f>
        <v>1310690</v>
      </c>
      <c r="AW14" s="18">
        <f ca="1">SUM(AV14-AU14)</f>
        <v>-64363</v>
      </c>
      <c r="AX14" s="19">
        <f ca="1">IF(AW14=0,0,IF(AU14=0,1,AW14/AU14))</f>
        <v>-4.6807650323296632E-2</v>
      </c>
      <c r="AY14" s="18">
        <f>+DF14</f>
        <v>325860</v>
      </c>
      <c r="AZ14" s="73">
        <f ca="1">OFFSET(DF14,0,14,1,1)</f>
        <v>331419</v>
      </c>
      <c r="BA14" s="18">
        <f ca="1">SUM(AZ14-AY14)</f>
        <v>5559</v>
      </c>
      <c r="BB14" s="19">
        <f ca="1">IF(BA14=0,0,IF(AY14=0,1,BA14/AY14))</f>
        <v>1.7059473393481864E-2</v>
      </c>
      <c r="BC14" s="18">
        <f>SUMIF($C$6:BB$6,BC$5,$C14:BB14)</f>
        <v>1700913</v>
      </c>
      <c r="BD14" s="73">
        <f ca="1">SUMIF($C$6:BC$6,BD$5,$C14:BC14)</f>
        <v>1642109</v>
      </c>
      <c r="BE14" s="18">
        <f ca="1">SUM(BD14-BC14)</f>
        <v>-58804</v>
      </c>
      <c r="BF14" s="19">
        <f ca="1">IF(BE14=0,0,IF(BC14=0,1,BE14/BC14))</f>
        <v>-3.457202102635467E-2</v>
      </c>
      <c r="BG14" s="18">
        <f>+DG14</f>
        <v>346862</v>
      </c>
      <c r="BH14" s="73">
        <f ca="1">OFFSET(DG14,0,14,1,1)</f>
        <v>341230</v>
      </c>
      <c r="BI14" s="18">
        <f ca="1">SUM(BH14-BG14)</f>
        <v>-5632</v>
      </c>
      <c r="BJ14" s="19">
        <f ca="1">IF(BI14=0,0,IF(BG14=0,1,BI14/BG14))</f>
        <v>-1.6237004918382526E-2</v>
      </c>
      <c r="BK14" s="18">
        <f>SUMIF($C$6:BJ$6,BK$5,$C14:BJ14)</f>
        <v>2047775</v>
      </c>
      <c r="BL14" s="73">
        <f ca="1">SUMIF($C$6:BK$6,BL$5,$C14:BK14)</f>
        <v>1983339</v>
      </c>
      <c r="BM14" s="18">
        <f ca="1">SUM(BL14-BK14)</f>
        <v>-64436</v>
      </c>
      <c r="BN14" s="19">
        <f ca="1">IF(BM14=0,0,IF(BK14=0,1,BM14/BK14))</f>
        <v>-3.1466347621198619E-2</v>
      </c>
      <c r="BO14" s="18">
        <f>+DH14</f>
        <v>268792</v>
      </c>
      <c r="BP14" s="73">
        <f ca="1">OFFSET(DH14,0,14,1,1)</f>
        <v>254974</v>
      </c>
      <c r="BQ14" s="18">
        <f ca="1">SUM(BP14-BO14)</f>
        <v>-13818</v>
      </c>
      <c r="BR14" s="19">
        <f ca="1">IF(BQ14=0,0,IF(BO14=0,1,BQ14/BO14))</f>
        <v>-5.1407779993452189E-2</v>
      </c>
      <c r="BS14" s="18">
        <f>SUMIF($C$6:BR$6,BS$5,$C14:BR14)</f>
        <v>2316567</v>
      </c>
      <c r="BT14" s="73">
        <f ca="1">SUMIF($C$6:BS$6,BT$5,$C14:BS14)</f>
        <v>2238313</v>
      </c>
      <c r="BU14" s="18">
        <f ca="1">SUM(BT14-BS14)</f>
        <v>-78254</v>
      </c>
      <c r="BV14" s="19">
        <f ca="1">IF(BU14=0,0,IF(BS14=0,1,BU14/BS14))</f>
        <v>-3.3780158311846796E-2</v>
      </c>
      <c r="BW14" s="18">
        <f>+DI14</f>
        <v>258566</v>
      </c>
      <c r="BX14" s="73">
        <f ca="1">OFFSET(DI14,0,14,1,1)</f>
        <v>251604</v>
      </c>
      <c r="BY14" s="18">
        <f ca="1">SUM(BX14-BW14)</f>
        <v>-6962</v>
      </c>
      <c r="BZ14" s="19">
        <f ca="1">IF(BY14=0,0,IF(BW14=0,1,BY14/BW14))</f>
        <v>-2.6925427163664209E-2</v>
      </c>
      <c r="CA14" s="18">
        <f>SUMIF($C$6:BZ$6,CA$5,$C14:BZ14)</f>
        <v>2575133</v>
      </c>
      <c r="CB14" s="73">
        <f ca="1">SUMIF($C$6:CA$6,CB$5,$C14:CA14)</f>
        <v>2489917</v>
      </c>
      <c r="CC14" s="18">
        <f ca="1">SUM(CB14-CA14)</f>
        <v>-85216</v>
      </c>
      <c r="CD14" s="19">
        <f ca="1">IF(CC14=0,0,IF(CA14=0,1,CC14/CA14))</f>
        <v>-3.3091883021187644E-2</v>
      </c>
      <c r="CE14" s="18">
        <f>+DJ14</f>
        <v>230477</v>
      </c>
      <c r="CF14" s="73">
        <f ca="1">OFFSET(DJ14,0,14,1,1)</f>
        <v>224699</v>
      </c>
      <c r="CG14" s="18">
        <f ca="1">SUM(CF14-CE14)</f>
        <v>-5778</v>
      </c>
      <c r="CH14" s="19">
        <f ca="1">IF(CG14=0,0,IF(CE14=0,1,CG14/CE14))</f>
        <v>-2.5069746655848522E-2</v>
      </c>
      <c r="CI14" s="18">
        <f>SUMIF($C$6:CH$6,CI$5,$C14:CH14)</f>
        <v>2805610</v>
      </c>
      <c r="CJ14" s="73">
        <f ca="1">SUMIF($C$6:CI$6,CJ$5,$C14:CI14)</f>
        <v>2714616</v>
      </c>
      <c r="CK14" s="18">
        <f ca="1">SUM(CJ14-CI14)</f>
        <v>-90994</v>
      </c>
      <c r="CL14" s="19">
        <f ca="1">IF(CK14=0,0,IF(CI14=0,1,CK14/CI14))</f>
        <v>-3.2432875560038633E-2</v>
      </c>
      <c r="CM14" s="18">
        <f>+DK14</f>
        <v>231056</v>
      </c>
      <c r="CN14" s="73">
        <f ca="1">OFFSET(DK14,0,14,1,1)</f>
        <v>230244</v>
      </c>
      <c r="CO14" s="18">
        <f ca="1">SUM(CN14-CM14)</f>
        <v>-812</v>
      </c>
      <c r="CP14" s="19">
        <f ca="1">IF(CO14=0,0,IF(CM14=0,1,CO14/CM14))</f>
        <v>-3.5142995637421231E-3</v>
      </c>
      <c r="CQ14" s="18">
        <f>SUMIF($C$6:CP$6,CQ$5,$C14:CP14)</f>
        <v>3036666</v>
      </c>
      <c r="CR14" s="73">
        <f ca="1">SUMIF($C$6:CQ$6,CR$5,$C14:CQ14)</f>
        <v>2944860</v>
      </c>
      <c r="CS14" s="18">
        <f ca="1">SUM(CR14-CQ14)</f>
        <v>-91806</v>
      </c>
      <c r="CT14" s="19">
        <f ca="1">IF(CS14=0,0,IF(CQ14=0,1,CS14/CQ14))</f>
        <v>-3.0232498404500197E-2</v>
      </c>
      <c r="CW14" t="s">
        <v>10</v>
      </c>
      <c r="CX14" t="s">
        <v>6</v>
      </c>
      <c r="CZ14" s="74">
        <f>SUMIF(BWB!$A$93:$A$108,'2018-2019'!CZ$7,BWB!D$93:D$108)</f>
        <v>182857</v>
      </c>
      <c r="DA14" s="74">
        <f>SUMIF(BWB!$A$93:$A$108,'2018-2019'!DA$7,BWB!E$93:E$108)</f>
        <v>172550</v>
      </c>
      <c r="DB14" s="74">
        <f>SUMIF(BWB!$A$93:$A$108,'2018-2019'!DB$7,BWB!F$93:F$108)</f>
        <v>235069</v>
      </c>
      <c r="DC14" s="74">
        <f>SUMIF(BWB!$A$93:$A$108,'2018-2019'!DC$7,BWB!G$93:G$108)</f>
        <v>228035</v>
      </c>
      <c r="DD14" s="74">
        <f>SUMIF(BWB!$A$93:$A$108,'2018-2019'!DD$7,BWB!H$93:H$108)</f>
        <v>266340</v>
      </c>
      <c r="DE14" s="74">
        <f>SUMIF(BWB!$A$93:$A$108,'2018-2019'!DE$7,BWB!I$93:I$108)</f>
        <v>290202</v>
      </c>
      <c r="DF14" s="74">
        <f>SUMIF(BWB!$A$93:$A$108,'2018-2019'!DF$7,BWB!J$93:J$108)</f>
        <v>325860</v>
      </c>
      <c r="DG14" s="74">
        <f>SUMIF(BWB!$A$93:$A$108,'2018-2019'!DG$7,BWB!K$93:K$108)</f>
        <v>346862</v>
      </c>
      <c r="DH14" s="74">
        <f>SUMIF(BWB!$A$93:$A$108,'2018-2019'!DH$7,BWB!L$93:L$108)</f>
        <v>268792</v>
      </c>
      <c r="DI14" s="74">
        <f>SUMIF(BWB!$A$93:$A$108,'2018-2019'!DI$7,BWB!M$93:M$108)</f>
        <v>258566</v>
      </c>
      <c r="DJ14" s="74">
        <f>SUMIF(BWB!$A$93:$A$108,'2018-2019'!DJ$7,BWB!N$93:N$108)</f>
        <v>230477</v>
      </c>
      <c r="DK14" s="74">
        <f>SUMIF(BWB!$A$93:$A$108,'2018-2019'!DK$7,BWB!O$93:O$108)</f>
        <v>231056</v>
      </c>
      <c r="DN14" s="74">
        <f>SUMIF(BWB!$A$93:$A$108,'2018-2019'!DN$7,BWB!D$93:D$108)</f>
        <v>171625</v>
      </c>
      <c r="DO14" s="74">
        <f>SUMIF(BWB!$A$93:$A$108,'2018-2019'!DO$7,BWB!E$93:E$108)</f>
        <v>161355</v>
      </c>
      <c r="DP14" s="74">
        <f>SUMIF(BWB!$A$93:$A$108,'2018-2019'!DP$7,BWB!F$93:F$108)</f>
        <v>217918</v>
      </c>
      <c r="DQ14" s="74">
        <f>SUMIF(BWB!$A$93:$A$108,'2018-2019'!DQ$7,BWB!G$93:G$108)</f>
        <v>224173</v>
      </c>
      <c r="DR14" s="74">
        <f>SUMIF(BWB!$A$93:$A$108,'2018-2019'!DR$7,BWB!H$93:H$108)</f>
        <v>253392</v>
      </c>
      <c r="DS14" s="74">
        <f>SUMIF(BWB!$A$93:$A$108,'2018-2019'!DS$7,BWB!I$93:I$108)</f>
        <v>282227</v>
      </c>
      <c r="DT14" s="74">
        <f>SUMIF(BWB!$A$93:$A$108,'2018-2019'!DT$7,BWB!J$93:J$108)</f>
        <v>331419</v>
      </c>
      <c r="DU14" s="74">
        <f>SUMIF(BWB!$A$93:$A$108,'2018-2019'!DU$7,BWB!K$93:K$108)</f>
        <v>341230</v>
      </c>
      <c r="DV14" s="74">
        <f>SUMIF(BWB!$A$93:$A$108,'2018-2019'!DV$7,BWB!L$93:L$108)</f>
        <v>254974</v>
      </c>
      <c r="DW14" s="74">
        <f>SUMIF(BWB!$A$93:$A$108,'2018-2019'!DW$7,BWB!M$93:M$108)</f>
        <v>251604</v>
      </c>
      <c r="DX14" s="74">
        <f>SUMIF(BWB!$A$93:$A$108,'2018-2019'!DX$7,BWB!N$93:N$108)</f>
        <v>224699</v>
      </c>
      <c r="DY14" s="74">
        <f>SUMIF(BWB!$A$93:$A$108,'2018-2019'!DY$7,BWB!O$93:O$108)</f>
        <v>230244</v>
      </c>
    </row>
    <row r="15" spans="1:130">
      <c r="A15" s="84" t="str">
        <f>+CW16</f>
        <v>Blue Water Bridge</v>
      </c>
      <c r="B15" s="26" t="s">
        <v>7</v>
      </c>
      <c r="C15" s="18">
        <f>+CZ15</f>
        <v>118114</v>
      </c>
      <c r="D15" s="73">
        <f ca="1">OFFSET(CZ15,0,14,1,1)</f>
        <v>129776</v>
      </c>
      <c r="E15" s="18">
        <f ca="1">SUM(D15-C15)</f>
        <v>11662</v>
      </c>
      <c r="F15" s="19">
        <f ca="1">IF(E15=0,0,IF(C15=0,1,E15/C15))</f>
        <v>9.8735120307499535E-2</v>
      </c>
      <c r="G15" s="18">
        <f>SUMIF($C$6:F$6,G$5,$C15:F15)</f>
        <v>118114</v>
      </c>
      <c r="H15" s="73">
        <f ca="1">SUMIF($C$6:G$6,H$5,$C15:G15)</f>
        <v>129776</v>
      </c>
      <c r="I15" s="18">
        <f ca="1">SUM(H15-G15)</f>
        <v>11662</v>
      </c>
      <c r="J15" s="19">
        <f ca="1">IF(I15=0,0,IF(G15=0,1,I15/G15))</f>
        <v>9.8735120307499535E-2</v>
      </c>
      <c r="K15" s="18">
        <f>+DA15</f>
        <v>119759</v>
      </c>
      <c r="L15" s="73">
        <f ca="1">OFFSET(DA15,0,14,1,1)</f>
        <v>117773</v>
      </c>
      <c r="M15" s="18">
        <f ca="1">SUM(L15-K15)</f>
        <v>-1986</v>
      </c>
      <c r="N15" s="19">
        <f ca="1">IF(M15=0,0,IF(K15=0,1,M15/K15))</f>
        <v>-1.6583304803814328E-2</v>
      </c>
      <c r="O15" s="18">
        <f>SUMIF($C$6:N$6,O$5,$C15:N15)</f>
        <v>237873</v>
      </c>
      <c r="P15" s="73">
        <f ca="1">SUMIF($C$6:O$6,P$5,$C15:O15)</f>
        <v>247549</v>
      </c>
      <c r="Q15" s="18">
        <f ca="1">SUM(P15-O15)</f>
        <v>9676</v>
      </c>
      <c r="R15" s="19">
        <f ca="1">IF(Q15=0,0,IF(O15=0,1,Q15/O15))</f>
        <v>4.0677168068675301E-2</v>
      </c>
      <c r="S15" s="18">
        <f>+DB15</f>
        <v>142187</v>
      </c>
      <c r="T15" s="73">
        <f ca="1">OFFSET(DB15,0,14,1,1)</f>
        <v>136624</v>
      </c>
      <c r="U15" s="18">
        <f ca="1">SUM(T15-S15)</f>
        <v>-5563</v>
      </c>
      <c r="V15" s="19">
        <f ca="1">IF(U15=0,0,IF(S15=0,1,U15/S15))</f>
        <v>-3.9124533185171638E-2</v>
      </c>
      <c r="W15" s="18">
        <f>SUMIF($C$6:V$6,W$5,$C15:V15)</f>
        <v>380060</v>
      </c>
      <c r="X15" s="73">
        <f ca="1">SUMIF($C$6:W$6,X$5,$C15:W15)</f>
        <v>384173</v>
      </c>
      <c r="Y15" s="18">
        <f ca="1">SUM(X15-W15)</f>
        <v>4113</v>
      </c>
      <c r="Z15" s="19">
        <f ca="1">IF(Y15=0,0,IF(W15=0,1,Y15/W15))</f>
        <v>1.0821975477556176E-2</v>
      </c>
      <c r="AA15" s="18">
        <f>+DC15</f>
        <v>139040</v>
      </c>
      <c r="AB15" s="73">
        <f ca="1">OFFSET(DC15,0,14,1,1)</f>
        <v>136172</v>
      </c>
      <c r="AC15" s="18">
        <f ca="1">SUM(AB15-AA15)</f>
        <v>-2868</v>
      </c>
      <c r="AD15" s="19">
        <f ca="1">IF(AC15=0,0,IF(AA15=0,1,AC15/AA15))</f>
        <v>-2.062715765247411E-2</v>
      </c>
      <c r="AE15" s="18">
        <f>SUMIF($C$6:AD$6,AE$5,$C15:AD15)</f>
        <v>519100</v>
      </c>
      <c r="AF15" s="73">
        <f ca="1">SUMIF($C$6:AE$6,AF$5,$C15:AE15)</f>
        <v>520345</v>
      </c>
      <c r="AG15" s="18">
        <f ca="1">SUM(AF15-AE15)</f>
        <v>1245</v>
      </c>
      <c r="AH15" s="19">
        <f ca="1">IF(AG15=0,0,IF(AE15=0,1,AG15/AE15))</f>
        <v>2.3983818146792527E-3</v>
      </c>
      <c r="AI15" s="18">
        <f>+DD15</f>
        <v>148648</v>
      </c>
      <c r="AJ15" s="73">
        <f ca="1">OFFSET(DD15,0,14,1,1)</f>
        <v>143832</v>
      </c>
      <c r="AK15" s="18">
        <f ca="1">SUM(AJ15-AI15)</f>
        <v>-4816</v>
      </c>
      <c r="AL15" s="19">
        <f ca="1">IF(AK15=0,0,IF(AI15=0,1,AK15/AI15))</f>
        <v>-3.239868683063344E-2</v>
      </c>
      <c r="AM15" s="18">
        <f>SUMIF($C$6:AL$6,AM$5,$C15:AL15)</f>
        <v>667748</v>
      </c>
      <c r="AN15" s="73">
        <f ca="1">SUMIF($C$6:AM$6,AN$5,$C15:AM15)</f>
        <v>664177</v>
      </c>
      <c r="AO15" s="18">
        <f ca="1">SUM(AN15-AM15)</f>
        <v>-3571</v>
      </c>
      <c r="AP15" s="19">
        <f ca="1">IF(AO15=0,0,IF(AM15=0,1,AO15/AM15))</f>
        <v>-5.3478258265094013E-3</v>
      </c>
      <c r="AQ15" s="18">
        <f>+DE15</f>
        <v>145184</v>
      </c>
      <c r="AR15" s="73">
        <f ca="1">OFFSET(DE15,0,14,1,1)</f>
        <v>138029</v>
      </c>
      <c r="AS15" s="18">
        <f ca="1">SUM(AR15-AQ15)</f>
        <v>-7155</v>
      </c>
      <c r="AT15" s="19">
        <f ca="1">IF(AS15=0,0,IF(AQ15=0,1,AS15/AQ15))</f>
        <v>-4.9282290059510687E-2</v>
      </c>
      <c r="AU15" s="18">
        <f>SUMIF($C$6:AT$6,AU$5,$C15:AT15)</f>
        <v>812932</v>
      </c>
      <c r="AV15" s="73">
        <f ca="1">SUMIF($C$6:AU$6,AV$5,$C15:AU15)</f>
        <v>802206</v>
      </c>
      <c r="AW15" s="18">
        <f ca="1">SUM(AV15-AU15)</f>
        <v>-10726</v>
      </c>
      <c r="AX15" s="19">
        <f ca="1">IF(AW15=0,0,IF(AU15=0,1,AW15/AU15))</f>
        <v>-1.3194215506340014E-2</v>
      </c>
      <c r="AY15" s="18">
        <f>+DF15</f>
        <v>134965</v>
      </c>
      <c r="AZ15" s="73">
        <f ca="1">OFFSET(DF15,0,14,1,1)</f>
        <v>132909</v>
      </c>
      <c r="BA15" s="18">
        <f ca="1">SUM(AZ15-AY15)</f>
        <v>-2056</v>
      </c>
      <c r="BB15" s="19">
        <f ca="1">IF(BA15=0,0,IF(AY15=0,1,BA15/AY15))</f>
        <v>-1.5233579076056755E-2</v>
      </c>
      <c r="BC15" s="18">
        <f>SUMIF($C$6:BB$6,BC$5,$C15:BB15)</f>
        <v>947897</v>
      </c>
      <c r="BD15" s="73">
        <f ca="1">SUMIF($C$6:BC$6,BD$5,$C15:BC15)</f>
        <v>935115</v>
      </c>
      <c r="BE15" s="18">
        <f ca="1">SUM(BD15-BC15)</f>
        <v>-12782</v>
      </c>
      <c r="BF15" s="19">
        <f ca="1">IF(BE15=0,0,IF(BC15=0,1,BE15/BC15))</f>
        <v>-1.3484587460451928E-2</v>
      </c>
      <c r="BG15" s="18">
        <f>+DG15</f>
        <v>146899</v>
      </c>
      <c r="BH15" s="73">
        <f ca="1">OFFSET(DG15,0,14,1,1)</f>
        <v>138404</v>
      </c>
      <c r="BI15" s="18">
        <f ca="1">SUM(BH15-BG15)</f>
        <v>-8495</v>
      </c>
      <c r="BJ15" s="19">
        <f ca="1">IF(BI15=0,0,IF(BG15=0,1,BI15/BG15))</f>
        <v>-5.7828848392432894E-2</v>
      </c>
      <c r="BK15" s="18">
        <f>SUMIF($C$6:BJ$6,BK$5,$C15:BJ15)</f>
        <v>1094796</v>
      </c>
      <c r="BL15" s="73">
        <f ca="1">SUMIF($C$6:BK$6,BL$5,$C15:BK15)</f>
        <v>1073519</v>
      </c>
      <c r="BM15" s="18">
        <f ca="1">SUM(BL15-BK15)</f>
        <v>-21277</v>
      </c>
      <c r="BN15" s="19">
        <f ca="1">IF(BM15=0,0,IF(BK15=0,1,BM15/BK15))</f>
        <v>-1.9434670934128366E-2</v>
      </c>
      <c r="BO15" s="18">
        <f>+DH15</f>
        <v>140866</v>
      </c>
      <c r="BP15" s="73">
        <f ca="1">OFFSET(DH15,0,14,1,1)</f>
        <v>132928</v>
      </c>
      <c r="BQ15" s="18">
        <f ca="1">SUM(BP15-BO15)</f>
        <v>-7938</v>
      </c>
      <c r="BR15" s="19">
        <f ca="1">IF(BQ15=0,0,IF(BO15=0,1,BQ15/BO15))</f>
        <v>-5.6351426178069937E-2</v>
      </c>
      <c r="BS15" s="18">
        <f>SUMIF($C$6:BR$6,BS$5,$C15:BR15)</f>
        <v>1235662</v>
      </c>
      <c r="BT15" s="73">
        <f ca="1">SUMIF($C$6:BS$6,BT$5,$C15:BS15)</f>
        <v>1206447</v>
      </c>
      <c r="BU15" s="18">
        <f ca="1">SUM(BT15-BS15)</f>
        <v>-29215</v>
      </c>
      <c r="BV15" s="19">
        <f ca="1">IF(BU15=0,0,IF(BS15=0,1,BU15/BS15))</f>
        <v>-2.3643196926020224E-2</v>
      </c>
      <c r="BW15" s="18">
        <f>+DI15</f>
        <v>155114</v>
      </c>
      <c r="BX15" s="73">
        <f ca="1">OFFSET(DI15,0,14,1,1)</f>
        <v>139471</v>
      </c>
      <c r="BY15" s="18">
        <f ca="1">SUM(BX15-BW15)</f>
        <v>-15643</v>
      </c>
      <c r="BZ15" s="19">
        <f ca="1">IF(BY15=0,0,IF(BW15=0,1,BY15/BW15))</f>
        <v>-0.1008484082674678</v>
      </c>
      <c r="CA15" s="18">
        <f>SUMIF($C$6:BZ$6,CA$5,$C15:BZ15)</f>
        <v>1390776</v>
      </c>
      <c r="CB15" s="73">
        <f ca="1">SUMIF($C$6:CA$6,CB$5,$C15:CA15)</f>
        <v>1345918</v>
      </c>
      <c r="CC15" s="18">
        <f ca="1">SUM(CB15-CA15)</f>
        <v>-44858</v>
      </c>
      <c r="CD15" s="19">
        <f ca="1">IF(CC15=0,0,IF(CA15=0,1,CC15/CA15))</f>
        <v>-3.2253935932170241E-2</v>
      </c>
      <c r="CE15" s="18">
        <f>+DJ15</f>
        <v>142540</v>
      </c>
      <c r="CF15" s="73">
        <f ca="1">OFFSET(DJ15,0,14,1,1)</f>
        <v>133605</v>
      </c>
      <c r="CG15" s="18">
        <f ca="1">SUM(CF15-CE15)</f>
        <v>-8935</v>
      </c>
      <c r="CH15" s="19">
        <f ca="1">IF(CG15=0,0,IF(CE15=0,1,CG15/CE15))</f>
        <v>-6.2684158832608389E-2</v>
      </c>
      <c r="CI15" s="18">
        <f>SUMIF($C$6:CH$6,CI$5,$C15:CH15)</f>
        <v>1533316</v>
      </c>
      <c r="CJ15" s="73">
        <f ca="1">SUMIF($C$6:CI$6,CJ$5,$C15:CI15)</f>
        <v>1479523</v>
      </c>
      <c r="CK15" s="18">
        <f ca="1">SUM(CJ15-CI15)</f>
        <v>-53793</v>
      </c>
      <c r="CL15" s="19">
        <f ca="1">IF(CK15=0,0,IF(CI15=0,1,CK15/CI15))</f>
        <v>-3.5082787892384872E-2</v>
      </c>
      <c r="CM15" s="18">
        <f>+DK15</f>
        <v>120990</v>
      </c>
      <c r="CN15" s="73">
        <f ca="1">OFFSET(DK15,0,14,1,1)</f>
        <v>117057</v>
      </c>
      <c r="CO15" s="18">
        <f ca="1">SUM(CN15-CM15)</f>
        <v>-3933</v>
      </c>
      <c r="CP15" s="19">
        <f ca="1">IF(CO15=0,0,IF(CM15=0,1,CO15/CM15))</f>
        <v>-3.2506818745350857E-2</v>
      </c>
      <c r="CQ15" s="18">
        <f>SUMIF($C$6:CP$6,CQ$5,$C15:CP15)</f>
        <v>1654306</v>
      </c>
      <c r="CR15" s="73">
        <f ca="1">SUMIF($C$6:CQ$6,CR$5,$C15:CQ15)</f>
        <v>1596580</v>
      </c>
      <c r="CS15" s="18">
        <f ca="1">SUM(CR15-CQ15)</f>
        <v>-57726</v>
      </c>
      <c r="CT15" s="19">
        <f ca="1">IF(CS15=0,0,IF(CQ15=0,1,CS15/CQ15))</f>
        <v>-3.4894390759629718E-2</v>
      </c>
      <c r="CW15" t="s">
        <v>10</v>
      </c>
      <c r="CX15" t="s">
        <v>7</v>
      </c>
      <c r="CY15" s="7"/>
      <c r="CZ15" s="74">
        <f>SUMIF(BWB!$A$111:$A$126,'2018-2019'!CZ$7,BWB!D$111:D$126)</f>
        <v>118114</v>
      </c>
      <c r="DA15" s="74">
        <f>SUMIF(BWB!$A$111:$A$126,'2018-2019'!DA$7,BWB!E$111:E$126)</f>
        <v>119759</v>
      </c>
      <c r="DB15" s="74">
        <f>SUMIF(BWB!$A$111:$A$126,'2018-2019'!DB$7,BWB!F$111:F$126)</f>
        <v>142187</v>
      </c>
      <c r="DC15" s="74">
        <f>SUMIF(BWB!$A$111:$A$126,'2018-2019'!DC$7,BWB!G$111:G$126)</f>
        <v>139040</v>
      </c>
      <c r="DD15" s="74">
        <f>SUMIF(BWB!$A$111:$A$126,'2018-2019'!DD$7,BWB!H$111:H$126)</f>
        <v>148648</v>
      </c>
      <c r="DE15" s="74">
        <f>SUMIF(BWB!$A$111:$A$126,'2018-2019'!DE$7,BWB!I$111:I$126)</f>
        <v>145184</v>
      </c>
      <c r="DF15" s="74">
        <f>SUMIF(BWB!$A$111:$A$126,'2018-2019'!DF$7,BWB!J$111:J$126)</f>
        <v>134965</v>
      </c>
      <c r="DG15" s="74">
        <f>SUMIF(BWB!$A$111:$A$126,'2018-2019'!DG$7,BWB!K$111:K$126)</f>
        <v>146899</v>
      </c>
      <c r="DH15" s="74">
        <f>SUMIF(BWB!$A$111:$A$126,'2018-2019'!DH$7,BWB!L$111:L$126)</f>
        <v>140866</v>
      </c>
      <c r="DI15" s="74">
        <f>SUMIF(BWB!$A$111:$A$126,'2018-2019'!DI$7,BWB!M$111:M$126)</f>
        <v>155114</v>
      </c>
      <c r="DJ15" s="74">
        <f>SUMIF(BWB!$A$111:$A$126,'2018-2019'!DJ$7,BWB!N$111:N$126)</f>
        <v>142540</v>
      </c>
      <c r="DK15" s="74">
        <f>SUMIF(BWB!$A$111:$A$126,'2018-2019'!DK$7,BWB!O$111:O$126)</f>
        <v>120990</v>
      </c>
      <c r="DN15" s="74">
        <f>SUMIF(BWB!$A$111:$A$126,'2018-2019'!DN$7,BWB!D$111:D$126)</f>
        <v>129776</v>
      </c>
      <c r="DO15" s="74">
        <f>SUMIF(BWB!$A$111:$A$126,'2018-2019'!DO$7,BWB!E$111:E$126)</f>
        <v>117773</v>
      </c>
      <c r="DP15" s="74">
        <f>SUMIF(BWB!$A$111:$A$126,'2018-2019'!DP$7,BWB!F$111:F$126)</f>
        <v>136624</v>
      </c>
      <c r="DQ15" s="74">
        <f>SUMIF(BWB!$A$111:$A$126,'2018-2019'!DQ$7,BWB!G$111:G$126)</f>
        <v>136172</v>
      </c>
      <c r="DR15" s="74">
        <f>SUMIF(BWB!$A$111:$A$126,'2018-2019'!DR$7,BWB!H$111:H$126)</f>
        <v>143832</v>
      </c>
      <c r="DS15" s="74">
        <f>SUMIF(BWB!$A$111:$A$126,'2018-2019'!DS$7,BWB!I$111:I$126)</f>
        <v>138029</v>
      </c>
      <c r="DT15" s="74">
        <f>SUMIF(BWB!$A$111:$A$126,'2018-2019'!DT$7,BWB!J$111:J$126)</f>
        <v>132909</v>
      </c>
      <c r="DU15" s="74">
        <f>SUMIF(BWB!$A$111:$A$126,'2018-2019'!DU$7,BWB!K$111:K$126)</f>
        <v>138404</v>
      </c>
      <c r="DV15" s="74">
        <f>SUMIF(BWB!$A$111:$A$126,'2018-2019'!DV$7,BWB!L$111:L$126)</f>
        <v>132928</v>
      </c>
      <c r="DW15" s="74">
        <f>SUMIF(BWB!$A$111:$A$126,'2018-2019'!DW$7,BWB!M$111:M$126)</f>
        <v>139471</v>
      </c>
      <c r="DX15" s="74">
        <f>SUMIF(BWB!$A$111:$A$126,'2018-2019'!DX$7,BWB!N$111:N$126)</f>
        <v>133605</v>
      </c>
      <c r="DY15" s="74">
        <f>SUMIF(BWB!$A$111:$A$126,'2018-2019'!DY$7,BWB!O$111:O$126)</f>
        <v>117057</v>
      </c>
    </row>
    <row r="16" spans="1:130">
      <c r="A16" s="83"/>
      <c r="B16" s="26" t="s">
        <v>8</v>
      </c>
      <c r="C16" s="73">
        <f>+CZ16</f>
        <v>357</v>
      </c>
      <c r="D16" s="73">
        <f ca="1">OFFSET(CZ16,0,14,1,1)</f>
        <v>260</v>
      </c>
      <c r="E16" s="73">
        <f ca="1">SUM(D16-C16)</f>
        <v>-97</v>
      </c>
      <c r="F16" s="19">
        <f ca="1">IF(E16=0,0,IF(C16=0,1,E16/C16))</f>
        <v>-0.27170868347338933</v>
      </c>
      <c r="G16" s="73">
        <f>SUMIF($C$6:F$6,G$5,$C16:F16)</f>
        <v>357</v>
      </c>
      <c r="H16" s="73">
        <f ca="1">SUMIF($C$6:G$6,H$5,$C16:G16)</f>
        <v>260</v>
      </c>
      <c r="I16" s="73">
        <f ca="1">SUM(H16-G16)</f>
        <v>-97</v>
      </c>
      <c r="J16" s="19">
        <f ca="1">IF(I16=0,0,IF(G16=0,1,I16/G16))</f>
        <v>-0.27170868347338933</v>
      </c>
      <c r="K16" s="73">
        <f>+DA16</f>
        <v>303</v>
      </c>
      <c r="L16" s="73">
        <f ca="1">OFFSET(DA16,0,14,1,1)</f>
        <v>276</v>
      </c>
      <c r="M16" s="73">
        <f ca="1">SUM(L16-K16)</f>
        <v>-27</v>
      </c>
      <c r="N16" s="19">
        <f ca="1">IF(M16=0,0,IF(K16=0,1,M16/K16))</f>
        <v>-8.9108910891089105E-2</v>
      </c>
      <c r="O16" s="73">
        <f>SUMIF($C$6:N$6,O$5,$C16:N16)</f>
        <v>660</v>
      </c>
      <c r="P16" s="73">
        <f ca="1">SUMIF($C$6:O$6,P$5,$C16:O16)</f>
        <v>536</v>
      </c>
      <c r="Q16" s="73">
        <f ca="1">SUM(P16-O16)</f>
        <v>-124</v>
      </c>
      <c r="R16" s="19">
        <f ca="1">IF(Q16=0,0,IF(O16=0,1,Q16/O16))</f>
        <v>-0.18787878787878787</v>
      </c>
      <c r="S16" s="73">
        <f>+DB16</f>
        <v>393</v>
      </c>
      <c r="T16" s="73">
        <f ca="1">OFFSET(DB16,0,14,1,1)</f>
        <v>403</v>
      </c>
      <c r="U16" s="73">
        <f ca="1">SUM(T16-S16)</f>
        <v>10</v>
      </c>
      <c r="V16" s="19">
        <f ca="1">IF(U16=0,0,IF(S16=0,1,U16/S16))</f>
        <v>2.5445292620865138E-2</v>
      </c>
      <c r="W16" s="73">
        <f>SUMIF($C$6:V$6,W$5,$C16:V16)</f>
        <v>1053</v>
      </c>
      <c r="X16" s="73">
        <f ca="1">SUMIF($C$6:W$6,X$5,$C16:W16)</f>
        <v>939</v>
      </c>
      <c r="Y16" s="73">
        <f ca="1">SUM(X16-W16)</f>
        <v>-114</v>
      </c>
      <c r="Z16" s="19">
        <f ca="1">IF(Y16=0,0,IF(W16=0,1,Y16/W16))</f>
        <v>-0.10826210826210826</v>
      </c>
      <c r="AA16" s="73">
        <f>+DC16</f>
        <v>421</v>
      </c>
      <c r="AB16" s="73">
        <f ca="1">OFFSET(DC16,0,14,1,1)</f>
        <v>424</v>
      </c>
      <c r="AC16" s="73">
        <f ca="1">SUM(AB16-AA16)</f>
        <v>3</v>
      </c>
      <c r="AD16" s="19">
        <f ca="1">IF(AC16=0,0,IF(AA16=0,1,AC16/AA16))</f>
        <v>7.1258907363420431E-3</v>
      </c>
      <c r="AE16" s="73">
        <f>SUMIF($C$6:AD$6,AE$5,$C16:AD16)</f>
        <v>1474</v>
      </c>
      <c r="AF16" s="73">
        <f ca="1">SUMIF($C$6:AE$6,AF$5,$C16:AE16)</f>
        <v>1363</v>
      </c>
      <c r="AG16" s="73">
        <f ca="1">SUM(AF16-AE16)</f>
        <v>-111</v>
      </c>
      <c r="AH16" s="19">
        <f ca="1">IF(AG16=0,0,IF(AE16=0,1,AG16/AE16))</f>
        <v>-7.5305291723202175E-2</v>
      </c>
      <c r="AI16" s="73">
        <f>+DD16</f>
        <v>471</v>
      </c>
      <c r="AJ16" s="73">
        <f ca="1">OFFSET(DD16,0,14,1,1)</f>
        <v>499</v>
      </c>
      <c r="AK16" s="73">
        <f ca="1">SUM(AJ16-AI16)</f>
        <v>28</v>
      </c>
      <c r="AL16" s="19">
        <f ca="1">IF(AK16=0,0,IF(AI16=0,1,AK16/AI16))</f>
        <v>5.9447983014861996E-2</v>
      </c>
      <c r="AM16" s="73">
        <f>SUMIF($C$6:AL$6,AM$5,$C16:AL16)</f>
        <v>1945</v>
      </c>
      <c r="AN16" s="73">
        <f ca="1">SUMIF($C$6:AM$6,AN$5,$C16:AM16)</f>
        <v>1862</v>
      </c>
      <c r="AO16" s="73">
        <f ca="1">SUM(AN16-AM16)</f>
        <v>-83</v>
      </c>
      <c r="AP16" s="19">
        <f ca="1">IF(AO16=0,0,IF(AM16=0,1,AO16/AM16))</f>
        <v>-4.2673521850899745E-2</v>
      </c>
      <c r="AQ16" s="73">
        <f>+DE16</f>
        <v>523</v>
      </c>
      <c r="AR16" s="73">
        <f ca="1">OFFSET(DE16,0,14,1,1)</f>
        <v>517</v>
      </c>
      <c r="AS16" s="73">
        <f ca="1">SUM(AR16-AQ16)</f>
        <v>-6</v>
      </c>
      <c r="AT16" s="19">
        <f ca="1">IF(AS16=0,0,IF(AQ16=0,1,AS16/AQ16))</f>
        <v>-1.1472275334608031E-2</v>
      </c>
      <c r="AU16" s="73">
        <f>SUMIF($C$6:AT$6,AU$5,$C16:AT16)</f>
        <v>2468</v>
      </c>
      <c r="AV16" s="73">
        <f ca="1">SUMIF($C$6:AU$6,AV$5,$C16:AU16)</f>
        <v>2379</v>
      </c>
      <c r="AW16" s="73">
        <f ca="1">SUM(AV16-AU16)</f>
        <v>-89</v>
      </c>
      <c r="AX16" s="19">
        <f ca="1">IF(AW16=0,0,IF(AU16=0,1,AW16/AU16))</f>
        <v>-3.606158833063209E-2</v>
      </c>
      <c r="AY16" s="73">
        <f>+DF16</f>
        <v>477</v>
      </c>
      <c r="AZ16" s="73">
        <f ca="1">OFFSET(DF16,0,14,1,1)</f>
        <v>443</v>
      </c>
      <c r="BA16" s="73">
        <f ca="1">SUM(AZ16-AY16)</f>
        <v>-34</v>
      </c>
      <c r="BB16" s="19">
        <f ca="1">IF(BA16=0,0,IF(AY16=0,1,BA16/AY16))</f>
        <v>-7.1278825995807121E-2</v>
      </c>
      <c r="BC16" s="73">
        <f>SUMIF($C$6:BB$6,BC$5,$C16:BB16)</f>
        <v>2945</v>
      </c>
      <c r="BD16" s="73">
        <f ca="1">SUMIF($C$6:BC$6,BD$5,$C16:BC16)</f>
        <v>2822</v>
      </c>
      <c r="BE16" s="73">
        <f ca="1">SUM(BD16-BC16)</f>
        <v>-123</v>
      </c>
      <c r="BF16" s="19">
        <f ca="1">IF(BE16=0,0,IF(BC16=0,1,BE16/BC16))</f>
        <v>-4.1765704584040747E-2</v>
      </c>
      <c r="BG16" s="73">
        <f>+DG16</f>
        <v>567</v>
      </c>
      <c r="BH16" s="73">
        <f ca="1">OFFSET(DG16,0,14,1,1)</f>
        <v>476</v>
      </c>
      <c r="BI16" s="73">
        <f ca="1">SUM(BH16-BG16)</f>
        <v>-91</v>
      </c>
      <c r="BJ16" s="19">
        <f ca="1">IF(BI16=0,0,IF(BG16=0,1,BI16/BG16))</f>
        <v>-0.16049382716049382</v>
      </c>
      <c r="BK16" s="73">
        <f>SUMIF($C$6:BJ$6,BK$5,$C16:BJ16)</f>
        <v>3512</v>
      </c>
      <c r="BL16" s="73">
        <f ca="1">SUMIF($C$6:BK$6,BL$5,$C16:BK16)</f>
        <v>3298</v>
      </c>
      <c r="BM16" s="73">
        <f ca="1">SUM(BL16-BK16)</f>
        <v>-214</v>
      </c>
      <c r="BN16" s="19">
        <f ca="1">IF(BM16=0,0,IF(BK16=0,1,BM16/BK16))</f>
        <v>-6.0933940774487473E-2</v>
      </c>
      <c r="BO16" s="73">
        <f>+DH16</f>
        <v>523</v>
      </c>
      <c r="BP16" s="73">
        <f ca="1">OFFSET(DH16,0,14,1,1)</f>
        <v>482</v>
      </c>
      <c r="BQ16" s="73">
        <f ca="1">SUM(BP16-BO16)</f>
        <v>-41</v>
      </c>
      <c r="BR16" s="19">
        <f ca="1">IF(BQ16=0,0,IF(BO16=0,1,BQ16/BO16))</f>
        <v>-7.8393881453154873E-2</v>
      </c>
      <c r="BS16" s="73">
        <f>SUMIF($C$6:BR$6,BS$5,$C16:BR16)</f>
        <v>4035</v>
      </c>
      <c r="BT16" s="73">
        <f ca="1">SUMIF($C$6:BS$6,BT$5,$C16:BS16)</f>
        <v>3780</v>
      </c>
      <c r="BU16" s="73">
        <f ca="1">SUM(BT16-BS16)</f>
        <v>-255</v>
      </c>
      <c r="BV16" s="19">
        <f ca="1">IF(BU16=0,0,IF(BS16=0,1,BU16/BS16))</f>
        <v>-6.3197026022304828E-2</v>
      </c>
      <c r="BW16" s="73">
        <f>+DI16</f>
        <v>548</v>
      </c>
      <c r="BX16" s="73">
        <f ca="1">OFFSET(DI16,0,14,1,1)</f>
        <v>551</v>
      </c>
      <c r="BY16" s="73">
        <f ca="1">SUM(BX16-BW16)</f>
        <v>3</v>
      </c>
      <c r="BZ16" s="19">
        <f ca="1">IF(BY16=0,0,IF(BW16=0,1,BY16/BW16))</f>
        <v>5.4744525547445258E-3</v>
      </c>
      <c r="CA16" s="73">
        <f>SUMIF($C$6:BZ$6,CA$5,$C16:BZ16)</f>
        <v>4583</v>
      </c>
      <c r="CB16" s="73">
        <f ca="1">SUMIF($C$6:CA$6,CB$5,$C16:CA16)</f>
        <v>4331</v>
      </c>
      <c r="CC16" s="73">
        <f ca="1">SUM(CB16-CA16)</f>
        <v>-252</v>
      </c>
      <c r="CD16" s="19">
        <f ca="1">IF(CC16=0,0,IF(CA16=0,1,CC16/CA16))</f>
        <v>-5.4985817150338206E-2</v>
      </c>
      <c r="CE16" s="73">
        <f>+DJ16</f>
        <v>478</v>
      </c>
      <c r="CF16" s="73">
        <f ca="1">OFFSET(DJ16,0,14,1,1)</f>
        <v>403</v>
      </c>
      <c r="CG16" s="73">
        <f ca="1">SUM(CF16-CE16)</f>
        <v>-75</v>
      </c>
      <c r="CH16" s="19">
        <f ca="1">IF(CG16=0,0,IF(CE16=0,1,CG16/CE16))</f>
        <v>-0.15690376569037656</v>
      </c>
      <c r="CI16" s="73">
        <f>SUMIF($C$6:CH$6,CI$5,$C16:CH16)</f>
        <v>5061</v>
      </c>
      <c r="CJ16" s="73">
        <f ca="1">SUMIF($C$6:CI$6,CJ$5,$C16:CI16)</f>
        <v>4734</v>
      </c>
      <c r="CK16" s="73">
        <f ca="1">SUM(CJ16-CI16)</f>
        <v>-327</v>
      </c>
      <c r="CL16" s="19">
        <f ca="1">IF(CK16=0,0,IF(CI16=0,1,CK16/CI16))</f>
        <v>-6.4611736810906942E-2</v>
      </c>
      <c r="CM16" s="73">
        <f>+DK16</f>
        <v>231</v>
      </c>
      <c r="CN16" s="73">
        <f ca="1">OFFSET(DK16,0,14,1,1)</f>
        <v>268</v>
      </c>
      <c r="CO16" s="73">
        <f ca="1">SUM(CN16-CM16)</f>
        <v>37</v>
      </c>
      <c r="CP16" s="19">
        <f ca="1">IF(CO16=0,0,IF(CM16=0,1,CO16/CM16))</f>
        <v>0.16017316017316016</v>
      </c>
      <c r="CQ16" s="73">
        <f>SUMIF($C$6:CP$6,CQ$5,$C16:CP16)</f>
        <v>5292</v>
      </c>
      <c r="CR16" s="73">
        <f ca="1">SUMIF($C$6:CQ$6,CR$5,$C16:CQ16)</f>
        <v>5002</v>
      </c>
      <c r="CS16" s="73">
        <f ca="1">SUM(CR16-CQ16)</f>
        <v>-290</v>
      </c>
      <c r="CT16" s="19">
        <f ca="1">IF(CS16=0,0,IF(CQ16=0,1,CS16/CQ16))</f>
        <v>-5.4799697656840514E-2</v>
      </c>
      <c r="CW16" t="s">
        <v>10</v>
      </c>
      <c r="CX16" t="s">
        <v>8</v>
      </c>
      <c r="CY16" s="7"/>
      <c r="CZ16" s="74">
        <f>SUMIF(BWB!$A$130:$A$145,'2018-2019'!CZ$7,BWB!D$130:D$145)</f>
        <v>357</v>
      </c>
      <c r="DA16" s="74">
        <f>SUMIF(BWB!$A$130:$A$145,'2018-2019'!DA$7,BWB!E$130:E$145)</f>
        <v>303</v>
      </c>
      <c r="DB16" s="74">
        <f>SUMIF(BWB!$A$130:$A$145,'2018-2019'!DB$7,BWB!F$130:F$145)</f>
        <v>393</v>
      </c>
      <c r="DC16" s="74">
        <f>SUMIF(BWB!$A$130:$A$145,'2018-2019'!DC$7,BWB!G$130:G$145)</f>
        <v>421</v>
      </c>
      <c r="DD16" s="74">
        <f>SUMIF(BWB!$A$130:$A$145,'2018-2019'!DD$7,BWB!H$130:H$145)</f>
        <v>471</v>
      </c>
      <c r="DE16" s="74">
        <f>SUMIF(BWB!$A$130:$A$145,'2018-2019'!DE$7,BWB!I$130:I$145)</f>
        <v>523</v>
      </c>
      <c r="DF16" s="74">
        <f>SUMIF(BWB!$A$130:$A$145,'2018-2019'!DF$7,BWB!J$130:J$145)</f>
        <v>477</v>
      </c>
      <c r="DG16" s="74">
        <f>SUMIF(BWB!$A$130:$A$145,'2018-2019'!DG$7,BWB!K$130:K$145)</f>
        <v>567</v>
      </c>
      <c r="DH16" s="74">
        <f>SUMIF(BWB!$A$130:$A$145,'2018-2019'!DH$7,BWB!L$130:L$145)</f>
        <v>523</v>
      </c>
      <c r="DI16" s="74">
        <f>SUMIF(BWB!$A$130:$A$145,'2018-2019'!DI$7,BWB!M$130:M$145)</f>
        <v>548</v>
      </c>
      <c r="DJ16" s="74">
        <f>SUMIF(BWB!$A$130:$A$145,'2018-2019'!DJ$7,BWB!N$130:N$145)</f>
        <v>478</v>
      </c>
      <c r="DK16" s="74">
        <f>SUMIF(BWB!$A$130:$A$145,'2018-2019'!DK$7,BWB!O$130:O$145)</f>
        <v>231</v>
      </c>
      <c r="DN16" s="74">
        <f>SUMIF(BWB!$A$130:$A$145,'2018-2019'!DN$7,BWB!D$130:D$145)</f>
        <v>260</v>
      </c>
      <c r="DO16" s="74">
        <f>SUMIF(BWB!$A$130:$A$145,'2018-2019'!DO$7,BWB!E$130:E$145)</f>
        <v>276</v>
      </c>
      <c r="DP16" s="74">
        <f>SUMIF(BWB!$A$130:$A$145,'2018-2019'!DP$7,BWB!F$130:F$145)</f>
        <v>403</v>
      </c>
      <c r="DQ16" s="74">
        <f>SUMIF(BWB!$A$130:$A$145,'2018-2019'!DQ$7,BWB!G$130:G$145)</f>
        <v>424</v>
      </c>
      <c r="DR16" s="74">
        <f>SUMIF(BWB!$A$130:$A$145,'2018-2019'!DR$7,BWB!H$130:H$145)</f>
        <v>499</v>
      </c>
      <c r="DS16" s="74">
        <f>SUMIF(BWB!$A$130:$A$145,'2018-2019'!DS$7,BWB!I$130:I$145)</f>
        <v>517</v>
      </c>
      <c r="DT16" s="74">
        <f>SUMIF(BWB!$A$130:$A$145,'2018-2019'!DT$7,BWB!J$130:J$145)</f>
        <v>443</v>
      </c>
      <c r="DU16" s="74">
        <f>SUMIF(BWB!$A$130:$A$145,'2018-2019'!DU$7,BWB!K$130:K$145)</f>
        <v>476</v>
      </c>
      <c r="DV16" s="74">
        <f>SUMIF(BWB!$A$130:$A$145,'2018-2019'!DV$7,BWB!L$130:L$145)</f>
        <v>482</v>
      </c>
      <c r="DW16" s="74">
        <f>SUMIF(BWB!$A$130:$A$145,'2018-2019'!DW$7,BWB!M$130:M$145)</f>
        <v>551</v>
      </c>
      <c r="DX16" s="74">
        <f>SUMIF(BWB!$A$130:$A$145,'2018-2019'!DX$7,BWB!N$130:N$145)</f>
        <v>403</v>
      </c>
      <c r="DY16" s="74">
        <f>SUMIF(BWB!$A$130:$A$145,'2018-2019'!DY$7,BWB!O$130:O$145)</f>
        <v>268</v>
      </c>
    </row>
    <row r="17" spans="1:130" s="7" customFormat="1">
      <c r="A17" s="75"/>
      <c r="B17" s="24" t="s">
        <v>9</v>
      </c>
      <c r="C17" s="12">
        <f>+SUM(C14:C16)</f>
        <v>301328</v>
      </c>
      <c r="D17" s="86">
        <f ca="1">+SUM(D14:D16)</f>
        <v>301661</v>
      </c>
      <c r="E17" s="12">
        <f ca="1">SUM(E14:E16)</f>
        <v>333</v>
      </c>
      <c r="F17" s="13">
        <f ca="1">IF(E17=0,0,IF(C17=0,1,E17/C17))</f>
        <v>1.1051080550098231E-3</v>
      </c>
      <c r="G17" s="12">
        <f>SUM(G14:G16)</f>
        <v>301328</v>
      </c>
      <c r="H17" s="86">
        <f ca="1">SUM(H14:H16)</f>
        <v>301661</v>
      </c>
      <c r="I17" s="12">
        <f ca="1">SUM(I14:I16)</f>
        <v>333</v>
      </c>
      <c r="J17" s="13">
        <f ca="1">IF(I17=0,0,IF(G17=0,1,I17/G17))</f>
        <v>1.1051080550098231E-3</v>
      </c>
      <c r="K17" s="12">
        <f>+SUM(K14:K16)</f>
        <v>292612</v>
      </c>
      <c r="L17" s="86">
        <f ca="1">+SUM(L14:L16)</f>
        <v>279404</v>
      </c>
      <c r="M17" s="12">
        <f ca="1">SUM(M14:M16)</f>
        <v>-13208</v>
      </c>
      <c r="N17" s="13">
        <f ca="1">IF(M17=0,0,IF(K17=0,1,M17/K17))</f>
        <v>-4.5138271841209519E-2</v>
      </c>
      <c r="O17" s="12">
        <f>SUM(O14:O16)</f>
        <v>593940</v>
      </c>
      <c r="P17" s="86">
        <f ca="1">SUM(P14:P16)</f>
        <v>581065</v>
      </c>
      <c r="Q17" s="12">
        <f ca="1">SUM(Q14:Q16)</f>
        <v>-12875</v>
      </c>
      <c r="R17" s="13">
        <f ca="1">IF(Q17=0,0,IF(O17=0,1,Q17/O17))</f>
        <v>-2.1677273798700207E-2</v>
      </c>
      <c r="S17" s="12">
        <f>+SUM(S14:S16)</f>
        <v>377649</v>
      </c>
      <c r="T17" s="86">
        <f ca="1">+SUM(T14:T16)</f>
        <v>354945</v>
      </c>
      <c r="U17" s="12">
        <f ca="1">SUM(U14:U16)</f>
        <v>-22704</v>
      </c>
      <c r="V17" s="13">
        <f ca="1">IF(U17=0,0,IF(S17=0,1,U17/S17))</f>
        <v>-6.0119317143696928E-2</v>
      </c>
      <c r="W17" s="12">
        <f>SUM(W14:W16)</f>
        <v>971589</v>
      </c>
      <c r="X17" s="86">
        <f ca="1">SUM(X14:X16)</f>
        <v>936010</v>
      </c>
      <c r="Y17" s="12">
        <f ca="1">SUM(Y14:Y16)</f>
        <v>-35579</v>
      </c>
      <c r="Z17" s="13">
        <f ca="1">IF(Y17=0,0,IF(W17=0,1,Y17/W17))</f>
        <v>-3.6619393591323081E-2</v>
      </c>
      <c r="AA17" s="12">
        <f>+SUM(AA14:AA16)</f>
        <v>367496</v>
      </c>
      <c r="AB17" s="86">
        <f ca="1">+SUM(AB14:AB16)</f>
        <v>360769</v>
      </c>
      <c r="AC17" s="12">
        <f ca="1">SUM(AC14:AC16)</f>
        <v>-6727</v>
      </c>
      <c r="AD17" s="13">
        <f ca="1">IF(AC17=0,0,IF(AA17=0,1,AC17/AA17))</f>
        <v>-1.8304961142434205E-2</v>
      </c>
      <c r="AE17" s="12">
        <f>SUM(AE14:AE16)</f>
        <v>1339085</v>
      </c>
      <c r="AF17" s="86">
        <f ca="1">SUM(AF14:AF16)</f>
        <v>1296779</v>
      </c>
      <c r="AG17" s="12">
        <f ca="1">SUM(AG14:AG16)</f>
        <v>-42306</v>
      </c>
      <c r="AH17" s="13">
        <f ca="1">IF(AG17=0,0,IF(AE17=0,1,AG17/AE17))</f>
        <v>-3.1593214769786833E-2</v>
      </c>
      <c r="AI17" s="12">
        <f>+SUM(AI14:AI16)</f>
        <v>415459</v>
      </c>
      <c r="AJ17" s="86">
        <f ca="1">+SUM(AJ14:AJ16)</f>
        <v>397723</v>
      </c>
      <c r="AK17" s="12">
        <f ca="1">SUM(AK14:AK16)</f>
        <v>-17736</v>
      </c>
      <c r="AL17" s="13">
        <f ca="1">IF(AK17=0,0,IF(AI17=0,1,AK17/AI17))</f>
        <v>-4.269013308172407E-2</v>
      </c>
      <c r="AM17" s="12">
        <f>SUM(AM14:AM16)</f>
        <v>1754544</v>
      </c>
      <c r="AN17" s="86">
        <f ca="1">SUM(AN14:AN16)</f>
        <v>1694502</v>
      </c>
      <c r="AO17" s="12">
        <f ca="1">SUM(AO14:AO16)</f>
        <v>-60042</v>
      </c>
      <c r="AP17" s="13">
        <f ca="1">IF(AO17=0,0,IF(AM17=0,1,AO17/AM17))</f>
        <v>-3.4220857385166746E-2</v>
      </c>
      <c r="AQ17" s="12">
        <f>+SUM(AQ14:AQ16)</f>
        <v>435909</v>
      </c>
      <c r="AR17" s="86">
        <f ca="1">+SUM(AR14:AR16)</f>
        <v>420773</v>
      </c>
      <c r="AS17" s="12">
        <f ca="1">SUM(AS14:AS16)</f>
        <v>-15136</v>
      </c>
      <c r="AT17" s="13">
        <f ca="1">IF(AS17=0,0,IF(AQ17=0,1,AS17/AQ17))</f>
        <v>-3.4722843529268722E-2</v>
      </c>
      <c r="AU17" s="12">
        <f>SUM(AU14:AU16)</f>
        <v>2190453</v>
      </c>
      <c r="AV17" s="86">
        <f ca="1">SUM(AV14:AV16)</f>
        <v>2115275</v>
      </c>
      <c r="AW17" s="12">
        <f ca="1">SUM(AW14:AW16)</f>
        <v>-75178</v>
      </c>
      <c r="AX17" s="13">
        <f ca="1">IF(AW17=0,0,IF(AU17=0,1,AW17/AU17))</f>
        <v>-3.4320754656685167E-2</v>
      </c>
      <c r="AY17" s="12">
        <f>+SUM(AY14:AY16)</f>
        <v>461302</v>
      </c>
      <c r="AZ17" s="86">
        <f ca="1">+SUM(AZ14:AZ16)</f>
        <v>464771</v>
      </c>
      <c r="BA17" s="12">
        <f ca="1">SUM(BA14:BA16)</f>
        <v>3469</v>
      </c>
      <c r="BB17" s="13">
        <f ca="1">IF(BA17=0,0,IF(AY17=0,1,BA17/AY17))</f>
        <v>7.5200194232845291E-3</v>
      </c>
      <c r="BC17" s="12">
        <f>SUM(BC14:BC16)</f>
        <v>2651755</v>
      </c>
      <c r="BD17" s="86">
        <f ca="1">SUM(BD14:BD16)</f>
        <v>2580046</v>
      </c>
      <c r="BE17" s="12">
        <f ca="1">SUM(BE14:BE16)</f>
        <v>-71709</v>
      </c>
      <c r="BF17" s="13">
        <f ca="1">IF(BE17=0,0,IF(BC17=0,1,BE17/BC17))</f>
        <v>-2.7042090992569073E-2</v>
      </c>
      <c r="BG17" s="12">
        <f>+SUM(BG14:BG16)</f>
        <v>494328</v>
      </c>
      <c r="BH17" s="86">
        <f ca="1">+SUM(BH14:BH16)</f>
        <v>480110</v>
      </c>
      <c r="BI17" s="12">
        <f ca="1">SUM(BI14:BI16)</f>
        <v>-14218</v>
      </c>
      <c r="BJ17" s="13">
        <f ca="1">IF(BI17=0,0,IF(BG17=0,1,BI17/BG17))</f>
        <v>-2.8762279296337654E-2</v>
      </c>
      <c r="BK17" s="12">
        <f>SUM(BK14:BK16)</f>
        <v>3146083</v>
      </c>
      <c r="BL17" s="86">
        <f ca="1">SUM(BL14:BL16)</f>
        <v>3060156</v>
      </c>
      <c r="BM17" s="12">
        <f ca="1">SUM(BM14:BM16)</f>
        <v>-85927</v>
      </c>
      <c r="BN17" s="13">
        <f ca="1">IF(BM17=0,0,IF(BK17=0,1,BM17/BK17))</f>
        <v>-2.7312375420483186E-2</v>
      </c>
      <c r="BO17" s="12">
        <f>+SUM(BO14:BO16)</f>
        <v>410181</v>
      </c>
      <c r="BP17" s="86">
        <f ca="1">+SUM(BP14:BP16)</f>
        <v>388384</v>
      </c>
      <c r="BQ17" s="12">
        <f ca="1">SUM(BQ14:BQ16)</f>
        <v>-21797</v>
      </c>
      <c r="BR17" s="13">
        <f ca="1">IF(BQ17=0,0,IF(BO17=0,1,BQ17/BO17))</f>
        <v>-5.3139955288031379E-2</v>
      </c>
      <c r="BS17" s="12">
        <f>SUM(BS14:BS16)</f>
        <v>3556264</v>
      </c>
      <c r="BT17" s="86">
        <f ca="1">SUM(BT14:BT16)</f>
        <v>3448540</v>
      </c>
      <c r="BU17" s="12">
        <f ca="1">SUM(BU14:BU16)</f>
        <v>-107724</v>
      </c>
      <c r="BV17" s="13">
        <f ca="1">IF(BU17=0,0,IF(BS17=0,1,BU17/BS17))</f>
        <v>-3.0291339450614466E-2</v>
      </c>
      <c r="BW17" s="12">
        <f>+SUM(BW14:BW16)</f>
        <v>414228</v>
      </c>
      <c r="BX17" s="86">
        <f ca="1">+SUM(BX14:BX16)</f>
        <v>391626</v>
      </c>
      <c r="BY17" s="12">
        <f ca="1">SUM(BY14:BY16)</f>
        <v>-22602</v>
      </c>
      <c r="BZ17" s="13">
        <f ca="1">IF(BY17=0,0,IF(BW17=0,1,BY17/BW17))</f>
        <v>-5.4564153075118048E-2</v>
      </c>
      <c r="CA17" s="12">
        <f>SUM(CA14:CA16)</f>
        <v>3970492</v>
      </c>
      <c r="CB17" s="86">
        <f ca="1">SUM(CB14:CB16)</f>
        <v>3840166</v>
      </c>
      <c r="CC17" s="12">
        <f ca="1">SUM(CC14:CC16)</f>
        <v>-130326</v>
      </c>
      <c r="CD17" s="13">
        <f ca="1">IF(CC17=0,0,IF(CA17=0,1,CC17/CA17))</f>
        <v>-3.2823639992222625E-2</v>
      </c>
      <c r="CE17" s="12">
        <f>+SUM(CE14:CE16)</f>
        <v>373495</v>
      </c>
      <c r="CF17" s="86">
        <f ca="1">+SUM(CF14:CF16)</f>
        <v>358707</v>
      </c>
      <c r="CG17" s="12">
        <f ca="1">SUM(CG14:CG16)</f>
        <v>-14788</v>
      </c>
      <c r="CH17" s="13">
        <f ca="1">IF(CG17=0,0,IF(CE17=0,1,CG17/CE17))</f>
        <v>-3.9593568856343457E-2</v>
      </c>
      <c r="CI17" s="12">
        <f>SUM(CI14:CI16)</f>
        <v>4343987</v>
      </c>
      <c r="CJ17" s="86">
        <f ca="1">SUM(CJ14:CJ16)</f>
        <v>4198873</v>
      </c>
      <c r="CK17" s="12">
        <f ca="1">SUM(CK14:CK16)</f>
        <v>-145114</v>
      </c>
      <c r="CL17" s="13">
        <f ca="1">IF(CK17=0,0,IF(CI17=0,1,CK17/CI17))</f>
        <v>-3.3405716913977875E-2</v>
      </c>
      <c r="CM17" s="12">
        <f>+SUM(CM14:CM16)</f>
        <v>352277</v>
      </c>
      <c r="CN17" s="86">
        <f ca="1">+SUM(CN14:CN16)</f>
        <v>347569</v>
      </c>
      <c r="CO17" s="12">
        <f ca="1">SUM(CO14:CO16)</f>
        <v>-4708</v>
      </c>
      <c r="CP17" s="13">
        <f ca="1">IF(CO17=0,0,IF(CM17=0,1,CO17/CM17))</f>
        <v>-1.3364483063044139E-2</v>
      </c>
      <c r="CQ17" s="12">
        <f>SUM(CQ14:CQ16)</f>
        <v>4696264</v>
      </c>
      <c r="CR17" s="86">
        <f ca="1">SUM(CR14:CR16)</f>
        <v>4546442</v>
      </c>
      <c r="CS17" s="12">
        <f ca="1">SUM(CS14:CS16)</f>
        <v>-149822</v>
      </c>
      <c r="CT17" s="13">
        <f ca="1">IF(CS17=0,0,IF(CQ17=0,1,CS17/CQ17))</f>
        <v>-3.1902380275044162E-2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306022</v>
      </c>
      <c r="D19" s="73">
        <f ca="1">OFFSET(CZ19,0,14,1,1)</f>
        <v>305531</v>
      </c>
      <c r="E19" s="18">
        <f ca="1">SUM(D19-C19)</f>
        <v>-491</v>
      </c>
      <c r="F19" s="19">
        <f ca="1">IF(E19=0,0,IF(C19=0,1,E19/C19))</f>
        <v>-1.604459810079014E-3</v>
      </c>
      <c r="G19" s="18">
        <f>SUMIF($C$6:F$6,G$5,$C19:F19)</f>
        <v>306022</v>
      </c>
      <c r="H19" s="73">
        <f ca="1">SUMIF($C$6:G$6,H$5,$C19:G19)</f>
        <v>305531</v>
      </c>
      <c r="I19" s="18">
        <f ca="1">SUM(H19-G19)</f>
        <v>-491</v>
      </c>
      <c r="J19" s="19">
        <f ca="1">IF(I19=0,0,IF(G19=0,1,I19/G19))</f>
        <v>-1.604459810079014E-3</v>
      </c>
      <c r="K19" s="18">
        <f>+DA19</f>
        <v>279063</v>
      </c>
      <c r="L19" s="73">
        <f ca="1">OFFSET(DA19,0,14,1,1)</f>
        <v>301919</v>
      </c>
      <c r="M19" s="18">
        <f ca="1">SUM(L19-K19)</f>
        <v>22856</v>
      </c>
      <c r="N19" s="19">
        <f ca="1">IF(M19=0,0,IF(K19=0,1,M19/K19))</f>
        <v>8.1902652805997206E-2</v>
      </c>
      <c r="O19" s="18">
        <f>SUMIF($C$6:N$6,O$5,$C19:N19)</f>
        <v>585085</v>
      </c>
      <c r="P19" s="73">
        <f ca="1">SUMIF($C$6:O$6,P$5,$C19:O19)</f>
        <v>607450</v>
      </c>
      <c r="Q19" s="18">
        <f ca="1">SUM(P19-O19)</f>
        <v>22365</v>
      </c>
      <c r="R19" s="19">
        <f ca="1">IF(Q19=0,0,IF(O19=0,1,Q19/O19))</f>
        <v>3.8225215139680559E-2</v>
      </c>
      <c r="S19" s="18">
        <f>+DB19</f>
        <v>338642</v>
      </c>
      <c r="T19" s="73">
        <f ca="1">OFFSET(DB19,0,14,1,1)</f>
        <v>352582</v>
      </c>
      <c r="U19" s="18">
        <f ca="1">SUM(T19-S19)</f>
        <v>13940</v>
      </c>
      <c r="V19" s="19">
        <f ca="1">IF(U19=0,0,IF(S19=0,1,U19/S19))</f>
        <v>4.1164415518453117E-2</v>
      </c>
      <c r="W19" s="18">
        <f>SUMIF($C$6:V$6,W$5,$C19:V19)</f>
        <v>923727</v>
      </c>
      <c r="X19" s="73">
        <f ca="1">SUMIF($C$6:W$6,X$5,$C19:W19)</f>
        <v>960032</v>
      </c>
      <c r="Y19" s="18">
        <f ca="1">SUM(X19-W19)</f>
        <v>36305</v>
      </c>
      <c r="Z19" s="19">
        <f ca="1">IF(Y19=0,0,IF(W19=0,1,Y19/W19))</f>
        <v>3.9302737713631838E-2</v>
      </c>
      <c r="AA19" s="18">
        <f>+DC19</f>
        <v>299785</v>
      </c>
      <c r="AB19" s="73">
        <f ca="1">OFFSET(DC19,0,14,1,1)</f>
        <v>347738</v>
      </c>
      <c r="AC19" s="18">
        <f ca="1">SUM(AB19-AA19)</f>
        <v>47953</v>
      </c>
      <c r="AD19" s="19">
        <f ca="1">IF(AC19=0,0,IF(AA19=0,1,AC19/AA19))</f>
        <v>0.15995796987841288</v>
      </c>
      <c r="AE19" s="18">
        <f>SUMIF($C$6:AD$6,AE$5,$C19:AD19)</f>
        <v>1223512</v>
      </c>
      <c r="AF19" s="73">
        <f ca="1">SUMIF($C$6:AE$6,AF$5,$C19:AE19)</f>
        <v>1307770</v>
      </c>
      <c r="AG19" s="18">
        <f ca="1">SUM(AF19-AE19)</f>
        <v>84258</v>
      </c>
      <c r="AH19" s="19">
        <f ca="1">IF(AG19=0,0,IF(AE19=0,1,AG19/AE19))</f>
        <v>6.8865691550225913E-2</v>
      </c>
      <c r="AI19" s="18">
        <f>+DD19</f>
        <v>305969</v>
      </c>
      <c r="AJ19" s="73">
        <f ca="1">OFFSET(DD19,0,14,1,1)</f>
        <v>363015</v>
      </c>
      <c r="AK19" s="18">
        <f ca="1">SUM(AJ19-AI19)</f>
        <v>57046</v>
      </c>
      <c r="AL19" s="19">
        <f ca="1">IF(AK19=0,0,IF(AI19=0,1,AK19/AI19))</f>
        <v>0.18644372469106346</v>
      </c>
      <c r="AM19" s="18">
        <f>SUMIF($C$6:AL$6,AM$5,$C19:AL19)</f>
        <v>1529481</v>
      </c>
      <c r="AN19" s="73">
        <f ca="1">SUMIF($C$6:AM$6,AN$5,$C19:AM19)</f>
        <v>1670785</v>
      </c>
      <c r="AO19" s="18">
        <f ca="1">SUM(AN19-AM19)</f>
        <v>141304</v>
      </c>
      <c r="AP19" s="19">
        <f ca="1">IF(AO19=0,0,IF(AM19=0,1,AO19/AM19))</f>
        <v>9.2386894639423442E-2</v>
      </c>
      <c r="AQ19" s="18">
        <f>+DE19</f>
        <v>327004</v>
      </c>
      <c r="AR19" s="73">
        <f ca="1">OFFSET(DE19,0,14,1,1)</f>
        <v>353264</v>
      </c>
      <c r="AS19" s="18">
        <f ca="1">SUM(AR19-AQ19)</f>
        <v>26260</v>
      </c>
      <c r="AT19" s="19">
        <f ca="1">IF(AS19=0,0,IF(AQ19=0,1,AS19/AQ19))</f>
        <v>8.0304828075497547E-2</v>
      </c>
      <c r="AU19" s="18">
        <f>SUMIF($C$6:AT$6,AU$5,$C19:AT19)</f>
        <v>1856485</v>
      </c>
      <c r="AV19" s="73">
        <f ca="1">SUMIF($C$6:AU$6,AV$5,$C19:AU19)</f>
        <v>2024049</v>
      </c>
      <c r="AW19" s="18">
        <f ca="1">SUM(AV19-AU19)</f>
        <v>167564</v>
      </c>
      <c r="AX19" s="19">
        <f ca="1">IF(AW19=0,0,IF(AU19=0,1,AW19/AU19))</f>
        <v>9.0258741654255223E-2</v>
      </c>
      <c r="AY19" s="18">
        <f>+DF19</f>
        <v>325277</v>
      </c>
      <c r="AZ19" s="73">
        <f ca="1">OFFSET(DF19,0,14,1,1)</f>
        <v>352049</v>
      </c>
      <c r="BA19" s="18">
        <f ca="1">SUM(AZ19-AY19)</f>
        <v>26772</v>
      </c>
      <c r="BB19" s="19">
        <f ca="1">IF(BA19=0,0,IF(AY19=0,1,BA19/AY19))</f>
        <v>8.230523523028066E-2</v>
      </c>
      <c r="BC19" s="18">
        <f>SUMIF($C$6:BB$6,BC$5,$C19:BB19)</f>
        <v>2181762</v>
      </c>
      <c r="BD19" s="73">
        <f ca="1">SUMIF($C$6:BC$6,BD$5,$C19:BC19)</f>
        <v>2376098</v>
      </c>
      <c r="BE19" s="18">
        <f ca="1">SUM(BD19-BC19)</f>
        <v>194336</v>
      </c>
      <c r="BF19" s="19">
        <f ca="1">IF(BE19=0,0,IF(BC19=0,1,BE19/BC19))</f>
        <v>8.9072960295394271E-2</v>
      </c>
      <c r="BG19" s="18">
        <f>+DG19</f>
        <v>338633</v>
      </c>
      <c r="BH19" s="73">
        <f ca="1">OFFSET(DG19,0,14,1,1)</f>
        <v>386184</v>
      </c>
      <c r="BI19" s="18">
        <f ca="1">SUM(BH19-BG19)</f>
        <v>47551</v>
      </c>
      <c r="BJ19" s="19">
        <f ca="1">IF(BI19=0,0,IF(BG19=0,1,BI19/BG19))</f>
        <v>0.14042045518304477</v>
      </c>
      <c r="BK19" s="18">
        <f>SUMIF($C$6:BJ$6,BK$5,$C19:BJ19)</f>
        <v>2520395</v>
      </c>
      <c r="BL19" s="73">
        <f ca="1">SUMIF($C$6:BK$6,BL$5,$C19:BK19)</f>
        <v>2762282</v>
      </c>
      <c r="BM19" s="18">
        <f ca="1">SUM(BL19-BK19)</f>
        <v>241887</v>
      </c>
      <c r="BN19" s="19">
        <f ca="1">IF(BM19=0,0,IF(BK19=0,1,BM19/BK19))</f>
        <v>9.5971861553446974E-2</v>
      </c>
      <c r="BO19" s="18">
        <f>+DH19</f>
        <v>321078</v>
      </c>
      <c r="BP19" s="73">
        <f ca="1">OFFSET(DH19,0,14,1,1)</f>
        <v>355165</v>
      </c>
      <c r="BQ19" s="18">
        <f ca="1">SUM(BP19-BO19)</f>
        <v>34087</v>
      </c>
      <c r="BR19" s="19">
        <f ca="1">IF(BQ19=0,0,IF(BO19=0,1,BQ19/BO19))</f>
        <v>0.10616423423591775</v>
      </c>
      <c r="BS19" s="18">
        <f>SUMIF($C$6:BR$6,BS$5,$C19:BR19)</f>
        <v>2841473</v>
      </c>
      <c r="BT19" s="73">
        <f ca="1">SUMIF($C$6:BS$6,BT$5,$C19:BS19)</f>
        <v>3117447</v>
      </c>
      <c r="BU19" s="18">
        <f ca="1">SUM(BT19-BS19)</f>
        <v>275974</v>
      </c>
      <c r="BV19" s="19">
        <f ca="1">IF(BU19=0,0,IF(BS19=0,1,BU19/BS19))</f>
        <v>9.7123569359976319E-2</v>
      </c>
      <c r="BW19" s="18">
        <f>+DI19</f>
        <v>335094</v>
      </c>
      <c r="BX19" s="73">
        <f ca="1">OFFSET(DI19,0,14,1,1)</f>
        <v>363343</v>
      </c>
      <c r="BY19" s="18">
        <f ca="1">SUM(BX19-BW19)</f>
        <v>28249</v>
      </c>
      <c r="BZ19" s="19">
        <f ca="1">IF(BY19=0,0,IF(BW19=0,1,BY19/BW19))</f>
        <v>8.4301718323813613E-2</v>
      </c>
      <c r="CA19" s="18">
        <f>SUMIF($C$6:BZ$6,CA$5,$C19:BZ19)</f>
        <v>3176567</v>
      </c>
      <c r="CB19" s="73">
        <f ca="1">SUMIF($C$6:CA$6,CB$5,$C19:CA19)</f>
        <v>3480790</v>
      </c>
      <c r="CC19" s="18">
        <f ca="1">SUM(CB19-CA19)</f>
        <v>304223</v>
      </c>
      <c r="CD19" s="19">
        <f ca="1">IF(CC19=0,0,IF(CA19=0,1,CC19/CA19))</f>
        <v>9.5771000580186089E-2</v>
      </c>
      <c r="CE19" s="18">
        <f>+DJ19</f>
        <v>320246</v>
      </c>
      <c r="CF19" s="73">
        <f ca="1">OFFSET(DJ19,0,14,1,1)</f>
        <v>341197</v>
      </c>
      <c r="CG19" s="18">
        <f ca="1">SUM(CF19-CE19)</f>
        <v>20951</v>
      </c>
      <c r="CH19" s="19">
        <f ca="1">IF(CG19=0,0,IF(CE19=0,1,CG19/CE19))</f>
        <v>6.5421582158715491E-2</v>
      </c>
      <c r="CI19" s="18">
        <f>SUMIF($C$6:CH$6,CI$5,$C19:CH19)</f>
        <v>3496813</v>
      </c>
      <c r="CJ19" s="73">
        <f ca="1">SUMIF($C$6:CI$6,CJ$5,$C19:CI19)</f>
        <v>3821987</v>
      </c>
      <c r="CK19" s="18">
        <f ca="1">SUM(CJ19-CI19)</f>
        <v>325174</v>
      </c>
      <c r="CL19" s="19">
        <f ca="1">IF(CK19=0,0,IF(CI19=0,1,CK19/CI19))</f>
        <v>9.2991532575519481E-2</v>
      </c>
      <c r="CM19" s="18">
        <f>+DK19</f>
        <v>323935</v>
      </c>
      <c r="CN19" s="73">
        <f ca="1">OFFSET(DK19,0,14,1,1)</f>
        <v>355306</v>
      </c>
      <c r="CO19" s="18">
        <f ca="1">SUM(CN19-CM19)</f>
        <v>31371</v>
      </c>
      <c r="CP19" s="19">
        <f ca="1">IF(CO19=0,0,IF(CM19=0,1,CO19/CM19))</f>
        <v>9.6843502554524827E-2</v>
      </c>
      <c r="CQ19" s="18">
        <f>SUMIF($C$6:CP$6,CQ$5,$C19:CP19)</f>
        <v>3820748</v>
      </c>
      <c r="CR19" s="73">
        <f ca="1">SUMIF($C$6:CQ$6,CR$5,$C19:CQ19)</f>
        <v>4177293</v>
      </c>
      <c r="CS19" s="18">
        <f ca="1">SUM(CR19-CQ19)</f>
        <v>356545</v>
      </c>
      <c r="CT19" s="19">
        <f ca="1">IF(CS19=0,0,IF(CQ19=0,1,CS19/CQ19))</f>
        <v>9.3318114672833699E-2</v>
      </c>
      <c r="CW19" t="s">
        <v>11</v>
      </c>
      <c r="CX19" t="s">
        <v>6</v>
      </c>
      <c r="CZ19" s="74">
        <f>SUMIF(DWT!$A$93:$A$108,'2018-2019'!CZ$7,DWT!D$93:D$108)</f>
        <v>306022</v>
      </c>
      <c r="DA19" s="74">
        <f>SUMIF(DWT!$A$93:$A$108,'2018-2019'!DA$7,DWT!E$93:E$108)</f>
        <v>279063</v>
      </c>
      <c r="DB19" s="74">
        <f>SUMIF(DWT!$A$93:$A$108,'2018-2019'!DB$7,DWT!F$93:F$108)</f>
        <v>338642</v>
      </c>
      <c r="DC19" s="74">
        <f>SUMIF(DWT!$A$93:$A$108,'2018-2019'!DC$7,DWT!G$93:G$108)</f>
        <v>299785</v>
      </c>
      <c r="DD19" s="74">
        <f>SUMIF(DWT!$A$93:$A$108,'2018-2019'!DD$7,DWT!H$93:H$108)</f>
        <v>305969</v>
      </c>
      <c r="DE19" s="74">
        <f>SUMIF(DWT!$A$93:$A$108,'2018-2019'!DE$7,DWT!I$93:I$108)</f>
        <v>327004</v>
      </c>
      <c r="DF19" s="74">
        <f>SUMIF(DWT!$A$93:$A$108,'2018-2019'!DF$7,DWT!J$93:J$108)</f>
        <v>325277</v>
      </c>
      <c r="DG19" s="74">
        <f>SUMIF(DWT!$A$93:$A$108,'2018-2019'!DG$7,DWT!K$93:K$108)</f>
        <v>338633</v>
      </c>
      <c r="DH19" s="74">
        <f>SUMIF(DWT!$A$93:$A$108,'2018-2019'!DH$7,DWT!L$93:L$108)</f>
        <v>321078</v>
      </c>
      <c r="DI19" s="74">
        <f>SUMIF(DWT!$A$93:$A$108,'2018-2019'!DI$7,DWT!M$93:M$108)</f>
        <v>335094</v>
      </c>
      <c r="DJ19" s="74">
        <f>SUMIF(DWT!$A$93:$A$108,'2018-2019'!DJ$7,DWT!N$93:N$108)</f>
        <v>320246</v>
      </c>
      <c r="DK19" s="74">
        <f>SUMIF(DWT!$A$93:$A$108,'2018-2019'!DK$7,DWT!O$93:O$108)</f>
        <v>323935</v>
      </c>
      <c r="DN19" s="74">
        <f>SUMIF(DWT!$A$93:$A$108,'2018-2019'!DN$7,DWT!D$93:D$108)</f>
        <v>305531</v>
      </c>
      <c r="DO19" s="74">
        <f>SUMIF(DWT!$A$93:$A$108,'2018-2019'!DO$7,DWT!E$93:E$108)</f>
        <v>301919</v>
      </c>
      <c r="DP19" s="74">
        <f>SUMIF(DWT!$A$93:$A$108,'2018-2019'!DP$7,DWT!F$93:F$108)</f>
        <v>352582</v>
      </c>
      <c r="DQ19" s="74">
        <f>SUMIF(DWT!$A$93:$A$108,'2018-2019'!DQ$7,DWT!G$93:G$108)</f>
        <v>347738</v>
      </c>
      <c r="DR19" s="74">
        <f>SUMIF(DWT!$A$93:$A$108,'2018-2019'!DR$7,DWT!H$93:H$108)</f>
        <v>363015</v>
      </c>
      <c r="DS19" s="74">
        <f>SUMIF(DWT!$A$93:$A$108,'2018-2019'!DS$7,DWT!I$93:I$108)</f>
        <v>353264</v>
      </c>
      <c r="DT19" s="74">
        <f>SUMIF(DWT!$A$93:$A$108,'2018-2019'!DT$7,DWT!J$93:J$108)</f>
        <v>352049</v>
      </c>
      <c r="DU19" s="74">
        <f>SUMIF(DWT!$A$93:$A$108,'2018-2019'!DU$7,DWT!K$93:K$108)</f>
        <v>386184</v>
      </c>
      <c r="DV19" s="74">
        <f>SUMIF(DWT!$A$93:$A$108,'2018-2019'!DV$7,DWT!L$93:L$108)</f>
        <v>355165</v>
      </c>
      <c r="DW19" s="74">
        <f>SUMIF(DWT!$A$93:$A$108,'2018-2019'!DW$7,DWT!M$93:M$108)</f>
        <v>363343</v>
      </c>
      <c r="DX19" s="74">
        <f>SUMIF(DWT!$A$93:$A$108,'2018-2019'!DX$7,DWT!N$93:N$108)</f>
        <v>341197</v>
      </c>
      <c r="DY19" s="74">
        <f>SUMIF(DWT!$A$93:$A$108,'2018-2019'!DY$7,DWT!O$93:O$108)</f>
        <v>355306</v>
      </c>
    </row>
    <row r="20" spans="1:130">
      <c r="A20" s="84" t="str">
        <f>+CW21</f>
        <v>Detroit-Windsor Tunnel</v>
      </c>
      <c r="B20" s="26" t="s">
        <v>7</v>
      </c>
      <c r="C20" s="18">
        <f>+CZ20</f>
        <v>2940</v>
      </c>
      <c r="D20" s="73">
        <f ca="1">OFFSET(CZ20,0,14,1,1)</f>
        <v>818</v>
      </c>
      <c r="E20" s="18">
        <f ca="1">SUM(D20-C20)</f>
        <v>-2122</v>
      </c>
      <c r="F20" s="19">
        <f ca="1">IF(E20=0,0,IF(C20=0,1,E20/C20))</f>
        <v>-0.72176870748299315</v>
      </c>
      <c r="G20" s="18">
        <f>SUMIF($C$6:F$6,G$5,$C20:F20)</f>
        <v>2940</v>
      </c>
      <c r="H20" s="73">
        <f ca="1">SUMIF($C$6:G$6,H$5,$C20:G20)</f>
        <v>818</v>
      </c>
      <c r="I20" s="18">
        <f ca="1">SUM(H20-G20)</f>
        <v>-2122</v>
      </c>
      <c r="J20" s="19">
        <f ca="1">IF(I20=0,0,IF(G20=0,1,I20/G20))</f>
        <v>-0.72176870748299315</v>
      </c>
      <c r="K20" s="18">
        <f>+DA20</f>
        <v>3590</v>
      </c>
      <c r="L20" s="73">
        <f ca="1">OFFSET(DA20,0,14,1,1)</f>
        <v>834</v>
      </c>
      <c r="M20" s="18">
        <f ca="1">SUM(L20-K20)</f>
        <v>-2756</v>
      </c>
      <c r="N20" s="19">
        <f ca="1">IF(M20=0,0,IF(K20=0,1,M20/K20))</f>
        <v>-0.76768802228412258</v>
      </c>
      <c r="O20" s="18">
        <f>SUMIF($C$6:N$6,O$5,$C20:N20)</f>
        <v>6530</v>
      </c>
      <c r="P20" s="73">
        <f ca="1">SUMIF($C$6:O$6,P$5,$C20:O20)</f>
        <v>1652</v>
      </c>
      <c r="Q20" s="18">
        <f ca="1">SUM(P20-O20)</f>
        <v>-4878</v>
      </c>
      <c r="R20" s="19">
        <f ca="1">IF(Q20=0,0,IF(O20=0,1,Q20/O20))</f>
        <v>-0.74701378254211337</v>
      </c>
      <c r="S20" s="18">
        <f>+DB20</f>
        <v>3017</v>
      </c>
      <c r="T20" s="73">
        <f ca="1">OFFSET(DB20,0,14,1,1)</f>
        <v>895</v>
      </c>
      <c r="U20" s="18">
        <f ca="1">SUM(T20-S20)</f>
        <v>-2122</v>
      </c>
      <c r="V20" s="19">
        <f ca="1">IF(U20=0,0,IF(S20=0,1,U20/S20))</f>
        <v>-0.70334769638713956</v>
      </c>
      <c r="W20" s="18">
        <f>SUMIF($C$6:V$6,W$5,$C20:V20)</f>
        <v>9547</v>
      </c>
      <c r="X20" s="73">
        <f ca="1">SUMIF($C$6:W$6,X$5,$C20:W20)</f>
        <v>2547</v>
      </c>
      <c r="Y20" s="18">
        <f ca="1">SUM(X20-W20)</f>
        <v>-7000</v>
      </c>
      <c r="Z20" s="19">
        <f ca="1">IF(Y20=0,0,IF(W20=0,1,Y20/W20))</f>
        <v>-0.73321462239446944</v>
      </c>
      <c r="AA20" s="18">
        <f>+DC20</f>
        <v>2591</v>
      </c>
      <c r="AB20" s="73">
        <f ca="1">OFFSET(DC20,0,14,1,1)</f>
        <v>980</v>
      </c>
      <c r="AC20" s="18">
        <f ca="1">SUM(AB20-AA20)</f>
        <v>-1611</v>
      </c>
      <c r="AD20" s="19">
        <f ca="1">IF(AC20=0,0,IF(AA20=0,1,AC20/AA20))</f>
        <v>-0.62176765727518335</v>
      </c>
      <c r="AE20" s="18">
        <f>SUMIF($C$6:AD$6,AE$5,$C20:AD20)</f>
        <v>12138</v>
      </c>
      <c r="AF20" s="73">
        <f ca="1">SUMIF($C$6:AE$6,AF$5,$C20:AE20)</f>
        <v>3527</v>
      </c>
      <c r="AG20" s="18">
        <f ca="1">SUM(AF20-AE20)</f>
        <v>-8611</v>
      </c>
      <c r="AH20" s="19">
        <f ca="1">IF(AG20=0,0,IF(AE20=0,1,AG20/AE20))</f>
        <v>-0.70942494644916787</v>
      </c>
      <c r="AI20" s="18">
        <f>+DD20</f>
        <v>2028</v>
      </c>
      <c r="AJ20" s="73">
        <f ca="1">OFFSET(DD20,0,14,1,1)</f>
        <v>1057</v>
      </c>
      <c r="AK20" s="18">
        <f ca="1">SUM(AJ20-AI20)</f>
        <v>-971</v>
      </c>
      <c r="AL20" s="19">
        <f ca="1">IF(AK20=0,0,IF(AI20=0,1,AK20/AI20))</f>
        <v>-0.47879684418145957</v>
      </c>
      <c r="AM20" s="18">
        <f>SUMIF($C$6:AL$6,AM$5,$C20:AL20)</f>
        <v>14166</v>
      </c>
      <c r="AN20" s="73">
        <f ca="1">SUMIF($C$6:AM$6,AN$5,$C20:AM20)</f>
        <v>4584</v>
      </c>
      <c r="AO20" s="18">
        <f ca="1">SUM(AN20-AM20)</f>
        <v>-9582</v>
      </c>
      <c r="AP20" s="19">
        <f ca="1">IF(AO20=0,0,IF(AM20=0,1,AO20/AM20))</f>
        <v>-0.67640830156713261</v>
      </c>
      <c r="AQ20" s="18">
        <f>+DE20</f>
        <v>840</v>
      </c>
      <c r="AR20" s="73">
        <f ca="1">OFFSET(DE20,0,14,1,1)</f>
        <v>969</v>
      </c>
      <c r="AS20" s="18">
        <f ca="1">SUM(AR20-AQ20)</f>
        <v>129</v>
      </c>
      <c r="AT20" s="19">
        <f ca="1">IF(AS20=0,0,IF(AQ20=0,1,AS20/AQ20))</f>
        <v>0.15357142857142858</v>
      </c>
      <c r="AU20" s="18">
        <f>SUMIF($C$6:AT$6,AU$5,$C20:AT20)</f>
        <v>15006</v>
      </c>
      <c r="AV20" s="73">
        <f ca="1">SUMIF($C$6:AU$6,AV$5,$C20:AU20)</f>
        <v>5553</v>
      </c>
      <c r="AW20" s="18">
        <f ca="1">SUM(AV20-AU20)</f>
        <v>-9453</v>
      </c>
      <c r="AX20" s="19">
        <f ca="1">IF(AW20=0,0,IF(AU20=0,1,AW20/AU20))</f>
        <v>-0.62994802079168333</v>
      </c>
      <c r="AY20" s="18">
        <f>+DF20</f>
        <v>790</v>
      </c>
      <c r="AZ20" s="73">
        <f ca="1">OFFSET(DF20,0,14,1,1)</f>
        <v>964</v>
      </c>
      <c r="BA20" s="18">
        <f ca="1">SUM(AZ20-AY20)</f>
        <v>174</v>
      </c>
      <c r="BB20" s="19">
        <f ca="1">IF(BA20=0,0,IF(AY20=0,1,BA20/AY20))</f>
        <v>0.22025316455696203</v>
      </c>
      <c r="BC20" s="18">
        <f>SUMIF($C$6:BB$6,BC$5,$C20:BB20)</f>
        <v>15796</v>
      </c>
      <c r="BD20" s="73">
        <f ca="1">SUMIF($C$6:BC$6,BD$5,$C20:BC20)</f>
        <v>6517</v>
      </c>
      <c r="BE20" s="18">
        <f ca="1">SUM(BD20-BC20)</f>
        <v>-9279</v>
      </c>
      <c r="BF20" s="19">
        <f ca="1">IF(BE20=0,0,IF(BC20=0,1,BE20/BC20))</f>
        <v>-0.58742719675867305</v>
      </c>
      <c r="BG20" s="18">
        <f>+DG20</f>
        <v>894</v>
      </c>
      <c r="BH20" s="73">
        <f ca="1">OFFSET(DG20,0,14,1,1)</f>
        <v>1009</v>
      </c>
      <c r="BI20" s="18">
        <f ca="1">SUM(BH20-BG20)</f>
        <v>115</v>
      </c>
      <c r="BJ20" s="19">
        <f ca="1">IF(BI20=0,0,IF(BG20=0,1,BI20/BG20))</f>
        <v>0.12863534675615212</v>
      </c>
      <c r="BK20" s="18">
        <f>SUMIF($C$6:BJ$6,BK$5,$C20:BJ20)</f>
        <v>16690</v>
      </c>
      <c r="BL20" s="73">
        <f ca="1">SUMIF($C$6:BK$6,BL$5,$C20:BK20)</f>
        <v>7526</v>
      </c>
      <c r="BM20" s="18">
        <f ca="1">SUM(BL20-BK20)</f>
        <v>-9164</v>
      </c>
      <c r="BN20" s="19">
        <f ca="1">IF(BM20=0,0,IF(BK20=0,1,BM20/BK20))</f>
        <v>-0.54907130017974837</v>
      </c>
      <c r="BO20" s="18">
        <f>+DH20</f>
        <v>812</v>
      </c>
      <c r="BP20" s="73">
        <f ca="1">OFFSET(DH20,0,14,1,1)</f>
        <v>928</v>
      </c>
      <c r="BQ20" s="18">
        <f ca="1">SUM(BP20-BO20)</f>
        <v>116</v>
      </c>
      <c r="BR20" s="19">
        <f ca="1">IF(BQ20=0,0,IF(BO20=0,1,BQ20/BO20))</f>
        <v>0.14285714285714285</v>
      </c>
      <c r="BS20" s="18">
        <f>SUMIF($C$6:BR$6,BS$5,$C20:BR20)</f>
        <v>17502</v>
      </c>
      <c r="BT20" s="73">
        <f ca="1">SUMIF($C$6:BS$6,BT$5,$C20:BS20)</f>
        <v>8454</v>
      </c>
      <c r="BU20" s="18">
        <f ca="1">SUM(BT20-BS20)</f>
        <v>-9048</v>
      </c>
      <c r="BV20" s="19">
        <f ca="1">IF(BU20=0,0,IF(BS20=0,1,BU20/BS20))</f>
        <v>-0.51696948920123409</v>
      </c>
      <c r="BW20" s="18">
        <f>+DI20</f>
        <v>979</v>
      </c>
      <c r="BX20" s="73">
        <f ca="1">OFFSET(DI20,0,14,1,1)</f>
        <v>1019</v>
      </c>
      <c r="BY20" s="18">
        <f ca="1">SUM(BX20-BW20)</f>
        <v>40</v>
      </c>
      <c r="BZ20" s="19">
        <f ca="1">IF(BY20=0,0,IF(BW20=0,1,BY20/BW20))</f>
        <v>4.0858018386108273E-2</v>
      </c>
      <c r="CA20" s="18">
        <f>SUMIF($C$6:BZ$6,CA$5,$C20:BZ20)</f>
        <v>18481</v>
      </c>
      <c r="CB20" s="73">
        <f ca="1">SUMIF($C$6:CA$6,CB$5,$C20:CA20)</f>
        <v>9473</v>
      </c>
      <c r="CC20" s="18">
        <f ca="1">SUM(CB20-CA20)</f>
        <v>-9008</v>
      </c>
      <c r="CD20" s="19">
        <f ca="1">IF(CC20=0,0,IF(CA20=0,1,CC20/CA20))</f>
        <v>-0.48741951193117256</v>
      </c>
      <c r="CE20" s="18">
        <f>+DJ20</f>
        <v>999</v>
      </c>
      <c r="CF20" s="73">
        <f ca="1">OFFSET(DJ20,0,14,1,1)</f>
        <v>916</v>
      </c>
      <c r="CG20" s="18">
        <f ca="1">SUM(CF20-CE20)</f>
        <v>-83</v>
      </c>
      <c r="CH20" s="19">
        <f ca="1">IF(CG20=0,0,IF(CE20=0,1,CG20/CE20))</f>
        <v>-8.3083083083083084E-2</v>
      </c>
      <c r="CI20" s="18">
        <f>SUMIF($C$6:CH$6,CI$5,$C20:CH20)</f>
        <v>19480</v>
      </c>
      <c r="CJ20" s="73">
        <f ca="1">SUMIF($C$6:CI$6,CJ$5,$C20:CI20)</f>
        <v>10389</v>
      </c>
      <c r="CK20" s="18">
        <f ca="1">SUM(CJ20-CI20)</f>
        <v>-9091</v>
      </c>
      <c r="CL20" s="19">
        <f ca="1">IF(CK20=0,0,IF(CI20=0,1,CK20/CI20))</f>
        <v>-0.46668377823408624</v>
      </c>
      <c r="CM20" s="18">
        <f>+DK20</f>
        <v>731</v>
      </c>
      <c r="CN20" s="73">
        <f ca="1">OFFSET(DK20,0,14,1,1)</f>
        <v>757</v>
      </c>
      <c r="CO20" s="18">
        <f ca="1">SUM(CN20-CM20)</f>
        <v>26</v>
      </c>
      <c r="CP20" s="19">
        <f ca="1">IF(CO20=0,0,IF(CM20=0,1,CO20/CM20))</f>
        <v>3.5567715458276333E-2</v>
      </c>
      <c r="CQ20" s="18">
        <f>SUMIF($C$6:CP$6,CQ$5,$C20:CP20)</f>
        <v>20211</v>
      </c>
      <c r="CR20" s="73">
        <f ca="1">SUMIF($C$6:CQ$6,CR$5,$C20:CQ20)</f>
        <v>11146</v>
      </c>
      <c r="CS20" s="18">
        <f ca="1">SUM(CR20-CQ20)</f>
        <v>-9065</v>
      </c>
      <c r="CT20" s="19">
        <f ca="1">IF(CS20=0,0,IF(CQ20=0,1,CS20/CQ20))</f>
        <v>-0.44851813368957499</v>
      </c>
      <c r="CW20" t="s">
        <v>11</v>
      </c>
      <c r="CX20" t="s">
        <v>7</v>
      </c>
      <c r="CY20" s="7"/>
      <c r="CZ20" s="74">
        <f>SUMIF(DWT!$A$111:$A$126,'2018-2019'!CZ$7,DWT!D$111:D$126)</f>
        <v>2940</v>
      </c>
      <c r="DA20" s="74">
        <f>SUMIF(DWT!$A$111:$A$126,'2018-2019'!DA$7,DWT!E$111:E$126)</f>
        <v>3590</v>
      </c>
      <c r="DB20" s="74">
        <f>SUMIF(DWT!$A$111:$A$126,'2018-2019'!DB$7,DWT!F$111:F$126)</f>
        <v>3017</v>
      </c>
      <c r="DC20" s="74">
        <f>SUMIF(DWT!$A$111:$A$126,'2018-2019'!DC$7,DWT!G$111:G$126)</f>
        <v>2591</v>
      </c>
      <c r="DD20" s="74">
        <f>SUMIF(DWT!$A$111:$A$126,'2018-2019'!DD$7,DWT!H$111:H$126)</f>
        <v>2028</v>
      </c>
      <c r="DE20" s="74">
        <f>SUMIF(DWT!$A$111:$A$126,'2018-2019'!DE$7,DWT!I$111:I$126)</f>
        <v>840</v>
      </c>
      <c r="DF20" s="74">
        <f>SUMIF(DWT!$A$111:$A$126,'2018-2019'!DF$7,DWT!J$111:J$126)</f>
        <v>790</v>
      </c>
      <c r="DG20" s="74">
        <f>SUMIF(DWT!$A$111:$A$126,'2018-2019'!DG$7,DWT!K$111:K$126)</f>
        <v>894</v>
      </c>
      <c r="DH20" s="74">
        <f>SUMIF(DWT!$A$111:$A$126,'2018-2019'!DH$7,DWT!L$111:L$126)</f>
        <v>812</v>
      </c>
      <c r="DI20" s="74">
        <f>SUMIF(DWT!$A$111:$A$126,'2018-2019'!DI$7,DWT!M$111:M$126)</f>
        <v>979</v>
      </c>
      <c r="DJ20" s="74">
        <f>SUMIF(DWT!$A$111:$A$126,'2018-2019'!DJ$7,DWT!N$111:N$126)</f>
        <v>999</v>
      </c>
      <c r="DK20" s="74">
        <f>SUMIF(DWT!$A$111:$A$126,'2018-2019'!DK$7,DWT!O$111:O$126)</f>
        <v>731</v>
      </c>
      <c r="DN20" s="74">
        <f>SUMIF(DWT!$A$111:$A$126,'2018-2019'!DN$7,DWT!D$111:D$126)</f>
        <v>818</v>
      </c>
      <c r="DO20" s="74">
        <f>SUMIF(DWT!$A$111:$A$126,'2018-2019'!DO$7,DWT!E$111:E$126)</f>
        <v>834</v>
      </c>
      <c r="DP20" s="74">
        <f>SUMIF(DWT!$A$111:$A$126,'2018-2019'!DP$7,DWT!F$111:F$126)</f>
        <v>895</v>
      </c>
      <c r="DQ20" s="74">
        <f>SUMIF(DWT!$A$111:$A$126,'2018-2019'!DQ$7,DWT!G$111:G$126)</f>
        <v>980</v>
      </c>
      <c r="DR20" s="74">
        <f>SUMIF(DWT!$A$111:$A$126,'2018-2019'!DR$7,DWT!H$111:H$126)</f>
        <v>1057</v>
      </c>
      <c r="DS20" s="74">
        <f>SUMIF(DWT!$A$111:$A$126,'2018-2019'!DS$7,DWT!I$111:I$126)</f>
        <v>969</v>
      </c>
      <c r="DT20" s="74">
        <f>SUMIF(DWT!$A$111:$A$126,'2018-2019'!DT$7,DWT!J$111:J$126)</f>
        <v>964</v>
      </c>
      <c r="DU20" s="74">
        <f>SUMIF(DWT!$A$111:$A$126,'2018-2019'!DU$7,DWT!K$111:K$126)</f>
        <v>1009</v>
      </c>
      <c r="DV20" s="74">
        <f>SUMIF(DWT!$A$111:$A$126,'2018-2019'!DV$7,DWT!L$111:L$126)</f>
        <v>928</v>
      </c>
      <c r="DW20" s="74">
        <f>SUMIF(DWT!$A$111:$A$126,'2018-2019'!DW$7,DWT!M$111:M$126)</f>
        <v>1019</v>
      </c>
      <c r="DX20" s="74">
        <f>SUMIF(DWT!$A$111:$A$126,'2018-2019'!DX$7,DWT!N$111:N$126)</f>
        <v>916</v>
      </c>
      <c r="DY20" s="74">
        <f>SUMIF(DWT!$A$111:$A$126,'2018-2019'!DY$7,DWT!O$111:O$126)</f>
        <v>757</v>
      </c>
    </row>
    <row r="21" spans="1:130">
      <c r="A21" s="83"/>
      <c r="B21" s="26" t="s">
        <v>8</v>
      </c>
      <c r="C21" s="73">
        <f>+CZ21</f>
        <v>3308</v>
      </c>
      <c r="D21" s="73">
        <f ca="1">OFFSET(CZ21,0,14,1,1)</f>
        <v>2541</v>
      </c>
      <c r="E21" s="73">
        <f ca="1">SUM(D21-C21)</f>
        <v>-767</v>
      </c>
      <c r="F21" s="19">
        <f ca="1">IF(E21=0,0,IF(C21=0,1,E21/C21))</f>
        <v>-0.23186215235792018</v>
      </c>
      <c r="G21" s="73">
        <f>SUMIF($C$6:F$6,G$5,$C21:F21)</f>
        <v>3308</v>
      </c>
      <c r="H21" s="73">
        <f ca="1">SUMIF($C$6:G$6,H$5,$C21:G21)</f>
        <v>2541</v>
      </c>
      <c r="I21" s="73">
        <f ca="1">SUM(H21-G21)</f>
        <v>-767</v>
      </c>
      <c r="J21" s="19">
        <f ca="1">IF(I21=0,0,IF(G21=0,1,I21/G21))</f>
        <v>-0.23186215235792018</v>
      </c>
      <c r="K21" s="73">
        <f>+DA21</f>
        <v>2584</v>
      </c>
      <c r="L21" s="73">
        <f ca="1">OFFSET(DA21,0,14,1,1)</f>
        <v>2440</v>
      </c>
      <c r="M21" s="73">
        <f ca="1">SUM(L21-K21)</f>
        <v>-144</v>
      </c>
      <c r="N21" s="19">
        <f ca="1">IF(M21=0,0,IF(K21=0,1,M21/K21))</f>
        <v>-5.5727554179566562E-2</v>
      </c>
      <c r="O21" s="73">
        <f>SUMIF($C$6:N$6,O$5,$C21:N21)</f>
        <v>5892</v>
      </c>
      <c r="P21" s="73">
        <f ca="1">SUMIF($C$6:O$6,P$5,$C21:O21)</f>
        <v>4981</v>
      </c>
      <c r="Q21" s="73">
        <f ca="1">SUM(P21-O21)</f>
        <v>-911</v>
      </c>
      <c r="R21" s="19">
        <f ca="1">IF(Q21=0,0,IF(O21=0,1,Q21/O21))</f>
        <v>-0.15461642905634759</v>
      </c>
      <c r="S21" s="73">
        <f>+DB21</f>
        <v>2913</v>
      </c>
      <c r="T21" s="73">
        <f ca="1">OFFSET(DB21,0,14,1,1)</f>
        <v>2591</v>
      </c>
      <c r="U21" s="73">
        <f ca="1">SUM(T21-S21)</f>
        <v>-322</v>
      </c>
      <c r="V21" s="19">
        <f ca="1">IF(U21=0,0,IF(S21=0,1,U21/S21))</f>
        <v>-0.11053896326810848</v>
      </c>
      <c r="W21" s="73">
        <f>SUMIF($C$6:V$6,W$5,$C21:V21)</f>
        <v>8805</v>
      </c>
      <c r="X21" s="73">
        <f ca="1">SUMIF($C$6:W$6,X$5,$C21:W21)</f>
        <v>7572</v>
      </c>
      <c r="Y21" s="73">
        <f ca="1">SUM(X21-W21)</f>
        <v>-1233</v>
      </c>
      <c r="Z21" s="19">
        <f ca="1">IF(Y21=0,0,IF(W21=0,1,Y21/W21))</f>
        <v>-0.14003407155025555</v>
      </c>
      <c r="AA21" s="73">
        <f>+DC21</f>
        <v>2556</v>
      </c>
      <c r="AB21" s="73">
        <f ca="1">OFFSET(DC21,0,14,1,1)</f>
        <v>2556</v>
      </c>
      <c r="AC21" s="73">
        <f ca="1">SUM(AB21-AA21)</f>
        <v>0</v>
      </c>
      <c r="AD21" s="19">
        <f ca="1">IF(AC21=0,0,IF(AA21=0,1,AC21/AA21))</f>
        <v>0</v>
      </c>
      <c r="AE21" s="73">
        <f>SUMIF($C$6:AD$6,AE$5,$C21:AD21)</f>
        <v>11361</v>
      </c>
      <c r="AF21" s="73">
        <f ca="1">SUMIF($C$6:AE$6,AF$5,$C21:AE21)</f>
        <v>10128</v>
      </c>
      <c r="AG21" s="73">
        <f ca="1">SUM(AF21-AE21)</f>
        <v>-1233</v>
      </c>
      <c r="AH21" s="19">
        <f ca="1">IF(AG21=0,0,IF(AE21=0,1,AG21/AE21))</f>
        <v>-0.10852917876947452</v>
      </c>
      <c r="AI21" s="73">
        <f>+DD21</f>
        <v>2744</v>
      </c>
      <c r="AJ21" s="73">
        <f ca="1">OFFSET(DD21,0,14,1,1)</f>
        <v>2638</v>
      </c>
      <c r="AK21" s="73">
        <f ca="1">SUM(AJ21-AI21)</f>
        <v>-106</v>
      </c>
      <c r="AL21" s="19">
        <f ca="1">IF(AK21=0,0,IF(AI21=0,1,AK21/AI21))</f>
        <v>-3.8629737609329445E-2</v>
      </c>
      <c r="AM21" s="73">
        <f>SUMIF($C$6:AL$6,AM$5,$C21:AL21)</f>
        <v>14105</v>
      </c>
      <c r="AN21" s="73">
        <f ca="1">SUMIF($C$6:AM$6,AN$5,$C21:AM21)</f>
        <v>12766</v>
      </c>
      <c r="AO21" s="73">
        <f ca="1">SUM(AN21-AM21)</f>
        <v>-1339</v>
      </c>
      <c r="AP21" s="19">
        <f ca="1">IF(AO21=0,0,IF(AM21=0,1,AO21/AM21))</f>
        <v>-9.4930875576036869E-2</v>
      </c>
      <c r="AQ21" s="73">
        <f>+DE21</f>
        <v>2531</v>
      </c>
      <c r="AR21" s="73">
        <f ca="1">OFFSET(DE21,0,14,1,1)</f>
        <v>2591</v>
      </c>
      <c r="AS21" s="73">
        <f ca="1">SUM(AR21-AQ21)</f>
        <v>60</v>
      </c>
      <c r="AT21" s="19">
        <f ca="1">IF(AS21=0,0,IF(AQ21=0,1,AS21/AQ21))</f>
        <v>2.3706045041485577E-2</v>
      </c>
      <c r="AU21" s="73">
        <f>SUMIF($C$6:AT$6,AU$5,$C21:AT21)</f>
        <v>16636</v>
      </c>
      <c r="AV21" s="73">
        <f ca="1">SUMIF($C$6:AU$6,AV$5,$C21:AU21)</f>
        <v>15357</v>
      </c>
      <c r="AW21" s="73">
        <f ca="1">SUM(AV21-AU21)</f>
        <v>-1279</v>
      </c>
      <c r="AX21" s="19">
        <f ca="1">IF(AW21=0,0,IF(AU21=0,1,AW21/AU21))</f>
        <v>-7.6881461889877378E-2</v>
      </c>
      <c r="AY21" s="73">
        <f>+DF21</f>
        <v>2422</v>
      </c>
      <c r="AZ21" s="73">
        <f ca="1">OFFSET(DF21,0,14,1,1)</f>
        <v>2648</v>
      </c>
      <c r="BA21" s="73">
        <f ca="1">SUM(AZ21-AY21)</f>
        <v>226</v>
      </c>
      <c r="BB21" s="19">
        <f ca="1">IF(BA21=0,0,IF(AY21=0,1,BA21/AY21))</f>
        <v>9.331131296449216E-2</v>
      </c>
      <c r="BC21" s="73">
        <f>SUMIF($C$6:BB$6,BC$5,$C21:BB21)</f>
        <v>19058</v>
      </c>
      <c r="BD21" s="73">
        <f ca="1">SUMIF($C$6:BC$6,BD$5,$C21:BC21)</f>
        <v>18005</v>
      </c>
      <c r="BE21" s="73">
        <f ca="1">SUM(BD21-BC21)</f>
        <v>-1053</v>
      </c>
      <c r="BF21" s="19">
        <f ca="1">IF(BE21=0,0,IF(BC21=0,1,BE21/BC21))</f>
        <v>-5.5252387448840382E-2</v>
      </c>
      <c r="BG21" s="73">
        <f>+DG21</f>
        <v>2480</v>
      </c>
      <c r="BH21" s="73">
        <f ca="1">OFFSET(DG21,0,14,1,1)</f>
        <v>2856</v>
      </c>
      <c r="BI21" s="73">
        <f ca="1">SUM(BH21-BG21)</f>
        <v>376</v>
      </c>
      <c r="BJ21" s="19">
        <f ca="1">IF(BI21=0,0,IF(BG21=0,1,BI21/BG21))</f>
        <v>0.15161290322580645</v>
      </c>
      <c r="BK21" s="73">
        <f>SUMIF($C$6:BJ$6,BK$5,$C21:BJ21)</f>
        <v>21538</v>
      </c>
      <c r="BL21" s="73">
        <f ca="1">SUMIF($C$6:BK$6,BL$5,$C21:BK21)</f>
        <v>20861</v>
      </c>
      <c r="BM21" s="73">
        <f ca="1">SUM(BL21-BK21)</f>
        <v>-677</v>
      </c>
      <c r="BN21" s="19">
        <f ca="1">IF(BM21=0,0,IF(BK21=0,1,BM21/BK21))</f>
        <v>-3.1432816417494659E-2</v>
      </c>
      <c r="BO21" s="73">
        <f>+DH21</f>
        <v>2340</v>
      </c>
      <c r="BP21" s="73">
        <f ca="1">OFFSET(DH21,0,14,1,1)</f>
        <v>2744</v>
      </c>
      <c r="BQ21" s="73">
        <f ca="1">SUM(BP21-BO21)</f>
        <v>404</v>
      </c>
      <c r="BR21" s="19">
        <f ca="1">IF(BQ21=0,0,IF(BO21=0,1,BQ21/BO21))</f>
        <v>0.17264957264957265</v>
      </c>
      <c r="BS21" s="73">
        <f>SUMIF($C$6:BR$6,BS$5,$C21:BR21)</f>
        <v>23878</v>
      </c>
      <c r="BT21" s="73">
        <f ca="1">SUMIF($C$6:BS$6,BT$5,$C21:BS21)</f>
        <v>23605</v>
      </c>
      <c r="BU21" s="73">
        <f ca="1">SUM(BT21-BS21)</f>
        <v>-273</v>
      </c>
      <c r="BV21" s="19">
        <f ca="1">IF(BU21=0,0,IF(BS21=0,1,BU21/BS21))</f>
        <v>-1.1433118351620739E-2</v>
      </c>
      <c r="BW21" s="73">
        <f>+DI21</f>
        <v>2428</v>
      </c>
      <c r="BX21" s="73">
        <f ca="1">OFFSET(DI21,0,14,1,1)</f>
        <v>2790</v>
      </c>
      <c r="BY21" s="73">
        <f ca="1">SUM(BX21-BW21)</f>
        <v>362</v>
      </c>
      <c r="BZ21" s="19">
        <f ca="1">IF(BY21=0,0,IF(BW21=0,1,BY21/BW21))</f>
        <v>0.14909390444810544</v>
      </c>
      <c r="CA21" s="73">
        <f>SUMIF($C$6:BZ$6,CA$5,$C21:BZ21)</f>
        <v>26306</v>
      </c>
      <c r="CB21" s="73">
        <f ca="1">SUMIF($C$6:CA$6,CB$5,$C21:CA21)</f>
        <v>26395</v>
      </c>
      <c r="CC21" s="73">
        <f ca="1">SUM(CB21-CA21)</f>
        <v>89</v>
      </c>
      <c r="CD21" s="19">
        <f ca="1">IF(CC21=0,0,IF(CA21=0,1,CC21/CA21))</f>
        <v>3.3832585721888541E-3</v>
      </c>
      <c r="CE21" s="73">
        <f>+DJ21</f>
        <v>2303</v>
      </c>
      <c r="CF21" s="73">
        <f ca="1">OFFSET(DJ21,0,14,1,1)</f>
        <v>2585</v>
      </c>
      <c r="CG21" s="73">
        <f ca="1">SUM(CF21-CE21)</f>
        <v>282</v>
      </c>
      <c r="CH21" s="19">
        <f ca="1">IF(CG21=0,0,IF(CE21=0,1,CG21/CE21))</f>
        <v>0.12244897959183673</v>
      </c>
      <c r="CI21" s="73">
        <f>SUMIF($C$6:CH$6,CI$5,$C21:CH21)</f>
        <v>28609</v>
      </c>
      <c r="CJ21" s="73">
        <f ca="1">SUMIF($C$6:CI$6,CJ$5,$C21:CI21)</f>
        <v>28980</v>
      </c>
      <c r="CK21" s="73">
        <f ca="1">SUM(CJ21-CI21)</f>
        <v>371</v>
      </c>
      <c r="CL21" s="19">
        <f ca="1">IF(CK21=0,0,IF(CI21=0,1,CK21/CI21))</f>
        <v>1.2967947149498409E-2</v>
      </c>
      <c r="CM21" s="73">
        <f>+DK21</f>
        <v>2145</v>
      </c>
      <c r="CN21" s="73">
        <f ca="1">OFFSET(DK21,0,14,1,1)</f>
        <v>2498</v>
      </c>
      <c r="CO21" s="73">
        <f ca="1">SUM(CN21-CM21)</f>
        <v>353</v>
      </c>
      <c r="CP21" s="19">
        <f ca="1">IF(CO21=0,0,IF(CM21=0,1,CO21/CM21))</f>
        <v>0.16456876456876457</v>
      </c>
      <c r="CQ21" s="73">
        <f>SUMIF($C$6:CP$6,CQ$5,$C21:CP21)</f>
        <v>30754</v>
      </c>
      <c r="CR21" s="73">
        <f ca="1">SUMIF($C$6:CQ$6,CR$5,$C21:CQ21)</f>
        <v>31478</v>
      </c>
      <c r="CS21" s="73">
        <f ca="1">SUM(CR21-CQ21)</f>
        <v>724</v>
      </c>
      <c r="CT21" s="19">
        <f ca="1">IF(CS21=0,0,IF(CQ21=0,1,CS21/CQ21))</f>
        <v>2.3541653118293555E-2</v>
      </c>
      <c r="CW21" t="s">
        <v>11</v>
      </c>
      <c r="CX21" t="s">
        <v>8</v>
      </c>
      <c r="CY21" s="7"/>
      <c r="CZ21" s="74">
        <f>SUMIF(DWT!$A$129:$A$144,'2018-2019'!CZ$7,DWT!D$129:D$144)</f>
        <v>3308</v>
      </c>
      <c r="DA21" s="74">
        <f>SUMIF(DWT!$A$129:$A$144,'2018-2019'!DA$7,DWT!E$129:E$144)</f>
        <v>2584</v>
      </c>
      <c r="DB21" s="74">
        <f>SUMIF(DWT!$A$129:$A$144,'2018-2019'!DB$7,DWT!F$129:F$144)</f>
        <v>2913</v>
      </c>
      <c r="DC21" s="74">
        <f>SUMIF(DWT!$A$129:$A$144,'2018-2019'!DC$7,DWT!G$129:G$144)</f>
        <v>2556</v>
      </c>
      <c r="DD21" s="74">
        <f>SUMIF(DWT!$A$129:$A$144,'2018-2019'!DD$7,DWT!H$129:H$144)</f>
        <v>2744</v>
      </c>
      <c r="DE21" s="74">
        <f>SUMIF(DWT!$A$129:$A$144,'2018-2019'!DE$7,DWT!I$129:I$144)</f>
        <v>2531</v>
      </c>
      <c r="DF21" s="74">
        <f>SUMIF(DWT!$A$129:$A$144,'2018-2019'!DF$7,DWT!J$129:J$144)</f>
        <v>2422</v>
      </c>
      <c r="DG21" s="74">
        <f>SUMIF(DWT!$A$129:$A$144,'2018-2019'!DG$7,DWT!K$129:K$144)</f>
        <v>2480</v>
      </c>
      <c r="DH21" s="74">
        <f>SUMIF(DWT!$A$129:$A$144,'2018-2019'!DH$7,DWT!L$129:L$144)</f>
        <v>2340</v>
      </c>
      <c r="DI21" s="74">
        <f>SUMIF(DWT!$A$129:$A$144,'2018-2019'!DI$7,DWT!M$129:M$144)</f>
        <v>2428</v>
      </c>
      <c r="DJ21" s="74">
        <f>SUMIF(DWT!$A$129:$A$144,'2018-2019'!DJ$7,DWT!N$129:N$144)</f>
        <v>2303</v>
      </c>
      <c r="DK21" s="74">
        <f>SUMIF(DWT!$A$129:$A$144,'2018-2019'!DK$7,DWT!O$129:O$144)</f>
        <v>2145</v>
      </c>
      <c r="DN21" s="74">
        <f>SUMIF(DWT!$A$129:$A$144,'2018-2019'!DN$7,DWT!D$129:D$144)</f>
        <v>2541</v>
      </c>
      <c r="DO21" s="74">
        <f>SUMIF(DWT!$A$129:$A$144,'2018-2019'!DO$7,DWT!E$129:E$144)</f>
        <v>2440</v>
      </c>
      <c r="DP21" s="74">
        <f>SUMIF(DWT!$A$129:$A$144,'2018-2019'!DP$7,DWT!F$129:F$144)</f>
        <v>2591</v>
      </c>
      <c r="DQ21" s="74">
        <f>SUMIF(DWT!$A$129:$A$144,'2018-2019'!DQ$7,DWT!G$129:G$144)</f>
        <v>2556</v>
      </c>
      <c r="DR21" s="74">
        <f>SUMIF(DWT!$A$129:$A$144,'2018-2019'!DR$7,DWT!H$129:H$144)</f>
        <v>2638</v>
      </c>
      <c r="DS21" s="74">
        <f>SUMIF(DWT!$A$129:$A$144,'2018-2019'!DS$7,DWT!I$129:I$144)</f>
        <v>2591</v>
      </c>
      <c r="DT21" s="74">
        <f>SUMIF(DWT!$A$129:$A$144,'2018-2019'!DT$7,DWT!J$129:J$144)</f>
        <v>2648</v>
      </c>
      <c r="DU21" s="74">
        <f>SUMIF(DWT!$A$129:$A$144,'2018-2019'!DU$7,DWT!K$129:K$144)</f>
        <v>2856</v>
      </c>
      <c r="DV21" s="74">
        <f>SUMIF(DWT!$A$129:$A$144,'2018-2019'!DV$7,DWT!L$129:L$144)</f>
        <v>2744</v>
      </c>
      <c r="DW21" s="74">
        <f>SUMIF(DWT!$A$129:$A$144,'2018-2019'!DW$7,DWT!M$129:M$144)</f>
        <v>2790</v>
      </c>
      <c r="DX21" s="74">
        <f>SUMIF(DWT!$A$129:$A$144,'2018-2019'!DX$7,DWT!N$129:N$144)</f>
        <v>2585</v>
      </c>
      <c r="DY21" s="74">
        <f>SUMIF(DWT!$A$129:$A$144,'2018-2019'!DY$7,DWT!O$129:O$144)</f>
        <v>2498</v>
      </c>
    </row>
    <row r="22" spans="1:130" s="7" customFormat="1">
      <c r="A22" s="75"/>
      <c r="B22" s="24" t="s">
        <v>9</v>
      </c>
      <c r="C22" s="12">
        <f>+SUM(C19:C21)</f>
        <v>312270</v>
      </c>
      <c r="D22" s="86">
        <f ca="1">+SUM(D19:D21)</f>
        <v>308890</v>
      </c>
      <c r="E22" s="12">
        <f ca="1">SUM(E19:E21)</f>
        <v>-3380</v>
      </c>
      <c r="F22" s="13">
        <f ca="1">IF(E22=0,0,IF(C22=0,1,E22/C22))</f>
        <v>-1.0823966439299323E-2</v>
      </c>
      <c r="G22" s="12">
        <f>SUM(G19:G21)</f>
        <v>312270</v>
      </c>
      <c r="H22" s="86">
        <f ca="1">SUM(H19:H21)</f>
        <v>308890</v>
      </c>
      <c r="I22" s="12">
        <f ca="1">SUM(I19:I21)</f>
        <v>-3380</v>
      </c>
      <c r="J22" s="13">
        <f ca="1">IF(I22=0,0,IF(G22=0,1,I22/G22))</f>
        <v>-1.0823966439299323E-2</v>
      </c>
      <c r="K22" s="12">
        <f>+SUM(K19:K21)</f>
        <v>285237</v>
      </c>
      <c r="L22" s="86">
        <f ca="1">+SUM(L19:L21)</f>
        <v>305193</v>
      </c>
      <c r="M22" s="12">
        <f ca="1">SUM(M19:M21)</f>
        <v>19956</v>
      </c>
      <c r="N22" s="13">
        <f ca="1">IF(M22=0,0,IF(K22=0,1,M22/K22))</f>
        <v>6.9962872979311946E-2</v>
      </c>
      <c r="O22" s="12">
        <f>SUM(O19:O21)</f>
        <v>597507</v>
      </c>
      <c r="P22" s="86">
        <f ca="1">SUM(P19:P21)</f>
        <v>614083</v>
      </c>
      <c r="Q22" s="12">
        <f ca="1">SUM(Q19:Q21)</f>
        <v>16576</v>
      </c>
      <c r="R22" s="13">
        <f ca="1">IF(Q22=0,0,IF(O22=0,1,Q22/O22))</f>
        <v>2.7741934404115768E-2</v>
      </c>
      <c r="S22" s="12">
        <f>+SUM(S19:S21)</f>
        <v>344572</v>
      </c>
      <c r="T22" s="86">
        <f ca="1">+SUM(T19:T21)</f>
        <v>356068</v>
      </c>
      <c r="U22" s="12">
        <f ca="1">SUM(U19:U21)</f>
        <v>11496</v>
      </c>
      <c r="V22" s="13">
        <f ca="1">IF(U22=0,0,IF(S22=0,1,U22/S22))</f>
        <v>3.3363128751030265E-2</v>
      </c>
      <c r="W22" s="12">
        <f>SUM(W19:W21)</f>
        <v>942079</v>
      </c>
      <c r="X22" s="86">
        <f ca="1">SUM(X19:X21)</f>
        <v>970151</v>
      </c>
      <c r="Y22" s="12">
        <f ca="1">SUM(Y19:Y21)</f>
        <v>28072</v>
      </c>
      <c r="Z22" s="13">
        <f ca="1">IF(Y22=0,0,IF(W22=0,1,Y22/W22))</f>
        <v>2.9797925651670401E-2</v>
      </c>
      <c r="AA22" s="12">
        <f>+SUM(AA19:AA21)</f>
        <v>304932</v>
      </c>
      <c r="AB22" s="86">
        <f ca="1">+SUM(AB19:AB21)</f>
        <v>351274</v>
      </c>
      <c r="AC22" s="12">
        <f ca="1">SUM(AC19:AC21)</f>
        <v>46342</v>
      </c>
      <c r="AD22" s="13">
        <f ca="1">IF(AC22=0,0,IF(AA22=0,1,AC22/AA22))</f>
        <v>0.15197486652761927</v>
      </c>
      <c r="AE22" s="12">
        <f>SUM(AE19:AE21)</f>
        <v>1247011</v>
      </c>
      <c r="AF22" s="86">
        <f ca="1">SUM(AF19:AF21)</f>
        <v>1321425</v>
      </c>
      <c r="AG22" s="12">
        <f ca="1">SUM(AG19:AG21)</f>
        <v>74414</v>
      </c>
      <c r="AH22" s="13">
        <f ca="1">IF(AG22=0,0,IF(AE22=0,1,AG22/AE22))</f>
        <v>5.9673892211055075E-2</v>
      </c>
      <c r="AI22" s="12">
        <f>+SUM(AI19:AI21)</f>
        <v>310741</v>
      </c>
      <c r="AJ22" s="86">
        <f ca="1">+SUM(AJ19:AJ21)</f>
        <v>366710</v>
      </c>
      <c r="AK22" s="12">
        <f ca="1">SUM(AK19:AK21)</f>
        <v>55969</v>
      </c>
      <c r="AL22" s="13">
        <f ca="1">IF(AK22=0,0,IF(AI22=0,1,AK22/AI22))</f>
        <v>0.18011462922498159</v>
      </c>
      <c r="AM22" s="12">
        <f>SUM(AM19:AM21)</f>
        <v>1557752</v>
      </c>
      <c r="AN22" s="86">
        <f ca="1">SUM(AN19:AN21)</f>
        <v>1688135</v>
      </c>
      <c r="AO22" s="12">
        <f ca="1">SUM(AO19:AO21)</f>
        <v>130383</v>
      </c>
      <c r="AP22" s="13">
        <f ca="1">IF(AO22=0,0,IF(AM22=0,1,AO22/AM22))</f>
        <v>8.3699459220723194E-2</v>
      </c>
      <c r="AQ22" s="12">
        <f>+SUM(AQ19:AQ21)</f>
        <v>330375</v>
      </c>
      <c r="AR22" s="86">
        <f ca="1">+SUM(AR19:AR21)</f>
        <v>356824</v>
      </c>
      <c r="AS22" s="12">
        <f ca="1">SUM(AS19:AS21)</f>
        <v>26449</v>
      </c>
      <c r="AT22" s="13">
        <f ca="1">IF(AS22=0,0,IF(AQ22=0,1,AS22/AQ22))</f>
        <v>8.0057510404842977E-2</v>
      </c>
      <c r="AU22" s="12">
        <f>SUM(AU19:AU21)</f>
        <v>1888127</v>
      </c>
      <c r="AV22" s="86">
        <f ca="1">SUM(AV19:AV21)</f>
        <v>2044959</v>
      </c>
      <c r="AW22" s="12">
        <f ca="1">SUM(AW19:AW21)</f>
        <v>156832</v>
      </c>
      <c r="AX22" s="13">
        <f ca="1">IF(AW22=0,0,IF(AU22=0,1,AW22/AU22))</f>
        <v>8.3062209268762108E-2</v>
      </c>
      <c r="AY22" s="12">
        <f>+SUM(AY19:AY21)</f>
        <v>328489</v>
      </c>
      <c r="AZ22" s="86">
        <f ca="1">+SUM(AZ19:AZ21)</f>
        <v>355661</v>
      </c>
      <c r="BA22" s="12">
        <f ca="1">SUM(BA19:BA21)</f>
        <v>27172</v>
      </c>
      <c r="BB22" s="13">
        <f ca="1">IF(BA22=0,0,IF(AY22=0,1,BA22/AY22))</f>
        <v>8.2718142768859845E-2</v>
      </c>
      <c r="BC22" s="12">
        <f>SUM(BC19:BC21)</f>
        <v>2216616</v>
      </c>
      <c r="BD22" s="86">
        <f ca="1">SUM(BD19:BD21)</f>
        <v>2400620</v>
      </c>
      <c r="BE22" s="12">
        <f ca="1">SUM(BE19:BE21)</f>
        <v>184004</v>
      </c>
      <c r="BF22" s="13">
        <f ca="1">IF(BE22=0,0,IF(BC22=0,1,BE22/BC22))</f>
        <v>8.3011220707601141E-2</v>
      </c>
      <c r="BG22" s="12">
        <f>+SUM(BG19:BG21)</f>
        <v>342007</v>
      </c>
      <c r="BH22" s="86">
        <f ca="1">+SUM(BH19:BH21)</f>
        <v>390049</v>
      </c>
      <c r="BI22" s="12">
        <f ca="1">SUM(BI19:BI21)</f>
        <v>48042</v>
      </c>
      <c r="BJ22" s="13">
        <f ca="1">IF(BI22=0,0,IF(BG22=0,1,BI22/BG22))</f>
        <v>0.14047080907700721</v>
      </c>
      <c r="BK22" s="12">
        <f>SUM(BK19:BK21)</f>
        <v>2558623</v>
      </c>
      <c r="BL22" s="86">
        <f ca="1">SUM(BL19:BL21)</f>
        <v>2790669</v>
      </c>
      <c r="BM22" s="12">
        <f ca="1">SUM(BM19:BM21)</f>
        <v>232046</v>
      </c>
      <c r="BN22" s="13">
        <f ca="1">IF(BM22=0,0,IF(BK22=0,1,BM22/BK22))</f>
        <v>9.0691750992623762E-2</v>
      </c>
      <c r="BO22" s="12">
        <f>+SUM(BO19:BO21)</f>
        <v>324230</v>
      </c>
      <c r="BP22" s="86">
        <f ca="1">+SUM(BP19:BP21)</f>
        <v>358837</v>
      </c>
      <c r="BQ22" s="12">
        <f ca="1">SUM(BQ19:BQ21)</f>
        <v>34607</v>
      </c>
      <c r="BR22" s="13">
        <f ca="1">IF(BQ22=0,0,IF(BO22=0,1,BQ22/BO22))</f>
        <v>0.10673595904142122</v>
      </c>
      <c r="BS22" s="12">
        <f>SUM(BS19:BS21)</f>
        <v>2882853</v>
      </c>
      <c r="BT22" s="86">
        <f ca="1">SUM(BT19:BT21)</f>
        <v>3149506</v>
      </c>
      <c r="BU22" s="12">
        <f ca="1">SUM(BU19:BU21)</f>
        <v>266653</v>
      </c>
      <c r="BV22" s="13">
        <f ca="1">IF(BU22=0,0,IF(BS22=0,1,BU22/BS22))</f>
        <v>9.2496218156111323E-2</v>
      </c>
      <c r="BW22" s="12">
        <f>+SUM(BW19:BW21)</f>
        <v>338501</v>
      </c>
      <c r="BX22" s="86">
        <f ca="1">+SUM(BX19:BX21)</f>
        <v>367152</v>
      </c>
      <c r="BY22" s="12">
        <f ca="1">SUM(BY19:BY21)</f>
        <v>28651</v>
      </c>
      <c r="BZ22" s="13">
        <f ca="1">IF(BY22=0,0,IF(BW22=0,1,BY22/BW22))</f>
        <v>8.4640813468793291E-2</v>
      </c>
      <c r="CA22" s="12">
        <f>SUM(CA19:CA21)</f>
        <v>3221354</v>
      </c>
      <c r="CB22" s="86">
        <f ca="1">SUM(CB19:CB21)</f>
        <v>3516658</v>
      </c>
      <c r="CC22" s="12">
        <f ca="1">SUM(CC19:CC21)</f>
        <v>295304</v>
      </c>
      <c r="CD22" s="13">
        <f ca="1">IF(CC22=0,0,IF(CA22=0,1,CC22/CA22))</f>
        <v>9.1670769496304969E-2</v>
      </c>
      <c r="CE22" s="12">
        <f>+SUM(CE19:CE21)</f>
        <v>323548</v>
      </c>
      <c r="CF22" s="86">
        <f ca="1">+SUM(CF19:CF21)</f>
        <v>344698</v>
      </c>
      <c r="CG22" s="12">
        <f ca="1">SUM(CG19:CG21)</f>
        <v>21150</v>
      </c>
      <c r="CH22" s="13">
        <f ca="1">IF(CG22=0,0,IF(CE22=0,1,CG22/CE22))</f>
        <v>6.5368971528181288E-2</v>
      </c>
      <c r="CI22" s="12">
        <f>SUM(CI19:CI21)</f>
        <v>3544902</v>
      </c>
      <c r="CJ22" s="86">
        <f ca="1">SUM(CJ19:CJ21)</f>
        <v>3861356</v>
      </c>
      <c r="CK22" s="12">
        <f ca="1">SUM(CK19:CK21)</f>
        <v>316454</v>
      </c>
      <c r="CL22" s="13">
        <f ca="1">IF(CK22=0,0,IF(CI22=0,1,CK22/CI22))</f>
        <v>8.9270168822720625E-2</v>
      </c>
      <c r="CM22" s="12">
        <f>+SUM(CM19:CM21)</f>
        <v>326811</v>
      </c>
      <c r="CN22" s="86">
        <f ca="1">+SUM(CN19:CN21)</f>
        <v>358561</v>
      </c>
      <c r="CO22" s="12">
        <f ca="1">SUM(CO19:CO21)</f>
        <v>31750</v>
      </c>
      <c r="CP22" s="13">
        <f ca="1">IF(CO22=0,0,IF(CM22=0,1,CO22/CM22))</f>
        <v>9.7150952691310882E-2</v>
      </c>
      <c r="CQ22" s="12">
        <f>SUM(CQ19:CQ21)</f>
        <v>3871713</v>
      </c>
      <c r="CR22" s="86">
        <f ca="1">SUM(CR19:CR21)</f>
        <v>4219917</v>
      </c>
      <c r="CS22" s="12">
        <f ca="1">SUM(CS19:CS21)</f>
        <v>348204</v>
      </c>
      <c r="CT22" s="13">
        <f ca="1">IF(CS22=0,0,IF(CQ22=0,1,CS22/CQ22))</f>
        <v>8.9935385189966299E-2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39567</v>
      </c>
      <c r="D24" s="73">
        <f ca="1">OFFSET(CZ24,0,14,1,1)</f>
        <v>35667</v>
      </c>
      <c r="E24" s="18">
        <f ca="1">SUM(D24-C24)</f>
        <v>-3900</v>
      </c>
      <c r="F24" s="19">
        <f ca="1">IF(E24=0,0,IF(C24=0,1,E24/C24))</f>
        <v>-9.8566987641216158E-2</v>
      </c>
      <c r="G24" s="18">
        <f>SUMIF($C$6:F$6,G$5,$C24:F24)</f>
        <v>39567</v>
      </c>
      <c r="H24" s="73">
        <f ca="1">SUMIF($C$6:G$6,H$5,$C24:G24)</f>
        <v>35667</v>
      </c>
      <c r="I24" s="18">
        <f ca="1">SUM(H24-G24)</f>
        <v>-3900</v>
      </c>
      <c r="J24" s="19">
        <f ca="1">IF(I24=0,0,IF(G24=0,1,I24/G24))</f>
        <v>-9.8566987641216158E-2</v>
      </c>
      <c r="K24" s="18">
        <f>+DA24</f>
        <v>39580</v>
      </c>
      <c r="L24" s="73">
        <f ca="1">OFFSET(DA24,0,14,1,1)</f>
        <v>35864</v>
      </c>
      <c r="M24" s="18">
        <f ca="1">SUM(L24-K24)</f>
        <v>-3716</v>
      </c>
      <c r="N24" s="19">
        <f ca="1">IF(M24=0,0,IF(K24=0,1,M24/K24))</f>
        <v>-9.3885800909550274E-2</v>
      </c>
      <c r="O24" s="18">
        <f>SUMIF($C$6:N$6,O$5,$C24:N24)</f>
        <v>79147</v>
      </c>
      <c r="P24" s="73">
        <f ca="1">SUMIF($C$6:O$6,P$5,$C24:O24)</f>
        <v>71531</v>
      </c>
      <c r="Q24" s="18">
        <f ca="1">SUM(P24-O24)</f>
        <v>-7616</v>
      </c>
      <c r="R24" s="19">
        <f ca="1">IF(Q24=0,0,IF(O24=0,1,Q24/O24))</f>
        <v>-9.6226009829810347E-2</v>
      </c>
      <c r="S24" s="18">
        <f>+DB24</f>
        <v>47597</v>
      </c>
      <c r="T24" s="73">
        <f ca="1">OFFSET(DB24,0,14,1,1)</f>
        <v>44523</v>
      </c>
      <c r="U24" s="18">
        <f ca="1">SUM(T24-S24)</f>
        <v>-3074</v>
      </c>
      <c r="V24" s="19">
        <f ca="1">IF(U24=0,0,IF(S24=0,1,U24/S24))</f>
        <v>-6.4583902346786556E-2</v>
      </c>
      <c r="W24" s="18">
        <f>SUMIF($C$6:V$6,W$5,$C24:V24)</f>
        <v>126744</v>
      </c>
      <c r="X24" s="73">
        <f ca="1">SUMIF($C$6:W$6,X$5,$C24:W24)</f>
        <v>116054</v>
      </c>
      <c r="Y24" s="18">
        <f ca="1">SUM(X24-W24)</f>
        <v>-10690</v>
      </c>
      <c r="Z24" s="19">
        <f ca="1">IF(Y24=0,0,IF(W24=0,1,Y24/W24))</f>
        <v>-8.4343243072650384E-2</v>
      </c>
      <c r="AA24" s="18">
        <f>+DC24</f>
        <v>45117</v>
      </c>
      <c r="AB24" s="73">
        <f ca="1">OFFSET(DC24,0,14,1,1)</f>
        <v>45707</v>
      </c>
      <c r="AC24" s="18">
        <f ca="1">SUM(AB24-AA24)</f>
        <v>590</v>
      </c>
      <c r="AD24" s="19">
        <f ca="1">IF(AC24=0,0,IF(AA24=0,1,AC24/AA24))</f>
        <v>1.3077110623490037E-2</v>
      </c>
      <c r="AE24" s="18">
        <f>SUMIF($C$6:AD$6,AE$5,$C24:AD24)</f>
        <v>171861</v>
      </c>
      <c r="AF24" s="73">
        <f ca="1">SUMIF($C$6:AE$6,AF$5,$C24:AE24)</f>
        <v>161761</v>
      </c>
      <c r="AG24" s="18">
        <f ca="1">SUM(AF24-AE24)</f>
        <v>-10100</v>
      </c>
      <c r="AH24" s="19">
        <f ca="1">IF(AG24=0,0,IF(AE24=0,1,AG24/AE24))</f>
        <v>-5.8768423318844881E-2</v>
      </c>
      <c r="AI24" s="18">
        <f>+DD24</f>
        <v>53579</v>
      </c>
      <c r="AJ24" s="73">
        <f ca="1">OFFSET(DD24,0,14,1,1)</f>
        <v>51016</v>
      </c>
      <c r="AK24" s="18">
        <f ca="1">SUM(AJ24-AI24)</f>
        <v>-2563</v>
      </c>
      <c r="AL24" s="19">
        <f ca="1">IF(AK24=0,0,IF(AI24=0,1,AK24/AI24))</f>
        <v>-4.7835905858638644E-2</v>
      </c>
      <c r="AM24" s="18">
        <f>SUMIF($C$6:AL$6,AM$5,$C24:AL24)</f>
        <v>225440</v>
      </c>
      <c r="AN24" s="73">
        <f ca="1">SUMIF($C$6:AM$6,AN$5,$C24:AM24)</f>
        <v>212777</v>
      </c>
      <c r="AO24" s="18">
        <f ca="1">SUM(AN24-AM24)</f>
        <v>-12663</v>
      </c>
      <c r="AP24" s="19">
        <f ca="1">IF(AO24=0,0,IF(AM24=0,1,AO24/AM24))</f>
        <v>-5.6170156139105747E-2</v>
      </c>
      <c r="AQ24" s="18">
        <f>+DE24</f>
        <v>54918</v>
      </c>
      <c r="AR24" s="73">
        <f ca="1">OFFSET(DE24,0,14,1,1)</f>
        <v>53785</v>
      </c>
      <c r="AS24" s="18">
        <f ca="1">SUM(AR24-AQ24)</f>
        <v>-1133</v>
      </c>
      <c r="AT24" s="19">
        <f ca="1">IF(AS24=0,0,IF(AQ24=0,1,AS24/AQ24))</f>
        <v>-2.0630758585527514E-2</v>
      </c>
      <c r="AU24" s="18">
        <f>SUMIF($C$6:AT$6,AU$5,$C24:AT24)</f>
        <v>280358</v>
      </c>
      <c r="AV24" s="73">
        <f ca="1">SUMIF($C$6:AU$6,AV$5,$C24:AU24)</f>
        <v>266562</v>
      </c>
      <c r="AW24" s="18">
        <f ca="1">SUM(AV24-AU24)</f>
        <v>-13796</v>
      </c>
      <c r="AX24" s="19">
        <f ca="1">IF(AW24=0,0,IF(AU24=0,1,AW24/AU24))</f>
        <v>-4.9208511973976132E-2</v>
      </c>
      <c r="AY24" s="18">
        <f>+DF24</f>
        <v>57042</v>
      </c>
      <c r="AZ24" s="73">
        <f ca="1">OFFSET(DF24,0,14,1,1)</f>
        <v>60506</v>
      </c>
      <c r="BA24" s="18">
        <f ca="1">SUM(AZ24-AY24)</f>
        <v>3464</v>
      </c>
      <c r="BB24" s="19">
        <f ca="1">IF(BA24=0,0,IF(AY24=0,1,BA24/AY24))</f>
        <v>6.0727183478840152E-2</v>
      </c>
      <c r="BC24" s="18">
        <f>SUMIF($C$6:BB$6,BC$5,$C24:BB24)</f>
        <v>337400</v>
      </c>
      <c r="BD24" s="73">
        <f ca="1">SUMIF($C$6:BC$6,BD$5,$C24:BC24)</f>
        <v>327068</v>
      </c>
      <c r="BE24" s="18">
        <f ca="1">SUM(BD24-BC24)</f>
        <v>-10332</v>
      </c>
      <c r="BF24" s="19">
        <f ca="1">IF(BE24=0,0,IF(BC24=0,1,BE24/BC24))</f>
        <v>-3.062240663900415E-2</v>
      </c>
      <c r="BG24" s="18">
        <f>+DG24</f>
        <v>61281</v>
      </c>
      <c r="BH24" s="73">
        <f ca="1">OFFSET(DG24,0,14,1,1)</f>
        <v>65820</v>
      </c>
      <c r="BI24" s="18">
        <f ca="1">SUM(BH24-BG24)</f>
        <v>4539</v>
      </c>
      <c r="BJ24" s="19">
        <f ca="1">IF(BI24=0,0,IF(BG24=0,1,BI24/BG24))</f>
        <v>7.4068634650217846E-2</v>
      </c>
      <c r="BK24" s="18">
        <f>SUMIF($C$6:BJ$6,BK$5,$C24:BJ24)</f>
        <v>398681</v>
      </c>
      <c r="BL24" s="73">
        <f ca="1">SUMIF($C$6:BK$6,BL$5,$C24:BK24)</f>
        <v>392888</v>
      </c>
      <c r="BM24" s="18">
        <f ca="1">SUM(BL24-BK24)</f>
        <v>-5793</v>
      </c>
      <c r="BN24" s="19">
        <f ca="1">IF(BM24=0,0,IF(BK24=0,1,BM24/BK24))</f>
        <v>-1.4530414040297882E-2</v>
      </c>
      <c r="BO24" s="18">
        <f>+DH24</f>
        <v>50136</v>
      </c>
      <c r="BP24" s="73">
        <f ca="1">OFFSET(DH24,0,14,1,1)</f>
        <v>51320</v>
      </c>
      <c r="BQ24" s="18">
        <f ca="1">SUM(BP24-BO24)</f>
        <v>1184</v>
      </c>
      <c r="BR24" s="19">
        <f ca="1">IF(BQ24=0,0,IF(BO24=0,1,BQ24/BO24))</f>
        <v>2.3615765118876655E-2</v>
      </c>
      <c r="BS24" s="18">
        <f>SUMIF($C$6:BR$6,BS$5,$C24:BR24)</f>
        <v>448817</v>
      </c>
      <c r="BT24" s="73">
        <f ca="1">SUMIF($C$6:BS$6,BT$5,$C24:BS24)</f>
        <v>444208</v>
      </c>
      <c r="BU24" s="18">
        <f ca="1">SUM(BT24-BS24)</f>
        <v>-4609</v>
      </c>
      <c r="BV24" s="19">
        <f ca="1">IF(BU24=0,0,IF(BS24=0,1,BU24/BS24))</f>
        <v>-1.0269218857574468E-2</v>
      </c>
      <c r="BW24" s="18">
        <f>+DI24</f>
        <v>50361</v>
      </c>
      <c r="BX24" s="73">
        <f ca="1">OFFSET(DI24,0,14,1,1)</f>
        <v>53477</v>
      </c>
      <c r="BY24" s="18">
        <f ca="1">SUM(BX24-BW24)</f>
        <v>3116</v>
      </c>
      <c r="BZ24" s="19">
        <f ca="1">IF(BY24=0,0,IF(BW24=0,1,BY24/BW24))</f>
        <v>6.1873274954826155E-2</v>
      </c>
      <c r="CA24" s="18">
        <f>SUMIF($C$6:BZ$6,CA$5,$C24:BZ24)</f>
        <v>499178</v>
      </c>
      <c r="CB24" s="73">
        <f ca="1">SUMIF($C$6:CA$6,CB$5,$C24:CA24)</f>
        <v>497685</v>
      </c>
      <c r="CC24" s="18">
        <f ca="1">SUM(CB24-CA24)</f>
        <v>-1493</v>
      </c>
      <c r="CD24" s="19">
        <f ca="1">IF(CC24=0,0,IF(CA24=0,1,CC24/CA24))</f>
        <v>-2.9909170676592316E-3</v>
      </c>
      <c r="CE24" s="18">
        <f>+DJ24</f>
        <v>44883</v>
      </c>
      <c r="CF24" s="73">
        <f ca="1">OFFSET(DJ24,0,14,1,1)</f>
        <v>46345</v>
      </c>
      <c r="CG24" s="18">
        <f ca="1">SUM(CF24-CE24)</f>
        <v>1462</v>
      </c>
      <c r="CH24" s="19">
        <f ca="1">IF(CG24=0,0,IF(CE24=0,1,CG24/CE24))</f>
        <v>3.2573580197402134E-2</v>
      </c>
      <c r="CI24" s="18">
        <f>SUMIF($C$6:CH$6,CI$5,$C24:CH24)</f>
        <v>544061</v>
      </c>
      <c r="CJ24" s="73">
        <f ca="1">SUMIF($C$6:CI$6,CJ$5,$C24:CI24)</f>
        <v>544030</v>
      </c>
      <c r="CK24" s="18">
        <f ca="1">SUM(CJ24-CI24)</f>
        <v>-31</v>
      </c>
      <c r="CL24" s="19">
        <f ca="1">IF(CK24=0,0,IF(CI24=0,1,CK24/CI24))</f>
        <v>-5.6978904938968238E-5</v>
      </c>
      <c r="CM24" s="18">
        <f>+DK24</f>
        <v>49555</v>
      </c>
      <c r="CN24" s="73">
        <f ca="1">OFFSET(DK24,0,14,1,1)</f>
        <v>47742</v>
      </c>
      <c r="CO24" s="18">
        <f ca="1">SUM(CN24-CM24)</f>
        <v>-1813</v>
      </c>
      <c r="CP24" s="19">
        <f ca="1">IF(CO24=0,0,IF(CM24=0,1,CO24/CM24))</f>
        <v>-3.6585611946322268E-2</v>
      </c>
      <c r="CQ24" s="18">
        <f>SUMIF($C$6:CP$6,CQ$5,$C24:CP24)</f>
        <v>593616</v>
      </c>
      <c r="CR24" s="73">
        <f ca="1">SUMIF($C$6:CQ$6,CR$5,$C24:CQ24)</f>
        <v>591772</v>
      </c>
      <c r="CS24" s="18">
        <f ca="1">SUM(CR24-CQ24)</f>
        <v>-1844</v>
      </c>
      <c r="CT24" s="19">
        <f ca="1">IF(CS24=0,0,IF(CQ24=0,1,CS24/CQ24))</f>
        <v>-3.1063852726341606E-3</v>
      </c>
      <c r="CW24" t="s">
        <v>13</v>
      </c>
      <c r="CX24" t="s">
        <v>6</v>
      </c>
      <c r="CZ24" s="74">
        <f>SUMIF(OGB!$A$93:$A$108,'2018-2019'!CZ$7,OGB!D$93:D$108)</f>
        <v>39567</v>
      </c>
      <c r="DA24" s="74">
        <f>SUMIF(OGB!$A$93:$A$108,'2018-2019'!DA$7,OGB!E$93:E$108)</f>
        <v>39580</v>
      </c>
      <c r="DB24" s="74">
        <f>SUMIF(OGB!$A$93:$A$108,'2018-2019'!DB$7,OGB!F$93:F$108)</f>
        <v>47597</v>
      </c>
      <c r="DC24" s="74">
        <f>SUMIF(OGB!$A$93:$A$108,'2018-2019'!DC$7,OGB!G$93:G$108)</f>
        <v>45117</v>
      </c>
      <c r="DD24" s="74">
        <f>SUMIF(OGB!$A$93:$A$108,'2018-2019'!DD$7,OGB!H$93:H$108)</f>
        <v>53579</v>
      </c>
      <c r="DE24" s="74">
        <f>SUMIF(OGB!$A$93:$A$108,'2018-2019'!DE$7,OGB!I$93:I$108)</f>
        <v>54918</v>
      </c>
      <c r="DF24" s="74">
        <f>SUMIF(OGB!$A$93:$A$108,'2018-2019'!DF$7,OGB!J$93:J$108)</f>
        <v>57042</v>
      </c>
      <c r="DG24" s="74">
        <f>SUMIF(OGB!$A$93:$A$108,'2018-2019'!DG$7,OGB!K$93:K$108)</f>
        <v>61281</v>
      </c>
      <c r="DH24" s="74">
        <f>SUMIF(OGB!$A$93:$A$108,'2018-2019'!DH$7,OGB!L$93:L$108)</f>
        <v>50136</v>
      </c>
      <c r="DI24" s="74">
        <f>SUMIF(OGB!$A$93:$A$108,'2018-2019'!DI$7,OGB!M$93:M$108)</f>
        <v>50361</v>
      </c>
      <c r="DJ24" s="74">
        <f>SUMIF(OGB!$A$93:$A$108,'2018-2019'!DJ$7,OGB!N$93:N$108)</f>
        <v>44883</v>
      </c>
      <c r="DK24" s="74">
        <f>SUMIF(OGB!$A$93:$A$108,'2018-2019'!DK$7,OGB!O$93:O$108)</f>
        <v>49555</v>
      </c>
      <c r="DN24" s="74">
        <f>SUMIF(OGB!$A$93:$A$108,'2018-2019'!DN$7,OGB!D$93:D$108)</f>
        <v>35667</v>
      </c>
      <c r="DO24" s="74">
        <f>SUMIF(OGB!$A$93:$A$108,'2018-2019'!DO$7,OGB!E$93:E$108)</f>
        <v>35864</v>
      </c>
      <c r="DP24" s="74">
        <f>SUMIF(OGB!$A$93:$A$108,'2018-2019'!DP$7,OGB!F$93:F$108)</f>
        <v>44523</v>
      </c>
      <c r="DQ24" s="74">
        <f>SUMIF(OGB!$A$93:$A$108,'2018-2019'!DQ$7,OGB!G$93:G$108)</f>
        <v>45707</v>
      </c>
      <c r="DR24" s="74">
        <f>SUMIF(OGB!$A$93:$A$108,'2018-2019'!DR$7,OGB!H$93:H$108)</f>
        <v>51016</v>
      </c>
      <c r="DS24" s="74">
        <f>SUMIF(OGB!$A$93:$A$108,'2018-2019'!DS$7,OGB!I$93:I$108)</f>
        <v>53785</v>
      </c>
      <c r="DT24" s="74">
        <f>SUMIF(OGB!$A$93:$A$108,'2018-2019'!DT$7,OGB!J$93:J$108)</f>
        <v>60506</v>
      </c>
      <c r="DU24" s="74">
        <f>SUMIF(OGB!$A$93:$A$108,'2018-2019'!DU$7,OGB!K$93:K$108)</f>
        <v>65820</v>
      </c>
      <c r="DV24" s="74">
        <f>SUMIF(OGB!$A$93:$A$108,'2018-2019'!DV$7,OGB!L$93:L$108)</f>
        <v>51320</v>
      </c>
      <c r="DW24" s="74">
        <f>SUMIF(OGB!$A$93:$A$108,'2018-2019'!DW$7,OGB!M$93:M$108)</f>
        <v>53477</v>
      </c>
      <c r="DX24" s="74">
        <f>SUMIF(OGB!$A$93:$A$108,'2018-2019'!DX$7,OGB!N$93:N$108)</f>
        <v>46345</v>
      </c>
      <c r="DY24" s="74">
        <f>SUMIF(OGB!$A$93:$A$108,'2018-2019'!DY$7,OGB!O$93:O$108)</f>
        <v>47742</v>
      </c>
    </row>
    <row r="25" spans="1:130">
      <c r="A25" s="84" t="str">
        <f>+CW26</f>
        <v>Ogdensburg Bridge</v>
      </c>
      <c r="B25" s="26" t="s">
        <v>7</v>
      </c>
      <c r="C25" s="18">
        <f>+CZ25</f>
        <v>6404</v>
      </c>
      <c r="D25" s="73">
        <f ca="1">OFFSET(CZ25,0,14,1,1)</f>
        <v>6226</v>
      </c>
      <c r="E25" s="18">
        <f ca="1">SUM(D25-C25)</f>
        <v>-178</v>
      </c>
      <c r="F25" s="19">
        <f ca="1">IF(E25=0,0,IF(C25=0,1,E25/C25))</f>
        <v>-2.7795128044971893E-2</v>
      </c>
      <c r="G25" s="18">
        <f>SUMIF($C$6:F$6,G$5,$C25:F25)</f>
        <v>6404</v>
      </c>
      <c r="H25" s="73">
        <f ca="1">SUMIF($C$6:G$6,H$5,$C25:G25)</f>
        <v>6226</v>
      </c>
      <c r="I25" s="18">
        <f ca="1">SUM(H25-G25)</f>
        <v>-178</v>
      </c>
      <c r="J25" s="19">
        <f ca="1">IF(I25=0,0,IF(G25=0,1,I25/G25))</f>
        <v>-2.7795128044971893E-2</v>
      </c>
      <c r="K25" s="18">
        <f>+DA25</f>
        <v>5680</v>
      </c>
      <c r="L25" s="73">
        <f ca="1">OFFSET(DA25,0,14,1,1)</f>
        <v>5652</v>
      </c>
      <c r="M25" s="18">
        <f ca="1">SUM(L25-K25)</f>
        <v>-28</v>
      </c>
      <c r="N25" s="19">
        <f ca="1">IF(M25=0,0,IF(K25=0,1,M25/K25))</f>
        <v>-4.9295774647887328E-3</v>
      </c>
      <c r="O25" s="18">
        <f>SUMIF($C$6:N$6,O$5,$C25:N25)</f>
        <v>12084</v>
      </c>
      <c r="P25" s="73">
        <f ca="1">SUMIF($C$6:O$6,P$5,$C25:O25)</f>
        <v>11878</v>
      </c>
      <c r="Q25" s="18">
        <f ca="1">SUM(P25-O25)</f>
        <v>-206</v>
      </c>
      <c r="R25" s="19">
        <f ca="1">IF(Q25=0,0,IF(O25=0,1,Q25/O25))</f>
        <v>-1.7047335319430652E-2</v>
      </c>
      <c r="S25" s="18">
        <f>+DB25</f>
        <v>6725</v>
      </c>
      <c r="T25" s="73">
        <f ca="1">OFFSET(DB25,0,14,1,1)</f>
        <v>4229</v>
      </c>
      <c r="U25" s="18">
        <f ca="1">SUM(T25-S25)</f>
        <v>-2496</v>
      </c>
      <c r="V25" s="19">
        <f ca="1">IF(U25=0,0,IF(S25=0,1,U25/S25))</f>
        <v>-0.37115241635687735</v>
      </c>
      <c r="W25" s="18">
        <f>SUMIF($C$6:V$6,W$5,$C25:V25)</f>
        <v>18809</v>
      </c>
      <c r="X25" s="73">
        <f ca="1">SUMIF($C$6:W$6,X$5,$C25:W25)</f>
        <v>16107</v>
      </c>
      <c r="Y25" s="18">
        <f ca="1">SUM(X25-W25)</f>
        <v>-2702</v>
      </c>
      <c r="Z25" s="19">
        <f ca="1">IF(Y25=0,0,IF(W25=0,1,Y25/W25))</f>
        <v>-0.14365463342017121</v>
      </c>
      <c r="AA25" s="18">
        <f>+DC25</f>
        <v>6961</v>
      </c>
      <c r="AB25" s="73">
        <f ca="1">OFFSET(DC25,0,14,1,1)</f>
        <v>6886</v>
      </c>
      <c r="AC25" s="18">
        <f ca="1">SUM(AB25-AA25)</f>
        <v>-75</v>
      </c>
      <c r="AD25" s="19">
        <f ca="1">IF(AC25=0,0,IF(AA25=0,1,AC25/AA25))</f>
        <v>-1.077431403533975E-2</v>
      </c>
      <c r="AE25" s="18">
        <f>SUMIF($C$6:AD$6,AE$5,$C25:AD25)</f>
        <v>25770</v>
      </c>
      <c r="AF25" s="73">
        <f ca="1">SUMIF($C$6:AE$6,AF$5,$C25:AE25)</f>
        <v>22993</v>
      </c>
      <c r="AG25" s="18">
        <f ca="1">SUM(AF25-AE25)</f>
        <v>-2777</v>
      </c>
      <c r="AH25" s="19">
        <f ca="1">IF(AG25=0,0,IF(AE25=0,1,AG25/AE25))</f>
        <v>-0.10776096235933255</v>
      </c>
      <c r="AI25" s="18">
        <f>+DD25</f>
        <v>7540</v>
      </c>
      <c r="AJ25" s="73">
        <f ca="1">OFFSET(DD25,0,14,1,1)</f>
        <v>6882</v>
      </c>
      <c r="AK25" s="18">
        <f ca="1">SUM(AJ25-AI25)</f>
        <v>-658</v>
      </c>
      <c r="AL25" s="19">
        <f ca="1">IF(AK25=0,0,IF(AI25=0,1,AK25/AI25))</f>
        <v>-8.7267904509283817E-2</v>
      </c>
      <c r="AM25" s="18">
        <f>SUMIF($C$6:AL$6,AM$5,$C25:AL25)</f>
        <v>33310</v>
      </c>
      <c r="AN25" s="73">
        <f ca="1">SUMIF($C$6:AM$6,AN$5,$C25:AM25)</f>
        <v>29875</v>
      </c>
      <c r="AO25" s="18">
        <f ca="1">SUM(AN25-AM25)</f>
        <v>-3435</v>
      </c>
      <c r="AP25" s="19">
        <f ca="1">IF(AO25=0,0,IF(AM25=0,1,AO25/AM25))</f>
        <v>-0.10312218552987092</v>
      </c>
      <c r="AQ25" s="18">
        <f>+DE25</f>
        <v>7227</v>
      </c>
      <c r="AR25" s="73">
        <f ca="1">OFFSET(DE25,0,14,1,1)</f>
        <v>6367</v>
      </c>
      <c r="AS25" s="18">
        <f ca="1">SUM(AR25-AQ25)</f>
        <v>-860</v>
      </c>
      <c r="AT25" s="19">
        <f ca="1">IF(AS25=0,0,IF(AQ25=0,1,AS25/AQ25))</f>
        <v>-0.11899820118998201</v>
      </c>
      <c r="AU25" s="18">
        <f>SUMIF($C$6:AT$6,AU$5,$C25:AT25)</f>
        <v>40537</v>
      </c>
      <c r="AV25" s="73">
        <f ca="1">SUMIF($C$6:AU$6,AV$5,$C25:AU25)</f>
        <v>36242</v>
      </c>
      <c r="AW25" s="18">
        <f ca="1">SUM(AV25-AU25)</f>
        <v>-4295</v>
      </c>
      <c r="AX25" s="19">
        <f ca="1">IF(AW25=0,0,IF(AU25=0,1,AW25/AU25))</f>
        <v>-0.10595258652588993</v>
      </c>
      <c r="AY25" s="18">
        <f>+DF25</f>
        <v>7284</v>
      </c>
      <c r="AZ25" s="73">
        <f ca="1">OFFSET(DF25,0,14,1,1)</f>
        <v>6571</v>
      </c>
      <c r="BA25" s="18">
        <f ca="1">SUM(AZ25-AY25)</f>
        <v>-713</v>
      </c>
      <c r="BB25" s="19">
        <f ca="1">IF(BA25=0,0,IF(AY25=0,1,BA25/AY25))</f>
        <v>-9.7885777045579353E-2</v>
      </c>
      <c r="BC25" s="18">
        <f>SUMIF($C$6:BB$6,BC$5,$C25:BB25)</f>
        <v>47821</v>
      </c>
      <c r="BD25" s="73">
        <f ca="1">SUMIF($C$6:BC$6,BD$5,$C25:BC25)</f>
        <v>42813</v>
      </c>
      <c r="BE25" s="18">
        <f ca="1">SUM(BD25-BC25)</f>
        <v>-5008</v>
      </c>
      <c r="BF25" s="19">
        <f ca="1">IF(BE25=0,0,IF(BC25=0,1,BE25/BC25))</f>
        <v>-0.10472386608393802</v>
      </c>
      <c r="BG25" s="18">
        <f>+DG25</f>
        <v>7237</v>
      </c>
      <c r="BH25" s="73">
        <f ca="1">OFFSET(DG25,0,14,1,1)</f>
        <v>6640</v>
      </c>
      <c r="BI25" s="18">
        <f ca="1">SUM(BH25-BG25)</f>
        <v>-597</v>
      </c>
      <c r="BJ25" s="19">
        <f ca="1">IF(BI25=0,0,IF(BG25=0,1,BI25/BG25))</f>
        <v>-8.2492745612822993E-2</v>
      </c>
      <c r="BK25" s="18">
        <f>SUMIF($C$6:BJ$6,BK$5,$C25:BJ25)</f>
        <v>55058</v>
      </c>
      <c r="BL25" s="73">
        <f ca="1">SUMIF($C$6:BK$6,BL$5,$C25:BK25)</f>
        <v>49453</v>
      </c>
      <c r="BM25" s="18">
        <f ca="1">SUM(BL25-BK25)</f>
        <v>-5605</v>
      </c>
      <c r="BN25" s="19">
        <f ca="1">IF(BM25=0,0,IF(BK25=0,1,BM25/BK25))</f>
        <v>-0.10180173635075739</v>
      </c>
      <c r="BO25" s="18">
        <f>+DH25</f>
        <v>6545</v>
      </c>
      <c r="BP25" s="73">
        <f ca="1">OFFSET(DH25,0,14,1,1)</f>
        <v>6569</v>
      </c>
      <c r="BQ25" s="18">
        <f ca="1">SUM(BP25-BO25)</f>
        <v>24</v>
      </c>
      <c r="BR25" s="19">
        <f ca="1">IF(BQ25=0,0,IF(BO25=0,1,BQ25/BO25))</f>
        <v>3.6669213139801375E-3</v>
      </c>
      <c r="BS25" s="18">
        <f>SUMIF($C$6:BR$6,BS$5,$C25:BR25)</f>
        <v>61603</v>
      </c>
      <c r="BT25" s="73">
        <f ca="1">SUMIF($C$6:BS$6,BT$5,$C25:BS25)</f>
        <v>56022</v>
      </c>
      <c r="BU25" s="18">
        <f ca="1">SUM(BT25-BS25)</f>
        <v>-5581</v>
      </c>
      <c r="BV25" s="19">
        <f ca="1">IF(BU25=0,0,IF(BS25=0,1,BU25/BS25))</f>
        <v>-9.0596237196240437E-2</v>
      </c>
      <c r="BW25" s="18">
        <f>+DI25</f>
        <v>7156</v>
      </c>
      <c r="BX25" s="73">
        <f ca="1">OFFSET(DI25,0,14,1,1)</f>
        <v>6749</v>
      </c>
      <c r="BY25" s="18">
        <f ca="1">SUM(BX25-BW25)</f>
        <v>-407</v>
      </c>
      <c r="BZ25" s="19">
        <f ca="1">IF(BY25=0,0,IF(BW25=0,1,BY25/BW25))</f>
        <v>-5.6875349357182782E-2</v>
      </c>
      <c r="CA25" s="18">
        <f>SUMIF($C$6:BZ$6,CA$5,$C25:BZ25)</f>
        <v>68759</v>
      </c>
      <c r="CB25" s="73">
        <f ca="1">SUMIF($C$6:CA$6,CB$5,$C25:CA25)</f>
        <v>62771</v>
      </c>
      <c r="CC25" s="18">
        <f ca="1">SUM(CB25-CA25)</f>
        <v>-5988</v>
      </c>
      <c r="CD25" s="19">
        <f ca="1">IF(CC25=0,0,IF(CA25=0,1,CC25/CA25))</f>
        <v>-8.7086781366802896E-2</v>
      </c>
      <c r="CE25" s="18">
        <f>+DJ25</f>
        <v>6150</v>
      </c>
      <c r="CF25" s="73">
        <f ca="1">OFFSET(DJ25,0,14,1,1)</f>
        <v>6300</v>
      </c>
      <c r="CG25" s="18">
        <f ca="1">SUM(CF25-CE25)</f>
        <v>150</v>
      </c>
      <c r="CH25" s="19">
        <f ca="1">IF(CG25=0,0,IF(CE25=0,1,CG25/CE25))</f>
        <v>2.4390243902439025E-2</v>
      </c>
      <c r="CI25" s="18">
        <f>SUMIF($C$6:CH$6,CI$5,$C25:CH25)</f>
        <v>74909</v>
      </c>
      <c r="CJ25" s="73">
        <f ca="1">SUMIF($C$6:CI$6,CJ$5,$C25:CI25)</f>
        <v>69071</v>
      </c>
      <c r="CK25" s="18">
        <f ca="1">SUM(CJ25-CI25)</f>
        <v>-5838</v>
      </c>
      <c r="CL25" s="19">
        <f ca="1">IF(CK25=0,0,IF(CI25=0,1,CK25/CI25))</f>
        <v>-7.7934560600194908E-2</v>
      </c>
      <c r="CM25" s="18">
        <f>+DK25</f>
        <v>5675</v>
      </c>
      <c r="CN25" s="73">
        <f ca="1">OFFSET(DK25,0,14,1,1)</f>
        <v>5458</v>
      </c>
      <c r="CO25" s="18">
        <f ca="1">SUM(CN25-CM25)</f>
        <v>-217</v>
      </c>
      <c r="CP25" s="19">
        <f ca="1">IF(CO25=0,0,IF(CM25=0,1,CO25/CM25))</f>
        <v>-3.8237885462555063E-2</v>
      </c>
      <c r="CQ25" s="18">
        <f>SUMIF($C$6:CP$6,CQ$5,$C25:CP25)</f>
        <v>80584</v>
      </c>
      <c r="CR25" s="73">
        <f ca="1">SUMIF($C$6:CQ$6,CR$5,$C25:CQ25)</f>
        <v>74529</v>
      </c>
      <c r="CS25" s="18">
        <f ca="1">SUM(CR25-CQ25)</f>
        <v>-6055</v>
      </c>
      <c r="CT25" s="19">
        <f ca="1">IF(CS25=0,0,IF(CQ25=0,1,CS25/CQ25))</f>
        <v>-7.5138985406532313E-2</v>
      </c>
      <c r="CW25" t="s">
        <v>13</v>
      </c>
      <c r="CX25" t="s">
        <v>7</v>
      </c>
      <c r="CY25" s="7"/>
      <c r="CZ25" s="74">
        <f>SUMIF(OGB!$A$111:$A$126,'2018-2019'!CZ$7,OGB!D$111:D$126)</f>
        <v>6404</v>
      </c>
      <c r="DA25" s="74">
        <f>SUMIF(OGB!$A$111:$A$126,'2018-2019'!DA$7,OGB!E$111:E$126)</f>
        <v>5680</v>
      </c>
      <c r="DB25" s="74">
        <f>SUMIF(OGB!$A$111:$A$126,'2018-2019'!DB$7,OGB!F$111:F$126)</f>
        <v>6725</v>
      </c>
      <c r="DC25" s="74">
        <f>SUMIF(OGB!$A$111:$A$126,'2018-2019'!DC$7,OGB!G$111:G$126)</f>
        <v>6961</v>
      </c>
      <c r="DD25" s="74">
        <f>SUMIF(OGB!$A$111:$A$126,'2018-2019'!DD$7,OGB!H$111:H$126)</f>
        <v>7540</v>
      </c>
      <c r="DE25" s="74">
        <f>SUMIF(OGB!$A$111:$A$126,'2018-2019'!DE$7,OGB!I$111:I$126)</f>
        <v>7227</v>
      </c>
      <c r="DF25" s="74">
        <f>SUMIF(OGB!$A$111:$A$126,'2018-2019'!DF$7,OGB!J$111:J$126)</f>
        <v>7284</v>
      </c>
      <c r="DG25" s="74">
        <f>SUMIF(OGB!$A$111:$A$126,'2018-2019'!DG$7,OGB!K$111:K$126)</f>
        <v>7237</v>
      </c>
      <c r="DH25" s="74">
        <f>SUMIF(OGB!$A$111:$A$126,'2018-2019'!DH$7,OGB!L$111:L$126)</f>
        <v>6545</v>
      </c>
      <c r="DI25" s="74">
        <f>SUMIF(OGB!$A$111:$A$126,'2018-2019'!DI$7,OGB!M$111:M$126)</f>
        <v>7156</v>
      </c>
      <c r="DJ25" s="74">
        <f>SUMIF(OGB!$A$111:$A$126,'2018-2019'!DJ$7,OGB!N$111:N$126)</f>
        <v>6150</v>
      </c>
      <c r="DK25" s="74">
        <f>SUMIF(OGB!$A$111:$A$126,'2018-2019'!DK$7,OGB!O$111:O$126)</f>
        <v>5675</v>
      </c>
      <c r="DN25" s="74">
        <f>SUMIF(OGB!$A$111:$A$126,'2018-2019'!DN$7,OGB!D$111:D$126)</f>
        <v>6226</v>
      </c>
      <c r="DO25" s="74">
        <f>SUMIF(OGB!$A$111:$A$126,'2018-2019'!DO$7,OGB!E$111:E$126)</f>
        <v>5652</v>
      </c>
      <c r="DP25" s="74">
        <f>SUMIF(OGB!$A$111:$A$126,'2018-2019'!DP$7,OGB!F$111:F$126)</f>
        <v>4229</v>
      </c>
      <c r="DQ25" s="74">
        <f>SUMIF(OGB!$A$111:$A$126,'2018-2019'!DQ$7,OGB!G$111:G$126)</f>
        <v>6886</v>
      </c>
      <c r="DR25" s="74">
        <f>SUMIF(OGB!$A$111:$A$126,'2018-2019'!DR$7,OGB!H$111:H$126)</f>
        <v>6882</v>
      </c>
      <c r="DS25" s="74">
        <f>SUMIF(OGB!$A$111:$A$126,'2018-2019'!DS$7,OGB!I$111:I$126)</f>
        <v>6367</v>
      </c>
      <c r="DT25" s="74">
        <f>SUMIF(OGB!$A$111:$A$126,'2018-2019'!DT$7,OGB!J$111:J$126)</f>
        <v>6571</v>
      </c>
      <c r="DU25" s="74">
        <f>SUMIF(OGB!$A$111:$A$126,'2018-2019'!DU$7,OGB!K$111:K$126)</f>
        <v>6640</v>
      </c>
      <c r="DV25" s="74">
        <f>SUMIF(OGB!$A$111:$A$126,'2018-2019'!DV$7,OGB!L$111:L$126)</f>
        <v>6569</v>
      </c>
      <c r="DW25" s="74">
        <f>SUMIF(OGB!$A$111:$A$126,'2018-2019'!DW$7,OGB!M$111:M$126)</f>
        <v>6749</v>
      </c>
      <c r="DX25" s="74">
        <f>SUMIF(OGB!$A$111:$A$126,'2018-2019'!DX$7,OGB!N$111:N$126)</f>
        <v>6300</v>
      </c>
      <c r="DY25" s="74">
        <f>SUMIF(OGB!$A$111:$A$126,'2018-2019'!DY$7,OGB!O$111:O$126)</f>
        <v>5458</v>
      </c>
    </row>
    <row r="26" spans="1:130">
      <c r="A26" s="83"/>
      <c r="B26" s="26" t="s">
        <v>8</v>
      </c>
      <c r="C26" s="73">
        <f>+CZ26</f>
        <v>26</v>
      </c>
      <c r="D26" s="73">
        <f ca="1">OFFSET(CZ26,0,14,1,1)</f>
        <v>8</v>
      </c>
      <c r="E26" s="73">
        <f ca="1">SUM(D26-C26)</f>
        <v>-18</v>
      </c>
      <c r="F26" s="19">
        <f ca="1">IF(E26=0,0,IF(C26=0,1,E26/C26))</f>
        <v>-0.69230769230769229</v>
      </c>
      <c r="G26" s="73">
        <f>SUMIF($C$6:F$6,G$5,$C26:F26)</f>
        <v>26</v>
      </c>
      <c r="H26" s="73">
        <f ca="1">SUMIF($C$6:G$6,H$5,$C26:G26)</f>
        <v>8</v>
      </c>
      <c r="I26" s="73">
        <f ca="1">SUM(H26-G26)</f>
        <v>-18</v>
      </c>
      <c r="J26" s="19">
        <f ca="1">IF(I26=0,0,IF(G26=0,1,I26/G26))</f>
        <v>-0.69230769230769229</v>
      </c>
      <c r="K26" s="73">
        <f>+DA26</f>
        <v>17</v>
      </c>
      <c r="L26" s="73">
        <f ca="1">OFFSET(DA26,0,14,1,1)</f>
        <v>10</v>
      </c>
      <c r="M26" s="73">
        <f ca="1">SUM(L26-K26)</f>
        <v>-7</v>
      </c>
      <c r="N26" s="19">
        <f ca="1">IF(M26=0,0,IF(K26=0,1,M26/K26))</f>
        <v>-0.41176470588235292</v>
      </c>
      <c r="O26" s="73">
        <f>SUMIF($C$6:N$6,O$5,$C26:N26)</f>
        <v>43</v>
      </c>
      <c r="P26" s="73">
        <f ca="1">SUMIF($C$6:O$6,P$5,$C26:O26)</f>
        <v>18</v>
      </c>
      <c r="Q26" s="73">
        <f ca="1">SUM(P26-O26)</f>
        <v>-25</v>
      </c>
      <c r="R26" s="19">
        <f ca="1">IF(Q26=0,0,IF(O26=0,1,Q26/O26))</f>
        <v>-0.58139534883720934</v>
      </c>
      <c r="S26" s="73">
        <f>+DB26</f>
        <v>10</v>
      </c>
      <c r="T26" s="73">
        <f ca="1">OFFSET(DB26,0,14,1,1)</f>
        <v>6</v>
      </c>
      <c r="U26" s="73">
        <f ca="1">SUM(T26-S26)</f>
        <v>-4</v>
      </c>
      <c r="V26" s="19">
        <f ca="1">IF(U26=0,0,IF(S26=0,1,U26/S26))</f>
        <v>-0.4</v>
      </c>
      <c r="W26" s="73">
        <f>SUMIF($C$6:V$6,W$5,$C26:V26)</f>
        <v>53</v>
      </c>
      <c r="X26" s="73">
        <f ca="1">SUMIF($C$6:W$6,X$5,$C26:W26)</f>
        <v>24</v>
      </c>
      <c r="Y26" s="73">
        <f ca="1">SUM(X26-W26)</f>
        <v>-29</v>
      </c>
      <c r="Z26" s="19">
        <f ca="1">IF(Y26=0,0,IF(W26=0,1,Y26/W26))</f>
        <v>-0.54716981132075471</v>
      </c>
      <c r="AA26" s="73">
        <f>+DC26</f>
        <v>28</v>
      </c>
      <c r="AB26" s="73">
        <f ca="1">OFFSET(DC26,0,14,1,1)</f>
        <v>19</v>
      </c>
      <c r="AC26" s="73">
        <f ca="1">SUM(AB26-AA26)</f>
        <v>-9</v>
      </c>
      <c r="AD26" s="19">
        <f ca="1">IF(AC26=0,0,IF(AA26=0,1,AC26/AA26))</f>
        <v>-0.32142857142857145</v>
      </c>
      <c r="AE26" s="73">
        <f>SUMIF($C$6:AD$6,AE$5,$C26:AD26)</f>
        <v>81</v>
      </c>
      <c r="AF26" s="73">
        <f ca="1">SUMIF($C$6:AE$6,AF$5,$C26:AE26)</f>
        <v>43</v>
      </c>
      <c r="AG26" s="73">
        <f ca="1">SUM(AF26-AE26)</f>
        <v>-38</v>
      </c>
      <c r="AH26" s="19">
        <f ca="1">IF(AG26=0,0,IF(AE26=0,1,AG26/AE26))</f>
        <v>-0.46913580246913578</v>
      </c>
      <c r="AI26" s="73">
        <f>+DD26</f>
        <v>34</v>
      </c>
      <c r="AJ26" s="73">
        <f ca="1">OFFSET(DD26,0,14,1,1)</f>
        <v>29</v>
      </c>
      <c r="AK26" s="73">
        <f ca="1">SUM(AJ26-AI26)</f>
        <v>-5</v>
      </c>
      <c r="AL26" s="19">
        <f ca="1">IF(AK26=0,0,IF(AI26=0,1,AK26/AI26))</f>
        <v>-0.14705882352941177</v>
      </c>
      <c r="AM26" s="73">
        <f>SUMIF($C$6:AL$6,AM$5,$C26:AL26)</f>
        <v>115</v>
      </c>
      <c r="AN26" s="73">
        <f ca="1">SUMIF($C$6:AM$6,AN$5,$C26:AM26)</f>
        <v>72</v>
      </c>
      <c r="AO26" s="73">
        <f ca="1">SUM(AN26-AM26)</f>
        <v>-43</v>
      </c>
      <c r="AP26" s="19">
        <f ca="1">IF(AO26=0,0,IF(AM26=0,1,AO26/AM26))</f>
        <v>-0.37391304347826088</v>
      </c>
      <c r="AQ26" s="73">
        <f>+DE26</f>
        <v>68</v>
      </c>
      <c r="AR26" s="73">
        <f ca="1">OFFSET(DE26,0,14,1,1)</f>
        <v>67</v>
      </c>
      <c r="AS26" s="73">
        <f ca="1">SUM(AR26-AQ26)</f>
        <v>-1</v>
      </c>
      <c r="AT26" s="19">
        <f ca="1">IF(AS26=0,0,IF(AQ26=0,1,AS26/AQ26))</f>
        <v>-1.4705882352941176E-2</v>
      </c>
      <c r="AU26" s="73">
        <f>SUMIF($C$6:AT$6,AU$5,$C26:AT26)</f>
        <v>183</v>
      </c>
      <c r="AV26" s="73">
        <f ca="1">SUMIF($C$6:AU$6,AV$5,$C26:AU26)</f>
        <v>139</v>
      </c>
      <c r="AW26" s="73">
        <f ca="1">SUM(AV26-AU26)</f>
        <v>-44</v>
      </c>
      <c r="AX26" s="19">
        <f ca="1">IF(AW26=0,0,IF(AU26=0,1,AW26/AU26))</f>
        <v>-0.24043715846994534</v>
      </c>
      <c r="AY26" s="73">
        <f>+DF26</f>
        <v>16</v>
      </c>
      <c r="AZ26" s="73">
        <f ca="1">OFFSET(DF26,0,14,1,1)</f>
        <v>16</v>
      </c>
      <c r="BA26" s="73">
        <f ca="1">SUM(AZ26-AY26)</f>
        <v>0</v>
      </c>
      <c r="BB26" s="19">
        <f ca="1">IF(BA26=0,0,IF(AY26=0,1,BA26/AY26))</f>
        <v>0</v>
      </c>
      <c r="BC26" s="73">
        <f>SUMIF($C$6:BB$6,BC$5,$C26:BB26)</f>
        <v>199</v>
      </c>
      <c r="BD26" s="73">
        <f ca="1">SUMIF($C$6:BC$6,BD$5,$C26:BC26)</f>
        <v>155</v>
      </c>
      <c r="BE26" s="73">
        <f ca="1">SUM(BD26-BC26)</f>
        <v>-44</v>
      </c>
      <c r="BF26" s="19">
        <f ca="1">IF(BE26=0,0,IF(BC26=0,1,BE26/BC26))</f>
        <v>-0.22110552763819097</v>
      </c>
      <c r="BG26" s="73">
        <f>+DG26</f>
        <v>24</v>
      </c>
      <c r="BH26" s="73">
        <f ca="1">OFFSET(DG26,0,14,1,1)</f>
        <v>23</v>
      </c>
      <c r="BI26" s="73">
        <f ca="1">SUM(BH26-BG26)</f>
        <v>-1</v>
      </c>
      <c r="BJ26" s="19">
        <f ca="1">IF(BI26=0,0,IF(BG26=0,1,BI26/BG26))</f>
        <v>-4.1666666666666664E-2</v>
      </c>
      <c r="BK26" s="73">
        <f>SUMIF($C$6:BJ$6,BK$5,$C26:BJ26)</f>
        <v>223</v>
      </c>
      <c r="BL26" s="73">
        <f ca="1">SUMIF($C$6:BK$6,BL$5,$C26:BK26)</f>
        <v>178</v>
      </c>
      <c r="BM26" s="73">
        <f ca="1">SUM(BL26-BK26)</f>
        <v>-45</v>
      </c>
      <c r="BN26" s="19">
        <f ca="1">IF(BM26=0,0,IF(BK26=0,1,BM26/BK26))</f>
        <v>-0.20179372197309417</v>
      </c>
      <c r="BO26" s="73">
        <f>+DH26</f>
        <v>24</v>
      </c>
      <c r="BP26" s="73">
        <f ca="1">OFFSET(DH26,0,14,1,1)</f>
        <v>13</v>
      </c>
      <c r="BQ26" s="73">
        <f ca="1">SUM(BP26-BO26)</f>
        <v>-11</v>
      </c>
      <c r="BR26" s="19">
        <f ca="1">IF(BQ26=0,0,IF(BO26=0,1,BQ26/BO26))</f>
        <v>-0.45833333333333331</v>
      </c>
      <c r="BS26" s="73">
        <f>SUMIF($C$6:BR$6,BS$5,$C26:BR26)</f>
        <v>247</v>
      </c>
      <c r="BT26" s="73">
        <f ca="1">SUMIF($C$6:BS$6,BT$5,$C26:BS26)</f>
        <v>191</v>
      </c>
      <c r="BU26" s="73">
        <f ca="1">SUM(BT26-BS26)</f>
        <v>-56</v>
      </c>
      <c r="BV26" s="19">
        <f ca="1">IF(BU26=0,0,IF(BS26=0,1,BU26/BS26))</f>
        <v>-0.22672064777327935</v>
      </c>
      <c r="BW26" s="73">
        <f>+DI26</f>
        <v>44</v>
      </c>
      <c r="BX26" s="73">
        <f ca="1">OFFSET(DI26,0,14,1,1)</f>
        <v>29</v>
      </c>
      <c r="BY26" s="73">
        <f ca="1">SUM(BX26-BW26)</f>
        <v>-15</v>
      </c>
      <c r="BZ26" s="19">
        <f ca="1">IF(BY26=0,0,IF(BW26=0,1,BY26/BW26))</f>
        <v>-0.34090909090909088</v>
      </c>
      <c r="CA26" s="73">
        <f>SUMIF($C$6:BZ$6,CA$5,$C26:BZ26)</f>
        <v>291</v>
      </c>
      <c r="CB26" s="73">
        <f ca="1">SUMIF($C$6:CA$6,CB$5,$C26:CA26)</f>
        <v>220</v>
      </c>
      <c r="CC26" s="73">
        <f ca="1">SUM(CB26-CA26)</f>
        <v>-71</v>
      </c>
      <c r="CD26" s="19">
        <f ca="1">IF(CC26=0,0,IF(CA26=0,1,CC26/CA26))</f>
        <v>-0.24398625429553264</v>
      </c>
      <c r="CE26" s="73">
        <f>+DJ26</f>
        <v>39</v>
      </c>
      <c r="CF26" s="73">
        <f ca="1">OFFSET(DJ26,0,14,1,1)</f>
        <v>21</v>
      </c>
      <c r="CG26" s="73">
        <f ca="1">SUM(CF26-CE26)</f>
        <v>-18</v>
      </c>
      <c r="CH26" s="19">
        <f ca="1">IF(CG26=0,0,IF(CE26=0,1,CG26/CE26))</f>
        <v>-0.46153846153846156</v>
      </c>
      <c r="CI26" s="73">
        <f>SUMIF($C$6:CH$6,CI$5,$C26:CH26)</f>
        <v>330</v>
      </c>
      <c r="CJ26" s="73">
        <f ca="1">SUMIF($C$6:CI$6,CJ$5,$C26:CI26)</f>
        <v>241</v>
      </c>
      <c r="CK26" s="73">
        <f ca="1">SUM(CJ26-CI26)</f>
        <v>-89</v>
      </c>
      <c r="CL26" s="19">
        <f ca="1">IF(CK26=0,0,IF(CI26=0,1,CK26/CI26))</f>
        <v>-0.26969696969696971</v>
      </c>
      <c r="CM26" s="73">
        <f>+DK26</f>
        <v>18</v>
      </c>
      <c r="CN26" s="73">
        <f ca="1">OFFSET(DK26,0,14,1,1)</f>
        <v>16</v>
      </c>
      <c r="CO26" s="73">
        <f ca="1">SUM(CN26-CM26)</f>
        <v>-2</v>
      </c>
      <c r="CP26" s="19">
        <f ca="1">IF(CO26=0,0,IF(CM26=0,1,CO26/CM26))</f>
        <v>-0.1111111111111111</v>
      </c>
      <c r="CQ26" s="73">
        <f>SUMIF($C$6:CP$6,CQ$5,$C26:CP26)</f>
        <v>348</v>
      </c>
      <c r="CR26" s="73">
        <f ca="1">SUMIF($C$6:CQ$6,CR$5,$C26:CQ26)</f>
        <v>257</v>
      </c>
      <c r="CS26" s="73">
        <f ca="1">SUM(CR26-CQ26)</f>
        <v>-91</v>
      </c>
      <c r="CT26" s="19">
        <f ca="1">IF(CS26=0,0,IF(CQ26=0,1,CS26/CQ26))</f>
        <v>-0.2614942528735632</v>
      </c>
      <c r="CW26" t="s">
        <v>13</v>
      </c>
      <c r="CX26" t="s">
        <v>8</v>
      </c>
      <c r="CY26" s="7"/>
      <c r="CZ26" s="74">
        <f>SUMIF(OGB!$A$129:$A$144,'2018-2019'!CZ$7,OGB!D$129:D$144)</f>
        <v>26</v>
      </c>
      <c r="DA26" s="74">
        <f>SUMIF(OGB!$A$129:$A$144,'2018-2019'!DA$7,OGB!E$129:E$144)</f>
        <v>17</v>
      </c>
      <c r="DB26" s="74">
        <f>SUMIF(OGB!$A$129:$A$144,'2018-2019'!DB$7,OGB!F$129:F$144)</f>
        <v>10</v>
      </c>
      <c r="DC26" s="74">
        <f>SUMIF(OGB!$A$129:$A$144,'2018-2019'!DC$7,OGB!G$129:G$144)</f>
        <v>28</v>
      </c>
      <c r="DD26" s="74">
        <f>SUMIF(OGB!$A$129:$A$144,'2018-2019'!DD$7,OGB!H$129:H$144)</f>
        <v>34</v>
      </c>
      <c r="DE26" s="74">
        <f>SUMIF(OGB!$A$129:$A$144,'2018-2019'!DE$7,OGB!I$129:I$144)</f>
        <v>68</v>
      </c>
      <c r="DF26" s="74">
        <f>SUMIF(OGB!$A$129:$A$144,'2018-2019'!DF$7,OGB!J$129:J$144)</f>
        <v>16</v>
      </c>
      <c r="DG26" s="74">
        <f>SUMIF(OGB!$A$129:$A$144,'2018-2019'!DG$7,OGB!K$129:K$144)</f>
        <v>24</v>
      </c>
      <c r="DH26" s="74">
        <f>SUMIF(OGB!$A$129:$A$144,'2018-2019'!DH$7,OGB!L$129:L$144)</f>
        <v>24</v>
      </c>
      <c r="DI26" s="74">
        <f>SUMIF(OGB!$A$129:$A$144,'2018-2019'!DI$7,OGB!M$129:M$144)</f>
        <v>44</v>
      </c>
      <c r="DJ26" s="74">
        <f>SUMIF(OGB!$A$129:$A$144,'2018-2019'!DJ$7,OGB!N$129:N$144)</f>
        <v>39</v>
      </c>
      <c r="DK26" s="74">
        <f>SUMIF(OGB!$A$129:$A$144,'2018-2019'!DK$7,OGB!O$129:O$144)</f>
        <v>18</v>
      </c>
      <c r="DN26" s="74">
        <f>SUMIF(OGB!$A$129:$A$144,'2018-2019'!DN$7,OGB!D$129:D$144)</f>
        <v>8</v>
      </c>
      <c r="DO26" s="74">
        <f>SUMIF(OGB!$A$129:$A$144,'2018-2019'!DO$7,OGB!E$129:E$144)</f>
        <v>10</v>
      </c>
      <c r="DP26" s="74">
        <f>SUMIF(OGB!$A$129:$A$144,'2018-2019'!DP$7,OGB!F$129:F$144)</f>
        <v>6</v>
      </c>
      <c r="DQ26" s="74">
        <f>SUMIF(OGB!$A$129:$A$144,'2018-2019'!DQ$7,OGB!G$129:G$144)</f>
        <v>19</v>
      </c>
      <c r="DR26" s="74">
        <f>SUMIF(OGB!$A$129:$A$144,'2018-2019'!DR$7,OGB!H$129:H$144)</f>
        <v>29</v>
      </c>
      <c r="DS26" s="74">
        <f>SUMIF(OGB!$A$129:$A$144,'2018-2019'!DS$7,OGB!I$129:I$144)</f>
        <v>67</v>
      </c>
      <c r="DT26" s="74">
        <f>SUMIF(OGB!$A$129:$A$144,'2018-2019'!DT$7,OGB!J$129:J$144)</f>
        <v>16</v>
      </c>
      <c r="DU26" s="74">
        <f>SUMIF(OGB!$A$129:$A$144,'2018-2019'!DU$7,OGB!K$129:K$144)</f>
        <v>23</v>
      </c>
      <c r="DV26" s="74">
        <f>SUMIF(OGB!$A$129:$A$144,'2018-2019'!DV$7,OGB!L$129:L$144)</f>
        <v>13</v>
      </c>
      <c r="DW26" s="74">
        <f>SUMIF(OGB!$A$129:$A$144,'2018-2019'!DW$7,OGB!M$129:M$144)</f>
        <v>29</v>
      </c>
      <c r="DX26" s="74">
        <f>SUMIF(OGB!$A$129:$A$144,'2018-2019'!DX$7,OGB!N$129:N$144)</f>
        <v>21</v>
      </c>
      <c r="DY26" s="74">
        <f>SUMIF(OGB!$A$129:$A$144,'2018-2019'!DY$7,OGB!O$129:O$144)</f>
        <v>16</v>
      </c>
    </row>
    <row r="27" spans="1:130" s="7" customFormat="1">
      <c r="A27" s="75"/>
      <c r="B27" s="24" t="s">
        <v>9</v>
      </c>
      <c r="C27" s="12">
        <f>+SUM(C24:C26)</f>
        <v>45997</v>
      </c>
      <c r="D27" s="86">
        <f ca="1">+SUM(D24:D26)</f>
        <v>41901</v>
      </c>
      <c r="E27" s="12">
        <f ca="1">SUM(E24:E26)</f>
        <v>-4096</v>
      </c>
      <c r="F27" s="13">
        <f ca="1">IF(E27=0,0,IF(C27=0,1,E27/C27))</f>
        <v>-8.9049285822988461E-2</v>
      </c>
      <c r="G27" s="12">
        <f>SUM(G24:G26)</f>
        <v>45997</v>
      </c>
      <c r="H27" s="86">
        <f ca="1">SUM(H24:H26)</f>
        <v>41901</v>
      </c>
      <c r="I27" s="12">
        <f ca="1">SUM(I24:I26)</f>
        <v>-4096</v>
      </c>
      <c r="J27" s="13">
        <f ca="1">IF(I27=0,0,IF(G27=0,1,I27/G27))</f>
        <v>-8.9049285822988461E-2</v>
      </c>
      <c r="K27" s="12">
        <f>+SUM(K24:K26)</f>
        <v>45277</v>
      </c>
      <c r="L27" s="86">
        <f ca="1">+SUM(L24:L26)</f>
        <v>41526</v>
      </c>
      <c r="M27" s="12">
        <f ca="1">SUM(M24:M26)</f>
        <v>-3751</v>
      </c>
      <c r="N27" s="13">
        <f ca="1">IF(M27=0,0,IF(K27=0,1,M27/K27))</f>
        <v>-8.2845594893654617E-2</v>
      </c>
      <c r="O27" s="12">
        <f>SUM(O24:O26)</f>
        <v>91274</v>
      </c>
      <c r="P27" s="86">
        <f ca="1">SUM(P24:P26)</f>
        <v>83427</v>
      </c>
      <c r="Q27" s="12">
        <f ca="1">SUM(Q24:Q26)</f>
        <v>-7847</v>
      </c>
      <c r="R27" s="13">
        <f ca="1">IF(Q27=0,0,IF(O27=0,1,Q27/O27))</f>
        <v>-8.5971908758244411E-2</v>
      </c>
      <c r="S27" s="12">
        <f>+SUM(S24:S26)</f>
        <v>54332</v>
      </c>
      <c r="T27" s="86">
        <f ca="1">+SUM(T24:T26)</f>
        <v>48758</v>
      </c>
      <c r="U27" s="12">
        <f ca="1">SUM(U24:U26)</f>
        <v>-5574</v>
      </c>
      <c r="V27" s="13">
        <f ca="1">IF(U27=0,0,IF(S27=0,1,U27/S27))</f>
        <v>-0.10259147463741441</v>
      </c>
      <c r="W27" s="12">
        <f>SUM(W24:W26)</f>
        <v>145606</v>
      </c>
      <c r="X27" s="86">
        <f ca="1">SUM(X24:X26)</f>
        <v>132185</v>
      </c>
      <c r="Y27" s="12">
        <f ca="1">SUM(Y24:Y26)</f>
        <v>-13421</v>
      </c>
      <c r="Z27" s="13">
        <f ca="1">IF(Y27=0,0,IF(W27=0,1,Y27/W27))</f>
        <v>-9.2173399447824947E-2</v>
      </c>
      <c r="AA27" s="12">
        <f>+SUM(AA24:AA26)</f>
        <v>52106</v>
      </c>
      <c r="AB27" s="86">
        <f ca="1">+SUM(AB24:AB26)</f>
        <v>52612</v>
      </c>
      <c r="AC27" s="12">
        <f ca="1">SUM(AC24:AC26)</f>
        <v>506</v>
      </c>
      <c r="AD27" s="13">
        <f ca="1">IF(AC27=0,0,IF(AA27=0,1,AC27/AA27))</f>
        <v>9.7109737842091121E-3</v>
      </c>
      <c r="AE27" s="12">
        <f>SUM(AE24:AE26)</f>
        <v>197712</v>
      </c>
      <c r="AF27" s="86">
        <f ca="1">SUM(AF24:AF26)</f>
        <v>184797</v>
      </c>
      <c r="AG27" s="12">
        <f ca="1">SUM(AG24:AG26)</f>
        <v>-12915</v>
      </c>
      <c r="AH27" s="13">
        <f ca="1">IF(AG27=0,0,IF(AE27=0,1,AG27/AE27))</f>
        <v>-6.5322286962855067E-2</v>
      </c>
      <c r="AI27" s="12">
        <f>+SUM(AI24:AI26)</f>
        <v>61153</v>
      </c>
      <c r="AJ27" s="86">
        <f ca="1">+SUM(AJ24:AJ26)</f>
        <v>57927</v>
      </c>
      <c r="AK27" s="12">
        <f ca="1">SUM(AK24:AK26)</f>
        <v>-3226</v>
      </c>
      <c r="AL27" s="13">
        <f ca="1">IF(AK27=0,0,IF(AI27=0,1,AK27/AI27))</f>
        <v>-5.2752931172632578E-2</v>
      </c>
      <c r="AM27" s="12">
        <f>SUM(AM24:AM26)</f>
        <v>258865</v>
      </c>
      <c r="AN27" s="86">
        <f ca="1">SUM(AN24:AN26)</f>
        <v>242724</v>
      </c>
      <c r="AO27" s="12">
        <f ca="1">SUM(AO24:AO26)</f>
        <v>-16141</v>
      </c>
      <c r="AP27" s="13">
        <f ca="1">IF(AO27=0,0,IF(AM27=0,1,AO27/AM27))</f>
        <v>-6.2352963900102372E-2</v>
      </c>
      <c r="AQ27" s="12">
        <f>+SUM(AQ24:AQ26)</f>
        <v>62213</v>
      </c>
      <c r="AR27" s="86">
        <f ca="1">+SUM(AR24:AR26)</f>
        <v>60219</v>
      </c>
      <c r="AS27" s="12">
        <f ca="1">SUM(AS24:AS26)</f>
        <v>-1994</v>
      </c>
      <c r="AT27" s="13">
        <f ca="1">IF(AS27=0,0,IF(AQ27=0,1,AS27/AQ27))</f>
        <v>-3.2051179014032434E-2</v>
      </c>
      <c r="AU27" s="12">
        <f>SUM(AU24:AU26)</f>
        <v>321078</v>
      </c>
      <c r="AV27" s="86">
        <f ca="1">SUM(AV24:AV26)</f>
        <v>302943</v>
      </c>
      <c r="AW27" s="12">
        <f ca="1">SUM(AW24:AW26)</f>
        <v>-18135</v>
      </c>
      <c r="AX27" s="13">
        <f ca="1">IF(AW27=0,0,IF(AU27=0,1,AW27/AU27))</f>
        <v>-5.648160260123708E-2</v>
      </c>
      <c r="AY27" s="12">
        <f>+SUM(AY24:AY26)</f>
        <v>64342</v>
      </c>
      <c r="AZ27" s="86">
        <f ca="1">+SUM(AZ24:AZ26)</f>
        <v>67093</v>
      </c>
      <c r="BA27" s="12">
        <f ca="1">SUM(BA24:BA26)</f>
        <v>2751</v>
      </c>
      <c r="BB27" s="13">
        <f ca="1">IF(BA27=0,0,IF(AY27=0,1,BA27/AY27))</f>
        <v>4.2755898169158556E-2</v>
      </c>
      <c r="BC27" s="12">
        <f>SUM(BC24:BC26)</f>
        <v>385420</v>
      </c>
      <c r="BD27" s="86">
        <f ca="1">SUM(BD24:BD26)</f>
        <v>370036</v>
      </c>
      <c r="BE27" s="12">
        <f ca="1">SUM(BE24:BE26)</f>
        <v>-15384</v>
      </c>
      <c r="BF27" s="13">
        <f ca="1">IF(BE27=0,0,IF(BC27=0,1,BE27/BC27))</f>
        <v>-3.9914898033314307E-2</v>
      </c>
      <c r="BG27" s="12">
        <f>+SUM(BG24:BG26)</f>
        <v>68542</v>
      </c>
      <c r="BH27" s="86">
        <f ca="1">+SUM(BH24:BH26)</f>
        <v>72483</v>
      </c>
      <c r="BI27" s="12">
        <f ca="1">SUM(BI24:BI26)</f>
        <v>3941</v>
      </c>
      <c r="BJ27" s="13">
        <f ca="1">IF(BI27=0,0,IF(BG27=0,1,BI27/BG27))</f>
        <v>5.7497592716874324E-2</v>
      </c>
      <c r="BK27" s="12">
        <f>SUM(BK24:BK26)</f>
        <v>453962</v>
      </c>
      <c r="BL27" s="86">
        <f ca="1">SUM(BL24:BL26)</f>
        <v>442519</v>
      </c>
      <c r="BM27" s="12">
        <f ca="1">SUM(BM24:BM26)</f>
        <v>-11443</v>
      </c>
      <c r="BN27" s="13">
        <f ca="1">IF(BM27=0,0,IF(BK27=0,1,BM27/BK27))</f>
        <v>-2.5206955648270121E-2</v>
      </c>
      <c r="BO27" s="12">
        <f>+SUM(BO24:BO26)</f>
        <v>56705</v>
      </c>
      <c r="BP27" s="86">
        <f ca="1">+SUM(BP24:BP26)</f>
        <v>57902</v>
      </c>
      <c r="BQ27" s="12">
        <f ca="1">SUM(BQ24:BQ26)</f>
        <v>1197</v>
      </c>
      <c r="BR27" s="13">
        <f ca="1">IF(BQ27=0,0,IF(BO27=0,1,BQ27/BO27))</f>
        <v>2.1109249625253505E-2</v>
      </c>
      <c r="BS27" s="12">
        <f>SUM(BS24:BS26)</f>
        <v>510667</v>
      </c>
      <c r="BT27" s="86">
        <f ca="1">SUM(BT24:BT26)</f>
        <v>500421</v>
      </c>
      <c r="BU27" s="12">
        <f ca="1">SUM(BU24:BU26)</f>
        <v>-10246</v>
      </c>
      <c r="BV27" s="13">
        <f ca="1">IF(BU27=0,0,IF(BS27=0,1,BU27/BS27))</f>
        <v>-2.0063955571830567E-2</v>
      </c>
      <c r="BW27" s="12">
        <f>+SUM(BW24:BW26)</f>
        <v>57561</v>
      </c>
      <c r="BX27" s="86">
        <f ca="1">+SUM(BX24:BX26)</f>
        <v>60255</v>
      </c>
      <c r="BY27" s="12">
        <f ca="1">SUM(BY24:BY26)</f>
        <v>2694</v>
      </c>
      <c r="BZ27" s="13">
        <f ca="1">IF(BY27=0,0,IF(BW27=0,1,BY27/BW27))</f>
        <v>4.6802522541304008E-2</v>
      </c>
      <c r="CA27" s="12">
        <f>SUM(CA24:CA26)</f>
        <v>568228</v>
      </c>
      <c r="CB27" s="86">
        <f ca="1">SUM(CB24:CB26)</f>
        <v>560676</v>
      </c>
      <c r="CC27" s="12">
        <f ca="1">SUM(CC24:CC26)</f>
        <v>-7552</v>
      </c>
      <c r="CD27" s="13">
        <f ca="1">IF(CC27=0,0,IF(CA27=0,1,CC27/CA27))</f>
        <v>-1.3290439753056871E-2</v>
      </c>
      <c r="CE27" s="12">
        <f>+SUM(CE24:CE26)</f>
        <v>51072</v>
      </c>
      <c r="CF27" s="86">
        <f ca="1">+SUM(CF24:CF26)</f>
        <v>52666</v>
      </c>
      <c r="CG27" s="12">
        <f ca="1">SUM(CG24:CG26)</f>
        <v>1594</v>
      </c>
      <c r="CH27" s="13">
        <f ca="1">IF(CG27=0,0,IF(CE27=0,1,CG27/CE27))</f>
        <v>3.1210839598997495E-2</v>
      </c>
      <c r="CI27" s="12">
        <f>SUM(CI24:CI26)</f>
        <v>619300</v>
      </c>
      <c r="CJ27" s="86">
        <f ca="1">SUM(CJ24:CJ26)</f>
        <v>613342</v>
      </c>
      <c r="CK27" s="12">
        <f ca="1">SUM(CK24:CK26)</f>
        <v>-5958</v>
      </c>
      <c r="CL27" s="13">
        <f ca="1">IF(CK27=0,0,IF(CI27=0,1,CK27/CI27))</f>
        <v>-9.6205393185854991E-3</v>
      </c>
      <c r="CM27" s="12">
        <f>+SUM(CM24:CM26)</f>
        <v>55248</v>
      </c>
      <c r="CN27" s="86">
        <f ca="1">+SUM(CN24:CN26)</f>
        <v>53216</v>
      </c>
      <c r="CO27" s="12">
        <f ca="1">SUM(CO24:CO26)</f>
        <v>-2032</v>
      </c>
      <c r="CP27" s="13">
        <f ca="1">IF(CO27=0,0,IF(CM27=0,1,CO27/CM27))</f>
        <v>-3.6779611931653633E-2</v>
      </c>
      <c r="CQ27" s="12">
        <f>SUM(CQ24:CQ26)</f>
        <v>674548</v>
      </c>
      <c r="CR27" s="86">
        <f ca="1">SUM(CR24:CR26)</f>
        <v>666558</v>
      </c>
      <c r="CS27" s="12">
        <f ca="1">SUM(CS24:CS26)</f>
        <v>-7990</v>
      </c>
      <c r="CT27" s="13">
        <f ca="1">IF(CS27=0,0,IF(CQ27=0,1,CS27/CQ27))</f>
        <v>-1.1844968779093556E-2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257135</v>
      </c>
      <c r="D29" s="73">
        <f ca="1">OFFSET(CZ29,0,14,1,1)</f>
        <v>223762</v>
      </c>
      <c r="E29" s="18">
        <f ca="1">SUM(D29-C29)</f>
        <v>-33373</v>
      </c>
      <c r="F29" s="19">
        <f ca="1">IF(E29=0,0,IF(C29=0,1,E29/C29))</f>
        <v>-0.12978785462889145</v>
      </c>
      <c r="G29" s="18">
        <f>SUMIF($C$6:F$6,G$5,$C29:F29)</f>
        <v>257135</v>
      </c>
      <c r="H29" s="73">
        <f ca="1">SUMIF($C$6:G$6,H$5,$C29:G29)</f>
        <v>223762</v>
      </c>
      <c r="I29" s="18">
        <f ca="1">SUM(H29-G29)</f>
        <v>-33373</v>
      </c>
      <c r="J29" s="19">
        <f ca="1">IF(I29=0,0,IF(G29=0,1,I29/G29))</f>
        <v>-0.12978785462889145</v>
      </c>
      <c r="K29" s="18">
        <f>+DA29</f>
        <v>243936</v>
      </c>
      <c r="L29" s="73">
        <f ca="1">OFFSET(DA29,0,14,1,1)</f>
        <v>227260</v>
      </c>
      <c r="M29" s="18">
        <f ca="1">SUM(L29-K29)</f>
        <v>-16676</v>
      </c>
      <c r="N29" s="19">
        <f ca="1">IF(M29=0,0,IF(K29=0,1,M29/K29))</f>
        <v>-6.836219336219336E-2</v>
      </c>
      <c r="O29" s="18">
        <f>SUMIF($C$6:N$6,O$5,$C29:N29)</f>
        <v>501071</v>
      </c>
      <c r="P29" s="73">
        <f ca="1">SUMIF($C$6:O$6,P$5,$C29:O29)</f>
        <v>451022</v>
      </c>
      <c r="Q29" s="18">
        <f ca="1">SUM(P29-O29)</f>
        <v>-50049</v>
      </c>
      <c r="R29" s="19">
        <f ca="1">IF(Q29=0,0,IF(O29=0,1,Q29/O29))</f>
        <v>-9.9884048368394901E-2</v>
      </c>
      <c r="S29" s="18">
        <f>+DB29</f>
        <v>329733</v>
      </c>
      <c r="T29" s="73">
        <f ca="1">OFFSET(DB29,0,14,1,1)</f>
        <v>305826</v>
      </c>
      <c r="U29" s="18">
        <f ca="1">SUM(T29-S29)</f>
        <v>-23907</v>
      </c>
      <c r="V29" s="19">
        <f ca="1">IF(U29=0,0,IF(S29=0,1,U29/S29))</f>
        <v>-7.2504116967364501E-2</v>
      </c>
      <c r="W29" s="18">
        <f>SUMIF($C$6:V$6,W$5,$C29:V29)</f>
        <v>830804</v>
      </c>
      <c r="X29" s="73">
        <f ca="1">SUMIF($C$6:W$6,X$5,$C29:W29)</f>
        <v>756848</v>
      </c>
      <c r="Y29" s="18">
        <f ca="1">SUM(X29-W29)</f>
        <v>-73956</v>
      </c>
      <c r="Z29" s="19">
        <f ca="1">IF(Y29=0,0,IF(W29=0,1,Y29/W29))</f>
        <v>-8.9017385568678054E-2</v>
      </c>
      <c r="AA29" s="18">
        <f>+DC29</f>
        <v>292533</v>
      </c>
      <c r="AB29" s="73">
        <f ca="1">OFFSET(DC29,0,14,1,1)</f>
        <v>297759</v>
      </c>
      <c r="AC29" s="18">
        <f ca="1">SUM(AB29-AA29)</f>
        <v>5226</v>
      </c>
      <c r="AD29" s="19">
        <f ca="1">IF(AC29=0,0,IF(AA29=0,1,AC29/AA29))</f>
        <v>1.7864651167560582E-2</v>
      </c>
      <c r="AE29" s="18">
        <f>SUMIF($C$6:AD$6,AE$5,$C29:AD29)</f>
        <v>1123337</v>
      </c>
      <c r="AF29" s="73">
        <f ca="1">SUMIF($C$6:AE$6,AF$5,$C29:AE29)</f>
        <v>1054607</v>
      </c>
      <c r="AG29" s="18">
        <f ca="1">SUM(AF29-AE29)</f>
        <v>-68730</v>
      </c>
      <c r="AH29" s="19">
        <f ca="1">IF(AG29=0,0,IF(AE29=0,1,AG29/AE29))</f>
        <v>-6.1183776551471197E-2</v>
      </c>
      <c r="AI29" s="18">
        <f>+DD29</f>
        <v>345540</v>
      </c>
      <c r="AJ29" s="73">
        <f ca="1">OFFSET(DD29,0,14,1,1)</f>
        <v>335734</v>
      </c>
      <c r="AK29" s="18">
        <f ca="1">SUM(AJ29-AI29)</f>
        <v>-9806</v>
      </c>
      <c r="AL29" s="19">
        <f ca="1">IF(AK29=0,0,IF(AI29=0,1,AK29/AI29))</f>
        <v>-2.8378769462290909E-2</v>
      </c>
      <c r="AM29" s="18">
        <f>SUMIF($C$6:AL$6,AM$5,$C29:AL29)</f>
        <v>1468877</v>
      </c>
      <c r="AN29" s="73">
        <f ca="1">SUMIF($C$6:AM$6,AN$5,$C29:AM29)</f>
        <v>1390341</v>
      </c>
      <c r="AO29" s="18">
        <f ca="1">SUM(AN29-AM29)</f>
        <v>-78536</v>
      </c>
      <c r="AP29" s="19">
        <f ca="1">IF(AO29=0,0,IF(AM29=0,1,AO29/AM29))</f>
        <v>-5.3466695986117287E-2</v>
      </c>
      <c r="AQ29" s="18">
        <f>+DE29</f>
        <v>390298</v>
      </c>
      <c r="AR29" s="73">
        <f ca="1">OFFSET(DE29,0,14,1,1)</f>
        <v>381529</v>
      </c>
      <c r="AS29" s="18">
        <f ca="1">SUM(AR29-AQ29)</f>
        <v>-8769</v>
      </c>
      <c r="AT29" s="19">
        <f ca="1">IF(AS29=0,0,IF(AQ29=0,1,AS29/AQ29))</f>
        <v>-2.2467447950027926E-2</v>
      </c>
      <c r="AU29" s="18">
        <f>SUMIF($C$6:AT$6,AU$5,$C29:AT29)</f>
        <v>1859175</v>
      </c>
      <c r="AV29" s="73">
        <f ca="1">SUMIF($C$6:AU$6,AV$5,$C29:AU29)</f>
        <v>1771870</v>
      </c>
      <c r="AW29" s="18">
        <f ca="1">SUM(AV29-AU29)</f>
        <v>-87305</v>
      </c>
      <c r="AX29" s="19">
        <f ca="1">IF(AW29=0,0,IF(AU29=0,1,AW29/AU29))</f>
        <v>-4.6959000632000751E-2</v>
      </c>
      <c r="AY29" s="18">
        <f>+DF29</f>
        <v>485629</v>
      </c>
      <c r="AZ29" s="73">
        <f ca="1">OFFSET(DF29,0,14,1,1)</f>
        <v>469332</v>
      </c>
      <c r="BA29" s="18">
        <f ca="1">SUM(AZ29-AY29)</f>
        <v>-16297</v>
      </c>
      <c r="BB29" s="19">
        <f ca="1">IF(BA29=0,0,IF(AY29=0,1,BA29/AY29))</f>
        <v>-3.3558539543561028E-2</v>
      </c>
      <c r="BC29" s="18">
        <f>SUMIF($C$6:BB$6,BC$5,$C29:BB29)</f>
        <v>2344804</v>
      </c>
      <c r="BD29" s="73">
        <f ca="1">SUMIF($C$6:BC$6,BD$5,$C29:BC29)</f>
        <v>2241202</v>
      </c>
      <c r="BE29" s="18">
        <f ca="1">SUM(BD29-BC29)</f>
        <v>-103602</v>
      </c>
      <c r="BF29" s="19">
        <f ca="1">IF(BE29=0,0,IF(BC29=0,1,BE29/BC29))</f>
        <v>-4.4183650317894375E-2</v>
      </c>
      <c r="BG29" s="18">
        <f>+DG29</f>
        <v>497636</v>
      </c>
      <c r="BH29" s="73">
        <f ca="1">OFFSET(DG29,0,14,1,1)</f>
        <v>504141</v>
      </c>
      <c r="BI29" s="18">
        <f ca="1">SUM(BH29-BG29)</f>
        <v>6505</v>
      </c>
      <c r="BJ29" s="19">
        <f ca="1">IF(BI29=0,0,IF(BG29=0,1,BI29/BG29))</f>
        <v>1.3071803486885997E-2</v>
      </c>
      <c r="BK29" s="18">
        <f>SUMIF($C$6:BJ$6,BK$5,$C29:BJ29)</f>
        <v>2842440</v>
      </c>
      <c r="BL29" s="73">
        <f ca="1">SUMIF($C$6:BK$6,BL$5,$C29:BK29)</f>
        <v>2745343</v>
      </c>
      <c r="BM29" s="18">
        <f ca="1">SUM(BL29-BK29)</f>
        <v>-97097</v>
      </c>
      <c r="BN29" s="19">
        <f ca="1">IF(BM29=0,0,IF(BK29=0,1,BM29/BK29))</f>
        <v>-3.4159736001463534E-2</v>
      </c>
      <c r="BO29" s="18">
        <f>+DH29</f>
        <v>355585</v>
      </c>
      <c r="BP29" s="73">
        <f ca="1">OFFSET(DH29,0,14,1,1)</f>
        <v>354494</v>
      </c>
      <c r="BQ29" s="18">
        <f ca="1">SUM(BP29-BO29)</f>
        <v>-1091</v>
      </c>
      <c r="BR29" s="19">
        <f ca="1">IF(BQ29=0,0,IF(BO29=0,1,BQ29/BO29))</f>
        <v>-3.0681834160608576E-3</v>
      </c>
      <c r="BS29" s="18">
        <f>SUMIF($C$6:BR$6,BS$5,$C29:BR29)</f>
        <v>3198025</v>
      </c>
      <c r="BT29" s="73">
        <f ca="1">SUMIF($C$6:BS$6,BT$5,$C29:BS29)</f>
        <v>3099837</v>
      </c>
      <c r="BU29" s="18">
        <f ca="1">SUM(BT29-BS29)</f>
        <v>-98188</v>
      </c>
      <c r="BV29" s="19">
        <f ca="1">IF(BU29=0,0,IF(BS29=0,1,BU29/BS29))</f>
        <v>-3.0702699322237945E-2</v>
      </c>
      <c r="BW29" s="18">
        <f>+DI29</f>
        <v>331188</v>
      </c>
      <c r="BX29" s="73">
        <f ca="1">OFFSET(DI29,0,14,1,1)</f>
        <v>339488</v>
      </c>
      <c r="BY29" s="18">
        <f ca="1">SUM(BX29-BW29)</f>
        <v>8300</v>
      </c>
      <c r="BZ29" s="19">
        <f ca="1">IF(BY29=0,0,IF(BW29=0,1,BY29/BW29))</f>
        <v>2.5061294491346305E-2</v>
      </c>
      <c r="CA29" s="18">
        <f>SUMIF($C$6:BZ$6,CA$5,$C29:BZ29)</f>
        <v>3529213</v>
      </c>
      <c r="CB29" s="73">
        <f ca="1">SUMIF($C$6:CA$6,CB$5,$C29:CA29)</f>
        <v>3439325</v>
      </c>
      <c r="CC29" s="18">
        <f ca="1">SUM(CB29-CA29)</f>
        <v>-89888</v>
      </c>
      <c r="CD29" s="19">
        <f ca="1">IF(CC29=0,0,IF(CA29=0,1,CC29/CA29))</f>
        <v>-2.5469701035329972E-2</v>
      </c>
      <c r="CE29" s="18">
        <f>+DJ29</f>
        <v>285658</v>
      </c>
      <c r="CF29" s="73">
        <f ca="1">OFFSET(DJ29,0,14,1,1)</f>
        <v>292651</v>
      </c>
      <c r="CG29" s="18">
        <f ca="1">SUM(CF29-CE29)</f>
        <v>6993</v>
      </c>
      <c r="CH29" s="19">
        <f ca="1">IF(CG29=0,0,IF(CE29=0,1,CG29/CE29))</f>
        <v>2.448032262355684E-2</v>
      </c>
      <c r="CI29" s="18">
        <f>SUMIF($C$6:CH$6,CI$5,$C29:CH29)</f>
        <v>3814871</v>
      </c>
      <c r="CJ29" s="73">
        <f ca="1">SUMIF($C$6:CI$6,CJ$5,$C29:CI29)</f>
        <v>3731976</v>
      </c>
      <c r="CK29" s="18">
        <f ca="1">SUM(CJ29-CI29)</f>
        <v>-82895</v>
      </c>
      <c r="CL29" s="19">
        <f ca="1">IF(CK29=0,0,IF(CI29=0,1,CK29/CI29))</f>
        <v>-2.1729437247026178E-2</v>
      </c>
      <c r="CM29" s="18">
        <f>+DK29</f>
        <v>297708</v>
      </c>
      <c r="CN29" s="73">
        <f ca="1">OFFSET(DK29,0,14,1,1)</f>
        <v>289951</v>
      </c>
      <c r="CO29" s="18">
        <f ca="1">SUM(CN29-CM29)</f>
        <v>-7757</v>
      </c>
      <c r="CP29" s="19">
        <f ca="1">IF(CO29=0,0,IF(CM29=0,1,CO29/CM29))</f>
        <v>-2.6055732462681554E-2</v>
      </c>
      <c r="CQ29" s="18">
        <f>SUMIF($C$6:CP$6,CQ$5,$C29:CP29)</f>
        <v>4112579</v>
      </c>
      <c r="CR29" s="73">
        <f ca="1">SUMIF($C$6:CQ$6,CR$5,$C29:CQ29)</f>
        <v>4021927</v>
      </c>
      <c r="CS29" s="18">
        <f ca="1">SUM(CR29-CQ29)</f>
        <v>-90652</v>
      </c>
      <c r="CT29" s="19">
        <f ca="1">IF(CS29=0,0,IF(CQ29=0,1,CS29/CQ29))</f>
        <v>-2.204261608105279E-2</v>
      </c>
      <c r="CW29" t="s">
        <v>14</v>
      </c>
      <c r="CX29" t="s">
        <v>6</v>
      </c>
      <c r="CZ29" s="74">
        <f>SUMIF(PB!$A$93:$A$108,'2018-2019'!CZ$7,PB!D$93:D$108)</f>
        <v>257135</v>
      </c>
      <c r="DA29" s="74">
        <f>SUMIF(PB!$A$93:$A$108,'2018-2019'!DA$7,PB!E$93:E$108)</f>
        <v>243936</v>
      </c>
      <c r="DB29" s="74">
        <f>SUMIF(PB!$A$93:$A$108,'2018-2019'!DB$7,PB!F$93:F$108)</f>
        <v>329733</v>
      </c>
      <c r="DC29" s="74">
        <f>SUMIF(PB!$A$93:$A$108,'2018-2019'!DC$7,PB!G$93:G$108)</f>
        <v>292533</v>
      </c>
      <c r="DD29" s="74">
        <f>SUMIF(PB!$A$93:$A$108,'2018-2019'!DD$7,PB!H$93:H$108)</f>
        <v>345540</v>
      </c>
      <c r="DE29" s="74">
        <f>SUMIF(PB!$A$93:$A$108,'2018-2019'!DE$7,PB!I$93:I$108)</f>
        <v>390298</v>
      </c>
      <c r="DF29" s="74">
        <f>SUMIF(PB!$A$93:$A$108,'2018-2019'!DF$7,PB!J$93:J$108)</f>
        <v>485629</v>
      </c>
      <c r="DG29" s="74">
        <f>SUMIF(PB!$A$93:$A$108,'2018-2019'!DG$7,PB!K$93:K$108)</f>
        <v>497636</v>
      </c>
      <c r="DH29" s="74">
        <f>SUMIF(PB!$A$93:$A$108,'2018-2019'!DH$7,PB!L$93:L$108)</f>
        <v>355585</v>
      </c>
      <c r="DI29" s="74">
        <f>SUMIF(PB!$A$93:$A$108,'2018-2019'!DI$7,PB!M$93:M$108)</f>
        <v>331188</v>
      </c>
      <c r="DJ29" s="74">
        <f>SUMIF(PB!$A$93:$A$108,'2018-2019'!DJ$7,PB!N$93:N$108)</f>
        <v>285658</v>
      </c>
      <c r="DK29" s="74">
        <f>SUMIF(PB!$A$93:$A$108,'2018-2019'!DK$7,PB!O$93:O$108)</f>
        <v>297708</v>
      </c>
      <c r="DN29" s="74">
        <f>SUMIF(PB!$A$93:$A$108,'2018-2019'!DN$7,PB!D$93:D$108)</f>
        <v>223762</v>
      </c>
      <c r="DO29" s="74">
        <f>SUMIF(PB!$A$93:$A$108,'2018-2019'!DO$7,PB!E$93:E$108)</f>
        <v>227260</v>
      </c>
      <c r="DP29" s="74">
        <f>SUMIF(PB!$A$93:$A$108,'2018-2019'!DP$7,PB!F$93:F$108)</f>
        <v>305826</v>
      </c>
      <c r="DQ29" s="74">
        <f>SUMIF(PB!$A$93:$A$108,'2018-2019'!DQ$7,PB!G$93:G$108)</f>
        <v>297759</v>
      </c>
      <c r="DR29" s="74">
        <f>SUMIF(PB!$A$93:$A$108,'2018-2019'!DR$7,PB!H$93:H$108)</f>
        <v>335734</v>
      </c>
      <c r="DS29" s="74">
        <f>SUMIF(PB!$A$93:$A$108,'2018-2019'!DS$7,PB!I$93:I$108)</f>
        <v>381529</v>
      </c>
      <c r="DT29" s="74">
        <f>SUMIF(PB!$A$93:$A$108,'2018-2019'!DT$7,PB!J$93:J$108)</f>
        <v>469332</v>
      </c>
      <c r="DU29" s="74">
        <f>SUMIF(PB!$A$93:$A$108,'2018-2019'!DU$7,PB!K$93:K$108)</f>
        <v>504141</v>
      </c>
      <c r="DV29" s="74">
        <f>SUMIF(PB!$A$93:$A$108,'2018-2019'!DV$7,PB!L$93:L$108)</f>
        <v>354494</v>
      </c>
      <c r="DW29" s="74">
        <f>SUMIF(PB!$A$93:$A$108,'2018-2019'!DW$7,PB!M$93:M$108)</f>
        <v>339488</v>
      </c>
      <c r="DX29" s="74">
        <f>SUMIF(PB!$A$93:$A$108,'2018-2019'!DX$7,PB!N$93:N$108)</f>
        <v>292651</v>
      </c>
      <c r="DY29" s="74">
        <f>SUMIF(PB!$A$93:$A$108,'2018-2019'!DY$7,PB!O$93:O$108)</f>
        <v>289951</v>
      </c>
    </row>
    <row r="30" spans="1:130">
      <c r="A30" s="84" t="str">
        <f>+CW31</f>
        <v>Peace Bridge</v>
      </c>
      <c r="B30" s="26" t="s">
        <v>7</v>
      </c>
      <c r="C30" s="18">
        <f>+CZ30</f>
        <v>94311</v>
      </c>
      <c r="D30" s="73">
        <f ca="1">OFFSET(CZ30,0,14,1,1)</f>
        <v>85577</v>
      </c>
      <c r="E30" s="18">
        <f ca="1">SUM(D30-C30)</f>
        <v>-8734</v>
      </c>
      <c r="F30" s="19">
        <f ca="1">IF(E30=0,0,IF(C30=0,1,E30/C30))</f>
        <v>-9.260849741811665E-2</v>
      </c>
      <c r="G30" s="18">
        <f>SUMIF($C$6:F$6,G$5,$C30:F30)</f>
        <v>94311</v>
      </c>
      <c r="H30" s="73">
        <f ca="1">SUMIF($C$6:G$6,H$5,$C30:G30)</f>
        <v>85577</v>
      </c>
      <c r="I30" s="18">
        <f ca="1">SUM(H30-G30)</f>
        <v>-8734</v>
      </c>
      <c r="J30" s="19">
        <f ca="1">IF(I30=0,0,IF(G30=0,1,I30/G30))</f>
        <v>-9.260849741811665E-2</v>
      </c>
      <c r="K30" s="18">
        <f>+DA30</f>
        <v>89952</v>
      </c>
      <c r="L30" s="73">
        <f ca="1">OFFSET(DA30,0,14,1,1)</f>
        <v>83956</v>
      </c>
      <c r="M30" s="18">
        <f ca="1">SUM(L30-K30)</f>
        <v>-5996</v>
      </c>
      <c r="N30" s="19">
        <f ca="1">IF(M30=0,0,IF(K30=0,1,M30/K30))</f>
        <v>-6.6657773034507289E-2</v>
      </c>
      <c r="O30" s="18">
        <f>SUMIF($C$6:N$6,O$5,$C30:N30)</f>
        <v>184263</v>
      </c>
      <c r="P30" s="73">
        <f ca="1">SUMIF($C$6:O$6,P$5,$C30:O30)</f>
        <v>169533</v>
      </c>
      <c r="Q30" s="18">
        <f ca="1">SUM(P30-O30)</f>
        <v>-14730</v>
      </c>
      <c r="R30" s="19">
        <f ca="1">IF(Q30=0,0,IF(O30=0,1,Q30/O30))</f>
        <v>-7.9940085638462416E-2</v>
      </c>
      <c r="S30" s="18">
        <f>+DB30</f>
        <v>101103</v>
      </c>
      <c r="T30" s="73">
        <f ca="1">OFFSET(DB30,0,14,1,1)</f>
        <v>92644</v>
      </c>
      <c r="U30" s="18">
        <f ca="1">SUM(T30-S30)</f>
        <v>-8459</v>
      </c>
      <c r="V30" s="19">
        <f ca="1">IF(U30=0,0,IF(S30=0,1,U30/S30))</f>
        <v>-8.3667151320930139E-2</v>
      </c>
      <c r="W30" s="18">
        <f>SUMIF($C$6:V$6,W$5,$C30:V30)</f>
        <v>285366</v>
      </c>
      <c r="X30" s="73">
        <f ca="1">SUMIF($C$6:W$6,X$5,$C30:W30)</f>
        <v>262177</v>
      </c>
      <c r="Y30" s="18">
        <f ca="1">SUM(X30-W30)</f>
        <v>-23189</v>
      </c>
      <c r="Z30" s="19">
        <f ca="1">IF(Y30=0,0,IF(W30=0,1,Y30/W30))</f>
        <v>-8.1260556618517971E-2</v>
      </c>
      <c r="AA30" s="18">
        <f>+DC30</f>
        <v>99353</v>
      </c>
      <c r="AB30" s="73">
        <f ca="1">OFFSET(DC30,0,14,1,1)</f>
        <v>91387</v>
      </c>
      <c r="AC30" s="18">
        <f ca="1">SUM(AB30-AA30)</f>
        <v>-7966</v>
      </c>
      <c r="AD30" s="19">
        <f ca="1">IF(AC30=0,0,IF(AA30=0,1,AC30/AA30))</f>
        <v>-8.0178756554910274E-2</v>
      </c>
      <c r="AE30" s="18">
        <f>SUMIF($C$6:AD$6,AE$5,$C30:AD30)</f>
        <v>384719</v>
      </c>
      <c r="AF30" s="73">
        <f ca="1">SUMIF($C$6:AE$6,AF$5,$C30:AE30)</f>
        <v>353564</v>
      </c>
      <c r="AG30" s="18">
        <f ca="1">SUM(AF30-AE30)</f>
        <v>-31155</v>
      </c>
      <c r="AH30" s="19">
        <f ca="1">IF(AG30=0,0,IF(AE30=0,1,AG30/AE30))</f>
        <v>-8.0981183669119536E-2</v>
      </c>
      <c r="AI30" s="18">
        <f>+DD30</f>
        <v>102824</v>
      </c>
      <c r="AJ30" s="73">
        <f ca="1">OFFSET(DD30,0,14,1,1)</f>
        <v>95458</v>
      </c>
      <c r="AK30" s="18">
        <f ca="1">SUM(AJ30-AI30)</f>
        <v>-7366</v>
      </c>
      <c r="AL30" s="19">
        <f ca="1">IF(AK30=0,0,IF(AI30=0,1,AK30/AI30))</f>
        <v>-7.1636971913172018E-2</v>
      </c>
      <c r="AM30" s="18">
        <f>SUMIF($C$6:AL$6,AM$5,$C30:AL30)</f>
        <v>487543</v>
      </c>
      <c r="AN30" s="73">
        <f ca="1">SUMIF($C$6:AM$6,AN$5,$C30:AM30)</f>
        <v>449022</v>
      </c>
      <c r="AO30" s="18">
        <f ca="1">SUM(AN30-AM30)</f>
        <v>-38521</v>
      </c>
      <c r="AP30" s="19">
        <f ca="1">IF(AO30=0,0,IF(AM30=0,1,AO30/AM30))</f>
        <v>-7.9010466769084978E-2</v>
      </c>
      <c r="AQ30" s="18">
        <f>+DE30</f>
        <v>97073</v>
      </c>
      <c r="AR30" s="73">
        <f ca="1">OFFSET(DE30,0,14,1,1)</f>
        <v>89043</v>
      </c>
      <c r="AS30" s="18">
        <f ca="1">SUM(AR30-AQ30)</f>
        <v>-8030</v>
      </c>
      <c r="AT30" s="19">
        <f ca="1">IF(AS30=0,0,IF(AQ30=0,1,AS30/AQ30))</f>
        <v>-8.2721251017275663E-2</v>
      </c>
      <c r="AU30" s="18">
        <f>SUMIF($C$6:AT$6,AU$5,$C30:AT30)</f>
        <v>584616</v>
      </c>
      <c r="AV30" s="73">
        <f ca="1">SUMIF($C$6:AU$6,AV$5,$C30:AU30)</f>
        <v>538065</v>
      </c>
      <c r="AW30" s="18">
        <f ca="1">SUM(AV30-AU30)</f>
        <v>-46551</v>
      </c>
      <c r="AX30" s="19">
        <f ca="1">IF(AW30=0,0,IF(AU30=0,1,AW30/AU30))</f>
        <v>-7.9626626708813986E-2</v>
      </c>
      <c r="AY30" s="18">
        <f>+DF30</f>
        <v>92694</v>
      </c>
      <c r="AZ30" s="73">
        <f ca="1">OFFSET(DF30,0,14,1,1)</f>
        <v>90983</v>
      </c>
      <c r="BA30" s="18">
        <f ca="1">SUM(AZ30-AY30)</f>
        <v>-1711</v>
      </c>
      <c r="BB30" s="19">
        <f ca="1">IF(BA30=0,0,IF(AY30=0,1,BA30/AY30))</f>
        <v>-1.8458584158629467E-2</v>
      </c>
      <c r="BC30" s="18">
        <f>SUMIF($C$6:BB$6,BC$5,$C30:BB30)</f>
        <v>677310</v>
      </c>
      <c r="BD30" s="73">
        <f ca="1">SUMIF($C$6:BC$6,BD$5,$C30:BC30)</f>
        <v>629048</v>
      </c>
      <c r="BE30" s="18">
        <f ca="1">SUM(BD30-BC30)</f>
        <v>-48262</v>
      </c>
      <c r="BF30" s="19">
        <f ca="1">IF(BE30=0,0,IF(BC30=0,1,BE30/BC30))</f>
        <v>-7.1255407420531214E-2</v>
      </c>
      <c r="BG30" s="18">
        <f>+DG30</f>
        <v>96310</v>
      </c>
      <c r="BH30" s="73">
        <f ca="1">OFFSET(DG30,0,14,1,1)</f>
        <v>92337</v>
      </c>
      <c r="BI30" s="18">
        <f ca="1">SUM(BH30-BG30)</f>
        <v>-3973</v>
      </c>
      <c r="BJ30" s="19">
        <f ca="1">IF(BI30=0,0,IF(BG30=0,1,BI30/BG30))</f>
        <v>-4.1252206416779152E-2</v>
      </c>
      <c r="BK30" s="18">
        <f>SUMIF($C$6:BJ$6,BK$5,$C30:BJ30)</f>
        <v>773620</v>
      </c>
      <c r="BL30" s="73">
        <f ca="1">SUMIF($C$6:BK$6,BL$5,$C30:BK30)</f>
        <v>721385</v>
      </c>
      <c r="BM30" s="18">
        <f ca="1">SUM(BL30-BK30)</f>
        <v>-52235</v>
      </c>
      <c r="BN30" s="19">
        <f ca="1">IF(BM30=0,0,IF(BK30=0,1,BM30/BK30))</f>
        <v>-6.7520229570073156E-2</v>
      </c>
      <c r="BO30" s="18">
        <f>+DH30</f>
        <v>89173</v>
      </c>
      <c r="BP30" s="73">
        <f ca="1">OFFSET(DH30,0,14,1,1)</f>
        <v>91609</v>
      </c>
      <c r="BQ30" s="18">
        <f ca="1">SUM(BP30-BO30)</f>
        <v>2436</v>
      </c>
      <c r="BR30" s="19">
        <f ca="1">IF(BQ30=0,0,IF(BO30=0,1,BQ30/BO30))</f>
        <v>2.7317685846612764E-2</v>
      </c>
      <c r="BS30" s="18">
        <f>SUMIF($C$6:BR$6,BS$5,$C30:BR30)</f>
        <v>862793</v>
      </c>
      <c r="BT30" s="73">
        <f ca="1">SUMIF($C$6:BS$6,BT$5,$C30:BS30)</f>
        <v>812994</v>
      </c>
      <c r="BU30" s="18">
        <f ca="1">SUM(BT30-BS30)</f>
        <v>-49799</v>
      </c>
      <c r="BV30" s="19">
        <f ca="1">IF(BU30=0,0,IF(BS30=0,1,BU30/BS30))</f>
        <v>-5.7718363500862895E-2</v>
      </c>
      <c r="BW30" s="18">
        <f>+DI30</f>
        <v>100711</v>
      </c>
      <c r="BX30" s="73">
        <f ca="1">OFFSET(DI30,0,14,1,1)</f>
        <v>96796</v>
      </c>
      <c r="BY30" s="18">
        <f ca="1">SUM(BX30-BW30)</f>
        <v>-3915</v>
      </c>
      <c r="BZ30" s="19">
        <f ca="1">IF(BY30=0,0,IF(BW30=0,1,BY30/BW30))</f>
        <v>-3.887360864255146E-2</v>
      </c>
      <c r="CA30" s="18">
        <f>SUMIF($C$6:BZ$6,CA$5,$C30:BZ30)</f>
        <v>963504</v>
      </c>
      <c r="CB30" s="73">
        <f ca="1">SUMIF($C$6:CA$6,CB$5,$C30:CA30)</f>
        <v>909790</v>
      </c>
      <c r="CC30" s="18">
        <f ca="1">SUM(CB30-CA30)</f>
        <v>-53714</v>
      </c>
      <c r="CD30" s="19">
        <f ca="1">IF(CC30=0,0,IF(CA30=0,1,CC30/CA30))</f>
        <v>-5.5748600939902686E-2</v>
      </c>
      <c r="CE30" s="18">
        <f>+DJ30</f>
        <v>92763</v>
      </c>
      <c r="CF30" s="73">
        <f ca="1">OFFSET(DJ30,0,14,1,1)</f>
        <v>84996</v>
      </c>
      <c r="CG30" s="18">
        <f ca="1">SUM(CF30-CE30)</f>
        <v>-7767</v>
      </c>
      <c r="CH30" s="19">
        <f ca="1">IF(CG30=0,0,IF(CE30=0,1,CG30/CE30))</f>
        <v>-8.372950422043271E-2</v>
      </c>
      <c r="CI30" s="18">
        <f>SUMIF($C$6:CH$6,CI$5,$C30:CH30)</f>
        <v>1056267</v>
      </c>
      <c r="CJ30" s="73">
        <f ca="1">SUMIF($C$6:CI$6,CJ$5,$C30:CI30)</f>
        <v>994786</v>
      </c>
      <c r="CK30" s="18">
        <f ca="1">SUM(CJ30-CI30)</f>
        <v>-61481</v>
      </c>
      <c r="CL30" s="19">
        <f ca="1">IF(CK30=0,0,IF(CI30=0,1,CK30/CI30))</f>
        <v>-5.8205927099871525E-2</v>
      </c>
      <c r="CM30" s="18">
        <f>+DK30</f>
        <v>80419</v>
      </c>
      <c r="CN30" s="73">
        <f ca="1">OFFSET(DK30,0,14,1,1)</f>
        <v>78755</v>
      </c>
      <c r="CO30" s="18">
        <f ca="1">SUM(CN30-CM30)</f>
        <v>-1664</v>
      </c>
      <c r="CP30" s="19">
        <f ca="1">IF(CO30=0,0,IF(CM30=0,1,CO30/CM30))</f>
        <v>-2.0691627600442682E-2</v>
      </c>
      <c r="CQ30" s="18">
        <f>SUMIF($C$6:CP$6,CQ$5,$C30:CP30)</f>
        <v>1136686</v>
      </c>
      <c r="CR30" s="73">
        <f ca="1">SUMIF($C$6:CQ$6,CR$5,$C30:CQ30)</f>
        <v>1073541</v>
      </c>
      <c r="CS30" s="18">
        <f ca="1">SUM(CR30-CQ30)</f>
        <v>-63145</v>
      </c>
      <c r="CT30" s="19">
        <f ca="1">IF(CS30=0,0,IF(CQ30=0,1,CS30/CQ30))</f>
        <v>-5.5551841053729879E-2</v>
      </c>
      <c r="CW30" t="s">
        <v>14</v>
      </c>
      <c r="CX30" t="s">
        <v>7</v>
      </c>
      <c r="CY30" s="7"/>
      <c r="CZ30" s="74">
        <f>SUMIF(PB!$A$111:$A$126,'2018-2019'!CZ$7,PB!D$111:D$126)</f>
        <v>94311</v>
      </c>
      <c r="DA30" s="74">
        <f>SUMIF(PB!$A$111:$A$126,'2018-2019'!DA$7,PB!E$111:E$126)</f>
        <v>89952</v>
      </c>
      <c r="DB30" s="74">
        <f>SUMIF(PB!$A$111:$A$126,'2018-2019'!DB$7,PB!F$111:F$126)</f>
        <v>101103</v>
      </c>
      <c r="DC30" s="74">
        <f>SUMIF(PB!$A$111:$A$126,'2018-2019'!DC$7,PB!G$111:G$126)</f>
        <v>99353</v>
      </c>
      <c r="DD30" s="74">
        <f>SUMIF(PB!$A$111:$A$126,'2018-2019'!DD$7,PB!H$111:H$126)</f>
        <v>102824</v>
      </c>
      <c r="DE30" s="74">
        <f>SUMIF(PB!$A$111:$A$126,'2018-2019'!DE$7,PB!I$111:I$126)</f>
        <v>97073</v>
      </c>
      <c r="DF30" s="74">
        <f>SUMIF(PB!$A$111:$A$126,'2018-2019'!DF$7,PB!J$111:J$126)</f>
        <v>92694</v>
      </c>
      <c r="DG30" s="74">
        <f>SUMIF(PB!$A$111:$A$126,'2018-2019'!DG$7,PB!K$111:K$126)</f>
        <v>96310</v>
      </c>
      <c r="DH30" s="74">
        <f>SUMIF(PB!$A$111:$A$126,'2018-2019'!DH$7,PB!L$111:L$126)</f>
        <v>89173</v>
      </c>
      <c r="DI30" s="74">
        <f>SUMIF(PB!$A$111:$A$126,'2018-2019'!DI$7,PB!M$111:M$126)</f>
        <v>100711</v>
      </c>
      <c r="DJ30" s="74">
        <f>SUMIF(PB!$A$111:$A$126,'2018-2019'!DJ$7,PB!N$111:N$126)</f>
        <v>92763</v>
      </c>
      <c r="DK30" s="74">
        <f>SUMIF(PB!$A$111:$A$126,'2018-2019'!DK$7,PB!O$111:O$126)</f>
        <v>80419</v>
      </c>
      <c r="DN30" s="74">
        <f>SUMIF(PB!$A$111:$A$126,'2018-2019'!DN$7,PB!D$111:D$126)</f>
        <v>85577</v>
      </c>
      <c r="DO30" s="74">
        <f>SUMIF(PB!$A$111:$A$126,'2018-2019'!DO$7,PB!E$111:E$126)</f>
        <v>83956</v>
      </c>
      <c r="DP30" s="74">
        <f>SUMIF(PB!$A$111:$A$126,'2018-2019'!DP$7,PB!F$111:F$126)</f>
        <v>92644</v>
      </c>
      <c r="DQ30" s="74">
        <f>SUMIF(PB!$A$111:$A$126,'2018-2019'!DQ$7,PB!G$111:G$126)</f>
        <v>91387</v>
      </c>
      <c r="DR30" s="74">
        <f>SUMIF(PB!$A$111:$A$126,'2018-2019'!DR$7,PB!H$111:H$126)</f>
        <v>95458</v>
      </c>
      <c r="DS30" s="74">
        <f>SUMIF(PB!$A$111:$A$126,'2018-2019'!DS$7,PB!I$111:I$126)</f>
        <v>89043</v>
      </c>
      <c r="DT30" s="74">
        <f>SUMIF(PB!$A$111:$A$126,'2018-2019'!DT$7,PB!J$111:J$126)</f>
        <v>90983</v>
      </c>
      <c r="DU30" s="74">
        <f>SUMIF(PB!$A$111:$A$126,'2018-2019'!DU$7,PB!K$111:K$126)</f>
        <v>92337</v>
      </c>
      <c r="DV30" s="74">
        <f>SUMIF(PB!$A$111:$A$126,'2018-2019'!DV$7,PB!L$111:L$126)</f>
        <v>91609</v>
      </c>
      <c r="DW30" s="74">
        <f>SUMIF(PB!$A$111:$A$126,'2018-2019'!DW$7,PB!M$111:M$126)</f>
        <v>96796</v>
      </c>
      <c r="DX30" s="74">
        <f>SUMIF(PB!$A$111:$A$126,'2018-2019'!DX$7,PB!N$111:N$126)</f>
        <v>84996</v>
      </c>
      <c r="DY30" s="74">
        <f>SUMIF(PB!$A$111:$A$126,'2018-2019'!DY$7,PB!O$111:O$126)</f>
        <v>78755</v>
      </c>
    </row>
    <row r="31" spans="1:130">
      <c r="A31" s="83"/>
      <c r="B31" s="26" t="s">
        <v>8</v>
      </c>
      <c r="C31" s="73">
        <f>+CZ31</f>
        <v>1690</v>
      </c>
      <c r="D31" s="73">
        <f ca="1">OFFSET(CZ31,0,14,1,1)</f>
        <v>1222</v>
      </c>
      <c r="E31" s="73">
        <f ca="1">SUM(D31-C31)</f>
        <v>-468</v>
      </c>
      <c r="F31" s="19">
        <f ca="1">IF(E31=0,0,IF(C31=0,1,E31/C31))</f>
        <v>-0.27692307692307694</v>
      </c>
      <c r="G31" s="73">
        <f>SUMIF($C$6:F$6,G$5,$C31:F31)</f>
        <v>1690</v>
      </c>
      <c r="H31" s="73">
        <f ca="1">SUMIF($C$6:G$6,H$5,$C31:G31)</f>
        <v>1222</v>
      </c>
      <c r="I31" s="73">
        <f ca="1">SUM(H31-G31)</f>
        <v>-468</v>
      </c>
      <c r="J31" s="19">
        <f ca="1">IF(I31=0,0,IF(G31=0,1,I31/G31))</f>
        <v>-0.27692307692307694</v>
      </c>
      <c r="K31" s="73">
        <f>+DA31</f>
        <v>1676</v>
      </c>
      <c r="L31" s="73">
        <f ca="1">OFFSET(DA31,0,14,1,1)</f>
        <v>1220</v>
      </c>
      <c r="M31" s="73">
        <f ca="1">SUM(L31-K31)</f>
        <v>-456</v>
      </c>
      <c r="N31" s="19">
        <f ca="1">IF(M31=0,0,IF(K31=0,1,M31/K31))</f>
        <v>-0.27207637231503579</v>
      </c>
      <c r="O31" s="73">
        <f>SUMIF($C$6:N$6,O$5,$C31:N31)</f>
        <v>3366</v>
      </c>
      <c r="P31" s="73">
        <f ca="1">SUMIF($C$6:O$6,P$5,$C31:O31)</f>
        <v>2442</v>
      </c>
      <c r="Q31" s="73">
        <f ca="1">SUM(P31-O31)</f>
        <v>-924</v>
      </c>
      <c r="R31" s="19">
        <f ca="1">IF(Q31=0,0,IF(O31=0,1,Q31/O31))</f>
        <v>-0.27450980392156865</v>
      </c>
      <c r="S31" s="73">
        <f>+DB31</f>
        <v>1652</v>
      </c>
      <c r="T31" s="73">
        <f ca="1">OFFSET(DB31,0,14,1,1)</f>
        <v>1446</v>
      </c>
      <c r="U31" s="73">
        <f ca="1">SUM(T31-S31)</f>
        <v>-206</v>
      </c>
      <c r="V31" s="19">
        <f ca="1">IF(U31=0,0,IF(S31=0,1,U31/S31))</f>
        <v>-0.12469733656174334</v>
      </c>
      <c r="W31" s="73">
        <f>SUMIF($C$6:V$6,W$5,$C31:V31)</f>
        <v>5018</v>
      </c>
      <c r="X31" s="73">
        <f ca="1">SUMIF($C$6:W$6,X$5,$C31:W31)</f>
        <v>3888</v>
      </c>
      <c r="Y31" s="73">
        <f ca="1">SUM(X31-W31)</f>
        <v>-1130</v>
      </c>
      <c r="Z31" s="19">
        <f ca="1">IF(Y31=0,0,IF(W31=0,1,Y31/W31))</f>
        <v>-0.22518931845356716</v>
      </c>
      <c r="AA31" s="73">
        <f>+DC31</f>
        <v>1600</v>
      </c>
      <c r="AB31" s="73">
        <f ca="1">OFFSET(DC31,0,14,1,1)</f>
        <v>1318</v>
      </c>
      <c r="AC31" s="73">
        <f ca="1">SUM(AB31-AA31)</f>
        <v>-282</v>
      </c>
      <c r="AD31" s="19">
        <f ca="1">IF(AC31=0,0,IF(AA31=0,1,AC31/AA31))</f>
        <v>-0.17624999999999999</v>
      </c>
      <c r="AE31" s="73">
        <f>SUMIF($C$6:AD$6,AE$5,$C31:AD31)</f>
        <v>6618</v>
      </c>
      <c r="AF31" s="73">
        <f ca="1">SUMIF($C$6:AE$6,AF$5,$C31:AE31)</f>
        <v>5206</v>
      </c>
      <c r="AG31" s="73">
        <f ca="1">SUM(AF31-AE31)</f>
        <v>-1412</v>
      </c>
      <c r="AH31" s="19">
        <f ca="1">IF(AG31=0,0,IF(AE31=0,1,AG31/AE31))</f>
        <v>-0.2133575098216984</v>
      </c>
      <c r="AI31" s="73">
        <f>+DD31</f>
        <v>1626</v>
      </c>
      <c r="AJ31" s="73">
        <f ca="1">OFFSET(DD31,0,14,1,1)</f>
        <v>1504</v>
      </c>
      <c r="AK31" s="73">
        <f ca="1">SUM(AJ31-AI31)</f>
        <v>-122</v>
      </c>
      <c r="AL31" s="19">
        <f ca="1">IF(AK31=0,0,IF(AI31=0,1,AK31/AI31))</f>
        <v>-7.5030750307503072E-2</v>
      </c>
      <c r="AM31" s="73">
        <f>SUMIF($C$6:AL$6,AM$5,$C31:AL31)</f>
        <v>8244</v>
      </c>
      <c r="AN31" s="73">
        <f ca="1">SUMIF($C$6:AM$6,AN$5,$C31:AM31)</f>
        <v>6710</v>
      </c>
      <c r="AO31" s="73">
        <f ca="1">SUM(AN31-AM31)</f>
        <v>-1534</v>
      </c>
      <c r="AP31" s="19">
        <f ca="1">IF(AO31=0,0,IF(AM31=0,1,AO31/AM31))</f>
        <v>-0.18607472100921882</v>
      </c>
      <c r="AQ31" s="73">
        <f>+DE31</f>
        <v>1906</v>
      </c>
      <c r="AR31" s="73">
        <f ca="1">OFFSET(DE31,0,14,1,1)</f>
        <v>1652</v>
      </c>
      <c r="AS31" s="73">
        <f ca="1">SUM(AR31-AQ31)</f>
        <v>-254</v>
      </c>
      <c r="AT31" s="19">
        <f ca="1">IF(AS31=0,0,IF(AQ31=0,1,AS31/AQ31))</f>
        <v>-0.13326337880377753</v>
      </c>
      <c r="AU31" s="73">
        <f>SUMIF($C$6:AT$6,AU$5,$C31:AT31)</f>
        <v>10150</v>
      </c>
      <c r="AV31" s="73">
        <f ca="1">SUMIF($C$6:AU$6,AV$5,$C31:AU31)</f>
        <v>8362</v>
      </c>
      <c r="AW31" s="73">
        <f ca="1">SUM(AV31-AU31)</f>
        <v>-1788</v>
      </c>
      <c r="AX31" s="19">
        <f ca="1">IF(AW31=0,0,IF(AU31=0,1,AW31/AU31))</f>
        <v>-0.1761576354679803</v>
      </c>
      <c r="AY31" s="73">
        <f>+DF31</f>
        <v>2126</v>
      </c>
      <c r="AZ31" s="73">
        <f ca="1">OFFSET(DF31,0,14,1,1)</f>
        <v>1858</v>
      </c>
      <c r="BA31" s="73">
        <f ca="1">SUM(AZ31-AY31)</f>
        <v>-268</v>
      </c>
      <c r="BB31" s="19">
        <f ca="1">IF(BA31=0,0,IF(AY31=0,1,BA31/AY31))</f>
        <v>-0.12605832549388524</v>
      </c>
      <c r="BC31" s="73">
        <f>SUMIF($C$6:BB$6,BC$5,$C31:BB31)</f>
        <v>12276</v>
      </c>
      <c r="BD31" s="73">
        <f ca="1">SUMIF($C$6:BC$6,BD$5,$C31:BC31)</f>
        <v>10220</v>
      </c>
      <c r="BE31" s="73">
        <f ca="1">SUM(BD31-BC31)</f>
        <v>-2056</v>
      </c>
      <c r="BF31" s="19">
        <f ca="1">IF(BE31=0,0,IF(BC31=0,1,BE31/BC31))</f>
        <v>-0.16748126425545781</v>
      </c>
      <c r="BG31" s="73">
        <f>+DG31</f>
        <v>2148</v>
      </c>
      <c r="BH31" s="73">
        <f ca="1">OFFSET(DG31,0,14,1,1)</f>
        <v>2100</v>
      </c>
      <c r="BI31" s="73">
        <f ca="1">SUM(BH31-BG31)</f>
        <v>-48</v>
      </c>
      <c r="BJ31" s="19">
        <f ca="1">IF(BI31=0,0,IF(BG31=0,1,BI31/BG31))</f>
        <v>-2.23463687150838E-2</v>
      </c>
      <c r="BK31" s="73">
        <f>SUMIF($C$6:BJ$6,BK$5,$C31:BJ31)</f>
        <v>14424</v>
      </c>
      <c r="BL31" s="73">
        <f ca="1">SUMIF($C$6:BK$6,BL$5,$C31:BK31)</f>
        <v>12320</v>
      </c>
      <c r="BM31" s="73">
        <f ca="1">SUM(BL31-BK31)</f>
        <v>-2104</v>
      </c>
      <c r="BN31" s="19">
        <f ca="1">IF(BM31=0,0,IF(BK31=0,1,BM31/BK31))</f>
        <v>-0.14586799778147533</v>
      </c>
      <c r="BO31" s="73">
        <f>+DH31</f>
        <v>1930</v>
      </c>
      <c r="BP31" s="73">
        <f ca="1">OFFSET(DH31,0,14,1,1)</f>
        <v>1952</v>
      </c>
      <c r="BQ31" s="73">
        <f ca="1">SUM(BP31-BO31)</f>
        <v>22</v>
      </c>
      <c r="BR31" s="19">
        <f ca="1">IF(BQ31=0,0,IF(BO31=0,1,BQ31/BO31))</f>
        <v>1.1398963730569948E-2</v>
      </c>
      <c r="BS31" s="73">
        <f>SUMIF($C$6:BR$6,BS$5,$C31:BR31)</f>
        <v>16354</v>
      </c>
      <c r="BT31" s="73">
        <f ca="1">SUMIF($C$6:BS$6,BT$5,$C31:BS31)</f>
        <v>14272</v>
      </c>
      <c r="BU31" s="73">
        <f ca="1">SUM(BT31-BS31)</f>
        <v>-2082</v>
      </c>
      <c r="BV31" s="19">
        <f ca="1">IF(BU31=0,0,IF(BS31=0,1,BU31/BS31))</f>
        <v>-0.12730830377889202</v>
      </c>
      <c r="BW31" s="73">
        <f>+DI31</f>
        <v>1806</v>
      </c>
      <c r="BX31" s="73">
        <f ca="1">OFFSET(DI31,0,14,1,1)</f>
        <v>2200</v>
      </c>
      <c r="BY31" s="73">
        <f ca="1">SUM(BX31-BW31)</f>
        <v>394</v>
      </c>
      <c r="BZ31" s="19">
        <f ca="1">IF(BY31=0,0,IF(BW31=0,1,BY31/BW31))</f>
        <v>0.21816168327796234</v>
      </c>
      <c r="CA31" s="73">
        <f>SUMIF($C$6:BZ$6,CA$5,$C31:BZ31)</f>
        <v>18160</v>
      </c>
      <c r="CB31" s="73">
        <f ca="1">SUMIF($C$6:CA$6,CB$5,$C31:CA31)</f>
        <v>16472</v>
      </c>
      <c r="CC31" s="73">
        <f ca="1">SUM(CB31-CA31)</f>
        <v>-1688</v>
      </c>
      <c r="CD31" s="19">
        <f ca="1">IF(CC31=0,0,IF(CA31=0,1,CC31/CA31))</f>
        <v>-9.2951541850220268E-2</v>
      </c>
      <c r="CE31" s="73">
        <f>+DJ31</f>
        <v>1734</v>
      </c>
      <c r="CF31" s="73">
        <f ca="1">OFFSET(DJ31,0,14,1,1)</f>
        <v>2106</v>
      </c>
      <c r="CG31" s="73">
        <f ca="1">SUM(CF31-CE31)</f>
        <v>372</v>
      </c>
      <c r="CH31" s="19">
        <f ca="1">IF(CG31=0,0,IF(CE31=0,1,CG31/CE31))</f>
        <v>0.21453287197231835</v>
      </c>
      <c r="CI31" s="73">
        <f>SUMIF($C$6:CH$6,CI$5,$C31:CH31)</f>
        <v>19894</v>
      </c>
      <c r="CJ31" s="73">
        <f ca="1">SUMIF($C$6:CI$6,CJ$5,$C31:CI31)</f>
        <v>18578</v>
      </c>
      <c r="CK31" s="73">
        <f ca="1">SUM(CJ31-CI31)</f>
        <v>-1316</v>
      </c>
      <c r="CL31" s="19">
        <f ca="1">IF(CK31=0,0,IF(CI31=0,1,CK31/CI31))</f>
        <v>-6.615059817030261E-2</v>
      </c>
      <c r="CM31" s="73">
        <f>+DK31</f>
        <v>1486</v>
      </c>
      <c r="CN31" s="73">
        <f ca="1">OFFSET(DK31,0,14,1,1)</f>
        <v>2122</v>
      </c>
      <c r="CO31" s="73">
        <f ca="1">SUM(CN31-CM31)</f>
        <v>636</v>
      </c>
      <c r="CP31" s="19">
        <f ca="1">IF(CO31=0,0,IF(CM31=0,1,CO31/CM31))</f>
        <v>0.42799461641991926</v>
      </c>
      <c r="CQ31" s="73">
        <f>SUMIF($C$6:CP$6,CQ$5,$C31:CP31)</f>
        <v>21380</v>
      </c>
      <c r="CR31" s="73">
        <f ca="1">SUMIF($C$6:CQ$6,CR$5,$C31:CQ31)</f>
        <v>20700</v>
      </c>
      <c r="CS31" s="73">
        <f ca="1">SUM(CR31-CQ31)</f>
        <v>-680</v>
      </c>
      <c r="CT31" s="19">
        <f ca="1">IF(CS31=0,0,IF(CQ31=0,1,CS31/CQ31))</f>
        <v>-3.1805425631431246E-2</v>
      </c>
      <c r="CW31" t="s">
        <v>14</v>
      </c>
      <c r="CX31" t="s">
        <v>8</v>
      </c>
      <c r="CY31" s="7"/>
      <c r="CZ31" s="74">
        <f>SUMIF(PB!$A$129:$A$144,'2018-2019'!CZ$7,PB!D$129:D$144)</f>
        <v>1690</v>
      </c>
      <c r="DA31" s="74">
        <f>SUMIF(PB!$A$129:$A$144,'2018-2019'!DA$7,PB!E$129:E$144)</f>
        <v>1676</v>
      </c>
      <c r="DB31" s="74">
        <f>SUMIF(PB!$A$129:$A$144,'2018-2019'!DB$7,PB!F$129:F$144)</f>
        <v>1652</v>
      </c>
      <c r="DC31" s="74">
        <f>SUMIF(PB!$A$129:$A$144,'2018-2019'!DC$7,PB!G$129:G$144)</f>
        <v>1600</v>
      </c>
      <c r="DD31" s="74">
        <f>SUMIF(PB!$A$129:$A$144,'2018-2019'!DD$7,PB!H$129:H$144)</f>
        <v>1626</v>
      </c>
      <c r="DE31" s="74">
        <f>SUMIF(PB!$A$129:$A$144,'2018-2019'!DE$7,PB!I$129:I$144)</f>
        <v>1906</v>
      </c>
      <c r="DF31" s="74">
        <f>SUMIF(PB!$A$129:$A$144,'2018-2019'!DF$7,PB!J$129:J$144)</f>
        <v>2126</v>
      </c>
      <c r="DG31" s="74">
        <f>SUMIF(PB!$A$129:$A$144,'2018-2019'!DG$7,PB!K$129:K$144)</f>
        <v>2148</v>
      </c>
      <c r="DH31" s="74">
        <f>SUMIF(PB!$A$129:$A$144,'2018-2019'!DH$7,PB!L$129:L$144)</f>
        <v>1930</v>
      </c>
      <c r="DI31" s="74">
        <f>SUMIF(PB!$A$129:$A$144,'2018-2019'!DI$7,PB!M$129:M$144)</f>
        <v>1806</v>
      </c>
      <c r="DJ31" s="74">
        <f>SUMIF(PB!$A$129:$A$144,'2018-2019'!DJ$7,PB!N$129:N$144)</f>
        <v>1734</v>
      </c>
      <c r="DK31" s="74">
        <f>SUMIF(PB!$A$129:$A$144,'2018-2019'!DK$7,PB!O$129:O$144)</f>
        <v>1486</v>
      </c>
      <c r="DN31" s="74">
        <f>SUMIF(PB!$A$129:$A$144,'2018-2019'!DN$7,PB!D$129:D$144)</f>
        <v>1222</v>
      </c>
      <c r="DO31" s="74">
        <f>SUMIF(PB!$A$129:$A$144,'2018-2019'!DO$7,PB!E$129:E$144)</f>
        <v>1220</v>
      </c>
      <c r="DP31" s="74">
        <f>SUMIF(PB!$A$129:$A$144,'2018-2019'!DP$7,PB!F$129:F$144)</f>
        <v>1446</v>
      </c>
      <c r="DQ31" s="74">
        <f>SUMIF(PB!$A$129:$A$144,'2018-2019'!DQ$7,PB!G$129:G$144)</f>
        <v>1318</v>
      </c>
      <c r="DR31" s="74">
        <f>SUMIF(PB!$A$129:$A$144,'2018-2019'!DR$7,PB!H$129:H$144)</f>
        <v>1504</v>
      </c>
      <c r="DS31" s="74">
        <f>SUMIF(PB!$A$129:$A$144,'2018-2019'!DS$7,PB!I$129:I$144)</f>
        <v>1652</v>
      </c>
      <c r="DT31" s="74">
        <f>SUMIF(PB!$A$129:$A$144,'2018-2019'!DT$7,PB!J$129:J$144)</f>
        <v>1858</v>
      </c>
      <c r="DU31" s="74">
        <f>SUMIF(PB!$A$129:$A$144,'2018-2019'!DU$7,PB!K$129:K$144)</f>
        <v>2100</v>
      </c>
      <c r="DV31" s="74">
        <f>SUMIF(PB!$A$129:$A$144,'2018-2019'!DV$7,PB!L$129:L$144)</f>
        <v>1952</v>
      </c>
      <c r="DW31" s="74">
        <f>SUMIF(PB!$A$129:$A$144,'2018-2019'!DW$7,PB!M$129:M$144)</f>
        <v>2200</v>
      </c>
      <c r="DX31" s="74">
        <f>SUMIF(PB!$A$129:$A$144,'2018-2019'!DX$7,PB!N$129:N$144)</f>
        <v>2106</v>
      </c>
      <c r="DY31" s="74">
        <f>SUMIF(PB!$A$129:$A$144,'2018-2019'!DY$7,PB!O$129:O$144)</f>
        <v>2122</v>
      </c>
    </row>
    <row r="32" spans="1:130" s="7" customFormat="1">
      <c r="A32" s="75"/>
      <c r="B32" s="24" t="s">
        <v>9</v>
      </c>
      <c r="C32" s="12">
        <f>+SUM(C29:C31)</f>
        <v>353136</v>
      </c>
      <c r="D32" s="86">
        <f ca="1">+SUM(D29:D31)</f>
        <v>310561</v>
      </c>
      <c r="E32" s="12">
        <f ca="1">SUM(E29:E31)</f>
        <v>-42575</v>
      </c>
      <c r="F32" s="13">
        <f ca="1">IF(E32=0,0,IF(C32=0,1,E32/C32))</f>
        <v>-0.12056261610257804</v>
      </c>
      <c r="G32" s="12">
        <f>SUM(G29:G31)</f>
        <v>353136</v>
      </c>
      <c r="H32" s="86">
        <f ca="1">SUM(H29:H31)</f>
        <v>310561</v>
      </c>
      <c r="I32" s="12">
        <f ca="1">SUM(I29:I31)</f>
        <v>-42575</v>
      </c>
      <c r="J32" s="13">
        <f ca="1">IF(I32=0,0,IF(G32=0,1,I32/G32))</f>
        <v>-0.12056261610257804</v>
      </c>
      <c r="K32" s="12">
        <f>+SUM(K29:K31)</f>
        <v>335564</v>
      </c>
      <c r="L32" s="86">
        <f ca="1">+SUM(L29:L31)</f>
        <v>312436</v>
      </c>
      <c r="M32" s="12">
        <f ca="1">SUM(M29:M31)</f>
        <v>-23128</v>
      </c>
      <c r="N32" s="13">
        <f ca="1">IF(M32=0,0,IF(K32=0,1,M32/K32))</f>
        <v>-6.8922768830983056E-2</v>
      </c>
      <c r="O32" s="12">
        <f>SUM(O29:O31)</f>
        <v>688700</v>
      </c>
      <c r="P32" s="86">
        <f ca="1">SUM(P29:P31)</f>
        <v>622997</v>
      </c>
      <c r="Q32" s="12">
        <f ca="1">SUM(Q29:Q31)</f>
        <v>-65703</v>
      </c>
      <c r="R32" s="13">
        <f ca="1">IF(Q32=0,0,IF(O32=0,1,Q32/O32))</f>
        <v>-9.5401481051255996E-2</v>
      </c>
      <c r="S32" s="12">
        <f>+SUM(S29:S31)</f>
        <v>432488</v>
      </c>
      <c r="T32" s="86">
        <f ca="1">+SUM(T29:T31)</f>
        <v>399916</v>
      </c>
      <c r="U32" s="12">
        <f ca="1">SUM(U29:U31)</f>
        <v>-32572</v>
      </c>
      <c r="V32" s="13">
        <f ca="1">IF(U32=0,0,IF(S32=0,1,U32/S32))</f>
        <v>-7.5313072270213277E-2</v>
      </c>
      <c r="W32" s="12">
        <f>SUM(W29:W31)</f>
        <v>1121188</v>
      </c>
      <c r="X32" s="86">
        <f ca="1">SUM(X29:X31)</f>
        <v>1022913</v>
      </c>
      <c r="Y32" s="12">
        <f ca="1">SUM(Y29:Y31)</f>
        <v>-98275</v>
      </c>
      <c r="Z32" s="13">
        <f ca="1">IF(Y32=0,0,IF(W32=0,1,Y32/W32))</f>
        <v>-8.7652561390239636E-2</v>
      </c>
      <c r="AA32" s="12">
        <f>+SUM(AA29:AA31)</f>
        <v>393486</v>
      </c>
      <c r="AB32" s="86">
        <f ca="1">+SUM(AB29:AB31)</f>
        <v>390464</v>
      </c>
      <c r="AC32" s="12">
        <f ca="1">SUM(AC29:AC31)</f>
        <v>-3022</v>
      </c>
      <c r="AD32" s="13">
        <f ca="1">IF(AC32=0,0,IF(AA32=0,1,AC32/AA32))</f>
        <v>-7.6800699389558968E-3</v>
      </c>
      <c r="AE32" s="12">
        <f>SUM(AE29:AE31)</f>
        <v>1514674</v>
      </c>
      <c r="AF32" s="86">
        <f ca="1">SUM(AF29:AF31)</f>
        <v>1413377</v>
      </c>
      <c r="AG32" s="12">
        <f ca="1">SUM(AG29:AG31)</f>
        <v>-101297</v>
      </c>
      <c r="AH32" s="13">
        <f ca="1">IF(AG32=0,0,IF(AE32=0,1,AG32/AE32))</f>
        <v>-6.6877096985886078E-2</v>
      </c>
      <c r="AI32" s="12">
        <f>+SUM(AI29:AI31)</f>
        <v>449990</v>
      </c>
      <c r="AJ32" s="86">
        <f ca="1">+SUM(AJ29:AJ31)</f>
        <v>432696</v>
      </c>
      <c r="AK32" s="12">
        <f ca="1">SUM(AK29:AK31)</f>
        <v>-17294</v>
      </c>
      <c r="AL32" s="13">
        <f ca="1">IF(AK32=0,0,IF(AI32=0,1,AK32/AI32))</f>
        <v>-3.8431965154781214E-2</v>
      </c>
      <c r="AM32" s="12">
        <f>SUM(AM29:AM31)</f>
        <v>1964664</v>
      </c>
      <c r="AN32" s="86">
        <f ca="1">SUM(AN29:AN31)</f>
        <v>1846073</v>
      </c>
      <c r="AO32" s="12">
        <f ca="1">SUM(AO29:AO31)</f>
        <v>-118591</v>
      </c>
      <c r="AP32" s="13">
        <f ca="1">IF(AO32=0,0,IF(AM32=0,1,AO32/AM32))</f>
        <v>-6.0361975381032072E-2</v>
      </c>
      <c r="AQ32" s="12">
        <f>+SUM(AQ29:AQ31)</f>
        <v>489277</v>
      </c>
      <c r="AR32" s="86">
        <f ca="1">+SUM(AR29:AR31)</f>
        <v>472224</v>
      </c>
      <c r="AS32" s="12">
        <f ca="1">SUM(AS29:AS31)</f>
        <v>-17053</v>
      </c>
      <c r="AT32" s="13">
        <f ca="1">IF(AS32=0,0,IF(AQ32=0,1,AS32/AQ32))</f>
        <v>-3.4853467463216131E-2</v>
      </c>
      <c r="AU32" s="12">
        <f>SUM(AU29:AU31)</f>
        <v>2453941</v>
      </c>
      <c r="AV32" s="86">
        <f ca="1">SUM(AV29:AV31)</f>
        <v>2318297</v>
      </c>
      <c r="AW32" s="12">
        <f ca="1">SUM(AW29:AW31)</f>
        <v>-135644</v>
      </c>
      <c r="AX32" s="13">
        <f ca="1">IF(AW32=0,0,IF(AU32=0,1,AW32/AU32))</f>
        <v>-5.5275982592898523E-2</v>
      </c>
      <c r="AY32" s="12">
        <f>+SUM(AY29:AY31)</f>
        <v>580449</v>
      </c>
      <c r="AZ32" s="86">
        <f ca="1">+SUM(AZ29:AZ31)</f>
        <v>562173</v>
      </c>
      <c r="BA32" s="12">
        <f ca="1">SUM(BA29:BA31)</f>
        <v>-18276</v>
      </c>
      <c r="BB32" s="13">
        <f ca="1">IF(BA32=0,0,IF(AY32=0,1,BA32/AY32))</f>
        <v>-3.1485970343647765E-2</v>
      </c>
      <c r="BC32" s="12">
        <f>SUM(BC29:BC31)</f>
        <v>3034390</v>
      </c>
      <c r="BD32" s="86">
        <f ca="1">SUM(BD29:BD31)</f>
        <v>2880470</v>
      </c>
      <c r="BE32" s="12">
        <f ca="1">SUM(BE29:BE31)</f>
        <v>-153920</v>
      </c>
      <c r="BF32" s="13">
        <f ca="1">IF(BE32=0,0,IF(BC32=0,1,BE32/BC32))</f>
        <v>-5.0725186940373521E-2</v>
      </c>
      <c r="BG32" s="12">
        <f>+SUM(BG29:BG31)</f>
        <v>596094</v>
      </c>
      <c r="BH32" s="86">
        <f ca="1">+SUM(BH29:BH31)</f>
        <v>598578</v>
      </c>
      <c r="BI32" s="12">
        <f ca="1">SUM(BI29:BI31)</f>
        <v>2484</v>
      </c>
      <c r="BJ32" s="13">
        <f ca="1">IF(BI32=0,0,IF(BG32=0,1,BI32/BG32))</f>
        <v>4.1671280033014927E-3</v>
      </c>
      <c r="BK32" s="12">
        <f>SUM(BK29:BK31)</f>
        <v>3630484</v>
      </c>
      <c r="BL32" s="86">
        <f ca="1">SUM(BL29:BL31)</f>
        <v>3479048</v>
      </c>
      <c r="BM32" s="12">
        <f ca="1">SUM(BM29:BM31)</f>
        <v>-151436</v>
      </c>
      <c r="BN32" s="13">
        <f ca="1">IF(BM32=0,0,IF(BK32=0,1,BM32/BK32))</f>
        <v>-4.1712344690129473E-2</v>
      </c>
      <c r="BO32" s="12">
        <f>+SUM(BO29:BO31)</f>
        <v>446688</v>
      </c>
      <c r="BP32" s="86">
        <f ca="1">+SUM(BP29:BP31)</f>
        <v>448055</v>
      </c>
      <c r="BQ32" s="12">
        <f ca="1">SUM(BQ29:BQ31)</f>
        <v>1367</v>
      </c>
      <c r="BR32" s="13">
        <f ca="1">IF(BQ32=0,0,IF(BO32=0,1,BQ32/BO32))</f>
        <v>3.06030159753564E-3</v>
      </c>
      <c r="BS32" s="12">
        <f>SUM(BS29:BS31)</f>
        <v>4077172</v>
      </c>
      <c r="BT32" s="86">
        <f ca="1">SUM(BT29:BT31)</f>
        <v>3927103</v>
      </c>
      <c r="BU32" s="12">
        <f ca="1">SUM(BU29:BU31)</f>
        <v>-150069</v>
      </c>
      <c r="BV32" s="13">
        <f ca="1">IF(BU32=0,0,IF(BS32=0,1,BU32/BS32))</f>
        <v>-3.6807130040135666E-2</v>
      </c>
      <c r="BW32" s="12">
        <f>+SUM(BW29:BW31)</f>
        <v>433705</v>
      </c>
      <c r="BX32" s="86">
        <f ca="1">+SUM(BX29:BX31)</f>
        <v>438484</v>
      </c>
      <c r="BY32" s="12">
        <f ca="1">SUM(BY29:BY31)</f>
        <v>4779</v>
      </c>
      <c r="BZ32" s="13">
        <f ca="1">IF(BY32=0,0,IF(BW32=0,1,BY32/BW32))</f>
        <v>1.1019010617816257E-2</v>
      </c>
      <c r="CA32" s="12">
        <f>SUM(CA29:CA31)</f>
        <v>4510877</v>
      </c>
      <c r="CB32" s="86">
        <f ca="1">SUM(CB29:CB31)</f>
        <v>4365587</v>
      </c>
      <c r="CC32" s="12">
        <f ca="1">SUM(CC29:CC31)</f>
        <v>-145290</v>
      </c>
      <c r="CD32" s="13">
        <f ca="1">IF(CC32=0,0,IF(CA32=0,1,CC32/CA32))</f>
        <v>-3.2208814383544483E-2</v>
      </c>
      <c r="CE32" s="12">
        <f>+SUM(CE29:CE31)</f>
        <v>380155</v>
      </c>
      <c r="CF32" s="86">
        <f ca="1">+SUM(CF29:CF31)</f>
        <v>379753</v>
      </c>
      <c r="CG32" s="12">
        <f ca="1">SUM(CG29:CG31)</f>
        <v>-402</v>
      </c>
      <c r="CH32" s="13">
        <f ca="1">IF(CG32=0,0,IF(CE32=0,1,CG32/CE32))</f>
        <v>-1.0574634030855836E-3</v>
      </c>
      <c r="CI32" s="12">
        <f>SUM(CI29:CI31)</f>
        <v>4891032</v>
      </c>
      <c r="CJ32" s="86">
        <f ca="1">SUM(CJ29:CJ31)</f>
        <v>4745340</v>
      </c>
      <c r="CK32" s="12">
        <f ca="1">SUM(CK29:CK31)</f>
        <v>-145692</v>
      </c>
      <c r="CL32" s="13">
        <f ca="1">IF(CK32=0,0,IF(CI32=0,1,CK32/CI32))</f>
        <v>-2.978757857237491E-2</v>
      </c>
      <c r="CM32" s="12">
        <f>+SUM(CM29:CM31)</f>
        <v>379613</v>
      </c>
      <c r="CN32" s="86">
        <f ca="1">+SUM(CN29:CN31)</f>
        <v>370828</v>
      </c>
      <c r="CO32" s="12">
        <f ca="1">SUM(CO29:CO31)</f>
        <v>-8785</v>
      </c>
      <c r="CP32" s="13">
        <f ca="1">IF(CO32=0,0,IF(CM32=0,1,CO32/CM32))</f>
        <v>-2.3141989341777022E-2</v>
      </c>
      <c r="CQ32" s="12">
        <f>SUM(CQ29:CQ31)</f>
        <v>5270645</v>
      </c>
      <c r="CR32" s="86">
        <f ca="1">SUM(CR29:CR31)</f>
        <v>5116168</v>
      </c>
      <c r="CS32" s="12">
        <f ca="1">SUM(CS29:CS31)</f>
        <v>-154477</v>
      </c>
      <c r="CT32" s="13">
        <f ca="1">IF(CS32=0,0,IF(CQ32=0,1,CS32/CQ32))</f>
        <v>-2.9308936572279103E-2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90113</v>
      </c>
      <c r="D34" s="73">
        <f ca="1">OFFSET(CZ34,0,14,1,1)</f>
        <v>79270</v>
      </c>
      <c r="E34" s="18">
        <f ca="1">SUM(D34-C34)</f>
        <v>-10843</v>
      </c>
      <c r="F34" s="19">
        <f ca="1">IF(E34=0,0,IF(C34=0,1,E34/C34))</f>
        <v>-0.12032670091995605</v>
      </c>
      <c r="G34" s="18">
        <f>SUMIF($C$6:F$6,G$5,$C34:F34)</f>
        <v>90113</v>
      </c>
      <c r="H34" s="73">
        <f ca="1">SUMIF($C$6:G$6,H$5,$C34:G34)</f>
        <v>79270</v>
      </c>
      <c r="I34" s="18">
        <f ca="1">SUM(H34-G34)</f>
        <v>-10843</v>
      </c>
      <c r="J34" s="19">
        <f ca="1">IF(I34=0,0,IF(G34=0,1,I34/G34))</f>
        <v>-0.12032670091995605</v>
      </c>
      <c r="K34" s="18">
        <f>+DA34</f>
        <v>87254</v>
      </c>
      <c r="L34" s="73">
        <f ca="1">OFFSET(DA34,0,14,1,1)</f>
        <v>70718</v>
      </c>
      <c r="M34" s="18">
        <f ca="1">SUM(L34-K34)</f>
        <v>-16536</v>
      </c>
      <c r="N34" s="19">
        <f ca="1">IF(M34=0,0,IF(K34=0,1,M34/K34))</f>
        <v>-0.18951566690352306</v>
      </c>
      <c r="O34" s="18">
        <f>SUMIF($C$6:N$6,O$5,$C34:N34)</f>
        <v>177367</v>
      </c>
      <c r="P34" s="73">
        <f ca="1">SUMIF($C$6:O$6,P$5,$C34:O34)</f>
        <v>149988</v>
      </c>
      <c r="Q34" s="18">
        <f ca="1">SUM(P34-O34)</f>
        <v>-27379</v>
      </c>
      <c r="R34" s="19">
        <f ca="1">IF(Q34=0,0,IF(O34=0,1,Q34/O34))</f>
        <v>-0.15436355128067791</v>
      </c>
      <c r="S34" s="18">
        <f>+DB34</f>
        <v>104778</v>
      </c>
      <c r="T34" s="73">
        <f ca="1">OFFSET(DB34,0,14,1,1)</f>
        <v>93514</v>
      </c>
      <c r="U34" s="18">
        <f ca="1">SUM(T34-S34)</f>
        <v>-11264</v>
      </c>
      <c r="V34" s="19">
        <f ca="1">IF(U34=0,0,IF(S34=0,1,U34/S34))</f>
        <v>-0.10750348355570825</v>
      </c>
      <c r="W34" s="18">
        <f>SUMIF($C$6:V$6,W$5,$C34:V34)</f>
        <v>282145</v>
      </c>
      <c r="X34" s="73">
        <f ca="1">SUMIF($C$6:W$6,X$5,$C34:W34)</f>
        <v>243502</v>
      </c>
      <c r="Y34" s="18">
        <f ca="1">SUM(X34-W34)</f>
        <v>-38643</v>
      </c>
      <c r="Z34" s="19">
        <f ca="1">IF(Y34=0,0,IF(W34=0,1,Y34/W34))</f>
        <v>-0.13696149143171066</v>
      </c>
      <c r="AA34" s="18">
        <f>+DC34</f>
        <v>96712</v>
      </c>
      <c r="AB34" s="73">
        <f ca="1">OFFSET(DC34,0,14,1,1)</f>
        <v>92949</v>
      </c>
      <c r="AC34" s="18">
        <f ca="1">SUM(AB34-AA34)</f>
        <v>-3763</v>
      </c>
      <c r="AD34" s="19">
        <f ca="1">IF(AC34=0,0,IF(AA34=0,1,AC34/AA34))</f>
        <v>-3.8909339068574737E-2</v>
      </c>
      <c r="AE34" s="18">
        <f>SUMIF($C$6:AD$6,AE$5,$C34:AD34)</f>
        <v>378857</v>
      </c>
      <c r="AF34" s="73">
        <f ca="1">SUMIF($C$6:AE$6,AF$5,$C34:AE34)</f>
        <v>336451</v>
      </c>
      <c r="AG34" s="18">
        <f ca="1">SUM(AF34-AE34)</f>
        <v>-42406</v>
      </c>
      <c r="AH34" s="19">
        <f ca="1">IF(AG34=0,0,IF(AE34=0,1,AG34/AE34))</f>
        <v>-0.11193141475543543</v>
      </c>
      <c r="AI34" s="18">
        <f>+DD34</f>
        <v>116972</v>
      </c>
      <c r="AJ34" s="73">
        <f ca="1">OFFSET(DD34,0,14,1,1)</f>
        <v>105641</v>
      </c>
      <c r="AK34" s="18">
        <f ca="1">SUM(AJ34-AI34)</f>
        <v>-11331</v>
      </c>
      <c r="AL34" s="19">
        <f ca="1">IF(AK34=0,0,IF(AI34=0,1,AK34/AI34))</f>
        <v>-9.6869336251410587E-2</v>
      </c>
      <c r="AM34" s="18">
        <f>SUMIF($C$6:AL$6,AM$5,$C34:AL34)</f>
        <v>495829</v>
      </c>
      <c r="AN34" s="73">
        <f ca="1">SUMIF($C$6:AM$6,AN$5,$C34:AM34)</f>
        <v>442092</v>
      </c>
      <c r="AO34" s="18">
        <f ca="1">SUM(AN34-AM34)</f>
        <v>-53737</v>
      </c>
      <c r="AP34" s="19">
        <f ca="1">IF(AO34=0,0,IF(AM34=0,1,AO34/AM34))</f>
        <v>-0.10837809002700528</v>
      </c>
      <c r="AQ34" s="18">
        <f>+DE34</f>
        <v>123236</v>
      </c>
      <c r="AR34" s="73">
        <f ca="1">OFFSET(DE34,0,14,1,1)</f>
        <v>112697</v>
      </c>
      <c r="AS34" s="18">
        <f ca="1">SUM(AR34-AQ34)</f>
        <v>-10539</v>
      </c>
      <c r="AT34" s="19">
        <f ca="1">IF(AS34=0,0,IF(AQ34=0,1,AS34/AQ34))</f>
        <v>-8.551884189684833E-2</v>
      </c>
      <c r="AU34" s="18">
        <f>SUMIF($C$6:AT$6,AU$5,$C34:AT34)</f>
        <v>619065</v>
      </c>
      <c r="AV34" s="73">
        <f ca="1">SUMIF($C$6:AU$6,AV$5,$C34:AU34)</f>
        <v>554789</v>
      </c>
      <c r="AW34" s="18">
        <f ca="1">SUM(AV34-AU34)</f>
        <v>-64276</v>
      </c>
      <c r="AX34" s="19">
        <f ca="1">IF(AW34=0,0,IF(AU34=0,1,AW34/AU34))</f>
        <v>-0.10382754638042856</v>
      </c>
      <c r="AY34" s="18">
        <f>+DF34</f>
        <v>132532</v>
      </c>
      <c r="AZ34" s="73">
        <f ca="1">OFFSET(DF34,0,14,1,1)</f>
        <v>132672</v>
      </c>
      <c r="BA34" s="18">
        <f ca="1">SUM(AZ34-AY34)</f>
        <v>140</v>
      </c>
      <c r="BB34" s="19">
        <f ca="1">IF(BA34=0,0,IF(AY34=0,1,BA34/AY34))</f>
        <v>1.0563486554190685E-3</v>
      </c>
      <c r="BC34" s="18">
        <f>SUMIF($C$6:BB$6,BC$5,$C34:BB34)</f>
        <v>751597</v>
      </c>
      <c r="BD34" s="73">
        <f ca="1">SUMIF($C$6:BC$6,BD$5,$C34:BC34)</f>
        <v>687461</v>
      </c>
      <c r="BE34" s="18">
        <f ca="1">SUM(BD34-BC34)</f>
        <v>-64136</v>
      </c>
      <c r="BF34" s="19">
        <f ca="1">IF(BE34=0,0,IF(BC34=0,1,BE34/BC34))</f>
        <v>-8.5332964341262668E-2</v>
      </c>
      <c r="BG34" s="18">
        <f>+DG34</f>
        <v>138629</v>
      </c>
      <c r="BH34" s="73">
        <f ca="1">OFFSET(DG34,0,14,1,1)</f>
        <v>134426</v>
      </c>
      <c r="BI34" s="18">
        <f ca="1">SUM(BH34-BG34)</f>
        <v>-4203</v>
      </c>
      <c r="BJ34" s="19">
        <f ca="1">IF(BI34=0,0,IF(BG34=0,1,BI34/BG34))</f>
        <v>-3.0318331662206321E-2</v>
      </c>
      <c r="BK34" s="18">
        <f>SUMIF($C$6:BJ$6,BK$5,$C34:BJ34)</f>
        <v>890226</v>
      </c>
      <c r="BL34" s="73">
        <f ca="1">SUMIF($C$6:BK$6,BL$5,$C34:BK34)</f>
        <v>821887</v>
      </c>
      <c r="BM34" s="18">
        <f ca="1">SUM(BL34-BK34)</f>
        <v>-68339</v>
      </c>
      <c r="BN34" s="19">
        <f ca="1">IF(BM34=0,0,IF(BK34=0,1,BM34/BK34))</f>
        <v>-7.6765899895082826E-2</v>
      </c>
      <c r="BO34" s="18">
        <f>+DH34</f>
        <v>116864</v>
      </c>
      <c r="BP34" s="73">
        <f ca="1">OFFSET(DH34,0,14,1,1)</f>
        <v>109019</v>
      </c>
      <c r="BQ34" s="18">
        <f ca="1">SUM(BP34-BO34)</f>
        <v>-7845</v>
      </c>
      <c r="BR34" s="19">
        <f ca="1">IF(BQ34=0,0,IF(BO34=0,1,BQ34/BO34))</f>
        <v>-6.7129312705366928E-2</v>
      </c>
      <c r="BS34" s="18">
        <f>SUMIF($C$6:BR$6,BS$5,$C34:BR34)</f>
        <v>1007090</v>
      </c>
      <c r="BT34" s="73">
        <f ca="1">SUMIF($C$6:BS$6,BT$5,$C34:BS34)</f>
        <v>930906</v>
      </c>
      <c r="BU34" s="18">
        <f ca="1">SUM(BT34-BS34)</f>
        <v>-76184</v>
      </c>
      <c r="BV34" s="19">
        <f ca="1">IF(BU34=0,0,IF(BS34=0,1,BU34/BS34))</f>
        <v>-7.5647658104042337E-2</v>
      </c>
      <c r="BW34" s="18">
        <f>+DI34</f>
        <v>110524</v>
      </c>
      <c r="BX34" s="73">
        <f ca="1">OFFSET(DI34,0,14,1,1)</f>
        <v>104532</v>
      </c>
      <c r="BY34" s="18">
        <f ca="1">SUM(BX34-BW34)</f>
        <v>-5992</v>
      </c>
      <c r="BZ34" s="19">
        <f ca="1">IF(BY34=0,0,IF(BW34=0,1,BY34/BW34))</f>
        <v>-5.4214469255546308E-2</v>
      </c>
      <c r="CA34" s="18">
        <f>SUMIF($C$6:BZ$6,CA$5,$C34:BZ34)</f>
        <v>1117614</v>
      </c>
      <c r="CB34" s="73">
        <f ca="1">SUMIF($C$6:CA$6,CB$5,$C34:CA34)</f>
        <v>1035438</v>
      </c>
      <c r="CC34" s="18">
        <f ca="1">SUM(CB34-CA34)</f>
        <v>-82176</v>
      </c>
      <c r="CD34" s="19">
        <f ca="1">IF(CC34=0,0,IF(CA34=0,1,CC34/CA34))</f>
        <v>-7.3528069619743494E-2</v>
      </c>
      <c r="CE34" s="18">
        <f>+DJ34</f>
        <v>94130</v>
      </c>
      <c r="CF34" s="73">
        <f ca="1">OFFSET(DJ34,0,14,1,1)</f>
        <v>89436</v>
      </c>
      <c r="CG34" s="18">
        <f ca="1">SUM(CF34-CE34)</f>
        <v>-4694</v>
      </c>
      <c r="CH34" s="19">
        <f ca="1">IF(CG34=0,0,IF(CE34=0,1,CG34/CE34))</f>
        <v>-4.9867204929353023E-2</v>
      </c>
      <c r="CI34" s="18">
        <f>SUMIF($C$6:CH$6,CI$5,$C34:CH34)</f>
        <v>1211744</v>
      </c>
      <c r="CJ34" s="73">
        <f ca="1">SUMIF($C$6:CI$6,CJ$5,$C34:CI34)</f>
        <v>1124874</v>
      </c>
      <c r="CK34" s="18">
        <f ca="1">SUM(CJ34-CI34)</f>
        <v>-86870</v>
      </c>
      <c r="CL34" s="19">
        <f ca="1">IF(CK34=0,0,IF(CI34=0,1,CK34/CI34))</f>
        <v>-7.1690059946655393E-2</v>
      </c>
      <c r="CM34" s="18">
        <f>+DK34</f>
        <v>98180</v>
      </c>
      <c r="CN34" s="73">
        <f ca="1">OFFSET(DK34,0,14,1,1)</f>
        <v>93084</v>
      </c>
      <c r="CO34" s="18">
        <f ca="1">SUM(CN34-CM34)</f>
        <v>-5096</v>
      </c>
      <c r="CP34" s="19">
        <f ca="1">IF(CO34=0,0,IF(CM34=0,1,CO34/CM34))</f>
        <v>-5.1904664901201873E-2</v>
      </c>
      <c r="CQ34" s="18">
        <f>SUMIF($C$6:CP$6,CQ$5,$C34:CP34)</f>
        <v>1309924</v>
      </c>
      <c r="CR34" s="73">
        <f ca="1">SUMIF($C$6:CQ$6,CR$5,$C34:CQ34)</f>
        <v>1217958</v>
      </c>
      <c r="CS34" s="18">
        <f ca="1">SUM(CR34-CQ34)</f>
        <v>-91966</v>
      </c>
      <c r="CT34" s="19">
        <f ca="1">IF(CS34=0,0,IF(CQ34=0,1,CS34/CQ34))</f>
        <v>-7.0207126520317215E-2</v>
      </c>
      <c r="CW34" t="s">
        <v>74</v>
      </c>
      <c r="CX34" t="s">
        <v>6</v>
      </c>
      <c r="CZ34" s="74">
        <f>SUMIF(IBA!$A$93:$A$108,'2018-2019'!CZ$7,IBA!D$93:D$108)</f>
        <v>90113</v>
      </c>
      <c r="DA34" s="74">
        <f>SUMIF(IBA!$A$93:$A$108,'2018-2019'!DA$7,IBA!E$93:E$108)</f>
        <v>87254</v>
      </c>
      <c r="DB34" s="74">
        <f>SUMIF(IBA!$A$93:$A$108,'2018-2019'!DB$7,IBA!F$93:F$108)</f>
        <v>104778</v>
      </c>
      <c r="DC34" s="74">
        <f>SUMIF(IBA!$A$93:$A$108,'2018-2019'!DC$7,IBA!G$93:G$108)</f>
        <v>96712</v>
      </c>
      <c r="DD34" s="74">
        <f>SUMIF(IBA!$A$93:$A$108,'2018-2019'!DD$7,IBA!H$93:H$108)</f>
        <v>116972</v>
      </c>
      <c r="DE34" s="74">
        <f>SUMIF(IBA!$A$93:$A$108,'2018-2019'!DE$7,IBA!I$93:I$108)</f>
        <v>123236</v>
      </c>
      <c r="DF34" s="74">
        <f>SUMIF(IBA!$A$93:$A$108,'2018-2019'!DF$7,IBA!J$93:J$108)</f>
        <v>132532</v>
      </c>
      <c r="DG34" s="74">
        <f>SUMIF(IBA!$A$93:$A$108,'2018-2019'!DG$7,IBA!K$93:K$108)</f>
        <v>138629</v>
      </c>
      <c r="DH34" s="74">
        <f>SUMIF(IBA!$A$93:$A$108,'2018-2019'!DH$7,IBA!L$93:L$108)</f>
        <v>116864</v>
      </c>
      <c r="DI34" s="74">
        <f>SUMIF(IBA!$A$93:$A$108,'2018-2019'!DI$7,IBA!M$93:M$108)</f>
        <v>110524</v>
      </c>
      <c r="DJ34" s="74">
        <f>SUMIF(IBA!$A$93:$A$108,'2018-2019'!DJ$7,IBA!N$93:N$108)</f>
        <v>94130</v>
      </c>
      <c r="DK34" s="74">
        <f>SUMIF(IBA!$A$93:$A$108,'2018-2019'!DK$7,IBA!O$93:O$108)</f>
        <v>98180</v>
      </c>
      <c r="DN34" s="74">
        <f>SUMIF(IBA!$A$93:$A$108,'2018-2019'!DN$7,IBA!D$93:D$108)</f>
        <v>79270</v>
      </c>
      <c r="DO34" s="74">
        <f>SUMIF(IBA!$A$93:$A$108,'2018-2019'!DO$7,IBA!E$93:E$108)</f>
        <v>70718</v>
      </c>
      <c r="DP34" s="74">
        <f>SUMIF(IBA!$A$93:$A$108,'2018-2019'!DP$7,IBA!F$93:F$108)</f>
        <v>93514</v>
      </c>
      <c r="DQ34" s="74">
        <f>SUMIF(IBA!$A$93:$A$108,'2018-2019'!DQ$7,IBA!G$93:G$108)</f>
        <v>92949</v>
      </c>
      <c r="DR34" s="74">
        <f>SUMIF(IBA!$A$93:$A$108,'2018-2019'!DR$7,IBA!H$93:H$108)</f>
        <v>105641</v>
      </c>
      <c r="DS34" s="74">
        <f>SUMIF(IBA!$A$93:$A$108,'2018-2019'!DS$7,IBA!I$93:I$108)</f>
        <v>112697</v>
      </c>
      <c r="DT34" s="74">
        <f>SUMIF(IBA!$A$93:$A$108,'2018-2019'!DT$7,IBA!J$93:J$108)</f>
        <v>132672</v>
      </c>
      <c r="DU34" s="74">
        <f>SUMIF(IBA!$A$93:$A$108,'2018-2019'!DU$7,IBA!K$93:K$108)</f>
        <v>134426</v>
      </c>
      <c r="DV34" s="74">
        <f>SUMIF(IBA!$A$93:$A$108,'2018-2019'!DV$7,IBA!L$93:L$108)</f>
        <v>109019</v>
      </c>
      <c r="DW34" s="74">
        <f>SUMIF(IBA!$A$93:$A$108,'2018-2019'!DW$7,IBA!M$93:M$108)</f>
        <v>104532</v>
      </c>
      <c r="DX34" s="74">
        <f>SUMIF(IBA!$A$93:$A$108,'2018-2019'!DX$7,IBA!N$93:N$108)</f>
        <v>89436</v>
      </c>
      <c r="DY34" s="74">
        <f>SUMIF(IBA!$A$93:$A$108,'2018-2019'!DY$7,IBA!O$93:O$108)</f>
        <v>93084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7737</v>
      </c>
      <c r="D35" s="73">
        <f ca="1">OFFSET(CZ35,0,14,1,1)</f>
        <v>7472</v>
      </c>
      <c r="E35" s="18">
        <f ca="1">SUM(D35-C35)</f>
        <v>-265</v>
      </c>
      <c r="F35" s="19">
        <f ca="1">IF(E35=0,0,IF(C35=0,1,E35/C35))</f>
        <v>-3.4251001680237821E-2</v>
      </c>
      <c r="G35" s="18">
        <f>SUMIF($C$6:F$6,G$5,$C35:F35)</f>
        <v>7737</v>
      </c>
      <c r="H35" s="73">
        <f ca="1">SUMIF($C$6:G$6,H$5,$C35:G35)</f>
        <v>7472</v>
      </c>
      <c r="I35" s="18">
        <f ca="1">SUM(H35-G35)</f>
        <v>-265</v>
      </c>
      <c r="J35" s="19">
        <f ca="1">IF(I35=0,0,IF(G35=0,1,I35/G35))</f>
        <v>-3.4251001680237821E-2</v>
      </c>
      <c r="K35" s="18">
        <f>+DA35</f>
        <v>8306</v>
      </c>
      <c r="L35" s="73">
        <f ca="1">OFFSET(DA35,0,14,1,1)</f>
        <v>6776</v>
      </c>
      <c r="M35" s="18">
        <f ca="1">SUM(L35-K35)</f>
        <v>-1530</v>
      </c>
      <c r="N35" s="19">
        <f ca="1">IF(M35=0,0,IF(K35=0,1,M35/K35))</f>
        <v>-0.18420418974235492</v>
      </c>
      <c r="O35" s="18">
        <f>SUMIF($C$6:N$6,O$5,$C35:N35)</f>
        <v>16043</v>
      </c>
      <c r="P35" s="73">
        <f ca="1">SUMIF($C$6:O$6,P$5,$C35:O35)</f>
        <v>14248</v>
      </c>
      <c r="Q35" s="18">
        <f ca="1">SUM(P35-O35)</f>
        <v>-1795</v>
      </c>
      <c r="R35" s="19">
        <f ca="1">IF(Q35=0,0,IF(O35=0,1,Q35/O35))</f>
        <v>-0.11188680421367575</v>
      </c>
      <c r="S35" s="18">
        <f>+DB35</f>
        <v>8378</v>
      </c>
      <c r="T35" s="73">
        <f ca="1">OFFSET(DB35,0,14,1,1)</f>
        <v>8043</v>
      </c>
      <c r="U35" s="18">
        <f ca="1">SUM(T35-S35)</f>
        <v>-335</v>
      </c>
      <c r="V35" s="19">
        <f ca="1">IF(U35=0,0,IF(S35=0,1,U35/S35))</f>
        <v>-3.9985676772499402E-2</v>
      </c>
      <c r="W35" s="18">
        <f>SUMIF($C$6:V$6,W$5,$C35:V35)</f>
        <v>24421</v>
      </c>
      <c r="X35" s="73">
        <f ca="1">SUMIF($C$6:W$6,X$5,$C35:W35)</f>
        <v>22291</v>
      </c>
      <c r="Y35" s="18">
        <f ca="1">SUM(X35-W35)</f>
        <v>-2130</v>
      </c>
      <c r="Z35" s="19">
        <f ca="1">IF(Y35=0,0,IF(W35=0,1,Y35/W35))</f>
        <v>-8.7220015560378367E-2</v>
      </c>
      <c r="AA35" s="18">
        <f>+DC35</f>
        <v>7763</v>
      </c>
      <c r="AB35" s="73">
        <f ca="1">OFFSET(DC35,0,14,1,1)</f>
        <v>7319</v>
      </c>
      <c r="AC35" s="18">
        <f ca="1">SUM(AB35-AA35)</f>
        <v>-444</v>
      </c>
      <c r="AD35" s="19">
        <f ca="1">IF(AC35=0,0,IF(AA35=0,1,AC35/AA35))</f>
        <v>-5.7194383614581991E-2</v>
      </c>
      <c r="AE35" s="18">
        <f>SUMIF($C$6:AD$6,AE$5,$C35:AD35)</f>
        <v>32184</v>
      </c>
      <c r="AF35" s="73">
        <f ca="1">SUMIF($C$6:AE$6,AF$5,$C35:AE35)</f>
        <v>29610</v>
      </c>
      <c r="AG35" s="18">
        <f ca="1">SUM(AF35-AE35)</f>
        <v>-2574</v>
      </c>
      <c r="AH35" s="19">
        <f ca="1">IF(AG35=0,0,IF(AE35=0,1,AG35/AE35))</f>
        <v>-7.9977628635346756E-2</v>
      </c>
      <c r="AI35" s="18">
        <f>+DD35</f>
        <v>8105</v>
      </c>
      <c r="AJ35" s="73">
        <f ca="1">OFFSET(DD35,0,14,1,1)</f>
        <v>7910</v>
      </c>
      <c r="AK35" s="18">
        <f ca="1">SUM(AJ35-AI35)</f>
        <v>-195</v>
      </c>
      <c r="AL35" s="19">
        <f ca="1">IF(AK35=0,0,IF(AI35=0,1,AK35/AI35))</f>
        <v>-2.4059222702035782E-2</v>
      </c>
      <c r="AM35" s="18">
        <f>SUMIF($C$6:AL$6,AM$5,$C35:AL35)</f>
        <v>40289</v>
      </c>
      <c r="AN35" s="73">
        <f ca="1">SUMIF($C$6:AM$6,AN$5,$C35:AM35)</f>
        <v>37520</v>
      </c>
      <c r="AO35" s="18">
        <f ca="1">SUM(AN35-AM35)</f>
        <v>-2769</v>
      </c>
      <c r="AP35" s="19">
        <f ca="1">IF(AO35=0,0,IF(AM35=0,1,AO35/AM35))</f>
        <v>-6.872843704236889E-2</v>
      </c>
      <c r="AQ35" s="18">
        <f>+DE35</f>
        <v>6906</v>
      </c>
      <c r="AR35" s="73">
        <f ca="1">OFFSET(DE35,0,14,1,1)</f>
        <v>7190</v>
      </c>
      <c r="AS35" s="18">
        <f ca="1">SUM(AR35-AQ35)</f>
        <v>284</v>
      </c>
      <c r="AT35" s="19">
        <f ca="1">IF(AS35=0,0,IF(AQ35=0,1,AS35/AQ35))</f>
        <v>4.1123660584998549E-2</v>
      </c>
      <c r="AU35" s="18">
        <f>SUMIF($C$6:AT$6,AU$5,$C35:AT35)</f>
        <v>47195</v>
      </c>
      <c r="AV35" s="73">
        <f ca="1">SUMIF($C$6:AU$6,AV$5,$C35:AU35)</f>
        <v>44710</v>
      </c>
      <c r="AW35" s="18">
        <f ca="1">SUM(AV35-AU35)</f>
        <v>-2485</v>
      </c>
      <c r="AX35" s="19">
        <f ca="1">IF(AW35=0,0,IF(AU35=0,1,AW35/AU35))</f>
        <v>-5.265388282657061E-2</v>
      </c>
      <c r="AY35" s="18">
        <f>+DF35</f>
        <v>7290</v>
      </c>
      <c r="AZ35" s="73">
        <f ca="1">OFFSET(DF35,0,14,1,1)</f>
        <v>7256</v>
      </c>
      <c r="BA35" s="18">
        <f ca="1">SUM(AZ35-AY35)</f>
        <v>-34</v>
      </c>
      <c r="BB35" s="19">
        <f ca="1">IF(BA35=0,0,IF(AY35=0,1,BA35/AY35))</f>
        <v>-4.663923182441701E-3</v>
      </c>
      <c r="BC35" s="18">
        <f>SUMIF($C$6:BB$6,BC$5,$C35:BB35)</f>
        <v>54485</v>
      </c>
      <c r="BD35" s="73">
        <f ca="1">SUMIF($C$6:BC$6,BD$5,$C35:BC35)</f>
        <v>51966</v>
      </c>
      <c r="BE35" s="18">
        <f ca="1">SUM(BD35-BC35)</f>
        <v>-2519</v>
      </c>
      <c r="BF35" s="19">
        <f ca="1">IF(BE35=0,0,IF(BC35=0,1,BE35/BC35))</f>
        <v>-4.6232908139855006E-2</v>
      </c>
      <c r="BG35" s="18">
        <f>+DG35</f>
        <v>7688</v>
      </c>
      <c r="BH35" s="73">
        <f ca="1">OFFSET(DG35,0,14,1,1)</f>
        <v>7513</v>
      </c>
      <c r="BI35" s="18">
        <f ca="1">SUM(BH35-BG35)</f>
        <v>-175</v>
      </c>
      <c r="BJ35" s="19">
        <f ca="1">IF(BI35=0,0,IF(BG35=0,1,BI35/BG35))</f>
        <v>-2.2762747138397502E-2</v>
      </c>
      <c r="BK35" s="18">
        <f>SUMIF($C$6:BJ$6,BK$5,$C35:BJ35)</f>
        <v>62173</v>
      </c>
      <c r="BL35" s="73">
        <f ca="1">SUMIF($C$6:BK$6,BL$5,$C35:BK35)</f>
        <v>59479</v>
      </c>
      <c r="BM35" s="18">
        <f ca="1">SUM(BL35-BK35)</f>
        <v>-2694</v>
      </c>
      <c r="BN35" s="19">
        <f ca="1">IF(BM35=0,0,IF(BK35=0,1,BM35/BK35))</f>
        <v>-4.3330706255126826E-2</v>
      </c>
      <c r="BO35" s="18">
        <f>+DH35</f>
        <v>7409</v>
      </c>
      <c r="BP35" s="73">
        <f ca="1">OFFSET(DH35,0,14,1,1)</f>
        <v>7697</v>
      </c>
      <c r="BQ35" s="18">
        <f ca="1">SUM(BP35-BO35)</f>
        <v>288</v>
      </c>
      <c r="BR35" s="19">
        <f ca="1">IF(BQ35=0,0,IF(BO35=0,1,BQ35/BO35))</f>
        <v>3.8871642596841678E-2</v>
      </c>
      <c r="BS35" s="18">
        <f>SUMIF($C$6:BR$6,BS$5,$C35:BR35)</f>
        <v>69582</v>
      </c>
      <c r="BT35" s="73">
        <f ca="1">SUMIF($C$6:BS$6,BT$5,$C35:BS35)</f>
        <v>67176</v>
      </c>
      <c r="BU35" s="18">
        <f ca="1">SUM(BT35-BS35)</f>
        <v>-2406</v>
      </c>
      <c r="BV35" s="19">
        <f ca="1">IF(BU35=0,0,IF(BS35=0,1,BU35/BS35))</f>
        <v>-3.4577908079675777E-2</v>
      </c>
      <c r="BW35" s="18">
        <f>+DI35</f>
        <v>8300</v>
      </c>
      <c r="BX35" s="73">
        <f ca="1">OFFSET(DI35,0,14,1,1)</f>
        <v>8047</v>
      </c>
      <c r="BY35" s="18">
        <f ca="1">SUM(BX35-BW35)</f>
        <v>-253</v>
      </c>
      <c r="BZ35" s="19">
        <f ca="1">IF(BY35=0,0,IF(BW35=0,1,BY35/BW35))</f>
        <v>-3.0481927710843373E-2</v>
      </c>
      <c r="CA35" s="18">
        <f>SUMIF($C$6:BZ$6,CA$5,$C35:BZ35)</f>
        <v>77882</v>
      </c>
      <c r="CB35" s="73">
        <f ca="1">SUMIF($C$6:CA$6,CB$5,$C35:CA35)</f>
        <v>75223</v>
      </c>
      <c r="CC35" s="18">
        <f ca="1">SUM(CB35-CA35)</f>
        <v>-2659</v>
      </c>
      <c r="CD35" s="19">
        <f ca="1">IF(CC35=0,0,IF(CA35=0,1,CC35/CA35))</f>
        <v>-3.4141393390000253E-2</v>
      </c>
      <c r="CE35" s="18">
        <f>+DJ35</f>
        <v>7671</v>
      </c>
      <c r="CF35" s="73">
        <f ca="1">OFFSET(DJ35,0,14,1,1)</f>
        <v>6978</v>
      </c>
      <c r="CG35" s="18">
        <f ca="1">SUM(CF35-CE35)</f>
        <v>-693</v>
      </c>
      <c r="CH35" s="19">
        <f ca="1">IF(CG35=0,0,IF(CE35=0,1,CG35/CE35))</f>
        <v>-9.0340242471646459E-2</v>
      </c>
      <c r="CI35" s="18">
        <f>SUMIF($C$6:CH$6,CI$5,$C35:CH35)</f>
        <v>85553</v>
      </c>
      <c r="CJ35" s="73">
        <f ca="1">SUMIF($C$6:CI$6,CJ$5,$C35:CI35)</f>
        <v>82201</v>
      </c>
      <c r="CK35" s="18">
        <f ca="1">SUM(CJ35-CI35)</f>
        <v>-3352</v>
      </c>
      <c r="CL35" s="19">
        <f ca="1">IF(CK35=0,0,IF(CI35=0,1,CK35/CI35))</f>
        <v>-3.9180391102591375E-2</v>
      </c>
      <c r="CM35" s="18">
        <f>+DK35</f>
        <v>6435</v>
      </c>
      <c r="CN35" s="73">
        <f ca="1">OFFSET(DK35,0,14,1,1)</f>
        <v>6708</v>
      </c>
      <c r="CO35" s="18">
        <f ca="1">SUM(CN35-CM35)</f>
        <v>273</v>
      </c>
      <c r="CP35" s="19">
        <f ca="1">IF(CO35=0,0,IF(CM35=0,1,CO35/CM35))</f>
        <v>4.2424242424242427E-2</v>
      </c>
      <c r="CQ35" s="18">
        <f>SUMIF($C$6:CP$6,CQ$5,$C35:CP35)</f>
        <v>91988</v>
      </c>
      <c r="CR35" s="73">
        <f ca="1">SUMIF($C$6:CQ$6,CR$5,$C35:CQ35)</f>
        <v>88909</v>
      </c>
      <c r="CS35" s="18">
        <f ca="1">SUM(CR35-CQ35)</f>
        <v>-3079</v>
      </c>
      <c r="CT35" s="19">
        <f ca="1">IF(CS35=0,0,IF(CQ35=0,1,CS35/CQ35))</f>
        <v>-3.3471757185719875E-2</v>
      </c>
      <c r="CW35" t="s">
        <v>74</v>
      </c>
      <c r="CX35" t="s">
        <v>7</v>
      </c>
      <c r="CY35" s="7"/>
      <c r="CZ35" s="74">
        <f>SUMIF(IBA!$A$111:$A$126,'2018-2019'!CZ$7,IBA!D$111:D$126)</f>
        <v>7737</v>
      </c>
      <c r="DA35" s="74">
        <f>SUMIF(IBA!$A$111:$A$126,'2018-2019'!DA$7,IBA!E$111:E$126)</f>
        <v>8306</v>
      </c>
      <c r="DB35" s="74">
        <f>SUMIF(IBA!$A$111:$A$126,'2018-2019'!DB$7,IBA!F$111:F$126)</f>
        <v>8378</v>
      </c>
      <c r="DC35" s="74">
        <f>SUMIF(IBA!$A$111:$A$126,'2018-2019'!DC$7,IBA!G$111:G$126)</f>
        <v>7763</v>
      </c>
      <c r="DD35" s="74">
        <f>SUMIF(IBA!$A$111:$A$126,'2018-2019'!DD$7,IBA!H$111:H$126)</f>
        <v>8105</v>
      </c>
      <c r="DE35" s="74">
        <f>SUMIF(IBA!$A$111:$A$126,'2018-2019'!DE$7,IBA!I$111:I$126)</f>
        <v>6906</v>
      </c>
      <c r="DF35" s="74">
        <f>SUMIF(IBA!$A$111:$A$126,'2018-2019'!DF$7,IBA!J$111:J$126)</f>
        <v>7290</v>
      </c>
      <c r="DG35" s="74">
        <f>SUMIF(IBA!$A$111:$A$126,'2018-2019'!DG$7,IBA!K$111:K$126)</f>
        <v>7688</v>
      </c>
      <c r="DH35" s="74">
        <f>SUMIF(IBA!$A$111:$A$126,'2018-2019'!DH$7,IBA!L$111:L$126)</f>
        <v>7409</v>
      </c>
      <c r="DI35" s="74">
        <f>SUMIF(IBA!$A$111:$A$126,'2018-2019'!DI$7,IBA!M$111:M$126)</f>
        <v>8300</v>
      </c>
      <c r="DJ35" s="74">
        <f>SUMIF(IBA!$A$111:$A$126,'2018-2019'!DJ$7,IBA!N$111:N$126)</f>
        <v>7671</v>
      </c>
      <c r="DK35" s="74">
        <f>SUMIF(IBA!$A$111:$A$126,'2018-2019'!DK$7,IBA!O$111:O$126)</f>
        <v>6435</v>
      </c>
      <c r="DN35" s="74">
        <f>SUMIF(IBA!$A$111:$A$126,'2018-2019'!DN$7,IBA!D$111:D$126)</f>
        <v>7472</v>
      </c>
      <c r="DO35" s="74">
        <f>SUMIF(IBA!$A$111:$A$126,'2018-2019'!DO$7,IBA!E$111:E$126)</f>
        <v>6776</v>
      </c>
      <c r="DP35" s="74">
        <f>SUMIF(IBA!$A$111:$A$126,'2018-2019'!DP$7,IBA!F$111:F$126)</f>
        <v>8043</v>
      </c>
      <c r="DQ35" s="74">
        <f>SUMIF(IBA!$A$111:$A$126,'2018-2019'!DQ$7,IBA!G$111:G$126)</f>
        <v>7319</v>
      </c>
      <c r="DR35" s="74">
        <f>SUMIF(IBA!$A$111:$A$126,'2018-2019'!DR$7,IBA!H$111:H$126)</f>
        <v>7910</v>
      </c>
      <c r="DS35" s="74">
        <f>SUMIF(IBA!$A$111:$A$126,'2018-2019'!DS$7,IBA!I$111:I$126)</f>
        <v>7190</v>
      </c>
      <c r="DT35" s="74">
        <f>SUMIF(IBA!$A$111:$A$126,'2018-2019'!DT$7,IBA!J$111:J$126)</f>
        <v>7256</v>
      </c>
      <c r="DU35" s="74">
        <f>SUMIF(IBA!$A$111:$A$126,'2018-2019'!DU$7,IBA!K$111:K$126)</f>
        <v>7513</v>
      </c>
      <c r="DV35" s="74">
        <f>SUMIF(IBA!$A$111:$A$126,'2018-2019'!DV$7,IBA!L$111:L$126)</f>
        <v>7697</v>
      </c>
      <c r="DW35" s="74">
        <f>SUMIF(IBA!$A$111:$A$126,'2018-2019'!DW$7,IBA!M$111:M$126)</f>
        <v>8047</v>
      </c>
      <c r="DX35" s="74">
        <f>SUMIF(IBA!$A$111:$A$126,'2018-2019'!DX$7,IBA!N$111:N$126)</f>
        <v>6978</v>
      </c>
      <c r="DY35" s="74">
        <f>SUMIF(IBA!$A$111:$A$126,'2018-2019'!DY$7,IBA!O$111:O$126)</f>
        <v>6708</v>
      </c>
    </row>
    <row r="36" spans="1:130">
      <c r="A36" s="83"/>
      <c r="B36" s="26" t="s">
        <v>8</v>
      </c>
      <c r="C36" s="73">
        <f>+CZ36</f>
        <v>1756</v>
      </c>
      <c r="D36" s="73">
        <f ca="1">OFFSET(CZ36,0,14,1,1)</f>
        <v>1593</v>
      </c>
      <c r="E36" s="73">
        <f ca="1">SUM(D36-C36)</f>
        <v>-163</v>
      </c>
      <c r="F36" s="19">
        <f ca="1">IF(E36=0,0,IF(C36=0,1,E36/C36))</f>
        <v>-9.2824601366742601E-2</v>
      </c>
      <c r="G36" s="73">
        <f>SUMIF($C$6:F$6,G$5,$C36:F36)</f>
        <v>1756</v>
      </c>
      <c r="H36" s="73">
        <f ca="1">SUMIF($C$6:G$6,H$5,$C36:G36)</f>
        <v>1593</v>
      </c>
      <c r="I36" s="73">
        <f ca="1">SUM(H36-G36)</f>
        <v>-163</v>
      </c>
      <c r="J36" s="19">
        <f ca="1">IF(I36=0,0,IF(G36=0,1,I36/G36))</f>
        <v>-9.2824601366742601E-2</v>
      </c>
      <c r="K36" s="73">
        <f>+DA36</f>
        <v>2285</v>
      </c>
      <c r="L36" s="73">
        <f ca="1">OFFSET(DA36,0,14,1,1)</f>
        <v>2216</v>
      </c>
      <c r="M36" s="73">
        <f ca="1">SUM(L36-K36)</f>
        <v>-69</v>
      </c>
      <c r="N36" s="19">
        <f ca="1">IF(M36=0,0,IF(K36=0,1,M36/K36))</f>
        <v>-3.0196936542669583E-2</v>
      </c>
      <c r="O36" s="73">
        <f>SUMIF($C$6:N$6,O$5,$C36:N36)</f>
        <v>4041</v>
      </c>
      <c r="P36" s="73">
        <f ca="1">SUMIF($C$6:O$6,P$5,$C36:O36)</f>
        <v>3809</v>
      </c>
      <c r="Q36" s="73">
        <f ca="1">SUM(P36-O36)</f>
        <v>-232</v>
      </c>
      <c r="R36" s="19">
        <f ca="1">IF(Q36=0,0,IF(O36=0,1,Q36/O36))</f>
        <v>-5.741153179905964E-2</v>
      </c>
      <c r="S36" s="73">
        <f>+DB36</f>
        <v>2211</v>
      </c>
      <c r="T36" s="73">
        <f ca="1">OFFSET(DB36,0,14,1,1)</f>
        <v>2176</v>
      </c>
      <c r="U36" s="73">
        <f ca="1">SUM(T36-S36)</f>
        <v>-35</v>
      </c>
      <c r="V36" s="19">
        <f ca="1">IF(U36=0,0,IF(S36=0,1,U36/S36))</f>
        <v>-1.5829941203075532E-2</v>
      </c>
      <c r="W36" s="73">
        <f>SUMIF($C$6:V$6,W$5,$C36:V36)</f>
        <v>6252</v>
      </c>
      <c r="X36" s="73">
        <f ca="1">SUMIF($C$6:W$6,X$5,$C36:W36)</f>
        <v>5985</v>
      </c>
      <c r="Y36" s="73">
        <f ca="1">SUM(X36-W36)</f>
        <v>-267</v>
      </c>
      <c r="Z36" s="19">
        <f ca="1">IF(Y36=0,0,IF(W36=0,1,Y36/W36))</f>
        <v>-4.2706333973128598E-2</v>
      </c>
      <c r="AA36" s="73">
        <f>+DC36</f>
        <v>1749</v>
      </c>
      <c r="AB36" s="73">
        <f ca="1">OFFSET(DC36,0,14,1,1)</f>
        <v>1834</v>
      </c>
      <c r="AC36" s="73">
        <f ca="1">SUM(AB36-AA36)</f>
        <v>85</v>
      </c>
      <c r="AD36" s="19">
        <f ca="1">IF(AC36=0,0,IF(AA36=0,1,AC36/AA36))</f>
        <v>4.859919954259577E-2</v>
      </c>
      <c r="AE36" s="73">
        <f>SUMIF($C$6:AD$6,AE$5,$C36:AD36)</f>
        <v>8001</v>
      </c>
      <c r="AF36" s="73">
        <f ca="1">SUMIF($C$6:AE$6,AF$5,$C36:AE36)</f>
        <v>7819</v>
      </c>
      <c r="AG36" s="73">
        <f ca="1">SUM(AF36-AE36)</f>
        <v>-182</v>
      </c>
      <c r="AH36" s="19">
        <f ca="1">IF(AG36=0,0,IF(AE36=0,1,AG36/AE36))</f>
        <v>-2.2747156605424323E-2</v>
      </c>
      <c r="AI36" s="73">
        <f>+DD36</f>
        <v>4638</v>
      </c>
      <c r="AJ36" s="73">
        <f ca="1">OFFSET(DD36,0,14,1,1)</f>
        <v>4193</v>
      </c>
      <c r="AK36" s="73">
        <f ca="1">SUM(AJ36-AI36)</f>
        <v>-445</v>
      </c>
      <c r="AL36" s="19">
        <f ca="1">IF(AK36=0,0,IF(AI36=0,1,AK36/AI36))</f>
        <v>-9.5946528676153511E-2</v>
      </c>
      <c r="AM36" s="73">
        <f>SUMIF($C$6:AL$6,AM$5,$C36:AL36)</f>
        <v>12639</v>
      </c>
      <c r="AN36" s="73">
        <f ca="1">SUMIF($C$6:AM$6,AN$5,$C36:AM36)</f>
        <v>12012</v>
      </c>
      <c r="AO36" s="73">
        <f ca="1">SUM(AN36-AM36)</f>
        <v>-627</v>
      </c>
      <c r="AP36" s="19">
        <f ca="1">IF(AO36=0,0,IF(AM36=0,1,AO36/AM36))</f>
        <v>-4.960835509138381E-2</v>
      </c>
      <c r="AQ36" s="73">
        <f>+DE36</f>
        <v>7860</v>
      </c>
      <c r="AR36" s="73">
        <f ca="1">OFFSET(DE36,0,14,1,1)</f>
        <v>7061</v>
      </c>
      <c r="AS36" s="73">
        <f ca="1">SUM(AR36-AQ36)</f>
        <v>-799</v>
      </c>
      <c r="AT36" s="19">
        <f ca="1">IF(AS36=0,0,IF(AQ36=0,1,AS36/AQ36))</f>
        <v>-0.10165394402035624</v>
      </c>
      <c r="AU36" s="73">
        <f>SUMIF($C$6:AT$6,AU$5,$C36:AT36)</f>
        <v>20499</v>
      </c>
      <c r="AV36" s="73">
        <f ca="1">SUMIF($C$6:AU$6,AV$5,$C36:AU36)</f>
        <v>19073</v>
      </c>
      <c r="AW36" s="73">
        <f ca="1">SUM(AV36-AU36)</f>
        <v>-1426</v>
      </c>
      <c r="AX36" s="19">
        <f ca="1">IF(AW36=0,0,IF(AU36=0,1,AW36/AU36))</f>
        <v>-6.9564368993609446E-2</v>
      </c>
      <c r="AY36" s="73">
        <f>+DF36</f>
        <v>8918</v>
      </c>
      <c r="AZ36" s="73">
        <f ca="1">OFFSET(DF36,0,14,1,1)</f>
        <v>8085</v>
      </c>
      <c r="BA36" s="73">
        <f ca="1">SUM(AZ36-AY36)</f>
        <v>-833</v>
      </c>
      <c r="BB36" s="19">
        <f ca="1">IF(BA36=0,0,IF(AY36=0,1,BA36/AY36))</f>
        <v>-9.3406593406593408E-2</v>
      </c>
      <c r="BC36" s="73">
        <f>SUMIF($C$6:BB$6,BC$5,$C36:BB36)</f>
        <v>29417</v>
      </c>
      <c r="BD36" s="73">
        <f ca="1">SUMIF($C$6:BC$6,BD$5,$C36:BC36)</f>
        <v>27158</v>
      </c>
      <c r="BE36" s="73">
        <f ca="1">SUM(BD36-BC36)</f>
        <v>-2259</v>
      </c>
      <c r="BF36" s="19">
        <f ca="1">IF(BE36=0,0,IF(BC36=0,1,BE36/BC36))</f>
        <v>-7.679233096508821E-2</v>
      </c>
      <c r="BG36" s="73">
        <f>+DG36</f>
        <v>9937</v>
      </c>
      <c r="BH36" s="73">
        <f ca="1">OFFSET(DG36,0,14,1,1)</f>
        <v>9422</v>
      </c>
      <c r="BI36" s="73">
        <f ca="1">SUM(BH36-BG36)</f>
        <v>-515</v>
      </c>
      <c r="BJ36" s="19">
        <f ca="1">IF(BI36=0,0,IF(BG36=0,1,BI36/BG36))</f>
        <v>-5.1826506994062597E-2</v>
      </c>
      <c r="BK36" s="73">
        <f>SUMIF($C$6:BJ$6,BK$5,$C36:BJ36)</f>
        <v>39354</v>
      </c>
      <c r="BL36" s="73">
        <f ca="1">SUMIF($C$6:BK$6,BL$5,$C36:BK36)</f>
        <v>36580</v>
      </c>
      <c r="BM36" s="73">
        <f ca="1">SUM(BL36-BK36)</f>
        <v>-2774</v>
      </c>
      <c r="BN36" s="19">
        <f ca="1">IF(BM36=0,0,IF(BK36=0,1,BM36/BK36))</f>
        <v>-7.0488387457437615E-2</v>
      </c>
      <c r="BO36" s="73">
        <f>+DH36</f>
        <v>7485</v>
      </c>
      <c r="BP36" s="73">
        <f ca="1">OFFSET(DH36,0,14,1,1)</f>
        <v>5912</v>
      </c>
      <c r="BQ36" s="73">
        <f ca="1">SUM(BP36-BO36)</f>
        <v>-1573</v>
      </c>
      <c r="BR36" s="19">
        <f ca="1">IF(BQ36=0,0,IF(BO36=0,1,BQ36/BO36))</f>
        <v>-0.21015364061456246</v>
      </c>
      <c r="BS36" s="73">
        <f>SUMIF($C$6:BR$6,BS$5,$C36:BR36)</f>
        <v>46839</v>
      </c>
      <c r="BT36" s="73">
        <f ca="1">SUMIF($C$6:BS$6,BT$5,$C36:BS36)</f>
        <v>42492</v>
      </c>
      <c r="BU36" s="73">
        <f ca="1">SUM(BT36-BS36)</f>
        <v>-4347</v>
      </c>
      <c r="BV36" s="19">
        <f ca="1">IF(BU36=0,0,IF(BS36=0,1,BU36/BS36))</f>
        <v>-9.2807275987958751E-2</v>
      </c>
      <c r="BW36" s="73">
        <f>+DI36</f>
        <v>3150</v>
      </c>
      <c r="BX36" s="73">
        <f ca="1">OFFSET(DI36,0,14,1,1)</f>
        <v>2369</v>
      </c>
      <c r="BY36" s="73">
        <f ca="1">SUM(BX36-BW36)</f>
        <v>-781</v>
      </c>
      <c r="BZ36" s="19">
        <f ca="1">IF(BY36=0,0,IF(BW36=0,1,BY36/BW36))</f>
        <v>-0.24793650793650793</v>
      </c>
      <c r="CA36" s="73">
        <f>SUMIF($C$6:BZ$6,CA$5,$C36:BZ36)</f>
        <v>49989</v>
      </c>
      <c r="CB36" s="73">
        <f ca="1">SUMIF($C$6:CA$6,CB$5,$C36:CA36)</f>
        <v>44861</v>
      </c>
      <c r="CC36" s="73">
        <f ca="1">SUM(CB36-CA36)</f>
        <v>-5128</v>
      </c>
      <c r="CD36" s="19">
        <f ca="1">IF(CC36=0,0,IF(CA36=0,1,CC36/CA36))</f>
        <v>-0.10258256816499629</v>
      </c>
      <c r="CE36" s="73">
        <f>+DJ36</f>
        <v>1927</v>
      </c>
      <c r="CF36" s="73">
        <f ca="1">OFFSET(DJ36,0,14,1,1)</f>
        <v>822</v>
      </c>
      <c r="CG36" s="73">
        <f ca="1">SUM(CF36-CE36)</f>
        <v>-1105</v>
      </c>
      <c r="CH36" s="19">
        <f ca="1">IF(CG36=0,0,IF(CE36=0,1,CG36/CE36))</f>
        <v>-0.57343020238713027</v>
      </c>
      <c r="CI36" s="73">
        <f>SUMIF($C$6:CH$6,CI$5,$C36:CH36)</f>
        <v>51916</v>
      </c>
      <c r="CJ36" s="73">
        <f ca="1">SUMIF($C$6:CI$6,CJ$5,$C36:CI36)</f>
        <v>45683</v>
      </c>
      <c r="CK36" s="73">
        <f ca="1">SUM(CJ36-CI36)</f>
        <v>-6233</v>
      </c>
      <c r="CL36" s="19">
        <f ca="1">IF(CK36=0,0,IF(CI36=0,1,CK36/CI36))</f>
        <v>-0.12005932660451499</v>
      </c>
      <c r="CM36" s="73">
        <f>+DK36</f>
        <v>1192</v>
      </c>
      <c r="CN36" s="73">
        <f ca="1">OFFSET(DK36,0,14,1,1)</f>
        <v>599</v>
      </c>
      <c r="CO36" s="73">
        <f ca="1">SUM(CN36-CM36)</f>
        <v>-593</v>
      </c>
      <c r="CP36" s="19">
        <f ca="1">IF(CO36=0,0,IF(CM36=0,1,CO36/CM36))</f>
        <v>-0.49748322147651008</v>
      </c>
      <c r="CQ36" s="73">
        <f>SUMIF($C$6:CP$6,CQ$5,$C36:CP36)</f>
        <v>53108</v>
      </c>
      <c r="CR36" s="73">
        <f ca="1">SUMIF($C$6:CQ$6,CR$5,$C36:CQ36)</f>
        <v>46282</v>
      </c>
      <c r="CS36" s="73">
        <f ca="1">SUM(CR36-CQ36)</f>
        <v>-6826</v>
      </c>
      <c r="CT36" s="19">
        <f ca="1">IF(CS36=0,0,IF(CQ36=0,1,CS36/CQ36))</f>
        <v>-0.12853054153799803</v>
      </c>
      <c r="CW36" t="s">
        <v>74</v>
      </c>
      <c r="CX36" t="s">
        <v>8</v>
      </c>
      <c r="CY36" s="7"/>
      <c r="CZ36" s="74">
        <f>SUMIF(IBA!$A$129:$A$144,'2018-2019'!CZ$7,IBA!D$129:D$144)</f>
        <v>1756</v>
      </c>
      <c r="DA36" s="74">
        <f>SUMIF(IBA!$A$129:$A$144,'2018-2019'!DA$7,IBA!E$129:E$144)</f>
        <v>2285</v>
      </c>
      <c r="DB36" s="74">
        <f>SUMIF(IBA!$A$129:$A$144,'2018-2019'!DB$7,IBA!F$129:F$144)</f>
        <v>2211</v>
      </c>
      <c r="DC36" s="74">
        <f>SUMIF(IBA!$A$129:$A$144,'2018-2019'!DC$7,IBA!G$129:G$144)</f>
        <v>1749</v>
      </c>
      <c r="DD36" s="74">
        <f>SUMIF(IBA!$A$129:$A$144,'2018-2019'!DD$7,IBA!H$129:H$144)</f>
        <v>4638</v>
      </c>
      <c r="DE36" s="74">
        <f>SUMIF(IBA!$A$129:$A$144,'2018-2019'!DE$7,IBA!I$129:I$144)</f>
        <v>7860</v>
      </c>
      <c r="DF36" s="74">
        <f>SUMIF(IBA!$A$129:$A$144,'2018-2019'!DF$7,IBA!J$129:J$144)</f>
        <v>8918</v>
      </c>
      <c r="DG36" s="74">
        <f>SUMIF(IBA!$A$129:$A$144,'2018-2019'!DG$7,IBA!K$129:K$144)</f>
        <v>9937</v>
      </c>
      <c r="DH36" s="74">
        <f>SUMIF(IBA!$A$129:$A$144,'2018-2019'!DH$7,IBA!L$129:L$144)</f>
        <v>7485</v>
      </c>
      <c r="DI36" s="74">
        <f>SUMIF(IBA!$A$129:$A$144,'2018-2019'!DI$7,IBA!M$129:M$144)</f>
        <v>3150</v>
      </c>
      <c r="DJ36" s="74">
        <f>SUMIF(IBA!$A$129:$A$144,'2018-2019'!DJ$7,IBA!N$129:N$144)</f>
        <v>1927</v>
      </c>
      <c r="DK36" s="74">
        <f>SUMIF(IBA!$A$129:$A$144,'2018-2019'!DK$7,IBA!O$129:O$144)</f>
        <v>1192</v>
      </c>
      <c r="DN36" s="74">
        <f>SUMIF(IBA!$A$129:$A$144,'2018-2019'!DN$7,IBA!D$129:D$144)</f>
        <v>1593</v>
      </c>
      <c r="DO36" s="74">
        <f>SUMIF(IBA!$A$129:$A$144,'2018-2019'!DO$7,IBA!E$129:E$144)</f>
        <v>2216</v>
      </c>
      <c r="DP36" s="74">
        <f>SUMIF(IBA!$A$129:$A$144,'2018-2019'!DP$7,IBA!F$129:F$144)</f>
        <v>2176</v>
      </c>
      <c r="DQ36" s="74">
        <f>SUMIF(IBA!$A$129:$A$144,'2018-2019'!DQ$7,IBA!G$129:G$144)</f>
        <v>1834</v>
      </c>
      <c r="DR36" s="74">
        <f>SUMIF(IBA!$A$129:$A$144,'2018-2019'!DR$7,IBA!H$129:H$144)</f>
        <v>4193</v>
      </c>
      <c r="DS36" s="74">
        <f>SUMIF(IBA!$A$129:$A$144,'2018-2019'!DS$7,IBA!I$129:I$144)</f>
        <v>7061</v>
      </c>
      <c r="DT36" s="74">
        <f>SUMIF(IBA!$A$129:$A$144,'2018-2019'!DT$7,IBA!J$129:J$144)</f>
        <v>8085</v>
      </c>
      <c r="DU36" s="74">
        <f>SUMIF(IBA!$A$129:$A$144,'2018-2019'!DU$7,IBA!K$129:K$144)</f>
        <v>9422</v>
      </c>
      <c r="DV36" s="74">
        <f>SUMIF(IBA!$A$129:$A$144,'2018-2019'!DV$7,IBA!L$129:L$144)</f>
        <v>5912</v>
      </c>
      <c r="DW36" s="74">
        <f>SUMIF(IBA!$A$129:$A$144,'2018-2019'!DW$7,IBA!M$129:M$144)</f>
        <v>2369</v>
      </c>
      <c r="DX36" s="74">
        <f>SUMIF(IBA!$A$129:$A$144,'2018-2019'!DX$7,IBA!N$129:N$144)</f>
        <v>822</v>
      </c>
      <c r="DY36" s="74">
        <f>SUMIF(IBA!$A$129:$A$144,'2018-2019'!DY$7,IBA!O$129:O$144)</f>
        <v>599</v>
      </c>
    </row>
    <row r="37" spans="1:130" s="7" customFormat="1">
      <c r="A37" s="75"/>
      <c r="B37" s="24" t="s">
        <v>9</v>
      </c>
      <c r="C37" s="12">
        <f>+SUM(C34:C36)</f>
        <v>99606</v>
      </c>
      <c r="D37" s="86">
        <f ca="1">+SUM(D34:D36)</f>
        <v>88335</v>
      </c>
      <c r="E37" s="12">
        <f ca="1">SUM(E34:E36)</f>
        <v>-11271</v>
      </c>
      <c r="F37" s="13">
        <f ca="1">IF(E37=0,0,IF(C37=0,1,E37/C37))</f>
        <v>-0.11315583398590447</v>
      </c>
      <c r="G37" s="12">
        <f>SUM(G34:G36)</f>
        <v>99606</v>
      </c>
      <c r="H37" s="86">
        <f ca="1">SUM(H34:H36)</f>
        <v>88335</v>
      </c>
      <c r="I37" s="12">
        <f ca="1">SUM(I34:I36)</f>
        <v>-11271</v>
      </c>
      <c r="J37" s="13">
        <f ca="1">IF(I37=0,0,IF(G37=0,1,I37/G37))</f>
        <v>-0.11315583398590447</v>
      </c>
      <c r="K37" s="12">
        <f>+SUM(K34:K36)</f>
        <v>97845</v>
      </c>
      <c r="L37" s="86">
        <f ca="1">+SUM(L34:L36)</f>
        <v>79710</v>
      </c>
      <c r="M37" s="12">
        <f ca="1">SUM(M34:M36)</f>
        <v>-18135</v>
      </c>
      <c r="N37" s="13">
        <f ca="1">IF(M37=0,0,IF(K37=0,1,M37/K37))</f>
        <v>-0.18534416679441976</v>
      </c>
      <c r="O37" s="12">
        <f>SUM(O34:O36)</f>
        <v>197451</v>
      </c>
      <c r="P37" s="86">
        <f ca="1">SUM(P34:P36)</f>
        <v>168045</v>
      </c>
      <c r="Q37" s="12">
        <f ca="1">SUM(Q34:Q36)</f>
        <v>-29406</v>
      </c>
      <c r="R37" s="13">
        <f ca="1">IF(Q37=0,0,IF(O37=0,1,Q37/O37))</f>
        <v>-0.14892808848777672</v>
      </c>
      <c r="S37" s="12">
        <f>+SUM(S34:S36)</f>
        <v>115367</v>
      </c>
      <c r="T37" s="86">
        <f ca="1">+SUM(T34:T36)</f>
        <v>103733</v>
      </c>
      <c r="U37" s="12">
        <f ca="1">SUM(U34:U36)</f>
        <v>-11634</v>
      </c>
      <c r="V37" s="13">
        <f ca="1">IF(U37=0,0,IF(S37=0,1,U37/S37))</f>
        <v>-0.10084339542503488</v>
      </c>
      <c r="W37" s="12">
        <f>SUM(W34:W36)</f>
        <v>312818</v>
      </c>
      <c r="X37" s="86">
        <f ca="1">SUM(X34:X36)</f>
        <v>271778</v>
      </c>
      <c r="Y37" s="12">
        <f ca="1">SUM(Y34:Y36)</f>
        <v>-41040</v>
      </c>
      <c r="Z37" s="13">
        <f ca="1">IF(Y37=0,0,IF(W37=0,1,Y37/W37))</f>
        <v>-0.13119449648038156</v>
      </c>
      <c r="AA37" s="12">
        <f>+SUM(AA34:AA36)</f>
        <v>106224</v>
      </c>
      <c r="AB37" s="86">
        <f ca="1">+SUM(AB34:AB36)</f>
        <v>102102</v>
      </c>
      <c r="AC37" s="12">
        <f ca="1">SUM(AC34:AC36)</f>
        <v>-4122</v>
      </c>
      <c r="AD37" s="13">
        <f ca="1">IF(AC37=0,0,IF(AA37=0,1,AC37/AA37))</f>
        <v>-3.8804789877993677E-2</v>
      </c>
      <c r="AE37" s="12">
        <f>SUM(AE34:AE36)</f>
        <v>419042</v>
      </c>
      <c r="AF37" s="86">
        <f ca="1">SUM(AF34:AF36)</f>
        <v>373880</v>
      </c>
      <c r="AG37" s="12">
        <f ca="1">SUM(AG34:AG36)</f>
        <v>-45162</v>
      </c>
      <c r="AH37" s="13">
        <f ca="1">IF(AG37=0,0,IF(AE37=0,1,AG37/AE37))</f>
        <v>-0.10777439970217782</v>
      </c>
      <c r="AI37" s="12">
        <f>+SUM(AI34:AI36)</f>
        <v>129715</v>
      </c>
      <c r="AJ37" s="86">
        <f ca="1">+SUM(AJ34:AJ36)</f>
        <v>117744</v>
      </c>
      <c r="AK37" s="12">
        <f ca="1">SUM(AK34:AK36)</f>
        <v>-11971</v>
      </c>
      <c r="AL37" s="13">
        <f ca="1">IF(AK37=0,0,IF(AI37=0,1,AK37/AI37))</f>
        <v>-9.228693674594303E-2</v>
      </c>
      <c r="AM37" s="12">
        <f>SUM(AM34:AM36)</f>
        <v>548757</v>
      </c>
      <c r="AN37" s="86">
        <f ca="1">SUM(AN34:AN36)</f>
        <v>491624</v>
      </c>
      <c r="AO37" s="12">
        <f ca="1">SUM(AO34:AO36)</f>
        <v>-57133</v>
      </c>
      <c r="AP37" s="13">
        <f ca="1">IF(AO37=0,0,IF(AM37=0,1,AO37/AM37))</f>
        <v>-0.10411347827909256</v>
      </c>
      <c r="AQ37" s="12">
        <f>+SUM(AQ34:AQ36)</f>
        <v>138002</v>
      </c>
      <c r="AR37" s="86">
        <f ca="1">+SUM(AR34:AR36)</f>
        <v>126948</v>
      </c>
      <c r="AS37" s="12">
        <f ca="1">SUM(AS34:AS36)</f>
        <v>-11054</v>
      </c>
      <c r="AT37" s="13">
        <f ca="1">IF(AS37=0,0,IF(AQ37=0,1,AS37/AQ37))</f>
        <v>-8.010028840161737E-2</v>
      </c>
      <c r="AU37" s="12">
        <f>SUM(AU34:AU36)</f>
        <v>686759</v>
      </c>
      <c r="AV37" s="86">
        <f ca="1">SUM(AV34:AV36)</f>
        <v>618572</v>
      </c>
      <c r="AW37" s="12">
        <f ca="1">SUM(AW34:AW36)</f>
        <v>-68187</v>
      </c>
      <c r="AX37" s="13">
        <f ca="1">IF(AW37=0,0,IF(AU37=0,1,AW37/AU37))</f>
        <v>-9.928810543436635E-2</v>
      </c>
      <c r="AY37" s="12">
        <f>+SUM(AY34:AY36)</f>
        <v>148740</v>
      </c>
      <c r="AZ37" s="86">
        <f ca="1">+SUM(AZ34:AZ36)</f>
        <v>148013</v>
      </c>
      <c r="BA37" s="12">
        <f ca="1">SUM(BA34:BA36)</f>
        <v>-727</v>
      </c>
      <c r="BB37" s="13">
        <f ca="1">IF(BA37=0,0,IF(AY37=0,1,BA37/AY37))</f>
        <v>-4.8877235444399619E-3</v>
      </c>
      <c r="BC37" s="12">
        <f>SUM(BC34:BC36)</f>
        <v>835499</v>
      </c>
      <c r="BD37" s="86">
        <f ca="1">SUM(BD34:BD36)</f>
        <v>766585</v>
      </c>
      <c r="BE37" s="12">
        <f ca="1">SUM(BE34:BE36)</f>
        <v>-68914</v>
      </c>
      <c r="BF37" s="13">
        <f ca="1">IF(BE37=0,0,IF(BC37=0,1,BE37/BC37))</f>
        <v>-8.2482444622913972E-2</v>
      </c>
      <c r="BG37" s="12">
        <f>+SUM(BG34:BG36)</f>
        <v>156254</v>
      </c>
      <c r="BH37" s="86">
        <f ca="1">+SUM(BH34:BH36)</f>
        <v>151361</v>
      </c>
      <c r="BI37" s="12">
        <f ca="1">SUM(BI34:BI36)</f>
        <v>-4893</v>
      </c>
      <c r="BJ37" s="13">
        <f ca="1">IF(BI37=0,0,IF(BG37=0,1,BI37/BG37))</f>
        <v>-3.1314398351402206E-2</v>
      </c>
      <c r="BK37" s="12">
        <f>SUM(BK34:BK36)</f>
        <v>991753</v>
      </c>
      <c r="BL37" s="86">
        <f ca="1">SUM(BL34:BL36)</f>
        <v>917946</v>
      </c>
      <c r="BM37" s="12">
        <f ca="1">SUM(BM34:BM36)</f>
        <v>-73807</v>
      </c>
      <c r="BN37" s="13">
        <f ca="1">IF(BM37=0,0,IF(BK37=0,1,BM37/BK37))</f>
        <v>-7.4420747907997256E-2</v>
      </c>
      <c r="BO37" s="12">
        <f>+SUM(BO34:BO36)</f>
        <v>131758</v>
      </c>
      <c r="BP37" s="86">
        <f ca="1">+SUM(BP34:BP36)</f>
        <v>122628</v>
      </c>
      <c r="BQ37" s="12">
        <f ca="1">SUM(BQ34:BQ36)</f>
        <v>-9130</v>
      </c>
      <c r="BR37" s="13">
        <f ca="1">IF(BQ37=0,0,IF(BO37=0,1,BQ37/BO37))</f>
        <v>-6.9293705126064448E-2</v>
      </c>
      <c r="BS37" s="12">
        <f>SUM(BS34:BS36)</f>
        <v>1123511</v>
      </c>
      <c r="BT37" s="86">
        <f ca="1">SUM(BT34:BT36)</f>
        <v>1040574</v>
      </c>
      <c r="BU37" s="12">
        <f ca="1">SUM(BU34:BU36)</f>
        <v>-82937</v>
      </c>
      <c r="BV37" s="13">
        <f ca="1">IF(BU37=0,0,IF(BS37=0,1,BU37/BS37))</f>
        <v>-7.3819481963238454E-2</v>
      </c>
      <c r="BW37" s="12">
        <f>+SUM(BW34:BW36)</f>
        <v>121974</v>
      </c>
      <c r="BX37" s="86">
        <f ca="1">+SUM(BX34:BX36)</f>
        <v>114948</v>
      </c>
      <c r="BY37" s="12">
        <f ca="1">SUM(BY34:BY36)</f>
        <v>-7026</v>
      </c>
      <c r="BZ37" s="13">
        <f ca="1">IF(BY37=0,0,IF(BW37=0,1,BY37/BW37))</f>
        <v>-5.7602439864233364E-2</v>
      </c>
      <c r="CA37" s="12">
        <f>SUM(CA34:CA36)</f>
        <v>1245485</v>
      </c>
      <c r="CB37" s="86">
        <f ca="1">SUM(CB34:CB36)</f>
        <v>1155522</v>
      </c>
      <c r="CC37" s="12">
        <f ca="1">SUM(CC34:CC36)</f>
        <v>-89963</v>
      </c>
      <c r="CD37" s="13">
        <f ca="1">IF(CC37=0,0,IF(CA37=0,1,CC37/CA37))</f>
        <v>-7.2231299453626496E-2</v>
      </c>
      <c r="CE37" s="12">
        <f>+SUM(CE34:CE36)</f>
        <v>103728</v>
      </c>
      <c r="CF37" s="86">
        <f ca="1">+SUM(CF34:CF36)</f>
        <v>97236</v>
      </c>
      <c r="CG37" s="12">
        <f ca="1">SUM(CG34:CG36)</f>
        <v>-6492</v>
      </c>
      <c r="CH37" s="13">
        <f ca="1">IF(CG37=0,0,IF(CE37=0,1,CG37/CE37))</f>
        <v>-6.2586765386395182E-2</v>
      </c>
      <c r="CI37" s="12">
        <f>SUM(CI34:CI36)</f>
        <v>1349213</v>
      </c>
      <c r="CJ37" s="86">
        <f ca="1">SUM(CJ34:CJ36)</f>
        <v>1252758</v>
      </c>
      <c r="CK37" s="12">
        <f ca="1">SUM(CK34:CK36)</f>
        <v>-96455</v>
      </c>
      <c r="CL37" s="13">
        <f ca="1">IF(CK37=0,0,IF(CI37=0,1,CK37/CI37))</f>
        <v>-7.1489824067808419E-2</v>
      </c>
      <c r="CM37" s="12">
        <f>+SUM(CM34:CM36)</f>
        <v>105807</v>
      </c>
      <c r="CN37" s="86">
        <f ca="1">+SUM(CN34:CN36)</f>
        <v>100391</v>
      </c>
      <c r="CO37" s="12">
        <f ca="1">SUM(CO34:CO36)</f>
        <v>-5416</v>
      </c>
      <c r="CP37" s="13">
        <f ca="1">IF(CO37=0,0,IF(CM37=0,1,CO37/CM37))</f>
        <v>-5.1187539576776582E-2</v>
      </c>
      <c r="CQ37" s="12">
        <f>SUM(CQ34:CQ36)</f>
        <v>1455020</v>
      </c>
      <c r="CR37" s="86">
        <f ca="1">SUM(CR34:CR36)</f>
        <v>1353149</v>
      </c>
      <c r="CS37" s="12">
        <f ca="1">SUM(CS34:CS36)</f>
        <v>-101871</v>
      </c>
      <c r="CT37" s="13">
        <f ca="1">IF(CS37=0,0,IF(CQ37=0,1,CS37/CQ37))</f>
        <v>-7.0013470605215053E-2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172368</v>
      </c>
      <c r="D39" s="73">
        <f ca="1">OFFSET(CZ39,0,14,1,1)</f>
        <v>169444</v>
      </c>
      <c r="E39" s="18">
        <f ca="1">SUM(D39-C39)</f>
        <v>-2924</v>
      </c>
      <c r="F39" s="19">
        <f ca="1">IF(E39=0,0,IF(C39=0,1,E39/C39))</f>
        <v>-1.6963705560196787E-2</v>
      </c>
      <c r="G39" s="18">
        <f>SUMIF($C$6:F$6,G$5,$C39:F39)</f>
        <v>172368</v>
      </c>
      <c r="H39" s="73">
        <f ca="1">SUMIF($C$6:G$6,H$5,$C39:G39)</f>
        <v>169444</v>
      </c>
      <c r="I39" s="18">
        <f ca="1">SUM(H39-G39)</f>
        <v>-2924</v>
      </c>
      <c r="J39" s="19">
        <f ca="1">IF(I39=0,0,IF(G39=0,1,I39/G39))</f>
        <v>-1.6963705560196787E-2</v>
      </c>
      <c r="K39" s="18">
        <f>+DA39</f>
        <v>149789</v>
      </c>
      <c r="L39" s="73">
        <f ca="1">OFFSET(DA39,0,14,1,1)</f>
        <v>157856</v>
      </c>
      <c r="M39" s="18">
        <f ca="1">SUM(L39-K39)</f>
        <v>8067</v>
      </c>
      <c r="N39" s="19">
        <f ca="1">IF(M39=0,0,IF(K39=0,1,M39/K39))</f>
        <v>5.3855757098318302E-2</v>
      </c>
      <c r="O39" s="18">
        <f>SUMIF($C$6:N$6,O$5,$C39:N39)</f>
        <v>322157</v>
      </c>
      <c r="P39" s="73">
        <f ca="1">SUMIF($C$6:O$6,P$5,$C39:O39)</f>
        <v>327300</v>
      </c>
      <c r="Q39" s="18">
        <f ca="1">SUM(P39-O39)</f>
        <v>5143</v>
      </c>
      <c r="R39" s="19">
        <f ca="1">IF(Q39=0,0,IF(O39=0,1,Q39/O39))</f>
        <v>1.5964265870367554E-2</v>
      </c>
      <c r="S39" s="18">
        <f>+DB39</f>
        <v>187528</v>
      </c>
      <c r="T39" s="73">
        <f ca="1">OFFSET(DB39,0,14,1,1)</f>
        <v>187875</v>
      </c>
      <c r="U39" s="18">
        <f ca="1">SUM(T39-S39)</f>
        <v>347</v>
      </c>
      <c r="V39" s="19">
        <f ca="1">IF(U39=0,0,IF(S39=0,1,U39/S39))</f>
        <v>1.8503903417089714E-3</v>
      </c>
      <c r="W39" s="18">
        <f>SUMIF($C$6:V$6,W$5,$C39:V39)</f>
        <v>509685</v>
      </c>
      <c r="X39" s="73">
        <f ca="1">SUMIF($C$6:W$6,X$5,$C39:W39)</f>
        <v>515175</v>
      </c>
      <c r="Y39" s="18">
        <f ca="1">SUM(X39-W39)</f>
        <v>5490</v>
      </c>
      <c r="Z39" s="19">
        <f ca="1">IF(Y39=0,0,IF(W39=0,1,Y39/W39))</f>
        <v>1.0771358780423202E-2</v>
      </c>
      <c r="AA39" s="18">
        <f>+DC39</f>
        <v>188157</v>
      </c>
      <c r="AB39" s="73">
        <f ca="1">OFFSET(DC39,0,14,1,1)</f>
        <v>189151</v>
      </c>
      <c r="AC39" s="18">
        <f ca="1">SUM(AB39-AA39)</f>
        <v>994</v>
      </c>
      <c r="AD39" s="19">
        <f ca="1">IF(AC39=0,0,IF(AA39=0,1,AC39/AA39))</f>
        <v>5.2828223239103512E-3</v>
      </c>
      <c r="AE39" s="18">
        <f>SUMIF($C$6:AD$6,AE$5,$C39:AD39)</f>
        <v>697842</v>
      </c>
      <c r="AF39" s="73">
        <f ca="1">SUMIF($C$6:AE$6,AF$5,$C39:AE39)</f>
        <v>704326</v>
      </c>
      <c r="AG39" s="18">
        <f ca="1">SUM(AF39-AE39)</f>
        <v>6484</v>
      </c>
      <c r="AH39" s="19">
        <f ca="1">IF(AG39=0,0,IF(AE39=0,1,AG39/AE39))</f>
        <v>9.291501514669509E-3</v>
      </c>
      <c r="AI39" s="18">
        <f>+DD39</f>
        <v>210367</v>
      </c>
      <c r="AJ39" s="73">
        <f ca="1">OFFSET(DD39,0,14,1,1)</f>
        <v>210187</v>
      </c>
      <c r="AK39" s="18">
        <f ca="1">SUM(AJ39-AI39)</f>
        <v>-180</v>
      </c>
      <c r="AL39" s="19">
        <f ca="1">IF(AK39=0,0,IF(AI39=0,1,AK39/AI39))</f>
        <v>-8.5564751125414152E-4</v>
      </c>
      <c r="AM39" s="18">
        <f>SUMIF($C$6:AL$6,AM$5,$C39:AL39)</f>
        <v>908209</v>
      </c>
      <c r="AN39" s="73">
        <f ca="1">SUMIF($C$6:AM$6,AN$5,$C39:AM39)</f>
        <v>914513</v>
      </c>
      <c r="AO39" s="18">
        <f ca="1">SUM(AN39-AM39)</f>
        <v>6304</v>
      </c>
      <c r="AP39" s="19">
        <f ca="1">IF(AO39=0,0,IF(AM39=0,1,AO39/AM39))</f>
        <v>6.9411335936992473E-3</v>
      </c>
      <c r="AQ39" s="18">
        <f>+DE39</f>
        <v>208619</v>
      </c>
      <c r="AR39" s="73">
        <f ca="1">OFFSET(DE39,0,14,1,1)</f>
        <v>208217</v>
      </c>
      <c r="AS39" s="18">
        <f ca="1">SUM(AR39-AQ39)</f>
        <v>-402</v>
      </c>
      <c r="AT39" s="19">
        <f ca="1">IF(AS39=0,0,IF(AQ39=0,1,AS39/AQ39))</f>
        <v>-1.9269577555256232E-3</v>
      </c>
      <c r="AU39" s="18">
        <f>SUMIF($C$6:AT$6,AU$5,$C39:AT39)</f>
        <v>1116828</v>
      </c>
      <c r="AV39" s="73">
        <f ca="1">SUMIF($C$6:AU$6,AV$5,$C39:AU39)</f>
        <v>1122730</v>
      </c>
      <c r="AW39" s="18">
        <f ca="1">SUM(AV39-AU39)</f>
        <v>5902</v>
      </c>
      <c r="AX39" s="19">
        <f ca="1">IF(AW39=0,0,IF(AU39=0,1,AW39/AU39))</f>
        <v>5.2846096265494772E-3</v>
      </c>
      <c r="AY39" s="18">
        <f>+DF39</f>
        <v>207929</v>
      </c>
      <c r="AZ39" s="73">
        <f ca="1">OFFSET(DF39,0,14,1,1)</f>
        <v>217422</v>
      </c>
      <c r="BA39" s="18">
        <f ca="1">SUM(AZ39-AY39)</f>
        <v>9493</v>
      </c>
      <c r="BB39" s="19">
        <f ca="1">IF(BA39=0,0,IF(AY39=0,1,BA39/AY39))</f>
        <v>4.56550072380476E-2</v>
      </c>
      <c r="BC39" s="18">
        <f>SUMIF($C$6:BB$6,BC$5,$C39:BB39)</f>
        <v>1324757</v>
      </c>
      <c r="BD39" s="73">
        <f ca="1">SUMIF($C$6:BC$6,BD$5,$C39:BC39)</f>
        <v>1340152</v>
      </c>
      <c r="BE39" s="18">
        <f ca="1">SUM(BD39-BC39)</f>
        <v>15395</v>
      </c>
      <c r="BF39" s="19">
        <f ca="1">IF(BE39=0,0,IF(BC39=0,1,BE39/BC39))</f>
        <v>1.1620999171923605E-2</v>
      </c>
      <c r="BG39" s="18">
        <f>+DG39</f>
        <v>207672</v>
      </c>
      <c r="BH39" s="73">
        <f ca="1">OFFSET(DG39,0,14,1,1)</f>
        <v>214464</v>
      </c>
      <c r="BI39" s="18">
        <f ca="1">SUM(BH39-BG39)</f>
        <v>6792</v>
      </c>
      <c r="BJ39" s="19">
        <f ca="1">IF(BI39=0,0,IF(BG39=0,1,BI39/BG39))</f>
        <v>3.2705420085519472E-2</v>
      </c>
      <c r="BK39" s="18">
        <f>SUMIF($C$6:BJ$6,BK$5,$C39:BJ39)</f>
        <v>1532429</v>
      </c>
      <c r="BL39" s="73">
        <f ca="1">SUMIF($C$6:BK$6,BL$5,$C39:BK39)</f>
        <v>1554616</v>
      </c>
      <c r="BM39" s="18">
        <f ca="1">SUM(BL39-BK39)</f>
        <v>22187</v>
      </c>
      <c r="BN39" s="19">
        <f ca="1">IF(BM39=0,0,IF(BK39=0,1,BM39/BK39))</f>
        <v>1.4478321671020321E-2</v>
      </c>
      <c r="BO39" s="18">
        <f>+DH39</f>
        <v>197757</v>
      </c>
      <c r="BP39" s="73">
        <f ca="1">OFFSET(DH39,0,14,1,1)</f>
        <v>203466</v>
      </c>
      <c r="BQ39" s="18">
        <f ca="1">SUM(BP39-BO39)</f>
        <v>5709</v>
      </c>
      <c r="BR39" s="19">
        <f ca="1">IF(BQ39=0,0,IF(BO39=0,1,BQ39/BO39))</f>
        <v>2.886876317905308E-2</v>
      </c>
      <c r="BS39" s="18">
        <f>SUMIF($C$6:BR$6,BS$5,$C39:BR39)</f>
        <v>1730186</v>
      </c>
      <c r="BT39" s="73">
        <f ca="1">SUMIF($C$6:BS$6,BT$5,$C39:BS39)</f>
        <v>1758082</v>
      </c>
      <c r="BU39" s="18">
        <f ca="1">SUM(BT39-BS39)</f>
        <v>27896</v>
      </c>
      <c r="BV39" s="19">
        <f ca="1">IF(BU39=0,0,IF(BS39=0,1,BU39/BS39))</f>
        <v>1.6123122022718945E-2</v>
      </c>
      <c r="BW39" s="18">
        <f>+DI39</f>
        <v>200209</v>
      </c>
      <c r="BX39" s="73">
        <f ca="1">OFFSET(DI39,0,14,1,1)</f>
        <v>210497</v>
      </c>
      <c r="BY39" s="18">
        <f ca="1">SUM(BX39-BW39)</f>
        <v>10288</v>
      </c>
      <c r="BZ39" s="19">
        <f ca="1">IF(BY39=0,0,IF(BW39=0,1,BY39/BW39))</f>
        <v>5.1386301315125692E-2</v>
      </c>
      <c r="CA39" s="18">
        <f>SUMIF($C$6:BZ$6,CA$5,$C39:BZ39)</f>
        <v>1930395</v>
      </c>
      <c r="CB39" s="73">
        <f ca="1">SUMIF($C$6:CA$6,CB$5,$C39:CA39)</f>
        <v>1968579</v>
      </c>
      <c r="CC39" s="18">
        <f ca="1">SUM(CB39-CA39)</f>
        <v>38184</v>
      </c>
      <c r="CD39" s="19">
        <f ca="1">IF(CC39=0,0,IF(CA39=0,1,CC39/CA39))</f>
        <v>1.9780407636779001E-2</v>
      </c>
      <c r="CE39" s="18">
        <f>+DJ39</f>
        <v>184679</v>
      </c>
      <c r="CF39" s="73">
        <f ca="1">OFFSET(DJ39,0,14,1,1)</f>
        <v>190803</v>
      </c>
      <c r="CG39" s="18">
        <f ca="1">SUM(CF39-CE39)</f>
        <v>6124</v>
      </c>
      <c r="CH39" s="19">
        <f ca="1">IF(CG39=0,0,IF(CE39=0,1,CG39/CE39))</f>
        <v>3.3160240200564225E-2</v>
      </c>
      <c r="CI39" s="18">
        <f>SUMIF($C$6:CH$6,CI$5,$C39:CH39)</f>
        <v>2115074</v>
      </c>
      <c r="CJ39" s="73">
        <f ca="1">SUMIF($C$6:CI$6,CJ$5,$C39:CI39)</f>
        <v>2159382</v>
      </c>
      <c r="CK39" s="18">
        <f ca="1">SUM(CJ39-CI39)</f>
        <v>44308</v>
      </c>
      <c r="CL39" s="19">
        <f ca="1">IF(CK39=0,0,IF(CI39=0,1,CK39/CI39))</f>
        <v>2.0948676027410861E-2</v>
      </c>
      <c r="CM39" s="18">
        <f>+DK39</f>
        <v>187465</v>
      </c>
      <c r="CN39" s="73">
        <f ca="1">OFFSET(DK39,0,14,1,1)</f>
        <v>189787</v>
      </c>
      <c r="CO39" s="18">
        <f ca="1">SUM(CN39-CM39)</f>
        <v>2322</v>
      </c>
      <c r="CP39" s="19">
        <f ca="1">IF(CO39=0,0,IF(CM39=0,1,CO39/CM39))</f>
        <v>1.2386312111594164E-2</v>
      </c>
      <c r="CQ39" s="18">
        <f>SUMIF($C$6:CP$6,CQ$5,$C39:CP39)</f>
        <v>2302539</v>
      </c>
      <c r="CR39" s="73">
        <f ca="1">SUMIF($C$6:CQ$6,CR$5,$C39:CQ39)</f>
        <v>2349169</v>
      </c>
      <c r="CS39" s="18">
        <f ca="1">SUM(CR39-CQ39)</f>
        <v>46630</v>
      </c>
      <c r="CT39" s="19">
        <f ca="1">IF(CS39=0,0,IF(CQ39=0,1,CS39/CQ39))</f>
        <v>2.0251557085460874E-2</v>
      </c>
      <c r="CW39" t="s">
        <v>16</v>
      </c>
      <c r="CX39" t="s">
        <v>6</v>
      </c>
      <c r="CZ39" s="74">
        <f>SUMIF(SIBC!$A$93:$A$108,'2018-2019'!CZ$7,SIBC!D$93:D$108)</f>
        <v>172368</v>
      </c>
      <c r="DA39" s="74">
        <f>SUMIF(SIBC!$A$93:$A$108,'2018-2019'!DA$7,SIBC!E$93:E$108)</f>
        <v>149789</v>
      </c>
      <c r="DB39" s="74">
        <f>SUMIF(SIBC!$A$93:$A$108,'2018-2019'!DB$7,SIBC!F$93:F$108)</f>
        <v>187528</v>
      </c>
      <c r="DC39" s="74">
        <f>SUMIF(SIBC!$A$93:$A$108,'2018-2019'!DC$7,SIBC!G$93:G$108)</f>
        <v>188157</v>
      </c>
      <c r="DD39" s="74">
        <f>SUMIF(SIBC!$A$93:$A$108,'2018-2019'!DD$7,SIBC!H$93:H$108)</f>
        <v>210367</v>
      </c>
      <c r="DE39" s="74">
        <f>SUMIF(SIBC!$A$93:$A$108,'2018-2019'!DE$7,SIBC!I$93:I$108)</f>
        <v>208619</v>
      </c>
      <c r="DF39" s="74">
        <f>SUMIF(SIBC!$A$93:$A$108,'2018-2019'!DF$7,SIBC!J$93:J$108)</f>
        <v>207929</v>
      </c>
      <c r="DG39" s="74">
        <f>SUMIF(SIBC!$A$93:$A$108,'2018-2019'!DG$7,SIBC!K$93:K$108)</f>
        <v>207672</v>
      </c>
      <c r="DH39" s="74">
        <f>SUMIF(SIBC!$A$93:$A$108,'2018-2019'!DH$7,SIBC!L$93:L$108)</f>
        <v>197757</v>
      </c>
      <c r="DI39" s="74">
        <f>SUMIF(SIBC!$A$93:$A$108,'2018-2019'!DI$7,SIBC!M$93:M$108)</f>
        <v>200209</v>
      </c>
      <c r="DJ39" s="74">
        <f>SUMIF(SIBC!$A$93:$A$108,'2018-2019'!DJ$7,SIBC!N$93:N$108)</f>
        <v>184679</v>
      </c>
      <c r="DK39" s="74">
        <f>SUMIF(SIBC!$A$93:$A$108,'2018-2019'!DK$7,SIBC!O$93:O$108)</f>
        <v>187465</v>
      </c>
      <c r="DN39" s="74">
        <f>SUMIF(SIBC!$A$93:$A$108,'2018-2019'!DN$7,SIBC!D$93:D$108)</f>
        <v>169444</v>
      </c>
      <c r="DO39" s="74">
        <f>SUMIF(SIBC!$A$93:$A$108,'2018-2019'!DO$7,SIBC!E$93:E$108)</f>
        <v>157856</v>
      </c>
      <c r="DP39" s="74">
        <f>SUMIF(SIBC!$A$93:$A$108,'2018-2019'!DP$7,SIBC!F$93:F$108)</f>
        <v>187875</v>
      </c>
      <c r="DQ39" s="74">
        <f>SUMIF(SIBC!$A$93:$A$108,'2018-2019'!DQ$7,SIBC!G$93:G$108)</f>
        <v>189151</v>
      </c>
      <c r="DR39" s="74">
        <f>SUMIF(SIBC!$A$93:$A$108,'2018-2019'!DR$7,SIBC!H$93:H$108)</f>
        <v>210187</v>
      </c>
      <c r="DS39" s="74">
        <f>SUMIF(SIBC!$A$93:$A$108,'2018-2019'!DS$7,SIBC!I$93:I$108)</f>
        <v>208217</v>
      </c>
      <c r="DT39" s="74">
        <f>SUMIF(SIBC!$A$93:$A$108,'2018-2019'!DT$7,SIBC!J$93:J$108)</f>
        <v>217422</v>
      </c>
      <c r="DU39" s="74">
        <f>SUMIF(SIBC!$A$93:$A$108,'2018-2019'!DU$7,SIBC!K$93:K$108)</f>
        <v>214464</v>
      </c>
      <c r="DV39" s="74">
        <f>SUMIF(SIBC!$A$93:$A$108,'2018-2019'!DV$7,SIBC!L$93:L$108)</f>
        <v>203466</v>
      </c>
      <c r="DW39" s="74">
        <f>SUMIF(SIBC!$A$93:$A$108,'2018-2019'!DW$7,SIBC!M$93:M$108)</f>
        <v>210497</v>
      </c>
      <c r="DX39" s="74">
        <f>SUMIF(SIBC!$A$93:$A$108,'2018-2019'!DX$7,SIBC!N$93:N$108)</f>
        <v>190803</v>
      </c>
      <c r="DY39" s="74">
        <f>SUMIF(SIBC!$A$93:$A$108,'2018-2019'!DY$7,SIBC!O$93:O$108)</f>
        <v>189787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4798</v>
      </c>
      <c r="D40" s="73">
        <f ca="1">OFFSET(CZ40,0,14,1,1)</f>
        <v>4714</v>
      </c>
      <c r="E40" s="18">
        <f ca="1">SUM(D40-C40)</f>
        <v>-84</v>
      </c>
      <c r="F40" s="19">
        <f ca="1">IF(E40=0,0,IF(C40=0,1,E40/C40))</f>
        <v>-1.7507294706127552E-2</v>
      </c>
      <c r="G40" s="18">
        <f>SUMIF($C$6:F$6,G$5,$C40:F40)</f>
        <v>4798</v>
      </c>
      <c r="H40" s="73">
        <f ca="1">SUMIF($C$6:G$6,H$5,$C40:G40)</f>
        <v>4714</v>
      </c>
      <c r="I40" s="18">
        <f ca="1">SUM(H40-G40)</f>
        <v>-84</v>
      </c>
      <c r="J40" s="19">
        <f ca="1">IF(I40=0,0,IF(G40=0,1,I40/G40))</f>
        <v>-1.7507294706127552E-2</v>
      </c>
      <c r="K40" s="18">
        <f>+DA40</f>
        <v>4132</v>
      </c>
      <c r="L40" s="73">
        <f ca="1">OFFSET(DA40,0,14,1,1)</f>
        <v>4693</v>
      </c>
      <c r="M40" s="18">
        <f ca="1">SUM(L40-K40)</f>
        <v>561</v>
      </c>
      <c r="N40" s="19">
        <f ca="1">IF(M40=0,0,IF(K40=0,1,M40/K40))</f>
        <v>0.13576960309777347</v>
      </c>
      <c r="O40" s="18">
        <f>SUMIF($C$6:N$6,O$5,$C40:N40)</f>
        <v>8930</v>
      </c>
      <c r="P40" s="73">
        <f ca="1">SUMIF($C$6:O$6,P$5,$C40:O40)</f>
        <v>9407</v>
      </c>
      <c r="Q40" s="18">
        <f ca="1">SUM(P40-O40)</f>
        <v>477</v>
      </c>
      <c r="R40" s="19">
        <f ca="1">IF(Q40=0,0,IF(O40=0,1,Q40/O40))</f>
        <v>5.3415453527435611E-2</v>
      </c>
      <c r="S40" s="18">
        <f>+DB40</f>
        <v>5003</v>
      </c>
      <c r="T40" s="73">
        <f ca="1">OFFSET(DB40,0,14,1,1)</f>
        <v>4693</v>
      </c>
      <c r="U40" s="18">
        <f ca="1">SUM(T40-S40)</f>
        <v>-310</v>
      </c>
      <c r="V40" s="19">
        <f ca="1">IF(U40=0,0,IF(S40=0,1,U40/S40))</f>
        <v>-6.1962822306616032E-2</v>
      </c>
      <c r="W40" s="18">
        <f>SUMIF($C$6:V$6,W$5,$C40:V40)</f>
        <v>13933</v>
      </c>
      <c r="X40" s="73">
        <f ca="1">SUMIF($C$6:W$6,X$5,$C40:W40)</f>
        <v>14100</v>
      </c>
      <c r="Y40" s="18">
        <f ca="1">SUM(X40-W40)</f>
        <v>167</v>
      </c>
      <c r="Z40" s="19">
        <f ca="1">IF(Y40=0,0,IF(W40=0,1,Y40/W40))</f>
        <v>1.1985932677815258E-2</v>
      </c>
      <c r="AA40" s="18">
        <f>+DC40</f>
        <v>5331</v>
      </c>
      <c r="AB40" s="73">
        <f ca="1">OFFSET(DC40,0,14,1,1)</f>
        <v>4983</v>
      </c>
      <c r="AC40" s="18">
        <f ca="1">SUM(AB40-AA40)</f>
        <v>-348</v>
      </c>
      <c r="AD40" s="19">
        <f ca="1">IF(AC40=0,0,IF(AA40=0,1,AC40/AA40))</f>
        <v>-6.5278559369724251E-2</v>
      </c>
      <c r="AE40" s="18">
        <f>SUMIF($C$6:AD$6,AE$5,$C40:AD40)</f>
        <v>19264</v>
      </c>
      <c r="AF40" s="73">
        <f ca="1">SUMIF($C$6:AE$6,AF$5,$C40:AE40)</f>
        <v>19083</v>
      </c>
      <c r="AG40" s="18">
        <f ca="1">SUM(AF40-AE40)</f>
        <v>-181</v>
      </c>
      <c r="AH40" s="19">
        <f ca="1">IF(AG40=0,0,IF(AE40=0,1,AG40/AE40))</f>
        <v>-9.3957641196013297E-3</v>
      </c>
      <c r="AI40" s="18">
        <f>+DD40</f>
        <v>7373</v>
      </c>
      <c r="AJ40" s="73">
        <f ca="1">OFFSET(DD40,0,14,1,1)</f>
        <v>6669</v>
      </c>
      <c r="AK40" s="18">
        <f ca="1">SUM(AJ40-AI40)</f>
        <v>-704</v>
      </c>
      <c r="AL40" s="19">
        <f ca="1">IF(AK40=0,0,IF(AI40=0,1,AK40/AI40))</f>
        <v>-9.5483520954835213E-2</v>
      </c>
      <c r="AM40" s="18">
        <f>SUMIF($C$6:AL$6,AM$5,$C40:AL40)</f>
        <v>26637</v>
      </c>
      <c r="AN40" s="73">
        <f ca="1">SUMIF($C$6:AM$6,AN$5,$C40:AM40)</f>
        <v>25752</v>
      </c>
      <c r="AO40" s="18">
        <f ca="1">SUM(AN40-AM40)</f>
        <v>-885</v>
      </c>
      <c r="AP40" s="19">
        <f ca="1">IF(AO40=0,0,IF(AM40=0,1,AO40/AM40))</f>
        <v>-3.322446221421331E-2</v>
      </c>
      <c r="AQ40" s="18">
        <f>+DE40</f>
        <v>7669</v>
      </c>
      <c r="AR40" s="73">
        <f ca="1">OFFSET(DE40,0,14,1,1)</f>
        <v>6759</v>
      </c>
      <c r="AS40" s="18">
        <f ca="1">SUM(AR40-AQ40)</f>
        <v>-910</v>
      </c>
      <c r="AT40" s="19">
        <f ca="1">IF(AS40=0,0,IF(AQ40=0,1,AS40/AQ40))</f>
        <v>-0.11865953840135611</v>
      </c>
      <c r="AU40" s="18">
        <f>SUMIF($C$6:AT$6,AU$5,$C40:AT40)</f>
        <v>34306</v>
      </c>
      <c r="AV40" s="73">
        <f ca="1">SUMIF($C$6:AU$6,AV$5,$C40:AU40)</f>
        <v>32511</v>
      </c>
      <c r="AW40" s="18">
        <f ca="1">SUM(AV40-AU40)</f>
        <v>-1795</v>
      </c>
      <c r="AX40" s="19">
        <f ca="1">IF(AW40=0,0,IF(AU40=0,1,AW40/AU40))</f>
        <v>-5.2323208768145515E-2</v>
      </c>
      <c r="AY40" s="18">
        <f>+DF40</f>
        <v>7615</v>
      </c>
      <c r="AZ40" s="73">
        <f ca="1">OFFSET(DF40,0,14,1,1)</f>
        <v>6949</v>
      </c>
      <c r="BA40" s="18">
        <f ca="1">SUM(AZ40-AY40)</f>
        <v>-666</v>
      </c>
      <c r="BB40" s="19">
        <f ca="1">IF(BA40=0,0,IF(AY40=0,1,BA40/AY40))</f>
        <v>-8.7458962573867371E-2</v>
      </c>
      <c r="BC40" s="18">
        <f>SUMIF($C$6:BB$6,BC$5,$C40:BB40)</f>
        <v>41921</v>
      </c>
      <c r="BD40" s="73">
        <f ca="1">SUMIF($C$6:BC$6,BD$5,$C40:BC40)</f>
        <v>39460</v>
      </c>
      <c r="BE40" s="18">
        <f ca="1">SUM(BD40-BC40)</f>
        <v>-2461</v>
      </c>
      <c r="BF40" s="19">
        <f ca="1">IF(BE40=0,0,IF(BC40=0,1,BE40/BC40))</f>
        <v>-5.8705660647408217E-2</v>
      </c>
      <c r="BG40" s="18">
        <f>+DG40</f>
        <v>8013</v>
      </c>
      <c r="BH40" s="73">
        <f ca="1">OFFSET(DG40,0,14,1,1)</f>
        <v>6453</v>
      </c>
      <c r="BI40" s="18">
        <f ca="1">SUM(BH40-BG40)</f>
        <v>-1560</v>
      </c>
      <c r="BJ40" s="19">
        <f ca="1">IF(BI40=0,0,IF(BG40=0,1,BI40/BG40))</f>
        <v>-0.19468363908648445</v>
      </c>
      <c r="BK40" s="18">
        <f>SUMIF($C$6:BJ$6,BK$5,$C40:BJ40)</f>
        <v>49934</v>
      </c>
      <c r="BL40" s="73">
        <f ca="1">SUMIF($C$6:BK$6,BL$5,$C40:BK40)</f>
        <v>45913</v>
      </c>
      <c r="BM40" s="18">
        <f ca="1">SUM(BL40-BK40)</f>
        <v>-4021</v>
      </c>
      <c r="BN40" s="19">
        <f ca="1">IF(BM40=0,0,IF(BK40=0,1,BM40/BK40))</f>
        <v>-8.05262947090159E-2</v>
      </c>
      <c r="BO40" s="18">
        <f>+DH40</f>
        <v>7501</v>
      </c>
      <c r="BP40" s="73">
        <f ca="1">OFFSET(DH40,0,14,1,1)</f>
        <v>6681</v>
      </c>
      <c r="BQ40" s="18">
        <f ca="1">SUM(BP40-BO40)</f>
        <v>-820</v>
      </c>
      <c r="BR40" s="19">
        <f ca="1">IF(BQ40=0,0,IF(BO40=0,1,BQ40/BO40))</f>
        <v>-0.10931875749900014</v>
      </c>
      <c r="BS40" s="18">
        <f>SUMIF($C$6:BR$6,BS$5,$C40:BR40)</f>
        <v>57435</v>
      </c>
      <c r="BT40" s="73">
        <f ca="1">SUMIF($C$6:BS$6,BT$5,$C40:BS40)</f>
        <v>52594</v>
      </c>
      <c r="BU40" s="18">
        <f ca="1">SUM(BT40-BS40)</f>
        <v>-4841</v>
      </c>
      <c r="BV40" s="19">
        <f ca="1">IF(BU40=0,0,IF(BS40=0,1,BU40/BS40))</f>
        <v>-8.4286584835030903E-2</v>
      </c>
      <c r="BW40" s="18">
        <f>+DI40</f>
        <v>7451</v>
      </c>
      <c r="BX40" s="73">
        <f ca="1">OFFSET(DI40,0,14,1,1)</f>
        <v>6614</v>
      </c>
      <c r="BY40" s="18">
        <f ca="1">SUM(BX40-BW40)</f>
        <v>-837</v>
      </c>
      <c r="BZ40" s="19">
        <f ca="1">IF(BY40=0,0,IF(BW40=0,1,BY40/BW40))</f>
        <v>-0.11233391491075023</v>
      </c>
      <c r="CA40" s="18">
        <f>SUMIF($C$6:BZ$6,CA$5,$C40:BZ40)</f>
        <v>64886</v>
      </c>
      <c r="CB40" s="73">
        <f ca="1">SUMIF($C$6:CA$6,CB$5,$C40:CA40)</f>
        <v>59208</v>
      </c>
      <c r="CC40" s="18">
        <f ca="1">SUM(CB40-CA40)</f>
        <v>-5678</v>
      </c>
      <c r="CD40" s="19">
        <f ca="1">IF(CC40=0,0,IF(CA40=0,1,CC40/CA40))</f>
        <v>-8.7507320531393526E-2</v>
      </c>
      <c r="CE40" s="18">
        <f>+DJ40</f>
        <v>5871</v>
      </c>
      <c r="CF40" s="73">
        <f ca="1">OFFSET(DJ40,0,14,1,1)</f>
        <v>5126</v>
      </c>
      <c r="CG40" s="18">
        <f ca="1">SUM(CF40-CE40)</f>
        <v>-745</v>
      </c>
      <c r="CH40" s="19">
        <f ca="1">IF(CG40=0,0,IF(CE40=0,1,CG40/CE40))</f>
        <v>-0.12689490717083973</v>
      </c>
      <c r="CI40" s="18">
        <f>SUMIF($C$6:CH$6,CI$5,$C40:CH40)</f>
        <v>70757</v>
      </c>
      <c r="CJ40" s="73">
        <f ca="1">SUMIF($C$6:CI$6,CJ$5,$C40:CI40)</f>
        <v>64334</v>
      </c>
      <c r="CK40" s="18">
        <f ca="1">SUM(CJ40-CI40)</f>
        <v>-6423</v>
      </c>
      <c r="CL40" s="19">
        <f ca="1">IF(CK40=0,0,IF(CI40=0,1,CK40/CI40))</f>
        <v>-9.0775470978136444E-2</v>
      </c>
      <c r="CM40" s="18">
        <f>+DK40</f>
        <v>4591</v>
      </c>
      <c r="CN40" s="73">
        <f ca="1">OFFSET(DK40,0,14,1,1)</f>
        <v>4738</v>
      </c>
      <c r="CO40" s="18">
        <f ca="1">SUM(CN40-CM40)</f>
        <v>147</v>
      </c>
      <c r="CP40" s="19">
        <f ca="1">IF(CO40=0,0,IF(CM40=0,1,CO40/CM40))</f>
        <v>3.2019167937268569E-2</v>
      </c>
      <c r="CQ40" s="18">
        <f>SUMIF($C$6:CP$6,CQ$5,$C40:CP40)</f>
        <v>75348</v>
      </c>
      <c r="CR40" s="73">
        <f ca="1">SUMIF($C$6:CQ$6,CR$5,$C40:CQ40)</f>
        <v>69072</v>
      </c>
      <c r="CS40" s="18">
        <f ca="1">SUM(CR40-CQ40)</f>
        <v>-6276</v>
      </c>
      <c r="CT40" s="19">
        <f ca="1">IF(CS40=0,0,IF(CQ40=0,1,CS40/CQ40))</f>
        <v>-8.3293518076126769E-2</v>
      </c>
      <c r="CW40" t="s">
        <v>16</v>
      </c>
      <c r="CX40" t="s">
        <v>7</v>
      </c>
      <c r="CY40" s="7"/>
      <c r="CZ40" s="74">
        <f>SUMIF(SIBC!$A$111:$A$126,'2018-2019'!CZ$7,SIBC!D$111:D$126)</f>
        <v>4798</v>
      </c>
      <c r="DA40" s="74">
        <f>SUMIF(SIBC!$A$111:$A$126,'2018-2019'!DA$7,SIBC!E$111:E$126)</f>
        <v>4132</v>
      </c>
      <c r="DB40" s="74">
        <f>SUMIF(SIBC!$A$111:$A$126,'2018-2019'!DB$7,SIBC!F$111:F$126)</f>
        <v>5003</v>
      </c>
      <c r="DC40" s="74">
        <f>SUMIF(SIBC!$A$111:$A$126,'2018-2019'!DC$7,SIBC!G$111:G$126)</f>
        <v>5331</v>
      </c>
      <c r="DD40" s="74">
        <f>SUMIF(SIBC!$A$111:$A$126,'2018-2019'!DD$7,SIBC!H$111:H$126)</f>
        <v>7373</v>
      </c>
      <c r="DE40" s="74">
        <f>SUMIF(SIBC!$A$111:$A$126,'2018-2019'!DE$7,SIBC!I$111:I$126)</f>
        <v>7669</v>
      </c>
      <c r="DF40" s="74">
        <f>SUMIF(SIBC!$A$111:$A$126,'2018-2019'!DF$7,SIBC!J$111:J$126)</f>
        <v>7615</v>
      </c>
      <c r="DG40" s="74">
        <f>SUMIF(SIBC!$A$111:$A$126,'2018-2019'!DG$7,SIBC!K$111:K$126)</f>
        <v>8013</v>
      </c>
      <c r="DH40" s="74">
        <f>SUMIF(SIBC!$A$111:$A$126,'2018-2019'!DH$7,SIBC!L$111:L$126)</f>
        <v>7501</v>
      </c>
      <c r="DI40" s="74">
        <f>SUMIF(SIBC!$A$111:$A$126,'2018-2019'!DI$7,SIBC!M$111:M$126)</f>
        <v>7451</v>
      </c>
      <c r="DJ40" s="74">
        <f>SUMIF(SIBC!$A$111:$A$126,'2018-2019'!DJ$7,SIBC!N$111:N$126)</f>
        <v>5871</v>
      </c>
      <c r="DK40" s="74">
        <f>SUMIF(SIBC!$A$111:$A$126,'2018-2019'!DK$7,SIBC!O$111:O$126)</f>
        <v>4591</v>
      </c>
      <c r="DN40" s="74">
        <f>SUMIF(SIBC!$A$111:$A$126,'2018-2019'!DN$7,SIBC!D$111:D$126)</f>
        <v>4714</v>
      </c>
      <c r="DO40" s="74">
        <f>SUMIF(SIBC!$A$111:$A$126,'2018-2019'!DO$7,SIBC!E$111:E$126)</f>
        <v>4693</v>
      </c>
      <c r="DP40" s="74">
        <f>SUMIF(SIBC!$A$111:$A$126,'2018-2019'!DP$7,SIBC!F$111:F$126)</f>
        <v>4693</v>
      </c>
      <c r="DQ40" s="74">
        <f>SUMIF(SIBC!$A$111:$A$126,'2018-2019'!DQ$7,SIBC!G$111:G$126)</f>
        <v>4983</v>
      </c>
      <c r="DR40" s="74">
        <f>SUMIF(SIBC!$A$111:$A$126,'2018-2019'!DR$7,SIBC!H$111:H$126)</f>
        <v>6669</v>
      </c>
      <c r="DS40" s="74">
        <f>SUMIF(SIBC!$A$111:$A$126,'2018-2019'!DS$7,SIBC!I$111:I$126)</f>
        <v>6759</v>
      </c>
      <c r="DT40" s="74">
        <f>SUMIF(SIBC!$A$111:$A$126,'2018-2019'!DT$7,SIBC!J$111:J$126)</f>
        <v>6949</v>
      </c>
      <c r="DU40" s="74">
        <f>SUMIF(SIBC!$A$111:$A$126,'2018-2019'!DU$7,SIBC!K$111:K$126)</f>
        <v>6453</v>
      </c>
      <c r="DV40" s="74">
        <f>SUMIF(SIBC!$A$111:$A$126,'2018-2019'!DV$7,SIBC!L$111:L$126)</f>
        <v>6681</v>
      </c>
      <c r="DW40" s="74">
        <f>SUMIF(SIBC!$A$111:$A$126,'2018-2019'!DW$7,SIBC!M$111:M$126)</f>
        <v>6614</v>
      </c>
      <c r="DX40" s="74">
        <f>SUMIF(SIBC!$A$111:$A$126,'2018-2019'!DX$7,SIBC!N$111:N$126)</f>
        <v>5126</v>
      </c>
      <c r="DY40" s="74">
        <f>SUMIF(SIBC!$A$111:$A$126,'2018-2019'!DY$7,SIBC!O$111:O$126)</f>
        <v>4738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SUMIF(SIBC!$A$129:$A$144,'2018-2019'!CZ$7,SIBC!D$129:D$144)</f>
        <v>0</v>
      </c>
      <c r="DA41" s="74">
        <f>SUMIF(SIBC!$A$129:$A$144,'2018-2019'!DA$7,SIBC!E$129:E$144)</f>
        <v>0</v>
      </c>
      <c r="DB41" s="74">
        <f>SUMIF(SIBC!$A$129:$A$144,'2018-2019'!DB$7,SIBC!F$129:F$144)</f>
        <v>0</v>
      </c>
      <c r="DC41" s="74">
        <f>SUMIF(SIBC!$A$129:$A$144,'2018-2019'!DC$7,SIBC!G$129:G$144)</f>
        <v>0</v>
      </c>
      <c r="DD41" s="74">
        <f>SUMIF(SIBC!$A$129:$A$144,'2018-2019'!DD$7,SIBC!H$129:H$144)</f>
        <v>0</v>
      </c>
      <c r="DE41" s="74">
        <f>SUMIF(SIBC!$A$129:$A$144,'2018-2019'!DE$7,SIBC!I$129:I$144)</f>
        <v>0</v>
      </c>
      <c r="DF41" s="74">
        <f>SUMIF(SIBC!$A$129:$A$144,'2018-2019'!DF$7,SIBC!J$129:J$144)</f>
        <v>0</v>
      </c>
      <c r="DG41" s="74">
        <f>SUMIF(SIBC!$A$129:$A$144,'2018-2019'!DG$7,SIBC!K$129:K$144)</f>
        <v>0</v>
      </c>
      <c r="DH41" s="74">
        <f>SUMIF(SIBC!$A$129:$A$144,'2018-2019'!DH$7,SIBC!L$129:L$144)</f>
        <v>0</v>
      </c>
      <c r="DI41" s="74">
        <f>SUMIF(SIBC!$A$129:$A$144,'2018-2019'!DI$7,SIBC!M$129:M$144)</f>
        <v>0</v>
      </c>
      <c r="DJ41" s="74">
        <f>SUMIF(SIBC!$A$129:$A$144,'2018-2019'!DJ$7,SIBC!N$129:N$144)</f>
        <v>0</v>
      </c>
      <c r="DK41" s="74">
        <f>SUMIF(SIBC!$A$129:$A$144,'2018-2019'!DK$7,SIBC!O$129:O$144)</f>
        <v>0</v>
      </c>
      <c r="DN41" s="74">
        <f>SUMIF(SIBC!$A$129:$A$144,'2018-2019'!DN$7,SIBC!D$129:D$144)</f>
        <v>0</v>
      </c>
      <c r="DO41" s="74">
        <f>SUMIF(SIBC!$A$129:$A$144,'2018-2019'!DO$7,SIBC!E$129:E$144)</f>
        <v>0</v>
      </c>
      <c r="DP41" s="74">
        <f>SUMIF(SIBC!$A$129:$A$144,'2018-2019'!DP$7,SIBC!F$129:F$144)</f>
        <v>0</v>
      </c>
      <c r="DQ41" s="74">
        <f>SUMIF(SIBC!$A$129:$A$144,'2018-2019'!DQ$7,SIBC!G$129:G$144)</f>
        <v>0</v>
      </c>
      <c r="DR41" s="74">
        <f>SUMIF(SIBC!$A$129:$A$144,'2018-2019'!DR$7,SIBC!H$129:H$144)</f>
        <v>0</v>
      </c>
      <c r="DS41" s="74">
        <f>SUMIF(SIBC!$A$129:$A$144,'2018-2019'!DS$7,SIBC!I$129:I$144)</f>
        <v>0</v>
      </c>
      <c r="DT41" s="74">
        <f>SUMIF(SIBC!$A$129:$A$144,'2018-2019'!DT$7,SIBC!J$129:J$144)</f>
        <v>0</v>
      </c>
      <c r="DU41" s="74">
        <f>SUMIF(SIBC!$A$129:$A$144,'2018-2019'!DU$7,SIBC!K$129:K$144)</f>
        <v>0</v>
      </c>
      <c r="DV41" s="74">
        <f>SUMIF(SIBC!$A$129:$A$144,'2018-2019'!DV$7,SIBC!L$129:L$144)</f>
        <v>0</v>
      </c>
      <c r="DW41" s="74">
        <f>SUMIF(SIBC!$A$129:$A$144,'2018-2019'!DW$7,SIBC!M$129:M$144)</f>
        <v>0</v>
      </c>
      <c r="DX41" s="74">
        <f>SUMIF(SIBC!$A$129:$A$144,'2018-2019'!DX$7,SIBC!N$129:N$144)</f>
        <v>0</v>
      </c>
      <c r="DY41" s="74">
        <f>SUMIF(SIBC!$A$129:$A$144,'2018-2019'!DY$7,SIBC!O$129:O$144)</f>
        <v>0</v>
      </c>
    </row>
    <row r="42" spans="1:130" s="7" customFormat="1">
      <c r="A42" s="75"/>
      <c r="B42" s="24" t="s">
        <v>9</v>
      </c>
      <c r="C42" s="12">
        <f>+SUM(C39:C41)</f>
        <v>177166</v>
      </c>
      <c r="D42" s="86">
        <f ca="1">+SUM(D39:D41)</f>
        <v>174158</v>
      </c>
      <c r="E42" s="12">
        <f ca="1">SUM(E39:E41)</f>
        <v>-3008</v>
      </c>
      <c r="F42" s="13">
        <f ca="1">IF(E42=0,0,IF(C42=0,1,E42/C42))</f>
        <v>-1.6978427011954889E-2</v>
      </c>
      <c r="G42" s="12">
        <f>SUM(G39:G41)</f>
        <v>177166</v>
      </c>
      <c r="H42" s="86">
        <f ca="1">SUM(H39:H41)</f>
        <v>174158</v>
      </c>
      <c r="I42" s="12">
        <f ca="1">SUM(I39:I41)</f>
        <v>-3008</v>
      </c>
      <c r="J42" s="13">
        <f ca="1">IF(I42=0,0,IF(G42=0,1,I42/G42))</f>
        <v>-1.6978427011954889E-2</v>
      </c>
      <c r="K42" s="12">
        <f>+SUM(K39:K41)</f>
        <v>153921</v>
      </c>
      <c r="L42" s="86">
        <f ca="1">+SUM(L39:L41)</f>
        <v>162549</v>
      </c>
      <c r="M42" s="12">
        <f ca="1">SUM(M39:M41)</f>
        <v>8628</v>
      </c>
      <c r="N42" s="13">
        <f ca="1">IF(M42=0,0,IF(K42=0,1,M42/K42))</f>
        <v>5.6054729374159472E-2</v>
      </c>
      <c r="O42" s="12">
        <f>SUM(O39:O41)</f>
        <v>331087</v>
      </c>
      <c r="P42" s="86">
        <f ca="1">SUM(P39:P41)</f>
        <v>336707</v>
      </c>
      <c r="Q42" s="12">
        <f ca="1">SUM(Q39:Q41)</f>
        <v>5620</v>
      </c>
      <c r="R42" s="13">
        <f ca="1">IF(Q42=0,0,IF(O42=0,1,Q42/O42))</f>
        <v>1.6974390417020299E-2</v>
      </c>
      <c r="S42" s="12">
        <f>+SUM(S39:S41)</f>
        <v>192531</v>
      </c>
      <c r="T42" s="86">
        <f ca="1">+SUM(T39:T41)</f>
        <v>192568</v>
      </c>
      <c r="U42" s="12">
        <f ca="1">SUM(U39:U41)</f>
        <v>37</v>
      </c>
      <c r="V42" s="13">
        <f ca="1">IF(U42=0,0,IF(S42=0,1,U42/S42))</f>
        <v>1.921768442484587E-4</v>
      </c>
      <c r="W42" s="12">
        <f>SUM(W39:W41)</f>
        <v>523618</v>
      </c>
      <c r="X42" s="86">
        <f ca="1">SUM(X39:X41)</f>
        <v>529275</v>
      </c>
      <c r="Y42" s="12">
        <f ca="1">SUM(Y39:Y41)</f>
        <v>5657</v>
      </c>
      <c r="Z42" s="13">
        <f ca="1">IF(Y42=0,0,IF(W42=0,1,Y42/W42))</f>
        <v>1.0803677490078645E-2</v>
      </c>
      <c r="AA42" s="12">
        <f>+SUM(AA39:AA41)</f>
        <v>193488</v>
      </c>
      <c r="AB42" s="86">
        <f ca="1">+SUM(AB39:AB41)</f>
        <v>194134</v>
      </c>
      <c r="AC42" s="12">
        <f ca="1">SUM(AC39:AC41)</f>
        <v>646</v>
      </c>
      <c r="AD42" s="13">
        <f ca="1">IF(AC42=0,0,IF(AA42=0,1,AC42/AA42))</f>
        <v>3.3387083436698917E-3</v>
      </c>
      <c r="AE42" s="12">
        <f>SUM(AE39:AE41)</f>
        <v>717106</v>
      </c>
      <c r="AF42" s="86">
        <f ca="1">SUM(AF39:AF41)</f>
        <v>723409</v>
      </c>
      <c r="AG42" s="12">
        <f ca="1">SUM(AG39:AG41)</f>
        <v>6303</v>
      </c>
      <c r="AH42" s="13">
        <f ca="1">IF(AG42=0,0,IF(AE42=0,1,AG42/AE42))</f>
        <v>8.7894955557476853E-3</v>
      </c>
      <c r="AI42" s="12">
        <f>+SUM(AI39:AI41)</f>
        <v>217740</v>
      </c>
      <c r="AJ42" s="86">
        <f ca="1">+SUM(AJ39:AJ41)</f>
        <v>216856</v>
      </c>
      <c r="AK42" s="12">
        <f ca="1">SUM(AK39:AK41)</f>
        <v>-884</v>
      </c>
      <c r="AL42" s="13">
        <f ca="1">IF(AK42=0,0,IF(AI42=0,1,AK42/AI42))</f>
        <v>-4.0598879397446492E-3</v>
      </c>
      <c r="AM42" s="12">
        <f>SUM(AM39:AM41)</f>
        <v>934846</v>
      </c>
      <c r="AN42" s="86">
        <f ca="1">SUM(AN39:AN41)</f>
        <v>940265</v>
      </c>
      <c r="AO42" s="12">
        <f ca="1">SUM(AO39:AO41)</f>
        <v>5419</v>
      </c>
      <c r="AP42" s="13">
        <f ca="1">IF(AO42=0,0,IF(AM42=0,1,AO42/AM42))</f>
        <v>5.7966766718796463E-3</v>
      </c>
      <c r="AQ42" s="12">
        <f>+SUM(AQ39:AQ41)</f>
        <v>216288</v>
      </c>
      <c r="AR42" s="86">
        <f ca="1">+SUM(AR39:AR41)</f>
        <v>214976</v>
      </c>
      <c r="AS42" s="12">
        <f ca="1">SUM(AS39:AS41)</f>
        <v>-1312</v>
      </c>
      <c r="AT42" s="13">
        <f ca="1">IF(AS42=0,0,IF(AQ42=0,1,AS42/AQ42))</f>
        <v>-6.0659860926172513E-3</v>
      </c>
      <c r="AU42" s="12">
        <f>SUM(AU39:AU41)</f>
        <v>1151134</v>
      </c>
      <c r="AV42" s="86">
        <f ca="1">SUM(AV39:AV41)</f>
        <v>1155241</v>
      </c>
      <c r="AW42" s="12">
        <f ca="1">SUM(AW39:AW41)</f>
        <v>4107</v>
      </c>
      <c r="AX42" s="13">
        <f ca="1">IF(AW42=0,0,IF(AU42=0,1,AW42/AU42))</f>
        <v>3.5677862003902238E-3</v>
      </c>
      <c r="AY42" s="12">
        <f>+SUM(AY39:AY41)</f>
        <v>215544</v>
      </c>
      <c r="AZ42" s="86">
        <f ca="1">+SUM(AZ39:AZ41)</f>
        <v>224371</v>
      </c>
      <c r="BA42" s="12">
        <f ca="1">SUM(BA39:BA41)</f>
        <v>8827</v>
      </c>
      <c r="BB42" s="13">
        <f ca="1">IF(BA42=0,0,IF(AY42=0,1,BA42/AY42))</f>
        <v>4.095219537542219E-2</v>
      </c>
      <c r="BC42" s="12">
        <f>SUM(BC39:BC41)</f>
        <v>1366678</v>
      </c>
      <c r="BD42" s="86">
        <f ca="1">SUM(BD39:BD41)</f>
        <v>1379612</v>
      </c>
      <c r="BE42" s="12">
        <f ca="1">SUM(BE39:BE41)</f>
        <v>12934</v>
      </c>
      <c r="BF42" s="13">
        <f ca="1">IF(BE42=0,0,IF(BC42=0,1,BE42/BC42))</f>
        <v>9.4638239585330269E-3</v>
      </c>
      <c r="BG42" s="12">
        <f>+SUM(BG39:BG41)</f>
        <v>215685</v>
      </c>
      <c r="BH42" s="86">
        <f ca="1">+SUM(BH39:BH41)</f>
        <v>220917</v>
      </c>
      <c r="BI42" s="12">
        <f ca="1">SUM(BI39:BI41)</f>
        <v>5232</v>
      </c>
      <c r="BJ42" s="13">
        <f ca="1">IF(BI42=0,0,IF(BG42=0,1,BI42/BG42))</f>
        <v>2.4257597885805688E-2</v>
      </c>
      <c r="BK42" s="12">
        <f>SUM(BK39:BK41)</f>
        <v>1582363</v>
      </c>
      <c r="BL42" s="86">
        <f ca="1">SUM(BL39:BL41)</f>
        <v>1600529</v>
      </c>
      <c r="BM42" s="12">
        <f ca="1">SUM(BM39:BM41)</f>
        <v>18166</v>
      </c>
      <c r="BN42" s="13">
        <f ca="1">IF(BM42=0,0,IF(BK42=0,1,BM42/BK42))</f>
        <v>1.1480298768360989E-2</v>
      </c>
      <c r="BO42" s="12">
        <f>+SUM(BO39:BO41)</f>
        <v>205258</v>
      </c>
      <c r="BP42" s="86">
        <f ca="1">+SUM(BP39:BP41)</f>
        <v>210147</v>
      </c>
      <c r="BQ42" s="12">
        <f ca="1">SUM(BQ39:BQ41)</f>
        <v>4889</v>
      </c>
      <c r="BR42" s="13">
        <f ca="1">IF(BQ42=0,0,IF(BO42=0,1,BQ42/BO42))</f>
        <v>2.3818803651989205E-2</v>
      </c>
      <c r="BS42" s="12">
        <f>SUM(BS39:BS41)</f>
        <v>1787621</v>
      </c>
      <c r="BT42" s="86">
        <f ca="1">SUM(BT39:BT41)</f>
        <v>1810676</v>
      </c>
      <c r="BU42" s="12">
        <f ca="1">SUM(BU39:BU41)</f>
        <v>23055</v>
      </c>
      <c r="BV42" s="13">
        <f ca="1">IF(BU42=0,0,IF(BS42=0,1,BU42/BS42))</f>
        <v>1.2897029068242093E-2</v>
      </c>
      <c r="BW42" s="12">
        <f>+SUM(BW39:BW41)</f>
        <v>207660</v>
      </c>
      <c r="BX42" s="86">
        <f ca="1">+SUM(BX39:BX41)</f>
        <v>217111</v>
      </c>
      <c r="BY42" s="12">
        <f ca="1">SUM(BY39:BY41)</f>
        <v>9451</v>
      </c>
      <c r="BZ42" s="13">
        <f ca="1">IF(BY42=0,0,IF(BW42=0,1,BY42/BW42))</f>
        <v>4.5511894442839256E-2</v>
      </c>
      <c r="CA42" s="12">
        <f>SUM(CA39:CA41)</f>
        <v>1995281</v>
      </c>
      <c r="CB42" s="86">
        <f ca="1">SUM(CB39:CB41)</f>
        <v>2027787</v>
      </c>
      <c r="CC42" s="12">
        <f ca="1">SUM(CC39:CC41)</f>
        <v>32506</v>
      </c>
      <c r="CD42" s="13">
        <f ca="1">IF(CC42=0,0,IF(CA42=0,1,CC42/CA42))</f>
        <v>1.6291439651858561E-2</v>
      </c>
      <c r="CE42" s="12">
        <f>+SUM(CE39:CE41)</f>
        <v>190550</v>
      </c>
      <c r="CF42" s="86">
        <f ca="1">+SUM(CF39:CF41)</f>
        <v>195929</v>
      </c>
      <c r="CG42" s="12">
        <f ca="1">SUM(CG39:CG41)</f>
        <v>5379</v>
      </c>
      <c r="CH42" s="13">
        <f ca="1">IF(CG42=0,0,IF(CE42=0,1,CG42/CE42))</f>
        <v>2.8228811335607451E-2</v>
      </c>
      <c r="CI42" s="12">
        <f>SUM(CI39:CI41)</f>
        <v>2185831</v>
      </c>
      <c r="CJ42" s="86">
        <f ca="1">SUM(CJ39:CJ41)</f>
        <v>2223716</v>
      </c>
      <c r="CK42" s="12">
        <f ca="1">SUM(CK39:CK41)</f>
        <v>37885</v>
      </c>
      <c r="CL42" s="13">
        <f ca="1">IF(CK42=0,0,IF(CI42=0,1,CK42/CI42))</f>
        <v>1.7332081025477265E-2</v>
      </c>
      <c r="CM42" s="12">
        <f>+SUM(CM39:CM41)</f>
        <v>192056</v>
      </c>
      <c r="CN42" s="86">
        <f ca="1">+SUM(CN39:CN41)</f>
        <v>194525</v>
      </c>
      <c r="CO42" s="12">
        <f ca="1">SUM(CO39:CO41)</f>
        <v>2469</v>
      </c>
      <c r="CP42" s="13">
        <f ca="1">IF(CO42=0,0,IF(CM42=0,1,CO42/CM42))</f>
        <v>1.2855625442579248E-2</v>
      </c>
      <c r="CQ42" s="12">
        <f>SUM(CQ39:CQ41)</f>
        <v>2377887</v>
      </c>
      <c r="CR42" s="86">
        <f ca="1">SUM(CR39:CR41)</f>
        <v>2418241</v>
      </c>
      <c r="CS42" s="12">
        <f ca="1">SUM(CS39:CS41)</f>
        <v>40354</v>
      </c>
      <c r="CT42" s="13">
        <f ca="1">IF(CS42=0,0,IF(CQ42=0,1,CS42/CQ42))</f>
        <v>1.6970528877108121E-2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75297</v>
      </c>
      <c r="D44" s="73">
        <f ca="1">OFFSET(CZ44,0,14,1,1)</f>
        <v>72514</v>
      </c>
      <c r="E44" s="18">
        <f ca="1">SUM(D44-C44)</f>
        <v>-2783</v>
      </c>
      <c r="F44" s="19">
        <f ca="1">IF(E44=0,0,IF(C44=0,1,E44/C44))</f>
        <v>-3.6960303863367731E-2</v>
      </c>
      <c r="G44" s="18">
        <f>SUMIF($C$6:F$6,G$5,$C44:F44)</f>
        <v>75297</v>
      </c>
      <c r="H44" s="73">
        <f ca="1">SUMIF($C$6:G$6,H$5,$C44:G44)</f>
        <v>72514</v>
      </c>
      <c r="I44" s="18">
        <f ca="1">SUM(H44-G44)</f>
        <v>-2783</v>
      </c>
      <c r="J44" s="19">
        <f ca="1">IF(I44=0,0,IF(G44=0,1,I44/G44))</f>
        <v>-3.6960303863367731E-2</v>
      </c>
      <c r="K44" s="18">
        <f>+DA44</f>
        <v>74445</v>
      </c>
      <c r="L44" s="73">
        <f ca="1">OFFSET(DA44,0,14,1,1)</f>
        <v>70327</v>
      </c>
      <c r="M44" s="18">
        <f ca="1">SUM(L44-K44)</f>
        <v>-4118</v>
      </c>
      <c r="N44" s="19">
        <f ca="1">IF(M44=0,0,IF(K44=0,1,M44/K44))</f>
        <v>-5.5316005104439521E-2</v>
      </c>
      <c r="O44" s="18">
        <f>SUMIF($C$6:N$6,O$5,$C44:N44)</f>
        <v>149742</v>
      </c>
      <c r="P44" s="73">
        <f ca="1">SUMIF($C$6:O$6,P$5,$C44:O44)</f>
        <v>142841</v>
      </c>
      <c r="Q44" s="18">
        <f ca="1">SUM(P44-O44)</f>
        <v>-6901</v>
      </c>
      <c r="R44" s="19">
        <f ca="1">IF(Q44=0,0,IF(O44=0,1,Q44/O44))</f>
        <v>-4.6085934473961879E-2</v>
      </c>
      <c r="S44" s="18">
        <f>+DB44</f>
        <v>105646</v>
      </c>
      <c r="T44" s="73">
        <f ca="1">OFFSET(DB44,0,14,1,1)</f>
        <v>100229</v>
      </c>
      <c r="U44" s="18">
        <f ca="1">SUM(T44-S44)</f>
        <v>-5417</v>
      </c>
      <c r="V44" s="19">
        <f ca="1">IF(U44=0,0,IF(S44=0,1,U44/S44))</f>
        <v>-5.1275012778524504E-2</v>
      </c>
      <c r="W44" s="18">
        <f>SUMIF($C$6:V$6,W$5,$C44:V44)</f>
        <v>255388</v>
      </c>
      <c r="X44" s="73">
        <f ca="1">SUMIF($C$6:W$6,X$5,$C44:W44)</f>
        <v>243070</v>
      </c>
      <c r="Y44" s="18">
        <f ca="1">SUM(X44-W44)</f>
        <v>-12318</v>
      </c>
      <c r="Z44" s="19">
        <f ca="1">IF(Y44=0,0,IF(W44=0,1,Y44/W44))</f>
        <v>-4.8232493304305603E-2</v>
      </c>
      <c r="AA44" s="18">
        <f>+DC44</f>
        <v>112138</v>
      </c>
      <c r="AB44" s="73">
        <f ca="1">OFFSET(DC44,0,14,1,1)</f>
        <v>117103</v>
      </c>
      <c r="AC44" s="18">
        <f ca="1">SUM(AB44-AA44)</f>
        <v>4965</v>
      </c>
      <c r="AD44" s="19">
        <f ca="1">IF(AC44=0,0,IF(AA44=0,1,AC44/AA44))</f>
        <v>4.4275803028411422E-2</v>
      </c>
      <c r="AE44" s="18">
        <f>SUMIF($C$6:AD$6,AE$5,$C44:AD44)</f>
        <v>367526</v>
      </c>
      <c r="AF44" s="73">
        <f ca="1">SUMIF($C$6:AE$6,AF$5,$C44:AE44)</f>
        <v>360173</v>
      </c>
      <c r="AG44" s="18">
        <f ca="1">SUM(AF44-AE44)</f>
        <v>-7353</v>
      </c>
      <c r="AH44" s="19">
        <f ca="1">IF(AG44=0,0,IF(AE44=0,1,AG44/AE44))</f>
        <v>-2.0006747821922802E-2</v>
      </c>
      <c r="AI44" s="18">
        <f>+DD44</f>
        <v>140497</v>
      </c>
      <c r="AJ44" s="73">
        <f ca="1">OFFSET(DD44,0,14,1,1)</f>
        <v>135361</v>
      </c>
      <c r="AK44" s="18">
        <f ca="1">SUM(AJ44-AI44)</f>
        <v>-5136</v>
      </c>
      <c r="AL44" s="19">
        <f ca="1">IF(AK44=0,0,IF(AI44=0,1,AK44/AI44))</f>
        <v>-3.6555940696242621E-2</v>
      </c>
      <c r="AM44" s="18">
        <f>SUMIF($C$6:AL$6,AM$5,$C44:AL44)</f>
        <v>508023</v>
      </c>
      <c r="AN44" s="73">
        <f ca="1">SUMIF($C$6:AM$6,AN$5,$C44:AM44)</f>
        <v>495534</v>
      </c>
      <c r="AO44" s="18">
        <f ca="1">SUM(AN44-AM44)</f>
        <v>-12489</v>
      </c>
      <c r="AP44" s="19">
        <f ca="1">IF(AO44=0,0,IF(AM44=0,1,AO44/AM44))</f>
        <v>-2.458353263533344E-2</v>
      </c>
      <c r="AQ44" s="18">
        <f>+DE44</f>
        <v>162329</v>
      </c>
      <c r="AR44" s="73">
        <f ca="1">OFFSET(DE44,0,14,1,1)</f>
        <v>168711</v>
      </c>
      <c r="AS44" s="18">
        <f ca="1">SUM(AR44-AQ44)</f>
        <v>6382</v>
      </c>
      <c r="AT44" s="19">
        <f ca="1">IF(AS44=0,0,IF(AQ44=0,1,AS44/AQ44))</f>
        <v>3.9315217860025009E-2</v>
      </c>
      <c r="AU44" s="18">
        <f>SUMIF($C$6:AT$6,AU$5,$C44:AT44)</f>
        <v>670352</v>
      </c>
      <c r="AV44" s="73">
        <f ca="1">SUMIF($C$6:AU$6,AV$5,$C44:AU44)</f>
        <v>664245</v>
      </c>
      <c r="AW44" s="18">
        <f ca="1">SUM(AV44-AU44)</f>
        <v>-6107</v>
      </c>
      <c r="AX44" s="19">
        <f ca="1">IF(AW44=0,0,IF(AU44=0,1,AW44/AU44))</f>
        <v>-9.1101391507745176E-3</v>
      </c>
      <c r="AY44" s="18">
        <f>+DF44</f>
        <v>215263</v>
      </c>
      <c r="AZ44" s="73">
        <f ca="1">OFFSET(DF44,0,14,1,1)</f>
        <v>226711</v>
      </c>
      <c r="BA44" s="18">
        <f ca="1">SUM(AZ44-AY44)</f>
        <v>11448</v>
      </c>
      <c r="BB44" s="19">
        <f ca="1">IF(BA44=0,0,IF(AY44=0,1,BA44/AY44))</f>
        <v>5.3181457101313279E-2</v>
      </c>
      <c r="BC44" s="18">
        <f>SUMIF($C$6:BB$6,BC$5,$C44:BB44)</f>
        <v>885615</v>
      </c>
      <c r="BD44" s="73">
        <f ca="1">SUMIF($C$6:BC$6,BD$5,$C44:BC44)</f>
        <v>890956</v>
      </c>
      <c r="BE44" s="18">
        <f ca="1">SUM(BD44-BC44)</f>
        <v>5341</v>
      </c>
      <c r="BF44" s="19">
        <f ca="1">IF(BE44=0,0,IF(BC44=0,1,BE44/BC44))</f>
        <v>6.0308373277327054E-3</v>
      </c>
      <c r="BG44" s="18">
        <f>+DG44</f>
        <v>220487</v>
      </c>
      <c r="BH44" s="73">
        <f ca="1">OFFSET(DG44,0,14,1,1)</f>
        <v>260039</v>
      </c>
      <c r="BI44" s="18">
        <f ca="1">SUM(BH44-BG44)</f>
        <v>39552</v>
      </c>
      <c r="BJ44" s="19">
        <f ca="1">IF(BI44=0,0,IF(BG44=0,1,BI44/BG44))</f>
        <v>0.17938472563008251</v>
      </c>
      <c r="BK44" s="18">
        <f>SUMIF($C$6:BJ$6,BK$5,$C44:BJ44)</f>
        <v>1106102</v>
      </c>
      <c r="BL44" s="73">
        <f ca="1">SUMIF($C$6:BK$6,BL$5,$C44:BK44)</f>
        <v>1150995</v>
      </c>
      <c r="BM44" s="18">
        <f ca="1">SUM(BL44-BK44)</f>
        <v>44893</v>
      </c>
      <c r="BN44" s="19">
        <f ca="1">IF(BM44=0,0,IF(BK44=0,1,BM44/BK44))</f>
        <v>4.0586672838490483E-2</v>
      </c>
      <c r="BO44" s="18">
        <f>+DH44</f>
        <v>145906</v>
      </c>
      <c r="BP44" s="73">
        <f ca="1">OFFSET(DH44,0,14,1,1)</f>
        <v>162040</v>
      </c>
      <c r="BQ44" s="18">
        <f ca="1">SUM(BP44-BO44)</f>
        <v>16134</v>
      </c>
      <c r="BR44" s="19">
        <f ca="1">IF(BQ44=0,0,IF(BO44=0,1,BQ44/BO44))</f>
        <v>0.11057804339780407</v>
      </c>
      <c r="BS44" s="18">
        <f>SUMIF($C$6:BR$6,BS$5,$C44:BR44)</f>
        <v>1252008</v>
      </c>
      <c r="BT44" s="73">
        <f ca="1">SUMIF($C$6:BS$6,BT$5,$C44:BS44)</f>
        <v>1313035</v>
      </c>
      <c r="BU44" s="18">
        <f ca="1">SUM(BT44-BS44)</f>
        <v>61027</v>
      </c>
      <c r="BV44" s="19">
        <f ca="1">IF(BU44=0,0,IF(BS44=0,1,BU44/BS44))</f>
        <v>4.8743298764864121E-2</v>
      </c>
      <c r="BW44" s="18">
        <f>+DI44</f>
        <v>129338</v>
      </c>
      <c r="BX44" s="73">
        <f ca="1">OFFSET(DI44,0,14,1,1)</f>
        <v>141927</v>
      </c>
      <c r="BY44" s="18">
        <f ca="1">SUM(BX44-BW44)</f>
        <v>12589</v>
      </c>
      <c r="BZ44" s="19">
        <f ca="1">IF(BY44=0,0,IF(BW44=0,1,BY44/BW44))</f>
        <v>9.7334116810218183E-2</v>
      </c>
      <c r="CA44" s="18">
        <f>SUMIF($C$6:BZ$6,CA$5,$C44:BZ44)</f>
        <v>1381346</v>
      </c>
      <c r="CB44" s="73">
        <f ca="1">SUMIF($C$6:CA$6,CB$5,$C44:CA44)</f>
        <v>1454962</v>
      </c>
      <c r="CC44" s="18">
        <f ca="1">SUM(CB44-CA44)</f>
        <v>73616</v>
      </c>
      <c r="CD44" s="19">
        <f ca="1">IF(CC44=0,0,IF(CA44=0,1,CC44/CA44))</f>
        <v>5.3292947603279697E-2</v>
      </c>
      <c r="CE44" s="18">
        <f>+DJ44</f>
        <v>103336</v>
      </c>
      <c r="CF44" s="73">
        <f ca="1">OFFSET(DJ44,0,14,1,1)</f>
        <v>109734</v>
      </c>
      <c r="CG44" s="18">
        <f ca="1">SUM(CF44-CE44)</f>
        <v>6398</v>
      </c>
      <c r="CH44" s="19">
        <f ca="1">IF(CG44=0,0,IF(CE44=0,1,CG44/CE44))</f>
        <v>6.1914531237903539E-2</v>
      </c>
      <c r="CI44" s="18">
        <f>SUMIF($C$6:CH$6,CI$5,$C44:CH44)</f>
        <v>1484682</v>
      </c>
      <c r="CJ44" s="73">
        <f ca="1">SUMIF($C$6:CI$6,CJ$5,$C44:CI44)</f>
        <v>1564696</v>
      </c>
      <c r="CK44" s="18">
        <f ca="1">SUM(CJ44-CI44)</f>
        <v>80014</v>
      </c>
      <c r="CL44" s="19">
        <f ca="1">IF(CK44=0,0,IF(CI44=0,1,CK44/CI44))</f>
        <v>5.3893022209469774E-2</v>
      </c>
      <c r="CM44" s="18">
        <f>+DK44</f>
        <v>95359</v>
      </c>
      <c r="CN44" s="73">
        <f ca="1">OFFSET(DK44,0,14,1,1)</f>
        <v>98578</v>
      </c>
      <c r="CO44" s="18">
        <f ca="1">SUM(CN44-CM44)</f>
        <v>3219</v>
      </c>
      <c r="CP44" s="19">
        <f ca="1">IF(CO44=0,0,IF(CM44=0,1,CO44/CM44))</f>
        <v>3.3756645937981729E-2</v>
      </c>
      <c r="CQ44" s="18">
        <f>SUMIF($C$6:CP$6,CQ$5,$C44:CP44)</f>
        <v>1580041</v>
      </c>
      <c r="CR44" s="73">
        <f ca="1">SUMIF($C$6:CQ$6,CR$5,$C44:CQ44)</f>
        <v>1663274</v>
      </c>
      <c r="CS44" s="18">
        <f ca="1">SUM(CR44-CQ44)</f>
        <v>83233</v>
      </c>
      <c r="CT44" s="19">
        <f ca="1">IF(CS44=0,0,IF(CQ44=0,1,CS44/CQ44))</f>
        <v>5.2677746969857109E-2</v>
      </c>
      <c r="CW44" t="s">
        <v>17</v>
      </c>
      <c r="CX44" t="s">
        <v>6</v>
      </c>
      <c r="CZ44" s="74">
        <f>SUMIF(TIBA!$A$93:$A$108,'2018-2019'!CZ$7,TIBA!D$93:D$108)</f>
        <v>75297</v>
      </c>
      <c r="DA44" s="74">
        <f>SUMIF(TIBA!$A$93:$A$108,'2018-2019'!DA$7,TIBA!E$93:E$108)</f>
        <v>74445</v>
      </c>
      <c r="DB44" s="74">
        <f>SUMIF(TIBA!$A$93:$A$108,'2018-2019'!DB$7,TIBA!F$93:F$108)</f>
        <v>105646</v>
      </c>
      <c r="DC44" s="74">
        <f>SUMIF(TIBA!$A$93:$A$108,'2018-2019'!DC$7,TIBA!G$93:G$108)</f>
        <v>112138</v>
      </c>
      <c r="DD44" s="74">
        <f>SUMIF(TIBA!$A$93:$A$108,'2018-2019'!DD$7,TIBA!H$93:H$108)</f>
        <v>140497</v>
      </c>
      <c r="DE44" s="74">
        <f>SUMIF(TIBA!$A$93:$A$108,'2018-2019'!DE$7,TIBA!I$93:I$108)</f>
        <v>162329</v>
      </c>
      <c r="DF44" s="74">
        <f>SUMIF(TIBA!$A$93:$A$108,'2018-2019'!DF$7,TIBA!J$93:J$108)</f>
        <v>215263</v>
      </c>
      <c r="DG44" s="74">
        <f>SUMIF(TIBA!$A$93:$A$108,'2018-2019'!DG$7,TIBA!K$93:K$108)</f>
        <v>220487</v>
      </c>
      <c r="DH44" s="74">
        <f>SUMIF(TIBA!$A$93:$A$108,'2018-2019'!DH$7,TIBA!L$93:L$108)</f>
        <v>145906</v>
      </c>
      <c r="DI44" s="74">
        <f>SUMIF(TIBA!$A$93:$A$108,'2018-2019'!DI$7,TIBA!M$93:M$108)</f>
        <v>129338</v>
      </c>
      <c r="DJ44" s="74">
        <f>SUMIF(TIBA!$A$93:$A$108,'2018-2019'!DJ$7,TIBA!N$93:N$108)</f>
        <v>103336</v>
      </c>
      <c r="DK44" s="74">
        <f>SUMIF(TIBA!$A$93:$A$108,'2018-2019'!DK$7,TIBA!O$93:O$108)</f>
        <v>95359</v>
      </c>
      <c r="DN44" s="74">
        <f>SUMIF(TIBA!$A$93:$A$108,'2018-2019'!DN$7,TIBA!D$93:D$108)</f>
        <v>72514</v>
      </c>
      <c r="DO44" s="74">
        <f>SUMIF(TIBA!$A$93:$A$108,'2018-2019'!DO$7,TIBA!E$93:E$108)</f>
        <v>70327</v>
      </c>
      <c r="DP44" s="74">
        <f>SUMIF(TIBA!$A$93:$A$108,'2018-2019'!DP$7,TIBA!F$93:F$108)</f>
        <v>100229</v>
      </c>
      <c r="DQ44" s="74">
        <f>SUMIF(TIBA!$A$93:$A$108,'2018-2019'!DQ$7,TIBA!G$93:G$108)</f>
        <v>117103</v>
      </c>
      <c r="DR44" s="74">
        <f>SUMIF(TIBA!$A$93:$A$108,'2018-2019'!DR$7,TIBA!H$93:H$108)</f>
        <v>135361</v>
      </c>
      <c r="DS44" s="74">
        <f>SUMIF(TIBA!$A$93:$A$108,'2018-2019'!DS$7,TIBA!I$93:I$108)</f>
        <v>168711</v>
      </c>
      <c r="DT44" s="74">
        <f>SUMIF(TIBA!$A$93:$A$108,'2018-2019'!DT$7,TIBA!J$93:J$108)</f>
        <v>226711</v>
      </c>
      <c r="DU44" s="74">
        <f>SUMIF(TIBA!$A$93:$A$108,'2018-2019'!DU$7,TIBA!K$93:K$108)</f>
        <v>260039</v>
      </c>
      <c r="DV44" s="74">
        <f>SUMIF(TIBA!$A$93:$A$108,'2018-2019'!DV$7,TIBA!L$93:L$108)</f>
        <v>162040</v>
      </c>
      <c r="DW44" s="74">
        <f>SUMIF(TIBA!$A$93:$A$108,'2018-2019'!DW$7,TIBA!M$93:M$108)</f>
        <v>141927</v>
      </c>
      <c r="DX44" s="74">
        <f>SUMIF(TIBA!$A$93:$A$108,'2018-2019'!DX$7,TIBA!N$93:N$108)</f>
        <v>109734</v>
      </c>
      <c r="DY44" s="74">
        <f>SUMIF(TIBA!$A$93:$A$108,'2018-2019'!DY$7,TIBA!O$93:O$108)</f>
        <v>98578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30914</v>
      </c>
      <c r="D45" s="73">
        <f ca="1">OFFSET(CZ45,0,14,1,1)</f>
        <v>28784</v>
      </c>
      <c r="E45" s="18">
        <f ca="1">SUM(D45-C45)</f>
        <v>-2130</v>
      </c>
      <c r="F45" s="19">
        <f ca="1">IF(E45=0,0,IF(C45=0,1,E45/C45))</f>
        <v>-6.8900821634211032E-2</v>
      </c>
      <c r="G45" s="18">
        <f>SUMIF($C$6:F$6,G$5,$C45:F45)</f>
        <v>30914</v>
      </c>
      <c r="H45" s="73">
        <f ca="1">SUMIF($C$6:G$6,H$5,$C45:G45)</f>
        <v>28784</v>
      </c>
      <c r="I45" s="18">
        <f ca="1">SUM(H45-G45)</f>
        <v>-2130</v>
      </c>
      <c r="J45" s="19">
        <f ca="1">IF(I45=0,0,IF(G45=0,1,I45/G45))</f>
        <v>-6.8900821634211032E-2</v>
      </c>
      <c r="K45" s="18">
        <f>+DA45</f>
        <v>30630</v>
      </c>
      <c r="L45" s="73">
        <f ca="1">OFFSET(DA45,0,14,1,1)</f>
        <v>27849</v>
      </c>
      <c r="M45" s="18">
        <f ca="1">SUM(L45-K45)</f>
        <v>-2781</v>
      </c>
      <c r="N45" s="19">
        <f ca="1">IF(M45=0,0,IF(K45=0,1,M45/K45))</f>
        <v>-9.0793339862879532E-2</v>
      </c>
      <c r="O45" s="18">
        <f>SUMIF($C$6:N$6,O$5,$C45:N45)</f>
        <v>61544</v>
      </c>
      <c r="P45" s="73">
        <f ca="1">SUMIF($C$6:O$6,P$5,$C45:O45)</f>
        <v>56633</v>
      </c>
      <c r="Q45" s="18">
        <f ca="1">SUM(P45-O45)</f>
        <v>-4911</v>
      </c>
      <c r="R45" s="19">
        <f ca="1">IF(Q45=0,0,IF(O45=0,1,Q45/O45))</f>
        <v>-7.9796568308852206E-2</v>
      </c>
      <c r="S45" s="18">
        <f>+DB45</f>
        <v>34428</v>
      </c>
      <c r="T45" s="73">
        <f ca="1">OFFSET(DB45,0,14,1,1)</f>
        <v>32264</v>
      </c>
      <c r="U45" s="18">
        <f ca="1">SUM(T45-S45)</f>
        <v>-2164</v>
      </c>
      <c r="V45" s="19">
        <f ca="1">IF(U45=0,0,IF(S45=0,1,U45/S45))</f>
        <v>-6.2855815034274426E-2</v>
      </c>
      <c r="W45" s="18">
        <f>SUMIF($C$6:V$6,W$5,$C45:V45)</f>
        <v>95972</v>
      </c>
      <c r="X45" s="73">
        <f ca="1">SUMIF($C$6:W$6,X$5,$C45:W45)</f>
        <v>88897</v>
      </c>
      <c r="Y45" s="18">
        <f ca="1">SUM(X45-W45)</f>
        <v>-7075</v>
      </c>
      <c r="Z45" s="19">
        <f ca="1">IF(Y45=0,0,IF(W45=0,1,Y45/W45))</f>
        <v>-7.3719418163631062E-2</v>
      </c>
      <c r="AA45" s="18">
        <f>+DC45</f>
        <v>34475</v>
      </c>
      <c r="AB45" s="73">
        <f ca="1">OFFSET(DC45,0,14,1,1)</f>
        <v>32680</v>
      </c>
      <c r="AC45" s="18">
        <f ca="1">SUM(AB45-AA45)</f>
        <v>-1795</v>
      </c>
      <c r="AD45" s="19">
        <f ca="1">IF(AC45=0,0,IF(AA45=0,1,AC45/AA45))</f>
        <v>-5.2066715010877444E-2</v>
      </c>
      <c r="AE45" s="18">
        <f>SUMIF($C$6:AD$6,AE$5,$C45:AD45)</f>
        <v>130447</v>
      </c>
      <c r="AF45" s="73">
        <f ca="1">SUMIF($C$6:AE$6,AF$5,$C45:AE45)</f>
        <v>121577</v>
      </c>
      <c r="AG45" s="18">
        <f ca="1">SUM(AF45-AE45)</f>
        <v>-8870</v>
      </c>
      <c r="AH45" s="19">
        <f ca="1">IF(AG45=0,0,IF(AE45=0,1,AG45/AE45))</f>
        <v>-6.799696428434536E-2</v>
      </c>
      <c r="AI45" s="18">
        <f>+DD45</f>
        <v>36358</v>
      </c>
      <c r="AJ45" s="73">
        <f ca="1">OFFSET(DD45,0,14,1,1)</f>
        <v>33728</v>
      </c>
      <c r="AK45" s="18">
        <f ca="1">SUM(AJ45-AI45)</f>
        <v>-2630</v>
      </c>
      <c r="AL45" s="19">
        <f ca="1">IF(AK45=0,0,IF(AI45=0,1,AK45/AI45))</f>
        <v>-7.2336212112877496E-2</v>
      </c>
      <c r="AM45" s="18">
        <f>SUMIF($C$6:AL$6,AM$5,$C45:AL45)</f>
        <v>166805</v>
      </c>
      <c r="AN45" s="73">
        <f ca="1">SUMIF($C$6:AM$6,AN$5,$C45:AM45)</f>
        <v>155305</v>
      </c>
      <c r="AO45" s="18">
        <f ca="1">SUM(AN45-AM45)</f>
        <v>-11500</v>
      </c>
      <c r="AP45" s="19">
        <f ca="1">IF(AO45=0,0,IF(AM45=0,1,AO45/AM45))</f>
        <v>-6.8942777494679419E-2</v>
      </c>
      <c r="AQ45" s="18">
        <f>+DE45</f>
        <v>33164</v>
      </c>
      <c r="AR45" s="73">
        <f ca="1">OFFSET(DE45,0,14,1,1)</f>
        <v>32036</v>
      </c>
      <c r="AS45" s="18">
        <f ca="1">SUM(AR45-AQ45)</f>
        <v>-1128</v>
      </c>
      <c r="AT45" s="19">
        <f ca="1">IF(AS45=0,0,IF(AQ45=0,1,AS45/AQ45))</f>
        <v>-3.4012784947533473E-2</v>
      </c>
      <c r="AU45" s="18">
        <f>SUMIF($C$6:AT$6,AU$5,$C45:AT45)</f>
        <v>199969</v>
      </c>
      <c r="AV45" s="73">
        <f ca="1">SUMIF($C$6:AU$6,AV$5,$C45:AU45)</f>
        <v>187341</v>
      </c>
      <c r="AW45" s="18">
        <f ca="1">SUM(AV45-AU45)</f>
        <v>-12628</v>
      </c>
      <c r="AX45" s="19">
        <f ca="1">IF(AW45=0,0,IF(AU45=0,1,AW45/AU45))</f>
        <v>-6.3149788217173666E-2</v>
      </c>
      <c r="AY45" s="18">
        <f>+DF45</f>
        <v>32628</v>
      </c>
      <c r="AZ45" s="73">
        <f ca="1">OFFSET(DF45,0,14,1,1)</f>
        <v>34825</v>
      </c>
      <c r="BA45" s="18">
        <f ca="1">SUM(AZ45-AY45)</f>
        <v>2197</v>
      </c>
      <c r="BB45" s="19">
        <f ca="1">IF(BA45=0,0,IF(AY45=0,1,BA45/AY45))</f>
        <v>6.7334804462424916E-2</v>
      </c>
      <c r="BC45" s="18">
        <f>SUMIF($C$6:BB$6,BC$5,$C45:BB45)</f>
        <v>232597</v>
      </c>
      <c r="BD45" s="73">
        <f ca="1">SUMIF($C$6:BC$6,BD$5,$C45:BC45)</f>
        <v>222166</v>
      </c>
      <c r="BE45" s="18">
        <f ca="1">SUM(BD45-BC45)</f>
        <v>-10431</v>
      </c>
      <c r="BF45" s="19">
        <f ca="1">IF(BE45=0,0,IF(BC45=0,1,BE45/BC45))</f>
        <v>-4.4845806265772989E-2</v>
      </c>
      <c r="BG45" s="18">
        <f>+DG45</f>
        <v>32937</v>
      </c>
      <c r="BH45" s="73">
        <f ca="1">OFFSET(DG45,0,14,1,1)</f>
        <v>32890</v>
      </c>
      <c r="BI45" s="18">
        <f ca="1">SUM(BH45-BG45)</f>
        <v>-47</v>
      </c>
      <c r="BJ45" s="19">
        <f ca="1">IF(BI45=0,0,IF(BG45=0,1,BI45/BG45))</f>
        <v>-1.4269666332695752E-3</v>
      </c>
      <c r="BK45" s="18">
        <f>SUMIF($C$6:BJ$6,BK$5,$C45:BJ45)</f>
        <v>265534</v>
      </c>
      <c r="BL45" s="73">
        <f ca="1">SUMIF($C$6:BK$6,BL$5,$C45:BK45)</f>
        <v>255056</v>
      </c>
      <c r="BM45" s="18">
        <f ca="1">SUM(BL45-BK45)</f>
        <v>-10478</v>
      </c>
      <c r="BN45" s="19">
        <f ca="1">IF(BM45=0,0,IF(BK45=0,1,BM45/BK45))</f>
        <v>-3.9460106803648497E-2</v>
      </c>
      <c r="BO45" s="18">
        <f>+DH45</f>
        <v>31477</v>
      </c>
      <c r="BP45" s="73">
        <f ca="1">OFFSET(DH45,0,14,1,1)</f>
        <v>32568</v>
      </c>
      <c r="BQ45" s="18">
        <f ca="1">SUM(BP45-BO45)</f>
        <v>1091</v>
      </c>
      <c r="BR45" s="19">
        <f ca="1">IF(BQ45=0,0,IF(BO45=0,1,BQ45/BO45))</f>
        <v>3.4660228103059375E-2</v>
      </c>
      <c r="BS45" s="18">
        <f>SUMIF($C$6:BR$6,BS$5,$C45:BR45)</f>
        <v>297011</v>
      </c>
      <c r="BT45" s="73">
        <f ca="1">SUMIF($C$6:BS$6,BT$5,$C45:BS45)</f>
        <v>287624</v>
      </c>
      <c r="BU45" s="18">
        <f ca="1">SUM(BT45-BS45)</f>
        <v>-9387</v>
      </c>
      <c r="BV45" s="19">
        <f ca="1">IF(BU45=0,0,IF(BS45=0,1,BU45/BS45))</f>
        <v>-3.1604890054577103E-2</v>
      </c>
      <c r="BW45" s="18">
        <f>+DI45</f>
        <v>34747</v>
      </c>
      <c r="BX45" s="73">
        <f ca="1">OFFSET(DI45,0,14,1,1)</f>
        <v>36068</v>
      </c>
      <c r="BY45" s="18">
        <f ca="1">SUM(BX45-BW45)</f>
        <v>1321</v>
      </c>
      <c r="BZ45" s="19">
        <f ca="1">IF(BY45=0,0,IF(BW45=0,1,BY45/BW45))</f>
        <v>3.8017670590266783E-2</v>
      </c>
      <c r="CA45" s="18">
        <f>SUMIF($C$6:BZ$6,CA$5,$C45:BZ45)</f>
        <v>331758</v>
      </c>
      <c r="CB45" s="73">
        <f ca="1">SUMIF($C$6:CA$6,CB$5,$C45:CA45)</f>
        <v>323692</v>
      </c>
      <c r="CC45" s="18">
        <f ca="1">SUM(CB45-CA45)</f>
        <v>-8066</v>
      </c>
      <c r="CD45" s="19">
        <f ca="1">IF(CC45=0,0,IF(CA45=0,1,CC45/CA45))</f>
        <v>-2.4312902778531337E-2</v>
      </c>
      <c r="CE45" s="18">
        <f>+DJ45</f>
        <v>30818</v>
      </c>
      <c r="CF45" s="73">
        <f ca="1">OFFSET(DJ45,0,14,1,1)</f>
        <v>31226</v>
      </c>
      <c r="CG45" s="18">
        <f ca="1">SUM(CF45-CE45)</f>
        <v>408</v>
      </c>
      <c r="CH45" s="19">
        <f ca="1">IF(CG45=0,0,IF(CE45=0,1,CG45/CE45))</f>
        <v>1.3239016159387371E-2</v>
      </c>
      <c r="CI45" s="18">
        <f>SUMIF($C$6:CH$6,CI$5,$C45:CH45)</f>
        <v>362576</v>
      </c>
      <c r="CJ45" s="73">
        <f ca="1">SUMIF($C$6:CI$6,CJ$5,$C45:CI45)</f>
        <v>354918</v>
      </c>
      <c r="CK45" s="18">
        <f ca="1">SUM(CJ45-CI45)</f>
        <v>-7658</v>
      </c>
      <c r="CL45" s="19">
        <f ca="1">IF(CK45=0,0,IF(CI45=0,1,CK45/CI45))</f>
        <v>-2.1121089095803361E-2</v>
      </c>
      <c r="CM45" s="18">
        <f>+DK45</f>
        <v>26520</v>
      </c>
      <c r="CN45" s="73">
        <f ca="1">OFFSET(DK45,0,14,1,1)</f>
        <v>27760</v>
      </c>
      <c r="CO45" s="18">
        <f ca="1">SUM(CN45-CM45)</f>
        <v>1240</v>
      </c>
      <c r="CP45" s="19">
        <f ca="1">IF(CO45=0,0,IF(CM45=0,1,CO45/CM45))</f>
        <v>4.6757164404223228E-2</v>
      </c>
      <c r="CQ45" s="18">
        <f>SUMIF($C$6:CP$6,CQ$5,$C45:CP45)</f>
        <v>389096</v>
      </c>
      <c r="CR45" s="73">
        <f ca="1">SUMIF($C$6:CQ$6,CR$5,$C45:CQ45)</f>
        <v>382678</v>
      </c>
      <c r="CS45" s="18">
        <f ca="1">SUM(CR45-CQ45)</f>
        <v>-6418</v>
      </c>
      <c r="CT45" s="19">
        <f ca="1">IF(CS45=0,0,IF(CQ45=0,1,CS45/CQ45))</f>
        <v>-1.6494643995312211E-2</v>
      </c>
      <c r="CW45" t="s">
        <v>17</v>
      </c>
      <c r="CX45" t="s">
        <v>7</v>
      </c>
      <c r="CY45" s="7"/>
      <c r="CZ45" s="74">
        <f>SUMIF(TIBA!$A$111:$A$126,'2018-2019'!CZ$7,TIBA!D$111:D$126)</f>
        <v>30914</v>
      </c>
      <c r="DA45" s="74">
        <f>SUMIF(TIBA!$A$111:$A$126,'2018-2019'!DA$7,TIBA!E$111:E$126)</f>
        <v>30630</v>
      </c>
      <c r="DB45" s="74">
        <f>SUMIF(TIBA!$A$111:$A$126,'2018-2019'!DB$7,TIBA!F$111:F$126)</f>
        <v>34428</v>
      </c>
      <c r="DC45" s="74">
        <f>SUMIF(TIBA!$A$111:$A$126,'2018-2019'!DC$7,TIBA!G$111:G$126)</f>
        <v>34475</v>
      </c>
      <c r="DD45" s="74">
        <f>SUMIF(TIBA!$A$111:$A$126,'2018-2019'!DD$7,TIBA!H$111:H$126)</f>
        <v>36358</v>
      </c>
      <c r="DE45" s="74">
        <f>SUMIF(TIBA!$A$111:$A$126,'2018-2019'!DE$7,TIBA!I$111:I$126)</f>
        <v>33164</v>
      </c>
      <c r="DF45" s="74">
        <f>SUMIF(TIBA!$A$111:$A$126,'2018-2019'!DF$7,TIBA!J$111:J$126)</f>
        <v>32628</v>
      </c>
      <c r="DG45" s="74">
        <f>SUMIF(TIBA!$A$111:$A$126,'2018-2019'!DG$7,TIBA!K$111:K$126)</f>
        <v>32937</v>
      </c>
      <c r="DH45" s="74">
        <f>SUMIF(TIBA!$A$111:$A$126,'2018-2019'!DH$7,TIBA!L$111:L$126)</f>
        <v>31477</v>
      </c>
      <c r="DI45" s="74">
        <f>SUMIF(TIBA!$A$111:$A$126,'2018-2019'!DI$7,TIBA!M$111:M$126)</f>
        <v>34747</v>
      </c>
      <c r="DJ45" s="74">
        <f>SUMIF(TIBA!$A$111:$A$126,'2018-2019'!DJ$7,TIBA!N$111:N$126)</f>
        <v>30818</v>
      </c>
      <c r="DK45" s="74">
        <f>SUMIF(TIBA!$A$111:$A$126,'2018-2019'!DK$7,TIBA!O$111:O$126)</f>
        <v>26520</v>
      </c>
      <c r="DN45" s="74">
        <f>SUMIF(TIBA!$A$111:$A$126,'2018-2019'!DN$7,TIBA!D$111:D$126)</f>
        <v>28784</v>
      </c>
      <c r="DO45" s="74">
        <f>SUMIF(TIBA!$A$111:$A$126,'2018-2019'!DO$7,TIBA!E$111:E$126)</f>
        <v>27849</v>
      </c>
      <c r="DP45" s="74">
        <f>SUMIF(TIBA!$A$111:$A$126,'2018-2019'!DP$7,TIBA!F$111:F$126)</f>
        <v>32264</v>
      </c>
      <c r="DQ45" s="74">
        <f>SUMIF(TIBA!$A$111:$A$126,'2018-2019'!DQ$7,TIBA!G$111:G$126)</f>
        <v>32680</v>
      </c>
      <c r="DR45" s="74">
        <f>SUMIF(TIBA!$A$111:$A$126,'2018-2019'!DR$7,TIBA!H$111:H$126)</f>
        <v>33728</v>
      </c>
      <c r="DS45" s="74">
        <f>SUMIF(TIBA!$A$111:$A$126,'2018-2019'!DS$7,TIBA!I$111:I$126)</f>
        <v>32036</v>
      </c>
      <c r="DT45" s="74">
        <f>SUMIF(TIBA!$A$111:$A$126,'2018-2019'!DT$7,TIBA!J$111:J$126)</f>
        <v>34825</v>
      </c>
      <c r="DU45" s="74">
        <f>SUMIF(TIBA!$A$111:$A$126,'2018-2019'!DU$7,TIBA!K$111:K$126)</f>
        <v>32890</v>
      </c>
      <c r="DV45" s="74">
        <f>SUMIF(TIBA!$A$111:$A$126,'2018-2019'!DV$7,TIBA!L$111:L$126)</f>
        <v>32568</v>
      </c>
      <c r="DW45" s="74">
        <f>SUMIF(TIBA!$A$111:$A$126,'2018-2019'!DW$7,TIBA!M$111:M$126)</f>
        <v>36068</v>
      </c>
      <c r="DX45" s="74">
        <f>SUMIF(TIBA!$A$111:$A$126,'2018-2019'!DX$7,TIBA!N$111:N$126)</f>
        <v>31226</v>
      </c>
      <c r="DY45" s="74">
        <f>SUMIF(TIBA!$A$111:$A$126,'2018-2019'!DY$7,TIBA!O$111:O$126)</f>
        <v>27760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SUMIF(TIBA!$A$129:$A$144,'2018-2019'!CZ$7,TIBA!D$129:D$144)</f>
        <v>0</v>
      </c>
      <c r="DA46" s="74">
        <f>SUMIF(TIBA!$A$129:$A$144,'2018-2019'!DA$7,TIBA!E$129:E$144)</f>
        <v>0</v>
      </c>
      <c r="DB46" s="74">
        <f>SUMIF(TIBA!$A$129:$A$144,'2018-2019'!DB$7,TIBA!F$129:F$144)</f>
        <v>0</v>
      </c>
      <c r="DC46" s="74">
        <f>SUMIF(TIBA!$A$129:$A$144,'2018-2019'!DC$7,TIBA!G$129:G$144)</f>
        <v>0</v>
      </c>
      <c r="DD46" s="74">
        <f>SUMIF(TIBA!$A$129:$A$144,'2018-2019'!DD$7,TIBA!H$129:H$144)</f>
        <v>0</v>
      </c>
      <c r="DE46" s="74">
        <f>SUMIF(TIBA!$A$129:$A$144,'2018-2019'!DE$7,TIBA!I$129:I$144)</f>
        <v>0</v>
      </c>
      <c r="DF46" s="74">
        <f>SUMIF(TIBA!$A$129:$A$144,'2018-2019'!DF$7,TIBA!J$129:J$144)</f>
        <v>0</v>
      </c>
      <c r="DG46" s="74">
        <f>SUMIF(TIBA!$A$129:$A$144,'2018-2019'!DG$7,TIBA!K$129:K$144)</f>
        <v>0</v>
      </c>
      <c r="DH46" s="74">
        <f>SUMIF(TIBA!$A$129:$A$144,'2018-2019'!DH$7,TIBA!L$129:L$144)</f>
        <v>0</v>
      </c>
      <c r="DI46" s="74">
        <f>SUMIF(TIBA!$A$129:$A$144,'2018-2019'!DI$7,TIBA!M$129:M$144)</f>
        <v>0</v>
      </c>
      <c r="DJ46" s="74">
        <f>SUMIF(TIBA!$A$129:$A$144,'2018-2019'!DJ$7,TIBA!N$129:N$144)</f>
        <v>0</v>
      </c>
      <c r="DK46" s="74">
        <f>SUMIF(TIBA!$A$129:$A$144,'2018-2019'!DK$7,TIBA!O$129:O$144)</f>
        <v>0</v>
      </c>
      <c r="DN46" s="74">
        <f>SUMIF(TIBA!$A$129:$A$144,'2018-2019'!DN$7,TIBA!D$129:D$144)</f>
        <v>0</v>
      </c>
      <c r="DO46" s="74">
        <f>SUMIF(TIBA!$A$129:$A$144,'2018-2019'!DO$7,TIBA!E$129:E$144)</f>
        <v>0</v>
      </c>
      <c r="DP46" s="74">
        <f>SUMIF(TIBA!$A$129:$A$144,'2018-2019'!DP$7,TIBA!F$129:F$144)</f>
        <v>0</v>
      </c>
      <c r="DQ46" s="74">
        <f>SUMIF(TIBA!$A$129:$A$144,'2018-2019'!DQ$7,TIBA!G$129:G$144)</f>
        <v>0</v>
      </c>
      <c r="DR46" s="74">
        <f>SUMIF(TIBA!$A$129:$A$144,'2018-2019'!DR$7,TIBA!H$129:H$144)</f>
        <v>0</v>
      </c>
      <c r="DS46" s="74">
        <f>SUMIF(TIBA!$A$129:$A$144,'2018-2019'!DS$7,TIBA!I$129:I$144)</f>
        <v>0</v>
      </c>
      <c r="DT46" s="74">
        <f>SUMIF(TIBA!$A$129:$A$144,'2018-2019'!DT$7,TIBA!J$129:J$144)</f>
        <v>0</v>
      </c>
      <c r="DU46" s="74">
        <f>SUMIF(TIBA!$A$129:$A$144,'2018-2019'!DU$7,TIBA!K$129:K$144)</f>
        <v>0</v>
      </c>
      <c r="DV46" s="74">
        <f>SUMIF(TIBA!$A$129:$A$144,'2018-2019'!DV$7,TIBA!L$129:L$144)</f>
        <v>0</v>
      </c>
      <c r="DW46" s="74">
        <f>SUMIF(TIBA!$A$129:$A$144,'2018-2019'!DW$7,TIBA!M$129:M$144)</f>
        <v>0</v>
      </c>
      <c r="DX46" s="74">
        <f>SUMIF(TIBA!$A$129:$A$144,'2018-2019'!DX$7,TIBA!N$129:N$144)</f>
        <v>0</v>
      </c>
      <c r="DY46" s="74">
        <f>SUMIF(TIBA!$A$129:$A$144,'2018-2019'!DY$7,TIBA!O$129:O$144)</f>
        <v>0</v>
      </c>
    </row>
    <row r="47" spans="1:130" s="7" customFormat="1">
      <c r="A47" s="75"/>
      <c r="B47" s="24" t="s">
        <v>9</v>
      </c>
      <c r="C47" s="12">
        <f>+SUM(C44:C46)</f>
        <v>106211</v>
      </c>
      <c r="D47" s="86">
        <f ca="1">+SUM(D44:D46)</f>
        <v>101298</v>
      </c>
      <c r="E47" s="12">
        <f ca="1">SUM(E44:E46)</f>
        <v>-4913</v>
      </c>
      <c r="F47" s="13">
        <f ca="1">IF(E47=0,0,IF(C47=0,1,E47/C47))</f>
        <v>-4.6256979032303622E-2</v>
      </c>
      <c r="G47" s="12">
        <f>SUM(G44:G46)</f>
        <v>106211</v>
      </c>
      <c r="H47" s="86">
        <f ca="1">SUM(H44:H46)</f>
        <v>101298</v>
      </c>
      <c r="I47" s="12">
        <f ca="1">SUM(I44:I46)</f>
        <v>-4913</v>
      </c>
      <c r="J47" s="13">
        <f ca="1">IF(I47=0,0,IF(G47=0,1,I47/G47))</f>
        <v>-4.6256979032303622E-2</v>
      </c>
      <c r="K47" s="12">
        <f>+SUM(K44:K46)</f>
        <v>105075</v>
      </c>
      <c r="L47" s="86">
        <f ca="1">+SUM(L44:L46)</f>
        <v>98176</v>
      </c>
      <c r="M47" s="12">
        <f ca="1">SUM(M44:M46)</f>
        <v>-6899</v>
      </c>
      <c r="N47" s="13">
        <f ca="1">IF(M47=0,0,IF(K47=0,1,M47/K47))</f>
        <v>-6.5657863430882701E-2</v>
      </c>
      <c r="O47" s="12">
        <f>SUM(O44:O46)</f>
        <v>211286</v>
      </c>
      <c r="P47" s="86">
        <f ca="1">SUM(P44:P46)</f>
        <v>199474</v>
      </c>
      <c r="Q47" s="12">
        <f ca="1">SUM(Q44:Q46)</f>
        <v>-11812</v>
      </c>
      <c r="R47" s="13">
        <f ca="1">IF(Q47=0,0,IF(O47=0,1,Q47/O47))</f>
        <v>-5.5905265848186815E-2</v>
      </c>
      <c r="S47" s="12">
        <f>+SUM(S44:S46)</f>
        <v>140074</v>
      </c>
      <c r="T47" s="86">
        <f ca="1">+SUM(T44:T46)</f>
        <v>132493</v>
      </c>
      <c r="U47" s="12">
        <f ca="1">SUM(U44:U46)</f>
        <v>-7581</v>
      </c>
      <c r="V47" s="13">
        <f ca="1">IF(U47=0,0,IF(S47=0,1,U47/S47))</f>
        <v>-5.4121392977997347E-2</v>
      </c>
      <c r="W47" s="12">
        <f>SUM(W44:W46)</f>
        <v>351360</v>
      </c>
      <c r="X47" s="86">
        <f ca="1">SUM(X44:X46)</f>
        <v>331967</v>
      </c>
      <c r="Y47" s="12">
        <f ca="1">SUM(Y44:Y46)</f>
        <v>-19393</v>
      </c>
      <c r="Z47" s="13">
        <f ca="1">IF(Y47=0,0,IF(W47=0,1,Y47/W47))</f>
        <v>-5.5194102914389802E-2</v>
      </c>
      <c r="AA47" s="12">
        <f>+SUM(AA44:AA46)</f>
        <v>146613</v>
      </c>
      <c r="AB47" s="86">
        <f ca="1">+SUM(AB44:AB46)</f>
        <v>149783</v>
      </c>
      <c r="AC47" s="12">
        <f ca="1">SUM(AC44:AC46)</f>
        <v>3170</v>
      </c>
      <c r="AD47" s="13">
        <f ca="1">IF(AC47=0,0,IF(AA47=0,1,AC47/AA47))</f>
        <v>2.1621547884566852E-2</v>
      </c>
      <c r="AE47" s="12">
        <f>SUM(AE44:AE46)</f>
        <v>497973</v>
      </c>
      <c r="AF47" s="86">
        <f ca="1">SUM(AF44:AF46)</f>
        <v>481750</v>
      </c>
      <c r="AG47" s="12">
        <f ca="1">SUM(AG44:AG46)</f>
        <v>-16223</v>
      </c>
      <c r="AH47" s="13">
        <f ca="1">IF(AG47=0,0,IF(AE47=0,1,AG47/AE47))</f>
        <v>-3.2578071501868575E-2</v>
      </c>
      <c r="AI47" s="12">
        <f>+SUM(AI44:AI46)</f>
        <v>176855</v>
      </c>
      <c r="AJ47" s="86">
        <f ca="1">+SUM(AJ44:AJ46)</f>
        <v>169089</v>
      </c>
      <c r="AK47" s="12">
        <f ca="1">SUM(AK44:AK46)</f>
        <v>-7766</v>
      </c>
      <c r="AL47" s="13">
        <f ca="1">IF(AK47=0,0,IF(AI47=0,1,AK47/AI47))</f>
        <v>-4.3911679059116228E-2</v>
      </c>
      <c r="AM47" s="12">
        <f>SUM(AM44:AM46)</f>
        <v>674828</v>
      </c>
      <c r="AN47" s="86">
        <f ca="1">SUM(AN44:AN46)</f>
        <v>650839</v>
      </c>
      <c r="AO47" s="12">
        <f ca="1">SUM(AO44:AO46)</f>
        <v>-23989</v>
      </c>
      <c r="AP47" s="13">
        <f ca="1">IF(AO47=0,0,IF(AM47=0,1,AO47/AM47))</f>
        <v>-3.5548317497199285E-2</v>
      </c>
      <c r="AQ47" s="12">
        <f>+SUM(AQ44:AQ46)</f>
        <v>195493</v>
      </c>
      <c r="AR47" s="86">
        <f ca="1">+SUM(AR44:AR46)</f>
        <v>200747</v>
      </c>
      <c r="AS47" s="12">
        <f ca="1">SUM(AS44:AS46)</f>
        <v>5254</v>
      </c>
      <c r="AT47" s="13">
        <f ca="1">IF(AS47=0,0,IF(AQ47=0,1,AS47/AQ47))</f>
        <v>2.6875642606129121E-2</v>
      </c>
      <c r="AU47" s="12">
        <f>SUM(AU44:AU46)</f>
        <v>870321</v>
      </c>
      <c r="AV47" s="86">
        <f ca="1">SUM(AV44:AV46)</f>
        <v>851586</v>
      </c>
      <c r="AW47" s="12">
        <f ca="1">SUM(AW44:AW46)</f>
        <v>-18735</v>
      </c>
      <c r="AX47" s="13">
        <f ca="1">IF(AW47=0,0,IF(AU47=0,1,AW47/AU47))</f>
        <v>-2.1526540207578583E-2</v>
      </c>
      <c r="AY47" s="12">
        <f>+SUM(AY44:AY46)</f>
        <v>247891</v>
      </c>
      <c r="AZ47" s="86">
        <f ca="1">+SUM(AZ44:AZ46)</f>
        <v>261536</v>
      </c>
      <c r="BA47" s="12">
        <f ca="1">SUM(BA44:BA46)</f>
        <v>13645</v>
      </c>
      <c r="BB47" s="13">
        <f ca="1">IF(BA47=0,0,IF(AY47=0,1,BA47/AY47))</f>
        <v>5.504435417179325E-2</v>
      </c>
      <c r="BC47" s="12">
        <f>SUM(BC44:BC46)</f>
        <v>1118212</v>
      </c>
      <c r="BD47" s="86">
        <f ca="1">SUM(BD44:BD46)</f>
        <v>1113122</v>
      </c>
      <c r="BE47" s="12">
        <f ca="1">SUM(BE44:BE46)</f>
        <v>-5090</v>
      </c>
      <c r="BF47" s="13">
        <f ca="1">IF(BE47=0,0,IF(BC47=0,1,BE47/BC47))</f>
        <v>-4.5519096557718932E-3</v>
      </c>
      <c r="BG47" s="12">
        <f>+SUM(BG44:BG46)</f>
        <v>253424</v>
      </c>
      <c r="BH47" s="86">
        <f ca="1">+SUM(BH44:BH46)</f>
        <v>292929</v>
      </c>
      <c r="BI47" s="12">
        <f ca="1">SUM(BI44:BI46)</f>
        <v>39505</v>
      </c>
      <c r="BJ47" s="13">
        <f ca="1">IF(BI47=0,0,IF(BG47=0,1,BI47/BG47))</f>
        <v>0.15588499905297051</v>
      </c>
      <c r="BK47" s="12">
        <f>SUM(BK44:BK46)</f>
        <v>1371636</v>
      </c>
      <c r="BL47" s="86">
        <f ca="1">SUM(BL44:BL46)</f>
        <v>1406051</v>
      </c>
      <c r="BM47" s="12">
        <f ca="1">SUM(BM44:BM46)</f>
        <v>34415</v>
      </c>
      <c r="BN47" s="13">
        <f ca="1">IF(BM47=0,0,IF(BK47=0,1,BM47/BK47))</f>
        <v>2.5090475898853631E-2</v>
      </c>
      <c r="BO47" s="12">
        <f>+SUM(BO44:BO46)</f>
        <v>177383</v>
      </c>
      <c r="BP47" s="86">
        <f ca="1">+SUM(BP44:BP46)</f>
        <v>194608</v>
      </c>
      <c r="BQ47" s="12">
        <f ca="1">SUM(BQ44:BQ46)</f>
        <v>17225</v>
      </c>
      <c r="BR47" s="13">
        <f ca="1">IF(BQ47=0,0,IF(BO47=0,1,BQ47/BO47))</f>
        <v>9.7106261592148066E-2</v>
      </c>
      <c r="BS47" s="12">
        <f>SUM(BS44:BS46)</f>
        <v>1549019</v>
      </c>
      <c r="BT47" s="86">
        <f ca="1">SUM(BT44:BT46)</f>
        <v>1600659</v>
      </c>
      <c r="BU47" s="12">
        <f ca="1">SUM(BU44:BU46)</f>
        <v>51640</v>
      </c>
      <c r="BV47" s="13">
        <f ca="1">IF(BU47=0,0,IF(BS47=0,1,BU47/BS47))</f>
        <v>3.3337228271570589E-2</v>
      </c>
      <c r="BW47" s="12">
        <f>+SUM(BW44:BW46)</f>
        <v>164085</v>
      </c>
      <c r="BX47" s="86">
        <f ca="1">+SUM(BX44:BX46)</f>
        <v>177995</v>
      </c>
      <c r="BY47" s="12">
        <f ca="1">SUM(BY44:BY46)</f>
        <v>13910</v>
      </c>
      <c r="BZ47" s="13">
        <f ca="1">IF(BY47=0,0,IF(BW47=0,1,BY47/BW47))</f>
        <v>8.477313587469909E-2</v>
      </c>
      <c r="CA47" s="12">
        <f>SUM(CA44:CA46)</f>
        <v>1713104</v>
      </c>
      <c r="CB47" s="86">
        <f ca="1">SUM(CB44:CB46)</f>
        <v>1778654</v>
      </c>
      <c r="CC47" s="12">
        <f ca="1">SUM(CC44:CC46)</f>
        <v>65550</v>
      </c>
      <c r="CD47" s="13">
        <f ca="1">IF(CC47=0,0,IF(CA47=0,1,CC47/CA47))</f>
        <v>3.8263876565579204E-2</v>
      </c>
      <c r="CE47" s="12">
        <f>+SUM(CE44:CE46)</f>
        <v>134154</v>
      </c>
      <c r="CF47" s="86">
        <f ca="1">+SUM(CF44:CF46)</f>
        <v>140960</v>
      </c>
      <c r="CG47" s="12">
        <f ca="1">SUM(CG44:CG46)</f>
        <v>6806</v>
      </c>
      <c r="CH47" s="13">
        <f ca="1">IF(CG47=0,0,IF(CE47=0,1,CG47/CE47))</f>
        <v>5.0732739985389928E-2</v>
      </c>
      <c r="CI47" s="12">
        <f>SUM(CI44:CI46)</f>
        <v>1847258</v>
      </c>
      <c r="CJ47" s="86">
        <f ca="1">SUM(CJ44:CJ46)</f>
        <v>1919614</v>
      </c>
      <c r="CK47" s="12">
        <f ca="1">SUM(CK44:CK46)</f>
        <v>72356</v>
      </c>
      <c r="CL47" s="13">
        <f ca="1">IF(CK47=0,0,IF(CI47=0,1,CK47/CI47))</f>
        <v>3.9169406763971251E-2</v>
      </c>
      <c r="CM47" s="12">
        <f>+SUM(CM44:CM46)</f>
        <v>121879</v>
      </c>
      <c r="CN47" s="86">
        <f ca="1">+SUM(CN44:CN46)</f>
        <v>126338</v>
      </c>
      <c r="CO47" s="12">
        <f ca="1">SUM(CO44:CO46)</f>
        <v>4459</v>
      </c>
      <c r="CP47" s="13">
        <f ca="1">IF(CO47=0,0,IF(CM47=0,1,CO47/CM47))</f>
        <v>3.6585465912913624E-2</v>
      </c>
      <c r="CQ47" s="12">
        <f>SUM(CQ44:CQ46)</f>
        <v>1969137</v>
      </c>
      <c r="CR47" s="86">
        <f ca="1">SUM(CR44:CR46)</f>
        <v>2045952</v>
      </c>
      <c r="CS47" s="12">
        <f ca="1">SUM(CS44:CS46)</f>
        <v>76815</v>
      </c>
      <c r="CT47" s="13">
        <f ca="1">IF(CS47=0,0,IF(CQ47=0,1,CS47/CQ47))</f>
        <v>3.9009474708971495E-2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155199</v>
      </c>
      <c r="D49" s="73">
        <f ca="1">OFFSET(CZ49,0,14,1,1)</f>
        <v>148105</v>
      </c>
      <c r="E49" s="18">
        <f ca="1">SUM(D49-C49)</f>
        <v>-7094</v>
      </c>
      <c r="F49" s="19">
        <f ca="1">IF(E49=0,0,IF(C49=0,1,E49/C49))</f>
        <v>-4.5709057403720388E-2</v>
      </c>
      <c r="G49" s="18">
        <f>SUMIF($C$6:F$6,G$5,$C49:F49)</f>
        <v>155199</v>
      </c>
      <c r="H49" s="73">
        <f ca="1">SUMIF($C$6:G$6,H$5,$C49:G49)</f>
        <v>148105</v>
      </c>
      <c r="I49" s="18">
        <f ca="1">SUM(H49-G49)</f>
        <v>-7094</v>
      </c>
      <c r="J49" s="19">
        <f ca="1">IF(I49=0,0,IF(G49=0,1,I49/G49))</f>
        <v>-4.5709057403720388E-2</v>
      </c>
      <c r="K49" s="18">
        <f>+DA49</f>
        <v>151081</v>
      </c>
      <c r="L49" s="73">
        <f ca="1">OFFSET(DA49,0,14,1,1)</f>
        <v>146616</v>
      </c>
      <c r="M49" s="18">
        <f ca="1">SUM(L49-K49)</f>
        <v>-4465</v>
      </c>
      <c r="N49" s="19">
        <f ca="1">IF(M49=0,0,IF(K49=0,1,M49/K49))</f>
        <v>-2.9553683123622429E-2</v>
      </c>
      <c r="O49" s="18">
        <f>SUMIF($C$6:N$6,O$5,$C49:N49)</f>
        <v>306280</v>
      </c>
      <c r="P49" s="73">
        <f ca="1">SUMIF($C$6:O$6,P$5,$C49:O49)</f>
        <v>294721</v>
      </c>
      <c r="Q49" s="18">
        <f ca="1">SUM(P49-O49)</f>
        <v>-11559</v>
      </c>
      <c r="R49" s="19">
        <f ca="1">IF(Q49=0,0,IF(O49=0,1,Q49/O49))</f>
        <v>-3.7739976492098731E-2</v>
      </c>
      <c r="S49" s="18">
        <f>+DB49</f>
        <v>200840</v>
      </c>
      <c r="T49" s="73">
        <f ca="1">OFFSET(DB49,0,14,1,1)</f>
        <v>196467</v>
      </c>
      <c r="U49" s="18">
        <f ca="1">SUM(T49-S49)</f>
        <v>-4373</v>
      </c>
      <c r="V49" s="19">
        <f ca="1">IF(U49=0,0,IF(S49=0,1,U49/S49))</f>
        <v>-2.1773551085441146E-2</v>
      </c>
      <c r="W49" s="18">
        <f>SUMIF($C$6:V$6,W$5,$C49:V49)</f>
        <v>507120</v>
      </c>
      <c r="X49" s="73">
        <f ca="1">SUMIF($C$6:W$6,X$5,$C49:W49)</f>
        <v>491188</v>
      </c>
      <c r="Y49" s="18">
        <f ca="1">SUM(X49-W49)</f>
        <v>-15932</v>
      </c>
      <c r="Z49" s="19">
        <f ca="1">IF(Y49=0,0,IF(W49=0,1,Y49/W49))</f>
        <v>-3.1416627228269441E-2</v>
      </c>
      <c r="AA49" s="18">
        <f>+DC49</f>
        <v>189746</v>
      </c>
      <c r="AB49" s="73">
        <f ca="1">OFFSET(DC49,0,14,1,1)</f>
        <v>216123</v>
      </c>
      <c r="AC49" s="18">
        <f ca="1">SUM(AB49-AA49)</f>
        <v>26377</v>
      </c>
      <c r="AD49" s="19">
        <f ca="1">IF(AC49=0,0,IF(AA49=0,1,AC49/AA49))</f>
        <v>0.13901215308886616</v>
      </c>
      <c r="AE49" s="18">
        <f>SUMIF($C$6:AD$6,AE$5,$C49:AD49)</f>
        <v>696866</v>
      </c>
      <c r="AF49" s="73">
        <f ca="1">SUMIF($C$6:AE$6,AF$5,$C49:AE49)</f>
        <v>707311</v>
      </c>
      <c r="AG49" s="18">
        <f ca="1">SUM(AF49-AE49)</f>
        <v>10445</v>
      </c>
      <c r="AH49" s="19">
        <f ca="1">IF(AG49=0,0,IF(AE49=0,1,AG49/AE49))</f>
        <v>1.4988534381071828E-2</v>
      </c>
      <c r="AI49" s="18">
        <f>+DD49</f>
        <v>228575</v>
      </c>
      <c r="AJ49" s="73">
        <f ca="1">OFFSET(DD49,0,14,1,1)</f>
        <v>229917</v>
      </c>
      <c r="AK49" s="18">
        <f ca="1">SUM(AJ49-AI49)</f>
        <v>1342</v>
      </c>
      <c r="AL49" s="19">
        <f ca="1">IF(AK49=0,0,IF(AI49=0,1,AK49/AI49))</f>
        <v>5.8711582631521386E-3</v>
      </c>
      <c r="AM49" s="18">
        <f>SUMIF($C$6:AL$6,AM$5,$C49:AL49)</f>
        <v>925441</v>
      </c>
      <c r="AN49" s="73">
        <f ca="1">SUMIF($C$6:AM$6,AN$5,$C49:AM49)</f>
        <v>937228</v>
      </c>
      <c r="AO49" s="18">
        <f ca="1">SUM(AN49-AM49)</f>
        <v>11787</v>
      </c>
      <c r="AP49" s="19">
        <f ca="1">IF(AO49=0,0,IF(AM49=0,1,AO49/AM49))</f>
        <v>1.2736630428087798E-2</v>
      </c>
      <c r="AQ49" s="18">
        <f>+DE49</f>
        <v>238808</v>
      </c>
      <c r="AR49" s="73">
        <f ca="1">OFFSET(DE49,0,14,1,1)</f>
        <v>246581</v>
      </c>
      <c r="AS49" s="18">
        <f ca="1">SUM(AR49-AQ49)</f>
        <v>7773</v>
      </c>
      <c r="AT49" s="19">
        <f ca="1">IF(AS49=0,0,IF(AQ49=0,1,AS49/AQ49))</f>
        <v>3.2549160832132926E-2</v>
      </c>
      <c r="AU49" s="18">
        <f>SUMIF($C$6:AT$6,AU$5,$C49:AT49)</f>
        <v>1164249</v>
      </c>
      <c r="AV49" s="73">
        <f ca="1">SUMIF($C$6:AU$6,AV$5,$C49:AU49)</f>
        <v>1183809</v>
      </c>
      <c r="AW49" s="18">
        <f ca="1">SUM(AV49-AU49)</f>
        <v>19560</v>
      </c>
      <c r="AX49" s="19">
        <f ca="1">IF(AW49=0,0,IF(AU49=0,1,AW49/AU49))</f>
        <v>1.6800529783577225E-2</v>
      </c>
      <c r="AY49" s="18">
        <f>+DF49</f>
        <v>279027</v>
      </c>
      <c r="AZ49" s="73">
        <f ca="1">OFFSET(DF49,0,14,1,1)</f>
        <v>287540</v>
      </c>
      <c r="BA49" s="18">
        <f ca="1">SUM(AZ49-AY49)</f>
        <v>8513</v>
      </c>
      <c r="BB49" s="19">
        <f ca="1">IF(BA49=0,0,IF(AY49=0,1,BA49/AY49))</f>
        <v>3.0509592261680769E-2</v>
      </c>
      <c r="BC49" s="18">
        <f>SUMIF($C$6:BB$6,BC$5,$C49:BB49)</f>
        <v>1443276</v>
      </c>
      <c r="BD49" s="73">
        <f ca="1">SUMIF($C$6:BC$6,BD$5,$C49:BC49)</f>
        <v>1471349</v>
      </c>
      <c r="BE49" s="18">
        <f ca="1">SUM(BD49-BC49)</f>
        <v>28073</v>
      </c>
      <c r="BF49" s="19">
        <f ca="1">IF(BE49=0,0,IF(BC49=0,1,BE49/BC49))</f>
        <v>1.9450888118419486E-2</v>
      </c>
      <c r="BG49" s="18">
        <f>+DG49</f>
        <v>299345</v>
      </c>
      <c r="BH49" s="73">
        <f ca="1">OFFSET(DG49,0,14,1,1)</f>
        <v>311096</v>
      </c>
      <c r="BI49" s="18">
        <f ca="1">SUM(BH49-BG49)</f>
        <v>11751</v>
      </c>
      <c r="BJ49" s="19">
        <f ca="1">IF(BI49=0,0,IF(BG49=0,1,BI49/BG49))</f>
        <v>3.9255708296447242E-2</v>
      </c>
      <c r="BK49" s="18">
        <f>SUMIF($C$6:BJ$6,BK$5,$C49:BJ49)</f>
        <v>1742621</v>
      </c>
      <c r="BL49" s="73">
        <f ca="1">SUMIF($C$6:BK$6,BL$5,$C49:BK49)</f>
        <v>1782445</v>
      </c>
      <c r="BM49" s="18">
        <f ca="1">SUM(BL49-BK49)</f>
        <v>39824</v>
      </c>
      <c r="BN49" s="19">
        <f ca="1">IF(BM49=0,0,IF(BK49=0,1,BM49/BK49))</f>
        <v>2.2852932450601708E-2</v>
      </c>
      <c r="BO49" s="18">
        <f>+DH49</f>
        <v>222053</v>
      </c>
      <c r="BP49" s="73">
        <f ca="1">OFFSET(DH49,0,14,1,1)</f>
        <v>222461</v>
      </c>
      <c r="BQ49" s="18">
        <f ca="1">SUM(BP49-BO49)</f>
        <v>408</v>
      </c>
      <c r="BR49" s="19">
        <f ca="1">IF(BQ49=0,0,IF(BO49=0,1,BQ49/BO49))</f>
        <v>1.8373991794751704E-3</v>
      </c>
      <c r="BS49" s="18">
        <f>SUMIF($C$6:BR$6,BS$5,$C49:BR49)</f>
        <v>1964674</v>
      </c>
      <c r="BT49" s="73">
        <f ca="1">SUMIF($C$6:BS$6,BT$5,$C49:BS49)</f>
        <v>2004906</v>
      </c>
      <c r="BU49" s="18">
        <f ca="1">SUM(BT49-BS49)</f>
        <v>40232</v>
      </c>
      <c r="BV49" s="19">
        <f ca="1">IF(BU49=0,0,IF(BS49=0,1,BU49/BS49))</f>
        <v>2.0477697572218088E-2</v>
      </c>
      <c r="BW49" s="18">
        <f>+DI49</f>
        <v>222935</v>
      </c>
      <c r="BX49" s="73">
        <f ca="1">OFFSET(DI49,0,14,1,1)</f>
        <v>219534</v>
      </c>
      <c r="BY49" s="18">
        <f ca="1">SUM(BX49-BW49)</f>
        <v>-3401</v>
      </c>
      <c r="BZ49" s="19">
        <f ca="1">IF(BY49=0,0,IF(BW49=0,1,BY49/BW49))</f>
        <v>-1.5255567766389306E-2</v>
      </c>
      <c r="CA49" s="18">
        <f>SUMIF($C$6:BZ$6,CA$5,$C49:BZ49)</f>
        <v>2187609</v>
      </c>
      <c r="CB49" s="73">
        <f ca="1">SUMIF($C$6:CA$6,CB$5,$C49:CA49)</f>
        <v>2224440</v>
      </c>
      <c r="CC49" s="18">
        <f ca="1">SUM(CB49-CA49)</f>
        <v>36831</v>
      </c>
      <c r="CD49" s="19">
        <f ca="1">IF(CC49=0,0,IF(CA49=0,1,CC49/CA49))</f>
        <v>1.6836189648150104E-2</v>
      </c>
      <c r="CE49" s="18">
        <f>+DJ49</f>
        <v>205230</v>
      </c>
      <c r="CF49" s="73">
        <f ca="1">OFFSET(DJ49,0,14,1,1)</f>
        <v>208295</v>
      </c>
      <c r="CG49" s="18">
        <f ca="1">SUM(CF49-CE49)</f>
        <v>3065</v>
      </c>
      <c r="CH49" s="19">
        <f ca="1">IF(CG49=0,0,IF(CE49=0,1,CG49/CE49))</f>
        <v>1.493446377235297E-2</v>
      </c>
      <c r="CI49" s="18">
        <f>SUMIF($C$6:CH$6,CI$5,$C49:CH49)</f>
        <v>2392839</v>
      </c>
      <c r="CJ49" s="73">
        <f ca="1">SUMIF($C$6:CI$6,CJ$5,$C49:CI49)</f>
        <v>2432735</v>
      </c>
      <c r="CK49" s="18">
        <f ca="1">SUM(CJ49-CI49)</f>
        <v>39896</v>
      </c>
      <c r="CL49" s="19">
        <f ca="1">IF(CK49=0,0,IF(CI49=0,1,CK49/CI49))</f>
        <v>1.6673081640678707E-2</v>
      </c>
      <c r="CM49" s="18">
        <f>+DK49</f>
        <v>208650</v>
      </c>
      <c r="CN49" s="73">
        <f ca="1">OFFSET(DK49,0,14,1,1)</f>
        <v>206600</v>
      </c>
      <c r="CO49" s="18">
        <f ca="1">SUM(CN49-CM49)</f>
        <v>-2050</v>
      </c>
      <c r="CP49" s="19">
        <f ca="1">IF(CO49=0,0,IF(CM49=0,1,CO49/CM49))</f>
        <v>-9.8250658998322547E-3</v>
      </c>
      <c r="CQ49" s="18">
        <f>SUMIF($C$6:CP$6,CQ$5,$C49:CP49)</f>
        <v>2601489</v>
      </c>
      <c r="CR49" s="73">
        <f ca="1">SUMIF($C$6:CQ$6,CR$5,$C49:CQ49)</f>
        <v>2639335</v>
      </c>
      <c r="CS49" s="18">
        <f ca="1">SUM(CR49-CQ49)</f>
        <v>37846</v>
      </c>
      <c r="CT49" s="19">
        <f ca="1">IF(CS49=0,0,IF(CQ49=0,1,CS49/CQ49))</f>
        <v>1.4547822420160146E-2</v>
      </c>
      <c r="CW49" t="s">
        <v>12</v>
      </c>
      <c r="CX49" t="s">
        <v>6</v>
      </c>
      <c r="CZ49" s="74">
        <f>SUMIF(LQB!$A$93:$A$108,'2018-2019'!CZ$7,LQB!D$93:D$108)</f>
        <v>155199</v>
      </c>
      <c r="DA49" s="74">
        <f>SUMIF(LQB!$A$93:$A$108,'2018-2019'!DA$7,LQB!E$93:E$108)</f>
        <v>151081</v>
      </c>
      <c r="DB49" s="74">
        <f>SUMIF(LQB!$A$93:$A$108,'2018-2019'!DB$7,LQB!F$93:F$108)</f>
        <v>200840</v>
      </c>
      <c r="DC49" s="74">
        <f>SUMIF(LQB!$A$93:$A$108,'2018-2019'!DC$7,LQB!G$93:G$108)</f>
        <v>189746</v>
      </c>
      <c r="DD49" s="74">
        <f>SUMIF(LQB!$A$93:$A$108,'2018-2019'!DD$7,LQB!H$93:H$108)</f>
        <v>228575</v>
      </c>
      <c r="DE49" s="74">
        <f>SUMIF(LQB!$A$93:$A$108,'2018-2019'!DE$7,LQB!I$93:I$108)</f>
        <v>238808</v>
      </c>
      <c r="DF49" s="74">
        <f>SUMIF(LQB!$A$93:$A$108,'2018-2019'!DF$7,LQB!J$93:J$108)</f>
        <v>279027</v>
      </c>
      <c r="DG49" s="74">
        <f>SUMIF(LQB!$A$93:$A$108,'2018-2019'!DG$7,LQB!K$93:K$108)</f>
        <v>299345</v>
      </c>
      <c r="DH49" s="74">
        <f>SUMIF(LQB!$A$93:$A$108,'2018-2019'!DH$7,LQB!L$93:L$108)</f>
        <v>222053</v>
      </c>
      <c r="DI49" s="74">
        <f>SUMIF(LQB!$A$93:$A$108,'2018-2019'!DI$7,LQB!M$93:M$108)</f>
        <v>222935</v>
      </c>
      <c r="DJ49" s="74">
        <f>SUMIF(LQB!$A$93:$A$108,'2018-2019'!DJ$7,LQB!N$93:N$108)</f>
        <v>205230</v>
      </c>
      <c r="DK49" s="74">
        <f>SUMIF(LQB!$A$93:$A$108,'2018-2019'!DK$7,LQB!O$93:O$108)</f>
        <v>208650</v>
      </c>
      <c r="DN49" s="74">
        <f>SUMIF(LQB!$A$93:$A$108,'2018-2019'!DN$7,LQB!D$93:D$108)</f>
        <v>148105</v>
      </c>
      <c r="DO49" s="74">
        <f>SUMIF(LQB!$A$93:$A$108,'2018-2019'!DO$7,LQB!E$93:E$108)</f>
        <v>146616</v>
      </c>
      <c r="DP49" s="74">
        <f>SUMIF(LQB!$A$93:$A$108,'2018-2019'!DP$7,LQB!F$93:F$108)</f>
        <v>196467</v>
      </c>
      <c r="DQ49" s="74">
        <f>SUMIF(LQB!$A$93:$A$108,'2018-2019'!DQ$7,LQB!G$93:G$108)</f>
        <v>216123</v>
      </c>
      <c r="DR49" s="74">
        <f>SUMIF(LQB!$A$93:$A$108,'2018-2019'!DR$7,LQB!H$93:H$108)</f>
        <v>229917</v>
      </c>
      <c r="DS49" s="74">
        <f>SUMIF(LQB!$A$93:$A$108,'2018-2019'!DS$7,LQB!I$93:I$108)</f>
        <v>246581</v>
      </c>
      <c r="DT49" s="74">
        <f>SUMIF(LQB!$A$93:$A$108,'2018-2019'!DT$7,LQB!J$93:J$108)</f>
        <v>287540</v>
      </c>
      <c r="DU49" s="74">
        <f>SUMIF(LQB!$A$93:$A$108,'2018-2019'!DU$7,LQB!K$93:K$108)</f>
        <v>311096</v>
      </c>
      <c r="DV49" s="74">
        <f>SUMIF(LQB!$A$93:$A$108,'2018-2019'!DV$7,LQB!L$93:L$108)</f>
        <v>222461</v>
      </c>
      <c r="DW49" s="74">
        <f>SUMIF(LQB!$A$93:$A$108,'2018-2019'!DW$7,LQB!M$93:M$108)</f>
        <v>219534</v>
      </c>
      <c r="DX49" s="74">
        <f>SUMIF(LQB!$A$93:$A$108,'2018-2019'!DX$7,LQB!N$93:N$108)</f>
        <v>208295</v>
      </c>
      <c r="DY49" s="74">
        <f>SUMIF(LQB!$A$93:$A$108,'2018-2019'!DY$7,LQB!O$93:O$108)</f>
        <v>206600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60924</v>
      </c>
      <c r="D50" s="73">
        <f ca="1">OFFSET(CZ50,0,14,1,1)</f>
        <v>63740</v>
      </c>
      <c r="E50" s="18">
        <f ca="1">SUM(D50-C50)</f>
        <v>2816</v>
      </c>
      <c r="F50" s="19">
        <f ca="1">IF(E50=0,0,IF(C50=0,1,E50/C50))</f>
        <v>4.6221521896132885E-2</v>
      </c>
      <c r="G50" s="18">
        <f>SUMIF($C$6:F$6,G$5,$C50:F50)</f>
        <v>60924</v>
      </c>
      <c r="H50" s="73">
        <f ca="1">SUMIF($C$6:G$6,H$5,$C50:G50)</f>
        <v>63740</v>
      </c>
      <c r="I50" s="18">
        <f ca="1">SUM(H50-G50)</f>
        <v>2816</v>
      </c>
      <c r="J50" s="19">
        <f ca="1">IF(I50=0,0,IF(G50=0,1,I50/G50))</f>
        <v>4.6221521896132885E-2</v>
      </c>
      <c r="K50" s="18">
        <f>+DA50</f>
        <v>58772</v>
      </c>
      <c r="L50" s="73">
        <f ca="1">OFFSET(DA50,0,14,1,1)</f>
        <v>60562</v>
      </c>
      <c r="M50" s="18">
        <f ca="1">SUM(L50-K50)</f>
        <v>1790</v>
      </c>
      <c r="N50" s="19">
        <f ca="1">IF(M50=0,0,IF(K50=0,1,M50/K50))</f>
        <v>3.0456680051725311E-2</v>
      </c>
      <c r="O50" s="18">
        <f>SUMIF($C$6:N$6,O$5,$C50:N50)</f>
        <v>119696</v>
      </c>
      <c r="P50" s="73">
        <f ca="1">SUMIF($C$6:O$6,P$5,$C50:O50)</f>
        <v>124302</v>
      </c>
      <c r="Q50" s="18">
        <f ca="1">SUM(P50-O50)</f>
        <v>4606</v>
      </c>
      <c r="R50" s="19">
        <f ca="1">IF(Q50=0,0,IF(O50=0,1,Q50/O50))</f>
        <v>3.8480818072450206E-2</v>
      </c>
      <c r="S50" s="18">
        <f>+DB50</f>
        <v>67134</v>
      </c>
      <c r="T50" s="73">
        <f ca="1">OFFSET(DB50,0,14,1,1)</f>
        <v>67666</v>
      </c>
      <c r="U50" s="18">
        <f ca="1">SUM(T50-S50)</f>
        <v>532</v>
      </c>
      <c r="V50" s="19">
        <f ca="1">IF(U50=0,0,IF(S50=0,1,U50/S50))</f>
        <v>7.9244496082461948E-3</v>
      </c>
      <c r="W50" s="18">
        <f>SUMIF($C$6:V$6,W$5,$C50:V50)</f>
        <v>186830</v>
      </c>
      <c r="X50" s="73">
        <f ca="1">SUMIF($C$6:W$6,X$5,$C50:W50)</f>
        <v>191968</v>
      </c>
      <c r="Y50" s="18">
        <f ca="1">SUM(X50-W50)</f>
        <v>5138</v>
      </c>
      <c r="Z50" s="19">
        <f ca="1">IF(Y50=0,0,IF(W50=0,1,Y50/W50))</f>
        <v>2.7500936680404646E-2</v>
      </c>
      <c r="AA50" s="18">
        <f>+DC50</f>
        <v>64094</v>
      </c>
      <c r="AB50" s="73">
        <f ca="1">OFFSET(DC50,0,14,1,1)</f>
        <v>67414</v>
      </c>
      <c r="AC50" s="18">
        <f ca="1">SUM(AB50-AA50)</f>
        <v>3320</v>
      </c>
      <c r="AD50" s="19">
        <f ca="1">IF(AC50=0,0,IF(AA50=0,1,AC50/AA50))</f>
        <v>5.1798920335756858E-2</v>
      </c>
      <c r="AE50" s="18">
        <f>SUMIF($C$6:AD$6,AE$5,$C50:AD50)</f>
        <v>250924</v>
      </c>
      <c r="AF50" s="73">
        <f ca="1">SUMIF($C$6:AE$6,AF$5,$C50:AE50)</f>
        <v>259382</v>
      </c>
      <c r="AG50" s="18">
        <f ca="1">SUM(AF50-AE50)</f>
        <v>8458</v>
      </c>
      <c r="AH50" s="19">
        <f ca="1">IF(AG50=0,0,IF(AE50=0,1,AG50/AE50))</f>
        <v>3.3707417385343767E-2</v>
      </c>
      <c r="AI50" s="18">
        <f>+DD50</f>
        <v>69614</v>
      </c>
      <c r="AJ50" s="73">
        <f ca="1">OFFSET(DD50,0,14,1,1)</f>
        <v>70972</v>
      </c>
      <c r="AK50" s="18">
        <f ca="1">SUM(AJ50-AI50)</f>
        <v>1358</v>
      </c>
      <c r="AL50" s="19">
        <f ca="1">IF(AK50=0,0,IF(AI50=0,1,AK50/AI50))</f>
        <v>1.9507570316315684E-2</v>
      </c>
      <c r="AM50" s="18">
        <f>SUMIF($C$6:AL$6,AM$5,$C50:AL50)</f>
        <v>320538</v>
      </c>
      <c r="AN50" s="73">
        <f ca="1">SUMIF($C$6:AM$6,AN$5,$C50:AM50)</f>
        <v>330354</v>
      </c>
      <c r="AO50" s="18">
        <f ca="1">SUM(AN50-AM50)</f>
        <v>9816</v>
      </c>
      <c r="AP50" s="19">
        <f ca="1">IF(AO50=0,0,IF(AM50=0,1,AO50/AM50))</f>
        <v>3.0623514216723133E-2</v>
      </c>
      <c r="AQ50" s="18">
        <f>+DE50</f>
        <v>66992</v>
      </c>
      <c r="AR50" s="73">
        <f ca="1">OFFSET(DE50,0,14,1,1)</f>
        <v>64654</v>
      </c>
      <c r="AS50" s="18">
        <f ca="1">SUM(AR50-AQ50)</f>
        <v>-2338</v>
      </c>
      <c r="AT50" s="19">
        <f ca="1">IF(AS50=0,0,IF(AQ50=0,1,AS50/AQ50))</f>
        <v>-3.4899689515165991E-2</v>
      </c>
      <c r="AU50" s="18">
        <f>SUMIF($C$6:AT$6,AU$5,$C50:AT50)</f>
        <v>387530</v>
      </c>
      <c r="AV50" s="73">
        <f ca="1">SUMIF($C$6:AU$6,AV$5,$C50:AU50)</f>
        <v>395008</v>
      </c>
      <c r="AW50" s="18">
        <f ca="1">SUM(AV50-AU50)</f>
        <v>7478</v>
      </c>
      <c r="AX50" s="19">
        <f ca="1">IF(AW50=0,0,IF(AU50=0,1,AW50/AU50))</f>
        <v>1.9296570588083505E-2</v>
      </c>
      <c r="AY50" s="18">
        <f>+DF50</f>
        <v>63250</v>
      </c>
      <c r="AZ50" s="73">
        <f ca="1">OFFSET(DF50,0,14,1,1)</f>
        <v>68122</v>
      </c>
      <c r="BA50" s="18">
        <f ca="1">SUM(AZ50-AY50)</f>
        <v>4872</v>
      </c>
      <c r="BB50" s="19">
        <f ca="1">IF(BA50=0,0,IF(AY50=0,1,BA50/AY50))</f>
        <v>7.7027667984189724E-2</v>
      </c>
      <c r="BC50" s="18">
        <f>SUMIF($C$6:BB$6,BC$5,$C50:BB50)</f>
        <v>450780</v>
      </c>
      <c r="BD50" s="73">
        <f ca="1">SUMIF($C$6:BC$6,BD$5,$C50:BC50)</f>
        <v>463130</v>
      </c>
      <c r="BE50" s="18">
        <f ca="1">SUM(BD50-BC50)</f>
        <v>12350</v>
      </c>
      <c r="BF50" s="19">
        <f ca="1">IF(BE50=0,0,IF(BC50=0,1,BE50/BC50))</f>
        <v>2.7396956386707486E-2</v>
      </c>
      <c r="BG50" s="18">
        <f>+DG50</f>
        <v>69816</v>
      </c>
      <c r="BH50" s="73">
        <f ca="1">OFFSET(DG50,0,14,1,1)</f>
        <v>69728</v>
      </c>
      <c r="BI50" s="18">
        <f ca="1">SUM(BH50-BG50)</f>
        <v>-88</v>
      </c>
      <c r="BJ50" s="19">
        <f ca="1">IF(BI50=0,0,IF(BG50=0,1,BI50/BG50))</f>
        <v>-1.2604560559184141E-3</v>
      </c>
      <c r="BK50" s="18">
        <f>SUMIF($C$6:BJ$6,BK$5,$C50:BJ50)</f>
        <v>520596</v>
      </c>
      <c r="BL50" s="73">
        <f ca="1">SUMIF($C$6:BK$6,BL$5,$C50:BK50)</f>
        <v>532858</v>
      </c>
      <c r="BM50" s="18">
        <f ca="1">SUM(BL50-BK50)</f>
        <v>12262</v>
      </c>
      <c r="BN50" s="19">
        <f ca="1">IF(BM50=0,0,IF(BK50=0,1,BM50/BK50))</f>
        <v>2.3553772983273019E-2</v>
      </c>
      <c r="BO50" s="18">
        <f>+DH50</f>
        <v>63448</v>
      </c>
      <c r="BP50" s="73">
        <f ca="1">OFFSET(DH50,0,14,1,1)</f>
        <v>64288</v>
      </c>
      <c r="BQ50" s="18">
        <f ca="1">SUM(BP50-BO50)</f>
        <v>840</v>
      </c>
      <c r="BR50" s="19">
        <f ca="1">IF(BQ50=0,0,IF(BO50=0,1,BQ50/BO50))</f>
        <v>1.323918799646955E-2</v>
      </c>
      <c r="BS50" s="18">
        <f>SUMIF($C$6:BR$6,BS$5,$C50:BR50)</f>
        <v>584044</v>
      </c>
      <c r="BT50" s="73">
        <f ca="1">SUMIF($C$6:BS$6,BT$5,$C50:BS50)</f>
        <v>597146</v>
      </c>
      <c r="BU50" s="18">
        <f ca="1">SUM(BT50-BS50)</f>
        <v>13102</v>
      </c>
      <c r="BV50" s="19">
        <f ca="1">IF(BU50=0,0,IF(BS50=0,1,BU50/BS50))</f>
        <v>2.2433241331132586E-2</v>
      </c>
      <c r="BW50" s="18">
        <f>+DI50</f>
        <v>71548</v>
      </c>
      <c r="BX50" s="73">
        <f ca="1">OFFSET(DI50,0,14,1,1)</f>
        <v>69370</v>
      </c>
      <c r="BY50" s="18">
        <f ca="1">SUM(BX50-BW50)</f>
        <v>-2178</v>
      </c>
      <c r="BZ50" s="19">
        <f ca="1">IF(BY50=0,0,IF(BW50=0,1,BY50/BW50))</f>
        <v>-3.0441102476659026E-2</v>
      </c>
      <c r="CA50" s="18">
        <f>SUMIF($C$6:BZ$6,CA$5,$C50:BZ50)</f>
        <v>655592</v>
      </c>
      <c r="CB50" s="73">
        <f ca="1">SUMIF($C$6:CA$6,CB$5,$C50:CA50)</f>
        <v>666516</v>
      </c>
      <c r="CC50" s="18">
        <f ca="1">SUM(CB50-CA50)</f>
        <v>10924</v>
      </c>
      <c r="CD50" s="19">
        <f ca="1">IF(CC50=0,0,IF(CA50=0,1,CC50/CA50))</f>
        <v>1.666280247470988E-2</v>
      </c>
      <c r="CE50" s="18">
        <f>+DJ50</f>
        <v>67022</v>
      </c>
      <c r="CF50" s="73">
        <f ca="1">OFFSET(DJ50,0,14,1,1)</f>
        <v>64264</v>
      </c>
      <c r="CG50" s="18">
        <f ca="1">SUM(CF50-CE50)</f>
        <v>-2758</v>
      </c>
      <c r="CH50" s="19">
        <f ca="1">IF(CG50=0,0,IF(CE50=0,1,CG50/CE50))</f>
        <v>-4.1150666945182178E-2</v>
      </c>
      <c r="CI50" s="18">
        <f>SUMIF($C$6:CH$6,CI$5,$C50:CH50)</f>
        <v>722614</v>
      </c>
      <c r="CJ50" s="73">
        <f ca="1">SUMIF($C$6:CI$6,CJ$5,$C50:CI50)</f>
        <v>730780</v>
      </c>
      <c r="CK50" s="18">
        <f ca="1">SUM(CJ50-CI50)</f>
        <v>8166</v>
      </c>
      <c r="CL50" s="19">
        <f ca="1">IF(CK50=0,0,IF(CI50=0,1,CK50/CI50))</f>
        <v>1.1300639068714417E-2</v>
      </c>
      <c r="CM50" s="18">
        <f>+DK50</f>
        <v>58338</v>
      </c>
      <c r="CN50" s="73">
        <f ca="1">OFFSET(DK50,0,14,1,1)</f>
        <v>58624</v>
      </c>
      <c r="CO50" s="18">
        <f ca="1">SUM(CN50-CM50)</f>
        <v>286</v>
      </c>
      <c r="CP50" s="19">
        <f ca="1">IF(CO50=0,0,IF(CM50=0,1,CO50/CM50))</f>
        <v>4.9024649456614897E-3</v>
      </c>
      <c r="CQ50" s="18">
        <f>SUMIF($C$6:CP$6,CQ$5,$C50:CP50)</f>
        <v>780952</v>
      </c>
      <c r="CR50" s="73">
        <f ca="1">SUMIF($C$6:CQ$6,CR$5,$C50:CQ50)</f>
        <v>789404</v>
      </c>
      <c r="CS50" s="18">
        <f ca="1">SUM(CR50-CQ50)</f>
        <v>8452</v>
      </c>
      <c r="CT50" s="19">
        <f ca="1">IF(CS50=0,0,IF(CQ50=0,1,CS50/CQ50))</f>
        <v>1.0822688206189368E-2</v>
      </c>
      <c r="CW50" t="s">
        <v>12</v>
      </c>
      <c r="CX50" t="s">
        <v>7</v>
      </c>
      <c r="CY50" s="7"/>
      <c r="CZ50" s="74">
        <f>SUMIF(LQB!$A$111:$A$126,'2018-2019'!CZ$7,LQB!D$111:D$126)</f>
        <v>60924</v>
      </c>
      <c r="DA50" s="74">
        <f>SUMIF(LQB!$A$111:$A$126,'2018-2019'!DA$7,LQB!E$111:E$126)</f>
        <v>58772</v>
      </c>
      <c r="DB50" s="74">
        <f>SUMIF(LQB!$A$111:$A$126,'2018-2019'!DB$7,LQB!F$111:F$126)</f>
        <v>67134</v>
      </c>
      <c r="DC50" s="74">
        <f>SUMIF(LQB!$A$111:$A$126,'2018-2019'!DC$7,LQB!G$111:G$126)</f>
        <v>64094</v>
      </c>
      <c r="DD50" s="74">
        <f>SUMIF(LQB!$A$111:$A$126,'2018-2019'!DD$7,LQB!H$111:H$126)</f>
        <v>69614</v>
      </c>
      <c r="DE50" s="74">
        <f>SUMIF(LQB!$A$111:$A$126,'2018-2019'!DE$7,LQB!I$111:I$126)</f>
        <v>66992</v>
      </c>
      <c r="DF50" s="74">
        <f>SUMIF(LQB!$A$111:$A$126,'2018-2019'!DF$7,LQB!J$111:J$126)</f>
        <v>63250</v>
      </c>
      <c r="DG50" s="74">
        <f>SUMIF(LQB!$A$111:$A$126,'2018-2019'!DG$7,LQB!K$111:K$126)</f>
        <v>69816</v>
      </c>
      <c r="DH50" s="74">
        <f>SUMIF(LQB!$A$111:$A$126,'2018-2019'!DH$7,LQB!L$111:L$126)</f>
        <v>63448</v>
      </c>
      <c r="DI50" s="74">
        <f>SUMIF(LQB!$A$111:$A$126,'2018-2019'!DI$7,LQB!M$111:M$126)</f>
        <v>71548</v>
      </c>
      <c r="DJ50" s="74">
        <f>SUMIF(LQB!$A$111:$A$126,'2018-2019'!DJ$7,LQB!N$111:N$126)</f>
        <v>67022</v>
      </c>
      <c r="DK50" s="74">
        <f>SUMIF(LQB!$A$111:$A$126,'2018-2019'!DK$7,LQB!O$111:O$126)</f>
        <v>58338</v>
      </c>
      <c r="DN50" s="74">
        <f>SUMIF(LQB!$A$111:$A$126,'2018-2019'!DN$7,LQB!D$111:D$126)</f>
        <v>63740</v>
      </c>
      <c r="DO50" s="74">
        <f>SUMIF(LQB!$A$111:$A$126,'2018-2019'!DO$7,LQB!E$111:E$126)</f>
        <v>60562</v>
      </c>
      <c r="DP50" s="74">
        <f>SUMIF(LQB!$A$111:$A$126,'2018-2019'!DP$7,LQB!F$111:F$126)</f>
        <v>67666</v>
      </c>
      <c r="DQ50" s="74">
        <f>SUMIF(LQB!$A$111:$A$126,'2018-2019'!DQ$7,LQB!G$111:G$126)</f>
        <v>67414</v>
      </c>
      <c r="DR50" s="74">
        <f>SUMIF(LQB!$A$111:$A$126,'2018-2019'!DR$7,LQB!H$111:H$126)</f>
        <v>70972</v>
      </c>
      <c r="DS50" s="74">
        <f>SUMIF(LQB!$A$111:$A$126,'2018-2019'!DS$7,LQB!I$111:I$126)</f>
        <v>64654</v>
      </c>
      <c r="DT50" s="74">
        <f>SUMIF(LQB!$A$111:$A$126,'2018-2019'!DT$7,LQB!J$111:J$126)</f>
        <v>68122</v>
      </c>
      <c r="DU50" s="74">
        <f>SUMIF(LQB!$A$111:$A$126,'2018-2019'!DU$7,LQB!K$111:K$126)</f>
        <v>69728</v>
      </c>
      <c r="DV50" s="74">
        <f>SUMIF(LQB!$A$111:$A$126,'2018-2019'!DV$7,LQB!L$111:L$126)</f>
        <v>64288</v>
      </c>
      <c r="DW50" s="74">
        <f>SUMIF(LQB!$A$111:$A$126,'2018-2019'!DW$7,LQB!M$111:M$126)</f>
        <v>69370</v>
      </c>
      <c r="DX50" s="74">
        <f>SUMIF(LQB!$A$111:$A$126,'2018-2019'!DX$7,LQB!N$111:N$126)</f>
        <v>64264</v>
      </c>
      <c r="DY50" s="74">
        <f>SUMIF(LQB!$A$111:$A$126,'2018-2019'!DY$7,LQB!O$111:O$126)</f>
        <v>58624</v>
      </c>
    </row>
    <row r="51" spans="1:130">
      <c r="A51" s="83"/>
      <c r="B51" s="26" t="s">
        <v>8</v>
      </c>
      <c r="C51" s="73">
        <f>+CZ51</f>
        <v>306</v>
      </c>
      <c r="D51" s="73">
        <f ca="1">OFFSET(CZ51,0,14,1,1)</f>
        <v>258</v>
      </c>
      <c r="E51" s="73">
        <f ca="1">SUM(D51-C51)</f>
        <v>-48</v>
      </c>
      <c r="F51" s="19">
        <f ca="1">IF(E51=0,0,IF(C51=0,1,E51/C51))</f>
        <v>-0.15686274509803921</v>
      </c>
      <c r="G51" s="73">
        <f>SUMIF($C$6:F$6,G$5,$C51:F51)</f>
        <v>306</v>
      </c>
      <c r="H51" s="73">
        <f ca="1">SUMIF($C$6:G$6,H$5,$C51:G51)</f>
        <v>258</v>
      </c>
      <c r="I51" s="73">
        <f ca="1">SUM(H51-G51)</f>
        <v>-48</v>
      </c>
      <c r="J51" s="19">
        <f ca="1">IF(I51=0,0,IF(G51=0,1,I51/G51))</f>
        <v>-0.15686274509803921</v>
      </c>
      <c r="K51" s="73">
        <f>+DA51</f>
        <v>346</v>
      </c>
      <c r="L51" s="73">
        <f ca="1">OFFSET(DA51,0,14,1,1)</f>
        <v>294</v>
      </c>
      <c r="M51" s="73">
        <f ca="1">SUM(L51-K51)</f>
        <v>-52</v>
      </c>
      <c r="N51" s="19">
        <f ca="1">IF(M51=0,0,IF(K51=0,1,M51/K51))</f>
        <v>-0.15028901734104047</v>
      </c>
      <c r="O51" s="73">
        <f>SUMIF($C$6:N$6,O$5,$C51:N51)</f>
        <v>652</v>
      </c>
      <c r="P51" s="73">
        <f ca="1">SUMIF($C$6:O$6,P$5,$C51:O51)</f>
        <v>552</v>
      </c>
      <c r="Q51" s="73">
        <f ca="1">SUM(P51-O51)</f>
        <v>-100</v>
      </c>
      <c r="R51" s="19">
        <f ca="1">IF(Q51=0,0,IF(O51=0,1,Q51/O51))</f>
        <v>-0.15337423312883436</v>
      </c>
      <c r="S51" s="73">
        <f>+DB51</f>
        <v>430</v>
      </c>
      <c r="T51" s="73">
        <f ca="1">OFFSET(DB51,0,14,1,1)</f>
        <v>440</v>
      </c>
      <c r="U51" s="73">
        <f ca="1">SUM(T51-S51)</f>
        <v>10</v>
      </c>
      <c r="V51" s="19">
        <f ca="1">IF(U51=0,0,IF(S51=0,1,U51/S51))</f>
        <v>2.3255813953488372E-2</v>
      </c>
      <c r="W51" s="73">
        <f>SUMIF($C$6:V$6,W$5,$C51:V51)</f>
        <v>1082</v>
      </c>
      <c r="X51" s="73">
        <f ca="1">SUMIF($C$6:W$6,X$5,$C51:W51)</f>
        <v>992</v>
      </c>
      <c r="Y51" s="73">
        <f ca="1">SUM(X51-W51)</f>
        <v>-90</v>
      </c>
      <c r="Z51" s="19">
        <f ca="1">IF(Y51=0,0,IF(W51=0,1,Y51/W51))</f>
        <v>-8.3179297597042512E-2</v>
      </c>
      <c r="AA51" s="73">
        <f>+DC51</f>
        <v>594</v>
      </c>
      <c r="AB51" s="73">
        <f ca="1">OFFSET(DC51,0,14,1,1)</f>
        <v>542</v>
      </c>
      <c r="AC51" s="73">
        <f ca="1">SUM(AB51-AA51)</f>
        <v>-52</v>
      </c>
      <c r="AD51" s="19">
        <f ca="1">IF(AC51=0,0,IF(AA51=0,1,AC51/AA51))</f>
        <v>-8.7542087542087546E-2</v>
      </c>
      <c r="AE51" s="73">
        <f>SUMIF($C$6:AD$6,AE$5,$C51:AD51)</f>
        <v>1676</v>
      </c>
      <c r="AF51" s="73">
        <f ca="1">SUMIF($C$6:AE$6,AF$5,$C51:AE51)</f>
        <v>1534</v>
      </c>
      <c r="AG51" s="73">
        <f ca="1">SUM(AF51-AE51)</f>
        <v>-142</v>
      </c>
      <c r="AH51" s="19">
        <f ca="1">IF(AG51=0,0,IF(AE51=0,1,AG51/AE51))</f>
        <v>-8.4725536992840092E-2</v>
      </c>
      <c r="AI51" s="73">
        <f>+DD51</f>
        <v>624</v>
      </c>
      <c r="AJ51" s="73">
        <f ca="1">OFFSET(DD51,0,14,1,1)</f>
        <v>568</v>
      </c>
      <c r="AK51" s="73">
        <f ca="1">SUM(AJ51-AI51)</f>
        <v>-56</v>
      </c>
      <c r="AL51" s="19">
        <f ca="1">IF(AK51=0,0,IF(AI51=0,1,AK51/AI51))</f>
        <v>-8.9743589743589744E-2</v>
      </c>
      <c r="AM51" s="73">
        <f>SUMIF($C$6:AL$6,AM$5,$C51:AL51)</f>
        <v>2300</v>
      </c>
      <c r="AN51" s="73">
        <f ca="1">SUMIF($C$6:AM$6,AN$5,$C51:AM51)</f>
        <v>2102</v>
      </c>
      <c r="AO51" s="73">
        <f ca="1">SUM(AN51-AM51)</f>
        <v>-198</v>
      </c>
      <c r="AP51" s="19">
        <f ca="1">IF(AO51=0,0,IF(AM51=0,1,AO51/AM51))</f>
        <v>-8.608695652173913E-2</v>
      </c>
      <c r="AQ51" s="73">
        <f>+DE51</f>
        <v>572</v>
      </c>
      <c r="AR51" s="73">
        <f ca="1">OFFSET(DE51,0,14,1,1)</f>
        <v>592</v>
      </c>
      <c r="AS51" s="73">
        <f ca="1">SUM(AR51-AQ51)</f>
        <v>20</v>
      </c>
      <c r="AT51" s="19">
        <f ca="1">IF(AS51=0,0,IF(AQ51=0,1,AS51/AQ51))</f>
        <v>3.4965034965034968E-2</v>
      </c>
      <c r="AU51" s="73">
        <f>SUMIF($C$6:AT$6,AU$5,$C51:AT51)</f>
        <v>2872</v>
      </c>
      <c r="AV51" s="73">
        <f ca="1">SUMIF($C$6:AU$6,AV$5,$C51:AU51)</f>
        <v>2694</v>
      </c>
      <c r="AW51" s="73">
        <f ca="1">SUM(AV51-AU51)</f>
        <v>-178</v>
      </c>
      <c r="AX51" s="19">
        <f ca="1">IF(AW51=0,0,IF(AU51=0,1,AW51/AU51))</f>
        <v>-6.1977715877437327E-2</v>
      </c>
      <c r="AY51" s="73">
        <f>+DF51</f>
        <v>1030</v>
      </c>
      <c r="AZ51" s="73">
        <f ca="1">OFFSET(DF51,0,14,1,1)</f>
        <v>866</v>
      </c>
      <c r="BA51" s="73">
        <f ca="1">SUM(AZ51-AY51)</f>
        <v>-164</v>
      </c>
      <c r="BB51" s="19">
        <f ca="1">IF(BA51=0,0,IF(AY51=0,1,BA51/AY51))</f>
        <v>-0.15922330097087378</v>
      </c>
      <c r="BC51" s="73">
        <f>SUMIF($C$6:BB$6,BC$5,$C51:BB51)</f>
        <v>3902</v>
      </c>
      <c r="BD51" s="73">
        <f ca="1">SUMIF($C$6:BC$6,BD$5,$C51:BC51)</f>
        <v>3560</v>
      </c>
      <c r="BE51" s="73">
        <f ca="1">SUM(BD51-BC51)</f>
        <v>-342</v>
      </c>
      <c r="BF51" s="19">
        <f ca="1">IF(BE51=0,0,IF(BC51=0,1,BE51/BC51))</f>
        <v>-8.7647360328036911E-2</v>
      </c>
      <c r="BG51" s="73">
        <f>+DG51</f>
        <v>982</v>
      </c>
      <c r="BH51" s="73">
        <f ca="1">OFFSET(DG51,0,14,1,1)</f>
        <v>800</v>
      </c>
      <c r="BI51" s="73">
        <f ca="1">SUM(BH51-BG51)</f>
        <v>-182</v>
      </c>
      <c r="BJ51" s="19">
        <f ca="1">IF(BI51=0,0,IF(BG51=0,1,BI51/BG51))</f>
        <v>-0.18533604887983707</v>
      </c>
      <c r="BK51" s="73">
        <f>SUMIF($C$6:BJ$6,BK$5,$C51:BJ51)</f>
        <v>4884</v>
      </c>
      <c r="BL51" s="73">
        <f ca="1">SUMIF($C$6:BK$6,BL$5,$C51:BK51)</f>
        <v>4360</v>
      </c>
      <c r="BM51" s="73">
        <f ca="1">SUM(BL51-BK51)</f>
        <v>-524</v>
      </c>
      <c r="BN51" s="19">
        <f ca="1">IF(BM51=0,0,IF(BK51=0,1,BM51/BK51))</f>
        <v>-0.10728910728910729</v>
      </c>
      <c r="BO51" s="73">
        <f>+DH51</f>
        <v>748</v>
      </c>
      <c r="BP51" s="73">
        <f ca="1">OFFSET(DH51,0,14,1,1)</f>
        <v>612</v>
      </c>
      <c r="BQ51" s="73">
        <f ca="1">SUM(BP51-BO51)</f>
        <v>-136</v>
      </c>
      <c r="BR51" s="19">
        <f ca="1">IF(BQ51=0,0,IF(BO51=0,1,BQ51/BO51))</f>
        <v>-0.18181818181818182</v>
      </c>
      <c r="BS51" s="73">
        <f>SUMIF($C$6:BR$6,BS$5,$C51:BR51)</f>
        <v>5632</v>
      </c>
      <c r="BT51" s="73">
        <f ca="1">SUMIF($C$6:BS$6,BT$5,$C51:BS51)</f>
        <v>4972</v>
      </c>
      <c r="BU51" s="73">
        <f ca="1">SUM(BT51-BS51)</f>
        <v>-660</v>
      </c>
      <c r="BV51" s="19">
        <f ca="1">IF(BU51=0,0,IF(BS51=0,1,BU51/BS51))</f>
        <v>-0.1171875</v>
      </c>
      <c r="BW51" s="73">
        <f>+DI51</f>
        <v>750</v>
      </c>
      <c r="BX51" s="73">
        <f ca="1">OFFSET(DI51,0,14,1,1)</f>
        <v>676</v>
      </c>
      <c r="BY51" s="73">
        <f ca="1">SUM(BX51-BW51)</f>
        <v>-74</v>
      </c>
      <c r="BZ51" s="19">
        <f ca="1">IF(BY51=0,0,IF(BW51=0,1,BY51/BW51))</f>
        <v>-9.8666666666666666E-2</v>
      </c>
      <c r="CA51" s="73">
        <f>SUMIF($C$6:BZ$6,CA$5,$C51:BZ51)</f>
        <v>6382</v>
      </c>
      <c r="CB51" s="73">
        <f ca="1">SUMIF($C$6:CA$6,CB$5,$C51:CA51)</f>
        <v>5648</v>
      </c>
      <c r="CC51" s="73">
        <f ca="1">SUM(CB51-CA51)</f>
        <v>-734</v>
      </c>
      <c r="CD51" s="19">
        <f ca="1">IF(CC51=0,0,IF(CA51=0,1,CC51/CA51))</f>
        <v>-0.1150109683484801</v>
      </c>
      <c r="CE51" s="73">
        <f>+DJ51</f>
        <v>500</v>
      </c>
      <c r="CF51" s="73">
        <f ca="1">OFFSET(DJ51,0,14,1,1)</f>
        <v>484</v>
      </c>
      <c r="CG51" s="73">
        <f ca="1">SUM(CF51-CE51)</f>
        <v>-16</v>
      </c>
      <c r="CH51" s="19">
        <f ca="1">IF(CG51=0,0,IF(CE51=0,1,CG51/CE51))</f>
        <v>-3.2000000000000001E-2</v>
      </c>
      <c r="CI51" s="73">
        <f>SUMIF($C$6:CH$6,CI$5,$C51:CH51)</f>
        <v>6882</v>
      </c>
      <c r="CJ51" s="73">
        <f ca="1">SUMIF($C$6:CI$6,CJ$5,$C51:CI51)</f>
        <v>6132</v>
      </c>
      <c r="CK51" s="73">
        <f ca="1">SUM(CJ51-CI51)</f>
        <v>-750</v>
      </c>
      <c r="CL51" s="19">
        <f ca="1">IF(CK51=0,0,IF(CI51=0,1,CK51/CI51))</f>
        <v>-0.10897994768962511</v>
      </c>
      <c r="CM51" s="73">
        <f>+DK51</f>
        <v>394</v>
      </c>
      <c r="CN51" s="73">
        <f ca="1">OFFSET(DK51,0,14,1,1)</f>
        <v>414</v>
      </c>
      <c r="CO51" s="73">
        <f ca="1">SUM(CN51-CM51)</f>
        <v>20</v>
      </c>
      <c r="CP51" s="19">
        <f ca="1">IF(CO51=0,0,IF(CM51=0,1,CO51/CM51))</f>
        <v>5.0761421319796954E-2</v>
      </c>
      <c r="CQ51" s="73">
        <f>SUMIF($C$6:CP$6,CQ$5,$C51:CP51)</f>
        <v>7276</v>
      </c>
      <c r="CR51" s="73">
        <f ca="1">SUMIF($C$6:CQ$6,CR$5,$C51:CQ51)</f>
        <v>6546</v>
      </c>
      <c r="CS51" s="73">
        <f ca="1">SUM(CR51-CQ51)</f>
        <v>-730</v>
      </c>
      <c r="CT51" s="19">
        <f ca="1">IF(CS51=0,0,IF(CQ51=0,1,CS51/CQ51))</f>
        <v>-0.10032985156679494</v>
      </c>
      <c r="CW51" t="s">
        <v>12</v>
      </c>
      <c r="CX51" t="s">
        <v>8</v>
      </c>
      <c r="CY51" s="7"/>
      <c r="CZ51" s="74">
        <f>SUMIF(LQB!$A$129:$A$144,'2018-2019'!CZ$7,LQB!D$129:D$144)</f>
        <v>306</v>
      </c>
      <c r="DA51" s="74">
        <f>SUMIF(LQB!$A$129:$A$144,'2018-2019'!DA$7,LQB!E$129:E$144)</f>
        <v>346</v>
      </c>
      <c r="DB51" s="74">
        <f>SUMIF(LQB!$A$129:$A$144,'2018-2019'!DB$7,LQB!F$129:F$144)</f>
        <v>430</v>
      </c>
      <c r="DC51" s="74">
        <f>SUMIF(LQB!$A$129:$A$144,'2018-2019'!DC$7,LQB!G$129:G$144)</f>
        <v>594</v>
      </c>
      <c r="DD51" s="74">
        <f>SUMIF(LQB!$A$129:$A$144,'2018-2019'!DD$7,LQB!H$129:H$144)</f>
        <v>624</v>
      </c>
      <c r="DE51" s="74">
        <f>SUMIF(LQB!$A$129:$A$144,'2018-2019'!DE$7,LQB!I$129:I$144)</f>
        <v>572</v>
      </c>
      <c r="DF51" s="74">
        <f>SUMIF(LQB!$A$129:$A$144,'2018-2019'!DF$7,LQB!J$129:J$144)</f>
        <v>1030</v>
      </c>
      <c r="DG51" s="74">
        <f>SUMIF(LQB!$A$129:$A$144,'2018-2019'!DG$7,LQB!K$129:K$144)</f>
        <v>982</v>
      </c>
      <c r="DH51" s="74">
        <f>SUMIF(LQB!$A$129:$A$144,'2018-2019'!DH$7,LQB!L$129:L$144)</f>
        <v>748</v>
      </c>
      <c r="DI51" s="74">
        <f>SUMIF(LQB!$A$129:$A$144,'2018-2019'!DI$7,LQB!M$129:M$144)</f>
        <v>750</v>
      </c>
      <c r="DJ51" s="74">
        <f>SUMIF(LQB!$A$129:$A$144,'2018-2019'!DJ$7,LQB!N$129:N$144)</f>
        <v>500</v>
      </c>
      <c r="DK51" s="74">
        <f>SUMIF(LQB!$A$129:$A$144,'2018-2019'!DK$7,LQB!O$129:O$144)</f>
        <v>394</v>
      </c>
      <c r="DN51" s="74">
        <f>SUMIF(LQB!$A$129:$A$144,'2018-2019'!DN$7,LQB!D$129:D$144)</f>
        <v>258</v>
      </c>
      <c r="DO51" s="74">
        <f>SUMIF(LQB!$A$129:$A$144,'2018-2019'!DO$7,LQB!E$129:E$144)</f>
        <v>294</v>
      </c>
      <c r="DP51" s="74">
        <f>SUMIF(LQB!$A$129:$A$144,'2018-2019'!DP$7,LQB!F$129:F$144)</f>
        <v>440</v>
      </c>
      <c r="DQ51" s="74">
        <f>SUMIF(LQB!$A$129:$A$144,'2018-2019'!DQ$7,LQB!G$129:G$144)</f>
        <v>542</v>
      </c>
      <c r="DR51" s="74">
        <f>SUMIF(LQB!$A$129:$A$144,'2018-2019'!DR$7,LQB!H$129:H$144)</f>
        <v>568</v>
      </c>
      <c r="DS51" s="74">
        <f>SUMIF(LQB!$A$129:$A$144,'2018-2019'!DS$7,LQB!I$129:I$144)</f>
        <v>592</v>
      </c>
      <c r="DT51" s="74">
        <f>SUMIF(LQB!$A$129:$A$144,'2018-2019'!DT$7,LQB!J$129:J$144)</f>
        <v>866</v>
      </c>
      <c r="DU51" s="74">
        <f>SUMIF(LQB!$A$129:$A$144,'2018-2019'!DU$7,LQB!K$129:K$144)</f>
        <v>800</v>
      </c>
      <c r="DV51" s="74">
        <f>SUMIF(LQB!$A$129:$A$144,'2018-2019'!DV$7,LQB!L$129:L$144)</f>
        <v>612</v>
      </c>
      <c r="DW51" s="74">
        <f>SUMIF(LQB!$A$129:$A$144,'2018-2019'!DW$7,LQB!M$129:M$144)</f>
        <v>676</v>
      </c>
      <c r="DX51" s="74">
        <f>SUMIF(LQB!$A$129:$A$144,'2018-2019'!DX$7,LQB!N$129:N$144)</f>
        <v>484</v>
      </c>
      <c r="DY51" s="74">
        <f>SUMIF(LQB!$A$129:$A$144,'2018-2019'!DY$7,LQB!O$129:O$144)</f>
        <v>414</v>
      </c>
    </row>
    <row r="52" spans="1:130" s="7" customFormat="1">
      <c r="A52" s="75"/>
      <c r="B52" s="24" t="s">
        <v>9</v>
      </c>
      <c r="C52" s="12">
        <f>+SUM(C49:C51)</f>
        <v>216429</v>
      </c>
      <c r="D52" s="86">
        <f ca="1">+SUM(D49:D51)</f>
        <v>212103</v>
      </c>
      <c r="E52" s="12">
        <f ca="1">SUM(E49:E51)</f>
        <v>-4326</v>
      </c>
      <c r="F52" s="13">
        <f ca="1">IF(E52=0,0,IF(C52=0,1,E52/C52))</f>
        <v>-1.9988079231526273E-2</v>
      </c>
      <c r="G52" s="12">
        <f>SUM(G49:G51)</f>
        <v>216429</v>
      </c>
      <c r="H52" s="86">
        <f ca="1">SUM(H49:H51)</f>
        <v>212103</v>
      </c>
      <c r="I52" s="12">
        <f ca="1">SUM(I49:I51)</f>
        <v>-4326</v>
      </c>
      <c r="J52" s="13">
        <f ca="1">IF(I52=0,0,IF(G52=0,1,I52/G52))</f>
        <v>-1.9988079231526273E-2</v>
      </c>
      <c r="K52" s="12">
        <f>+SUM(K49:K51)</f>
        <v>210199</v>
      </c>
      <c r="L52" s="86">
        <f ca="1">+SUM(L49:L51)</f>
        <v>207472</v>
      </c>
      <c r="M52" s="12">
        <f ca="1">SUM(M49:M51)</f>
        <v>-2727</v>
      </c>
      <c r="N52" s="13">
        <f ca="1">IF(M52=0,0,IF(K52=0,1,M52/K52))</f>
        <v>-1.29734204254064E-2</v>
      </c>
      <c r="O52" s="12">
        <f>SUM(O49:O51)</f>
        <v>426628</v>
      </c>
      <c r="P52" s="86">
        <f ca="1">SUM(P49:P51)</f>
        <v>419575</v>
      </c>
      <c r="Q52" s="12">
        <f ca="1">SUM(Q49:Q51)</f>
        <v>-7053</v>
      </c>
      <c r="R52" s="13">
        <f ca="1">IF(Q52=0,0,IF(O52=0,1,Q52/O52))</f>
        <v>-1.6531966959505706E-2</v>
      </c>
      <c r="S52" s="12">
        <f>+SUM(S49:S51)</f>
        <v>268404</v>
      </c>
      <c r="T52" s="86">
        <f ca="1">+SUM(T49:T51)</f>
        <v>264573</v>
      </c>
      <c r="U52" s="12">
        <f ca="1">SUM(U49:U51)</f>
        <v>-3831</v>
      </c>
      <c r="V52" s="13">
        <f ca="1">IF(U52=0,0,IF(S52=0,1,U52/S52))</f>
        <v>-1.4273259712970001E-2</v>
      </c>
      <c r="W52" s="12">
        <f>SUM(W49:W51)</f>
        <v>695032</v>
      </c>
      <c r="X52" s="86">
        <f ca="1">SUM(X49:X51)</f>
        <v>684148</v>
      </c>
      <c r="Y52" s="12">
        <f ca="1">SUM(Y49:Y51)</f>
        <v>-10884</v>
      </c>
      <c r="Z52" s="13">
        <f ca="1">IF(Y52=0,0,IF(W52=0,1,Y52/W52))</f>
        <v>-1.5659710632028454E-2</v>
      </c>
      <c r="AA52" s="12">
        <f>+SUM(AA49:AA51)</f>
        <v>254434</v>
      </c>
      <c r="AB52" s="86">
        <f ca="1">+SUM(AB49:AB51)</f>
        <v>284079</v>
      </c>
      <c r="AC52" s="12">
        <f ca="1">SUM(AC49:AC51)</f>
        <v>29645</v>
      </c>
      <c r="AD52" s="13">
        <f ca="1">IF(AC52=0,0,IF(AA52=0,1,AC52/AA52))</f>
        <v>0.11651351627534055</v>
      </c>
      <c r="AE52" s="12">
        <f>SUM(AE49:AE51)</f>
        <v>949466</v>
      </c>
      <c r="AF52" s="86">
        <f ca="1">SUM(AF49:AF51)</f>
        <v>968227</v>
      </c>
      <c r="AG52" s="12">
        <f ca="1">SUM(AG49:AG51)</f>
        <v>18761</v>
      </c>
      <c r="AH52" s="13">
        <f ca="1">IF(AG52=0,0,IF(AE52=0,1,AG52/AE52))</f>
        <v>1.9759527987310763E-2</v>
      </c>
      <c r="AI52" s="12">
        <f>+SUM(AI49:AI51)</f>
        <v>298813</v>
      </c>
      <c r="AJ52" s="86">
        <f ca="1">+SUM(AJ49:AJ51)</f>
        <v>301457</v>
      </c>
      <c r="AK52" s="12">
        <f ca="1">SUM(AK49:AK51)</f>
        <v>2644</v>
      </c>
      <c r="AL52" s="13">
        <f ca="1">IF(AK52=0,0,IF(AI52=0,1,AK52/AI52))</f>
        <v>8.8483432782375596E-3</v>
      </c>
      <c r="AM52" s="12">
        <f>SUM(AM49:AM51)</f>
        <v>1248279</v>
      </c>
      <c r="AN52" s="86">
        <f ca="1">SUM(AN49:AN51)</f>
        <v>1269684</v>
      </c>
      <c r="AO52" s="12">
        <f ca="1">SUM(AO49:AO51)</f>
        <v>21405</v>
      </c>
      <c r="AP52" s="13">
        <f ca="1">IF(AO52=0,0,IF(AM52=0,1,AO52/AM52))</f>
        <v>1.7147608827834161E-2</v>
      </c>
      <c r="AQ52" s="12">
        <f>+SUM(AQ49:AQ51)</f>
        <v>306372</v>
      </c>
      <c r="AR52" s="86">
        <f ca="1">+SUM(AR49:AR51)</f>
        <v>311827</v>
      </c>
      <c r="AS52" s="12">
        <f ca="1">SUM(AS49:AS51)</f>
        <v>5455</v>
      </c>
      <c r="AT52" s="13">
        <f ca="1">IF(AS52=0,0,IF(AQ52=0,1,AS52/AQ52))</f>
        <v>1.7805151906832219E-2</v>
      </c>
      <c r="AU52" s="12">
        <f>SUM(AU49:AU51)</f>
        <v>1554651</v>
      </c>
      <c r="AV52" s="86">
        <f ca="1">SUM(AV49:AV51)</f>
        <v>1581511</v>
      </c>
      <c r="AW52" s="12">
        <f ca="1">SUM(AW49:AW51)</f>
        <v>26860</v>
      </c>
      <c r="AX52" s="13">
        <f ca="1">IF(AW52=0,0,IF(AU52=0,1,AW52/AU52))</f>
        <v>1.7277189542862031E-2</v>
      </c>
      <c r="AY52" s="12">
        <f>+SUM(AY49:AY51)</f>
        <v>343307</v>
      </c>
      <c r="AZ52" s="86">
        <f ca="1">+SUM(AZ49:AZ51)</f>
        <v>356528</v>
      </c>
      <c r="BA52" s="12">
        <f ca="1">SUM(BA49:BA51)</f>
        <v>13221</v>
      </c>
      <c r="BB52" s="13">
        <f ca="1">IF(BA52=0,0,IF(AY52=0,1,BA52/AY52))</f>
        <v>3.8510720725181836E-2</v>
      </c>
      <c r="BC52" s="12">
        <f>SUM(BC49:BC51)</f>
        <v>1897958</v>
      </c>
      <c r="BD52" s="86">
        <f ca="1">SUM(BD49:BD51)</f>
        <v>1938039</v>
      </c>
      <c r="BE52" s="12">
        <f ca="1">SUM(BE49:BE51)</f>
        <v>40081</v>
      </c>
      <c r="BF52" s="13">
        <f ca="1">IF(BE52=0,0,IF(BC52=0,1,BE52/BC52))</f>
        <v>2.1117959406899416E-2</v>
      </c>
      <c r="BG52" s="12">
        <f>+SUM(BG49:BG51)</f>
        <v>370143</v>
      </c>
      <c r="BH52" s="86">
        <f ca="1">+SUM(BH49:BH51)</f>
        <v>381624</v>
      </c>
      <c r="BI52" s="12">
        <f ca="1">SUM(BI49:BI51)</f>
        <v>11481</v>
      </c>
      <c r="BJ52" s="13">
        <f ca="1">IF(BI52=0,0,IF(BG52=0,1,BI52/BG52))</f>
        <v>3.1017741791685916E-2</v>
      </c>
      <c r="BK52" s="12">
        <f>SUM(BK49:BK51)</f>
        <v>2268101</v>
      </c>
      <c r="BL52" s="86">
        <f ca="1">SUM(BL49:BL51)</f>
        <v>2319663</v>
      </c>
      <c r="BM52" s="12">
        <f ca="1">SUM(BM49:BM51)</f>
        <v>51562</v>
      </c>
      <c r="BN52" s="13">
        <f ca="1">IF(BM52=0,0,IF(BK52=0,1,BM52/BK52))</f>
        <v>2.2733555516266692E-2</v>
      </c>
      <c r="BO52" s="12">
        <f>+SUM(BO49:BO51)</f>
        <v>286249</v>
      </c>
      <c r="BP52" s="86">
        <f ca="1">+SUM(BP49:BP51)</f>
        <v>287361</v>
      </c>
      <c r="BQ52" s="12">
        <f ca="1">SUM(BQ49:BQ51)</f>
        <v>1112</v>
      </c>
      <c r="BR52" s="13">
        <f ca="1">IF(BQ52=0,0,IF(BO52=0,1,BQ52/BO52))</f>
        <v>3.8847297283134611E-3</v>
      </c>
      <c r="BS52" s="12">
        <f>SUM(BS49:BS51)</f>
        <v>2554350</v>
      </c>
      <c r="BT52" s="86">
        <f ca="1">SUM(BT49:BT51)</f>
        <v>2607024</v>
      </c>
      <c r="BU52" s="12">
        <f ca="1">SUM(BU49:BU51)</f>
        <v>52674</v>
      </c>
      <c r="BV52" s="13">
        <f ca="1">IF(BU52=0,0,IF(BS52=0,1,BU52/BS52))</f>
        <v>2.0621293088261203E-2</v>
      </c>
      <c r="BW52" s="12">
        <f>+SUM(BW49:BW51)</f>
        <v>295233</v>
      </c>
      <c r="BX52" s="86">
        <f ca="1">+SUM(BX49:BX51)</f>
        <v>289580</v>
      </c>
      <c r="BY52" s="12">
        <f ca="1">SUM(BY49:BY51)</f>
        <v>-5653</v>
      </c>
      <c r="BZ52" s="13">
        <f ca="1">IF(BY52=0,0,IF(BW52=0,1,BY52/BW52))</f>
        <v>-1.9147588514834047E-2</v>
      </c>
      <c r="CA52" s="12">
        <f>SUM(CA49:CA51)</f>
        <v>2849583</v>
      </c>
      <c r="CB52" s="86">
        <f ca="1">SUM(CB49:CB51)</f>
        <v>2896604</v>
      </c>
      <c r="CC52" s="12">
        <f ca="1">SUM(CC49:CC51)</f>
        <v>47021</v>
      </c>
      <c r="CD52" s="13">
        <f ca="1">IF(CC52=0,0,IF(CA52=0,1,CC52/CA52))</f>
        <v>1.6501010849657653E-2</v>
      </c>
      <c r="CE52" s="12">
        <f>+SUM(CE49:CE51)</f>
        <v>272752</v>
      </c>
      <c r="CF52" s="86">
        <f ca="1">+SUM(CF49:CF51)</f>
        <v>273043</v>
      </c>
      <c r="CG52" s="12">
        <f ca="1">SUM(CG49:CG51)</f>
        <v>291</v>
      </c>
      <c r="CH52" s="13">
        <f ca="1">IF(CG52=0,0,IF(CE52=0,1,CG52/CE52))</f>
        <v>1.0669032674370856E-3</v>
      </c>
      <c r="CI52" s="12">
        <f>SUM(CI49:CI51)</f>
        <v>3122335</v>
      </c>
      <c r="CJ52" s="86">
        <f ca="1">SUM(CJ49:CJ51)</f>
        <v>3169647</v>
      </c>
      <c r="CK52" s="12">
        <f ca="1">SUM(CK49:CK51)</f>
        <v>47312</v>
      </c>
      <c r="CL52" s="13">
        <f ca="1">IF(CK52=0,0,IF(CI52=0,1,CK52/CI52))</f>
        <v>1.5152762275668689E-2</v>
      </c>
      <c r="CM52" s="12">
        <f>+SUM(CM49:CM51)</f>
        <v>267382</v>
      </c>
      <c r="CN52" s="86">
        <f ca="1">+SUM(CN49:CN51)</f>
        <v>265638</v>
      </c>
      <c r="CO52" s="12">
        <f ca="1">SUM(CO49:CO51)</f>
        <v>-1744</v>
      </c>
      <c r="CP52" s="13">
        <f ca="1">IF(CO52=0,0,IF(CM52=0,1,CO52/CM52))</f>
        <v>-6.5225033846706207E-3</v>
      </c>
      <c r="CQ52" s="12">
        <f>SUM(CQ49:CQ51)</f>
        <v>3389717</v>
      </c>
      <c r="CR52" s="86">
        <f ca="1">SUM(CR49:CR51)</f>
        <v>3435285</v>
      </c>
      <c r="CS52" s="12">
        <f ca="1">SUM(CS49:CS51)</f>
        <v>45568</v>
      </c>
      <c r="CT52" s="13">
        <f ca="1">IF(CS52=0,0,IF(CQ52=0,1,CS52/CQ52))</f>
        <v>1.344301013919451E-2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151775</v>
      </c>
      <c r="D54" s="73">
        <f ca="1">OFFSET(CZ54,0,14,1,1)</f>
        <v>130121</v>
      </c>
      <c r="E54" s="18">
        <f ca="1">SUM(D54-C54)</f>
        <v>-21654</v>
      </c>
      <c r="F54" s="19">
        <f ca="1">IF(E54=0,0,IF(C54=0,1,E54/C54))</f>
        <v>-0.1426717180036238</v>
      </c>
      <c r="G54" s="18">
        <f>SUMIF($C$6:F$6,G$5,$C54:F54)</f>
        <v>151775</v>
      </c>
      <c r="H54" s="73">
        <f ca="1">SUMIF($C$6:G$6,H$5,$C54:G54)</f>
        <v>130121</v>
      </c>
      <c r="I54" s="18">
        <f ca="1">SUM(H54-G54)</f>
        <v>-21654</v>
      </c>
      <c r="J54" s="19">
        <f ca="1">IF(I54=0,0,IF(G54=0,1,I54/G54))</f>
        <v>-0.1426717180036238</v>
      </c>
      <c r="K54" s="18">
        <f>+DA54</f>
        <v>146262</v>
      </c>
      <c r="L54" s="73">
        <f ca="1">OFFSET(DA54,0,14,1,1)</f>
        <v>134992</v>
      </c>
      <c r="M54" s="18">
        <f ca="1">SUM(L54-K54)</f>
        <v>-11270</v>
      </c>
      <c r="N54" s="19">
        <f ca="1">IF(M54=0,0,IF(K54=0,1,M54/K54))</f>
        <v>-7.7053506720816067E-2</v>
      </c>
      <c r="O54" s="18">
        <f>SUMIF($C$6:N$6,O$5,$C54:N54)</f>
        <v>298037</v>
      </c>
      <c r="P54" s="73">
        <f ca="1">SUMIF($C$6:O$6,P$5,$C54:O54)</f>
        <v>265113</v>
      </c>
      <c r="Q54" s="18">
        <f ca="1">SUM(P54-O54)</f>
        <v>-32924</v>
      </c>
      <c r="R54" s="19">
        <f ca="1">IF(Q54=0,0,IF(O54=0,1,Q54/O54))</f>
        <v>-0.11046950546408667</v>
      </c>
      <c r="S54" s="18">
        <f>+DB54</f>
        <v>188715</v>
      </c>
      <c r="T54" s="73">
        <f ca="1">OFFSET(DB54,0,14,1,1)</f>
        <v>177807</v>
      </c>
      <c r="U54" s="18">
        <f ca="1">SUM(T54-S54)</f>
        <v>-10908</v>
      </c>
      <c r="V54" s="19">
        <f ca="1">IF(U54=0,0,IF(S54=0,1,U54/S54))</f>
        <v>-5.7801446625864401E-2</v>
      </c>
      <c r="W54" s="18">
        <f>SUMIF($C$6:V$6,W$5,$C54:V54)</f>
        <v>486752</v>
      </c>
      <c r="X54" s="73">
        <f ca="1">SUMIF($C$6:W$6,X$5,$C54:W54)</f>
        <v>442920</v>
      </c>
      <c r="Y54" s="18">
        <f ca="1">SUM(X54-W54)</f>
        <v>-43832</v>
      </c>
      <c r="Z54" s="19">
        <f ca="1">IF(Y54=0,0,IF(W54=0,1,Y54/W54))</f>
        <v>-9.0049963841956474E-2</v>
      </c>
      <c r="AA54" s="18">
        <f>+DC54</f>
        <v>190945</v>
      </c>
      <c r="AB54" s="73">
        <f ca="1">OFFSET(DC54,0,14,1,1)</f>
        <v>216576</v>
      </c>
      <c r="AC54" s="18">
        <f ca="1">SUM(AB54-AA54)</f>
        <v>25631</v>
      </c>
      <c r="AD54" s="19">
        <f ca="1">IF(AC54=0,0,IF(AA54=0,1,AC54/AA54))</f>
        <v>0.13423237057791509</v>
      </c>
      <c r="AE54" s="18">
        <f>SUMIF($C$6:AD$6,AE$5,$C54:AD54)</f>
        <v>677697</v>
      </c>
      <c r="AF54" s="73">
        <f ca="1">SUMIF($C$6:AE$6,AF$5,$C54:AE54)</f>
        <v>659496</v>
      </c>
      <c r="AG54" s="18">
        <f ca="1">SUM(AF54-AE54)</f>
        <v>-18201</v>
      </c>
      <c r="AH54" s="19">
        <f ca="1">IF(AG54=0,0,IF(AE54=0,1,AG54/AE54))</f>
        <v>-2.6857135268416415E-2</v>
      </c>
      <c r="AI54" s="18">
        <f>+DD54</f>
        <v>234075</v>
      </c>
      <c r="AJ54" s="73">
        <f ca="1">OFFSET(DD54,0,14,1,1)</f>
        <v>220451</v>
      </c>
      <c r="AK54" s="18">
        <f ca="1">SUM(AJ54-AI54)</f>
        <v>-13624</v>
      </c>
      <c r="AL54" s="19">
        <f ca="1">IF(AK54=0,0,IF(AI54=0,1,AK54/AI54))</f>
        <v>-5.8203567232724553E-2</v>
      </c>
      <c r="AM54" s="18">
        <f>SUMIF($C$6:AL$6,AM$5,$C54:AL54)</f>
        <v>911772</v>
      </c>
      <c r="AN54" s="73">
        <f ca="1">SUMIF($C$6:AM$6,AN$5,$C54:AM54)</f>
        <v>879947</v>
      </c>
      <c r="AO54" s="18">
        <f ca="1">SUM(AN54-AM54)</f>
        <v>-31825</v>
      </c>
      <c r="AP54" s="19">
        <f ca="1">IF(AO54=0,0,IF(AM54=0,1,AO54/AM54))</f>
        <v>-3.4904559473201632E-2</v>
      </c>
      <c r="AQ54" s="18">
        <f>+DE54</f>
        <v>253227</v>
      </c>
      <c r="AR54" s="73">
        <f ca="1">OFFSET(DE54,0,14,1,1)</f>
        <v>239252</v>
      </c>
      <c r="AS54" s="18">
        <f ca="1">SUM(AR54-AQ54)</f>
        <v>-13975</v>
      </c>
      <c r="AT54" s="19">
        <f ca="1">IF(AS54=0,0,IF(AQ54=0,1,AS54/AQ54))</f>
        <v>-5.518763796909492E-2</v>
      </c>
      <c r="AU54" s="18">
        <f>SUMIF($C$6:AT$6,AU$5,$C54:AT54)</f>
        <v>1164999</v>
      </c>
      <c r="AV54" s="73">
        <f ca="1">SUMIF($C$6:AU$6,AV$5,$C54:AU54)</f>
        <v>1119199</v>
      </c>
      <c r="AW54" s="18">
        <f ca="1">SUM(AV54-AU54)</f>
        <v>-45800</v>
      </c>
      <c r="AX54" s="19">
        <f ca="1">IF(AW54=0,0,IF(AU54=0,1,AW54/AU54))</f>
        <v>-3.9313338466384948E-2</v>
      </c>
      <c r="AY54" s="18">
        <f>+DF54</f>
        <v>303110</v>
      </c>
      <c r="AZ54" s="73">
        <f ca="1">OFFSET(DF54,0,14,1,1)</f>
        <v>290485</v>
      </c>
      <c r="BA54" s="18">
        <f ca="1">SUM(AZ54-AY54)</f>
        <v>-12625</v>
      </c>
      <c r="BB54" s="19">
        <f ca="1">IF(BA54=0,0,IF(AY54=0,1,BA54/AY54))</f>
        <v>-4.1651545643495762E-2</v>
      </c>
      <c r="BC54" s="18">
        <f>SUMIF($C$6:BB$6,BC$5,$C54:BB54)</f>
        <v>1468109</v>
      </c>
      <c r="BD54" s="73">
        <f ca="1">SUMIF($C$6:BC$6,BD$5,$C54:BC54)</f>
        <v>1409684</v>
      </c>
      <c r="BE54" s="18">
        <f ca="1">SUM(BD54-BC54)</f>
        <v>-58425</v>
      </c>
      <c r="BF54" s="19">
        <f ca="1">IF(BE54=0,0,IF(BC54=0,1,BE54/BC54))</f>
        <v>-3.9796091434627812E-2</v>
      </c>
      <c r="BG54" s="18">
        <f>+DG54</f>
        <v>312481</v>
      </c>
      <c r="BH54" s="73">
        <f ca="1">OFFSET(DG54,0,14,1,1)</f>
        <v>305141</v>
      </c>
      <c r="BI54" s="18">
        <f ca="1">SUM(BH54-BG54)</f>
        <v>-7340</v>
      </c>
      <c r="BJ54" s="19">
        <f ca="1">IF(BI54=0,0,IF(BG54=0,1,BI54/BG54))</f>
        <v>-2.348942815723196E-2</v>
      </c>
      <c r="BK54" s="18">
        <f>SUMIF($C$6:BJ$6,BK$5,$C54:BJ54)</f>
        <v>1780590</v>
      </c>
      <c r="BL54" s="73">
        <f ca="1">SUMIF($C$6:BK$6,BL$5,$C54:BK54)</f>
        <v>1714825</v>
      </c>
      <c r="BM54" s="18">
        <f ca="1">SUM(BL54-BK54)</f>
        <v>-65765</v>
      </c>
      <c r="BN54" s="19">
        <f ca="1">IF(BM54=0,0,IF(BK54=0,1,BM54/BK54))</f>
        <v>-3.6934386916696149E-2</v>
      </c>
      <c r="BO54" s="18">
        <f>+DH54</f>
        <v>230295</v>
      </c>
      <c r="BP54" s="73">
        <f ca="1">OFFSET(DH54,0,14,1,1)</f>
        <v>221668</v>
      </c>
      <c r="BQ54" s="18">
        <f ca="1">SUM(BP54-BO54)</f>
        <v>-8627</v>
      </c>
      <c r="BR54" s="19">
        <f ca="1">IF(BQ54=0,0,IF(BO54=0,1,BQ54/BO54))</f>
        <v>-3.746064829892095E-2</v>
      </c>
      <c r="BS54" s="18">
        <f>SUMIF($C$6:BR$6,BS$5,$C54:BR54)</f>
        <v>2010885</v>
      </c>
      <c r="BT54" s="73">
        <f ca="1">SUMIF($C$6:BS$6,BT$5,$C54:BS54)</f>
        <v>1936493</v>
      </c>
      <c r="BU54" s="18">
        <f ca="1">SUM(BT54-BS54)</f>
        <v>-74392</v>
      </c>
      <c r="BV54" s="19">
        <f ca="1">IF(BU54=0,0,IF(BS54=0,1,BU54/BS54))</f>
        <v>-3.6994656581554888E-2</v>
      </c>
      <c r="BW54" s="18">
        <f>+DI54</f>
        <v>213026</v>
      </c>
      <c r="BX54" s="73">
        <f ca="1">OFFSET(DI54,0,14,1,1)</f>
        <v>208113</v>
      </c>
      <c r="BY54" s="18">
        <f ca="1">SUM(BX54-BW54)</f>
        <v>-4913</v>
      </c>
      <c r="BZ54" s="19">
        <f ca="1">IF(BY54=0,0,IF(BW54=0,1,BY54/BW54))</f>
        <v>-2.3062912508332315E-2</v>
      </c>
      <c r="CA54" s="18">
        <f>SUMIF($C$6:BZ$6,CA$5,$C54:BZ54)</f>
        <v>2223911</v>
      </c>
      <c r="CB54" s="73">
        <f ca="1">SUMIF($C$6:CA$6,CB$5,$C54:CA54)</f>
        <v>2144606</v>
      </c>
      <c r="CC54" s="18">
        <f ca="1">SUM(CB54-CA54)</f>
        <v>-79305</v>
      </c>
      <c r="CD54" s="19">
        <f ca="1">IF(CC54=0,0,IF(CA54=0,1,CC54/CA54))</f>
        <v>-3.56601500689551E-2</v>
      </c>
      <c r="CE54" s="18">
        <f>+DJ54</f>
        <v>169709</v>
      </c>
      <c r="CF54" s="73">
        <f ca="1">OFFSET(DJ54,0,14,1,1)</f>
        <v>174356</v>
      </c>
      <c r="CG54" s="18">
        <f ca="1">SUM(CF54-CE54)</f>
        <v>4647</v>
      </c>
      <c r="CH54" s="19">
        <f ca="1">IF(CG54=0,0,IF(CE54=0,1,CG54/CE54))</f>
        <v>2.7382165942878692E-2</v>
      </c>
      <c r="CI54" s="18">
        <f>SUMIF($C$6:CH$6,CI$5,$C54:CH54)</f>
        <v>2393620</v>
      </c>
      <c r="CJ54" s="73">
        <f ca="1">SUMIF($C$6:CI$6,CJ$5,$C54:CI54)</f>
        <v>2318962</v>
      </c>
      <c r="CK54" s="18">
        <f ca="1">SUM(CJ54-CI54)</f>
        <v>-74658</v>
      </c>
      <c r="CL54" s="19">
        <f ca="1">IF(CK54=0,0,IF(CI54=0,1,CK54/CI54))</f>
        <v>-3.1190414518595267E-2</v>
      </c>
      <c r="CM54" s="18">
        <f>+DK54</f>
        <v>179104</v>
      </c>
      <c r="CN54" s="73">
        <f ca="1">OFFSET(DK54,0,14,1,1)</f>
        <v>175256</v>
      </c>
      <c r="CO54" s="18">
        <f ca="1">SUM(CN54-CM54)</f>
        <v>-3848</v>
      </c>
      <c r="CP54" s="19">
        <f ca="1">IF(CO54=0,0,IF(CM54=0,1,CO54/CM54))</f>
        <v>-2.1484723959263891E-2</v>
      </c>
      <c r="CQ54" s="18">
        <f>SUMIF($C$6:CP$6,CQ$5,$C54:CP54)</f>
        <v>2572724</v>
      </c>
      <c r="CR54" s="73">
        <f ca="1">SUMIF($C$6:CQ$6,CR$5,$C54:CQ54)</f>
        <v>2494218</v>
      </c>
      <c r="CS54" s="18">
        <f ca="1">SUM(CR54-CQ54)</f>
        <v>-78506</v>
      </c>
      <c r="CT54" s="19">
        <f ca="1">IF(CS54=0,0,IF(CQ54=0,1,CS54/CQ54))</f>
        <v>-3.0514738463978258E-2</v>
      </c>
      <c r="CW54" t="s">
        <v>15</v>
      </c>
      <c r="CX54" t="s">
        <v>6</v>
      </c>
      <c r="CZ54" s="74">
        <f>SUMIF(RBW!$A$93:$A$108,'2018-2019'!CZ$7,RBW!D$93:D$108)</f>
        <v>151775</v>
      </c>
      <c r="DA54" s="74">
        <f>SUMIF(RBW!$A$93:$A$108,'2018-2019'!DA$7,RBW!E$93:E$108)</f>
        <v>146262</v>
      </c>
      <c r="DB54" s="74">
        <f>SUMIF(RBW!$A$93:$A$108,'2018-2019'!DB$7,RBW!F$93:F$108)</f>
        <v>188715</v>
      </c>
      <c r="DC54" s="74">
        <f>SUMIF(RBW!$A$93:$A$108,'2018-2019'!DC$7,RBW!G$93:G$108)</f>
        <v>190945</v>
      </c>
      <c r="DD54" s="74">
        <f>SUMIF(RBW!$A$93:$A$108,'2018-2019'!DD$7,RBW!H$93:H$108)</f>
        <v>234075</v>
      </c>
      <c r="DE54" s="74">
        <f>SUMIF(RBW!$A$93:$A$108,'2018-2019'!DE$7,RBW!I$93:I$108)</f>
        <v>253227</v>
      </c>
      <c r="DF54" s="74">
        <f>SUMIF(RBW!$A$93:$A$108,'2018-2019'!DF$7,RBW!J$93:J$108)</f>
        <v>303110</v>
      </c>
      <c r="DG54" s="74">
        <f>SUMIF(RBW!$A$93:$A$108,'2018-2019'!DG$7,RBW!K$93:K$108)</f>
        <v>312481</v>
      </c>
      <c r="DH54" s="74">
        <f>SUMIF(RBW!$A$93:$A$108,'2018-2019'!DH$7,RBW!L$93:L$108)</f>
        <v>230295</v>
      </c>
      <c r="DI54" s="74">
        <f>SUMIF(RBW!$A$93:$A$108,'2018-2019'!DI$7,RBW!M$93:M$108)</f>
        <v>213026</v>
      </c>
      <c r="DJ54" s="74">
        <f>SUMIF(RBW!$A$93:$A$108,'2018-2019'!DJ$7,RBW!N$93:N$108)</f>
        <v>169709</v>
      </c>
      <c r="DK54" s="74">
        <f>SUMIF(RBW!$A$93:$A$108,'2018-2019'!DK$7,RBW!O$93:O$108)</f>
        <v>179104</v>
      </c>
      <c r="DN54" s="74">
        <f>SUMIF(RBW!$A$93:$A$108,'2018-2019'!DN$7,RBW!D$93:D$108)</f>
        <v>130121</v>
      </c>
      <c r="DO54" s="74">
        <f>SUMIF(RBW!$A$93:$A$108,'2018-2019'!DO$7,RBW!E$93:E$108)</f>
        <v>134992</v>
      </c>
      <c r="DP54" s="74">
        <f>SUMIF(RBW!$A$93:$A$108,'2018-2019'!DP$7,RBW!F$93:F$108)</f>
        <v>177807</v>
      </c>
      <c r="DQ54" s="74">
        <f>SUMIF(RBW!$A$93:$A$108,'2018-2019'!DQ$7,RBW!G$93:G$108)</f>
        <v>216576</v>
      </c>
      <c r="DR54" s="74">
        <f>SUMIF(RBW!$A$93:$A$108,'2018-2019'!DR$7,RBW!H$93:H$108)</f>
        <v>220451</v>
      </c>
      <c r="DS54" s="74">
        <f>SUMIF(RBW!$A$93:$A$108,'2018-2019'!DS$7,RBW!I$93:I$108)</f>
        <v>239252</v>
      </c>
      <c r="DT54" s="74">
        <f>SUMIF(RBW!$A$93:$A$108,'2018-2019'!DT$7,RBW!J$93:J$108)</f>
        <v>290485</v>
      </c>
      <c r="DU54" s="74">
        <f>SUMIF(RBW!$A$93:$A$108,'2018-2019'!DU$7,RBW!K$93:K$108)</f>
        <v>305141</v>
      </c>
      <c r="DV54" s="74">
        <f>SUMIF(RBW!$A$93:$A$108,'2018-2019'!DV$7,RBW!L$93:L$108)</f>
        <v>221668</v>
      </c>
      <c r="DW54" s="74">
        <f>SUMIF(RBW!$A$93:$A$108,'2018-2019'!DW$7,RBW!M$93:M$108)</f>
        <v>208113</v>
      </c>
      <c r="DX54" s="74">
        <f>SUMIF(RBW!$A$93:$A$108,'2018-2019'!DX$7,RBW!N$93:N$108)</f>
        <v>174356</v>
      </c>
      <c r="DY54" s="74">
        <f>SUMIF(RBW!$A$93:$A$108,'2018-2019'!DY$7,RBW!O$93:O$108)</f>
        <v>175256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SUMIF(RBW!$A$111:$A$126,'2018-2019'!CZ$7,RBW!D$111:D$126)</f>
        <v>0</v>
      </c>
      <c r="DA55" s="74">
        <f>SUMIF(RBW!$A$111:$A$126,'2018-2019'!DA$7,RBW!E$111:E$126)</f>
        <v>0</v>
      </c>
      <c r="DB55" s="74">
        <f>SUMIF(RBW!$A$111:$A$126,'2018-2019'!DB$7,RBW!F$111:F$126)</f>
        <v>0</v>
      </c>
      <c r="DC55" s="74">
        <f>SUMIF(RBW!$A$111:$A$126,'2018-2019'!DC$7,RBW!G$111:G$126)</f>
        <v>0</v>
      </c>
      <c r="DD55" s="74">
        <f>SUMIF(RBW!$A$111:$A$126,'2018-2019'!DD$7,RBW!H$111:H$126)</f>
        <v>0</v>
      </c>
      <c r="DE55" s="74">
        <f>SUMIF(RBW!$A$111:$A$126,'2018-2019'!DE$7,RBW!I$111:I$126)</f>
        <v>0</v>
      </c>
      <c r="DF55" s="74">
        <f>SUMIF(RBW!$A$111:$A$126,'2018-2019'!DF$7,RBW!J$111:J$126)</f>
        <v>0</v>
      </c>
      <c r="DG55" s="74">
        <f>SUMIF(RBW!$A$111:$A$126,'2018-2019'!DG$7,RBW!K$111:K$126)</f>
        <v>0</v>
      </c>
      <c r="DH55" s="74">
        <f>SUMIF(RBW!$A$111:$A$126,'2018-2019'!DH$7,RBW!L$111:L$126)</f>
        <v>0</v>
      </c>
      <c r="DI55" s="74">
        <f>SUMIF(RBW!$A$111:$A$126,'2018-2019'!DI$7,RBW!M$111:M$126)</f>
        <v>0</v>
      </c>
      <c r="DJ55" s="74">
        <f>SUMIF(RBW!$A$111:$A$126,'2018-2019'!DJ$7,RBW!N$111:N$126)</f>
        <v>0</v>
      </c>
      <c r="DK55" s="74">
        <f>SUMIF(RBW!$A$111:$A$126,'2018-2019'!DK$7,RBW!O$111:O$126)</f>
        <v>0</v>
      </c>
      <c r="DN55" s="74">
        <f>SUMIF(RBW!$A$111:$A$126,'2018-2019'!DN$7,RBW!D$111:D$126)</f>
        <v>0</v>
      </c>
      <c r="DO55" s="74">
        <f>SUMIF(RBW!$A$111:$A$126,'2018-2019'!DO$7,RBW!E$111:E$126)</f>
        <v>0</v>
      </c>
      <c r="DP55" s="74">
        <f>SUMIF(RBW!$A$111:$A$126,'2018-2019'!DP$7,RBW!F$111:F$126)</f>
        <v>0</v>
      </c>
      <c r="DQ55" s="74">
        <f>SUMIF(RBW!$A$111:$A$126,'2018-2019'!DQ$7,RBW!G$111:G$126)</f>
        <v>0</v>
      </c>
      <c r="DR55" s="74">
        <f>SUMIF(RBW!$A$111:$A$126,'2018-2019'!DR$7,RBW!H$111:H$126)</f>
        <v>0</v>
      </c>
      <c r="DS55" s="74">
        <f>SUMIF(RBW!$A$111:$A$126,'2018-2019'!DS$7,RBW!I$111:I$126)</f>
        <v>0</v>
      </c>
      <c r="DT55" s="74">
        <f>SUMIF(RBW!$A$111:$A$126,'2018-2019'!DT$7,RBW!J$111:J$126)</f>
        <v>0</v>
      </c>
      <c r="DU55" s="74">
        <f>SUMIF(RBW!$A$111:$A$126,'2018-2019'!DU$7,RBW!K$111:K$126)</f>
        <v>0</v>
      </c>
      <c r="DV55" s="74">
        <f>SUMIF(RBW!$A$111:$A$126,'2018-2019'!DV$7,RBW!L$111:L$126)</f>
        <v>0</v>
      </c>
      <c r="DW55" s="74">
        <f>SUMIF(RBW!$A$111:$A$126,'2018-2019'!DW$7,RBW!M$111:M$126)</f>
        <v>0</v>
      </c>
      <c r="DX55" s="74">
        <f>SUMIF(RBW!$A$111:$A$126,'2018-2019'!DX$7,RBW!N$111:N$126)</f>
        <v>0</v>
      </c>
      <c r="DY55" s="74">
        <f>SUMIF(RBW!$A$111:$A$126,'2018-2019'!DY$7,RBW!O$111:O$126)</f>
        <v>0</v>
      </c>
    </row>
    <row r="56" spans="1:130">
      <c r="A56" s="83"/>
      <c r="B56" s="26" t="s">
        <v>8</v>
      </c>
      <c r="C56" s="73">
        <f>+CZ56</f>
        <v>420</v>
      </c>
      <c r="D56" s="73">
        <f ca="1">OFFSET(CZ56,0,14,1,1)</f>
        <v>374</v>
      </c>
      <c r="E56" s="73">
        <f ca="1">SUM(D56-C56)</f>
        <v>-46</v>
      </c>
      <c r="F56" s="19">
        <f ca="1">IF(E56=0,0,IF(C56=0,1,E56/C56))</f>
        <v>-0.10952380952380952</v>
      </c>
      <c r="G56" s="73">
        <f>SUMIF($C$6:F$6,G$5,$C56:F56)</f>
        <v>420</v>
      </c>
      <c r="H56" s="73">
        <f ca="1">SUMIF($C$6:G$6,H$5,$C56:G56)</f>
        <v>374</v>
      </c>
      <c r="I56" s="73">
        <f ca="1">SUM(H56-G56)</f>
        <v>-46</v>
      </c>
      <c r="J56" s="19">
        <f ca="1">IF(I56=0,0,IF(G56=0,1,I56/G56))</f>
        <v>-0.10952380952380952</v>
      </c>
      <c r="K56" s="73">
        <f>+DA56</f>
        <v>394</v>
      </c>
      <c r="L56" s="73">
        <f ca="1">OFFSET(DA56,0,14,1,1)</f>
        <v>452</v>
      </c>
      <c r="M56" s="73">
        <f ca="1">SUM(L56-K56)</f>
        <v>58</v>
      </c>
      <c r="N56" s="19">
        <f ca="1">IF(M56=0,0,IF(K56=0,1,M56/K56))</f>
        <v>0.14720812182741116</v>
      </c>
      <c r="O56" s="73">
        <f>SUMIF($C$6:N$6,O$5,$C56:N56)</f>
        <v>814</v>
      </c>
      <c r="P56" s="73">
        <f ca="1">SUMIF($C$6:O$6,P$5,$C56:O56)</f>
        <v>826</v>
      </c>
      <c r="Q56" s="73">
        <f ca="1">SUM(P56-O56)</f>
        <v>12</v>
      </c>
      <c r="R56" s="19">
        <f ca="1">IF(Q56=0,0,IF(O56=0,1,Q56/O56))</f>
        <v>1.4742014742014743E-2</v>
      </c>
      <c r="S56" s="73">
        <f>+DB56</f>
        <v>674</v>
      </c>
      <c r="T56" s="73">
        <f ca="1">OFFSET(DB56,0,14,1,1)</f>
        <v>622</v>
      </c>
      <c r="U56" s="73">
        <f ca="1">SUM(T56-S56)</f>
        <v>-52</v>
      </c>
      <c r="V56" s="19">
        <f ca="1">IF(U56=0,0,IF(S56=0,1,U56/S56))</f>
        <v>-7.71513353115727E-2</v>
      </c>
      <c r="W56" s="73">
        <f>SUMIF($C$6:V$6,W$5,$C56:V56)</f>
        <v>1488</v>
      </c>
      <c r="X56" s="73">
        <f ca="1">SUMIF($C$6:W$6,X$5,$C56:W56)</f>
        <v>1448</v>
      </c>
      <c r="Y56" s="73">
        <f ca="1">SUM(X56-W56)</f>
        <v>-40</v>
      </c>
      <c r="Z56" s="19">
        <f ca="1">IF(Y56=0,0,IF(W56=0,1,Y56/W56))</f>
        <v>-2.6881720430107527E-2</v>
      </c>
      <c r="AA56" s="73">
        <f>+DC56</f>
        <v>1296</v>
      </c>
      <c r="AB56" s="73">
        <f ca="1">OFFSET(DC56,0,14,1,1)</f>
        <v>1360</v>
      </c>
      <c r="AC56" s="73">
        <f ca="1">SUM(AB56-AA56)</f>
        <v>64</v>
      </c>
      <c r="AD56" s="19">
        <f ca="1">IF(AC56=0,0,IF(AA56=0,1,AC56/AA56))</f>
        <v>4.9382716049382713E-2</v>
      </c>
      <c r="AE56" s="73">
        <f>SUMIF($C$6:AD$6,AE$5,$C56:AD56)</f>
        <v>2784</v>
      </c>
      <c r="AF56" s="73">
        <f ca="1">SUMIF($C$6:AE$6,AF$5,$C56:AE56)</f>
        <v>2808</v>
      </c>
      <c r="AG56" s="73">
        <f ca="1">SUM(AF56-AE56)</f>
        <v>24</v>
      </c>
      <c r="AH56" s="19">
        <f ca="1">IF(AG56=0,0,IF(AE56=0,1,AG56/AE56))</f>
        <v>8.6206896551724137E-3</v>
      </c>
      <c r="AI56" s="73">
        <f>+DD56</f>
        <v>2338</v>
      </c>
      <c r="AJ56" s="73">
        <f ca="1">OFFSET(DD56,0,14,1,1)</f>
        <v>2480</v>
      </c>
      <c r="AK56" s="73">
        <f ca="1">SUM(AJ56-AI56)</f>
        <v>142</v>
      </c>
      <c r="AL56" s="19">
        <f ca="1">IF(AK56=0,0,IF(AI56=0,1,AK56/AI56))</f>
        <v>6.0735671514114631E-2</v>
      </c>
      <c r="AM56" s="73">
        <f>SUMIF($C$6:AL$6,AM$5,$C56:AL56)</f>
        <v>5122</v>
      </c>
      <c r="AN56" s="73">
        <f ca="1">SUMIF($C$6:AM$6,AN$5,$C56:AM56)</f>
        <v>5288</v>
      </c>
      <c r="AO56" s="73">
        <f ca="1">SUM(AN56-AM56)</f>
        <v>166</v>
      </c>
      <c r="AP56" s="19">
        <f ca="1">IF(AO56=0,0,IF(AM56=0,1,AO56/AM56))</f>
        <v>3.2409215150331905E-2</v>
      </c>
      <c r="AQ56" s="73">
        <f>+DE56</f>
        <v>2914</v>
      </c>
      <c r="AR56" s="73">
        <f ca="1">OFFSET(DE56,0,14,1,1)</f>
        <v>2876</v>
      </c>
      <c r="AS56" s="73">
        <f ca="1">SUM(AR56-AQ56)</f>
        <v>-38</v>
      </c>
      <c r="AT56" s="19">
        <f ca="1">IF(AS56=0,0,IF(AQ56=0,1,AS56/AQ56))</f>
        <v>-1.3040494166094716E-2</v>
      </c>
      <c r="AU56" s="73">
        <f>SUMIF($C$6:AT$6,AU$5,$C56:AT56)</f>
        <v>8036</v>
      </c>
      <c r="AV56" s="73">
        <f ca="1">SUMIF($C$6:AU$6,AV$5,$C56:AU56)</f>
        <v>8164</v>
      </c>
      <c r="AW56" s="73">
        <f ca="1">SUM(AV56-AU56)</f>
        <v>128</v>
      </c>
      <c r="AX56" s="19">
        <f ca="1">IF(AW56=0,0,IF(AU56=0,1,AW56/AU56))</f>
        <v>1.5928322548531607E-2</v>
      </c>
      <c r="AY56" s="73">
        <f>+DF56</f>
        <v>3020</v>
      </c>
      <c r="AZ56" s="73">
        <f ca="1">OFFSET(DF56,0,14,1,1)</f>
        <v>2838</v>
      </c>
      <c r="BA56" s="73">
        <f ca="1">SUM(AZ56-AY56)</f>
        <v>-182</v>
      </c>
      <c r="BB56" s="19">
        <f ca="1">IF(BA56=0,0,IF(AY56=0,1,BA56/AY56))</f>
        <v>-6.0264900662251653E-2</v>
      </c>
      <c r="BC56" s="73">
        <f>SUMIF($C$6:BB$6,BC$5,$C56:BB56)</f>
        <v>11056</v>
      </c>
      <c r="BD56" s="73">
        <f ca="1">SUMIF($C$6:BC$6,BD$5,$C56:BC56)</f>
        <v>11002</v>
      </c>
      <c r="BE56" s="73">
        <f ca="1">SUM(BD56-BC56)</f>
        <v>-54</v>
      </c>
      <c r="BF56" s="19">
        <f ca="1">IF(BE56=0,0,IF(BC56=0,1,BE56/BC56))</f>
        <v>-4.8842257597684511E-3</v>
      </c>
      <c r="BG56" s="73">
        <f>+DG56</f>
        <v>2918</v>
      </c>
      <c r="BH56" s="73">
        <f ca="1">OFFSET(DG56,0,14,1,1)</f>
        <v>2728</v>
      </c>
      <c r="BI56" s="73">
        <f ca="1">SUM(BH56-BG56)</f>
        <v>-190</v>
      </c>
      <c r="BJ56" s="19">
        <f ca="1">IF(BI56=0,0,IF(BG56=0,1,BI56/BG56))</f>
        <v>-6.5113091158327627E-2</v>
      </c>
      <c r="BK56" s="73">
        <f>SUMIF($C$6:BJ$6,BK$5,$C56:BJ56)</f>
        <v>13974</v>
      </c>
      <c r="BL56" s="73">
        <f ca="1">SUMIF($C$6:BK$6,BL$5,$C56:BK56)</f>
        <v>13730</v>
      </c>
      <c r="BM56" s="73">
        <f ca="1">SUM(BL56-BK56)</f>
        <v>-244</v>
      </c>
      <c r="BN56" s="19">
        <f ca="1">IF(BM56=0,0,IF(BK56=0,1,BM56/BK56))</f>
        <v>-1.7460998998139403E-2</v>
      </c>
      <c r="BO56" s="73">
        <f>+DH56</f>
        <v>2682</v>
      </c>
      <c r="BP56" s="73">
        <f ca="1">OFFSET(DH56,0,14,1,1)</f>
        <v>2726</v>
      </c>
      <c r="BQ56" s="73">
        <f ca="1">SUM(BP56-BO56)</f>
        <v>44</v>
      </c>
      <c r="BR56" s="19">
        <f ca="1">IF(BQ56=0,0,IF(BO56=0,1,BQ56/BO56))</f>
        <v>1.6405667412378821E-2</v>
      </c>
      <c r="BS56" s="73">
        <f>SUMIF($C$6:BR$6,BS$5,$C56:BR56)</f>
        <v>16656</v>
      </c>
      <c r="BT56" s="73">
        <f ca="1">SUMIF($C$6:BS$6,BT$5,$C56:BS56)</f>
        <v>16456</v>
      </c>
      <c r="BU56" s="73">
        <f ca="1">SUM(BT56-BS56)</f>
        <v>-200</v>
      </c>
      <c r="BV56" s="19">
        <f ca="1">IF(BU56=0,0,IF(BS56=0,1,BU56/BS56))</f>
        <v>-1.2007684918347743E-2</v>
      </c>
      <c r="BW56" s="73">
        <f>+DI56</f>
        <v>2506</v>
      </c>
      <c r="BX56" s="73">
        <f ca="1">OFFSET(DI56,0,14,1,1)</f>
        <v>2388</v>
      </c>
      <c r="BY56" s="73">
        <f ca="1">SUM(BX56-BW56)</f>
        <v>-118</v>
      </c>
      <c r="BZ56" s="19">
        <f ca="1">IF(BY56=0,0,IF(BW56=0,1,BY56/BW56))</f>
        <v>-4.7086991221069435E-2</v>
      </c>
      <c r="CA56" s="73">
        <f>SUMIF($C$6:BZ$6,CA$5,$C56:BZ56)</f>
        <v>19162</v>
      </c>
      <c r="CB56" s="73">
        <f ca="1">SUMIF($C$6:CA$6,CB$5,$C56:CA56)</f>
        <v>18844</v>
      </c>
      <c r="CC56" s="73">
        <f ca="1">SUM(CB56-CA56)</f>
        <v>-318</v>
      </c>
      <c r="CD56" s="19">
        <f ca="1">IF(CC56=0,0,IF(CA56=0,1,CC56/CA56))</f>
        <v>-1.6595344953553907E-2</v>
      </c>
      <c r="CE56" s="73">
        <f>+DJ56</f>
        <v>878</v>
      </c>
      <c r="CF56" s="73">
        <f ca="1">OFFSET(DJ56,0,14,1,1)</f>
        <v>828</v>
      </c>
      <c r="CG56" s="73">
        <f ca="1">SUM(CF56-CE56)</f>
        <v>-50</v>
      </c>
      <c r="CH56" s="19">
        <f ca="1">IF(CG56=0,0,IF(CE56=0,1,CG56/CE56))</f>
        <v>-5.6947608200455579E-2</v>
      </c>
      <c r="CI56" s="73">
        <f>SUMIF($C$6:CH$6,CI$5,$C56:CH56)</f>
        <v>20040</v>
      </c>
      <c r="CJ56" s="73">
        <f ca="1">SUMIF($C$6:CI$6,CJ$5,$C56:CI56)</f>
        <v>19672</v>
      </c>
      <c r="CK56" s="73">
        <f ca="1">SUM(CJ56-CI56)</f>
        <v>-368</v>
      </c>
      <c r="CL56" s="19">
        <f ca="1">IF(CK56=0,0,IF(CI56=0,1,CK56/CI56))</f>
        <v>-1.8363273453093812E-2</v>
      </c>
      <c r="CM56" s="73">
        <f>+DK56</f>
        <v>624</v>
      </c>
      <c r="CN56" s="73">
        <f ca="1">OFFSET(DK56,0,14,1,1)</f>
        <v>622</v>
      </c>
      <c r="CO56" s="73">
        <f ca="1">SUM(CN56-CM56)</f>
        <v>-2</v>
      </c>
      <c r="CP56" s="19">
        <f ca="1">IF(CO56=0,0,IF(CM56=0,1,CO56/CM56))</f>
        <v>-3.205128205128205E-3</v>
      </c>
      <c r="CQ56" s="73">
        <f>SUMIF($C$6:CP$6,CQ$5,$C56:CP56)</f>
        <v>20664</v>
      </c>
      <c r="CR56" s="73">
        <f ca="1">SUMIF($C$6:CQ$6,CR$5,$C56:CQ56)</f>
        <v>20294</v>
      </c>
      <c r="CS56" s="73">
        <f ca="1">SUM(CR56-CQ56)</f>
        <v>-370</v>
      </c>
      <c r="CT56" s="19">
        <f ca="1">IF(CS56=0,0,IF(CQ56=0,1,CS56/CQ56))</f>
        <v>-1.7905536198219125E-2</v>
      </c>
      <c r="CW56" t="s">
        <v>15</v>
      </c>
      <c r="CX56" t="s">
        <v>8</v>
      </c>
      <c r="CY56" s="7"/>
      <c r="CZ56" s="74">
        <f>SUMIF(RBW!$A$129:$A$144,'2018-2019'!CZ$7,RBW!D$129:D$144)</f>
        <v>420</v>
      </c>
      <c r="DA56" s="74">
        <f>SUMIF(RBW!$A$129:$A$144,'2018-2019'!DA$7,RBW!E$129:E$144)</f>
        <v>394</v>
      </c>
      <c r="DB56" s="74">
        <f>SUMIF(RBW!$A$129:$A$144,'2018-2019'!DB$7,RBW!F$129:F$144)</f>
        <v>674</v>
      </c>
      <c r="DC56" s="74">
        <f>SUMIF(RBW!$A$129:$A$144,'2018-2019'!DC$7,RBW!G$129:G$144)</f>
        <v>1296</v>
      </c>
      <c r="DD56" s="74">
        <f>SUMIF(RBW!$A$129:$A$144,'2018-2019'!DD$7,RBW!H$129:H$144)</f>
        <v>2338</v>
      </c>
      <c r="DE56" s="74">
        <f>SUMIF(RBW!$A$129:$A$144,'2018-2019'!DE$7,RBW!I$129:I$144)</f>
        <v>2914</v>
      </c>
      <c r="DF56" s="74">
        <f>SUMIF(RBW!$A$129:$A$144,'2018-2019'!DF$7,RBW!J$129:J$144)</f>
        <v>3020</v>
      </c>
      <c r="DG56" s="74">
        <f>SUMIF(RBW!$A$129:$A$144,'2018-2019'!DG$7,RBW!K$129:K$144)</f>
        <v>2918</v>
      </c>
      <c r="DH56" s="74">
        <f>SUMIF(RBW!$A$129:$A$144,'2018-2019'!DH$7,RBW!L$129:L$144)</f>
        <v>2682</v>
      </c>
      <c r="DI56" s="74">
        <f>SUMIF(RBW!$A$129:$A$144,'2018-2019'!DI$7,RBW!M$129:M$144)</f>
        <v>2506</v>
      </c>
      <c r="DJ56" s="74">
        <f>SUMIF(RBW!$A$129:$A$144,'2018-2019'!DJ$7,RBW!N$129:N$144)</f>
        <v>878</v>
      </c>
      <c r="DK56" s="74">
        <f>SUMIF(RBW!$A$129:$A$144,'2018-2019'!DK$7,RBW!O$129:O$144)</f>
        <v>624</v>
      </c>
      <c r="DN56" s="74">
        <f>SUMIF(RBW!$A$129:$A$144,'2018-2019'!DN$7,RBW!D$129:D$144)</f>
        <v>374</v>
      </c>
      <c r="DO56" s="74">
        <f>SUMIF(RBW!$A$129:$A$144,'2018-2019'!DO$7,RBW!E$129:E$144)</f>
        <v>452</v>
      </c>
      <c r="DP56" s="74">
        <f>SUMIF(RBW!$A$129:$A$144,'2018-2019'!DP$7,RBW!F$129:F$144)</f>
        <v>622</v>
      </c>
      <c r="DQ56" s="74">
        <f>SUMIF(RBW!$A$129:$A$144,'2018-2019'!DQ$7,RBW!G$129:G$144)</f>
        <v>1360</v>
      </c>
      <c r="DR56" s="74">
        <f>SUMIF(RBW!$A$129:$A$144,'2018-2019'!DR$7,RBW!H$129:H$144)</f>
        <v>2480</v>
      </c>
      <c r="DS56" s="74">
        <f>SUMIF(RBW!$A$129:$A$144,'2018-2019'!DS$7,RBW!I$129:I$144)</f>
        <v>2876</v>
      </c>
      <c r="DT56" s="74">
        <f>SUMIF(RBW!$A$129:$A$144,'2018-2019'!DT$7,RBW!J$129:J$144)</f>
        <v>2838</v>
      </c>
      <c r="DU56" s="74">
        <f>SUMIF(RBW!$A$129:$A$144,'2018-2019'!DU$7,RBW!K$129:K$144)</f>
        <v>2728</v>
      </c>
      <c r="DV56" s="74">
        <f>SUMIF(RBW!$A$129:$A$144,'2018-2019'!DV$7,RBW!L$129:L$144)</f>
        <v>2726</v>
      </c>
      <c r="DW56" s="74">
        <f>SUMIF(RBW!$A$129:$A$144,'2018-2019'!DW$7,RBW!M$129:M$144)</f>
        <v>2388</v>
      </c>
      <c r="DX56" s="74">
        <f>SUMIF(RBW!$A$129:$A$144,'2018-2019'!DX$7,RBW!N$129:N$144)</f>
        <v>828</v>
      </c>
      <c r="DY56" s="74">
        <f>SUMIF(RBW!$A$129:$A$144,'2018-2019'!DY$7,RBW!O$129:O$144)</f>
        <v>622</v>
      </c>
    </row>
    <row r="57" spans="1:130" s="7" customFormat="1">
      <c r="A57" s="75"/>
      <c r="B57" s="24" t="s">
        <v>9</v>
      </c>
      <c r="C57" s="12">
        <f>+SUM(C54:C56)</f>
        <v>152195</v>
      </c>
      <c r="D57" s="86">
        <f ca="1">+SUM(D54:D56)</f>
        <v>130495</v>
      </c>
      <c r="E57" s="12">
        <f ca="1">SUM(E54:E56)</f>
        <v>-21700</v>
      </c>
      <c r="F57" s="13">
        <f ca="1">IF(E57=0,0,IF(C57=0,1,E57/C57))</f>
        <v>-0.14258024245211734</v>
      </c>
      <c r="G57" s="12">
        <f>SUM(G54:G56)</f>
        <v>152195</v>
      </c>
      <c r="H57" s="86">
        <f ca="1">SUM(H54:H56)</f>
        <v>130495</v>
      </c>
      <c r="I57" s="12">
        <f ca="1">SUM(I54:I56)</f>
        <v>-21700</v>
      </c>
      <c r="J57" s="13">
        <f ca="1">IF(I57=0,0,IF(G57=0,1,I57/G57))</f>
        <v>-0.14258024245211734</v>
      </c>
      <c r="K57" s="12">
        <f>+SUM(K54:K56)</f>
        <v>146656</v>
      </c>
      <c r="L57" s="86">
        <f ca="1">+SUM(L54:L56)</f>
        <v>135444</v>
      </c>
      <c r="M57" s="12">
        <f ca="1">SUM(M54:M56)</f>
        <v>-11212</v>
      </c>
      <c r="N57" s="13">
        <f ca="1">IF(M57=0,0,IF(K57=0,1,M57/K57))</f>
        <v>-7.6451014619245042E-2</v>
      </c>
      <c r="O57" s="12">
        <f>SUM(O54:O56)</f>
        <v>298851</v>
      </c>
      <c r="P57" s="86">
        <f ca="1">SUM(P54:P56)</f>
        <v>265939</v>
      </c>
      <c r="Q57" s="12">
        <f ca="1">SUM(Q54:Q56)</f>
        <v>-32912</v>
      </c>
      <c r="R57" s="13">
        <f ca="1">IF(Q57=0,0,IF(O57=0,1,Q57/O57))</f>
        <v>-0.11012845866334729</v>
      </c>
      <c r="S57" s="12">
        <f>+SUM(S54:S56)</f>
        <v>189389</v>
      </c>
      <c r="T57" s="86">
        <f ca="1">+SUM(T54:T56)</f>
        <v>178429</v>
      </c>
      <c r="U57" s="12">
        <f ca="1">SUM(U54:U56)</f>
        <v>-10960</v>
      </c>
      <c r="V57" s="13">
        <f ca="1">IF(U57=0,0,IF(S57=0,1,U57/S57))</f>
        <v>-5.7870309257665439E-2</v>
      </c>
      <c r="W57" s="12">
        <f>SUM(W54:W56)</f>
        <v>488240</v>
      </c>
      <c r="X57" s="86">
        <f ca="1">SUM(X54:X56)</f>
        <v>444368</v>
      </c>
      <c r="Y57" s="12">
        <f ca="1">SUM(Y54:Y56)</f>
        <v>-43872</v>
      </c>
      <c r="Z57" s="13">
        <f ca="1">IF(Y57=0,0,IF(W57=0,1,Y57/W57))</f>
        <v>-8.9857447157135839E-2</v>
      </c>
      <c r="AA57" s="12">
        <f>+SUM(AA54:AA56)</f>
        <v>192241</v>
      </c>
      <c r="AB57" s="86">
        <f ca="1">+SUM(AB54:AB56)</f>
        <v>217936</v>
      </c>
      <c r="AC57" s="12">
        <f ca="1">SUM(AC54:AC56)</f>
        <v>25695</v>
      </c>
      <c r="AD57" s="13">
        <f ca="1">IF(AC57=0,0,IF(AA57=0,1,AC57/AA57))</f>
        <v>0.13366035341056279</v>
      </c>
      <c r="AE57" s="12">
        <f>SUM(AE54:AE56)</f>
        <v>680481</v>
      </c>
      <c r="AF57" s="86">
        <f ca="1">SUM(AF54:AF56)</f>
        <v>662304</v>
      </c>
      <c r="AG57" s="12">
        <f ca="1">SUM(AG54:AG56)</f>
        <v>-18177</v>
      </c>
      <c r="AH57" s="13">
        <f ca="1">IF(AG57=0,0,IF(AE57=0,1,AG57/AE57))</f>
        <v>-2.6711987549983027E-2</v>
      </c>
      <c r="AI57" s="12">
        <f>+SUM(AI54:AI56)</f>
        <v>236413</v>
      </c>
      <c r="AJ57" s="86">
        <f ca="1">+SUM(AJ54:AJ56)</f>
        <v>222931</v>
      </c>
      <c r="AK57" s="12">
        <f ca="1">SUM(AK54:AK56)</f>
        <v>-13482</v>
      </c>
      <c r="AL57" s="13">
        <f ca="1">IF(AK57=0,0,IF(AI57=0,1,AK57/AI57))</f>
        <v>-5.702732083261073E-2</v>
      </c>
      <c r="AM57" s="12">
        <f>SUM(AM54:AM56)</f>
        <v>916894</v>
      </c>
      <c r="AN57" s="86">
        <f ca="1">SUM(AN54:AN56)</f>
        <v>885235</v>
      </c>
      <c r="AO57" s="12">
        <f ca="1">SUM(AO54:AO56)</f>
        <v>-31659</v>
      </c>
      <c r="AP57" s="13">
        <f ca="1">IF(AO57=0,0,IF(AM57=0,1,AO57/AM57))</f>
        <v>-3.4528527834188028E-2</v>
      </c>
      <c r="AQ57" s="12">
        <f>+SUM(AQ54:AQ56)</f>
        <v>256141</v>
      </c>
      <c r="AR57" s="86">
        <f ca="1">+SUM(AR54:AR56)</f>
        <v>242128</v>
      </c>
      <c r="AS57" s="12">
        <f ca="1">SUM(AS54:AS56)</f>
        <v>-14013</v>
      </c>
      <c r="AT57" s="13">
        <f ca="1">IF(AS57=0,0,IF(AQ57=0,1,AS57/AQ57))</f>
        <v>-5.4708149027293561E-2</v>
      </c>
      <c r="AU57" s="12">
        <f>SUM(AU54:AU56)</f>
        <v>1173035</v>
      </c>
      <c r="AV57" s="86">
        <f ca="1">SUM(AV54:AV56)</f>
        <v>1127363</v>
      </c>
      <c r="AW57" s="12">
        <f ca="1">SUM(AW54:AW56)</f>
        <v>-45672</v>
      </c>
      <c r="AX57" s="13">
        <f ca="1">IF(AW57=0,0,IF(AU57=0,1,AW57/AU57))</f>
        <v>-3.8934899640675681E-2</v>
      </c>
      <c r="AY57" s="12">
        <f>+SUM(AY54:AY56)</f>
        <v>306130</v>
      </c>
      <c r="AZ57" s="86">
        <f ca="1">+SUM(AZ54:AZ56)</f>
        <v>293323</v>
      </c>
      <c r="BA57" s="12">
        <f ca="1">SUM(BA54:BA56)</f>
        <v>-12807</v>
      </c>
      <c r="BB57" s="13">
        <f ca="1">IF(BA57=0,0,IF(AY57=0,1,BA57/AY57))</f>
        <v>-4.1835168065854376E-2</v>
      </c>
      <c r="BC57" s="12">
        <f>SUM(BC54:BC56)</f>
        <v>1479165</v>
      </c>
      <c r="BD57" s="86">
        <f ca="1">SUM(BD54:BD56)</f>
        <v>1420686</v>
      </c>
      <c r="BE57" s="12">
        <f ca="1">SUM(BE54:BE56)</f>
        <v>-58479</v>
      </c>
      <c r="BF57" s="13">
        <f ca="1">IF(BE57=0,0,IF(BC57=0,1,BE57/BC57))</f>
        <v>-3.9535143138189455E-2</v>
      </c>
      <c r="BG57" s="12">
        <f>+SUM(BG54:BG56)</f>
        <v>315399</v>
      </c>
      <c r="BH57" s="86">
        <f ca="1">+SUM(BH54:BH56)</f>
        <v>307869</v>
      </c>
      <c r="BI57" s="12">
        <f ca="1">SUM(BI54:BI56)</f>
        <v>-7530</v>
      </c>
      <c r="BJ57" s="13">
        <f ca="1">IF(BI57=0,0,IF(BG57=0,1,BI57/BG57))</f>
        <v>-2.3874520845024873E-2</v>
      </c>
      <c r="BK57" s="12">
        <f>SUM(BK54:BK56)</f>
        <v>1794564</v>
      </c>
      <c r="BL57" s="86">
        <f ca="1">SUM(BL54:BL56)</f>
        <v>1728555</v>
      </c>
      <c r="BM57" s="12">
        <f ca="1">SUM(BM54:BM56)</f>
        <v>-66009</v>
      </c>
      <c r="BN57" s="13">
        <f ca="1">IF(BM57=0,0,IF(BK57=0,1,BM57/BK57))</f>
        <v>-3.6782750573398332E-2</v>
      </c>
      <c r="BO57" s="12">
        <f>+SUM(BO54:BO56)</f>
        <v>232977</v>
      </c>
      <c r="BP57" s="86">
        <f ca="1">+SUM(BP54:BP56)</f>
        <v>224394</v>
      </c>
      <c r="BQ57" s="12">
        <f ca="1">SUM(BQ54:BQ56)</f>
        <v>-8583</v>
      </c>
      <c r="BR57" s="13">
        <f ca="1">IF(BQ57=0,0,IF(BO57=0,1,BQ57/BO57))</f>
        <v>-3.6840546491713776E-2</v>
      </c>
      <c r="BS57" s="12">
        <f>SUM(BS54:BS56)</f>
        <v>2027541</v>
      </c>
      <c r="BT57" s="86">
        <f ca="1">SUM(BT54:BT56)</f>
        <v>1952949</v>
      </c>
      <c r="BU57" s="12">
        <f ca="1">SUM(BU54:BU56)</f>
        <v>-74592</v>
      </c>
      <c r="BV57" s="13">
        <f ca="1">IF(BU57=0,0,IF(BS57=0,1,BU57/BS57))</f>
        <v>-3.6789391681845154E-2</v>
      </c>
      <c r="BW57" s="12">
        <f>+SUM(BW54:BW56)</f>
        <v>215532</v>
      </c>
      <c r="BX57" s="86">
        <f ca="1">+SUM(BX54:BX56)</f>
        <v>210501</v>
      </c>
      <c r="BY57" s="12">
        <f ca="1">SUM(BY54:BY56)</f>
        <v>-5031</v>
      </c>
      <c r="BZ57" s="13">
        <f ca="1">IF(BY57=0,0,IF(BW57=0,1,BY57/BW57))</f>
        <v>-2.3342241523300486E-2</v>
      </c>
      <c r="CA57" s="12">
        <f>SUM(CA54:CA56)</f>
        <v>2243073</v>
      </c>
      <c r="CB57" s="86">
        <f ca="1">SUM(CB54:CB56)</f>
        <v>2163450</v>
      </c>
      <c r="CC57" s="12">
        <f ca="1">SUM(CC54:CC56)</f>
        <v>-79623</v>
      </c>
      <c r="CD57" s="13">
        <f ca="1">IF(CC57=0,0,IF(CA57=0,1,CC57/CA57))</f>
        <v>-3.5497284305949915E-2</v>
      </c>
      <c r="CE57" s="12">
        <f>+SUM(CE54:CE56)</f>
        <v>170587</v>
      </c>
      <c r="CF57" s="86">
        <f ca="1">+SUM(CF54:CF56)</f>
        <v>175184</v>
      </c>
      <c r="CG57" s="12">
        <f ca="1">SUM(CG54:CG56)</f>
        <v>4597</v>
      </c>
      <c r="CH57" s="13">
        <f ca="1">IF(CG57=0,0,IF(CE57=0,1,CG57/CE57))</f>
        <v>2.6948126176086103E-2</v>
      </c>
      <c r="CI57" s="12">
        <f>SUM(CI54:CI56)</f>
        <v>2413660</v>
      </c>
      <c r="CJ57" s="86">
        <f ca="1">SUM(CJ54:CJ56)</f>
        <v>2338634</v>
      </c>
      <c r="CK57" s="12">
        <f ca="1">SUM(CK54:CK56)</f>
        <v>-75026</v>
      </c>
      <c r="CL57" s="13">
        <f ca="1">IF(CK57=0,0,IF(CI57=0,1,CK57/CI57))</f>
        <v>-3.1083914055832221E-2</v>
      </c>
      <c r="CM57" s="12">
        <f>+SUM(CM54:CM56)</f>
        <v>179728</v>
      </c>
      <c r="CN57" s="86">
        <f ca="1">+SUM(CN54:CN56)</f>
        <v>175878</v>
      </c>
      <c r="CO57" s="12">
        <f ca="1">SUM(CO54:CO56)</f>
        <v>-3850</v>
      </c>
      <c r="CP57" s="13">
        <f ca="1">IF(CO57=0,0,IF(CM57=0,1,CO57/CM57))</f>
        <v>-2.1421258791062048E-2</v>
      </c>
      <c r="CQ57" s="12">
        <f>SUM(CQ54:CQ56)</f>
        <v>2593388</v>
      </c>
      <c r="CR57" s="86">
        <f ca="1">SUM(CR54:CR56)</f>
        <v>2514512</v>
      </c>
      <c r="CS57" s="12">
        <f ca="1">SUM(CS54:CS56)</f>
        <v>-78876</v>
      </c>
      <c r="CT57" s="13">
        <f ca="1">IF(CS57=0,0,IF(CQ57=0,1,CS57/CQ57))</f>
        <v>-3.0414268902300774E-2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35724</v>
      </c>
      <c r="D59" s="73">
        <f ca="1">OFFSET(CZ59,0,14,1,1)</f>
        <v>30773</v>
      </c>
      <c r="E59" s="73">
        <f ca="1">SUM(D59-C59)</f>
        <v>-4951</v>
      </c>
      <c r="F59" s="19">
        <f ca="1">IF(E59=0,0,IF(C59=0,1,E59/C59))</f>
        <v>-0.13859030343746501</v>
      </c>
      <c r="G59" s="73">
        <f>SUMIF($C$6:F$6,G$5,$C59:F59)</f>
        <v>35724</v>
      </c>
      <c r="H59" s="73">
        <f ca="1">SUMIF($C$6:G$6,H$5,$C59:G59)</f>
        <v>30773</v>
      </c>
      <c r="I59" s="73">
        <f ca="1">SUM(H59-G59)</f>
        <v>-4951</v>
      </c>
      <c r="J59" s="19">
        <f ca="1">IF(I59=0,0,IF(G59=0,1,I59/G59))</f>
        <v>-0.13859030343746501</v>
      </c>
      <c r="K59" s="73">
        <f>+DA59</f>
        <v>33255</v>
      </c>
      <c r="L59" s="73">
        <f ca="1">OFFSET(DA59,0,14,1,1)</f>
        <v>29037</v>
      </c>
      <c r="M59" s="73">
        <f ca="1">SUM(L59-K59)</f>
        <v>-4218</v>
      </c>
      <c r="N59" s="19">
        <f ca="1">IF(M59=0,0,IF(K59=0,1,M59/K59))</f>
        <v>-0.12683806946323861</v>
      </c>
      <c r="O59" s="73">
        <f>SUMIF($C$6:N$6,O$5,$C59:N59)</f>
        <v>68979</v>
      </c>
      <c r="P59" s="73">
        <f ca="1">SUMIF($C$6:O$6,P$5,$C59:O59)</f>
        <v>59810</v>
      </c>
      <c r="Q59" s="73">
        <f ca="1">SUM(P59-O59)</f>
        <v>-9169</v>
      </c>
      <c r="R59" s="19">
        <f ca="1">IF(Q59=0,0,IF(O59=0,1,Q59/O59))</f>
        <v>-0.13292451325765814</v>
      </c>
      <c r="S59" s="73">
        <f>+DB59</f>
        <v>40757</v>
      </c>
      <c r="T59" s="73">
        <f ca="1">OFFSET(DB59,0,14,1,1)</f>
        <v>37048</v>
      </c>
      <c r="U59" s="73">
        <f ca="1">SUM(T59-S59)</f>
        <v>-3709</v>
      </c>
      <c r="V59" s="19">
        <f ca="1">IF(U59=0,0,IF(S59=0,1,U59/S59))</f>
        <v>-9.100277252987217E-2</v>
      </c>
      <c r="W59" s="73">
        <f>SUMIF($C$6:V$6,W$5,$C59:V59)</f>
        <v>109736</v>
      </c>
      <c r="X59" s="73">
        <f ca="1">SUMIF($C$6:W$6,X$5,$C59:W59)</f>
        <v>96858</v>
      </c>
      <c r="Y59" s="73">
        <f ca="1">SUM(X59-W59)</f>
        <v>-12878</v>
      </c>
      <c r="Z59" s="19">
        <f ca="1">IF(Y59=0,0,IF(W59=0,1,Y59/W59))</f>
        <v>-0.11735437777939783</v>
      </c>
      <c r="AA59" s="73">
        <f>+DC59</f>
        <v>41332</v>
      </c>
      <c r="AB59" s="73">
        <f ca="1">OFFSET(DC59,0,14,1,1)</f>
        <v>12</v>
      </c>
      <c r="AC59" s="73">
        <f ca="1">SUM(AB59-AA59)</f>
        <v>-41320</v>
      </c>
      <c r="AD59" s="19">
        <f ca="1">IF(AC59=0,0,IF(AA59=0,1,AC59/AA59))</f>
        <v>-0.99970966805380823</v>
      </c>
      <c r="AE59" s="73">
        <f>SUMIF($C$6:AD$6,AE$5,$C59:AD59)</f>
        <v>151068</v>
      </c>
      <c r="AF59" s="73">
        <f ca="1">SUMIF($C$6:AE$6,AF$5,$C59:AE59)</f>
        <v>96870</v>
      </c>
      <c r="AG59" s="73">
        <f ca="1">SUM(AF59-AE59)</f>
        <v>-54198</v>
      </c>
      <c r="AH59" s="19">
        <f ca="1">IF(AG59=0,0,IF(AE59=0,1,AG59/AE59))</f>
        <v>-0.35876558900627531</v>
      </c>
      <c r="AI59" s="73">
        <f>+DD59</f>
        <v>49644</v>
      </c>
      <c r="AJ59" s="73">
        <f ca="1">OFFSET(DD59,0,14,1,1)</f>
        <v>32944</v>
      </c>
      <c r="AK59" s="73">
        <f ca="1">SUM(AJ59-AI59)</f>
        <v>-16700</v>
      </c>
      <c r="AL59" s="19">
        <f ca="1">IF(AK59=0,0,IF(AI59=0,1,AK59/AI59))</f>
        <v>-0.33639513334944809</v>
      </c>
      <c r="AM59" s="73">
        <f>SUMIF($C$6:AL$6,AM$5,$C59:AL59)</f>
        <v>200712</v>
      </c>
      <c r="AN59" s="73">
        <f ca="1">SUMIF($C$6:AM$6,AN$5,$C59:AM59)</f>
        <v>129814</v>
      </c>
      <c r="AO59" s="73">
        <f ca="1">SUM(AN59-AM59)</f>
        <v>-70898</v>
      </c>
      <c r="AP59" s="19">
        <f ca="1">IF(AO59=0,0,IF(AM59=0,1,AO59/AM59))</f>
        <v>-0.35323249232731474</v>
      </c>
      <c r="AQ59" s="73">
        <f>+DE59</f>
        <v>50669</v>
      </c>
      <c r="AR59" s="73">
        <f ca="1">OFFSET(DE59,0,14,1,1)</f>
        <v>42220</v>
      </c>
      <c r="AS59" s="73">
        <f ca="1">SUM(AR59-AQ59)</f>
        <v>-8449</v>
      </c>
      <c r="AT59" s="19">
        <f ca="1">IF(AS59=0,0,IF(AQ59=0,1,AS59/AQ59))</f>
        <v>-0.16674889972172335</v>
      </c>
      <c r="AU59" s="73">
        <f>SUMIF($C$6:AT$6,AU$5,$C59:AT59)</f>
        <v>251381</v>
      </c>
      <c r="AV59" s="73">
        <f ca="1">SUMIF($C$6:AU$6,AV$5,$C59:AU59)</f>
        <v>172034</v>
      </c>
      <c r="AW59" s="73">
        <f ca="1">SUM(AV59-AU59)</f>
        <v>-79347</v>
      </c>
      <c r="AX59" s="19">
        <f ca="1">IF(AW59=0,0,IF(AU59=0,1,AW59/AU59))</f>
        <v>-0.31564438044243598</v>
      </c>
      <c r="AY59" s="73">
        <f>+DF59</f>
        <v>53961</v>
      </c>
      <c r="AZ59" s="73">
        <f ca="1">OFFSET(DF59,0,14,1,1)</f>
        <v>51857</v>
      </c>
      <c r="BA59" s="73">
        <f ca="1">SUM(AZ59-AY59)</f>
        <v>-2104</v>
      </c>
      <c r="BB59" s="19">
        <f ca="1">IF(BA59=0,0,IF(AY59=0,1,BA59/AY59))</f>
        <v>-3.8991123218620853E-2</v>
      </c>
      <c r="BC59" s="73">
        <f>SUMIF($C$6:BB$6,BC$5,$C59:BB59)</f>
        <v>305342</v>
      </c>
      <c r="BD59" s="73">
        <f ca="1">SUMIF($C$6:BC$6,BD$5,$C59:BC59)</f>
        <v>223891</v>
      </c>
      <c r="BE59" s="73">
        <f ca="1">SUM(BD59-BC59)</f>
        <v>-81451</v>
      </c>
      <c r="BF59" s="19">
        <f ca="1">IF(BE59=0,0,IF(BC59=0,1,BE59/BC59))</f>
        <v>-0.26675334542905987</v>
      </c>
      <c r="BG59" s="73">
        <f>+DG59</f>
        <v>57716</v>
      </c>
      <c r="BH59" s="73">
        <f ca="1">OFFSET(DG59,0,14,1,1)</f>
        <v>55815</v>
      </c>
      <c r="BI59" s="73">
        <f ca="1">SUM(BH59-BG59)</f>
        <v>-1901</v>
      </c>
      <c r="BJ59" s="19">
        <f ca="1">IF(BI59=0,0,IF(BG59=0,1,BI59/BG59))</f>
        <v>-3.2937140480975811E-2</v>
      </c>
      <c r="BK59" s="73">
        <f>SUMIF($C$6:BJ$6,BK$5,$C59:BJ59)</f>
        <v>363058</v>
      </c>
      <c r="BL59" s="73">
        <f ca="1">SUMIF($C$6:BK$6,BL$5,$C59:BK59)</f>
        <v>279706</v>
      </c>
      <c r="BM59" s="73">
        <f ca="1">SUM(BL59-BK59)</f>
        <v>-83352</v>
      </c>
      <c r="BN59" s="19">
        <f ca="1">IF(BM59=0,0,IF(BK59=0,1,BM59/BK59))</f>
        <v>-0.22958315200326118</v>
      </c>
      <c r="BO59" s="73">
        <f>+DH59</f>
        <v>47741</v>
      </c>
      <c r="BP59" s="73">
        <f ca="1">OFFSET(DH59,0,14,1,1)</f>
        <v>42508</v>
      </c>
      <c r="BQ59" s="73">
        <f ca="1">SUM(BP59-BO59)</f>
        <v>-5233</v>
      </c>
      <c r="BR59" s="19">
        <f ca="1">IF(BQ59=0,0,IF(BO59=0,1,BQ59/BO59))</f>
        <v>-0.109612282943382</v>
      </c>
      <c r="BS59" s="73">
        <f>SUMIF($C$6:BR$6,BS$5,$C59:BR59)</f>
        <v>410799</v>
      </c>
      <c r="BT59" s="73">
        <f ca="1">SUMIF($C$6:BS$6,BT$5,$C59:BS59)</f>
        <v>322214</v>
      </c>
      <c r="BU59" s="73">
        <f ca="1">SUM(BT59-BS59)</f>
        <v>-88585</v>
      </c>
      <c r="BV59" s="19">
        <f ca="1">IF(BU59=0,0,IF(BS59=0,1,BU59/BS59))</f>
        <v>-0.21564073914493462</v>
      </c>
      <c r="BW59" s="73">
        <f>+DI59</f>
        <v>46455</v>
      </c>
      <c r="BX59" s="73">
        <f ca="1">OFFSET(DI59,0,14,1,1)</f>
        <v>41132</v>
      </c>
      <c r="BY59" s="73">
        <f ca="1">SUM(BX59-BW59)</f>
        <v>-5323</v>
      </c>
      <c r="BZ59" s="19">
        <f ca="1">IF(BY59=0,0,IF(BW59=0,1,BY59/BW59))</f>
        <v>-0.11458400602733829</v>
      </c>
      <c r="CA59" s="73">
        <f>SUMIF($C$6:BZ$6,CA$5,$C59:BZ59)</f>
        <v>457254</v>
      </c>
      <c r="CB59" s="73">
        <f ca="1">SUMIF($C$6:CA$6,CB$5,$C59:CA59)</f>
        <v>363346</v>
      </c>
      <c r="CC59" s="73">
        <f ca="1">SUM(CB59-CA59)</f>
        <v>-93908</v>
      </c>
      <c r="CD59" s="19">
        <f ca="1">IF(CC59=0,0,IF(CA59=0,1,CC59/CA59))</f>
        <v>-0.20537381849037953</v>
      </c>
      <c r="CE59" s="73">
        <f>+DJ59</f>
        <v>39611</v>
      </c>
      <c r="CF59" s="73">
        <f ca="1">OFFSET(DJ59,0,14,1,1)</f>
        <v>37534</v>
      </c>
      <c r="CG59" s="73">
        <f ca="1">SUM(CF59-CE59)</f>
        <v>-2077</v>
      </c>
      <c r="CH59" s="19">
        <f ca="1">IF(CG59=0,0,IF(CE59=0,1,CG59/CE59))</f>
        <v>-5.2434929691247384E-2</v>
      </c>
      <c r="CI59" s="73">
        <f>SUMIF($C$6:CH$6,CI$5,$C59:CH59)</f>
        <v>496865</v>
      </c>
      <c r="CJ59" s="73">
        <f ca="1">SUMIF($C$6:CI$6,CJ$5,$C59:CI59)</f>
        <v>400880</v>
      </c>
      <c r="CK59" s="73">
        <f ca="1">SUM(CJ59-CI59)</f>
        <v>-95985</v>
      </c>
      <c r="CL59" s="19">
        <f ca="1">IF(CK59=0,0,IF(CI59=0,1,CK59/CI59))</f>
        <v>-0.19318124641502218</v>
      </c>
      <c r="CM59" s="73">
        <f>+DK59</f>
        <v>41902</v>
      </c>
      <c r="CN59" s="73">
        <f ca="1">OFFSET(DK59,0,14,1,1)</f>
        <v>39384</v>
      </c>
      <c r="CO59" s="73">
        <f ca="1">SUM(CN59-CM59)</f>
        <v>-2518</v>
      </c>
      <c r="CP59" s="19">
        <f ca="1">IF(CO59=0,0,IF(CM59=0,1,CO59/CM59))</f>
        <v>-6.0092597012075796E-2</v>
      </c>
      <c r="CQ59" s="73">
        <f>SUMIF($C$6:CP$6,CQ$5,$C59:CP59)</f>
        <v>538767</v>
      </c>
      <c r="CR59" s="73">
        <f ca="1">SUMIF($C$6:CQ$6,CR$5,$C59:CQ59)</f>
        <v>440264</v>
      </c>
      <c r="CS59" s="73">
        <f ca="1">SUM(CR59-CQ59)</f>
        <v>-98503</v>
      </c>
      <c r="CT59" s="19">
        <f ca="1">IF(CS59=0,0,IF(CQ59=0,1,CS59/CQ59))</f>
        <v>-0.18283042576846764</v>
      </c>
      <c r="CW59" t="s">
        <v>18</v>
      </c>
      <c r="CX59" t="s">
        <v>6</v>
      </c>
      <c r="CZ59" s="74">
        <f>SUMIF(WPB!$A$93:$A$108,'2018-2019'!CZ$7,WPB!D$93:D$108)</f>
        <v>35724</v>
      </c>
      <c r="DA59" s="74">
        <f>SUMIF(WPB!$A$93:$A$108,'2018-2019'!DA$7,WPB!E$93:E$108)</f>
        <v>33255</v>
      </c>
      <c r="DB59" s="74">
        <f>SUMIF(WPB!$A$93:$A$108,'2018-2019'!DB$7,WPB!F$93:F$108)</f>
        <v>40757</v>
      </c>
      <c r="DC59" s="74">
        <f>SUMIF(WPB!$A$93:$A$108,'2018-2019'!DC$7,WPB!G$93:G$108)</f>
        <v>41332</v>
      </c>
      <c r="DD59" s="74">
        <f>SUMIF(WPB!$A$93:$A$108,'2018-2019'!DD$7,WPB!H$93:H$108)</f>
        <v>49644</v>
      </c>
      <c r="DE59" s="74">
        <f>SUMIF(WPB!$A$93:$A$108,'2018-2019'!DE$7,WPB!I$93:I$108)</f>
        <v>50669</v>
      </c>
      <c r="DF59" s="74">
        <f>SUMIF(WPB!$A$93:$A$108,'2018-2019'!DF$7,WPB!J$93:J$108)</f>
        <v>53961</v>
      </c>
      <c r="DG59" s="74">
        <f>SUMIF(WPB!$A$93:$A$108,'2018-2019'!DG$7,WPB!K$93:K$108)</f>
        <v>57716</v>
      </c>
      <c r="DH59" s="74">
        <f>SUMIF(WPB!$A$93:$A$108,'2018-2019'!DH$7,WPB!L$93:L$108)</f>
        <v>47741</v>
      </c>
      <c r="DI59" s="74">
        <f>SUMIF(WPB!$A$93:$A$108,'2018-2019'!DI$7,WPB!M$93:M$108)</f>
        <v>46455</v>
      </c>
      <c r="DJ59" s="74">
        <f>SUMIF(WPB!$A$93:$A$108,'2018-2019'!DJ$7,WPB!N$93:N$108)</f>
        <v>39611</v>
      </c>
      <c r="DK59" s="74">
        <f>SUMIF(WPB!$A$93:$A$108,'2018-2019'!DK$7,WPB!O$93:O$108)</f>
        <v>41902</v>
      </c>
      <c r="DN59" s="74">
        <f>SUMIF(WPB!$A$93:$A$108,'2018-2019'!DN$7,WPB!D$93:D$108)</f>
        <v>30773</v>
      </c>
      <c r="DO59" s="74">
        <f>SUMIF(WPB!$A$93:$A$108,'2018-2019'!DO$7,WPB!E$93:E$108)</f>
        <v>29037</v>
      </c>
      <c r="DP59" s="74">
        <f>SUMIF(WPB!$A$93:$A$108,'2018-2019'!DP$7,WPB!F$93:F$108)</f>
        <v>37048</v>
      </c>
      <c r="DQ59" s="74">
        <f>SUMIF(WPB!$A$93:$A$108,'2018-2019'!DQ$7,WPB!G$93:G$108)</f>
        <v>12</v>
      </c>
      <c r="DR59" s="74">
        <f>SUMIF(WPB!$A$93:$A$108,'2018-2019'!DR$7,WPB!H$93:H$108)</f>
        <v>32944</v>
      </c>
      <c r="DS59" s="74">
        <f>SUMIF(WPB!$A$93:$A$108,'2018-2019'!DS$7,WPB!I$93:I$108)</f>
        <v>42220</v>
      </c>
      <c r="DT59" s="74">
        <f>SUMIF(WPB!$A$93:$A$108,'2018-2019'!DT$7,WPB!J$93:J$108)</f>
        <v>51857</v>
      </c>
      <c r="DU59" s="74">
        <f>SUMIF(WPB!$A$93:$A$108,'2018-2019'!DU$7,WPB!K$93:K$108)</f>
        <v>55815</v>
      </c>
      <c r="DV59" s="74">
        <f>SUMIF(WPB!$A$93:$A$108,'2018-2019'!DV$7,WPB!L$93:L$108)</f>
        <v>42508</v>
      </c>
      <c r="DW59" s="74">
        <f>SUMIF(WPB!$A$93:$A$108,'2018-2019'!DW$7,WPB!M$93:M$108)</f>
        <v>41132</v>
      </c>
      <c r="DX59" s="74">
        <f>SUMIF(WPB!$A$93:$A$108,'2018-2019'!DX$7,WPB!N$93:N$108)</f>
        <v>37534</v>
      </c>
      <c r="DY59" s="74">
        <f>SUMIF(WPB!$A$93:$A$108,'2018-2019'!DY$7,WPB!O$93:O$108)</f>
        <v>39384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SUMIF(WPB!$A$111:$A$126,'2018-2019'!CZ$7,WPB!D$111:D$126)</f>
        <v>0</v>
      </c>
      <c r="DA60" s="74">
        <f>SUMIF(WPB!$A$111:$A$126,'2018-2019'!DA$7,WPB!E$111:E$126)</f>
        <v>0</v>
      </c>
      <c r="DB60" s="74">
        <f>SUMIF(WPB!$A$111:$A$126,'2018-2019'!DB$7,WPB!F$111:F$126)</f>
        <v>0</v>
      </c>
      <c r="DC60" s="74">
        <f>SUMIF(WPB!$A$111:$A$126,'2018-2019'!DC$7,WPB!G$111:G$126)</f>
        <v>0</v>
      </c>
      <c r="DD60" s="74">
        <f>SUMIF(WPB!$A$111:$A$126,'2018-2019'!DD$7,WPB!H$111:H$126)</f>
        <v>0</v>
      </c>
      <c r="DE60" s="74">
        <f>SUMIF(WPB!$A$111:$A$126,'2018-2019'!DE$7,WPB!I$111:I$126)</f>
        <v>0</v>
      </c>
      <c r="DF60" s="74">
        <f>SUMIF(WPB!$A$111:$A$126,'2018-2019'!DF$7,WPB!J$111:J$126)</f>
        <v>0</v>
      </c>
      <c r="DG60" s="74">
        <f>SUMIF(WPB!$A$111:$A$126,'2018-2019'!DG$7,WPB!K$111:K$126)</f>
        <v>0</v>
      </c>
      <c r="DH60" s="74">
        <f>SUMIF(WPB!$A$111:$A$126,'2018-2019'!DH$7,WPB!L$111:L$126)</f>
        <v>0</v>
      </c>
      <c r="DI60" s="74">
        <f>SUMIF(WPB!$A$111:$A$126,'2018-2019'!DI$7,WPB!M$111:M$126)</f>
        <v>0</v>
      </c>
      <c r="DJ60" s="74">
        <f>SUMIF(WPB!$A$111:$A$126,'2018-2019'!DJ$7,WPB!N$111:N$126)</f>
        <v>0</v>
      </c>
      <c r="DK60" s="74">
        <f>SUMIF(WPB!$A$111:$A$126,'2018-2019'!DK$7,WPB!O$111:O$126)</f>
        <v>0</v>
      </c>
      <c r="DN60" s="74">
        <f>SUMIF(WPB!$A$111:$A$126,'2018-2019'!DN$7,WPB!D$111:D$126)</f>
        <v>0</v>
      </c>
      <c r="DO60" s="74">
        <f>SUMIF(WPB!$A$111:$A$126,'2018-2019'!DO$7,WPB!E$111:E$126)</f>
        <v>0</v>
      </c>
      <c r="DP60" s="74">
        <f>SUMIF(WPB!$A$111:$A$126,'2018-2019'!DP$7,WPB!F$111:F$126)</f>
        <v>0</v>
      </c>
      <c r="DQ60" s="74">
        <f>SUMIF(WPB!$A$111:$A$126,'2018-2019'!DQ$7,WPB!G$111:G$126)</f>
        <v>0</v>
      </c>
      <c r="DR60" s="74">
        <f>SUMIF(WPB!$A$111:$A$126,'2018-2019'!DR$7,WPB!H$111:H$126)</f>
        <v>0</v>
      </c>
      <c r="DS60" s="74">
        <f>SUMIF(WPB!$A$111:$A$126,'2018-2019'!DS$7,WPB!I$111:I$126)</f>
        <v>0</v>
      </c>
      <c r="DT60" s="74">
        <f>SUMIF(WPB!$A$111:$A$126,'2018-2019'!DT$7,WPB!J$111:J$126)</f>
        <v>0</v>
      </c>
      <c r="DU60" s="74">
        <f>SUMIF(WPB!$A$111:$A$126,'2018-2019'!DU$7,WPB!K$111:K$126)</f>
        <v>0</v>
      </c>
      <c r="DV60" s="74">
        <f>SUMIF(WPB!$A$111:$A$126,'2018-2019'!DV$7,WPB!L$111:L$126)</f>
        <v>0</v>
      </c>
      <c r="DW60" s="74">
        <f>SUMIF(WPB!$A$111:$A$126,'2018-2019'!DW$7,WPB!M$111:M$126)</f>
        <v>0</v>
      </c>
      <c r="DX60" s="74">
        <f>SUMIF(WPB!$A$111:$A$126,'2018-2019'!DX$7,WPB!N$111:N$126)</f>
        <v>0</v>
      </c>
      <c r="DY60" s="74">
        <f>SUMIF(WPB!$A$111:$A$126,'2018-2019'!DY$7,WPB!O$111:O$126)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SUMIF(WPB!$A$129:$A$144,'2018-2019'!CZ$7,WPB!D$129:D$144)</f>
        <v>0</v>
      </c>
      <c r="DA61" s="74">
        <f>SUMIF(WPB!$A$129:$A$144,'2018-2019'!DA$7,WPB!E$129:E$144)</f>
        <v>0</v>
      </c>
      <c r="DB61" s="74">
        <f>SUMIF(WPB!$A$129:$A$144,'2018-2019'!DB$7,WPB!F$129:F$144)</f>
        <v>0</v>
      </c>
      <c r="DC61" s="74">
        <f>SUMIF(WPB!$A$129:$A$144,'2018-2019'!DC$7,WPB!G$129:G$144)</f>
        <v>0</v>
      </c>
      <c r="DD61" s="74">
        <f>SUMIF(WPB!$A$129:$A$144,'2018-2019'!DD$7,WPB!H$129:H$144)</f>
        <v>0</v>
      </c>
      <c r="DE61" s="74">
        <f>SUMIF(WPB!$A$129:$A$144,'2018-2019'!DE$7,WPB!I$129:I$144)</f>
        <v>0</v>
      </c>
      <c r="DF61" s="74">
        <f>SUMIF(WPB!$A$129:$A$144,'2018-2019'!DF$7,WPB!J$129:J$144)</f>
        <v>0</v>
      </c>
      <c r="DG61" s="74">
        <f>SUMIF(WPB!$A$129:$A$144,'2018-2019'!DG$7,WPB!K$129:K$144)</f>
        <v>0</v>
      </c>
      <c r="DH61" s="74">
        <f>SUMIF(WPB!$A$129:$A$144,'2018-2019'!DH$7,WPB!L$129:L$144)</f>
        <v>0</v>
      </c>
      <c r="DI61" s="74">
        <f>SUMIF(WPB!$A$129:$A$144,'2018-2019'!DI$7,WPB!M$129:M$144)</f>
        <v>0</v>
      </c>
      <c r="DJ61" s="74">
        <f>SUMIF(WPB!$A$129:$A$144,'2018-2019'!DJ$7,WPB!N$129:N$144)</f>
        <v>0</v>
      </c>
      <c r="DK61" s="74">
        <f>SUMIF(WPB!$A$129:$A$144,'2018-2019'!DK$7,WPB!O$129:O$144)</f>
        <v>0</v>
      </c>
      <c r="DN61" s="74">
        <f>SUMIF(WPB!$A$129:$A$144,'2018-2019'!DN$7,WPB!D$129:D$144)</f>
        <v>0</v>
      </c>
      <c r="DO61" s="74">
        <f>SUMIF(WPB!$A$129:$A$144,'2018-2019'!DO$7,WPB!E$129:E$144)</f>
        <v>0</v>
      </c>
      <c r="DP61" s="74">
        <f>SUMIF(WPB!$A$129:$A$144,'2018-2019'!DP$7,WPB!F$129:F$144)</f>
        <v>0</v>
      </c>
      <c r="DQ61" s="74">
        <f>SUMIF(WPB!$A$129:$A$144,'2018-2019'!DQ$7,WPB!G$129:G$144)</f>
        <v>0</v>
      </c>
      <c r="DR61" s="74">
        <f>SUMIF(WPB!$A$129:$A$144,'2018-2019'!DR$7,WPB!H$129:H$144)</f>
        <v>0</v>
      </c>
      <c r="DS61" s="74">
        <f>SUMIF(WPB!$A$129:$A$144,'2018-2019'!DS$7,WPB!I$129:I$144)</f>
        <v>0</v>
      </c>
      <c r="DT61" s="74">
        <f>SUMIF(WPB!$A$129:$A$144,'2018-2019'!DT$7,WPB!J$129:J$144)</f>
        <v>0</v>
      </c>
      <c r="DU61" s="74">
        <f>SUMIF(WPB!$A$129:$A$144,'2018-2019'!DU$7,WPB!K$129:K$144)</f>
        <v>0</v>
      </c>
      <c r="DV61" s="74">
        <f>SUMIF(WPB!$A$129:$A$144,'2018-2019'!DV$7,WPB!L$129:L$144)</f>
        <v>0</v>
      </c>
      <c r="DW61" s="74">
        <f>SUMIF(WPB!$A$129:$A$144,'2018-2019'!DW$7,WPB!M$129:M$144)</f>
        <v>0</v>
      </c>
      <c r="DX61" s="74">
        <f>SUMIF(WPB!$A$129:$A$144,'2018-2019'!DX$7,WPB!N$129:N$144)</f>
        <v>0</v>
      </c>
      <c r="DY61" s="74">
        <f>SUMIF(WPB!$A$129:$A$144,'2018-2019'!DY$7,WPB!O$129:O$144)</f>
        <v>0</v>
      </c>
    </row>
    <row r="62" spans="1:130" s="7" customFormat="1">
      <c r="A62" s="75"/>
      <c r="B62" s="24" t="s">
        <v>9</v>
      </c>
      <c r="C62" s="12">
        <f>+SUM(C59:C61)</f>
        <v>35724</v>
      </c>
      <c r="D62" s="86">
        <f ca="1">+SUM(D59:D61)</f>
        <v>30773</v>
      </c>
      <c r="E62" s="12">
        <f ca="1">SUM(E59:E61)</f>
        <v>-4951</v>
      </c>
      <c r="F62" s="13">
        <f ca="1">IF(E62=0,0,IF(C62=0,1,E62/C62))</f>
        <v>-0.13859030343746501</v>
      </c>
      <c r="G62" s="12">
        <f>SUM(G59:G61)</f>
        <v>35724</v>
      </c>
      <c r="H62" s="86">
        <f ca="1">SUM(H59:H61)</f>
        <v>30773</v>
      </c>
      <c r="I62" s="12">
        <f ca="1">SUM(I59:I61)</f>
        <v>-4951</v>
      </c>
      <c r="J62" s="13">
        <f ca="1">IF(I62=0,0,IF(G62=0,1,I62/G62))</f>
        <v>-0.13859030343746501</v>
      </c>
      <c r="K62" s="12">
        <f>+SUM(K59:K61)</f>
        <v>33255</v>
      </c>
      <c r="L62" s="86">
        <f ca="1">+SUM(L59:L61)</f>
        <v>29037</v>
      </c>
      <c r="M62" s="12">
        <f ca="1">SUM(M59:M61)</f>
        <v>-4218</v>
      </c>
      <c r="N62" s="13">
        <f ca="1">IF(M62=0,0,IF(K62=0,1,M62/K62))</f>
        <v>-0.12683806946323861</v>
      </c>
      <c r="O62" s="12">
        <f>SUM(O59:O61)</f>
        <v>68979</v>
      </c>
      <c r="P62" s="86">
        <f ca="1">SUM(P59:P61)</f>
        <v>59810</v>
      </c>
      <c r="Q62" s="12">
        <f ca="1">SUM(Q59:Q61)</f>
        <v>-9169</v>
      </c>
      <c r="R62" s="13">
        <f ca="1">IF(Q62=0,0,IF(O62=0,1,Q62/O62))</f>
        <v>-0.13292451325765814</v>
      </c>
      <c r="S62" s="12">
        <f>+SUM(S59:S61)</f>
        <v>40757</v>
      </c>
      <c r="T62" s="86">
        <f ca="1">+SUM(T59:T61)</f>
        <v>37048</v>
      </c>
      <c r="U62" s="12">
        <f ca="1">SUM(U59:U61)</f>
        <v>-3709</v>
      </c>
      <c r="V62" s="13">
        <f ca="1">IF(U62=0,0,IF(S62=0,1,U62/S62))</f>
        <v>-9.100277252987217E-2</v>
      </c>
      <c r="W62" s="12">
        <f>SUM(W59:W61)</f>
        <v>109736</v>
      </c>
      <c r="X62" s="86">
        <f ca="1">SUM(X59:X61)</f>
        <v>96858</v>
      </c>
      <c r="Y62" s="12">
        <f ca="1">SUM(Y59:Y61)</f>
        <v>-12878</v>
      </c>
      <c r="Z62" s="13">
        <f ca="1">IF(Y62=0,0,IF(W62=0,1,Y62/W62))</f>
        <v>-0.11735437777939783</v>
      </c>
      <c r="AA62" s="12">
        <f>+SUM(AA59:AA61)</f>
        <v>41332</v>
      </c>
      <c r="AB62" s="86">
        <f ca="1">+SUM(AB59:AB61)</f>
        <v>12</v>
      </c>
      <c r="AC62" s="12">
        <f ca="1">SUM(AC59:AC61)</f>
        <v>-41320</v>
      </c>
      <c r="AD62" s="13">
        <f ca="1">IF(AC62=0,0,IF(AA62=0,1,AC62/AA62))</f>
        <v>-0.99970966805380823</v>
      </c>
      <c r="AE62" s="12">
        <f>SUM(AE59:AE61)</f>
        <v>151068</v>
      </c>
      <c r="AF62" s="86">
        <f ca="1">SUM(AF59:AF61)</f>
        <v>96870</v>
      </c>
      <c r="AG62" s="12">
        <f ca="1">SUM(AG59:AG61)</f>
        <v>-54198</v>
      </c>
      <c r="AH62" s="13">
        <f ca="1">IF(AG62=0,0,IF(AE62=0,1,AG62/AE62))</f>
        <v>-0.35876558900627531</v>
      </c>
      <c r="AI62" s="12">
        <f>+SUM(AI59:AI61)</f>
        <v>49644</v>
      </c>
      <c r="AJ62" s="86">
        <f ca="1">+SUM(AJ59:AJ61)</f>
        <v>32944</v>
      </c>
      <c r="AK62" s="12">
        <f ca="1">SUM(AK59:AK61)</f>
        <v>-16700</v>
      </c>
      <c r="AL62" s="13">
        <f ca="1">IF(AK62=0,0,IF(AI62=0,1,AK62/AI62))</f>
        <v>-0.33639513334944809</v>
      </c>
      <c r="AM62" s="12">
        <f>SUM(AM59:AM61)</f>
        <v>200712</v>
      </c>
      <c r="AN62" s="86">
        <f ca="1">SUM(AN59:AN61)</f>
        <v>129814</v>
      </c>
      <c r="AO62" s="12">
        <f ca="1">SUM(AO59:AO61)</f>
        <v>-70898</v>
      </c>
      <c r="AP62" s="13">
        <f ca="1">IF(AO62=0,0,IF(AM62=0,1,AO62/AM62))</f>
        <v>-0.35323249232731474</v>
      </c>
      <c r="AQ62" s="12">
        <f>+SUM(AQ59:AQ61)</f>
        <v>50669</v>
      </c>
      <c r="AR62" s="86">
        <f ca="1">+SUM(AR59:AR61)</f>
        <v>42220</v>
      </c>
      <c r="AS62" s="12">
        <f ca="1">SUM(AS59:AS61)</f>
        <v>-8449</v>
      </c>
      <c r="AT62" s="13">
        <f ca="1">IF(AS62=0,0,IF(AQ62=0,1,AS62/AQ62))</f>
        <v>-0.16674889972172335</v>
      </c>
      <c r="AU62" s="12">
        <f>SUM(AU59:AU61)</f>
        <v>251381</v>
      </c>
      <c r="AV62" s="86">
        <f ca="1">SUM(AV59:AV61)</f>
        <v>172034</v>
      </c>
      <c r="AW62" s="12">
        <f ca="1">SUM(AW59:AW61)</f>
        <v>-79347</v>
      </c>
      <c r="AX62" s="13">
        <f ca="1">IF(AW62=0,0,IF(AU62=0,1,AW62/AU62))</f>
        <v>-0.31564438044243598</v>
      </c>
      <c r="AY62" s="12">
        <f>+SUM(AY59:AY61)</f>
        <v>53961</v>
      </c>
      <c r="AZ62" s="86">
        <f ca="1">+SUM(AZ59:AZ61)</f>
        <v>51857</v>
      </c>
      <c r="BA62" s="12">
        <f ca="1">SUM(BA59:BA61)</f>
        <v>-2104</v>
      </c>
      <c r="BB62" s="13">
        <f ca="1">IF(BA62=0,0,IF(AY62=0,1,BA62/AY62))</f>
        <v>-3.8991123218620853E-2</v>
      </c>
      <c r="BC62" s="12">
        <f>SUM(BC59:BC61)</f>
        <v>305342</v>
      </c>
      <c r="BD62" s="86">
        <f ca="1">SUM(BD59:BD61)</f>
        <v>223891</v>
      </c>
      <c r="BE62" s="12">
        <f ca="1">SUM(BE59:BE61)</f>
        <v>-81451</v>
      </c>
      <c r="BF62" s="13">
        <f ca="1">IF(BE62=0,0,IF(BC62=0,1,BE62/BC62))</f>
        <v>-0.26675334542905987</v>
      </c>
      <c r="BG62" s="12">
        <f>+SUM(BG59:BG61)</f>
        <v>57716</v>
      </c>
      <c r="BH62" s="86">
        <f ca="1">+SUM(BH59:BH61)</f>
        <v>55815</v>
      </c>
      <c r="BI62" s="12">
        <f ca="1">SUM(BI59:BI61)</f>
        <v>-1901</v>
      </c>
      <c r="BJ62" s="13">
        <f ca="1">IF(BI62=0,0,IF(BG62=0,1,BI62/BG62))</f>
        <v>-3.2937140480975811E-2</v>
      </c>
      <c r="BK62" s="12">
        <f>SUM(BK59:BK61)</f>
        <v>363058</v>
      </c>
      <c r="BL62" s="86">
        <f ca="1">SUM(BL59:BL61)</f>
        <v>279706</v>
      </c>
      <c r="BM62" s="12">
        <f ca="1">SUM(BM59:BM61)</f>
        <v>-83352</v>
      </c>
      <c r="BN62" s="13">
        <f ca="1">IF(BM62=0,0,IF(BK62=0,1,BM62/BK62))</f>
        <v>-0.22958315200326118</v>
      </c>
      <c r="BO62" s="12">
        <f>+SUM(BO59:BO61)</f>
        <v>47741</v>
      </c>
      <c r="BP62" s="86">
        <f ca="1">+SUM(BP59:BP61)</f>
        <v>42508</v>
      </c>
      <c r="BQ62" s="12">
        <f ca="1">SUM(BQ59:BQ61)</f>
        <v>-5233</v>
      </c>
      <c r="BR62" s="13">
        <f ca="1">IF(BQ62=0,0,IF(BO62=0,1,BQ62/BO62))</f>
        <v>-0.109612282943382</v>
      </c>
      <c r="BS62" s="12">
        <f>SUM(BS59:BS61)</f>
        <v>410799</v>
      </c>
      <c r="BT62" s="86">
        <f ca="1">SUM(BT59:BT61)</f>
        <v>322214</v>
      </c>
      <c r="BU62" s="12">
        <f ca="1">SUM(BU59:BU61)</f>
        <v>-88585</v>
      </c>
      <c r="BV62" s="13">
        <f ca="1">IF(BU62=0,0,IF(BS62=0,1,BU62/BS62))</f>
        <v>-0.21564073914493462</v>
      </c>
      <c r="BW62" s="12">
        <f>+SUM(BW59:BW61)</f>
        <v>46455</v>
      </c>
      <c r="BX62" s="86">
        <f ca="1">+SUM(BX59:BX61)</f>
        <v>41132</v>
      </c>
      <c r="BY62" s="12">
        <f ca="1">SUM(BY59:BY61)</f>
        <v>-5323</v>
      </c>
      <c r="BZ62" s="13">
        <f ca="1">IF(BY62=0,0,IF(BW62=0,1,BY62/BW62))</f>
        <v>-0.11458400602733829</v>
      </c>
      <c r="CA62" s="12">
        <f>SUM(CA59:CA61)</f>
        <v>457254</v>
      </c>
      <c r="CB62" s="86">
        <f ca="1">SUM(CB59:CB61)</f>
        <v>363346</v>
      </c>
      <c r="CC62" s="12">
        <f ca="1">SUM(CC59:CC61)</f>
        <v>-93908</v>
      </c>
      <c r="CD62" s="13">
        <f ca="1">IF(CC62=0,0,IF(CA62=0,1,CC62/CA62))</f>
        <v>-0.20537381849037953</v>
      </c>
      <c r="CE62" s="12">
        <f>+SUM(CE59:CE61)</f>
        <v>39611</v>
      </c>
      <c r="CF62" s="86">
        <f ca="1">+SUM(CF59:CF61)</f>
        <v>37534</v>
      </c>
      <c r="CG62" s="12">
        <f ca="1">SUM(CG59:CG61)</f>
        <v>-2077</v>
      </c>
      <c r="CH62" s="13">
        <f ca="1">IF(CG62=0,0,IF(CE62=0,1,CG62/CE62))</f>
        <v>-5.2434929691247384E-2</v>
      </c>
      <c r="CI62" s="12">
        <f>SUM(CI59:CI61)</f>
        <v>496865</v>
      </c>
      <c r="CJ62" s="86">
        <f ca="1">SUM(CJ59:CJ61)</f>
        <v>400880</v>
      </c>
      <c r="CK62" s="12">
        <f ca="1">SUM(CK59:CK61)</f>
        <v>-95985</v>
      </c>
      <c r="CL62" s="13">
        <f ca="1">IF(CK62=0,0,IF(CI62=0,1,CK62/CI62))</f>
        <v>-0.19318124641502218</v>
      </c>
      <c r="CM62" s="12">
        <f>+SUM(CM59:CM61)</f>
        <v>41902</v>
      </c>
      <c r="CN62" s="86">
        <f ca="1">+SUM(CN59:CN61)</f>
        <v>39384</v>
      </c>
      <c r="CO62" s="12">
        <f ca="1">SUM(CO59:CO61)</f>
        <v>-2518</v>
      </c>
      <c r="CP62" s="13">
        <f ca="1">IF(CO62=0,0,IF(CM62=0,1,CO62/CM62))</f>
        <v>-6.0092597012075796E-2</v>
      </c>
      <c r="CQ62" s="12">
        <f>SUM(CQ59:CQ61)</f>
        <v>538767</v>
      </c>
      <c r="CR62" s="86">
        <f ca="1">SUM(CR59:CR61)</f>
        <v>440264</v>
      </c>
      <c r="CS62" s="12">
        <f ca="1">SUM(CS59:CS61)</f>
        <v>-98503</v>
      </c>
      <c r="CT62" s="13">
        <f ca="1">IF(CS62=0,0,IF(CQ62=0,1,CS62/CQ62))</f>
        <v>-0.18283042576846764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1827215</v>
      </c>
      <c r="D64" s="73">
        <f t="shared" ca="1" si="2"/>
        <v>1698758</v>
      </c>
      <c r="E64" s="18">
        <f t="shared" ca="1" si="2"/>
        <v>-128457</v>
      </c>
      <c r="F64" s="19">
        <f ca="1">IF(E64=0,0,IF(C64=0,1,E64/C64))</f>
        <v>-7.0302071732116916E-2</v>
      </c>
      <c r="G64" s="18">
        <f t="shared" ref="G64:I66" si="3">SUMIF($B$9:$B$63,$B64,G$9:G$63)</f>
        <v>1827215</v>
      </c>
      <c r="H64" s="73">
        <f t="shared" ca="1" si="3"/>
        <v>1698758</v>
      </c>
      <c r="I64" s="18">
        <f t="shared" ca="1" si="3"/>
        <v>-128457</v>
      </c>
      <c r="J64" s="19">
        <f ca="1">IF(I64=0,0,IF(G64=0,1,I64/G64))</f>
        <v>-7.0302071732116916E-2</v>
      </c>
      <c r="K64" s="18">
        <f t="shared" ref="K64:M66" si="4">SUMIF($B$9:$B$63,$B64,K$9:K$63)</f>
        <v>1692565</v>
      </c>
      <c r="L64" s="73">
        <f t="shared" ca="1" si="4"/>
        <v>1641527</v>
      </c>
      <c r="M64" s="18">
        <f t="shared" ca="1" si="4"/>
        <v>-51038</v>
      </c>
      <c r="N64" s="19">
        <f ca="1">IF(M64=0,0,IF(K64=0,1,M64/K64))</f>
        <v>-3.0154233367699321E-2</v>
      </c>
      <c r="O64" s="18">
        <f t="shared" ref="O64:Q66" si="5">SUMIF($B$9:$B$63,$B64,O$9:O$63)</f>
        <v>3519780</v>
      </c>
      <c r="P64" s="73">
        <f t="shared" ca="1" si="5"/>
        <v>3340285</v>
      </c>
      <c r="Q64" s="18">
        <f t="shared" ca="1" si="5"/>
        <v>-179495</v>
      </c>
      <c r="R64" s="19">
        <f ca="1">IF(Q64=0,0,IF(O64=0,1,Q64/O64))</f>
        <v>-5.0996084982584136E-2</v>
      </c>
      <c r="S64" s="18">
        <f t="shared" ref="S64:U66" si="6">SUMIF($B$9:$B$63,$B64,S$9:S$63)</f>
        <v>2166613</v>
      </c>
      <c r="T64" s="73">
        <f t="shared" ca="1" si="6"/>
        <v>2090165</v>
      </c>
      <c r="U64" s="18">
        <f t="shared" ca="1" si="6"/>
        <v>-76448</v>
      </c>
      <c r="V64" s="19">
        <f ca="1">IF(U64=0,0,IF(S64=0,1,U64/S64))</f>
        <v>-3.5284566279257072E-2</v>
      </c>
      <c r="W64" s="18">
        <f t="shared" ref="W64:Y66" si="7">SUMIF($B$9:$B$63,$B64,W$9:W$63)</f>
        <v>5686393</v>
      </c>
      <c r="X64" s="73">
        <f t="shared" ca="1" si="7"/>
        <v>5430450</v>
      </c>
      <c r="Y64" s="18">
        <f t="shared" ca="1" si="7"/>
        <v>-255943</v>
      </c>
      <c r="Z64" s="19">
        <f ca="1">IF(Y64=0,0,IF(W64=0,1,Y64/W64))</f>
        <v>-4.500972760764161E-2</v>
      </c>
      <c r="AA64" s="18">
        <f t="shared" ref="AA64:AC66" si="8">SUMIF($B$9:$B$63,$B64,AA$9:AA$63)</f>
        <v>2060106</v>
      </c>
      <c r="AB64" s="73">
        <f t="shared" ca="1" si="8"/>
        <v>2107863</v>
      </c>
      <c r="AC64" s="18">
        <f t="shared" ca="1" si="8"/>
        <v>47757</v>
      </c>
      <c r="AD64" s="19">
        <f ca="1">IF(AC64=0,0,IF(AA64=0,1,AC64/AA64))</f>
        <v>2.3181816857967504E-2</v>
      </c>
      <c r="AE64" s="18">
        <f t="shared" ref="AE64:AG66" si="9">SUMIF($B$9:$B$63,$B64,AE$9:AE$63)</f>
        <v>7746499</v>
      </c>
      <c r="AF64" s="73">
        <f t="shared" ca="1" si="9"/>
        <v>7538313</v>
      </c>
      <c r="AG64" s="18">
        <f t="shared" ca="1" si="9"/>
        <v>-208186</v>
      </c>
      <c r="AH64" s="19">
        <f ca="1">IF(AG64=0,0,IF(AE64=0,1,AG64/AE64))</f>
        <v>-2.6874850174252909E-2</v>
      </c>
      <c r="AI64" s="18">
        <f t="shared" ref="AI64:AK66" si="10">SUMIF($B$9:$B$63,$B64,AI$9:AI$63)</f>
        <v>2351107</v>
      </c>
      <c r="AJ64" s="73">
        <f t="shared" ca="1" si="10"/>
        <v>2308902</v>
      </c>
      <c r="AK64" s="18">
        <f t="shared" ca="1" si="10"/>
        <v>-42205</v>
      </c>
      <c r="AL64" s="19">
        <f ca="1">IF(AK64=0,0,IF(AI64=0,1,AK64/AI64))</f>
        <v>-1.7951118345528299E-2</v>
      </c>
      <c r="AM64" s="18">
        <f t="shared" ref="AM64:AO66" si="11">SUMIF($B$9:$B$63,$B64,AM$9:AM$63)</f>
        <v>10097606</v>
      </c>
      <c r="AN64" s="73">
        <f t="shared" ca="1" si="11"/>
        <v>9847215</v>
      </c>
      <c r="AO64" s="18">
        <f t="shared" ca="1" si="11"/>
        <v>-250391</v>
      </c>
      <c r="AP64" s="19">
        <f ca="1">IF(AO64=0,0,IF(AM64=0,1,AO64/AM64))</f>
        <v>-2.4797065759943497E-2</v>
      </c>
      <c r="AQ64" s="18">
        <f t="shared" ref="AQ64:AS66" si="12">SUMIF($B$9:$B$63,$B64,AQ$9:AQ$63)</f>
        <v>2508478</v>
      </c>
      <c r="AR64" s="73">
        <f t="shared" ca="1" si="12"/>
        <v>2469123</v>
      </c>
      <c r="AS64" s="18">
        <f t="shared" ca="1" si="12"/>
        <v>-39355</v>
      </c>
      <c r="AT64" s="19">
        <f ca="1">IF(AS64=0,0,IF(AQ64=0,1,AS64/AQ64))</f>
        <v>-1.5688796154480926E-2</v>
      </c>
      <c r="AU64" s="18">
        <f t="shared" ref="AU64:AW66" si="13">SUMIF($B$9:$B$63,$B64,AU$9:AU$63)</f>
        <v>12606084</v>
      </c>
      <c r="AV64" s="73">
        <f t="shared" ca="1" si="13"/>
        <v>12316338</v>
      </c>
      <c r="AW64" s="18">
        <f t="shared" ca="1" si="13"/>
        <v>-289746</v>
      </c>
      <c r="AX64" s="19">
        <f ca="1">IF(AW64=0,0,IF(AU64=0,1,AW64/AU64))</f>
        <v>-2.2984615999703001E-2</v>
      </c>
      <c r="AY64" s="18">
        <f t="shared" ref="AY64:BA66" si="14">SUMIF($B$9:$B$63,$B64,AY$9:AY$63)</f>
        <v>2824169</v>
      </c>
      <c r="AZ64" s="73">
        <f t="shared" ca="1" si="14"/>
        <v>2843467</v>
      </c>
      <c r="BA64" s="18">
        <f t="shared" ca="1" si="14"/>
        <v>19298</v>
      </c>
      <c r="BB64" s="19">
        <f ca="1">IF(BA64=0,0,IF(AY64=0,1,BA64/AY64))</f>
        <v>6.8331604801270748E-3</v>
      </c>
      <c r="BC64" s="18">
        <f t="shared" ref="BC64:BE66" si="15">SUMIF($B$9:$B$63,$B64,BC$9:BC$63)</f>
        <v>15430253</v>
      </c>
      <c r="BD64" s="73">
        <f t="shared" ca="1" si="15"/>
        <v>15159805</v>
      </c>
      <c r="BE64" s="18">
        <f t="shared" ca="1" si="15"/>
        <v>-270448</v>
      </c>
      <c r="BF64" s="19">
        <f ca="1">IF(BE64=0,0,IF(BC64=0,1,BE64/BC64))</f>
        <v>-1.7527126742510314E-2</v>
      </c>
      <c r="BG64" s="18">
        <f t="shared" ref="BG64:BI66" si="16">SUMIF($B$9:$B$63,$B64,BG$9:BG$63)</f>
        <v>2930005</v>
      </c>
      <c r="BH64" s="73">
        <f t="shared" ca="1" si="16"/>
        <v>2998884</v>
      </c>
      <c r="BI64" s="18">
        <f t="shared" ca="1" si="16"/>
        <v>68879</v>
      </c>
      <c r="BJ64" s="19">
        <f ca="1">IF(BI64=0,0,IF(BG64=0,1,BI64/BG64))</f>
        <v>2.3508151009981212E-2</v>
      </c>
      <c r="BK64" s="18">
        <f t="shared" ref="BK64:BM66" si="17">SUMIF($B$9:$B$63,$B64,BK$9:BK$63)</f>
        <v>18360258</v>
      </c>
      <c r="BL64" s="73">
        <f t="shared" ca="1" si="17"/>
        <v>18158689</v>
      </c>
      <c r="BM64" s="18">
        <f t="shared" ca="1" si="17"/>
        <v>-201569</v>
      </c>
      <c r="BN64" s="19">
        <f ca="1">IF(BM64=0,0,IF(BK64=0,1,BM64/BK64))</f>
        <v>-1.0978549429969883E-2</v>
      </c>
      <c r="BO64" s="18">
        <f t="shared" ref="BO64:BQ66" si="18">SUMIF($B$9:$B$63,$B64,BO$9:BO$63)</f>
        <v>2339139</v>
      </c>
      <c r="BP64" s="73">
        <f t="shared" ca="1" si="18"/>
        <v>2340521</v>
      </c>
      <c r="BQ64" s="18">
        <f t="shared" ca="1" si="18"/>
        <v>1382</v>
      </c>
      <c r="BR64" s="19">
        <f ca="1">IF(BQ64=0,0,IF(BO64=0,1,BQ64/BO64))</f>
        <v>5.9081568047046368E-4</v>
      </c>
      <c r="BS64" s="18">
        <f t="shared" ref="BS64:BU66" si="19">SUMIF($B$9:$B$63,$B64,BS$9:BS$63)</f>
        <v>20699397</v>
      </c>
      <c r="BT64" s="73">
        <f t="shared" ca="1" si="19"/>
        <v>20499210</v>
      </c>
      <c r="BU64" s="18">
        <f t="shared" ca="1" si="19"/>
        <v>-200187</v>
      </c>
      <c r="BV64" s="19">
        <f ca="1">IF(BU64=0,0,IF(BS64=0,1,BU64/BS64))</f>
        <v>-9.6711512900593197E-3</v>
      </c>
      <c r="BW64" s="18">
        <f t="shared" ref="BW64:BY66" si="20">SUMIF($B$9:$B$63,$B64,BW$9:BW$63)</f>
        <v>2304869</v>
      </c>
      <c r="BX64" s="73">
        <f t="shared" ca="1" si="20"/>
        <v>2328281</v>
      </c>
      <c r="BY64" s="18">
        <f t="shared" ca="1" si="20"/>
        <v>23412</v>
      </c>
      <c r="BZ64" s="19">
        <f ca="1">IF(BY64=0,0,IF(BW64=0,1,BY64/BW64))</f>
        <v>1.0157627179679192E-2</v>
      </c>
      <c r="CA64" s="18">
        <f t="shared" ref="CA64:CC66" si="21">SUMIF($B$9:$B$63,$B64,CA$9:CA$63)</f>
        <v>23004266</v>
      </c>
      <c r="CB64" s="73">
        <f t="shared" ca="1" si="21"/>
        <v>22827491</v>
      </c>
      <c r="CC64" s="18">
        <f t="shared" ca="1" si="21"/>
        <v>-176775</v>
      </c>
      <c r="CD64" s="19">
        <f ca="1">IF(CC64=0,0,IF(CA64=0,1,CC64/CA64))</f>
        <v>-7.6844442678588396E-3</v>
      </c>
      <c r="CE64" s="18">
        <f t="shared" ref="CE64:CG66" si="22">SUMIF($B$9:$B$63,$B64,CE$9:CE$63)</f>
        <v>2036511</v>
      </c>
      <c r="CF64" s="73">
        <f t="shared" ca="1" si="22"/>
        <v>2064304</v>
      </c>
      <c r="CG64" s="18">
        <f t="shared" ca="1" si="22"/>
        <v>27793</v>
      </c>
      <c r="CH64" s="19">
        <f ca="1">IF(CG64=0,0,IF(CE64=0,1,CG64/CE64))</f>
        <v>1.3647360608413114E-2</v>
      </c>
      <c r="CI64" s="18">
        <f t="shared" ref="CI64:CK66" si="23">SUMIF($B$9:$B$63,$B64,CI$9:CI$63)</f>
        <v>25040777</v>
      </c>
      <c r="CJ64" s="73">
        <f t="shared" ca="1" si="23"/>
        <v>24891795</v>
      </c>
      <c r="CK64" s="18">
        <f t="shared" ca="1" si="23"/>
        <v>-148982</v>
      </c>
      <c r="CL64" s="19">
        <f ca="1">IF(CK64=0,0,IF(CI64=0,1,CK64/CI64))</f>
        <v>-5.9495757659596589E-3</v>
      </c>
      <c r="CM64" s="18">
        <f t="shared" ref="CM64:CO66" si="24">SUMIF($B$9:$B$63,$B64,CM$9:CM$63)</f>
        <v>2073327</v>
      </c>
      <c r="CN64" s="73">
        <f t="shared" ca="1" si="24"/>
        <v>2072225</v>
      </c>
      <c r="CO64" s="18">
        <f t="shared" ca="1" si="24"/>
        <v>-1102</v>
      </c>
      <c r="CP64" s="19">
        <f ca="1">IF(CO64=0,0,IF(CM64=0,1,CO64/CM64))</f>
        <v>-5.31512877611684E-4</v>
      </c>
      <c r="CQ64" s="18">
        <f t="shared" ref="CQ64:CS66" si="25">SUMIF($B$9:$B$63,$B64,CQ$9:CQ$63)</f>
        <v>27114104</v>
      </c>
      <c r="CR64" s="73">
        <f t="shared" ca="1" si="25"/>
        <v>26964020</v>
      </c>
      <c r="CS64" s="18">
        <f t="shared" ca="1" si="25"/>
        <v>-150084</v>
      </c>
      <c r="CT64" s="19">
        <f ca="1">IF(CS64=0,0,IF(CQ64=0,1,CS64/CQ64))</f>
        <v>-5.5352741879281719E-3</v>
      </c>
    </row>
    <row r="65" spans="1:98">
      <c r="A65" s="77"/>
      <c r="B65" s="26" t="s">
        <v>7</v>
      </c>
      <c r="C65" s="18">
        <f t="shared" si="2"/>
        <v>543147</v>
      </c>
      <c r="D65" s="73">
        <f t="shared" ca="1" si="2"/>
        <v>535731</v>
      </c>
      <c r="E65" s="18">
        <f t="shared" ca="1" si="2"/>
        <v>-7416</v>
      </c>
      <c r="F65" s="19">
        <f ca="1">IF(E65=0,0,IF(C65=0,1,E65/C65))</f>
        <v>-1.3653762241161233E-2</v>
      </c>
      <c r="G65" s="18">
        <f t="shared" si="3"/>
        <v>543147</v>
      </c>
      <c r="H65" s="73">
        <f t="shared" ca="1" si="3"/>
        <v>535731</v>
      </c>
      <c r="I65" s="18">
        <f t="shared" ca="1" si="3"/>
        <v>-7416</v>
      </c>
      <c r="J65" s="19">
        <f ca="1">IF(I65=0,0,IF(G65=0,1,I65/G65))</f>
        <v>-1.3653762241161233E-2</v>
      </c>
      <c r="K65" s="18">
        <f t="shared" si="4"/>
        <v>529434</v>
      </c>
      <c r="L65" s="73">
        <f t="shared" ca="1" si="4"/>
        <v>504639</v>
      </c>
      <c r="M65" s="18">
        <f t="shared" ca="1" si="4"/>
        <v>-24795</v>
      </c>
      <c r="N65" s="19">
        <f ca="1">IF(M65=0,0,IF(K65=0,1,M65/K65))</f>
        <v>-4.6833033012613469E-2</v>
      </c>
      <c r="O65" s="18">
        <f t="shared" si="5"/>
        <v>1072581</v>
      </c>
      <c r="P65" s="73">
        <f t="shared" ca="1" si="5"/>
        <v>1040370</v>
      </c>
      <c r="Q65" s="18">
        <f t="shared" ca="1" si="5"/>
        <v>-32211</v>
      </c>
      <c r="R65" s="19">
        <f ca="1">IF(Q65=0,0,IF(O65=0,1,Q65/O65))</f>
        <v>-3.0031298335510326E-2</v>
      </c>
      <c r="S65" s="18">
        <f t="shared" si="6"/>
        <v>594665</v>
      </c>
      <c r="T65" s="73">
        <f t="shared" ca="1" si="6"/>
        <v>573138</v>
      </c>
      <c r="U65" s="18">
        <f t="shared" ca="1" si="6"/>
        <v>-21527</v>
      </c>
      <c r="V65" s="19">
        <f ca="1">IF(U65=0,0,IF(S65=0,1,U65/S65))</f>
        <v>-3.6200213565620983E-2</v>
      </c>
      <c r="W65" s="18">
        <f t="shared" si="7"/>
        <v>1667246</v>
      </c>
      <c r="X65" s="73">
        <f t="shared" ca="1" si="7"/>
        <v>1613508</v>
      </c>
      <c r="Y65" s="18">
        <f t="shared" ca="1" si="7"/>
        <v>-53738</v>
      </c>
      <c r="Z65" s="19">
        <f ca="1">IF(Y65=0,0,IF(W65=0,1,Y65/W65))</f>
        <v>-3.2231596297127116E-2</v>
      </c>
      <c r="AA65" s="18">
        <f t="shared" si="8"/>
        <v>584393</v>
      </c>
      <c r="AB65" s="73">
        <f t="shared" ca="1" si="8"/>
        <v>559538</v>
      </c>
      <c r="AC65" s="18">
        <f t="shared" ca="1" si="8"/>
        <v>-24855</v>
      </c>
      <c r="AD65" s="19">
        <f ca="1">IF(AC65=0,0,IF(AA65=0,1,AC65/AA65))</f>
        <v>-4.253131026552337E-2</v>
      </c>
      <c r="AE65" s="18">
        <f t="shared" si="9"/>
        <v>2251639</v>
      </c>
      <c r="AF65" s="73">
        <f t="shared" ca="1" si="9"/>
        <v>2173046</v>
      </c>
      <c r="AG65" s="18">
        <f t="shared" ca="1" si="9"/>
        <v>-78593</v>
      </c>
      <c r="AH65" s="19">
        <f ca="1">IF(AG65=0,0,IF(AE65=0,1,AG65/AE65))</f>
        <v>-3.4904796017478826E-2</v>
      </c>
      <c r="AI65" s="18">
        <f t="shared" si="10"/>
        <v>611833</v>
      </c>
      <c r="AJ65" s="73">
        <f t="shared" ca="1" si="10"/>
        <v>598489</v>
      </c>
      <c r="AK65" s="18">
        <f t="shared" ca="1" si="10"/>
        <v>-13344</v>
      </c>
      <c r="AL65" s="19">
        <f ca="1">IF(AK65=0,0,IF(AI65=0,1,AK65/AI65))</f>
        <v>-2.1809872955528716E-2</v>
      </c>
      <c r="AM65" s="18">
        <f t="shared" si="11"/>
        <v>2863472</v>
      </c>
      <c r="AN65" s="73">
        <f t="shared" ca="1" si="11"/>
        <v>2771535</v>
      </c>
      <c r="AO65" s="18">
        <f t="shared" ca="1" si="11"/>
        <v>-91937</v>
      </c>
      <c r="AP65" s="19">
        <f ca="1">IF(AO65=0,0,IF(AM65=0,1,AO65/AM65))</f>
        <v>-3.2106826956925016E-2</v>
      </c>
      <c r="AQ65" s="18">
        <f t="shared" si="12"/>
        <v>589328</v>
      </c>
      <c r="AR65" s="73">
        <f t="shared" ca="1" si="12"/>
        <v>567720</v>
      </c>
      <c r="AS65" s="18">
        <f t="shared" ca="1" si="12"/>
        <v>-21608</v>
      </c>
      <c r="AT65" s="19">
        <f ca="1">IF(AS65=0,0,IF(AQ65=0,1,AS65/AQ65))</f>
        <v>-3.666549018543154E-2</v>
      </c>
      <c r="AU65" s="18">
        <f t="shared" si="13"/>
        <v>3452800</v>
      </c>
      <c r="AV65" s="73">
        <f t="shared" ca="1" si="13"/>
        <v>3339255</v>
      </c>
      <c r="AW65" s="18">
        <f t="shared" ca="1" si="13"/>
        <v>-113545</v>
      </c>
      <c r="AX65" s="19">
        <f ca="1">IF(AW65=0,0,IF(AU65=0,1,AW65/AU65))</f>
        <v>-3.2884905004633917E-2</v>
      </c>
      <c r="AY65" s="18">
        <f t="shared" si="14"/>
        <v>545000</v>
      </c>
      <c r="AZ65" s="73">
        <f t="shared" ca="1" si="14"/>
        <v>546110</v>
      </c>
      <c r="BA65" s="18">
        <f t="shared" ca="1" si="14"/>
        <v>1110</v>
      </c>
      <c r="BB65" s="19">
        <f ca="1">IF(BA65=0,0,IF(AY65=0,1,BA65/AY65))</f>
        <v>2.0366972477064219E-3</v>
      </c>
      <c r="BC65" s="18">
        <f t="shared" si="15"/>
        <v>3997800</v>
      </c>
      <c r="BD65" s="73">
        <f t="shared" ca="1" si="15"/>
        <v>3885365</v>
      </c>
      <c r="BE65" s="18">
        <f t="shared" ca="1" si="15"/>
        <v>-112435</v>
      </c>
      <c r="BF65" s="19">
        <f ca="1">IF(BE65=0,0,IF(BC65=0,1,BE65/BC65))</f>
        <v>-2.8124218320076041E-2</v>
      </c>
      <c r="BG65" s="18">
        <f t="shared" si="16"/>
        <v>595716</v>
      </c>
      <c r="BH65" s="73">
        <f t="shared" ca="1" si="16"/>
        <v>574921</v>
      </c>
      <c r="BI65" s="18">
        <f t="shared" ca="1" si="16"/>
        <v>-20795</v>
      </c>
      <c r="BJ65" s="19">
        <f ca="1">IF(BI65=0,0,IF(BG65=0,1,BI65/BG65))</f>
        <v>-3.4907573407462616E-2</v>
      </c>
      <c r="BK65" s="18">
        <f t="shared" si="17"/>
        <v>4593516</v>
      </c>
      <c r="BL65" s="73">
        <f t="shared" ca="1" si="17"/>
        <v>4460286</v>
      </c>
      <c r="BM65" s="18">
        <f t="shared" ca="1" si="17"/>
        <v>-133230</v>
      </c>
      <c r="BN65" s="19">
        <f ca="1">IF(BM65=0,0,IF(BK65=0,1,BM65/BK65))</f>
        <v>-2.9003926404087849E-2</v>
      </c>
      <c r="BO65" s="18">
        <f t="shared" si="18"/>
        <v>559388</v>
      </c>
      <c r="BP65" s="73">
        <f t="shared" ca="1" si="18"/>
        <v>557856</v>
      </c>
      <c r="BQ65" s="18">
        <f t="shared" ca="1" si="18"/>
        <v>-1532</v>
      </c>
      <c r="BR65" s="19">
        <f ca="1">IF(BQ65=0,0,IF(BO65=0,1,BQ65/BO65))</f>
        <v>-2.7387073015509807E-3</v>
      </c>
      <c r="BS65" s="18">
        <f t="shared" si="19"/>
        <v>5152904</v>
      </c>
      <c r="BT65" s="73">
        <f t="shared" ca="1" si="19"/>
        <v>5018142</v>
      </c>
      <c r="BU65" s="18">
        <f t="shared" ca="1" si="19"/>
        <v>-134762</v>
      </c>
      <c r="BV65" s="19">
        <f ca="1">IF(BU65=0,0,IF(BS65=0,1,BU65/BS65))</f>
        <v>-2.6152631603460885E-2</v>
      </c>
      <c r="BW65" s="18">
        <f t="shared" si="20"/>
        <v>615380</v>
      </c>
      <c r="BX65" s="73">
        <f t="shared" ca="1" si="20"/>
        <v>587172</v>
      </c>
      <c r="BY65" s="18">
        <f t="shared" ca="1" si="20"/>
        <v>-28208</v>
      </c>
      <c r="BZ65" s="19">
        <f ca="1">IF(BY65=0,0,IF(BW65=0,1,BY65/BW65))</f>
        <v>-4.5838343787578409E-2</v>
      </c>
      <c r="CA65" s="18">
        <f t="shared" si="21"/>
        <v>5768284</v>
      </c>
      <c r="CB65" s="73">
        <f t="shared" ca="1" si="21"/>
        <v>5605314</v>
      </c>
      <c r="CC65" s="18">
        <f t="shared" ca="1" si="21"/>
        <v>-162970</v>
      </c>
      <c r="CD65" s="19">
        <f ca="1">IF(CC65=0,0,IF(CA65=0,1,CC65/CA65))</f>
        <v>-2.8252769801209509E-2</v>
      </c>
      <c r="CE65" s="18">
        <f t="shared" si="22"/>
        <v>569182</v>
      </c>
      <c r="CF65" s="73">
        <f t="shared" ca="1" si="22"/>
        <v>546197</v>
      </c>
      <c r="CG65" s="18">
        <f t="shared" ca="1" si="22"/>
        <v>-22985</v>
      </c>
      <c r="CH65" s="19">
        <f ca="1">IF(CG65=0,0,IF(CE65=0,1,CG65/CE65))</f>
        <v>-4.0382513853213911E-2</v>
      </c>
      <c r="CI65" s="18">
        <f t="shared" si="23"/>
        <v>6337466</v>
      </c>
      <c r="CJ65" s="73">
        <f t="shared" ca="1" si="23"/>
        <v>6151511</v>
      </c>
      <c r="CK65" s="18">
        <f t="shared" ca="1" si="23"/>
        <v>-185955</v>
      </c>
      <c r="CL65" s="19">
        <f ca="1">IF(CK65=0,0,IF(CI65=0,1,CK65/CI65))</f>
        <v>-2.9342169251874488E-2</v>
      </c>
      <c r="CM65" s="18">
        <f t="shared" si="24"/>
        <v>485208</v>
      </c>
      <c r="CN65" s="73">
        <f t="shared" ca="1" si="24"/>
        <v>485865</v>
      </c>
      <c r="CO65" s="18">
        <f t="shared" ca="1" si="24"/>
        <v>657</v>
      </c>
      <c r="CP65" s="19">
        <f ca="1">IF(CO65=0,0,IF(CM65=0,1,CO65/CM65))</f>
        <v>1.3540584656477222E-3</v>
      </c>
      <c r="CQ65" s="18">
        <f t="shared" si="25"/>
        <v>6822674</v>
      </c>
      <c r="CR65" s="73">
        <f t="shared" ca="1" si="25"/>
        <v>6637376</v>
      </c>
      <c r="CS65" s="18">
        <f t="shared" ca="1" si="25"/>
        <v>-185298</v>
      </c>
      <c r="CT65" s="19">
        <f ca="1">IF(CS65=0,0,IF(CQ65=0,1,CS65/CQ65))</f>
        <v>-2.7159146106057536E-2</v>
      </c>
    </row>
    <row r="66" spans="1:98">
      <c r="A66" s="78"/>
      <c r="B66" s="26" t="s">
        <v>8</v>
      </c>
      <c r="C66" s="73">
        <f t="shared" si="2"/>
        <v>7863</v>
      </c>
      <c r="D66" s="73">
        <f t="shared" ca="1" si="2"/>
        <v>6256</v>
      </c>
      <c r="E66" s="73">
        <f t="shared" ca="1" si="2"/>
        <v>-1607</v>
      </c>
      <c r="F66" s="19">
        <f ca="1">IF(E66=0,0,IF(C66=0,1,E66/C66))</f>
        <v>-0.2043749205137988</v>
      </c>
      <c r="G66" s="73">
        <f t="shared" si="3"/>
        <v>7863</v>
      </c>
      <c r="H66" s="73">
        <f t="shared" ca="1" si="3"/>
        <v>6256</v>
      </c>
      <c r="I66" s="73">
        <f t="shared" ca="1" si="3"/>
        <v>-1607</v>
      </c>
      <c r="J66" s="19">
        <f ca="1">IF(I66=0,0,IF(G66=0,1,I66/G66))</f>
        <v>-0.2043749205137988</v>
      </c>
      <c r="K66" s="73">
        <f t="shared" si="4"/>
        <v>7605</v>
      </c>
      <c r="L66" s="73">
        <f t="shared" ca="1" si="4"/>
        <v>6908</v>
      </c>
      <c r="M66" s="73">
        <f t="shared" ca="1" si="4"/>
        <v>-697</v>
      </c>
      <c r="N66" s="19">
        <f ca="1">IF(M66=0,0,IF(K66=0,1,M66/K66))</f>
        <v>-9.165023011176858E-2</v>
      </c>
      <c r="O66" s="73">
        <f t="shared" si="5"/>
        <v>15468</v>
      </c>
      <c r="P66" s="73">
        <f t="shared" ca="1" si="5"/>
        <v>13164</v>
      </c>
      <c r="Q66" s="73">
        <f t="shared" ca="1" si="5"/>
        <v>-2304</v>
      </c>
      <c r="R66" s="19">
        <f ca="1">IF(Q66=0,0,IF(O66=0,1,Q66/O66))</f>
        <v>-0.14895267649340574</v>
      </c>
      <c r="S66" s="73">
        <f t="shared" si="6"/>
        <v>8283</v>
      </c>
      <c r="T66" s="73">
        <f t="shared" ca="1" si="6"/>
        <v>7684</v>
      </c>
      <c r="U66" s="73">
        <f t="shared" ca="1" si="6"/>
        <v>-599</v>
      </c>
      <c r="V66" s="19">
        <f ca="1">IF(U66=0,0,IF(S66=0,1,U66/S66))</f>
        <v>-7.2316793432331286E-2</v>
      </c>
      <c r="W66" s="73">
        <f t="shared" si="7"/>
        <v>23751</v>
      </c>
      <c r="X66" s="73">
        <f t="shared" ca="1" si="7"/>
        <v>20848</v>
      </c>
      <c r="Y66" s="73">
        <f t="shared" ca="1" si="7"/>
        <v>-2903</v>
      </c>
      <c r="Z66" s="19">
        <f ca="1">IF(Y66=0,0,IF(W66=0,1,Y66/W66))</f>
        <v>-0.12222643257126016</v>
      </c>
      <c r="AA66" s="73">
        <f t="shared" si="8"/>
        <v>8244</v>
      </c>
      <c r="AB66" s="73">
        <f t="shared" ca="1" si="8"/>
        <v>8053</v>
      </c>
      <c r="AC66" s="73">
        <f t="shared" ca="1" si="8"/>
        <v>-191</v>
      </c>
      <c r="AD66" s="19">
        <f ca="1">IF(AC66=0,0,IF(AA66=0,1,AC66/AA66))</f>
        <v>-2.316836487142164E-2</v>
      </c>
      <c r="AE66" s="73">
        <f t="shared" si="9"/>
        <v>31995</v>
      </c>
      <c r="AF66" s="73">
        <f t="shared" ca="1" si="9"/>
        <v>28901</v>
      </c>
      <c r="AG66" s="73">
        <f t="shared" ca="1" si="9"/>
        <v>-3094</v>
      </c>
      <c r="AH66" s="19">
        <f ca="1">IF(AG66=0,0,IF(AE66=0,1,AG66/AE66))</f>
        <v>-9.6702609782778559E-2</v>
      </c>
      <c r="AI66" s="73">
        <f t="shared" si="10"/>
        <v>12475</v>
      </c>
      <c r="AJ66" s="73">
        <f t="shared" ca="1" si="10"/>
        <v>11911</v>
      </c>
      <c r="AK66" s="73">
        <f t="shared" ca="1" si="10"/>
        <v>-564</v>
      </c>
      <c r="AL66" s="19">
        <f ca="1">IF(AK66=0,0,IF(AI66=0,1,AK66/AI66))</f>
        <v>-4.521042084168337E-2</v>
      </c>
      <c r="AM66" s="73">
        <f t="shared" si="11"/>
        <v>44470</v>
      </c>
      <c r="AN66" s="73">
        <f t="shared" ca="1" si="11"/>
        <v>40812</v>
      </c>
      <c r="AO66" s="73">
        <f t="shared" ca="1" si="11"/>
        <v>-3658</v>
      </c>
      <c r="AP66" s="19">
        <f ca="1">IF(AO66=0,0,IF(AM66=0,1,AO66/AM66))</f>
        <v>-8.2257701821452658E-2</v>
      </c>
      <c r="AQ66" s="73">
        <f t="shared" si="12"/>
        <v>16374</v>
      </c>
      <c r="AR66" s="73">
        <f t="shared" ca="1" si="12"/>
        <v>15356</v>
      </c>
      <c r="AS66" s="73">
        <f t="shared" ca="1" si="12"/>
        <v>-1018</v>
      </c>
      <c r="AT66" s="19">
        <f ca="1">IF(AS66=0,0,IF(AQ66=0,1,AS66/AQ66))</f>
        <v>-6.2171735678514715E-2</v>
      </c>
      <c r="AU66" s="73">
        <f t="shared" si="13"/>
        <v>60844</v>
      </c>
      <c r="AV66" s="73">
        <f t="shared" ca="1" si="13"/>
        <v>56168</v>
      </c>
      <c r="AW66" s="73">
        <f t="shared" ca="1" si="13"/>
        <v>-4676</v>
      </c>
      <c r="AX66" s="19">
        <f ca="1">IF(AW66=0,0,IF(AU66=0,1,AW66/AU66))</f>
        <v>-7.6852277956741835E-2</v>
      </c>
      <c r="AY66" s="73">
        <f t="shared" si="14"/>
        <v>18009</v>
      </c>
      <c r="AZ66" s="73">
        <f t="shared" ca="1" si="14"/>
        <v>16754</v>
      </c>
      <c r="BA66" s="73">
        <f t="shared" ca="1" si="14"/>
        <v>-1255</v>
      </c>
      <c r="BB66" s="19">
        <f ca="1">IF(BA66=0,0,IF(AY66=0,1,BA66/AY66))</f>
        <v>-6.9687378532955743E-2</v>
      </c>
      <c r="BC66" s="73">
        <f t="shared" si="15"/>
        <v>78853</v>
      </c>
      <c r="BD66" s="73">
        <f t="shared" ca="1" si="15"/>
        <v>72922</v>
      </c>
      <c r="BE66" s="73">
        <f t="shared" ca="1" si="15"/>
        <v>-5931</v>
      </c>
      <c r="BF66" s="19">
        <f ca="1">IF(BE66=0,0,IF(BC66=0,1,BE66/BC66))</f>
        <v>-7.5215908082127497E-2</v>
      </c>
      <c r="BG66" s="73">
        <f t="shared" si="16"/>
        <v>19056</v>
      </c>
      <c r="BH66" s="73">
        <f t="shared" ca="1" si="16"/>
        <v>18405</v>
      </c>
      <c r="BI66" s="73">
        <f t="shared" ca="1" si="16"/>
        <v>-651</v>
      </c>
      <c r="BJ66" s="19">
        <f ca="1">IF(BI66=0,0,IF(BG66=0,1,BI66/BG66))</f>
        <v>-3.4162468513853905E-2</v>
      </c>
      <c r="BK66" s="73">
        <f t="shared" si="17"/>
        <v>97909</v>
      </c>
      <c r="BL66" s="73">
        <f t="shared" ca="1" si="17"/>
        <v>91327</v>
      </c>
      <c r="BM66" s="73">
        <f t="shared" ca="1" si="17"/>
        <v>-6582</v>
      </c>
      <c r="BN66" s="19">
        <f ca="1">IF(BM66=0,0,IF(BK66=0,1,BM66/BK66))</f>
        <v>-6.7225689160342772E-2</v>
      </c>
      <c r="BO66" s="73">
        <f t="shared" si="18"/>
        <v>15732</v>
      </c>
      <c r="BP66" s="73">
        <f t="shared" ca="1" si="18"/>
        <v>14441</v>
      </c>
      <c r="BQ66" s="73">
        <f t="shared" ca="1" si="18"/>
        <v>-1291</v>
      </c>
      <c r="BR66" s="19">
        <f ca="1">IF(BQ66=0,0,IF(BO66=0,1,BQ66/BO66))</f>
        <v>-8.2062039155860661E-2</v>
      </c>
      <c r="BS66" s="73">
        <f t="shared" si="19"/>
        <v>113641</v>
      </c>
      <c r="BT66" s="73">
        <f t="shared" ca="1" si="19"/>
        <v>105768</v>
      </c>
      <c r="BU66" s="73">
        <f t="shared" ca="1" si="19"/>
        <v>-7873</v>
      </c>
      <c r="BV66" s="19">
        <f ca="1">IF(BU66=0,0,IF(BS66=0,1,BU66/BS66))</f>
        <v>-6.9279573393405555E-2</v>
      </c>
      <c r="BW66" s="73">
        <f t="shared" si="20"/>
        <v>11232</v>
      </c>
      <c r="BX66" s="73">
        <f t="shared" ca="1" si="20"/>
        <v>11003</v>
      </c>
      <c r="BY66" s="73">
        <f t="shared" ca="1" si="20"/>
        <v>-229</v>
      </c>
      <c r="BZ66" s="19">
        <f ca="1">IF(BY66=0,0,IF(BW66=0,1,BY66/BW66))</f>
        <v>-2.0388176638176637E-2</v>
      </c>
      <c r="CA66" s="73">
        <f t="shared" si="21"/>
        <v>124873</v>
      </c>
      <c r="CB66" s="73">
        <f t="shared" ca="1" si="21"/>
        <v>116771</v>
      </c>
      <c r="CC66" s="73">
        <f t="shared" ca="1" si="21"/>
        <v>-8102</v>
      </c>
      <c r="CD66" s="19">
        <f ca="1">IF(CC66=0,0,IF(CA66=0,1,CC66/CA66))</f>
        <v>-6.4881920030751244E-2</v>
      </c>
      <c r="CE66" s="73">
        <f t="shared" si="22"/>
        <v>7859</v>
      </c>
      <c r="CF66" s="73">
        <f t="shared" ca="1" si="22"/>
        <v>7249</v>
      </c>
      <c r="CG66" s="73">
        <f t="shared" ca="1" si="22"/>
        <v>-610</v>
      </c>
      <c r="CH66" s="19">
        <f ca="1">IF(CG66=0,0,IF(CE66=0,1,CG66/CE66))</f>
        <v>-7.7618017559485941E-2</v>
      </c>
      <c r="CI66" s="73">
        <f t="shared" si="23"/>
        <v>132732</v>
      </c>
      <c r="CJ66" s="73">
        <f t="shared" ca="1" si="23"/>
        <v>124020</v>
      </c>
      <c r="CK66" s="73">
        <f t="shared" ca="1" si="23"/>
        <v>-8712</v>
      </c>
      <c r="CL66" s="19">
        <f ca="1">IF(CK66=0,0,IF(CI66=0,1,CK66/CI66))</f>
        <v>-6.5636018443178734E-2</v>
      </c>
      <c r="CM66" s="73">
        <f t="shared" si="24"/>
        <v>6090</v>
      </c>
      <c r="CN66" s="73">
        <f t="shared" ca="1" si="24"/>
        <v>6539</v>
      </c>
      <c r="CO66" s="73">
        <f t="shared" ca="1" si="24"/>
        <v>449</v>
      </c>
      <c r="CP66" s="19">
        <f ca="1">IF(CO66=0,0,IF(CM66=0,1,CO66/CM66))</f>
        <v>7.3727422003284068E-2</v>
      </c>
      <c r="CQ66" s="73">
        <f t="shared" si="25"/>
        <v>138822</v>
      </c>
      <c r="CR66" s="73">
        <f t="shared" ca="1" si="25"/>
        <v>130559</v>
      </c>
      <c r="CS66" s="73">
        <f t="shared" ca="1" si="25"/>
        <v>-8263</v>
      </c>
      <c r="CT66" s="19">
        <f ca="1">IF(CS66=0,0,IF(CQ66=0,1,CS66/CQ66))</f>
        <v>-5.9522265923268647E-2</v>
      </c>
    </row>
    <row r="67" spans="1:98" s="7" customFormat="1">
      <c r="B67" s="27" t="s">
        <v>20</v>
      </c>
      <c r="C67" s="12">
        <f>SUM(C64:C66)</f>
        <v>2378225</v>
      </c>
      <c r="D67" s="86">
        <f ca="1">SUM(D64:D66)</f>
        <v>2240745</v>
      </c>
      <c r="E67" s="12">
        <f ca="1">SUM(E64:E66)</f>
        <v>-137480</v>
      </c>
      <c r="F67" s="13">
        <f ca="1">IF(E67=0,0,IF(C67=0,1,E67/C67))</f>
        <v>-5.7807818856500118E-2</v>
      </c>
      <c r="G67" s="12">
        <f>SUM(G64:G66)</f>
        <v>2378225</v>
      </c>
      <c r="H67" s="86">
        <f ca="1">SUM(H64:H66)</f>
        <v>2240745</v>
      </c>
      <c r="I67" s="12">
        <f ca="1">SUM(I64:I66)</f>
        <v>-137480</v>
      </c>
      <c r="J67" s="13">
        <f ca="1">IF(I67=0,0,IF(G67=0,1,I67/G67))</f>
        <v>-5.7807818856500118E-2</v>
      </c>
      <c r="K67" s="12">
        <f>SUM(K64:K66)</f>
        <v>2229604</v>
      </c>
      <c r="L67" s="86">
        <f ca="1">SUM(L64:L66)</f>
        <v>2153074</v>
      </c>
      <c r="M67" s="12">
        <f ca="1">SUM(M64:M66)</f>
        <v>-76530</v>
      </c>
      <c r="N67" s="13">
        <f ca="1">IF(M67=0,0,IF(K67=0,1,M67/K67))</f>
        <v>-3.4324480939216112E-2</v>
      </c>
      <c r="O67" s="12">
        <f>SUM(O64:O66)</f>
        <v>4607829</v>
      </c>
      <c r="P67" s="85">
        <f ca="1">SUM(P64:P66)</f>
        <v>4393819</v>
      </c>
      <c r="Q67" s="12">
        <f ca="1">SUM(Q64:Q66)</f>
        <v>-214010</v>
      </c>
      <c r="R67" s="13">
        <f ca="1">IF(Q67=0,0,IF(O67=0,1,Q67/O67))</f>
        <v>-4.6444865901056655E-2</v>
      </c>
      <c r="S67" s="12">
        <f>SUM(S64:S66)</f>
        <v>2769561</v>
      </c>
      <c r="T67" s="85">
        <f ca="1">SUM(T64:T66)</f>
        <v>2670987</v>
      </c>
      <c r="U67" s="12">
        <f ca="1">SUM(U64:U66)</f>
        <v>-98574</v>
      </c>
      <c r="V67" s="13">
        <f ca="1">IF(U67=0,0,IF(S67=0,1,U67/S67))</f>
        <v>-3.5591922329928825E-2</v>
      </c>
      <c r="W67" s="12">
        <f>SUM(W64:W66)</f>
        <v>7377390</v>
      </c>
      <c r="X67" s="85">
        <f ca="1">SUM(X64:X66)</f>
        <v>7064806</v>
      </c>
      <c r="Y67" s="12">
        <f ca="1">SUM(Y64:Y66)</f>
        <v>-312584</v>
      </c>
      <c r="Z67" s="13">
        <f ca="1">IF(Y67=0,0,IF(W67=0,1,Y67/W67))</f>
        <v>-4.237054025881782E-2</v>
      </c>
      <c r="AA67" s="12">
        <f>SUM(AA64:AA66)</f>
        <v>2652743</v>
      </c>
      <c r="AB67" s="85">
        <f ca="1">SUM(AB64:AB66)</f>
        <v>2675454</v>
      </c>
      <c r="AC67" s="12">
        <f ca="1">SUM(AC64:AC66)</f>
        <v>22711</v>
      </c>
      <c r="AD67" s="13">
        <f ca="1">IF(AC67=0,0,IF(AA67=0,1,AC67/AA67))</f>
        <v>8.5613268982332631E-3</v>
      </c>
      <c r="AE67" s="12">
        <f>SUM(AE64:AE66)</f>
        <v>10030133</v>
      </c>
      <c r="AF67" s="85">
        <f ca="1">SUM(AF64:AF66)</f>
        <v>9740260</v>
      </c>
      <c r="AG67" s="12">
        <f ca="1">SUM(AG64:AG66)</f>
        <v>-289873</v>
      </c>
      <c r="AH67" s="13">
        <f ca="1">IF(AG67=0,0,IF(AE67=0,1,AG67/AE67))</f>
        <v>-2.8900214982194153E-2</v>
      </c>
      <c r="AI67" s="12">
        <f>SUM(AI64:AI66)</f>
        <v>2975415</v>
      </c>
      <c r="AJ67" s="85">
        <f ca="1">SUM(AJ64:AJ66)</f>
        <v>2919302</v>
      </c>
      <c r="AK67" s="12">
        <f ca="1">SUM(AK64:AK66)</f>
        <v>-56113</v>
      </c>
      <c r="AL67" s="13">
        <f ca="1">IF(AK67=0,0,IF(AI67=0,1,AK67/AI67))</f>
        <v>-1.8858881870260115E-2</v>
      </c>
      <c r="AM67" s="12">
        <f>SUM(AM64:AM66)</f>
        <v>13005548</v>
      </c>
      <c r="AN67" s="85">
        <f ca="1">SUM(AN64:AN66)</f>
        <v>12659562</v>
      </c>
      <c r="AO67" s="12">
        <f ca="1">SUM(AO64:AO66)</f>
        <v>-345986</v>
      </c>
      <c r="AP67" s="13">
        <f ca="1">IF(AO67=0,0,IF(AM67=0,1,AO67/AM67))</f>
        <v>-2.6602954369935046E-2</v>
      </c>
      <c r="AQ67" s="12">
        <f>SUM(AQ64:AQ66)</f>
        <v>3114180</v>
      </c>
      <c r="AR67" s="85">
        <f ca="1">SUM(AR64:AR66)</f>
        <v>3052199</v>
      </c>
      <c r="AS67" s="12">
        <f ca="1">SUM(AS64:AS66)</f>
        <v>-61981</v>
      </c>
      <c r="AT67" s="13">
        <f ca="1">IF(AS67=0,0,IF(AQ67=0,1,AS67/AQ67))</f>
        <v>-1.9902831564007219E-2</v>
      </c>
      <c r="AU67" s="12">
        <f>SUM(AU64:AU66)</f>
        <v>16119728</v>
      </c>
      <c r="AV67" s="85">
        <f ca="1">SUM(AV64:AV66)</f>
        <v>15711761</v>
      </c>
      <c r="AW67" s="12">
        <f ca="1">SUM(AW64:AW66)</f>
        <v>-407967</v>
      </c>
      <c r="AX67" s="13">
        <f ca="1">IF(AW67=0,0,IF(AU67=0,1,AW67/AU67))</f>
        <v>-2.5308553593460136E-2</v>
      </c>
      <c r="AY67" s="12">
        <f>SUM(AY64:AY66)</f>
        <v>3387178</v>
      </c>
      <c r="AZ67" s="85">
        <f ca="1">SUM(AZ64:AZ66)</f>
        <v>3406331</v>
      </c>
      <c r="BA67" s="12">
        <f ca="1">SUM(BA64:BA66)</f>
        <v>19153</v>
      </c>
      <c r="BB67" s="13">
        <f ca="1">IF(BA67=0,0,IF(AY67=0,1,BA67/AY67))</f>
        <v>5.654559636369863E-3</v>
      </c>
      <c r="BC67" s="12">
        <f>SUM(BC64:BC66)</f>
        <v>19506906</v>
      </c>
      <c r="BD67" s="85">
        <f ca="1">SUM(BD64:BD66)</f>
        <v>19118092</v>
      </c>
      <c r="BE67" s="12">
        <f ca="1">SUM(BE64:BE66)</f>
        <v>-388814</v>
      </c>
      <c r="BF67" s="13">
        <f ca="1">IF(BE67=0,0,IF(BC67=0,1,BE67/BC67))</f>
        <v>-1.9932120450060098E-2</v>
      </c>
      <c r="BG67" s="12">
        <f>SUM(BG64:BG66)</f>
        <v>3544777</v>
      </c>
      <c r="BH67" s="85">
        <f ca="1">SUM(BH64:BH66)</f>
        <v>3592210</v>
      </c>
      <c r="BI67" s="12">
        <f ca="1">SUM(BI64:BI66)</f>
        <v>47433</v>
      </c>
      <c r="BJ67" s="13">
        <f ca="1">IF(BI67=0,0,IF(BG67=0,1,BI67/BG67))</f>
        <v>1.3381095623222561E-2</v>
      </c>
      <c r="BK67" s="12">
        <f>SUM(BK64:BK66)</f>
        <v>23051683</v>
      </c>
      <c r="BL67" s="85">
        <f ca="1">SUM(BL64:BL66)</f>
        <v>22710302</v>
      </c>
      <c r="BM67" s="12">
        <f ca="1">SUM(BM64:BM66)</f>
        <v>-341381</v>
      </c>
      <c r="BN67" s="13">
        <f ca="1">IF(BM67=0,0,IF(BK67=0,1,BM67/BK67))</f>
        <v>-1.4809374222263945E-2</v>
      </c>
      <c r="BO67" s="12">
        <f>SUM(BO64:BO66)</f>
        <v>2914259</v>
      </c>
      <c r="BP67" s="85">
        <f ca="1">SUM(BP64:BP66)</f>
        <v>2912818</v>
      </c>
      <c r="BQ67" s="12">
        <f ca="1">SUM(BQ64:BQ66)</f>
        <v>-1441</v>
      </c>
      <c r="BR67" s="13">
        <f ca="1">IF(BQ67=0,0,IF(BO67=0,1,BQ67/BO67))</f>
        <v>-4.9446531691246386E-4</v>
      </c>
      <c r="BS67" s="12">
        <f>SUM(BS64:BS66)</f>
        <v>25965942</v>
      </c>
      <c r="BT67" s="85">
        <f ca="1">SUM(BT64:BT66)</f>
        <v>25623120</v>
      </c>
      <c r="BU67" s="12">
        <f ca="1">SUM(BU64:BU66)</f>
        <v>-342822</v>
      </c>
      <c r="BV67" s="13">
        <f ca="1">IF(BU67=0,0,IF(BS67=0,1,BU67/BS67))</f>
        <v>-1.3202756133399666E-2</v>
      </c>
      <c r="BW67" s="12">
        <f>SUM(BW64:BW66)</f>
        <v>2931481</v>
      </c>
      <c r="BX67" s="85">
        <f ca="1">SUM(BX64:BX66)</f>
        <v>2926456</v>
      </c>
      <c r="BY67" s="12">
        <f ca="1">SUM(BY64:BY66)</f>
        <v>-5025</v>
      </c>
      <c r="BZ67" s="13">
        <f ca="1">IF(BY67=0,0,IF(BW67=0,1,BY67/BW67))</f>
        <v>-1.7141506289824154E-3</v>
      </c>
      <c r="CA67" s="12">
        <f>SUM(CA64:CA66)</f>
        <v>28897423</v>
      </c>
      <c r="CB67" s="85">
        <f ca="1">SUM(CB64:CB66)</f>
        <v>28549576</v>
      </c>
      <c r="CC67" s="12">
        <f ca="1">SUM(CC64:CC66)</f>
        <v>-347847</v>
      </c>
      <c r="CD67" s="13">
        <f ca="1">IF(CC67=0,0,IF(CA67=0,1,CC67/CA67))</f>
        <v>-1.2037301734483382E-2</v>
      </c>
      <c r="CE67" s="12">
        <f>SUM(CE64:CE66)</f>
        <v>2613552</v>
      </c>
      <c r="CF67" s="86">
        <f ca="1">SUM(CF64:CF66)</f>
        <v>2617750</v>
      </c>
      <c r="CG67" s="12">
        <f ca="1">SUM(CG64:CG66)</f>
        <v>4198</v>
      </c>
      <c r="CH67" s="13">
        <f ca="1">IF(CG67=0,0,IF(CE67=0,1,CG67/CE67))</f>
        <v>1.6062431510832768E-3</v>
      </c>
      <c r="CI67" s="12">
        <f>SUM(CI64:CI66)</f>
        <v>31510975</v>
      </c>
      <c r="CJ67" s="86">
        <f ca="1">SUM(CJ64:CJ66)</f>
        <v>31167326</v>
      </c>
      <c r="CK67" s="12">
        <f ca="1">SUM(CK64:CK66)</f>
        <v>-343649</v>
      </c>
      <c r="CL67" s="13">
        <f ca="1">IF(CK67=0,0,IF(CI67=0,1,CK67/CI67))</f>
        <v>-1.0905692381781268E-2</v>
      </c>
      <c r="CM67" s="12">
        <f>SUM(CM64:CM66)</f>
        <v>2564625</v>
      </c>
      <c r="CN67" s="86">
        <f ca="1">SUM(CN64:CN66)</f>
        <v>2564629</v>
      </c>
      <c r="CO67" s="12">
        <f ca="1">SUM(CO64:CO66)</f>
        <v>4</v>
      </c>
      <c r="CP67" s="13">
        <f ca="1">IF(CO67=0,0,IF(CM67=0,1,CO67/CM67))</f>
        <v>1.5596822147487449E-6</v>
      </c>
      <c r="CQ67" s="12">
        <f>SUM(CQ64:CQ66)</f>
        <v>34075600</v>
      </c>
      <c r="CR67" s="86">
        <f ca="1">SUM(CR64:CR66)</f>
        <v>33731955</v>
      </c>
      <c r="CS67" s="12">
        <f ca="1">SUM(CS64:CS66)</f>
        <v>-343645</v>
      </c>
      <c r="CT67" s="13">
        <f ca="1">IF(CS67=0,0,IF(CQ67=0,1,CS67/CQ67))</f>
        <v>-1.0084782072802827E-2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CM4" sqref="A1:XFD1048576"/>
      <selection pane="topRight" activeCell="CM4" sqref="A1:XFD1048576"/>
      <selection pane="bottomLeft" activeCell="CM4" sqref="A1:XFD1048576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44140625" bestFit="1" customWidth="1"/>
    <col min="4" max="4" width="16.88671875" customWidth="1"/>
    <col min="5" max="5" width="10.44140625" bestFit="1" customWidth="1"/>
    <col min="6" max="6" width="8.609375" customWidth="1"/>
    <col min="7" max="7" width="14.88671875" customWidth="1"/>
    <col min="8" max="8" width="17.38671875" customWidth="1"/>
    <col min="9" max="9" width="10" customWidth="1"/>
    <col min="10" max="10" width="8.609375" customWidth="1"/>
    <col min="11" max="11" width="15" customWidth="1"/>
    <col min="12" max="12" width="16.44140625" customWidth="1"/>
    <col min="13" max="13" width="15" customWidth="1"/>
    <col min="14" max="14" width="8.609375" customWidth="1"/>
    <col min="15" max="15" width="15.88671875" customWidth="1"/>
    <col min="16" max="16" width="20.109375" customWidth="1"/>
    <col min="17" max="17" width="10" customWidth="1"/>
    <col min="18" max="18" width="8.609375" customWidth="1"/>
    <col min="19" max="19" width="15.109375" customWidth="1"/>
    <col min="20" max="20" width="14" customWidth="1"/>
    <col min="21" max="21" width="14.44140625" customWidth="1"/>
    <col min="22" max="22" width="11.609375" customWidth="1"/>
    <col min="23" max="23" width="13.38671875" customWidth="1"/>
    <col min="24" max="24" width="16.109375" customWidth="1"/>
    <col min="25" max="25" width="14.44140625" customWidth="1"/>
    <col min="26" max="26" width="12.109375" customWidth="1"/>
    <col min="27" max="27" width="13.609375" customWidth="1"/>
    <col min="28" max="28" width="16.109375" customWidth="1"/>
    <col min="29" max="29" width="13.38671875" customWidth="1"/>
    <col min="30" max="30" width="11.609375" customWidth="1"/>
    <col min="31" max="31" width="15.109375" customWidth="1"/>
    <col min="32" max="32" width="15.88671875" customWidth="1"/>
    <col min="33" max="33" width="11" customWidth="1"/>
    <col min="34" max="34" width="12.609375" customWidth="1"/>
    <col min="35" max="35" width="14.88671875" customWidth="1"/>
    <col min="36" max="36" width="16.38671875" customWidth="1"/>
    <col min="37" max="37" width="13" customWidth="1"/>
    <col min="38" max="38" width="11.5546875" customWidth="1"/>
    <col min="39" max="39" width="14" customWidth="1"/>
    <col min="40" max="40" width="16.44140625" customWidth="1"/>
    <col min="41" max="41" width="16.38671875" customWidth="1"/>
    <col min="42" max="42" width="12.109375" customWidth="1"/>
    <col min="43" max="43" width="14.109375" customWidth="1"/>
    <col min="44" max="44" width="16.88671875" customWidth="1"/>
    <col min="45" max="45" width="12.609375" customWidth="1"/>
    <col min="46" max="46" width="12.38671875" customWidth="1"/>
    <col min="47" max="47" width="14.38671875" customWidth="1"/>
    <col min="48" max="48" width="17.88671875" customWidth="1"/>
    <col min="49" max="49" width="11" customWidth="1"/>
    <col min="50" max="50" width="8.609375" customWidth="1"/>
    <col min="51" max="51" width="14.44140625" customWidth="1"/>
    <col min="52" max="52" width="16.609375" customWidth="1"/>
    <col min="53" max="53" width="16.109375" customWidth="1"/>
    <col min="54" max="54" width="14.609375" customWidth="1"/>
    <col min="55" max="55" width="15.88671875" customWidth="1"/>
    <col min="56" max="56" width="17.88671875" customWidth="1"/>
    <col min="57" max="57" width="11.609375" bestFit="1" customWidth="1"/>
    <col min="58" max="58" width="8.609375" customWidth="1"/>
    <col min="59" max="59" width="16.38671875" customWidth="1"/>
    <col min="60" max="60" width="18.44140625" customWidth="1"/>
    <col min="61" max="61" width="11.609375" customWidth="1"/>
    <col min="62" max="62" width="11.38671875" customWidth="1"/>
    <col min="63" max="63" width="15.38671875" customWidth="1"/>
    <col min="64" max="64" width="15.609375" customWidth="1"/>
    <col min="65" max="65" width="11.609375" bestFit="1" customWidth="1"/>
    <col min="66" max="66" width="8.609375" customWidth="1"/>
    <col min="67" max="67" width="14.609375" customWidth="1"/>
    <col min="68" max="68" width="15.38671875" bestFit="1" customWidth="1"/>
    <col min="69" max="69" width="13.44140625" customWidth="1"/>
    <col min="70" max="70" width="11.38671875" customWidth="1"/>
    <col min="71" max="71" width="12.88671875" customWidth="1"/>
    <col min="72" max="72" width="15.609375" customWidth="1"/>
    <col min="73" max="73" width="15.38671875" customWidth="1"/>
    <col min="74" max="74" width="8.609375" customWidth="1"/>
    <col min="75" max="75" width="11.609375" bestFit="1" customWidth="1"/>
    <col min="76" max="76" width="15.38671875" customWidth="1"/>
    <col min="77" max="77" width="12.44140625" bestFit="1" customWidth="1"/>
    <col min="78" max="78" width="10.38671875" bestFit="1" customWidth="1"/>
    <col min="79" max="79" width="12.609375" bestFit="1" customWidth="1"/>
    <col min="80" max="80" width="16.38671875" bestFit="1" customWidth="1"/>
    <col min="81" max="81" width="11.609375" bestFit="1" customWidth="1"/>
    <col min="82" max="82" width="8.609375" customWidth="1"/>
    <col min="83" max="83" width="13" customWidth="1"/>
    <col min="84" max="84" width="12.609375" bestFit="1" customWidth="1"/>
    <col min="85" max="85" width="10.5546875" bestFit="1" customWidth="1"/>
    <col min="86" max="86" width="10.38671875" bestFit="1" customWidth="1"/>
    <col min="87" max="87" width="12.88671875" bestFit="1" customWidth="1"/>
    <col min="88" max="88" width="14.38671875" bestFit="1" customWidth="1"/>
    <col min="89" max="89" width="13.38671875" bestFit="1" customWidth="1"/>
    <col min="90" max="90" width="8.609375" customWidth="1"/>
    <col min="91" max="91" width="11.609375" bestFit="1" customWidth="1"/>
    <col min="92" max="92" width="11.609375" customWidth="1"/>
    <col min="93" max="93" width="12.109375" bestFit="1" customWidth="1"/>
    <col min="94" max="94" width="10.38671875" bestFit="1" customWidth="1"/>
    <col min="95" max="95" width="12.609375" bestFit="1" customWidth="1"/>
    <col min="96" max="96" width="13.5546875" customWidth="1"/>
    <col min="97" max="97" width="13.38671875" bestFit="1" customWidth="1"/>
    <col min="98" max="98" width="9.5546875" bestFit="1" customWidth="1"/>
    <col min="100" max="100" width="8.88671875" customWidth="1"/>
    <col min="101" max="101" width="36.38671875" customWidth="1"/>
    <col min="102" max="102" width="14.38671875" customWidth="1"/>
    <col min="103" max="103" width="8.88671875" customWidth="1"/>
    <col min="104" max="115" width="9" customWidth="1"/>
    <col min="116" max="117" width="1.44140625" customWidth="1"/>
    <col min="118" max="129" width="9" customWidth="1"/>
  </cols>
  <sheetData>
    <row r="1" spans="1:130">
      <c r="A1" s="6" t="s">
        <v>79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2017 - 2018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2017</v>
      </c>
      <c r="DA7" s="69">
        <f t="shared" ref="DA7:DK7" si="0">+CZ7</f>
        <v>2017</v>
      </c>
      <c r="DB7" s="69">
        <f t="shared" si="0"/>
        <v>2017</v>
      </c>
      <c r="DC7" s="69">
        <f t="shared" si="0"/>
        <v>2017</v>
      </c>
      <c r="DD7" s="69">
        <f t="shared" si="0"/>
        <v>2017</v>
      </c>
      <c r="DE7" s="69">
        <f t="shared" si="0"/>
        <v>2017</v>
      </c>
      <c r="DF7" s="69">
        <f t="shared" si="0"/>
        <v>2017</v>
      </c>
      <c r="DG7" s="69">
        <f t="shared" si="0"/>
        <v>2017</v>
      </c>
      <c r="DH7" s="69">
        <f t="shared" si="0"/>
        <v>2017</v>
      </c>
      <c r="DI7" s="69">
        <f t="shared" si="0"/>
        <v>2017</v>
      </c>
      <c r="DJ7" s="69">
        <f t="shared" si="0"/>
        <v>2017</v>
      </c>
      <c r="DK7" s="69">
        <f t="shared" si="0"/>
        <v>2017</v>
      </c>
      <c r="DL7" s="69"/>
      <c r="DM7" s="69"/>
      <c r="DN7" s="69">
        <f>+$D$8</f>
        <v>2018</v>
      </c>
      <c r="DO7" s="69">
        <f t="shared" ref="DO7:DY7" si="1">+DN7</f>
        <v>2018</v>
      </c>
      <c r="DP7" s="69">
        <f t="shared" si="1"/>
        <v>2018</v>
      </c>
      <c r="DQ7" s="69">
        <f t="shared" si="1"/>
        <v>2018</v>
      </c>
      <c r="DR7" s="69">
        <f t="shared" si="1"/>
        <v>2018</v>
      </c>
      <c r="DS7" s="69">
        <f t="shared" si="1"/>
        <v>2018</v>
      </c>
      <c r="DT7" s="69">
        <f t="shared" si="1"/>
        <v>2018</v>
      </c>
      <c r="DU7" s="69">
        <f t="shared" si="1"/>
        <v>2018</v>
      </c>
      <c r="DV7" s="69">
        <f t="shared" si="1"/>
        <v>2018</v>
      </c>
      <c r="DW7" s="69">
        <f t="shared" si="1"/>
        <v>2018</v>
      </c>
      <c r="DX7" s="69">
        <f t="shared" si="1"/>
        <v>2018</v>
      </c>
      <c r="DY7" s="69">
        <f t="shared" si="1"/>
        <v>2018</v>
      </c>
    </row>
    <row r="8" spans="1:130" ht="18" thickBot="1">
      <c r="A8" s="16" t="s">
        <v>21</v>
      </c>
      <c r="B8" s="17" t="s">
        <v>33</v>
      </c>
      <c r="C8" s="20">
        <v>2017</v>
      </c>
      <c r="D8" s="21">
        <v>2018</v>
      </c>
      <c r="E8" s="22" t="s">
        <v>3</v>
      </c>
      <c r="F8" s="23" t="s">
        <v>4</v>
      </c>
      <c r="G8" s="20">
        <f>+$C$8</f>
        <v>2017</v>
      </c>
      <c r="H8" s="21">
        <f>+$D$8</f>
        <v>2018</v>
      </c>
      <c r="I8" s="22" t="s">
        <v>3</v>
      </c>
      <c r="J8" s="23" t="s">
        <v>4</v>
      </c>
      <c r="K8" s="20">
        <f>+$C$8</f>
        <v>2017</v>
      </c>
      <c r="L8" s="21">
        <f>+$D$8</f>
        <v>2018</v>
      </c>
      <c r="M8" s="22" t="s">
        <v>3</v>
      </c>
      <c r="N8" s="23" t="s">
        <v>4</v>
      </c>
      <c r="O8" s="20">
        <f>+$C$8</f>
        <v>2017</v>
      </c>
      <c r="P8" s="21">
        <f>+$D$8</f>
        <v>2018</v>
      </c>
      <c r="Q8" s="22" t="s">
        <v>3</v>
      </c>
      <c r="R8" s="23" t="s">
        <v>4</v>
      </c>
      <c r="S8" s="20">
        <f>+$C$8</f>
        <v>2017</v>
      </c>
      <c r="T8" s="21">
        <f>+$D$8</f>
        <v>2018</v>
      </c>
      <c r="U8" s="22" t="s">
        <v>3</v>
      </c>
      <c r="V8" s="23" t="s">
        <v>4</v>
      </c>
      <c r="W8" s="20">
        <f>+$C$8</f>
        <v>2017</v>
      </c>
      <c r="X8" s="21">
        <f>+$D$8</f>
        <v>2018</v>
      </c>
      <c r="Y8" s="22" t="s">
        <v>3</v>
      </c>
      <c r="Z8" s="23" t="s">
        <v>4</v>
      </c>
      <c r="AA8" s="20">
        <f>+$C$8</f>
        <v>2017</v>
      </c>
      <c r="AB8" s="21">
        <f>+$D$8</f>
        <v>2018</v>
      </c>
      <c r="AC8" s="22" t="s">
        <v>3</v>
      </c>
      <c r="AD8" s="23" t="s">
        <v>4</v>
      </c>
      <c r="AE8" s="20">
        <f>+$C$8</f>
        <v>2017</v>
      </c>
      <c r="AF8" s="21">
        <f>+$D$8</f>
        <v>2018</v>
      </c>
      <c r="AG8" s="22" t="s">
        <v>3</v>
      </c>
      <c r="AH8" s="23" t="s">
        <v>4</v>
      </c>
      <c r="AI8" s="20">
        <f>+$C$8</f>
        <v>2017</v>
      </c>
      <c r="AJ8" s="21">
        <f>+$D$8</f>
        <v>2018</v>
      </c>
      <c r="AK8" s="22" t="s">
        <v>3</v>
      </c>
      <c r="AL8" s="23" t="s">
        <v>4</v>
      </c>
      <c r="AM8" s="20">
        <f>+$C$8</f>
        <v>2017</v>
      </c>
      <c r="AN8" s="21">
        <f>+$D$8</f>
        <v>2018</v>
      </c>
      <c r="AO8" s="22" t="s">
        <v>3</v>
      </c>
      <c r="AP8" s="23" t="s">
        <v>4</v>
      </c>
      <c r="AQ8" s="20">
        <f>+$C$8</f>
        <v>2017</v>
      </c>
      <c r="AR8" s="21">
        <f>+$D$8</f>
        <v>2018</v>
      </c>
      <c r="AS8" s="22" t="s">
        <v>3</v>
      </c>
      <c r="AT8" s="23" t="s">
        <v>4</v>
      </c>
      <c r="AU8" s="20">
        <f>+$C$8</f>
        <v>2017</v>
      </c>
      <c r="AV8" s="21">
        <f>+$D$8</f>
        <v>2018</v>
      </c>
      <c r="AW8" s="22" t="s">
        <v>3</v>
      </c>
      <c r="AX8" s="23" t="s">
        <v>4</v>
      </c>
      <c r="AY8" s="20">
        <f>+$C$8</f>
        <v>2017</v>
      </c>
      <c r="AZ8" s="21">
        <f>+$D$8</f>
        <v>2018</v>
      </c>
      <c r="BA8" s="22" t="s">
        <v>3</v>
      </c>
      <c r="BB8" s="23" t="s">
        <v>4</v>
      </c>
      <c r="BC8" s="20">
        <f>+$C$8</f>
        <v>2017</v>
      </c>
      <c r="BD8" s="21">
        <f>+$D$8</f>
        <v>2018</v>
      </c>
      <c r="BE8" s="22" t="s">
        <v>3</v>
      </c>
      <c r="BF8" s="23" t="s">
        <v>4</v>
      </c>
      <c r="BG8" s="20">
        <f>+$C$8</f>
        <v>2017</v>
      </c>
      <c r="BH8" s="21">
        <f>+$D$8</f>
        <v>2018</v>
      </c>
      <c r="BI8" s="22" t="s">
        <v>3</v>
      </c>
      <c r="BJ8" s="23" t="s">
        <v>4</v>
      </c>
      <c r="BK8" s="20">
        <f>+$C$8</f>
        <v>2017</v>
      </c>
      <c r="BL8" s="21">
        <f>+$D$8</f>
        <v>2018</v>
      </c>
      <c r="BM8" s="22" t="s">
        <v>3</v>
      </c>
      <c r="BN8" s="23" t="s">
        <v>4</v>
      </c>
      <c r="BO8" s="20">
        <f>+$C$8</f>
        <v>2017</v>
      </c>
      <c r="BP8" s="21">
        <f>+$D$8</f>
        <v>2018</v>
      </c>
      <c r="BQ8" s="22" t="s">
        <v>3</v>
      </c>
      <c r="BR8" s="23" t="s">
        <v>4</v>
      </c>
      <c r="BS8" s="20">
        <f>+$C$8</f>
        <v>2017</v>
      </c>
      <c r="BT8" s="21">
        <f>+$D$8</f>
        <v>2018</v>
      </c>
      <c r="BU8" s="22" t="s">
        <v>3</v>
      </c>
      <c r="BV8" s="23" t="s">
        <v>4</v>
      </c>
      <c r="BW8" s="20">
        <f>+$C$8</f>
        <v>2017</v>
      </c>
      <c r="BX8" s="21">
        <f>+$D$8</f>
        <v>2018</v>
      </c>
      <c r="BY8" s="22" t="s">
        <v>3</v>
      </c>
      <c r="BZ8" s="23" t="s">
        <v>4</v>
      </c>
      <c r="CA8" s="20">
        <f>+$C$8</f>
        <v>2017</v>
      </c>
      <c r="CB8" s="21">
        <f>+$D$8</f>
        <v>2018</v>
      </c>
      <c r="CC8" s="22" t="s">
        <v>3</v>
      </c>
      <c r="CD8" s="23" t="s">
        <v>4</v>
      </c>
      <c r="CE8" s="20">
        <f>+$C$8</f>
        <v>2017</v>
      </c>
      <c r="CF8" s="21">
        <f>+$D$8</f>
        <v>2018</v>
      </c>
      <c r="CG8" s="22" t="s">
        <v>3</v>
      </c>
      <c r="CH8" s="23" t="s">
        <v>4</v>
      </c>
      <c r="CI8" s="20">
        <f>+$C$8</f>
        <v>2017</v>
      </c>
      <c r="CJ8" s="21">
        <f>+$D$8</f>
        <v>2018</v>
      </c>
      <c r="CK8" s="22" t="s">
        <v>3</v>
      </c>
      <c r="CL8" s="23" t="s">
        <v>4</v>
      </c>
      <c r="CM8" s="20">
        <f>+$C$8</f>
        <v>2017</v>
      </c>
      <c r="CN8" s="21">
        <f>+$D$8</f>
        <v>2018</v>
      </c>
      <c r="CO8" s="22" t="s">
        <v>3</v>
      </c>
      <c r="CP8" s="23" t="s">
        <v>4</v>
      </c>
      <c r="CQ8" s="20">
        <f>+$C$8</f>
        <v>2017</v>
      </c>
      <c r="CR8" s="21">
        <f>+$D$8</f>
        <v>2018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323221</v>
      </c>
      <c r="D9" s="73">
        <f ca="1">OFFSET(CZ9,0,14,1,1)</f>
        <v>361158</v>
      </c>
      <c r="E9" s="18">
        <f ca="1">SUM(D9-C9)</f>
        <v>37937</v>
      </c>
      <c r="F9" s="19">
        <f ca="1">IF(E9=0,0,IF(C9=0,1,E9/C9))</f>
        <v>0.11737170542755576</v>
      </c>
      <c r="G9" s="18">
        <f>SUMIF($C$6:F$6,G$5,$C9:F9)</f>
        <v>323221</v>
      </c>
      <c r="H9" s="73">
        <f ca="1">SUMIF($C$6:G$6,H$5,$C9:G9)</f>
        <v>361158</v>
      </c>
      <c r="I9" s="18">
        <f ca="1">SUM(H9-G9)</f>
        <v>37937</v>
      </c>
      <c r="J9" s="19">
        <f ca="1">IF(I9=0,0,IF(G9=0,1,I9/G9))</f>
        <v>0.11737170542755576</v>
      </c>
      <c r="K9" s="18">
        <f>+DA9</f>
        <v>290478</v>
      </c>
      <c r="L9" s="73">
        <f ca="1">OFFSET(DA9,0,14,1,1)</f>
        <v>315350</v>
      </c>
      <c r="M9" s="18">
        <f ca="1">SUM(L9-K9)</f>
        <v>24872</v>
      </c>
      <c r="N9" s="19">
        <f ca="1">IF(M9=0,0,IF(K9=0,1,M9/K9))</f>
        <v>8.5624384634980968E-2</v>
      </c>
      <c r="O9" s="18">
        <f>SUMIF($C$6:N$6,O$5,$C9:N9)</f>
        <v>613699</v>
      </c>
      <c r="P9" s="73">
        <f ca="1">SUMIF($C$6:O$6,P$5,$C9:O9)</f>
        <v>676508</v>
      </c>
      <c r="Q9" s="18">
        <f ca="1">SUM(P9-O9)</f>
        <v>62809</v>
      </c>
      <c r="R9" s="19">
        <f ca="1">IF(Q9=0,0,IF(O9=0,1,Q9/O9))</f>
        <v>0.1023449606403139</v>
      </c>
      <c r="S9" s="18">
        <f>+DB9</f>
        <v>340091</v>
      </c>
      <c r="T9" s="73">
        <f ca="1">OFFSET(DB9,0,14,1,1)</f>
        <v>387308</v>
      </c>
      <c r="U9" s="18">
        <f ca="1">SUM(T9-S9)</f>
        <v>47217</v>
      </c>
      <c r="V9" s="19">
        <f ca="1">IF(U9=0,0,IF(S9=0,1,U9/S9))</f>
        <v>0.13883637026560539</v>
      </c>
      <c r="W9" s="18">
        <f>SUMIF($C$6:V$6,W$5,$C9:V9)</f>
        <v>953790</v>
      </c>
      <c r="X9" s="73">
        <f ca="1">SUMIF($C$6:W$6,X$5,$C9:W9)</f>
        <v>1063816</v>
      </c>
      <c r="Y9" s="18">
        <f ca="1">SUM(X9-W9)</f>
        <v>110026</v>
      </c>
      <c r="Z9" s="19">
        <f ca="1">IF(Y9=0,0,IF(W9=0,1,Y9/W9))</f>
        <v>0.11535662986611309</v>
      </c>
      <c r="AA9" s="18">
        <f>+DC9</f>
        <v>334581</v>
      </c>
      <c r="AB9" s="73">
        <f ca="1">OFFSET(DC9,0,14,1,1)</f>
        <v>375606</v>
      </c>
      <c r="AC9" s="18">
        <f ca="1">SUM(AB9-AA9)</f>
        <v>41025</v>
      </c>
      <c r="AD9" s="19">
        <f ca="1">IF(AC9=0,0,IF(AA9=0,1,AC9/AA9))</f>
        <v>0.12261604813184251</v>
      </c>
      <c r="AE9" s="18">
        <f>SUMIF($C$6:AD$6,AE$5,$C9:AD9)</f>
        <v>1288371</v>
      </c>
      <c r="AF9" s="73">
        <f ca="1">SUMIF($C$6:AE$6,AF$5,$C9:AE9)</f>
        <v>1439422</v>
      </c>
      <c r="AG9" s="18">
        <f ca="1">SUM(AF9-AE9)</f>
        <v>151051</v>
      </c>
      <c r="AH9" s="19">
        <f ca="1">IF(AG9=0,0,IF(AE9=0,1,AG9/AE9))</f>
        <v>0.11724185036763479</v>
      </c>
      <c r="AI9" s="18">
        <f>+DD9</f>
        <v>352272</v>
      </c>
      <c r="AJ9" s="73">
        <f ca="1">OFFSET(DD9,0,14,1,1)</f>
        <v>399549</v>
      </c>
      <c r="AK9" s="18">
        <f ca="1">SUM(AJ9-AI9)</f>
        <v>47277</v>
      </c>
      <c r="AL9" s="19">
        <f ca="1">IF(AK9=0,0,IF(AI9=0,1,AK9/AI9))</f>
        <v>0.13420595448971248</v>
      </c>
      <c r="AM9" s="18">
        <f>SUMIF($C$6:AL$6,AM$5,$C9:AL9)</f>
        <v>1640643</v>
      </c>
      <c r="AN9" s="73">
        <f ca="1">SUMIF($C$6:AM$6,AN$5,$C9:AM9)</f>
        <v>1838971</v>
      </c>
      <c r="AO9" s="18">
        <f ca="1">SUM(AN9-AM9)</f>
        <v>198328</v>
      </c>
      <c r="AP9" s="19">
        <f ca="1">IF(AO9=0,0,IF(AM9=0,1,AO9/AM9))</f>
        <v>0.12088431182164554</v>
      </c>
      <c r="AQ9" s="18">
        <f>+DE9</f>
        <v>362054</v>
      </c>
      <c r="AR9" s="73">
        <f ca="1">OFFSET(DE9,0,14,1,1)</f>
        <v>409168</v>
      </c>
      <c r="AS9" s="18">
        <f ca="1">SUM(AR9-AQ9)</f>
        <v>47114</v>
      </c>
      <c r="AT9" s="19">
        <f ca="1">IF(AS9=0,0,IF(AQ9=0,1,AS9/AQ9))</f>
        <v>0.13012975964911311</v>
      </c>
      <c r="AU9" s="18">
        <f>SUMIF($C$6:AT$6,AU$5,$C9:AT9)</f>
        <v>2002697</v>
      </c>
      <c r="AV9" s="73">
        <f ca="1">SUMIF($C$6:AU$6,AV$5,$C9:AU9)</f>
        <v>2248139</v>
      </c>
      <c r="AW9" s="18">
        <f ca="1">SUM(AV9-AU9)</f>
        <v>245442</v>
      </c>
      <c r="AX9" s="19">
        <f ca="1">IF(AW9=0,0,IF(AU9=0,1,AW9/AU9))</f>
        <v>0.12255573359324951</v>
      </c>
      <c r="AY9" s="18">
        <f>+DF9</f>
        <v>381480</v>
      </c>
      <c r="AZ9" s="73">
        <f ca="1">OFFSET(DF9,0,14,1,1)</f>
        <v>438539</v>
      </c>
      <c r="BA9" s="18">
        <f ca="1">SUM(AZ9-AY9)</f>
        <v>57059</v>
      </c>
      <c r="BB9" s="19">
        <f ca="1">IF(BA9=0,0,IF(AY9=0,1,BA9/AY9))</f>
        <v>0.14957271678724965</v>
      </c>
      <c r="BC9" s="18">
        <f>SUMIF($C$6:BB$6,BC$5,$C9:BB9)</f>
        <v>2384177</v>
      </c>
      <c r="BD9" s="73">
        <f ca="1">SUMIF($C$6:BC$6,BD$5,$C9:BC9)</f>
        <v>2686678</v>
      </c>
      <c r="BE9" s="18">
        <f ca="1">SUM(BD9-BC9)</f>
        <v>302501</v>
      </c>
      <c r="BF9" s="19">
        <f ca="1">IF(BE9=0,0,IF(BC9=0,1,BE9/BC9))</f>
        <v>0.12687858325954826</v>
      </c>
      <c r="BG9" s="18">
        <f>+DG9</f>
        <v>397021</v>
      </c>
      <c r="BH9" s="73">
        <f ca="1">OFFSET(DG9,0,14,1,1)</f>
        <v>449263</v>
      </c>
      <c r="BI9" s="18">
        <f ca="1">SUM(BH9-BG9)</f>
        <v>52242</v>
      </c>
      <c r="BJ9" s="19">
        <f ca="1">IF(BI9=0,0,IF(BG9=0,1,BI9/BG9))</f>
        <v>0.13158497913208622</v>
      </c>
      <c r="BK9" s="18">
        <f>SUMIF($C$6:BJ$6,BK$5,$C9:BJ9)</f>
        <v>2781198</v>
      </c>
      <c r="BL9" s="73">
        <f ca="1">SUMIF($C$6:BK$6,BL$5,$C9:BK9)</f>
        <v>3135941</v>
      </c>
      <c r="BM9" s="18">
        <f ca="1">SUM(BL9-BK9)</f>
        <v>354743</v>
      </c>
      <c r="BN9" s="19">
        <f ca="1">IF(BM9=0,0,IF(BK9=0,1,BM9/BK9))</f>
        <v>0.12755042970691047</v>
      </c>
      <c r="BO9" s="18">
        <f>+DH9</f>
        <v>358680</v>
      </c>
      <c r="BP9" s="73">
        <f ca="1">OFFSET(DH9,0,14,1,1)</f>
        <v>382932</v>
      </c>
      <c r="BQ9" s="18">
        <f ca="1">SUM(BP9-BO9)</f>
        <v>24252</v>
      </c>
      <c r="BR9" s="19">
        <f ca="1">IF(BQ9=0,0,IF(BO9=0,1,BQ9/BO9))</f>
        <v>6.7614586818333891E-2</v>
      </c>
      <c r="BS9" s="18">
        <f>SUMIF($C$6:BR$6,BS$5,$C9:BR9)</f>
        <v>3139878</v>
      </c>
      <c r="BT9" s="73">
        <f ca="1">SUMIF($C$6:BS$6,BT$5,$C9:BS9)</f>
        <v>3518873</v>
      </c>
      <c r="BU9" s="18">
        <f ca="1">SUM(BT9-BS9)</f>
        <v>378995</v>
      </c>
      <c r="BV9" s="19">
        <f ca="1">IF(BU9=0,0,IF(BS9=0,1,BU9/BS9))</f>
        <v>0.1207037343489142</v>
      </c>
      <c r="BW9" s="18">
        <f>+DI9</f>
        <v>458323</v>
      </c>
      <c r="BX9" s="73">
        <f ca="1">OFFSET(DI9,0,14,1,1)</f>
        <v>407173</v>
      </c>
      <c r="BY9" s="18">
        <f ca="1">SUM(BX9-BW9)</f>
        <v>-51150</v>
      </c>
      <c r="BZ9" s="19">
        <f ca="1">IF(BY9=0,0,IF(BW9=0,1,BY9/BW9))</f>
        <v>-0.11160251612945456</v>
      </c>
      <c r="CA9" s="18">
        <f>SUMIF($C$6:BZ$6,CA$5,$C9:BZ9)</f>
        <v>3598201</v>
      </c>
      <c r="CB9" s="73">
        <f ca="1">SUMIF($C$6:CA$6,CB$5,$C9:CA9)</f>
        <v>3926046</v>
      </c>
      <c r="CC9" s="18">
        <f ca="1">SUM(CB9-CA9)</f>
        <v>327845</v>
      </c>
      <c r="CD9" s="19">
        <f ca="1">IF(CC9=0,0,IF(CA9=0,1,CC9/CA9))</f>
        <v>9.1113587039745689E-2</v>
      </c>
      <c r="CE9" s="18">
        <f>+DJ9</f>
        <v>378556</v>
      </c>
      <c r="CF9" s="73">
        <f ca="1">OFFSET(DJ9,0,14,1,1)</f>
        <v>358552</v>
      </c>
      <c r="CG9" s="18">
        <f ca="1">SUM(CF9-CE9)</f>
        <v>-20004</v>
      </c>
      <c r="CH9" s="19">
        <f ca="1">IF(CG9=0,0,IF(CE9=0,1,CG9/CE9))</f>
        <v>-5.284290831475396E-2</v>
      </c>
      <c r="CI9" s="18">
        <f>SUMIF($C$6:CH$6,CI$5,$C9:CH9)</f>
        <v>3976757</v>
      </c>
      <c r="CJ9" s="73">
        <f ca="1">SUMIF($C$6:CI$6,CJ$5,$C9:CI9)</f>
        <v>4284598</v>
      </c>
      <c r="CK9" s="18">
        <f ca="1">SUM(CJ9-CI9)</f>
        <v>307841</v>
      </c>
      <c r="CL9" s="19">
        <f ca="1">IF(CK9=0,0,IF(CI9=0,1,CK9/CI9))</f>
        <v>7.7410060509103276E-2</v>
      </c>
      <c r="CM9" s="18">
        <f>+DK9</f>
        <v>350620</v>
      </c>
      <c r="CN9" s="73">
        <f ca="1">OFFSET(DK9,0,14,1,1)</f>
        <v>360413</v>
      </c>
      <c r="CO9" s="18">
        <f ca="1">SUM(CN9-CM9)</f>
        <v>9793</v>
      </c>
      <c r="CP9" s="19">
        <f ca="1">IF(CO9=0,0,IF(CM9=0,1,CO9/CM9))</f>
        <v>2.7930523073412813E-2</v>
      </c>
      <c r="CQ9" s="18">
        <f>SUMIF($C$6:CP$6,CQ$5,$C9:CP9)</f>
        <v>4327377</v>
      </c>
      <c r="CR9" s="73">
        <f ca="1">SUMIF($C$6:CQ$6,CR$5,$C9:CQ9)</f>
        <v>4645011</v>
      </c>
      <c r="CS9" s="18">
        <f ca="1">SUM(CR9-CQ9)</f>
        <v>317634</v>
      </c>
      <c r="CT9" s="19">
        <f ca="1">IF(CS9=0,0,IF(CQ9=0,1,CS9/CQ9))</f>
        <v>7.3401046407558207E-2</v>
      </c>
      <c r="CW9" t="s">
        <v>5</v>
      </c>
      <c r="CX9" t="s">
        <v>6</v>
      </c>
      <c r="CZ9" s="74">
        <f>SUMIF(AMB!$A$93:$A$108,'2017-2018'!CZ$7,AMB!D$93:D$108)</f>
        <v>323221</v>
      </c>
      <c r="DA9" s="74">
        <f>SUMIF(AMB!$A$93:$A$108,'2017-2018'!DA$7,AMB!E$93:E$108)</f>
        <v>290478</v>
      </c>
      <c r="DB9" s="74">
        <f>SUMIF(AMB!$A$93:$A$108,'2017-2018'!DB$7,AMB!F$93:F$108)</f>
        <v>340091</v>
      </c>
      <c r="DC9" s="74">
        <f>SUMIF(AMB!$A$93:$A$108,'2017-2018'!DC$7,AMB!G$93:G$108)</f>
        <v>334581</v>
      </c>
      <c r="DD9" s="74">
        <f>SUMIF(AMB!$A$93:$A$108,'2017-2018'!DD$7,AMB!H$93:H$108)</f>
        <v>352272</v>
      </c>
      <c r="DE9" s="74">
        <f>SUMIF(AMB!$A$93:$A$108,'2017-2018'!DE$7,AMB!I$93:I$108)</f>
        <v>362054</v>
      </c>
      <c r="DF9" s="74">
        <f>SUMIF(AMB!$A$93:$A$108,'2017-2018'!DF$7,AMB!J$93:J$108)</f>
        <v>381480</v>
      </c>
      <c r="DG9" s="74">
        <f>SUMIF(AMB!$A$93:$A$108,'2017-2018'!DG$7,AMB!K$93:K$108)</f>
        <v>397021</v>
      </c>
      <c r="DH9" s="74">
        <f>SUMIF(AMB!$A$93:$A$108,'2017-2018'!DH$7,AMB!L$93:L$108)</f>
        <v>358680</v>
      </c>
      <c r="DI9" s="74">
        <f>SUMIF(AMB!$A$93:$A$108,'2017-2018'!DI$7,AMB!M$93:M$108)</f>
        <v>458323</v>
      </c>
      <c r="DJ9" s="74">
        <f>SUMIF(AMB!$A$93:$A$108,'2017-2018'!DJ$7,AMB!N$93:N$108)</f>
        <v>378556</v>
      </c>
      <c r="DK9" s="74">
        <f>SUMIF(AMB!$A$93:$A$108,'2017-2018'!DK$7,AMB!O$93:O$108)</f>
        <v>350620</v>
      </c>
      <c r="DN9" s="74">
        <f>SUMIF(AMB!$A$93:$A$108,'2017-2018'!DN$7,AMB!D$93:D$108)</f>
        <v>361158</v>
      </c>
      <c r="DO9" s="74">
        <f>SUMIF(AMB!$A$93:$A$108,'2017-2018'!DO$7,AMB!E$93:E$108)</f>
        <v>315350</v>
      </c>
      <c r="DP9" s="74">
        <f>SUMIF(AMB!$A$93:$A$108,'2017-2018'!DP$7,AMB!F$93:F$108)</f>
        <v>387308</v>
      </c>
      <c r="DQ9" s="74">
        <f>SUMIF(AMB!$A$93:$A$108,'2017-2018'!DQ$7,AMB!G$93:G$108)</f>
        <v>375606</v>
      </c>
      <c r="DR9" s="74">
        <f>SUMIF(AMB!$A$93:$A$108,'2017-2018'!DR$7,AMB!H$93:H$108)</f>
        <v>399549</v>
      </c>
      <c r="DS9" s="74">
        <f>SUMIF(AMB!$A$93:$A$108,'2017-2018'!DS$7,AMB!I$93:I$108)</f>
        <v>409168</v>
      </c>
      <c r="DT9" s="74">
        <f>SUMIF(AMB!$A$93:$A$108,'2017-2018'!DT$7,AMB!J$93:J$108)</f>
        <v>438539</v>
      </c>
      <c r="DU9" s="74">
        <f>SUMIF(AMB!$A$93:$A$108,'2017-2018'!DU$7,AMB!K$93:K$108)</f>
        <v>449263</v>
      </c>
      <c r="DV9" s="74">
        <f>SUMIF(AMB!$A$93:$A$108,'2017-2018'!DV$7,AMB!L$93:L$108)</f>
        <v>382932</v>
      </c>
      <c r="DW9" s="74">
        <f>SUMIF(AMB!$A$93:$A$108,'2017-2018'!DW$7,AMB!M$93:M$108)</f>
        <v>407173</v>
      </c>
      <c r="DX9" s="74">
        <f>SUMIF(AMB!$A$93:$A$108,'2017-2018'!DX$7,AMB!N$93:N$108)</f>
        <v>358552</v>
      </c>
      <c r="DY9" s="74">
        <f>SUMIF(AMB!$A$93:$A$108,'2017-2018'!DY$7,AMB!O$93:O$108)</f>
        <v>360413</v>
      </c>
    </row>
    <row r="10" spans="1:130">
      <c r="A10" s="84" t="str">
        <f>+CW11</f>
        <v>Ambassador Bridge</v>
      </c>
      <c r="B10" s="26" t="s">
        <v>7</v>
      </c>
      <c r="C10" s="18">
        <f>+CZ10</f>
        <v>210743</v>
      </c>
      <c r="D10" s="73">
        <f ca="1">OFFSET(CZ10,0,14,1,1)</f>
        <v>217005</v>
      </c>
      <c r="E10" s="18">
        <f ca="1">SUM(D10-C10)</f>
        <v>6262</v>
      </c>
      <c r="F10" s="19">
        <f ca="1">IF(E10=0,0,IF(C10=0,1,E10/C10))</f>
        <v>2.9713916950978206E-2</v>
      </c>
      <c r="G10" s="18">
        <f>SUMIF($C$6:F$6,G$5,$C10:F10)</f>
        <v>210743</v>
      </c>
      <c r="H10" s="73">
        <f ca="1">SUMIF($C$6:G$6,H$5,$C10:G10)</f>
        <v>217005</v>
      </c>
      <c r="I10" s="18">
        <f ca="1">SUM(H10-G10)</f>
        <v>6262</v>
      </c>
      <c r="J10" s="19">
        <f ca="1">IF(I10=0,0,IF(G10=0,1,I10/G10))</f>
        <v>2.9713916950978206E-2</v>
      </c>
      <c r="K10" s="18">
        <f>+DA10</f>
        <v>203313</v>
      </c>
      <c r="L10" s="73">
        <f ca="1">OFFSET(DA10,0,14,1,1)</f>
        <v>208613</v>
      </c>
      <c r="M10" s="18">
        <f ca="1">SUM(L10-K10)</f>
        <v>5300</v>
      </c>
      <c r="N10" s="19">
        <f ca="1">IF(M10=0,0,IF(K10=0,1,M10/K10))</f>
        <v>2.6068180588550659E-2</v>
      </c>
      <c r="O10" s="18">
        <f>SUMIF($C$6:N$6,O$5,$C10:N10)</f>
        <v>414056</v>
      </c>
      <c r="P10" s="73">
        <f ca="1">SUMIF($C$6:O$6,P$5,$C10:O10)</f>
        <v>425618</v>
      </c>
      <c r="Q10" s="18">
        <f ca="1">SUM(P10-O10)</f>
        <v>11562</v>
      </c>
      <c r="R10" s="19">
        <f ca="1">IF(Q10=0,0,IF(O10=0,1,Q10/O10))</f>
        <v>2.7923759105048591E-2</v>
      </c>
      <c r="S10" s="18">
        <f>+DB10</f>
        <v>234298</v>
      </c>
      <c r="T10" s="73">
        <f ca="1">OFFSET(DB10,0,14,1,1)</f>
        <v>226690</v>
      </c>
      <c r="U10" s="18">
        <f ca="1">SUM(T10-S10)</f>
        <v>-7608</v>
      </c>
      <c r="V10" s="19">
        <f ca="1">IF(U10=0,0,IF(S10=0,1,U10/S10))</f>
        <v>-3.2471467959606995E-2</v>
      </c>
      <c r="W10" s="18">
        <f>SUMIF($C$6:V$6,W$5,$C10:V10)</f>
        <v>648354</v>
      </c>
      <c r="X10" s="73">
        <f ca="1">SUMIF($C$6:W$6,X$5,$C10:W10)</f>
        <v>652308</v>
      </c>
      <c r="Y10" s="18">
        <f ca="1">SUM(X10-W10)</f>
        <v>3954</v>
      </c>
      <c r="Z10" s="19">
        <f ca="1">IF(Y10=0,0,IF(W10=0,1,Y10/W10))</f>
        <v>6.0985202528248458E-3</v>
      </c>
      <c r="AA10" s="18">
        <f>+DC10</f>
        <v>205770</v>
      </c>
      <c r="AB10" s="73">
        <f ca="1">OFFSET(DC10,0,14,1,1)</f>
        <v>224785</v>
      </c>
      <c r="AC10" s="18">
        <f ca="1">SUM(AB10-AA10)</f>
        <v>19015</v>
      </c>
      <c r="AD10" s="19">
        <f ca="1">IF(AC10=0,0,IF(AA10=0,1,AC10/AA10))</f>
        <v>9.2409000340185649E-2</v>
      </c>
      <c r="AE10" s="18">
        <f>SUMIF($C$6:AD$6,AE$5,$C10:AD10)</f>
        <v>854124</v>
      </c>
      <c r="AF10" s="73">
        <f ca="1">SUMIF($C$6:AE$6,AF$5,$C10:AE10)</f>
        <v>877093</v>
      </c>
      <c r="AG10" s="18">
        <f ca="1">SUM(AF10-AE10)</f>
        <v>22969</v>
      </c>
      <c r="AH10" s="19">
        <f ca="1">IF(AG10=0,0,IF(AE10=0,1,AG10/AE10))</f>
        <v>2.6891879867560215E-2</v>
      </c>
      <c r="AI10" s="18">
        <f>+DD10</f>
        <v>228388</v>
      </c>
      <c r="AJ10" s="73">
        <f ca="1">OFFSET(DD10,0,14,1,1)</f>
        <v>229343</v>
      </c>
      <c r="AK10" s="18">
        <f ca="1">SUM(AJ10-AI10)</f>
        <v>955</v>
      </c>
      <c r="AL10" s="19">
        <f ca="1">IF(AK10=0,0,IF(AI10=0,1,AK10/AI10))</f>
        <v>4.181480638212165E-3</v>
      </c>
      <c r="AM10" s="18">
        <f>SUMIF($C$6:AL$6,AM$5,$C10:AL10)</f>
        <v>1082512</v>
      </c>
      <c r="AN10" s="73">
        <f ca="1">SUMIF($C$6:AM$6,AN$5,$C10:AM10)</f>
        <v>1106436</v>
      </c>
      <c r="AO10" s="18">
        <f ca="1">SUM(AN10-AM10)</f>
        <v>23924</v>
      </c>
      <c r="AP10" s="19">
        <f ca="1">IF(AO10=0,0,IF(AM10=0,1,AO10/AM10))</f>
        <v>2.2100447847229407E-2</v>
      </c>
      <c r="AQ10" s="18">
        <f>+DE10</f>
        <v>228390</v>
      </c>
      <c r="AR10" s="73">
        <f ca="1">OFFSET(DE10,0,14,1,1)</f>
        <v>224273</v>
      </c>
      <c r="AS10" s="18">
        <f ca="1">SUM(AR10-AQ10)</f>
        <v>-4117</v>
      </c>
      <c r="AT10" s="19">
        <f ca="1">IF(AS10=0,0,IF(AQ10=0,1,AS10/AQ10))</f>
        <v>-1.8026183282980866E-2</v>
      </c>
      <c r="AU10" s="18">
        <f>SUMIF($C$6:AT$6,AU$5,$C10:AT10)</f>
        <v>1310902</v>
      </c>
      <c r="AV10" s="73">
        <f ca="1">SUMIF($C$6:AU$6,AV$5,$C10:AU10)</f>
        <v>1330709</v>
      </c>
      <c r="AW10" s="18">
        <f ca="1">SUM(AV10-AU10)</f>
        <v>19807</v>
      </c>
      <c r="AX10" s="19">
        <f ca="1">IF(AW10=0,0,IF(AU10=0,1,AW10/AU10))</f>
        <v>1.5109443726533334E-2</v>
      </c>
      <c r="AY10" s="18">
        <f>+DF10</f>
        <v>184814</v>
      </c>
      <c r="AZ10" s="73">
        <f ca="1">OFFSET(DF10,0,14,1,1)</f>
        <v>198484</v>
      </c>
      <c r="BA10" s="18">
        <f ca="1">SUM(AZ10-AY10)</f>
        <v>13670</v>
      </c>
      <c r="BB10" s="19">
        <f ca="1">IF(BA10=0,0,IF(AY10=0,1,BA10/AY10))</f>
        <v>7.396625796747E-2</v>
      </c>
      <c r="BC10" s="18">
        <f>SUMIF($C$6:BB$6,BC$5,$C10:BB10)</f>
        <v>1495716</v>
      </c>
      <c r="BD10" s="73">
        <f ca="1">SUMIF($C$6:BC$6,BD$5,$C10:BC10)</f>
        <v>1529193</v>
      </c>
      <c r="BE10" s="18">
        <f ca="1">SUM(BD10-BC10)</f>
        <v>33477</v>
      </c>
      <c r="BF10" s="19">
        <f ca="1">IF(BE10=0,0,IF(BC10=0,1,BE10/BC10))</f>
        <v>2.238192277143522E-2</v>
      </c>
      <c r="BG10" s="18">
        <f>+DG10</f>
        <v>225258</v>
      </c>
      <c r="BH10" s="73">
        <f ca="1">OFFSET(DG10,0,14,1,1)</f>
        <v>225922</v>
      </c>
      <c r="BI10" s="18">
        <f ca="1">SUM(BH10-BG10)</f>
        <v>664</v>
      </c>
      <c r="BJ10" s="19">
        <f ca="1">IF(BI10=0,0,IF(BG10=0,1,BI10/BG10))</f>
        <v>2.9477310461781601E-3</v>
      </c>
      <c r="BK10" s="18">
        <f>SUMIF($C$6:BJ$6,BK$5,$C10:BJ10)</f>
        <v>1720974</v>
      </c>
      <c r="BL10" s="73">
        <f ca="1">SUMIF($C$6:BK$6,BL$5,$C10:BK10)</f>
        <v>1755115</v>
      </c>
      <c r="BM10" s="18">
        <f ca="1">SUM(BL10-BK10)</f>
        <v>34141</v>
      </c>
      <c r="BN10" s="19">
        <f ca="1">IF(BM10=0,0,IF(BK10=0,1,BM10/BK10))</f>
        <v>1.9838184655898344E-2</v>
      </c>
      <c r="BO10" s="18">
        <f>+DH10</f>
        <v>210518</v>
      </c>
      <c r="BP10" s="73">
        <f ca="1">OFFSET(DH10,0,14,1,1)</f>
        <v>212157</v>
      </c>
      <c r="BQ10" s="18">
        <f ca="1">SUM(BP10-BO10)</f>
        <v>1639</v>
      </c>
      <c r="BR10" s="19">
        <f ca="1">IF(BQ10=0,0,IF(BO10=0,1,BQ10/BO10))</f>
        <v>7.7855575295224157E-3</v>
      </c>
      <c r="BS10" s="18">
        <f>SUMIF($C$6:BR$6,BS$5,$C10:BR10)</f>
        <v>1931492</v>
      </c>
      <c r="BT10" s="73">
        <f ca="1">SUMIF($C$6:BS$6,BT$5,$C10:BS10)</f>
        <v>1967272</v>
      </c>
      <c r="BU10" s="18">
        <f ca="1">SUM(BT10-BS10)</f>
        <v>35780</v>
      </c>
      <c r="BV10" s="19">
        <f ca="1">IF(BU10=0,0,IF(BS10=0,1,BU10/BS10))</f>
        <v>1.852453957872981E-2</v>
      </c>
      <c r="BW10" s="18">
        <f>+DI10</f>
        <v>206301</v>
      </c>
      <c r="BX10" s="73">
        <f ca="1">OFFSET(DI10,0,14,1,1)</f>
        <v>229374</v>
      </c>
      <c r="BY10" s="18">
        <f ca="1">SUM(BX10-BW10)</f>
        <v>23073</v>
      </c>
      <c r="BZ10" s="19">
        <f ca="1">IF(BY10=0,0,IF(BW10=0,1,BY10/BW10))</f>
        <v>0.11184143557229485</v>
      </c>
      <c r="CA10" s="18">
        <f>SUMIF($C$6:BZ$6,CA$5,$C10:BZ10)</f>
        <v>2137793</v>
      </c>
      <c r="CB10" s="73">
        <f ca="1">SUMIF($C$6:CA$6,CB$5,$C10:CA10)</f>
        <v>2196646</v>
      </c>
      <c r="CC10" s="18">
        <f ca="1">SUM(CB10-CA10)</f>
        <v>58853</v>
      </c>
      <c r="CD10" s="19">
        <f ca="1">IF(CC10=0,0,IF(CA10=0,1,CC10/CA10))</f>
        <v>2.7529793576833678E-2</v>
      </c>
      <c r="CE10" s="18">
        <f>+DJ10</f>
        <v>222940</v>
      </c>
      <c r="CF10" s="73">
        <f ca="1">OFFSET(DJ10,0,14,1,1)</f>
        <v>215348</v>
      </c>
      <c r="CG10" s="18">
        <f ca="1">SUM(CF10-CE10)</f>
        <v>-7592</v>
      </c>
      <c r="CH10" s="19">
        <f ca="1">IF(CG10=0,0,IF(CE10=0,1,CG10/CE10))</f>
        <v>-3.4054005562034625E-2</v>
      </c>
      <c r="CI10" s="18">
        <f>SUMIF($C$6:CH$6,CI$5,$C10:CH10)</f>
        <v>2360733</v>
      </c>
      <c r="CJ10" s="73">
        <f ca="1">SUMIF($C$6:CI$6,CJ$5,$C10:CI10)</f>
        <v>2411994</v>
      </c>
      <c r="CK10" s="18">
        <f ca="1">SUM(CJ10-CI10)</f>
        <v>51261</v>
      </c>
      <c r="CL10" s="19">
        <f ca="1">IF(CK10=0,0,IF(CI10=0,1,CK10/CI10))</f>
        <v>2.1714018484936669E-2</v>
      </c>
      <c r="CM10" s="18">
        <f>+DK10</f>
        <v>186920</v>
      </c>
      <c r="CN10" s="73">
        <f ca="1">OFFSET(DK10,0,14,1,1)</f>
        <v>181509</v>
      </c>
      <c r="CO10" s="18">
        <f ca="1">SUM(CN10-CM10)</f>
        <v>-5411</v>
      </c>
      <c r="CP10" s="19">
        <f ca="1">IF(CO10=0,0,IF(CM10=0,1,CO10/CM10))</f>
        <v>-2.8948213139310935E-2</v>
      </c>
      <c r="CQ10" s="18">
        <f>SUMIF($C$6:CP$6,CQ$5,$C10:CP10)</f>
        <v>2547653</v>
      </c>
      <c r="CR10" s="73">
        <f ca="1">SUMIF($C$6:CQ$6,CR$5,$C10:CQ10)</f>
        <v>2593503</v>
      </c>
      <c r="CS10" s="18">
        <f ca="1">SUM(CR10-CQ10)</f>
        <v>45850</v>
      </c>
      <c r="CT10" s="19">
        <f ca="1">IF(CS10=0,0,IF(CQ10=0,1,CS10/CQ10))</f>
        <v>1.7996956414393955E-2</v>
      </c>
      <c r="CW10" t="s">
        <v>5</v>
      </c>
      <c r="CX10" t="s">
        <v>7</v>
      </c>
      <c r="CY10" s="7"/>
      <c r="CZ10" s="74">
        <f>SUMIF(AMB!$A$111:$A$126,'2017-2018'!CZ$7,AMB!D$111:D$126)</f>
        <v>210743</v>
      </c>
      <c r="DA10" s="74">
        <f>SUMIF(AMB!$A$111:$A$126,'2017-2018'!DA$7,AMB!E$111:E$126)</f>
        <v>203313</v>
      </c>
      <c r="DB10" s="74">
        <f>SUMIF(AMB!$A$111:$A$126,'2017-2018'!DB$7,AMB!F$111:F$126)</f>
        <v>234298</v>
      </c>
      <c r="DC10" s="74">
        <f>SUMIF(AMB!$A$111:$A$126,'2017-2018'!DC$7,AMB!G$111:G$126)</f>
        <v>205770</v>
      </c>
      <c r="DD10" s="74">
        <f>SUMIF(AMB!$A$111:$A$126,'2017-2018'!DD$7,AMB!H$111:H$126)</f>
        <v>228388</v>
      </c>
      <c r="DE10" s="74">
        <f>SUMIF(AMB!$A$111:$A$126,'2017-2018'!DE$7,AMB!I$111:I$126)</f>
        <v>228390</v>
      </c>
      <c r="DF10" s="74">
        <f>SUMIF(AMB!$A$111:$A$126,'2017-2018'!DF$7,AMB!J$111:J$126)</f>
        <v>184814</v>
      </c>
      <c r="DG10" s="74">
        <f>SUMIF(AMB!$A$111:$A$126,'2017-2018'!DG$7,AMB!K$111:K$126)</f>
        <v>225258</v>
      </c>
      <c r="DH10" s="74">
        <f>SUMIF(AMB!$A$111:$A$126,'2017-2018'!DH$7,AMB!L$111:L$126)</f>
        <v>210518</v>
      </c>
      <c r="DI10" s="74">
        <f>SUMIF(AMB!$A$111:$A$126,'2017-2018'!DI$7,AMB!M$111:M$126)</f>
        <v>206301</v>
      </c>
      <c r="DJ10" s="74">
        <f>SUMIF(AMB!$A$111:$A$126,'2017-2018'!DJ$7,AMB!N$111:N$126)</f>
        <v>222940</v>
      </c>
      <c r="DK10" s="74">
        <f>SUMIF(AMB!$A$111:$A$126,'2017-2018'!DK$7,AMB!O$111:O$126)</f>
        <v>186920</v>
      </c>
      <c r="DN10" s="74">
        <f>SUMIF(AMB!$A$111:$A$126,'2017-2018'!DN$7,AMB!D$111:D$126)</f>
        <v>217005</v>
      </c>
      <c r="DO10" s="74">
        <f>SUMIF(AMB!$A$111:$A$126,'2017-2018'!DO$7,AMB!E$111:E$126)</f>
        <v>208613</v>
      </c>
      <c r="DP10" s="74">
        <f>SUMIF(AMB!$A$111:$A$126,'2017-2018'!DP$7,AMB!F$111:F$126)</f>
        <v>226690</v>
      </c>
      <c r="DQ10" s="74">
        <f>SUMIF(AMB!$A$111:$A$126,'2017-2018'!DQ$7,AMB!G$111:G$126)</f>
        <v>224785</v>
      </c>
      <c r="DR10" s="74">
        <f>SUMIF(AMB!$A$111:$A$126,'2017-2018'!DR$7,AMB!H$111:H$126)</f>
        <v>229343</v>
      </c>
      <c r="DS10" s="74">
        <f>SUMIF(AMB!$A$111:$A$126,'2017-2018'!DS$7,AMB!I$111:I$126)</f>
        <v>224273</v>
      </c>
      <c r="DT10" s="74">
        <f>SUMIF(AMB!$A$111:$A$126,'2017-2018'!DT$7,AMB!J$111:J$126)</f>
        <v>198484</v>
      </c>
      <c r="DU10" s="74">
        <f>SUMIF(AMB!$A$111:$A$126,'2017-2018'!DU$7,AMB!K$111:K$126)</f>
        <v>225922</v>
      </c>
      <c r="DV10" s="74">
        <f>SUMIF(AMB!$A$111:$A$126,'2017-2018'!DV$7,AMB!L$111:L$126)</f>
        <v>212157</v>
      </c>
      <c r="DW10" s="74">
        <f>SUMIF(AMB!$A$111:$A$126,'2017-2018'!DW$7,AMB!M$111:M$126)</f>
        <v>229374</v>
      </c>
      <c r="DX10" s="74">
        <f>SUMIF(AMB!$A$111:$A$126,'2017-2018'!DX$7,AMB!N$111:N$126)</f>
        <v>215348</v>
      </c>
      <c r="DY10" s="74">
        <f>SUMIF(AMB!$A$111:$A$126,'2017-2018'!DY$7,AMB!O$111:O$126)</f>
        <v>181509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SUMIF(AMB!$A$129:$A$144,'2017-2018'!CZ$7,AMB!D$129:D$144)</f>
        <v>0</v>
      </c>
      <c r="DA11" s="74">
        <f>SUMIF(AMB!$A$129:$A$144,'2017-2018'!DA$7,AMB!E$129:E$144)</f>
        <v>0</v>
      </c>
      <c r="DB11" s="74">
        <f>SUMIF(AMB!$A$129:$A$144,'2017-2018'!DB$7,AMB!F$129:F$144)</f>
        <v>0</v>
      </c>
      <c r="DC11" s="74">
        <f>SUMIF(AMB!$A$129:$A$144,'2017-2018'!DC$7,AMB!G$129:G$144)</f>
        <v>0</v>
      </c>
      <c r="DD11" s="74">
        <f>SUMIF(AMB!$A$129:$A$144,'2017-2018'!DD$7,AMB!H$129:H$144)</f>
        <v>0</v>
      </c>
      <c r="DE11" s="74">
        <f>SUMIF(AMB!$A$129:$A$144,'2017-2018'!DE$7,AMB!I$129:I$144)</f>
        <v>0</v>
      </c>
      <c r="DF11" s="74">
        <f>SUMIF(AMB!$A$129:$A$144,'2017-2018'!DF$7,AMB!J$129:J$144)</f>
        <v>0</v>
      </c>
      <c r="DG11" s="74">
        <f>SUMIF(AMB!$A$129:$A$144,'2017-2018'!DG$7,AMB!K$129:K$144)</f>
        <v>0</v>
      </c>
      <c r="DH11" s="74">
        <f>SUMIF(AMB!$A$129:$A$144,'2017-2018'!DH$7,AMB!L$129:L$144)</f>
        <v>0</v>
      </c>
      <c r="DI11" s="74">
        <f>SUMIF(AMB!$A$129:$A$144,'2017-2018'!DI$7,AMB!M$129:M$144)</f>
        <v>0</v>
      </c>
      <c r="DJ11" s="74">
        <f>SUMIF(AMB!$A$129:$A$144,'2017-2018'!DJ$7,AMB!N$129:N$144)</f>
        <v>0</v>
      </c>
      <c r="DK11" s="74">
        <f>SUMIF(AMB!$A$129:$A$144,'2017-2018'!DK$7,AMB!O$129:O$144)</f>
        <v>0</v>
      </c>
      <c r="DN11" s="74">
        <f>SUMIF(AMB!$A$144:$A$144,'2017-2018'!DN$7,AMB!D$144:D$1144)</f>
        <v>0</v>
      </c>
      <c r="DO11" s="74">
        <f>SUMIF(AMB!$A$144:$A$144,'2017-2018'!DO$7,AMB!E$144:E$1144)</f>
        <v>0</v>
      </c>
      <c r="DP11" s="74">
        <f>SUMIF(AMB!$A$144:$A$144,'2017-2018'!DP$7,AMB!F$144:F$1144)</f>
        <v>0</v>
      </c>
      <c r="DQ11" s="74">
        <f>SUMIF(AMB!$A$144:$A$144,'2017-2018'!DQ$7,AMB!G$144:G$1144)</f>
        <v>0</v>
      </c>
      <c r="DR11" s="74">
        <f>SUMIF(AMB!$A$144:$A$144,'2017-2018'!DR$7,AMB!H$144:H$1144)</f>
        <v>0</v>
      </c>
      <c r="DS11" s="74">
        <f>SUMIF(AMB!$A$144:$A$144,'2017-2018'!DS$7,AMB!I$144:I$1144)</f>
        <v>0</v>
      </c>
      <c r="DT11" s="74">
        <f>SUMIF(AMB!$A$144:$A$144,'2017-2018'!DT$7,AMB!J$144:J$1144)</f>
        <v>0</v>
      </c>
      <c r="DU11" s="74">
        <f>SUMIF(AMB!$A$144:$A$144,'2017-2018'!DU$7,AMB!K$144:K$1144)</f>
        <v>0</v>
      </c>
      <c r="DV11" s="74">
        <f>SUMIF(AMB!$A$144:$A$144,'2017-2018'!DV$7,AMB!L$144:L$1144)</f>
        <v>0</v>
      </c>
      <c r="DW11" s="74">
        <f>SUMIF(AMB!$A$144:$A$144,'2017-2018'!DW$7,AMB!M$144:M$1144)</f>
        <v>0</v>
      </c>
      <c r="DX11" s="74">
        <f>SUMIF(AMB!$A$144:$A$144,'2017-2018'!DX$7,AMB!N$144:N$1144)</f>
        <v>0</v>
      </c>
      <c r="DY11" s="74">
        <f>SUMIF(AMB!$A$144:$A$144,'2017-2018'!DY$7,AMB!O$144:O$1144)</f>
        <v>0</v>
      </c>
    </row>
    <row r="12" spans="1:130" s="7" customFormat="1">
      <c r="A12" s="75"/>
      <c r="B12" s="24" t="s">
        <v>9</v>
      </c>
      <c r="C12" s="12">
        <f>+SUM(C9:C11)</f>
        <v>533964</v>
      </c>
      <c r="D12" s="86">
        <f ca="1">+SUM(D9:D11)</f>
        <v>578163</v>
      </c>
      <c r="E12" s="12">
        <f ca="1">SUM(E9:E11)</f>
        <v>44199</v>
      </c>
      <c r="F12" s="13">
        <f ca="1">IF(E12=0,0,IF(C12=0,1,E12/C12))</f>
        <v>8.277524327482752E-2</v>
      </c>
      <c r="G12" s="12">
        <f>SUM(G9:G11)</f>
        <v>533964</v>
      </c>
      <c r="H12" s="86">
        <f ca="1">SUM(H9:H11)</f>
        <v>578163</v>
      </c>
      <c r="I12" s="12">
        <f ca="1">SUM(I9:I11)</f>
        <v>44199</v>
      </c>
      <c r="J12" s="13">
        <f ca="1">IF(I12=0,0,IF(G12=0,1,I12/G12))</f>
        <v>8.277524327482752E-2</v>
      </c>
      <c r="K12" s="12">
        <f>+SUM(K9:K11)</f>
        <v>493791</v>
      </c>
      <c r="L12" s="86">
        <f ca="1">+SUM(L9:L11)</f>
        <v>523963</v>
      </c>
      <c r="M12" s="12">
        <f ca="1">SUM(M9:M11)</f>
        <v>30172</v>
      </c>
      <c r="N12" s="13">
        <f ca="1">IF(M12=0,0,IF(K12=0,1,M12/K12))</f>
        <v>6.1102774250644504E-2</v>
      </c>
      <c r="O12" s="12">
        <f>SUM(O9:O11)</f>
        <v>1027755</v>
      </c>
      <c r="P12" s="86">
        <f ca="1">SUM(P9:P11)</f>
        <v>1102126</v>
      </c>
      <c r="Q12" s="12">
        <f ca="1">SUM(Q9:Q11)</f>
        <v>74371</v>
      </c>
      <c r="R12" s="13">
        <f ca="1">IF(Q12=0,0,IF(O12=0,1,Q12/O12))</f>
        <v>7.2362576684131916E-2</v>
      </c>
      <c r="S12" s="12">
        <f>+SUM(S9:S11)</f>
        <v>574389</v>
      </c>
      <c r="T12" s="86">
        <f ca="1">+SUM(T9:T11)</f>
        <v>613998</v>
      </c>
      <c r="U12" s="12">
        <f ca="1">SUM(U9:U11)</f>
        <v>39609</v>
      </c>
      <c r="V12" s="13">
        <f ca="1">IF(U12=0,0,IF(S12=0,1,U12/S12))</f>
        <v>6.8958493285909028E-2</v>
      </c>
      <c r="W12" s="12">
        <f>SUM(W9:W11)</f>
        <v>1602144</v>
      </c>
      <c r="X12" s="86">
        <f ca="1">SUM(X9:X11)</f>
        <v>1716124</v>
      </c>
      <c r="Y12" s="12">
        <f ca="1">SUM(Y9:Y11)</f>
        <v>113980</v>
      </c>
      <c r="Z12" s="13">
        <f ca="1">IF(Y12=0,0,IF(W12=0,1,Y12/W12))</f>
        <v>7.1142169492879548E-2</v>
      </c>
      <c r="AA12" s="12">
        <f>+SUM(AA9:AA11)</f>
        <v>540351</v>
      </c>
      <c r="AB12" s="86">
        <f ca="1">+SUM(AB9:AB11)</f>
        <v>600391</v>
      </c>
      <c r="AC12" s="12">
        <f ca="1">SUM(AC9:AC11)</f>
        <v>60040</v>
      </c>
      <c r="AD12" s="13">
        <f ca="1">IF(AC12=0,0,IF(AA12=0,1,AC12/AA12))</f>
        <v>0.11111296176004117</v>
      </c>
      <c r="AE12" s="12">
        <f>SUM(AE9:AE11)</f>
        <v>2142495</v>
      </c>
      <c r="AF12" s="86">
        <f ca="1">SUM(AF9:AF11)</f>
        <v>2316515</v>
      </c>
      <c r="AG12" s="12">
        <f ca="1">SUM(AG9:AG11)</f>
        <v>174020</v>
      </c>
      <c r="AH12" s="13">
        <f ca="1">IF(AG12=0,0,IF(AE12=0,1,AG12/AE12))</f>
        <v>8.1223060030478481E-2</v>
      </c>
      <c r="AI12" s="12">
        <f>+SUM(AI9:AI11)</f>
        <v>580660</v>
      </c>
      <c r="AJ12" s="86">
        <f ca="1">+SUM(AJ9:AJ11)</f>
        <v>628892</v>
      </c>
      <c r="AK12" s="12">
        <f ca="1">SUM(AK9:AK11)</f>
        <v>48232</v>
      </c>
      <c r="AL12" s="13">
        <f ca="1">IF(AK12=0,0,IF(AI12=0,1,AK12/AI12))</f>
        <v>8.3064099473013464E-2</v>
      </c>
      <c r="AM12" s="12">
        <f>SUM(AM9:AM11)</f>
        <v>2723155</v>
      </c>
      <c r="AN12" s="86">
        <f ca="1">SUM(AN9:AN11)</f>
        <v>2945407</v>
      </c>
      <c r="AO12" s="12">
        <f ca="1">SUM(AO9:AO11)</f>
        <v>222252</v>
      </c>
      <c r="AP12" s="13">
        <f ca="1">IF(AO12=0,0,IF(AM12=0,1,AO12/AM12))</f>
        <v>8.1615625992644561E-2</v>
      </c>
      <c r="AQ12" s="12">
        <f>+SUM(AQ9:AQ11)</f>
        <v>590444</v>
      </c>
      <c r="AR12" s="86">
        <f ca="1">+SUM(AR9:AR11)</f>
        <v>633441</v>
      </c>
      <c r="AS12" s="12">
        <f ca="1">SUM(AS9:AS11)</f>
        <v>42997</v>
      </c>
      <c r="AT12" s="13">
        <f ca="1">IF(AS12=0,0,IF(AQ12=0,1,AS12/AQ12))</f>
        <v>7.2821469944651815E-2</v>
      </c>
      <c r="AU12" s="12">
        <f>SUM(AU9:AU11)</f>
        <v>3313599</v>
      </c>
      <c r="AV12" s="86">
        <f ca="1">SUM(AV9:AV11)</f>
        <v>3578848</v>
      </c>
      <c r="AW12" s="12">
        <f ca="1">SUM(AW9:AW11)</f>
        <v>265249</v>
      </c>
      <c r="AX12" s="13">
        <f ca="1">IF(AW12=0,0,IF(AU12=0,1,AW12/AU12))</f>
        <v>8.004861179641834E-2</v>
      </c>
      <c r="AY12" s="12">
        <f>+SUM(AY9:AY11)</f>
        <v>566294</v>
      </c>
      <c r="AZ12" s="86">
        <f ca="1">+SUM(AZ9:AZ11)</f>
        <v>637023</v>
      </c>
      <c r="BA12" s="12">
        <f ca="1">SUM(BA9:BA11)</f>
        <v>70729</v>
      </c>
      <c r="BB12" s="13">
        <f ca="1">IF(BA12=0,0,IF(AY12=0,1,BA12/AY12))</f>
        <v>0.12489802116921599</v>
      </c>
      <c r="BC12" s="12">
        <f>SUM(BC9:BC11)</f>
        <v>3879893</v>
      </c>
      <c r="BD12" s="86">
        <f ca="1">SUM(BD9:BD11)</f>
        <v>4215871</v>
      </c>
      <c r="BE12" s="12">
        <f ca="1">SUM(BE9:BE11)</f>
        <v>335978</v>
      </c>
      <c r="BF12" s="13">
        <f ca="1">IF(BE12=0,0,IF(BC12=0,1,BE12/BC12))</f>
        <v>8.6594656089742678E-2</v>
      </c>
      <c r="BG12" s="12">
        <f>+SUM(BG9:BG11)</f>
        <v>622279</v>
      </c>
      <c r="BH12" s="86">
        <f ca="1">+SUM(BH9:BH11)</f>
        <v>675185</v>
      </c>
      <c r="BI12" s="12">
        <f ca="1">SUM(BI9:BI11)</f>
        <v>52906</v>
      </c>
      <c r="BJ12" s="13">
        <f ca="1">IF(BI12=0,0,IF(BG12=0,1,BI12/BG12))</f>
        <v>8.5019741948547195E-2</v>
      </c>
      <c r="BK12" s="12">
        <f>SUM(BK9:BK11)</f>
        <v>4502172</v>
      </c>
      <c r="BL12" s="86">
        <f ca="1">SUM(BL9:BL11)</f>
        <v>4891056</v>
      </c>
      <c r="BM12" s="12">
        <f ca="1">SUM(BM9:BM11)</f>
        <v>388884</v>
      </c>
      <c r="BN12" s="13">
        <f ca="1">IF(BM12=0,0,IF(BK12=0,1,BM12/BK12))</f>
        <v>8.6376975379883314E-2</v>
      </c>
      <c r="BO12" s="12">
        <f>+SUM(BO9:BO11)</f>
        <v>569198</v>
      </c>
      <c r="BP12" s="86">
        <f ca="1">+SUM(BP9:BP11)</f>
        <v>595089</v>
      </c>
      <c r="BQ12" s="12">
        <f ca="1">SUM(BQ9:BQ11)</f>
        <v>25891</v>
      </c>
      <c r="BR12" s="13">
        <f ca="1">IF(BQ12=0,0,IF(BO12=0,1,BQ12/BO12))</f>
        <v>4.5486807754068007E-2</v>
      </c>
      <c r="BS12" s="12">
        <f>SUM(BS9:BS11)</f>
        <v>5071370</v>
      </c>
      <c r="BT12" s="86">
        <f ca="1">SUM(BT9:BT11)</f>
        <v>5486145</v>
      </c>
      <c r="BU12" s="12">
        <f ca="1">SUM(BU9:BU11)</f>
        <v>414775</v>
      </c>
      <c r="BV12" s="13">
        <f ca="1">IF(BU12=0,0,IF(BS12=0,1,BU12/BS12))</f>
        <v>8.1787564307080729E-2</v>
      </c>
      <c r="BW12" s="12">
        <f>+SUM(BW9:BW11)</f>
        <v>664624</v>
      </c>
      <c r="BX12" s="86">
        <f ca="1">+SUM(BX9:BX11)</f>
        <v>636547</v>
      </c>
      <c r="BY12" s="12">
        <f ca="1">SUM(BY9:BY11)</f>
        <v>-28077</v>
      </c>
      <c r="BZ12" s="13">
        <f ca="1">IF(BY12=0,0,IF(BW12=0,1,BY12/BW12))</f>
        <v>-4.224493849153807E-2</v>
      </c>
      <c r="CA12" s="12">
        <f>SUM(CA9:CA11)</f>
        <v>5735994</v>
      </c>
      <c r="CB12" s="86">
        <f ca="1">SUM(CB9:CB11)</f>
        <v>6122692</v>
      </c>
      <c r="CC12" s="12">
        <f ca="1">SUM(CC9:CC11)</f>
        <v>386698</v>
      </c>
      <c r="CD12" s="13">
        <f ca="1">IF(CC12=0,0,IF(CA12=0,1,CC12/CA12))</f>
        <v>6.7416039835467054E-2</v>
      </c>
      <c r="CE12" s="12">
        <f>+SUM(CE9:CE11)</f>
        <v>601496</v>
      </c>
      <c r="CF12" s="86">
        <f ca="1">+SUM(CF9:CF11)</f>
        <v>573900</v>
      </c>
      <c r="CG12" s="12">
        <f ca="1">SUM(CG9:CG11)</f>
        <v>-27596</v>
      </c>
      <c r="CH12" s="13">
        <f ca="1">IF(CG12=0,0,IF(CE12=0,1,CG12/CE12))</f>
        <v>-4.5878941838349716E-2</v>
      </c>
      <c r="CI12" s="12">
        <f>SUM(CI9:CI11)</f>
        <v>6337490</v>
      </c>
      <c r="CJ12" s="86">
        <f ca="1">SUM(CJ9:CJ11)</f>
        <v>6696592</v>
      </c>
      <c r="CK12" s="12">
        <f ca="1">SUM(CK9:CK11)</f>
        <v>359102</v>
      </c>
      <c r="CL12" s="13">
        <f ca="1">IF(CK12=0,0,IF(CI12=0,1,CK12/CI12))</f>
        <v>5.6663126884618359E-2</v>
      </c>
      <c r="CM12" s="12">
        <f>+SUM(CM9:CM11)</f>
        <v>537540</v>
      </c>
      <c r="CN12" s="86">
        <f ca="1">+SUM(CN9:CN11)</f>
        <v>541922</v>
      </c>
      <c r="CO12" s="12">
        <f ca="1">SUM(CO9:CO11)</f>
        <v>4382</v>
      </c>
      <c r="CP12" s="13">
        <f ca="1">IF(CO12=0,0,IF(CM12=0,1,CO12/CM12))</f>
        <v>8.1519514826803585E-3</v>
      </c>
      <c r="CQ12" s="12">
        <f>SUM(CQ9:CQ11)</f>
        <v>6875030</v>
      </c>
      <c r="CR12" s="86">
        <f ca="1">SUM(CR9:CR11)</f>
        <v>7238514</v>
      </c>
      <c r="CS12" s="12">
        <f ca="1">SUM(CS9:CS11)</f>
        <v>363484</v>
      </c>
      <c r="CT12" s="13">
        <f ca="1">IF(CS12=0,0,IF(CQ12=0,1,CS12/CQ12))</f>
        <v>5.2870169293806717E-2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186313</v>
      </c>
      <c r="D14" s="73">
        <f ca="1">OFFSET(CZ14,0,14,1,1)</f>
        <v>182857</v>
      </c>
      <c r="E14" s="18">
        <f ca="1">SUM(D14-C14)</f>
        <v>-3456</v>
      </c>
      <c r="F14" s="19">
        <f ca="1">IF(E14=0,0,IF(C14=0,1,E14/C14))</f>
        <v>-1.8549430259831575E-2</v>
      </c>
      <c r="G14" s="18">
        <f>SUMIF($C$6:F$6,G$5,$C14:F14)</f>
        <v>186313</v>
      </c>
      <c r="H14" s="73">
        <f ca="1">SUMIF($C$6:G$6,H$5,$C14:G14)</f>
        <v>182857</v>
      </c>
      <c r="I14" s="18">
        <f ca="1">SUM(H14-G14)</f>
        <v>-3456</v>
      </c>
      <c r="J14" s="19">
        <f ca="1">IF(I14=0,0,IF(G14=0,1,I14/G14))</f>
        <v>-1.8549430259831575E-2</v>
      </c>
      <c r="K14" s="18">
        <f>+DA14</f>
        <v>170192</v>
      </c>
      <c r="L14" s="73">
        <f ca="1">OFFSET(DA14,0,14,1,1)</f>
        <v>172550</v>
      </c>
      <c r="M14" s="18">
        <f ca="1">SUM(L14-K14)</f>
        <v>2358</v>
      </c>
      <c r="N14" s="19">
        <f ca="1">IF(M14=0,0,IF(K14=0,1,M14/K14))</f>
        <v>1.3854940302716931E-2</v>
      </c>
      <c r="O14" s="18">
        <f>SUMIF($C$6:N$6,O$5,$C14:N14)</f>
        <v>356505</v>
      </c>
      <c r="P14" s="73">
        <f ca="1">SUMIF($C$6:O$6,P$5,$C14:O14)</f>
        <v>355407</v>
      </c>
      <c r="Q14" s="18">
        <f ca="1">SUM(P14-O14)</f>
        <v>-1098</v>
      </c>
      <c r="R14" s="19">
        <f ca="1">IF(Q14=0,0,IF(O14=0,1,Q14/O14))</f>
        <v>-3.0799007026549416E-3</v>
      </c>
      <c r="S14" s="18">
        <f>+DB14</f>
        <v>205556</v>
      </c>
      <c r="T14" s="73">
        <f ca="1">OFFSET(DB14,0,14,1,1)</f>
        <v>235069</v>
      </c>
      <c r="U14" s="18">
        <f ca="1">SUM(T14-S14)</f>
        <v>29513</v>
      </c>
      <c r="V14" s="19">
        <f ca="1">IF(U14=0,0,IF(S14=0,1,U14/S14))</f>
        <v>0.14357644632119715</v>
      </c>
      <c r="W14" s="18">
        <f>SUMIF($C$6:V$6,W$5,$C14:V14)</f>
        <v>562061</v>
      </c>
      <c r="X14" s="73">
        <f ca="1">SUMIF($C$6:W$6,X$5,$C14:W14)</f>
        <v>590476</v>
      </c>
      <c r="Y14" s="18">
        <f ca="1">SUM(X14-W14)</f>
        <v>28415</v>
      </c>
      <c r="Z14" s="19">
        <f ca="1">IF(Y14=0,0,IF(W14=0,1,Y14/W14))</f>
        <v>5.0555010932977026E-2</v>
      </c>
      <c r="AA14" s="18">
        <f>+DC14</f>
        <v>226911</v>
      </c>
      <c r="AB14" s="73">
        <f ca="1">OFFSET(DC14,0,14,1,1)</f>
        <v>228035</v>
      </c>
      <c r="AC14" s="18">
        <f ca="1">SUM(AB14-AA14)</f>
        <v>1124</v>
      </c>
      <c r="AD14" s="19">
        <f ca="1">IF(AC14=0,0,IF(AA14=0,1,AC14/AA14))</f>
        <v>4.9534839650788197E-3</v>
      </c>
      <c r="AE14" s="18">
        <f>SUMIF($C$6:AD$6,AE$5,$C14:AD14)</f>
        <v>788972</v>
      </c>
      <c r="AF14" s="73">
        <f ca="1">SUMIF($C$6:AE$6,AF$5,$C14:AE14)</f>
        <v>818511</v>
      </c>
      <c r="AG14" s="18">
        <f ca="1">SUM(AF14-AE14)</f>
        <v>29539</v>
      </c>
      <c r="AH14" s="19">
        <f ca="1">IF(AG14=0,0,IF(AE14=0,1,AG14/AE14))</f>
        <v>3.7439858448715543E-2</v>
      </c>
      <c r="AI14" s="18">
        <f>+DD14</f>
        <v>244126</v>
      </c>
      <c r="AJ14" s="73">
        <f ca="1">OFFSET(DD14,0,14,1,1)</f>
        <v>266340</v>
      </c>
      <c r="AK14" s="18">
        <f ca="1">SUM(AJ14-AI14)</f>
        <v>22214</v>
      </c>
      <c r="AL14" s="19">
        <f ca="1">IF(AK14=0,0,IF(AI14=0,1,AK14/AI14))</f>
        <v>9.099399490427075E-2</v>
      </c>
      <c r="AM14" s="18">
        <f>SUMIF($C$6:AL$6,AM$5,$C14:AL14)</f>
        <v>1033098</v>
      </c>
      <c r="AN14" s="73">
        <f ca="1">SUMIF($C$6:AM$6,AN$5,$C14:AM14)</f>
        <v>1084851</v>
      </c>
      <c r="AO14" s="18">
        <f ca="1">SUM(AN14-AM14)</f>
        <v>51753</v>
      </c>
      <c r="AP14" s="19">
        <f ca="1">IF(AO14=0,0,IF(AM14=0,1,AO14/AM14))</f>
        <v>5.0094957109586891E-2</v>
      </c>
      <c r="AQ14" s="18">
        <f>+DE14</f>
        <v>265124</v>
      </c>
      <c r="AR14" s="73">
        <f ca="1">OFFSET(DE14,0,14,1,1)</f>
        <v>290202</v>
      </c>
      <c r="AS14" s="18">
        <f ca="1">SUM(AR14-AQ14)</f>
        <v>25078</v>
      </c>
      <c r="AT14" s="19">
        <f ca="1">IF(AS14=0,0,IF(AQ14=0,1,AS14/AQ14))</f>
        <v>9.4589701422730502E-2</v>
      </c>
      <c r="AU14" s="18">
        <f>SUMIF($C$6:AT$6,AU$5,$C14:AT14)</f>
        <v>1298222</v>
      </c>
      <c r="AV14" s="73">
        <f ca="1">SUMIF($C$6:AU$6,AV$5,$C14:AU14)</f>
        <v>1375053</v>
      </c>
      <c r="AW14" s="18">
        <f ca="1">SUM(AV14-AU14)</f>
        <v>76831</v>
      </c>
      <c r="AX14" s="19">
        <f ca="1">IF(AW14=0,0,IF(AU14=0,1,AW14/AU14))</f>
        <v>5.9181711602484012E-2</v>
      </c>
      <c r="AY14" s="18">
        <f>+DF14</f>
        <v>330504</v>
      </c>
      <c r="AZ14" s="73">
        <f ca="1">OFFSET(DF14,0,14,1,1)</f>
        <v>325860</v>
      </c>
      <c r="BA14" s="18">
        <f ca="1">SUM(AZ14-AY14)</f>
        <v>-4644</v>
      </c>
      <c r="BB14" s="19">
        <f ca="1">IF(BA14=0,0,IF(AY14=0,1,BA14/AY14))</f>
        <v>-1.4051267155616876E-2</v>
      </c>
      <c r="BC14" s="18">
        <f>SUMIF($C$6:BB$6,BC$5,$C14:BB14)</f>
        <v>1628726</v>
      </c>
      <c r="BD14" s="73">
        <f ca="1">SUMIF($C$6:BC$6,BD$5,$C14:BC14)</f>
        <v>1700913</v>
      </c>
      <c r="BE14" s="18">
        <f ca="1">SUM(BD14-BC14)</f>
        <v>72187</v>
      </c>
      <c r="BF14" s="19">
        <f ca="1">IF(BE14=0,0,IF(BC14=0,1,BE14/BC14))</f>
        <v>4.4321144256308308E-2</v>
      </c>
      <c r="BG14" s="18">
        <f>+DG14</f>
        <v>339296</v>
      </c>
      <c r="BH14" s="73">
        <f ca="1">OFFSET(DG14,0,14,1,1)</f>
        <v>346862</v>
      </c>
      <c r="BI14" s="18">
        <f ca="1">SUM(BH14-BG14)</f>
        <v>7566</v>
      </c>
      <c r="BJ14" s="19">
        <f ca="1">IF(BI14=0,0,IF(BG14=0,1,BI14/BG14))</f>
        <v>2.2299113458455155E-2</v>
      </c>
      <c r="BK14" s="18">
        <f>SUMIF($C$6:BJ$6,BK$5,$C14:BJ14)</f>
        <v>1968022</v>
      </c>
      <c r="BL14" s="73">
        <f ca="1">SUMIF($C$6:BK$6,BL$5,$C14:BK14)</f>
        <v>2047775</v>
      </c>
      <c r="BM14" s="18">
        <f ca="1">SUM(BL14-BK14)</f>
        <v>79753</v>
      </c>
      <c r="BN14" s="19">
        <f ca="1">IF(BM14=0,0,IF(BK14=0,1,BM14/BK14))</f>
        <v>4.0524445356810039E-2</v>
      </c>
      <c r="BO14" s="18">
        <f>+DH14</f>
        <v>272137</v>
      </c>
      <c r="BP14" s="73">
        <f ca="1">OFFSET(DH14,0,14,1,1)</f>
        <v>268792</v>
      </c>
      <c r="BQ14" s="18">
        <f ca="1">SUM(BP14-BO14)</f>
        <v>-3345</v>
      </c>
      <c r="BR14" s="19">
        <f ca="1">IF(BQ14=0,0,IF(BO14=0,1,BQ14/BO14))</f>
        <v>-1.2291603126366499E-2</v>
      </c>
      <c r="BS14" s="18">
        <f>SUMIF($C$6:BR$6,BS$5,$C14:BR14)</f>
        <v>2240159</v>
      </c>
      <c r="BT14" s="73">
        <f ca="1">SUMIF($C$6:BS$6,BT$5,$C14:BS14)</f>
        <v>2316567</v>
      </c>
      <c r="BU14" s="18">
        <f ca="1">SUM(BT14-BS14)</f>
        <v>76408</v>
      </c>
      <c r="BV14" s="19">
        <f ca="1">IF(BU14=0,0,IF(BS14=0,1,BU14/BS14))</f>
        <v>3.4108293205973327E-2</v>
      </c>
      <c r="BW14" s="18">
        <f>+DI14</f>
        <v>263016</v>
      </c>
      <c r="BX14" s="73">
        <f ca="1">OFFSET(DI14,0,14,1,1)</f>
        <v>258566</v>
      </c>
      <c r="BY14" s="18">
        <f ca="1">SUM(BX14-BW14)</f>
        <v>-4450</v>
      </c>
      <c r="BZ14" s="19">
        <f ca="1">IF(BY14=0,0,IF(BW14=0,1,BY14/BW14))</f>
        <v>-1.6919122791008913E-2</v>
      </c>
      <c r="CA14" s="18">
        <f>SUMIF($C$6:BZ$6,CA$5,$C14:BZ14)</f>
        <v>2503175</v>
      </c>
      <c r="CB14" s="73">
        <f ca="1">SUMIF($C$6:CA$6,CB$5,$C14:CA14)</f>
        <v>2575133</v>
      </c>
      <c r="CC14" s="18">
        <f ca="1">SUM(CB14-CA14)</f>
        <v>71958</v>
      </c>
      <c r="CD14" s="19">
        <f ca="1">IF(CC14=0,0,IF(CA14=0,1,CC14/CA14))</f>
        <v>2.8746691701539047E-2</v>
      </c>
      <c r="CE14" s="18">
        <f>+DJ14</f>
        <v>242413</v>
      </c>
      <c r="CF14" s="73">
        <f ca="1">OFFSET(DJ14,0,14,1,1)</f>
        <v>230477</v>
      </c>
      <c r="CG14" s="18">
        <f ca="1">SUM(CF14-CE14)</f>
        <v>-11936</v>
      </c>
      <c r="CH14" s="19">
        <f ca="1">IF(CG14=0,0,IF(CE14=0,1,CG14/CE14))</f>
        <v>-4.9238283425393853E-2</v>
      </c>
      <c r="CI14" s="18">
        <f>SUMIF($C$6:CH$6,CI$5,$C14:CH14)</f>
        <v>2745588</v>
      </c>
      <c r="CJ14" s="73">
        <f ca="1">SUMIF($C$6:CI$6,CJ$5,$C14:CI14)</f>
        <v>2805610</v>
      </c>
      <c r="CK14" s="18">
        <f ca="1">SUM(CJ14-CI14)</f>
        <v>60022</v>
      </c>
      <c r="CL14" s="19">
        <f ca="1">IF(CK14=0,0,IF(CI14=0,1,CK14/CI14))</f>
        <v>2.1861255221103822E-2</v>
      </c>
      <c r="CM14" s="18">
        <f>+DK14</f>
        <v>230377</v>
      </c>
      <c r="CN14" s="73">
        <f ca="1">OFFSET(DK14,0,14,1,1)</f>
        <v>231056</v>
      </c>
      <c r="CO14" s="18">
        <f ca="1">SUM(CN14-CM14)</f>
        <v>679</v>
      </c>
      <c r="CP14" s="19">
        <f ca="1">IF(CO14=0,0,IF(CM14=0,1,CO14/CM14))</f>
        <v>2.9473428337030171E-3</v>
      </c>
      <c r="CQ14" s="18">
        <f>SUMIF($C$6:CP$6,CQ$5,$C14:CP14)</f>
        <v>2975965</v>
      </c>
      <c r="CR14" s="73">
        <f ca="1">SUMIF($C$6:CQ$6,CR$5,$C14:CQ14)</f>
        <v>3036666</v>
      </c>
      <c r="CS14" s="18">
        <f ca="1">SUM(CR14-CQ14)</f>
        <v>60701</v>
      </c>
      <c r="CT14" s="19">
        <f ca="1">IF(CS14=0,0,IF(CQ14=0,1,CS14/CQ14))</f>
        <v>2.0397081282877989E-2</v>
      </c>
      <c r="CW14" t="s">
        <v>10</v>
      </c>
      <c r="CX14" t="s">
        <v>6</v>
      </c>
      <c r="CZ14" s="74">
        <f>SUMIF(BWB!$A$93:$A$108,'2017-2018'!CZ$7,BWB!D$93:D$108)</f>
        <v>186313</v>
      </c>
      <c r="DA14" s="74">
        <f>SUMIF(BWB!$A$93:$A$108,'2017-2018'!DA$7,BWB!E$93:E$108)</f>
        <v>170192</v>
      </c>
      <c r="DB14" s="74">
        <f>SUMIF(BWB!$A$93:$A$108,'2017-2018'!DB$7,BWB!F$93:F$108)</f>
        <v>205556</v>
      </c>
      <c r="DC14" s="74">
        <f>SUMIF(BWB!$A$93:$A$108,'2017-2018'!DC$7,BWB!G$93:G$108)</f>
        <v>226911</v>
      </c>
      <c r="DD14" s="74">
        <f>SUMIF(BWB!$A$93:$A$108,'2017-2018'!DD$7,BWB!H$93:H$108)</f>
        <v>244126</v>
      </c>
      <c r="DE14" s="74">
        <f>SUMIF(BWB!$A$93:$A$108,'2017-2018'!DE$7,BWB!I$93:I$108)</f>
        <v>265124</v>
      </c>
      <c r="DF14" s="74">
        <f>SUMIF(BWB!$A$93:$A$108,'2017-2018'!DF$7,BWB!J$93:J$108)</f>
        <v>330504</v>
      </c>
      <c r="DG14" s="74">
        <f>SUMIF(BWB!$A$93:$A$108,'2017-2018'!DG$7,BWB!K$93:K$108)</f>
        <v>339296</v>
      </c>
      <c r="DH14" s="74">
        <f>SUMIF(BWB!$A$93:$A$108,'2017-2018'!DH$7,BWB!L$93:L$108)</f>
        <v>272137</v>
      </c>
      <c r="DI14" s="74">
        <f>SUMIF(BWB!$A$93:$A$108,'2017-2018'!DI$7,BWB!M$93:M$108)</f>
        <v>263016</v>
      </c>
      <c r="DJ14" s="74">
        <f>SUMIF(BWB!$A$93:$A$108,'2017-2018'!DJ$7,BWB!N$93:N$108)</f>
        <v>242413</v>
      </c>
      <c r="DK14" s="74">
        <f>SUMIF(BWB!$A$93:$A$108,'2017-2018'!DK$7,BWB!O$93:O$108)</f>
        <v>230377</v>
      </c>
      <c r="DN14" s="74">
        <f>SUMIF(BWB!$A$93:$A$108,'2017-2018'!DN$7,BWB!D$93:D$108)</f>
        <v>182857</v>
      </c>
      <c r="DO14" s="74">
        <f>SUMIF(BWB!$A$93:$A$108,'2017-2018'!DO$7,BWB!E$93:E$108)</f>
        <v>172550</v>
      </c>
      <c r="DP14" s="74">
        <f>SUMIF(BWB!$A$93:$A$108,'2017-2018'!DP$7,BWB!F$93:F$108)</f>
        <v>235069</v>
      </c>
      <c r="DQ14" s="74">
        <f>SUMIF(BWB!$A$93:$A$108,'2017-2018'!DQ$7,BWB!G$93:G$108)</f>
        <v>228035</v>
      </c>
      <c r="DR14" s="74">
        <f>SUMIF(BWB!$A$93:$A$108,'2017-2018'!DR$7,BWB!H$93:H$108)</f>
        <v>266340</v>
      </c>
      <c r="DS14" s="74">
        <f>SUMIF(BWB!$A$93:$A$108,'2017-2018'!DS$7,BWB!I$93:I$108)</f>
        <v>290202</v>
      </c>
      <c r="DT14" s="74">
        <f>SUMIF(BWB!$A$93:$A$108,'2017-2018'!DT$7,BWB!J$93:J$108)</f>
        <v>325860</v>
      </c>
      <c r="DU14" s="74">
        <f>SUMIF(BWB!$A$93:$A$108,'2017-2018'!DU$7,BWB!K$93:K$108)</f>
        <v>346862</v>
      </c>
      <c r="DV14" s="74">
        <f>SUMIF(BWB!$A$93:$A$108,'2017-2018'!DV$7,BWB!L$93:L$108)</f>
        <v>268792</v>
      </c>
      <c r="DW14" s="74">
        <f>SUMIF(BWB!$A$93:$A$108,'2017-2018'!DW$7,BWB!M$93:M$108)</f>
        <v>258566</v>
      </c>
      <c r="DX14" s="74">
        <f>SUMIF(BWB!$A$93:$A$108,'2017-2018'!DX$7,BWB!N$93:N$108)</f>
        <v>230477</v>
      </c>
      <c r="DY14" s="74">
        <f>SUMIF(BWB!$A$93:$A$108,'2017-2018'!DY$7,BWB!O$93:O$108)</f>
        <v>231056</v>
      </c>
    </row>
    <row r="15" spans="1:130">
      <c r="A15" s="84" t="str">
        <f>+CW16</f>
        <v>Blue Water Bridge</v>
      </c>
      <c r="B15" s="26" t="s">
        <v>7</v>
      </c>
      <c r="C15" s="18">
        <f>+CZ15</f>
        <v>131198</v>
      </c>
      <c r="D15" s="73">
        <f ca="1">OFFSET(CZ15,0,14,1,1)</f>
        <v>118114</v>
      </c>
      <c r="E15" s="18">
        <f ca="1">SUM(D15-C15)</f>
        <v>-13084</v>
      </c>
      <c r="F15" s="19">
        <f ca="1">IF(E15=0,0,IF(C15=0,1,E15/C15))</f>
        <v>-9.9727129986737606E-2</v>
      </c>
      <c r="G15" s="18">
        <f>SUMIF($C$6:F$6,G$5,$C15:F15)</f>
        <v>131198</v>
      </c>
      <c r="H15" s="73">
        <f ca="1">SUMIF($C$6:G$6,H$5,$C15:G15)</f>
        <v>118114</v>
      </c>
      <c r="I15" s="18">
        <f ca="1">SUM(H15-G15)</f>
        <v>-13084</v>
      </c>
      <c r="J15" s="19">
        <f ca="1">IF(I15=0,0,IF(G15=0,1,I15/G15))</f>
        <v>-9.9727129986737606E-2</v>
      </c>
      <c r="K15" s="18">
        <f>+DA15</f>
        <v>129690</v>
      </c>
      <c r="L15" s="73">
        <f ca="1">OFFSET(DA15,0,14,1,1)</f>
        <v>119759</v>
      </c>
      <c r="M15" s="18">
        <f ca="1">SUM(L15-K15)</f>
        <v>-9931</v>
      </c>
      <c r="N15" s="19">
        <f ca="1">IF(M15=0,0,IF(K15=0,1,M15/K15))</f>
        <v>-7.657490939933688E-2</v>
      </c>
      <c r="O15" s="18">
        <f>SUMIF($C$6:N$6,O$5,$C15:N15)</f>
        <v>260888</v>
      </c>
      <c r="P15" s="73">
        <f ca="1">SUMIF($C$6:O$6,P$5,$C15:O15)</f>
        <v>237873</v>
      </c>
      <c r="Q15" s="18">
        <f ca="1">SUM(P15-O15)</f>
        <v>-23015</v>
      </c>
      <c r="R15" s="19">
        <f ca="1">IF(Q15=0,0,IF(O15=0,1,Q15/O15))</f>
        <v>-8.8217932599429644E-2</v>
      </c>
      <c r="S15" s="18">
        <f>+DB15</f>
        <v>148418</v>
      </c>
      <c r="T15" s="73">
        <f ca="1">OFFSET(DB15,0,14,1,1)</f>
        <v>142187</v>
      </c>
      <c r="U15" s="18">
        <f ca="1">SUM(T15-S15)</f>
        <v>-6231</v>
      </c>
      <c r="V15" s="19">
        <f ca="1">IF(U15=0,0,IF(S15=0,1,U15/S15))</f>
        <v>-4.1982778369200502E-2</v>
      </c>
      <c r="W15" s="18">
        <f>SUMIF($C$6:V$6,W$5,$C15:V15)</f>
        <v>409306</v>
      </c>
      <c r="X15" s="73">
        <f ca="1">SUMIF($C$6:W$6,X$5,$C15:W15)</f>
        <v>380060</v>
      </c>
      <c r="Y15" s="18">
        <f ca="1">SUM(X15-W15)</f>
        <v>-29246</v>
      </c>
      <c r="Z15" s="19">
        <f ca="1">IF(Y15=0,0,IF(W15=0,1,Y15/W15))</f>
        <v>-7.1452654004583366E-2</v>
      </c>
      <c r="AA15" s="18">
        <f>+DC15</f>
        <v>134018</v>
      </c>
      <c r="AB15" s="73">
        <f ca="1">OFFSET(DC15,0,14,1,1)</f>
        <v>139040</v>
      </c>
      <c r="AC15" s="18">
        <f ca="1">SUM(AB15-AA15)</f>
        <v>5022</v>
      </c>
      <c r="AD15" s="19">
        <f ca="1">IF(AC15=0,0,IF(AA15=0,1,AC15/AA15))</f>
        <v>3.7472578310376217E-2</v>
      </c>
      <c r="AE15" s="18">
        <f>SUMIF($C$6:AD$6,AE$5,$C15:AD15)</f>
        <v>543324</v>
      </c>
      <c r="AF15" s="73">
        <f ca="1">SUMIF($C$6:AE$6,AF$5,$C15:AE15)</f>
        <v>519100</v>
      </c>
      <c r="AG15" s="18">
        <f ca="1">SUM(AF15-AE15)</f>
        <v>-24224</v>
      </c>
      <c r="AH15" s="19">
        <f ca="1">IF(AG15=0,0,IF(AE15=0,1,AG15/AE15))</f>
        <v>-4.4584814953876506E-2</v>
      </c>
      <c r="AI15" s="18">
        <f>+DD15</f>
        <v>149196</v>
      </c>
      <c r="AJ15" s="73">
        <f ca="1">OFFSET(DD15,0,14,1,1)</f>
        <v>148648</v>
      </c>
      <c r="AK15" s="18">
        <f ca="1">SUM(AJ15-AI15)</f>
        <v>-548</v>
      </c>
      <c r="AL15" s="19">
        <f ca="1">IF(AK15=0,0,IF(AI15=0,1,AK15/AI15))</f>
        <v>-3.673020724416204E-3</v>
      </c>
      <c r="AM15" s="18">
        <f>SUMIF($C$6:AL$6,AM$5,$C15:AL15)</f>
        <v>692520</v>
      </c>
      <c r="AN15" s="73">
        <f ca="1">SUMIF($C$6:AM$6,AN$5,$C15:AM15)</f>
        <v>667748</v>
      </c>
      <c r="AO15" s="18">
        <f ca="1">SUM(AN15-AM15)</f>
        <v>-24772</v>
      </c>
      <c r="AP15" s="19">
        <f ca="1">IF(AO15=0,0,IF(AM15=0,1,AO15/AM15))</f>
        <v>-3.5770808063305029E-2</v>
      </c>
      <c r="AQ15" s="18">
        <f>+DE15</f>
        <v>146369</v>
      </c>
      <c r="AR15" s="73">
        <f ca="1">OFFSET(DE15,0,14,1,1)</f>
        <v>145184</v>
      </c>
      <c r="AS15" s="18">
        <f ca="1">SUM(AR15-AQ15)</f>
        <v>-1185</v>
      </c>
      <c r="AT15" s="19">
        <f ca="1">IF(AS15=0,0,IF(AQ15=0,1,AS15/AQ15))</f>
        <v>-8.0959766070684367E-3</v>
      </c>
      <c r="AU15" s="18">
        <f>SUMIF($C$6:AT$6,AU$5,$C15:AT15)</f>
        <v>838889</v>
      </c>
      <c r="AV15" s="73">
        <f ca="1">SUMIF($C$6:AU$6,AV$5,$C15:AU15)</f>
        <v>812932</v>
      </c>
      <c r="AW15" s="18">
        <f ca="1">SUM(AV15-AU15)</f>
        <v>-25957</v>
      </c>
      <c r="AX15" s="19">
        <f ca="1">IF(AW15=0,0,IF(AU15=0,1,AW15/AU15))</f>
        <v>-3.0942115107004623E-2</v>
      </c>
      <c r="AY15" s="18">
        <f>+DF15</f>
        <v>126606</v>
      </c>
      <c r="AZ15" s="73">
        <f ca="1">OFFSET(DF15,0,14,1,1)</f>
        <v>134965</v>
      </c>
      <c r="BA15" s="18">
        <f ca="1">SUM(AZ15-AY15)</f>
        <v>8359</v>
      </c>
      <c r="BB15" s="19">
        <f ca="1">IF(BA15=0,0,IF(AY15=0,1,BA15/AY15))</f>
        <v>6.6023727153531428E-2</v>
      </c>
      <c r="BC15" s="18">
        <f>SUMIF($C$6:BB$6,BC$5,$C15:BB15)</f>
        <v>965495</v>
      </c>
      <c r="BD15" s="73">
        <f ca="1">SUMIF($C$6:BC$6,BD$5,$C15:BC15)</f>
        <v>947897</v>
      </c>
      <c r="BE15" s="18">
        <f ca="1">SUM(BD15-BC15)</f>
        <v>-17598</v>
      </c>
      <c r="BF15" s="19">
        <f ca="1">IF(BE15=0,0,IF(BC15=0,1,BE15/BC15))</f>
        <v>-1.8226919870118437E-2</v>
      </c>
      <c r="BG15" s="18">
        <f>+DG15</f>
        <v>146873</v>
      </c>
      <c r="BH15" s="73">
        <f ca="1">OFFSET(DG15,0,14,1,1)</f>
        <v>146899</v>
      </c>
      <c r="BI15" s="18">
        <f ca="1">SUM(BH15-BG15)</f>
        <v>26</v>
      </c>
      <c r="BJ15" s="19">
        <f ca="1">IF(BI15=0,0,IF(BG15=0,1,BI15/BG15))</f>
        <v>1.7702368713105881E-4</v>
      </c>
      <c r="BK15" s="18">
        <f>SUMIF($C$6:BJ$6,BK$5,$C15:BJ15)</f>
        <v>1112368</v>
      </c>
      <c r="BL15" s="73">
        <f ca="1">SUMIF($C$6:BK$6,BL$5,$C15:BK15)</f>
        <v>1094796</v>
      </c>
      <c r="BM15" s="18">
        <f ca="1">SUM(BL15-BK15)</f>
        <v>-17572</v>
      </c>
      <c r="BN15" s="19">
        <f ca="1">IF(BM15=0,0,IF(BK15=0,1,BM15/BK15))</f>
        <v>-1.5796930512204595E-2</v>
      </c>
      <c r="BO15" s="18">
        <f>+DH15</f>
        <v>136411</v>
      </c>
      <c r="BP15" s="73">
        <f ca="1">OFFSET(DH15,0,14,1,1)</f>
        <v>140866</v>
      </c>
      <c r="BQ15" s="18">
        <f ca="1">SUM(BP15-BO15)</f>
        <v>4455</v>
      </c>
      <c r="BR15" s="19">
        <f ca="1">IF(BQ15=0,0,IF(BO15=0,1,BQ15/BO15))</f>
        <v>3.2658656559954841E-2</v>
      </c>
      <c r="BS15" s="18">
        <f>SUMIF($C$6:BR$6,BS$5,$C15:BR15)</f>
        <v>1248779</v>
      </c>
      <c r="BT15" s="73">
        <f ca="1">SUMIF($C$6:BS$6,BT$5,$C15:BS15)</f>
        <v>1235662</v>
      </c>
      <c r="BU15" s="18">
        <f ca="1">SUM(BT15-BS15)</f>
        <v>-13117</v>
      </c>
      <c r="BV15" s="19">
        <f ca="1">IF(BU15=0,0,IF(BS15=0,1,BU15/BS15))</f>
        <v>-1.0503860170614656E-2</v>
      </c>
      <c r="BW15" s="18">
        <f>+DI15</f>
        <v>143447</v>
      </c>
      <c r="BX15" s="73">
        <f ca="1">OFFSET(DI15,0,14,1,1)</f>
        <v>155114</v>
      </c>
      <c r="BY15" s="18">
        <f ca="1">SUM(BX15-BW15)</f>
        <v>11667</v>
      </c>
      <c r="BZ15" s="19">
        <f ca="1">IF(BY15=0,0,IF(BW15=0,1,BY15/BW15))</f>
        <v>8.1333175319107401E-2</v>
      </c>
      <c r="CA15" s="18">
        <f>SUMIF($C$6:BZ$6,CA$5,$C15:BZ15)</f>
        <v>1392226</v>
      </c>
      <c r="CB15" s="73">
        <f ca="1">SUMIF($C$6:CA$6,CB$5,$C15:CA15)</f>
        <v>1390776</v>
      </c>
      <c r="CC15" s="18">
        <f ca="1">SUM(CB15-CA15)</f>
        <v>-1450</v>
      </c>
      <c r="CD15" s="19">
        <f ca="1">IF(CC15=0,0,IF(CA15=0,1,CC15/CA15))</f>
        <v>-1.041497572951518E-3</v>
      </c>
      <c r="CE15" s="18">
        <f>+DJ15</f>
        <v>140798</v>
      </c>
      <c r="CF15" s="73">
        <f ca="1">OFFSET(DJ15,0,14,1,1)</f>
        <v>142540</v>
      </c>
      <c r="CG15" s="18">
        <f ca="1">SUM(CF15-CE15)</f>
        <v>1742</v>
      </c>
      <c r="CH15" s="19">
        <f ca="1">IF(CG15=0,0,IF(CE15=0,1,CG15/CE15))</f>
        <v>1.2372334834301623E-2</v>
      </c>
      <c r="CI15" s="18">
        <f>SUMIF($C$6:CH$6,CI$5,$C15:CH15)</f>
        <v>1533024</v>
      </c>
      <c r="CJ15" s="73">
        <f ca="1">SUMIF($C$6:CI$6,CJ$5,$C15:CI15)</f>
        <v>1533316</v>
      </c>
      <c r="CK15" s="18">
        <f ca="1">SUM(CJ15-CI15)</f>
        <v>292</v>
      </c>
      <c r="CL15" s="19">
        <f ca="1">IF(CK15=0,0,IF(CI15=0,1,CK15/CI15))</f>
        <v>1.9047320850815121E-4</v>
      </c>
      <c r="CM15" s="18">
        <f>+DK15</f>
        <v>115496</v>
      </c>
      <c r="CN15" s="73">
        <f ca="1">OFFSET(DK15,0,14,1,1)</f>
        <v>120990</v>
      </c>
      <c r="CO15" s="18">
        <f ca="1">SUM(CN15-CM15)</f>
        <v>5494</v>
      </c>
      <c r="CP15" s="19">
        <f ca="1">IF(CO15=0,0,IF(CM15=0,1,CO15/CM15))</f>
        <v>4.756874696959202E-2</v>
      </c>
      <c r="CQ15" s="18">
        <f>SUMIF($C$6:CP$6,CQ$5,$C15:CP15)</f>
        <v>1648520</v>
      </c>
      <c r="CR15" s="73">
        <f ca="1">SUMIF($C$6:CQ$6,CR$5,$C15:CQ15)</f>
        <v>1654306</v>
      </c>
      <c r="CS15" s="18">
        <f ca="1">SUM(CR15-CQ15)</f>
        <v>5786</v>
      </c>
      <c r="CT15" s="19">
        <f ca="1">IF(CS15=0,0,IF(CQ15=0,1,CS15/CQ15))</f>
        <v>3.5098148642418656E-3</v>
      </c>
      <c r="CW15" t="s">
        <v>10</v>
      </c>
      <c r="CX15" t="s">
        <v>7</v>
      </c>
      <c r="CY15" s="7"/>
      <c r="CZ15" s="74">
        <f>SUMIF(BWB!$A$111:$A$126,'2017-2018'!CZ$7,BWB!D$111:D$126)</f>
        <v>131198</v>
      </c>
      <c r="DA15" s="74">
        <f>SUMIF(BWB!$A$111:$A$126,'2017-2018'!DA$7,BWB!E$111:E$126)</f>
        <v>129690</v>
      </c>
      <c r="DB15" s="74">
        <f>SUMIF(BWB!$A$111:$A$126,'2017-2018'!DB$7,BWB!F$111:F$126)</f>
        <v>148418</v>
      </c>
      <c r="DC15" s="74">
        <f>SUMIF(BWB!$A$111:$A$126,'2017-2018'!DC$7,BWB!G$111:G$126)</f>
        <v>134018</v>
      </c>
      <c r="DD15" s="74">
        <f>SUMIF(BWB!$A$111:$A$126,'2017-2018'!DD$7,BWB!H$111:H$126)</f>
        <v>149196</v>
      </c>
      <c r="DE15" s="74">
        <f>SUMIF(BWB!$A$111:$A$126,'2017-2018'!DE$7,BWB!I$111:I$126)</f>
        <v>146369</v>
      </c>
      <c r="DF15" s="74">
        <f>SUMIF(BWB!$A$111:$A$126,'2017-2018'!DF$7,BWB!J$111:J$126)</f>
        <v>126606</v>
      </c>
      <c r="DG15" s="74">
        <f>SUMIF(BWB!$A$111:$A$126,'2017-2018'!DG$7,BWB!K$111:K$126)</f>
        <v>146873</v>
      </c>
      <c r="DH15" s="74">
        <f>SUMIF(BWB!$A$111:$A$126,'2017-2018'!DH$7,BWB!L$111:L$126)</f>
        <v>136411</v>
      </c>
      <c r="DI15" s="74">
        <f>SUMIF(BWB!$A$111:$A$126,'2017-2018'!DI$7,BWB!M$111:M$126)</f>
        <v>143447</v>
      </c>
      <c r="DJ15" s="74">
        <f>SUMIF(BWB!$A$111:$A$126,'2017-2018'!DJ$7,BWB!N$111:N$126)</f>
        <v>140798</v>
      </c>
      <c r="DK15" s="74">
        <f>SUMIF(BWB!$A$111:$A$126,'2017-2018'!DK$7,BWB!O$111:O$126)</f>
        <v>115496</v>
      </c>
      <c r="DN15" s="74">
        <f>SUMIF(BWB!$A$111:$A$126,'2017-2018'!DN$7,BWB!D$111:D$126)</f>
        <v>118114</v>
      </c>
      <c r="DO15" s="74">
        <f>SUMIF(BWB!$A$111:$A$126,'2017-2018'!DO$7,BWB!E$111:E$126)</f>
        <v>119759</v>
      </c>
      <c r="DP15" s="74">
        <f>SUMIF(BWB!$A$111:$A$126,'2017-2018'!DP$7,BWB!F$111:F$126)</f>
        <v>142187</v>
      </c>
      <c r="DQ15" s="74">
        <f>SUMIF(BWB!$A$111:$A$126,'2017-2018'!DQ$7,BWB!G$111:G$126)</f>
        <v>139040</v>
      </c>
      <c r="DR15" s="74">
        <f>SUMIF(BWB!$A$111:$A$126,'2017-2018'!DR$7,BWB!H$111:H$126)</f>
        <v>148648</v>
      </c>
      <c r="DS15" s="74">
        <f>SUMIF(BWB!$A$111:$A$126,'2017-2018'!DS$7,BWB!I$111:I$126)</f>
        <v>145184</v>
      </c>
      <c r="DT15" s="74">
        <f>SUMIF(BWB!$A$111:$A$126,'2017-2018'!DT$7,BWB!J$111:J$126)</f>
        <v>134965</v>
      </c>
      <c r="DU15" s="74">
        <f>SUMIF(BWB!$A$111:$A$126,'2017-2018'!DU$7,BWB!K$111:K$126)</f>
        <v>146899</v>
      </c>
      <c r="DV15" s="74">
        <f>SUMIF(BWB!$A$111:$A$126,'2017-2018'!DV$7,BWB!L$111:L$126)</f>
        <v>140866</v>
      </c>
      <c r="DW15" s="74">
        <f>SUMIF(BWB!$A$111:$A$126,'2017-2018'!DW$7,BWB!M$111:M$126)</f>
        <v>155114</v>
      </c>
      <c r="DX15" s="74">
        <f>SUMIF(BWB!$A$111:$A$126,'2017-2018'!DX$7,BWB!N$111:N$126)</f>
        <v>142540</v>
      </c>
      <c r="DY15" s="74">
        <f>SUMIF(BWB!$A$111:$A$126,'2017-2018'!DY$7,BWB!O$111:O$126)</f>
        <v>120990</v>
      </c>
    </row>
    <row r="16" spans="1:130">
      <c r="A16" s="83"/>
      <c r="B16" s="26" t="s">
        <v>8</v>
      </c>
      <c r="C16" s="73">
        <f>+CZ16</f>
        <v>273</v>
      </c>
      <c r="D16" s="73">
        <f ca="1">OFFSET(CZ16,0,14,1,1)</f>
        <v>357</v>
      </c>
      <c r="E16" s="73">
        <f ca="1">SUM(D16-C16)</f>
        <v>84</v>
      </c>
      <c r="F16" s="19">
        <f ca="1">IF(E16=0,0,IF(C16=0,1,E16/C16))</f>
        <v>0.30769230769230771</v>
      </c>
      <c r="G16" s="73">
        <f>SUMIF($C$6:F$6,G$5,$C16:F16)</f>
        <v>273</v>
      </c>
      <c r="H16" s="73">
        <f ca="1">SUMIF($C$6:G$6,H$5,$C16:G16)</f>
        <v>357</v>
      </c>
      <c r="I16" s="73">
        <f ca="1">SUM(H16-G16)</f>
        <v>84</v>
      </c>
      <c r="J16" s="19">
        <f ca="1">IF(I16=0,0,IF(G16=0,1,I16/G16))</f>
        <v>0.30769230769230771</v>
      </c>
      <c r="K16" s="73">
        <f>+DA16</f>
        <v>288</v>
      </c>
      <c r="L16" s="73">
        <f ca="1">OFFSET(DA16,0,14,1,1)</f>
        <v>303</v>
      </c>
      <c r="M16" s="73">
        <f ca="1">SUM(L16-K16)</f>
        <v>15</v>
      </c>
      <c r="N16" s="19">
        <f ca="1">IF(M16=0,0,IF(K16=0,1,M16/K16))</f>
        <v>5.2083333333333336E-2</v>
      </c>
      <c r="O16" s="73">
        <f>SUMIF($C$6:N$6,O$5,$C16:N16)</f>
        <v>561</v>
      </c>
      <c r="P16" s="73">
        <f ca="1">SUMIF($C$6:O$6,P$5,$C16:O16)</f>
        <v>660</v>
      </c>
      <c r="Q16" s="73">
        <f ca="1">SUM(P16-O16)</f>
        <v>99</v>
      </c>
      <c r="R16" s="19">
        <f ca="1">IF(Q16=0,0,IF(O16=0,1,Q16/O16))</f>
        <v>0.17647058823529413</v>
      </c>
      <c r="S16" s="73">
        <f>+DB16</f>
        <v>361</v>
      </c>
      <c r="T16" s="73">
        <f ca="1">OFFSET(DB16,0,14,1,1)</f>
        <v>393</v>
      </c>
      <c r="U16" s="73">
        <f ca="1">SUM(T16-S16)</f>
        <v>32</v>
      </c>
      <c r="V16" s="19">
        <f ca="1">IF(U16=0,0,IF(S16=0,1,U16/S16))</f>
        <v>8.8642659279778394E-2</v>
      </c>
      <c r="W16" s="73">
        <f>SUMIF($C$6:V$6,W$5,$C16:V16)</f>
        <v>922</v>
      </c>
      <c r="X16" s="73">
        <f ca="1">SUMIF($C$6:W$6,X$5,$C16:W16)</f>
        <v>1053</v>
      </c>
      <c r="Y16" s="73">
        <f ca="1">SUM(X16-W16)</f>
        <v>131</v>
      </c>
      <c r="Z16" s="19">
        <f ca="1">IF(Y16=0,0,IF(W16=0,1,Y16/W16))</f>
        <v>0.1420824295010846</v>
      </c>
      <c r="AA16" s="73">
        <f>+DC16</f>
        <v>419</v>
      </c>
      <c r="AB16" s="73">
        <f ca="1">OFFSET(DC16,0,14,1,1)</f>
        <v>421</v>
      </c>
      <c r="AC16" s="73">
        <f ca="1">SUM(AB16-AA16)</f>
        <v>2</v>
      </c>
      <c r="AD16" s="19">
        <f ca="1">IF(AC16=0,0,IF(AA16=0,1,AC16/AA16))</f>
        <v>4.7732696897374704E-3</v>
      </c>
      <c r="AE16" s="73">
        <f>SUMIF($C$6:AD$6,AE$5,$C16:AD16)</f>
        <v>1341</v>
      </c>
      <c r="AF16" s="73">
        <f ca="1">SUMIF($C$6:AE$6,AF$5,$C16:AE16)</f>
        <v>1474</v>
      </c>
      <c r="AG16" s="73">
        <f ca="1">SUM(AF16-AE16)</f>
        <v>133</v>
      </c>
      <c r="AH16" s="19">
        <f ca="1">IF(AG16=0,0,IF(AE16=0,1,AG16/AE16))</f>
        <v>9.9179716629381062E-2</v>
      </c>
      <c r="AI16" s="73">
        <f>+DD16</f>
        <v>475</v>
      </c>
      <c r="AJ16" s="73">
        <f ca="1">OFFSET(DD16,0,14,1,1)</f>
        <v>471</v>
      </c>
      <c r="AK16" s="73">
        <f ca="1">SUM(AJ16-AI16)</f>
        <v>-4</v>
      </c>
      <c r="AL16" s="19">
        <f ca="1">IF(AK16=0,0,IF(AI16=0,1,AK16/AI16))</f>
        <v>-8.4210526315789472E-3</v>
      </c>
      <c r="AM16" s="73">
        <f>SUMIF($C$6:AL$6,AM$5,$C16:AL16)</f>
        <v>1816</v>
      </c>
      <c r="AN16" s="73">
        <f ca="1">SUMIF($C$6:AM$6,AN$5,$C16:AM16)</f>
        <v>1945</v>
      </c>
      <c r="AO16" s="73">
        <f ca="1">SUM(AN16-AM16)</f>
        <v>129</v>
      </c>
      <c r="AP16" s="19">
        <f ca="1">IF(AO16=0,0,IF(AM16=0,1,AO16/AM16))</f>
        <v>7.1035242290748896E-2</v>
      </c>
      <c r="AQ16" s="73">
        <f>+DE16</f>
        <v>543</v>
      </c>
      <c r="AR16" s="73">
        <f ca="1">OFFSET(DE16,0,14,1,1)</f>
        <v>523</v>
      </c>
      <c r="AS16" s="73">
        <f ca="1">SUM(AR16-AQ16)</f>
        <v>-20</v>
      </c>
      <c r="AT16" s="19">
        <f ca="1">IF(AS16=0,0,IF(AQ16=0,1,AS16/AQ16))</f>
        <v>-3.6832412523020261E-2</v>
      </c>
      <c r="AU16" s="73">
        <f>SUMIF($C$6:AT$6,AU$5,$C16:AT16)</f>
        <v>2359</v>
      </c>
      <c r="AV16" s="73">
        <f ca="1">SUMIF($C$6:AU$6,AV$5,$C16:AU16)</f>
        <v>2468</v>
      </c>
      <c r="AW16" s="73">
        <f ca="1">SUM(AV16-AU16)</f>
        <v>109</v>
      </c>
      <c r="AX16" s="19">
        <f ca="1">IF(AW16=0,0,IF(AU16=0,1,AW16/AU16))</f>
        <v>4.6206019499788045E-2</v>
      </c>
      <c r="AY16" s="73">
        <f>+DF16</f>
        <v>515</v>
      </c>
      <c r="AZ16" s="73">
        <f ca="1">OFFSET(DF16,0,14,1,1)</f>
        <v>477</v>
      </c>
      <c r="BA16" s="73">
        <f ca="1">SUM(AZ16-AY16)</f>
        <v>-38</v>
      </c>
      <c r="BB16" s="19">
        <f ca="1">IF(BA16=0,0,IF(AY16=0,1,BA16/AY16))</f>
        <v>-7.3786407766990289E-2</v>
      </c>
      <c r="BC16" s="73">
        <f>SUMIF($C$6:BB$6,BC$5,$C16:BB16)</f>
        <v>2874</v>
      </c>
      <c r="BD16" s="73">
        <f ca="1">SUMIF($C$6:BC$6,BD$5,$C16:BC16)</f>
        <v>2945</v>
      </c>
      <c r="BE16" s="73">
        <f ca="1">SUM(BD16-BC16)</f>
        <v>71</v>
      </c>
      <c r="BF16" s="19">
        <f ca="1">IF(BE16=0,0,IF(BC16=0,1,BE16/BC16))</f>
        <v>2.4704244954766877E-2</v>
      </c>
      <c r="BG16" s="73">
        <f>+DG16</f>
        <v>497</v>
      </c>
      <c r="BH16" s="73">
        <f ca="1">OFFSET(DG16,0,14,1,1)</f>
        <v>567</v>
      </c>
      <c r="BI16" s="73">
        <f ca="1">SUM(BH16-BG16)</f>
        <v>70</v>
      </c>
      <c r="BJ16" s="19">
        <f ca="1">IF(BI16=0,0,IF(BG16=0,1,BI16/BG16))</f>
        <v>0.14084507042253522</v>
      </c>
      <c r="BK16" s="73">
        <f>SUMIF($C$6:BJ$6,BK$5,$C16:BJ16)</f>
        <v>3371</v>
      </c>
      <c r="BL16" s="73">
        <f ca="1">SUMIF($C$6:BK$6,BL$5,$C16:BK16)</f>
        <v>3512</v>
      </c>
      <c r="BM16" s="73">
        <f ca="1">SUM(BL16-BK16)</f>
        <v>141</v>
      </c>
      <c r="BN16" s="19">
        <f ca="1">IF(BM16=0,0,IF(BK16=0,1,BM16/BK16))</f>
        <v>4.1827350934440816E-2</v>
      </c>
      <c r="BO16" s="73">
        <f>+DH16</f>
        <v>460</v>
      </c>
      <c r="BP16" s="73">
        <f ca="1">OFFSET(DH16,0,14,1,1)</f>
        <v>523</v>
      </c>
      <c r="BQ16" s="73">
        <f ca="1">SUM(BP16-BO16)</f>
        <v>63</v>
      </c>
      <c r="BR16" s="19">
        <f ca="1">IF(BQ16=0,0,IF(BO16=0,1,BQ16/BO16))</f>
        <v>0.13695652173913042</v>
      </c>
      <c r="BS16" s="73">
        <f>SUMIF($C$6:BR$6,BS$5,$C16:BR16)</f>
        <v>3831</v>
      </c>
      <c r="BT16" s="73">
        <f ca="1">SUMIF($C$6:BS$6,BT$5,$C16:BS16)</f>
        <v>4035</v>
      </c>
      <c r="BU16" s="73">
        <f ca="1">SUM(BT16-BS16)</f>
        <v>204</v>
      </c>
      <c r="BV16" s="19">
        <f ca="1">IF(BU16=0,0,IF(BS16=0,1,BU16/BS16))</f>
        <v>5.3249804228660921E-2</v>
      </c>
      <c r="BW16" s="73">
        <f>+DI16</f>
        <v>526</v>
      </c>
      <c r="BX16" s="73">
        <f ca="1">OFFSET(DI16,0,14,1,1)</f>
        <v>548</v>
      </c>
      <c r="BY16" s="73">
        <f ca="1">SUM(BX16-BW16)</f>
        <v>22</v>
      </c>
      <c r="BZ16" s="19">
        <f ca="1">IF(BY16=0,0,IF(BW16=0,1,BY16/BW16))</f>
        <v>4.1825095057034217E-2</v>
      </c>
      <c r="CA16" s="73">
        <f>SUMIF($C$6:BZ$6,CA$5,$C16:BZ16)</f>
        <v>4357</v>
      </c>
      <c r="CB16" s="73">
        <f ca="1">SUMIF($C$6:CA$6,CB$5,$C16:CA16)</f>
        <v>4583</v>
      </c>
      <c r="CC16" s="73">
        <f ca="1">SUM(CB16-CA16)</f>
        <v>226</v>
      </c>
      <c r="CD16" s="19">
        <f ca="1">IF(CC16=0,0,IF(CA16=0,1,CC16/CA16))</f>
        <v>5.1870553132889602E-2</v>
      </c>
      <c r="CE16" s="73">
        <f>+DJ16</f>
        <v>429</v>
      </c>
      <c r="CF16" s="73">
        <f ca="1">OFFSET(DJ16,0,14,1,1)</f>
        <v>478</v>
      </c>
      <c r="CG16" s="73">
        <f ca="1">SUM(CF16-CE16)</f>
        <v>49</v>
      </c>
      <c r="CH16" s="19">
        <f ca="1">IF(CG16=0,0,IF(CE16=0,1,CG16/CE16))</f>
        <v>0.11421911421911422</v>
      </c>
      <c r="CI16" s="73">
        <f>SUMIF($C$6:CH$6,CI$5,$C16:CH16)</f>
        <v>4786</v>
      </c>
      <c r="CJ16" s="73">
        <f ca="1">SUMIF($C$6:CI$6,CJ$5,$C16:CI16)</f>
        <v>5061</v>
      </c>
      <c r="CK16" s="73">
        <f ca="1">SUM(CJ16-CI16)</f>
        <v>275</v>
      </c>
      <c r="CL16" s="19">
        <f ca="1">IF(CK16=0,0,IF(CI16=0,1,CK16/CI16))</f>
        <v>5.7459256163811118E-2</v>
      </c>
      <c r="CM16" s="73">
        <f>+DK16</f>
        <v>256</v>
      </c>
      <c r="CN16" s="73">
        <f ca="1">OFFSET(DK16,0,14,1,1)</f>
        <v>231</v>
      </c>
      <c r="CO16" s="73">
        <f ca="1">SUM(CN16-CM16)</f>
        <v>-25</v>
      </c>
      <c r="CP16" s="19">
        <f ca="1">IF(CO16=0,0,IF(CM16=0,1,CO16/CM16))</f>
        <v>-9.765625E-2</v>
      </c>
      <c r="CQ16" s="73">
        <f>SUMIF($C$6:CP$6,CQ$5,$C16:CP16)</f>
        <v>5042</v>
      </c>
      <c r="CR16" s="73">
        <f ca="1">SUMIF($C$6:CQ$6,CR$5,$C16:CQ16)</f>
        <v>5292</v>
      </c>
      <c r="CS16" s="73">
        <f ca="1">SUM(CR16-CQ16)</f>
        <v>250</v>
      </c>
      <c r="CT16" s="19">
        <f ca="1">IF(CS16=0,0,IF(CQ16=0,1,CS16/CQ16))</f>
        <v>4.9583498611662037E-2</v>
      </c>
      <c r="CW16" t="s">
        <v>10</v>
      </c>
      <c r="CX16" t="s">
        <v>8</v>
      </c>
      <c r="CY16" s="7"/>
      <c r="CZ16" s="74">
        <f>SUMIF(BWB!$A$130:$A$145,'2017-2018'!CZ$7,BWB!D$130:D$145)</f>
        <v>273</v>
      </c>
      <c r="DA16" s="74">
        <f>SUMIF(BWB!$A$130:$A$145,'2017-2018'!DA$7,BWB!E$130:E$145)</f>
        <v>288</v>
      </c>
      <c r="DB16" s="74">
        <f>SUMIF(BWB!$A$130:$A$145,'2017-2018'!DB$7,BWB!F$130:F$145)</f>
        <v>361</v>
      </c>
      <c r="DC16" s="74">
        <f>SUMIF(BWB!$A$130:$A$145,'2017-2018'!DC$7,BWB!G$130:G$145)</f>
        <v>419</v>
      </c>
      <c r="DD16" s="74">
        <f>SUMIF(BWB!$A$130:$A$145,'2017-2018'!DD$7,BWB!H$130:H$145)</f>
        <v>475</v>
      </c>
      <c r="DE16" s="74">
        <f>SUMIF(BWB!$A$130:$A$145,'2017-2018'!DE$7,BWB!I$130:I$145)</f>
        <v>543</v>
      </c>
      <c r="DF16" s="74">
        <f>SUMIF(BWB!$A$130:$A$145,'2017-2018'!DF$7,BWB!J$130:J$145)</f>
        <v>515</v>
      </c>
      <c r="DG16" s="74">
        <f>SUMIF(BWB!$A$130:$A$145,'2017-2018'!DG$7,BWB!K$130:K$145)</f>
        <v>497</v>
      </c>
      <c r="DH16" s="74">
        <f>SUMIF(BWB!$A$130:$A$145,'2017-2018'!DH$7,BWB!L$130:L$145)</f>
        <v>460</v>
      </c>
      <c r="DI16" s="74">
        <f>SUMIF(BWB!$A$130:$A$145,'2017-2018'!DI$7,BWB!M$130:M$145)</f>
        <v>526</v>
      </c>
      <c r="DJ16" s="74">
        <f>SUMIF(BWB!$A$130:$A$145,'2017-2018'!DJ$7,BWB!N$130:N$145)</f>
        <v>429</v>
      </c>
      <c r="DK16" s="74">
        <f>SUMIF(BWB!$A$130:$A$145,'2017-2018'!DK$7,BWB!O$130:O$145)</f>
        <v>256</v>
      </c>
      <c r="DN16" s="74">
        <f>SUMIF(BWB!$A$130:$A$145,'2017-2018'!DN$7,BWB!D$130:D$145)</f>
        <v>357</v>
      </c>
      <c r="DO16" s="74">
        <f>SUMIF(BWB!$A$130:$A$145,'2017-2018'!DO$7,BWB!E$130:E$145)</f>
        <v>303</v>
      </c>
      <c r="DP16" s="74">
        <f>SUMIF(BWB!$A$130:$A$145,'2017-2018'!DP$7,BWB!F$130:F$145)</f>
        <v>393</v>
      </c>
      <c r="DQ16" s="74">
        <f>SUMIF(BWB!$A$130:$A$145,'2017-2018'!DQ$7,BWB!G$130:G$145)</f>
        <v>421</v>
      </c>
      <c r="DR16" s="74">
        <f>SUMIF(BWB!$A$130:$A$145,'2017-2018'!DR$7,BWB!H$130:H$145)</f>
        <v>471</v>
      </c>
      <c r="DS16" s="74">
        <f>SUMIF(BWB!$A$130:$A$145,'2017-2018'!DS$7,BWB!I$130:I$145)</f>
        <v>523</v>
      </c>
      <c r="DT16" s="74">
        <f>SUMIF(BWB!$A$130:$A$145,'2017-2018'!DT$7,BWB!J$130:J$145)</f>
        <v>477</v>
      </c>
      <c r="DU16" s="74">
        <f>SUMIF(BWB!$A$130:$A$145,'2017-2018'!DU$7,BWB!K$130:K$145)</f>
        <v>567</v>
      </c>
      <c r="DV16" s="74">
        <f>SUMIF(BWB!$A$130:$A$145,'2017-2018'!DV$7,BWB!L$130:L$145)</f>
        <v>523</v>
      </c>
      <c r="DW16" s="74">
        <f>SUMIF(BWB!$A$130:$A$145,'2017-2018'!DW$7,BWB!M$130:M$145)</f>
        <v>548</v>
      </c>
      <c r="DX16" s="74">
        <f>SUMIF(BWB!$A$130:$A$145,'2017-2018'!DX$7,BWB!N$130:N$145)</f>
        <v>478</v>
      </c>
      <c r="DY16" s="74">
        <f>SUMIF(BWB!$A$130:$A$145,'2017-2018'!DY$7,BWB!O$130:O$145)</f>
        <v>231</v>
      </c>
    </row>
    <row r="17" spans="1:130" s="7" customFormat="1">
      <c r="A17" s="75"/>
      <c r="B17" s="24" t="s">
        <v>9</v>
      </c>
      <c r="C17" s="12">
        <f>+SUM(C14:C16)</f>
        <v>317784</v>
      </c>
      <c r="D17" s="86">
        <f ca="1">+SUM(D14:D16)</f>
        <v>301328</v>
      </c>
      <c r="E17" s="12">
        <f ca="1">SUM(E14:E16)</f>
        <v>-16456</v>
      </c>
      <c r="F17" s="13">
        <f ca="1">IF(E17=0,0,IF(C17=0,1,E17/C17))</f>
        <v>-5.1783601439971808E-2</v>
      </c>
      <c r="G17" s="12">
        <f>SUM(G14:G16)</f>
        <v>317784</v>
      </c>
      <c r="H17" s="86">
        <f ca="1">SUM(H14:H16)</f>
        <v>301328</v>
      </c>
      <c r="I17" s="12">
        <f ca="1">SUM(I14:I16)</f>
        <v>-16456</v>
      </c>
      <c r="J17" s="13">
        <f ca="1">IF(I17=0,0,IF(G17=0,1,I17/G17))</f>
        <v>-5.1783601439971808E-2</v>
      </c>
      <c r="K17" s="12">
        <f>+SUM(K14:K16)</f>
        <v>300170</v>
      </c>
      <c r="L17" s="86">
        <f ca="1">+SUM(L14:L16)</f>
        <v>292612</v>
      </c>
      <c r="M17" s="12">
        <f ca="1">SUM(M14:M16)</f>
        <v>-7558</v>
      </c>
      <c r="N17" s="13">
        <f ca="1">IF(M17=0,0,IF(K17=0,1,M17/K17))</f>
        <v>-2.5179065196388715E-2</v>
      </c>
      <c r="O17" s="12">
        <f>SUM(O14:O16)</f>
        <v>617954</v>
      </c>
      <c r="P17" s="86">
        <f ca="1">SUM(P14:P16)</f>
        <v>593940</v>
      </c>
      <c r="Q17" s="12">
        <f ca="1">SUM(Q14:Q16)</f>
        <v>-24014</v>
      </c>
      <c r="R17" s="13">
        <f ca="1">IF(Q17=0,0,IF(O17=0,1,Q17/O17))</f>
        <v>-3.8860497706949063E-2</v>
      </c>
      <c r="S17" s="12">
        <f>+SUM(S14:S16)</f>
        <v>354335</v>
      </c>
      <c r="T17" s="86">
        <f ca="1">+SUM(T14:T16)</f>
        <v>377649</v>
      </c>
      <c r="U17" s="12">
        <f ca="1">SUM(U14:U16)</f>
        <v>23314</v>
      </c>
      <c r="V17" s="13">
        <f ca="1">IF(U17=0,0,IF(S17=0,1,U17/S17))</f>
        <v>6.5796492020263317E-2</v>
      </c>
      <c r="W17" s="12">
        <f>SUM(W14:W16)</f>
        <v>972289</v>
      </c>
      <c r="X17" s="86">
        <f ca="1">SUM(X14:X16)</f>
        <v>971589</v>
      </c>
      <c r="Y17" s="12">
        <f ca="1">SUM(Y14:Y16)</f>
        <v>-700</v>
      </c>
      <c r="Z17" s="13">
        <f ca="1">IF(Y17=0,0,IF(W17=0,1,Y17/W17))</f>
        <v>-7.1995054968224473E-4</v>
      </c>
      <c r="AA17" s="12">
        <f>+SUM(AA14:AA16)</f>
        <v>361348</v>
      </c>
      <c r="AB17" s="86">
        <f ca="1">+SUM(AB14:AB16)</f>
        <v>367496</v>
      </c>
      <c r="AC17" s="12">
        <f ca="1">SUM(AC14:AC16)</f>
        <v>6148</v>
      </c>
      <c r="AD17" s="13">
        <f ca="1">IF(AC17=0,0,IF(AA17=0,1,AC17/AA17))</f>
        <v>1.7014069539612785E-2</v>
      </c>
      <c r="AE17" s="12">
        <f>SUM(AE14:AE16)</f>
        <v>1333637</v>
      </c>
      <c r="AF17" s="86">
        <f ca="1">SUM(AF14:AF16)</f>
        <v>1339085</v>
      </c>
      <c r="AG17" s="12">
        <f ca="1">SUM(AG14:AG16)</f>
        <v>5448</v>
      </c>
      <c r="AH17" s="13">
        <f ca="1">IF(AG17=0,0,IF(AE17=0,1,AG17/AE17))</f>
        <v>4.0850696253928167E-3</v>
      </c>
      <c r="AI17" s="12">
        <f>+SUM(AI14:AI16)</f>
        <v>393797</v>
      </c>
      <c r="AJ17" s="86">
        <f ca="1">+SUM(AJ14:AJ16)</f>
        <v>415459</v>
      </c>
      <c r="AK17" s="12">
        <f ca="1">SUM(AK14:AK16)</f>
        <v>21662</v>
      </c>
      <c r="AL17" s="13">
        <f ca="1">IF(AK17=0,0,IF(AI17=0,1,AK17/AI17))</f>
        <v>5.500803713588473E-2</v>
      </c>
      <c r="AM17" s="12">
        <f>SUM(AM14:AM16)</f>
        <v>1727434</v>
      </c>
      <c r="AN17" s="86">
        <f ca="1">SUM(AN14:AN16)</f>
        <v>1754544</v>
      </c>
      <c r="AO17" s="12">
        <f ca="1">SUM(AO14:AO16)</f>
        <v>27110</v>
      </c>
      <c r="AP17" s="13">
        <f ca="1">IF(AO17=0,0,IF(AM17=0,1,AO17/AM17))</f>
        <v>1.5693797852768903E-2</v>
      </c>
      <c r="AQ17" s="12">
        <f>+SUM(AQ14:AQ16)</f>
        <v>412036</v>
      </c>
      <c r="AR17" s="86">
        <f ca="1">+SUM(AR14:AR16)</f>
        <v>435909</v>
      </c>
      <c r="AS17" s="12">
        <f ca="1">SUM(AS14:AS16)</f>
        <v>23873</v>
      </c>
      <c r="AT17" s="13">
        <f ca="1">IF(AS17=0,0,IF(AQ17=0,1,AS17/AQ17))</f>
        <v>5.7939112116417009E-2</v>
      </c>
      <c r="AU17" s="12">
        <f>SUM(AU14:AU16)</f>
        <v>2139470</v>
      </c>
      <c r="AV17" s="86">
        <f ca="1">SUM(AV14:AV16)</f>
        <v>2190453</v>
      </c>
      <c r="AW17" s="12">
        <f ca="1">SUM(AW14:AW16)</f>
        <v>50983</v>
      </c>
      <c r="AX17" s="13">
        <f ca="1">IF(AW17=0,0,IF(AU17=0,1,AW17/AU17))</f>
        <v>2.3829733532136462E-2</v>
      </c>
      <c r="AY17" s="12">
        <f>+SUM(AY14:AY16)</f>
        <v>457625</v>
      </c>
      <c r="AZ17" s="86">
        <f ca="1">+SUM(AZ14:AZ16)</f>
        <v>461302</v>
      </c>
      <c r="BA17" s="12">
        <f ca="1">SUM(BA14:BA16)</f>
        <v>3677</v>
      </c>
      <c r="BB17" s="13">
        <f ca="1">IF(BA17=0,0,IF(AY17=0,1,BA17/AY17))</f>
        <v>8.0349631248292815E-3</v>
      </c>
      <c r="BC17" s="12">
        <f>SUM(BC14:BC16)</f>
        <v>2597095</v>
      </c>
      <c r="BD17" s="86">
        <f ca="1">SUM(BD14:BD16)</f>
        <v>2651755</v>
      </c>
      <c r="BE17" s="12">
        <f ca="1">SUM(BE14:BE16)</f>
        <v>54660</v>
      </c>
      <c r="BF17" s="13">
        <f ca="1">IF(BE17=0,0,IF(BC17=0,1,BE17/BC17))</f>
        <v>2.1046592442710028E-2</v>
      </c>
      <c r="BG17" s="12">
        <f>+SUM(BG14:BG16)</f>
        <v>486666</v>
      </c>
      <c r="BH17" s="86">
        <f ca="1">+SUM(BH14:BH16)</f>
        <v>494328</v>
      </c>
      <c r="BI17" s="12">
        <f ca="1">SUM(BI14:BI16)</f>
        <v>7662</v>
      </c>
      <c r="BJ17" s="13">
        <f ca="1">IF(BI17=0,0,IF(BG17=0,1,BI17/BG17))</f>
        <v>1.5743857183366003E-2</v>
      </c>
      <c r="BK17" s="12">
        <f>SUM(BK14:BK16)</f>
        <v>3083761</v>
      </c>
      <c r="BL17" s="86">
        <f ca="1">SUM(BL14:BL16)</f>
        <v>3146083</v>
      </c>
      <c r="BM17" s="12">
        <f ca="1">SUM(BM14:BM16)</f>
        <v>62322</v>
      </c>
      <c r="BN17" s="13">
        <f ca="1">IF(BM17=0,0,IF(BK17=0,1,BM17/BK17))</f>
        <v>2.0209737395342896E-2</v>
      </c>
      <c r="BO17" s="12">
        <f>+SUM(BO14:BO16)</f>
        <v>409008</v>
      </c>
      <c r="BP17" s="86">
        <f ca="1">+SUM(BP14:BP16)</f>
        <v>410181</v>
      </c>
      <c r="BQ17" s="12">
        <f ca="1">SUM(BQ14:BQ16)</f>
        <v>1173</v>
      </c>
      <c r="BR17" s="13">
        <f ca="1">IF(BQ17=0,0,IF(BO17=0,1,BQ17/BO17))</f>
        <v>2.8679145640183078E-3</v>
      </c>
      <c r="BS17" s="12">
        <f>SUM(BS14:BS16)</f>
        <v>3492769</v>
      </c>
      <c r="BT17" s="86">
        <f ca="1">SUM(BT14:BT16)</f>
        <v>3556264</v>
      </c>
      <c r="BU17" s="12">
        <f ca="1">SUM(BU14:BU16)</f>
        <v>63495</v>
      </c>
      <c r="BV17" s="13">
        <f ca="1">IF(BU17=0,0,IF(BS17=0,1,BU17/BS17))</f>
        <v>1.8178986357242636E-2</v>
      </c>
      <c r="BW17" s="12">
        <f>+SUM(BW14:BW16)</f>
        <v>406989</v>
      </c>
      <c r="BX17" s="86">
        <f ca="1">+SUM(BX14:BX16)</f>
        <v>414228</v>
      </c>
      <c r="BY17" s="12">
        <f ca="1">SUM(BY14:BY16)</f>
        <v>7239</v>
      </c>
      <c r="BZ17" s="13">
        <f ca="1">IF(BY17=0,0,IF(BW17=0,1,BY17/BW17))</f>
        <v>1.7786721508443716E-2</v>
      </c>
      <c r="CA17" s="12">
        <f>SUM(CA14:CA16)</f>
        <v>3899758</v>
      </c>
      <c r="CB17" s="86">
        <f ca="1">SUM(CB14:CB16)</f>
        <v>3970492</v>
      </c>
      <c r="CC17" s="12">
        <f ca="1">SUM(CC14:CC16)</f>
        <v>70734</v>
      </c>
      <c r="CD17" s="13">
        <f ca="1">IF(CC17=0,0,IF(CA17=0,1,CC17/CA17))</f>
        <v>1.8138048566090512E-2</v>
      </c>
      <c r="CE17" s="12">
        <f>+SUM(CE14:CE16)</f>
        <v>383640</v>
      </c>
      <c r="CF17" s="86">
        <f ca="1">+SUM(CF14:CF16)</f>
        <v>373495</v>
      </c>
      <c r="CG17" s="12">
        <f ca="1">SUM(CG14:CG16)</f>
        <v>-10145</v>
      </c>
      <c r="CH17" s="13">
        <f ca="1">IF(CG17=0,0,IF(CE17=0,1,CG17/CE17))</f>
        <v>-2.6444062141591076E-2</v>
      </c>
      <c r="CI17" s="12">
        <f>SUM(CI14:CI16)</f>
        <v>4283398</v>
      </c>
      <c r="CJ17" s="86">
        <f ca="1">SUM(CJ14:CJ16)</f>
        <v>4343987</v>
      </c>
      <c r="CK17" s="12">
        <f ca="1">SUM(CK14:CK16)</f>
        <v>60589</v>
      </c>
      <c r="CL17" s="13">
        <f ca="1">IF(CK17=0,0,IF(CI17=0,1,CK17/CI17))</f>
        <v>1.4145078276639248E-2</v>
      </c>
      <c r="CM17" s="12">
        <f>+SUM(CM14:CM16)</f>
        <v>346129</v>
      </c>
      <c r="CN17" s="86">
        <f ca="1">+SUM(CN14:CN16)</f>
        <v>352277</v>
      </c>
      <c r="CO17" s="12">
        <f ca="1">SUM(CO14:CO16)</f>
        <v>6148</v>
      </c>
      <c r="CP17" s="13">
        <f ca="1">IF(CO17=0,0,IF(CM17=0,1,CO17/CM17))</f>
        <v>1.7762163817536238E-2</v>
      </c>
      <c r="CQ17" s="12">
        <f>SUM(CQ14:CQ16)</f>
        <v>4629527</v>
      </c>
      <c r="CR17" s="86">
        <f ca="1">SUM(CR14:CR16)</f>
        <v>4696264</v>
      </c>
      <c r="CS17" s="12">
        <f ca="1">SUM(CS14:CS16)</f>
        <v>66737</v>
      </c>
      <c r="CT17" s="13">
        <f ca="1">IF(CS17=0,0,IF(CQ17=0,1,CS17/CQ17))</f>
        <v>1.441551156306033E-2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350436</v>
      </c>
      <c r="D19" s="73">
        <f ca="1">OFFSET(CZ19,0,14,1,1)</f>
        <v>306022</v>
      </c>
      <c r="E19" s="18">
        <f ca="1">SUM(D19-C19)</f>
        <v>-44414</v>
      </c>
      <c r="F19" s="19">
        <f ca="1">IF(E19=0,0,IF(C19=0,1,E19/C19))</f>
        <v>-0.12673926194797339</v>
      </c>
      <c r="G19" s="18">
        <f>SUMIF($C$6:F$6,G$5,$C19:F19)</f>
        <v>350436</v>
      </c>
      <c r="H19" s="73">
        <f ca="1">SUMIF($C$6:G$6,H$5,$C19:G19)</f>
        <v>306022</v>
      </c>
      <c r="I19" s="18">
        <f ca="1">SUM(H19-G19)</f>
        <v>-44414</v>
      </c>
      <c r="J19" s="19">
        <f ca="1">IF(I19=0,0,IF(G19=0,1,I19/G19))</f>
        <v>-0.12673926194797339</v>
      </c>
      <c r="K19" s="18">
        <f>+DA19</f>
        <v>328550</v>
      </c>
      <c r="L19" s="73">
        <f ca="1">OFFSET(DA19,0,14,1,1)</f>
        <v>279063</v>
      </c>
      <c r="M19" s="18">
        <f ca="1">SUM(L19-K19)</f>
        <v>-49487</v>
      </c>
      <c r="N19" s="19">
        <f ca="1">IF(M19=0,0,IF(K19=0,1,M19/K19))</f>
        <v>-0.15062243189773247</v>
      </c>
      <c r="O19" s="18">
        <f>SUMIF($C$6:N$6,O$5,$C19:N19)</f>
        <v>678986</v>
      </c>
      <c r="P19" s="73">
        <f ca="1">SUMIF($C$6:O$6,P$5,$C19:O19)</f>
        <v>585085</v>
      </c>
      <c r="Q19" s="18">
        <f ca="1">SUM(P19-O19)</f>
        <v>-93901</v>
      </c>
      <c r="R19" s="19">
        <f ca="1">IF(Q19=0,0,IF(O19=0,1,Q19/O19))</f>
        <v>-0.13829592951842895</v>
      </c>
      <c r="S19" s="18">
        <f>+DB19</f>
        <v>374254</v>
      </c>
      <c r="T19" s="73">
        <f ca="1">OFFSET(DB19,0,14,1,1)</f>
        <v>338642</v>
      </c>
      <c r="U19" s="18">
        <f ca="1">SUM(T19-S19)</f>
        <v>-35612</v>
      </c>
      <c r="V19" s="19">
        <f ca="1">IF(U19=0,0,IF(S19=0,1,U19/S19))</f>
        <v>-9.515462760585057E-2</v>
      </c>
      <c r="W19" s="18">
        <f>SUMIF($C$6:V$6,W$5,$C19:V19)</f>
        <v>1053240</v>
      </c>
      <c r="X19" s="73">
        <f ca="1">SUMIF($C$6:W$6,X$5,$C19:W19)</f>
        <v>923727</v>
      </c>
      <c r="Y19" s="18">
        <f ca="1">SUM(X19-W19)</f>
        <v>-129513</v>
      </c>
      <c r="Z19" s="19">
        <f ca="1">IF(Y19=0,0,IF(W19=0,1,Y19/W19))</f>
        <v>-0.12296627549276518</v>
      </c>
      <c r="AA19" s="18">
        <f>+DC19</f>
        <v>363810</v>
      </c>
      <c r="AB19" s="73">
        <f ca="1">OFFSET(DC19,0,14,1,1)</f>
        <v>299785</v>
      </c>
      <c r="AC19" s="18">
        <f ca="1">SUM(AB19-AA19)</f>
        <v>-64025</v>
      </c>
      <c r="AD19" s="19">
        <f ca="1">IF(AC19=0,0,IF(AA19=0,1,AC19/AA19))</f>
        <v>-0.17598471729749046</v>
      </c>
      <c r="AE19" s="18">
        <f>SUMIF($C$6:AD$6,AE$5,$C19:AD19)</f>
        <v>1417050</v>
      </c>
      <c r="AF19" s="73">
        <f ca="1">SUMIF($C$6:AE$6,AF$5,$C19:AE19)</f>
        <v>1223512</v>
      </c>
      <c r="AG19" s="18">
        <f ca="1">SUM(AF19-AE19)</f>
        <v>-193538</v>
      </c>
      <c r="AH19" s="19">
        <f ca="1">IF(AG19=0,0,IF(AE19=0,1,AG19/AE19))</f>
        <v>-0.1365781023958223</v>
      </c>
      <c r="AI19" s="18">
        <f>+DD19</f>
        <v>379353</v>
      </c>
      <c r="AJ19" s="73">
        <f ca="1">OFFSET(DD19,0,14,1,1)</f>
        <v>305969</v>
      </c>
      <c r="AK19" s="18">
        <f ca="1">SUM(AJ19-AI19)</f>
        <v>-73384</v>
      </c>
      <c r="AL19" s="19">
        <f ca="1">IF(AK19=0,0,IF(AI19=0,1,AK19/AI19))</f>
        <v>-0.193445155303899</v>
      </c>
      <c r="AM19" s="18">
        <f>SUMIF($C$6:AL$6,AM$5,$C19:AL19)</f>
        <v>1796403</v>
      </c>
      <c r="AN19" s="73">
        <f ca="1">SUMIF($C$6:AM$6,AN$5,$C19:AM19)</f>
        <v>1529481</v>
      </c>
      <c r="AO19" s="18">
        <f ca="1">SUM(AN19-AM19)</f>
        <v>-266922</v>
      </c>
      <c r="AP19" s="19">
        <f ca="1">IF(AO19=0,0,IF(AM19=0,1,AO19/AM19))</f>
        <v>-0.14858692620753805</v>
      </c>
      <c r="AQ19" s="18">
        <f>+DE19</f>
        <v>370552</v>
      </c>
      <c r="AR19" s="73">
        <f ca="1">OFFSET(DE19,0,14,1,1)</f>
        <v>327004</v>
      </c>
      <c r="AS19" s="18">
        <f ca="1">SUM(AR19-AQ19)</f>
        <v>-43548</v>
      </c>
      <c r="AT19" s="19">
        <f ca="1">IF(AS19=0,0,IF(AQ19=0,1,AS19/AQ19))</f>
        <v>-0.11752196722727175</v>
      </c>
      <c r="AU19" s="18">
        <f>SUMIF($C$6:AT$6,AU$5,$C19:AT19)</f>
        <v>2166955</v>
      </c>
      <c r="AV19" s="73">
        <f ca="1">SUMIF($C$6:AU$6,AV$5,$C19:AU19)</f>
        <v>1856485</v>
      </c>
      <c r="AW19" s="18">
        <f ca="1">SUM(AV19-AU19)</f>
        <v>-310470</v>
      </c>
      <c r="AX19" s="19">
        <f ca="1">IF(AW19=0,0,IF(AU19=0,1,AW19/AU19))</f>
        <v>-0.1432747795870242</v>
      </c>
      <c r="AY19" s="18">
        <f>+DF19</f>
        <v>377290</v>
      </c>
      <c r="AZ19" s="73">
        <f ca="1">OFFSET(DF19,0,14,1,1)</f>
        <v>325277</v>
      </c>
      <c r="BA19" s="18">
        <f ca="1">SUM(AZ19-AY19)</f>
        <v>-52013</v>
      </c>
      <c r="BB19" s="19">
        <f ca="1">IF(BA19=0,0,IF(AY19=0,1,BA19/AY19))</f>
        <v>-0.13785947149407618</v>
      </c>
      <c r="BC19" s="18">
        <f>SUMIF($C$6:BB$6,BC$5,$C19:BB19)</f>
        <v>2544245</v>
      </c>
      <c r="BD19" s="73">
        <f ca="1">SUMIF($C$6:BC$6,BD$5,$C19:BC19)</f>
        <v>2181762</v>
      </c>
      <c r="BE19" s="18">
        <f ca="1">SUM(BD19-BC19)</f>
        <v>-362483</v>
      </c>
      <c r="BF19" s="19">
        <f ca="1">IF(BE19=0,0,IF(BC19=0,1,BE19/BC19))</f>
        <v>-0.1424717352299012</v>
      </c>
      <c r="BG19" s="18">
        <f>+DG19</f>
        <v>393202</v>
      </c>
      <c r="BH19" s="73">
        <f ca="1">OFFSET(DG19,0,14,1,1)</f>
        <v>338633</v>
      </c>
      <c r="BI19" s="18">
        <f ca="1">SUM(BH19-BG19)</f>
        <v>-54569</v>
      </c>
      <c r="BJ19" s="19">
        <f ca="1">IF(BI19=0,0,IF(BG19=0,1,BI19/BG19))</f>
        <v>-0.13878108453161481</v>
      </c>
      <c r="BK19" s="18">
        <f>SUMIF($C$6:BJ$6,BK$5,$C19:BJ19)</f>
        <v>2937447</v>
      </c>
      <c r="BL19" s="73">
        <f ca="1">SUMIF($C$6:BK$6,BL$5,$C19:BK19)</f>
        <v>2520395</v>
      </c>
      <c r="BM19" s="18">
        <f ca="1">SUM(BL19-BK19)</f>
        <v>-417052</v>
      </c>
      <c r="BN19" s="19">
        <f ca="1">IF(BM19=0,0,IF(BK19=0,1,BM19/BK19))</f>
        <v>-0.1419777105765653</v>
      </c>
      <c r="BO19" s="18">
        <f>+DH19</f>
        <v>369402</v>
      </c>
      <c r="BP19" s="73">
        <f ca="1">OFFSET(DH19,0,14,1,1)</f>
        <v>321078</v>
      </c>
      <c r="BQ19" s="18">
        <f ca="1">SUM(BP19-BO19)</f>
        <v>-48324</v>
      </c>
      <c r="BR19" s="19">
        <f ca="1">IF(BQ19=0,0,IF(BO19=0,1,BQ19/BO19))</f>
        <v>-0.13081683369337468</v>
      </c>
      <c r="BS19" s="18">
        <f>SUMIF($C$6:BR$6,BS$5,$C19:BR19)</f>
        <v>3306849</v>
      </c>
      <c r="BT19" s="73">
        <f ca="1">SUMIF($C$6:BS$6,BT$5,$C19:BS19)</f>
        <v>2841473</v>
      </c>
      <c r="BU19" s="18">
        <f ca="1">SUM(BT19-BS19)</f>
        <v>-465376</v>
      </c>
      <c r="BV19" s="19">
        <f ca="1">IF(BU19=0,0,IF(BS19=0,1,BU19/BS19))</f>
        <v>-0.14073094961396787</v>
      </c>
      <c r="BW19" s="18">
        <f>+DI19</f>
        <v>258157</v>
      </c>
      <c r="BX19" s="73">
        <f ca="1">OFFSET(DI19,0,14,1,1)</f>
        <v>335094</v>
      </c>
      <c r="BY19" s="18">
        <f ca="1">SUM(BX19-BW19)</f>
        <v>76937</v>
      </c>
      <c r="BZ19" s="19">
        <f ca="1">IF(BY19=0,0,IF(BW19=0,1,BY19/BW19))</f>
        <v>0.29802407062369024</v>
      </c>
      <c r="CA19" s="18">
        <f>SUMIF($C$6:BZ$6,CA$5,$C19:BZ19)</f>
        <v>3565006</v>
      </c>
      <c r="CB19" s="73">
        <f ca="1">SUMIF($C$6:CA$6,CB$5,$C19:CA19)</f>
        <v>3176567</v>
      </c>
      <c r="CC19" s="18">
        <f ca="1">SUM(CB19-CA19)</f>
        <v>-388439</v>
      </c>
      <c r="CD19" s="19">
        <f ca="1">IF(CC19=0,0,IF(CA19=0,1,CC19/CA19))</f>
        <v>-0.10895886290233453</v>
      </c>
      <c r="CE19" s="18">
        <f>+DJ19</f>
        <v>308082</v>
      </c>
      <c r="CF19" s="73">
        <f ca="1">OFFSET(DJ19,0,14,1,1)</f>
        <v>320246</v>
      </c>
      <c r="CG19" s="18">
        <f ca="1">SUM(CF19-CE19)</f>
        <v>12164</v>
      </c>
      <c r="CH19" s="19">
        <f ca="1">IF(CG19=0,0,IF(CE19=0,1,CG19/CE19))</f>
        <v>3.9482994787102134E-2</v>
      </c>
      <c r="CI19" s="18">
        <f>SUMIF($C$6:CH$6,CI$5,$C19:CH19)</f>
        <v>3873088</v>
      </c>
      <c r="CJ19" s="73">
        <f ca="1">SUMIF($C$6:CI$6,CJ$5,$C19:CI19)</f>
        <v>3496813</v>
      </c>
      <c r="CK19" s="18">
        <f ca="1">SUM(CJ19-CI19)</f>
        <v>-376275</v>
      </c>
      <c r="CL19" s="19">
        <f ca="1">IF(CK19=0,0,IF(CI19=0,1,CK19/CI19))</f>
        <v>-9.7151162070162098E-2</v>
      </c>
      <c r="CM19" s="18">
        <f>+DK19</f>
        <v>313983</v>
      </c>
      <c r="CN19" s="73">
        <f ca="1">OFFSET(DK19,0,14,1,1)</f>
        <v>323935</v>
      </c>
      <c r="CO19" s="18">
        <f ca="1">SUM(CN19-CM19)</f>
        <v>9952</v>
      </c>
      <c r="CP19" s="19">
        <f ca="1">IF(CO19=0,0,IF(CM19=0,1,CO19/CM19))</f>
        <v>3.1695983540510154E-2</v>
      </c>
      <c r="CQ19" s="18">
        <f>SUMIF($C$6:CP$6,CQ$5,$C19:CP19)</f>
        <v>4187071</v>
      </c>
      <c r="CR19" s="73">
        <f ca="1">SUMIF($C$6:CQ$6,CR$5,$C19:CQ19)</f>
        <v>3820748</v>
      </c>
      <c r="CS19" s="18">
        <f ca="1">SUM(CR19-CQ19)</f>
        <v>-366323</v>
      </c>
      <c r="CT19" s="19">
        <f ca="1">IF(CS19=0,0,IF(CQ19=0,1,CS19/CQ19))</f>
        <v>-8.7489082463612394E-2</v>
      </c>
      <c r="CW19" t="s">
        <v>11</v>
      </c>
      <c r="CX19" t="s">
        <v>6</v>
      </c>
      <c r="CZ19" s="74">
        <f>SUMIF(DWT!$A$93:$A$108,'2017-2018'!CZ$7,DWT!D$93:D$108)</f>
        <v>350436</v>
      </c>
      <c r="DA19" s="74">
        <f>SUMIF(DWT!$A$93:$A$108,'2017-2018'!DA$7,DWT!E$93:E$108)</f>
        <v>328550</v>
      </c>
      <c r="DB19" s="74">
        <f>SUMIF(DWT!$A$93:$A$108,'2017-2018'!DB$7,DWT!F$93:F$108)</f>
        <v>374254</v>
      </c>
      <c r="DC19" s="74">
        <f>SUMIF(DWT!$A$93:$A$108,'2017-2018'!DC$7,DWT!G$93:G$108)</f>
        <v>363810</v>
      </c>
      <c r="DD19" s="74">
        <f>SUMIF(DWT!$A$93:$A$108,'2017-2018'!DD$7,DWT!H$93:H$108)</f>
        <v>379353</v>
      </c>
      <c r="DE19" s="74">
        <f>SUMIF(DWT!$A$93:$A$108,'2017-2018'!DE$7,DWT!I$93:I$108)</f>
        <v>370552</v>
      </c>
      <c r="DF19" s="74">
        <f>SUMIF(DWT!$A$93:$A$108,'2017-2018'!DF$7,DWT!J$93:J$108)</f>
        <v>377290</v>
      </c>
      <c r="DG19" s="74">
        <f>SUMIF(DWT!$A$93:$A$108,'2017-2018'!DG$7,DWT!K$93:K$108)</f>
        <v>393202</v>
      </c>
      <c r="DH19" s="74">
        <f>SUMIF(DWT!$A$93:$A$108,'2017-2018'!DH$7,DWT!L$93:L$108)</f>
        <v>369402</v>
      </c>
      <c r="DI19" s="74">
        <f>SUMIF(DWT!$A$93:$A$108,'2017-2018'!DI$7,DWT!M$93:M$108)</f>
        <v>258157</v>
      </c>
      <c r="DJ19" s="74">
        <f>SUMIF(DWT!$A$93:$A$108,'2017-2018'!DJ$7,DWT!N$93:N$108)</f>
        <v>308082</v>
      </c>
      <c r="DK19" s="74">
        <f>SUMIF(DWT!$A$93:$A$108,'2017-2018'!DK$7,DWT!O$93:O$108)</f>
        <v>313983</v>
      </c>
      <c r="DN19" s="74">
        <f>SUMIF(DWT!$A$93:$A$108,'2017-2018'!DN$7,DWT!D$93:D$108)</f>
        <v>306022</v>
      </c>
      <c r="DO19" s="74">
        <f>SUMIF(DWT!$A$93:$A$108,'2017-2018'!DO$7,DWT!E$93:E$108)</f>
        <v>279063</v>
      </c>
      <c r="DP19" s="74">
        <f>SUMIF(DWT!$A$93:$A$108,'2017-2018'!DP$7,DWT!F$93:F$108)</f>
        <v>338642</v>
      </c>
      <c r="DQ19" s="74">
        <f>SUMIF(DWT!$A$93:$A$108,'2017-2018'!DQ$7,DWT!G$93:G$108)</f>
        <v>299785</v>
      </c>
      <c r="DR19" s="74">
        <f>SUMIF(DWT!$A$93:$A$108,'2017-2018'!DR$7,DWT!H$93:H$108)</f>
        <v>305969</v>
      </c>
      <c r="DS19" s="74">
        <f>SUMIF(DWT!$A$93:$A$108,'2017-2018'!DS$7,DWT!I$93:I$108)</f>
        <v>327004</v>
      </c>
      <c r="DT19" s="74">
        <f>SUMIF(DWT!$A$93:$A$108,'2017-2018'!DT$7,DWT!J$93:J$108)</f>
        <v>325277</v>
      </c>
      <c r="DU19" s="74">
        <f>SUMIF(DWT!$A$93:$A$108,'2017-2018'!DU$7,DWT!K$93:K$108)</f>
        <v>338633</v>
      </c>
      <c r="DV19" s="74">
        <f>SUMIF(DWT!$A$93:$A$108,'2017-2018'!DV$7,DWT!L$93:L$108)</f>
        <v>321078</v>
      </c>
      <c r="DW19" s="74">
        <f>SUMIF(DWT!$A$93:$A$108,'2017-2018'!DW$7,DWT!M$93:M$108)</f>
        <v>335094</v>
      </c>
      <c r="DX19" s="74">
        <f>SUMIF(DWT!$A$93:$A$108,'2017-2018'!DX$7,DWT!N$93:N$108)</f>
        <v>320246</v>
      </c>
      <c r="DY19" s="74">
        <f>SUMIF(DWT!$A$93:$A$108,'2017-2018'!DY$7,DWT!O$93:O$108)</f>
        <v>323935</v>
      </c>
    </row>
    <row r="20" spans="1:130">
      <c r="A20" s="84" t="str">
        <f>+CW21</f>
        <v>Detroit-Windsor Tunnel</v>
      </c>
      <c r="B20" s="26" t="s">
        <v>7</v>
      </c>
      <c r="C20" s="18">
        <f>+CZ20</f>
        <v>3475</v>
      </c>
      <c r="D20" s="73">
        <f ca="1">OFFSET(CZ20,0,14,1,1)</f>
        <v>2940</v>
      </c>
      <c r="E20" s="18">
        <f ca="1">SUM(D20-C20)</f>
        <v>-535</v>
      </c>
      <c r="F20" s="19">
        <f ca="1">IF(E20=0,0,IF(C20=0,1,E20/C20))</f>
        <v>-0.1539568345323741</v>
      </c>
      <c r="G20" s="18">
        <f>SUMIF($C$6:F$6,G$5,$C20:F20)</f>
        <v>3475</v>
      </c>
      <c r="H20" s="73">
        <f ca="1">SUMIF($C$6:G$6,H$5,$C20:G20)</f>
        <v>2940</v>
      </c>
      <c r="I20" s="18">
        <f ca="1">SUM(H20-G20)</f>
        <v>-535</v>
      </c>
      <c r="J20" s="19">
        <f ca="1">IF(I20=0,0,IF(G20=0,1,I20/G20))</f>
        <v>-0.1539568345323741</v>
      </c>
      <c r="K20" s="18">
        <f>+DA20</f>
        <v>3445</v>
      </c>
      <c r="L20" s="73">
        <f ca="1">OFFSET(DA20,0,14,1,1)</f>
        <v>3590</v>
      </c>
      <c r="M20" s="18">
        <f ca="1">SUM(L20-K20)</f>
        <v>145</v>
      </c>
      <c r="N20" s="19">
        <f ca="1">IF(M20=0,0,IF(K20=0,1,M20/K20))</f>
        <v>4.2089985486211901E-2</v>
      </c>
      <c r="O20" s="18">
        <f>SUMIF($C$6:N$6,O$5,$C20:N20)</f>
        <v>6920</v>
      </c>
      <c r="P20" s="73">
        <f ca="1">SUMIF($C$6:O$6,P$5,$C20:O20)</f>
        <v>6530</v>
      </c>
      <c r="Q20" s="18">
        <f ca="1">SUM(P20-O20)</f>
        <v>-390</v>
      </c>
      <c r="R20" s="19">
        <f ca="1">IF(Q20=0,0,IF(O20=0,1,Q20/O20))</f>
        <v>-5.6358381502890173E-2</v>
      </c>
      <c r="S20" s="18">
        <f>+DB20</f>
        <v>3953</v>
      </c>
      <c r="T20" s="73">
        <f ca="1">OFFSET(DB20,0,14,1,1)</f>
        <v>3017</v>
      </c>
      <c r="U20" s="18">
        <f ca="1">SUM(T20-S20)</f>
        <v>-936</v>
      </c>
      <c r="V20" s="19">
        <f ca="1">IF(U20=0,0,IF(S20=0,1,U20/S20))</f>
        <v>-0.23678219074120921</v>
      </c>
      <c r="W20" s="18">
        <f>SUMIF($C$6:V$6,W$5,$C20:V20)</f>
        <v>10873</v>
      </c>
      <c r="X20" s="73">
        <f ca="1">SUMIF($C$6:W$6,X$5,$C20:W20)</f>
        <v>9547</v>
      </c>
      <c r="Y20" s="18">
        <f ca="1">SUM(X20-W20)</f>
        <v>-1326</v>
      </c>
      <c r="Z20" s="19">
        <f ca="1">IF(Y20=0,0,IF(W20=0,1,Y20/W20))</f>
        <v>-0.12195346270578497</v>
      </c>
      <c r="AA20" s="18">
        <f>+DC20</f>
        <v>3209</v>
      </c>
      <c r="AB20" s="73">
        <f ca="1">OFFSET(DC20,0,14,1,1)</f>
        <v>2591</v>
      </c>
      <c r="AC20" s="18">
        <f ca="1">SUM(AB20-AA20)</f>
        <v>-618</v>
      </c>
      <c r="AD20" s="19">
        <f ca="1">IF(AC20=0,0,IF(AA20=0,1,AC20/AA20))</f>
        <v>-0.19258335930196324</v>
      </c>
      <c r="AE20" s="18">
        <f>SUMIF($C$6:AD$6,AE$5,$C20:AD20)</f>
        <v>14082</v>
      </c>
      <c r="AF20" s="73">
        <f ca="1">SUMIF($C$6:AE$6,AF$5,$C20:AE20)</f>
        <v>12138</v>
      </c>
      <c r="AG20" s="18">
        <f ca="1">SUM(AF20-AE20)</f>
        <v>-1944</v>
      </c>
      <c r="AH20" s="19">
        <f ca="1">IF(AG20=0,0,IF(AE20=0,1,AG20/AE20))</f>
        <v>-0.13804857264593098</v>
      </c>
      <c r="AI20" s="18">
        <f>+DD20</f>
        <v>3630</v>
      </c>
      <c r="AJ20" s="73">
        <f ca="1">OFFSET(DD20,0,14,1,1)</f>
        <v>2028</v>
      </c>
      <c r="AK20" s="18">
        <f ca="1">SUM(AJ20-AI20)</f>
        <v>-1602</v>
      </c>
      <c r="AL20" s="19">
        <f ca="1">IF(AK20=0,0,IF(AI20=0,1,AK20/AI20))</f>
        <v>-0.44132231404958677</v>
      </c>
      <c r="AM20" s="18">
        <f>SUMIF($C$6:AL$6,AM$5,$C20:AL20)</f>
        <v>17712</v>
      </c>
      <c r="AN20" s="73">
        <f ca="1">SUMIF($C$6:AM$6,AN$5,$C20:AM20)</f>
        <v>14166</v>
      </c>
      <c r="AO20" s="18">
        <f ca="1">SUM(AN20-AM20)</f>
        <v>-3546</v>
      </c>
      <c r="AP20" s="19">
        <f ca="1">IF(AO20=0,0,IF(AM20=0,1,AO20/AM20))</f>
        <v>-0.20020325203252032</v>
      </c>
      <c r="AQ20" s="18">
        <f>+DE20</f>
        <v>4318</v>
      </c>
      <c r="AR20" s="73">
        <f ca="1">OFFSET(DE20,0,14,1,1)</f>
        <v>840</v>
      </c>
      <c r="AS20" s="18">
        <f ca="1">SUM(AR20-AQ20)</f>
        <v>-3478</v>
      </c>
      <c r="AT20" s="19">
        <f ca="1">IF(AS20=0,0,IF(AQ20=0,1,AS20/AQ20))</f>
        <v>-0.80546549328392769</v>
      </c>
      <c r="AU20" s="18">
        <f>SUMIF($C$6:AT$6,AU$5,$C20:AT20)</f>
        <v>22030</v>
      </c>
      <c r="AV20" s="73">
        <f ca="1">SUMIF($C$6:AU$6,AV$5,$C20:AU20)</f>
        <v>15006</v>
      </c>
      <c r="AW20" s="18">
        <f ca="1">SUM(AV20-AU20)</f>
        <v>-7024</v>
      </c>
      <c r="AX20" s="19">
        <f ca="1">IF(AW20=0,0,IF(AU20=0,1,AW20/AU20))</f>
        <v>-0.3188379482523831</v>
      </c>
      <c r="AY20" s="18">
        <f>+DF20</f>
        <v>2756</v>
      </c>
      <c r="AZ20" s="73">
        <f ca="1">OFFSET(DF20,0,14,1,1)</f>
        <v>790</v>
      </c>
      <c r="BA20" s="18">
        <f ca="1">SUM(AZ20-AY20)</f>
        <v>-1966</v>
      </c>
      <c r="BB20" s="19">
        <f ca="1">IF(BA20=0,0,IF(AY20=0,1,BA20/AY20))</f>
        <v>-0.7133526850507983</v>
      </c>
      <c r="BC20" s="18">
        <f>SUMIF($C$6:BB$6,BC$5,$C20:BB20)</f>
        <v>24786</v>
      </c>
      <c r="BD20" s="73">
        <f ca="1">SUMIF($C$6:BC$6,BD$5,$C20:BC20)</f>
        <v>15796</v>
      </c>
      <c r="BE20" s="18">
        <f ca="1">SUM(BD20-BC20)</f>
        <v>-8990</v>
      </c>
      <c r="BF20" s="19">
        <f ca="1">IF(BE20=0,0,IF(BC20=0,1,BE20/BC20))</f>
        <v>-0.3627047526829662</v>
      </c>
      <c r="BG20" s="18">
        <f>+DG20</f>
        <v>3782</v>
      </c>
      <c r="BH20" s="73">
        <f ca="1">OFFSET(DG20,0,14,1,1)</f>
        <v>894</v>
      </c>
      <c r="BI20" s="18">
        <f ca="1">SUM(BH20-BG20)</f>
        <v>-2888</v>
      </c>
      <c r="BJ20" s="19">
        <f ca="1">IF(BI20=0,0,IF(BG20=0,1,BI20/BG20))</f>
        <v>-0.76361713379164464</v>
      </c>
      <c r="BK20" s="18">
        <f>SUMIF($C$6:BJ$6,BK$5,$C20:BJ20)</f>
        <v>28568</v>
      </c>
      <c r="BL20" s="73">
        <f ca="1">SUMIF($C$6:BK$6,BL$5,$C20:BK20)</f>
        <v>16690</v>
      </c>
      <c r="BM20" s="18">
        <f ca="1">SUM(BL20-BK20)</f>
        <v>-11878</v>
      </c>
      <c r="BN20" s="19">
        <f ca="1">IF(BM20=0,0,IF(BK20=0,1,BM20/BK20))</f>
        <v>-0.41577989358723044</v>
      </c>
      <c r="BO20" s="18">
        <f>+DH20</f>
        <v>3194</v>
      </c>
      <c r="BP20" s="73">
        <f ca="1">OFFSET(DH20,0,14,1,1)</f>
        <v>812</v>
      </c>
      <c r="BQ20" s="18">
        <f ca="1">SUM(BP20-BO20)</f>
        <v>-2382</v>
      </c>
      <c r="BR20" s="19">
        <f ca="1">IF(BQ20=0,0,IF(BO20=0,1,BQ20/BO20))</f>
        <v>-0.74577332498434568</v>
      </c>
      <c r="BS20" s="18">
        <f>SUMIF($C$6:BR$6,BS$5,$C20:BR20)</f>
        <v>31762</v>
      </c>
      <c r="BT20" s="73">
        <f ca="1">SUMIF($C$6:BS$6,BT$5,$C20:BS20)</f>
        <v>17502</v>
      </c>
      <c r="BU20" s="18">
        <f ca="1">SUM(BT20-BS20)</f>
        <v>-14260</v>
      </c>
      <c r="BV20" s="19">
        <f ca="1">IF(BU20=0,0,IF(BS20=0,1,BU20/BS20))</f>
        <v>-0.44896417102197594</v>
      </c>
      <c r="BW20" s="18">
        <f>+DI20</f>
        <v>1680</v>
      </c>
      <c r="BX20" s="73">
        <f ca="1">OFFSET(DI20,0,14,1,1)</f>
        <v>979</v>
      </c>
      <c r="BY20" s="18">
        <f ca="1">SUM(BX20-BW20)</f>
        <v>-701</v>
      </c>
      <c r="BZ20" s="19">
        <f ca="1">IF(BY20=0,0,IF(BW20=0,1,BY20/BW20))</f>
        <v>-0.41726190476190478</v>
      </c>
      <c r="CA20" s="18">
        <f>SUMIF($C$6:BZ$6,CA$5,$C20:BZ20)</f>
        <v>33442</v>
      </c>
      <c r="CB20" s="73">
        <f ca="1">SUMIF($C$6:CA$6,CB$5,$C20:CA20)</f>
        <v>18481</v>
      </c>
      <c r="CC20" s="18">
        <f ca="1">SUM(CB20-CA20)</f>
        <v>-14961</v>
      </c>
      <c r="CD20" s="19">
        <f ca="1">IF(CC20=0,0,IF(CA20=0,1,CC20/CA20))</f>
        <v>-0.44737156868608335</v>
      </c>
      <c r="CE20" s="18">
        <f>+DJ20</f>
        <v>3041</v>
      </c>
      <c r="CF20" s="73">
        <f ca="1">OFFSET(DJ20,0,14,1,1)</f>
        <v>999</v>
      </c>
      <c r="CG20" s="18">
        <f ca="1">SUM(CF20-CE20)</f>
        <v>-2042</v>
      </c>
      <c r="CH20" s="19">
        <f ca="1">IF(CG20=0,0,IF(CE20=0,1,CG20/CE20))</f>
        <v>-0.67148964156527458</v>
      </c>
      <c r="CI20" s="18">
        <f>SUMIF($C$6:CH$6,CI$5,$C20:CH20)</f>
        <v>36483</v>
      </c>
      <c r="CJ20" s="73">
        <f ca="1">SUMIF($C$6:CI$6,CJ$5,$C20:CI20)</f>
        <v>19480</v>
      </c>
      <c r="CK20" s="18">
        <f ca="1">SUM(CJ20-CI20)</f>
        <v>-17003</v>
      </c>
      <c r="CL20" s="19">
        <f ca="1">IF(CK20=0,0,IF(CI20=0,1,CK20/CI20))</f>
        <v>-0.46605268207110162</v>
      </c>
      <c r="CM20" s="18">
        <f>+DK20</f>
        <v>2837</v>
      </c>
      <c r="CN20" s="73">
        <f ca="1">OFFSET(DK20,0,14,1,1)</f>
        <v>731</v>
      </c>
      <c r="CO20" s="18">
        <f ca="1">SUM(CN20-CM20)</f>
        <v>-2106</v>
      </c>
      <c r="CP20" s="19">
        <f ca="1">IF(CO20=0,0,IF(CM20=0,1,CO20/CM20))</f>
        <v>-0.74233345082833979</v>
      </c>
      <c r="CQ20" s="18">
        <f>SUMIF($C$6:CP$6,CQ$5,$C20:CP20)</f>
        <v>39320</v>
      </c>
      <c r="CR20" s="73">
        <f ca="1">SUMIF($C$6:CQ$6,CR$5,$C20:CQ20)</f>
        <v>20211</v>
      </c>
      <c r="CS20" s="18">
        <f ca="1">SUM(CR20-CQ20)</f>
        <v>-19109</v>
      </c>
      <c r="CT20" s="19">
        <f ca="1">IF(CS20=0,0,IF(CQ20=0,1,CS20/CQ20))</f>
        <v>-0.48598677517802646</v>
      </c>
      <c r="CW20" t="s">
        <v>11</v>
      </c>
      <c r="CX20" t="s">
        <v>7</v>
      </c>
      <c r="CY20" s="7"/>
      <c r="CZ20" s="74">
        <f>SUMIF(DWT!$A$111:$A$126,'2017-2018'!CZ$7,DWT!D$111:D$126)</f>
        <v>3475</v>
      </c>
      <c r="DA20" s="74">
        <f>SUMIF(DWT!$A$111:$A$126,'2017-2018'!DA$7,DWT!E$111:E$126)</f>
        <v>3445</v>
      </c>
      <c r="DB20" s="74">
        <f>SUMIF(DWT!$A$111:$A$126,'2017-2018'!DB$7,DWT!F$111:F$126)</f>
        <v>3953</v>
      </c>
      <c r="DC20" s="74">
        <f>SUMIF(DWT!$A$111:$A$126,'2017-2018'!DC$7,DWT!G$111:G$126)</f>
        <v>3209</v>
      </c>
      <c r="DD20" s="74">
        <f>SUMIF(DWT!$A$111:$A$126,'2017-2018'!DD$7,DWT!H$111:H$126)</f>
        <v>3630</v>
      </c>
      <c r="DE20" s="74">
        <f>SUMIF(DWT!$A$111:$A$126,'2017-2018'!DE$7,DWT!I$111:I$126)</f>
        <v>4318</v>
      </c>
      <c r="DF20" s="74">
        <f>SUMIF(DWT!$A$111:$A$126,'2017-2018'!DF$7,DWT!J$111:J$126)</f>
        <v>2756</v>
      </c>
      <c r="DG20" s="74">
        <f>SUMIF(DWT!$A$111:$A$126,'2017-2018'!DG$7,DWT!K$111:K$126)</f>
        <v>3782</v>
      </c>
      <c r="DH20" s="74">
        <f>SUMIF(DWT!$A$111:$A$126,'2017-2018'!DH$7,DWT!L$111:L$126)</f>
        <v>3194</v>
      </c>
      <c r="DI20" s="74">
        <f>SUMIF(DWT!$A$111:$A$126,'2017-2018'!DI$7,DWT!M$111:M$126)</f>
        <v>1680</v>
      </c>
      <c r="DJ20" s="74">
        <f>SUMIF(DWT!$A$111:$A$126,'2017-2018'!DJ$7,DWT!N$111:N$126)</f>
        <v>3041</v>
      </c>
      <c r="DK20" s="74">
        <f>SUMIF(DWT!$A$111:$A$126,'2017-2018'!DK$7,DWT!O$111:O$126)</f>
        <v>2837</v>
      </c>
      <c r="DN20" s="74">
        <f>SUMIF(DWT!$A$111:$A$126,'2017-2018'!DN$7,DWT!D$111:D$126)</f>
        <v>2940</v>
      </c>
      <c r="DO20" s="74">
        <f>SUMIF(DWT!$A$111:$A$126,'2017-2018'!DO$7,DWT!E$111:E$126)</f>
        <v>3590</v>
      </c>
      <c r="DP20" s="74">
        <f>SUMIF(DWT!$A$111:$A$126,'2017-2018'!DP$7,DWT!F$111:F$126)</f>
        <v>3017</v>
      </c>
      <c r="DQ20" s="74">
        <f>SUMIF(DWT!$A$111:$A$126,'2017-2018'!DQ$7,DWT!G$111:G$126)</f>
        <v>2591</v>
      </c>
      <c r="DR20" s="74">
        <f>SUMIF(DWT!$A$111:$A$126,'2017-2018'!DR$7,DWT!H$111:H$126)</f>
        <v>2028</v>
      </c>
      <c r="DS20" s="74">
        <f>SUMIF(DWT!$A$111:$A$126,'2017-2018'!DS$7,DWT!I$111:I$126)</f>
        <v>840</v>
      </c>
      <c r="DT20" s="74">
        <f>SUMIF(DWT!$A$111:$A$126,'2017-2018'!DT$7,DWT!J$111:J$126)</f>
        <v>790</v>
      </c>
      <c r="DU20" s="74">
        <f>SUMIF(DWT!$A$111:$A$126,'2017-2018'!DU$7,DWT!K$111:K$126)</f>
        <v>894</v>
      </c>
      <c r="DV20" s="74">
        <f>SUMIF(DWT!$A$111:$A$126,'2017-2018'!DV$7,DWT!L$111:L$126)</f>
        <v>812</v>
      </c>
      <c r="DW20" s="74">
        <f>SUMIF(DWT!$A$111:$A$126,'2017-2018'!DW$7,DWT!M$111:M$126)</f>
        <v>979</v>
      </c>
      <c r="DX20" s="74">
        <f>SUMIF(DWT!$A$111:$A$126,'2017-2018'!DX$7,DWT!N$111:N$126)</f>
        <v>999</v>
      </c>
      <c r="DY20" s="74">
        <f>SUMIF(DWT!$A$111:$A$126,'2017-2018'!DY$7,DWT!O$111:O$126)</f>
        <v>731</v>
      </c>
    </row>
    <row r="21" spans="1:130">
      <c r="A21" s="83"/>
      <c r="B21" s="26" t="s">
        <v>8</v>
      </c>
      <c r="C21" s="73">
        <f>+CZ21</f>
        <v>3882</v>
      </c>
      <c r="D21" s="73">
        <f ca="1">OFFSET(CZ21,0,14,1,1)</f>
        <v>3308</v>
      </c>
      <c r="E21" s="73">
        <f ca="1">SUM(D21-C21)</f>
        <v>-574</v>
      </c>
      <c r="F21" s="19">
        <f ca="1">IF(E21=0,0,IF(C21=0,1,E21/C21))</f>
        <v>-0.14786192684183411</v>
      </c>
      <c r="G21" s="73">
        <f>SUMIF($C$6:F$6,G$5,$C21:F21)</f>
        <v>3882</v>
      </c>
      <c r="H21" s="73">
        <f ca="1">SUMIF($C$6:G$6,H$5,$C21:G21)</f>
        <v>3308</v>
      </c>
      <c r="I21" s="73">
        <f ca="1">SUM(H21-G21)</f>
        <v>-574</v>
      </c>
      <c r="J21" s="19">
        <f ca="1">IF(I21=0,0,IF(G21=0,1,I21/G21))</f>
        <v>-0.14786192684183411</v>
      </c>
      <c r="K21" s="73">
        <f>+DA21</f>
        <v>2989</v>
      </c>
      <c r="L21" s="73">
        <f ca="1">OFFSET(DA21,0,14,1,1)</f>
        <v>2584</v>
      </c>
      <c r="M21" s="73">
        <f ca="1">SUM(L21-K21)</f>
        <v>-405</v>
      </c>
      <c r="N21" s="19">
        <f ca="1">IF(M21=0,0,IF(K21=0,1,M21/K21))</f>
        <v>-0.13549682167949148</v>
      </c>
      <c r="O21" s="73">
        <f>SUMIF($C$6:N$6,O$5,$C21:N21)</f>
        <v>6871</v>
      </c>
      <c r="P21" s="73">
        <f ca="1">SUMIF($C$6:O$6,P$5,$C21:O21)</f>
        <v>5892</v>
      </c>
      <c r="Q21" s="73">
        <f ca="1">SUM(P21-O21)</f>
        <v>-979</v>
      </c>
      <c r="R21" s="19">
        <f ca="1">IF(Q21=0,0,IF(O21=0,1,Q21/O21))</f>
        <v>-0.14248289914131859</v>
      </c>
      <c r="S21" s="73">
        <f>+DB21</f>
        <v>3394</v>
      </c>
      <c r="T21" s="73">
        <f ca="1">OFFSET(DB21,0,14,1,1)</f>
        <v>2913</v>
      </c>
      <c r="U21" s="73">
        <f ca="1">SUM(T21-S21)</f>
        <v>-481</v>
      </c>
      <c r="V21" s="19">
        <f ca="1">IF(U21=0,0,IF(S21=0,1,U21/S21))</f>
        <v>-0.14172068355922215</v>
      </c>
      <c r="W21" s="73">
        <f>SUMIF($C$6:V$6,W$5,$C21:V21)</f>
        <v>10265</v>
      </c>
      <c r="X21" s="73">
        <f ca="1">SUMIF($C$6:W$6,X$5,$C21:W21)</f>
        <v>8805</v>
      </c>
      <c r="Y21" s="73">
        <f ca="1">SUM(X21-W21)</f>
        <v>-1460</v>
      </c>
      <c r="Z21" s="19">
        <f ca="1">IF(Y21=0,0,IF(W21=0,1,Y21/W21))</f>
        <v>-0.14223088163662934</v>
      </c>
      <c r="AA21" s="73">
        <f>+DC21</f>
        <v>3546</v>
      </c>
      <c r="AB21" s="73">
        <f ca="1">OFFSET(DC21,0,14,1,1)</f>
        <v>2556</v>
      </c>
      <c r="AC21" s="73">
        <f ca="1">SUM(AB21-AA21)</f>
        <v>-990</v>
      </c>
      <c r="AD21" s="19">
        <f ca="1">IF(AC21=0,0,IF(AA21=0,1,AC21/AA21))</f>
        <v>-0.27918781725888325</v>
      </c>
      <c r="AE21" s="73">
        <f>SUMIF($C$6:AD$6,AE$5,$C21:AD21)</f>
        <v>13811</v>
      </c>
      <c r="AF21" s="73">
        <f ca="1">SUMIF($C$6:AE$6,AF$5,$C21:AE21)</f>
        <v>11361</v>
      </c>
      <c r="AG21" s="73">
        <f ca="1">SUM(AF21-AE21)</f>
        <v>-2450</v>
      </c>
      <c r="AH21" s="19">
        <f ca="1">IF(AG21=0,0,IF(AE21=0,1,AG21/AE21))</f>
        <v>-0.17739483020780536</v>
      </c>
      <c r="AI21" s="73">
        <f>+DD21</f>
        <v>3499</v>
      </c>
      <c r="AJ21" s="73">
        <f ca="1">OFFSET(DD21,0,14,1,1)</f>
        <v>2744</v>
      </c>
      <c r="AK21" s="73">
        <f ca="1">SUM(AJ21-AI21)</f>
        <v>-755</v>
      </c>
      <c r="AL21" s="19">
        <f ca="1">IF(AK21=0,0,IF(AI21=0,1,AK21/AI21))</f>
        <v>-0.21577593598170905</v>
      </c>
      <c r="AM21" s="73">
        <f>SUMIF($C$6:AL$6,AM$5,$C21:AL21)</f>
        <v>17310</v>
      </c>
      <c r="AN21" s="73">
        <f ca="1">SUMIF($C$6:AM$6,AN$5,$C21:AM21)</f>
        <v>14105</v>
      </c>
      <c r="AO21" s="73">
        <f ca="1">SUM(AN21-AM21)</f>
        <v>-3205</v>
      </c>
      <c r="AP21" s="19">
        <f ca="1">IF(AO21=0,0,IF(AM21=0,1,AO21/AM21))</f>
        <v>-0.18515309069901792</v>
      </c>
      <c r="AQ21" s="73">
        <f>+DE21</f>
        <v>3756</v>
      </c>
      <c r="AR21" s="73">
        <f ca="1">OFFSET(DE21,0,14,1,1)</f>
        <v>2531</v>
      </c>
      <c r="AS21" s="73">
        <f ca="1">SUM(AR21-AQ21)</f>
        <v>-1225</v>
      </c>
      <c r="AT21" s="19">
        <f ca="1">IF(AS21=0,0,IF(AQ21=0,1,AS21/AQ21))</f>
        <v>-0.32614483493077745</v>
      </c>
      <c r="AU21" s="73">
        <f>SUMIF($C$6:AT$6,AU$5,$C21:AT21)</f>
        <v>21066</v>
      </c>
      <c r="AV21" s="73">
        <f ca="1">SUMIF($C$6:AU$6,AV$5,$C21:AU21)</f>
        <v>16636</v>
      </c>
      <c r="AW21" s="73">
        <f ca="1">SUM(AV21-AU21)</f>
        <v>-4430</v>
      </c>
      <c r="AX21" s="19">
        <f ca="1">IF(AW21=0,0,IF(AU21=0,1,AW21/AU21))</f>
        <v>-0.21029146491977593</v>
      </c>
      <c r="AY21" s="73">
        <f>+DF21</f>
        <v>4242</v>
      </c>
      <c r="AZ21" s="73">
        <f ca="1">OFFSET(DF21,0,14,1,1)</f>
        <v>2422</v>
      </c>
      <c r="BA21" s="73">
        <f ca="1">SUM(AZ21-AY21)</f>
        <v>-1820</v>
      </c>
      <c r="BB21" s="19">
        <f ca="1">IF(BA21=0,0,IF(AY21=0,1,BA21/AY21))</f>
        <v>-0.42904290429042902</v>
      </c>
      <c r="BC21" s="73">
        <f>SUMIF($C$6:BB$6,BC$5,$C21:BB21)</f>
        <v>25308</v>
      </c>
      <c r="BD21" s="73">
        <f ca="1">SUMIF($C$6:BC$6,BD$5,$C21:BC21)</f>
        <v>19058</v>
      </c>
      <c r="BE21" s="73">
        <f ca="1">SUM(BD21-BC21)</f>
        <v>-6250</v>
      </c>
      <c r="BF21" s="19">
        <f ca="1">IF(BE21=0,0,IF(BC21=0,1,BE21/BC21))</f>
        <v>-0.24695748379958907</v>
      </c>
      <c r="BG21" s="73">
        <f>+DG21</f>
        <v>3919</v>
      </c>
      <c r="BH21" s="73">
        <f ca="1">OFFSET(DG21,0,14,1,1)</f>
        <v>2480</v>
      </c>
      <c r="BI21" s="73">
        <f ca="1">SUM(BH21-BG21)</f>
        <v>-1439</v>
      </c>
      <c r="BJ21" s="19">
        <f ca="1">IF(BI21=0,0,IF(BG21=0,1,BI21/BG21))</f>
        <v>-0.36718550650676191</v>
      </c>
      <c r="BK21" s="73">
        <f>SUMIF($C$6:BJ$6,BK$5,$C21:BJ21)</f>
        <v>29227</v>
      </c>
      <c r="BL21" s="73">
        <f ca="1">SUMIF($C$6:BK$6,BL$5,$C21:BK21)</f>
        <v>21538</v>
      </c>
      <c r="BM21" s="73">
        <f ca="1">SUM(BL21-BK21)</f>
        <v>-7689</v>
      </c>
      <c r="BN21" s="19">
        <f ca="1">IF(BM21=0,0,IF(BK21=0,1,BM21/BK21))</f>
        <v>-0.26307866014301845</v>
      </c>
      <c r="BO21" s="73">
        <f>+DH21</f>
        <v>3751</v>
      </c>
      <c r="BP21" s="73">
        <f ca="1">OFFSET(DH21,0,14,1,1)</f>
        <v>2340</v>
      </c>
      <c r="BQ21" s="73">
        <f ca="1">SUM(BP21-BO21)</f>
        <v>-1411</v>
      </c>
      <c r="BR21" s="19">
        <f ca="1">IF(BQ21=0,0,IF(BO21=0,1,BQ21/BO21))</f>
        <v>-0.37616635563849637</v>
      </c>
      <c r="BS21" s="73">
        <f>SUMIF($C$6:BR$6,BS$5,$C21:BR21)</f>
        <v>32978</v>
      </c>
      <c r="BT21" s="73">
        <f ca="1">SUMIF($C$6:BS$6,BT$5,$C21:BS21)</f>
        <v>23878</v>
      </c>
      <c r="BU21" s="73">
        <f ca="1">SUM(BT21-BS21)</f>
        <v>-9100</v>
      </c>
      <c r="BV21" s="19">
        <f ca="1">IF(BU21=0,0,IF(BS21=0,1,BU21/BS21))</f>
        <v>-0.27594153678209715</v>
      </c>
      <c r="BW21" s="73">
        <f>+DI21</f>
        <v>2538</v>
      </c>
      <c r="BX21" s="73">
        <f ca="1">OFFSET(DI21,0,14,1,1)</f>
        <v>2428</v>
      </c>
      <c r="BY21" s="73">
        <f ca="1">SUM(BX21-BW21)</f>
        <v>-110</v>
      </c>
      <c r="BZ21" s="19">
        <f ca="1">IF(BY21=0,0,IF(BW21=0,1,BY21/BW21))</f>
        <v>-4.3341213553979512E-2</v>
      </c>
      <c r="CA21" s="73">
        <f>SUMIF($C$6:BZ$6,CA$5,$C21:BZ21)</f>
        <v>35516</v>
      </c>
      <c r="CB21" s="73">
        <f ca="1">SUMIF($C$6:CA$6,CB$5,$C21:CA21)</f>
        <v>26306</v>
      </c>
      <c r="CC21" s="73">
        <f ca="1">SUM(CB21-CA21)</f>
        <v>-9210</v>
      </c>
      <c r="CD21" s="19">
        <f ca="1">IF(CC21=0,0,IF(CA21=0,1,CC21/CA21))</f>
        <v>-0.25931974321432594</v>
      </c>
      <c r="CE21" s="73">
        <f>+DJ21</f>
        <v>3110</v>
      </c>
      <c r="CF21" s="73">
        <f ca="1">OFFSET(DJ21,0,14,1,1)</f>
        <v>2303</v>
      </c>
      <c r="CG21" s="73">
        <f ca="1">SUM(CF21-CE21)</f>
        <v>-807</v>
      </c>
      <c r="CH21" s="19">
        <f ca="1">IF(CG21=0,0,IF(CE21=0,1,CG21/CE21))</f>
        <v>-0.25948553054662382</v>
      </c>
      <c r="CI21" s="73">
        <f>SUMIF($C$6:CH$6,CI$5,$C21:CH21)</f>
        <v>38626</v>
      </c>
      <c r="CJ21" s="73">
        <f ca="1">SUMIF($C$6:CI$6,CJ$5,$C21:CI21)</f>
        <v>28609</v>
      </c>
      <c r="CK21" s="73">
        <f ca="1">SUM(CJ21-CI21)</f>
        <v>-10017</v>
      </c>
      <c r="CL21" s="19">
        <f ca="1">IF(CK21=0,0,IF(CI21=0,1,CK21/CI21))</f>
        <v>-0.25933309169989127</v>
      </c>
      <c r="CM21" s="73">
        <f>+DK21</f>
        <v>2937</v>
      </c>
      <c r="CN21" s="73">
        <f ca="1">OFFSET(DK21,0,14,1,1)</f>
        <v>2145</v>
      </c>
      <c r="CO21" s="73">
        <f ca="1">SUM(CN21-CM21)</f>
        <v>-792</v>
      </c>
      <c r="CP21" s="19">
        <f ca="1">IF(CO21=0,0,IF(CM21=0,1,CO21/CM21))</f>
        <v>-0.2696629213483146</v>
      </c>
      <c r="CQ21" s="73">
        <f>SUMIF($C$6:CP$6,CQ$5,$C21:CP21)</f>
        <v>41563</v>
      </c>
      <c r="CR21" s="73">
        <f ca="1">SUMIF($C$6:CQ$6,CR$5,$C21:CQ21)</f>
        <v>30754</v>
      </c>
      <c r="CS21" s="73">
        <f ca="1">SUM(CR21-CQ21)</f>
        <v>-10809</v>
      </c>
      <c r="CT21" s="19">
        <f ca="1">IF(CS21=0,0,IF(CQ21=0,1,CS21/CQ21))</f>
        <v>-0.26006303683564708</v>
      </c>
      <c r="CW21" t="s">
        <v>11</v>
      </c>
      <c r="CX21" t="s">
        <v>8</v>
      </c>
      <c r="CY21" s="7"/>
      <c r="CZ21" s="74">
        <f>SUMIF(DWT!$A$129:$A$144,'2017-2018'!CZ$7,DWT!D$129:D$144)</f>
        <v>3882</v>
      </c>
      <c r="DA21" s="74">
        <f>SUMIF(DWT!$A$129:$A$144,'2017-2018'!DA$7,DWT!E$129:E$144)</f>
        <v>2989</v>
      </c>
      <c r="DB21" s="74">
        <f>SUMIF(DWT!$A$129:$A$144,'2017-2018'!DB$7,DWT!F$129:F$144)</f>
        <v>3394</v>
      </c>
      <c r="DC21" s="74">
        <f>SUMIF(DWT!$A$129:$A$144,'2017-2018'!DC$7,DWT!G$129:G$144)</f>
        <v>3546</v>
      </c>
      <c r="DD21" s="74">
        <f>SUMIF(DWT!$A$129:$A$144,'2017-2018'!DD$7,DWT!H$129:H$144)</f>
        <v>3499</v>
      </c>
      <c r="DE21" s="74">
        <f>SUMIF(DWT!$A$129:$A$144,'2017-2018'!DE$7,DWT!I$129:I$144)</f>
        <v>3756</v>
      </c>
      <c r="DF21" s="74">
        <f>SUMIF(DWT!$A$129:$A$144,'2017-2018'!DF$7,DWT!J$129:J$144)</f>
        <v>4242</v>
      </c>
      <c r="DG21" s="74">
        <f>SUMIF(DWT!$A$129:$A$144,'2017-2018'!DG$7,DWT!K$129:K$144)</f>
        <v>3919</v>
      </c>
      <c r="DH21" s="74">
        <f>SUMIF(DWT!$A$129:$A$144,'2017-2018'!DH$7,DWT!L$129:L$144)</f>
        <v>3751</v>
      </c>
      <c r="DI21" s="74">
        <f>SUMIF(DWT!$A$129:$A$144,'2017-2018'!DI$7,DWT!M$129:M$144)</f>
        <v>2538</v>
      </c>
      <c r="DJ21" s="74">
        <f>SUMIF(DWT!$A$129:$A$144,'2017-2018'!DJ$7,DWT!N$129:N$144)</f>
        <v>3110</v>
      </c>
      <c r="DK21" s="74">
        <f>SUMIF(DWT!$A$129:$A$144,'2017-2018'!DK$7,DWT!O$129:O$144)</f>
        <v>2937</v>
      </c>
      <c r="DN21" s="74">
        <f>SUMIF(DWT!$A$129:$A$144,'2017-2018'!DN$7,DWT!D$129:D$144)</f>
        <v>3308</v>
      </c>
      <c r="DO21" s="74">
        <f>SUMIF(DWT!$A$129:$A$144,'2017-2018'!DO$7,DWT!E$129:E$144)</f>
        <v>2584</v>
      </c>
      <c r="DP21" s="74">
        <f>SUMIF(DWT!$A$129:$A$144,'2017-2018'!DP$7,DWT!F$129:F$144)</f>
        <v>2913</v>
      </c>
      <c r="DQ21" s="74">
        <f>SUMIF(DWT!$A$129:$A$144,'2017-2018'!DQ$7,DWT!G$129:G$144)</f>
        <v>2556</v>
      </c>
      <c r="DR21" s="74">
        <f>SUMIF(DWT!$A$129:$A$144,'2017-2018'!DR$7,DWT!H$129:H$144)</f>
        <v>2744</v>
      </c>
      <c r="DS21" s="74">
        <f>SUMIF(DWT!$A$129:$A$144,'2017-2018'!DS$7,DWT!I$129:I$144)</f>
        <v>2531</v>
      </c>
      <c r="DT21" s="74">
        <f>SUMIF(DWT!$A$129:$A$144,'2017-2018'!DT$7,DWT!J$129:J$144)</f>
        <v>2422</v>
      </c>
      <c r="DU21" s="74">
        <f>SUMIF(DWT!$A$129:$A$144,'2017-2018'!DU$7,DWT!K$129:K$144)</f>
        <v>2480</v>
      </c>
      <c r="DV21" s="74">
        <f>SUMIF(DWT!$A$129:$A$144,'2017-2018'!DV$7,DWT!L$129:L$144)</f>
        <v>2340</v>
      </c>
      <c r="DW21" s="74">
        <f>SUMIF(DWT!$A$129:$A$144,'2017-2018'!DW$7,DWT!M$129:M$144)</f>
        <v>2428</v>
      </c>
      <c r="DX21" s="74">
        <f>SUMIF(DWT!$A$129:$A$144,'2017-2018'!DX$7,DWT!N$129:N$144)</f>
        <v>2303</v>
      </c>
      <c r="DY21" s="74">
        <f>SUMIF(DWT!$A$129:$A$144,'2017-2018'!DY$7,DWT!O$129:O$144)</f>
        <v>2145</v>
      </c>
    </row>
    <row r="22" spans="1:130" s="7" customFormat="1">
      <c r="A22" s="75"/>
      <c r="B22" s="24" t="s">
        <v>9</v>
      </c>
      <c r="C22" s="12">
        <f>+SUM(C19:C21)</f>
        <v>357793</v>
      </c>
      <c r="D22" s="86">
        <f ca="1">+SUM(D19:D21)</f>
        <v>312270</v>
      </c>
      <c r="E22" s="12">
        <f ca="1">SUM(E19:E21)</f>
        <v>-45523</v>
      </c>
      <c r="F22" s="13">
        <f ca="1">IF(E22=0,0,IF(C22=0,1,E22/C22))</f>
        <v>-0.12723278543738978</v>
      </c>
      <c r="G22" s="12">
        <f>SUM(G19:G21)</f>
        <v>357793</v>
      </c>
      <c r="H22" s="86">
        <f ca="1">SUM(H19:H21)</f>
        <v>312270</v>
      </c>
      <c r="I22" s="12">
        <f ca="1">SUM(I19:I21)</f>
        <v>-45523</v>
      </c>
      <c r="J22" s="13">
        <f ca="1">IF(I22=0,0,IF(G22=0,1,I22/G22))</f>
        <v>-0.12723278543738978</v>
      </c>
      <c r="K22" s="12">
        <f>+SUM(K19:K21)</f>
        <v>334984</v>
      </c>
      <c r="L22" s="86">
        <f ca="1">+SUM(L19:L21)</f>
        <v>285237</v>
      </c>
      <c r="M22" s="12">
        <f ca="1">SUM(M19:M21)</f>
        <v>-49747</v>
      </c>
      <c r="N22" s="13">
        <f ca="1">IF(M22=0,0,IF(K22=0,1,M22/K22))</f>
        <v>-0.14850560026747547</v>
      </c>
      <c r="O22" s="12">
        <f>SUM(O19:O21)</f>
        <v>692777</v>
      </c>
      <c r="P22" s="86">
        <f ca="1">SUM(P19:P21)</f>
        <v>597507</v>
      </c>
      <c r="Q22" s="12">
        <f ca="1">SUM(Q19:Q21)</f>
        <v>-95270</v>
      </c>
      <c r="R22" s="13">
        <f ca="1">IF(Q22=0,0,IF(O22=0,1,Q22/O22))</f>
        <v>-0.13751899962036845</v>
      </c>
      <c r="S22" s="12">
        <f>+SUM(S19:S21)</f>
        <v>381601</v>
      </c>
      <c r="T22" s="86">
        <f ca="1">+SUM(T19:T21)</f>
        <v>344572</v>
      </c>
      <c r="U22" s="12">
        <f ca="1">SUM(U19:U21)</f>
        <v>-37029</v>
      </c>
      <c r="V22" s="13">
        <f ca="1">IF(U22=0,0,IF(S22=0,1,U22/S22))</f>
        <v>-9.7035909235038686E-2</v>
      </c>
      <c r="W22" s="12">
        <f>SUM(W19:W21)</f>
        <v>1074378</v>
      </c>
      <c r="X22" s="86">
        <f ca="1">SUM(X19:X21)</f>
        <v>942079</v>
      </c>
      <c r="Y22" s="12">
        <f ca="1">SUM(Y19:Y21)</f>
        <v>-132299</v>
      </c>
      <c r="Z22" s="13">
        <f ca="1">IF(Y22=0,0,IF(W22=0,1,Y22/W22))</f>
        <v>-0.12314008663617461</v>
      </c>
      <c r="AA22" s="12">
        <f>+SUM(AA19:AA21)</f>
        <v>370565</v>
      </c>
      <c r="AB22" s="86">
        <f ca="1">+SUM(AB19:AB21)</f>
        <v>304932</v>
      </c>
      <c r="AC22" s="12">
        <f ca="1">SUM(AC19:AC21)</f>
        <v>-65633</v>
      </c>
      <c r="AD22" s="13">
        <f ca="1">IF(AC22=0,0,IF(AA22=0,1,AC22/AA22))</f>
        <v>-0.17711602552858474</v>
      </c>
      <c r="AE22" s="12">
        <f>SUM(AE19:AE21)</f>
        <v>1444943</v>
      </c>
      <c r="AF22" s="86">
        <f ca="1">SUM(AF19:AF21)</f>
        <v>1247011</v>
      </c>
      <c r="AG22" s="12">
        <f ca="1">SUM(AG19:AG21)</f>
        <v>-197932</v>
      </c>
      <c r="AH22" s="13">
        <f ca="1">IF(AG22=0,0,IF(AE22=0,1,AG22/AE22))</f>
        <v>-0.13698256609430268</v>
      </c>
      <c r="AI22" s="12">
        <f>+SUM(AI19:AI21)</f>
        <v>386482</v>
      </c>
      <c r="AJ22" s="86">
        <f ca="1">+SUM(AJ19:AJ21)</f>
        <v>310741</v>
      </c>
      <c r="AK22" s="12">
        <f ca="1">SUM(AK19:AK21)</f>
        <v>-75741</v>
      </c>
      <c r="AL22" s="13">
        <f ca="1">IF(AK22=0,0,IF(AI22=0,1,AK22/AI22))</f>
        <v>-0.19597549174347059</v>
      </c>
      <c r="AM22" s="12">
        <f>SUM(AM19:AM21)</f>
        <v>1831425</v>
      </c>
      <c r="AN22" s="86">
        <f ca="1">SUM(AN19:AN21)</f>
        <v>1557752</v>
      </c>
      <c r="AO22" s="12">
        <f ca="1">SUM(AO19:AO21)</f>
        <v>-273673</v>
      </c>
      <c r="AP22" s="13">
        <f ca="1">IF(AO22=0,0,IF(AM22=0,1,AO22/AM22))</f>
        <v>-0.14943172666093343</v>
      </c>
      <c r="AQ22" s="12">
        <f>+SUM(AQ19:AQ21)</f>
        <v>378626</v>
      </c>
      <c r="AR22" s="86">
        <f ca="1">+SUM(AR19:AR21)</f>
        <v>330375</v>
      </c>
      <c r="AS22" s="12">
        <f ca="1">SUM(AS19:AS21)</f>
        <v>-48251</v>
      </c>
      <c r="AT22" s="13">
        <f ca="1">IF(AS22=0,0,IF(AQ22=0,1,AS22/AQ22))</f>
        <v>-0.12743710151970547</v>
      </c>
      <c r="AU22" s="12">
        <f>SUM(AU19:AU21)</f>
        <v>2210051</v>
      </c>
      <c r="AV22" s="86">
        <f ca="1">SUM(AV19:AV21)</f>
        <v>1888127</v>
      </c>
      <c r="AW22" s="12">
        <f ca="1">SUM(AW19:AW21)</f>
        <v>-321924</v>
      </c>
      <c r="AX22" s="13">
        <f ca="1">IF(AW22=0,0,IF(AU22=0,1,AW22/AU22))</f>
        <v>-0.14566360685794127</v>
      </c>
      <c r="AY22" s="12">
        <f>+SUM(AY19:AY21)</f>
        <v>384288</v>
      </c>
      <c r="AZ22" s="86">
        <f ca="1">+SUM(AZ19:AZ21)</f>
        <v>328489</v>
      </c>
      <c r="BA22" s="12">
        <f ca="1">SUM(BA19:BA21)</f>
        <v>-55799</v>
      </c>
      <c r="BB22" s="13">
        <f ca="1">IF(BA22=0,0,IF(AY22=0,1,BA22/AY22))</f>
        <v>-0.14520099508701806</v>
      </c>
      <c r="BC22" s="12">
        <f>SUM(BC19:BC21)</f>
        <v>2594339</v>
      </c>
      <c r="BD22" s="86">
        <f ca="1">SUM(BD19:BD21)</f>
        <v>2216616</v>
      </c>
      <c r="BE22" s="12">
        <f ca="1">SUM(BE19:BE21)</f>
        <v>-377723</v>
      </c>
      <c r="BF22" s="13">
        <f ca="1">IF(BE22=0,0,IF(BC22=0,1,BE22/BC22))</f>
        <v>-0.14559508221554701</v>
      </c>
      <c r="BG22" s="12">
        <f>+SUM(BG19:BG21)</f>
        <v>400903</v>
      </c>
      <c r="BH22" s="86">
        <f ca="1">+SUM(BH19:BH21)</f>
        <v>342007</v>
      </c>
      <c r="BI22" s="12">
        <f ca="1">SUM(BI19:BI21)</f>
        <v>-58896</v>
      </c>
      <c r="BJ22" s="13">
        <f ca="1">IF(BI22=0,0,IF(BG22=0,1,BI22/BG22))</f>
        <v>-0.14690835438996466</v>
      </c>
      <c r="BK22" s="12">
        <f>SUM(BK19:BK21)</f>
        <v>2995242</v>
      </c>
      <c r="BL22" s="86">
        <f ca="1">SUM(BL19:BL21)</f>
        <v>2558623</v>
      </c>
      <c r="BM22" s="12">
        <f ca="1">SUM(BM19:BM21)</f>
        <v>-436619</v>
      </c>
      <c r="BN22" s="13">
        <f ca="1">IF(BM22=0,0,IF(BK22=0,1,BM22/BK22))</f>
        <v>-0.14577085924943628</v>
      </c>
      <c r="BO22" s="12">
        <f>+SUM(BO19:BO21)</f>
        <v>376347</v>
      </c>
      <c r="BP22" s="86">
        <f ca="1">+SUM(BP19:BP21)</f>
        <v>324230</v>
      </c>
      <c r="BQ22" s="12">
        <f ca="1">SUM(BQ19:BQ21)</f>
        <v>-52117</v>
      </c>
      <c r="BR22" s="13">
        <f ca="1">IF(BQ22=0,0,IF(BO22=0,1,BQ22/BO22))</f>
        <v>-0.13848124204524018</v>
      </c>
      <c r="BS22" s="12">
        <f>SUM(BS19:BS21)</f>
        <v>3371589</v>
      </c>
      <c r="BT22" s="86">
        <f ca="1">SUM(BT19:BT21)</f>
        <v>2882853</v>
      </c>
      <c r="BU22" s="12">
        <f ca="1">SUM(BU19:BU21)</f>
        <v>-488736</v>
      </c>
      <c r="BV22" s="13">
        <f ca="1">IF(BU22=0,0,IF(BS22=0,1,BU22/BS22))</f>
        <v>-0.14495717004652703</v>
      </c>
      <c r="BW22" s="12">
        <f>+SUM(BW19:BW21)</f>
        <v>262375</v>
      </c>
      <c r="BX22" s="86">
        <f ca="1">+SUM(BX19:BX21)</f>
        <v>338501</v>
      </c>
      <c r="BY22" s="12">
        <f ca="1">SUM(BY19:BY21)</f>
        <v>76126</v>
      </c>
      <c r="BZ22" s="13">
        <f ca="1">IF(BY22=0,0,IF(BW22=0,1,BY22/BW22))</f>
        <v>0.29014197236779421</v>
      </c>
      <c r="CA22" s="12">
        <f>SUM(CA19:CA21)</f>
        <v>3633964</v>
      </c>
      <c r="CB22" s="86">
        <f ca="1">SUM(CB19:CB21)</f>
        <v>3221354</v>
      </c>
      <c r="CC22" s="12">
        <f ca="1">SUM(CC19:CC21)</f>
        <v>-412610</v>
      </c>
      <c r="CD22" s="13">
        <f ca="1">IF(CC22=0,0,IF(CA22=0,1,CC22/CA22))</f>
        <v>-0.11354267681242852</v>
      </c>
      <c r="CE22" s="12">
        <f>+SUM(CE19:CE21)</f>
        <v>314233</v>
      </c>
      <c r="CF22" s="86">
        <f ca="1">+SUM(CF19:CF21)</f>
        <v>323548</v>
      </c>
      <c r="CG22" s="12">
        <f ca="1">SUM(CG19:CG21)</f>
        <v>9315</v>
      </c>
      <c r="CH22" s="13">
        <f ca="1">IF(CG22=0,0,IF(CE22=0,1,CG22/CE22))</f>
        <v>2.9643608405227968E-2</v>
      </c>
      <c r="CI22" s="12">
        <f>SUM(CI19:CI21)</f>
        <v>3948197</v>
      </c>
      <c r="CJ22" s="86">
        <f ca="1">SUM(CJ19:CJ21)</f>
        <v>3544902</v>
      </c>
      <c r="CK22" s="12">
        <f ca="1">SUM(CK19:CK21)</f>
        <v>-403295</v>
      </c>
      <c r="CL22" s="13">
        <f ca="1">IF(CK22=0,0,IF(CI22=0,1,CK22/CI22))</f>
        <v>-0.10214662540901581</v>
      </c>
      <c r="CM22" s="12">
        <f>+SUM(CM19:CM21)</f>
        <v>319757</v>
      </c>
      <c r="CN22" s="86">
        <f ca="1">+SUM(CN19:CN21)</f>
        <v>326811</v>
      </c>
      <c r="CO22" s="12">
        <f ca="1">SUM(CO19:CO21)</f>
        <v>7054</v>
      </c>
      <c r="CP22" s="13">
        <f ca="1">IF(CO22=0,0,IF(CM22=0,1,CO22/CM22))</f>
        <v>2.2060502193853457E-2</v>
      </c>
      <c r="CQ22" s="12">
        <f>SUM(CQ19:CQ21)</f>
        <v>4267954</v>
      </c>
      <c r="CR22" s="86">
        <f ca="1">SUM(CR19:CR21)</f>
        <v>3871713</v>
      </c>
      <c r="CS22" s="12">
        <f ca="1">SUM(CS19:CS21)</f>
        <v>-396241</v>
      </c>
      <c r="CT22" s="13">
        <f ca="1">IF(CS22=0,0,IF(CQ22=0,1,CS22/CQ22))</f>
        <v>-9.2840972512824652E-2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38721</v>
      </c>
      <c r="D24" s="73">
        <f ca="1">OFFSET(CZ24,0,14,1,1)</f>
        <v>39567</v>
      </c>
      <c r="E24" s="18">
        <f ca="1">SUM(D24-C24)</f>
        <v>846</v>
      </c>
      <c r="F24" s="19">
        <f ca="1">IF(E24=0,0,IF(C24=0,1,E24/C24))</f>
        <v>2.1848609281785079E-2</v>
      </c>
      <c r="G24" s="18">
        <f>SUMIF($C$6:F$6,G$5,$C24:F24)</f>
        <v>38721</v>
      </c>
      <c r="H24" s="73">
        <f ca="1">SUMIF($C$6:G$6,H$5,$C24:G24)</f>
        <v>39567</v>
      </c>
      <c r="I24" s="18">
        <f ca="1">SUM(H24-G24)</f>
        <v>846</v>
      </c>
      <c r="J24" s="19">
        <f ca="1">IF(I24=0,0,IF(G24=0,1,I24/G24))</f>
        <v>2.1848609281785079E-2</v>
      </c>
      <c r="K24" s="18">
        <f>+DA24</f>
        <v>36610</v>
      </c>
      <c r="L24" s="73">
        <f ca="1">OFFSET(DA24,0,14,1,1)</f>
        <v>39580</v>
      </c>
      <c r="M24" s="18">
        <f ca="1">SUM(L24-K24)</f>
        <v>2970</v>
      </c>
      <c r="N24" s="19">
        <f ca="1">IF(M24=0,0,IF(K24=0,1,M24/K24))</f>
        <v>8.1125375580442499E-2</v>
      </c>
      <c r="O24" s="18">
        <f>SUMIF($C$6:N$6,O$5,$C24:N24)</f>
        <v>75331</v>
      </c>
      <c r="P24" s="73">
        <f ca="1">SUMIF($C$6:O$6,P$5,$C24:O24)</f>
        <v>79147</v>
      </c>
      <c r="Q24" s="18">
        <f ca="1">SUM(P24-O24)</f>
        <v>3816</v>
      </c>
      <c r="R24" s="19">
        <f ca="1">IF(Q24=0,0,IF(O24=0,1,Q24/O24))</f>
        <v>5.0656436261300127E-2</v>
      </c>
      <c r="S24" s="18">
        <f>+DB24</f>
        <v>40065</v>
      </c>
      <c r="T24" s="73">
        <f ca="1">OFFSET(DB24,0,14,1,1)</f>
        <v>47597</v>
      </c>
      <c r="U24" s="18">
        <f ca="1">SUM(T24-S24)</f>
        <v>7532</v>
      </c>
      <c r="V24" s="19">
        <f ca="1">IF(U24=0,0,IF(S24=0,1,U24/S24))</f>
        <v>0.18799450892300013</v>
      </c>
      <c r="W24" s="18">
        <f>SUMIF($C$6:V$6,W$5,$C24:V24)</f>
        <v>115396</v>
      </c>
      <c r="X24" s="73">
        <f ca="1">SUMIF($C$6:W$6,X$5,$C24:W24)</f>
        <v>126744</v>
      </c>
      <c r="Y24" s="18">
        <f ca="1">SUM(X24-W24)</f>
        <v>11348</v>
      </c>
      <c r="Z24" s="19">
        <f ca="1">IF(Y24=0,0,IF(W24=0,1,Y24/W24))</f>
        <v>9.8339630489791677E-2</v>
      </c>
      <c r="AA24" s="18">
        <f>+DC24</f>
        <v>45879</v>
      </c>
      <c r="AB24" s="73">
        <f ca="1">OFFSET(DC24,0,14,1,1)</f>
        <v>45117</v>
      </c>
      <c r="AC24" s="18">
        <f ca="1">SUM(AB24-AA24)</f>
        <v>-762</v>
      </c>
      <c r="AD24" s="19">
        <f ca="1">IF(AC24=0,0,IF(AA24=0,1,AC24/AA24))</f>
        <v>-1.6608906035441053E-2</v>
      </c>
      <c r="AE24" s="18">
        <f>SUMIF($C$6:AD$6,AE$5,$C24:AD24)</f>
        <v>161275</v>
      </c>
      <c r="AF24" s="73">
        <f ca="1">SUMIF($C$6:AE$6,AF$5,$C24:AE24)</f>
        <v>171861</v>
      </c>
      <c r="AG24" s="18">
        <f ca="1">SUM(AF24-AE24)</f>
        <v>10586</v>
      </c>
      <c r="AH24" s="19">
        <f ca="1">IF(AG24=0,0,IF(AE24=0,1,AG24/AE24))</f>
        <v>6.5639435746395913E-2</v>
      </c>
      <c r="AI24" s="18">
        <f>+DD24</f>
        <v>48520</v>
      </c>
      <c r="AJ24" s="73">
        <f ca="1">OFFSET(DD24,0,14,1,1)</f>
        <v>53579</v>
      </c>
      <c r="AK24" s="18">
        <f ca="1">SUM(AJ24-AI24)</f>
        <v>5059</v>
      </c>
      <c r="AL24" s="19">
        <f ca="1">IF(AK24=0,0,IF(AI24=0,1,AK24/AI24))</f>
        <v>0.10426628194558944</v>
      </c>
      <c r="AM24" s="18">
        <f>SUMIF($C$6:AL$6,AM$5,$C24:AL24)</f>
        <v>209795</v>
      </c>
      <c r="AN24" s="73">
        <f ca="1">SUMIF($C$6:AM$6,AN$5,$C24:AM24)</f>
        <v>225440</v>
      </c>
      <c r="AO24" s="18">
        <f ca="1">SUM(AN24-AM24)</f>
        <v>15645</v>
      </c>
      <c r="AP24" s="19">
        <f ca="1">IF(AO24=0,0,IF(AM24=0,1,AO24/AM24))</f>
        <v>7.4572797254462683E-2</v>
      </c>
      <c r="AQ24" s="18">
        <f>+DE24</f>
        <v>51628</v>
      </c>
      <c r="AR24" s="73">
        <f ca="1">OFFSET(DE24,0,14,1,1)</f>
        <v>54918</v>
      </c>
      <c r="AS24" s="18">
        <f ca="1">SUM(AR24-AQ24)</f>
        <v>3290</v>
      </c>
      <c r="AT24" s="19">
        <f ca="1">IF(AS24=0,0,IF(AQ24=0,1,AS24/AQ24))</f>
        <v>6.3725110405206481E-2</v>
      </c>
      <c r="AU24" s="18">
        <f>SUMIF($C$6:AT$6,AU$5,$C24:AT24)</f>
        <v>261423</v>
      </c>
      <c r="AV24" s="73">
        <f ca="1">SUMIF($C$6:AU$6,AV$5,$C24:AU24)</f>
        <v>280358</v>
      </c>
      <c r="AW24" s="18">
        <f ca="1">SUM(AV24-AU24)</f>
        <v>18935</v>
      </c>
      <c r="AX24" s="19">
        <f ca="1">IF(AW24=0,0,IF(AU24=0,1,AW24/AU24))</f>
        <v>7.2430505349567562E-2</v>
      </c>
      <c r="AY24" s="18">
        <f>+DF24</f>
        <v>57077</v>
      </c>
      <c r="AZ24" s="73">
        <f ca="1">OFFSET(DF24,0,14,1,1)</f>
        <v>57042</v>
      </c>
      <c r="BA24" s="18">
        <f ca="1">SUM(AZ24-AY24)</f>
        <v>-35</v>
      </c>
      <c r="BB24" s="19">
        <f ca="1">IF(BA24=0,0,IF(AY24=0,1,BA24/AY24))</f>
        <v>-6.1320672074565937E-4</v>
      </c>
      <c r="BC24" s="18">
        <f>SUMIF($C$6:BB$6,BC$5,$C24:BB24)</f>
        <v>318500</v>
      </c>
      <c r="BD24" s="73">
        <f ca="1">SUMIF($C$6:BC$6,BD$5,$C24:BC24)</f>
        <v>337400</v>
      </c>
      <c r="BE24" s="18">
        <f ca="1">SUM(BD24-BC24)</f>
        <v>18900</v>
      </c>
      <c r="BF24" s="19">
        <f ca="1">IF(BE24=0,0,IF(BC24=0,1,BE24/BC24))</f>
        <v>5.9340659340659338E-2</v>
      </c>
      <c r="BG24" s="18">
        <f>+DG24</f>
        <v>64803</v>
      </c>
      <c r="BH24" s="73">
        <f ca="1">OFFSET(DG24,0,14,1,1)</f>
        <v>61281</v>
      </c>
      <c r="BI24" s="18">
        <f ca="1">SUM(BH24-BG24)</f>
        <v>-3522</v>
      </c>
      <c r="BJ24" s="19">
        <f ca="1">IF(BI24=0,0,IF(BG24=0,1,BI24/BG24))</f>
        <v>-5.4349335678903751E-2</v>
      </c>
      <c r="BK24" s="18">
        <f>SUMIF($C$6:BJ$6,BK$5,$C24:BJ24)</f>
        <v>383303</v>
      </c>
      <c r="BL24" s="73">
        <f ca="1">SUMIF($C$6:BK$6,BL$5,$C24:BK24)</f>
        <v>398681</v>
      </c>
      <c r="BM24" s="18">
        <f ca="1">SUM(BL24-BK24)</f>
        <v>15378</v>
      </c>
      <c r="BN24" s="19">
        <f ca="1">IF(BM24=0,0,IF(BK24=0,1,BM24/BK24))</f>
        <v>4.0119696428152142E-2</v>
      </c>
      <c r="BO24" s="18">
        <f>+DH24</f>
        <v>53925</v>
      </c>
      <c r="BP24" s="73">
        <f ca="1">OFFSET(DH24,0,14,1,1)</f>
        <v>50136</v>
      </c>
      <c r="BQ24" s="18">
        <f ca="1">SUM(BP24-BO24)</f>
        <v>-3789</v>
      </c>
      <c r="BR24" s="19">
        <f ca="1">IF(BQ24=0,0,IF(BO24=0,1,BQ24/BO24))</f>
        <v>-7.0264255910987478E-2</v>
      </c>
      <c r="BS24" s="18">
        <f>SUMIF($C$6:BR$6,BS$5,$C24:BR24)</f>
        <v>437228</v>
      </c>
      <c r="BT24" s="73">
        <f ca="1">SUMIF($C$6:BS$6,BT$5,$C24:BS24)</f>
        <v>448817</v>
      </c>
      <c r="BU24" s="18">
        <f ca="1">SUM(BT24-BS24)</f>
        <v>11589</v>
      </c>
      <c r="BV24" s="19">
        <f ca="1">IF(BU24=0,0,IF(BS24=0,1,BU24/BS24))</f>
        <v>2.6505621780855755E-2</v>
      </c>
      <c r="BW24" s="18">
        <f>+DI24</f>
        <v>54604</v>
      </c>
      <c r="BX24" s="73">
        <f ca="1">OFFSET(DI24,0,14,1,1)</f>
        <v>50361</v>
      </c>
      <c r="BY24" s="18">
        <f ca="1">SUM(BX24-BW24)</f>
        <v>-4243</v>
      </c>
      <c r="BZ24" s="19">
        <f ca="1">IF(BY24=0,0,IF(BW24=0,1,BY24/BW24))</f>
        <v>-7.7704930041755188E-2</v>
      </c>
      <c r="CA24" s="18">
        <f>SUMIF($C$6:BZ$6,CA$5,$C24:BZ24)</f>
        <v>491832</v>
      </c>
      <c r="CB24" s="73">
        <f ca="1">SUMIF($C$6:CA$6,CB$5,$C24:CA24)</f>
        <v>499178</v>
      </c>
      <c r="CC24" s="18">
        <f ca="1">SUM(CB24-CA24)</f>
        <v>7346</v>
      </c>
      <c r="CD24" s="19">
        <f ca="1">IF(CC24=0,0,IF(CA24=0,1,CC24/CA24))</f>
        <v>1.4935994404593438E-2</v>
      </c>
      <c r="CE24" s="18">
        <f>+DJ24</f>
        <v>50938</v>
      </c>
      <c r="CF24" s="73">
        <f ca="1">OFFSET(DJ24,0,14,1,1)</f>
        <v>44883</v>
      </c>
      <c r="CG24" s="18">
        <f ca="1">SUM(CF24-CE24)</f>
        <v>-6055</v>
      </c>
      <c r="CH24" s="19">
        <f ca="1">IF(CG24=0,0,IF(CE24=0,1,CG24/CE24))</f>
        <v>-0.11886999882209745</v>
      </c>
      <c r="CI24" s="18">
        <f>SUMIF($C$6:CH$6,CI$5,$C24:CH24)</f>
        <v>542770</v>
      </c>
      <c r="CJ24" s="73">
        <f ca="1">SUMIF($C$6:CI$6,CJ$5,$C24:CI24)</f>
        <v>544061</v>
      </c>
      <c r="CK24" s="18">
        <f ca="1">SUM(CJ24-CI24)</f>
        <v>1291</v>
      </c>
      <c r="CL24" s="19">
        <f ca="1">IF(CK24=0,0,IF(CI24=0,1,CK24/CI24))</f>
        <v>2.3785397129539214E-3</v>
      </c>
      <c r="CM24" s="18">
        <f>+DK24</f>
        <v>51745</v>
      </c>
      <c r="CN24" s="73">
        <f ca="1">OFFSET(DK24,0,14,1,1)</f>
        <v>49555</v>
      </c>
      <c r="CO24" s="18">
        <f ca="1">SUM(CN24-CM24)</f>
        <v>-2190</v>
      </c>
      <c r="CP24" s="19">
        <f ca="1">IF(CO24=0,0,IF(CM24=0,1,CO24/CM24))</f>
        <v>-4.2322929751666828E-2</v>
      </c>
      <c r="CQ24" s="18">
        <f>SUMIF($C$6:CP$6,CQ$5,$C24:CP24)</f>
        <v>594515</v>
      </c>
      <c r="CR24" s="73">
        <f ca="1">SUMIF($C$6:CQ$6,CR$5,$C24:CQ24)</f>
        <v>593616</v>
      </c>
      <c r="CS24" s="18">
        <f ca="1">SUM(CR24-CQ24)</f>
        <v>-899</v>
      </c>
      <c r="CT24" s="19">
        <f ca="1">IF(CS24=0,0,IF(CQ24=0,1,CS24/CQ24))</f>
        <v>-1.5121569682850727E-3</v>
      </c>
      <c r="CW24" t="s">
        <v>13</v>
      </c>
      <c r="CX24" t="s">
        <v>6</v>
      </c>
      <c r="CZ24" s="74">
        <f>SUMIF(OGB!$A$93:$A$108,'2017-2018'!CZ$7,OGB!D$93:D$108)</f>
        <v>38721</v>
      </c>
      <c r="DA24" s="74">
        <f>SUMIF(OGB!$A$93:$A$108,'2017-2018'!DA$7,OGB!E$93:E$108)</f>
        <v>36610</v>
      </c>
      <c r="DB24" s="74">
        <f>SUMIF(OGB!$A$93:$A$108,'2017-2018'!DB$7,OGB!F$93:F$108)</f>
        <v>40065</v>
      </c>
      <c r="DC24" s="74">
        <f>SUMIF(OGB!$A$93:$A$108,'2017-2018'!DC$7,OGB!G$93:G$108)</f>
        <v>45879</v>
      </c>
      <c r="DD24" s="74">
        <f>SUMIF(OGB!$A$93:$A$108,'2017-2018'!DD$7,OGB!H$93:H$108)</f>
        <v>48520</v>
      </c>
      <c r="DE24" s="74">
        <f>SUMIF(OGB!$A$93:$A$108,'2017-2018'!DE$7,OGB!I$93:I$108)</f>
        <v>51628</v>
      </c>
      <c r="DF24" s="74">
        <f>SUMIF(OGB!$A$93:$A$108,'2017-2018'!DF$7,OGB!J$93:J$108)</f>
        <v>57077</v>
      </c>
      <c r="DG24" s="74">
        <f>SUMIF(OGB!$A$93:$A$108,'2017-2018'!DG$7,OGB!K$93:K$108)</f>
        <v>64803</v>
      </c>
      <c r="DH24" s="74">
        <f>SUMIF(OGB!$A$93:$A$108,'2017-2018'!DH$7,OGB!L$93:L$108)</f>
        <v>53925</v>
      </c>
      <c r="DI24" s="74">
        <f>SUMIF(OGB!$A$93:$A$108,'2017-2018'!DI$7,OGB!M$93:M$108)</f>
        <v>54604</v>
      </c>
      <c r="DJ24" s="74">
        <f>SUMIF(OGB!$A$93:$A$108,'2017-2018'!DJ$7,OGB!N$93:N$108)</f>
        <v>50938</v>
      </c>
      <c r="DK24" s="74">
        <f>SUMIF(OGB!$A$93:$A$108,'2017-2018'!DK$7,OGB!O$93:O$108)</f>
        <v>51745</v>
      </c>
      <c r="DN24" s="74">
        <f>SUMIF(OGB!$A$93:$A$108,'2017-2018'!DN$7,OGB!D$93:D$108)</f>
        <v>39567</v>
      </c>
      <c r="DO24" s="74">
        <f>SUMIF(OGB!$A$93:$A$108,'2017-2018'!DO$7,OGB!E$93:E$108)</f>
        <v>39580</v>
      </c>
      <c r="DP24" s="74">
        <f>SUMIF(OGB!$A$93:$A$108,'2017-2018'!DP$7,OGB!F$93:F$108)</f>
        <v>47597</v>
      </c>
      <c r="DQ24" s="74">
        <f>SUMIF(OGB!$A$93:$A$108,'2017-2018'!DQ$7,OGB!G$93:G$108)</f>
        <v>45117</v>
      </c>
      <c r="DR24" s="74">
        <f>SUMIF(OGB!$A$93:$A$108,'2017-2018'!DR$7,OGB!H$93:H$108)</f>
        <v>53579</v>
      </c>
      <c r="DS24" s="74">
        <f>SUMIF(OGB!$A$93:$A$108,'2017-2018'!DS$7,OGB!I$93:I$108)</f>
        <v>54918</v>
      </c>
      <c r="DT24" s="74">
        <f>SUMIF(OGB!$A$93:$A$108,'2017-2018'!DT$7,OGB!J$93:J$108)</f>
        <v>57042</v>
      </c>
      <c r="DU24" s="74">
        <f>SUMIF(OGB!$A$93:$A$108,'2017-2018'!DU$7,OGB!K$93:K$108)</f>
        <v>61281</v>
      </c>
      <c r="DV24" s="74">
        <f>SUMIF(OGB!$A$93:$A$108,'2017-2018'!DV$7,OGB!L$93:L$108)</f>
        <v>50136</v>
      </c>
      <c r="DW24" s="74">
        <f>SUMIF(OGB!$A$93:$A$108,'2017-2018'!DW$7,OGB!M$93:M$108)</f>
        <v>50361</v>
      </c>
      <c r="DX24" s="74">
        <f>SUMIF(OGB!$A$93:$A$108,'2017-2018'!DX$7,OGB!N$93:N$108)</f>
        <v>44883</v>
      </c>
      <c r="DY24" s="74">
        <f>SUMIF(OGB!$A$93:$A$108,'2017-2018'!DY$7,OGB!O$93:O$108)</f>
        <v>49555</v>
      </c>
    </row>
    <row r="25" spans="1:130">
      <c r="A25" s="84" t="str">
        <f>+CW26</f>
        <v>Ogdensburg Bridge</v>
      </c>
      <c r="B25" s="26" t="s">
        <v>7</v>
      </c>
      <c r="C25" s="18">
        <f>+CZ25</f>
        <v>6827</v>
      </c>
      <c r="D25" s="73">
        <f ca="1">OFFSET(CZ25,0,14,1,1)</f>
        <v>6404</v>
      </c>
      <c r="E25" s="18">
        <f ca="1">SUM(D25-C25)</f>
        <v>-423</v>
      </c>
      <c r="F25" s="19">
        <f ca="1">IF(E25=0,0,IF(C25=0,1,E25/C25))</f>
        <v>-6.195986524095503E-2</v>
      </c>
      <c r="G25" s="18">
        <f>SUMIF($C$6:F$6,G$5,$C25:F25)</f>
        <v>6827</v>
      </c>
      <c r="H25" s="73">
        <f ca="1">SUMIF($C$6:G$6,H$5,$C25:G25)</f>
        <v>6404</v>
      </c>
      <c r="I25" s="18">
        <f ca="1">SUM(H25-G25)</f>
        <v>-423</v>
      </c>
      <c r="J25" s="19">
        <f ca="1">IF(I25=0,0,IF(G25=0,1,I25/G25))</f>
        <v>-6.195986524095503E-2</v>
      </c>
      <c r="K25" s="18">
        <f>+DA25</f>
        <v>6708</v>
      </c>
      <c r="L25" s="73">
        <f ca="1">OFFSET(DA25,0,14,1,1)</f>
        <v>5680</v>
      </c>
      <c r="M25" s="18">
        <f ca="1">SUM(L25-K25)</f>
        <v>-1028</v>
      </c>
      <c r="N25" s="19">
        <f ca="1">IF(M25=0,0,IF(K25=0,1,M25/K25))</f>
        <v>-0.15324985092426952</v>
      </c>
      <c r="O25" s="18">
        <f>SUMIF($C$6:N$6,O$5,$C25:N25)</f>
        <v>13535</v>
      </c>
      <c r="P25" s="73">
        <f ca="1">SUMIF($C$6:O$6,P$5,$C25:O25)</f>
        <v>12084</v>
      </c>
      <c r="Q25" s="18">
        <f ca="1">SUM(P25-O25)</f>
        <v>-1451</v>
      </c>
      <c r="R25" s="19">
        <f ca="1">IF(Q25=0,0,IF(O25=0,1,Q25/O25))</f>
        <v>-0.10720354636128555</v>
      </c>
      <c r="S25" s="18">
        <f>+DB25</f>
        <v>7328</v>
      </c>
      <c r="T25" s="73">
        <f ca="1">OFFSET(DB25,0,14,1,1)</f>
        <v>6725</v>
      </c>
      <c r="U25" s="18">
        <f ca="1">SUM(T25-S25)</f>
        <v>-603</v>
      </c>
      <c r="V25" s="19">
        <f ca="1">IF(U25=0,0,IF(S25=0,1,U25/S25))</f>
        <v>-8.2287117903930132E-2</v>
      </c>
      <c r="W25" s="18">
        <f>SUMIF($C$6:V$6,W$5,$C25:V25)</f>
        <v>20863</v>
      </c>
      <c r="X25" s="73">
        <f ca="1">SUMIF($C$6:W$6,X$5,$C25:W25)</f>
        <v>18809</v>
      </c>
      <c r="Y25" s="18">
        <f ca="1">SUM(X25-W25)</f>
        <v>-2054</v>
      </c>
      <c r="Z25" s="19">
        <f ca="1">IF(Y25=0,0,IF(W25=0,1,Y25/W25))</f>
        <v>-9.8451804630206585E-2</v>
      </c>
      <c r="AA25" s="18">
        <f>+DC25</f>
        <v>7104</v>
      </c>
      <c r="AB25" s="73">
        <f ca="1">OFFSET(DC25,0,14,1,1)</f>
        <v>6961</v>
      </c>
      <c r="AC25" s="18">
        <f ca="1">SUM(AB25-AA25)</f>
        <v>-143</v>
      </c>
      <c r="AD25" s="19">
        <f ca="1">IF(AC25=0,0,IF(AA25=0,1,AC25/AA25))</f>
        <v>-2.0129504504504504E-2</v>
      </c>
      <c r="AE25" s="18">
        <f>SUMIF($C$6:AD$6,AE$5,$C25:AD25)</f>
        <v>27967</v>
      </c>
      <c r="AF25" s="73">
        <f ca="1">SUMIF($C$6:AE$6,AF$5,$C25:AE25)</f>
        <v>25770</v>
      </c>
      <c r="AG25" s="18">
        <f ca="1">SUM(AF25-AE25)</f>
        <v>-2197</v>
      </c>
      <c r="AH25" s="19">
        <f ca="1">IF(AG25=0,0,IF(AE25=0,1,AG25/AE25))</f>
        <v>-7.8556870597489906E-2</v>
      </c>
      <c r="AI25" s="18">
        <f>+DD25</f>
        <v>8182</v>
      </c>
      <c r="AJ25" s="73">
        <f ca="1">OFFSET(DD25,0,14,1,1)</f>
        <v>7540</v>
      </c>
      <c r="AK25" s="18">
        <f ca="1">SUM(AJ25-AI25)</f>
        <v>-642</v>
      </c>
      <c r="AL25" s="19">
        <f ca="1">IF(AK25=0,0,IF(AI25=0,1,AK25/AI25))</f>
        <v>-7.8464923001711068E-2</v>
      </c>
      <c r="AM25" s="18">
        <f>SUMIF($C$6:AL$6,AM$5,$C25:AL25)</f>
        <v>36149</v>
      </c>
      <c r="AN25" s="73">
        <f ca="1">SUMIF($C$6:AM$6,AN$5,$C25:AM25)</f>
        <v>33310</v>
      </c>
      <c r="AO25" s="18">
        <f ca="1">SUM(AN25-AM25)</f>
        <v>-2839</v>
      </c>
      <c r="AP25" s="19">
        <f ca="1">IF(AO25=0,0,IF(AM25=0,1,AO25/AM25))</f>
        <v>-7.8536059088771468E-2</v>
      </c>
      <c r="AQ25" s="18">
        <f>+DE25</f>
        <v>8109</v>
      </c>
      <c r="AR25" s="73">
        <f ca="1">OFFSET(DE25,0,14,1,1)</f>
        <v>7227</v>
      </c>
      <c r="AS25" s="18">
        <f ca="1">SUM(AR25-AQ25)</f>
        <v>-882</v>
      </c>
      <c r="AT25" s="19">
        <f ca="1">IF(AS25=0,0,IF(AQ25=0,1,AS25/AQ25))</f>
        <v>-0.10876803551609324</v>
      </c>
      <c r="AU25" s="18">
        <f>SUMIF($C$6:AT$6,AU$5,$C25:AT25)</f>
        <v>44258</v>
      </c>
      <c r="AV25" s="73">
        <f ca="1">SUMIF($C$6:AU$6,AV$5,$C25:AU25)</f>
        <v>40537</v>
      </c>
      <c r="AW25" s="18">
        <f ca="1">SUM(AV25-AU25)</f>
        <v>-3721</v>
      </c>
      <c r="AX25" s="19">
        <f ca="1">IF(AW25=0,0,IF(AU25=0,1,AW25/AU25))</f>
        <v>-8.4075195444891324E-2</v>
      </c>
      <c r="AY25" s="18">
        <f>+DF25</f>
        <v>7600</v>
      </c>
      <c r="AZ25" s="73">
        <f ca="1">OFFSET(DF25,0,14,1,1)</f>
        <v>7284</v>
      </c>
      <c r="BA25" s="18">
        <f ca="1">SUM(AZ25-AY25)</f>
        <v>-316</v>
      </c>
      <c r="BB25" s="19">
        <f ca="1">IF(BA25=0,0,IF(AY25=0,1,BA25/AY25))</f>
        <v>-4.1578947368421056E-2</v>
      </c>
      <c r="BC25" s="18">
        <f>SUMIF($C$6:BB$6,BC$5,$C25:BB25)</f>
        <v>51858</v>
      </c>
      <c r="BD25" s="73">
        <f ca="1">SUMIF($C$6:BC$6,BD$5,$C25:BC25)</f>
        <v>47821</v>
      </c>
      <c r="BE25" s="18">
        <f ca="1">SUM(BD25-BC25)</f>
        <v>-4037</v>
      </c>
      <c r="BF25" s="19">
        <f ca="1">IF(BE25=0,0,IF(BC25=0,1,BE25/BC25))</f>
        <v>-7.7847198117937444E-2</v>
      </c>
      <c r="BG25" s="18">
        <f>+DG25</f>
        <v>7284</v>
      </c>
      <c r="BH25" s="73">
        <f ca="1">OFFSET(DG25,0,14,1,1)</f>
        <v>7237</v>
      </c>
      <c r="BI25" s="18">
        <f ca="1">SUM(BH25-BG25)</f>
        <v>-47</v>
      </c>
      <c r="BJ25" s="19">
        <f ca="1">IF(BI25=0,0,IF(BG25=0,1,BI25/BG25))</f>
        <v>-6.4524986271279521E-3</v>
      </c>
      <c r="BK25" s="18">
        <f>SUMIF($C$6:BJ$6,BK$5,$C25:BJ25)</f>
        <v>59142</v>
      </c>
      <c r="BL25" s="73">
        <f ca="1">SUMIF($C$6:BK$6,BL$5,$C25:BK25)</f>
        <v>55058</v>
      </c>
      <c r="BM25" s="18">
        <f ca="1">SUM(BL25-BK25)</f>
        <v>-4084</v>
      </c>
      <c r="BN25" s="19">
        <f ca="1">IF(BM25=0,0,IF(BK25=0,1,BM25/BK25))</f>
        <v>-6.9054140881268808E-2</v>
      </c>
      <c r="BO25" s="18">
        <f>+DH25</f>
        <v>6586</v>
      </c>
      <c r="BP25" s="73">
        <f ca="1">OFFSET(DH25,0,14,1,1)</f>
        <v>6545</v>
      </c>
      <c r="BQ25" s="18">
        <f ca="1">SUM(BP25-BO25)</f>
        <v>-41</v>
      </c>
      <c r="BR25" s="19">
        <f ca="1">IF(BQ25=0,0,IF(BO25=0,1,BQ25/BO25))</f>
        <v>-6.2253264500455509E-3</v>
      </c>
      <c r="BS25" s="18">
        <f>SUMIF($C$6:BR$6,BS$5,$C25:BR25)</f>
        <v>65728</v>
      </c>
      <c r="BT25" s="73">
        <f ca="1">SUMIF($C$6:BS$6,BT$5,$C25:BS25)</f>
        <v>61603</v>
      </c>
      <c r="BU25" s="18">
        <f ca="1">SUM(BT25-BS25)</f>
        <v>-4125</v>
      </c>
      <c r="BV25" s="19">
        <f ca="1">IF(BU25=0,0,IF(BS25=0,1,BU25/BS25))</f>
        <v>-6.2758641674780916E-2</v>
      </c>
      <c r="BW25" s="18">
        <f>+DI25</f>
        <v>6907</v>
      </c>
      <c r="BX25" s="73">
        <f ca="1">OFFSET(DI25,0,14,1,1)</f>
        <v>7156</v>
      </c>
      <c r="BY25" s="18">
        <f ca="1">SUM(BX25-BW25)</f>
        <v>249</v>
      </c>
      <c r="BZ25" s="19">
        <f ca="1">IF(BY25=0,0,IF(BW25=0,1,BY25/BW25))</f>
        <v>3.6050383668741859E-2</v>
      </c>
      <c r="CA25" s="18">
        <f>SUMIF($C$6:BZ$6,CA$5,$C25:BZ25)</f>
        <v>72635</v>
      </c>
      <c r="CB25" s="73">
        <f ca="1">SUMIF($C$6:CA$6,CB$5,$C25:CA25)</f>
        <v>68759</v>
      </c>
      <c r="CC25" s="18">
        <f ca="1">SUM(CB25-CA25)</f>
        <v>-3876</v>
      </c>
      <c r="CD25" s="19">
        <f ca="1">IF(CC25=0,0,IF(CA25=0,1,CC25/CA25))</f>
        <v>-5.3362703930611967E-2</v>
      </c>
      <c r="CE25" s="18">
        <f>+DJ25</f>
        <v>6827</v>
      </c>
      <c r="CF25" s="73">
        <f ca="1">OFFSET(DJ25,0,14,1,1)</f>
        <v>6150</v>
      </c>
      <c r="CG25" s="18">
        <f ca="1">SUM(CF25-CE25)</f>
        <v>-677</v>
      </c>
      <c r="CH25" s="19">
        <f ca="1">IF(CG25=0,0,IF(CE25=0,1,CG25/CE25))</f>
        <v>-9.9165079830086419E-2</v>
      </c>
      <c r="CI25" s="18">
        <f>SUMIF($C$6:CH$6,CI$5,$C25:CH25)</f>
        <v>79462</v>
      </c>
      <c r="CJ25" s="73">
        <f ca="1">SUMIF($C$6:CI$6,CJ$5,$C25:CI25)</f>
        <v>74909</v>
      </c>
      <c r="CK25" s="18">
        <f ca="1">SUM(CJ25-CI25)</f>
        <v>-4553</v>
      </c>
      <c r="CL25" s="19">
        <f ca="1">IF(CK25=0,0,IF(CI25=0,1,CK25/CI25))</f>
        <v>-5.7297827892577584E-2</v>
      </c>
      <c r="CM25" s="18">
        <f>+DK25</f>
        <v>5699</v>
      </c>
      <c r="CN25" s="73">
        <f ca="1">OFFSET(DK25,0,14,1,1)</f>
        <v>5675</v>
      </c>
      <c r="CO25" s="18">
        <f ca="1">SUM(CN25-CM25)</f>
        <v>-24</v>
      </c>
      <c r="CP25" s="19">
        <f ca="1">IF(CO25=0,0,IF(CM25=0,1,CO25/CM25))</f>
        <v>-4.2112651342340757E-3</v>
      </c>
      <c r="CQ25" s="18">
        <f>SUMIF($C$6:CP$6,CQ$5,$C25:CP25)</f>
        <v>85161</v>
      </c>
      <c r="CR25" s="73">
        <f ca="1">SUMIF($C$6:CQ$6,CR$5,$C25:CQ25)</f>
        <v>80584</v>
      </c>
      <c r="CS25" s="18">
        <f ca="1">SUM(CR25-CQ25)</f>
        <v>-4577</v>
      </c>
      <c r="CT25" s="19">
        <f ca="1">IF(CS25=0,0,IF(CQ25=0,1,CS25/CQ25))</f>
        <v>-5.3745258980049553E-2</v>
      </c>
      <c r="CW25" t="s">
        <v>13</v>
      </c>
      <c r="CX25" t="s">
        <v>7</v>
      </c>
      <c r="CY25" s="7"/>
      <c r="CZ25" s="74">
        <f>SUMIF(OGB!$A$111:$A$126,'2017-2018'!CZ$7,OGB!D$111:D$126)</f>
        <v>6827</v>
      </c>
      <c r="DA25" s="74">
        <f>SUMIF(OGB!$A$111:$A$126,'2017-2018'!DA$7,OGB!E$111:E$126)</f>
        <v>6708</v>
      </c>
      <c r="DB25" s="74">
        <f>SUMIF(OGB!$A$111:$A$126,'2017-2018'!DB$7,OGB!F$111:F$126)</f>
        <v>7328</v>
      </c>
      <c r="DC25" s="74">
        <f>SUMIF(OGB!$A$111:$A$126,'2017-2018'!DC$7,OGB!G$111:G$126)</f>
        <v>7104</v>
      </c>
      <c r="DD25" s="74">
        <f>SUMIF(OGB!$A$111:$A$126,'2017-2018'!DD$7,OGB!H$111:H$126)</f>
        <v>8182</v>
      </c>
      <c r="DE25" s="74">
        <f>SUMIF(OGB!$A$111:$A$126,'2017-2018'!DE$7,OGB!I$111:I$126)</f>
        <v>8109</v>
      </c>
      <c r="DF25" s="74">
        <f>SUMIF(OGB!$A$111:$A$126,'2017-2018'!DF$7,OGB!J$111:J$126)</f>
        <v>7600</v>
      </c>
      <c r="DG25" s="74">
        <f>SUMIF(OGB!$A$111:$A$126,'2017-2018'!DG$7,OGB!K$111:K$126)</f>
        <v>7284</v>
      </c>
      <c r="DH25" s="74">
        <f>SUMIF(OGB!$A$111:$A$126,'2017-2018'!DH$7,OGB!L$111:L$126)</f>
        <v>6586</v>
      </c>
      <c r="DI25" s="74">
        <f>SUMIF(OGB!$A$111:$A$126,'2017-2018'!DI$7,OGB!M$111:M$126)</f>
        <v>6907</v>
      </c>
      <c r="DJ25" s="74">
        <f>SUMIF(OGB!$A$111:$A$126,'2017-2018'!DJ$7,OGB!N$111:N$126)</f>
        <v>6827</v>
      </c>
      <c r="DK25" s="74">
        <f>SUMIF(OGB!$A$111:$A$126,'2017-2018'!DK$7,OGB!O$111:O$126)</f>
        <v>5699</v>
      </c>
      <c r="DN25" s="74">
        <f>SUMIF(OGB!$A$111:$A$126,'2017-2018'!DN$7,OGB!D$111:D$126)</f>
        <v>6404</v>
      </c>
      <c r="DO25" s="74">
        <f>SUMIF(OGB!$A$111:$A$126,'2017-2018'!DO$7,OGB!E$111:E$126)</f>
        <v>5680</v>
      </c>
      <c r="DP25" s="74">
        <f>SUMIF(OGB!$A$111:$A$126,'2017-2018'!DP$7,OGB!F$111:F$126)</f>
        <v>6725</v>
      </c>
      <c r="DQ25" s="74">
        <f>SUMIF(OGB!$A$111:$A$126,'2017-2018'!DQ$7,OGB!G$111:G$126)</f>
        <v>6961</v>
      </c>
      <c r="DR25" s="74">
        <f>SUMIF(OGB!$A$111:$A$126,'2017-2018'!DR$7,OGB!H$111:H$126)</f>
        <v>7540</v>
      </c>
      <c r="DS25" s="74">
        <f>SUMIF(OGB!$A$111:$A$126,'2017-2018'!DS$7,OGB!I$111:I$126)</f>
        <v>7227</v>
      </c>
      <c r="DT25" s="74">
        <f>SUMIF(OGB!$A$111:$A$126,'2017-2018'!DT$7,OGB!J$111:J$126)</f>
        <v>7284</v>
      </c>
      <c r="DU25" s="74">
        <f>SUMIF(OGB!$A$111:$A$126,'2017-2018'!DU$7,OGB!K$111:K$126)</f>
        <v>7237</v>
      </c>
      <c r="DV25" s="74">
        <f>SUMIF(OGB!$A$111:$A$126,'2017-2018'!DV$7,OGB!L$111:L$126)</f>
        <v>6545</v>
      </c>
      <c r="DW25" s="74">
        <f>SUMIF(OGB!$A$111:$A$126,'2017-2018'!DW$7,OGB!M$111:M$126)</f>
        <v>7156</v>
      </c>
      <c r="DX25" s="74">
        <f>SUMIF(OGB!$A$111:$A$126,'2017-2018'!DX$7,OGB!N$111:N$126)</f>
        <v>6150</v>
      </c>
      <c r="DY25" s="74">
        <f>SUMIF(OGB!$A$111:$A$126,'2017-2018'!DY$7,OGB!O$111:O$126)</f>
        <v>5675</v>
      </c>
    </row>
    <row r="26" spans="1:130">
      <c r="A26" s="83"/>
      <c r="B26" s="26" t="s">
        <v>8</v>
      </c>
      <c r="C26" s="73">
        <f>+CZ26</f>
        <v>21</v>
      </c>
      <c r="D26" s="73">
        <f ca="1">OFFSET(CZ26,0,14,1,1)</f>
        <v>26</v>
      </c>
      <c r="E26" s="73">
        <f ca="1">SUM(D26-C26)</f>
        <v>5</v>
      </c>
      <c r="F26" s="19">
        <f ca="1">IF(E26=0,0,IF(C26=0,1,E26/C26))</f>
        <v>0.23809523809523808</v>
      </c>
      <c r="G26" s="73">
        <f>SUMIF($C$6:F$6,G$5,$C26:F26)</f>
        <v>21</v>
      </c>
      <c r="H26" s="73">
        <f ca="1">SUMIF($C$6:G$6,H$5,$C26:G26)</f>
        <v>26</v>
      </c>
      <c r="I26" s="73">
        <f ca="1">SUM(H26-G26)</f>
        <v>5</v>
      </c>
      <c r="J26" s="19">
        <f ca="1">IF(I26=0,0,IF(G26=0,1,I26/G26))</f>
        <v>0.23809523809523808</v>
      </c>
      <c r="K26" s="73">
        <f>+DA26</f>
        <v>12</v>
      </c>
      <c r="L26" s="73">
        <f ca="1">OFFSET(DA26,0,14,1,1)</f>
        <v>17</v>
      </c>
      <c r="M26" s="73">
        <f ca="1">SUM(L26-K26)</f>
        <v>5</v>
      </c>
      <c r="N26" s="19">
        <f ca="1">IF(M26=0,0,IF(K26=0,1,M26/K26))</f>
        <v>0.41666666666666669</v>
      </c>
      <c r="O26" s="73">
        <f>SUMIF($C$6:N$6,O$5,$C26:N26)</f>
        <v>33</v>
      </c>
      <c r="P26" s="73">
        <f ca="1">SUMIF($C$6:O$6,P$5,$C26:O26)</f>
        <v>43</v>
      </c>
      <c r="Q26" s="73">
        <f ca="1">SUM(P26-O26)</f>
        <v>10</v>
      </c>
      <c r="R26" s="19">
        <f ca="1">IF(Q26=0,0,IF(O26=0,1,Q26/O26))</f>
        <v>0.30303030303030304</v>
      </c>
      <c r="S26" s="73">
        <f>+DB26</f>
        <v>6</v>
      </c>
      <c r="T26" s="73">
        <f ca="1">OFFSET(DB26,0,14,1,1)</f>
        <v>10</v>
      </c>
      <c r="U26" s="73">
        <f ca="1">SUM(T26-S26)</f>
        <v>4</v>
      </c>
      <c r="V26" s="19">
        <f ca="1">IF(U26=0,0,IF(S26=0,1,U26/S26))</f>
        <v>0.66666666666666663</v>
      </c>
      <c r="W26" s="73">
        <f>SUMIF($C$6:V$6,W$5,$C26:V26)</f>
        <v>39</v>
      </c>
      <c r="X26" s="73">
        <f ca="1">SUMIF($C$6:W$6,X$5,$C26:W26)</f>
        <v>53</v>
      </c>
      <c r="Y26" s="73">
        <f ca="1">SUM(X26-W26)</f>
        <v>14</v>
      </c>
      <c r="Z26" s="19">
        <f ca="1">IF(Y26=0,0,IF(W26=0,1,Y26/W26))</f>
        <v>0.35897435897435898</v>
      </c>
      <c r="AA26" s="73">
        <f>+DC26</f>
        <v>18</v>
      </c>
      <c r="AB26" s="73">
        <f ca="1">OFFSET(DC26,0,14,1,1)</f>
        <v>28</v>
      </c>
      <c r="AC26" s="73">
        <f ca="1">SUM(AB26-AA26)</f>
        <v>10</v>
      </c>
      <c r="AD26" s="19">
        <f ca="1">IF(AC26=0,0,IF(AA26=0,1,AC26/AA26))</f>
        <v>0.55555555555555558</v>
      </c>
      <c r="AE26" s="73">
        <f>SUMIF($C$6:AD$6,AE$5,$C26:AD26)</f>
        <v>57</v>
      </c>
      <c r="AF26" s="73">
        <f ca="1">SUMIF($C$6:AE$6,AF$5,$C26:AE26)</f>
        <v>81</v>
      </c>
      <c r="AG26" s="73">
        <f ca="1">SUM(AF26-AE26)</f>
        <v>24</v>
      </c>
      <c r="AH26" s="19">
        <f ca="1">IF(AG26=0,0,IF(AE26=0,1,AG26/AE26))</f>
        <v>0.42105263157894735</v>
      </c>
      <c r="AI26" s="73">
        <f>+DD26</f>
        <v>33</v>
      </c>
      <c r="AJ26" s="73">
        <f ca="1">OFFSET(DD26,0,14,1,1)</f>
        <v>34</v>
      </c>
      <c r="AK26" s="73">
        <f ca="1">SUM(AJ26-AI26)</f>
        <v>1</v>
      </c>
      <c r="AL26" s="19">
        <f ca="1">IF(AK26=0,0,IF(AI26=0,1,AK26/AI26))</f>
        <v>3.0303030303030304E-2</v>
      </c>
      <c r="AM26" s="73">
        <f>SUMIF($C$6:AL$6,AM$5,$C26:AL26)</f>
        <v>90</v>
      </c>
      <c r="AN26" s="73">
        <f ca="1">SUMIF($C$6:AM$6,AN$5,$C26:AM26)</f>
        <v>115</v>
      </c>
      <c r="AO26" s="73">
        <f ca="1">SUM(AN26-AM26)</f>
        <v>25</v>
      </c>
      <c r="AP26" s="19">
        <f ca="1">IF(AO26=0,0,IF(AM26=0,1,AO26/AM26))</f>
        <v>0.27777777777777779</v>
      </c>
      <c r="AQ26" s="73">
        <f>+DE26</f>
        <v>46</v>
      </c>
      <c r="AR26" s="73">
        <f ca="1">OFFSET(DE26,0,14,1,1)</f>
        <v>68</v>
      </c>
      <c r="AS26" s="73">
        <f ca="1">SUM(AR26-AQ26)</f>
        <v>22</v>
      </c>
      <c r="AT26" s="19">
        <f ca="1">IF(AS26=0,0,IF(AQ26=0,1,AS26/AQ26))</f>
        <v>0.47826086956521741</v>
      </c>
      <c r="AU26" s="73">
        <f>SUMIF($C$6:AT$6,AU$5,$C26:AT26)</f>
        <v>136</v>
      </c>
      <c r="AV26" s="73">
        <f ca="1">SUMIF($C$6:AU$6,AV$5,$C26:AU26)</f>
        <v>183</v>
      </c>
      <c r="AW26" s="73">
        <f ca="1">SUM(AV26-AU26)</f>
        <v>47</v>
      </c>
      <c r="AX26" s="19">
        <f ca="1">IF(AW26=0,0,IF(AU26=0,1,AW26/AU26))</f>
        <v>0.34558823529411764</v>
      </c>
      <c r="AY26" s="73">
        <f>+DF26</f>
        <v>17</v>
      </c>
      <c r="AZ26" s="73">
        <f ca="1">OFFSET(DF26,0,14,1,1)</f>
        <v>16</v>
      </c>
      <c r="BA26" s="73">
        <f ca="1">SUM(AZ26-AY26)</f>
        <v>-1</v>
      </c>
      <c r="BB26" s="19">
        <f ca="1">IF(BA26=0,0,IF(AY26=0,1,BA26/AY26))</f>
        <v>-5.8823529411764705E-2</v>
      </c>
      <c r="BC26" s="73">
        <f>SUMIF($C$6:BB$6,BC$5,$C26:BB26)</f>
        <v>153</v>
      </c>
      <c r="BD26" s="73">
        <f ca="1">SUMIF($C$6:BC$6,BD$5,$C26:BC26)</f>
        <v>199</v>
      </c>
      <c r="BE26" s="73">
        <f ca="1">SUM(BD26-BC26)</f>
        <v>46</v>
      </c>
      <c r="BF26" s="19">
        <f ca="1">IF(BE26=0,0,IF(BC26=0,1,BE26/BC26))</f>
        <v>0.30065359477124182</v>
      </c>
      <c r="BG26" s="73">
        <f>+DG26</f>
        <v>33</v>
      </c>
      <c r="BH26" s="73">
        <f ca="1">OFFSET(DG26,0,14,1,1)</f>
        <v>24</v>
      </c>
      <c r="BI26" s="73">
        <f ca="1">SUM(BH26-BG26)</f>
        <v>-9</v>
      </c>
      <c r="BJ26" s="19">
        <f ca="1">IF(BI26=0,0,IF(BG26=0,1,BI26/BG26))</f>
        <v>-0.27272727272727271</v>
      </c>
      <c r="BK26" s="73">
        <f>SUMIF($C$6:BJ$6,BK$5,$C26:BJ26)</f>
        <v>186</v>
      </c>
      <c r="BL26" s="73">
        <f ca="1">SUMIF($C$6:BK$6,BL$5,$C26:BK26)</f>
        <v>223</v>
      </c>
      <c r="BM26" s="73">
        <f ca="1">SUM(BL26-BK26)</f>
        <v>37</v>
      </c>
      <c r="BN26" s="19">
        <f ca="1">IF(BM26=0,0,IF(BK26=0,1,BM26/BK26))</f>
        <v>0.19892473118279569</v>
      </c>
      <c r="BO26" s="73">
        <f>+DH26</f>
        <v>13</v>
      </c>
      <c r="BP26" s="73">
        <f ca="1">OFFSET(DH26,0,14,1,1)</f>
        <v>24</v>
      </c>
      <c r="BQ26" s="73">
        <f ca="1">SUM(BP26-BO26)</f>
        <v>11</v>
      </c>
      <c r="BR26" s="19">
        <f ca="1">IF(BQ26=0,0,IF(BO26=0,1,BQ26/BO26))</f>
        <v>0.84615384615384615</v>
      </c>
      <c r="BS26" s="73">
        <f>SUMIF($C$6:BR$6,BS$5,$C26:BR26)</f>
        <v>199</v>
      </c>
      <c r="BT26" s="73">
        <f ca="1">SUMIF($C$6:BS$6,BT$5,$C26:BS26)</f>
        <v>247</v>
      </c>
      <c r="BU26" s="73">
        <f ca="1">SUM(BT26-BS26)</f>
        <v>48</v>
      </c>
      <c r="BV26" s="19">
        <f ca="1">IF(BU26=0,0,IF(BS26=0,1,BU26/BS26))</f>
        <v>0.24120603015075376</v>
      </c>
      <c r="BW26" s="73">
        <f>+DI26</f>
        <v>28</v>
      </c>
      <c r="BX26" s="73">
        <f ca="1">OFFSET(DI26,0,14,1,1)</f>
        <v>44</v>
      </c>
      <c r="BY26" s="73">
        <f ca="1">SUM(BX26-BW26)</f>
        <v>16</v>
      </c>
      <c r="BZ26" s="19">
        <f ca="1">IF(BY26=0,0,IF(BW26=0,1,BY26/BW26))</f>
        <v>0.5714285714285714</v>
      </c>
      <c r="CA26" s="73">
        <f>SUMIF($C$6:BZ$6,CA$5,$C26:BZ26)</f>
        <v>227</v>
      </c>
      <c r="CB26" s="73">
        <f ca="1">SUMIF($C$6:CA$6,CB$5,$C26:CA26)</f>
        <v>291</v>
      </c>
      <c r="CC26" s="73">
        <f ca="1">SUM(CB26-CA26)</f>
        <v>64</v>
      </c>
      <c r="CD26" s="19">
        <f ca="1">IF(CC26=0,0,IF(CA26=0,1,CC26/CA26))</f>
        <v>0.28193832599118945</v>
      </c>
      <c r="CE26" s="73">
        <f>+DJ26</f>
        <v>23</v>
      </c>
      <c r="CF26" s="73">
        <f ca="1">OFFSET(DJ26,0,14,1,1)</f>
        <v>39</v>
      </c>
      <c r="CG26" s="73">
        <f ca="1">SUM(CF26-CE26)</f>
        <v>16</v>
      </c>
      <c r="CH26" s="19">
        <f ca="1">IF(CG26=0,0,IF(CE26=0,1,CG26/CE26))</f>
        <v>0.69565217391304346</v>
      </c>
      <c r="CI26" s="73">
        <f>SUMIF($C$6:CH$6,CI$5,$C26:CH26)</f>
        <v>250</v>
      </c>
      <c r="CJ26" s="73">
        <f ca="1">SUMIF($C$6:CI$6,CJ$5,$C26:CI26)</f>
        <v>330</v>
      </c>
      <c r="CK26" s="73">
        <f ca="1">SUM(CJ26-CI26)</f>
        <v>80</v>
      </c>
      <c r="CL26" s="19">
        <f ca="1">IF(CK26=0,0,IF(CI26=0,1,CK26/CI26))</f>
        <v>0.32</v>
      </c>
      <c r="CM26" s="73">
        <f>+DK26</f>
        <v>17</v>
      </c>
      <c r="CN26" s="73">
        <f ca="1">OFFSET(DK26,0,14,1,1)</f>
        <v>18</v>
      </c>
      <c r="CO26" s="73">
        <f ca="1">SUM(CN26-CM26)</f>
        <v>1</v>
      </c>
      <c r="CP26" s="19">
        <f ca="1">IF(CO26=0,0,IF(CM26=0,1,CO26/CM26))</f>
        <v>5.8823529411764705E-2</v>
      </c>
      <c r="CQ26" s="73">
        <f>SUMIF($C$6:CP$6,CQ$5,$C26:CP26)</f>
        <v>267</v>
      </c>
      <c r="CR26" s="73">
        <f ca="1">SUMIF($C$6:CQ$6,CR$5,$C26:CQ26)</f>
        <v>348</v>
      </c>
      <c r="CS26" s="73">
        <f ca="1">SUM(CR26-CQ26)</f>
        <v>81</v>
      </c>
      <c r="CT26" s="19">
        <f ca="1">IF(CS26=0,0,IF(CQ26=0,1,CS26/CQ26))</f>
        <v>0.30337078651685395</v>
      </c>
      <c r="CW26" t="s">
        <v>13</v>
      </c>
      <c r="CX26" t="s">
        <v>8</v>
      </c>
      <c r="CY26" s="7"/>
      <c r="CZ26" s="74">
        <f>SUMIF(OGB!$A$129:$A$144,'2017-2018'!CZ$7,OGB!D$129:D$144)</f>
        <v>21</v>
      </c>
      <c r="DA26" s="74">
        <f>SUMIF(OGB!$A$129:$A$144,'2017-2018'!DA$7,OGB!E$129:E$144)</f>
        <v>12</v>
      </c>
      <c r="DB26" s="74">
        <f>SUMIF(OGB!$A$129:$A$144,'2017-2018'!DB$7,OGB!F$129:F$144)</f>
        <v>6</v>
      </c>
      <c r="DC26" s="74">
        <f>SUMIF(OGB!$A$129:$A$144,'2017-2018'!DC$7,OGB!G$129:G$144)</f>
        <v>18</v>
      </c>
      <c r="DD26" s="74">
        <f>SUMIF(OGB!$A$129:$A$144,'2017-2018'!DD$7,OGB!H$129:H$144)</f>
        <v>33</v>
      </c>
      <c r="DE26" s="74">
        <f>SUMIF(OGB!$A$129:$A$144,'2017-2018'!DE$7,OGB!I$129:I$144)</f>
        <v>46</v>
      </c>
      <c r="DF26" s="74">
        <f>SUMIF(OGB!$A$129:$A$144,'2017-2018'!DF$7,OGB!J$129:J$144)</f>
        <v>17</v>
      </c>
      <c r="DG26" s="74">
        <f>SUMIF(OGB!$A$129:$A$144,'2017-2018'!DG$7,OGB!K$129:K$144)</f>
        <v>33</v>
      </c>
      <c r="DH26" s="74">
        <f>SUMIF(OGB!$A$129:$A$144,'2017-2018'!DH$7,OGB!L$129:L$144)</f>
        <v>13</v>
      </c>
      <c r="DI26" s="74">
        <f>SUMIF(OGB!$A$129:$A$144,'2017-2018'!DI$7,OGB!M$129:M$144)</f>
        <v>28</v>
      </c>
      <c r="DJ26" s="74">
        <f>SUMIF(OGB!$A$129:$A$144,'2017-2018'!DJ$7,OGB!N$129:N$144)</f>
        <v>23</v>
      </c>
      <c r="DK26" s="74">
        <f>SUMIF(OGB!$A$129:$A$144,'2017-2018'!DK$7,OGB!O$129:O$144)</f>
        <v>17</v>
      </c>
      <c r="DN26" s="74">
        <f>SUMIF(OGB!$A$129:$A$144,'2017-2018'!DN$7,OGB!D$129:D$144)</f>
        <v>26</v>
      </c>
      <c r="DO26" s="74">
        <f>SUMIF(OGB!$A$129:$A$144,'2017-2018'!DO$7,OGB!E$129:E$144)</f>
        <v>17</v>
      </c>
      <c r="DP26" s="74">
        <f>SUMIF(OGB!$A$129:$A$144,'2017-2018'!DP$7,OGB!F$129:F$144)</f>
        <v>10</v>
      </c>
      <c r="DQ26" s="74">
        <f>SUMIF(OGB!$A$129:$A$144,'2017-2018'!DQ$7,OGB!G$129:G$144)</f>
        <v>28</v>
      </c>
      <c r="DR26" s="74">
        <f>SUMIF(OGB!$A$129:$A$144,'2017-2018'!DR$7,OGB!H$129:H$144)</f>
        <v>34</v>
      </c>
      <c r="DS26" s="74">
        <f>SUMIF(OGB!$A$129:$A$144,'2017-2018'!DS$7,OGB!I$129:I$144)</f>
        <v>68</v>
      </c>
      <c r="DT26" s="74">
        <f>SUMIF(OGB!$A$129:$A$144,'2017-2018'!DT$7,OGB!J$129:J$144)</f>
        <v>16</v>
      </c>
      <c r="DU26" s="74">
        <f>SUMIF(OGB!$A$129:$A$144,'2017-2018'!DU$7,OGB!K$129:K$144)</f>
        <v>24</v>
      </c>
      <c r="DV26" s="74">
        <f>SUMIF(OGB!$A$129:$A$144,'2017-2018'!DV$7,OGB!L$129:L$144)</f>
        <v>24</v>
      </c>
      <c r="DW26" s="74">
        <f>SUMIF(OGB!$A$129:$A$144,'2017-2018'!DW$7,OGB!M$129:M$144)</f>
        <v>44</v>
      </c>
      <c r="DX26" s="74">
        <f>SUMIF(OGB!$A$129:$A$144,'2017-2018'!DX$7,OGB!N$129:N$144)</f>
        <v>39</v>
      </c>
      <c r="DY26" s="74">
        <f>SUMIF(OGB!$A$129:$A$144,'2017-2018'!DY$7,OGB!O$129:O$144)</f>
        <v>18</v>
      </c>
    </row>
    <row r="27" spans="1:130" s="7" customFormat="1">
      <c r="A27" s="75"/>
      <c r="B27" s="24" t="s">
        <v>9</v>
      </c>
      <c r="C27" s="12">
        <f>+SUM(C24:C26)</f>
        <v>45569</v>
      </c>
      <c r="D27" s="86">
        <f ca="1">+SUM(D24:D26)</f>
        <v>45997</v>
      </c>
      <c r="E27" s="12">
        <f ca="1">SUM(E24:E26)</f>
        <v>428</v>
      </c>
      <c r="F27" s="13">
        <f ca="1">IF(E27=0,0,IF(C27=0,1,E27/C27))</f>
        <v>9.3923500625425187E-3</v>
      </c>
      <c r="G27" s="12">
        <f>SUM(G24:G26)</f>
        <v>45569</v>
      </c>
      <c r="H27" s="86">
        <f ca="1">SUM(H24:H26)</f>
        <v>45997</v>
      </c>
      <c r="I27" s="12">
        <f ca="1">SUM(I24:I26)</f>
        <v>428</v>
      </c>
      <c r="J27" s="13">
        <f ca="1">IF(I27=0,0,IF(G27=0,1,I27/G27))</f>
        <v>9.3923500625425187E-3</v>
      </c>
      <c r="K27" s="12">
        <f>+SUM(K24:K26)</f>
        <v>43330</v>
      </c>
      <c r="L27" s="86">
        <f ca="1">+SUM(L24:L26)</f>
        <v>45277</v>
      </c>
      <c r="M27" s="12">
        <f ca="1">SUM(M24:M26)</f>
        <v>1947</v>
      </c>
      <c r="N27" s="13">
        <f ca="1">IF(M27=0,0,IF(K27=0,1,M27/K27))</f>
        <v>4.4934225709669977E-2</v>
      </c>
      <c r="O27" s="12">
        <f>SUM(O24:O26)</f>
        <v>88899</v>
      </c>
      <c r="P27" s="86">
        <f ca="1">SUM(P24:P26)</f>
        <v>91274</v>
      </c>
      <c r="Q27" s="12">
        <f ca="1">SUM(Q24:Q26)</f>
        <v>2375</v>
      </c>
      <c r="R27" s="13">
        <f ca="1">IF(Q27=0,0,IF(O27=0,1,Q27/O27))</f>
        <v>2.6715711087863754E-2</v>
      </c>
      <c r="S27" s="12">
        <f>+SUM(S24:S26)</f>
        <v>47399</v>
      </c>
      <c r="T27" s="86">
        <f ca="1">+SUM(T24:T26)</f>
        <v>54332</v>
      </c>
      <c r="U27" s="12">
        <f ca="1">SUM(U24:U26)</f>
        <v>6933</v>
      </c>
      <c r="V27" s="13">
        <f ca="1">IF(U27=0,0,IF(S27=0,1,U27/S27))</f>
        <v>0.14626890862676428</v>
      </c>
      <c r="W27" s="12">
        <f>SUM(W24:W26)</f>
        <v>136298</v>
      </c>
      <c r="X27" s="86">
        <f ca="1">SUM(X24:X26)</f>
        <v>145606</v>
      </c>
      <c r="Y27" s="12">
        <f ca="1">SUM(Y24:Y26)</f>
        <v>9308</v>
      </c>
      <c r="Z27" s="13">
        <f ca="1">IF(Y27=0,0,IF(W27=0,1,Y27/W27))</f>
        <v>6.8291537660127077E-2</v>
      </c>
      <c r="AA27" s="12">
        <f>+SUM(AA24:AA26)</f>
        <v>53001</v>
      </c>
      <c r="AB27" s="86">
        <f ca="1">+SUM(AB24:AB26)</f>
        <v>52106</v>
      </c>
      <c r="AC27" s="12">
        <f ca="1">SUM(AC24:AC26)</f>
        <v>-895</v>
      </c>
      <c r="AD27" s="13">
        <f ca="1">IF(AC27=0,0,IF(AA27=0,1,AC27/AA27))</f>
        <v>-1.6886473840116226E-2</v>
      </c>
      <c r="AE27" s="12">
        <f>SUM(AE24:AE26)</f>
        <v>189299</v>
      </c>
      <c r="AF27" s="86">
        <f ca="1">SUM(AF24:AF26)</f>
        <v>197712</v>
      </c>
      <c r="AG27" s="12">
        <f ca="1">SUM(AG24:AG26)</f>
        <v>8413</v>
      </c>
      <c r="AH27" s="13">
        <f ca="1">IF(AG27=0,0,IF(AE27=0,1,AG27/AE27))</f>
        <v>4.4442918346108536E-2</v>
      </c>
      <c r="AI27" s="12">
        <f>+SUM(AI24:AI26)</f>
        <v>56735</v>
      </c>
      <c r="AJ27" s="86">
        <f ca="1">+SUM(AJ24:AJ26)</f>
        <v>61153</v>
      </c>
      <c r="AK27" s="12">
        <f ca="1">SUM(AK24:AK26)</f>
        <v>4418</v>
      </c>
      <c r="AL27" s="13">
        <f ca="1">IF(AK27=0,0,IF(AI27=0,1,AK27/AI27))</f>
        <v>7.7870802855380283E-2</v>
      </c>
      <c r="AM27" s="12">
        <f>SUM(AM24:AM26)</f>
        <v>246034</v>
      </c>
      <c r="AN27" s="86">
        <f ca="1">SUM(AN24:AN26)</f>
        <v>258865</v>
      </c>
      <c r="AO27" s="12">
        <f ca="1">SUM(AO24:AO26)</f>
        <v>12831</v>
      </c>
      <c r="AP27" s="13">
        <f ca="1">IF(AO27=0,0,IF(AM27=0,1,AO27/AM27))</f>
        <v>5.2151328678150172E-2</v>
      </c>
      <c r="AQ27" s="12">
        <f>+SUM(AQ24:AQ26)</f>
        <v>59783</v>
      </c>
      <c r="AR27" s="86">
        <f ca="1">+SUM(AR24:AR26)</f>
        <v>62213</v>
      </c>
      <c r="AS27" s="12">
        <f ca="1">SUM(AS24:AS26)</f>
        <v>2430</v>
      </c>
      <c r="AT27" s="13">
        <f ca="1">IF(AS27=0,0,IF(AQ27=0,1,AS27/AQ27))</f>
        <v>4.0647006674138134E-2</v>
      </c>
      <c r="AU27" s="12">
        <f>SUM(AU24:AU26)</f>
        <v>305817</v>
      </c>
      <c r="AV27" s="86">
        <f ca="1">SUM(AV24:AV26)</f>
        <v>321078</v>
      </c>
      <c r="AW27" s="12">
        <f ca="1">SUM(AW24:AW26)</f>
        <v>15261</v>
      </c>
      <c r="AX27" s="13">
        <f ca="1">IF(AW27=0,0,IF(AU27=0,1,AW27/AU27))</f>
        <v>4.990239260734361E-2</v>
      </c>
      <c r="AY27" s="12">
        <f>+SUM(AY24:AY26)</f>
        <v>64694</v>
      </c>
      <c r="AZ27" s="86">
        <f ca="1">+SUM(AZ24:AZ26)</f>
        <v>64342</v>
      </c>
      <c r="BA27" s="12">
        <f ca="1">SUM(BA24:BA26)</f>
        <v>-352</v>
      </c>
      <c r="BB27" s="13">
        <f ca="1">IF(BA27=0,0,IF(AY27=0,1,BA27/AY27))</f>
        <v>-5.4409991653012642E-3</v>
      </c>
      <c r="BC27" s="12">
        <f>SUM(BC24:BC26)</f>
        <v>370511</v>
      </c>
      <c r="BD27" s="86">
        <f ca="1">SUM(BD24:BD26)</f>
        <v>385420</v>
      </c>
      <c r="BE27" s="12">
        <f ca="1">SUM(BE24:BE26)</f>
        <v>14909</v>
      </c>
      <c r="BF27" s="13">
        <f ca="1">IF(BE27=0,0,IF(BC27=0,1,BE27/BC27))</f>
        <v>4.0239021243633794E-2</v>
      </c>
      <c r="BG27" s="12">
        <f>+SUM(BG24:BG26)</f>
        <v>72120</v>
      </c>
      <c r="BH27" s="86">
        <f ca="1">+SUM(BH24:BH26)</f>
        <v>68542</v>
      </c>
      <c r="BI27" s="12">
        <f ca="1">SUM(BI24:BI26)</f>
        <v>-3578</v>
      </c>
      <c r="BJ27" s="13">
        <f ca="1">IF(BI27=0,0,IF(BG27=0,1,BI27/BG27))</f>
        <v>-4.9611758180809762E-2</v>
      </c>
      <c r="BK27" s="12">
        <f>SUM(BK24:BK26)</f>
        <v>442631</v>
      </c>
      <c r="BL27" s="86">
        <f ca="1">SUM(BL24:BL26)</f>
        <v>453962</v>
      </c>
      <c r="BM27" s="12">
        <f ca="1">SUM(BM24:BM26)</f>
        <v>11331</v>
      </c>
      <c r="BN27" s="13">
        <f ca="1">IF(BM27=0,0,IF(BK27=0,1,BM27/BK27))</f>
        <v>2.5599201140453335E-2</v>
      </c>
      <c r="BO27" s="12">
        <f>+SUM(BO24:BO26)</f>
        <v>60524</v>
      </c>
      <c r="BP27" s="86">
        <f ca="1">+SUM(BP24:BP26)</f>
        <v>56705</v>
      </c>
      <c r="BQ27" s="12">
        <f ca="1">SUM(BQ24:BQ26)</f>
        <v>-3819</v>
      </c>
      <c r="BR27" s="13">
        <f ca="1">IF(BQ27=0,0,IF(BO27=0,1,BQ27/BO27))</f>
        <v>-6.3098935959288879E-2</v>
      </c>
      <c r="BS27" s="12">
        <f>SUM(BS24:BS26)</f>
        <v>503155</v>
      </c>
      <c r="BT27" s="86">
        <f ca="1">SUM(BT24:BT26)</f>
        <v>510667</v>
      </c>
      <c r="BU27" s="12">
        <f ca="1">SUM(BU24:BU26)</f>
        <v>7512</v>
      </c>
      <c r="BV27" s="13">
        <f ca="1">IF(BU27=0,0,IF(BS27=0,1,BU27/BS27))</f>
        <v>1.4929793006131311E-2</v>
      </c>
      <c r="BW27" s="12">
        <f>+SUM(BW24:BW26)</f>
        <v>61539</v>
      </c>
      <c r="BX27" s="86">
        <f ca="1">+SUM(BX24:BX26)</f>
        <v>57561</v>
      </c>
      <c r="BY27" s="12">
        <f ca="1">SUM(BY24:BY26)</f>
        <v>-3978</v>
      </c>
      <c r="BZ27" s="13">
        <f ca="1">IF(BY27=0,0,IF(BW27=0,1,BY27/BW27))</f>
        <v>-6.4641934383074154E-2</v>
      </c>
      <c r="CA27" s="12">
        <f>SUM(CA24:CA26)</f>
        <v>564694</v>
      </c>
      <c r="CB27" s="86">
        <f ca="1">SUM(CB24:CB26)</f>
        <v>568228</v>
      </c>
      <c r="CC27" s="12">
        <f ca="1">SUM(CC24:CC26)</f>
        <v>3534</v>
      </c>
      <c r="CD27" s="13">
        <f ca="1">IF(CC27=0,0,IF(CA27=0,1,CC27/CA27))</f>
        <v>6.2582566841510624E-3</v>
      </c>
      <c r="CE27" s="12">
        <f>+SUM(CE24:CE26)</f>
        <v>57788</v>
      </c>
      <c r="CF27" s="86">
        <f ca="1">+SUM(CF24:CF26)</f>
        <v>51072</v>
      </c>
      <c r="CG27" s="12">
        <f ca="1">SUM(CG24:CG26)</f>
        <v>-6716</v>
      </c>
      <c r="CH27" s="13">
        <f ca="1">IF(CG27=0,0,IF(CE27=0,1,CG27/CE27))</f>
        <v>-0.11621789991001592</v>
      </c>
      <c r="CI27" s="12">
        <f>SUM(CI24:CI26)</f>
        <v>622482</v>
      </c>
      <c r="CJ27" s="86">
        <f ca="1">SUM(CJ24:CJ26)</f>
        <v>619300</v>
      </c>
      <c r="CK27" s="12">
        <f ca="1">SUM(CK24:CK26)</f>
        <v>-3182</v>
      </c>
      <c r="CL27" s="13">
        <f ca="1">IF(CK27=0,0,IF(CI27=0,1,CK27/CI27))</f>
        <v>-5.111794397267712E-3</v>
      </c>
      <c r="CM27" s="12">
        <f>+SUM(CM24:CM26)</f>
        <v>57461</v>
      </c>
      <c r="CN27" s="86">
        <f ca="1">+SUM(CN24:CN26)</f>
        <v>55248</v>
      </c>
      <c r="CO27" s="12">
        <f ca="1">SUM(CO24:CO26)</f>
        <v>-2213</v>
      </c>
      <c r="CP27" s="13">
        <f ca="1">IF(CO27=0,0,IF(CM27=0,1,CO27/CM27))</f>
        <v>-3.8513078435808638E-2</v>
      </c>
      <c r="CQ27" s="12">
        <f>SUM(CQ24:CQ26)</f>
        <v>679943</v>
      </c>
      <c r="CR27" s="86">
        <f ca="1">SUM(CR24:CR26)</f>
        <v>674548</v>
      </c>
      <c r="CS27" s="12">
        <f ca="1">SUM(CS24:CS26)</f>
        <v>-5395</v>
      </c>
      <c r="CT27" s="13">
        <f ca="1">IF(CS27=0,0,IF(CQ27=0,1,CS27/CQ27))</f>
        <v>-7.9344886262524943E-3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252975</v>
      </c>
      <c r="D29" s="73">
        <f ca="1">OFFSET(CZ29,0,14,1,1)</f>
        <v>257135</v>
      </c>
      <c r="E29" s="18">
        <f ca="1">SUM(D29-C29)</f>
        <v>4160</v>
      </c>
      <c r="F29" s="19">
        <f ca="1">IF(E29=0,0,IF(C29=0,1,E29/C29))</f>
        <v>1.644431267911849E-2</v>
      </c>
      <c r="G29" s="18">
        <f>SUMIF($C$6:F$6,G$5,$C29:F29)</f>
        <v>252975</v>
      </c>
      <c r="H29" s="73">
        <f ca="1">SUMIF($C$6:G$6,H$5,$C29:G29)</f>
        <v>257135</v>
      </c>
      <c r="I29" s="18">
        <f ca="1">SUM(H29-G29)</f>
        <v>4160</v>
      </c>
      <c r="J29" s="19">
        <f ca="1">IF(I29=0,0,IF(G29=0,1,I29/G29))</f>
        <v>1.644431267911849E-2</v>
      </c>
      <c r="K29" s="18">
        <f>+DA29</f>
        <v>240401</v>
      </c>
      <c r="L29" s="73">
        <f ca="1">OFFSET(DA29,0,14,1,1)</f>
        <v>243936</v>
      </c>
      <c r="M29" s="18">
        <f ca="1">SUM(L29-K29)</f>
        <v>3535</v>
      </c>
      <c r="N29" s="19">
        <f ca="1">IF(M29=0,0,IF(K29=0,1,M29/K29))</f>
        <v>1.4704597734618408E-2</v>
      </c>
      <c r="O29" s="18">
        <f>SUMIF($C$6:N$6,O$5,$C29:N29)</f>
        <v>493376</v>
      </c>
      <c r="P29" s="73">
        <f ca="1">SUMIF($C$6:O$6,P$5,$C29:O29)</f>
        <v>501071</v>
      </c>
      <c r="Q29" s="18">
        <f ca="1">SUM(P29-O29)</f>
        <v>7695</v>
      </c>
      <c r="R29" s="19">
        <f ca="1">IF(Q29=0,0,IF(O29=0,1,Q29/O29))</f>
        <v>1.559662407575561E-2</v>
      </c>
      <c r="S29" s="18">
        <f>+DB29</f>
        <v>288097</v>
      </c>
      <c r="T29" s="73">
        <f ca="1">OFFSET(DB29,0,14,1,1)</f>
        <v>329733</v>
      </c>
      <c r="U29" s="18">
        <f ca="1">SUM(T29-S29)</f>
        <v>41636</v>
      </c>
      <c r="V29" s="19">
        <f ca="1">IF(U29=0,0,IF(S29=0,1,U29/S29))</f>
        <v>0.14452076904653641</v>
      </c>
      <c r="W29" s="18">
        <f>SUMIF($C$6:V$6,W$5,$C29:V29)</f>
        <v>781473</v>
      </c>
      <c r="X29" s="73">
        <f ca="1">SUMIF($C$6:W$6,X$5,$C29:W29)</f>
        <v>830804</v>
      </c>
      <c r="Y29" s="18">
        <f ca="1">SUM(X29-W29)</f>
        <v>49331</v>
      </c>
      <c r="Z29" s="19">
        <f ca="1">IF(Y29=0,0,IF(W29=0,1,Y29/W29))</f>
        <v>6.312566141120679E-2</v>
      </c>
      <c r="AA29" s="18">
        <f>+DC29</f>
        <v>310128</v>
      </c>
      <c r="AB29" s="73">
        <f ca="1">OFFSET(DC29,0,14,1,1)</f>
        <v>292533</v>
      </c>
      <c r="AC29" s="18">
        <f ca="1">SUM(AB29-AA29)</f>
        <v>-17595</v>
      </c>
      <c r="AD29" s="19">
        <f ca="1">IF(AC29=0,0,IF(AA29=0,1,AC29/AA29))</f>
        <v>-5.6734638600835781E-2</v>
      </c>
      <c r="AE29" s="18">
        <f>SUMIF($C$6:AD$6,AE$5,$C29:AD29)</f>
        <v>1091601</v>
      </c>
      <c r="AF29" s="73">
        <f ca="1">SUMIF($C$6:AE$6,AF$5,$C29:AE29)</f>
        <v>1123337</v>
      </c>
      <c r="AG29" s="18">
        <f ca="1">SUM(AF29-AE29)</f>
        <v>31736</v>
      </c>
      <c r="AH29" s="19">
        <f ca="1">IF(AG29=0,0,IF(AE29=0,1,AG29/AE29))</f>
        <v>2.9072893850408711E-2</v>
      </c>
      <c r="AI29" s="18">
        <f>+DD29</f>
        <v>326712</v>
      </c>
      <c r="AJ29" s="73">
        <f ca="1">OFFSET(DD29,0,14,1,1)</f>
        <v>345540</v>
      </c>
      <c r="AK29" s="18">
        <f ca="1">SUM(AJ29-AI29)</f>
        <v>18828</v>
      </c>
      <c r="AL29" s="19">
        <f ca="1">IF(AK29=0,0,IF(AI29=0,1,AK29/AI29))</f>
        <v>5.7628737236465145E-2</v>
      </c>
      <c r="AM29" s="18">
        <f>SUMIF($C$6:AL$6,AM$5,$C29:AL29)</f>
        <v>1418313</v>
      </c>
      <c r="AN29" s="73">
        <f ca="1">SUMIF($C$6:AM$6,AN$5,$C29:AM29)</f>
        <v>1468877</v>
      </c>
      <c r="AO29" s="18">
        <f ca="1">SUM(AN29-AM29)</f>
        <v>50564</v>
      </c>
      <c r="AP29" s="19">
        <f ca="1">IF(AO29=0,0,IF(AM29=0,1,AO29/AM29))</f>
        <v>3.5650804864652587E-2</v>
      </c>
      <c r="AQ29" s="18">
        <f>+DE29</f>
        <v>373013</v>
      </c>
      <c r="AR29" s="73">
        <f ca="1">OFFSET(DE29,0,14,1,1)</f>
        <v>390298</v>
      </c>
      <c r="AS29" s="18">
        <f ca="1">SUM(AR29-AQ29)</f>
        <v>17285</v>
      </c>
      <c r="AT29" s="19">
        <f ca="1">IF(AS29=0,0,IF(AQ29=0,1,AS29/AQ29))</f>
        <v>4.6338867546171315E-2</v>
      </c>
      <c r="AU29" s="18">
        <f>SUMIF($C$6:AT$6,AU$5,$C29:AT29)</f>
        <v>1791326</v>
      </c>
      <c r="AV29" s="73">
        <f ca="1">SUMIF($C$6:AU$6,AV$5,$C29:AU29)</f>
        <v>1859175</v>
      </c>
      <c r="AW29" s="18">
        <f ca="1">SUM(AV29-AU29)</f>
        <v>67849</v>
      </c>
      <c r="AX29" s="19">
        <f ca="1">IF(AW29=0,0,IF(AU29=0,1,AW29/AU29))</f>
        <v>3.7876411105516247E-2</v>
      </c>
      <c r="AY29" s="18">
        <f>+DF29</f>
        <v>489917</v>
      </c>
      <c r="AZ29" s="73">
        <f ca="1">OFFSET(DF29,0,14,1,1)</f>
        <v>485629</v>
      </c>
      <c r="BA29" s="18">
        <f ca="1">SUM(AZ29-AY29)</f>
        <v>-4288</v>
      </c>
      <c r="BB29" s="19">
        <f ca="1">IF(BA29=0,0,IF(AY29=0,1,BA29/AY29))</f>
        <v>-8.7525029749937235E-3</v>
      </c>
      <c r="BC29" s="18">
        <f>SUMIF($C$6:BB$6,BC$5,$C29:BB29)</f>
        <v>2281243</v>
      </c>
      <c r="BD29" s="73">
        <f ca="1">SUMIF($C$6:BC$6,BD$5,$C29:BC29)</f>
        <v>2344804</v>
      </c>
      <c r="BE29" s="18">
        <f ca="1">SUM(BD29-BC29)</f>
        <v>63561</v>
      </c>
      <c r="BF29" s="19">
        <f ca="1">IF(BE29=0,0,IF(BC29=0,1,BE29/BC29))</f>
        <v>2.7862441660094956E-2</v>
      </c>
      <c r="BG29" s="18">
        <f>+DG29</f>
        <v>492160</v>
      </c>
      <c r="BH29" s="73">
        <f ca="1">OFFSET(DG29,0,14,1,1)</f>
        <v>497636</v>
      </c>
      <c r="BI29" s="18">
        <f ca="1">SUM(BH29-BG29)</f>
        <v>5476</v>
      </c>
      <c r="BJ29" s="19">
        <f ca="1">IF(BI29=0,0,IF(BG29=0,1,BI29/BG29))</f>
        <v>1.1126462938881665E-2</v>
      </c>
      <c r="BK29" s="18">
        <f>SUMIF($C$6:BJ$6,BK$5,$C29:BJ29)</f>
        <v>2773403</v>
      </c>
      <c r="BL29" s="73">
        <f ca="1">SUMIF($C$6:BK$6,BL$5,$C29:BK29)</f>
        <v>2842440</v>
      </c>
      <c r="BM29" s="18">
        <f ca="1">SUM(BL29-BK29)</f>
        <v>69037</v>
      </c>
      <c r="BN29" s="19">
        <f ca="1">IF(BM29=0,0,IF(BK29=0,1,BM29/BK29))</f>
        <v>2.489252373347833E-2</v>
      </c>
      <c r="BO29" s="18">
        <f>+DH29</f>
        <v>377471</v>
      </c>
      <c r="BP29" s="73">
        <f ca="1">OFFSET(DH29,0,14,1,1)</f>
        <v>355585</v>
      </c>
      <c r="BQ29" s="18">
        <f ca="1">SUM(BP29-BO29)</f>
        <v>-21886</v>
      </c>
      <c r="BR29" s="19">
        <f ca="1">IF(BQ29=0,0,IF(BO29=0,1,BQ29/BO29))</f>
        <v>-5.7980613080210137E-2</v>
      </c>
      <c r="BS29" s="18">
        <f>SUMIF($C$6:BR$6,BS$5,$C29:BR29)</f>
        <v>3150874</v>
      </c>
      <c r="BT29" s="73">
        <f ca="1">SUMIF($C$6:BS$6,BT$5,$C29:BS29)</f>
        <v>3198025</v>
      </c>
      <c r="BU29" s="18">
        <f ca="1">SUM(BT29-BS29)</f>
        <v>47151</v>
      </c>
      <c r="BV29" s="19">
        <f ca="1">IF(BU29=0,0,IF(BS29=0,1,BU29/BS29))</f>
        <v>1.4964419396015201E-2</v>
      </c>
      <c r="BW29" s="18">
        <f>+DI29</f>
        <v>354972</v>
      </c>
      <c r="BX29" s="73">
        <f ca="1">OFFSET(DI29,0,14,1,1)</f>
        <v>331188</v>
      </c>
      <c r="BY29" s="18">
        <f ca="1">SUM(BX29-BW29)</f>
        <v>-23784</v>
      </c>
      <c r="BZ29" s="19">
        <f ca="1">IF(BY29=0,0,IF(BW29=0,1,BY29/BW29))</f>
        <v>-6.7002467800277202E-2</v>
      </c>
      <c r="CA29" s="18">
        <f>SUMIF($C$6:BZ$6,CA$5,$C29:BZ29)</f>
        <v>3505846</v>
      </c>
      <c r="CB29" s="73">
        <f ca="1">SUMIF($C$6:CA$6,CB$5,$C29:CA29)</f>
        <v>3529213</v>
      </c>
      <c r="CC29" s="18">
        <f ca="1">SUM(CB29-CA29)</f>
        <v>23367</v>
      </c>
      <c r="CD29" s="19">
        <f ca="1">IF(CC29=0,0,IF(CA29=0,1,CC29/CA29))</f>
        <v>6.6651530044388712E-3</v>
      </c>
      <c r="CE29" s="18">
        <f>+DJ29</f>
        <v>300185</v>
      </c>
      <c r="CF29" s="73">
        <f ca="1">OFFSET(DJ29,0,14,1,1)</f>
        <v>285658</v>
      </c>
      <c r="CG29" s="18">
        <f ca="1">SUM(CF29-CE29)</f>
        <v>-14527</v>
      </c>
      <c r="CH29" s="19">
        <f ca="1">IF(CG29=0,0,IF(CE29=0,1,CG29/CE29))</f>
        <v>-4.8393490680746873E-2</v>
      </c>
      <c r="CI29" s="18">
        <f>SUMIF($C$6:CH$6,CI$5,$C29:CH29)</f>
        <v>3806031</v>
      </c>
      <c r="CJ29" s="73">
        <f ca="1">SUMIF($C$6:CI$6,CJ$5,$C29:CI29)</f>
        <v>3814871</v>
      </c>
      <c r="CK29" s="18">
        <f ca="1">SUM(CJ29-CI29)</f>
        <v>8840</v>
      </c>
      <c r="CL29" s="19">
        <f ca="1">IF(CK29=0,0,IF(CI29=0,1,CK29/CI29))</f>
        <v>2.3226295319192093E-3</v>
      </c>
      <c r="CM29" s="18">
        <f>+DK29</f>
        <v>310963</v>
      </c>
      <c r="CN29" s="73">
        <f ca="1">OFFSET(DK29,0,14,1,1)</f>
        <v>297708</v>
      </c>
      <c r="CO29" s="18">
        <f ca="1">SUM(CN29-CM29)</f>
        <v>-13255</v>
      </c>
      <c r="CP29" s="19">
        <f ca="1">IF(CO29=0,0,IF(CM29=0,1,CO29/CM29))</f>
        <v>-4.2625649996944973E-2</v>
      </c>
      <c r="CQ29" s="18">
        <f>SUMIF($C$6:CP$6,CQ$5,$C29:CP29)</f>
        <v>4116994</v>
      </c>
      <c r="CR29" s="73">
        <f ca="1">SUMIF($C$6:CQ$6,CR$5,$C29:CQ29)</f>
        <v>4112579</v>
      </c>
      <c r="CS29" s="18">
        <f ca="1">SUM(CR29-CQ29)</f>
        <v>-4415</v>
      </c>
      <c r="CT29" s="19">
        <f ca="1">IF(CS29=0,0,IF(CQ29=0,1,CS29/CQ29))</f>
        <v>-1.0723843658747133E-3</v>
      </c>
      <c r="CW29" t="s">
        <v>14</v>
      </c>
      <c r="CX29" t="s">
        <v>6</v>
      </c>
      <c r="CZ29" s="74">
        <f>SUMIF(PB!$A$93:$A$108,'2017-2018'!CZ$7,PB!D$93:D$108)</f>
        <v>252975</v>
      </c>
      <c r="DA29" s="74">
        <f>SUMIF(PB!$A$93:$A$108,'2017-2018'!DA$7,PB!E$93:E$108)</f>
        <v>240401</v>
      </c>
      <c r="DB29" s="74">
        <f>SUMIF(PB!$A$93:$A$108,'2017-2018'!DB$7,PB!F$93:F$108)</f>
        <v>288097</v>
      </c>
      <c r="DC29" s="74">
        <f>SUMIF(PB!$A$93:$A$108,'2017-2018'!DC$7,PB!G$93:G$108)</f>
        <v>310128</v>
      </c>
      <c r="DD29" s="74">
        <f>SUMIF(PB!$A$93:$A$108,'2017-2018'!DD$7,PB!H$93:H$108)</f>
        <v>326712</v>
      </c>
      <c r="DE29" s="74">
        <f>SUMIF(PB!$A$93:$A$108,'2017-2018'!DE$7,PB!I$93:I$108)</f>
        <v>373013</v>
      </c>
      <c r="DF29" s="74">
        <f>SUMIF(PB!$A$93:$A$108,'2017-2018'!DF$7,PB!J$93:J$108)</f>
        <v>489917</v>
      </c>
      <c r="DG29" s="74">
        <f>SUMIF(PB!$A$93:$A$108,'2017-2018'!DG$7,PB!K$93:K$108)</f>
        <v>492160</v>
      </c>
      <c r="DH29" s="74">
        <f>SUMIF(PB!$A$93:$A$108,'2017-2018'!DH$7,PB!L$93:L$108)</f>
        <v>377471</v>
      </c>
      <c r="DI29" s="74">
        <f>SUMIF(PB!$A$93:$A$108,'2017-2018'!DI$7,PB!M$93:M$108)</f>
        <v>354972</v>
      </c>
      <c r="DJ29" s="74">
        <f>SUMIF(PB!$A$93:$A$108,'2017-2018'!DJ$7,PB!N$93:N$108)</f>
        <v>300185</v>
      </c>
      <c r="DK29" s="74">
        <f>SUMIF(PB!$A$93:$A$108,'2017-2018'!DK$7,PB!O$93:O$108)</f>
        <v>310963</v>
      </c>
      <c r="DN29" s="74">
        <f>SUMIF(PB!$A$93:$A$108,'2017-2018'!DN$7,PB!D$93:D$108)</f>
        <v>257135</v>
      </c>
      <c r="DO29" s="74">
        <f>SUMIF(PB!$A$93:$A$108,'2017-2018'!DO$7,PB!E$93:E$108)</f>
        <v>243936</v>
      </c>
      <c r="DP29" s="74">
        <f>SUMIF(PB!$A$93:$A$108,'2017-2018'!DP$7,PB!F$93:F$108)</f>
        <v>329733</v>
      </c>
      <c r="DQ29" s="74">
        <f>SUMIF(PB!$A$93:$A$108,'2017-2018'!DQ$7,PB!G$93:G$108)</f>
        <v>292533</v>
      </c>
      <c r="DR29" s="74">
        <f>SUMIF(PB!$A$93:$A$108,'2017-2018'!DR$7,PB!H$93:H$108)</f>
        <v>345540</v>
      </c>
      <c r="DS29" s="74">
        <f>SUMIF(PB!$A$93:$A$108,'2017-2018'!DS$7,PB!I$93:I$108)</f>
        <v>390298</v>
      </c>
      <c r="DT29" s="74">
        <f>SUMIF(PB!$A$93:$A$108,'2017-2018'!DT$7,PB!J$93:J$108)</f>
        <v>485629</v>
      </c>
      <c r="DU29" s="74">
        <f>SUMIF(PB!$A$93:$A$108,'2017-2018'!DU$7,PB!K$93:K$108)</f>
        <v>497636</v>
      </c>
      <c r="DV29" s="74">
        <f>SUMIF(PB!$A$93:$A$108,'2017-2018'!DV$7,PB!L$93:L$108)</f>
        <v>355585</v>
      </c>
      <c r="DW29" s="74">
        <f>SUMIF(PB!$A$93:$A$108,'2017-2018'!DW$7,PB!M$93:M$108)</f>
        <v>331188</v>
      </c>
      <c r="DX29" s="74">
        <f>SUMIF(PB!$A$93:$A$108,'2017-2018'!DX$7,PB!N$93:N$108)</f>
        <v>285658</v>
      </c>
      <c r="DY29" s="74">
        <f>SUMIF(PB!$A$93:$A$108,'2017-2018'!DY$7,PB!O$93:O$108)</f>
        <v>297708</v>
      </c>
    </row>
    <row r="30" spans="1:130">
      <c r="A30" s="84" t="str">
        <f>+CW31</f>
        <v>Peace Bridge</v>
      </c>
      <c r="B30" s="26" t="s">
        <v>7</v>
      </c>
      <c r="C30" s="18">
        <f>+CZ30</f>
        <v>95293</v>
      </c>
      <c r="D30" s="73">
        <f ca="1">OFFSET(CZ30,0,14,1,1)</f>
        <v>94311</v>
      </c>
      <c r="E30" s="18">
        <f ca="1">SUM(D30-C30)</f>
        <v>-982</v>
      </c>
      <c r="F30" s="19">
        <f ca="1">IF(E30=0,0,IF(C30=0,1,E30/C30))</f>
        <v>-1.0305059133409589E-2</v>
      </c>
      <c r="G30" s="18">
        <f>SUMIF($C$6:F$6,G$5,$C30:F30)</f>
        <v>95293</v>
      </c>
      <c r="H30" s="73">
        <f ca="1">SUMIF($C$6:G$6,H$5,$C30:G30)</f>
        <v>94311</v>
      </c>
      <c r="I30" s="18">
        <f ca="1">SUM(H30-G30)</f>
        <v>-982</v>
      </c>
      <c r="J30" s="19">
        <f ca="1">IF(I30=0,0,IF(G30=0,1,I30/G30))</f>
        <v>-1.0305059133409589E-2</v>
      </c>
      <c r="K30" s="18">
        <f>+DA30</f>
        <v>89465</v>
      </c>
      <c r="L30" s="73">
        <f ca="1">OFFSET(DA30,0,14,1,1)</f>
        <v>89952</v>
      </c>
      <c r="M30" s="18">
        <f ca="1">SUM(L30-K30)</f>
        <v>487</v>
      </c>
      <c r="N30" s="19">
        <f ca="1">IF(M30=0,0,IF(K30=0,1,M30/K30))</f>
        <v>5.4434695132174592E-3</v>
      </c>
      <c r="O30" s="18">
        <f>SUMIF($C$6:N$6,O$5,$C30:N30)</f>
        <v>184758</v>
      </c>
      <c r="P30" s="73">
        <f ca="1">SUMIF($C$6:O$6,P$5,$C30:O30)</f>
        <v>184263</v>
      </c>
      <c r="Q30" s="18">
        <f ca="1">SUM(P30-O30)</f>
        <v>-495</v>
      </c>
      <c r="R30" s="19">
        <f ca="1">IF(Q30=0,0,IF(O30=0,1,Q30/O30))</f>
        <v>-2.6791803331926087E-3</v>
      </c>
      <c r="S30" s="18">
        <f>+DB30</f>
        <v>103637</v>
      </c>
      <c r="T30" s="73">
        <f ca="1">OFFSET(DB30,0,14,1,1)</f>
        <v>101103</v>
      </c>
      <c r="U30" s="18">
        <f ca="1">SUM(T30-S30)</f>
        <v>-2534</v>
      </c>
      <c r="V30" s="19">
        <f ca="1">IF(U30=0,0,IF(S30=0,1,U30/S30))</f>
        <v>-2.4450727056939126E-2</v>
      </c>
      <c r="W30" s="18">
        <f>SUMIF($C$6:V$6,W$5,$C30:V30)</f>
        <v>288395</v>
      </c>
      <c r="X30" s="73">
        <f ca="1">SUMIF($C$6:W$6,X$5,$C30:W30)</f>
        <v>285366</v>
      </c>
      <c r="Y30" s="18">
        <f ca="1">SUM(X30-W30)</f>
        <v>-3029</v>
      </c>
      <c r="Z30" s="19">
        <f ca="1">IF(Y30=0,0,IF(W30=0,1,Y30/W30))</f>
        <v>-1.0502956015187503E-2</v>
      </c>
      <c r="AA30" s="18">
        <f>+DC30</f>
        <v>93964</v>
      </c>
      <c r="AB30" s="73">
        <f ca="1">OFFSET(DC30,0,14,1,1)</f>
        <v>99353</v>
      </c>
      <c r="AC30" s="18">
        <f ca="1">SUM(AB30-AA30)</f>
        <v>5389</v>
      </c>
      <c r="AD30" s="19">
        <f ca="1">IF(AC30=0,0,IF(AA30=0,1,AC30/AA30))</f>
        <v>5.7351751734706906E-2</v>
      </c>
      <c r="AE30" s="18">
        <f>SUMIF($C$6:AD$6,AE$5,$C30:AD30)</f>
        <v>382359</v>
      </c>
      <c r="AF30" s="73">
        <f ca="1">SUMIF($C$6:AE$6,AF$5,$C30:AE30)</f>
        <v>384719</v>
      </c>
      <c r="AG30" s="18">
        <f ca="1">SUM(AF30-AE30)</f>
        <v>2360</v>
      </c>
      <c r="AH30" s="19">
        <f ca="1">IF(AG30=0,0,IF(AE30=0,1,AG30/AE30))</f>
        <v>6.1722098865202597E-3</v>
      </c>
      <c r="AI30" s="18">
        <f>+DD30</f>
        <v>104566</v>
      </c>
      <c r="AJ30" s="73">
        <f ca="1">OFFSET(DD30,0,14,1,1)</f>
        <v>102824</v>
      </c>
      <c r="AK30" s="18">
        <f ca="1">SUM(AJ30-AI30)</f>
        <v>-1742</v>
      </c>
      <c r="AL30" s="19">
        <f ca="1">IF(AK30=0,0,IF(AI30=0,1,AK30/AI30))</f>
        <v>-1.665933477420959E-2</v>
      </c>
      <c r="AM30" s="18">
        <f>SUMIF($C$6:AL$6,AM$5,$C30:AL30)</f>
        <v>486925</v>
      </c>
      <c r="AN30" s="73">
        <f ca="1">SUMIF($C$6:AM$6,AN$5,$C30:AM30)</f>
        <v>487543</v>
      </c>
      <c r="AO30" s="18">
        <f ca="1">SUM(AN30-AM30)</f>
        <v>618</v>
      </c>
      <c r="AP30" s="19">
        <f ca="1">IF(AO30=0,0,IF(AM30=0,1,AO30/AM30))</f>
        <v>1.2691893002002362E-3</v>
      </c>
      <c r="AQ30" s="18">
        <f>+DE30</f>
        <v>103578</v>
      </c>
      <c r="AR30" s="73">
        <f ca="1">OFFSET(DE30,0,14,1,1)</f>
        <v>97073</v>
      </c>
      <c r="AS30" s="18">
        <f ca="1">SUM(AR30-AQ30)</f>
        <v>-6505</v>
      </c>
      <c r="AT30" s="19">
        <f ca="1">IF(AS30=0,0,IF(AQ30=0,1,AS30/AQ30))</f>
        <v>-6.2802911815250342E-2</v>
      </c>
      <c r="AU30" s="18">
        <f>SUMIF($C$6:AT$6,AU$5,$C30:AT30)</f>
        <v>590503</v>
      </c>
      <c r="AV30" s="73">
        <f ca="1">SUMIF($C$6:AU$6,AV$5,$C30:AU30)</f>
        <v>584616</v>
      </c>
      <c r="AW30" s="18">
        <f ca="1">SUM(AV30-AU30)</f>
        <v>-5887</v>
      </c>
      <c r="AX30" s="19">
        <f ca="1">IF(AW30=0,0,IF(AU30=0,1,AW30/AU30))</f>
        <v>-9.9694667088905554E-3</v>
      </c>
      <c r="AY30" s="18">
        <f>+DF30</f>
        <v>91468</v>
      </c>
      <c r="AZ30" s="73">
        <f ca="1">OFFSET(DF30,0,14,1,1)</f>
        <v>92694</v>
      </c>
      <c r="BA30" s="18">
        <f ca="1">SUM(AZ30-AY30)</f>
        <v>1226</v>
      </c>
      <c r="BB30" s="19">
        <f ca="1">IF(BA30=0,0,IF(AY30=0,1,BA30/AY30))</f>
        <v>1.3403594699785717E-2</v>
      </c>
      <c r="BC30" s="18">
        <f>SUMIF($C$6:BB$6,BC$5,$C30:BB30)</f>
        <v>681971</v>
      </c>
      <c r="BD30" s="73">
        <f ca="1">SUMIF($C$6:BC$6,BD$5,$C30:BC30)</f>
        <v>677310</v>
      </c>
      <c r="BE30" s="18">
        <f ca="1">SUM(BD30-BC30)</f>
        <v>-4661</v>
      </c>
      <c r="BF30" s="19">
        <f ca="1">IF(BE30=0,0,IF(BC30=0,1,BE30/BC30))</f>
        <v>-6.834601471323561E-3</v>
      </c>
      <c r="BG30" s="18">
        <f>+DG30</f>
        <v>104374</v>
      </c>
      <c r="BH30" s="73">
        <f ca="1">OFFSET(DG30,0,14,1,1)</f>
        <v>96310</v>
      </c>
      <c r="BI30" s="18">
        <f ca="1">SUM(BH30-BG30)</f>
        <v>-8064</v>
      </c>
      <c r="BJ30" s="19">
        <f ca="1">IF(BI30=0,0,IF(BG30=0,1,BI30/BG30))</f>
        <v>-7.7260620461034352E-2</v>
      </c>
      <c r="BK30" s="18">
        <f>SUMIF($C$6:BJ$6,BK$5,$C30:BJ30)</f>
        <v>786345</v>
      </c>
      <c r="BL30" s="73">
        <f ca="1">SUMIF($C$6:BK$6,BL$5,$C30:BK30)</f>
        <v>773620</v>
      </c>
      <c r="BM30" s="18">
        <f ca="1">SUM(BL30-BK30)</f>
        <v>-12725</v>
      </c>
      <c r="BN30" s="19">
        <f ca="1">IF(BM30=0,0,IF(BK30=0,1,BM30/BK30))</f>
        <v>-1.618246443990869E-2</v>
      </c>
      <c r="BO30" s="18">
        <f>+DH30</f>
        <v>95947</v>
      </c>
      <c r="BP30" s="73">
        <f ca="1">OFFSET(DH30,0,14,1,1)</f>
        <v>89173</v>
      </c>
      <c r="BQ30" s="18">
        <f ca="1">SUM(BP30-BO30)</f>
        <v>-6774</v>
      </c>
      <c r="BR30" s="19">
        <f ca="1">IF(BQ30=0,0,IF(BO30=0,1,BQ30/BO30))</f>
        <v>-7.0601477899256887E-2</v>
      </c>
      <c r="BS30" s="18">
        <f>SUMIF($C$6:BR$6,BS$5,$C30:BR30)</f>
        <v>882292</v>
      </c>
      <c r="BT30" s="73">
        <f ca="1">SUMIF($C$6:BS$6,BT$5,$C30:BS30)</f>
        <v>862793</v>
      </c>
      <c r="BU30" s="18">
        <f ca="1">SUM(BT30-BS30)</f>
        <v>-19499</v>
      </c>
      <c r="BV30" s="19">
        <f ca="1">IF(BU30=0,0,IF(BS30=0,1,BU30/BS30))</f>
        <v>-2.2100393067147839E-2</v>
      </c>
      <c r="BW30" s="18">
        <f>+DI30</f>
        <v>101835</v>
      </c>
      <c r="BX30" s="73">
        <f ca="1">OFFSET(DI30,0,14,1,1)</f>
        <v>100711</v>
      </c>
      <c r="BY30" s="18">
        <f ca="1">SUM(BX30-BW30)</f>
        <v>-1124</v>
      </c>
      <c r="BZ30" s="19">
        <f ca="1">IF(BY30=0,0,IF(BW30=0,1,BY30/BW30))</f>
        <v>-1.1037462561987529E-2</v>
      </c>
      <c r="CA30" s="18">
        <f>SUMIF($C$6:BZ$6,CA$5,$C30:BZ30)</f>
        <v>984127</v>
      </c>
      <c r="CB30" s="73">
        <f ca="1">SUMIF($C$6:CA$6,CB$5,$C30:CA30)</f>
        <v>963504</v>
      </c>
      <c r="CC30" s="18">
        <f ca="1">SUM(CB30-CA30)</f>
        <v>-20623</v>
      </c>
      <c r="CD30" s="19">
        <f ca="1">IF(CC30=0,0,IF(CA30=0,1,CC30/CA30))</f>
        <v>-2.0955628694264053E-2</v>
      </c>
      <c r="CE30" s="18">
        <f>+DJ30</f>
        <v>97313</v>
      </c>
      <c r="CF30" s="73">
        <f ca="1">OFFSET(DJ30,0,14,1,1)</f>
        <v>92763</v>
      </c>
      <c r="CG30" s="18">
        <f ca="1">SUM(CF30-CE30)</f>
        <v>-4550</v>
      </c>
      <c r="CH30" s="19">
        <f ca="1">IF(CG30=0,0,IF(CE30=0,1,CG30/CE30))</f>
        <v>-4.6756342934654159E-2</v>
      </c>
      <c r="CI30" s="18">
        <f>SUMIF($C$6:CH$6,CI$5,$C30:CH30)</f>
        <v>1081440</v>
      </c>
      <c r="CJ30" s="73">
        <f ca="1">SUMIF($C$6:CI$6,CJ$5,$C30:CI30)</f>
        <v>1056267</v>
      </c>
      <c r="CK30" s="18">
        <f ca="1">SUM(CJ30-CI30)</f>
        <v>-25173</v>
      </c>
      <c r="CL30" s="19">
        <f ca="1">IF(CK30=0,0,IF(CI30=0,1,CK30/CI30))</f>
        <v>-2.3277296937416779E-2</v>
      </c>
      <c r="CM30" s="18">
        <f>+DK30</f>
        <v>82522</v>
      </c>
      <c r="CN30" s="73">
        <f ca="1">OFFSET(DK30,0,14,1,1)</f>
        <v>80419</v>
      </c>
      <c r="CO30" s="18">
        <f ca="1">SUM(CN30-CM30)</f>
        <v>-2103</v>
      </c>
      <c r="CP30" s="19">
        <f ca="1">IF(CO30=0,0,IF(CM30=0,1,CO30/CM30))</f>
        <v>-2.5484113327355128E-2</v>
      </c>
      <c r="CQ30" s="18">
        <f>SUMIF($C$6:CP$6,CQ$5,$C30:CP30)</f>
        <v>1163962</v>
      </c>
      <c r="CR30" s="73">
        <f ca="1">SUMIF($C$6:CQ$6,CR$5,$C30:CQ30)</f>
        <v>1136686</v>
      </c>
      <c r="CS30" s="18">
        <f ca="1">SUM(CR30-CQ30)</f>
        <v>-27276</v>
      </c>
      <c r="CT30" s="19">
        <f ca="1">IF(CS30=0,0,IF(CQ30=0,1,CS30/CQ30))</f>
        <v>-2.3433754710205316E-2</v>
      </c>
      <c r="CW30" t="s">
        <v>14</v>
      </c>
      <c r="CX30" t="s">
        <v>7</v>
      </c>
      <c r="CY30" s="7"/>
      <c r="CZ30" s="74">
        <f>SUMIF(PB!$A$111:$A$126,'2017-2018'!CZ$7,PB!D$111:D$126)</f>
        <v>95293</v>
      </c>
      <c r="DA30" s="74">
        <f>SUMIF(PB!$A$111:$A$126,'2017-2018'!DA$7,PB!E$111:E$126)</f>
        <v>89465</v>
      </c>
      <c r="DB30" s="74">
        <f>SUMIF(PB!$A$111:$A$126,'2017-2018'!DB$7,PB!F$111:F$126)</f>
        <v>103637</v>
      </c>
      <c r="DC30" s="74">
        <f>SUMIF(PB!$A$111:$A$126,'2017-2018'!DC$7,PB!G$111:G$126)</f>
        <v>93964</v>
      </c>
      <c r="DD30" s="74">
        <f>SUMIF(PB!$A$111:$A$126,'2017-2018'!DD$7,PB!H$111:H$126)</f>
        <v>104566</v>
      </c>
      <c r="DE30" s="74">
        <f>SUMIF(PB!$A$111:$A$126,'2017-2018'!DE$7,PB!I$111:I$126)</f>
        <v>103578</v>
      </c>
      <c r="DF30" s="74">
        <f>SUMIF(PB!$A$111:$A$126,'2017-2018'!DF$7,PB!J$111:J$126)</f>
        <v>91468</v>
      </c>
      <c r="DG30" s="74">
        <f>SUMIF(PB!$A$111:$A$126,'2017-2018'!DG$7,PB!K$111:K$126)</f>
        <v>104374</v>
      </c>
      <c r="DH30" s="74">
        <f>SUMIF(PB!$A$111:$A$126,'2017-2018'!DH$7,PB!L$111:L$126)</f>
        <v>95947</v>
      </c>
      <c r="DI30" s="74">
        <f>SUMIF(PB!$A$111:$A$126,'2017-2018'!DI$7,PB!M$111:M$126)</f>
        <v>101835</v>
      </c>
      <c r="DJ30" s="74">
        <f>SUMIF(PB!$A$111:$A$126,'2017-2018'!DJ$7,PB!N$111:N$126)</f>
        <v>97313</v>
      </c>
      <c r="DK30" s="74">
        <f>SUMIF(PB!$A$111:$A$126,'2017-2018'!DK$7,PB!O$111:O$126)</f>
        <v>82522</v>
      </c>
      <c r="DN30" s="74">
        <f>SUMIF(PB!$A$111:$A$126,'2017-2018'!DN$7,PB!D$111:D$126)</f>
        <v>94311</v>
      </c>
      <c r="DO30" s="74">
        <f>SUMIF(PB!$A$111:$A$126,'2017-2018'!DO$7,PB!E$111:E$126)</f>
        <v>89952</v>
      </c>
      <c r="DP30" s="74">
        <f>SUMIF(PB!$A$111:$A$126,'2017-2018'!DP$7,PB!F$111:F$126)</f>
        <v>101103</v>
      </c>
      <c r="DQ30" s="74">
        <f>SUMIF(PB!$A$111:$A$126,'2017-2018'!DQ$7,PB!G$111:G$126)</f>
        <v>99353</v>
      </c>
      <c r="DR30" s="74">
        <f>SUMIF(PB!$A$111:$A$126,'2017-2018'!DR$7,PB!H$111:H$126)</f>
        <v>102824</v>
      </c>
      <c r="DS30" s="74">
        <f>SUMIF(PB!$A$111:$A$126,'2017-2018'!DS$7,PB!I$111:I$126)</f>
        <v>97073</v>
      </c>
      <c r="DT30" s="74">
        <f>SUMIF(PB!$A$111:$A$126,'2017-2018'!DT$7,PB!J$111:J$126)</f>
        <v>92694</v>
      </c>
      <c r="DU30" s="74">
        <f>SUMIF(PB!$A$111:$A$126,'2017-2018'!DU$7,PB!K$111:K$126)</f>
        <v>96310</v>
      </c>
      <c r="DV30" s="74">
        <f>SUMIF(PB!$A$111:$A$126,'2017-2018'!DV$7,PB!L$111:L$126)</f>
        <v>89173</v>
      </c>
      <c r="DW30" s="74">
        <f>SUMIF(PB!$A$111:$A$126,'2017-2018'!DW$7,PB!M$111:M$126)</f>
        <v>100711</v>
      </c>
      <c r="DX30" s="74">
        <f>SUMIF(PB!$A$111:$A$126,'2017-2018'!DX$7,PB!N$111:N$126)</f>
        <v>92763</v>
      </c>
      <c r="DY30" s="74">
        <f>SUMIF(PB!$A$111:$A$126,'2017-2018'!DY$7,PB!O$111:O$126)</f>
        <v>80419</v>
      </c>
    </row>
    <row r="31" spans="1:130">
      <c r="A31" s="83"/>
      <c r="B31" s="26" t="s">
        <v>8</v>
      </c>
      <c r="C31" s="73">
        <f>+CZ31</f>
        <v>1604</v>
      </c>
      <c r="D31" s="73">
        <f ca="1">OFFSET(CZ31,0,14,1,1)</f>
        <v>1690</v>
      </c>
      <c r="E31" s="73">
        <f ca="1">SUM(D31-C31)</f>
        <v>86</v>
      </c>
      <c r="F31" s="19">
        <f ca="1">IF(E31=0,0,IF(C31=0,1,E31/C31))</f>
        <v>5.3615960099750622E-2</v>
      </c>
      <c r="G31" s="73">
        <f>SUMIF($C$6:F$6,G$5,$C31:F31)</f>
        <v>1604</v>
      </c>
      <c r="H31" s="73">
        <f ca="1">SUMIF($C$6:G$6,H$5,$C31:G31)</f>
        <v>1690</v>
      </c>
      <c r="I31" s="73">
        <f ca="1">SUM(H31-G31)</f>
        <v>86</v>
      </c>
      <c r="J31" s="19">
        <f ca="1">IF(I31=0,0,IF(G31=0,1,I31/G31))</f>
        <v>5.3615960099750622E-2</v>
      </c>
      <c r="K31" s="73">
        <f>+DA31</f>
        <v>1522</v>
      </c>
      <c r="L31" s="73">
        <f ca="1">OFFSET(DA31,0,14,1,1)</f>
        <v>1676</v>
      </c>
      <c r="M31" s="73">
        <f ca="1">SUM(L31-K31)</f>
        <v>154</v>
      </c>
      <c r="N31" s="19">
        <f ca="1">IF(M31=0,0,IF(K31=0,1,M31/K31))</f>
        <v>0.1011826544021025</v>
      </c>
      <c r="O31" s="73">
        <f>SUMIF($C$6:N$6,O$5,$C31:N31)</f>
        <v>3126</v>
      </c>
      <c r="P31" s="73">
        <f ca="1">SUMIF($C$6:O$6,P$5,$C31:O31)</f>
        <v>3366</v>
      </c>
      <c r="Q31" s="73">
        <f ca="1">SUM(P31-O31)</f>
        <v>240</v>
      </c>
      <c r="R31" s="19">
        <f ca="1">IF(Q31=0,0,IF(O31=0,1,Q31/O31))</f>
        <v>7.6775431861804216E-2</v>
      </c>
      <c r="S31" s="73">
        <f>+DB31</f>
        <v>1556</v>
      </c>
      <c r="T31" s="73">
        <f ca="1">OFFSET(DB31,0,14,1,1)</f>
        <v>1652</v>
      </c>
      <c r="U31" s="73">
        <f ca="1">SUM(T31-S31)</f>
        <v>96</v>
      </c>
      <c r="V31" s="19">
        <f ca="1">IF(U31=0,0,IF(S31=0,1,U31/S31))</f>
        <v>6.1696658097686374E-2</v>
      </c>
      <c r="W31" s="73">
        <f>SUMIF($C$6:V$6,W$5,$C31:V31)</f>
        <v>4682</v>
      </c>
      <c r="X31" s="73">
        <f ca="1">SUMIF($C$6:W$6,X$5,$C31:W31)</f>
        <v>5018</v>
      </c>
      <c r="Y31" s="73">
        <f ca="1">SUM(X31-W31)</f>
        <v>336</v>
      </c>
      <c r="Z31" s="19">
        <f ca="1">IF(Y31=0,0,IF(W31=0,1,Y31/W31))</f>
        <v>7.1764203331909443E-2</v>
      </c>
      <c r="AA31" s="73">
        <f>+DC31</f>
        <v>1686</v>
      </c>
      <c r="AB31" s="73">
        <f ca="1">OFFSET(DC31,0,14,1,1)</f>
        <v>1600</v>
      </c>
      <c r="AC31" s="73">
        <f ca="1">SUM(AB31-AA31)</f>
        <v>-86</v>
      </c>
      <c r="AD31" s="19">
        <f ca="1">IF(AC31=0,0,IF(AA31=0,1,AC31/AA31))</f>
        <v>-5.1008303677342826E-2</v>
      </c>
      <c r="AE31" s="73">
        <f>SUMIF($C$6:AD$6,AE$5,$C31:AD31)</f>
        <v>6368</v>
      </c>
      <c r="AF31" s="73">
        <f ca="1">SUMIF($C$6:AE$6,AF$5,$C31:AE31)</f>
        <v>6618</v>
      </c>
      <c r="AG31" s="73">
        <f ca="1">SUM(AF31-AE31)</f>
        <v>250</v>
      </c>
      <c r="AH31" s="19">
        <f ca="1">IF(AG31=0,0,IF(AE31=0,1,AG31/AE31))</f>
        <v>3.925879396984925E-2</v>
      </c>
      <c r="AI31" s="73">
        <f>+DD31</f>
        <v>1882</v>
      </c>
      <c r="AJ31" s="73">
        <f ca="1">OFFSET(DD31,0,14,1,1)</f>
        <v>1626</v>
      </c>
      <c r="AK31" s="73">
        <f ca="1">SUM(AJ31-AI31)</f>
        <v>-256</v>
      </c>
      <c r="AL31" s="19">
        <f ca="1">IF(AK31=0,0,IF(AI31=0,1,AK31/AI31))</f>
        <v>-0.13602550478214664</v>
      </c>
      <c r="AM31" s="73">
        <f>SUMIF($C$6:AL$6,AM$5,$C31:AL31)</f>
        <v>8250</v>
      </c>
      <c r="AN31" s="73">
        <f ca="1">SUMIF($C$6:AM$6,AN$5,$C31:AM31)</f>
        <v>8244</v>
      </c>
      <c r="AO31" s="73">
        <f ca="1">SUM(AN31-AM31)</f>
        <v>-6</v>
      </c>
      <c r="AP31" s="19">
        <f ca="1">IF(AO31=0,0,IF(AM31=0,1,AO31/AM31))</f>
        <v>-7.2727272727272723E-4</v>
      </c>
      <c r="AQ31" s="73">
        <f>+DE31</f>
        <v>2212</v>
      </c>
      <c r="AR31" s="73">
        <f ca="1">OFFSET(DE31,0,14,1,1)</f>
        <v>1906</v>
      </c>
      <c r="AS31" s="73">
        <f ca="1">SUM(AR31-AQ31)</f>
        <v>-306</v>
      </c>
      <c r="AT31" s="19">
        <f ca="1">IF(AS31=0,0,IF(AQ31=0,1,AS31/AQ31))</f>
        <v>-0.13833634719710669</v>
      </c>
      <c r="AU31" s="73">
        <f>SUMIF($C$6:AT$6,AU$5,$C31:AT31)</f>
        <v>10462</v>
      </c>
      <c r="AV31" s="73">
        <f ca="1">SUMIF($C$6:AU$6,AV$5,$C31:AU31)</f>
        <v>10150</v>
      </c>
      <c r="AW31" s="73">
        <f ca="1">SUM(AV31-AU31)</f>
        <v>-312</v>
      </c>
      <c r="AX31" s="19">
        <f ca="1">IF(AW31=0,0,IF(AU31=0,1,AW31/AU31))</f>
        <v>-2.9822213725865035E-2</v>
      </c>
      <c r="AY31" s="73">
        <f>+DF31</f>
        <v>2328</v>
      </c>
      <c r="AZ31" s="73">
        <f ca="1">OFFSET(DF31,0,14,1,1)</f>
        <v>2126</v>
      </c>
      <c r="BA31" s="73">
        <f ca="1">SUM(AZ31-AY31)</f>
        <v>-202</v>
      </c>
      <c r="BB31" s="19">
        <f ca="1">IF(BA31=0,0,IF(AY31=0,1,BA31/AY31))</f>
        <v>-8.6769759450171818E-2</v>
      </c>
      <c r="BC31" s="73">
        <f>SUMIF($C$6:BB$6,BC$5,$C31:BB31)</f>
        <v>12790</v>
      </c>
      <c r="BD31" s="73">
        <f ca="1">SUMIF($C$6:BC$6,BD$5,$C31:BC31)</f>
        <v>12276</v>
      </c>
      <c r="BE31" s="73">
        <f ca="1">SUM(BD31-BC31)</f>
        <v>-514</v>
      </c>
      <c r="BF31" s="19">
        <f ca="1">IF(BE31=0,0,IF(BC31=0,1,BE31/BC31))</f>
        <v>-4.0187646598905398E-2</v>
      </c>
      <c r="BG31" s="73">
        <f>+DG31</f>
        <v>2474</v>
      </c>
      <c r="BH31" s="73">
        <f ca="1">OFFSET(DG31,0,14,1,1)</f>
        <v>2148</v>
      </c>
      <c r="BI31" s="73">
        <f ca="1">SUM(BH31-BG31)</f>
        <v>-326</v>
      </c>
      <c r="BJ31" s="19">
        <f ca="1">IF(BI31=0,0,IF(BG31=0,1,BI31/BG31))</f>
        <v>-0.13177041228779304</v>
      </c>
      <c r="BK31" s="73">
        <f>SUMIF($C$6:BJ$6,BK$5,$C31:BJ31)</f>
        <v>15264</v>
      </c>
      <c r="BL31" s="73">
        <f ca="1">SUMIF($C$6:BK$6,BL$5,$C31:BK31)</f>
        <v>14424</v>
      </c>
      <c r="BM31" s="73">
        <f ca="1">SUM(BL31-BK31)</f>
        <v>-840</v>
      </c>
      <c r="BN31" s="19">
        <f ca="1">IF(BM31=0,0,IF(BK31=0,1,BM31/BK31))</f>
        <v>-5.5031446540880505E-2</v>
      </c>
      <c r="BO31" s="73">
        <f>+DH31</f>
        <v>2220</v>
      </c>
      <c r="BP31" s="73">
        <f ca="1">OFFSET(DH31,0,14,1,1)</f>
        <v>1930</v>
      </c>
      <c r="BQ31" s="73">
        <f ca="1">SUM(BP31-BO31)</f>
        <v>-290</v>
      </c>
      <c r="BR31" s="19">
        <f ca="1">IF(BQ31=0,0,IF(BO31=0,1,BQ31/BO31))</f>
        <v>-0.13063063063063063</v>
      </c>
      <c r="BS31" s="73">
        <f>SUMIF($C$6:BR$6,BS$5,$C31:BR31)</f>
        <v>17484</v>
      </c>
      <c r="BT31" s="73">
        <f ca="1">SUMIF($C$6:BS$6,BT$5,$C31:BS31)</f>
        <v>16354</v>
      </c>
      <c r="BU31" s="73">
        <f ca="1">SUM(BT31-BS31)</f>
        <v>-1130</v>
      </c>
      <c r="BV31" s="19">
        <f ca="1">IF(BU31=0,0,IF(BS31=0,1,BU31/BS31))</f>
        <v>-6.4630519331960651E-2</v>
      </c>
      <c r="BW31" s="73">
        <f>+DI31</f>
        <v>2374</v>
      </c>
      <c r="BX31" s="73">
        <f ca="1">OFFSET(DI31,0,14,1,1)</f>
        <v>1806</v>
      </c>
      <c r="BY31" s="73">
        <f ca="1">SUM(BX31-BW31)</f>
        <v>-568</v>
      </c>
      <c r="BZ31" s="19">
        <f ca="1">IF(BY31=0,0,IF(BW31=0,1,BY31/BW31))</f>
        <v>-0.23925863521482729</v>
      </c>
      <c r="CA31" s="73">
        <f>SUMIF($C$6:BZ$6,CA$5,$C31:BZ31)</f>
        <v>19858</v>
      </c>
      <c r="CB31" s="73">
        <f ca="1">SUMIF($C$6:CA$6,CB$5,$C31:CA31)</f>
        <v>18160</v>
      </c>
      <c r="CC31" s="73">
        <f ca="1">SUM(CB31-CA31)</f>
        <v>-1698</v>
      </c>
      <c r="CD31" s="19">
        <f ca="1">IF(CC31=0,0,IF(CA31=0,1,CC31/CA31))</f>
        <v>-8.5507100412931816E-2</v>
      </c>
      <c r="CE31" s="73">
        <f>+DJ31</f>
        <v>1752</v>
      </c>
      <c r="CF31" s="73">
        <f ca="1">OFFSET(DJ31,0,14,1,1)</f>
        <v>1734</v>
      </c>
      <c r="CG31" s="73">
        <f ca="1">SUM(CF31-CE31)</f>
        <v>-18</v>
      </c>
      <c r="CH31" s="19">
        <f ca="1">IF(CG31=0,0,IF(CE31=0,1,CG31/CE31))</f>
        <v>-1.0273972602739725E-2</v>
      </c>
      <c r="CI31" s="73">
        <f>SUMIF($C$6:CH$6,CI$5,$C31:CH31)</f>
        <v>21610</v>
      </c>
      <c r="CJ31" s="73">
        <f ca="1">SUMIF($C$6:CI$6,CJ$5,$C31:CI31)</f>
        <v>19894</v>
      </c>
      <c r="CK31" s="73">
        <f ca="1">SUM(CJ31-CI31)</f>
        <v>-1716</v>
      </c>
      <c r="CL31" s="19">
        <f ca="1">IF(CK31=0,0,IF(CI31=0,1,CK31/CI31))</f>
        <v>-7.9407681628875515E-2</v>
      </c>
      <c r="CM31" s="73">
        <f>+DK31</f>
        <v>1962</v>
      </c>
      <c r="CN31" s="73">
        <f ca="1">OFFSET(DK31,0,14,1,1)</f>
        <v>1486</v>
      </c>
      <c r="CO31" s="73">
        <f ca="1">SUM(CN31-CM31)</f>
        <v>-476</v>
      </c>
      <c r="CP31" s="19">
        <f ca="1">IF(CO31=0,0,IF(CM31=0,1,CO31/CM31))</f>
        <v>-0.24260958205912334</v>
      </c>
      <c r="CQ31" s="73">
        <f>SUMIF($C$6:CP$6,CQ$5,$C31:CP31)</f>
        <v>23572</v>
      </c>
      <c r="CR31" s="73">
        <f ca="1">SUMIF($C$6:CQ$6,CR$5,$C31:CQ31)</f>
        <v>21380</v>
      </c>
      <c r="CS31" s="73">
        <f ca="1">SUM(CR31-CQ31)</f>
        <v>-2192</v>
      </c>
      <c r="CT31" s="19">
        <f ca="1">IF(CS31=0,0,IF(CQ31=0,1,CS31/CQ31))</f>
        <v>-9.2991685050059392E-2</v>
      </c>
      <c r="CW31" t="s">
        <v>14</v>
      </c>
      <c r="CX31" t="s">
        <v>8</v>
      </c>
      <c r="CY31" s="7"/>
      <c r="CZ31" s="74">
        <f>SUMIF(PB!$A$129:$A$144,'2017-2018'!CZ$7,PB!D$129:D$144)</f>
        <v>1604</v>
      </c>
      <c r="DA31" s="74">
        <f>SUMIF(PB!$A$129:$A$144,'2017-2018'!DA$7,PB!E$129:E$144)</f>
        <v>1522</v>
      </c>
      <c r="DB31" s="74">
        <f>SUMIF(PB!$A$129:$A$144,'2017-2018'!DB$7,PB!F$129:F$144)</f>
        <v>1556</v>
      </c>
      <c r="DC31" s="74">
        <f>SUMIF(PB!$A$129:$A$144,'2017-2018'!DC$7,PB!G$129:G$144)</f>
        <v>1686</v>
      </c>
      <c r="DD31" s="74">
        <f>SUMIF(PB!$A$129:$A$144,'2017-2018'!DD$7,PB!H$129:H$144)</f>
        <v>1882</v>
      </c>
      <c r="DE31" s="74">
        <f>SUMIF(PB!$A$129:$A$144,'2017-2018'!DE$7,PB!I$129:I$144)</f>
        <v>2212</v>
      </c>
      <c r="DF31" s="74">
        <f>SUMIF(PB!$A$129:$A$144,'2017-2018'!DF$7,PB!J$129:J$144)</f>
        <v>2328</v>
      </c>
      <c r="DG31" s="74">
        <f>SUMIF(PB!$A$129:$A$144,'2017-2018'!DG$7,PB!K$129:K$144)</f>
        <v>2474</v>
      </c>
      <c r="DH31" s="74">
        <f>SUMIF(PB!$A$129:$A$144,'2017-2018'!DH$7,PB!L$129:L$144)</f>
        <v>2220</v>
      </c>
      <c r="DI31" s="74">
        <f>SUMIF(PB!$A$129:$A$144,'2017-2018'!DI$7,PB!M$129:M$144)</f>
        <v>2374</v>
      </c>
      <c r="DJ31" s="74">
        <f>SUMIF(PB!$A$129:$A$144,'2017-2018'!DJ$7,PB!N$129:N$144)</f>
        <v>1752</v>
      </c>
      <c r="DK31" s="74">
        <f>SUMIF(PB!$A$129:$A$144,'2017-2018'!DK$7,PB!O$129:O$144)</f>
        <v>1962</v>
      </c>
      <c r="DN31" s="74">
        <f>SUMIF(PB!$A$129:$A$144,'2017-2018'!DN$7,PB!D$129:D$144)</f>
        <v>1690</v>
      </c>
      <c r="DO31" s="74">
        <f>SUMIF(PB!$A$129:$A$144,'2017-2018'!DO$7,PB!E$129:E$144)</f>
        <v>1676</v>
      </c>
      <c r="DP31" s="74">
        <f>SUMIF(PB!$A$129:$A$144,'2017-2018'!DP$7,PB!F$129:F$144)</f>
        <v>1652</v>
      </c>
      <c r="DQ31" s="74">
        <f>SUMIF(PB!$A$129:$A$144,'2017-2018'!DQ$7,PB!G$129:G$144)</f>
        <v>1600</v>
      </c>
      <c r="DR31" s="74">
        <f>SUMIF(PB!$A$129:$A$144,'2017-2018'!DR$7,PB!H$129:H$144)</f>
        <v>1626</v>
      </c>
      <c r="DS31" s="74">
        <f>SUMIF(PB!$A$129:$A$144,'2017-2018'!DS$7,PB!I$129:I$144)</f>
        <v>1906</v>
      </c>
      <c r="DT31" s="74">
        <f>SUMIF(PB!$A$129:$A$144,'2017-2018'!DT$7,PB!J$129:J$144)</f>
        <v>2126</v>
      </c>
      <c r="DU31" s="74">
        <f>SUMIF(PB!$A$129:$A$144,'2017-2018'!DU$7,PB!K$129:K$144)</f>
        <v>2148</v>
      </c>
      <c r="DV31" s="74">
        <f>SUMIF(PB!$A$129:$A$144,'2017-2018'!DV$7,PB!L$129:L$144)</f>
        <v>1930</v>
      </c>
      <c r="DW31" s="74">
        <f>SUMIF(PB!$A$129:$A$144,'2017-2018'!DW$7,PB!M$129:M$144)</f>
        <v>1806</v>
      </c>
      <c r="DX31" s="74">
        <f>SUMIF(PB!$A$129:$A$144,'2017-2018'!DX$7,PB!N$129:N$144)</f>
        <v>1734</v>
      </c>
      <c r="DY31" s="74">
        <f>SUMIF(PB!$A$129:$A$144,'2017-2018'!DY$7,PB!O$129:O$144)</f>
        <v>1486</v>
      </c>
    </row>
    <row r="32" spans="1:130" s="7" customFormat="1">
      <c r="A32" s="75"/>
      <c r="B32" s="24" t="s">
        <v>9</v>
      </c>
      <c r="C32" s="12">
        <f>+SUM(C29:C31)</f>
        <v>349872</v>
      </c>
      <c r="D32" s="86">
        <f ca="1">+SUM(D29:D31)</f>
        <v>353136</v>
      </c>
      <c r="E32" s="12">
        <f ca="1">SUM(E29:E31)</f>
        <v>3264</v>
      </c>
      <c r="F32" s="13">
        <f ca="1">IF(E32=0,0,IF(C32=0,1,E32/C32))</f>
        <v>9.329126080395116E-3</v>
      </c>
      <c r="G32" s="12">
        <f>SUM(G29:G31)</f>
        <v>349872</v>
      </c>
      <c r="H32" s="86">
        <f ca="1">SUM(H29:H31)</f>
        <v>353136</v>
      </c>
      <c r="I32" s="12">
        <f ca="1">SUM(I29:I31)</f>
        <v>3264</v>
      </c>
      <c r="J32" s="13">
        <f ca="1">IF(I32=0,0,IF(G32=0,1,I32/G32))</f>
        <v>9.329126080395116E-3</v>
      </c>
      <c r="K32" s="12">
        <f>+SUM(K29:K31)</f>
        <v>331388</v>
      </c>
      <c r="L32" s="86">
        <f ca="1">+SUM(L29:L31)</f>
        <v>335564</v>
      </c>
      <c r="M32" s="12">
        <f ca="1">SUM(M29:M31)</f>
        <v>4176</v>
      </c>
      <c r="N32" s="13">
        <f ca="1">IF(M32=0,0,IF(K32=0,1,M32/K32))</f>
        <v>1.2601542602628942E-2</v>
      </c>
      <c r="O32" s="12">
        <f>SUM(O29:O31)</f>
        <v>681260</v>
      </c>
      <c r="P32" s="86">
        <f ca="1">SUM(P29:P31)</f>
        <v>688700</v>
      </c>
      <c r="Q32" s="12">
        <f ca="1">SUM(Q29:Q31)</f>
        <v>7440</v>
      </c>
      <c r="R32" s="13">
        <f ca="1">IF(Q32=0,0,IF(O32=0,1,Q32/O32))</f>
        <v>1.0920940610046091E-2</v>
      </c>
      <c r="S32" s="12">
        <f>+SUM(S29:S31)</f>
        <v>393290</v>
      </c>
      <c r="T32" s="86">
        <f ca="1">+SUM(T29:T31)</f>
        <v>432488</v>
      </c>
      <c r="U32" s="12">
        <f ca="1">SUM(U29:U31)</f>
        <v>39198</v>
      </c>
      <c r="V32" s="13">
        <f ca="1">IF(U32=0,0,IF(S32=0,1,U32/S32))</f>
        <v>9.9666912456457063E-2</v>
      </c>
      <c r="W32" s="12">
        <f>SUM(W29:W31)</f>
        <v>1074550</v>
      </c>
      <c r="X32" s="86">
        <f ca="1">SUM(X29:X31)</f>
        <v>1121188</v>
      </c>
      <c r="Y32" s="12">
        <f ca="1">SUM(Y29:Y31)</f>
        <v>46638</v>
      </c>
      <c r="Z32" s="13">
        <f ca="1">IF(Y32=0,0,IF(W32=0,1,Y32/W32))</f>
        <v>4.3402354473965843E-2</v>
      </c>
      <c r="AA32" s="12">
        <f>+SUM(AA29:AA31)</f>
        <v>405778</v>
      </c>
      <c r="AB32" s="86">
        <f ca="1">+SUM(AB29:AB31)</f>
        <v>393486</v>
      </c>
      <c r="AC32" s="12">
        <f ca="1">SUM(AC29:AC31)</f>
        <v>-12292</v>
      </c>
      <c r="AD32" s="13">
        <f ca="1">IF(AC32=0,0,IF(AA32=0,1,AC32/AA32))</f>
        <v>-3.0292425907762374E-2</v>
      </c>
      <c r="AE32" s="12">
        <f>SUM(AE29:AE31)</f>
        <v>1480328</v>
      </c>
      <c r="AF32" s="86">
        <f ca="1">SUM(AF29:AF31)</f>
        <v>1514674</v>
      </c>
      <c r="AG32" s="12">
        <f ca="1">SUM(AG29:AG31)</f>
        <v>34346</v>
      </c>
      <c r="AH32" s="13">
        <f ca="1">IF(AG32=0,0,IF(AE32=0,1,AG32/AE32))</f>
        <v>2.3201614777265581E-2</v>
      </c>
      <c r="AI32" s="12">
        <f>+SUM(AI29:AI31)</f>
        <v>433160</v>
      </c>
      <c r="AJ32" s="86">
        <f ca="1">+SUM(AJ29:AJ31)</f>
        <v>449990</v>
      </c>
      <c r="AK32" s="12">
        <f ca="1">SUM(AK29:AK31)</f>
        <v>16830</v>
      </c>
      <c r="AL32" s="13">
        <f ca="1">IF(AK32=0,0,IF(AI32=0,1,AK32/AI32))</f>
        <v>3.8854003139717423E-2</v>
      </c>
      <c r="AM32" s="12">
        <f>SUM(AM29:AM31)</f>
        <v>1913488</v>
      </c>
      <c r="AN32" s="86">
        <f ca="1">SUM(AN29:AN31)</f>
        <v>1964664</v>
      </c>
      <c r="AO32" s="12">
        <f ca="1">SUM(AO29:AO31)</f>
        <v>51176</v>
      </c>
      <c r="AP32" s="13">
        <f ca="1">IF(AO32=0,0,IF(AM32=0,1,AO32/AM32))</f>
        <v>2.6744876372362929E-2</v>
      </c>
      <c r="AQ32" s="12">
        <f>+SUM(AQ29:AQ31)</f>
        <v>478803</v>
      </c>
      <c r="AR32" s="86">
        <f ca="1">+SUM(AR29:AR31)</f>
        <v>489277</v>
      </c>
      <c r="AS32" s="12">
        <f ca="1">SUM(AS29:AS31)</f>
        <v>10474</v>
      </c>
      <c r="AT32" s="13">
        <f ca="1">IF(AS32=0,0,IF(AQ32=0,1,AS32/AQ32))</f>
        <v>2.1875385074863776E-2</v>
      </c>
      <c r="AU32" s="12">
        <f>SUM(AU29:AU31)</f>
        <v>2392291</v>
      </c>
      <c r="AV32" s="86">
        <f ca="1">SUM(AV29:AV31)</f>
        <v>2453941</v>
      </c>
      <c r="AW32" s="12">
        <f ca="1">SUM(AW29:AW31)</f>
        <v>61650</v>
      </c>
      <c r="AX32" s="13">
        <f ca="1">IF(AW32=0,0,IF(AU32=0,1,AW32/AU32))</f>
        <v>2.5770276274918059E-2</v>
      </c>
      <c r="AY32" s="12">
        <f>+SUM(AY29:AY31)</f>
        <v>583713</v>
      </c>
      <c r="AZ32" s="86">
        <f ca="1">+SUM(AZ29:AZ31)</f>
        <v>580449</v>
      </c>
      <c r="BA32" s="12">
        <f ca="1">SUM(BA29:BA31)</f>
        <v>-3264</v>
      </c>
      <c r="BB32" s="13">
        <f ca="1">IF(BA32=0,0,IF(AY32=0,1,BA32/AY32))</f>
        <v>-5.5917891155413705E-3</v>
      </c>
      <c r="BC32" s="12">
        <f>SUM(BC29:BC31)</f>
        <v>2976004</v>
      </c>
      <c r="BD32" s="86">
        <f ca="1">SUM(BD29:BD31)</f>
        <v>3034390</v>
      </c>
      <c r="BE32" s="12">
        <f ca="1">SUM(BE29:BE31)</f>
        <v>58386</v>
      </c>
      <c r="BF32" s="13">
        <f ca="1">IF(BE32=0,0,IF(BC32=0,1,BE32/BC32))</f>
        <v>1.9618925243380048E-2</v>
      </c>
      <c r="BG32" s="12">
        <f>+SUM(BG29:BG31)</f>
        <v>599008</v>
      </c>
      <c r="BH32" s="86">
        <f ca="1">+SUM(BH29:BH31)</f>
        <v>596094</v>
      </c>
      <c r="BI32" s="12">
        <f ca="1">SUM(BI29:BI31)</f>
        <v>-2914</v>
      </c>
      <c r="BJ32" s="13">
        <f ca="1">IF(BI32=0,0,IF(BG32=0,1,BI32/BG32))</f>
        <v>-4.8647096532934454E-3</v>
      </c>
      <c r="BK32" s="12">
        <f>SUM(BK29:BK31)</f>
        <v>3575012</v>
      </c>
      <c r="BL32" s="86">
        <f ca="1">SUM(BL29:BL31)</f>
        <v>3630484</v>
      </c>
      <c r="BM32" s="12">
        <f ca="1">SUM(BM29:BM31)</f>
        <v>55472</v>
      </c>
      <c r="BN32" s="13">
        <f ca="1">IF(BM32=0,0,IF(BK32=0,1,BM32/BK32))</f>
        <v>1.5516591272980343E-2</v>
      </c>
      <c r="BO32" s="12">
        <f>+SUM(BO29:BO31)</f>
        <v>475638</v>
      </c>
      <c r="BP32" s="86">
        <f ca="1">+SUM(BP29:BP31)</f>
        <v>446688</v>
      </c>
      <c r="BQ32" s="12">
        <f ca="1">SUM(BQ29:BQ31)</f>
        <v>-28950</v>
      </c>
      <c r="BR32" s="13">
        <f ca="1">IF(BQ32=0,0,IF(BO32=0,1,BQ32/BO32))</f>
        <v>-6.0865616288017357E-2</v>
      </c>
      <c r="BS32" s="12">
        <f>SUM(BS29:BS31)</f>
        <v>4050650</v>
      </c>
      <c r="BT32" s="86">
        <f ca="1">SUM(BT29:BT31)</f>
        <v>4077172</v>
      </c>
      <c r="BU32" s="12">
        <f ca="1">SUM(BU29:BU31)</f>
        <v>26522</v>
      </c>
      <c r="BV32" s="13">
        <f ca="1">IF(BU32=0,0,IF(BS32=0,1,BU32/BS32))</f>
        <v>6.5475911273499311E-3</v>
      </c>
      <c r="BW32" s="12">
        <f>+SUM(BW29:BW31)</f>
        <v>459181</v>
      </c>
      <c r="BX32" s="86">
        <f ca="1">+SUM(BX29:BX31)</f>
        <v>433705</v>
      </c>
      <c r="BY32" s="12">
        <f ca="1">SUM(BY29:BY31)</f>
        <v>-25476</v>
      </c>
      <c r="BZ32" s="13">
        <f ca="1">IF(BY32=0,0,IF(BW32=0,1,BY32/BW32))</f>
        <v>-5.5481389691646649E-2</v>
      </c>
      <c r="CA32" s="12">
        <f>SUM(CA29:CA31)</f>
        <v>4509831</v>
      </c>
      <c r="CB32" s="86">
        <f ca="1">SUM(CB29:CB31)</f>
        <v>4510877</v>
      </c>
      <c r="CC32" s="12">
        <f ca="1">SUM(CC29:CC31)</f>
        <v>1046</v>
      </c>
      <c r="CD32" s="13">
        <f ca="1">IF(CC32=0,0,IF(CA32=0,1,CC32/CA32))</f>
        <v>2.3193773779993086E-4</v>
      </c>
      <c r="CE32" s="12">
        <f>+SUM(CE29:CE31)</f>
        <v>399250</v>
      </c>
      <c r="CF32" s="86">
        <f ca="1">+SUM(CF29:CF31)</f>
        <v>380155</v>
      </c>
      <c r="CG32" s="12">
        <f ca="1">SUM(CG29:CG31)</f>
        <v>-19095</v>
      </c>
      <c r="CH32" s="13">
        <f ca="1">IF(CG32=0,0,IF(CE32=0,1,CG32/CE32))</f>
        <v>-4.7827175954915466E-2</v>
      </c>
      <c r="CI32" s="12">
        <f>SUM(CI29:CI31)</f>
        <v>4909081</v>
      </c>
      <c r="CJ32" s="86">
        <f ca="1">SUM(CJ29:CJ31)</f>
        <v>4891032</v>
      </c>
      <c r="CK32" s="12">
        <f ca="1">SUM(CK29:CK31)</f>
        <v>-18049</v>
      </c>
      <c r="CL32" s="13">
        <f ca="1">IF(CK32=0,0,IF(CI32=0,1,CK32/CI32))</f>
        <v>-3.6766555695455015E-3</v>
      </c>
      <c r="CM32" s="12">
        <f>+SUM(CM29:CM31)</f>
        <v>395447</v>
      </c>
      <c r="CN32" s="86">
        <f ca="1">+SUM(CN29:CN31)</f>
        <v>379613</v>
      </c>
      <c r="CO32" s="12">
        <f ca="1">SUM(CO29:CO31)</f>
        <v>-15834</v>
      </c>
      <c r="CP32" s="13">
        <f ca="1">IF(CO32=0,0,IF(CM32=0,1,CO32/CM32))</f>
        <v>-4.0040763996186592E-2</v>
      </c>
      <c r="CQ32" s="12">
        <f>SUM(CQ29:CQ31)</f>
        <v>5304528</v>
      </c>
      <c r="CR32" s="86">
        <f ca="1">SUM(CR29:CR31)</f>
        <v>5270645</v>
      </c>
      <c r="CS32" s="12">
        <f ca="1">SUM(CS29:CS31)</f>
        <v>-33883</v>
      </c>
      <c r="CT32" s="13">
        <f ca="1">IF(CS32=0,0,IF(CQ32=0,1,CS32/CQ32))</f>
        <v>-6.3875617208543345E-3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84279</v>
      </c>
      <c r="D34" s="73">
        <f ca="1">OFFSET(CZ34,0,14,1,1)</f>
        <v>90113</v>
      </c>
      <c r="E34" s="18">
        <f ca="1">SUM(D34-C34)</f>
        <v>5834</v>
      </c>
      <c r="F34" s="19">
        <f ca="1">IF(E34=0,0,IF(C34=0,1,E34/C34))</f>
        <v>6.9222463484379271E-2</v>
      </c>
      <c r="G34" s="18">
        <f>SUMIF($C$6:F$6,G$5,$C34:F34)</f>
        <v>84279</v>
      </c>
      <c r="H34" s="73">
        <f ca="1">SUMIF($C$6:G$6,H$5,$C34:G34)</f>
        <v>90113</v>
      </c>
      <c r="I34" s="18">
        <f ca="1">SUM(H34-G34)</f>
        <v>5834</v>
      </c>
      <c r="J34" s="19">
        <f ca="1">IF(I34=0,0,IF(G34=0,1,I34/G34))</f>
        <v>6.9222463484379271E-2</v>
      </c>
      <c r="K34" s="18">
        <f>+DA34</f>
        <v>78522</v>
      </c>
      <c r="L34" s="73">
        <f ca="1">OFFSET(DA34,0,14,1,1)</f>
        <v>87254</v>
      </c>
      <c r="M34" s="18">
        <f ca="1">SUM(L34-K34)</f>
        <v>8732</v>
      </c>
      <c r="N34" s="19">
        <f ca="1">IF(M34=0,0,IF(K34=0,1,M34/K34))</f>
        <v>0.11120450319655638</v>
      </c>
      <c r="O34" s="18">
        <f>SUMIF($C$6:N$6,O$5,$C34:N34)</f>
        <v>162801</v>
      </c>
      <c r="P34" s="73">
        <f ca="1">SUMIF($C$6:O$6,P$5,$C34:O34)</f>
        <v>177367</v>
      </c>
      <c r="Q34" s="18">
        <f ca="1">SUM(P34-O34)</f>
        <v>14566</v>
      </c>
      <c r="R34" s="19">
        <f ca="1">IF(Q34=0,0,IF(O34=0,1,Q34/O34))</f>
        <v>8.9471194894380254E-2</v>
      </c>
      <c r="S34" s="18">
        <f>+DB34</f>
        <v>91070</v>
      </c>
      <c r="T34" s="73">
        <f ca="1">OFFSET(DB34,0,14,1,1)</f>
        <v>104778</v>
      </c>
      <c r="U34" s="18">
        <f ca="1">SUM(T34-S34)</f>
        <v>13708</v>
      </c>
      <c r="V34" s="19">
        <f ca="1">IF(U34=0,0,IF(S34=0,1,U34/S34))</f>
        <v>0.15052157680904799</v>
      </c>
      <c r="W34" s="18">
        <f>SUMIF($C$6:V$6,W$5,$C34:V34)</f>
        <v>253871</v>
      </c>
      <c r="X34" s="73">
        <f ca="1">SUMIF($C$6:W$6,X$5,$C34:W34)</f>
        <v>282145</v>
      </c>
      <c r="Y34" s="18">
        <f ca="1">SUM(X34-W34)</f>
        <v>28274</v>
      </c>
      <c r="Z34" s="19">
        <f ca="1">IF(Y34=0,0,IF(W34=0,1,Y34/W34))</f>
        <v>0.11137152333271622</v>
      </c>
      <c r="AA34" s="18">
        <f>+DC34</f>
        <v>95894</v>
      </c>
      <c r="AB34" s="73">
        <f ca="1">OFFSET(DC34,0,14,1,1)</f>
        <v>96712</v>
      </c>
      <c r="AC34" s="18">
        <f ca="1">SUM(AB34-AA34)</f>
        <v>818</v>
      </c>
      <c r="AD34" s="19">
        <f ca="1">IF(AC34=0,0,IF(AA34=0,1,AC34/AA34))</f>
        <v>8.5302521534194008E-3</v>
      </c>
      <c r="AE34" s="18">
        <f>SUMIF($C$6:AD$6,AE$5,$C34:AD34)</f>
        <v>349765</v>
      </c>
      <c r="AF34" s="73">
        <f ca="1">SUMIF($C$6:AE$6,AF$5,$C34:AE34)</f>
        <v>378857</v>
      </c>
      <c r="AG34" s="18">
        <f ca="1">SUM(AF34-AE34)</f>
        <v>29092</v>
      </c>
      <c r="AH34" s="19">
        <f ca="1">IF(AG34=0,0,IF(AE34=0,1,AG34/AE34))</f>
        <v>8.317584663988678E-2</v>
      </c>
      <c r="AI34" s="18">
        <f>+DD34</f>
        <v>109949</v>
      </c>
      <c r="AJ34" s="73">
        <f ca="1">OFFSET(DD34,0,14,1,1)</f>
        <v>116972</v>
      </c>
      <c r="AK34" s="18">
        <f ca="1">SUM(AJ34-AI34)</f>
        <v>7023</v>
      </c>
      <c r="AL34" s="19">
        <f ca="1">IF(AK34=0,0,IF(AI34=0,1,AK34/AI34))</f>
        <v>6.3875069350335156E-2</v>
      </c>
      <c r="AM34" s="18">
        <f>SUMIF($C$6:AL$6,AM$5,$C34:AL34)</f>
        <v>459714</v>
      </c>
      <c r="AN34" s="73">
        <f ca="1">SUMIF($C$6:AM$6,AN$5,$C34:AM34)</f>
        <v>495829</v>
      </c>
      <c r="AO34" s="18">
        <f ca="1">SUM(AN34-AM34)</f>
        <v>36115</v>
      </c>
      <c r="AP34" s="19">
        <f ca="1">IF(AO34=0,0,IF(AM34=0,1,AO34/AM34))</f>
        <v>7.8559713212997651E-2</v>
      </c>
      <c r="AQ34" s="18">
        <f>+DE34</f>
        <v>111482</v>
      </c>
      <c r="AR34" s="73">
        <f ca="1">OFFSET(DE34,0,14,1,1)</f>
        <v>123236</v>
      </c>
      <c r="AS34" s="18">
        <f ca="1">SUM(AR34-AQ34)</f>
        <v>11754</v>
      </c>
      <c r="AT34" s="19">
        <f ca="1">IF(AS34=0,0,IF(AQ34=0,1,AS34/AQ34))</f>
        <v>0.10543406110403473</v>
      </c>
      <c r="AU34" s="18">
        <f>SUMIF($C$6:AT$6,AU$5,$C34:AT34)</f>
        <v>571196</v>
      </c>
      <c r="AV34" s="73">
        <f ca="1">SUMIF($C$6:AU$6,AV$5,$C34:AU34)</f>
        <v>619065</v>
      </c>
      <c r="AW34" s="18">
        <f ca="1">SUM(AV34-AU34)</f>
        <v>47869</v>
      </c>
      <c r="AX34" s="19">
        <f ca="1">IF(AW34=0,0,IF(AU34=0,1,AW34/AU34))</f>
        <v>8.3804858577441022E-2</v>
      </c>
      <c r="AY34" s="18">
        <f>+DF34</f>
        <v>131945</v>
      </c>
      <c r="AZ34" s="73">
        <f ca="1">OFFSET(DF34,0,14,1,1)</f>
        <v>132532</v>
      </c>
      <c r="BA34" s="18">
        <f ca="1">SUM(AZ34-AY34)</f>
        <v>587</v>
      </c>
      <c r="BB34" s="19">
        <f ca="1">IF(BA34=0,0,IF(AY34=0,1,BA34/AY34))</f>
        <v>4.4488233733752701E-3</v>
      </c>
      <c r="BC34" s="18">
        <f>SUMIF($C$6:BB$6,BC$5,$C34:BB34)</f>
        <v>703141</v>
      </c>
      <c r="BD34" s="73">
        <f ca="1">SUMIF($C$6:BC$6,BD$5,$C34:BC34)</f>
        <v>751597</v>
      </c>
      <c r="BE34" s="18">
        <f ca="1">SUM(BD34-BC34)</f>
        <v>48456</v>
      </c>
      <c r="BF34" s="19">
        <f ca="1">IF(BE34=0,0,IF(BC34=0,1,BE34/BC34))</f>
        <v>6.8913631832022315E-2</v>
      </c>
      <c r="BG34" s="18">
        <f>+DG34</f>
        <v>133473</v>
      </c>
      <c r="BH34" s="73">
        <f ca="1">OFFSET(DG34,0,14,1,1)</f>
        <v>138629</v>
      </c>
      <c r="BI34" s="18">
        <f ca="1">SUM(BH34-BG34)</f>
        <v>5156</v>
      </c>
      <c r="BJ34" s="19">
        <f ca="1">IF(BI34=0,0,IF(BG34=0,1,BI34/BG34))</f>
        <v>3.8629535561499333E-2</v>
      </c>
      <c r="BK34" s="18">
        <f>SUMIF($C$6:BJ$6,BK$5,$C34:BJ34)</f>
        <v>836614</v>
      </c>
      <c r="BL34" s="73">
        <f ca="1">SUMIF($C$6:BK$6,BL$5,$C34:BK34)</f>
        <v>890226</v>
      </c>
      <c r="BM34" s="18">
        <f ca="1">SUM(BL34-BK34)</f>
        <v>53612</v>
      </c>
      <c r="BN34" s="19">
        <f ca="1">IF(BM34=0,0,IF(BK34=0,1,BM34/BK34))</f>
        <v>6.4082121504062811E-2</v>
      </c>
      <c r="BO34" s="18">
        <f>+DH34</f>
        <v>123220</v>
      </c>
      <c r="BP34" s="73">
        <f ca="1">OFFSET(DH34,0,14,1,1)</f>
        <v>116864</v>
      </c>
      <c r="BQ34" s="18">
        <f ca="1">SUM(BP34-BO34)</f>
        <v>-6356</v>
      </c>
      <c r="BR34" s="19">
        <f ca="1">IF(BQ34=0,0,IF(BO34=0,1,BQ34/BO34))</f>
        <v>-5.1582535302710598E-2</v>
      </c>
      <c r="BS34" s="18">
        <f>SUMIF($C$6:BR$6,BS$5,$C34:BR34)</f>
        <v>959834</v>
      </c>
      <c r="BT34" s="73">
        <f ca="1">SUMIF($C$6:BS$6,BT$5,$C34:BS34)</f>
        <v>1007090</v>
      </c>
      <c r="BU34" s="18">
        <f ca="1">SUM(BT34-BS34)</f>
        <v>47256</v>
      </c>
      <c r="BV34" s="19">
        <f ca="1">IF(BU34=0,0,IF(BS34=0,1,BU34/BS34))</f>
        <v>4.9233513295007261E-2</v>
      </c>
      <c r="BW34" s="18">
        <f>+DI34</f>
        <v>115490</v>
      </c>
      <c r="BX34" s="73">
        <f ca="1">OFFSET(DI34,0,14,1,1)</f>
        <v>110524</v>
      </c>
      <c r="BY34" s="18">
        <f ca="1">SUM(BX34-BW34)</f>
        <v>-4966</v>
      </c>
      <c r="BZ34" s="19">
        <f ca="1">IF(BY34=0,0,IF(BW34=0,1,BY34/BW34))</f>
        <v>-4.2999393886916613E-2</v>
      </c>
      <c r="CA34" s="18">
        <f>SUMIF($C$6:BZ$6,CA$5,$C34:BZ34)</f>
        <v>1075324</v>
      </c>
      <c r="CB34" s="73">
        <f ca="1">SUMIF($C$6:CA$6,CB$5,$C34:CA34)</f>
        <v>1117614</v>
      </c>
      <c r="CC34" s="18">
        <f ca="1">SUM(CB34-CA34)</f>
        <v>42290</v>
      </c>
      <c r="CD34" s="19">
        <f ca="1">IF(CC34=0,0,IF(CA34=0,1,CC34/CA34))</f>
        <v>3.932768170337498E-2</v>
      </c>
      <c r="CE34" s="18">
        <f>+DJ34</f>
        <v>98712</v>
      </c>
      <c r="CF34" s="73">
        <f ca="1">OFFSET(DJ34,0,14,1,1)</f>
        <v>94130</v>
      </c>
      <c r="CG34" s="18">
        <f ca="1">SUM(CF34-CE34)</f>
        <v>-4582</v>
      </c>
      <c r="CH34" s="19">
        <f ca="1">IF(CG34=0,0,IF(CE34=0,1,CG34/CE34))</f>
        <v>-4.6417862063376288E-2</v>
      </c>
      <c r="CI34" s="18">
        <f>SUMIF($C$6:CH$6,CI$5,$C34:CH34)</f>
        <v>1174036</v>
      </c>
      <c r="CJ34" s="73">
        <f ca="1">SUMIF($C$6:CI$6,CJ$5,$C34:CI34)</f>
        <v>1211744</v>
      </c>
      <c r="CK34" s="18">
        <f ca="1">SUM(CJ34-CI34)</f>
        <v>37708</v>
      </c>
      <c r="CL34" s="19">
        <f ca="1">IF(CK34=0,0,IF(CI34=0,1,CK34/CI34))</f>
        <v>3.2118265538705795E-2</v>
      </c>
      <c r="CM34" s="18">
        <f>+DK34</f>
        <v>104202</v>
      </c>
      <c r="CN34" s="73">
        <f ca="1">OFFSET(DK34,0,14,1,1)</f>
        <v>98180</v>
      </c>
      <c r="CO34" s="18">
        <f ca="1">SUM(CN34-CM34)</f>
        <v>-6022</v>
      </c>
      <c r="CP34" s="19">
        <f ca="1">IF(CO34=0,0,IF(CM34=0,1,CO34/CM34))</f>
        <v>-5.7791597090266981E-2</v>
      </c>
      <c r="CQ34" s="18">
        <f>SUMIF($C$6:CP$6,CQ$5,$C34:CP34)</f>
        <v>1278238</v>
      </c>
      <c r="CR34" s="73">
        <f ca="1">SUMIF($C$6:CQ$6,CR$5,$C34:CQ34)</f>
        <v>1309924</v>
      </c>
      <c r="CS34" s="18">
        <f ca="1">SUM(CR34-CQ34)</f>
        <v>31686</v>
      </c>
      <c r="CT34" s="19">
        <f ca="1">IF(CS34=0,0,IF(CQ34=0,1,CS34/CQ34))</f>
        <v>2.4788810847432168E-2</v>
      </c>
      <c r="CW34" t="s">
        <v>74</v>
      </c>
      <c r="CX34" t="s">
        <v>6</v>
      </c>
      <c r="CZ34" s="74">
        <f>SUMIF(IBA!$A$93:$A$108,'2017-2018'!CZ$7,IBA!D$93:D$108)</f>
        <v>84279</v>
      </c>
      <c r="DA34" s="74">
        <f>SUMIF(IBA!$A$93:$A$108,'2017-2018'!DA$7,IBA!E$93:E$108)</f>
        <v>78522</v>
      </c>
      <c r="DB34" s="74">
        <f>SUMIF(IBA!$A$93:$A$108,'2017-2018'!DB$7,IBA!F$93:F$108)</f>
        <v>91070</v>
      </c>
      <c r="DC34" s="74">
        <f>SUMIF(IBA!$A$93:$A$108,'2017-2018'!DC$7,IBA!G$93:G$108)</f>
        <v>95894</v>
      </c>
      <c r="DD34" s="74">
        <f>SUMIF(IBA!$A$93:$A$108,'2017-2018'!DD$7,IBA!H$93:H$108)</f>
        <v>109949</v>
      </c>
      <c r="DE34" s="74">
        <f>SUMIF(IBA!$A$93:$A$108,'2017-2018'!DE$7,IBA!I$93:I$108)</f>
        <v>111482</v>
      </c>
      <c r="DF34" s="74">
        <f>SUMIF(IBA!$A$93:$A$108,'2017-2018'!DF$7,IBA!J$93:J$108)</f>
        <v>131945</v>
      </c>
      <c r="DG34" s="74">
        <f>SUMIF(IBA!$A$93:$A$108,'2017-2018'!DG$7,IBA!K$93:K$108)</f>
        <v>133473</v>
      </c>
      <c r="DH34" s="74">
        <f>SUMIF(IBA!$A$93:$A$108,'2017-2018'!DH$7,IBA!L$93:L$108)</f>
        <v>123220</v>
      </c>
      <c r="DI34" s="74">
        <f>SUMIF(IBA!$A$93:$A$108,'2017-2018'!DI$7,IBA!M$93:M$108)</f>
        <v>115490</v>
      </c>
      <c r="DJ34" s="74">
        <f>SUMIF(IBA!$A$93:$A$108,'2017-2018'!DJ$7,IBA!N$93:N$108)</f>
        <v>98712</v>
      </c>
      <c r="DK34" s="74">
        <f>SUMIF(IBA!$A$93:$A$108,'2017-2018'!DK$7,IBA!O$93:O$108)</f>
        <v>104202</v>
      </c>
      <c r="DN34" s="74">
        <f>SUMIF(IBA!$A$93:$A$108,'2017-2018'!DN$7,IBA!D$93:D$108)</f>
        <v>90113</v>
      </c>
      <c r="DO34" s="74">
        <f>SUMIF(IBA!$A$93:$A$108,'2017-2018'!DO$7,IBA!E$93:E$108)</f>
        <v>87254</v>
      </c>
      <c r="DP34" s="74">
        <f>SUMIF(IBA!$A$93:$A$108,'2017-2018'!DP$7,IBA!F$93:F$108)</f>
        <v>104778</v>
      </c>
      <c r="DQ34" s="74">
        <f>SUMIF(IBA!$A$93:$A$108,'2017-2018'!DQ$7,IBA!G$93:G$108)</f>
        <v>96712</v>
      </c>
      <c r="DR34" s="74">
        <f>SUMIF(IBA!$A$93:$A$108,'2017-2018'!DR$7,IBA!H$93:H$108)</f>
        <v>116972</v>
      </c>
      <c r="DS34" s="74">
        <f>SUMIF(IBA!$A$93:$A$108,'2017-2018'!DS$7,IBA!I$93:I$108)</f>
        <v>123236</v>
      </c>
      <c r="DT34" s="74">
        <f>SUMIF(IBA!$A$93:$A$108,'2017-2018'!DT$7,IBA!J$93:J$108)</f>
        <v>132532</v>
      </c>
      <c r="DU34" s="74">
        <f>SUMIF(IBA!$A$93:$A$108,'2017-2018'!DU$7,IBA!K$93:K$108)</f>
        <v>138629</v>
      </c>
      <c r="DV34" s="74">
        <f>SUMIF(IBA!$A$93:$A$108,'2017-2018'!DV$7,IBA!L$93:L$108)</f>
        <v>116864</v>
      </c>
      <c r="DW34" s="74">
        <f>SUMIF(IBA!$A$93:$A$108,'2017-2018'!DW$7,IBA!M$93:M$108)</f>
        <v>110524</v>
      </c>
      <c r="DX34" s="74">
        <f>SUMIF(IBA!$A$93:$A$108,'2017-2018'!DX$7,IBA!N$93:N$108)</f>
        <v>94130</v>
      </c>
      <c r="DY34" s="74">
        <f>SUMIF(IBA!$A$93:$A$108,'2017-2018'!DY$7,IBA!O$93:O$108)</f>
        <v>98180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7597</v>
      </c>
      <c r="D35" s="73">
        <f ca="1">OFFSET(CZ35,0,14,1,1)</f>
        <v>7737</v>
      </c>
      <c r="E35" s="18">
        <f ca="1">SUM(D35-C35)</f>
        <v>140</v>
      </c>
      <c r="F35" s="19">
        <f ca="1">IF(E35=0,0,IF(C35=0,1,E35/C35))</f>
        <v>1.8428326971172831E-2</v>
      </c>
      <c r="G35" s="18">
        <f>SUMIF($C$6:F$6,G$5,$C35:F35)</f>
        <v>7597</v>
      </c>
      <c r="H35" s="73">
        <f ca="1">SUMIF($C$6:G$6,H$5,$C35:G35)</f>
        <v>7737</v>
      </c>
      <c r="I35" s="18">
        <f ca="1">SUM(H35-G35)</f>
        <v>140</v>
      </c>
      <c r="J35" s="19">
        <f ca="1">IF(I35=0,0,IF(G35=0,1,I35/G35))</f>
        <v>1.8428326971172831E-2</v>
      </c>
      <c r="K35" s="18">
        <f>+DA35</f>
        <v>7633</v>
      </c>
      <c r="L35" s="73">
        <f ca="1">OFFSET(DA35,0,14,1,1)</f>
        <v>8306</v>
      </c>
      <c r="M35" s="18">
        <f ca="1">SUM(L35-K35)</f>
        <v>673</v>
      </c>
      <c r="N35" s="19">
        <f ca="1">IF(M35=0,0,IF(K35=0,1,M35/K35))</f>
        <v>8.8169789073758678E-2</v>
      </c>
      <c r="O35" s="18">
        <f>SUMIF($C$6:N$6,O$5,$C35:N35)</f>
        <v>15230</v>
      </c>
      <c r="P35" s="73">
        <f ca="1">SUMIF($C$6:O$6,P$5,$C35:O35)</f>
        <v>16043</v>
      </c>
      <c r="Q35" s="18">
        <f ca="1">SUM(P35-O35)</f>
        <v>813</v>
      </c>
      <c r="R35" s="19">
        <f ca="1">IF(Q35=0,0,IF(O35=0,1,Q35/O35))</f>
        <v>5.3381483913328955E-2</v>
      </c>
      <c r="S35" s="18">
        <f>+DB35</f>
        <v>8934</v>
      </c>
      <c r="T35" s="73">
        <f ca="1">OFFSET(DB35,0,14,1,1)</f>
        <v>8378</v>
      </c>
      <c r="U35" s="18">
        <f ca="1">SUM(T35-S35)</f>
        <v>-556</v>
      </c>
      <c r="V35" s="19">
        <f ca="1">IF(U35=0,0,IF(S35=0,1,U35/S35))</f>
        <v>-6.2234161629729126E-2</v>
      </c>
      <c r="W35" s="18">
        <f>SUMIF($C$6:V$6,W$5,$C35:V35)</f>
        <v>24164</v>
      </c>
      <c r="X35" s="73">
        <f ca="1">SUMIF($C$6:W$6,X$5,$C35:W35)</f>
        <v>24421</v>
      </c>
      <c r="Y35" s="18">
        <f ca="1">SUM(X35-W35)</f>
        <v>257</v>
      </c>
      <c r="Z35" s="19">
        <f ca="1">IF(Y35=0,0,IF(W35=0,1,Y35/W35))</f>
        <v>1.0635656348286707E-2</v>
      </c>
      <c r="AA35" s="18">
        <f>+DC35</f>
        <v>7631</v>
      </c>
      <c r="AB35" s="73">
        <f ca="1">OFFSET(DC35,0,14,1,1)</f>
        <v>7763</v>
      </c>
      <c r="AC35" s="18">
        <f ca="1">SUM(AB35-AA35)</f>
        <v>132</v>
      </c>
      <c r="AD35" s="19">
        <f ca="1">IF(AC35=0,0,IF(AA35=0,1,AC35/AA35))</f>
        <v>1.7297863975887826E-2</v>
      </c>
      <c r="AE35" s="18">
        <f>SUMIF($C$6:AD$6,AE$5,$C35:AD35)</f>
        <v>31795</v>
      </c>
      <c r="AF35" s="73">
        <f ca="1">SUMIF($C$6:AE$6,AF$5,$C35:AE35)</f>
        <v>32184</v>
      </c>
      <c r="AG35" s="18">
        <f ca="1">SUM(AF35-AE35)</f>
        <v>389</v>
      </c>
      <c r="AH35" s="19">
        <f ca="1">IF(AG35=0,0,IF(AE35=0,1,AG35/AE35))</f>
        <v>1.2234628086177072E-2</v>
      </c>
      <c r="AI35" s="18">
        <f>+DD35</f>
        <v>7816</v>
      </c>
      <c r="AJ35" s="73">
        <f ca="1">OFFSET(DD35,0,14,1,1)</f>
        <v>8105</v>
      </c>
      <c r="AK35" s="18">
        <f ca="1">SUM(AJ35-AI35)</f>
        <v>289</v>
      </c>
      <c r="AL35" s="19">
        <f ca="1">IF(AK35=0,0,IF(AI35=0,1,AK35/AI35))</f>
        <v>3.6975435005117706E-2</v>
      </c>
      <c r="AM35" s="18">
        <f>SUMIF($C$6:AL$6,AM$5,$C35:AL35)</f>
        <v>39611</v>
      </c>
      <c r="AN35" s="73">
        <f ca="1">SUMIF($C$6:AM$6,AN$5,$C35:AM35)</f>
        <v>40289</v>
      </c>
      <c r="AO35" s="18">
        <f ca="1">SUM(AN35-AM35)</f>
        <v>678</v>
      </c>
      <c r="AP35" s="19">
        <f ca="1">IF(AO35=0,0,IF(AM35=0,1,AO35/AM35))</f>
        <v>1.7116457549670547E-2</v>
      </c>
      <c r="AQ35" s="18">
        <f>+DE35</f>
        <v>7689</v>
      </c>
      <c r="AR35" s="73">
        <f ca="1">OFFSET(DE35,0,14,1,1)</f>
        <v>6906</v>
      </c>
      <c r="AS35" s="18">
        <f ca="1">SUM(AR35-AQ35)</f>
        <v>-783</v>
      </c>
      <c r="AT35" s="19">
        <f ca="1">IF(AS35=0,0,IF(AQ35=0,1,AS35/AQ35))</f>
        <v>-0.10183378852906749</v>
      </c>
      <c r="AU35" s="18">
        <f>SUMIF($C$6:AT$6,AU$5,$C35:AT35)</f>
        <v>47300</v>
      </c>
      <c r="AV35" s="73">
        <f ca="1">SUMIF($C$6:AU$6,AV$5,$C35:AU35)</f>
        <v>47195</v>
      </c>
      <c r="AW35" s="18">
        <f ca="1">SUM(AV35-AU35)</f>
        <v>-105</v>
      </c>
      <c r="AX35" s="19">
        <f ca="1">IF(AW35=0,0,IF(AU35=0,1,AW35/AU35))</f>
        <v>-2.2198731501057081E-3</v>
      </c>
      <c r="AY35" s="18">
        <f>+DF35</f>
        <v>7093</v>
      </c>
      <c r="AZ35" s="73">
        <f ca="1">OFFSET(DF35,0,14,1,1)</f>
        <v>7290</v>
      </c>
      <c r="BA35" s="18">
        <f ca="1">SUM(AZ35-AY35)</f>
        <v>197</v>
      </c>
      <c r="BB35" s="19">
        <f ca="1">IF(BA35=0,0,IF(AY35=0,1,BA35/AY35))</f>
        <v>2.777386155364444E-2</v>
      </c>
      <c r="BC35" s="18">
        <f>SUMIF($C$6:BB$6,BC$5,$C35:BB35)</f>
        <v>54393</v>
      </c>
      <c r="BD35" s="73">
        <f ca="1">SUMIF($C$6:BC$6,BD$5,$C35:BC35)</f>
        <v>54485</v>
      </c>
      <c r="BE35" s="18">
        <f ca="1">SUM(BD35-BC35)</f>
        <v>92</v>
      </c>
      <c r="BF35" s="19">
        <f ca="1">IF(BE35=0,0,IF(BC35=0,1,BE35/BC35))</f>
        <v>1.6913941132130972E-3</v>
      </c>
      <c r="BG35" s="18">
        <f>+DG35</f>
        <v>7701</v>
      </c>
      <c r="BH35" s="73">
        <f ca="1">OFFSET(DG35,0,14,1,1)</f>
        <v>7688</v>
      </c>
      <c r="BI35" s="18">
        <f ca="1">SUM(BH35-BG35)</f>
        <v>-13</v>
      </c>
      <c r="BJ35" s="19">
        <f ca="1">IF(BI35=0,0,IF(BG35=0,1,BI35/BG35))</f>
        <v>-1.6880924555252564E-3</v>
      </c>
      <c r="BK35" s="18">
        <f>SUMIF($C$6:BJ$6,BK$5,$C35:BJ35)</f>
        <v>62094</v>
      </c>
      <c r="BL35" s="73">
        <f ca="1">SUMIF($C$6:BK$6,BL$5,$C35:BK35)</f>
        <v>62173</v>
      </c>
      <c r="BM35" s="18">
        <f ca="1">SUM(BL35-BK35)</f>
        <v>79</v>
      </c>
      <c r="BN35" s="19">
        <f ca="1">IF(BM35=0,0,IF(BK35=0,1,BM35/BK35))</f>
        <v>1.2722646310432571E-3</v>
      </c>
      <c r="BO35" s="18">
        <f>+DH35</f>
        <v>7109</v>
      </c>
      <c r="BP35" s="73">
        <f ca="1">OFFSET(DH35,0,14,1,1)</f>
        <v>7409</v>
      </c>
      <c r="BQ35" s="18">
        <f ca="1">SUM(BP35-BO35)</f>
        <v>300</v>
      </c>
      <c r="BR35" s="19">
        <f ca="1">IF(BQ35=0,0,IF(BO35=0,1,BQ35/BO35))</f>
        <v>4.2200028133352087E-2</v>
      </c>
      <c r="BS35" s="18">
        <f>SUMIF($C$6:BR$6,BS$5,$C35:BR35)</f>
        <v>69203</v>
      </c>
      <c r="BT35" s="73">
        <f ca="1">SUMIF($C$6:BS$6,BT$5,$C35:BS35)</f>
        <v>69582</v>
      </c>
      <c r="BU35" s="18">
        <f ca="1">SUM(BT35-BS35)</f>
        <v>379</v>
      </c>
      <c r="BV35" s="19">
        <f ca="1">IF(BU35=0,0,IF(BS35=0,1,BU35/BS35))</f>
        <v>5.4766411860757485E-3</v>
      </c>
      <c r="BW35" s="18">
        <f>+DI35</f>
        <v>7972</v>
      </c>
      <c r="BX35" s="73">
        <f ca="1">OFFSET(DI35,0,14,1,1)</f>
        <v>8300</v>
      </c>
      <c r="BY35" s="18">
        <f ca="1">SUM(BX35-BW35)</f>
        <v>328</v>
      </c>
      <c r="BZ35" s="19">
        <f ca="1">IF(BY35=0,0,IF(BW35=0,1,BY35/BW35))</f>
        <v>4.1144004014049169E-2</v>
      </c>
      <c r="CA35" s="18">
        <f>SUMIF($C$6:BZ$6,CA$5,$C35:BZ35)</f>
        <v>77175</v>
      </c>
      <c r="CB35" s="73">
        <f ca="1">SUMIF($C$6:CA$6,CB$5,$C35:CA35)</f>
        <v>77882</v>
      </c>
      <c r="CC35" s="18">
        <f ca="1">SUM(CB35-CA35)</f>
        <v>707</v>
      </c>
      <c r="CD35" s="19">
        <f ca="1">IF(CC35=0,0,IF(CA35=0,1,CC35/CA35))</f>
        <v>9.1609977324263042E-3</v>
      </c>
      <c r="CE35" s="18">
        <f>+DJ35</f>
        <v>7235</v>
      </c>
      <c r="CF35" s="73">
        <f ca="1">OFFSET(DJ35,0,14,1,1)</f>
        <v>7671</v>
      </c>
      <c r="CG35" s="18">
        <f ca="1">SUM(CF35-CE35)</f>
        <v>436</v>
      </c>
      <c r="CH35" s="19">
        <f ca="1">IF(CG35=0,0,IF(CE35=0,1,CG35/CE35))</f>
        <v>6.0262612301313065E-2</v>
      </c>
      <c r="CI35" s="18">
        <f>SUMIF($C$6:CH$6,CI$5,$C35:CH35)</f>
        <v>84410</v>
      </c>
      <c r="CJ35" s="73">
        <f ca="1">SUMIF($C$6:CI$6,CJ$5,$C35:CI35)</f>
        <v>85553</v>
      </c>
      <c r="CK35" s="18">
        <f ca="1">SUM(CJ35-CI35)</f>
        <v>1143</v>
      </c>
      <c r="CL35" s="19">
        <f ca="1">IF(CK35=0,0,IF(CI35=0,1,CK35/CI35))</f>
        <v>1.3541049638668404E-2</v>
      </c>
      <c r="CM35" s="18">
        <f>+DK35</f>
        <v>6235</v>
      </c>
      <c r="CN35" s="73">
        <f ca="1">OFFSET(DK35,0,14,1,1)</f>
        <v>6435</v>
      </c>
      <c r="CO35" s="18">
        <f ca="1">SUM(CN35-CM35)</f>
        <v>200</v>
      </c>
      <c r="CP35" s="19">
        <f ca="1">IF(CO35=0,0,IF(CM35=0,1,CO35/CM35))</f>
        <v>3.2076984763432237E-2</v>
      </c>
      <c r="CQ35" s="18">
        <f>SUMIF($C$6:CP$6,CQ$5,$C35:CP35)</f>
        <v>90645</v>
      </c>
      <c r="CR35" s="73">
        <f ca="1">SUMIF($C$6:CQ$6,CR$5,$C35:CQ35)</f>
        <v>91988</v>
      </c>
      <c r="CS35" s="18">
        <f ca="1">SUM(CR35-CQ35)</f>
        <v>1343</v>
      </c>
      <c r="CT35" s="19">
        <f ca="1">IF(CS35=0,0,IF(CQ35=0,1,CS35/CQ35))</f>
        <v>1.4816040597937006E-2</v>
      </c>
      <c r="CW35" t="s">
        <v>74</v>
      </c>
      <c r="CX35" t="s">
        <v>7</v>
      </c>
      <c r="CY35" s="7"/>
      <c r="CZ35" s="74">
        <f>SUMIF(IBA!$A$111:$A$126,'2017-2018'!CZ$7,IBA!D$111:D$126)</f>
        <v>7597</v>
      </c>
      <c r="DA35" s="74">
        <f>SUMIF(IBA!$A$111:$A$126,'2017-2018'!DA$7,IBA!E$111:E$126)</f>
        <v>7633</v>
      </c>
      <c r="DB35" s="74">
        <f>SUMIF(IBA!$A$111:$A$126,'2017-2018'!DB$7,IBA!F$111:F$126)</f>
        <v>8934</v>
      </c>
      <c r="DC35" s="74">
        <f>SUMIF(IBA!$A$111:$A$126,'2017-2018'!DC$7,IBA!G$111:G$126)</f>
        <v>7631</v>
      </c>
      <c r="DD35" s="74">
        <f>SUMIF(IBA!$A$111:$A$126,'2017-2018'!DD$7,IBA!H$111:H$126)</f>
        <v>7816</v>
      </c>
      <c r="DE35" s="74">
        <f>SUMIF(IBA!$A$111:$A$126,'2017-2018'!DE$7,IBA!I$111:I$126)</f>
        <v>7689</v>
      </c>
      <c r="DF35" s="74">
        <f>SUMIF(IBA!$A$111:$A$126,'2017-2018'!DF$7,IBA!J$111:J$126)</f>
        <v>7093</v>
      </c>
      <c r="DG35" s="74">
        <f>SUMIF(IBA!$A$111:$A$126,'2017-2018'!DG$7,IBA!K$111:K$126)</f>
        <v>7701</v>
      </c>
      <c r="DH35" s="74">
        <f>SUMIF(IBA!$A$111:$A$126,'2017-2018'!DH$7,IBA!L$111:L$126)</f>
        <v>7109</v>
      </c>
      <c r="DI35" s="74">
        <f>SUMIF(IBA!$A$111:$A$126,'2017-2018'!DI$7,IBA!M$111:M$126)</f>
        <v>7972</v>
      </c>
      <c r="DJ35" s="74">
        <f>SUMIF(IBA!$A$111:$A$126,'2017-2018'!DJ$7,IBA!N$111:N$126)</f>
        <v>7235</v>
      </c>
      <c r="DK35" s="74">
        <f>SUMIF(IBA!$A$111:$A$126,'2017-2018'!DK$7,IBA!O$111:O$126)</f>
        <v>6235</v>
      </c>
      <c r="DN35" s="74">
        <f>SUMIF(IBA!$A$111:$A$126,'2017-2018'!DN$7,IBA!D$111:D$126)</f>
        <v>7737</v>
      </c>
      <c r="DO35" s="74">
        <f>SUMIF(IBA!$A$111:$A$126,'2017-2018'!DO$7,IBA!E$111:E$126)</f>
        <v>8306</v>
      </c>
      <c r="DP35" s="74">
        <f>SUMIF(IBA!$A$111:$A$126,'2017-2018'!DP$7,IBA!F$111:F$126)</f>
        <v>8378</v>
      </c>
      <c r="DQ35" s="74">
        <f>SUMIF(IBA!$A$111:$A$126,'2017-2018'!DQ$7,IBA!G$111:G$126)</f>
        <v>7763</v>
      </c>
      <c r="DR35" s="74">
        <f>SUMIF(IBA!$A$111:$A$126,'2017-2018'!DR$7,IBA!H$111:H$126)</f>
        <v>8105</v>
      </c>
      <c r="DS35" s="74">
        <f>SUMIF(IBA!$A$111:$A$126,'2017-2018'!DS$7,IBA!I$111:I$126)</f>
        <v>6906</v>
      </c>
      <c r="DT35" s="74">
        <f>SUMIF(IBA!$A$111:$A$126,'2017-2018'!DT$7,IBA!J$111:J$126)</f>
        <v>7290</v>
      </c>
      <c r="DU35" s="74">
        <f>SUMIF(IBA!$A$111:$A$126,'2017-2018'!DU$7,IBA!K$111:K$126)</f>
        <v>7688</v>
      </c>
      <c r="DV35" s="74">
        <f>SUMIF(IBA!$A$111:$A$126,'2017-2018'!DV$7,IBA!L$111:L$126)</f>
        <v>7409</v>
      </c>
      <c r="DW35" s="74">
        <f>SUMIF(IBA!$A$111:$A$126,'2017-2018'!DW$7,IBA!M$111:M$126)</f>
        <v>8300</v>
      </c>
      <c r="DX35" s="74">
        <f>SUMIF(IBA!$A$111:$A$126,'2017-2018'!DX$7,IBA!N$111:N$126)</f>
        <v>7671</v>
      </c>
      <c r="DY35" s="74">
        <f>SUMIF(IBA!$A$111:$A$126,'2017-2018'!DY$7,IBA!O$111:O$126)</f>
        <v>6435</v>
      </c>
    </row>
    <row r="36" spans="1:130">
      <c r="A36" s="83"/>
      <c r="B36" s="26" t="s">
        <v>8</v>
      </c>
      <c r="C36" s="73">
        <f>+CZ36</f>
        <v>1756</v>
      </c>
      <c r="D36" s="73">
        <f ca="1">OFFSET(CZ36,0,14,1,1)</f>
        <v>1756</v>
      </c>
      <c r="E36" s="73">
        <f ca="1">SUM(D36-C36)</f>
        <v>0</v>
      </c>
      <c r="F36" s="19">
        <f ca="1">IF(E36=0,0,IF(C36=0,1,E36/C36))</f>
        <v>0</v>
      </c>
      <c r="G36" s="73">
        <f>SUMIF($C$6:F$6,G$5,$C36:F36)</f>
        <v>1756</v>
      </c>
      <c r="H36" s="73">
        <f ca="1">SUMIF($C$6:G$6,H$5,$C36:G36)</f>
        <v>1756</v>
      </c>
      <c r="I36" s="73">
        <f ca="1">SUM(H36-G36)</f>
        <v>0</v>
      </c>
      <c r="J36" s="19">
        <f ca="1">IF(I36=0,0,IF(G36=0,1,I36/G36))</f>
        <v>0</v>
      </c>
      <c r="K36" s="73">
        <f>+DA36</f>
        <v>2030</v>
      </c>
      <c r="L36" s="73">
        <f ca="1">OFFSET(DA36,0,14,1,1)</f>
        <v>2285</v>
      </c>
      <c r="M36" s="73">
        <f ca="1">SUM(L36-K36)</f>
        <v>255</v>
      </c>
      <c r="N36" s="19">
        <f ca="1">IF(M36=0,0,IF(K36=0,1,M36/K36))</f>
        <v>0.12561576354679804</v>
      </c>
      <c r="O36" s="73">
        <f>SUMIF($C$6:N$6,O$5,$C36:N36)</f>
        <v>3786</v>
      </c>
      <c r="P36" s="73">
        <f ca="1">SUMIF($C$6:O$6,P$5,$C36:O36)</f>
        <v>4041</v>
      </c>
      <c r="Q36" s="73">
        <f ca="1">SUM(P36-O36)</f>
        <v>255</v>
      </c>
      <c r="R36" s="19">
        <f ca="1">IF(Q36=0,0,IF(O36=0,1,Q36/O36))</f>
        <v>6.7353407290015849E-2</v>
      </c>
      <c r="S36" s="73">
        <f>+DB36</f>
        <v>1941</v>
      </c>
      <c r="T36" s="73">
        <f ca="1">OFFSET(DB36,0,14,1,1)</f>
        <v>2211</v>
      </c>
      <c r="U36" s="73">
        <f ca="1">SUM(T36-S36)</f>
        <v>270</v>
      </c>
      <c r="V36" s="19">
        <f ca="1">IF(U36=0,0,IF(S36=0,1,U36/S36))</f>
        <v>0.13910355486862441</v>
      </c>
      <c r="W36" s="73">
        <f>SUMIF($C$6:V$6,W$5,$C36:V36)</f>
        <v>5727</v>
      </c>
      <c r="X36" s="73">
        <f ca="1">SUMIF($C$6:W$6,X$5,$C36:W36)</f>
        <v>6252</v>
      </c>
      <c r="Y36" s="73">
        <f ca="1">SUM(X36-W36)</f>
        <v>525</v>
      </c>
      <c r="Z36" s="19">
        <f ca="1">IF(Y36=0,0,IF(W36=0,1,Y36/W36))</f>
        <v>9.1671031953902568E-2</v>
      </c>
      <c r="AA36" s="73">
        <f>+DC36</f>
        <v>1640</v>
      </c>
      <c r="AB36" s="73">
        <f ca="1">OFFSET(DC36,0,14,1,1)</f>
        <v>1749</v>
      </c>
      <c r="AC36" s="73">
        <f ca="1">SUM(AB36-AA36)</f>
        <v>109</v>
      </c>
      <c r="AD36" s="19">
        <f ca="1">IF(AC36=0,0,IF(AA36=0,1,AC36/AA36))</f>
        <v>6.6463414634146345E-2</v>
      </c>
      <c r="AE36" s="73">
        <f>SUMIF($C$6:AD$6,AE$5,$C36:AD36)</f>
        <v>7367</v>
      </c>
      <c r="AF36" s="73">
        <f ca="1">SUMIF($C$6:AE$6,AF$5,$C36:AE36)</f>
        <v>8001</v>
      </c>
      <c r="AG36" s="73">
        <f ca="1">SUM(AF36-AE36)</f>
        <v>634</v>
      </c>
      <c r="AH36" s="19">
        <f ca="1">IF(AG36=0,0,IF(AE36=0,1,AG36/AE36))</f>
        <v>8.6059454323333784E-2</v>
      </c>
      <c r="AI36" s="73">
        <f>+DD36</f>
        <v>4603</v>
      </c>
      <c r="AJ36" s="73">
        <f ca="1">OFFSET(DD36,0,14,1,1)</f>
        <v>4638</v>
      </c>
      <c r="AK36" s="73">
        <f ca="1">SUM(AJ36-AI36)</f>
        <v>35</v>
      </c>
      <c r="AL36" s="19">
        <f ca="1">IF(AK36=0,0,IF(AI36=0,1,AK36/AI36))</f>
        <v>7.603736693460786E-3</v>
      </c>
      <c r="AM36" s="73">
        <f>SUMIF($C$6:AL$6,AM$5,$C36:AL36)</f>
        <v>11970</v>
      </c>
      <c r="AN36" s="73">
        <f ca="1">SUMIF($C$6:AM$6,AN$5,$C36:AM36)</f>
        <v>12639</v>
      </c>
      <c r="AO36" s="73">
        <f ca="1">SUM(AN36-AM36)</f>
        <v>669</v>
      </c>
      <c r="AP36" s="19">
        <f ca="1">IF(AO36=0,0,IF(AM36=0,1,AO36/AM36))</f>
        <v>5.5889724310776941E-2</v>
      </c>
      <c r="AQ36" s="73">
        <f>+DE36</f>
        <v>7495</v>
      </c>
      <c r="AR36" s="73">
        <f ca="1">OFFSET(DE36,0,14,1,1)</f>
        <v>7860</v>
      </c>
      <c r="AS36" s="73">
        <f ca="1">SUM(AR36-AQ36)</f>
        <v>365</v>
      </c>
      <c r="AT36" s="19">
        <f ca="1">IF(AS36=0,0,IF(AQ36=0,1,AS36/AQ36))</f>
        <v>4.8699132755170113E-2</v>
      </c>
      <c r="AU36" s="73">
        <f>SUMIF($C$6:AT$6,AU$5,$C36:AT36)</f>
        <v>19465</v>
      </c>
      <c r="AV36" s="73">
        <f ca="1">SUMIF($C$6:AU$6,AV$5,$C36:AU36)</f>
        <v>20499</v>
      </c>
      <c r="AW36" s="73">
        <f ca="1">SUM(AV36-AU36)</f>
        <v>1034</v>
      </c>
      <c r="AX36" s="19">
        <f ca="1">IF(AW36=0,0,IF(AU36=0,1,AW36/AU36))</f>
        <v>5.3120986385820704E-2</v>
      </c>
      <c r="AY36" s="73">
        <f>+DF36</f>
        <v>9314</v>
      </c>
      <c r="AZ36" s="73">
        <f ca="1">OFFSET(DF36,0,14,1,1)</f>
        <v>8918</v>
      </c>
      <c r="BA36" s="73">
        <f ca="1">SUM(AZ36-AY36)</f>
        <v>-396</v>
      </c>
      <c r="BB36" s="19">
        <f ca="1">IF(BA36=0,0,IF(AY36=0,1,BA36/AY36))</f>
        <v>-4.2516641614773462E-2</v>
      </c>
      <c r="BC36" s="73">
        <f>SUMIF($C$6:BB$6,BC$5,$C36:BB36)</f>
        <v>28779</v>
      </c>
      <c r="BD36" s="73">
        <f ca="1">SUMIF($C$6:BC$6,BD$5,$C36:BC36)</f>
        <v>29417</v>
      </c>
      <c r="BE36" s="73">
        <f ca="1">SUM(BD36-BC36)</f>
        <v>638</v>
      </c>
      <c r="BF36" s="19">
        <f ca="1">IF(BE36=0,0,IF(BC36=0,1,BE36/BC36))</f>
        <v>2.2168942631780118E-2</v>
      </c>
      <c r="BG36" s="73">
        <f>+DG36</f>
        <v>9610</v>
      </c>
      <c r="BH36" s="73">
        <f ca="1">OFFSET(DG36,0,14,1,1)</f>
        <v>9937</v>
      </c>
      <c r="BI36" s="73">
        <f ca="1">SUM(BH36-BG36)</f>
        <v>327</v>
      </c>
      <c r="BJ36" s="19">
        <f ca="1">IF(BI36=0,0,IF(BG36=0,1,BI36/BG36))</f>
        <v>3.4027055150884493E-2</v>
      </c>
      <c r="BK36" s="73">
        <f>SUMIF($C$6:BJ$6,BK$5,$C36:BJ36)</f>
        <v>38389</v>
      </c>
      <c r="BL36" s="73">
        <f ca="1">SUMIF($C$6:BK$6,BL$5,$C36:BK36)</f>
        <v>39354</v>
      </c>
      <c r="BM36" s="73">
        <f ca="1">SUM(BL36-BK36)</f>
        <v>965</v>
      </c>
      <c r="BN36" s="19">
        <f ca="1">IF(BM36=0,0,IF(BK36=0,1,BM36/BK36))</f>
        <v>2.513740915366381E-2</v>
      </c>
      <c r="BO36" s="73">
        <f>+DH36</f>
        <v>7011</v>
      </c>
      <c r="BP36" s="73">
        <f ca="1">OFFSET(DH36,0,14,1,1)</f>
        <v>7485</v>
      </c>
      <c r="BQ36" s="73">
        <f ca="1">SUM(BP36-BO36)</f>
        <v>474</v>
      </c>
      <c r="BR36" s="19">
        <f ca="1">IF(BQ36=0,0,IF(BO36=0,1,BQ36/BO36))</f>
        <v>6.7608044501497641E-2</v>
      </c>
      <c r="BS36" s="73">
        <f>SUMIF($C$6:BR$6,BS$5,$C36:BR36)</f>
        <v>45400</v>
      </c>
      <c r="BT36" s="73">
        <f ca="1">SUMIF($C$6:BS$6,BT$5,$C36:BS36)</f>
        <v>46839</v>
      </c>
      <c r="BU36" s="73">
        <f ca="1">SUM(BT36-BS36)</f>
        <v>1439</v>
      </c>
      <c r="BV36" s="19">
        <f ca="1">IF(BU36=0,0,IF(BS36=0,1,BU36/BS36))</f>
        <v>3.1696035242290747E-2</v>
      </c>
      <c r="BW36" s="73">
        <f>+DI36</f>
        <v>3445</v>
      </c>
      <c r="BX36" s="73">
        <f ca="1">OFFSET(DI36,0,14,1,1)</f>
        <v>3150</v>
      </c>
      <c r="BY36" s="73">
        <f ca="1">SUM(BX36-BW36)</f>
        <v>-295</v>
      </c>
      <c r="BZ36" s="19">
        <f ca="1">IF(BY36=0,0,IF(BW36=0,1,BY36/BW36))</f>
        <v>-8.5631349782293184E-2</v>
      </c>
      <c r="CA36" s="73">
        <f>SUMIF($C$6:BZ$6,CA$5,$C36:BZ36)</f>
        <v>48845</v>
      </c>
      <c r="CB36" s="73">
        <f ca="1">SUMIF($C$6:CA$6,CB$5,$C36:CA36)</f>
        <v>49989</v>
      </c>
      <c r="CC36" s="73">
        <f ca="1">SUM(CB36-CA36)</f>
        <v>1144</v>
      </c>
      <c r="CD36" s="19">
        <f ca="1">IF(CC36=0,0,IF(CA36=0,1,CC36/CA36))</f>
        <v>2.3421025693520319E-2</v>
      </c>
      <c r="CE36" s="73">
        <f>+DJ36</f>
        <v>1520</v>
      </c>
      <c r="CF36" s="73">
        <f ca="1">OFFSET(DJ36,0,14,1,1)</f>
        <v>1927</v>
      </c>
      <c r="CG36" s="73">
        <f ca="1">SUM(CF36-CE36)</f>
        <v>407</v>
      </c>
      <c r="CH36" s="19">
        <f ca="1">IF(CG36=0,0,IF(CE36=0,1,CG36/CE36))</f>
        <v>0.26776315789473687</v>
      </c>
      <c r="CI36" s="73">
        <f>SUMIF($C$6:CH$6,CI$5,$C36:CH36)</f>
        <v>50365</v>
      </c>
      <c r="CJ36" s="73">
        <f ca="1">SUMIF($C$6:CI$6,CJ$5,$C36:CI36)</f>
        <v>51916</v>
      </c>
      <c r="CK36" s="73">
        <f ca="1">SUM(CJ36-CI36)</f>
        <v>1551</v>
      </c>
      <c r="CL36" s="19">
        <f ca="1">IF(CK36=0,0,IF(CI36=0,1,CK36/CI36))</f>
        <v>3.0795195075945598E-2</v>
      </c>
      <c r="CM36" s="73">
        <f>+DK36</f>
        <v>1560</v>
      </c>
      <c r="CN36" s="73">
        <f ca="1">OFFSET(DK36,0,14,1,1)</f>
        <v>1192</v>
      </c>
      <c r="CO36" s="73">
        <f ca="1">SUM(CN36-CM36)</f>
        <v>-368</v>
      </c>
      <c r="CP36" s="19">
        <f ca="1">IF(CO36=0,0,IF(CM36=0,1,CO36/CM36))</f>
        <v>-0.23589743589743589</v>
      </c>
      <c r="CQ36" s="73">
        <f>SUMIF($C$6:CP$6,CQ$5,$C36:CP36)</f>
        <v>51925</v>
      </c>
      <c r="CR36" s="73">
        <f ca="1">SUMIF($C$6:CQ$6,CR$5,$C36:CQ36)</f>
        <v>53108</v>
      </c>
      <c r="CS36" s="73">
        <f ca="1">SUM(CR36-CQ36)</f>
        <v>1183</v>
      </c>
      <c r="CT36" s="19">
        <f ca="1">IF(CS36=0,0,IF(CQ36=0,1,CS36/CQ36))</f>
        <v>2.2782859894077998E-2</v>
      </c>
      <c r="CW36" t="s">
        <v>74</v>
      </c>
      <c r="CX36" t="s">
        <v>8</v>
      </c>
      <c r="CY36" s="7"/>
      <c r="CZ36" s="74">
        <f>SUMIF(IBA!$A$129:$A$144,'2017-2018'!CZ$7,IBA!D$129:D$144)</f>
        <v>1756</v>
      </c>
      <c r="DA36" s="74">
        <f>SUMIF(IBA!$A$129:$A$144,'2017-2018'!DA$7,IBA!E$129:E$144)</f>
        <v>2030</v>
      </c>
      <c r="DB36" s="74">
        <f>SUMIF(IBA!$A$129:$A$144,'2017-2018'!DB$7,IBA!F$129:F$144)</f>
        <v>1941</v>
      </c>
      <c r="DC36" s="74">
        <f>SUMIF(IBA!$A$129:$A$144,'2017-2018'!DC$7,IBA!G$129:G$144)</f>
        <v>1640</v>
      </c>
      <c r="DD36" s="74">
        <f>SUMIF(IBA!$A$129:$A$144,'2017-2018'!DD$7,IBA!H$129:H$144)</f>
        <v>4603</v>
      </c>
      <c r="DE36" s="74">
        <f>SUMIF(IBA!$A$129:$A$144,'2017-2018'!DE$7,IBA!I$129:I$144)</f>
        <v>7495</v>
      </c>
      <c r="DF36" s="74">
        <f>SUMIF(IBA!$A$129:$A$144,'2017-2018'!DF$7,IBA!J$129:J$144)</f>
        <v>9314</v>
      </c>
      <c r="DG36" s="74">
        <f>SUMIF(IBA!$A$129:$A$144,'2017-2018'!DG$7,IBA!K$129:K$144)</f>
        <v>9610</v>
      </c>
      <c r="DH36" s="74">
        <f>SUMIF(IBA!$A$129:$A$144,'2017-2018'!DH$7,IBA!L$129:L$144)</f>
        <v>7011</v>
      </c>
      <c r="DI36" s="74">
        <f>SUMIF(IBA!$A$129:$A$144,'2017-2018'!DI$7,IBA!M$129:M$144)</f>
        <v>3445</v>
      </c>
      <c r="DJ36" s="74">
        <f>SUMIF(IBA!$A$129:$A$144,'2017-2018'!DJ$7,IBA!N$129:N$144)</f>
        <v>1520</v>
      </c>
      <c r="DK36" s="74">
        <f>SUMIF(IBA!$A$129:$A$144,'2017-2018'!DK$7,IBA!O$129:O$144)</f>
        <v>1560</v>
      </c>
      <c r="DN36" s="74">
        <f>SUMIF(IBA!$A$129:$A$144,'2017-2018'!DN$7,IBA!D$129:D$144)</f>
        <v>1756</v>
      </c>
      <c r="DO36" s="74">
        <f>SUMIF(IBA!$A$129:$A$144,'2017-2018'!DO$7,IBA!E$129:E$144)</f>
        <v>2285</v>
      </c>
      <c r="DP36" s="74">
        <f>SUMIF(IBA!$A$129:$A$144,'2017-2018'!DP$7,IBA!F$129:F$144)</f>
        <v>2211</v>
      </c>
      <c r="DQ36" s="74">
        <f>SUMIF(IBA!$A$129:$A$144,'2017-2018'!DQ$7,IBA!G$129:G$144)</f>
        <v>1749</v>
      </c>
      <c r="DR36" s="74">
        <f>SUMIF(IBA!$A$129:$A$144,'2017-2018'!DR$7,IBA!H$129:H$144)</f>
        <v>4638</v>
      </c>
      <c r="DS36" s="74">
        <f>SUMIF(IBA!$A$129:$A$144,'2017-2018'!DS$7,IBA!I$129:I$144)</f>
        <v>7860</v>
      </c>
      <c r="DT36" s="74">
        <f>SUMIF(IBA!$A$129:$A$144,'2017-2018'!DT$7,IBA!J$129:J$144)</f>
        <v>8918</v>
      </c>
      <c r="DU36" s="74">
        <f>SUMIF(IBA!$A$129:$A$144,'2017-2018'!DU$7,IBA!K$129:K$144)</f>
        <v>9937</v>
      </c>
      <c r="DV36" s="74">
        <f>SUMIF(IBA!$A$129:$A$144,'2017-2018'!DV$7,IBA!L$129:L$144)</f>
        <v>7485</v>
      </c>
      <c r="DW36" s="74">
        <f>SUMIF(IBA!$A$129:$A$144,'2017-2018'!DW$7,IBA!M$129:M$144)</f>
        <v>3150</v>
      </c>
      <c r="DX36" s="74">
        <f>SUMIF(IBA!$A$129:$A$144,'2017-2018'!DX$7,IBA!N$129:N$144)</f>
        <v>1927</v>
      </c>
      <c r="DY36" s="74">
        <f>SUMIF(IBA!$A$129:$A$144,'2017-2018'!DY$7,IBA!O$129:O$144)</f>
        <v>1192</v>
      </c>
    </row>
    <row r="37" spans="1:130" s="7" customFormat="1">
      <c r="A37" s="75"/>
      <c r="B37" s="24" t="s">
        <v>9</v>
      </c>
      <c r="C37" s="12">
        <f>+SUM(C34:C36)</f>
        <v>93632</v>
      </c>
      <c r="D37" s="86">
        <f ca="1">+SUM(D34:D36)</f>
        <v>99606</v>
      </c>
      <c r="E37" s="12">
        <f ca="1">SUM(E34:E36)</f>
        <v>5974</v>
      </c>
      <c r="F37" s="13">
        <f ca="1">IF(E37=0,0,IF(C37=0,1,E37/C37))</f>
        <v>6.3802973342447028E-2</v>
      </c>
      <c r="G37" s="12">
        <f>SUM(G34:G36)</f>
        <v>93632</v>
      </c>
      <c r="H37" s="86">
        <f ca="1">SUM(H34:H36)</f>
        <v>99606</v>
      </c>
      <c r="I37" s="12">
        <f ca="1">SUM(I34:I36)</f>
        <v>5974</v>
      </c>
      <c r="J37" s="13">
        <f ca="1">IF(I37=0,0,IF(G37=0,1,I37/G37))</f>
        <v>6.3802973342447028E-2</v>
      </c>
      <c r="K37" s="12">
        <f>+SUM(K34:K36)</f>
        <v>88185</v>
      </c>
      <c r="L37" s="86">
        <f ca="1">+SUM(L34:L36)</f>
        <v>97845</v>
      </c>
      <c r="M37" s="12">
        <f ca="1">SUM(M34:M36)</f>
        <v>9660</v>
      </c>
      <c r="N37" s="13">
        <f ca="1">IF(M37=0,0,IF(K37=0,1,M37/K37))</f>
        <v>0.10954243919033849</v>
      </c>
      <c r="O37" s="12">
        <f>SUM(O34:O36)</f>
        <v>181817</v>
      </c>
      <c r="P37" s="86">
        <f ca="1">SUM(P34:P36)</f>
        <v>197451</v>
      </c>
      <c r="Q37" s="12">
        <f ca="1">SUM(Q34:Q36)</f>
        <v>15634</v>
      </c>
      <c r="R37" s="13">
        <f ca="1">IF(Q37=0,0,IF(O37=0,1,Q37/O37))</f>
        <v>8.598755891913297E-2</v>
      </c>
      <c r="S37" s="12">
        <f>+SUM(S34:S36)</f>
        <v>101945</v>
      </c>
      <c r="T37" s="86">
        <f ca="1">+SUM(T34:T36)</f>
        <v>115367</v>
      </c>
      <c r="U37" s="12">
        <f ca="1">SUM(U34:U36)</f>
        <v>13422</v>
      </c>
      <c r="V37" s="13">
        <f ca="1">IF(U37=0,0,IF(S37=0,1,U37/S37))</f>
        <v>0.13165922801510618</v>
      </c>
      <c r="W37" s="12">
        <f>SUM(W34:W36)</f>
        <v>283762</v>
      </c>
      <c r="X37" s="86">
        <f ca="1">SUM(X34:X36)</f>
        <v>312818</v>
      </c>
      <c r="Y37" s="12">
        <f ca="1">SUM(Y34:Y36)</f>
        <v>29056</v>
      </c>
      <c r="Z37" s="13">
        <f ca="1">IF(Y37=0,0,IF(W37=0,1,Y37/W37))</f>
        <v>0.10239566961044819</v>
      </c>
      <c r="AA37" s="12">
        <f>+SUM(AA34:AA36)</f>
        <v>105165</v>
      </c>
      <c r="AB37" s="86">
        <f ca="1">+SUM(AB34:AB36)</f>
        <v>106224</v>
      </c>
      <c r="AC37" s="12">
        <f ca="1">SUM(AC34:AC36)</f>
        <v>1059</v>
      </c>
      <c r="AD37" s="13">
        <f ca="1">IF(AC37=0,0,IF(AA37=0,1,AC37/AA37))</f>
        <v>1.0069890172585937E-2</v>
      </c>
      <c r="AE37" s="12">
        <f>SUM(AE34:AE36)</f>
        <v>388927</v>
      </c>
      <c r="AF37" s="86">
        <f ca="1">SUM(AF34:AF36)</f>
        <v>419042</v>
      </c>
      <c r="AG37" s="12">
        <f ca="1">SUM(AG34:AG36)</f>
        <v>30115</v>
      </c>
      <c r="AH37" s="13">
        <f ca="1">IF(AG37=0,0,IF(AE37=0,1,AG37/AE37))</f>
        <v>7.7430983192218597E-2</v>
      </c>
      <c r="AI37" s="12">
        <f>+SUM(AI34:AI36)</f>
        <v>122368</v>
      </c>
      <c r="AJ37" s="86">
        <f ca="1">+SUM(AJ34:AJ36)</f>
        <v>129715</v>
      </c>
      <c r="AK37" s="12">
        <f ca="1">SUM(AK34:AK36)</f>
        <v>7347</v>
      </c>
      <c r="AL37" s="13">
        <f ca="1">IF(AK37=0,0,IF(AI37=0,1,AK37/AI37))</f>
        <v>6.0040206589958157E-2</v>
      </c>
      <c r="AM37" s="12">
        <f>SUM(AM34:AM36)</f>
        <v>511295</v>
      </c>
      <c r="AN37" s="86">
        <f ca="1">SUM(AN34:AN36)</f>
        <v>548757</v>
      </c>
      <c r="AO37" s="12">
        <f ca="1">SUM(AO34:AO36)</f>
        <v>37462</v>
      </c>
      <c r="AP37" s="13">
        <f ca="1">IF(AO37=0,0,IF(AM37=0,1,AO37/AM37))</f>
        <v>7.3268856530965487E-2</v>
      </c>
      <c r="AQ37" s="12">
        <f>+SUM(AQ34:AQ36)</f>
        <v>126666</v>
      </c>
      <c r="AR37" s="86">
        <f ca="1">+SUM(AR34:AR36)</f>
        <v>138002</v>
      </c>
      <c r="AS37" s="12">
        <f ca="1">SUM(AS34:AS36)</f>
        <v>11336</v>
      </c>
      <c r="AT37" s="13">
        <f ca="1">IF(AS37=0,0,IF(AQ37=0,1,AS37/AQ37))</f>
        <v>8.9495207869515106E-2</v>
      </c>
      <c r="AU37" s="12">
        <f>SUM(AU34:AU36)</f>
        <v>637961</v>
      </c>
      <c r="AV37" s="86">
        <f ca="1">SUM(AV34:AV36)</f>
        <v>686759</v>
      </c>
      <c r="AW37" s="12">
        <f ca="1">SUM(AW34:AW36)</f>
        <v>48798</v>
      </c>
      <c r="AX37" s="13">
        <f ca="1">IF(AW37=0,0,IF(AU37=0,1,AW37/AU37))</f>
        <v>7.6490569172723719E-2</v>
      </c>
      <c r="AY37" s="12">
        <f>+SUM(AY34:AY36)</f>
        <v>148352</v>
      </c>
      <c r="AZ37" s="86">
        <f ca="1">+SUM(AZ34:AZ36)</f>
        <v>148740</v>
      </c>
      <c r="BA37" s="12">
        <f ca="1">SUM(BA34:BA36)</f>
        <v>388</v>
      </c>
      <c r="BB37" s="13">
        <f ca="1">IF(BA37=0,0,IF(AY37=0,1,BA37/AY37))</f>
        <v>2.6154012079378777E-3</v>
      </c>
      <c r="BC37" s="12">
        <f>SUM(BC34:BC36)</f>
        <v>786313</v>
      </c>
      <c r="BD37" s="86">
        <f ca="1">SUM(BD34:BD36)</f>
        <v>835499</v>
      </c>
      <c r="BE37" s="12">
        <f ca="1">SUM(BE34:BE36)</f>
        <v>49186</v>
      </c>
      <c r="BF37" s="13">
        <f ca="1">IF(BE37=0,0,IF(BC37=0,1,BE37/BC37))</f>
        <v>6.2552698480121779E-2</v>
      </c>
      <c r="BG37" s="12">
        <f>+SUM(BG34:BG36)</f>
        <v>150784</v>
      </c>
      <c r="BH37" s="86">
        <f ca="1">+SUM(BH34:BH36)</f>
        <v>156254</v>
      </c>
      <c r="BI37" s="12">
        <f ca="1">SUM(BI34:BI36)</f>
        <v>5470</v>
      </c>
      <c r="BJ37" s="13">
        <f ca="1">IF(BI37=0,0,IF(BG37=0,1,BI37/BG37))</f>
        <v>3.6277058573853993E-2</v>
      </c>
      <c r="BK37" s="12">
        <f>SUM(BK34:BK36)</f>
        <v>937097</v>
      </c>
      <c r="BL37" s="86">
        <f ca="1">SUM(BL34:BL36)</f>
        <v>991753</v>
      </c>
      <c r="BM37" s="12">
        <f ca="1">SUM(BM34:BM36)</f>
        <v>54656</v>
      </c>
      <c r="BN37" s="13">
        <f ca="1">IF(BM37=0,0,IF(BK37=0,1,BM37/BK37))</f>
        <v>5.8324805222938501E-2</v>
      </c>
      <c r="BO37" s="12">
        <f>+SUM(BO34:BO36)</f>
        <v>137340</v>
      </c>
      <c r="BP37" s="86">
        <f ca="1">+SUM(BP34:BP36)</f>
        <v>131758</v>
      </c>
      <c r="BQ37" s="12">
        <f ca="1">SUM(BQ34:BQ36)</f>
        <v>-5582</v>
      </c>
      <c r="BR37" s="13">
        <f ca="1">IF(BQ37=0,0,IF(BO37=0,1,BQ37/BO37))</f>
        <v>-4.0643658074850736E-2</v>
      </c>
      <c r="BS37" s="12">
        <f>SUM(BS34:BS36)</f>
        <v>1074437</v>
      </c>
      <c r="BT37" s="86">
        <f ca="1">SUM(BT34:BT36)</f>
        <v>1123511</v>
      </c>
      <c r="BU37" s="12">
        <f ca="1">SUM(BU34:BU36)</f>
        <v>49074</v>
      </c>
      <c r="BV37" s="13">
        <f ca="1">IF(BU37=0,0,IF(BS37=0,1,BU37/BS37))</f>
        <v>4.5674153068071932E-2</v>
      </c>
      <c r="BW37" s="12">
        <f>+SUM(BW34:BW36)</f>
        <v>126907</v>
      </c>
      <c r="BX37" s="86">
        <f ca="1">+SUM(BX34:BX36)</f>
        <v>121974</v>
      </c>
      <c r="BY37" s="12">
        <f ca="1">SUM(BY34:BY36)</f>
        <v>-4933</v>
      </c>
      <c r="BZ37" s="13">
        <f ca="1">IF(BY37=0,0,IF(BW37=0,1,BY37/BW37))</f>
        <v>-3.887098426406739E-2</v>
      </c>
      <c r="CA37" s="12">
        <f>SUM(CA34:CA36)</f>
        <v>1201344</v>
      </c>
      <c r="CB37" s="86">
        <f ca="1">SUM(CB34:CB36)</f>
        <v>1245485</v>
      </c>
      <c r="CC37" s="12">
        <f ca="1">SUM(CC34:CC36)</f>
        <v>44141</v>
      </c>
      <c r="CD37" s="13">
        <f ca="1">IF(CC37=0,0,IF(CA37=0,1,CC37/CA37))</f>
        <v>3.6743014490437376E-2</v>
      </c>
      <c r="CE37" s="12">
        <f>+SUM(CE34:CE36)</f>
        <v>107467</v>
      </c>
      <c r="CF37" s="86">
        <f ca="1">+SUM(CF34:CF36)</f>
        <v>103728</v>
      </c>
      <c r="CG37" s="12">
        <f ca="1">SUM(CG34:CG36)</f>
        <v>-3739</v>
      </c>
      <c r="CH37" s="13">
        <f ca="1">IF(CG37=0,0,IF(CE37=0,1,CG37/CE37))</f>
        <v>-3.4792075706961204E-2</v>
      </c>
      <c r="CI37" s="12">
        <f>SUM(CI34:CI36)</f>
        <v>1308811</v>
      </c>
      <c r="CJ37" s="86">
        <f ca="1">SUM(CJ34:CJ36)</f>
        <v>1349213</v>
      </c>
      <c r="CK37" s="12">
        <f ca="1">SUM(CK34:CK36)</f>
        <v>40402</v>
      </c>
      <c r="CL37" s="13">
        <f ca="1">IF(CK37=0,0,IF(CI37=0,1,CK37/CI37))</f>
        <v>3.0869239332493387E-2</v>
      </c>
      <c r="CM37" s="12">
        <f>+SUM(CM34:CM36)</f>
        <v>111997</v>
      </c>
      <c r="CN37" s="86">
        <f ca="1">+SUM(CN34:CN36)</f>
        <v>105807</v>
      </c>
      <c r="CO37" s="12">
        <f ca="1">SUM(CO34:CO36)</f>
        <v>-6190</v>
      </c>
      <c r="CP37" s="13">
        <f ca="1">IF(CO37=0,0,IF(CM37=0,1,CO37/CM37))</f>
        <v>-5.5269337571542093E-2</v>
      </c>
      <c r="CQ37" s="12">
        <f>SUM(CQ34:CQ36)</f>
        <v>1420808</v>
      </c>
      <c r="CR37" s="86">
        <f ca="1">SUM(CR34:CR36)</f>
        <v>1455020</v>
      </c>
      <c r="CS37" s="12">
        <f ca="1">SUM(CS34:CS36)</f>
        <v>34212</v>
      </c>
      <c r="CT37" s="13">
        <f ca="1">IF(CS37=0,0,IF(CQ37=0,1,CS37/CQ37))</f>
        <v>2.4079256310493746E-2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175192</v>
      </c>
      <c r="D39" s="73">
        <f ca="1">OFFSET(CZ39,0,14,1,1)</f>
        <v>172368</v>
      </c>
      <c r="E39" s="18">
        <f ca="1">SUM(D39-C39)</f>
        <v>-2824</v>
      </c>
      <c r="F39" s="19">
        <f ca="1">IF(E39=0,0,IF(C39=0,1,E39/C39))</f>
        <v>-1.611945750947532E-2</v>
      </c>
      <c r="G39" s="18">
        <f>SUMIF($C$6:F$6,G$5,$C39:F39)</f>
        <v>175192</v>
      </c>
      <c r="H39" s="73">
        <f ca="1">SUMIF($C$6:G$6,H$5,$C39:G39)</f>
        <v>172368</v>
      </c>
      <c r="I39" s="18">
        <f ca="1">SUM(H39-G39)</f>
        <v>-2824</v>
      </c>
      <c r="J39" s="19">
        <f ca="1">IF(I39=0,0,IF(G39=0,1,I39/G39))</f>
        <v>-1.611945750947532E-2</v>
      </c>
      <c r="K39" s="18">
        <f>+DA39</f>
        <v>162715</v>
      </c>
      <c r="L39" s="73">
        <f ca="1">OFFSET(DA39,0,14,1,1)</f>
        <v>149789</v>
      </c>
      <c r="M39" s="18">
        <f ca="1">SUM(L39-K39)</f>
        <v>-12926</v>
      </c>
      <c r="N39" s="19">
        <f ca="1">IF(M39=0,0,IF(K39=0,1,M39/K39))</f>
        <v>-7.9439510801093932E-2</v>
      </c>
      <c r="O39" s="18">
        <f>SUMIF($C$6:N$6,O$5,$C39:N39)</f>
        <v>337907</v>
      </c>
      <c r="P39" s="73">
        <f ca="1">SUMIF($C$6:O$6,P$5,$C39:O39)</f>
        <v>322157</v>
      </c>
      <c r="Q39" s="18">
        <f ca="1">SUM(P39-O39)</f>
        <v>-15750</v>
      </c>
      <c r="R39" s="19">
        <f ca="1">IF(Q39=0,0,IF(O39=0,1,Q39/O39))</f>
        <v>-4.6610457907057271E-2</v>
      </c>
      <c r="S39" s="18">
        <f>+DB39</f>
        <v>181912</v>
      </c>
      <c r="T39" s="73">
        <f ca="1">OFFSET(DB39,0,14,1,1)</f>
        <v>187528</v>
      </c>
      <c r="U39" s="18">
        <f ca="1">SUM(T39-S39)</f>
        <v>5616</v>
      </c>
      <c r="V39" s="19">
        <f ca="1">IF(U39=0,0,IF(S39=0,1,U39/S39))</f>
        <v>3.0872070011873871E-2</v>
      </c>
      <c r="W39" s="18">
        <f>SUMIF($C$6:V$6,W$5,$C39:V39)</f>
        <v>519819</v>
      </c>
      <c r="X39" s="73">
        <f ca="1">SUMIF($C$6:W$6,X$5,$C39:W39)</f>
        <v>509685</v>
      </c>
      <c r="Y39" s="18">
        <f ca="1">SUM(X39-W39)</f>
        <v>-10134</v>
      </c>
      <c r="Z39" s="19">
        <f ca="1">IF(Y39=0,0,IF(W39=0,1,Y39/W39))</f>
        <v>-1.9495247384185649E-2</v>
      </c>
      <c r="AA39" s="18">
        <f>+DC39</f>
        <v>187192</v>
      </c>
      <c r="AB39" s="73">
        <f ca="1">OFFSET(DC39,0,14,1,1)</f>
        <v>188157</v>
      </c>
      <c r="AC39" s="18">
        <f ca="1">SUM(AB39-AA39)</f>
        <v>965</v>
      </c>
      <c r="AD39" s="19">
        <f ca="1">IF(AC39=0,0,IF(AA39=0,1,AC39/AA39))</f>
        <v>5.155134834822001E-3</v>
      </c>
      <c r="AE39" s="18">
        <f>SUMIF($C$6:AD$6,AE$5,$C39:AD39)</f>
        <v>707011</v>
      </c>
      <c r="AF39" s="73">
        <f ca="1">SUMIF($C$6:AE$6,AF$5,$C39:AE39)</f>
        <v>697842</v>
      </c>
      <c r="AG39" s="18">
        <f ca="1">SUM(AF39-AE39)</f>
        <v>-9169</v>
      </c>
      <c r="AH39" s="19">
        <f ca="1">IF(AG39=0,0,IF(AE39=0,1,AG39/AE39))</f>
        <v>-1.2968680826748099E-2</v>
      </c>
      <c r="AI39" s="18">
        <f>+DD39</f>
        <v>204682</v>
      </c>
      <c r="AJ39" s="73">
        <f ca="1">OFFSET(DD39,0,14,1,1)</f>
        <v>210367</v>
      </c>
      <c r="AK39" s="18">
        <f ca="1">SUM(AJ39-AI39)</f>
        <v>5685</v>
      </c>
      <c r="AL39" s="19">
        <f ca="1">IF(AK39=0,0,IF(AI39=0,1,AK39/AI39))</f>
        <v>2.7774792116551528E-2</v>
      </c>
      <c r="AM39" s="18">
        <f>SUMIF($C$6:AL$6,AM$5,$C39:AL39)</f>
        <v>911693</v>
      </c>
      <c r="AN39" s="73">
        <f ca="1">SUMIF($C$6:AM$6,AN$5,$C39:AM39)</f>
        <v>908209</v>
      </c>
      <c r="AO39" s="18">
        <f ca="1">SUM(AN39-AM39)</f>
        <v>-3484</v>
      </c>
      <c r="AP39" s="19">
        <f ca="1">IF(AO39=0,0,IF(AM39=0,1,AO39/AM39))</f>
        <v>-3.8214618298045505E-3</v>
      </c>
      <c r="AQ39" s="18">
        <f>+DE39</f>
        <v>204318</v>
      </c>
      <c r="AR39" s="73">
        <f ca="1">OFFSET(DE39,0,14,1,1)</f>
        <v>208619</v>
      </c>
      <c r="AS39" s="18">
        <f ca="1">SUM(AR39-AQ39)</f>
        <v>4301</v>
      </c>
      <c r="AT39" s="19">
        <f ca="1">IF(AS39=0,0,IF(AQ39=0,1,AS39/AQ39))</f>
        <v>2.1050519288559989E-2</v>
      </c>
      <c r="AU39" s="18">
        <f>SUMIF($C$6:AT$6,AU$5,$C39:AT39)</f>
        <v>1116011</v>
      </c>
      <c r="AV39" s="73">
        <f ca="1">SUMIF($C$6:AU$6,AV$5,$C39:AU39)</f>
        <v>1116828</v>
      </c>
      <c r="AW39" s="18">
        <f ca="1">SUM(AV39-AU39)</f>
        <v>817</v>
      </c>
      <c r="AX39" s="19">
        <f ca="1">IF(AW39=0,0,IF(AU39=0,1,AW39/AU39))</f>
        <v>7.3207163728672929E-4</v>
      </c>
      <c r="AY39" s="18">
        <f>+DF39</f>
        <v>206832</v>
      </c>
      <c r="AZ39" s="73">
        <f ca="1">OFFSET(DF39,0,14,1,1)</f>
        <v>207929</v>
      </c>
      <c r="BA39" s="18">
        <f ca="1">SUM(AZ39-AY39)</f>
        <v>1097</v>
      </c>
      <c r="BB39" s="19">
        <f ca="1">IF(BA39=0,0,IF(AY39=0,1,BA39/AY39))</f>
        <v>5.3038214589618627E-3</v>
      </c>
      <c r="BC39" s="18">
        <f>SUMIF($C$6:BB$6,BC$5,$C39:BB39)</f>
        <v>1322843</v>
      </c>
      <c r="BD39" s="73">
        <f ca="1">SUMIF($C$6:BC$6,BD$5,$C39:BC39)</f>
        <v>1324757</v>
      </c>
      <c r="BE39" s="18">
        <f ca="1">SUM(BD39-BC39)</f>
        <v>1914</v>
      </c>
      <c r="BF39" s="19">
        <f ca="1">IF(BE39=0,0,IF(BC39=0,1,BE39/BC39))</f>
        <v>1.4468837193831771E-3</v>
      </c>
      <c r="BG39" s="18">
        <f>+DG39</f>
        <v>206767</v>
      </c>
      <c r="BH39" s="73">
        <f ca="1">OFFSET(DG39,0,14,1,1)</f>
        <v>207672</v>
      </c>
      <c r="BI39" s="18">
        <f ca="1">SUM(BH39-BG39)</f>
        <v>905</v>
      </c>
      <c r="BJ39" s="19">
        <f ca="1">IF(BI39=0,0,IF(BG39=0,1,BI39/BG39))</f>
        <v>4.3769073401461545E-3</v>
      </c>
      <c r="BK39" s="18">
        <f>SUMIF($C$6:BJ$6,BK$5,$C39:BJ39)</f>
        <v>1529610</v>
      </c>
      <c r="BL39" s="73">
        <f ca="1">SUMIF($C$6:BK$6,BL$5,$C39:BK39)</f>
        <v>1532429</v>
      </c>
      <c r="BM39" s="18">
        <f ca="1">SUM(BL39-BK39)</f>
        <v>2819</v>
      </c>
      <c r="BN39" s="19">
        <f ca="1">IF(BM39=0,0,IF(BK39=0,1,BM39/BK39))</f>
        <v>1.8429534325743162E-3</v>
      </c>
      <c r="BO39" s="18">
        <f>+DH39</f>
        <v>200591</v>
      </c>
      <c r="BP39" s="73">
        <f ca="1">OFFSET(DH39,0,14,1,1)</f>
        <v>197757</v>
      </c>
      <c r="BQ39" s="18">
        <f ca="1">SUM(BP39-BO39)</f>
        <v>-2834</v>
      </c>
      <c r="BR39" s="19">
        <f ca="1">IF(BQ39=0,0,IF(BO39=0,1,BQ39/BO39))</f>
        <v>-1.4128251018241098E-2</v>
      </c>
      <c r="BS39" s="18">
        <f>SUMIF($C$6:BR$6,BS$5,$C39:BR39)</f>
        <v>1730201</v>
      </c>
      <c r="BT39" s="73">
        <f ca="1">SUMIF($C$6:BS$6,BT$5,$C39:BS39)</f>
        <v>1730186</v>
      </c>
      <c r="BU39" s="18">
        <f ca="1">SUM(BT39-BS39)</f>
        <v>-15</v>
      </c>
      <c r="BV39" s="19">
        <f ca="1">IF(BU39=0,0,IF(BS39=0,1,BU39/BS39))</f>
        <v>-8.6695129641007035E-6</v>
      </c>
      <c r="BW39" s="18">
        <f>+DI39</f>
        <v>202687</v>
      </c>
      <c r="BX39" s="73">
        <f ca="1">OFFSET(DI39,0,14,1,1)</f>
        <v>200209</v>
      </c>
      <c r="BY39" s="18">
        <f ca="1">SUM(BX39-BW39)</f>
        <v>-2478</v>
      </c>
      <c r="BZ39" s="19">
        <f ca="1">IF(BY39=0,0,IF(BW39=0,1,BY39/BW39))</f>
        <v>-1.2225747087874408E-2</v>
      </c>
      <c r="CA39" s="18">
        <f>SUMIF($C$6:BZ$6,CA$5,$C39:BZ39)</f>
        <v>1932888</v>
      </c>
      <c r="CB39" s="73">
        <f ca="1">SUMIF($C$6:CA$6,CB$5,$C39:CA39)</f>
        <v>1930395</v>
      </c>
      <c r="CC39" s="18">
        <f ca="1">SUM(CB39-CA39)</f>
        <v>-2493</v>
      </c>
      <c r="CD39" s="19">
        <f ca="1">IF(CC39=0,0,IF(CA39=0,1,CC39/CA39))</f>
        <v>-1.2897798527384929E-3</v>
      </c>
      <c r="CE39" s="18">
        <f>+DJ39</f>
        <v>190671</v>
      </c>
      <c r="CF39" s="73">
        <f ca="1">OFFSET(DJ39,0,14,1,1)</f>
        <v>184679</v>
      </c>
      <c r="CG39" s="18">
        <f ca="1">SUM(CF39-CE39)</f>
        <v>-5992</v>
      </c>
      <c r="CH39" s="19">
        <f ca="1">IF(CG39=0,0,IF(CE39=0,1,CG39/CE39))</f>
        <v>-3.1425859202500642E-2</v>
      </c>
      <c r="CI39" s="18">
        <f>SUMIF($C$6:CH$6,CI$5,$C39:CH39)</f>
        <v>2123559</v>
      </c>
      <c r="CJ39" s="73">
        <f ca="1">SUMIF($C$6:CI$6,CJ$5,$C39:CI39)</f>
        <v>2115074</v>
      </c>
      <c r="CK39" s="18">
        <f ca="1">SUM(CJ39-CI39)</f>
        <v>-8485</v>
      </c>
      <c r="CL39" s="19">
        <f ca="1">IF(CK39=0,0,IF(CI39=0,1,CK39/CI39))</f>
        <v>-3.9956506977201949E-3</v>
      </c>
      <c r="CM39" s="18">
        <f>+DK39</f>
        <v>186038</v>
      </c>
      <c r="CN39" s="73">
        <f ca="1">OFFSET(DK39,0,14,1,1)</f>
        <v>187465</v>
      </c>
      <c r="CO39" s="18">
        <f ca="1">SUM(CN39-CM39)</f>
        <v>1427</v>
      </c>
      <c r="CP39" s="19">
        <f ca="1">IF(CO39=0,0,IF(CM39=0,1,CO39/CM39))</f>
        <v>7.6704759242735357E-3</v>
      </c>
      <c r="CQ39" s="18">
        <f>SUMIF($C$6:CP$6,CQ$5,$C39:CP39)</f>
        <v>2309597</v>
      </c>
      <c r="CR39" s="73">
        <f ca="1">SUMIF($C$6:CQ$6,CR$5,$C39:CQ39)</f>
        <v>2302539</v>
      </c>
      <c r="CS39" s="18">
        <f ca="1">SUM(CR39-CQ39)</f>
        <v>-7058</v>
      </c>
      <c r="CT39" s="19">
        <f ca="1">IF(CS39=0,0,IF(CQ39=0,1,CS39/CQ39))</f>
        <v>-3.0559443920302981E-3</v>
      </c>
      <c r="CW39" t="s">
        <v>16</v>
      </c>
      <c r="CX39" t="s">
        <v>6</v>
      </c>
      <c r="CZ39" s="74">
        <f>SUMIF(SIBC!$A$93:$A$108,'2017-2018'!CZ$7,SIBC!D$93:D$108)</f>
        <v>175192</v>
      </c>
      <c r="DA39" s="74">
        <f>SUMIF(SIBC!$A$93:$A$108,'2017-2018'!DA$7,SIBC!E$93:E$108)</f>
        <v>162715</v>
      </c>
      <c r="DB39" s="74">
        <f>SUMIF(SIBC!$A$93:$A$108,'2017-2018'!DB$7,SIBC!F$93:F$108)</f>
        <v>181912</v>
      </c>
      <c r="DC39" s="74">
        <f>SUMIF(SIBC!$A$93:$A$108,'2017-2018'!DC$7,SIBC!G$93:G$108)</f>
        <v>187192</v>
      </c>
      <c r="DD39" s="74">
        <f>SUMIF(SIBC!$A$93:$A$108,'2017-2018'!DD$7,SIBC!H$93:H$108)</f>
        <v>204682</v>
      </c>
      <c r="DE39" s="74">
        <f>SUMIF(SIBC!$A$93:$A$108,'2017-2018'!DE$7,SIBC!I$93:I$108)</f>
        <v>204318</v>
      </c>
      <c r="DF39" s="74">
        <f>SUMIF(SIBC!$A$93:$A$108,'2017-2018'!DF$7,SIBC!J$93:J$108)</f>
        <v>206832</v>
      </c>
      <c r="DG39" s="74">
        <f>SUMIF(SIBC!$A$93:$A$108,'2017-2018'!DG$7,SIBC!K$93:K$108)</f>
        <v>206767</v>
      </c>
      <c r="DH39" s="74">
        <f>SUMIF(SIBC!$A$93:$A$108,'2017-2018'!DH$7,SIBC!L$93:L$108)</f>
        <v>200591</v>
      </c>
      <c r="DI39" s="74">
        <f>SUMIF(SIBC!$A$93:$A$108,'2017-2018'!DI$7,SIBC!M$93:M$108)</f>
        <v>202687</v>
      </c>
      <c r="DJ39" s="74">
        <f>SUMIF(SIBC!$A$93:$A$108,'2017-2018'!DJ$7,SIBC!N$93:N$108)</f>
        <v>190671</v>
      </c>
      <c r="DK39" s="74">
        <f>SUMIF(SIBC!$A$93:$A$108,'2017-2018'!DK$7,SIBC!O$93:O$108)</f>
        <v>186038</v>
      </c>
      <c r="DN39" s="74">
        <f>SUMIF(SIBC!$A$93:$A$108,'2017-2018'!DN$7,SIBC!D$93:D$108)</f>
        <v>172368</v>
      </c>
      <c r="DO39" s="74">
        <f>SUMIF(SIBC!$A$93:$A$108,'2017-2018'!DO$7,SIBC!E$93:E$108)</f>
        <v>149789</v>
      </c>
      <c r="DP39" s="74">
        <f>SUMIF(SIBC!$A$93:$A$108,'2017-2018'!DP$7,SIBC!F$93:F$108)</f>
        <v>187528</v>
      </c>
      <c r="DQ39" s="74">
        <f>SUMIF(SIBC!$A$93:$A$108,'2017-2018'!DQ$7,SIBC!G$93:G$108)</f>
        <v>188157</v>
      </c>
      <c r="DR39" s="74">
        <f>SUMIF(SIBC!$A$93:$A$108,'2017-2018'!DR$7,SIBC!H$93:H$108)</f>
        <v>210367</v>
      </c>
      <c r="DS39" s="74">
        <f>SUMIF(SIBC!$A$93:$A$108,'2017-2018'!DS$7,SIBC!I$93:I$108)</f>
        <v>208619</v>
      </c>
      <c r="DT39" s="74">
        <f>SUMIF(SIBC!$A$93:$A$108,'2017-2018'!DT$7,SIBC!J$93:J$108)</f>
        <v>207929</v>
      </c>
      <c r="DU39" s="74">
        <f>SUMIF(SIBC!$A$93:$A$108,'2017-2018'!DU$7,SIBC!K$93:K$108)</f>
        <v>207672</v>
      </c>
      <c r="DV39" s="74">
        <f>SUMIF(SIBC!$A$93:$A$108,'2017-2018'!DV$7,SIBC!L$93:L$108)</f>
        <v>197757</v>
      </c>
      <c r="DW39" s="74">
        <f>SUMIF(SIBC!$A$93:$A$108,'2017-2018'!DW$7,SIBC!M$93:M$108)</f>
        <v>200209</v>
      </c>
      <c r="DX39" s="74">
        <f>SUMIF(SIBC!$A$93:$A$108,'2017-2018'!DX$7,SIBC!N$93:N$108)</f>
        <v>184679</v>
      </c>
      <c r="DY39" s="74">
        <f>SUMIF(SIBC!$A$93:$A$108,'2017-2018'!DY$7,SIBC!O$93:O$108)</f>
        <v>187465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4964</v>
      </c>
      <c r="D40" s="73">
        <f ca="1">OFFSET(CZ40,0,14,1,1)</f>
        <v>4798</v>
      </c>
      <c r="E40" s="18">
        <f ca="1">SUM(D40-C40)</f>
        <v>-166</v>
      </c>
      <c r="F40" s="19">
        <f ca="1">IF(E40=0,0,IF(C40=0,1,E40/C40))</f>
        <v>-3.3440773569701855E-2</v>
      </c>
      <c r="G40" s="18">
        <f>SUMIF($C$6:F$6,G$5,$C40:F40)</f>
        <v>4964</v>
      </c>
      <c r="H40" s="73">
        <f ca="1">SUMIF($C$6:G$6,H$5,$C40:G40)</f>
        <v>4798</v>
      </c>
      <c r="I40" s="18">
        <f ca="1">SUM(H40-G40)</f>
        <v>-166</v>
      </c>
      <c r="J40" s="19">
        <f ca="1">IF(I40=0,0,IF(G40=0,1,I40/G40))</f>
        <v>-3.3440773569701855E-2</v>
      </c>
      <c r="K40" s="18">
        <f>+DA40</f>
        <v>4816</v>
      </c>
      <c r="L40" s="73">
        <f ca="1">OFFSET(DA40,0,14,1,1)</f>
        <v>4132</v>
      </c>
      <c r="M40" s="18">
        <f ca="1">SUM(L40-K40)</f>
        <v>-684</v>
      </c>
      <c r="N40" s="19">
        <f ca="1">IF(M40=0,0,IF(K40=0,1,M40/K40))</f>
        <v>-0.14202657807308969</v>
      </c>
      <c r="O40" s="18">
        <f>SUMIF($C$6:N$6,O$5,$C40:N40)</f>
        <v>9780</v>
      </c>
      <c r="P40" s="73">
        <f ca="1">SUMIF($C$6:O$6,P$5,$C40:O40)</f>
        <v>8930</v>
      </c>
      <c r="Q40" s="18">
        <f ca="1">SUM(P40-O40)</f>
        <v>-850</v>
      </c>
      <c r="R40" s="19">
        <f ca="1">IF(Q40=0,0,IF(O40=0,1,Q40/O40))</f>
        <v>-8.6912065439672795E-2</v>
      </c>
      <c r="S40" s="18">
        <f>+DB40</f>
        <v>5108</v>
      </c>
      <c r="T40" s="73">
        <f ca="1">OFFSET(DB40,0,14,1,1)</f>
        <v>5003</v>
      </c>
      <c r="U40" s="18">
        <f ca="1">SUM(T40-S40)</f>
        <v>-105</v>
      </c>
      <c r="V40" s="19">
        <f ca="1">IF(U40=0,0,IF(S40=0,1,U40/S40))</f>
        <v>-2.0555990602975725E-2</v>
      </c>
      <c r="W40" s="18">
        <f>SUMIF($C$6:V$6,W$5,$C40:V40)</f>
        <v>14888</v>
      </c>
      <c r="X40" s="73">
        <f ca="1">SUMIF($C$6:W$6,X$5,$C40:W40)</f>
        <v>13933</v>
      </c>
      <c r="Y40" s="18">
        <f ca="1">SUM(X40-W40)</f>
        <v>-955</v>
      </c>
      <c r="Z40" s="19">
        <f ca="1">IF(Y40=0,0,IF(W40=0,1,Y40/W40))</f>
        <v>-6.4145620634067702E-2</v>
      </c>
      <c r="AA40" s="18">
        <f>+DC40</f>
        <v>5304</v>
      </c>
      <c r="AB40" s="73">
        <f ca="1">OFFSET(DC40,0,14,1,1)</f>
        <v>5331</v>
      </c>
      <c r="AC40" s="18">
        <f ca="1">SUM(AB40-AA40)</f>
        <v>27</v>
      </c>
      <c r="AD40" s="19">
        <f ca="1">IF(AC40=0,0,IF(AA40=0,1,AC40/AA40))</f>
        <v>5.0904977375565612E-3</v>
      </c>
      <c r="AE40" s="18">
        <f>SUMIF($C$6:AD$6,AE$5,$C40:AD40)</f>
        <v>20192</v>
      </c>
      <c r="AF40" s="73">
        <f ca="1">SUMIF($C$6:AE$6,AF$5,$C40:AE40)</f>
        <v>19264</v>
      </c>
      <c r="AG40" s="18">
        <f ca="1">SUM(AF40-AE40)</f>
        <v>-928</v>
      </c>
      <c r="AH40" s="19">
        <f ca="1">IF(AG40=0,0,IF(AE40=0,1,AG40/AE40))</f>
        <v>-4.5958795562599047E-2</v>
      </c>
      <c r="AI40" s="18">
        <f>+DD40</f>
        <v>6399</v>
      </c>
      <c r="AJ40" s="73">
        <f ca="1">OFFSET(DD40,0,14,1,1)</f>
        <v>7373</v>
      </c>
      <c r="AK40" s="18">
        <f ca="1">SUM(AJ40-AI40)</f>
        <v>974</v>
      </c>
      <c r="AL40" s="19">
        <f ca="1">IF(AK40=0,0,IF(AI40=0,1,AK40/AI40))</f>
        <v>0.15221128301297077</v>
      </c>
      <c r="AM40" s="18">
        <f>SUMIF($C$6:AL$6,AM$5,$C40:AL40)</f>
        <v>26591</v>
      </c>
      <c r="AN40" s="73">
        <f ca="1">SUMIF($C$6:AM$6,AN$5,$C40:AM40)</f>
        <v>26637</v>
      </c>
      <c r="AO40" s="18">
        <f ca="1">SUM(AN40-AM40)</f>
        <v>46</v>
      </c>
      <c r="AP40" s="19">
        <f ca="1">IF(AO40=0,0,IF(AM40=0,1,AO40/AM40))</f>
        <v>1.7299086156970403E-3</v>
      </c>
      <c r="AQ40" s="18">
        <f>+DE40</f>
        <v>6929</v>
      </c>
      <c r="AR40" s="73">
        <f ca="1">OFFSET(DE40,0,14,1,1)</f>
        <v>7669</v>
      </c>
      <c r="AS40" s="18">
        <f ca="1">SUM(AR40-AQ40)</f>
        <v>740</v>
      </c>
      <c r="AT40" s="19">
        <f ca="1">IF(AS40=0,0,IF(AQ40=0,1,AS40/AQ40))</f>
        <v>0.1067975176793188</v>
      </c>
      <c r="AU40" s="18">
        <f>SUMIF($C$6:AT$6,AU$5,$C40:AT40)</f>
        <v>33520</v>
      </c>
      <c r="AV40" s="73">
        <f ca="1">SUMIF($C$6:AU$6,AV$5,$C40:AU40)</f>
        <v>34306</v>
      </c>
      <c r="AW40" s="18">
        <f ca="1">SUM(AV40-AU40)</f>
        <v>786</v>
      </c>
      <c r="AX40" s="19">
        <f ca="1">IF(AW40=0,0,IF(AU40=0,1,AW40/AU40))</f>
        <v>2.3448687350835322E-2</v>
      </c>
      <c r="AY40" s="18">
        <f>+DF40</f>
        <v>6492</v>
      </c>
      <c r="AZ40" s="73">
        <f ca="1">OFFSET(DF40,0,14,1,1)</f>
        <v>7615</v>
      </c>
      <c r="BA40" s="18">
        <f ca="1">SUM(AZ40-AY40)</f>
        <v>1123</v>
      </c>
      <c r="BB40" s="19">
        <f ca="1">IF(BA40=0,0,IF(AY40=0,1,BA40/AY40))</f>
        <v>0.17298213185459027</v>
      </c>
      <c r="BC40" s="18">
        <f>SUMIF($C$6:BB$6,BC$5,$C40:BB40)</f>
        <v>40012</v>
      </c>
      <c r="BD40" s="73">
        <f ca="1">SUMIF($C$6:BC$6,BD$5,$C40:BC40)</f>
        <v>41921</v>
      </c>
      <c r="BE40" s="18">
        <f ca="1">SUM(BD40-BC40)</f>
        <v>1909</v>
      </c>
      <c r="BF40" s="19">
        <f ca="1">IF(BE40=0,0,IF(BC40=0,1,BE40/BC40))</f>
        <v>4.7710686793961808E-2</v>
      </c>
      <c r="BG40" s="18">
        <f>+DG40</f>
        <v>6583</v>
      </c>
      <c r="BH40" s="73">
        <f ca="1">OFFSET(DG40,0,14,1,1)</f>
        <v>8013</v>
      </c>
      <c r="BI40" s="18">
        <f ca="1">SUM(BH40-BG40)</f>
        <v>1430</v>
      </c>
      <c r="BJ40" s="19">
        <f ca="1">IF(BI40=0,0,IF(BG40=0,1,BI40/BG40))</f>
        <v>0.21722618866778065</v>
      </c>
      <c r="BK40" s="18">
        <f>SUMIF($C$6:BJ$6,BK$5,$C40:BJ40)</f>
        <v>46595</v>
      </c>
      <c r="BL40" s="73">
        <f ca="1">SUMIF($C$6:BK$6,BL$5,$C40:BK40)</f>
        <v>49934</v>
      </c>
      <c r="BM40" s="18">
        <f ca="1">SUM(BL40-BK40)</f>
        <v>3339</v>
      </c>
      <c r="BN40" s="19">
        <f ca="1">IF(BM40=0,0,IF(BK40=0,1,BM40/BK40))</f>
        <v>7.1660049361519471E-2</v>
      </c>
      <c r="BO40" s="18">
        <f>+DH40</f>
        <v>7129</v>
      </c>
      <c r="BP40" s="73">
        <f ca="1">OFFSET(DH40,0,14,1,1)</f>
        <v>7501</v>
      </c>
      <c r="BQ40" s="18">
        <f ca="1">SUM(BP40-BO40)</f>
        <v>372</v>
      </c>
      <c r="BR40" s="19">
        <f ca="1">IF(BQ40=0,0,IF(BO40=0,1,BQ40/BO40))</f>
        <v>5.2181231589283207E-2</v>
      </c>
      <c r="BS40" s="18">
        <f>SUMIF($C$6:BR$6,BS$5,$C40:BR40)</f>
        <v>53724</v>
      </c>
      <c r="BT40" s="73">
        <f ca="1">SUMIF($C$6:BS$6,BT$5,$C40:BS40)</f>
        <v>57435</v>
      </c>
      <c r="BU40" s="18">
        <f ca="1">SUM(BT40-BS40)</f>
        <v>3711</v>
      </c>
      <c r="BV40" s="19">
        <f ca="1">IF(BU40=0,0,IF(BS40=0,1,BU40/BS40))</f>
        <v>6.907527362072817E-2</v>
      </c>
      <c r="BW40" s="18">
        <f>+DI40</f>
        <v>6918</v>
      </c>
      <c r="BX40" s="73">
        <f ca="1">OFFSET(DI40,0,14,1,1)</f>
        <v>7451</v>
      </c>
      <c r="BY40" s="18">
        <f ca="1">SUM(BX40-BW40)</f>
        <v>533</v>
      </c>
      <c r="BZ40" s="19">
        <f ca="1">IF(BY40=0,0,IF(BW40=0,1,BY40/BW40))</f>
        <v>7.7045388840705401E-2</v>
      </c>
      <c r="CA40" s="18">
        <f>SUMIF($C$6:BZ$6,CA$5,$C40:BZ40)</f>
        <v>60642</v>
      </c>
      <c r="CB40" s="73">
        <f ca="1">SUMIF($C$6:CA$6,CB$5,$C40:CA40)</f>
        <v>64886</v>
      </c>
      <c r="CC40" s="18">
        <f ca="1">SUM(CB40-CA40)</f>
        <v>4244</v>
      </c>
      <c r="CD40" s="19">
        <f ca="1">IF(CC40=0,0,IF(CA40=0,1,CC40/CA40))</f>
        <v>6.998449919197916E-2</v>
      </c>
      <c r="CE40" s="18">
        <f>+DJ40</f>
        <v>5865</v>
      </c>
      <c r="CF40" s="73">
        <f ca="1">OFFSET(DJ40,0,14,1,1)</f>
        <v>5871</v>
      </c>
      <c r="CG40" s="18">
        <f ca="1">SUM(CF40-CE40)</f>
        <v>6</v>
      </c>
      <c r="CH40" s="19">
        <f ca="1">IF(CG40=0,0,IF(CE40=0,1,CG40/CE40))</f>
        <v>1.0230179028132991E-3</v>
      </c>
      <c r="CI40" s="18">
        <f>SUMIF($C$6:CH$6,CI$5,$C40:CH40)</f>
        <v>66507</v>
      </c>
      <c r="CJ40" s="73">
        <f ca="1">SUMIF($C$6:CI$6,CJ$5,$C40:CI40)</f>
        <v>70757</v>
      </c>
      <c r="CK40" s="18">
        <f ca="1">SUM(CJ40-CI40)</f>
        <v>4250</v>
      </c>
      <c r="CL40" s="19">
        <f ca="1">IF(CK40=0,0,IF(CI40=0,1,CK40/CI40))</f>
        <v>6.3903047799479751E-2</v>
      </c>
      <c r="CM40" s="18">
        <f>+DK40</f>
        <v>4646</v>
      </c>
      <c r="CN40" s="73">
        <f ca="1">OFFSET(DK40,0,14,1,1)</f>
        <v>4591</v>
      </c>
      <c r="CO40" s="18">
        <f ca="1">SUM(CN40-CM40)</f>
        <v>-55</v>
      </c>
      <c r="CP40" s="19">
        <f ca="1">IF(CO40=0,0,IF(CM40=0,1,CO40/CM40))</f>
        <v>-1.1838140335772707E-2</v>
      </c>
      <c r="CQ40" s="18">
        <f>SUMIF($C$6:CP$6,CQ$5,$C40:CP40)</f>
        <v>71153</v>
      </c>
      <c r="CR40" s="73">
        <f ca="1">SUMIF($C$6:CQ$6,CR$5,$C40:CQ40)</f>
        <v>75348</v>
      </c>
      <c r="CS40" s="18">
        <f ca="1">SUM(CR40-CQ40)</f>
        <v>4195</v>
      </c>
      <c r="CT40" s="19">
        <f ca="1">IF(CS40=0,0,IF(CQ40=0,1,CS40/CQ40))</f>
        <v>5.8957457872471995E-2</v>
      </c>
      <c r="CW40" t="s">
        <v>16</v>
      </c>
      <c r="CX40" t="s">
        <v>7</v>
      </c>
      <c r="CY40" s="7"/>
      <c r="CZ40" s="74">
        <f>SUMIF(SIBC!$A$111:$A$126,'2017-2018'!CZ$7,SIBC!D$111:D$126)</f>
        <v>4964</v>
      </c>
      <c r="DA40" s="74">
        <f>SUMIF(SIBC!$A$111:$A$126,'2017-2018'!DA$7,SIBC!E$111:E$126)</f>
        <v>4816</v>
      </c>
      <c r="DB40" s="74">
        <f>SUMIF(SIBC!$A$111:$A$126,'2017-2018'!DB$7,SIBC!F$111:F$126)</f>
        <v>5108</v>
      </c>
      <c r="DC40" s="74">
        <f>SUMIF(SIBC!$A$111:$A$126,'2017-2018'!DC$7,SIBC!G$111:G$126)</f>
        <v>5304</v>
      </c>
      <c r="DD40" s="74">
        <f>SUMIF(SIBC!$A$111:$A$126,'2017-2018'!DD$7,SIBC!H$111:H$126)</f>
        <v>6399</v>
      </c>
      <c r="DE40" s="74">
        <f>SUMIF(SIBC!$A$111:$A$126,'2017-2018'!DE$7,SIBC!I$111:I$126)</f>
        <v>6929</v>
      </c>
      <c r="DF40" s="74">
        <f>SUMIF(SIBC!$A$111:$A$126,'2017-2018'!DF$7,SIBC!J$111:J$126)</f>
        <v>6492</v>
      </c>
      <c r="DG40" s="74">
        <f>SUMIF(SIBC!$A$111:$A$126,'2017-2018'!DG$7,SIBC!K$111:K$126)</f>
        <v>6583</v>
      </c>
      <c r="DH40" s="74">
        <f>SUMIF(SIBC!$A$111:$A$126,'2017-2018'!DH$7,SIBC!L$111:L$126)</f>
        <v>7129</v>
      </c>
      <c r="DI40" s="74">
        <f>SUMIF(SIBC!$A$111:$A$126,'2017-2018'!DI$7,SIBC!M$111:M$126)</f>
        <v>6918</v>
      </c>
      <c r="DJ40" s="74">
        <f>SUMIF(SIBC!$A$111:$A$126,'2017-2018'!DJ$7,SIBC!N$111:N$126)</f>
        <v>5865</v>
      </c>
      <c r="DK40" s="74">
        <f>SUMIF(SIBC!$A$111:$A$126,'2017-2018'!DK$7,SIBC!O$111:O$126)</f>
        <v>4646</v>
      </c>
      <c r="DN40" s="74">
        <f>SUMIF(SIBC!$A$111:$A$126,'2017-2018'!DN$7,SIBC!D$111:D$126)</f>
        <v>4798</v>
      </c>
      <c r="DO40" s="74">
        <f>SUMIF(SIBC!$A$111:$A$126,'2017-2018'!DO$7,SIBC!E$111:E$126)</f>
        <v>4132</v>
      </c>
      <c r="DP40" s="74">
        <f>SUMIF(SIBC!$A$111:$A$126,'2017-2018'!DP$7,SIBC!F$111:F$126)</f>
        <v>5003</v>
      </c>
      <c r="DQ40" s="74">
        <f>SUMIF(SIBC!$A$111:$A$126,'2017-2018'!DQ$7,SIBC!G$111:G$126)</f>
        <v>5331</v>
      </c>
      <c r="DR40" s="74">
        <f>SUMIF(SIBC!$A$111:$A$126,'2017-2018'!DR$7,SIBC!H$111:H$126)</f>
        <v>7373</v>
      </c>
      <c r="DS40" s="74">
        <f>SUMIF(SIBC!$A$111:$A$126,'2017-2018'!DS$7,SIBC!I$111:I$126)</f>
        <v>7669</v>
      </c>
      <c r="DT40" s="74">
        <f>SUMIF(SIBC!$A$111:$A$126,'2017-2018'!DT$7,SIBC!J$111:J$126)</f>
        <v>7615</v>
      </c>
      <c r="DU40" s="74">
        <f>SUMIF(SIBC!$A$111:$A$126,'2017-2018'!DU$7,SIBC!K$111:K$126)</f>
        <v>8013</v>
      </c>
      <c r="DV40" s="74">
        <f>SUMIF(SIBC!$A$111:$A$126,'2017-2018'!DV$7,SIBC!L$111:L$126)</f>
        <v>7501</v>
      </c>
      <c r="DW40" s="74">
        <f>SUMIF(SIBC!$A$111:$A$126,'2017-2018'!DW$7,SIBC!M$111:M$126)</f>
        <v>7451</v>
      </c>
      <c r="DX40" s="74">
        <f>SUMIF(SIBC!$A$111:$A$126,'2017-2018'!DX$7,SIBC!N$111:N$126)</f>
        <v>5871</v>
      </c>
      <c r="DY40" s="74">
        <f>SUMIF(SIBC!$A$111:$A$126,'2017-2018'!DY$7,SIBC!O$111:O$126)</f>
        <v>4591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SUMIF(SIBC!$A$129:$A$144,'2017-2018'!CZ$7,SIBC!D$129:D$144)</f>
        <v>0</v>
      </c>
      <c r="DA41" s="74">
        <f>SUMIF(SIBC!$A$129:$A$144,'2017-2018'!DA$7,SIBC!E$129:E$144)</f>
        <v>0</v>
      </c>
      <c r="DB41" s="74">
        <f>SUMIF(SIBC!$A$129:$A$144,'2017-2018'!DB$7,SIBC!F$129:F$144)</f>
        <v>0</v>
      </c>
      <c r="DC41" s="74">
        <f>SUMIF(SIBC!$A$129:$A$144,'2017-2018'!DC$7,SIBC!G$129:G$144)</f>
        <v>0</v>
      </c>
      <c r="DD41" s="74">
        <f>SUMIF(SIBC!$A$129:$A$144,'2017-2018'!DD$7,SIBC!H$129:H$144)</f>
        <v>0</v>
      </c>
      <c r="DE41" s="74">
        <f>SUMIF(SIBC!$A$129:$A$144,'2017-2018'!DE$7,SIBC!I$129:I$144)</f>
        <v>0</v>
      </c>
      <c r="DF41" s="74">
        <f>SUMIF(SIBC!$A$129:$A$144,'2017-2018'!DF$7,SIBC!J$129:J$144)</f>
        <v>0</v>
      </c>
      <c r="DG41" s="74">
        <f>SUMIF(SIBC!$A$129:$A$144,'2017-2018'!DG$7,SIBC!K$129:K$144)</f>
        <v>0</v>
      </c>
      <c r="DH41" s="74">
        <f>SUMIF(SIBC!$A$129:$A$144,'2017-2018'!DH$7,SIBC!L$129:L$144)</f>
        <v>0</v>
      </c>
      <c r="DI41" s="74">
        <f>SUMIF(SIBC!$A$129:$A$144,'2017-2018'!DI$7,SIBC!M$129:M$144)</f>
        <v>0</v>
      </c>
      <c r="DJ41" s="74">
        <f>SUMIF(SIBC!$A$129:$A$144,'2017-2018'!DJ$7,SIBC!N$129:N$144)</f>
        <v>0</v>
      </c>
      <c r="DK41" s="74">
        <f>SUMIF(SIBC!$A$129:$A$144,'2017-2018'!DK$7,SIBC!O$129:O$144)</f>
        <v>0</v>
      </c>
      <c r="DN41" s="74">
        <f>SUMIF(SIBC!$A$129:$A$144,'2017-2018'!DN$7,SIBC!D$129:D$144)</f>
        <v>0</v>
      </c>
      <c r="DO41" s="74">
        <f>SUMIF(SIBC!$A$129:$A$144,'2017-2018'!DO$7,SIBC!E$129:E$144)</f>
        <v>0</v>
      </c>
      <c r="DP41" s="74">
        <f>SUMIF(SIBC!$A$129:$A$144,'2017-2018'!DP$7,SIBC!F$129:F$144)</f>
        <v>0</v>
      </c>
      <c r="DQ41" s="74">
        <f>SUMIF(SIBC!$A$129:$A$144,'2017-2018'!DQ$7,SIBC!G$129:G$144)</f>
        <v>0</v>
      </c>
      <c r="DR41" s="74">
        <f>SUMIF(SIBC!$A$129:$A$144,'2017-2018'!DR$7,SIBC!H$129:H$144)</f>
        <v>0</v>
      </c>
      <c r="DS41" s="74">
        <f>SUMIF(SIBC!$A$129:$A$144,'2017-2018'!DS$7,SIBC!I$129:I$144)</f>
        <v>0</v>
      </c>
      <c r="DT41" s="74">
        <f>SUMIF(SIBC!$A$129:$A$144,'2017-2018'!DT$7,SIBC!J$129:J$144)</f>
        <v>0</v>
      </c>
      <c r="DU41" s="74">
        <f>SUMIF(SIBC!$A$129:$A$144,'2017-2018'!DU$7,SIBC!K$129:K$144)</f>
        <v>0</v>
      </c>
      <c r="DV41" s="74">
        <f>SUMIF(SIBC!$A$129:$A$144,'2017-2018'!DV$7,SIBC!L$129:L$144)</f>
        <v>0</v>
      </c>
      <c r="DW41" s="74">
        <f>SUMIF(SIBC!$A$129:$A$144,'2017-2018'!DW$7,SIBC!M$129:M$144)</f>
        <v>0</v>
      </c>
      <c r="DX41" s="74">
        <f>SUMIF(SIBC!$A$129:$A$144,'2017-2018'!DX$7,SIBC!N$129:N$144)</f>
        <v>0</v>
      </c>
      <c r="DY41" s="74">
        <f>SUMIF(SIBC!$A$129:$A$144,'2017-2018'!DY$7,SIBC!O$129:O$144)</f>
        <v>0</v>
      </c>
    </row>
    <row r="42" spans="1:130" s="7" customFormat="1">
      <c r="A42" s="75"/>
      <c r="B42" s="24" t="s">
        <v>9</v>
      </c>
      <c r="C42" s="12">
        <f>+SUM(C39:C41)</f>
        <v>180156</v>
      </c>
      <c r="D42" s="86">
        <f ca="1">+SUM(D39:D41)</f>
        <v>177166</v>
      </c>
      <c r="E42" s="12">
        <f ca="1">SUM(E39:E41)</f>
        <v>-2990</v>
      </c>
      <c r="F42" s="13">
        <f ca="1">IF(E42=0,0,IF(C42=0,1,E42/C42))</f>
        <v>-1.6596727280801082E-2</v>
      </c>
      <c r="G42" s="12">
        <f>SUM(G39:G41)</f>
        <v>180156</v>
      </c>
      <c r="H42" s="86">
        <f ca="1">SUM(H39:H41)</f>
        <v>177166</v>
      </c>
      <c r="I42" s="12">
        <f ca="1">SUM(I39:I41)</f>
        <v>-2990</v>
      </c>
      <c r="J42" s="13">
        <f ca="1">IF(I42=0,0,IF(G42=0,1,I42/G42))</f>
        <v>-1.6596727280801082E-2</v>
      </c>
      <c r="K42" s="12">
        <f>+SUM(K39:K41)</f>
        <v>167531</v>
      </c>
      <c r="L42" s="86">
        <f ca="1">+SUM(L39:L41)</f>
        <v>153921</v>
      </c>
      <c r="M42" s="12">
        <f ca="1">SUM(M39:M41)</f>
        <v>-13610</v>
      </c>
      <c r="N42" s="13">
        <f ca="1">IF(M42=0,0,IF(K42=0,1,M42/K42))</f>
        <v>-8.1238696121911771E-2</v>
      </c>
      <c r="O42" s="12">
        <f>SUM(O39:O41)</f>
        <v>347687</v>
      </c>
      <c r="P42" s="86">
        <f ca="1">SUM(P39:P41)</f>
        <v>331087</v>
      </c>
      <c r="Q42" s="12">
        <f ca="1">SUM(Q39:Q41)</f>
        <v>-16600</v>
      </c>
      <c r="R42" s="13">
        <f ca="1">IF(Q42=0,0,IF(O42=0,1,Q42/O42))</f>
        <v>-4.7744091668656001E-2</v>
      </c>
      <c r="S42" s="12">
        <f>+SUM(S39:S41)</f>
        <v>187020</v>
      </c>
      <c r="T42" s="86">
        <f ca="1">+SUM(T39:T41)</f>
        <v>192531</v>
      </c>
      <c r="U42" s="12">
        <f ca="1">SUM(U39:U41)</f>
        <v>5511</v>
      </c>
      <c r="V42" s="13">
        <f ca="1">IF(U42=0,0,IF(S42=0,1,U42/S42))</f>
        <v>2.9467436637792749E-2</v>
      </c>
      <c r="W42" s="12">
        <f>SUM(W39:W41)</f>
        <v>534707</v>
      </c>
      <c r="X42" s="86">
        <f ca="1">SUM(X39:X41)</f>
        <v>523618</v>
      </c>
      <c r="Y42" s="12">
        <f ca="1">SUM(Y39:Y41)</f>
        <v>-11089</v>
      </c>
      <c r="Z42" s="13">
        <f ca="1">IF(Y42=0,0,IF(W42=0,1,Y42/W42))</f>
        <v>-2.0738460502667817E-2</v>
      </c>
      <c r="AA42" s="12">
        <f>+SUM(AA39:AA41)</f>
        <v>192496</v>
      </c>
      <c r="AB42" s="86">
        <f ca="1">+SUM(AB39:AB41)</f>
        <v>193488</v>
      </c>
      <c r="AC42" s="12">
        <f ca="1">SUM(AC39:AC41)</f>
        <v>992</v>
      </c>
      <c r="AD42" s="13">
        <f ca="1">IF(AC42=0,0,IF(AA42=0,1,AC42/AA42))</f>
        <v>5.1533538359238634E-3</v>
      </c>
      <c r="AE42" s="12">
        <f>SUM(AE39:AE41)</f>
        <v>727203</v>
      </c>
      <c r="AF42" s="86">
        <f ca="1">SUM(AF39:AF41)</f>
        <v>717106</v>
      </c>
      <c r="AG42" s="12">
        <f ca="1">SUM(AG39:AG41)</f>
        <v>-10097</v>
      </c>
      <c r="AH42" s="13">
        <f ca="1">IF(AG42=0,0,IF(AE42=0,1,AG42/AE42))</f>
        <v>-1.3884706196206562E-2</v>
      </c>
      <c r="AI42" s="12">
        <f>+SUM(AI39:AI41)</f>
        <v>211081</v>
      </c>
      <c r="AJ42" s="86">
        <f ca="1">+SUM(AJ39:AJ41)</f>
        <v>217740</v>
      </c>
      <c r="AK42" s="12">
        <f ca="1">SUM(AK39:AK41)</f>
        <v>6659</v>
      </c>
      <c r="AL42" s="13">
        <f ca="1">IF(AK42=0,0,IF(AI42=0,1,AK42/AI42))</f>
        <v>3.1547131196081123E-2</v>
      </c>
      <c r="AM42" s="12">
        <f>SUM(AM39:AM41)</f>
        <v>938284</v>
      </c>
      <c r="AN42" s="86">
        <f ca="1">SUM(AN39:AN41)</f>
        <v>934846</v>
      </c>
      <c r="AO42" s="12">
        <f ca="1">SUM(AO39:AO41)</f>
        <v>-3438</v>
      </c>
      <c r="AP42" s="13">
        <f ca="1">IF(AO42=0,0,IF(AM42=0,1,AO42/AM42))</f>
        <v>-3.6641358053638344E-3</v>
      </c>
      <c r="AQ42" s="12">
        <f>+SUM(AQ39:AQ41)</f>
        <v>211247</v>
      </c>
      <c r="AR42" s="86">
        <f ca="1">+SUM(AR39:AR41)</f>
        <v>216288</v>
      </c>
      <c r="AS42" s="12">
        <f ca="1">SUM(AS39:AS41)</f>
        <v>5041</v>
      </c>
      <c r="AT42" s="13">
        <f ca="1">IF(AS42=0,0,IF(AQ42=0,1,AS42/AQ42))</f>
        <v>2.386306077719447E-2</v>
      </c>
      <c r="AU42" s="12">
        <f>SUM(AU39:AU41)</f>
        <v>1149531</v>
      </c>
      <c r="AV42" s="86">
        <f ca="1">SUM(AV39:AV41)</f>
        <v>1151134</v>
      </c>
      <c r="AW42" s="12">
        <f ca="1">SUM(AW39:AW41)</f>
        <v>1603</v>
      </c>
      <c r="AX42" s="13">
        <f ca="1">IF(AW42=0,0,IF(AU42=0,1,AW42/AU42))</f>
        <v>1.3944817495134972E-3</v>
      </c>
      <c r="AY42" s="12">
        <f>+SUM(AY39:AY41)</f>
        <v>213324</v>
      </c>
      <c r="AZ42" s="86">
        <f ca="1">+SUM(AZ39:AZ41)</f>
        <v>215544</v>
      </c>
      <c r="BA42" s="12">
        <f ca="1">SUM(BA39:BA41)</f>
        <v>2220</v>
      </c>
      <c r="BB42" s="13">
        <f ca="1">IF(BA42=0,0,IF(AY42=0,1,BA42/AY42))</f>
        <v>1.0406705293356584E-2</v>
      </c>
      <c r="BC42" s="12">
        <f>SUM(BC39:BC41)</f>
        <v>1362855</v>
      </c>
      <c r="BD42" s="86">
        <f ca="1">SUM(BD39:BD41)</f>
        <v>1366678</v>
      </c>
      <c r="BE42" s="12">
        <f ca="1">SUM(BE39:BE41)</f>
        <v>3823</v>
      </c>
      <c r="BF42" s="13">
        <f ca="1">IF(BE42=0,0,IF(BC42=0,1,BE42/BC42))</f>
        <v>2.8051406789423674E-3</v>
      </c>
      <c r="BG42" s="12">
        <f>+SUM(BG39:BG41)</f>
        <v>213350</v>
      </c>
      <c r="BH42" s="86">
        <f ca="1">+SUM(BH39:BH41)</f>
        <v>215685</v>
      </c>
      <c r="BI42" s="12">
        <f ca="1">SUM(BI39:BI41)</f>
        <v>2335</v>
      </c>
      <c r="BJ42" s="13">
        <f ca="1">IF(BI42=0,0,IF(BG42=0,1,BI42/BG42))</f>
        <v>1.0944457464260605E-2</v>
      </c>
      <c r="BK42" s="12">
        <f>SUM(BK39:BK41)</f>
        <v>1576205</v>
      </c>
      <c r="BL42" s="86">
        <f ca="1">SUM(BL39:BL41)</f>
        <v>1582363</v>
      </c>
      <c r="BM42" s="12">
        <f ca="1">SUM(BM39:BM41)</f>
        <v>6158</v>
      </c>
      <c r="BN42" s="13">
        <f ca="1">IF(BM42=0,0,IF(BK42=0,1,BM42/BK42))</f>
        <v>3.9068522178269957E-3</v>
      </c>
      <c r="BO42" s="12">
        <f>+SUM(BO39:BO41)</f>
        <v>207720</v>
      </c>
      <c r="BP42" s="86">
        <f ca="1">+SUM(BP39:BP41)</f>
        <v>205258</v>
      </c>
      <c r="BQ42" s="12">
        <f ca="1">SUM(BQ39:BQ41)</f>
        <v>-2462</v>
      </c>
      <c r="BR42" s="13">
        <f ca="1">IF(BQ42=0,0,IF(BO42=0,1,BQ42/BO42))</f>
        <v>-1.1852493741575197E-2</v>
      </c>
      <c r="BS42" s="12">
        <f>SUM(BS39:BS41)</f>
        <v>1783925</v>
      </c>
      <c r="BT42" s="86">
        <f ca="1">SUM(BT39:BT41)</f>
        <v>1787621</v>
      </c>
      <c r="BU42" s="12">
        <f ca="1">SUM(BU39:BU41)</f>
        <v>3696</v>
      </c>
      <c r="BV42" s="13">
        <f ca="1">IF(BU42=0,0,IF(BS42=0,1,BU42/BS42))</f>
        <v>2.0718359796516109E-3</v>
      </c>
      <c r="BW42" s="12">
        <f>+SUM(BW39:BW41)</f>
        <v>209605</v>
      </c>
      <c r="BX42" s="86">
        <f ca="1">+SUM(BX39:BX41)</f>
        <v>207660</v>
      </c>
      <c r="BY42" s="12">
        <f ca="1">SUM(BY39:BY41)</f>
        <v>-1945</v>
      </c>
      <c r="BZ42" s="13">
        <f ca="1">IF(BY42=0,0,IF(BW42=0,1,BY42/BW42))</f>
        <v>-9.2793587939219001E-3</v>
      </c>
      <c r="CA42" s="12">
        <f>SUM(CA39:CA41)</f>
        <v>1993530</v>
      </c>
      <c r="CB42" s="86">
        <f ca="1">SUM(CB39:CB41)</f>
        <v>1995281</v>
      </c>
      <c r="CC42" s="12">
        <f ca="1">SUM(CC39:CC41)</f>
        <v>1751</v>
      </c>
      <c r="CD42" s="13">
        <f ca="1">IF(CC42=0,0,IF(CA42=0,1,CC42/CA42))</f>
        <v>8.7834143454073926E-4</v>
      </c>
      <c r="CE42" s="12">
        <f>+SUM(CE39:CE41)</f>
        <v>196536</v>
      </c>
      <c r="CF42" s="86">
        <f ca="1">+SUM(CF39:CF41)</f>
        <v>190550</v>
      </c>
      <c r="CG42" s="12">
        <f ca="1">SUM(CG39:CG41)</f>
        <v>-5986</v>
      </c>
      <c r="CH42" s="13">
        <f ca="1">IF(CG42=0,0,IF(CE42=0,1,CG42/CE42))</f>
        <v>-3.0457524321243944E-2</v>
      </c>
      <c r="CI42" s="12">
        <f>SUM(CI39:CI41)</f>
        <v>2190066</v>
      </c>
      <c r="CJ42" s="86">
        <f ca="1">SUM(CJ39:CJ41)</f>
        <v>2185831</v>
      </c>
      <c r="CK42" s="12">
        <f ca="1">SUM(CK39:CK41)</f>
        <v>-4235</v>
      </c>
      <c r="CL42" s="13">
        <f ca="1">IF(CK42=0,0,IF(CI42=0,1,CK42/CI42))</f>
        <v>-1.9337316774928244E-3</v>
      </c>
      <c r="CM42" s="12">
        <f>+SUM(CM39:CM41)</f>
        <v>190684</v>
      </c>
      <c r="CN42" s="86">
        <f ca="1">+SUM(CN39:CN41)</f>
        <v>192056</v>
      </c>
      <c r="CO42" s="12">
        <f ca="1">SUM(CO39:CO41)</f>
        <v>1372</v>
      </c>
      <c r="CP42" s="13">
        <f ca="1">IF(CO42=0,0,IF(CM42=0,1,CO42/CM42))</f>
        <v>7.1951500912504456E-3</v>
      </c>
      <c r="CQ42" s="12">
        <f>SUM(CQ39:CQ41)</f>
        <v>2380750</v>
      </c>
      <c r="CR42" s="86">
        <f ca="1">SUM(CR39:CR41)</f>
        <v>2377887</v>
      </c>
      <c r="CS42" s="12">
        <f ca="1">SUM(CS39:CS41)</f>
        <v>-2863</v>
      </c>
      <c r="CT42" s="13">
        <f ca="1">IF(CS42=0,0,IF(CQ42=0,1,CS42/CQ42))</f>
        <v>-1.202562217788512E-3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81880</v>
      </c>
      <c r="D44" s="73">
        <f ca="1">OFFSET(CZ44,0,14,1,1)</f>
        <v>75297</v>
      </c>
      <c r="E44" s="18">
        <f ca="1">SUM(D44-C44)</f>
        <v>-6583</v>
      </c>
      <c r="F44" s="19">
        <f ca="1">IF(E44=0,0,IF(C44=0,1,E44/C44))</f>
        <v>-8.0398143624816801E-2</v>
      </c>
      <c r="G44" s="18">
        <f>SUMIF($C$6:F$6,G$5,$C44:F44)</f>
        <v>81880</v>
      </c>
      <c r="H44" s="73">
        <f ca="1">SUMIF($C$6:G$6,H$5,$C44:G44)</f>
        <v>75297</v>
      </c>
      <c r="I44" s="18">
        <f ca="1">SUM(H44-G44)</f>
        <v>-6583</v>
      </c>
      <c r="J44" s="19">
        <f ca="1">IF(I44=0,0,IF(G44=0,1,I44/G44))</f>
        <v>-8.0398143624816801E-2</v>
      </c>
      <c r="K44" s="18">
        <f>+DA44</f>
        <v>76681</v>
      </c>
      <c r="L44" s="73">
        <f ca="1">OFFSET(DA44,0,14,1,1)</f>
        <v>74445</v>
      </c>
      <c r="M44" s="18">
        <f ca="1">SUM(L44-K44)</f>
        <v>-2236</v>
      </c>
      <c r="N44" s="19">
        <f ca="1">IF(M44=0,0,IF(K44=0,1,M44/K44))</f>
        <v>-2.9159765782918845E-2</v>
      </c>
      <c r="O44" s="18">
        <f>SUMIF($C$6:N$6,O$5,$C44:N44)</f>
        <v>158561</v>
      </c>
      <c r="P44" s="73">
        <f ca="1">SUMIF($C$6:O$6,P$5,$C44:O44)</f>
        <v>149742</v>
      </c>
      <c r="Q44" s="18">
        <f ca="1">SUM(P44-O44)</f>
        <v>-8819</v>
      </c>
      <c r="R44" s="19">
        <f ca="1">IF(Q44=0,0,IF(O44=0,1,Q44/O44))</f>
        <v>-5.5618973139674954E-2</v>
      </c>
      <c r="S44" s="18">
        <f>+DB44</f>
        <v>96387</v>
      </c>
      <c r="T44" s="73">
        <f ca="1">OFFSET(DB44,0,14,1,1)</f>
        <v>105646</v>
      </c>
      <c r="U44" s="18">
        <f ca="1">SUM(T44-S44)</f>
        <v>9259</v>
      </c>
      <c r="V44" s="19">
        <f ca="1">IF(U44=0,0,IF(S44=0,1,U44/S44))</f>
        <v>9.606067208233475E-2</v>
      </c>
      <c r="W44" s="18">
        <f>SUMIF($C$6:V$6,W$5,$C44:V44)</f>
        <v>254948</v>
      </c>
      <c r="X44" s="73">
        <f ca="1">SUMIF($C$6:W$6,X$5,$C44:W44)</f>
        <v>255388</v>
      </c>
      <c r="Y44" s="18">
        <f ca="1">SUM(X44-W44)</f>
        <v>440</v>
      </c>
      <c r="Z44" s="19">
        <f ca="1">IF(Y44=0,0,IF(W44=0,1,Y44/W44))</f>
        <v>1.7258421325132968E-3</v>
      </c>
      <c r="AA44" s="18">
        <f>+DC44</f>
        <v>122356</v>
      </c>
      <c r="AB44" s="73">
        <f ca="1">OFFSET(DC44,0,14,1,1)</f>
        <v>112138</v>
      </c>
      <c r="AC44" s="18">
        <f ca="1">SUM(AB44-AA44)</f>
        <v>-10218</v>
      </c>
      <c r="AD44" s="19">
        <f ca="1">IF(AC44=0,0,IF(AA44=0,1,AC44/AA44))</f>
        <v>-8.3510412239694007E-2</v>
      </c>
      <c r="AE44" s="18">
        <f>SUMIF($C$6:AD$6,AE$5,$C44:AD44)</f>
        <v>377304</v>
      </c>
      <c r="AF44" s="73">
        <f ca="1">SUMIF($C$6:AE$6,AF$5,$C44:AE44)</f>
        <v>367526</v>
      </c>
      <c r="AG44" s="18">
        <f ca="1">SUM(AF44-AE44)</f>
        <v>-9778</v>
      </c>
      <c r="AH44" s="19">
        <f ca="1">IF(AG44=0,0,IF(AE44=0,1,AG44/AE44))</f>
        <v>-2.5915442189852214E-2</v>
      </c>
      <c r="AI44" s="18">
        <f>+DD44</f>
        <v>135034</v>
      </c>
      <c r="AJ44" s="73">
        <f ca="1">OFFSET(DD44,0,14,1,1)</f>
        <v>140497</v>
      </c>
      <c r="AK44" s="18">
        <f ca="1">SUM(AJ44-AI44)</f>
        <v>5463</v>
      </c>
      <c r="AL44" s="19">
        <f ca="1">IF(AK44=0,0,IF(AI44=0,1,AK44/AI44))</f>
        <v>4.0456477627856688E-2</v>
      </c>
      <c r="AM44" s="18">
        <f>SUMIF($C$6:AL$6,AM$5,$C44:AL44)</f>
        <v>512338</v>
      </c>
      <c r="AN44" s="73">
        <f ca="1">SUMIF($C$6:AM$6,AN$5,$C44:AM44)</f>
        <v>508023</v>
      </c>
      <c r="AO44" s="18">
        <f ca="1">SUM(AN44-AM44)</f>
        <v>-4315</v>
      </c>
      <c r="AP44" s="19">
        <f ca="1">IF(AO44=0,0,IF(AM44=0,1,AO44/AM44))</f>
        <v>-8.4221744239154628E-3</v>
      </c>
      <c r="AQ44" s="18">
        <f>+DE44</f>
        <v>157563</v>
      </c>
      <c r="AR44" s="73">
        <f ca="1">OFFSET(DE44,0,14,1,1)</f>
        <v>162329</v>
      </c>
      <c r="AS44" s="18">
        <f ca="1">SUM(AR44-AQ44)</f>
        <v>4766</v>
      </c>
      <c r="AT44" s="19">
        <f ca="1">IF(AS44=0,0,IF(AQ44=0,1,AS44/AQ44))</f>
        <v>3.0248218173048243E-2</v>
      </c>
      <c r="AU44" s="18">
        <f>SUMIF($C$6:AT$6,AU$5,$C44:AT44)</f>
        <v>669901</v>
      </c>
      <c r="AV44" s="73">
        <f ca="1">SUMIF($C$6:AU$6,AV$5,$C44:AU44)</f>
        <v>670352</v>
      </c>
      <c r="AW44" s="18">
        <f ca="1">SUM(AV44-AU44)</f>
        <v>451</v>
      </c>
      <c r="AX44" s="19">
        <f ca="1">IF(AW44=0,0,IF(AU44=0,1,AW44/AU44))</f>
        <v>6.7323380618927275E-4</v>
      </c>
      <c r="AY44" s="18">
        <f>+DF44</f>
        <v>222084</v>
      </c>
      <c r="AZ44" s="73">
        <f ca="1">OFFSET(DF44,0,14,1,1)</f>
        <v>215263</v>
      </c>
      <c r="BA44" s="18">
        <f ca="1">SUM(AZ44-AY44)</f>
        <v>-6821</v>
      </c>
      <c r="BB44" s="19">
        <f ca="1">IF(BA44=0,0,IF(AY44=0,1,BA44/AY44))</f>
        <v>-3.0713603861601917E-2</v>
      </c>
      <c r="BC44" s="18">
        <f>SUMIF($C$6:BB$6,BC$5,$C44:BB44)</f>
        <v>891985</v>
      </c>
      <c r="BD44" s="73">
        <f ca="1">SUMIF($C$6:BC$6,BD$5,$C44:BC44)</f>
        <v>885615</v>
      </c>
      <c r="BE44" s="18">
        <f ca="1">SUM(BD44-BC44)</f>
        <v>-6370</v>
      </c>
      <c r="BF44" s="19">
        <f ca="1">IF(BE44=0,0,IF(BC44=0,1,BE44/BC44))</f>
        <v>-7.1413756957796372E-3</v>
      </c>
      <c r="BG44" s="18">
        <f>+DG44</f>
        <v>220599</v>
      </c>
      <c r="BH44" s="73">
        <f ca="1">OFFSET(DG44,0,14,1,1)</f>
        <v>220487</v>
      </c>
      <c r="BI44" s="18">
        <f ca="1">SUM(BH44-BG44)</f>
        <v>-112</v>
      </c>
      <c r="BJ44" s="19">
        <f ca="1">IF(BI44=0,0,IF(BG44=0,1,BI44/BG44))</f>
        <v>-5.0770855715574412E-4</v>
      </c>
      <c r="BK44" s="18">
        <f>SUMIF($C$6:BJ$6,BK$5,$C44:BJ44)</f>
        <v>1112584</v>
      </c>
      <c r="BL44" s="73">
        <f ca="1">SUMIF($C$6:BK$6,BL$5,$C44:BK44)</f>
        <v>1106102</v>
      </c>
      <c r="BM44" s="18">
        <f ca="1">SUM(BL44-BK44)</f>
        <v>-6482</v>
      </c>
      <c r="BN44" s="19">
        <f ca="1">IF(BM44=0,0,IF(BK44=0,1,BM44/BK44))</f>
        <v>-5.8260769523919096E-3</v>
      </c>
      <c r="BO44" s="18">
        <f>+DH44</f>
        <v>153229</v>
      </c>
      <c r="BP44" s="73">
        <f ca="1">OFFSET(DH44,0,14,1,1)</f>
        <v>145906</v>
      </c>
      <c r="BQ44" s="18">
        <f ca="1">SUM(BP44-BO44)</f>
        <v>-7323</v>
      </c>
      <c r="BR44" s="19">
        <f ca="1">IF(BQ44=0,0,IF(BO44=0,1,BQ44/BO44))</f>
        <v>-4.7791214456793428E-2</v>
      </c>
      <c r="BS44" s="18">
        <f>SUMIF($C$6:BR$6,BS$5,$C44:BR44)</f>
        <v>1265813</v>
      </c>
      <c r="BT44" s="73">
        <f ca="1">SUMIF($C$6:BS$6,BT$5,$C44:BS44)</f>
        <v>1252008</v>
      </c>
      <c r="BU44" s="18">
        <f ca="1">SUM(BT44-BS44)</f>
        <v>-13805</v>
      </c>
      <c r="BV44" s="19">
        <f ca="1">IF(BU44=0,0,IF(BS44=0,1,BU44/BS44))</f>
        <v>-1.0906034303645167E-2</v>
      </c>
      <c r="BW44" s="18">
        <f>+DI44</f>
        <v>133832</v>
      </c>
      <c r="BX44" s="73">
        <f ca="1">OFFSET(DI44,0,14,1,1)</f>
        <v>129338</v>
      </c>
      <c r="BY44" s="18">
        <f ca="1">SUM(BX44-BW44)</f>
        <v>-4494</v>
      </c>
      <c r="BZ44" s="19">
        <f ca="1">IF(BY44=0,0,IF(BW44=0,1,BY44/BW44))</f>
        <v>-3.3579412995397212E-2</v>
      </c>
      <c r="CA44" s="18">
        <f>SUMIF($C$6:BZ$6,CA$5,$C44:BZ44)</f>
        <v>1399645</v>
      </c>
      <c r="CB44" s="73">
        <f ca="1">SUMIF($C$6:CA$6,CB$5,$C44:CA44)</f>
        <v>1381346</v>
      </c>
      <c r="CC44" s="18">
        <f ca="1">SUM(CB44-CA44)</f>
        <v>-18299</v>
      </c>
      <c r="CD44" s="19">
        <f ca="1">IF(CC44=0,0,IF(CA44=0,1,CC44/CA44))</f>
        <v>-1.3074029486048248E-2</v>
      </c>
      <c r="CE44" s="18">
        <f>+DJ44</f>
        <v>107942</v>
      </c>
      <c r="CF44" s="73">
        <f ca="1">OFFSET(DJ44,0,14,1,1)</f>
        <v>103336</v>
      </c>
      <c r="CG44" s="18">
        <f ca="1">SUM(CF44-CE44)</f>
        <v>-4606</v>
      </c>
      <c r="CH44" s="19">
        <f ca="1">IF(CG44=0,0,IF(CE44=0,1,CG44/CE44))</f>
        <v>-4.2671064089974245E-2</v>
      </c>
      <c r="CI44" s="18">
        <f>SUMIF($C$6:CH$6,CI$5,$C44:CH44)</f>
        <v>1507587</v>
      </c>
      <c r="CJ44" s="73">
        <f ca="1">SUMIF($C$6:CI$6,CJ$5,$C44:CI44)</f>
        <v>1484682</v>
      </c>
      <c r="CK44" s="18">
        <f ca="1">SUM(CJ44-CI44)</f>
        <v>-22905</v>
      </c>
      <c r="CL44" s="19">
        <f ca="1">IF(CK44=0,0,IF(CI44=0,1,CK44/CI44))</f>
        <v>-1.5193153031964324E-2</v>
      </c>
      <c r="CM44" s="18">
        <f>+DK44</f>
        <v>94827</v>
      </c>
      <c r="CN44" s="73">
        <f ca="1">OFFSET(DK44,0,14,1,1)</f>
        <v>95359</v>
      </c>
      <c r="CO44" s="18">
        <f ca="1">SUM(CN44-CM44)</f>
        <v>532</v>
      </c>
      <c r="CP44" s="19">
        <f ca="1">IF(CO44=0,0,IF(CM44=0,1,CO44/CM44))</f>
        <v>5.610216499520179E-3</v>
      </c>
      <c r="CQ44" s="18">
        <f>SUMIF($C$6:CP$6,CQ$5,$C44:CP44)</f>
        <v>1602414</v>
      </c>
      <c r="CR44" s="73">
        <f ca="1">SUMIF($C$6:CQ$6,CR$5,$C44:CQ44)</f>
        <v>1580041</v>
      </c>
      <c r="CS44" s="18">
        <f ca="1">SUM(CR44-CQ44)</f>
        <v>-22373</v>
      </c>
      <c r="CT44" s="19">
        <f ca="1">IF(CS44=0,0,IF(CQ44=0,1,CS44/CQ44))</f>
        <v>-1.3962059742363709E-2</v>
      </c>
      <c r="CW44" t="s">
        <v>17</v>
      </c>
      <c r="CX44" t="s">
        <v>6</v>
      </c>
      <c r="CZ44" s="74">
        <f>SUMIF(TIBA!$A$93:$A$108,'2017-2018'!CZ$7,TIBA!D$93:D$108)</f>
        <v>81880</v>
      </c>
      <c r="DA44" s="74">
        <f>SUMIF(TIBA!$A$93:$A$108,'2017-2018'!DA$7,TIBA!E$93:E$108)</f>
        <v>76681</v>
      </c>
      <c r="DB44" s="74">
        <f>SUMIF(TIBA!$A$93:$A$108,'2017-2018'!DB$7,TIBA!F$93:F$108)</f>
        <v>96387</v>
      </c>
      <c r="DC44" s="74">
        <f>SUMIF(TIBA!$A$93:$A$108,'2017-2018'!DC$7,TIBA!G$93:G$108)</f>
        <v>122356</v>
      </c>
      <c r="DD44" s="74">
        <f>SUMIF(TIBA!$A$93:$A$108,'2017-2018'!DD$7,TIBA!H$93:H$108)</f>
        <v>135034</v>
      </c>
      <c r="DE44" s="74">
        <f>SUMIF(TIBA!$A$93:$A$108,'2017-2018'!DE$7,TIBA!I$93:I$108)</f>
        <v>157563</v>
      </c>
      <c r="DF44" s="74">
        <f>SUMIF(TIBA!$A$93:$A$108,'2017-2018'!DF$7,TIBA!J$93:J$108)</f>
        <v>222084</v>
      </c>
      <c r="DG44" s="74">
        <f>SUMIF(TIBA!$A$93:$A$108,'2017-2018'!DG$7,TIBA!K$93:K$108)</f>
        <v>220599</v>
      </c>
      <c r="DH44" s="74">
        <f>SUMIF(TIBA!$A$93:$A$108,'2017-2018'!DH$7,TIBA!L$93:L$108)</f>
        <v>153229</v>
      </c>
      <c r="DI44" s="74">
        <f>SUMIF(TIBA!$A$93:$A$108,'2017-2018'!DI$7,TIBA!M$93:M$108)</f>
        <v>133832</v>
      </c>
      <c r="DJ44" s="74">
        <f>SUMIF(TIBA!$A$93:$A$108,'2017-2018'!DJ$7,TIBA!N$93:N$108)</f>
        <v>107942</v>
      </c>
      <c r="DK44" s="74">
        <f>SUMIF(TIBA!$A$93:$A$108,'2017-2018'!DK$7,TIBA!O$93:O$108)</f>
        <v>94827</v>
      </c>
      <c r="DN44" s="74">
        <f>SUMIF(TIBA!$A$93:$A$108,'2017-2018'!DN$7,TIBA!D$93:D$108)</f>
        <v>75297</v>
      </c>
      <c r="DO44" s="74">
        <f>SUMIF(TIBA!$A$93:$A$108,'2017-2018'!DO$7,TIBA!E$93:E$108)</f>
        <v>74445</v>
      </c>
      <c r="DP44" s="74">
        <f>SUMIF(TIBA!$A$93:$A$108,'2017-2018'!DP$7,TIBA!F$93:F$108)</f>
        <v>105646</v>
      </c>
      <c r="DQ44" s="74">
        <f>SUMIF(TIBA!$A$93:$A$108,'2017-2018'!DQ$7,TIBA!G$93:G$108)</f>
        <v>112138</v>
      </c>
      <c r="DR44" s="74">
        <f>SUMIF(TIBA!$A$93:$A$108,'2017-2018'!DR$7,TIBA!H$93:H$108)</f>
        <v>140497</v>
      </c>
      <c r="DS44" s="74">
        <f>SUMIF(TIBA!$A$93:$A$108,'2017-2018'!DS$7,TIBA!I$93:I$108)</f>
        <v>162329</v>
      </c>
      <c r="DT44" s="74">
        <f>SUMIF(TIBA!$A$93:$A$108,'2017-2018'!DT$7,TIBA!J$93:J$108)</f>
        <v>215263</v>
      </c>
      <c r="DU44" s="74">
        <f>SUMIF(TIBA!$A$93:$A$108,'2017-2018'!DU$7,TIBA!K$93:K$108)</f>
        <v>220487</v>
      </c>
      <c r="DV44" s="74">
        <f>SUMIF(TIBA!$A$93:$A$108,'2017-2018'!DV$7,TIBA!L$93:L$108)</f>
        <v>145906</v>
      </c>
      <c r="DW44" s="74">
        <f>SUMIF(TIBA!$A$93:$A$108,'2017-2018'!DW$7,TIBA!M$93:M$108)</f>
        <v>129338</v>
      </c>
      <c r="DX44" s="74">
        <f>SUMIF(TIBA!$A$93:$A$108,'2017-2018'!DX$7,TIBA!N$93:N$108)</f>
        <v>103336</v>
      </c>
      <c r="DY44" s="74">
        <f>SUMIF(TIBA!$A$93:$A$108,'2017-2018'!DY$7,TIBA!O$93:O$108)</f>
        <v>95359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31755</v>
      </c>
      <c r="D45" s="73">
        <f ca="1">OFFSET(CZ45,0,14,1,1)</f>
        <v>30914</v>
      </c>
      <c r="E45" s="18">
        <f ca="1">SUM(D45-C45)</f>
        <v>-841</v>
      </c>
      <c r="F45" s="19">
        <f ca="1">IF(E45=0,0,IF(C45=0,1,E45/C45))</f>
        <v>-2.6484018264840183E-2</v>
      </c>
      <c r="G45" s="18">
        <f>SUMIF($C$6:F$6,G$5,$C45:F45)</f>
        <v>31755</v>
      </c>
      <c r="H45" s="73">
        <f ca="1">SUMIF($C$6:G$6,H$5,$C45:G45)</f>
        <v>30914</v>
      </c>
      <c r="I45" s="18">
        <f ca="1">SUM(H45-G45)</f>
        <v>-841</v>
      </c>
      <c r="J45" s="19">
        <f ca="1">IF(I45=0,0,IF(G45=0,1,I45/G45))</f>
        <v>-2.6484018264840183E-2</v>
      </c>
      <c r="K45" s="18">
        <f>+DA45</f>
        <v>30817</v>
      </c>
      <c r="L45" s="73">
        <f ca="1">OFFSET(DA45,0,14,1,1)</f>
        <v>30630</v>
      </c>
      <c r="M45" s="18">
        <f ca="1">SUM(L45-K45)</f>
        <v>-187</v>
      </c>
      <c r="N45" s="19">
        <f ca="1">IF(M45=0,0,IF(K45=0,1,M45/K45))</f>
        <v>-6.0680793068760746E-3</v>
      </c>
      <c r="O45" s="18">
        <f>SUMIF($C$6:N$6,O$5,$C45:N45)</f>
        <v>62572</v>
      </c>
      <c r="P45" s="73">
        <f ca="1">SUMIF($C$6:O$6,P$5,$C45:O45)</f>
        <v>61544</v>
      </c>
      <c r="Q45" s="18">
        <f ca="1">SUM(P45-O45)</f>
        <v>-1028</v>
      </c>
      <c r="R45" s="19">
        <f ca="1">IF(Q45=0,0,IF(O45=0,1,Q45/O45))</f>
        <v>-1.6429073707089435E-2</v>
      </c>
      <c r="S45" s="18">
        <f>+DB45</f>
        <v>35117</v>
      </c>
      <c r="T45" s="73">
        <f ca="1">OFFSET(DB45,0,14,1,1)</f>
        <v>34428</v>
      </c>
      <c r="U45" s="18">
        <f ca="1">SUM(T45-S45)</f>
        <v>-689</v>
      </c>
      <c r="V45" s="19">
        <f ca="1">IF(U45=0,0,IF(S45=0,1,U45/S45))</f>
        <v>-1.962012700401515E-2</v>
      </c>
      <c r="W45" s="18">
        <f>SUMIF($C$6:V$6,W$5,$C45:V45)</f>
        <v>97689</v>
      </c>
      <c r="X45" s="73">
        <f ca="1">SUMIF($C$6:W$6,X$5,$C45:W45)</f>
        <v>95972</v>
      </c>
      <c r="Y45" s="18">
        <f ca="1">SUM(X45-W45)</f>
        <v>-1717</v>
      </c>
      <c r="Z45" s="19">
        <f ca="1">IF(Y45=0,0,IF(W45=0,1,Y45/W45))</f>
        <v>-1.7576185650380289E-2</v>
      </c>
      <c r="AA45" s="18">
        <f>+DC45</f>
        <v>33383</v>
      </c>
      <c r="AB45" s="73">
        <f ca="1">OFFSET(DC45,0,14,1,1)</f>
        <v>34475</v>
      </c>
      <c r="AC45" s="18">
        <f ca="1">SUM(AB45-AA45)</f>
        <v>1092</v>
      </c>
      <c r="AD45" s="19">
        <f ca="1">IF(AC45=0,0,IF(AA45=0,1,AC45/AA45))</f>
        <v>3.271126022226882E-2</v>
      </c>
      <c r="AE45" s="18">
        <f>SUMIF($C$6:AD$6,AE$5,$C45:AD45)</f>
        <v>131072</v>
      </c>
      <c r="AF45" s="73">
        <f ca="1">SUMIF($C$6:AE$6,AF$5,$C45:AE45)</f>
        <v>130447</v>
      </c>
      <c r="AG45" s="18">
        <f ca="1">SUM(AF45-AE45)</f>
        <v>-625</v>
      </c>
      <c r="AH45" s="19">
        <f ca="1">IF(AG45=0,0,IF(AE45=0,1,AG45/AE45))</f>
        <v>-4.76837158203125E-3</v>
      </c>
      <c r="AI45" s="18">
        <f>+DD45</f>
        <v>35626</v>
      </c>
      <c r="AJ45" s="73">
        <f ca="1">OFFSET(DD45,0,14,1,1)</f>
        <v>36358</v>
      </c>
      <c r="AK45" s="18">
        <f ca="1">SUM(AJ45-AI45)</f>
        <v>732</v>
      </c>
      <c r="AL45" s="19">
        <f ca="1">IF(AK45=0,0,IF(AI45=0,1,AK45/AI45))</f>
        <v>2.0546791669005783E-2</v>
      </c>
      <c r="AM45" s="18">
        <f>SUMIF($C$6:AL$6,AM$5,$C45:AL45)</f>
        <v>166698</v>
      </c>
      <c r="AN45" s="73">
        <f ca="1">SUMIF($C$6:AM$6,AN$5,$C45:AM45)</f>
        <v>166805</v>
      </c>
      <c r="AO45" s="18">
        <f ca="1">SUM(AN45-AM45)</f>
        <v>107</v>
      </c>
      <c r="AP45" s="19">
        <f ca="1">IF(AO45=0,0,IF(AM45=0,1,AO45/AM45))</f>
        <v>6.4187932668658288E-4</v>
      </c>
      <c r="AQ45" s="18">
        <f>+DE45</f>
        <v>33877</v>
      </c>
      <c r="AR45" s="73">
        <f ca="1">OFFSET(DE45,0,14,1,1)</f>
        <v>33164</v>
      </c>
      <c r="AS45" s="18">
        <f ca="1">SUM(AR45-AQ45)</f>
        <v>-713</v>
      </c>
      <c r="AT45" s="19">
        <f ca="1">IF(AS45=0,0,IF(AQ45=0,1,AS45/AQ45))</f>
        <v>-2.1046727868465332E-2</v>
      </c>
      <c r="AU45" s="18">
        <f>SUMIF($C$6:AT$6,AU$5,$C45:AT45)</f>
        <v>200575</v>
      </c>
      <c r="AV45" s="73">
        <f ca="1">SUMIF($C$6:AU$6,AV$5,$C45:AU45)</f>
        <v>199969</v>
      </c>
      <c r="AW45" s="18">
        <f ca="1">SUM(AV45-AU45)</f>
        <v>-606</v>
      </c>
      <c r="AX45" s="19">
        <f ca="1">IF(AW45=0,0,IF(AU45=0,1,AW45/AU45))</f>
        <v>-3.0213137230462421E-3</v>
      </c>
      <c r="AY45" s="18">
        <f>+DF45</f>
        <v>32290</v>
      </c>
      <c r="AZ45" s="73">
        <f ca="1">OFFSET(DF45,0,14,1,1)</f>
        <v>32628</v>
      </c>
      <c r="BA45" s="18">
        <f ca="1">SUM(AZ45-AY45)</f>
        <v>338</v>
      </c>
      <c r="BB45" s="19">
        <f ca="1">IF(BA45=0,0,IF(AY45=0,1,BA45/AY45))</f>
        <v>1.0467637039331063E-2</v>
      </c>
      <c r="BC45" s="18">
        <f>SUMIF($C$6:BB$6,BC$5,$C45:BB45)</f>
        <v>232865</v>
      </c>
      <c r="BD45" s="73">
        <f ca="1">SUMIF($C$6:BC$6,BD$5,$C45:BC45)</f>
        <v>232597</v>
      </c>
      <c r="BE45" s="18">
        <f ca="1">SUM(BD45-BC45)</f>
        <v>-268</v>
      </c>
      <c r="BF45" s="19">
        <f ca="1">IF(BE45=0,0,IF(BC45=0,1,BE45/BC45))</f>
        <v>-1.1508814119768965E-3</v>
      </c>
      <c r="BG45" s="18">
        <f>+DG45</f>
        <v>34264</v>
      </c>
      <c r="BH45" s="73">
        <f ca="1">OFFSET(DG45,0,14,1,1)</f>
        <v>32937</v>
      </c>
      <c r="BI45" s="18">
        <f ca="1">SUM(BH45-BG45)</f>
        <v>-1327</v>
      </c>
      <c r="BJ45" s="19">
        <f ca="1">IF(BI45=0,0,IF(BG45=0,1,BI45/BG45))</f>
        <v>-3.8728694840065372E-2</v>
      </c>
      <c r="BK45" s="18">
        <f>SUMIF($C$6:BJ$6,BK$5,$C45:BJ45)</f>
        <v>267129</v>
      </c>
      <c r="BL45" s="73">
        <f ca="1">SUMIF($C$6:BK$6,BL$5,$C45:BK45)</f>
        <v>265534</v>
      </c>
      <c r="BM45" s="18">
        <f ca="1">SUM(BL45-BK45)</f>
        <v>-1595</v>
      </c>
      <c r="BN45" s="19">
        <f ca="1">IF(BM45=0,0,IF(BK45=0,1,BM45/BK45))</f>
        <v>-5.9708979556693581E-3</v>
      </c>
      <c r="BO45" s="18">
        <f>+DH45</f>
        <v>32161</v>
      </c>
      <c r="BP45" s="73">
        <f ca="1">OFFSET(DH45,0,14,1,1)</f>
        <v>31477</v>
      </c>
      <c r="BQ45" s="18">
        <f ca="1">SUM(BP45-BO45)</f>
        <v>-684</v>
      </c>
      <c r="BR45" s="19">
        <f ca="1">IF(BQ45=0,0,IF(BO45=0,1,BQ45/BO45))</f>
        <v>-2.1267995398153043E-2</v>
      </c>
      <c r="BS45" s="18">
        <f>SUMIF($C$6:BR$6,BS$5,$C45:BR45)</f>
        <v>299290</v>
      </c>
      <c r="BT45" s="73">
        <f ca="1">SUMIF($C$6:BS$6,BT$5,$C45:BS45)</f>
        <v>297011</v>
      </c>
      <c r="BU45" s="18">
        <f ca="1">SUM(BT45-BS45)</f>
        <v>-2279</v>
      </c>
      <c r="BV45" s="19">
        <f ca="1">IF(BU45=0,0,IF(BS45=0,1,BU45/BS45))</f>
        <v>-7.6146880951585422E-3</v>
      </c>
      <c r="BW45" s="18">
        <f>+DI45</f>
        <v>34604</v>
      </c>
      <c r="BX45" s="73">
        <f ca="1">OFFSET(DI45,0,14,1,1)</f>
        <v>34747</v>
      </c>
      <c r="BY45" s="18">
        <f ca="1">SUM(BX45-BW45)</f>
        <v>143</v>
      </c>
      <c r="BZ45" s="19">
        <f ca="1">IF(BY45=0,0,IF(BW45=0,1,BY45/BW45))</f>
        <v>4.1324702346549535E-3</v>
      </c>
      <c r="CA45" s="18">
        <f>SUMIF($C$6:BZ$6,CA$5,$C45:BZ45)</f>
        <v>333894</v>
      </c>
      <c r="CB45" s="73">
        <f ca="1">SUMIF($C$6:CA$6,CB$5,$C45:CA45)</f>
        <v>331758</v>
      </c>
      <c r="CC45" s="18">
        <f ca="1">SUM(CB45-CA45)</f>
        <v>-2136</v>
      </c>
      <c r="CD45" s="19">
        <f ca="1">IF(CC45=0,0,IF(CA45=0,1,CC45/CA45))</f>
        <v>-6.3972398425847727E-3</v>
      </c>
      <c r="CE45" s="18">
        <f>+DJ45</f>
        <v>32725</v>
      </c>
      <c r="CF45" s="73">
        <f ca="1">OFFSET(DJ45,0,14,1,1)</f>
        <v>30818</v>
      </c>
      <c r="CG45" s="18">
        <f ca="1">SUM(CF45-CE45)</f>
        <v>-1907</v>
      </c>
      <c r="CH45" s="19">
        <f ca="1">IF(CG45=0,0,IF(CE45=0,1,CG45/CE45))</f>
        <v>-5.8273491214667683E-2</v>
      </c>
      <c r="CI45" s="18">
        <f>SUMIF($C$6:CH$6,CI$5,$C45:CH45)</f>
        <v>366619</v>
      </c>
      <c r="CJ45" s="73">
        <f ca="1">SUMIF($C$6:CI$6,CJ$5,$C45:CI45)</f>
        <v>362576</v>
      </c>
      <c r="CK45" s="18">
        <f ca="1">SUM(CJ45-CI45)</f>
        <v>-4043</v>
      </c>
      <c r="CL45" s="19">
        <f ca="1">IF(CK45=0,0,IF(CI45=0,1,CK45/CI45))</f>
        <v>-1.1027797250006138E-2</v>
      </c>
      <c r="CM45" s="18">
        <f>+DK45</f>
        <v>27361</v>
      </c>
      <c r="CN45" s="73">
        <f ca="1">OFFSET(DK45,0,14,1,1)</f>
        <v>26520</v>
      </c>
      <c r="CO45" s="18">
        <f ca="1">SUM(CN45-CM45)</f>
        <v>-841</v>
      </c>
      <c r="CP45" s="19">
        <f ca="1">IF(CO45=0,0,IF(CM45=0,1,CO45/CM45))</f>
        <v>-3.0737180658601659E-2</v>
      </c>
      <c r="CQ45" s="18">
        <f>SUMIF($C$6:CP$6,CQ$5,$C45:CP45)</f>
        <v>393980</v>
      </c>
      <c r="CR45" s="73">
        <f ca="1">SUMIF($C$6:CQ$6,CR$5,$C45:CQ45)</f>
        <v>389096</v>
      </c>
      <c r="CS45" s="18">
        <f ca="1">SUM(CR45-CQ45)</f>
        <v>-4884</v>
      </c>
      <c r="CT45" s="19">
        <f ca="1">IF(CS45=0,0,IF(CQ45=0,1,CS45/CQ45))</f>
        <v>-1.2396568353723538E-2</v>
      </c>
      <c r="CW45" t="s">
        <v>17</v>
      </c>
      <c r="CX45" t="s">
        <v>7</v>
      </c>
      <c r="CY45" s="7"/>
      <c r="CZ45" s="74">
        <f>SUMIF(TIBA!$A$111:$A$126,'2017-2018'!CZ$7,TIBA!D$111:D$126)</f>
        <v>31755</v>
      </c>
      <c r="DA45" s="74">
        <f>SUMIF(TIBA!$A$111:$A$126,'2017-2018'!DA$7,TIBA!E$111:E$126)</f>
        <v>30817</v>
      </c>
      <c r="DB45" s="74">
        <f>SUMIF(TIBA!$A$111:$A$126,'2017-2018'!DB$7,TIBA!F$111:F$126)</f>
        <v>35117</v>
      </c>
      <c r="DC45" s="74">
        <f>SUMIF(TIBA!$A$111:$A$126,'2017-2018'!DC$7,TIBA!G$111:G$126)</f>
        <v>33383</v>
      </c>
      <c r="DD45" s="74">
        <f>SUMIF(TIBA!$A$111:$A$126,'2017-2018'!DD$7,TIBA!H$111:H$126)</f>
        <v>35626</v>
      </c>
      <c r="DE45" s="74">
        <f>SUMIF(TIBA!$A$111:$A$126,'2017-2018'!DE$7,TIBA!I$111:I$126)</f>
        <v>33877</v>
      </c>
      <c r="DF45" s="74">
        <f>SUMIF(TIBA!$A$111:$A$126,'2017-2018'!DF$7,TIBA!J$111:J$126)</f>
        <v>32290</v>
      </c>
      <c r="DG45" s="74">
        <f>SUMIF(TIBA!$A$111:$A$126,'2017-2018'!DG$7,TIBA!K$111:K$126)</f>
        <v>34264</v>
      </c>
      <c r="DH45" s="74">
        <f>SUMIF(TIBA!$A$111:$A$126,'2017-2018'!DH$7,TIBA!L$111:L$126)</f>
        <v>32161</v>
      </c>
      <c r="DI45" s="74">
        <f>SUMIF(TIBA!$A$111:$A$126,'2017-2018'!DI$7,TIBA!M$111:M$126)</f>
        <v>34604</v>
      </c>
      <c r="DJ45" s="74">
        <f>SUMIF(TIBA!$A$111:$A$126,'2017-2018'!DJ$7,TIBA!N$111:N$126)</f>
        <v>32725</v>
      </c>
      <c r="DK45" s="74">
        <f>SUMIF(TIBA!$A$111:$A$126,'2017-2018'!DK$7,TIBA!O$111:O$126)</f>
        <v>27361</v>
      </c>
      <c r="DN45" s="74">
        <f>SUMIF(TIBA!$A$111:$A$126,'2017-2018'!DN$7,TIBA!D$111:D$126)</f>
        <v>30914</v>
      </c>
      <c r="DO45" s="74">
        <f>SUMIF(TIBA!$A$111:$A$126,'2017-2018'!DO$7,TIBA!E$111:E$126)</f>
        <v>30630</v>
      </c>
      <c r="DP45" s="74">
        <f>SUMIF(TIBA!$A$111:$A$126,'2017-2018'!DP$7,TIBA!F$111:F$126)</f>
        <v>34428</v>
      </c>
      <c r="DQ45" s="74">
        <f>SUMIF(TIBA!$A$111:$A$126,'2017-2018'!DQ$7,TIBA!G$111:G$126)</f>
        <v>34475</v>
      </c>
      <c r="DR45" s="74">
        <f>SUMIF(TIBA!$A$111:$A$126,'2017-2018'!DR$7,TIBA!H$111:H$126)</f>
        <v>36358</v>
      </c>
      <c r="DS45" s="74">
        <f>SUMIF(TIBA!$A$111:$A$126,'2017-2018'!DS$7,TIBA!I$111:I$126)</f>
        <v>33164</v>
      </c>
      <c r="DT45" s="74">
        <f>SUMIF(TIBA!$A$111:$A$126,'2017-2018'!DT$7,TIBA!J$111:J$126)</f>
        <v>32628</v>
      </c>
      <c r="DU45" s="74">
        <f>SUMIF(TIBA!$A$111:$A$126,'2017-2018'!DU$7,TIBA!K$111:K$126)</f>
        <v>32937</v>
      </c>
      <c r="DV45" s="74">
        <f>SUMIF(TIBA!$A$111:$A$126,'2017-2018'!DV$7,TIBA!L$111:L$126)</f>
        <v>31477</v>
      </c>
      <c r="DW45" s="74">
        <f>SUMIF(TIBA!$A$111:$A$126,'2017-2018'!DW$7,TIBA!M$111:M$126)</f>
        <v>34747</v>
      </c>
      <c r="DX45" s="74">
        <f>SUMIF(TIBA!$A$111:$A$126,'2017-2018'!DX$7,TIBA!N$111:N$126)</f>
        <v>30818</v>
      </c>
      <c r="DY45" s="74">
        <f>SUMIF(TIBA!$A$111:$A$126,'2017-2018'!DY$7,TIBA!O$111:O$126)</f>
        <v>26520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SUMIF(TIBA!$A$129:$A$144,'2017-2018'!CZ$7,TIBA!D$129:D$144)</f>
        <v>0</v>
      </c>
      <c r="DA46" s="74">
        <f>SUMIF(TIBA!$A$129:$A$144,'2017-2018'!DA$7,TIBA!E$129:E$144)</f>
        <v>0</v>
      </c>
      <c r="DB46" s="74">
        <f>SUMIF(TIBA!$A$129:$A$144,'2017-2018'!DB$7,TIBA!F$129:F$144)</f>
        <v>0</v>
      </c>
      <c r="DC46" s="74">
        <f>SUMIF(TIBA!$A$129:$A$144,'2017-2018'!DC$7,TIBA!G$129:G$144)</f>
        <v>0</v>
      </c>
      <c r="DD46" s="74">
        <f>SUMIF(TIBA!$A$129:$A$144,'2017-2018'!DD$7,TIBA!H$129:H$144)</f>
        <v>0</v>
      </c>
      <c r="DE46" s="74">
        <f>SUMIF(TIBA!$A$129:$A$144,'2017-2018'!DE$7,TIBA!I$129:I$144)</f>
        <v>0</v>
      </c>
      <c r="DF46" s="74">
        <f>SUMIF(TIBA!$A$129:$A$144,'2017-2018'!DF$7,TIBA!J$129:J$144)</f>
        <v>0</v>
      </c>
      <c r="DG46" s="74">
        <f>SUMIF(TIBA!$A$129:$A$144,'2017-2018'!DG$7,TIBA!K$129:K$144)</f>
        <v>0</v>
      </c>
      <c r="DH46" s="74">
        <f>SUMIF(TIBA!$A$129:$A$144,'2017-2018'!DH$7,TIBA!L$129:L$144)</f>
        <v>0</v>
      </c>
      <c r="DI46" s="74">
        <f>SUMIF(TIBA!$A$129:$A$144,'2017-2018'!DI$7,TIBA!M$129:M$144)</f>
        <v>0</v>
      </c>
      <c r="DJ46" s="74">
        <f>SUMIF(TIBA!$A$129:$A$144,'2017-2018'!DJ$7,TIBA!N$129:N$144)</f>
        <v>0</v>
      </c>
      <c r="DK46" s="74">
        <f>SUMIF(TIBA!$A$129:$A$144,'2017-2018'!DK$7,TIBA!O$129:O$144)</f>
        <v>0</v>
      </c>
      <c r="DN46" s="74">
        <f>SUMIF(TIBA!$A$129:$A$144,'2017-2018'!DN$7,TIBA!D$129:D$144)</f>
        <v>0</v>
      </c>
      <c r="DO46" s="74">
        <f>SUMIF(TIBA!$A$129:$A$144,'2017-2018'!DO$7,TIBA!E$129:E$144)</f>
        <v>0</v>
      </c>
      <c r="DP46" s="74">
        <f>SUMIF(TIBA!$A$129:$A$144,'2017-2018'!DP$7,TIBA!F$129:F$144)</f>
        <v>0</v>
      </c>
      <c r="DQ46" s="74">
        <f>SUMIF(TIBA!$A$129:$A$144,'2017-2018'!DQ$7,TIBA!G$129:G$144)</f>
        <v>0</v>
      </c>
      <c r="DR46" s="74">
        <f>SUMIF(TIBA!$A$129:$A$144,'2017-2018'!DR$7,TIBA!H$129:H$144)</f>
        <v>0</v>
      </c>
      <c r="DS46" s="74">
        <f>SUMIF(TIBA!$A$129:$A$144,'2017-2018'!DS$7,TIBA!I$129:I$144)</f>
        <v>0</v>
      </c>
      <c r="DT46" s="74">
        <f>SUMIF(TIBA!$A$129:$A$144,'2017-2018'!DT$7,TIBA!J$129:J$144)</f>
        <v>0</v>
      </c>
      <c r="DU46" s="74">
        <f>SUMIF(TIBA!$A$129:$A$144,'2017-2018'!DU$7,TIBA!K$129:K$144)</f>
        <v>0</v>
      </c>
      <c r="DV46" s="74">
        <f>SUMIF(TIBA!$A$129:$A$144,'2017-2018'!DV$7,TIBA!L$129:L$144)</f>
        <v>0</v>
      </c>
      <c r="DW46" s="74">
        <f>SUMIF(TIBA!$A$129:$A$144,'2017-2018'!DW$7,TIBA!M$129:M$144)</f>
        <v>0</v>
      </c>
      <c r="DX46" s="74">
        <f>SUMIF(TIBA!$A$129:$A$144,'2017-2018'!DX$7,TIBA!N$129:N$144)</f>
        <v>0</v>
      </c>
      <c r="DY46" s="74">
        <f>SUMIF(TIBA!$A$129:$A$144,'2017-2018'!DY$7,TIBA!O$129:O$144)</f>
        <v>0</v>
      </c>
    </row>
    <row r="47" spans="1:130" s="7" customFormat="1">
      <c r="A47" s="75"/>
      <c r="B47" s="24" t="s">
        <v>9</v>
      </c>
      <c r="C47" s="12">
        <f>+SUM(C44:C46)</f>
        <v>113635</v>
      </c>
      <c r="D47" s="86">
        <f ca="1">+SUM(D44:D46)</f>
        <v>106211</v>
      </c>
      <c r="E47" s="12">
        <f ca="1">SUM(E44:E46)</f>
        <v>-7424</v>
      </c>
      <c r="F47" s="13">
        <f ca="1">IF(E47=0,0,IF(C47=0,1,E47/C47))</f>
        <v>-6.5331983983807809E-2</v>
      </c>
      <c r="G47" s="12">
        <f>SUM(G44:G46)</f>
        <v>113635</v>
      </c>
      <c r="H47" s="86">
        <f ca="1">SUM(H44:H46)</f>
        <v>106211</v>
      </c>
      <c r="I47" s="12">
        <f ca="1">SUM(I44:I46)</f>
        <v>-7424</v>
      </c>
      <c r="J47" s="13">
        <f ca="1">IF(I47=0,0,IF(G47=0,1,I47/G47))</f>
        <v>-6.5331983983807809E-2</v>
      </c>
      <c r="K47" s="12">
        <f>+SUM(K44:K46)</f>
        <v>107498</v>
      </c>
      <c r="L47" s="86">
        <f ca="1">+SUM(L44:L46)</f>
        <v>105075</v>
      </c>
      <c r="M47" s="12">
        <f ca="1">SUM(M44:M46)</f>
        <v>-2423</v>
      </c>
      <c r="N47" s="13">
        <f ca="1">IF(M47=0,0,IF(K47=0,1,M47/K47))</f>
        <v>-2.2539954231706637E-2</v>
      </c>
      <c r="O47" s="12">
        <f>SUM(O44:O46)</f>
        <v>221133</v>
      </c>
      <c r="P47" s="86">
        <f ca="1">SUM(P44:P46)</f>
        <v>211286</v>
      </c>
      <c r="Q47" s="12">
        <f ca="1">SUM(Q44:Q46)</f>
        <v>-9847</v>
      </c>
      <c r="R47" s="13">
        <f ca="1">IF(Q47=0,0,IF(O47=0,1,Q47/O47))</f>
        <v>-4.4529762631538489E-2</v>
      </c>
      <c r="S47" s="12">
        <f>+SUM(S44:S46)</f>
        <v>131504</v>
      </c>
      <c r="T47" s="86">
        <f ca="1">+SUM(T44:T46)</f>
        <v>140074</v>
      </c>
      <c r="U47" s="12">
        <f ca="1">SUM(U44:U46)</f>
        <v>8570</v>
      </c>
      <c r="V47" s="13">
        <f ca="1">IF(U47=0,0,IF(S47=0,1,U47/S47))</f>
        <v>6.5169120330940508E-2</v>
      </c>
      <c r="W47" s="12">
        <f>SUM(W44:W46)</f>
        <v>352637</v>
      </c>
      <c r="X47" s="86">
        <f ca="1">SUM(X44:X46)</f>
        <v>351360</v>
      </c>
      <c r="Y47" s="12">
        <f ca="1">SUM(Y44:Y46)</f>
        <v>-1277</v>
      </c>
      <c r="Z47" s="13">
        <f ca="1">IF(Y47=0,0,IF(W47=0,1,Y47/W47))</f>
        <v>-3.6212876130411725E-3</v>
      </c>
      <c r="AA47" s="12">
        <f>+SUM(AA44:AA46)</f>
        <v>155739</v>
      </c>
      <c r="AB47" s="86">
        <f ca="1">+SUM(AB44:AB46)</f>
        <v>146613</v>
      </c>
      <c r="AC47" s="12">
        <f ca="1">SUM(AC44:AC46)</f>
        <v>-9126</v>
      </c>
      <c r="AD47" s="13">
        <f ca="1">IF(AC47=0,0,IF(AA47=0,1,AC47/AA47))</f>
        <v>-5.8598039026833353E-2</v>
      </c>
      <c r="AE47" s="12">
        <f>SUM(AE44:AE46)</f>
        <v>508376</v>
      </c>
      <c r="AF47" s="86">
        <f ca="1">SUM(AF44:AF46)</f>
        <v>497973</v>
      </c>
      <c r="AG47" s="12">
        <f ca="1">SUM(AG44:AG46)</f>
        <v>-10403</v>
      </c>
      <c r="AH47" s="13">
        <f ca="1">IF(AG47=0,0,IF(AE47=0,1,AG47/AE47))</f>
        <v>-2.0463200465796968E-2</v>
      </c>
      <c r="AI47" s="12">
        <f>+SUM(AI44:AI46)</f>
        <v>170660</v>
      </c>
      <c r="AJ47" s="86">
        <f ca="1">+SUM(AJ44:AJ46)</f>
        <v>176855</v>
      </c>
      <c r="AK47" s="12">
        <f ca="1">SUM(AK44:AK46)</f>
        <v>6195</v>
      </c>
      <c r="AL47" s="13">
        <f ca="1">IF(AK47=0,0,IF(AI47=0,1,AK47/AI47))</f>
        <v>3.6300246103363409E-2</v>
      </c>
      <c r="AM47" s="12">
        <f>SUM(AM44:AM46)</f>
        <v>679036</v>
      </c>
      <c r="AN47" s="86">
        <f ca="1">SUM(AN44:AN46)</f>
        <v>674828</v>
      </c>
      <c r="AO47" s="12">
        <f ca="1">SUM(AO44:AO46)</f>
        <v>-4208</v>
      </c>
      <c r="AP47" s="13">
        <f ca="1">IF(AO47=0,0,IF(AM47=0,1,AO47/AM47))</f>
        <v>-6.1970204819773913E-3</v>
      </c>
      <c r="AQ47" s="12">
        <f>+SUM(AQ44:AQ46)</f>
        <v>191440</v>
      </c>
      <c r="AR47" s="86">
        <f ca="1">+SUM(AR44:AR46)</f>
        <v>195493</v>
      </c>
      <c r="AS47" s="12">
        <f ca="1">SUM(AS44:AS46)</f>
        <v>4053</v>
      </c>
      <c r="AT47" s="13">
        <f ca="1">IF(AS47=0,0,IF(AQ47=0,1,AS47/AQ47))</f>
        <v>2.1171124111993313E-2</v>
      </c>
      <c r="AU47" s="12">
        <f>SUM(AU44:AU46)</f>
        <v>870476</v>
      </c>
      <c r="AV47" s="86">
        <f ca="1">SUM(AV44:AV46)</f>
        <v>870321</v>
      </c>
      <c r="AW47" s="12">
        <f ca="1">SUM(AW44:AW46)</f>
        <v>-155</v>
      </c>
      <c r="AX47" s="13">
        <f ca="1">IF(AW47=0,0,IF(AU47=0,1,AW47/AU47))</f>
        <v>-1.7806349629398169E-4</v>
      </c>
      <c r="AY47" s="12">
        <f>+SUM(AY44:AY46)</f>
        <v>254374</v>
      </c>
      <c r="AZ47" s="86">
        <f ca="1">+SUM(AZ44:AZ46)</f>
        <v>247891</v>
      </c>
      <c r="BA47" s="12">
        <f ca="1">SUM(BA44:BA46)</f>
        <v>-6483</v>
      </c>
      <c r="BB47" s="13">
        <f ca="1">IF(BA47=0,0,IF(AY47=0,1,BA47/AY47))</f>
        <v>-2.5486095277033029E-2</v>
      </c>
      <c r="BC47" s="12">
        <f>SUM(BC44:BC46)</f>
        <v>1124850</v>
      </c>
      <c r="BD47" s="86">
        <f ca="1">SUM(BD44:BD46)</f>
        <v>1118212</v>
      </c>
      <c r="BE47" s="12">
        <f ca="1">SUM(BE44:BE46)</f>
        <v>-6638</v>
      </c>
      <c r="BF47" s="13">
        <f ca="1">IF(BE47=0,0,IF(BC47=0,1,BE47/BC47))</f>
        <v>-5.9012312752811484E-3</v>
      </c>
      <c r="BG47" s="12">
        <f>+SUM(BG44:BG46)</f>
        <v>254863</v>
      </c>
      <c r="BH47" s="86">
        <f ca="1">+SUM(BH44:BH46)</f>
        <v>253424</v>
      </c>
      <c r="BI47" s="12">
        <f ca="1">SUM(BI44:BI46)</f>
        <v>-1439</v>
      </c>
      <c r="BJ47" s="13">
        <f ca="1">IF(BI47=0,0,IF(BG47=0,1,BI47/BG47))</f>
        <v>-5.6461706877812788E-3</v>
      </c>
      <c r="BK47" s="12">
        <f>SUM(BK44:BK46)</f>
        <v>1379713</v>
      </c>
      <c r="BL47" s="86">
        <f ca="1">SUM(BL44:BL46)</f>
        <v>1371636</v>
      </c>
      <c r="BM47" s="12">
        <f ca="1">SUM(BM44:BM46)</f>
        <v>-8077</v>
      </c>
      <c r="BN47" s="13">
        <f ca="1">IF(BM47=0,0,IF(BK47=0,1,BM47/BK47))</f>
        <v>-5.8541160371758478E-3</v>
      </c>
      <c r="BO47" s="12">
        <f>+SUM(BO44:BO46)</f>
        <v>185390</v>
      </c>
      <c r="BP47" s="86">
        <f ca="1">+SUM(BP44:BP46)</f>
        <v>177383</v>
      </c>
      <c r="BQ47" s="12">
        <f ca="1">SUM(BQ44:BQ46)</f>
        <v>-8007</v>
      </c>
      <c r="BR47" s="13">
        <f ca="1">IF(BQ47=0,0,IF(BO47=0,1,BQ47/BO47))</f>
        <v>-4.3190031824801772E-2</v>
      </c>
      <c r="BS47" s="12">
        <f>SUM(BS44:BS46)</f>
        <v>1565103</v>
      </c>
      <c r="BT47" s="86">
        <f ca="1">SUM(BT44:BT46)</f>
        <v>1549019</v>
      </c>
      <c r="BU47" s="12">
        <f ca="1">SUM(BU44:BU46)</f>
        <v>-16084</v>
      </c>
      <c r="BV47" s="13">
        <f ca="1">IF(BU47=0,0,IF(BS47=0,1,BU47/BS47))</f>
        <v>-1.0276639939991171E-2</v>
      </c>
      <c r="BW47" s="12">
        <f>+SUM(BW44:BW46)</f>
        <v>168436</v>
      </c>
      <c r="BX47" s="86">
        <f ca="1">+SUM(BX44:BX46)</f>
        <v>164085</v>
      </c>
      <c r="BY47" s="12">
        <f ca="1">SUM(BY44:BY46)</f>
        <v>-4351</v>
      </c>
      <c r="BZ47" s="13">
        <f ca="1">IF(BY47=0,0,IF(BW47=0,1,BY47/BW47))</f>
        <v>-2.5831769930418674E-2</v>
      </c>
      <c r="CA47" s="12">
        <f>SUM(CA44:CA46)</f>
        <v>1733539</v>
      </c>
      <c r="CB47" s="86">
        <f ca="1">SUM(CB44:CB46)</f>
        <v>1713104</v>
      </c>
      <c r="CC47" s="12">
        <f ca="1">SUM(CC44:CC46)</f>
        <v>-20435</v>
      </c>
      <c r="CD47" s="13">
        <f ca="1">IF(CC47=0,0,IF(CA47=0,1,CC47/CA47))</f>
        <v>-1.178802438249154E-2</v>
      </c>
      <c r="CE47" s="12">
        <f>+SUM(CE44:CE46)</f>
        <v>140667</v>
      </c>
      <c r="CF47" s="86">
        <f ca="1">+SUM(CF44:CF46)</f>
        <v>134154</v>
      </c>
      <c r="CG47" s="12">
        <f ca="1">SUM(CG44:CG46)</f>
        <v>-6513</v>
      </c>
      <c r="CH47" s="13">
        <f ca="1">IF(CG47=0,0,IF(CE47=0,1,CG47/CE47))</f>
        <v>-4.6300838149672632E-2</v>
      </c>
      <c r="CI47" s="12">
        <f>SUM(CI44:CI46)</f>
        <v>1874206</v>
      </c>
      <c r="CJ47" s="86">
        <f ca="1">SUM(CJ44:CJ46)</f>
        <v>1847258</v>
      </c>
      <c r="CK47" s="12">
        <f ca="1">SUM(CK44:CK46)</f>
        <v>-26948</v>
      </c>
      <c r="CL47" s="13">
        <f ca="1">IF(CK47=0,0,IF(CI47=0,1,CK47/CI47))</f>
        <v>-1.4378355420908907E-2</v>
      </c>
      <c r="CM47" s="12">
        <f>+SUM(CM44:CM46)</f>
        <v>122188</v>
      </c>
      <c r="CN47" s="86">
        <f ca="1">+SUM(CN44:CN46)</f>
        <v>121879</v>
      </c>
      <c r="CO47" s="12">
        <f ca="1">SUM(CO44:CO46)</f>
        <v>-309</v>
      </c>
      <c r="CP47" s="13">
        <f ca="1">IF(CO47=0,0,IF(CM47=0,1,CO47/CM47))</f>
        <v>-2.5288899073558778E-3</v>
      </c>
      <c r="CQ47" s="12">
        <f>SUM(CQ44:CQ46)</f>
        <v>1996394</v>
      </c>
      <c r="CR47" s="86">
        <f ca="1">SUM(CR44:CR46)</f>
        <v>1969137</v>
      </c>
      <c r="CS47" s="12">
        <f ca="1">SUM(CS44:CS46)</f>
        <v>-27257</v>
      </c>
      <c r="CT47" s="13">
        <f ca="1">IF(CS47=0,0,IF(CQ47=0,1,CS47/CQ47))</f>
        <v>-1.3653116569174222E-2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155191</v>
      </c>
      <c r="D49" s="73">
        <f ca="1">OFFSET(CZ49,0,14,1,1)</f>
        <v>155199</v>
      </c>
      <c r="E49" s="18">
        <f ca="1">SUM(D49-C49)</f>
        <v>8</v>
      </c>
      <c r="F49" s="19">
        <f ca="1">IF(E49=0,0,IF(C49=0,1,E49/C49))</f>
        <v>5.1549381085243342E-5</v>
      </c>
      <c r="G49" s="18">
        <f>SUMIF($C$6:F$6,G$5,$C49:F49)</f>
        <v>155191</v>
      </c>
      <c r="H49" s="73">
        <f ca="1">SUMIF($C$6:G$6,H$5,$C49:G49)</f>
        <v>155199</v>
      </c>
      <c r="I49" s="18">
        <f ca="1">SUM(H49-G49)</f>
        <v>8</v>
      </c>
      <c r="J49" s="19">
        <f ca="1">IF(I49=0,0,IF(G49=0,1,I49/G49))</f>
        <v>5.1549381085243342E-5</v>
      </c>
      <c r="K49" s="18">
        <f>+DA49</f>
        <v>144681</v>
      </c>
      <c r="L49" s="73">
        <f ca="1">OFFSET(DA49,0,14,1,1)</f>
        <v>151081</v>
      </c>
      <c r="M49" s="18">
        <f ca="1">SUM(L49-K49)</f>
        <v>6400</v>
      </c>
      <c r="N49" s="19">
        <f ca="1">IF(M49=0,0,IF(K49=0,1,M49/K49))</f>
        <v>4.4235248581361755E-2</v>
      </c>
      <c r="O49" s="18">
        <f>SUMIF($C$6:N$6,O$5,$C49:N49)</f>
        <v>299872</v>
      </c>
      <c r="P49" s="73">
        <f ca="1">SUMIF($C$6:O$6,P$5,$C49:O49)</f>
        <v>306280</v>
      </c>
      <c r="Q49" s="18">
        <f ca="1">SUM(P49-O49)</f>
        <v>6408</v>
      </c>
      <c r="R49" s="19">
        <f ca="1">IF(Q49=0,0,IF(O49=0,1,Q49/O49))</f>
        <v>2.1369117490129121E-2</v>
      </c>
      <c r="S49" s="18">
        <f>+DB49</f>
        <v>169943</v>
      </c>
      <c r="T49" s="73">
        <f ca="1">OFFSET(DB49,0,14,1,1)</f>
        <v>200840</v>
      </c>
      <c r="U49" s="18">
        <f ca="1">SUM(T49-S49)</f>
        <v>30897</v>
      </c>
      <c r="V49" s="19">
        <f ca="1">IF(U49=0,0,IF(S49=0,1,U49/S49))</f>
        <v>0.18180801798250001</v>
      </c>
      <c r="W49" s="18">
        <f>SUMIF($C$6:V$6,W$5,$C49:V49)</f>
        <v>469815</v>
      </c>
      <c r="X49" s="73">
        <f ca="1">SUMIF($C$6:W$6,X$5,$C49:W49)</f>
        <v>507120</v>
      </c>
      <c r="Y49" s="18">
        <f ca="1">SUM(X49-W49)</f>
        <v>37305</v>
      </c>
      <c r="Z49" s="19">
        <f ca="1">IF(Y49=0,0,IF(W49=0,1,Y49/W49))</f>
        <v>7.9403595032087104E-2</v>
      </c>
      <c r="AA49" s="18">
        <f>+DC49</f>
        <v>195680</v>
      </c>
      <c r="AB49" s="73">
        <f ca="1">OFFSET(DC49,0,14,1,1)</f>
        <v>189746</v>
      </c>
      <c r="AC49" s="18">
        <f ca="1">SUM(AB49-AA49)</f>
        <v>-5934</v>
      </c>
      <c r="AD49" s="19">
        <f ca="1">IF(AC49=0,0,IF(AA49=0,1,AC49/AA49))</f>
        <v>-3.0325020441537204E-2</v>
      </c>
      <c r="AE49" s="18">
        <f>SUMIF($C$6:AD$6,AE$5,$C49:AD49)</f>
        <v>665495</v>
      </c>
      <c r="AF49" s="73">
        <f ca="1">SUMIF($C$6:AE$6,AF$5,$C49:AE49)</f>
        <v>696866</v>
      </c>
      <c r="AG49" s="18">
        <f ca="1">SUM(AF49-AE49)</f>
        <v>31371</v>
      </c>
      <c r="AH49" s="19">
        <f ca="1">IF(AG49=0,0,IF(AE49=0,1,AG49/AE49))</f>
        <v>4.7139347403060881E-2</v>
      </c>
      <c r="AI49" s="18">
        <f>+DD49</f>
        <v>206997</v>
      </c>
      <c r="AJ49" s="73">
        <f ca="1">OFFSET(DD49,0,14,1,1)</f>
        <v>228575</v>
      </c>
      <c r="AK49" s="18">
        <f ca="1">SUM(AJ49-AI49)</f>
        <v>21578</v>
      </c>
      <c r="AL49" s="19">
        <f ca="1">IF(AK49=0,0,IF(AI49=0,1,AK49/AI49))</f>
        <v>0.10424305666265694</v>
      </c>
      <c r="AM49" s="18">
        <f>SUMIF($C$6:AL$6,AM$5,$C49:AL49)</f>
        <v>872492</v>
      </c>
      <c r="AN49" s="73">
        <f ca="1">SUMIF($C$6:AM$6,AN$5,$C49:AM49)</f>
        <v>925441</v>
      </c>
      <c r="AO49" s="18">
        <f ca="1">SUM(AN49-AM49)</f>
        <v>52949</v>
      </c>
      <c r="AP49" s="19">
        <f ca="1">IF(AO49=0,0,IF(AM49=0,1,AO49/AM49))</f>
        <v>6.068708939451594E-2</v>
      </c>
      <c r="AQ49" s="18">
        <f>+DE49</f>
        <v>219510</v>
      </c>
      <c r="AR49" s="73">
        <f ca="1">OFFSET(DE49,0,14,1,1)</f>
        <v>238808</v>
      </c>
      <c r="AS49" s="18">
        <f ca="1">SUM(AR49-AQ49)</f>
        <v>19298</v>
      </c>
      <c r="AT49" s="19">
        <f ca="1">IF(AS49=0,0,IF(AQ49=0,1,AS49/AQ49))</f>
        <v>8.7913990251013624E-2</v>
      </c>
      <c r="AU49" s="18">
        <f>SUMIF($C$6:AT$6,AU$5,$C49:AT49)</f>
        <v>1092002</v>
      </c>
      <c r="AV49" s="73">
        <f ca="1">SUMIF($C$6:AU$6,AV$5,$C49:AU49)</f>
        <v>1164249</v>
      </c>
      <c r="AW49" s="18">
        <f ca="1">SUM(AV49-AU49)</f>
        <v>72247</v>
      </c>
      <c r="AX49" s="19">
        <f ca="1">IF(AW49=0,0,IF(AU49=0,1,AW49/AU49))</f>
        <v>6.6160135237847556E-2</v>
      </c>
      <c r="AY49" s="18">
        <f>+DF49</f>
        <v>274097</v>
      </c>
      <c r="AZ49" s="73">
        <f ca="1">OFFSET(DF49,0,14,1,1)</f>
        <v>279027</v>
      </c>
      <c r="BA49" s="18">
        <f ca="1">SUM(AZ49-AY49)</f>
        <v>4930</v>
      </c>
      <c r="BB49" s="19">
        <f ca="1">IF(BA49=0,0,IF(AY49=0,1,BA49/AY49))</f>
        <v>1.7986333305362701E-2</v>
      </c>
      <c r="BC49" s="18">
        <f>SUMIF($C$6:BB$6,BC$5,$C49:BB49)</f>
        <v>1366099</v>
      </c>
      <c r="BD49" s="73">
        <f ca="1">SUMIF($C$6:BC$6,BD$5,$C49:BC49)</f>
        <v>1443276</v>
      </c>
      <c r="BE49" s="18">
        <f ca="1">SUM(BD49-BC49)</f>
        <v>77177</v>
      </c>
      <c r="BF49" s="19">
        <f ca="1">IF(BE49=0,0,IF(BC49=0,1,BE49/BC49))</f>
        <v>5.6494441471664936E-2</v>
      </c>
      <c r="BG49" s="18">
        <f>+DG49</f>
        <v>292288</v>
      </c>
      <c r="BH49" s="73">
        <f ca="1">OFFSET(DG49,0,14,1,1)</f>
        <v>299345</v>
      </c>
      <c r="BI49" s="18">
        <f ca="1">SUM(BH49-BG49)</f>
        <v>7057</v>
      </c>
      <c r="BJ49" s="19">
        <f ca="1">IF(BI49=0,0,IF(BG49=0,1,BI49/BG49))</f>
        <v>2.4143994963871249E-2</v>
      </c>
      <c r="BK49" s="18">
        <f>SUMIF($C$6:BJ$6,BK$5,$C49:BJ49)</f>
        <v>1658387</v>
      </c>
      <c r="BL49" s="73">
        <f ca="1">SUMIF($C$6:BK$6,BL$5,$C49:BK49)</f>
        <v>1742621</v>
      </c>
      <c r="BM49" s="18">
        <f ca="1">SUM(BL49-BK49)</f>
        <v>84234</v>
      </c>
      <c r="BN49" s="19">
        <f ca="1">IF(BM49=0,0,IF(BK49=0,1,BM49/BK49))</f>
        <v>5.0792728114728347E-2</v>
      </c>
      <c r="BO49" s="18">
        <f>+DH49</f>
        <v>223731</v>
      </c>
      <c r="BP49" s="73">
        <f ca="1">OFFSET(DH49,0,14,1,1)</f>
        <v>222053</v>
      </c>
      <c r="BQ49" s="18">
        <f ca="1">SUM(BP49-BO49)</f>
        <v>-1678</v>
      </c>
      <c r="BR49" s="19">
        <f ca="1">IF(BQ49=0,0,IF(BO49=0,1,BQ49/BO49))</f>
        <v>-7.5000782189325573E-3</v>
      </c>
      <c r="BS49" s="18">
        <f>SUMIF($C$6:BR$6,BS$5,$C49:BR49)</f>
        <v>1882118</v>
      </c>
      <c r="BT49" s="73">
        <f ca="1">SUMIF($C$6:BS$6,BT$5,$C49:BS49)</f>
        <v>1964674</v>
      </c>
      <c r="BU49" s="18">
        <f ca="1">SUM(BT49-BS49)</f>
        <v>82556</v>
      </c>
      <c r="BV49" s="19">
        <f ca="1">IF(BU49=0,0,IF(BS49=0,1,BU49/BS49))</f>
        <v>4.3863349694333725E-2</v>
      </c>
      <c r="BW49" s="18">
        <f>+DI49</f>
        <v>219390</v>
      </c>
      <c r="BX49" s="73">
        <f ca="1">OFFSET(DI49,0,14,1,1)</f>
        <v>222935</v>
      </c>
      <c r="BY49" s="18">
        <f ca="1">SUM(BX49-BW49)</f>
        <v>3545</v>
      </c>
      <c r="BZ49" s="19">
        <f ca="1">IF(BY49=0,0,IF(BW49=0,1,BY49/BW49))</f>
        <v>1.6158439308993116E-2</v>
      </c>
      <c r="CA49" s="18">
        <f>SUMIF($C$6:BZ$6,CA$5,$C49:BZ49)</f>
        <v>2101508</v>
      </c>
      <c r="CB49" s="73">
        <f ca="1">SUMIF($C$6:CA$6,CB$5,$C49:CA49)</f>
        <v>2187609</v>
      </c>
      <c r="CC49" s="18">
        <f ca="1">SUM(CB49-CA49)</f>
        <v>86101</v>
      </c>
      <c r="CD49" s="19">
        <f ca="1">IF(CC49=0,0,IF(CA49=0,1,CC49/CA49))</f>
        <v>4.0971055070930018E-2</v>
      </c>
      <c r="CE49" s="18">
        <f>+DJ49</f>
        <v>202210</v>
      </c>
      <c r="CF49" s="73">
        <f ca="1">OFFSET(DJ49,0,14,1,1)</f>
        <v>205230</v>
      </c>
      <c r="CG49" s="18">
        <f ca="1">SUM(CF49-CE49)</f>
        <v>3020</v>
      </c>
      <c r="CH49" s="19">
        <f ca="1">IF(CG49=0,0,IF(CE49=0,1,CG49/CE49))</f>
        <v>1.4934968597003115E-2</v>
      </c>
      <c r="CI49" s="18">
        <f>SUMIF($C$6:CH$6,CI$5,$C49:CH49)</f>
        <v>2303718</v>
      </c>
      <c r="CJ49" s="73">
        <f ca="1">SUMIF($C$6:CI$6,CJ$5,$C49:CI49)</f>
        <v>2392839</v>
      </c>
      <c r="CK49" s="18">
        <f ca="1">SUM(CJ49-CI49)</f>
        <v>89121</v>
      </c>
      <c r="CL49" s="19">
        <f ca="1">IF(CK49=0,0,IF(CI49=0,1,CK49/CI49))</f>
        <v>3.8685724554828327E-2</v>
      </c>
      <c r="CM49" s="18">
        <f>+DK49</f>
        <v>201480</v>
      </c>
      <c r="CN49" s="73">
        <f ca="1">OFFSET(DK49,0,14,1,1)</f>
        <v>208650</v>
      </c>
      <c r="CO49" s="18">
        <f ca="1">SUM(CN49-CM49)</f>
        <v>7170</v>
      </c>
      <c r="CP49" s="19">
        <f ca="1">IF(CO49=0,0,IF(CM49=0,1,CO49/CM49))</f>
        <v>3.5586658725431805E-2</v>
      </c>
      <c r="CQ49" s="18">
        <f>SUMIF($C$6:CP$6,CQ$5,$C49:CP49)</f>
        <v>2505198</v>
      </c>
      <c r="CR49" s="73">
        <f ca="1">SUMIF($C$6:CQ$6,CR$5,$C49:CQ49)</f>
        <v>2601489</v>
      </c>
      <c r="CS49" s="18">
        <f ca="1">SUM(CR49-CQ49)</f>
        <v>96291</v>
      </c>
      <c r="CT49" s="19">
        <f ca="1">IF(CS49=0,0,IF(CQ49=0,1,CS49/CQ49))</f>
        <v>3.8436482864827454E-2</v>
      </c>
      <c r="CW49" t="s">
        <v>12</v>
      </c>
      <c r="CX49" t="s">
        <v>6</v>
      </c>
      <c r="CZ49" s="74">
        <f>SUMIF(LQB!$A$93:$A$108,'2017-2018'!CZ$7,LQB!D$93:D$108)</f>
        <v>155191</v>
      </c>
      <c r="DA49" s="74">
        <f>SUMIF(LQB!$A$93:$A$108,'2017-2018'!DA$7,LQB!E$93:E$108)</f>
        <v>144681</v>
      </c>
      <c r="DB49" s="74">
        <f>SUMIF(LQB!$A$93:$A$108,'2017-2018'!DB$7,LQB!F$93:F$108)</f>
        <v>169943</v>
      </c>
      <c r="DC49" s="74">
        <f>SUMIF(LQB!$A$93:$A$108,'2017-2018'!DC$7,LQB!G$93:G$108)</f>
        <v>195680</v>
      </c>
      <c r="DD49" s="74">
        <f>SUMIF(LQB!$A$93:$A$108,'2017-2018'!DD$7,LQB!H$93:H$108)</f>
        <v>206997</v>
      </c>
      <c r="DE49" s="74">
        <f>SUMIF(LQB!$A$93:$A$108,'2017-2018'!DE$7,LQB!I$93:I$108)</f>
        <v>219510</v>
      </c>
      <c r="DF49" s="74">
        <f>SUMIF(LQB!$A$93:$A$108,'2017-2018'!DF$7,LQB!J$93:J$108)</f>
        <v>274097</v>
      </c>
      <c r="DG49" s="74">
        <f>SUMIF(LQB!$A$93:$A$108,'2017-2018'!DG$7,LQB!K$93:K$108)</f>
        <v>292288</v>
      </c>
      <c r="DH49" s="74">
        <f>SUMIF(LQB!$A$93:$A$108,'2017-2018'!DH$7,LQB!L$93:L$108)</f>
        <v>223731</v>
      </c>
      <c r="DI49" s="74">
        <f>SUMIF(LQB!$A$93:$A$108,'2017-2018'!DI$7,LQB!M$93:M$108)</f>
        <v>219390</v>
      </c>
      <c r="DJ49" s="74">
        <f>SUMIF(LQB!$A$93:$A$108,'2017-2018'!DJ$7,LQB!N$93:N$108)</f>
        <v>202210</v>
      </c>
      <c r="DK49" s="74">
        <f>SUMIF(LQB!$A$93:$A$108,'2017-2018'!DK$7,LQB!O$93:O$108)</f>
        <v>201480</v>
      </c>
      <c r="DN49" s="74">
        <f>SUMIF(LQB!$A$93:$A$108,'2017-2018'!DN$7,LQB!D$93:D$108)</f>
        <v>155199</v>
      </c>
      <c r="DO49" s="74">
        <f>SUMIF(LQB!$A$93:$A$108,'2017-2018'!DO$7,LQB!E$93:E$108)</f>
        <v>151081</v>
      </c>
      <c r="DP49" s="74">
        <f>SUMIF(LQB!$A$93:$A$108,'2017-2018'!DP$7,LQB!F$93:F$108)</f>
        <v>200840</v>
      </c>
      <c r="DQ49" s="74">
        <f>SUMIF(LQB!$A$93:$A$108,'2017-2018'!DQ$7,LQB!G$93:G$108)</f>
        <v>189746</v>
      </c>
      <c r="DR49" s="74">
        <f>SUMIF(LQB!$A$93:$A$108,'2017-2018'!DR$7,LQB!H$93:H$108)</f>
        <v>228575</v>
      </c>
      <c r="DS49" s="74">
        <f>SUMIF(LQB!$A$93:$A$108,'2017-2018'!DS$7,LQB!I$93:I$108)</f>
        <v>238808</v>
      </c>
      <c r="DT49" s="74">
        <f>SUMIF(LQB!$A$93:$A$108,'2017-2018'!DT$7,LQB!J$93:J$108)</f>
        <v>279027</v>
      </c>
      <c r="DU49" s="74">
        <f>SUMIF(LQB!$A$93:$A$108,'2017-2018'!DU$7,LQB!K$93:K$108)</f>
        <v>299345</v>
      </c>
      <c r="DV49" s="74">
        <f>SUMIF(LQB!$A$93:$A$108,'2017-2018'!DV$7,LQB!L$93:L$108)</f>
        <v>222053</v>
      </c>
      <c r="DW49" s="74">
        <f>SUMIF(LQB!$A$93:$A$108,'2017-2018'!DW$7,LQB!M$93:M$108)</f>
        <v>222935</v>
      </c>
      <c r="DX49" s="74">
        <f>SUMIF(LQB!$A$93:$A$108,'2017-2018'!DX$7,LQB!N$93:N$108)</f>
        <v>205230</v>
      </c>
      <c r="DY49" s="74">
        <f>SUMIF(LQB!$A$93:$A$108,'2017-2018'!DY$7,LQB!O$93:O$108)</f>
        <v>208650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62612</v>
      </c>
      <c r="D50" s="73">
        <f ca="1">OFFSET(CZ50,0,14,1,1)</f>
        <v>60924</v>
      </c>
      <c r="E50" s="18">
        <f ca="1">SUM(D50-C50)</f>
        <v>-1688</v>
      </c>
      <c r="F50" s="19">
        <f ca="1">IF(E50=0,0,IF(C50=0,1,E50/C50))</f>
        <v>-2.6959688238676293E-2</v>
      </c>
      <c r="G50" s="18">
        <f>SUMIF($C$6:F$6,G$5,$C50:F50)</f>
        <v>62612</v>
      </c>
      <c r="H50" s="73">
        <f ca="1">SUMIF($C$6:G$6,H$5,$C50:G50)</f>
        <v>60924</v>
      </c>
      <c r="I50" s="18">
        <f ca="1">SUM(H50-G50)</f>
        <v>-1688</v>
      </c>
      <c r="J50" s="19">
        <f ca="1">IF(I50=0,0,IF(G50=0,1,I50/G50))</f>
        <v>-2.6959688238676293E-2</v>
      </c>
      <c r="K50" s="18">
        <f>+DA50</f>
        <v>61212</v>
      </c>
      <c r="L50" s="73">
        <f ca="1">OFFSET(DA50,0,14,1,1)</f>
        <v>58772</v>
      </c>
      <c r="M50" s="18">
        <f ca="1">SUM(L50-K50)</f>
        <v>-2440</v>
      </c>
      <c r="N50" s="19">
        <f ca="1">IF(M50=0,0,IF(K50=0,1,M50/K50))</f>
        <v>-3.9861465072208065E-2</v>
      </c>
      <c r="O50" s="18">
        <f>SUMIF($C$6:N$6,O$5,$C50:N50)</f>
        <v>123824</v>
      </c>
      <c r="P50" s="73">
        <f ca="1">SUMIF($C$6:O$6,P$5,$C50:O50)</f>
        <v>119696</v>
      </c>
      <c r="Q50" s="18">
        <f ca="1">SUM(P50-O50)</f>
        <v>-4128</v>
      </c>
      <c r="R50" s="19">
        <f ca="1">IF(Q50=0,0,IF(O50=0,1,Q50/O50))</f>
        <v>-3.3337640522031267E-2</v>
      </c>
      <c r="S50" s="18">
        <f>+DB50</f>
        <v>72368</v>
      </c>
      <c r="T50" s="73">
        <f ca="1">OFFSET(DB50,0,14,1,1)</f>
        <v>67134</v>
      </c>
      <c r="U50" s="18">
        <f ca="1">SUM(T50-S50)</f>
        <v>-5234</v>
      </c>
      <c r="V50" s="19">
        <f ca="1">IF(U50=0,0,IF(S50=0,1,U50/S50))</f>
        <v>-7.2324784435109438E-2</v>
      </c>
      <c r="W50" s="18">
        <f>SUMIF($C$6:V$6,W$5,$C50:V50)</f>
        <v>196192</v>
      </c>
      <c r="X50" s="73">
        <f ca="1">SUMIF($C$6:W$6,X$5,$C50:W50)</f>
        <v>186830</v>
      </c>
      <c r="Y50" s="18">
        <f ca="1">SUM(X50-W50)</f>
        <v>-9362</v>
      </c>
      <c r="Z50" s="19">
        <f ca="1">IF(Y50=0,0,IF(W50=0,1,Y50/W50))</f>
        <v>-4.7718561409231773E-2</v>
      </c>
      <c r="AA50" s="18">
        <f>+DC50</f>
        <v>65646</v>
      </c>
      <c r="AB50" s="73">
        <f ca="1">OFFSET(DC50,0,14,1,1)</f>
        <v>64094</v>
      </c>
      <c r="AC50" s="18">
        <f ca="1">SUM(AB50-AA50)</f>
        <v>-1552</v>
      </c>
      <c r="AD50" s="19">
        <f ca="1">IF(AC50=0,0,IF(AA50=0,1,AC50/AA50))</f>
        <v>-2.3641958382841301E-2</v>
      </c>
      <c r="AE50" s="18">
        <f>SUMIF($C$6:AD$6,AE$5,$C50:AD50)</f>
        <v>261838</v>
      </c>
      <c r="AF50" s="73">
        <f ca="1">SUMIF($C$6:AE$6,AF$5,$C50:AE50)</f>
        <v>250924</v>
      </c>
      <c r="AG50" s="18">
        <f ca="1">SUM(AF50-AE50)</f>
        <v>-10914</v>
      </c>
      <c r="AH50" s="19">
        <f ca="1">IF(AG50=0,0,IF(AE50=0,1,AG50/AE50))</f>
        <v>-4.1682261551035375E-2</v>
      </c>
      <c r="AI50" s="18">
        <f>+DD50</f>
        <v>72106</v>
      </c>
      <c r="AJ50" s="73">
        <f ca="1">OFFSET(DD50,0,14,1,1)</f>
        <v>69614</v>
      </c>
      <c r="AK50" s="18">
        <f ca="1">SUM(AJ50-AI50)</f>
        <v>-2492</v>
      </c>
      <c r="AL50" s="19">
        <f ca="1">IF(AK50=0,0,IF(AI50=0,1,AK50/AI50))</f>
        <v>-3.4560230771364379E-2</v>
      </c>
      <c r="AM50" s="18">
        <f>SUMIF($C$6:AL$6,AM$5,$C50:AL50)</f>
        <v>333944</v>
      </c>
      <c r="AN50" s="73">
        <f ca="1">SUMIF($C$6:AM$6,AN$5,$C50:AM50)</f>
        <v>320538</v>
      </c>
      <c r="AO50" s="18">
        <f ca="1">SUM(AN50-AM50)</f>
        <v>-13406</v>
      </c>
      <c r="AP50" s="19">
        <f ca="1">IF(AO50=0,0,IF(AM50=0,1,AO50/AM50))</f>
        <v>-4.0144455357784541E-2</v>
      </c>
      <c r="AQ50" s="18">
        <f>+DE50</f>
        <v>71088</v>
      </c>
      <c r="AR50" s="73">
        <f ca="1">OFFSET(DE50,0,14,1,1)</f>
        <v>66992</v>
      </c>
      <c r="AS50" s="18">
        <f ca="1">SUM(AR50-AQ50)</f>
        <v>-4096</v>
      </c>
      <c r="AT50" s="19">
        <f ca="1">IF(AS50=0,0,IF(AQ50=0,1,AS50/AQ50))</f>
        <v>-5.7618726085977942E-2</v>
      </c>
      <c r="AU50" s="18">
        <f>SUMIF($C$6:AT$6,AU$5,$C50:AT50)</f>
        <v>405032</v>
      </c>
      <c r="AV50" s="73">
        <f ca="1">SUMIF($C$6:AU$6,AV$5,$C50:AU50)</f>
        <v>387530</v>
      </c>
      <c r="AW50" s="18">
        <f ca="1">SUM(AV50-AU50)</f>
        <v>-17502</v>
      </c>
      <c r="AX50" s="19">
        <f ca="1">IF(AW50=0,0,IF(AU50=0,1,AW50/AU50))</f>
        <v>-4.3211400580694857E-2</v>
      </c>
      <c r="AY50" s="18">
        <f>+DF50</f>
        <v>62388</v>
      </c>
      <c r="AZ50" s="73">
        <f ca="1">OFFSET(DF50,0,14,1,1)</f>
        <v>63250</v>
      </c>
      <c r="BA50" s="18">
        <f ca="1">SUM(AZ50-AY50)</f>
        <v>862</v>
      </c>
      <c r="BB50" s="19">
        <f ca="1">IF(BA50=0,0,IF(AY50=0,1,BA50/AY50))</f>
        <v>1.3816759633262806E-2</v>
      </c>
      <c r="BC50" s="18">
        <f>SUMIF($C$6:BB$6,BC$5,$C50:BB50)</f>
        <v>467420</v>
      </c>
      <c r="BD50" s="73">
        <f ca="1">SUMIF($C$6:BC$6,BD$5,$C50:BC50)</f>
        <v>450780</v>
      </c>
      <c r="BE50" s="18">
        <f ca="1">SUM(BD50-BC50)</f>
        <v>-16640</v>
      </c>
      <c r="BF50" s="19">
        <f ca="1">IF(BE50=0,0,IF(BC50=0,1,BE50/BC50))</f>
        <v>-3.5599674810662785E-2</v>
      </c>
      <c r="BG50" s="18">
        <f>+DG50</f>
        <v>68748</v>
      </c>
      <c r="BH50" s="73">
        <f ca="1">OFFSET(DG50,0,14,1,1)</f>
        <v>69816</v>
      </c>
      <c r="BI50" s="18">
        <f ca="1">SUM(BH50-BG50)</f>
        <v>1068</v>
      </c>
      <c r="BJ50" s="19">
        <f ca="1">IF(BI50=0,0,IF(BG50=0,1,BI50/BG50))</f>
        <v>1.5534997381742015E-2</v>
      </c>
      <c r="BK50" s="18">
        <f>SUMIF($C$6:BJ$6,BK$5,$C50:BJ50)</f>
        <v>536168</v>
      </c>
      <c r="BL50" s="73">
        <f ca="1">SUMIF($C$6:BK$6,BL$5,$C50:BK50)</f>
        <v>520596</v>
      </c>
      <c r="BM50" s="18">
        <f ca="1">SUM(BL50-BK50)</f>
        <v>-15572</v>
      </c>
      <c r="BN50" s="19">
        <f ca="1">IF(BM50=0,0,IF(BK50=0,1,BM50/BK50))</f>
        <v>-2.9043135733576045E-2</v>
      </c>
      <c r="BO50" s="18">
        <f>+DH50</f>
        <v>64406</v>
      </c>
      <c r="BP50" s="73">
        <f ca="1">OFFSET(DH50,0,14,1,1)</f>
        <v>63448</v>
      </c>
      <c r="BQ50" s="18">
        <f ca="1">SUM(BP50-BO50)</f>
        <v>-958</v>
      </c>
      <c r="BR50" s="19">
        <f ca="1">IF(BQ50=0,0,IF(BO50=0,1,BQ50/BO50))</f>
        <v>-1.4874390584728132E-2</v>
      </c>
      <c r="BS50" s="18">
        <f>SUMIF($C$6:BR$6,BS$5,$C50:BR50)</f>
        <v>600574</v>
      </c>
      <c r="BT50" s="73">
        <f ca="1">SUMIF($C$6:BS$6,BT$5,$C50:BS50)</f>
        <v>584044</v>
      </c>
      <c r="BU50" s="18">
        <f ca="1">SUM(BT50-BS50)</f>
        <v>-16530</v>
      </c>
      <c r="BV50" s="19">
        <f ca="1">IF(BU50=0,0,IF(BS50=0,1,BU50/BS50))</f>
        <v>-2.7523669023301042E-2</v>
      </c>
      <c r="BW50" s="18">
        <f>+DI50</f>
        <v>66498</v>
      </c>
      <c r="BX50" s="73">
        <f ca="1">OFFSET(DI50,0,14,1,1)</f>
        <v>71548</v>
      </c>
      <c r="BY50" s="18">
        <f ca="1">SUM(BX50-BW50)</f>
        <v>5050</v>
      </c>
      <c r="BZ50" s="19">
        <f ca="1">IF(BY50=0,0,IF(BW50=0,1,BY50/BW50))</f>
        <v>7.5942133598002948E-2</v>
      </c>
      <c r="CA50" s="18">
        <f>SUMIF($C$6:BZ$6,CA$5,$C50:BZ50)</f>
        <v>667072</v>
      </c>
      <c r="CB50" s="73">
        <f ca="1">SUMIF($C$6:CA$6,CB$5,$C50:CA50)</f>
        <v>655592</v>
      </c>
      <c r="CC50" s="18">
        <f ca="1">SUM(CB50-CA50)</f>
        <v>-11480</v>
      </c>
      <c r="CD50" s="19">
        <f ca="1">IF(CC50=0,0,IF(CA50=0,1,CC50/CA50))</f>
        <v>-1.720953660174614E-2</v>
      </c>
      <c r="CE50" s="18">
        <f>+DJ50</f>
        <v>64928</v>
      </c>
      <c r="CF50" s="73">
        <f ca="1">OFFSET(DJ50,0,14,1,1)</f>
        <v>67022</v>
      </c>
      <c r="CG50" s="18">
        <f ca="1">SUM(CF50-CE50)</f>
        <v>2094</v>
      </c>
      <c r="CH50" s="19">
        <f ca="1">IF(CG50=0,0,IF(CE50=0,1,CG50/CE50))</f>
        <v>3.225110892065057E-2</v>
      </c>
      <c r="CI50" s="18">
        <f>SUMIF($C$6:CH$6,CI$5,$C50:CH50)</f>
        <v>732000</v>
      </c>
      <c r="CJ50" s="73">
        <f ca="1">SUMIF($C$6:CI$6,CJ$5,$C50:CI50)</f>
        <v>722614</v>
      </c>
      <c r="CK50" s="18">
        <f ca="1">SUM(CJ50-CI50)</f>
        <v>-9386</v>
      </c>
      <c r="CL50" s="19">
        <f ca="1">IF(CK50=0,0,IF(CI50=0,1,CK50/CI50))</f>
        <v>-1.28224043715847E-2</v>
      </c>
      <c r="CM50" s="18">
        <f>+DK50</f>
        <v>57904</v>
      </c>
      <c r="CN50" s="73">
        <f ca="1">OFFSET(DK50,0,14,1,1)</f>
        <v>58338</v>
      </c>
      <c r="CO50" s="18">
        <f ca="1">SUM(CN50-CM50)</f>
        <v>434</v>
      </c>
      <c r="CP50" s="19">
        <f ca="1">IF(CO50=0,0,IF(CM50=0,1,CO50/CM50))</f>
        <v>7.4951644100580269E-3</v>
      </c>
      <c r="CQ50" s="18">
        <f>SUMIF($C$6:CP$6,CQ$5,$C50:CP50)</f>
        <v>789904</v>
      </c>
      <c r="CR50" s="73">
        <f ca="1">SUMIF($C$6:CQ$6,CR$5,$C50:CQ50)</f>
        <v>780952</v>
      </c>
      <c r="CS50" s="18">
        <f ca="1">SUM(CR50-CQ50)</f>
        <v>-8952</v>
      </c>
      <c r="CT50" s="19">
        <f ca="1">IF(CS50=0,0,IF(CQ50=0,1,CS50/CQ50))</f>
        <v>-1.1333022747067998E-2</v>
      </c>
      <c r="CW50" t="s">
        <v>12</v>
      </c>
      <c r="CX50" t="s">
        <v>7</v>
      </c>
      <c r="CY50" s="7"/>
      <c r="CZ50" s="74">
        <f>SUMIF(LQB!$A$111:$A$126,'2017-2018'!CZ$7,LQB!D$111:D$126)</f>
        <v>62612</v>
      </c>
      <c r="DA50" s="74">
        <f>SUMIF(LQB!$A$111:$A$126,'2017-2018'!DA$7,LQB!E$111:E$126)</f>
        <v>61212</v>
      </c>
      <c r="DB50" s="74">
        <f>SUMIF(LQB!$A$111:$A$126,'2017-2018'!DB$7,LQB!F$111:F$126)</f>
        <v>72368</v>
      </c>
      <c r="DC50" s="74">
        <f>SUMIF(LQB!$A$111:$A$126,'2017-2018'!DC$7,LQB!G$111:G$126)</f>
        <v>65646</v>
      </c>
      <c r="DD50" s="74">
        <f>SUMIF(LQB!$A$111:$A$126,'2017-2018'!DD$7,LQB!H$111:H$126)</f>
        <v>72106</v>
      </c>
      <c r="DE50" s="74">
        <f>SUMIF(LQB!$A$111:$A$126,'2017-2018'!DE$7,LQB!I$111:I$126)</f>
        <v>71088</v>
      </c>
      <c r="DF50" s="74">
        <f>SUMIF(LQB!$A$111:$A$126,'2017-2018'!DF$7,LQB!J$111:J$126)</f>
        <v>62388</v>
      </c>
      <c r="DG50" s="74">
        <f>SUMIF(LQB!$A$111:$A$126,'2017-2018'!DG$7,LQB!K$111:K$126)</f>
        <v>68748</v>
      </c>
      <c r="DH50" s="74">
        <f>SUMIF(LQB!$A$111:$A$126,'2017-2018'!DH$7,LQB!L$111:L$126)</f>
        <v>64406</v>
      </c>
      <c r="DI50" s="74">
        <f>SUMIF(LQB!$A$111:$A$126,'2017-2018'!DI$7,LQB!M$111:M$126)</f>
        <v>66498</v>
      </c>
      <c r="DJ50" s="74">
        <f>SUMIF(LQB!$A$111:$A$126,'2017-2018'!DJ$7,LQB!N$111:N$126)</f>
        <v>64928</v>
      </c>
      <c r="DK50" s="74">
        <f>SUMIF(LQB!$A$111:$A$126,'2017-2018'!DK$7,LQB!O$111:O$126)</f>
        <v>57904</v>
      </c>
      <c r="DN50" s="74">
        <f>SUMIF(LQB!$A$111:$A$126,'2017-2018'!DN$7,LQB!D$111:D$126)</f>
        <v>60924</v>
      </c>
      <c r="DO50" s="74">
        <f>SUMIF(LQB!$A$111:$A$126,'2017-2018'!DO$7,LQB!E$111:E$126)</f>
        <v>58772</v>
      </c>
      <c r="DP50" s="74">
        <f>SUMIF(LQB!$A$111:$A$126,'2017-2018'!DP$7,LQB!F$111:F$126)</f>
        <v>67134</v>
      </c>
      <c r="DQ50" s="74">
        <f>SUMIF(LQB!$A$111:$A$126,'2017-2018'!DQ$7,LQB!G$111:G$126)</f>
        <v>64094</v>
      </c>
      <c r="DR50" s="74">
        <f>SUMIF(LQB!$A$111:$A$126,'2017-2018'!DR$7,LQB!H$111:H$126)</f>
        <v>69614</v>
      </c>
      <c r="DS50" s="74">
        <f>SUMIF(LQB!$A$111:$A$126,'2017-2018'!DS$7,LQB!I$111:I$126)</f>
        <v>66992</v>
      </c>
      <c r="DT50" s="74">
        <f>SUMIF(LQB!$A$111:$A$126,'2017-2018'!DT$7,LQB!J$111:J$126)</f>
        <v>63250</v>
      </c>
      <c r="DU50" s="74">
        <f>SUMIF(LQB!$A$111:$A$126,'2017-2018'!DU$7,LQB!K$111:K$126)</f>
        <v>69816</v>
      </c>
      <c r="DV50" s="74">
        <f>SUMIF(LQB!$A$111:$A$126,'2017-2018'!DV$7,LQB!L$111:L$126)</f>
        <v>63448</v>
      </c>
      <c r="DW50" s="74">
        <f>SUMIF(LQB!$A$111:$A$126,'2017-2018'!DW$7,LQB!M$111:M$126)</f>
        <v>71548</v>
      </c>
      <c r="DX50" s="74">
        <f>SUMIF(LQB!$A$111:$A$126,'2017-2018'!DX$7,LQB!N$111:N$126)</f>
        <v>67022</v>
      </c>
      <c r="DY50" s="74">
        <f>SUMIF(LQB!$A$111:$A$126,'2017-2018'!DY$7,LQB!O$111:O$126)</f>
        <v>58338</v>
      </c>
    </row>
    <row r="51" spans="1:130">
      <c r="A51" s="83"/>
      <c r="B51" s="26" t="s">
        <v>8</v>
      </c>
      <c r="C51" s="73">
        <f>+CZ51</f>
        <v>294</v>
      </c>
      <c r="D51" s="73">
        <f ca="1">OFFSET(CZ51,0,14,1,1)</f>
        <v>306</v>
      </c>
      <c r="E51" s="73">
        <f ca="1">SUM(D51-C51)</f>
        <v>12</v>
      </c>
      <c r="F51" s="19">
        <f ca="1">IF(E51=0,0,IF(C51=0,1,E51/C51))</f>
        <v>4.0816326530612242E-2</v>
      </c>
      <c r="G51" s="73">
        <f>SUMIF($C$6:F$6,G$5,$C51:F51)</f>
        <v>294</v>
      </c>
      <c r="H51" s="73">
        <f ca="1">SUMIF($C$6:G$6,H$5,$C51:G51)</f>
        <v>306</v>
      </c>
      <c r="I51" s="73">
        <f ca="1">SUM(H51-G51)</f>
        <v>12</v>
      </c>
      <c r="J51" s="19">
        <f ca="1">IF(I51=0,0,IF(G51=0,1,I51/G51))</f>
        <v>4.0816326530612242E-2</v>
      </c>
      <c r="K51" s="73">
        <f>+DA51</f>
        <v>322</v>
      </c>
      <c r="L51" s="73">
        <f ca="1">OFFSET(DA51,0,14,1,1)</f>
        <v>346</v>
      </c>
      <c r="M51" s="73">
        <f ca="1">SUM(L51-K51)</f>
        <v>24</v>
      </c>
      <c r="N51" s="19">
        <f ca="1">IF(M51=0,0,IF(K51=0,1,M51/K51))</f>
        <v>7.4534161490683232E-2</v>
      </c>
      <c r="O51" s="73">
        <f>SUMIF($C$6:N$6,O$5,$C51:N51)</f>
        <v>616</v>
      </c>
      <c r="P51" s="73">
        <f ca="1">SUMIF($C$6:O$6,P$5,$C51:O51)</f>
        <v>652</v>
      </c>
      <c r="Q51" s="73">
        <f ca="1">SUM(P51-O51)</f>
        <v>36</v>
      </c>
      <c r="R51" s="19">
        <f ca="1">IF(Q51=0,0,IF(O51=0,1,Q51/O51))</f>
        <v>5.844155844155844E-2</v>
      </c>
      <c r="S51" s="73">
        <f>+DB51</f>
        <v>422</v>
      </c>
      <c r="T51" s="73">
        <f ca="1">OFFSET(DB51,0,14,1,1)</f>
        <v>430</v>
      </c>
      <c r="U51" s="73">
        <f ca="1">SUM(T51-S51)</f>
        <v>8</v>
      </c>
      <c r="V51" s="19">
        <f ca="1">IF(U51=0,0,IF(S51=0,1,U51/S51))</f>
        <v>1.8957345971563982E-2</v>
      </c>
      <c r="W51" s="73">
        <f>SUMIF($C$6:V$6,W$5,$C51:V51)</f>
        <v>1038</v>
      </c>
      <c r="X51" s="73">
        <f ca="1">SUMIF($C$6:W$6,X$5,$C51:W51)</f>
        <v>1082</v>
      </c>
      <c r="Y51" s="73">
        <f ca="1">SUM(X51-W51)</f>
        <v>44</v>
      </c>
      <c r="Z51" s="19">
        <f ca="1">IF(Y51=0,0,IF(W51=0,1,Y51/W51))</f>
        <v>4.238921001926782E-2</v>
      </c>
      <c r="AA51" s="73">
        <f>+DC51</f>
        <v>606</v>
      </c>
      <c r="AB51" s="73">
        <f ca="1">OFFSET(DC51,0,14,1,1)</f>
        <v>594</v>
      </c>
      <c r="AC51" s="73">
        <f ca="1">SUM(AB51-AA51)</f>
        <v>-12</v>
      </c>
      <c r="AD51" s="19">
        <f ca="1">IF(AC51=0,0,IF(AA51=0,1,AC51/AA51))</f>
        <v>-1.9801980198019802E-2</v>
      </c>
      <c r="AE51" s="73">
        <f>SUMIF($C$6:AD$6,AE$5,$C51:AD51)</f>
        <v>1644</v>
      </c>
      <c r="AF51" s="73">
        <f ca="1">SUMIF($C$6:AE$6,AF$5,$C51:AE51)</f>
        <v>1676</v>
      </c>
      <c r="AG51" s="73">
        <f ca="1">SUM(AF51-AE51)</f>
        <v>32</v>
      </c>
      <c r="AH51" s="19">
        <f ca="1">IF(AG51=0,0,IF(AE51=0,1,AG51/AE51))</f>
        <v>1.9464720194647202E-2</v>
      </c>
      <c r="AI51" s="73">
        <f>+DD51</f>
        <v>828</v>
      </c>
      <c r="AJ51" s="73">
        <f ca="1">OFFSET(DD51,0,14,1,1)</f>
        <v>624</v>
      </c>
      <c r="AK51" s="73">
        <f ca="1">SUM(AJ51-AI51)</f>
        <v>-204</v>
      </c>
      <c r="AL51" s="19">
        <f ca="1">IF(AK51=0,0,IF(AI51=0,1,AK51/AI51))</f>
        <v>-0.24637681159420291</v>
      </c>
      <c r="AM51" s="73">
        <f>SUMIF($C$6:AL$6,AM$5,$C51:AL51)</f>
        <v>2472</v>
      </c>
      <c r="AN51" s="73">
        <f ca="1">SUMIF($C$6:AM$6,AN$5,$C51:AM51)</f>
        <v>2300</v>
      </c>
      <c r="AO51" s="73">
        <f ca="1">SUM(AN51-AM51)</f>
        <v>-172</v>
      </c>
      <c r="AP51" s="19">
        <f ca="1">IF(AO51=0,0,IF(AM51=0,1,AO51/AM51))</f>
        <v>-6.9579288025889974E-2</v>
      </c>
      <c r="AQ51" s="73">
        <f>+DE51</f>
        <v>642</v>
      </c>
      <c r="AR51" s="73">
        <f ca="1">OFFSET(DE51,0,14,1,1)</f>
        <v>572</v>
      </c>
      <c r="AS51" s="73">
        <f ca="1">SUM(AR51-AQ51)</f>
        <v>-70</v>
      </c>
      <c r="AT51" s="19">
        <f ca="1">IF(AS51=0,0,IF(AQ51=0,1,AS51/AQ51))</f>
        <v>-0.10903426791277258</v>
      </c>
      <c r="AU51" s="73">
        <f>SUMIF($C$6:AT$6,AU$5,$C51:AT51)</f>
        <v>3114</v>
      </c>
      <c r="AV51" s="73">
        <f ca="1">SUMIF($C$6:AU$6,AV$5,$C51:AU51)</f>
        <v>2872</v>
      </c>
      <c r="AW51" s="73">
        <f ca="1">SUM(AV51-AU51)</f>
        <v>-242</v>
      </c>
      <c r="AX51" s="19">
        <f ca="1">IF(AW51=0,0,IF(AU51=0,1,AW51/AU51))</f>
        <v>-7.7713551701991013E-2</v>
      </c>
      <c r="AY51" s="73">
        <f>+DF51</f>
        <v>856</v>
      </c>
      <c r="AZ51" s="73">
        <f ca="1">OFFSET(DF51,0,14,1,1)</f>
        <v>1030</v>
      </c>
      <c r="BA51" s="73">
        <f ca="1">SUM(AZ51-AY51)</f>
        <v>174</v>
      </c>
      <c r="BB51" s="19">
        <f ca="1">IF(BA51=0,0,IF(AY51=0,1,BA51/AY51))</f>
        <v>0.20327102803738317</v>
      </c>
      <c r="BC51" s="73">
        <f>SUMIF($C$6:BB$6,BC$5,$C51:BB51)</f>
        <v>3970</v>
      </c>
      <c r="BD51" s="73">
        <f ca="1">SUMIF($C$6:BC$6,BD$5,$C51:BC51)</f>
        <v>3902</v>
      </c>
      <c r="BE51" s="73">
        <f ca="1">SUM(BD51-BC51)</f>
        <v>-68</v>
      </c>
      <c r="BF51" s="19">
        <f ca="1">IF(BE51=0,0,IF(BC51=0,1,BE51/BC51))</f>
        <v>-1.712846347607053E-2</v>
      </c>
      <c r="BG51" s="73">
        <f>+DG51</f>
        <v>730</v>
      </c>
      <c r="BH51" s="73">
        <f ca="1">OFFSET(DG51,0,14,1,1)</f>
        <v>982</v>
      </c>
      <c r="BI51" s="73">
        <f ca="1">SUM(BH51-BG51)</f>
        <v>252</v>
      </c>
      <c r="BJ51" s="19">
        <f ca="1">IF(BI51=0,0,IF(BG51=0,1,BI51/BG51))</f>
        <v>0.34520547945205482</v>
      </c>
      <c r="BK51" s="73">
        <f>SUMIF($C$6:BJ$6,BK$5,$C51:BJ51)</f>
        <v>4700</v>
      </c>
      <c r="BL51" s="73">
        <f ca="1">SUMIF($C$6:BK$6,BL$5,$C51:BK51)</f>
        <v>4884</v>
      </c>
      <c r="BM51" s="73">
        <f ca="1">SUM(BL51-BK51)</f>
        <v>184</v>
      </c>
      <c r="BN51" s="19">
        <f ca="1">IF(BM51=0,0,IF(BK51=0,1,BM51/BK51))</f>
        <v>3.9148936170212763E-2</v>
      </c>
      <c r="BO51" s="73">
        <f>+DH51</f>
        <v>740</v>
      </c>
      <c r="BP51" s="73">
        <f ca="1">OFFSET(DH51,0,14,1,1)</f>
        <v>748</v>
      </c>
      <c r="BQ51" s="73">
        <f ca="1">SUM(BP51-BO51)</f>
        <v>8</v>
      </c>
      <c r="BR51" s="19">
        <f ca="1">IF(BQ51=0,0,IF(BO51=0,1,BQ51/BO51))</f>
        <v>1.0810810810810811E-2</v>
      </c>
      <c r="BS51" s="73">
        <f>SUMIF($C$6:BR$6,BS$5,$C51:BR51)</f>
        <v>5440</v>
      </c>
      <c r="BT51" s="73">
        <f ca="1">SUMIF($C$6:BS$6,BT$5,$C51:BS51)</f>
        <v>5632</v>
      </c>
      <c r="BU51" s="73">
        <f ca="1">SUM(BT51-BS51)</f>
        <v>192</v>
      </c>
      <c r="BV51" s="19">
        <f ca="1">IF(BU51=0,0,IF(BS51=0,1,BU51/BS51))</f>
        <v>3.5294117647058823E-2</v>
      </c>
      <c r="BW51" s="73">
        <f>+DI51</f>
        <v>690</v>
      </c>
      <c r="BX51" s="73">
        <f ca="1">OFFSET(DI51,0,14,1,1)</f>
        <v>750</v>
      </c>
      <c r="BY51" s="73">
        <f ca="1">SUM(BX51-BW51)</f>
        <v>60</v>
      </c>
      <c r="BZ51" s="19">
        <f ca="1">IF(BY51=0,0,IF(BW51=0,1,BY51/BW51))</f>
        <v>8.6956521739130432E-2</v>
      </c>
      <c r="CA51" s="73">
        <f>SUMIF($C$6:BZ$6,CA$5,$C51:BZ51)</f>
        <v>6130</v>
      </c>
      <c r="CB51" s="73">
        <f ca="1">SUMIF($C$6:CA$6,CB$5,$C51:CA51)</f>
        <v>6382</v>
      </c>
      <c r="CC51" s="73">
        <f ca="1">SUM(CB51-CA51)</f>
        <v>252</v>
      </c>
      <c r="CD51" s="19">
        <f ca="1">IF(CC51=0,0,IF(CA51=0,1,CC51/CA51))</f>
        <v>4.1109298531810765E-2</v>
      </c>
      <c r="CE51" s="73">
        <f>+DJ51</f>
        <v>508</v>
      </c>
      <c r="CF51" s="73">
        <f ca="1">OFFSET(DJ51,0,14,1,1)</f>
        <v>500</v>
      </c>
      <c r="CG51" s="73">
        <f ca="1">SUM(CF51-CE51)</f>
        <v>-8</v>
      </c>
      <c r="CH51" s="19">
        <f ca="1">IF(CG51=0,0,IF(CE51=0,1,CG51/CE51))</f>
        <v>-1.5748031496062992E-2</v>
      </c>
      <c r="CI51" s="73">
        <f>SUMIF($C$6:CH$6,CI$5,$C51:CH51)</f>
        <v>6638</v>
      </c>
      <c r="CJ51" s="73">
        <f ca="1">SUMIF($C$6:CI$6,CJ$5,$C51:CI51)</f>
        <v>6882</v>
      </c>
      <c r="CK51" s="73">
        <f ca="1">SUM(CJ51-CI51)</f>
        <v>244</v>
      </c>
      <c r="CL51" s="19">
        <f ca="1">IF(CK51=0,0,IF(CI51=0,1,CK51/CI51))</f>
        <v>3.6758059656523047E-2</v>
      </c>
      <c r="CM51" s="73">
        <f>+DK51</f>
        <v>452</v>
      </c>
      <c r="CN51" s="73">
        <f ca="1">OFFSET(DK51,0,14,1,1)</f>
        <v>394</v>
      </c>
      <c r="CO51" s="73">
        <f ca="1">SUM(CN51-CM51)</f>
        <v>-58</v>
      </c>
      <c r="CP51" s="19">
        <f ca="1">IF(CO51=0,0,IF(CM51=0,1,CO51/CM51))</f>
        <v>-0.12831858407079647</v>
      </c>
      <c r="CQ51" s="73">
        <f>SUMIF($C$6:CP$6,CQ$5,$C51:CP51)</f>
        <v>7090</v>
      </c>
      <c r="CR51" s="73">
        <f ca="1">SUMIF($C$6:CQ$6,CR$5,$C51:CQ51)</f>
        <v>7276</v>
      </c>
      <c r="CS51" s="73">
        <f ca="1">SUM(CR51-CQ51)</f>
        <v>186</v>
      </c>
      <c r="CT51" s="19">
        <f ca="1">IF(CS51=0,0,IF(CQ51=0,1,CS51/CQ51))</f>
        <v>2.6234132581100141E-2</v>
      </c>
      <c r="CW51" t="s">
        <v>12</v>
      </c>
      <c r="CX51" t="s">
        <v>8</v>
      </c>
      <c r="CY51" s="7"/>
      <c r="CZ51" s="74">
        <f>SUMIF(LQB!$A$129:$A$144,'2017-2018'!CZ$7,LQB!D$129:D$144)</f>
        <v>294</v>
      </c>
      <c r="DA51" s="74">
        <f>SUMIF(LQB!$A$129:$A$144,'2017-2018'!DA$7,LQB!E$129:E$144)</f>
        <v>322</v>
      </c>
      <c r="DB51" s="74">
        <f>SUMIF(LQB!$A$129:$A$144,'2017-2018'!DB$7,LQB!F$129:F$144)</f>
        <v>422</v>
      </c>
      <c r="DC51" s="74">
        <f>SUMIF(LQB!$A$129:$A$144,'2017-2018'!DC$7,LQB!G$129:G$144)</f>
        <v>606</v>
      </c>
      <c r="DD51" s="74">
        <f>SUMIF(LQB!$A$129:$A$144,'2017-2018'!DD$7,LQB!H$129:H$144)</f>
        <v>828</v>
      </c>
      <c r="DE51" s="74">
        <f>SUMIF(LQB!$A$129:$A$144,'2017-2018'!DE$7,LQB!I$129:I$144)</f>
        <v>642</v>
      </c>
      <c r="DF51" s="74">
        <f>SUMIF(LQB!$A$129:$A$144,'2017-2018'!DF$7,LQB!J$129:J$144)</f>
        <v>856</v>
      </c>
      <c r="DG51" s="74">
        <f>SUMIF(LQB!$A$129:$A$144,'2017-2018'!DG$7,LQB!K$129:K$144)</f>
        <v>730</v>
      </c>
      <c r="DH51" s="74">
        <f>SUMIF(LQB!$A$129:$A$144,'2017-2018'!DH$7,LQB!L$129:L$144)</f>
        <v>740</v>
      </c>
      <c r="DI51" s="74">
        <f>SUMIF(LQB!$A$129:$A$144,'2017-2018'!DI$7,LQB!M$129:M$144)</f>
        <v>690</v>
      </c>
      <c r="DJ51" s="74">
        <f>SUMIF(LQB!$A$129:$A$144,'2017-2018'!DJ$7,LQB!N$129:N$144)</f>
        <v>508</v>
      </c>
      <c r="DK51" s="74">
        <f>SUMIF(LQB!$A$129:$A$144,'2017-2018'!DK$7,LQB!O$129:O$144)</f>
        <v>452</v>
      </c>
      <c r="DN51" s="74">
        <f>SUMIF(LQB!$A$129:$A$144,'2017-2018'!DN$7,LQB!D$129:D$144)</f>
        <v>306</v>
      </c>
      <c r="DO51" s="74">
        <f>SUMIF(LQB!$A$129:$A$144,'2017-2018'!DO$7,LQB!E$129:E$144)</f>
        <v>346</v>
      </c>
      <c r="DP51" s="74">
        <f>SUMIF(LQB!$A$129:$A$144,'2017-2018'!DP$7,LQB!F$129:F$144)</f>
        <v>430</v>
      </c>
      <c r="DQ51" s="74">
        <f>SUMIF(LQB!$A$129:$A$144,'2017-2018'!DQ$7,LQB!G$129:G$144)</f>
        <v>594</v>
      </c>
      <c r="DR51" s="74">
        <f>SUMIF(LQB!$A$129:$A$144,'2017-2018'!DR$7,LQB!H$129:H$144)</f>
        <v>624</v>
      </c>
      <c r="DS51" s="74">
        <f>SUMIF(LQB!$A$129:$A$144,'2017-2018'!DS$7,LQB!I$129:I$144)</f>
        <v>572</v>
      </c>
      <c r="DT51" s="74">
        <f>SUMIF(LQB!$A$129:$A$144,'2017-2018'!DT$7,LQB!J$129:J$144)</f>
        <v>1030</v>
      </c>
      <c r="DU51" s="74">
        <f>SUMIF(LQB!$A$129:$A$144,'2017-2018'!DU$7,LQB!K$129:K$144)</f>
        <v>982</v>
      </c>
      <c r="DV51" s="74">
        <f>SUMIF(LQB!$A$129:$A$144,'2017-2018'!DV$7,LQB!L$129:L$144)</f>
        <v>748</v>
      </c>
      <c r="DW51" s="74">
        <f>SUMIF(LQB!$A$129:$A$144,'2017-2018'!DW$7,LQB!M$129:M$144)</f>
        <v>750</v>
      </c>
      <c r="DX51" s="74">
        <f>SUMIF(LQB!$A$129:$A$144,'2017-2018'!DX$7,LQB!N$129:N$144)</f>
        <v>500</v>
      </c>
      <c r="DY51" s="74">
        <f>SUMIF(LQB!$A$129:$A$144,'2017-2018'!DY$7,LQB!O$129:O$144)</f>
        <v>394</v>
      </c>
    </row>
    <row r="52" spans="1:130" s="7" customFormat="1">
      <c r="A52" s="75"/>
      <c r="B52" s="24" t="s">
        <v>9</v>
      </c>
      <c r="C52" s="12">
        <f>+SUM(C49:C51)</f>
        <v>218097</v>
      </c>
      <c r="D52" s="86">
        <f ca="1">+SUM(D49:D51)</f>
        <v>216429</v>
      </c>
      <c r="E52" s="12">
        <f ca="1">SUM(E49:E51)</f>
        <v>-1668</v>
      </c>
      <c r="F52" s="13">
        <f ca="1">IF(E52=0,0,IF(C52=0,1,E52/C52))</f>
        <v>-7.6479731495618921E-3</v>
      </c>
      <c r="G52" s="12">
        <f>SUM(G49:G51)</f>
        <v>218097</v>
      </c>
      <c r="H52" s="86">
        <f ca="1">SUM(H49:H51)</f>
        <v>216429</v>
      </c>
      <c r="I52" s="12">
        <f ca="1">SUM(I49:I51)</f>
        <v>-1668</v>
      </c>
      <c r="J52" s="13">
        <f ca="1">IF(I52=0,0,IF(G52=0,1,I52/G52))</f>
        <v>-7.6479731495618921E-3</v>
      </c>
      <c r="K52" s="12">
        <f>+SUM(K49:K51)</f>
        <v>206215</v>
      </c>
      <c r="L52" s="86">
        <f ca="1">+SUM(L49:L51)</f>
        <v>210199</v>
      </c>
      <c r="M52" s="12">
        <f ca="1">SUM(M49:M51)</f>
        <v>3984</v>
      </c>
      <c r="N52" s="13">
        <f ca="1">IF(M52=0,0,IF(K52=0,1,M52/K52))</f>
        <v>1.9319642121087215E-2</v>
      </c>
      <c r="O52" s="12">
        <f>SUM(O49:O51)</f>
        <v>424312</v>
      </c>
      <c r="P52" s="86">
        <f ca="1">SUM(P49:P51)</f>
        <v>426628</v>
      </c>
      <c r="Q52" s="12">
        <f ca="1">SUM(Q49:Q51)</f>
        <v>2316</v>
      </c>
      <c r="R52" s="13">
        <f ca="1">IF(Q52=0,0,IF(O52=0,1,Q52/O52))</f>
        <v>5.4582477045193156E-3</v>
      </c>
      <c r="S52" s="12">
        <f>+SUM(S49:S51)</f>
        <v>242733</v>
      </c>
      <c r="T52" s="86">
        <f ca="1">+SUM(T49:T51)</f>
        <v>268404</v>
      </c>
      <c r="U52" s="12">
        <f ca="1">SUM(U49:U51)</f>
        <v>25671</v>
      </c>
      <c r="V52" s="13">
        <f ca="1">IF(U52=0,0,IF(S52=0,1,U52/S52))</f>
        <v>0.10575817873960278</v>
      </c>
      <c r="W52" s="12">
        <f>SUM(W49:W51)</f>
        <v>667045</v>
      </c>
      <c r="X52" s="86">
        <f ca="1">SUM(X49:X51)</f>
        <v>695032</v>
      </c>
      <c r="Y52" s="12">
        <f ca="1">SUM(Y49:Y51)</f>
        <v>27987</v>
      </c>
      <c r="Z52" s="13">
        <f ca="1">IF(Y52=0,0,IF(W52=0,1,Y52/W52))</f>
        <v>4.1956689578664108E-2</v>
      </c>
      <c r="AA52" s="12">
        <f>+SUM(AA49:AA51)</f>
        <v>261932</v>
      </c>
      <c r="AB52" s="86">
        <f ca="1">+SUM(AB49:AB51)</f>
        <v>254434</v>
      </c>
      <c r="AC52" s="12">
        <f ca="1">SUM(AC49:AC51)</f>
        <v>-7498</v>
      </c>
      <c r="AD52" s="13">
        <f ca="1">IF(AC52=0,0,IF(AA52=0,1,AC52/AA52))</f>
        <v>-2.8625750194707023E-2</v>
      </c>
      <c r="AE52" s="12">
        <f>SUM(AE49:AE51)</f>
        <v>928977</v>
      </c>
      <c r="AF52" s="86">
        <f ca="1">SUM(AF49:AF51)</f>
        <v>949466</v>
      </c>
      <c r="AG52" s="12">
        <f ca="1">SUM(AG49:AG51)</f>
        <v>20489</v>
      </c>
      <c r="AH52" s="13">
        <f ca="1">IF(AG52=0,0,IF(AE52=0,1,AG52/AE52))</f>
        <v>2.2055443783861171E-2</v>
      </c>
      <c r="AI52" s="12">
        <f>+SUM(AI49:AI51)</f>
        <v>279931</v>
      </c>
      <c r="AJ52" s="86">
        <f ca="1">+SUM(AJ49:AJ51)</f>
        <v>298813</v>
      </c>
      <c r="AK52" s="12">
        <f ca="1">SUM(AK49:AK51)</f>
        <v>18882</v>
      </c>
      <c r="AL52" s="13">
        <f ca="1">IF(AK52=0,0,IF(AI52=0,1,AK52/AI52))</f>
        <v>6.7452336468629776E-2</v>
      </c>
      <c r="AM52" s="12">
        <f>SUM(AM49:AM51)</f>
        <v>1208908</v>
      </c>
      <c r="AN52" s="86">
        <f ca="1">SUM(AN49:AN51)</f>
        <v>1248279</v>
      </c>
      <c r="AO52" s="12">
        <f ca="1">SUM(AO49:AO51)</f>
        <v>39371</v>
      </c>
      <c r="AP52" s="13">
        <f ca="1">IF(AO52=0,0,IF(AM52=0,1,AO52/AM52))</f>
        <v>3.2567407941712687E-2</v>
      </c>
      <c r="AQ52" s="12">
        <f>+SUM(AQ49:AQ51)</f>
        <v>291240</v>
      </c>
      <c r="AR52" s="86">
        <f ca="1">+SUM(AR49:AR51)</f>
        <v>306372</v>
      </c>
      <c r="AS52" s="12">
        <f ca="1">SUM(AS49:AS51)</f>
        <v>15132</v>
      </c>
      <c r="AT52" s="13">
        <f ca="1">IF(AS52=0,0,IF(AQ52=0,1,AS52/AQ52))</f>
        <v>5.1957148743304489E-2</v>
      </c>
      <c r="AU52" s="12">
        <f>SUM(AU49:AU51)</f>
        <v>1500148</v>
      </c>
      <c r="AV52" s="86">
        <f ca="1">SUM(AV49:AV51)</f>
        <v>1554651</v>
      </c>
      <c r="AW52" s="12">
        <f ca="1">SUM(AW49:AW51)</f>
        <v>54503</v>
      </c>
      <c r="AX52" s="13">
        <f ca="1">IF(AW52=0,0,IF(AU52=0,1,AW52/AU52))</f>
        <v>3.6331748600804722E-2</v>
      </c>
      <c r="AY52" s="12">
        <f>+SUM(AY49:AY51)</f>
        <v>337341</v>
      </c>
      <c r="AZ52" s="86">
        <f ca="1">+SUM(AZ49:AZ51)</f>
        <v>343307</v>
      </c>
      <c r="BA52" s="12">
        <f ca="1">SUM(BA49:BA51)</f>
        <v>5966</v>
      </c>
      <c r="BB52" s="13">
        <f ca="1">IF(BA52=0,0,IF(AY52=0,1,BA52/AY52))</f>
        <v>1.7685368810787899E-2</v>
      </c>
      <c r="BC52" s="12">
        <f>SUM(BC49:BC51)</f>
        <v>1837489</v>
      </c>
      <c r="BD52" s="86">
        <f ca="1">SUM(BD49:BD51)</f>
        <v>1897958</v>
      </c>
      <c r="BE52" s="12">
        <f ca="1">SUM(BE49:BE51)</f>
        <v>60469</v>
      </c>
      <c r="BF52" s="13">
        <f ca="1">IF(BE52=0,0,IF(BC52=0,1,BE52/BC52))</f>
        <v>3.2908496322971187E-2</v>
      </c>
      <c r="BG52" s="12">
        <f>+SUM(BG49:BG51)</f>
        <v>361766</v>
      </c>
      <c r="BH52" s="86">
        <f ca="1">+SUM(BH49:BH51)</f>
        <v>370143</v>
      </c>
      <c r="BI52" s="12">
        <f ca="1">SUM(BI49:BI51)</f>
        <v>8377</v>
      </c>
      <c r="BJ52" s="13">
        <f ca="1">IF(BI52=0,0,IF(BG52=0,1,BI52/BG52))</f>
        <v>2.315585212540703E-2</v>
      </c>
      <c r="BK52" s="12">
        <f>SUM(BK49:BK51)</f>
        <v>2199255</v>
      </c>
      <c r="BL52" s="86">
        <f ca="1">SUM(BL49:BL51)</f>
        <v>2268101</v>
      </c>
      <c r="BM52" s="12">
        <f ca="1">SUM(BM49:BM51)</f>
        <v>68846</v>
      </c>
      <c r="BN52" s="13">
        <f ca="1">IF(BM52=0,0,IF(BK52=0,1,BM52/BK52))</f>
        <v>3.1304237116659958E-2</v>
      </c>
      <c r="BO52" s="12">
        <f>+SUM(BO49:BO51)</f>
        <v>288877</v>
      </c>
      <c r="BP52" s="86">
        <f ca="1">+SUM(BP49:BP51)</f>
        <v>286249</v>
      </c>
      <c r="BQ52" s="12">
        <f ca="1">SUM(BQ49:BQ51)</f>
        <v>-2628</v>
      </c>
      <c r="BR52" s="13">
        <f ca="1">IF(BQ52=0,0,IF(BO52=0,1,BQ52/BO52))</f>
        <v>-9.0972974657033967E-3</v>
      </c>
      <c r="BS52" s="12">
        <f>SUM(BS49:BS51)</f>
        <v>2488132</v>
      </c>
      <c r="BT52" s="86">
        <f ca="1">SUM(BT49:BT51)</f>
        <v>2554350</v>
      </c>
      <c r="BU52" s="12">
        <f ca="1">SUM(BU49:BU51)</f>
        <v>66218</v>
      </c>
      <c r="BV52" s="13">
        <f ca="1">IF(BU52=0,0,IF(BS52=0,1,BU52/BS52))</f>
        <v>2.6613539796120141E-2</v>
      </c>
      <c r="BW52" s="12">
        <f>+SUM(BW49:BW51)</f>
        <v>286578</v>
      </c>
      <c r="BX52" s="86">
        <f ca="1">+SUM(BX49:BX51)</f>
        <v>295233</v>
      </c>
      <c r="BY52" s="12">
        <f ca="1">SUM(BY49:BY51)</f>
        <v>8655</v>
      </c>
      <c r="BZ52" s="13">
        <f ca="1">IF(BY52=0,0,IF(BW52=0,1,BY52/BW52))</f>
        <v>3.0201201767058185E-2</v>
      </c>
      <c r="CA52" s="12">
        <f>SUM(CA49:CA51)</f>
        <v>2774710</v>
      </c>
      <c r="CB52" s="86">
        <f ca="1">SUM(CB49:CB51)</f>
        <v>2849583</v>
      </c>
      <c r="CC52" s="12">
        <f ca="1">SUM(CC49:CC51)</f>
        <v>74873</v>
      </c>
      <c r="CD52" s="13">
        <f ca="1">IF(CC52=0,0,IF(CA52=0,1,CC52/CA52))</f>
        <v>2.6984081219298593E-2</v>
      </c>
      <c r="CE52" s="12">
        <f>+SUM(CE49:CE51)</f>
        <v>267646</v>
      </c>
      <c r="CF52" s="86">
        <f ca="1">+SUM(CF49:CF51)</f>
        <v>272752</v>
      </c>
      <c r="CG52" s="12">
        <f ca="1">SUM(CG49:CG51)</f>
        <v>5106</v>
      </c>
      <c r="CH52" s="13">
        <f ca="1">IF(CG52=0,0,IF(CE52=0,1,CG52/CE52))</f>
        <v>1.9077438108546365E-2</v>
      </c>
      <c r="CI52" s="12">
        <f>SUM(CI49:CI51)</f>
        <v>3042356</v>
      </c>
      <c r="CJ52" s="86">
        <f ca="1">SUM(CJ49:CJ51)</f>
        <v>3122335</v>
      </c>
      <c r="CK52" s="12">
        <f ca="1">SUM(CK49:CK51)</f>
        <v>79979</v>
      </c>
      <c r="CL52" s="13">
        <f ca="1">IF(CK52=0,0,IF(CI52=0,1,CK52/CI52))</f>
        <v>2.6288507985258794E-2</v>
      </c>
      <c r="CM52" s="12">
        <f>+SUM(CM49:CM51)</f>
        <v>259836</v>
      </c>
      <c r="CN52" s="86">
        <f ca="1">+SUM(CN49:CN51)</f>
        <v>267382</v>
      </c>
      <c r="CO52" s="12">
        <f ca="1">SUM(CO49:CO51)</f>
        <v>7546</v>
      </c>
      <c r="CP52" s="13">
        <f ca="1">IF(CO52=0,0,IF(CM52=0,1,CO52/CM52))</f>
        <v>2.9041395341677059E-2</v>
      </c>
      <c r="CQ52" s="12">
        <f>SUM(CQ49:CQ51)</f>
        <v>3302192</v>
      </c>
      <c r="CR52" s="86">
        <f ca="1">SUM(CR49:CR51)</f>
        <v>3389717</v>
      </c>
      <c r="CS52" s="12">
        <f ca="1">SUM(CS49:CS51)</f>
        <v>87525</v>
      </c>
      <c r="CT52" s="13">
        <f ca="1">IF(CS52=0,0,IF(CQ52=0,1,CS52/CQ52))</f>
        <v>2.650512144660274E-2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146069</v>
      </c>
      <c r="D54" s="73">
        <f ca="1">OFFSET(CZ54,0,14,1,1)</f>
        <v>151775</v>
      </c>
      <c r="E54" s="18">
        <f ca="1">SUM(D54-C54)</f>
        <v>5706</v>
      </c>
      <c r="F54" s="19">
        <f ca="1">IF(E54=0,0,IF(C54=0,1,E54/C54))</f>
        <v>3.9063730154926785E-2</v>
      </c>
      <c r="G54" s="18">
        <f>SUMIF($C$6:F$6,G$5,$C54:F54)</f>
        <v>146069</v>
      </c>
      <c r="H54" s="73">
        <f ca="1">SUMIF($C$6:G$6,H$5,$C54:G54)</f>
        <v>151775</v>
      </c>
      <c r="I54" s="18">
        <f ca="1">SUM(H54-G54)</f>
        <v>5706</v>
      </c>
      <c r="J54" s="19">
        <f ca="1">IF(I54=0,0,IF(G54=0,1,I54/G54))</f>
        <v>3.9063730154926785E-2</v>
      </c>
      <c r="K54" s="18">
        <f>+DA54</f>
        <v>139306</v>
      </c>
      <c r="L54" s="73">
        <f ca="1">OFFSET(DA54,0,14,1,1)</f>
        <v>146262</v>
      </c>
      <c r="M54" s="18">
        <f ca="1">SUM(L54-K54)</f>
        <v>6956</v>
      </c>
      <c r="N54" s="19">
        <f ca="1">IF(M54=0,0,IF(K54=0,1,M54/K54))</f>
        <v>4.993324049215396E-2</v>
      </c>
      <c r="O54" s="18">
        <f>SUMIF($C$6:N$6,O$5,$C54:N54)</f>
        <v>285375</v>
      </c>
      <c r="P54" s="73">
        <f ca="1">SUMIF($C$6:O$6,P$5,$C54:O54)</f>
        <v>298037</v>
      </c>
      <c r="Q54" s="18">
        <f ca="1">SUM(P54-O54)</f>
        <v>12662</v>
      </c>
      <c r="R54" s="19">
        <f ca="1">IF(Q54=0,0,IF(O54=0,1,Q54/O54))</f>
        <v>4.4369689005694261E-2</v>
      </c>
      <c r="S54" s="18">
        <f>+DB54</f>
        <v>155318</v>
      </c>
      <c r="T54" s="73">
        <f ca="1">OFFSET(DB54,0,14,1,1)</f>
        <v>188715</v>
      </c>
      <c r="U54" s="18">
        <f ca="1">SUM(T54-S54)</f>
        <v>33397</v>
      </c>
      <c r="V54" s="19">
        <f ca="1">IF(U54=0,0,IF(S54=0,1,U54/S54))</f>
        <v>0.21502337140576108</v>
      </c>
      <c r="W54" s="18">
        <f>SUMIF($C$6:V$6,W$5,$C54:V54)</f>
        <v>440693</v>
      </c>
      <c r="X54" s="73">
        <f ca="1">SUMIF($C$6:W$6,X$5,$C54:W54)</f>
        <v>486752</v>
      </c>
      <c r="Y54" s="18">
        <f ca="1">SUM(X54-W54)</f>
        <v>46059</v>
      </c>
      <c r="Z54" s="19">
        <f ca="1">IF(Y54=0,0,IF(W54=0,1,Y54/W54))</f>
        <v>0.10451493443281377</v>
      </c>
      <c r="AA54" s="18">
        <f>+DC54</f>
        <v>195855</v>
      </c>
      <c r="AB54" s="73">
        <f ca="1">OFFSET(DC54,0,14,1,1)</f>
        <v>190945</v>
      </c>
      <c r="AC54" s="18">
        <f ca="1">SUM(AB54-AA54)</f>
        <v>-4910</v>
      </c>
      <c r="AD54" s="19">
        <f ca="1">IF(AC54=0,0,IF(AA54=0,1,AC54/AA54))</f>
        <v>-2.5069566771335938E-2</v>
      </c>
      <c r="AE54" s="18">
        <f>SUMIF($C$6:AD$6,AE$5,$C54:AD54)</f>
        <v>636548</v>
      </c>
      <c r="AF54" s="73">
        <f ca="1">SUMIF($C$6:AE$6,AF$5,$C54:AE54)</f>
        <v>677697</v>
      </c>
      <c r="AG54" s="18">
        <f ca="1">SUM(AF54-AE54)</f>
        <v>41149</v>
      </c>
      <c r="AH54" s="19">
        <f ca="1">IF(AG54=0,0,IF(AE54=0,1,AG54/AE54))</f>
        <v>6.4643985999484718E-2</v>
      </c>
      <c r="AI54" s="18">
        <f>+DD54</f>
        <v>200122</v>
      </c>
      <c r="AJ54" s="73">
        <f ca="1">OFFSET(DD54,0,14,1,1)</f>
        <v>234075</v>
      </c>
      <c r="AK54" s="18">
        <f ca="1">SUM(AJ54-AI54)</f>
        <v>33953</v>
      </c>
      <c r="AL54" s="19">
        <f ca="1">IF(AK54=0,0,IF(AI54=0,1,AK54/AI54))</f>
        <v>0.16966150648104655</v>
      </c>
      <c r="AM54" s="18">
        <f>SUMIF($C$6:AL$6,AM$5,$C54:AL54)</f>
        <v>836670</v>
      </c>
      <c r="AN54" s="73">
        <f ca="1">SUMIF($C$6:AM$6,AN$5,$C54:AM54)</f>
        <v>911772</v>
      </c>
      <c r="AO54" s="18">
        <f ca="1">SUM(AN54-AM54)</f>
        <v>75102</v>
      </c>
      <c r="AP54" s="19">
        <f ca="1">IF(AO54=0,0,IF(AM54=0,1,AO54/AM54))</f>
        <v>8.9762988992075729E-2</v>
      </c>
      <c r="AQ54" s="18">
        <f>+DE54</f>
        <v>226044</v>
      </c>
      <c r="AR54" s="73">
        <f ca="1">OFFSET(DE54,0,14,1,1)</f>
        <v>253227</v>
      </c>
      <c r="AS54" s="18">
        <f ca="1">SUM(AR54-AQ54)</f>
        <v>27183</v>
      </c>
      <c r="AT54" s="19">
        <f ca="1">IF(AS54=0,0,IF(AQ54=0,1,AS54/AQ54))</f>
        <v>0.12025534851621808</v>
      </c>
      <c r="AU54" s="18">
        <f>SUMIF($C$6:AT$6,AU$5,$C54:AT54)</f>
        <v>1062714</v>
      </c>
      <c r="AV54" s="73">
        <f ca="1">SUMIF($C$6:AU$6,AV$5,$C54:AU54)</f>
        <v>1164999</v>
      </c>
      <c r="AW54" s="18">
        <f ca="1">SUM(AV54-AU54)</f>
        <v>102285</v>
      </c>
      <c r="AX54" s="19">
        <f ca="1">IF(AW54=0,0,IF(AU54=0,1,AW54/AU54))</f>
        <v>9.6248849643460047E-2</v>
      </c>
      <c r="AY54" s="18">
        <f>+DF54</f>
        <v>292103</v>
      </c>
      <c r="AZ54" s="73">
        <f ca="1">OFFSET(DF54,0,14,1,1)</f>
        <v>303110</v>
      </c>
      <c r="BA54" s="18">
        <f ca="1">SUM(AZ54-AY54)</f>
        <v>11007</v>
      </c>
      <c r="BB54" s="19">
        <f ca="1">IF(BA54=0,0,IF(AY54=0,1,BA54/AY54))</f>
        <v>3.7681913571582626E-2</v>
      </c>
      <c r="BC54" s="18">
        <f>SUMIF($C$6:BB$6,BC$5,$C54:BB54)</f>
        <v>1354817</v>
      </c>
      <c r="BD54" s="73">
        <f ca="1">SUMIF($C$6:BC$6,BD$5,$C54:BC54)</f>
        <v>1468109</v>
      </c>
      <c r="BE54" s="18">
        <f ca="1">SUM(BD54-BC54)</f>
        <v>113292</v>
      </c>
      <c r="BF54" s="19">
        <f ca="1">IF(BE54=0,0,IF(BC54=0,1,BE54/BC54))</f>
        <v>8.3621625651287224E-2</v>
      </c>
      <c r="BG54" s="18">
        <f>+DG54</f>
        <v>304789</v>
      </c>
      <c r="BH54" s="73">
        <f ca="1">OFFSET(DG54,0,14,1,1)</f>
        <v>312481</v>
      </c>
      <c r="BI54" s="18">
        <f ca="1">SUM(BH54-BG54)</f>
        <v>7692</v>
      </c>
      <c r="BJ54" s="19">
        <f ca="1">IF(BI54=0,0,IF(BG54=0,1,BI54/BG54))</f>
        <v>2.5237131261298801E-2</v>
      </c>
      <c r="BK54" s="18">
        <f>SUMIF($C$6:BJ$6,BK$5,$C54:BJ54)</f>
        <v>1659606</v>
      </c>
      <c r="BL54" s="73">
        <f ca="1">SUMIF($C$6:BK$6,BL$5,$C54:BK54)</f>
        <v>1780590</v>
      </c>
      <c r="BM54" s="18">
        <f ca="1">SUM(BL54-BK54)</f>
        <v>120984</v>
      </c>
      <c r="BN54" s="19">
        <f ca="1">IF(BM54=0,0,IF(BK54=0,1,BM54/BK54))</f>
        <v>7.2899230299239698E-2</v>
      </c>
      <c r="BO54" s="18">
        <f>+DH54</f>
        <v>230887</v>
      </c>
      <c r="BP54" s="73">
        <f ca="1">OFFSET(DH54,0,14,1,1)</f>
        <v>230295</v>
      </c>
      <c r="BQ54" s="18">
        <f ca="1">SUM(BP54-BO54)</f>
        <v>-592</v>
      </c>
      <c r="BR54" s="19">
        <f ca="1">IF(BQ54=0,0,IF(BO54=0,1,BQ54/BO54))</f>
        <v>-2.5640248259971329E-3</v>
      </c>
      <c r="BS54" s="18">
        <f>SUMIF($C$6:BR$6,BS$5,$C54:BR54)</f>
        <v>1890493</v>
      </c>
      <c r="BT54" s="73">
        <f ca="1">SUMIF($C$6:BS$6,BT$5,$C54:BS54)</f>
        <v>2010885</v>
      </c>
      <c r="BU54" s="18">
        <f ca="1">SUM(BT54-BS54)</f>
        <v>120392</v>
      </c>
      <c r="BV54" s="19">
        <f ca="1">IF(BU54=0,0,IF(BS54=0,1,BU54/BS54))</f>
        <v>6.3682859444599907E-2</v>
      </c>
      <c r="BW54" s="18">
        <f>+DI54</f>
        <v>215069</v>
      </c>
      <c r="BX54" s="73">
        <f ca="1">OFFSET(DI54,0,14,1,1)</f>
        <v>213026</v>
      </c>
      <c r="BY54" s="18">
        <f ca="1">SUM(BX54-BW54)</f>
        <v>-2043</v>
      </c>
      <c r="BZ54" s="19">
        <f ca="1">IF(BY54=0,0,IF(BW54=0,1,BY54/BW54))</f>
        <v>-9.4992769762262345E-3</v>
      </c>
      <c r="CA54" s="18">
        <f>SUMIF($C$6:BZ$6,CA$5,$C54:BZ54)</f>
        <v>2105562</v>
      </c>
      <c r="CB54" s="73">
        <f ca="1">SUMIF($C$6:CA$6,CB$5,$C54:CA54)</f>
        <v>2223911</v>
      </c>
      <c r="CC54" s="18">
        <f ca="1">SUM(CB54-CA54)</f>
        <v>118349</v>
      </c>
      <c r="CD54" s="19">
        <f ca="1">IF(CC54=0,0,IF(CA54=0,1,CC54/CA54))</f>
        <v>5.6207796303314746E-2</v>
      </c>
      <c r="CE54" s="18">
        <f>+DJ54</f>
        <v>177013</v>
      </c>
      <c r="CF54" s="73">
        <f ca="1">OFFSET(DJ54,0,14,1,1)</f>
        <v>169709</v>
      </c>
      <c r="CG54" s="18">
        <f ca="1">SUM(CF54-CE54)</f>
        <v>-7304</v>
      </c>
      <c r="CH54" s="19">
        <f ca="1">IF(CG54=0,0,IF(CE54=0,1,CG54/CE54))</f>
        <v>-4.1262506143616567E-2</v>
      </c>
      <c r="CI54" s="18">
        <f>SUMIF($C$6:CH$6,CI$5,$C54:CH54)</f>
        <v>2282575</v>
      </c>
      <c r="CJ54" s="73">
        <f ca="1">SUMIF($C$6:CI$6,CJ$5,$C54:CI54)</f>
        <v>2393620</v>
      </c>
      <c r="CK54" s="18">
        <f ca="1">SUM(CJ54-CI54)</f>
        <v>111045</v>
      </c>
      <c r="CL54" s="19">
        <f ca="1">IF(CK54=0,0,IF(CI54=0,1,CK54/CI54))</f>
        <v>4.8649003866247549E-2</v>
      </c>
      <c r="CM54" s="18">
        <f>+DK54</f>
        <v>180892</v>
      </c>
      <c r="CN54" s="73">
        <f ca="1">OFFSET(DK54,0,14,1,1)</f>
        <v>179104</v>
      </c>
      <c r="CO54" s="18">
        <f ca="1">SUM(CN54-CM54)</f>
        <v>-1788</v>
      </c>
      <c r="CP54" s="19">
        <f ca="1">IF(CO54=0,0,IF(CM54=0,1,CO54/CM54))</f>
        <v>-9.884350883400039E-3</v>
      </c>
      <c r="CQ54" s="18">
        <f>SUMIF($C$6:CP$6,CQ$5,$C54:CP54)</f>
        <v>2463467</v>
      </c>
      <c r="CR54" s="73">
        <f ca="1">SUMIF($C$6:CQ$6,CR$5,$C54:CQ54)</f>
        <v>2572724</v>
      </c>
      <c r="CS54" s="18">
        <f ca="1">SUM(CR54-CQ54)</f>
        <v>109257</v>
      </c>
      <c r="CT54" s="19">
        <f ca="1">IF(CS54=0,0,IF(CQ54=0,1,CS54/CQ54))</f>
        <v>4.4350908699000227E-2</v>
      </c>
      <c r="CW54" t="s">
        <v>15</v>
      </c>
      <c r="CX54" t="s">
        <v>6</v>
      </c>
      <c r="CZ54" s="74">
        <f>SUMIF(RBW!$A$93:$A$108,'2017-2018'!CZ$7,RBW!D$93:D$108)</f>
        <v>146069</v>
      </c>
      <c r="DA54" s="74">
        <f>SUMIF(RBW!$A$93:$A$108,'2017-2018'!DA$7,RBW!E$93:E$108)</f>
        <v>139306</v>
      </c>
      <c r="DB54" s="74">
        <f>SUMIF(RBW!$A$93:$A$108,'2017-2018'!DB$7,RBW!F$93:F$108)</f>
        <v>155318</v>
      </c>
      <c r="DC54" s="74">
        <f>SUMIF(RBW!$A$93:$A$108,'2017-2018'!DC$7,RBW!G$93:G$108)</f>
        <v>195855</v>
      </c>
      <c r="DD54" s="74">
        <f>SUMIF(RBW!$A$93:$A$108,'2017-2018'!DD$7,RBW!H$93:H$108)</f>
        <v>200122</v>
      </c>
      <c r="DE54" s="74">
        <f>SUMIF(RBW!$A$93:$A$108,'2017-2018'!DE$7,RBW!I$93:I$108)</f>
        <v>226044</v>
      </c>
      <c r="DF54" s="74">
        <f>SUMIF(RBW!$A$93:$A$108,'2017-2018'!DF$7,RBW!J$93:J$108)</f>
        <v>292103</v>
      </c>
      <c r="DG54" s="74">
        <f>SUMIF(RBW!$A$93:$A$108,'2017-2018'!DG$7,RBW!K$93:K$108)</f>
        <v>304789</v>
      </c>
      <c r="DH54" s="74">
        <f>SUMIF(RBW!$A$93:$A$108,'2017-2018'!DH$7,RBW!L$93:L$108)</f>
        <v>230887</v>
      </c>
      <c r="DI54" s="74">
        <f>SUMIF(RBW!$A$93:$A$108,'2017-2018'!DI$7,RBW!M$93:M$108)</f>
        <v>215069</v>
      </c>
      <c r="DJ54" s="74">
        <f>SUMIF(RBW!$A$93:$A$108,'2017-2018'!DJ$7,RBW!N$93:N$108)</f>
        <v>177013</v>
      </c>
      <c r="DK54" s="74">
        <f>SUMIF(RBW!$A$93:$A$108,'2017-2018'!DK$7,RBW!O$93:O$108)</f>
        <v>180892</v>
      </c>
      <c r="DN54" s="74">
        <f>SUMIF(RBW!$A$93:$A$108,'2017-2018'!DN$7,RBW!D$93:D$108)</f>
        <v>151775</v>
      </c>
      <c r="DO54" s="74">
        <f>SUMIF(RBW!$A$93:$A$108,'2017-2018'!DO$7,RBW!E$93:E$108)</f>
        <v>146262</v>
      </c>
      <c r="DP54" s="74">
        <f>SUMIF(RBW!$A$93:$A$108,'2017-2018'!DP$7,RBW!F$93:F$108)</f>
        <v>188715</v>
      </c>
      <c r="DQ54" s="74">
        <f>SUMIF(RBW!$A$93:$A$108,'2017-2018'!DQ$7,RBW!G$93:G$108)</f>
        <v>190945</v>
      </c>
      <c r="DR54" s="74">
        <f>SUMIF(RBW!$A$93:$A$108,'2017-2018'!DR$7,RBW!H$93:H$108)</f>
        <v>234075</v>
      </c>
      <c r="DS54" s="74">
        <f>SUMIF(RBW!$A$93:$A$108,'2017-2018'!DS$7,RBW!I$93:I$108)</f>
        <v>253227</v>
      </c>
      <c r="DT54" s="74">
        <f>SUMIF(RBW!$A$93:$A$108,'2017-2018'!DT$7,RBW!J$93:J$108)</f>
        <v>303110</v>
      </c>
      <c r="DU54" s="74">
        <f>SUMIF(RBW!$A$93:$A$108,'2017-2018'!DU$7,RBW!K$93:K$108)</f>
        <v>312481</v>
      </c>
      <c r="DV54" s="74">
        <f>SUMIF(RBW!$A$93:$A$108,'2017-2018'!DV$7,RBW!L$93:L$108)</f>
        <v>230295</v>
      </c>
      <c r="DW54" s="74">
        <f>SUMIF(RBW!$A$93:$A$108,'2017-2018'!DW$7,RBW!M$93:M$108)</f>
        <v>213026</v>
      </c>
      <c r="DX54" s="74">
        <f>SUMIF(RBW!$A$93:$A$108,'2017-2018'!DX$7,RBW!N$93:N$108)</f>
        <v>169709</v>
      </c>
      <c r="DY54" s="74">
        <f>SUMIF(RBW!$A$93:$A$108,'2017-2018'!DY$7,RBW!O$93:O$108)</f>
        <v>179104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SUMIF(RBW!$A$111:$A$126,'2017-2018'!CZ$7,RBW!D$111:D$126)</f>
        <v>0</v>
      </c>
      <c r="DA55" s="74">
        <f>SUMIF(RBW!$A$111:$A$126,'2017-2018'!DA$7,RBW!E$111:E$126)</f>
        <v>0</v>
      </c>
      <c r="DB55" s="74">
        <f>SUMIF(RBW!$A$111:$A$126,'2017-2018'!DB$7,RBW!F$111:F$126)</f>
        <v>0</v>
      </c>
      <c r="DC55" s="74">
        <f>SUMIF(RBW!$A$111:$A$126,'2017-2018'!DC$7,RBW!G$111:G$126)</f>
        <v>0</v>
      </c>
      <c r="DD55" s="74">
        <f>SUMIF(RBW!$A$111:$A$126,'2017-2018'!DD$7,RBW!H$111:H$126)</f>
        <v>0</v>
      </c>
      <c r="DE55" s="74">
        <f>SUMIF(RBW!$A$111:$A$126,'2017-2018'!DE$7,RBW!I$111:I$126)</f>
        <v>0</v>
      </c>
      <c r="DF55" s="74">
        <f>SUMIF(RBW!$A$111:$A$126,'2017-2018'!DF$7,RBW!J$111:J$126)</f>
        <v>0</v>
      </c>
      <c r="DG55" s="74">
        <f>SUMIF(RBW!$A$111:$A$126,'2017-2018'!DG$7,RBW!K$111:K$126)</f>
        <v>0</v>
      </c>
      <c r="DH55" s="74">
        <f>SUMIF(RBW!$A$111:$A$126,'2017-2018'!DH$7,RBW!L$111:L$126)</f>
        <v>0</v>
      </c>
      <c r="DI55" s="74">
        <f>SUMIF(RBW!$A$111:$A$126,'2017-2018'!DI$7,RBW!M$111:M$126)</f>
        <v>0</v>
      </c>
      <c r="DJ55" s="74">
        <f>SUMIF(RBW!$A$111:$A$126,'2017-2018'!DJ$7,RBW!N$111:N$126)</f>
        <v>0</v>
      </c>
      <c r="DK55" s="74">
        <f>SUMIF(RBW!$A$111:$A$126,'2017-2018'!DK$7,RBW!O$111:O$126)</f>
        <v>0</v>
      </c>
      <c r="DN55" s="74">
        <f>SUMIF(RBW!$A$111:$A$126,'2017-2018'!DN$7,RBW!D$111:D$126)</f>
        <v>0</v>
      </c>
      <c r="DO55" s="74">
        <f>SUMIF(RBW!$A$111:$A$126,'2017-2018'!DO$7,RBW!E$111:E$126)</f>
        <v>0</v>
      </c>
      <c r="DP55" s="74">
        <f>SUMIF(RBW!$A$111:$A$126,'2017-2018'!DP$7,RBW!F$111:F$126)</f>
        <v>0</v>
      </c>
      <c r="DQ55" s="74">
        <f>SUMIF(RBW!$A$111:$A$126,'2017-2018'!DQ$7,RBW!G$111:G$126)</f>
        <v>0</v>
      </c>
      <c r="DR55" s="74">
        <f>SUMIF(RBW!$A$111:$A$126,'2017-2018'!DR$7,RBW!H$111:H$126)</f>
        <v>0</v>
      </c>
      <c r="DS55" s="74">
        <f>SUMIF(RBW!$A$111:$A$126,'2017-2018'!DS$7,RBW!I$111:I$126)</f>
        <v>0</v>
      </c>
      <c r="DT55" s="74">
        <f>SUMIF(RBW!$A$111:$A$126,'2017-2018'!DT$7,RBW!J$111:J$126)</f>
        <v>0</v>
      </c>
      <c r="DU55" s="74">
        <f>SUMIF(RBW!$A$111:$A$126,'2017-2018'!DU$7,RBW!K$111:K$126)</f>
        <v>0</v>
      </c>
      <c r="DV55" s="74">
        <f>SUMIF(RBW!$A$111:$A$126,'2017-2018'!DV$7,RBW!L$111:L$126)</f>
        <v>0</v>
      </c>
      <c r="DW55" s="74">
        <f>SUMIF(RBW!$A$111:$A$126,'2017-2018'!DW$7,RBW!M$111:M$126)</f>
        <v>0</v>
      </c>
      <c r="DX55" s="74">
        <f>SUMIF(RBW!$A$111:$A$126,'2017-2018'!DX$7,RBW!N$111:N$126)</f>
        <v>0</v>
      </c>
      <c r="DY55" s="74">
        <f>SUMIF(RBW!$A$111:$A$126,'2017-2018'!DY$7,RBW!O$111:O$126)</f>
        <v>0</v>
      </c>
    </row>
    <row r="56" spans="1:130">
      <c r="A56" s="83"/>
      <c r="B56" s="26" t="s">
        <v>8</v>
      </c>
      <c r="C56" s="73">
        <f>+CZ56</f>
        <v>396</v>
      </c>
      <c r="D56" s="73">
        <f ca="1">OFFSET(CZ56,0,14,1,1)</f>
        <v>420</v>
      </c>
      <c r="E56" s="73">
        <f ca="1">SUM(D56-C56)</f>
        <v>24</v>
      </c>
      <c r="F56" s="19">
        <f ca="1">IF(E56=0,0,IF(C56=0,1,E56/C56))</f>
        <v>6.0606060606060608E-2</v>
      </c>
      <c r="G56" s="73">
        <f>SUMIF($C$6:F$6,G$5,$C56:F56)</f>
        <v>396</v>
      </c>
      <c r="H56" s="73">
        <f ca="1">SUMIF($C$6:G$6,H$5,$C56:G56)</f>
        <v>420</v>
      </c>
      <c r="I56" s="73">
        <f ca="1">SUM(H56-G56)</f>
        <v>24</v>
      </c>
      <c r="J56" s="19">
        <f ca="1">IF(I56=0,0,IF(G56=0,1,I56/G56))</f>
        <v>6.0606060606060608E-2</v>
      </c>
      <c r="K56" s="73">
        <f>+DA56</f>
        <v>474</v>
      </c>
      <c r="L56" s="73">
        <f ca="1">OFFSET(DA56,0,14,1,1)</f>
        <v>394</v>
      </c>
      <c r="M56" s="73">
        <f ca="1">SUM(L56-K56)</f>
        <v>-80</v>
      </c>
      <c r="N56" s="19">
        <f ca="1">IF(M56=0,0,IF(K56=0,1,M56/K56))</f>
        <v>-0.16877637130801687</v>
      </c>
      <c r="O56" s="73">
        <f>SUMIF($C$6:N$6,O$5,$C56:N56)</f>
        <v>870</v>
      </c>
      <c r="P56" s="73">
        <f ca="1">SUMIF($C$6:O$6,P$5,$C56:O56)</f>
        <v>814</v>
      </c>
      <c r="Q56" s="73">
        <f ca="1">SUM(P56-O56)</f>
        <v>-56</v>
      </c>
      <c r="R56" s="19">
        <f ca="1">IF(Q56=0,0,IF(O56=0,1,Q56/O56))</f>
        <v>-6.4367816091954022E-2</v>
      </c>
      <c r="S56" s="73">
        <f>+DB56</f>
        <v>654</v>
      </c>
      <c r="T56" s="73">
        <f ca="1">OFFSET(DB56,0,14,1,1)</f>
        <v>674</v>
      </c>
      <c r="U56" s="73">
        <f ca="1">SUM(T56-S56)</f>
        <v>20</v>
      </c>
      <c r="V56" s="19">
        <f ca="1">IF(U56=0,0,IF(S56=0,1,U56/S56))</f>
        <v>3.0581039755351681E-2</v>
      </c>
      <c r="W56" s="73">
        <f>SUMIF($C$6:V$6,W$5,$C56:V56)</f>
        <v>1524</v>
      </c>
      <c r="X56" s="73">
        <f ca="1">SUMIF($C$6:W$6,X$5,$C56:W56)</f>
        <v>1488</v>
      </c>
      <c r="Y56" s="73">
        <f ca="1">SUM(X56-W56)</f>
        <v>-36</v>
      </c>
      <c r="Z56" s="19">
        <f ca="1">IF(Y56=0,0,IF(W56=0,1,Y56/W56))</f>
        <v>-2.3622047244094488E-2</v>
      </c>
      <c r="AA56" s="73">
        <f>+DC56</f>
        <v>1394</v>
      </c>
      <c r="AB56" s="73">
        <f ca="1">OFFSET(DC56,0,14,1,1)</f>
        <v>1296</v>
      </c>
      <c r="AC56" s="73">
        <f ca="1">SUM(AB56-AA56)</f>
        <v>-98</v>
      </c>
      <c r="AD56" s="19">
        <f ca="1">IF(AC56=0,0,IF(AA56=0,1,AC56/AA56))</f>
        <v>-7.0301291248206596E-2</v>
      </c>
      <c r="AE56" s="73">
        <f>SUMIF($C$6:AD$6,AE$5,$C56:AD56)</f>
        <v>2918</v>
      </c>
      <c r="AF56" s="73">
        <f ca="1">SUMIF($C$6:AE$6,AF$5,$C56:AE56)</f>
        <v>2784</v>
      </c>
      <c r="AG56" s="73">
        <f ca="1">SUM(AF56-AE56)</f>
        <v>-134</v>
      </c>
      <c r="AH56" s="19">
        <f ca="1">IF(AG56=0,0,IF(AE56=0,1,AG56/AE56))</f>
        <v>-4.5921864290610008E-2</v>
      </c>
      <c r="AI56" s="73">
        <f>+DD56</f>
        <v>2400</v>
      </c>
      <c r="AJ56" s="73">
        <f ca="1">OFFSET(DD56,0,14,1,1)</f>
        <v>2338</v>
      </c>
      <c r="AK56" s="73">
        <f ca="1">SUM(AJ56-AI56)</f>
        <v>-62</v>
      </c>
      <c r="AL56" s="19">
        <f ca="1">IF(AK56=0,0,IF(AI56=0,1,AK56/AI56))</f>
        <v>-2.5833333333333333E-2</v>
      </c>
      <c r="AM56" s="73">
        <f>SUMIF($C$6:AL$6,AM$5,$C56:AL56)</f>
        <v>5318</v>
      </c>
      <c r="AN56" s="73">
        <f ca="1">SUMIF($C$6:AM$6,AN$5,$C56:AM56)</f>
        <v>5122</v>
      </c>
      <c r="AO56" s="73">
        <f ca="1">SUM(AN56-AM56)</f>
        <v>-196</v>
      </c>
      <c r="AP56" s="19">
        <f ca="1">IF(AO56=0,0,IF(AM56=0,1,AO56/AM56))</f>
        <v>-3.6855960887551713E-2</v>
      </c>
      <c r="AQ56" s="73">
        <f>+DE56</f>
        <v>2968</v>
      </c>
      <c r="AR56" s="73">
        <f ca="1">OFFSET(DE56,0,14,1,1)</f>
        <v>2914</v>
      </c>
      <c r="AS56" s="73">
        <f ca="1">SUM(AR56-AQ56)</f>
        <v>-54</v>
      </c>
      <c r="AT56" s="19">
        <f ca="1">IF(AS56=0,0,IF(AQ56=0,1,AS56/AQ56))</f>
        <v>-1.8194070080862535E-2</v>
      </c>
      <c r="AU56" s="73">
        <f>SUMIF($C$6:AT$6,AU$5,$C56:AT56)</f>
        <v>8286</v>
      </c>
      <c r="AV56" s="73">
        <f ca="1">SUMIF($C$6:AU$6,AV$5,$C56:AU56)</f>
        <v>8036</v>
      </c>
      <c r="AW56" s="73">
        <f ca="1">SUM(AV56-AU56)</f>
        <v>-250</v>
      </c>
      <c r="AX56" s="19">
        <f ca="1">IF(AW56=0,0,IF(AU56=0,1,AW56/AU56))</f>
        <v>-3.017137340091721E-2</v>
      </c>
      <c r="AY56" s="73">
        <f>+DF56</f>
        <v>2968</v>
      </c>
      <c r="AZ56" s="73">
        <f ca="1">OFFSET(DF56,0,14,1,1)</f>
        <v>3020</v>
      </c>
      <c r="BA56" s="73">
        <f ca="1">SUM(AZ56-AY56)</f>
        <v>52</v>
      </c>
      <c r="BB56" s="19">
        <f ca="1">IF(BA56=0,0,IF(AY56=0,1,BA56/AY56))</f>
        <v>1.7520215633423181E-2</v>
      </c>
      <c r="BC56" s="73">
        <f>SUMIF($C$6:BB$6,BC$5,$C56:BB56)</f>
        <v>11254</v>
      </c>
      <c r="BD56" s="73">
        <f ca="1">SUMIF($C$6:BC$6,BD$5,$C56:BC56)</f>
        <v>11056</v>
      </c>
      <c r="BE56" s="73">
        <f ca="1">SUM(BD56-BC56)</f>
        <v>-198</v>
      </c>
      <c r="BF56" s="19">
        <f ca="1">IF(BE56=0,0,IF(BC56=0,1,BE56/BC56))</f>
        <v>-1.7593744446419052E-2</v>
      </c>
      <c r="BG56" s="73">
        <f>+DG56</f>
        <v>2790</v>
      </c>
      <c r="BH56" s="73">
        <f ca="1">OFFSET(DG56,0,14,1,1)</f>
        <v>2918</v>
      </c>
      <c r="BI56" s="73">
        <f ca="1">SUM(BH56-BG56)</f>
        <v>128</v>
      </c>
      <c r="BJ56" s="19">
        <f ca="1">IF(BI56=0,0,IF(BG56=0,1,BI56/BG56))</f>
        <v>4.5878136200716846E-2</v>
      </c>
      <c r="BK56" s="73">
        <f>SUMIF($C$6:BJ$6,BK$5,$C56:BJ56)</f>
        <v>14044</v>
      </c>
      <c r="BL56" s="73">
        <f ca="1">SUMIF($C$6:BK$6,BL$5,$C56:BK56)</f>
        <v>13974</v>
      </c>
      <c r="BM56" s="73">
        <f ca="1">SUM(BL56-BK56)</f>
        <v>-70</v>
      </c>
      <c r="BN56" s="19">
        <f ca="1">IF(BM56=0,0,IF(BK56=0,1,BM56/BK56))</f>
        <v>-4.9843349473084591E-3</v>
      </c>
      <c r="BO56" s="73">
        <f>+DH56</f>
        <v>2902</v>
      </c>
      <c r="BP56" s="73">
        <f ca="1">OFFSET(DH56,0,14,1,1)</f>
        <v>2682</v>
      </c>
      <c r="BQ56" s="73">
        <f ca="1">SUM(BP56-BO56)</f>
        <v>-220</v>
      </c>
      <c r="BR56" s="19">
        <f ca="1">IF(BQ56=0,0,IF(BO56=0,1,BQ56/BO56))</f>
        <v>-7.5809786354238462E-2</v>
      </c>
      <c r="BS56" s="73">
        <f>SUMIF($C$6:BR$6,BS$5,$C56:BR56)</f>
        <v>16946</v>
      </c>
      <c r="BT56" s="73">
        <f ca="1">SUMIF($C$6:BS$6,BT$5,$C56:BS56)</f>
        <v>16656</v>
      </c>
      <c r="BU56" s="73">
        <f ca="1">SUM(BT56-BS56)</f>
        <v>-290</v>
      </c>
      <c r="BV56" s="19">
        <f ca="1">IF(BU56=0,0,IF(BS56=0,1,BU56/BS56))</f>
        <v>-1.7113183052047679E-2</v>
      </c>
      <c r="BW56" s="73">
        <f>+DI56</f>
        <v>2654</v>
      </c>
      <c r="BX56" s="73">
        <f ca="1">OFFSET(DI56,0,14,1,1)</f>
        <v>2506</v>
      </c>
      <c r="BY56" s="73">
        <f ca="1">SUM(BX56-BW56)</f>
        <v>-148</v>
      </c>
      <c r="BZ56" s="19">
        <f ca="1">IF(BY56=0,0,IF(BW56=0,1,BY56/BW56))</f>
        <v>-5.5764883195177091E-2</v>
      </c>
      <c r="CA56" s="73">
        <f>SUMIF($C$6:BZ$6,CA$5,$C56:BZ56)</f>
        <v>19600</v>
      </c>
      <c r="CB56" s="73">
        <f ca="1">SUMIF($C$6:CA$6,CB$5,$C56:CA56)</f>
        <v>19162</v>
      </c>
      <c r="CC56" s="73">
        <f ca="1">SUM(CB56-CA56)</f>
        <v>-438</v>
      </c>
      <c r="CD56" s="19">
        <f ca="1">IF(CC56=0,0,IF(CA56=0,1,CC56/CA56))</f>
        <v>-2.2346938775510205E-2</v>
      </c>
      <c r="CE56" s="73">
        <f>+DJ56</f>
        <v>840</v>
      </c>
      <c r="CF56" s="73">
        <f ca="1">OFFSET(DJ56,0,14,1,1)</f>
        <v>878</v>
      </c>
      <c r="CG56" s="73">
        <f ca="1">SUM(CF56-CE56)</f>
        <v>38</v>
      </c>
      <c r="CH56" s="19">
        <f ca="1">IF(CG56=0,0,IF(CE56=0,1,CG56/CE56))</f>
        <v>4.5238095238095237E-2</v>
      </c>
      <c r="CI56" s="73">
        <f>SUMIF($C$6:CH$6,CI$5,$C56:CH56)</f>
        <v>20440</v>
      </c>
      <c r="CJ56" s="73">
        <f ca="1">SUMIF($C$6:CI$6,CJ$5,$C56:CI56)</f>
        <v>20040</v>
      </c>
      <c r="CK56" s="73">
        <f ca="1">SUM(CJ56-CI56)</f>
        <v>-400</v>
      </c>
      <c r="CL56" s="19">
        <f ca="1">IF(CK56=0,0,IF(CI56=0,1,CK56/CI56))</f>
        <v>-1.9569471624266144E-2</v>
      </c>
      <c r="CM56" s="73">
        <f>+DK56</f>
        <v>736</v>
      </c>
      <c r="CN56" s="73">
        <f ca="1">OFFSET(DK56,0,14,1,1)</f>
        <v>624</v>
      </c>
      <c r="CO56" s="73">
        <f ca="1">SUM(CN56-CM56)</f>
        <v>-112</v>
      </c>
      <c r="CP56" s="19">
        <f ca="1">IF(CO56=0,0,IF(CM56=0,1,CO56/CM56))</f>
        <v>-0.15217391304347827</v>
      </c>
      <c r="CQ56" s="73">
        <f>SUMIF($C$6:CP$6,CQ$5,$C56:CP56)</f>
        <v>21176</v>
      </c>
      <c r="CR56" s="73">
        <f ca="1">SUMIF($C$6:CQ$6,CR$5,$C56:CQ56)</f>
        <v>20664</v>
      </c>
      <c r="CS56" s="73">
        <f ca="1">SUM(CR56-CQ56)</f>
        <v>-512</v>
      </c>
      <c r="CT56" s="19">
        <f ca="1">IF(CS56=0,0,IF(CQ56=0,1,CS56/CQ56))</f>
        <v>-2.4178315073668303E-2</v>
      </c>
      <c r="CW56" t="s">
        <v>15</v>
      </c>
      <c r="CX56" t="s">
        <v>8</v>
      </c>
      <c r="CY56" s="7"/>
      <c r="CZ56" s="74">
        <f>SUMIF(RBW!$A$129:$A$144,'2017-2018'!CZ$7,RBW!D$129:D$144)</f>
        <v>396</v>
      </c>
      <c r="DA56" s="74">
        <f>SUMIF(RBW!$A$129:$A$144,'2017-2018'!DA$7,RBW!E$129:E$144)</f>
        <v>474</v>
      </c>
      <c r="DB56" s="74">
        <f>SUMIF(RBW!$A$129:$A$144,'2017-2018'!DB$7,RBW!F$129:F$144)</f>
        <v>654</v>
      </c>
      <c r="DC56" s="74">
        <f>SUMIF(RBW!$A$129:$A$144,'2017-2018'!DC$7,RBW!G$129:G$144)</f>
        <v>1394</v>
      </c>
      <c r="DD56" s="74">
        <f>SUMIF(RBW!$A$129:$A$144,'2017-2018'!DD$7,RBW!H$129:H$144)</f>
        <v>2400</v>
      </c>
      <c r="DE56" s="74">
        <f>SUMIF(RBW!$A$129:$A$144,'2017-2018'!DE$7,RBW!I$129:I$144)</f>
        <v>2968</v>
      </c>
      <c r="DF56" s="74">
        <f>SUMIF(RBW!$A$129:$A$144,'2017-2018'!DF$7,RBW!J$129:J$144)</f>
        <v>2968</v>
      </c>
      <c r="DG56" s="74">
        <f>SUMIF(RBW!$A$129:$A$144,'2017-2018'!DG$7,RBW!K$129:K$144)</f>
        <v>2790</v>
      </c>
      <c r="DH56" s="74">
        <f>SUMIF(RBW!$A$129:$A$144,'2017-2018'!DH$7,RBW!L$129:L$144)</f>
        <v>2902</v>
      </c>
      <c r="DI56" s="74">
        <f>SUMIF(RBW!$A$129:$A$144,'2017-2018'!DI$7,RBW!M$129:M$144)</f>
        <v>2654</v>
      </c>
      <c r="DJ56" s="74">
        <f>SUMIF(RBW!$A$129:$A$144,'2017-2018'!DJ$7,RBW!N$129:N$144)</f>
        <v>840</v>
      </c>
      <c r="DK56" s="74">
        <f>SUMIF(RBW!$A$129:$A$144,'2017-2018'!DK$7,RBW!O$129:O$144)</f>
        <v>736</v>
      </c>
      <c r="DN56" s="74">
        <f>SUMIF(RBW!$A$129:$A$144,'2017-2018'!DN$7,RBW!D$129:D$144)</f>
        <v>420</v>
      </c>
      <c r="DO56" s="74">
        <f>SUMIF(RBW!$A$129:$A$144,'2017-2018'!DO$7,RBW!E$129:E$144)</f>
        <v>394</v>
      </c>
      <c r="DP56" s="74">
        <f>SUMIF(RBW!$A$129:$A$144,'2017-2018'!DP$7,RBW!F$129:F$144)</f>
        <v>674</v>
      </c>
      <c r="DQ56" s="74">
        <f>SUMIF(RBW!$A$129:$A$144,'2017-2018'!DQ$7,RBW!G$129:G$144)</f>
        <v>1296</v>
      </c>
      <c r="DR56" s="74">
        <f>SUMIF(RBW!$A$129:$A$144,'2017-2018'!DR$7,RBW!H$129:H$144)</f>
        <v>2338</v>
      </c>
      <c r="DS56" s="74">
        <f>SUMIF(RBW!$A$129:$A$144,'2017-2018'!DS$7,RBW!I$129:I$144)</f>
        <v>2914</v>
      </c>
      <c r="DT56" s="74">
        <f>SUMIF(RBW!$A$129:$A$144,'2017-2018'!DT$7,RBW!J$129:J$144)</f>
        <v>3020</v>
      </c>
      <c r="DU56" s="74">
        <f>SUMIF(RBW!$A$129:$A$144,'2017-2018'!DU$7,RBW!K$129:K$144)</f>
        <v>2918</v>
      </c>
      <c r="DV56" s="74">
        <f>SUMIF(RBW!$A$129:$A$144,'2017-2018'!DV$7,RBW!L$129:L$144)</f>
        <v>2682</v>
      </c>
      <c r="DW56" s="74">
        <f>SUMIF(RBW!$A$129:$A$144,'2017-2018'!DW$7,RBW!M$129:M$144)</f>
        <v>2506</v>
      </c>
      <c r="DX56" s="74">
        <f>SUMIF(RBW!$A$129:$A$144,'2017-2018'!DX$7,RBW!N$129:N$144)</f>
        <v>878</v>
      </c>
      <c r="DY56" s="74">
        <f>SUMIF(RBW!$A$129:$A$144,'2017-2018'!DY$7,RBW!O$129:O$144)</f>
        <v>624</v>
      </c>
    </row>
    <row r="57" spans="1:130" s="7" customFormat="1">
      <c r="A57" s="75"/>
      <c r="B57" s="24" t="s">
        <v>9</v>
      </c>
      <c r="C57" s="12">
        <f>+SUM(C54:C56)</f>
        <v>146465</v>
      </c>
      <c r="D57" s="86">
        <f ca="1">+SUM(D54:D56)</f>
        <v>152195</v>
      </c>
      <c r="E57" s="12">
        <f ca="1">SUM(E54:E56)</f>
        <v>5730</v>
      </c>
      <c r="F57" s="13">
        <f ca="1">IF(E57=0,0,IF(C57=0,1,E57/C57))</f>
        <v>3.9121974533164919E-2</v>
      </c>
      <c r="G57" s="12">
        <f>SUM(G54:G56)</f>
        <v>146465</v>
      </c>
      <c r="H57" s="86">
        <f ca="1">SUM(H54:H56)</f>
        <v>152195</v>
      </c>
      <c r="I57" s="12">
        <f ca="1">SUM(I54:I56)</f>
        <v>5730</v>
      </c>
      <c r="J57" s="13">
        <f ca="1">IF(I57=0,0,IF(G57=0,1,I57/G57))</f>
        <v>3.9121974533164919E-2</v>
      </c>
      <c r="K57" s="12">
        <f>+SUM(K54:K56)</f>
        <v>139780</v>
      </c>
      <c r="L57" s="86">
        <f ca="1">+SUM(L54:L56)</f>
        <v>146656</v>
      </c>
      <c r="M57" s="12">
        <f ca="1">SUM(M54:M56)</f>
        <v>6876</v>
      </c>
      <c r="N57" s="13">
        <f ca="1">IF(M57=0,0,IF(K57=0,1,M57/K57))</f>
        <v>4.9191586779224493E-2</v>
      </c>
      <c r="O57" s="12">
        <f>SUM(O54:O56)</f>
        <v>286245</v>
      </c>
      <c r="P57" s="86">
        <f ca="1">SUM(P54:P56)</f>
        <v>298851</v>
      </c>
      <c r="Q57" s="12">
        <f ca="1">SUM(Q54:Q56)</f>
        <v>12606</v>
      </c>
      <c r="R57" s="13">
        <f ca="1">IF(Q57=0,0,IF(O57=0,1,Q57/O57))</f>
        <v>4.4039197191217315E-2</v>
      </c>
      <c r="S57" s="12">
        <f>+SUM(S54:S56)</f>
        <v>155972</v>
      </c>
      <c r="T57" s="86">
        <f ca="1">+SUM(T54:T56)</f>
        <v>189389</v>
      </c>
      <c r="U57" s="12">
        <f ca="1">SUM(U54:U56)</f>
        <v>33417</v>
      </c>
      <c r="V57" s="13">
        <f ca="1">IF(U57=0,0,IF(S57=0,1,U57/S57))</f>
        <v>0.21424999358859281</v>
      </c>
      <c r="W57" s="12">
        <f>SUM(W54:W56)</f>
        <v>442217</v>
      </c>
      <c r="X57" s="86">
        <f ca="1">SUM(X54:X56)</f>
        <v>488240</v>
      </c>
      <c r="Y57" s="12">
        <f ca="1">SUM(Y54:Y56)</f>
        <v>46023</v>
      </c>
      <c r="Z57" s="13">
        <f ca="1">IF(Y57=0,0,IF(W57=0,1,Y57/W57))</f>
        <v>0.10407333955953751</v>
      </c>
      <c r="AA57" s="12">
        <f>+SUM(AA54:AA56)</f>
        <v>197249</v>
      </c>
      <c r="AB57" s="86">
        <f ca="1">+SUM(AB54:AB56)</f>
        <v>192241</v>
      </c>
      <c r="AC57" s="12">
        <f ca="1">SUM(AC54:AC56)</f>
        <v>-5008</v>
      </c>
      <c r="AD57" s="13">
        <f ca="1">IF(AC57=0,0,IF(AA57=0,1,AC57/AA57))</f>
        <v>-2.5389228842731777E-2</v>
      </c>
      <c r="AE57" s="12">
        <f>SUM(AE54:AE56)</f>
        <v>639466</v>
      </c>
      <c r="AF57" s="86">
        <f ca="1">SUM(AF54:AF56)</f>
        <v>680481</v>
      </c>
      <c r="AG57" s="12">
        <f ca="1">SUM(AG54:AG56)</f>
        <v>41015</v>
      </c>
      <c r="AH57" s="13">
        <f ca="1">IF(AG57=0,0,IF(AE57=0,1,AG57/AE57))</f>
        <v>6.4139453856811773E-2</v>
      </c>
      <c r="AI57" s="12">
        <f>+SUM(AI54:AI56)</f>
        <v>202522</v>
      </c>
      <c r="AJ57" s="86">
        <f ca="1">+SUM(AJ54:AJ56)</f>
        <v>236413</v>
      </c>
      <c r="AK57" s="12">
        <f ca="1">SUM(AK54:AK56)</f>
        <v>33891</v>
      </c>
      <c r="AL57" s="13">
        <f ca="1">IF(AK57=0,0,IF(AI57=0,1,AK57/AI57))</f>
        <v>0.16734478229525682</v>
      </c>
      <c r="AM57" s="12">
        <f>SUM(AM54:AM56)</f>
        <v>841988</v>
      </c>
      <c r="AN57" s="86">
        <f ca="1">SUM(AN54:AN56)</f>
        <v>916894</v>
      </c>
      <c r="AO57" s="12">
        <f ca="1">SUM(AO54:AO56)</f>
        <v>74906</v>
      </c>
      <c r="AP57" s="13">
        <f ca="1">IF(AO57=0,0,IF(AM57=0,1,AO57/AM57))</f>
        <v>8.8963263134391471E-2</v>
      </c>
      <c r="AQ57" s="12">
        <f>+SUM(AQ54:AQ56)</f>
        <v>229012</v>
      </c>
      <c r="AR57" s="86">
        <f ca="1">+SUM(AR54:AR56)</f>
        <v>256141</v>
      </c>
      <c r="AS57" s="12">
        <f ca="1">SUM(AS54:AS56)</f>
        <v>27129</v>
      </c>
      <c r="AT57" s="13">
        <f ca="1">IF(AS57=0,0,IF(AQ57=0,1,AS57/AQ57))</f>
        <v>0.11846104134281173</v>
      </c>
      <c r="AU57" s="12">
        <f>SUM(AU54:AU56)</f>
        <v>1071000</v>
      </c>
      <c r="AV57" s="86">
        <f ca="1">SUM(AV54:AV56)</f>
        <v>1173035</v>
      </c>
      <c r="AW57" s="12">
        <f ca="1">SUM(AW54:AW56)</f>
        <v>102035</v>
      </c>
      <c r="AX57" s="13">
        <f ca="1">IF(AW57=0,0,IF(AU57=0,1,AW57/AU57))</f>
        <v>9.5270774976657327E-2</v>
      </c>
      <c r="AY57" s="12">
        <f>+SUM(AY54:AY56)</f>
        <v>295071</v>
      </c>
      <c r="AZ57" s="86">
        <f ca="1">+SUM(AZ54:AZ56)</f>
        <v>306130</v>
      </c>
      <c r="BA57" s="12">
        <f ca="1">SUM(BA54:BA56)</f>
        <v>11059</v>
      </c>
      <c r="BB57" s="13">
        <f ca="1">IF(BA57=0,0,IF(AY57=0,1,BA57/AY57))</f>
        <v>3.7479115196003672E-2</v>
      </c>
      <c r="BC57" s="12">
        <f>SUM(BC54:BC56)</f>
        <v>1366071</v>
      </c>
      <c r="BD57" s="86">
        <f ca="1">SUM(BD54:BD56)</f>
        <v>1479165</v>
      </c>
      <c r="BE57" s="12">
        <f ca="1">SUM(BE54:BE56)</f>
        <v>113094</v>
      </c>
      <c r="BF57" s="13">
        <f ca="1">IF(BE57=0,0,IF(BC57=0,1,BE57/BC57))</f>
        <v>8.2787790678522571E-2</v>
      </c>
      <c r="BG57" s="12">
        <f>+SUM(BG54:BG56)</f>
        <v>307579</v>
      </c>
      <c r="BH57" s="86">
        <f ca="1">+SUM(BH54:BH56)</f>
        <v>315399</v>
      </c>
      <c r="BI57" s="12">
        <f ca="1">SUM(BI54:BI56)</f>
        <v>7820</v>
      </c>
      <c r="BJ57" s="13">
        <f ca="1">IF(BI57=0,0,IF(BG57=0,1,BI57/BG57))</f>
        <v>2.5424362521498541E-2</v>
      </c>
      <c r="BK57" s="12">
        <f>SUM(BK54:BK56)</f>
        <v>1673650</v>
      </c>
      <c r="BL57" s="86">
        <f ca="1">SUM(BL54:BL56)</f>
        <v>1794564</v>
      </c>
      <c r="BM57" s="12">
        <f ca="1">SUM(BM54:BM56)</f>
        <v>120914</v>
      </c>
      <c r="BN57" s="13">
        <f ca="1">IF(BM57=0,0,IF(BK57=0,1,BM57/BK57))</f>
        <v>7.2245690556567974E-2</v>
      </c>
      <c r="BO57" s="12">
        <f>+SUM(BO54:BO56)</f>
        <v>233789</v>
      </c>
      <c r="BP57" s="86">
        <f ca="1">+SUM(BP54:BP56)</f>
        <v>232977</v>
      </c>
      <c r="BQ57" s="12">
        <f ca="1">SUM(BQ54:BQ56)</f>
        <v>-812</v>
      </c>
      <c r="BR57" s="13">
        <f ca="1">IF(BQ57=0,0,IF(BO57=0,1,BQ57/BO57))</f>
        <v>-3.4732173027815678E-3</v>
      </c>
      <c r="BS57" s="12">
        <f>SUM(BS54:BS56)</f>
        <v>1907439</v>
      </c>
      <c r="BT57" s="86">
        <f ca="1">SUM(BT54:BT56)</f>
        <v>2027541</v>
      </c>
      <c r="BU57" s="12">
        <f ca="1">SUM(BU54:BU56)</f>
        <v>120102</v>
      </c>
      <c r="BV57" s="13">
        <f ca="1">IF(BU57=0,0,IF(BS57=0,1,BU57/BS57))</f>
        <v>6.2965054190461667E-2</v>
      </c>
      <c r="BW57" s="12">
        <f>+SUM(BW54:BW56)</f>
        <v>217723</v>
      </c>
      <c r="BX57" s="86">
        <f ca="1">+SUM(BX54:BX56)</f>
        <v>215532</v>
      </c>
      <c r="BY57" s="12">
        <f ca="1">SUM(BY54:BY56)</f>
        <v>-2191</v>
      </c>
      <c r="BZ57" s="13">
        <f ca="1">IF(BY57=0,0,IF(BW57=0,1,BY57/BW57))</f>
        <v>-1.0063245500016076E-2</v>
      </c>
      <c r="CA57" s="12">
        <f>SUM(CA54:CA56)</f>
        <v>2125162</v>
      </c>
      <c r="CB57" s="86">
        <f ca="1">SUM(CB54:CB56)</f>
        <v>2243073</v>
      </c>
      <c r="CC57" s="12">
        <f ca="1">SUM(CC54:CC56)</f>
        <v>117911</v>
      </c>
      <c r="CD57" s="13">
        <f ca="1">IF(CC57=0,0,IF(CA57=0,1,CC57/CA57))</f>
        <v>5.5483299626099096E-2</v>
      </c>
      <c r="CE57" s="12">
        <f>+SUM(CE54:CE56)</f>
        <v>177853</v>
      </c>
      <c r="CF57" s="86">
        <f ca="1">+SUM(CF54:CF56)</f>
        <v>170587</v>
      </c>
      <c r="CG57" s="12">
        <f ca="1">SUM(CG54:CG56)</f>
        <v>-7266</v>
      </c>
      <c r="CH57" s="13">
        <f ca="1">IF(CG57=0,0,IF(CE57=0,1,CG57/CE57))</f>
        <v>-4.0853963666623562E-2</v>
      </c>
      <c r="CI57" s="12">
        <f>SUM(CI54:CI56)</f>
        <v>2303015</v>
      </c>
      <c r="CJ57" s="86">
        <f ca="1">SUM(CJ54:CJ56)</f>
        <v>2413660</v>
      </c>
      <c r="CK57" s="12">
        <f ca="1">SUM(CK54:CK56)</f>
        <v>110645</v>
      </c>
      <c r="CL57" s="13">
        <f ca="1">IF(CK57=0,0,IF(CI57=0,1,CK57/CI57))</f>
        <v>4.8043542920910197E-2</v>
      </c>
      <c r="CM57" s="12">
        <f>+SUM(CM54:CM56)</f>
        <v>181628</v>
      </c>
      <c r="CN57" s="86">
        <f ca="1">+SUM(CN54:CN56)</f>
        <v>179728</v>
      </c>
      <c r="CO57" s="12">
        <f ca="1">SUM(CO54:CO56)</f>
        <v>-1900</v>
      </c>
      <c r="CP57" s="13">
        <f ca="1">IF(CO57=0,0,IF(CM57=0,1,CO57/CM57))</f>
        <v>-1.0460942145484176E-2</v>
      </c>
      <c r="CQ57" s="12">
        <f>SUM(CQ54:CQ56)</f>
        <v>2484643</v>
      </c>
      <c r="CR57" s="86">
        <f ca="1">SUM(CR54:CR56)</f>
        <v>2593388</v>
      </c>
      <c r="CS57" s="12">
        <f ca="1">SUM(CS54:CS56)</f>
        <v>108745</v>
      </c>
      <c r="CT57" s="13">
        <f ca="1">IF(CS57=0,0,IF(CQ57=0,1,CS57/CQ57))</f>
        <v>4.3766851012398966E-2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35939</v>
      </c>
      <c r="D59" s="73">
        <f ca="1">OFFSET(CZ59,0,14,1,1)</f>
        <v>35724</v>
      </c>
      <c r="E59" s="73">
        <f ca="1">SUM(D59-C59)</f>
        <v>-215</v>
      </c>
      <c r="F59" s="19">
        <f ca="1">IF(E59=0,0,IF(C59=0,1,E59/C59))</f>
        <v>-5.9823589971896825E-3</v>
      </c>
      <c r="G59" s="73">
        <f>SUMIF($C$6:F$6,G$5,$C59:F59)</f>
        <v>35939</v>
      </c>
      <c r="H59" s="73">
        <f ca="1">SUMIF($C$6:G$6,H$5,$C59:G59)</f>
        <v>35724</v>
      </c>
      <c r="I59" s="73">
        <f ca="1">SUM(H59-G59)</f>
        <v>-215</v>
      </c>
      <c r="J59" s="19">
        <f ca="1">IF(I59=0,0,IF(G59=0,1,I59/G59))</f>
        <v>-5.9823589971896825E-3</v>
      </c>
      <c r="K59" s="73">
        <f>+DA59</f>
        <v>33169</v>
      </c>
      <c r="L59" s="73">
        <f ca="1">OFFSET(DA59,0,14,1,1)</f>
        <v>33255</v>
      </c>
      <c r="M59" s="73">
        <f ca="1">SUM(L59-K59)</f>
        <v>86</v>
      </c>
      <c r="N59" s="19">
        <f ca="1">IF(M59=0,0,IF(K59=0,1,M59/K59))</f>
        <v>2.5927824173173747E-3</v>
      </c>
      <c r="O59" s="73">
        <f>SUMIF($C$6:N$6,O$5,$C59:N59)</f>
        <v>69108</v>
      </c>
      <c r="P59" s="73">
        <f ca="1">SUMIF($C$6:O$6,P$5,$C59:O59)</f>
        <v>68979</v>
      </c>
      <c r="Q59" s="73">
        <f ca="1">SUM(P59-O59)</f>
        <v>-129</v>
      </c>
      <c r="R59" s="19">
        <f ca="1">IF(Q59=0,0,IF(O59=0,1,Q59/O59))</f>
        <v>-1.866643514499045E-3</v>
      </c>
      <c r="S59" s="73">
        <f>+DB59</f>
        <v>36234</v>
      </c>
      <c r="T59" s="73">
        <f ca="1">OFFSET(DB59,0,14,1,1)</f>
        <v>40757</v>
      </c>
      <c r="U59" s="73">
        <f ca="1">SUM(T59-S59)</f>
        <v>4523</v>
      </c>
      <c r="V59" s="19">
        <f ca="1">IF(U59=0,0,IF(S59=0,1,U59/S59))</f>
        <v>0.12482751007341171</v>
      </c>
      <c r="W59" s="73">
        <f>SUMIF($C$6:V$6,W$5,$C59:V59)</f>
        <v>105342</v>
      </c>
      <c r="X59" s="73">
        <f ca="1">SUMIF($C$6:W$6,X$5,$C59:W59)</f>
        <v>109736</v>
      </c>
      <c r="Y59" s="73">
        <f ca="1">SUM(X59-W59)</f>
        <v>4394</v>
      </c>
      <c r="Z59" s="19">
        <f ca="1">IF(Y59=0,0,IF(W59=0,1,Y59/W59))</f>
        <v>4.1711757893337892E-2</v>
      </c>
      <c r="AA59" s="73">
        <f>+DC59</f>
        <v>40179</v>
      </c>
      <c r="AB59" s="73">
        <f ca="1">OFFSET(DC59,0,14,1,1)</f>
        <v>41332</v>
      </c>
      <c r="AC59" s="73">
        <f ca="1">SUM(AB59-AA59)</f>
        <v>1153</v>
      </c>
      <c r="AD59" s="19">
        <f ca="1">IF(AC59=0,0,IF(AA59=0,1,AC59/AA59))</f>
        <v>2.8696582792005775E-2</v>
      </c>
      <c r="AE59" s="73">
        <f>SUMIF($C$6:AD$6,AE$5,$C59:AD59)</f>
        <v>145521</v>
      </c>
      <c r="AF59" s="73">
        <f ca="1">SUMIF($C$6:AE$6,AF$5,$C59:AE59)</f>
        <v>151068</v>
      </c>
      <c r="AG59" s="73">
        <f ca="1">SUM(AF59-AE59)</f>
        <v>5547</v>
      </c>
      <c r="AH59" s="19">
        <f ca="1">IF(AG59=0,0,IF(AE59=0,1,AG59/AE59))</f>
        <v>3.8118209742923702E-2</v>
      </c>
      <c r="AI59" s="73">
        <f>+DD59</f>
        <v>41741</v>
      </c>
      <c r="AJ59" s="73">
        <f ca="1">OFFSET(DD59,0,14,1,1)</f>
        <v>49644</v>
      </c>
      <c r="AK59" s="73">
        <f ca="1">SUM(AJ59-AI59)</f>
        <v>7903</v>
      </c>
      <c r="AL59" s="19">
        <f ca="1">IF(AK59=0,0,IF(AI59=0,1,AK59/AI59))</f>
        <v>0.18933422773771591</v>
      </c>
      <c r="AM59" s="73">
        <f>SUMIF($C$6:AL$6,AM$5,$C59:AL59)</f>
        <v>187262</v>
      </c>
      <c r="AN59" s="73">
        <f ca="1">SUMIF($C$6:AM$6,AN$5,$C59:AM59)</f>
        <v>200712</v>
      </c>
      <c r="AO59" s="73">
        <f ca="1">SUM(AN59-AM59)</f>
        <v>13450</v>
      </c>
      <c r="AP59" s="19">
        <f ca="1">IF(AO59=0,0,IF(AM59=0,1,AO59/AM59))</f>
        <v>7.182450256859374E-2</v>
      </c>
      <c r="AQ59" s="73">
        <f>+DE59</f>
        <v>45080</v>
      </c>
      <c r="AR59" s="73">
        <f ca="1">OFFSET(DE59,0,14,1,1)</f>
        <v>50669</v>
      </c>
      <c r="AS59" s="73">
        <f ca="1">SUM(AR59-AQ59)</f>
        <v>5589</v>
      </c>
      <c r="AT59" s="19">
        <f ca="1">IF(AS59=0,0,IF(AQ59=0,1,AS59/AQ59))</f>
        <v>0.1239795918367347</v>
      </c>
      <c r="AU59" s="73">
        <f>SUMIF($C$6:AT$6,AU$5,$C59:AT59)</f>
        <v>232342</v>
      </c>
      <c r="AV59" s="73">
        <f ca="1">SUMIF($C$6:AU$6,AV$5,$C59:AU59)</f>
        <v>251381</v>
      </c>
      <c r="AW59" s="73">
        <f ca="1">SUM(AV59-AU59)</f>
        <v>19039</v>
      </c>
      <c r="AX59" s="19">
        <f ca="1">IF(AW59=0,0,IF(AU59=0,1,AW59/AU59))</f>
        <v>8.1943858622203478E-2</v>
      </c>
      <c r="AY59" s="73">
        <f>+DF59</f>
        <v>51157</v>
      </c>
      <c r="AZ59" s="73">
        <f ca="1">OFFSET(DF59,0,14,1,1)</f>
        <v>53961</v>
      </c>
      <c r="BA59" s="73">
        <f ca="1">SUM(AZ59-AY59)</f>
        <v>2804</v>
      </c>
      <c r="BB59" s="19">
        <f ca="1">IF(BA59=0,0,IF(AY59=0,1,BA59/AY59))</f>
        <v>5.4811658228590417E-2</v>
      </c>
      <c r="BC59" s="73">
        <f>SUMIF($C$6:BB$6,BC$5,$C59:BB59)</f>
        <v>283499</v>
      </c>
      <c r="BD59" s="73">
        <f ca="1">SUMIF($C$6:BC$6,BD$5,$C59:BC59)</f>
        <v>305342</v>
      </c>
      <c r="BE59" s="73">
        <f ca="1">SUM(BD59-BC59)</f>
        <v>21843</v>
      </c>
      <c r="BF59" s="19">
        <f ca="1">IF(BE59=0,0,IF(BC59=0,1,BE59/BC59))</f>
        <v>7.7047890821484374E-2</v>
      </c>
      <c r="BG59" s="73">
        <f>+DG59</f>
        <v>54964</v>
      </c>
      <c r="BH59" s="73">
        <f ca="1">OFFSET(DG59,0,14,1,1)</f>
        <v>57716</v>
      </c>
      <c r="BI59" s="73">
        <f ca="1">SUM(BH59-BG59)</f>
        <v>2752</v>
      </c>
      <c r="BJ59" s="19">
        <f ca="1">IF(BI59=0,0,IF(BG59=0,1,BI59/BG59))</f>
        <v>5.0069136161851394E-2</v>
      </c>
      <c r="BK59" s="73">
        <f>SUMIF($C$6:BJ$6,BK$5,$C59:BJ59)</f>
        <v>338463</v>
      </c>
      <c r="BL59" s="73">
        <f ca="1">SUMIF($C$6:BK$6,BL$5,$C59:BK59)</f>
        <v>363058</v>
      </c>
      <c r="BM59" s="73">
        <f ca="1">SUM(BL59-BK59)</f>
        <v>24595</v>
      </c>
      <c r="BN59" s="19">
        <f ca="1">IF(BM59=0,0,IF(BK59=0,1,BM59/BK59))</f>
        <v>7.2666731666385986E-2</v>
      </c>
      <c r="BO59" s="73">
        <f>+DH59</f>
        <v>48987</v>
      </c>
      <c r="BP59" s="73">
        <f ca="1">OFFSET(DH59,0,14,1,1)</f>
        <v>47741</v>
      </c>
      <c r="BQ59" s="73">
        <f ca="1">SUM(BP59-BO59)</f>
        <v>-1246</v>
      </c>
      <c r="BR59" s="19">
        <f ca="1">IF(BQ59=0,0,IF(BO59=0,1,BQ59/BO59))</f>
        <v>-2.5435319574581013E-2</v>
      </c>
      <c r="BS59" s="73">
        <f>SUMIF($C$6:BR$6,BS$5,$C59:BR59)</f>
        <v>387450</v>
      </c>
      <c r="BT59" s="73">
        <f ca="1">SUMIF($C$6:BS$6,BT$5,$C59:BS59)</f>
        <v>410799</v>
      </c>
      <c r="BU59" s="73">
        <f ca="1">SUM(BT59-BS59)</f>
        <v>23349</v>
      </c>
      <c r="BV59" s="19">
        <f ca="1">IF(BU59=0,0,IF(BS59=0,1,BU59/BS59))</f>
        <v>6.0263259775454894E-2</v>
      </c>
      <c r="BW59" s="73">
        <f>+DI59</f>
        <v>45119</v>
      </c>
      <c r="BX59" s="73">
        <f ca="1">OFFSET(DI59,0,14,1,1)</f>
        <v>46455</v>
      </c>
      <c r="BY59" s="73">
        <f ca="1">SUM(BX59-BW59)</f>
        <v>1336</v>
      </c>
      <c r="BZ59" s="19">
        <f ca="1">IF(BY59=0,0,IF(BW59=0,1,BY59/BW59))</f>
        <v>2.9610585340987167E-2</v>
      </c>
      <c r="CA59" s="73">
        <f>SUMIF($C$6:BZ$6,CA$5,$C59:BZ59)</f>
        <v>432569</v>
      </c>
      <c r="CB59" s="73">
        <f ca="1">SUMIF($C$6:CA$6,CB$5,$C59:CA59)</f>
        <v>457254</v>
      </c>
      <c r="CC59" s="73">
        <f ca="1">SUM(CB59-CA59)</f>
        <v>24685</v>
      </c>
      <c r="CD59" s="19">
        <f ca="1">IF(CC59=0,0,IF(CA59=0,1,CC59/CA59))</f>
        <v>5.7066040331137921E-2</v>
      </c>
      <c r="CE59" s="73">
        <f>+DJ59</f>
        <v>42527</v>
      </c>
      <c r="CF59" s="73">
        <f ca="1">OFFSET(DJ59,0,14,1,1)</f>
        <v>39611</v>
      </c>
      <c r="CG59" s="73">
        <f ca="1">SUM(CF59-CE59)</f>
        <v>-2916</v>
      </c>
      <c r="CH59" s="19">
        <f ca="1">IF(CG59=0,0,IF(CE59=0,1,CG59/CE59))</f>
        <v>-6.8568203729395441E-2</v>
      </c>
      <c r="CI59" s="73">
        <f>SUMIF($C$6:CH$6,CI$5,$C59:CH59)</f>
        <v>475096</v>
      </c>
      <c r="CJ59" s="73">
        <f ca="1">SUMIF($C$6:CI$6,CJ$5,$C59:CI59)</f>
        <v>496865</v>
      </c>
      <c r="CK59" s="73">
        <f ca="1">SUM(CJ59-CI59)</f>
        <v>21769</v>
      </c>
      <c r="CL59" s="19">
        <f ca="1">IF(CK59=0,0,IF(CI59=0,1,CK59/CI59))</f>
        <v>4.5820213177968243E-2</v>
      </c>
      <c r="CM59" s="73">
        <f>+DK59</f>
        <v>44262</v>
      </c>
      <c r="CN59" s="73">
        <f ca="1">OFFSET(DK59,0,14,1,1)</f>
        <v>41902</v>
      </c>
      <c r="CO59" s="73">
        <f ca="1">SUM(CN59-CM59)</f>
        <v>-2360</v>
      </c>
      <c r="CP59" s="19">
        <f ca="1">IF(CO59=0,0,IF(CM59=0,1,CO59/CM59))</f>
        <v>-5.3318873977678372E-2</v>
      </c>
      <c r="CQ59" s="73">
        <f>SUMIF($C$6:CP$6,CQ$5,$C59:CP59)</f>
        <v>519358</v>
      </c>
      <c r="CR59" s="73">
        <f ca="1">SUMIF($C$6:CQ$6,CR$5,$C59:CQ59)</f>
        <v>538767</v>
      </c>
      <c r="CS59" s="73">
        <f ca="1">SUM(CR59-CQ59)</f>
        <v>19409</v>
      </c>
      <c r="CT59" s="19">
        <f ca="1">IF(CS59=0,0,IF(CQ59=0,1,CS59/CQ59))</f>
        <v>3.7371138983129173E-2</v>
      </c>
      <c r="CW59" t="s">
        <v>18</v>
      </c>
      <c r="CX59" t="s">
        <v>6</v>
      </c>
      <c r="CZ59" s="74">
        <f>SUMIF(WPB!$A$93:$A$108,'2017-2018'!CZ$7,WPB!D$93:D$108)</f>
        <v>35939</v>
      </c>
      <c r="DA59" s="74">
        <f>SUMIF(WPB!$A$93:$A$108,'2017-2018'!DA$7,WPB!E$93:E$108)</f>
        <v>33169</v>
      </c>
      <c r="DB59" s="74">
        <f>SUMIF(WPB!$A$93:$A$108,'2017-2018'!DB$7,WPB!F$93:F$108)</f>
        <v>36234</v>
      </c>
      <c r="DC59" s="74">
        <f>SUMIF(WPB!$A$93:$A$108,'2017-2018'!DC$7,WPB!G$93:G$108)</f>
        <v>40179</v>
      </c>
      <c r="DD59" s="74">
        <f>SUMIF(WPB!$A$93:$A$108,'2017-2018'!DD$7,WPB!H$93:H$108)</f>
        <v>41741</v>
      </c>
      <c r="DE59" s="74">
        <f>SUMIF(WPB!$A$93:$A$108,'2017-2018'!DE$7,WPB!I$93:I$108)</f>
        <v>45080</v>
      </c>
      <c r="DF59" s="74">
        <f>SUMIF(WPB!$A$93:$A$108,'2017-2018'!DF$7,WPB!J$93:J$108)</f>
        <v>51157</v>
      </c>
      <c r="DG59" s="74">
        <f>SUMIF(WPB!$A$93:$A$108,'2017-2018'!DG$7,WPB!K$93:K$108)</f>
        <v>54964</v>
      </c>
      <c r="DH59" s="74">
        <f>SUMIF(WPB!$A$93:$A$108,'2017-2018'!DH$7,WPB!L$93:L$108)</f>
        <v>48987</v>
      </c>
      <c r="DI59" s="74">
        <f>SUMIF(WPB!$A$93:$A$108,'2017-2018'!DI$7,WPB!M$93:M$108)</f>
        <v>45119</v>
      </c>
      <c r="DJ59" s="74">
        <f>SUMIF(WPB!$A$93:$A$108,'2017-2018'!DJ$7,WPB!N$93:N$108)</f>
        <v>42527</v>
      </c>
      <c r="DK59" s="74">
        <f>SUMIF(WPB!$A$93:$A$108,'2017-2018'!DK$7,WPB!O$93:O$108)</f>
        <v>44262</v>
      </c>
      <c r="DN59" s="74">
        <f>SUMIF(WPB!$A$93:$A$108,'2017-2018'!DN$7,WPB!D$93:D$108)</f>
        <v>35724</v>
      </c>
      <c r="DO59" s="74">
        <f>SUMIF(WPB!$A$93:$A$108,'2017-2018'!DO$7,WPB!E$93:E$108)</f>
        <v>33255</v>
      </c>
      <c r="DP59" s="74">
        <f>SUMIF(WPB!$A$93:$A$108,'2017-2018'!DP$7,WPB!F$93:F$108)</f>
        <v>40757</v>
      </c>
      <c r="DQ59" s="74">
        <f>SUMIF(WPB!$A$93:$A$108,'2017-2018'!DQ$7,WPB!G$93:G$108)</f>
        <v>41332</v>
      </c>
      <c r="DR59" s="74">
        <f>SUMIF(WPB!$A$93:$A$108,'2017-2018'!DR$7,WPB!H$93:H$108)</f>
        <v>49644</v>
      </c>
      <c r="DS59" s="74">
        <f>SUMIF(WPB!$A$93:$A$108,'2017-2018'!DS$7,WPB!I$93:I$108)</f>
        <v>50669</v>
      </c>
      <c r="DT59" s="74">
        <f>SUMIF(WPB!$A$93:$A$108,'2017-2018'!DT$7,WPB!J$93:J$108)</f>
        <v>53961</v>
      </c>
      <c r="DU59" s="74">
        <f>SUMIF(WPB!$A$93:$A$108,'2017-2018'!DU$7,WPB!K$93:K$108)</f>
        <v>57716</v>
      </c>
      <c r="DV59" s="74">
        <f>SUMIF(WPB!$A$93:$A$108,'2017-2018'!DV$7,WPB!L$93:L$108)</f>
        <v>47741</v>
      </c>
      <c r="DW59" s="74">
        <f>SUMIF(WPB!$A$93:$A$108,'2017-2018'!DW$7,WPB!M$93:M$108)</f>
        <v>46455</v>
      </c>
      <c r="DX59" s="74">
        <f>SUMIF(WPB!$A$93:$A$108,'2017-2018'!DX$7,WPB!N$93:N$108)</f>
        <v>39611</v>
      </c>
      <c r="DY59" s="74">
        <f>SUMIF(WPB!$A$93:$A$108,'2017-2018'!DY$7,WPB!O$93:O$108)</f>
        <v>41902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SUMIF(WPB!$A$111:$A$126,'2017-2018'!CZ$7,WPB!D$111:D$126)</f>
        <v>0</v>
      </c>
      <c r="DA60" s="74">
        <f>SUMIF(WPB!$A$111:$A$126,'2017-2018'!DA$7,WPB!E$111:E$126)</f>
        <v>0</v>
      </c>
      <c r="DB60" s="74">
        <f>SUMIF(WPB!$A$111:$A$126,'2017-2018'!DB$7,WPB!F$111:F$126)</f>
        <v>0</v>
      </c>
      <c r="DC60" s="74">
        <f>SUMIF(WPB!$A$111:$A$126,'2017-2018'!DC$7,WPB!G$111:G$126)</f>
        <v>0</v>
      </c>
      <c r="DD60" s="74">
        <f>SUMIF(WPB!$A$111:$A$126,'2017-2018'!DD$7,WPB!H$111:H$126)</f>
        <v>0</v>
      </c>
      <c r="DE60" s="74">
        <f>SUMIF(WPB!$A$111:$A$126,'2017-2018'!DE$7,WPB!I$111:I$126)</f>
        <v>0</v>
      </c>
      <c r="DF60" s="74">
        <f>SUMIF(WPB!$A$111:$A$126,'2017-2018'!DF$7,WPB!J$111:J$126)</f>
        <v>0</v>
      </c>
      <c r="DG60" s="74">
        <f>SUMIF(WPB!$A$111:$A$126,'2017-2018'!DG$7,WPB!K$111:K$126)</f>
        <v>0</v>
      </c>
      <c r="DH60" s="74">
        <f>SUMIF(WPB!$A$111:$A$126,'2017-2018'!DH$7,WPB!L$111:L$126)</f>
        <v>0</v>
      </c>
      <c r="DI60" s="74">
        <f>SUMIF(WPB!$A$111:$A$126,'2017-2018'!DI$7,WPB!M$111:M$126)</f>
        <v>0</v>
      </c>
      <c r="DJ60" s="74">
        <f>SUMIF(WPB!$A$111:$A$126,'2017-2018'!DJ$7,WPB!N$111:N$126)</f>
        <v>0</v>
      </c>
      <c r="DK60" s="74">
        <f>SUMIF(WPB!$A$111:$A$126,'2017-2018'!DK$7,WPB!O$111:O$126)</f>
        <v>0</v>
      </c>
      <c r="DN60" s="74">
        <f>SUMIF(WPB!$A$111:$A$126,'2017-2018'!DN$7,WPB!D$111:D$126)</f>
        <v>0</v>
      </c>
      <c r="DO60" s="74">
        <f>SUMIF(WPB!$A$111:$A$126,'2017-2018'!DO$7,WPB!E$111:E$126)</f>
        <v>0</v>
      </c>
      <c r="DP60" s="74">
        <f>SUMIF(WPB!$A$111:$A$126,'2017-2018'!DP$7,WPB!F$111:F$126)</f>
        <v>0</v>
      </c>
      <c r="DQ60" s="74">
        <f>SUMIF(WPB!$A$111:$A$126,'2017-2018'!DQ$7,WPB!G$111:G$126)</f>
        <v>0</v>
      </c>
      <c r="DR60" s="74">
        <f>SUMIF(WPB!$A$111:$A$126,'2017-2018'!DR$7,WPB!H$111:H$126)</f>
        <v>0</v>
      </c>
      <c r="DS60" s="74">
        <f>SUMIF(WPB!$A$111:$A$126,'2017-2018'!DS$7,WPB!I$111:I$126)</f>
        <v>0</v>
      </c>
      <c r="DT60" s="74">
        <f>SUMIF(WPB!$A$111:$A$126,'2017-2018'!DT$7,WPB!J$111:J$126)</f>
        <v>0</v>
      </c>
      <c r="DU60" s="74">
        <f>SUMIF(WPB!$A$111:$A$126,'2017-2018'!DU$7,WPB!K$111:K$126)</f>
        <v>0</v>
      </c>
      <c r="DV60" s="74">
        <f>SUMIF(WPB!$A$111:$A$126,'2017-2018'!DV$7,WPB!L$111:L$126)</f>
        <v>0</v>
      </c>
      <c r="DW60" s="74">
        <f>SUMIF(WPB!$A$111:$A$126,'2017-2018'!DW$7,WPB!M$111:M$126)</f>
        <v>0</v>
      </c>
      <c r="DX60" s="74">
        <f>SUMIF(WPB!$A$111:$A$126,'2017-2018'!DX$7,WPB!N$111:N$126)</f>
        <v>0</v>
      </c>
      <c r="DY60" s="74">
        <f>SUMIF(WPB!$A$111:$A$126,'2017-2018'!DY$7,WPB!O$111:O$126)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SUMIF(WPB!$A$129:$A$144,'2017-2018'!CZ$7,WPB!D$129:D$144)</f>
        <v>0</v>
      </c>
      <c r="DA61" s="74">
        <f>SUMIF(WPB!$A$129:$A$144,'2017-2018'!DA$7,WPB!E$129:E$144)</f>
        <v>0</v>
      </c>
      <c r="DB61" s="74">
        <f>SUMIF(WPB!$A$129:$A$144,'2017-2018'!DB$7,WPB!F$129:F$144)</f>
        <v>0</v>
      </c>
      <c r="DC61" s="74">
        <f>SUMIF(WPB!$A$129:$A$144,'2017-2018'!DC$7,WPB!G$129:G$144)</f>
        <v>0</v>
      </c>
      <c r="DD61" s="74">
        <f>SUMIF(WPB!$A$129:$A$144,'2017-2018'!DD$7,WPB!H$129:H$144)</f>
        <v>0</v>
      </c>
      <c r="DE61" s="74">
        <f>SUMIF(WPB!$A$129:$A$144,'2017-2018'!DE$7,WPB!I$129:I$144)</f>
        <v>0</v>
      </c>
      <c r="DF61" s="74">
        <f>SUMIF(WPB!$A$129:$A$144,'2017-2018'!DF$7,WPB!J$129:J$144)</f>
        <v>0</v>
      </c>
      <c r="DG61" s="74">
        <f>SUMIF(WPB!$A$129:$A$144,'2017-2018'!DG$7,WPB!K$129:K$144)</f>
        <v>0</v>
      </c>
      <c r="DH61" s="74">
        <f>SUMIF(WPB!$A$129:$A$144,'2017-2018'!DH$7,WPB!L$129:L$144)</f>
        <v>0</v>
      </c>
      <c r="DI61" s="74">
        <f>SUMIF(WPB!$A$129:$A$144,'2017-2018'!DI$7,WPB!M$129:M$144)</f>
        <v>0</v>
      </c>
      <c r="DJ61" s="74">
        <f>SUMIF(WPB!$A$129:$A$144,'2017-2018'!DJ$7,WPB!N$129:N$144)</f>
        <v>0</v>
      </c>
      <c r="DK61" s="74">
        <f>SUMIF(WPB!$A$129:$A$144,'2017-2018'!DK$7,WPB!O$129:O$144)</f>
        <v>0</v>
      </c>
      <c r="DN61" s="74">
        <f>SUMIF(WPB!$A$129:$A$144,'2017-2018'!DN$7,WPB!D$129:D$144)</f>
        <v>0</v>
      </c>
      <c r="DO61" s="74">
        <f>SUMIF(WPB!$A$129:$A$144,'2017-2018'!DO$7,WPB!E$129:E$144)</f>
        <v>0</v>
      </c>
      <c r="DP61" s="74">
        <f>SUMIF(WPB!$A$129:$A$144,'2017-2018'!DP$7,WPB!F$129:F$144)</f>
        <v>0</v>
      </c>
      <c r="DQ61" s="74">
        <f>SUMIF(WPB!$A$129:$A$144,'2017-2018'!DQ$7,WPB!G$129:G$144)</f>
        <v>0</v>
      </c>
      <c r="DR61" s="74">
        <f>SUMIF(WPB!$A$129:$A$144,'2017-2018'!DR$7,WPB!H$129:H$144)</f>
        <v>0</v>
      </c>
      <c r="DS61" s="74">
        <f>SUMIF(WPB!$A$129:$A$144,'2017-2018'!DS$7,WPB!I$129:I$144)</f>
        <v>0</v>
      </c>
      <c r="DT61" s="74">
        <f>SUMIF(WPB!$A$129:$A$144,'2017-2018'!DT$7,WPB!J$129:J$144)</f>
        <v>0</v>
      </c>
      <c r="DU61" s="74">
        <f>SUMIF(WPB!$A$129:$A$144,'2017-2018'!DU$7,WPB!K$129:K$144)</f>
        <v>0</v>
      </c>
      <c r="DV61" s="74">
        <f>SUMIF(WPB!$A$129:$A$144,'2017-2018'!DV$7,WPB!L$129:L$144)</f>
        <v>0</v>
      </c>
      <c r="DW61" s="74">
        <f>SUMIF(WPB!$A$129:$A$144,'2017-2018'!DW$7,WPB!M$129:M$144)</f>
        <v>0</v>
      </c>
      <c r="DX61" s="74">
        <f>SUMIF(WPB!$A$129:$A$144,'2017-2018'!DX$7,WPB!N$129:N$144)</f>
        <v>0</v>
      </c>
      <c r="DY61" s="74">
        <f>SUMIF(WPB!$A$129:$A$144,'2017-2018'!DY$7,WPB!O$129:O$144)</f>
        <v>0</v>
      </c>
    </row>
    <row r="62" spans="1:130" s="7" customFormat="1">
      <c r="A62" s="75"/>
      <c r="B62" s="24" t="s">
        <v>9</v>
      </c>
      <c r="C62" s="12">
        <f>+SUM(C59:C61)</f>
        <v>35939</v>
      </c>
      <c r="D62" s="86">
        <f ca="1">+SUM(D59:D61)</f>
        <v>35724</v>
      </c>
      <c r="E62" s="12">
        <f ca="1">SUM(E59:E61)</f>
        <v>-215</v>
      </c>
      <c r="F62" s="13">
        <f ca="1">IF(E62=0,0,IF(C62=0,1,E62/C62))</f>
        <v>-5.9823589971896825E-3</v>
      </c>
      <c r="G62" s="12">
        <f>SUM(G59:G61)</f>
        <v>35939</v>
      </c>
      <c r="H62" s="86">
        <f ca="1">SUM(H59:H61)</f>
        <v>35724</v>
      </c>
      <c r="I62" s="12">
        <f ca="1">SUM(I59:I61)</f>
        <v>-215</v>
      </c>
      <c r="J62" s="13">
        <f ca="1">IF(I62=0,0,IF(G62=0,1,I62/G62))</f>
        <v>-5.9823589971896825E-3</v>
      </c>
      <c r="K62" s="12">
        <f>+SUM(K59:K61)</f>
        <v>33169</v>
      </c>
      <c r="L62" s="86">
        <f ca="1">+SUM(L59:L61)</f>
        <v>33255</v>
      </c>
      <c r="M62" s="12">
        <f ca="1">SUM(M59:M61)</f>
        <v>86</v>
      </c>
      <c r="N62" s="13">
        <f ca="1">IF(M62=0,0,IF(K62=0,1,M62/K62))</f>
        <v>2.5927824173173747E-3</v>
      </c>
      <c r="O62" s="12">
        <f>SUM(O59:O61)</f>
        <v>69108</v>
      </c>
      <c r="P62" s="86">
        <f ca="1">SUM(P59:P61)</f>
        <v>68979</v>
      </c>
      <c r="Q62" s="12">
        <f ca="1">SUM(Q59:Q61)</f>
        <v>-129</v>
      </c>
      <c r="R62" s="13">
        <f ca="1">IF(Q62=0,0,IF(O62=0,1,Q62/O62))</f>
        <v>-1.866643514499045E-3</v>
      </c>
      <c r="S62" s="12">
        <f>+SUM(S59:S61)</f>
        <v>36234</v>
      </c>
      <c r="T62" s="86">
        <f ca="1">+SUM(T59:T61)</f>
        <v>40757</v>
      </c>
      <c r="U62" s="12">
        <f ca="1">SUM(U59:U61)</f>
        <v>4523</v>
      </c>
      <c r="V62" s="13">
        <f ca="1">IF(U62=0,0,IF(S62=0,1,U62/S62))</f>
        <v>0.12482751007341171</v>
      </c>
      <c r="W62" s="12">
        <f>SUM(W59:W61)</f>
        <v>105342</v>
      </c>
      <c r="X62" s="86">
        <f ca="1">SUM(X59:X61)</f>
        <v>109736</v>
      </c>
      <c r="Y62" s="12">
        <f ca="1">SUM(Y59:Y61)</f>
        <v>4394</v>
      </c>
      <c r="Z62" s="13">
        <f ca="1">IF(Y62=0,0,IF(W62=0,1,Y62/W62))</f>
        <v>4.1711757893337892E-2</v>
      </c>
      <c r="AA62" s="12">
        <f>+SUM(AA59:AA61)</f>
        <v>40179</v>
      </c>
      <c r="AB62" s="86">
        <f ca="1">+SUM(AB59:AB61)</f>
        <v>41332</v>
      </c>
      <c r="AC62" s="12">
        <f ca="1">SUM(AC59:AC61)</f>
        <v>1153</v>
      </c>
      <c r="AD62" s="13">
        <f ca="1">IF(AC62=0,0,IF(AA62=0,1,AC62/AA62))</f>
        <v>2.8696582792005775E-2</v>
      </c>
      <c r="AE62" s="12">
        <f>SUM(AE59:AE61)</f>
        <v>145521</v>
      </c>
      <c r="AF62" s="86">
        <f ca="1">SUM(AF59:AF61)</f>
        <v>151068</v>
      </c>
      <c r="AG62" s="12">
        <f ca="1">SUM(AG59:AG61)</f>
        <v>5547</v>
      </c>
      <c r="AH62" s="13">
        <f ca="1">IF(AG62=0,0,IF(AE62=0,1,AG62/AE62))</f>
        <v>3.8118209742923702E-2</v>
      </c>
      <c r="AI62" s="12">
        <f>+SUM(AI59:AI61)</f>
        <v>41741</v>
      </c>
      <c r="AJ62" s="86">
        <f ca="1">+SUM(AJ59:AJ61)</f>
        <v>49644</v>
      </c>
      <c r="AK62" s="12">
        <f ca="1">SUM(AK59:AK61)</f>
        <v>7903</v>
      </c>
      <c r="AL62" s="13">
        <f ca="1">IF(AK62=0,0,IF(AI62=0,1,AK62/AI62))</f>
        <v>0.18933422773771591</v>
      </c>
      <c r="AM62" s="12">
        <f>SUM(AM59:AM61)</f>
        <v>187262</v>
      </c>
      <c r="AN62" s="86">
        <f ca="1">SUM(AN59:AN61)</f>
        <v>200712</v>
      </c>
      <c r="AO62" s="12">
        <f ca="1">SUM(AO59:AO61)</f>
        <v>13450</v>
      </c>
      <c r="AP62" s="13">
        <f ca="1">IF(AO62=0,0,IF(AM62=0,1,AO62/AM62))</f>
        <v>7.182450256859374E-2</v>
      </c>
      <c r="AQ62" s="12">
        <f>+SUM(AQ59:AQ61)</f>
        <v>45080</v>
      </c>
      <c r="AR62" s="86">
        <f ca="1">+SUM(AR59:AR61)</f>
        <v>50669</v>
      </c>
      <c r="AS62" s="12">
        <f ca="1">SUM(AS59:AS61)</f>
        <v>5589</v>
      </c>
      <c r="AT62" s="13">
        <f ca="1">IF(AS62=0,0,IF(AQ62=0,1,AS62/AQ62))</f>
        <v>0.1239795918367347</v>
      </c>
      <c r="AU62" s="12">
        <f>SUM(AU59:AU61)</f>
        <v>232342</v>
      </c>
      <c r="AV62" s="86">
        <f ca="1">SUM(AV59:AV61)</f>
        <v>251381</v>
      </c>
      <c r="AW62" s="12">
        <f ca="1">SUM(AW59:AW61)</f>
        <v>19039</v>
      </c>
      <c r="AX62" s="13">
        <f ca="1">IF(AW62=0,0,IF(AU62=0,1,AW62/AU62))</f>
        <v>8.1943858622203478E-2</v>
      </c>
      <c r="AY62" s="12">
        <f>+SUM(AY59:AY61)</f>
        <v>51157</v>
      </c>
      <c r="AZ62" s="86">
        <f ca="1">+SUM(AZ59:AZ61)</f>
        <v>53961</v>
      </c>
      <c r="BA62" s="12">
        <f ca="1">SUM(BA59:BA61)</f>
        <v>2804</v>
      </c>
      <c r="BB62" s="13">
        <f ca="1">IF(BA62=0,0,IF(AY62=0,1,BA62/AY62))</f>
        <v>5.4811658228590417E-2</v>
      </c>
      <c r="BC62" s="12">
        <f>SUM(BC59:BC61)</f>
        <v>283499</v>
      </c>
      <c r="BD62" s="86">
        <f ca="1">SUM(BD59:BD61)</f>
        <v>305342</v>
      </c>
      <c r="BE62" s="12">
        <f ca="1">SUM(BE59:BE61)</f>
        <v>21843</v>
      </c>
      <c r="BF62" s="13">
        <f ca="1">IF(BE62=0,0,IF(BC62=0,1,BE62/BC62))</f>
        <v>7.7047890821484374E-2</v>
      </c>
      <c r="BG62" s="12">
        <f>+SUM(BG59:BG61)</f>
        <v>54964</v>
      </c>
      <c r="BH62" s="86">
        <f ca="1">+SUM(BH59:BH61)</f>
        <v>57716</v>
      </c>
      <c r="BI62" s="12">
        <f ca="1">SUM(BI59:BI61)</f>
        <v>2752</v>
      </c>
      <c r="BJ62" s="13">
        <f ca="1">IF(BI62=0,0,IF(BG62=0,1,BI62/BG62))</f>
        <v>5.0069136161851394E-2</v>
      </c>
      <c r="BK62" s="12">
        <f>SUM(BK59:BK61)</f>
        <v>338463</v>
      </c>
      <c r="BL62" s="86">
        <f ca="1">SUM(BL59:BL61)</f>
        <v>363058</v>
      </c>
      <c r="BM62" s="12">
        <f ca="1">SUM(BM59:BM61)</f>
        <v>24595</v>
      </c>
      <c r="BN62" s="13">
        <f ca="1">IF(BM62=0,0,IF(BK62=0,1,BM62/BK62))</f>
        <v>7.2666731666385986E-2</v>
      </c>
      <c r="BO62" s="12">
        <f>+SUM(BO59:BO61)</f>
        <v>48987</v>
      </c>
      <c r="BP62" s="86">
        <f ca="1">+SUM(BP59:BP61)</f>
        <v>47741</v>
      </c>
      <c r="BQ62" s="12">
        <f ca="1">SUM(BQ59:BQ61)</f>
        <v>-1246</v>
      </c>
      <c r="BR62" s="13">
        <f ca="1">IF(BQ62=0,0,IF(BO62=0,1,BQ62/BO62))</f>
        <v>-2.5435319574581013E-2</v>
      </c>
      <c r="BS62" s="12">
        <f>SUM(BS59:BS61)</f>
        <v>387450</v>
      </c>
      <c r="BT62" s="86">
        <f ca="1">SUM(BT59:BT61)</f>
        <v>410799</v>
      </c>
      <c r="BU62" s="12">
        <f ca="1">SUM(BU59:BU61)</f>
        <v>23349</v>
      </c>
      <c r="BV62" s="13">
        <f ca="1">IF(BU62=0,0,IF(BS62=0,1,BU62/BS62))</f>
        <v>6.0263259775454894E-2</v>
      </c>
      <c r="BW62" s="12">
        <f>+SUM(BW59:BW61)</f>
        <v>45119</v>
      </c>
      <c r="BX62" s="86">
        <f ca="1">+SUM(BX59:BX61)</f>
        <v>46455</v>
      </c>
      <c r="BY62" s="12">
        <f ca="1">SUM(BY59:BY61)</f>
        <v>1336</v>
      </c>
      <c r="BZ62" s="13">
        <f ca="1">IF(BY62=0,0,IF(BW62=0,1,BY62/BW62))</f>
        <v>2.9610585340987167E-2</v>
      </c>
      <c r="CA62" s="12">
        <f>SUM(CA59:CA61)</f>
        <v>432569</v>
      </c>
      <c r="CB62" s="86">
        <f ca="1">SUM(CB59:CB61)</f>
        <v>457254</v>
      </c>
      <c r="CC62" s="12">
        <f ca="1">SUM(CC59:CC61)</f>
        <v>24685</v>
      </c>
      <c r="CD62" s="13">
        <f ca="1">IF(CC62=0,0,IF(CA62=0,1,CC62/CA62))</f>
        <v>5.7066040331137921E-2</v>
      </c>
      <c r="CE62" s="12">
        <f>+SUM(CE59:CE61)</f>
        <v>42527</v>
      </c>
      <c r="CF62" s="86">
        <f ca="1">+SUM(CF59:CF61)</f>
        <v>39611</v>
      </c>
      <c r="CG62" s="12">
        <f ca="1">SUM(CG59:CG61)</f>
        <v>-2916</v>
      </c>
      <c r="CH62" s="13">
        <f ca="1">IF(CG62=0,0,IF(CE62=0,1,CG62/CE62))</f>
        <v>-6.8568203729395441E-2</v>
      </c>
      <c r="CI62" s="12">
        <f>SUM(CI59:CI61)</f>
        <v>475096</v>
      </c>
      <c r="CJ62" s="86">
        <f ca="1">SUM(CJ59:CJ61)</f>
        <v>496865</v>
      </c>
      <c r="CK62" s="12">
        <f ca="1">SUM(CK59:CK61)</f>
        <v>21769</v>
      </c>
      <c r="CL62" s="13">
        <f ca="1">IF(CK62=0,0,IF(CI62=0,1,CK62/CI62))</f>
        <v>4.5820213177968243E-2</v>
      </c>
      <c r="CM62" s="12">
        <f>+SUM(CM59:CM61)</f>
        <v>44262</v>
      </c>
      <c r="CN62" s="86">
        <f ca="1">+SUM(CN59:CN61)</f>
        <v>41902</v>
      </c>
      <c r="CO62" s="12">
        <f ca="1">SUM(CO59:CO61)</f>
        <v>-2360</v>
      </c>
      <c r="CP62" s="13">
        <f ca="1">IF(CO62=0,0,IF(CM62=0,1,CO62/CM62))</f>
        <v>-5.3318873977678372E-2</v>
      </c>
      <c r="CQ62" s="12">
        <f>SUM(CQ59:CQ61)</f>
        <v>519358</v>
      </c>
      <c r="CR62" s="86">
        <f ca="1">SUM(CR59:CR61)</f>
        <v>538767</v>
      </c>
      <c r="CS62" s="12">
        <f ca="1">SUM(CS59:CS61)</f>
        <v>19409</v>
      </c>
      <c r="CT62" s="13">
        <f ca="1">IF(CS62=0,0,IF(CQ62=0,1,CS62/CQ62))</f>
        <v>3.7371138983129173E-2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1830216</v>
      </c>
      <c r="D64" s="73">
        <f t="shared" ca="1" si="2"/>
        <v>1827215</v>
      </c>
      <c r="E64" s="18">
        <f t="shared" ca="1" si="2"/>
        <v>-3001</v>
      </c>
      <c r="F64" s="19">
        <f ca="1">IF(E64=0,0,IF(C64=0,1,E64/C64))</f>
        <v>-1.6396971723556127E-3</v>
      </c>
      <c r="G64" s="18">
        <f t="shared" ref="G64:I66" si="3">SUMIF($B$9:$B$63,$B64,G$9:G$63)</f>
        <v>1830216</v>
      </c>
      <c r="H64" s="73">
        <f t="shared" ca="1" si="3"/>
        <v>1827215</v>
      </c>
      <c r="I64" s="18">
        <f t="shared" ca="1" si="3"/>
        <v>-3001</v>
      </c>
      <c r="J64" s="19">
        <f ca="1">IF(I64=0,0,IF(G64=0,1,I64/G64))</f>
        <v>-1.6396971723556127E-3</v>
      </c>
      <c r="K64" s="18">
        <f t="shared" ref="K64:M66" si="4">SUMIF($B$9:$B$63,$B64,K$9:K$63)</f>
        <v>1701305</v>
      </c>
      <c r="L64" s="73">
        <f t="shared" ca="1" si="4"/>
        <v>1692565</v>
      </c>
      <c r="M64" s="18">
        <f t="shared" ca="1" si="4"/>
        <v>-8740</v>
      </c>
      <c r="N64" s="19">
        <f ca="1">IF(M64=0,0,IF(K64=0,1,M64/K64))</f>
        <v>-5.1372328888706024E-3</v>
      </c>
      <c r="O64" s="18">
        <f t="shared" ref="O64:Q66" si="5">SUMIF($B$9:$B$63,$B64,O$9:O$63)</f>
        <v>3531521</v>
      </c>
      <c r="P64" s="73">
        <f t="shared" ca="1" si="5"/>
        <v>3519780</v>
      </c>
      <c r="Q64" s="18">
        <f t="shared" ca="1" si="5"/>
        <v>-11741</v>
      </c>
      <c r="R64" s="19">
        <f ca="1">IF(Q64=0,0,IF(O64=0,1,Q64/O64))</f>
        <v>-3.3246298124802315E-3</v>
      </c>
      <c r="S64" s="18">
        <f t="shared" ref="S64:U66" si="6">SUMIF($B$9:$B$63,$B64,S$9:S$63)</f>
        <v>1978927</v>
      </c>
      <c r="T64" s="73">
        <f t="shared" ca="1" si="6"/>
        <v>2166613</v>
      </c>
      <c r="U64" s="18">
        <f t="shared" ca="1" si="6"/>
        <v>187686</v>
      </c>
      <c r="V64" s="19">
        <f ca="1">IF(U64=0,0,IF(S64=0,1,U64/S64))</f>
        <v>9.4842305956712905E-2</v>
      </c>
      <c r="W64" s="18">
        <f t="shared" ref="W64:Y66" si="7">SUMIF($B$9:$B$63,$B64,W$9:W$63)</f>
        <v>5510448</v>
      </c>
      <c r="X64" s="73">
        <f t="shared" ca="1" si="7"/>
        <v>5686393</v>
      </c>
      <c r="Y64" s="18">
        <f t="shared" ca="1" si="7"/>
        <v>175945</v>
      </c>
      <c r="Z64" s="19">
        <f ca="1">IF(Y64=0,0,IF(W64=0,1,Y64/W64))</f>
        <v>3.1929345853549472E-2</v>
      </c>
      <c r="AA64" s="18">
        <f t="shared" ref="AA64:AC66" si="8">SUMIF($B$9:$B$63,$B64,AA$9:AA$63)</f>
        <v>2118465</v>
      </c>
      <c r="AB64" s="73">
        <f t="shared" ca="1" si="8"/>
        <v>2060106</v>
      </c>
      <c r="AC64" s="18">
        <f t="shared" ca="1" si="8"/>
        <v>-58359</v>
      </c>
      <c r="AD64" s="19">
        <f ca="1">IF(AC64=0,0,IF(AA64=0,1,AC64/AA64))</f>
        <v>-2.7547776338056093E-2</v>
      </c>
      <c r="AE64" s="18">
        <f t="shared" ref="AE64:AG66" si="9">SUMIF($B$9:$B$63,$B64,AE$9:AE$63)</f>
        <v>7628913</v>
      </c>
      <c r="AF64" s="73">
        <f t="shared" ca="1" si="9"/>
        <v>7746499</v>
      </c>
      <c r="AG64" s="18">
        <f t="shared" ca="1" si="9"/>
        <v>117586</v>
      </c>
      <c r="AH64" s="19">
        <f ca="1">IF(AG64=0,0,IF(AE64=0,1,AG64/AE64))</f>
        <v>1.5413205000502693E-2</v>
      </c>
      <c r="AI64" s="18">
        <f t="shared" ref="AI64:AK66" si="10">SUMIF($B$9:$B$63,$B64,AI$9:AI$63)</f>
        <v>2249508</v>
      </c>
      <c r="AJ64" s="73">
        <f t="shared" ca="1" si="10"/>
        <v>2351107</v>
      </c>
      <c r="AK64" s="18">
        <f t="shared" ca="1" si="10"/>
        <v>101599</v>
      </c>
      <c r="AL64" s="19">
        <f ca="1">IF(AK64=0,0,IF(AI64=0,1,AK64/AI64))</f>
        <v>4.5164987188309622E-2</v>
      </c>
      <c r="AM64" s="18">
        <f t="shared" ref="AM64:AO66" si="11">SUMIF($B$9:$B$63,$B64,AM$9:AM$63)</f>
        <v>9878421</v>
      </c>
      <c r="AN64" s="73">
        <f t="shared" ca="1" si="11"/>
        <v>10097606</v>
      </c>
      <c r="AO64" s="18">
        <f t="shared" ca="1" si="11"/>
        <v>219185</v>
      </c>
      <c r="AP64" s="19">
        <f ca="1">IF(AO64=0,0,IF(AM64=0,1,AO64/AM64))</f>
        <v>2.2188262678822859E-2</v>
      </c>
      <c r="AQ64" s="18">
        <f t="shared" ref="AQ64:AS66" si="12">SUMIF($B$9:$B$63,$B64,AQ$9:AQ$63)</f>
        <v>2386368</v>
      </c>
      <c r="AR64" s="73">
        <f t="shared" ca="1" si="12"/>
        <v>2508478</v>
      </c>
      <c r="AS64" s="18">
        <f t="shared" ca="1" si="12"/>
        <v>122110</v>
      </c>
      <c r="AT64" s="19">
        <f ca="1">IF(AS64=0,0,IF(AQ64=0,1,AS64/AQ64))</f>
        <v>5.1169811194250008E-2</v>
      </c>
      <c r="AU64" s="18">
        <f t="shared" ref="AU64:AW66" si="13">SUMIF($B$9:$B$63,$B64,AU$9:AU$63)</f>
        <v>12264789</v>
      </c>
      <c r="AV64" s="73">
        <f t="shared" ca="1" si="13"/>
        <v>12606084</v>
      </c>
      <c r="AW64" s="18">
        <f t="shared" ca="1" si="13"/>
        <v>341295</v>
      </c>
      <c r="AX64" s="19">
        <f ca="1">IF(AW64=0,0,IF(AU64=0,1,AW64/AU64))</f>
        <v>2.7827221487463014E-2</v>
      </c>
      <c r="AY64" s="18">
        <f t="shared" ref="AY64:BA66" si="14">SUMIF($B$9:$B$63,$B64,AY$9:AY$63)</f>
        <v>2814486</v>
      </c>
      <c r="AZ64" s="73">
        <f t="shared" ca="1" si="14"/>
        <v>2824169</v>
      </c>
      <c r="BA64" s="18">
        <f t="shared" ca="1" si="14"/>
        <v>9683</v>
      </c>
      <c r="BB64" s="19">
        <f ca="1">IF(BA64=0,0,IF(AY64=0,1,BA64/AY64))</f>
        <v>3.4404150526952345E-3</v>
      </c>
      <c r="BC64" s="18">
        <f t="shared" ref="BC64:BE66" si="15">SUMIF($B$9:$B$63,$B64,BC$9:BC$63)</f>
        <v>15079275</v>
      </c>
      <c r="BD64" s="73">
        <f t="shared" ca="1" si="15"/>
        <v>15430253</v>
      </c>
      <c r="BE64" s="18">
        <f t="shared" ca="1" si="15"/>
        <v>350978</v>
      </c>
      <c r="BF64" s="19">
        <f ca="1">IF(BE64=0,0,IF(BC64=0,1,BE64/BC64))</f>
        <v>2.3275522198514184E-2</v>
      </c>
      <c r="BG64" s="18">
        <f t="shared" ref="BG64:BI66" si="16">SUMIF($B$9:$B$63,$B64,BG$9:BG$63)</f>
        <v>2899362</v>
      </c>
      <c r="BH64" s="73">
        <f t="shared" ca="1" si="16"/>
        <v>2930005</v>
      </c>
      <c r="BI64" s="18">
        <f t="shared" ca="1" si="16"/>
        <v>30643</v>
      </c>
      <c r="BJ64" s="19">
        <f ca="1">IF(BI64=0,0,IF(BG64=0,1,BI64/BG64))</f>
        <v>1.0568876877050883E-2</v>
      </c>
      <c r="BK64" s="18">
        <f t="shared" ref="BK64:BM66" si="17">SUMIF($B$9:$B$63,$B64,BK$9:BK$63)</f>
        <v>17978637</v>
      </c>
      <c r="BL64" s="73">
        <f t="shared" ca="1" si="17"/>
        <v>18360258</v>
      </c>
      <c r="BM64" s="18">
        <f t="shared" ca="1" si="17"/>
        <v>381621</v>
      </c>
      <c r="BN64" s="19">
        <f ca="1">IF(BM64=0,0,IF(BK64=0,1,BM64/BK64))</f>
        <v>2.1226358816855806E-2</v>
      </c>
      <c r="BO64" s="18">
        <f t="shared" ref="BO64:BQ66" si="18">SUMIF($B$9:$B$63,$B64,BO$9:BO$63)</f>
        <v>2412260</v>
      </c>
      <c r="BP64" s="73">
        <f t="shared" ca="1" si="18"/>
        <v>2339139</v>
      </c>
      <c r="BQ64" s="18">
        <f t="shared" ca="1" si="18"/>
        <v>-73121</v>
      </c>
      <c r="BR64" s="19">
        <f ca="1">IF(BQ64=0,0,IF(BO64=0,1,BQ64/BO64))</f>
        <v>-3.0312238315936092E-2</v>
      </c>
      <c r="BS64" s="18">
        <f t="shared" ref="BS64:BU66" si="19">SUMIF($B$9:$B$63,$B64,BS$9:BS$63)</f>
        <v>20390897</v>
      </c>
      <c r="BT64" s="73">
        <f t="shared" ca="1" si="19"/>
        <v>20699397</v>
      </c>
      <c r="BU64" s="18">
        <f t="shared" ca="1" si="19"/>
        <v>308500</v>
      </c>
      <c r="BV64" s="19">
        <f ca="1">IF(BU64=0,0,IF(BS64=0,1,BU64/BS64))</f>
        <v>1.5129300098960826E-2</v>
      </c>
      <c r="BW64" s="18">
        <f t="shared" ref="BW64:BY66" si="20">SUMIF($B$9:$B$63,$B64,BW$9:BW$63)</f>
        <v>2320659</v>
      </c>
      <c r="BX64" s="73">
        <f t="shared" ca="1" si="20"/>
        <v>2304869</v>
      </c>
      <c r="BY64" s="18">
        <f t="shared" ca="1" si="20"/>
        <v>-15790</v>
      </c>
      <c r="BZ64" s="19">
        <f ca="1">IF(BY64=0,0,IF(BW64=0,1,BY64/BW64))</f>
        <v>-6.8041017659208006E-3</v>
      </c>
      <c r="CA64" s="18">
        <f t="shared" ref="CA64:CC66" si="21">SUMIF($B$9:$B$63,$B64,CA$9:CA$63)</f>
        <v>22711556</v>
      </c>
      <c r="CB64" s="73">
        <f t="shared" ca="1" si="21"/>
        <v>23004266</v>
      </c>
      <c r="CC64" s="18">
        <f t="shared" ca="1" si="21"/>
        <v>292710</v>
      </c>
      <c r="CD64" s="19">
        <f ca="1">IF(CC64=0,0,IF(CA64=0,1,CC64/CA64))</f>
        <v>1.2888152621511269E-2</v>
      </c>
      <c r="CE64" s="18">
        <f t="shared" ref="CE64:CG66" si="22">SUMIF($B$9:$B$63,$B64,CE$9:CE$63)</f>
        <v>2099249</v>
      </c>
      <c r="CF64" s="73">
        <f t="shared" ca="1" si="22"/>
        <v>2036511</v>
      </c>
      <c r="CG64" s="18">
        <f t="shared" ca="1" si="22"/>
        <v>-62738</v>
      </c>
      <c r="CH64" s="19">
        <f ca="1">IF(CG64=0,0,IF(CE64=0,1,CG64/CE64))</f>
        <v>-2.9885925871585506E-2</v>
      </c>
      <c r="CI64" s="18">
        <f t="shared" ref="CI64:CK66" si="23">SUMIF($B$9:$B$63,$B64,CI$9:CI$63)</f>
        <v>24810805</v>
      </c>
      <c r="CJ64" s="73">
        <f t="shared" ca="1" si="23"/>
        <v>25040777</v>
      </c>
      <c r="CK64" s="18">
        <f t="shared" ca="1" si="23"/>
        <v>229972</v>
      </c>
      <c r="CL64" s="19">
        <f ca="1">IF(CK64=0,0,IF(CI64=0,1,CK64/CI64))</f>
        <v>9.2690261359919604E-3</v>
      </c>
      <c r="CM64" s="18">
        <f t="shared" ref="CM64:CO66" si="24">SUMIF($B$9:$B$63,$B64,CM$9:CM$63)</f>
        <v>2069389</v>
      </c>
      <c r="CN64" s="73">
        <f t="shared" ca="1" si="24"/>
        <v>2073327</v>
      </c>
      <c r="CO64" s="18">
        <f t="shared" ca="1" si="24"/>
        <v>3938</v>
      </c>
      <c r="CP64" s="19">
        <f ca="1">IF(CO64=0,0,IF(CM64=0,1,CO64/CM64))</f>
        <v>1.9029771589585138E-3</v>
      </c>
      <c r="CQ64" s="18">
        <f t="shared" ref="CQ64:CS66" si="25">SUMIF($B$9:$B$63,$B64,CQ$9:CQ$63)</f>
        <v>26880194</v>
      </c>
      <c r="CR64" s="73">
        <f t="shared" ca="1" si="25"/>
        <v>27114104</v>
      </c>
      <c r="CS64" s="18">
        <f t="shared" ca="1" si="25"/>
        <v>233910</v>
      </c>
      <c r="CT64" s="19">
        <f ca="1">IF(CS64=0,0,IF(CQ64=0,1,CS64/CQ64))</f>
        <v>8.7019461243471683E-3</v>
      </c>
    </row>
    <row r="65" spans="1:98">
      <c r="A65" s="77"/>
      <c r="B65" s="26" t="s">
        <v>7</v>
      </c>
      <c r="C65" s="18">
        <f t="shared" si="2"/>
        <v>554464</v>
      </c>
      <c r="D65" s="73">
        <f t="shared" ca="1" si="2"/>
        <v>543147</v>
      </c>
      <c r="E65" s="18">
        <f t="shared" ca="1" si="2"/>
        <v>-11317</v>
      </c>
      <c r="F65" s="19">
        <f ca="1">IF(E65=0,0,IF(C65=0,1,E65/C65))</f>
        <v>-2.0410702949154497E-2</v>
      </c>
      <c r="G65" s="18">
        <f t="shared" si="3"/>
        <v>554464</v>
      </c>
      <c r="H65" s="73">
        <f t="shared" ca="1" si="3"/>
        <v>543147</v>
      </c>
      <c r="I65" s="18">
        <f t="shared" ca="1" si="3"/>
        <v>-11317</v>
      </c>
      <c r="J65" s="19">
        <f ca="1">IF(I65=0,0,IF(G65=0,1,I65/G65))</f>
        <v>-2.0410702949154497E-2</v>
      </c>
      <c r="K65" s="18">
        <f t="shared" si="4"/>
        <v>537099</v>
      </c>
      <c r="L65" s="73">
        <f t="shared" ca="1" si="4"/>
        <v>529434</v>
      </c>
      <c r="M65" s="18">
        <f t="shared" ca="1" si="4"/>
        <v>-7665</v>
      </c>
      <c r="N65" s="19">
        <f ca="1">IF(M65=0,0,IF(K65=0,1,M65/K65))</f>
        <v>-1.4271112029625823E-2</v>
      </c>
      <c r="O65" s="18">
        <f t="shared" si="5"/>
        <v>1091563</v>
      </c>
      <c r="P65" s="73">
        <f t="shared" ca="1" si="5"/>
        <v>1072581</v>
      </c>
      <c r="Q65" s="18">
        <f t="shared" ca="1" si="5"/>
        <v>-18982</v>
      </c>
      <c r="R65" s="19">
        <f ca="1">IF(Q65=0,0,IF(O65=0,1,Q65/O65))</f>
        <v>-1.7389742964904455E-2</v>
      </c>
      <c r="S65" s="18">
        <f t="shared" si="6"/>
        <v>619161</v>
      </c>
      <c r="T65" s="73">
        <f t="shared" ca="1" si="6"/>
        <v>594665</v>
      </c>
      <c r="U65" s="18">
        <f t="shared" ca="1" si="6"/>
        <v>-24496</v>
      </c>
      <c r="V65" s="19">
        <f ca="1">IF(U65=0,0,IF(S65=0,1,U65/S65))</f>
        <v>-3.9563215383397854E-2</v>
      </c>
      <c r="W65" s="18">
        <f t="shared" si="7"/>
        <v>1710724</v>
      </c>
      <c r="X65" s="73">
        <f t="shared" ca="1" si="7"/>
        <v>1667246</v>
      </c>
      <c r="Y65" s="18">
        <f t="shared" ca="1" si="7"/>
        <v>-43478</v>
      </c>
      <c r="Z65" s="19">
        <f ca="1">IF(Y65=0,0,IF(W65=0,1,Y65/W65))</f>
        <v>-2.5414970503716557E-2</v>
      </c>
      <c r="AA65" s="18">
        <f t="shared" si="8"/>
        <v>556029</v>
      </c>
      <c r="AB65" s="73">
        <f t="shared" ca="1" si="8"/>
        <v>584393</v>
      </c>
      <c r="AC65" s="18">
        <f t="shared" ca="1" si="8"/>
        <v>28364</v>
      </c>
      <c r="AD65" s="19">
        <f ca="1">IF(AC65=0,0,IF(AA65=0,1,AC65/AA65))</f>
        <v>5.1011727805564101E-2</v>
      </c>
      <c r="AE65" s="18">
        <f t="shared" si="9"/>
        <v>2266753</v>
      </c>
      <c r="AF65" s="73">
        <f t="shared" ca="1" si="9"/>
        <v>2251639</v>
      </c>
      <c r="AG65" s="18">
        <f t="shared" ca="1" si="9"/>
        <v>-15114</v>
      </c>
      <c r="AH65" s="19">
        <f ca="1">IF(AG65=0,0,IF(AE65=0,1,AG65/AE65))</f>
        <v>-6.6676872160310362E-3</v>
      </c>
      <c r="AI65" s="18">
        <f t="shared" si="10"/>
        <v>615909</v>
      </c>
      <c r="AJ65" s="73">
        <f t="shared" ca="1" si="10"/>
        <v>611833</v>
      </c>
      <c r="AK65" s="18">
        <f t="shared" ca="1" si="10"/>
        <v>-4076</v>
      </c>
      <c r="AL65" s="19">
        <f ca="1">IF(AK65=0,0,IF(AI65=0,1,AK65/AI65))</f>
        <v>-6.6178607554038017E-3</v>
      </c>
      <c r="AM65" s="18">
        <f t="shared" si="11"/>
        <v>2882662</v>
      </c>
      <c r="AN65" s="73">
        <f t="shared" ca="1" si="11"/>
        <v>2863472</v>
      </c>
      <c r="AO65" s="18">
        <f t="shared" ca="1" si="11"/>
        <v>-19190</v>
      </c>
      <c r="AP65" s="19">
        <f ca="1">IF(AO65=0,0,IF(AM65=0,1,AO65/AM65))</f>
        <v>-6.6570413041834248E-3</v>
      </c>
      <c r="AQ65" s="18">
        <f t="shared" si="12"/>
        <v>610347</v>
      </c>
      <c r="AR65" s="73">
        <f t="shared" ca="1" si="12"/>
        <v>589328</v>
      </c>
      <c r="AS65" s="18">
        <f t="shared" ca="1" si="12"/>
        <v>-21019</v>
      </c>
      <c r="AT65" s="19">
        <f ca="1">IF(AS65=0,0,IF(AQ65=0,1,AS65/AQ65))</f>
        <v>-3.44377870293456E-2</v>
      </c>
      <c r="AU65" s="18">
        <f t="shared" si="13"/>
        <v>3493009</v>
      </c>
      <c r="AV65" s="73">
        <f t="shared" ca="1" si="13"/>
        <v>3452800</v>
      </c>
      <c r="AW65" s="18">
        <f t="shared" ca="1" si="13"/>
        <v>-40209</v>
      </c>
      <c r="AX65" s="19">
        <f ca="1">IF(AW65=0,0,IF(AU65=0,1,AW65/AU65))</f>
        <v>-1.151127867119724E-2</v>
      </c>
      <c r="AY65" s="18">
        <f t="shared" si="14"/>
        <v>521507</v>
      </c>
      <c r="AZ65" s="73">
        <f t="shared" ca="1" si="14"/>
        <v>545000</v>
      </c>
      <c r="BA65" s="18">
        <f t="shared" ca="1" si="14"/>
        <v>23493</v>
      </c>
      <c r="BB65" s="19">
        <f ca="1">IF(BA65=0,0,IF(AY65=0,1,BA65/AY65))</f>
        <v>4.5048292736243237E-2</v>
      </c>
      <c r="BC65" s="18">
        <f t="shared" si="15"/>
        <v>4014516</v>
      </c>
      <c r="BD65" s="73">
        <f t="shared" ca="1" si="15"/>
        <v>3997800</v>
      </c>
      <c r="BE65" s="18">
        <f t="shared" ca="1" si="15"/>
        <v>-16716</v>
      </c>
      <c r="BF65" s="19">
        <f ca="1">IF(BE65=0,0,IF(BC65=0,1,BE65/BC65))</f>
        <v>-4.1638892459265322E-3</v>
      </c>
      <c r="BG65" s="18">
        <f t="shared" si="16"/>
        <v>604867</v>
      </c>
      <c r="BH65" s="73">
        <f t="shared" ca="1" si="16"/>
        <v>595716</v>
      </c>
      <c r="BI65" s="18">
        <f t="shared" ca="1" si="16"/>
        <v>-9151</v>
      </c>
      <c r="BJ65" s="19">
        <f ca="1">IF(BI65=0,0,IF(BG65=0,1,BI65/BG65))</f>
        <v>-1.5128945702113027E-2</v>
      </c>
      <c r="BK65" s="18">
        <f t="shared" si="17"/>
        <v>4619383</v>
      </c>
      <c r="BL65" s="73">
        <f t="shared" ca="1" si="17"/>
        <v>4593516</v>
      </c>
      <c r="BM65" s="18">
        <f t="shared" ca="1" si="17"/>
        <v>-25867</v>
      </c>
      <c r="BN65" s="19">
        <f ca="1">IF(BM65=0,0,IF(BK65=0,1,BM65/BK65))</f>
        <v>-5.5996655830443153E-3</v>
      </c>
      <c r="BO65" s="18">
        <f t="shared" si="18"/>
        <v>563461</v>
      </c>
      <c r="BP65" s="73">
        <f t="shared" ca="1" si="18"/>
        <v>559388</v>
      </c>
      <c r="BQ65" s="18">
        <f t="shared" ca="1" si="18"/>
        <v>-4073</v>
      </c>
      <c r="BR65" s="19">
        <f ca="1">IF(BQ65=0,0,IF(BO65=0,1,BQ65/BO65))</f>
        <v>-7.228539331027347E-3</v>
      </c>
      <c r="BS65" s="18">
        <f t="shared" si="19"/>
        <v>5182844</v>
      </c>
      <c r="BT65" s="73">
        <f t="shared" ca="1" si="19"/>
        <v>5152904</v>
      </c>
      <c r="BU65" s="18">
        <f t="shared" ca="1" si="19"/>
        <v>-29940</v>
      </c>
      <c r="BV65" s="19">
        <f ca="1">IF(BU65=0,0,IF(BS65=0,1,BU65/BS65))</f>
        <v>-5.7767511428088517E-3</v>
      </c>
      <c r="BW65" s="18">
        <f t="shared" si="20"/>
        <v>576162</v>
      </c>
      <c r="BX65" s="73">
        <f t="shared" ca="1" si="20"/>
        <v>615380</v>
      </c>
      <c r="BY65" s="18">
        <f t="shared" ca="1" si="20"/>
        <v>39218</v>
      </c>
      <c r="BZ65" s="19">
        <f ca="1">IF(BY65=0,0,IF(BW65=0,1,BY65/BW65))</f>
        <v>6.8067661525751444E-2</v>
      </c>
      <c r="CA65" s="18">
        <f t="shared" si="21"/>
        <v>5759006</v>
      </c>
      <c r="CB65" s="73">
        <f t="shared" ca="1" si="21"/>
        <v>5768284</v>
      </c>
      <c r="CC65" s="18">
        <f t="shared" ca="1" si="21"/>
        <v>9278</v>
      </c>
      <c r="CD65" s="19">
        <f ca="1">IF(CC65=0,0,IF(CA65=0,1,CC65/CA65))</f>
        <v>1.6110419054954971E-3</v>
      </c>
      <c r="CE65" s="18">
        <f t="shared" si="22"/>
        <v>581672</v>
      </c>
      <c r="CF65" s="73">
        <f t="shared" ca="1" si="22"/>
        <v>569182</v>
      </c>
      <c r="CG65" s="18">
        <f t="shared" ca="1" si="22"/>
        <v>-12490</v>
      </c>
      <c r="CH65" s="19">
        <f ca="1">IF(CG65=0,0,IF(CE65=0,1,CG65/CE65))</f>
        <v>-2.1472582486349694E-2</v>
      </c>
      <c r="CI65" s="18">
        <f t="shared" si="23"/>
        <v>6340678</v>
      </c>
      <c r="CJ65" s="73">
        <f t="shared" ca="1" si="23"/>
        <v>6337466</v>
      </c>
      <c r="CK65" s="18">
        <f t="shared" ca="1" si="23"/>
        <v>-3212</v>
      </c>
      <c r="CL65" s="19">
        <f ca="1">IF(CK65=0,0,IF(CI65=0,1,CK65/CI65))</f>
        <v>-5.065704330041677E-4</v>
      </c>
      <c r="CM65" s="18">
        <f t="shared" si="24"/>
        <v>489620</v>
      </c>
      <c r="CN65" s="73">
        <f t="shared" ca="1" si="24"/>
        <v>485208</v>
      </c>
      <c r="CO65" s="18">
        <f t="shared" ca="1" si="24"/>
        <v>-4412</v>
      </c>
      <c r="CP65" s="19">
        <f ca="1">IF(CO65=0,0,IF(CM65=0,1,CO65/CM65))</f>
        <v>-9.0110698092398193E-3</v>
      </c>
      <c r="CQ65" s="18">
        <f t="shared" si="25"/>
        <v>6830298</v>
      </c>
      <c r="CR65" s="73">
        <f t="shared" ca="1" si="25"/>
        <v>6822674</v>
      </c>
      <c r="CS65" s="18">
        <f t="shared" ca="1" si="25"/>
        <v>-7624</v>
      </c>
      <c r="CT65" s="19">
        <f ca="1">IF(CS65=0,0,IF(CQ65=0,1,CS65/CQ65))</f>
        <v>-1.1162031290582052E-3</v>
      </c>
    </row>
    <row r="66" spans="1:98">
      <c r="A66" s="78"/>
      <c r="B66" s="26" t="s">
        <v>8</v>
      </c>
      <c r="C66" s="73">
        <f t="shared" si="2"/>
        <v>8226</v>
      </c>
      <c r="D66" s="73">
        <f t="shared" ca="1" si="2"/>
        <v>7863</v>
      </c>
      <c r="E66" s="73">
        <f t="shared" ca="1" si="2"/>
        <v>-363</v>
      </c>
      <c r="F66" s="19">
        <f ca="1">IF(E66=0,0,IF(C66=0,1,E66/C66))</f>
        <v>-4.4128373450036472E-2</v>
      </c>
      <c r="G66" s="73">
        <f t="shared" si="3"/>
        <v>8226</v>
      </c>
      <c r="H66" s="73">
        <f t="shared" ca="1" si="3"/>
        <v>7863</v>
      </c>
      <c r="I66" s="73">
        <f t="shared" ca="1" si="3"/>
        <v>-363</v>
      </c>
      <c r="J66" s="19">
        <f ca="1">IF(I66=0,0,IF(G66=0,1,I66/G66))</f>
        <v>-4.4128373450036472E-2</v>
      </c>
      <c r="K66" s="73">
        <f t="shared" si="4"/>
        <v>7637</v>
      </c>
      <c r="L66" s="73">
        <f t="shared" ca="1" si="4"/>
        <v>7605</v>
      </c>
      <c r="M66" s="73">
        <f t="shared" ca="1" si="4"/>
        <v>-32</v>
      </c>
      <c r="N66" s="19">
        <f ca="1">IF(M66=0,0,IF(K66=0,1,M66/K66))</f>
        <v>-4.1901270132250886E-3</v>
      </c>
      <c r="O66" s="73">
        <f t="shared" si="5"/>
        <v>15863</v>
      </c>
      <c r="P66" s="73">
        <f t="shared" ca="1" si="5"/>
        <v>15468</v>
      </c>
      <c r="Q66" s="73">
        <f t="shared" ca="1" si="5"/>
        <v>-395</v>
      </c>
      <c r="R66" s="19">
        <f ca="1">IF(Q66=0,0,IF(O66=0,1,Q66/O66))</f>
        <v>-2.4900712349492531E-2</v>
      </c>
      <c r="S66" s="73">
        <f t="shared" si="6"/>
        <v>8334</v>
      </c>
      <c r="T66" s="73">
        <f t="shared" ca="1" si="6"/>
        <v>8283</v>
      </c>
      <c r="U66" s="73">
        <f t="shared" ca="1" si="6"/>
        <v>-51</v>
      </c>
      <c r="V66" s="19">
        <f ca="1">IF(U66=0,0,IF(S66=0,1,U66/S66))</f>
        <v>-6.1195104391648667E-3</v>
      </c>
      <c r="W66" s="73">
        <f t="shared" si="7"/>
        <v>24197</v>
      </c>
      <c r="X66" s="73">
        <f t="shared" ca="1" si="7"/>
        <v>23751</v>
      </c>
      <c r="Y66" s="73">
        <f t="shared" ca="1" si="7"/>
        <v>-446</v>
      </c>
      <c r="Z66" s="19">
        <f ca="1">IF(Y66=0,0,IF(W66=0,1,Y66/W66))</f>
        <v>-1.8432037029383806E-2</v>
      </c>
      <c r="AA66" s="73">
        <f t="shared" si="8"/>
        <v>9309</v>
      </c>
      <c r="AB66" s="73">
        <f t="shared" ca="1" si="8"/>
        <v>8244</v>
      </c>
      <c r="AC66" s="73">
        <f t="shared" ca="1" si="8"/>
        <v>-1065</v>
      </c>
      <c r="AD66" s="19">
        <f ca="1">IF(AC66=0,0,IF(AA66=0,1,AC66/AA66))</f>
        <v>-0.11440541411537222</v>
      </c>
      <c r="AE66" s="73">
        <f t="shared" si="9"/>
        <v>33506</v>
      </c>
      <c r="AF66" s="73">
        <f t="shared" ca="1" si="9"/>
        <v>31995</v>
      </c>
      <c r="AG66" s="73">
        <f t="shared" ca="1" si="9"/>
        <v>-1511</v>
      </c>
      <c r="AH66" s="19">
        <f ca="1">IF(AG66=0,0,IF(AE66=0,1,AG66/AE66))</f>
        <v>-4.509640064466066E-2</v>
      </c>
      <c r="AI66" s="73">
        <f t="shared" si="10"/>
        <v>13720</v>
      </c>
      <c r="AJ66" s="73">
        <f t="shared" ca="1" si="10"/>
        <v>12475</v>
      </c>
      <c r="AK66" s="73">
        <f t="shared" ca="1" si="10"/>
        <v>-1245</v>
      </c>
      <c r="AL66" s="19">
        <f ca="1">IF(AK66=0,0,IF(AI66=0,1,AK66/AI66))</f>
        <v>-9.0743440233236147E-2</v>
      </c>
      <c r="AM66" s="73">
        <f t="shared" si="11"/>
        <v>47226</v>
      </c>
      <c r="AN66" s="73">
        <f t="shared" ca="1" si="11"/>
        <v>44470</v>
      </c>
      <c r="AO66" s="73">
        <f t="shared" ca="1" si="11"/>
        <v>-2756</v>
      </c>
      <c r="AP66" s="19">
        <f ca="1">IF(AO66=0,0,IF(AM66=0,1,AO66/AM66))</f>
        <v>-5.8357684326430355E-2</v>
      </c>
      <c r="AQ66" s="73">
        <f t="shared" si="12"/>
        <v>17662</v>
      </c>
      <c r="AR66" s="73">
        <f t="shared" ca="1" si="12"/>
        <v>16374</v>
      </c>
      <c r="AS66" s="73">
        <f t="shared" ca="1" si="12"/>
        <v>-1288</v>
      </c>
      <c r="AT66" s="19">
        <f ca="1">IF(AS66=0,0,IF(AQ66=0,1,AS66/AQ66))</f>
        <v>-7.2924923564715208E-2</v>
      </c>
      <c r="AU66" s="73">
        <f t="shared" si="13"/>
        <v>64888</v>
      </c>
      <c r="AV66" s="73">
        <f t="shared" ca="1" si="13"/>
        <v>60844</v>
      </c>
      <c r="AW66" s="73">
        <f t="shared" ca="1" si="13"/>
        <v>-4044</v>
      </c>
      <c r="AX66" s="19">
        <f ca="1">IF(AW66=0,0,IF(AU66=0,1,AW66/AU66))</f>
        <v>-6.2322771544815685E-2</v>
      </c>
      <c r="AY66" s="73">
        <f t="shared" si="14"/>
        <v>20240</v>
      </c>
      <c r="AZ66" s="73">
        <f t="shared" ca="1" si="14"/>
        <v>18009</v>
      </c>
      <c r="BA66" s="73">
        <f t="shared" ca="1" si="14"/>
        <v>-2231</v>
      </c>
      <c r="BB66" s="19">
        <f ca="1">IF(BA66=0,0,IF(AY66=0,1,BA66/AY66))</f>
        <v>-0.11022727272727273</v>
      </c>
      <c r="BC66" s="73">
        <f t="shared" si="15"/>
        <v>85128</v>
      </c>
      <c r="BD66" s="73">
        <f t="shared" ca="1" si="15"/>
        <v>78853</v>
      </c>
      <c r="BE66" s="73">
        <f t="shared" ca="1" si="15"/>
        <v>-6275</v>
      </c>
      <c r="BF66" s="19">
        <f ca="1">IF(BE66=0,0,IF(BC66=0,1,BE66/BC66))</f>
        <v>-7.3712527018137394E-2</v>
      </c>
      <c r="BG66" s="73">
        <f t="shared" si="16"/>
        <v>20053</v>
      </c>
      <c r="BH66" s="73">
        <f t="shared" ca="1" si="16"/>
        <v>19056</v>
      </c>
      <c r="BI66" s="73">
        <f t="shared" ca="1" si="16"/>
        <v>-997</v>
      </c>
      <c r="BJ66" s="19">
        <f ca="1">IF(BI66=0,0,IF(BG66=0,1,BI66/BG66))</f>
        <v>-4.9718246646387076E-2</v>
      </c>
      <c r="BK66" s="73">
        <f t="shared" si="17"/>
        <v>105181</v>
      </c>
      <c r="BL66" s="73">
        <f t="shared" ca="1" si="17"/>
        <v>97909</v>
      </c>
      <c r="BM66" s="73">
        <f t="shared" ca="1" si="17"/>
        <v>-7272</v>
      </c>
      <c r="BN66" s="19">
        <f ca="1">IF(BM66=0,0,IF(BK66=0,1,BM66/BK66))</f>
        <v>-6.913796217948108E-2</v>
      </c>
      <c r="BO66" s="73">
        <f t="shared" si="18"/>
        <v>17097</v>
      </c>
      <c r="BP66" s="73">
        <f t="shared" ca="1" si="18"/>
        <v>15732</v>
      </c>
      <c r="BQ66" s="73">
        <f t="shared" ca="1" si="18"/>
        <v>-1365</v>
      </c>
      <c r="BR66" s="19">
        <f ca="1">IF(BQ66=0,0,IF(BO66=0,1,BQ66/BO66))</f>
        <v>-7.9838568169854365E-2</v>
      </c>
      <c r="BS66" s="73">
        <f t="shared" si="19"/>
        <v>122278</v>
      </c>
      <c r="BT66" s="73">
        <f t="shared" ca="1" si="19"/>
        <v>113641</v>
      </c>
      <c r="BU66" s="73">
        <f t="shared" ca="1" si="19"/>
        <v>-8637</v>
      </c>
      <c r="BV66" s="19">
        <f ca="1">IF(BU66=0,0,IF(BS66=0,1,BU66/BS66))</f>
        <v>-7.063412878849834E-2</v>
      </c>
      <c r="BW66" s="73">
        <f t="shared" si="20"/>
        <v>12255</v>
      </c>
      <c r="BX66" s="73">
        <f t="shared" ca="1" si="20"/>
        <v>11232</v>
      </c>
      <c r="BY66" s="73">
        <f t="shared" ca="1" si="20"/>
        <v>-1023</v>
      </c>
      <c r="BZ66" s="19">
        <f ca="1">IF(BY66=0,0,IF(BW66=0,1,BY66/BW66))</f>
        <v>-8.3476132190942479E-2</v>
      </c>
      <c r="CA66" s="73">
        <f t="shared" si="21"/>
        <v>134533</v>
      </c>
      <c r="CB66" s="73">
        <f t="shared" ca="1" si="21"/>
        <v>124873</v>
      </c>
      <c r="CC66" s="73">
        <f t="shared" ca="1" si="21"/>
        <v>-9660</v>
      </c>
      <c r="CD66" s="19">
        <f ca="1">IF(CC66=0,0,IF(CA66=0,1,CC66/CA66))</f>
        <v>-7.1803944013736409E-2</v>
      </c>
      <c r="CE66" s="73">
        <f t="shared" si="22"/>
        <v>8182</v>
      </c>
      <c r="CF66" s="73">
        <f t="shared" ca="1" si="22"/>
        <v>7859</v>
      </c>
      <c r="CG66" s="73">
        <f t="shared" ca="1" si="22"/>
        <v>-323</v>
      </c>
      <c r="CH66" s="19">
        <f ca="1">IF(CG66=0,0,IF(CE66=0,1,CG66/CE66))</f>
        <v>-3.9476900513321929E-2</v>
      </c>
      <c r="CI66" s="73">
        <f t="shared" si="23"/>
        <v>142715</v>
      </c>
      <c r="CJ66" s="73">
        <f t="shared" ca="1" si="23"/>
        <v>132732</v>
      </c>
      <c r="CK66" s="73">
        <f t="shared" ca="1" si="23"/>
        <v>-9983</v>
      </c>
      <c r="CL66" s="19">
        <f ca="1">IF(CK66=0,0,IF(CI66=0,1,CK66/CI66))</f>
        <v>-6.9950600847843603E-2</v>
      </c>
      <c r="CM66" s="73">
        <f t="shared" si="24"/>
        <v>7920</v>
      </c>
      <c r="CN66" s="73">
        <f t="shared" ca="1" si="24"/>
        <v>6090</v>
      </c>
      <c r="CO66" s="73">
        <f t="shared" ca="1" si="24"/>
        <v>-1830</v>
      </c>
      <c r="CP66" s="19">
        <f ca="1">IF(CO66=0,0,IF(CM66=0,1,CO66/CM66))</f>
        <v>-0.23106060606060605</v>
      </c>
      <c r="CQ66" s="73">
        <f t="shared" si="25"/>
        <v>150635</v>
      </c>
      <c r="CR66" s="73">
        <f t="shared" ca="1" si="25"/>
        <v>138822</v>
      </c>
      <c r="CS66" s="73">
        <f t="shared" ca="1" si="25"/>
        <v>-11813</v>
      </c>
      <c r="CT66" s="19">
        <f ca="1">IF(CS66=0,0,IF(CQ66=0,1,CS66/CQ66))</f>
        <v>-7.8421349619942238E-2</v>
      </c>
    </row>
    <row r="67" spans="1:98" s="7" customFormat="1">
      <c r="B67" s="27" t="s">
        <v>20</v>
      </c>
      <c r="C67" s="12">
        <f>SUM(C64:C66)</f>
        <v>2392906</v>
      </c>
      <c r="D67" s="86">
        <f ca="1">SUM(D64:D66)</f>
        <v>2378225</v>
      </c>
      <c r="E67" s="12">
        <f ca="1">SUM(E64:E66)</f>
        <v>-14681</v>
      </c>
      <c r="F67" s="13">
        <f ca="1">IF(E67=0,0,IF(C67=0,1,E67/C67))</f>
        <v>-6.1352180152500768E-3</v>
      </c>
      <c r="G67" s="12">
        <f>SUM(G64:G66)</f>
        <v>2392906</v>
      </c>
      <c r="H67" s="86">
        <f ca="1">SUM(H64:H66)</f>
        <v>2378225</v>
      </c>
      <c r="I67" s="12">
        <f ca="1">SUM(I64:I66)</f>
        <v>-14681</v>
      </c>
      <c r="J67" s="13">
        <f ca="1">IF(I67=0,0,IF(G67=0,1,I67/G67))</f>
        <v>-6.1352180152500768E-3</v>
      </c>
      <c r="K67" s="12">
        <f>SUM(K64:K66)</f>
        <v>2246041</v>
      </c>
      <c r="L67" s="86">
        <f ca="1">SUM(L64:L66)</f>
        <v>2229604</v>
      </c>
      <c r="M67" s="12">
        <f ca="1">SUM(M64:M66)</f>
        <v>-16437</v>
      </c>
      <c r="N67" s="13">
        <f ca="1">IF(M67=0,0,IF(K67=0,1,M67/K67))</f>
        <v>-7.318210130625398E-3</v>
      </c>
      <c r="O67" s="12">
        <f>SUM(O64:O66)</f>
        <v>4638947</v>
      </c>
      <c r="P67" s="85">
        <f ca="1">SUM(P64:P66)</f>
        <v>4607829</v>
      </c>
      <c r="Q67" s="12">
        <f ca="1">SUM(Q64:Q66)</f>
        <v>-31118</v>
      </c>
      <c r="R67" s="13">
        <f ca="1">IF(Q67=0,0,IF(O67=0,1,Q67/O67))</f>
        <v>-6.7079878256854414E-3</v>
      </c>
      <c r="S67" s="12">
        <f>SUM(S64:S66)</f>
        <v>2606422</v>
      </c>
      <c r="T67" s="85">
        <f ca="1">SUM(T64:T66)</f>
        <v>2769561</v>
      </c>
      <c r="U67" s="12">
        <f ca="1">SUM(U64:U66)</f>
        <v>163139</v>
      </c>
      <c r="V67" s="13">
        <f ca="1">IF(U67=0,0,IF(S67=0,1,U67/S67))</f>
        <v>6.2591169043232447E-2</v>
      </c>
      <c r="W67" s="12">
        <f>SUM(W64:W66)</f>
        <v>7245369</v>
      </c>
      <c r="X67" s="85">
        <f ca="1">SUM(X64:X66)</f>
        <v>7377390</v>
      </c>
      <c r="Y67" s="12">
        <f ca="1">SUM(Y64:Y66)</f>
        <v>132021</v>
      </c>
      <c r="Z67" s="13">
        <f ca="1">IF(Y67=0,0,IF(W67=0,1,Y67/W67))</f>
        <v>1.8221432200347561E-2</v>
      </c>
      <c r="AA67" s="12">
        <f>SUM(AA64:AA66)</f>
        <v>2683803</v>
      </c>
      <c r="AB67" s="85">
        <f ca="1">SUM(AB64:AB66)</f>
        <v>2652743</v>
      </c>
      <c r="AC67" s="12">
        <f ca="1">SUM(AC64:AC66)</f>
        <v>-31060</v>
      </c>
      <c r="AD67" s="13">
        <f ca="1">IF(AC67=0,0,IF(AA67=0,1,AC67/AA67))</f>
        <v>-1.1573129622405221E-2</v>
      </c>
      <c r="AE67" s="12">
        <f>SUM(AE64:AE66)</f>
        <v>9929172</v>
      </c>
      <c r="AF67" s="85">
        <f ca="1">SUM(AF64:AF66)</f>
        <v>10030133</v>
      </c>
      <c r="AG67" s="12">
        <f ca="1">SUM(AG64:AG66)</f>
        <v>100961</v>
      </c>
      <c r="AH67" s="13">
        <f ca="1">IF(AG67=0,0,IF(AE67=0,1,AG67/AE67))</f>
        <v>1.0168118751493075E-2</v>
      </c>
      <c r="AI67" s="12">
        <f>SUM(AI64:AI66)</f>
        <v>2879137</v>
      </c>
      <c r="AJ67" s="85">
        <f ca="1">SUM(AJ64:AJ66)</f>
        <v>2975415</v>
      </c>
      <c r="AK67" s="12">
        <f ca="1">SUM(AK64:AK66)</f>
        <v>96278</v>
      </c>
      <c r="AL67" s="13">
        <f ca="1">IF(AK67=0,0,IF(AI67=0,1,AK67/AI67))</f>
        <v>3.34398814644805E-2</v>
      </c>
      <c r="AM67" s="12">
        <f>SUM(AM64:AM66)</f>
        <v>12808309</v>
      </c>
      <c r="AN67" s="85">
        <f ca="1">SUM(AN64:AN66)</f>
        <v>13005548</v>
      </c>
      <c r="AO67" s="12">
        <f ca="1">SUM(AO64:AO66)</f>
        <v>197239</v>
      </c>
      <c r="AP67" s="13">
        <f ca="1">IF(AO67=0,0,IF(AM67=0,1,AO67/AM67))</f>
        <v>1.5399300563407707E-2</v>
      </c>
      <c r="AQ67" s="12">
        <f>SUM(AQ64:AQ66)</f>
        <v>3014377</v>
      </c>
      <c r="AR67" s="85">
        <f ca="1">SUM(AR64:AR66)</f>
        <v>3114180</v>
      </c>
      <c r="AS67" s="12">
        <f ca="1">SUM(AS64:AS66)</f>
        <v>99803</v>
      </c>
      <c r="AT67" s="13">
        <f ca="1">IF(AS67=0,0,IF(AQ67=0,1,AS67/AQ67))</f>
        <v>3.3108997315199791E-2</v>
      </c>
      <c r="AU67" s="12">
        <f>SUM(AU64:AU66)</f>
        <v>15822686</v>
      </c>
      <c r="AV67" s="85">
        <f ca="1">SUM(AV64:AV66)</f>
        <v>16119728</v>
      </c>
      <c r="AW67" s="12">
        <f ca="1">SUM(AW64:AW66)</f>
        <v>297042</v>
      </c>
      <c r="AX67" s="13">
        <f ca="1">IF(AW67=0,0,IF(AU67=0,1,AW67/AU67))</f>
        <v>1.8773171634702223E-2</v>
      </c>
      <c r="AY67" s="12">
        <f>SUM(AY64:AY66)</f>
        <v>3356233</v>
      </c>
      <c r="AZ67" s="85">
        <f ca="1">SUM(AZ64:AZ66)</f>
        <v>3387178</v>
      </c>
      <c r="BA67" s="12">
        <f ca="1">SUM(BA64:BA66)</f>
        <v>30945</v>
      </c>
      <c r="BB67" s="13">
        <f ca="1">IF(BA67=0,0,IF(AY67=0,1,BA67/AY67))</f>
        <v>9.2201584335771681E-3</v>
      </c>
      <c r="BC67" s="12">
        <f>SUM(BC64:BC66)</f>
        <v>19178919</v>
      </c>
      <c r="BD67" s="85">
        <f ca="1">SUM(BD64:BD66)</f>
        <v>19506906</v>
      </c>
      <c r="BE67" s="12">
        <f ca="1">SUM(BE64:BE66)</f>
        <v>327987</v>
      </c>
      <c r="BF67" s="13">
        <f ca="1">IF(BE67=0,0,IF(BC67=0,1,BE67/BC67))</f>
        <v>1.7101433089112061E-2</v>
      </c>
      <c r="BG67" s="12">
        <f>SUM(BG64:BG66)</f>
        <v>3524282</v>
      </c>
      <c r="BH67" s="85">
        <f ca="1">SUM(BH64:BH66)</f>
        <v>3544777</v>
      </c>
      <c r="BI67" s="12">
        <f ca="1">SUM(BI64:BI66)</f>
        <v>20495</v>
      </c>
      <c r="BJ67" s="13">
        <f ca="1">IF(BI67=0,0,IF(BG67=0,1,BI67/BG67))</f>
        <v>5.8153689176972789E-3</v>
      </c>
      <c r="BK67" s="12">
        <f>SUM(BK64:BK66)</f>
        <v>22703201</v>
      </c>
      <c r="BL67" s="85">
        <f ca="1">SUM(BL64:BL66)</f>
        <v>23051683</v>
      </c>
      <c r="BM67" s="12">
        <f ca="1">SUM(BM64:BM66)</f>
        <v>348482</v>
      </c>
      <c r="BN67" s="13">
        <f ca="1">IF(BM67=0,0,IF(BK67=0,1,BM67/BK67))</f>
        <v>1.5349465478458302E-2</v>
      </c>
      <c r="BO67" s="12">
        <f>SUM(BO64:BO66)</f>
        <v>2992818</v>
      </c>
      <c r="BP67" s="85">
        <f ca="1">SUM(BP64:BP66)</f>
        <v>2914259</v>
      </c>
      <c r="BQ67" s="12">
        <f ca="1">SUM(BQ64:BQ66)</f>
        <v>-78559</v>
      </c>
      <c r="BR67" s="13">
        <f ca="1">IF(BQ67=0,0,IF(BO67=0,1,BQ67/BO67))</f>
        <v>-2.6249173855543505E-2</v>
      </c>
      <c r="BS67" s="12">
        <f>SUM(BS64:BS66)</f>
        <v>25696019</v>
      </c>
      <c r="BT67" s="85">
        <f ca="1">SUM(BT64:BT66)</f>
        <v>25965942</v>
      </c>
      <c r="BU67" s="12">
        <f ca="1">SUM(BU64:BU66)</f>
        <v>269923</v>
      </c>
      <c r="BV67" s="13">
        <f ca="1">IF(BU67=0,0,IF(BS67=0,1,BU67/BS67))</f>
        <v>1.0504467637574521E-2</v>
      </c>
      <c r="BW67" s="12">
        <f>SUM(BW64:BW66)</f>
        <v>2909076</v>
      </c>
      <c r="BX67" s="85">
        <f ca="1">SUM(BX64:BX66)</f>
        <v>2931481</v>
      </c>
      <c r="BY67" s="12">
        <f ca="1">SUM(BY64:BY66)</f>
        <v>22405</v>
      </c>
      <c r="BZ67" s="13">
        <f ca="1">IF(BY67=0,0,IF(BW67=0,1,BY67/BW67))</f>
        <v>7.7017582215108855E-3</v>
      </c>
      <c r="CA67" s="12">
        <f>SUM(CA64:CA66)</f>
        <v>28605095</v>
      </c>
      <c r="CB67" s="85">
        <f ca="1">SUM(CB64:CB66)</f>
        <v>28897423</v>
      </c>
      <c r="CC67" s="12">
        <f ca="1">SUM(CC64:CC66)</f>
        <v>292328</v>
      </c>
      <c r="CD67" s="13">
        <f ca="1">IF(CC67=0,0,IF(CA67=0,1,CC67/CA67))</f>
        <v>1.0219438180505955E-2</v>
      </c>
      <c r="CE67" s="12">
        <f>SUM(CE64:CE66)</f>
        <v>2689103</v>
      </c>
      <c r="CF67" s="86">
        <f ca="1">SUM(CF64:CF66)</f>
        <v>2613552</v>
      </c>
      <c r="CG67" s="12">
        <f ca="1">SUM(CG64:CG66)</f>
        <v>-75551</v>
      </c>
      <c r="CH67" s="13">
        <f ca="1">IF(CG67=0,0,IF(CE67=0,1,CG67/CE67))</f>
        <v>-2.8095242168113307E-2</v>
      </c>
      <c r="CI67" s="12">
        <f>SUM(CI64:CI66)</f>
        <v>31294198</v>
      </c>
      <c r="CJ67" s="86">
        <f ca="1">SUM(CJ64:CJ66)</f>
        <v>31510975</v>
      </c>
      <c r="CK67" s="12">
        <f ca="1">SUM(CK64:CK66)</f>
        <v>216777</v>
      </c>
      <c r="CL67" s="13">
        <f ca="1">IF(CK67=0,0,IF(CI67=0,1,CK67/CI67))</f>
        <v>6.9270668000502838E-3</v>
      </c>
      <c r="CM67" s="12">
        <f>SUM(CM64:CM66)</f>
        <v>2566929</v>
      </c>
      <c r="CN67" s="86">
        <f ca="1">SUM(CN64:CN66)</f>
        <v>2564625</v>
      </c>
      <c r="CO67" s="12">
        <f ca="1">SUM(CO64:CO66)</f>
        <v>-2304</v>
      </c>
      <c r="CP67" s="13">
        <f ca="1">IF(CO67=0,0,IF(CM67=0,1,CO67/CM67))</f>
        <v>-8.9757059895306801E-4</v>
      </c>
      <c r="CQ67" s="12">
        <f>SUM(CQ64:CQ66)</f>
        <v>33861127</v>
      </c>
      <c r="CR67" s="86">
        <f ca="1">SUM(CR64:CR66)</f>
        <v>34075600</v>
      </c>
      <c r="CS67" s="12">
        <f ca="1">SUM(CS64:CS66)</f>
        <v>214473</v>
      </c>
      <c r="CT67" s="13">
        <f ca="1">IF(CS67=0,0,IF(CQ67=0,1,CS67/CQ67))</f>
        <v>6.3339002272428798E-3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J85" sqref="J85"/>
      <selection pane="topRight" activeCell="J85" sqref="J85"/>
      <selection pane="bottomLeft" activeCell="J85" sqref="J85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44140625" bestFit="1" customWidth="1"/>
    <col min="4" max="4" width="16.88671875" customWidth="1"/>
    <col min="5" max="5" width="10.44140625" bestFit="1" customWidth="1"/>
    <col min="6" max="6" width="8.609375" customWidth="1"/>
    <col min="7" max="7" width="14.88671875" customWidth="1"/>
    <col min="8" max="8" width="17.38671875" customWidth="1"/>
    <col min="9" max="9" width="10" customWidth="1"/>
    <col min="10" max="10" width="8.609375" customWidth="1"/>
    <col min="11" max="11" width="15" customWidth="1"/>
    <col min="12" max="12" width="16.44140625" customWidth="1"/>
    <col min="13" max="13" width="15" customWidth="1"/>
    <col min="14" max="14" width="8.609375" customWidth="1"/>
    <col min="15" max="15" width="15.88671875" customWidth="1"/>
    <col min="16" max="16" width="20.109375" customWidth="1"/>
    <col min="17" max="17" width="10" customWidth="1"/>
    <col min="18" max="18" width="8.609375" customWidth="1"/>
    <col min="19" max="19" width="15.109375" customWidth="1"/>
    <col min="20" max="20" width="14" customWidth="1"/>
    <col min="21" max="21" width="14.44140625" customWidth="1"/>
    <col min="22" max="22" width="11.609375" customWidth="1"/>
    <col min="23" max="23" width="13.38671875" customWidth="1"/>
    <col min="24" max="24" width="16.109375" customWidth="1"/>
    <col min="25" max="25" width="14.44140625" customWidth="1"/>
    <col min="26" max="26" width="12.109375" customWidth="1"/>
    <col min="27" max="27" width="13.609375" customWidth="1"/>
    <col min="28" max="28" width="16.109375" customWidth="1"/>
    <col min="29" max="29" width="13.38671875" customWidth="1"/>
    <col min="30" max="30" width="11.609375" customWidth="1"/>
    <col min="31" max="31" width="15.109375" customWidth="1"/>
    <col min="32" max="32" width="15.88671875" customWidth="1"/>
    <col min="33" max="33" width="11" customWidth="1"/>
    <col min="34" max="34" width="12.609375" customWidth="1"/>
    <col min="35" max="35" width="14.88671875" customWidth="1"/>
    <col min="36" max="36" width="16.38671875" customWidth="1"/>
    <col min="37" max="37" width="13" customWidth="1"/>
    <col min="38" max="38" width="11.5546875" customWidth="1"/>
    <col min="39" max="39" width="14" customWidth="1"/>
    <col min="40" max="40" width="16.44140625" customWidth="1"/>
    <col min="41" max="41" width="16.38671875" customWidth="1"/>
    <col min="42" max="42" width="12.109375" customWidth="1"/>
    <col min="43" max="43" width="14.109375" customWidth="1"/>
    <col min="44" max="44" width="16.88671875" customWidth="1"/>
    <col min="45" max="45" width="12.609375" customWidth="1"/>
    <col min="46" max="46" width="12.38671875" customWidth="1"/>
    <col min="47" max="47" width="14.38671875" customWidth="1"/>
    <col min="48" max="48" width="17.88671875" customWidth="1"/>
    <col min="49" max="49" width="11" customWidth="1"/>
    <col min="50" max="50" width="8.609375" customWidth="1"/>
    <col min="51" max="51" width="14.44140625" customWidth="1"/>
    <col min="52" max="52" width="16.609375" customWidth="1"/>
    <col min="53" max="53" width="16.109375" customWidth="1"/>
    <col min="54" max="54" width="14.609375" customWidth="1"/>
    <col min="55" max="55" width="15.88671875" customWidth="1"/>
    <col min="56" max="56" width="17.88671875" customWidth="1"/>
    <col min="57" max="57" width="11.609375" bestFit="1" customWidth="1"/>
    <col min="58" max="58" width="8.609375" customWidth="1"/>
    <col min="59" max="59" width="16.38671875" customWidth="1"/>
    <col min="60" max="60" width="18.44140625" customWidth="1"/>
    <col min="61" max="61" width="11.609375" customWidth="1"/>
    <col min="62" max="62" width="11.38671875" customWidth="1"/>
    <col min="63" max="63" width="15.38671875" customWidth="1"/>
    <col min="64" max="64" width="15.609375" customWidth="1"/>
    <col min="65" max="65" width="11.609375" bestFit="1" customWidth="1"/>
    <col min="66" max="66" width="8.609375" customWidth="1"/>
    <col min="67" max="67" width="14.609375" customWidth="1"/>
    <col min="68" max="68" width="15.38671875" bestFit="1" customWidth="1"/>
    <col min="69" max="69" width="13.44140625" customWidth="1"/>
    <col min="70" max="70" width="11.38671875" customWidth="1"/>
    <col min="71" max="71" width="12.88671875" customWidth="1"/>
    <col min="72" max="72" width="15.609375" customWidth="1"/>
    <col min="73" max="73" width="15.38671875" customWidth="1"/>
    <col min="74" max="74" width="8.609375" customWidth="1"/>
    <col min="75" max="75" width="11.609375" bestFit="1" customWidth="1"/>
    <col min="76" max="76" width="15.38671875" customWidth="1"/>
    <col min="77" max="77" width="12.44140625" bestFit="1" customWidth="1"/>
    <col min="78" max="78" width="10.38671875" bestFit="1" customWidth="1"/>
    <col min="79" max="79" width="12.609375" bestFit="1" customWidth="1"/>
    <col min="80" max="80" width="16.38671875" bestFit="1" customWidth="1"/>
    <col min="81" max="81" width="11.609375" bestFit="1" customWidth="1"/>
    <col min="82" max="82" width="8.609375" customWidth="1"/>
    <col min="83" max="83" width="13" customWidth="1"/>
    <col min="84" max="84" width="12.609375" bestFit="1" customWidth="1"/>
    <col min="85" max="85" width="10.5546875" bestFit="1" customWidth="1"/>
    <col min="86" max="86" width="10.38671875" bestFit="1" customWidth="1"/>
    <col min="87" max="87" width="12.88671875" bestFit="1" customWidth="1"/>
    <col min="88" max="88" width="14.38671875" bestFit="1" customWidth="1"/>
    <col min="89" max="89" width="13.38671875" bestFit="1" customWidth="1"/>
    <col min="90" max="90" width="8.609375" customWidth="1"/>
    <col min="91" max="91" width="11.609375" bestFit="1" customWidth="1"/>
    <col min="92" max="92" width="11.609375" customWidth="1"/>
    <col min="93" max="93" width="12.109375" bestFit="1" customWidth="1"/>
    <col min="94" max="94" width="10.38671875" bestFit="1" customWidth="1"/>
    <col min="95" max="95" width="12.609375" bestFit="1" customWidth="1"/>
    <col min="96" max="96" width="13.5546875" customWidth="1"/>
    <col min="97" max="97" width="13.38671875" bestFit="1" customWidth="1"/>
    <col min="98" max="98" width="9.5546875" bestFit="1" customWidth="1"/>
    <col min="100" max="100" width="8.88671875" customWidth="1"/>
    <col min="101" max="101" width="36.38671875" customWidth="1"/>
    <col min="102" max="102" width="14.38671875" customWidth="1"/>
    <col min="103" max="103" width="8.88671875" customWidth="1"/>
    <col min="104" max="115" width="9" customWidth="1"/>
    <col min="116" max="117" width="1.44140625" customWidth="1"/>
    <col min="118" max="129" width="9" customWidth="1"/>
  </cols>
  <sheetData>
    <row r="1" spans="1:130">
      <c r="A1" s="6" t="s">
        <v>76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2016 - 2017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2016</v>
      </c>
      <c r="DA7" s="69">
        <f t="shared" ref="DA7:DK7" si="0">+CZ7</f>
        <v>2016</v>
      </c>
      <c r="DB7" s="69">
        <f t="shared" si="0"/>
        <v>2016</v>
      </c>
      <c r="DC7" s="69">
        <f t="shared" si="0"/>
        <v>2016</v>
      </c>
      <c r="DD7" s="69">
        <f t="shared" si="0"/>
        <v>2016</v>
      </c>
      <c r="DE7" s="69">
        <f t="shared" si="0"/>
        <v>2016</v>
      </c>
      <c r="DF7" s="69">
        <f t="shared" si="0"/>
        <v>2016</v>
      </c>
      <c r="DG7" s="69">
        <f t="shared" si="0"/>
        <v>2016</v>
      </c>
      <c r="DH7" s="69">
        <f t="shared" si="0"/>
        <v>2016</v>
      </c>
      <c r="DI7" s="69">
        <f t="shared" si="0"/>
        <v>2016</v>
      </c>
      <c r="DJ7" s="69">
        <f t="shared" si="0"/>
        <v>2016</v>
      </c>
      <c r="DK7" s="69">
        <f t="shared" si="0"/>
        <v>2016</v>
      </c>
      <c r="DL7" s="69"/>
      <c r="DM7" s="69"/>
      <c r="DN7" s="69">
        <f>+$D$8</f>
        <v>2017</v>
      </c>
      <c r="DO7" s="69">
        <f t="shared" ref="DO7:DY7" si="1">+DN7</f>
        <v>2017</v>
      </c>
      <c r="DP7" s="69">
        <f t="shared" si="1"/>
        <v>2017</v>
      </c>
      <c r="DQ7" s="69">
        <f t="shared" si="1"/>
        <v>2017</v>
      </c>
      <c r="DR7" s="69">
        <f t="shared" si="1"/>
        <v>2017</v>
      </c>
      <c r="DS7" s="69">
        <f t="shared" si="1"/>
        <v>2017</v>
      </c>
      <c r="DT7" s="69">
        <f t="shared" si="1"/>
        <v>2017</v>
      </c>
      <c r="DU7" s="69">
        <f t="shared" si="1"/>
        <v>2017</v>
      </c>
      <c r="DV7" s="69">
        <f t="shared" si="1"/>
        <v>2017</v>
      </c>
      <c r="DW7" s="69">
        <f t="shared" si="1"/>
        <v>2017</v>
      </c>
      <c r="DX7" s="69">
        <f t="shared" si="1"/>
        <v>2017</v>
      </c>
      <c r="DY7" s="69">
        <f t="shared" si="1"/>
        <v>2017</v>
      </c>
    </row>
    <row r="8" spans="1:130" ht="18" thickBot="1">
      <c r="A8" s="16" t="s">
        <v>21</v>
      </c>
      <c r="B8" s="17" t="s">
        <v>33</v>
      </c>
      <c r="C8" s="20">
        <v>2016</v>
      </c>
      <c r="D8" s="21">
        <v>2017</v>
      </c>
      <c r="E8" s="22" t="s">
        <v>3</v>
      </c>
      <c r="F8" s="23" t="s">
        <v>4</v>
      </c>
      <c r="G8" s="20">
        <f>+$C$8</f>
        <v>2016</v>
      </c>
      <c r="H8" s="21">
        <f>+$D$8</f>
        <v>2017</v>
      </c>
      <c r="I8" s="22" t="s">
        <v>3</v>
      </c>
      <c r="J8" s="23" t="s">
        <v>4</v>
      </c>
      <c r="K8" s="20">
        <f>+$C$8</f>
        <v>2016</v>
      </c>
      <c r="L8" s="21">
        <f>+$D$8</f>
        <v>2017</v>
      </c>
      <c r="M8" s="22" t="s">
        <v>3</v>
      </c>
      <c r="N8" s="23" t="s">
        <v>4</v>
      </c>
      <c r="O8" s="20">
        <f>+$C$8</f>
        <v>2016</v>
      </c>
      <c r="P8" s="21">
        <f>+$D$8</f>
        <v>2017</v>
      </c>
      <c r="Q8" s="22" t="s">
        <v>3</v>
      </c>
      <c r="R8" s="23" t="s">
        <v>4</v>
      </c>
      <c r="S8" s="20">
        <f>+$C$8</f>
        <v>2016</v>
      </c>
      <c r="T8" s="21">
        <f>+$D$8</f>
        <v>2017</v>
      </c>
      <c r="U8" s="22" t="s">
        <v>3</v>
      </c>
      <c r="V8" s="23" t="s">
        <v>4</v>
      </c>
      <c r="W8" s="20">
        <f>+$C$8</f>
        <v>2016</v>
      </c>
      <c r="X8" s="21">
        <f>+$D$8</f>
        <v>2017</v>
      </c>
      <c r="Y8" s="22" t="s">
        <v>3</v>
      </c>
      <c r="Z8" s="23" t="s">
        <v>4</v>
      </c>
      <c r="AA8" s="20">
        <f>+$C$8</f>
        <v>2016</v>
      </c>
      <c r="AB8" s="21">
        <f>+$D$8</f>
        <v>2017</v>
      </c>
      <c r="AC8" s="22" t="s">
        <v>3</v>
      </c>
      <c r="AD8" s="23" t="s">
        <v>4</v>
      </c>
      <c r="AE8" s="20">
        <f>+$C$8</f>
        <v>2016</v>
      </c>
      <c r="AF8" s="21">
        <f>+$D$8</f>
        <v>2017</v>
      </c>
      <c r="AG8" s="22" t="s">
        <v>3</v>
      </c>
      <c r="AH8" s="23" t="s">
        <v>4</v>
      </c>
      <c r="AI8" s="20">
        <f>+$C$8</f>
        <v>2016</v>
      </c>
      <c r="AJ8" s="21">
        <f>+$D$8</f>
        <v>2017</v>
      </c>
      <c r="AK8" s="22" t="s">
        <v>3</v>
      </c>
      <c r="AL8" s="23" t="s">
        <v>4</v>
      </c>
      <c r="AM8" s="20">
        <f>+$C$8</f>
        <v>2016</v>
      </c>
      <c r="AN8" s="21">
        <f>+$D$8</f>
        <v>2017</v>
      </c>
      <c r="AO8" s="22" t="s">
        <v>3</v>
      </c>
      <c r="AP8" s="23" t="s">
        <v>4</v>
      </c>
      <c r="AQ8" s="20">
        <f>+$C$8</f>
        <v>2016</v>
      </c>
      <c r="AR8" s="21">
        <f>+$D$8</f>
        <v>2017</v>
      </c>
      <c r="AS8" s="22" t="s">
        <v>3</v>
      </c>
      <c r="AT8" s="23" t="s">
        <v>4</v>
      </c>
      <c r="AU8" s="20">
        <f>+$C$8</f>
        <v>2016</v>
      </c>
      <c r="AV8" s="21">
        <f>+$D$8</f>
        <v>2017</v>
      </c>
      <c r="AW8" s="22" t="s">
        <v>3</v>
      </c>
      <c r="AX8" s="23" t="s">
        <v>4</v>
      </c>
      <c r="AY8" s="20">
        <f>+$C$8</f>
        <v>2016</v>
      </c>
      <c r="AZ8" s="21">
        <f>+$D$8</f>
        <v>2017</v>
      </c>
      <c r="BA8" s="22" t="s">
        <v>3</v>
      </c>
      <c r="BB8" s="23" t="s">
        <v>4</v>
      </c>
      <c r="BC8" s="20">
        <f>+$C$8</f>
        <v>2016</v>
      </c>
      <c r="BD8" s="21">
        <f>+$D$8</f>
        <v>2017</v>
      </c>
      <c r="BE8" s="22" t="s">
        <v>3</v>
      </c>
      <c r="BF8" s="23" t="s">
        <v>4</v>
      </c>
      <c r="BG8" s="20">
        <f>+$C$8</f>
        <v>2016</v>
      </c>
      <c r="BH8" s="21">
        <f>+$D$8</f>
        <v>2017</v>
      </c>
      <c r="BI8" s="22" t="s">
        <v>3</v>
      </c>
      <c r="BJ8" s="23" t="s">
        <v>4</v>
      </c>
      <c r="BK8" s="20">
        <f>+$C$8</f>
        <v>2016</v>
      </c>
      <c r="BL8" s="21">
        <f>+$D$8</f>
        <v>2017</v>
      </c>
      <c r="BM8" s="22" t="s">
        <v>3</v>
      </c>
      <c r="BN8" s="23" t="s">
        <v>4</v>
      </c>
      <c r="BO8" s="20">
        <f>+$C$8</f>
        <v>2016</v>
      </c>
      <c r="BP8" s="21">
        <f>+$D$8</f>
        <v>2017</v>
      </c>
      <c r="BQ8" s="22" t="s">
        <v>3</v>
      </c>
      <c r="BR8" s="23" t="s">
        <v>4</v>
      </c>
      <c r="BS8" s="20">
        <f>+$C$8</f>
        <v>2016</v>
      </c>
      <c r="BT8" s="21">
        <f>+$D$8</f>
        <v>2017</v>
      </c>
      <c r="BU8" s="22" t="s">
        <v>3</v>
      </c>
      <c r="BV8" s="23" t="s">
        <v>4</v>
      </c>
      <c r="BW8" s="20">
        <f>+$C$8</f>
        <v>2016</v>
      </c>
      <c r="BX8" s="21">
        <f>+$D$8</f>
        <v>2017</v>
      </c>
      <c r="BY8" s="22" t="s">
        <v>3</v>
      </c>
      <c r="BZ8" s="23" t="s">
        <v>4</v>
      </c>
      <c r="CA8" s="20">
        <f>+$C$8</f>
        <v>2016</v>
      </c>
      <c r="CB8" s="21">
        <f>+$D$8</f>
        <v>2017</v>
      </c>
      <c r="CC8" s="22" t="s">
        <v>3</v>
      </c>
      <c r="CD8" s="23" t="s">
        <v>4</v>
      </c>
      <c r="CE8" s="20">
        <f>+$C$8</f>
        <v>2016</v>
      </c>
      <c r="CF8" s="21">
        <f>+$D$8</f>
        <v>2017</v>
      </c>
      <c r="CG8" s="22" t="s">
        <v>3</v>
      </c>
      <c r="CH8" s="23" t="s">
        <v>4</v>
      </c>
      <c r="CI8" s="20">
        <f>+$C$8</f>
        <v>2016</v>
      </c>
      <c r="CJ8" s="21">
        <f>+$D$8</f>
        <v>2017</v>
      </c>
      <c r="CK8" s="22" t="s">
        <v>3</v>
      </c>
      <c r="CL8" s="23" t="s">
        <v>4</v>
      </c>
      <c r="CM8" s="20">
        <f>+$C$8</f>
        <v>2016</v>
      </c>
      <c r="CN8" s="21">
        <f>+$D$8</f>
        <v>2017</v>
      </c>
      <c r="CO8" s="22" t="s">
        <v>3</v>
      </c>
      <c r="CP8" s="23" t="s">
        <v>4</v>
      </c>
      <c r="CQ8" s="20">
        <f>+$C$8</f>
        <v>2016</v>
      </c>
      <c r="CR8" s="21">
        <f>+$D$8</f>
        <v>2017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323675</v>
      </c>
      <c r="D9" s="73">
        <f ca="1">OFFSET(CZ9,0,14,1,1)</f>
        <v>323221</v>
      </c>
      <c r="E9" s="18">
        <f ca="1">SUM(D9-C9)</f>
        <v>-454</v>
      </c>
      <c r="F9" s="19">
        <f ca="1">IF(E9=0,0,IF(C9=0,1,E9/C9))</f>
        <v>-1.4026415385803661E-3</v>
      </c>
      <c r="G9" s="18">
        <f>SUMIF($C$6:F$6,G$5,$C9:F9)</f>
        <v>323675</v>
      </c>
      <c r="H9" s="73">
        <f ca="1">SUMIF($C$6:G$6,H$5,$C9:G9)</f>
        <v>323221</v>
      </c>
      <c r="I9" s="18">
        <f ca="1">SUM(H9-G9)</f>
        <v>-454</v>
      </c>
      <c r="J9" s="19">
        <f ca="1">IF(I9=0,0,IF(G9=0,1,I9/G9))</f>
        <v>-1.4026415385803661E-3</v>
      </c>
      <c r="K9" s="18">
        <f>+DA9</f>
        <v>310760</v>
      </c>
      <c r="L9" s="73">
        <f ca="1">OFFSET(DA9,0,14,1,1)</f>
        <v>290478</v>
      </c>
      <c r="M9" s="18">
        <f ca="1">SUM(L9-K9)</f>
        <v>-20282</v>
      </c>
      <c r="N9" s="19">
        <f ca="1">IF(M9=0,0,IF(K9=0,1,M9/K9))</f>
        <v>-6.5265799974256661E-2</v>
      </c>
      <c r="O9" s="18">
        <f>SUMIF($C$6:N$6,O$5,$C9:N9)</f>
        <v>634435</v>
      </c>
      <c r="P9" s="73">
        <f ca="1">SUMIF($C$6:O$6,P$5,$C9:O9)</f>
        <v>613699</v>
      </c>
      <c r="Q9" s="18">
        <f ca="1">SUM(P9-O9)</f>
        <v>-20736</v>
      </c>
      <c r="R9" s="19">
        <f ca="1">IF(Q9=0,0,IF(O9=0,1,Q9/O9))</f>
        <v>-3.2684199326960206E-2</v>
      </c>
      <c r="S9" s="18">
        <f>+DB9</f>
        <v>350032</v>
      </c>
      <c r="T9" s="73">
        <f ca="1">OFFSET(DB9,0,14,1,1)</f>
        <v>340091</v>
      </c>
      <c r="U9" s="18">
        <f ca="1">SUM(T9-S9)</f>
        <v>-9941</v>
      </c>
      <c r="V9" s="19">
        <f ca="1">IF(U9=0,0,IF(S9=0,1,U9/S9))</f>
        <v>-2.8400260547607074E-2</v>
      </c>
      <c r="W9" s="18">
        <f>SUMIF($C$6:V$6,W$5,$C9:V9)</f>
        <v>984467</v>
      </c>
      <c r="X9" s="73">
        <f ca="1">SUMIF($C$6:W$6,X$5,$C9:W9)</f>
        <v>953790</v>
      </c>
      <c r="Y9" s="18">
        <f ca="1">SUM(X9-W9)</f>
        <v>-30677</v>
      </c>
      <c r="Z9" s="19">
        <f ca="1">IF(Y9=0,0,IF(W9=0,1,Y9/W9))</f>
        <v>-3.1161024188723442E-2</v>
      </c>
      <c r="AA9" s="18">
        <f>+DC9</f>
        <v>349261</v>
      </c>
      <c r="AB9" s="73">
        <f ca="1">OFFSET(DC9,0,14,1,1)</f>
        <v>334581</v>
      </c>
      <c r="AC9" s="18">
        <f ca="1">SUM(AB9-AA9)</f>
        <v>-14680</v>
      </c>
      <c r="AD9" s="19">
        <f ca="1">IF(AC9=0,0,IF(AA9=0,1,AC9/AA9))</f>
        <v>-4.2031603872175825E-2</v>
      </c>
      <c r="AE9" s="18">
        <f>SUMIF($C$6:AD$6,AE$5,$C9:AD9)</f>
        <v>1333728</v>
      </c>
      <c r="AF9" s="73">
        <f ca="1">SUMIF($C$6:AE$6,AF$5,$C9:AE9)</f>
        <v>1288371</v>
      </c>
      <c r="AG9" s="18">
        <f ca="1">SUM(AF9-AE9)</f>
        <v>-45357</v>
      </c>
      <c r="AH9" s="19">
        <f ca="1">IF(AG9=0,0,IF(AE9=0,1,AG9/AE9))</f>
        <v>-3.4007683725617216E-2</v>
      </c>
      <c r="AI9" s="18">
        <f>+DD9</f>
        <v>365947</v>
      </c>
      <c r="AJ9" s="73">
        <f ca="1">OFFSET(DD9,0,14,1,1)</f>
        <v>352272</v>
      </c>
      <c r="AK9" s="18">
        <f ca="1">SUM(AJ9-AI9)</f>
        <v>-13675</v>
      </c>
      <c r="AL9" s="19">
        <f ca="1">IF(AK9=0,0,IF(AI9=0,1,AK9/AI9))</f>
        <v>-3.7368799307003472E-2</v>
      </c>
      <c r="AM9" s="18">
        <f>SUMIF($C$6:AL$6,AM$5,$C9:AL9)</f>
        <v>1699675</v>
      </c>
      <c r="AN9" s="73">
        <f ca="1">SUMIF($C$6:AM$6,AN$5,$C9:AM9)</f>
        <v>1640643</v>
      </c>
      <c r="AO9" s="18">
        <f ca="1">SUM(AN9-AM9)</f>
        <v>-59032</v>
      </c>
      <c r="AP9" s="19">
        <f ca="1">IF(AO9=0,0,IF(AM9=0,1,AO9/AM9))</f>
        <v>-3.4731345698442349E-2</v>
      </c>
      <c r="AQ9" s="18">
        <f>+DE9</f>
        <v>363158</v>
      </c>
      <c r="AR9" s="73">
        <f ca="1">OFFSET(DE9,0,14,1,1)</f>
        <v>362054</v>
      </c>
      <c r="AS9" s="18">
        <f ca="1">SUM(AR9-AQ9)</f>
        <v>-1104</v>
      </c>
      <c r="AT9" s="19">
        <f ca="1">IF(AS9=0,0,IF(AQ9=0,1,AS9/AQ9))</f>
        <v>-3.039999118840835E-3</v>
      </c>
      <c r="AU9" s="18">
        <f>SUMIF($C$6:AT$6,AU$5,$C9:AT9)</f>
        <v>2062833</v>
      </c>
      <c r="AV9" s="73">
        <f ca="1">SUMIF($C$6:AU$6,AV$5,$C9:AU9)</f>
        <v>2002697</v>
      </c>
      <c r="AW9" s="18">
        <f ca="1">SUM(AV9-AU9)</f>
        <v>-60136</v>
      </c>
      <c r="AX9" s="19">
        <f ca="1">IF(AW9=0,0,IF(AU9=0,1,AW9/AU9))</f>
        <v>-2.915214173905498E-2</v>
      </c>
      <c r="AY9" s="18">
        <f>+DF9</f>
        <v>382331</v>
      </c>
      <c r="AZ9" s="73">
        <f ca="1">OFFSET(DF9,0,14,1,1)</f>
        <v>381480</v>
      </c>
      <c r="BA9" s="18">
        <f ca="1">SUM(AZ9-AY9)</f>
        <v>-851</v>
      </c>
      <c r="BB9" s="19">
        <f ca="1">IF(BA9=0,0,IF(AY9=0,1,BA9/AY9))</f>
        <v>-2.2258200355189614E-3</v>
      </c>
      <c r="BC9" s="18">
        <f>SUMIF($C$6:BB$6,BC$5,$C9:BB9)</f>
        <v>2445164</v>
      </c>
      <c r="BD9" s="73">
        <f ca="1">SUMIF($C$6:BC$6,BD$5,$C9:BC9)</f>
        <v>2384177</v>
      </c>
      <c r="BE9" s="18">
        <f ca="1">SUM(BD9-BC9)</f>
        <v>-60987</v>
      </c>
      <c r="BF9" s="19">
        <f ca="1">IF(BE9=0,0,IF(BC9=0,1,BE9/BC9))</f>
        <v>-2.4941885288675934E-2</v>
      </c>
      <c r="BG9" s="18">
        <f>+DG9</f>
        <v>397191</v>
      </c>
      <c r="BH9" s="73">
        <f ca="1">OFFSET(DG9,0,14,1,1)</f>
        <v>397021</v>
      </c>
      <c r="BI9" s="18">
        <f ca="1">SUM(BH9-BG9)</f>
        <v>-170</v>
      </c>
      <c r="BJ9" s="19">
        <f ca="1">IF(BI9=0,0,IF(BG9=0,1,BI9/BG9))</f>
        <v>-4.2800566981628487E-4</v>
      </c>
      <c r="BK9" s="18">
        <f>SUMIF($C$6:BJ$6,BK$5,$C9:BJ9)</f>
        <v>2842355</v>
      </c>
      <c r="BL9" s="73">
        <f ca="1">SUMIF($C$6:BK$6,BL$5,$C9:BK9)</f>
        <v>2781198</v>
      </c>
      <c r="BM9" s="18">
        <f ca="1">SUM(BL9-BK9)</f>
        <v>-61157</v>
      </c>
      <c r="BN9" s="19">
        <f ca="1">IF(BM9=0,0,IF(BK9=0,1,BM9/BK9))</f>
        <v>-2.1516313057306353E-2</v>
      </c>
      <c r="BO9" s="18">
        <f>+DH9</f>
        <v>347170</v>
      </c>
      <c r="BP9" s="73">
        <f ca="1">OFFSET(DH9,0,14,1,1)</f>
        <v>358680</v>
      </c>
      <c r="BQ9" s="18">
        <f ca="1">SUM(BP9-BO9)</f>
        <v>11510</v>
      </c>
      <c r="BR9" s="19">
        <f ca="1">IF(BQ9=0,0,IF(BO9=0,1,BQ9/BO9))</f>
        <v>3.3153786329463954E-2</v>
      </c>
      <c r="BS9" s="18">
        <f>SUMIF($C$6:BR$6,BS$5,$C9:BR9)</f>
        <v>3189525</v>
      </c>
      <c r="BT9" s="73">
        <f ca="1">SUMIF($C$6:BS$6,BT$5,$C9:BS9)</f>
        <v>3139878</v>
      </c>
      <c r="BU9" s="18">
        <f ca="1">SUM(BT9-BS9)</f>
        <v>-49647</v>
      </c>
      <c r="BV9" s="19">
        <f ca="1">IF(BU9=0,0,IF(BS9=0,1,BU9/BS9))</f>
        <v>-1.5565640651821196E-2</v>
      </c>
      <c r="BW9" s="18">
        <f>+DI9</f>
        <v>359887</v>
      </c>
      <c r="BX9" s="73">
        <f ca="1">OFFSET(DI9,0,14,1,1)</f>
        <v>458323</v>
      </c>
      <c r="BY9" s="18">
        <f ca="1">SUM(BX9-BW9)</f>
        <v>98436</v>
      </c>
      <c r="BZ9" s="19">
        <f ca="1">IF(BY9=0,0,IF(BW9=0,1,BY9/BW9))</f>
        <v>0.27351918796733421</v>
      </c>
      <c r="CA9" s="18">
        <f>SUMIF($C$6:BZ$6,CA$5,$C9:BZ9)</f>
        <v>3549412</v>
      </c>
      <c r="CB9" s="73">
        <f ca="1">SUMIF($C$6:CA$6,CB$5,$C9:CA9)</f>
        <v>3598201</v>
      </c>
      <c r="CC9" s="18">
        <f ca="1">SUM(CB9-CA9)</f>
        <v>48789</v>
      </c>
      <c r="CD9" s="19">
        <f ca="1">IF(CC9=0,0,IF(CA9=0,1,CC9/CA9))</f>
        <v>1.3745657027135762E-2</v>
      </c>
      <c r="CE9" s="18">
        <f>+DJ9</f>
        <v>331216</v>
      </c>
      <c r="CF9" s="73">
        <f ca="1">OFFSET(DJ9,0,14,1,1)</f>
        <v>378556</v>
      </c>
      <c r="CG9" s="18">
        <f ca="1">SUM(CF9-CE9)</f>
        <v>47340</v>
      </c>
      <c r="CH9" s="19">
        <f ca="1">IF(CG9=0,0,IF(CE9=0,1,CG9/CE9))</f>
        <v>0.14292787788029565</v>
      </c>
      <c r="CI9" s="18">
        <f>SUMIF($C$6:CH$6,CI$5,$C9:CH9)</f>
        <v>3880628</v>
      </c>
      <c r="CJ9" s="73">
        <f ca="1">SUMIF($C$6:CI$6,CJ$5,$C9:CI9)</f>
        <v>3976757</v>
      </c>
      <c r="CK9" s="18">
        <f ca="1">SUM(CJ9-CI9)</f>
        <v>96129</v>
      </c>
      <c r="CL9" s="19">
        <f ca="1">IF(CK9=0,0,IF(CI9=0,1,CK9/CI9))</f>
        <v>2.4771506055205499E-2</v>
      </c>
      <c r="CM9" s="18">
        <f>+DK9</f>
        <v>322486</v>
      </c>
      <c r="CN9" s="73">
        <f ca="1">OFFSET(DK9,0,14,1,1)</f>
        <v>350620</v>
      </c>
      <c r="CO9" s="18">
        <f ca="1">SUM(CN9-CM9)</f>
        <v>28134</v>
      </c>
      <c r="CP9" s="19">
        <f ca="1">IF(CO9=0,0,IF(CM9=0,1,CO9/CM9))</f>
        <v>8.7240996508375551E-2</v>
      </c>
      <c r="CQ9" s="18">
        <f>SUMIF($C$6:CP$6,CQ$5,$C9:CP9)</f>
        <v>4203114</v>
      </c>
      <c r="CR9" s="73">
        <f ca="1">SUMIF($C$6:CQ$6,CR$5,$C9:CQ9)</f>
        <v>4327377</v>
      </c>
      <c r="CS9" s="18">
        <f ca="1">SUM(CR9-CQ9)</f>
        <v>124263</v>
      </c>
      <c r="CT9" s="19">
        <f ca="1">IF(CS9=0,0,IF(CQ9=0,1,CS9/CQ9))</f>
        <v>2.9564508600052247E-2</v>
      </c>
      <c r="CW9" t="s">
        <v>5</v>
      </c>
      <c r="CX9" t="s">
        <v>6</v>
      </c>
      <c r="CZ9" s="74">
        <f>SUMIF(AMB!$A$93:$A$108,'2016-2017'!CZ$7,AMB!D$93:D$108)</f>
        <v>323675</v>
      </c>
      <c r="DA9" s="74">
        <f>SUMIF(AMB!$A$93:$A$108,'2016-2017'!DA$7,AMB!E$93:E$108)</f>
        <v>310760</v>
      </c>
      <c r="DB9" s="74">
        <f>SUMIF(AMB!$A$93:$A$108,'2016-2017'!DB$7,AMB!F$93:F$108)</f>
        <v>350032</v>
      </c>
      <c r="DC9" s="74">
        <f>SUMIF(AMB!$A$93:$A$108,'2016-2017'!DC$7,AMB!G$93:G$108)</f>
        <v>349261</v>
      </c>
      <c r="DD9" s="74">
        <f>SUMIF(AMB!$A$93:$A$108,'2016-2017'!DD$7,AMB!H$93:H$108)</f>
        <v>365947</v>
      </c>
      <c r="DE9" s="74">
        <f>SUMIF(AMB!$A$93:$A$108,'2016-2017'!DE$7,AMB!I$93:I$108)</f>
        <v>363158</v>
      </c>
      <c r="DF9" s="74">
        <f>SUMIF(AMB!$A$93:$A$108,'2016-2017'!DF$7,AMB!J$93:J$108)</f>
        <v>382331</v>
      </c>
      <c r="DG9" s="74">
        <f>SUMIF(AMB!$A$93:$A$108,'2016-2017'!DG$7,AMB!K$93:K$108)</f>
        <v>397191</v>
      </c>
      <c r="DH9" s="74">
        <f>SUMIF(AMB!$A$93:$A$108,'2016-2017'!DH$7,AMB!L$93:L$108)</f>
        <v>347170</v>
      </c>
      <c r="DI9" s="74">
        <f>SUMIF(AMB!$A$93:$A$108,'2016-2017'!DI$7,AMB!M$93:M$108)</f>
        <v>359887</v>
      </c>
      <c r="DJ9" s="74">
        <f>SUMIF(AMB!$A$93:$A$108,'2016-2017'!DJ$7,AMB!N$93:N$108)</f>
        <v>331216</v>
      </c>
      <c r="DK9" s="74">
        <f>SUMIF(AMB!$A$93:$A$108,'2016-2017'!DK$7,AMB!O$93:O$108)</f>
        <v>322486</v>
      </c>
      <c r="DN9" s="74">
        <f>SUMIF(AMB!$A$93:$A$108,'2016-2017'!DN$7,AMB!D$93:D$108)</f>
        <v>323221</v>
      </c>
      <c r="DO9" s="74">
        <f>SUMIF(AMB!$A$93:$A$108,'2016-2017'!DO$7,AMB!E$93:E$108)</f>
        <v>290478</v>
      </c>
      <c r="DP9" s="74">
        <f>SUMIF(AMB!$A$93:$A$108,'2016-2017'!DP$7,AMB!F$93:F$108)</f>
        <v>340091</v>
      </c>
      <c r="DQ9" s="74">
        <f>SUMIF(AMB!$A$93:$A$108,'2016-2017'!DQ$7,AMB!G$93:G$108)</f>
        <v>334581</v>
      </c>
      <c r="DR9" s="74">
        <f>SUMIF(AMB!$A$93:$A$108,'2016-2017'!DR$7,AMB!H$93:H$108)</f>
        <v>352272</v>
      </c>
      <c r="DS9" s="74">
        <f>SUMIF(AMB!$A$93:$A$108,'2016-2017'!DS$7,AMB!I$93:I$108)</f>
        <v>362054</v>
      </c>
      <c r="DT9" s="74">
        <f>SUMIF(AMB!$A$93:$A$108,'2016-2017'!DT$7,AMB!J$93:J$108)</f>
        <v>381480</v>
      </c>
      <c r="DU9" s="74">
        <f>SUMIF(AMB!$A$93:$A$108,'2016-2017'!DU$7,AMB!K$93:K$108)</f>
        <v>397021</v>
      </c>
      <c r="DV9" s="74">
        <f>SUMIF(AMB!$A$93:$A$108,'2016-2017'!DV$7,AMB!L$93:L$108)</f>
        <v>358680</v>
      </c>
      <c r="DW9" s="74">
        <f>SUMIF(AMB!$A$93:$A$108,'2016-2017'!DW$7,AMB!M$93:M$108)</f>
        <v>458323</v>
      </c>
      <c r="DX9" s="74">
        <f>SUMIF(AMB!$A$93:$A$108,'2016-2017'!DX$7,AMB!N$93:N$108)</f>
        <v>378556</v>
      </c>
      <c r="DY9" s="74">
        <f>SUMIF(AMB!$A$93:$A$108,'2016-2017'!DY$7,AMB!O$93:O$108)</f>
        <v>350620</v>
      </c>
    </row>
    <row r="10" spans="1:130">
      <c r="A10" s="84" t="str">
        <f>+CW11</f>
        <v>Ambassador Bridge</v>
      </c>
      <c r="B10" s="26" t="s">
        <v>7</v>
      </c>
      <c r="C10" s="18">
        <f>+CZ10</f>
        <v>204600</v>
      </c>
      <c r="D10" s="73">
        <f ca="1">OFFSET(CZ10,0,14,1,1)</f>
        <v>210743</v>
      </c>
      <c r="E10" s="18">
        <f ca="1">SUM(D10-C10)</f>
        <v>6143</v>
      </c>
      <c r="F10" s="19">
        <f ca="1">IF(E10=0,0,IF(C10=0,1,E10/C10))</f>
        <v>3.0024437927663735E-2</v>
      </c>
      <c r="G10" s="18">
        <f>SUMIF($C$6:F$6,G$5,$C10:F10)</f>
        <v>204600</v>
      </c>
      <c r="H10" s="73">
        <f ca="1">SUMIF($C$6:G$6,H$5,$C10:G10)</f>
        <v>210743</v>
      </c>
      <c r="I10" s="18">
        <f ca="1">SUM(H10-G10)</f>
        <v>6143</v>
      </c>
      <c r="J10" s="19">
        <f ca="1">IF(I10=0,0,IF(G10=0,1,I10/G10))</f>
        <v>3.0024437927663735E-2</v>
      </c>
      <c r="K10" s="18">
        <f>+DA10</f>
        <v>208595</v>
      </c>
      <c r="L10" s="73">
        <f ca="1">OFFSET(DA10,0,14,1,1)</f>
        <v>203313</v>
      </c>
      <c r="M10" s="18">
        <f ca="1">SUM(L10-K10)</f>
        <v>-5282</v>
      </c>
      <c r="N10" s="19">
        <f ca="1">IF(M10=0,0,IF(K10=0,1,M10/K10))</f>
        <v>-2.5321795824444496E-2</v>
      </c>
      <c r="O10" s="18">
        <f>SUMIF($C$6:N$6,O$5,$C10:N10)</f>
        <v>413195</v>
      </c>
      <c r="P10" s="73">
        <f ca="1">SUMIF($C$6:O$6,P$5,$C10:O10)</f>
        <v>414056</v>
      </c>
      <c r="Q10" s="18">
        <f ca="1">SUM(P10-O10)</f>
        <v>861</v>
      </c>
      <c r="R10" s="19">
        <f ca="1">IF(Q10=0,0,IF(O10=0,1,Q10/O10))</f>
        <v>2.0837619041856751E-3</v>
      </c>
      <c r="S10" s="18">
        <f>+DB10</f>
        <v>221208</v>
      </c>
      <c r="T10" s="73">
        <f ca="1">OFFSET(DB10,0,14,1,1)</f>
        <v>234298</v>
      </c>
      <c r="U10" s="18">
        <f ca="1">SUM(T10-S10)</f>
        <v>13090</v>
      </c>
      <c r="V10" s="19">
        <f ca="1">IF(U10=0,0,IF(S10=0,1,U10/S10))</f>
        <v>5.917507504249394E-2</v>
      </c>
      <c r="W10" s="18">
        <f>SUMIF($C$6:V$6,W$5,$C10:V10)</f>
        <v>634403</v>
      </c>
      <c r="X10" s="73">
        <f ca="1">SUMIF($C$6:W$6,X$5,$C10:W10)</f>
        <v>648354</v>
      </c>
      <c r="Y10" s="18">
        <f ca="1">SUM(X10-W10)</f>
        <v>13951</v>
      </c>
      <c r="Z10" s="19">
        <f ca="1">IF(Y10=0,0,IF(W10=0,1,Y10/W10))</f>
        <v>2.1990753511569143E-2</v>
      </c>
      <c r="AA10" s="18">
        <f>+DC10</f>
        <v>212053</v>
      </c>
      <c r="AB10" s="73">
        <f ca="1">OFFSET(DC10,0,14,1,1)</f>
        <v>205770</v>
      </c>
      <c r="AC10" s="18">
        <f ca="1">SUM(AB10-AA10)</f>
        <v>-6283</v>
      </c>
      <c r="AD10" s="19">
        <f ca="1">IF(AC10=0,0,IF(AA10=0,1,AC10/AA10))</f>
        <v>-2.9629385106553552E-2</v>
      </c>
      <c r="AE10" s="18">
        <f>SUMIF($C$6:AD$6,AE$5,$C10:AD10)</f>
        <v>846456</v>
      </c>
      <c r="AF10" s="73">
        <f ca="1">SUMIF($C$6:AE$6,AF$5,$C10:AE10)</f>
        <v>854124</v>
      </c>
      <c r="AG10" s="18">
        <f ca="1">SUM(AF10-AE10)</f>
        <v>7668</v>
      </c>
      <c r="AH10" s="19">
        <f ca="1">IF(AG10=0,0,IF(AE10=0,1,AG10/AE10))</f>
        <v>9.0589469505798301E-3</v>
      </c>
      <c r="AI10" s="18">
        <f>+DD10</f>
        <v>215987</v>
      </c>
      <c r="AJ10" s="73">
        <f ca="1">OFFSET(DD10,0,14,1,1)</f>
        <v>228388</v>
      </c>
      <c r="AK10" s="18">
        <f ca="1">SUM(AJ10-AI10)</f>
        <v>12401</v>
      </c>
      <c r="AL10" s="19">
        <f ca="1">IF(AK10=0,0,IF(AI10=0,1,AK10/AI10))</f>
        <v>5.7415492599091615E-2</v>
      </c>
      <c r="AM10" s="18">
        <f>SUMIF($C$6:AL$6,AM$5,$C10:AL10)</f>
        <v>1062443</v>
      </c>
      <c r="AN10" s="73">
        <f ca="1">SUMIF($C$6:AM$6,AN$5,$C10:AM10)</f>
        <v>1082512</v>
      </c>
      <c r="AO10" s="18">
        <f ca="1">SUM(AN10-AM10)</f>
        <v>20069</v>
      </c>
      <c r="AP10" s="19">
        <f ca="1">IF(AO10=0,0,IF(AM10=0,1,AO10/AM10))</f>
        <v>1.8889483953492093E-2</v>
      </c>
      <c r="AQ10" s="18">
        <f>+DE10</f>
        <v>227995</v>
      </c>
      <c r="AR10" s="73">
        <f ca="1">OFFSET(DE10,0,14,1,1)</f>
        <v>228390</v>
      </c>
      <c r="AS10" s="18">
        <f ca="1">SUM(AR10-AQ10)</f>
        <v>395</v>
      </c>
      <c r="AT10" s="19">
        <f ca="1">IF(AS10=0,0,IF(AQ10=0,1,AS10/AQ10))</f>
        <v>1.7324941336432816E-3</v>
      </c>
      <c r="AU10" s="18">
        <f>SUMIF($C$6:AT$6,AU$5,$C10:AT10)</f>
        <v>1290438</v>
      </c>
      <c r="AV10" s="73">
        <f ca="1">SUMIF($C$6:AU$6,AV$5,$C10:AU10)</f>
        <v>1310902</v>
      </c>
      <c r="AW10" s="18">
        <f ca="1">SUM(AV10-AU10)</f>
        <v>20464</v>
      </c>
      <c r="AX10" s="19">
        <f ca="1">IF(AW10=0,0,IF(AU10=0,1,AW10/AU10))</f>
        <v>1.5858181485666107E-2</v>
      </c>
      <c r="AY10" s="18">
        <f>+DF10</f>
        <v>189518</v>
      </c>
      <c r="AZ10" s="73">
        <f ca="1">OFFSET(DF10,0,14,1,1)</f>
        <v>184814</v>
      </c>
      <c r="BA10" s="18">
        <f ca="1">SUM(AZ10-AY10)</f>
        <v>-4704</v>
      </c>
      <c r="BB10" s="19">
        <f ca="1">IF(BA10=0,0,IF(AY10=0,1,BA10/AY10))</f>
        <v>-2.4820861342985889E-2</v>
      </c>
      <c r="BC10" s="18">
        <f>SUMIF($C$6:BB$6,BC$5,$C10:BB10)</f>
        <v>1479956</v>
      </c>
      <c r="BD10" s="73">
        <f ca="1">SUMIF($C$6:BC$6,BD$5,$C10:BC10)</f>
        <v>1495716</v>
      </c>
      <c r="BE10" s="18">
        <f ca="1">SUM(BD10-BC10)</f>
        <v>15760</v>
      </c>
      <c r="BF10" s="19">
        <f ca="1">IF(BE10=0,0,IF(BC10=0,1,BE10/BC10))</f>
        <v>1.0648965239507121E-2</v>
      </c>
      <c r="BG10" s="18">
        <f>+DG10</f>
        <v>225723</v>
      </c>
      <c r="BH10" s="73">
        <f ca="1">OFFSET(DG10,0,14,1,1)</f>
        <v>225258</v>
      </c>
      <c r="BI10" s="18">
        <f ca="1">SUM(BH10-BG10)</f>
        <v>-465</v>
      </c>
      <c r="BJ10" s="19">
        <f ca="1">IF(BI10=0,0,IF(BG10=0,1,BI10/BG10))</f>
        <v>-2.0600470488164697E-3</v>
      </c>
      <c r="BK10" s="18">
        <f>SUMIF($C$6:BJ$6,BK$5,$C10:BJ10)</f>
        <v>1705679</v>
      </c>
      <c r="BL10" s="73">
        <f ca="1">SUMIF($C$6:BK$6,BL$5,$C10:BK10)</f>
        <v>1720974</v>
      </c>
      <c r="BM10" s="18">
        <f ca="1">SUM(BL10-BK10)</f>
        <v>15295</v>
      </c>
      <c r="BN10" s="19">
        <f ca="1">IF(BM10=0,0,IF(BK10=0,1,BM10/BK10))</f>
        <v>8.9671034233287737E-3</v>
      </c>
      <c r="BO10" s="18">
        <f>+DH10</f>
        <v>217805</v>
      </c>
      <c r="BP10" s="73">
        <f ca="1">OFFSET(DH10,0,14,1,1)</f>
        <v>210518</v>
      </c>
      <c r="BQ10" s="18">
        <f ca="1">SUM(BP10-BO10)</f>
        <v>-7287</v>
      </c>
      <c r="BR10" s="19">
        <f ca="1">IF(BQ10=0,0,IF(BO10=0,1,BQ10/BO10))</f>
        <v>-3.3456532219186888E-2</v>
      </c>
      <c r="BS10" s="18">
        <f>SUMIF($C$6:BR$6,BS$5,$C10:BR10)</f>
        <v>1923484</v>
      </c>
      <c r="BT10" s="73">
        <f ca="1">SUMIF($C$6:BS$6,BT$5,$C10:BS10)</f>
        <v>1931492</v>
      </c>
      <c r="BU10" s="18">
        <f ca="1">SUM(BT10-BS10)</f>
        <v>8008</v>
      </c>
      <c r="BV10" s="19">
        <f ca="1">IF(BU10=0,0,IF(BS10=0,1,BU10/BS10))</f>
        <v>4.1632787171611511E-3</v>
      </c>
      <c r="BW10" s="18">
        <f>+DI10</f>
        <v>218700</v>
      </c>
      <c r="BX10" s="73">
        <f ca="1">OFFSET(DI10,0,14,1,1)</f>
        <v>206301</v>
      </c>
      <c r="BY10" s="18">
        <f ca="1">SUM(BX10-BW10)</f>
        <v>-12399</v>
      </c>
      <c r="BZ10" s="19">
        <f ca="1">IF(BY10=0,0,IF(BW10=0,1,BY10/BW10))</f>
        <v>-5.6694101508916322E-2</v>
      </c>
      <c r="CA10" s="18">
        <f>SUMIF($C$6:BZ$6,CA$5,$C10:BZ10)</f>
        <v>2142184</v>
      </c>
      <c r="CB10" s="73">
        <f ca="1">SUMIF($C$6:CA$6,CB$5,$C10:CA10)</f>
        <v>2137793</v>
      </c>
      <c r="CC10" s="18">
        <f ca="1">SUM(CB10-CA10)</f>
        <v>-4391</v>
      </c>
      <c r="CD10" s="19">
        <f ca="1">IF(CC10=0,0,IF(CA10=0,1,CC10/CA10))</f>
        <v>-2.0497772366892854E-3</v>
      </c>
      <c r="CE10" s="18">
        <f>+DJ10</f>
        <v>214862</v>
      </c>
      <c r="CF10" s="73">
        <f ca="1">OFFSET(DJ10,0,14,1,1)</f>
        <v>222940</v>
      </c>
      <c r="CG10" s="18">
        <f ca="1">SUM(CF10-CE10)</f>
        <v>8078</v>
      </c>
      <c r="CH10" s="19">
        <f ca="1">IF(CG10=0,0,IF(CE10=0,1,CG10/CE10))</f>
        <v>3.7596224553434296E-2</v>
      </c>
      <c r="CI10" s="18">
        <f>SUMIF($C$6:CH$6,CI$5,$C10:CH10)</f>
        <v>2357046</v>
      </c>
      <c r="CJ10" s="73">
        <f ca="1">SUMIF($C$6:CI$6,CJ$5,$C10:CI10)</f>
        <v>2360733</v>
      </c>
      <c r="CK10" s="18">
        <f ca="1">SUM(CJ10-CI10)</f>
        <v>3687</v>
      </c>
      <c r="CL10" s="19">
        <f ca="1">IF(CK10=0,0,IF(CI10=0,1,CK10/CI10))</f>
        <v>1.564246094475882E-3</v>
      </c>
      <c r="CM10" s="18">
        <f>+DK10</f>
        <v>189931</v>
      </c>
      <c r="CN10" s="73">
        <f ca="1">OFFSET(DK10,0,14,1,1)</f>
        <v>186920</v>
      </c>
      <c r="CO10" s="18">
        <f ca="1">SUM(CN10-CM10)</f>
        <v>-3011</v>
      </c>
      <c r="CP10" s="19">
        <f ca="1">IF(CO10=0,0,IF(CM10=0,1,CO10/CM10))</f>
        <v>-1.5853125608773711E-2</v>
      </c>
      <c r="CQ10" s="18">
        <f>SUMIF($C$6:CP$6,CQ$5,$C10:CP10)</f>
        <v>2546977</v>
      </c>
      <c r="CR10" s="73">
        <f ca="1">SUMIF($C$6:CQ$6,CR$5,$C10:CQ10)</f>
        <v>2547653</v>
      </c>
      <c r="CS10" s="18">
        <f ca="1">SUM(CR10-CQ10)</f>
        <v>676</v>
      </c>
      <c r="CT10" s="19">
        <f ca="1">IF(CS10=0,0,IF(CQ10=0,1,CS10/CQ10))</f>
        <v>2.6541268334971224E-4</v>
      </c>
      <c r="CW10" t="s">
        <v>5</v>
      </c>
      <c r="CX10" t="s">
        <v>7</v>
      </c>
      <c r="CY10" s="7"/>
      <c r="CZ10" s="74">
        <f>SUMIF(AMB!$A$111:$A$126,'2016-2017'!CZ$7,AMB!D$111:D$126)</f>
        <v>204600</v>
      </c>
      <c r="DA10" s="74">
        <f>SUMIF(AMB!$A$111:$A$126,'2016-2017'!DA$7,AMB!E$111:E$126)</f>
        <v>208595</v>
      </c>
      <c r="DB10" s="74">
        <f>SUMIF(AMB!$A$111:$A$126,'2016-2017'!DB$7,AMB!F$111:F$126)</f>
        <v>221208</v>
      </c>
      <c r="DC10" s="74">
        <f>SUMIF(AMB!$A$111:$A$126,'2016-2017'!DC$7,AMB!G$111:G$126)</f>
        <v>212053</v>
      </c>
      <c r="DD10" s="74">
        <f>SUMIF(AMB!$A$111:$A$126,'2016-2017'!DD$7,AMB!H$111:H$126)</f>
        <v>215987</v>
      </c>
      <c r="DE10" s="74">
        <f>SUMIF(AMB!$A$111:$A$126,'2016-2017'!DE$7,AMB!I$111:I$126)</f>
        <v>227995</v>
      </c>
      <c r="DF10" s="74">
        <f>SUMIF(AMB!$A$111:$A$126,'2016-2017'!DF$7,AMB!J$111:J$126)</f>
        <v>189518</v>
      </c>
      <c r="DG10" s="74">
        <f>SUMIF(AMB!$A$111:$A$126,'2016-2017'!DG$7,AMB!K$111:K$126)</f>
        <v>225723</v>
      </c>
      <c r="DH10" s="74">
        <f>SUMIF(AMB!$A$111:$A$126,'2016-2017'!DH$7,AMB!L$111:L$126)</f>
        <v>217805</v>
      </c>
      <c r="DI10" s="74">
        <f>SUMIF(AMB!$A$111:$A$126,'2016-2017'!DI$7,AMB!M$111:M$126)</f>
        <v>218700</v>
      </c>
      <c r="DJ10" s="74">
        <f>SUMIF(AMB!$A$111:$A$126,'2016-2017'!DJ$7,AMB!N$111:N$126)</f>
        <v>214862</v>
      </c>
      <c r="DK10" s="74">
        <f>SUMIF(AMB!$A$111:$A$126,'2016-2017'!DK$7,AMB!O$111:O$126)</f>
        <v>189931</v>
      </c>
      <c r="DN10" s="74">
        <f>SUMIF(AMB!$A$111:$A$126,'2016-2017'!DN$7,AMB!D$111:D$126)</f>
        <v>210743</v>
      </c>
      <c r="DO10" s="74">
        <f>SUMIF(AMB!$A$111:$A$126,'2016-2017'!DO$7,AMB!E$111:E$126)</f>
        <v>203313</v>
      </c>
      <c r="DP10" s="74">
        <f>SUMIF(AMB!$A$111:$A$126,'2016-2017'!DP$7,AMB!F$111:F$126)</f>
        <v>234298</v>
      </c>
      <c r="DQ10" s="74">
        <f>SUMIF(AMB!$A$111:$A$126,'2016-2017'!DQ$7,AMB!G$111:G$126)</f>
        <v>205770</v>
      </c>
      <c r="DR10" s="74">
        <f>SUMIF(AMB!$A$111:$A$126,'2016-2017'!DR$7,AMB!H$111:H$126)</f>
        <v>228388</v>
      </c>
      <c r="DS10" s="74">
        <f>SUMIF(AMB!$A$111:$A$126,'2016-2017'!DS$7,AMB!I$111:I$126)</f>
        <v>228390</v>
      </c>
      <c r="DT10" s="74">
        <f>SUMIF(AMB!$A$111:$A$126,'2016-2017'!DT$7,AMB!J$111:J$126)</f>
        <v>184814</v>
      </c>
      <c r="DU10" s="74">
        <f>SUMIF(AMB!$A$111:$A$126,'2016-2017'!DU$7,AMB!K$111:K$126)</f>
        <v>225258</v>
      </c>
      <c r="DV10" s="74">
        <f>SUMIF(AMB!$A$111:$A$126,'2016-2017'!DV$7,AMB!L$111:L$126)</f>
        <v>210518</v>
      </c>
      <c r="DW10" s="74">
        <f>SUMIF(AMB!$A$111:$A$126,'2016-2017'!DW$7,AMB!M$111:M$126)</f>
        <v>206301</v>
      </c>
      <c r="DX10" s="74">
        <f>SUMIF(AMB!$A$111:$A$126,'2016-2017'!DX$7,AMB!N$111:N$126)</f>
        <v>222940</v>
      </c>
      <c r="DY10" s="74">
        <f>SUMIF(AMB!$A$111:$A$126,'2016-2017'!DY$7,AMB!O$111:O$126)</f>
        <v>186920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SUMIF(AMB!$A$129:$A$144,'2016-2017'!CZ$7,AMB!D$129:D$144)</f>
        <v>0</v>
      </c>
      <c r="DA11" s="74">
        <f>SUMIF(AMB!$A$129:$A$144,'2016-2017'!DA$7,AMB!E$129:E$144)</f>
        <v>0</v>
      </c>
      <c r="DB11" s="74">
        <f>SUMIF(AMB!$A$129:$A$144,'2016-2017'!DB$7,AMB!F$129:F$144)</f>
        <v>0</v>
      </c>
      <c r="DC11" s="74">
        <f>SUMIF(AMB!$A$129:$A$144,'2016-2017'!DC$7,AMB!G$129:G$144)</f>
        <v>0</v>
      </c>
      <c r="DD11" s="74">
        <f>SUMIF(AMB!$A$129:$A$144,'2016-2017'!DD$7,AMB!H$129:H$144)</f>
        <v>0</v>
      </c>
      <c r="DE11" s="74">
        <f>SUMIF(AMB!$A$129:$A$144,'2016-2017'!DE$7,AMB!I$129:I$144)</f>
        <v>0</v>
      </c>
      <c r="DF11" s="74">
        <f>SUMIF(AMB!$A$129:$A$144,'2016-2017'!DF$7,AMB!J$129:J$144)</f>
        <v>0</v>
      </c>
      <c r="DG11" s="74">
        <f>SUMIF(AMB!$A$129:$A$144,'2016-2017'!DG$7,AMB!K$129:K$144)</f>
        <v>0</v>
      </c>
      <c r="DH11" s="74">
        <f>SUMIF(AMB!$A$129:$A$144,'2016-2017'!DH$7,AMB!L$129:L$144)</f>
        <v>0</v>
      </c>
      <c r="DI11" s="74">
        <f>SUMIF(AMB!$A$129:$A$144,'2016-2017'!DI$7,AMB!M$129:M$144)</f>
        <v>0</v>
      </c>
      <c r="DJ11" s="74">
        <f>SUMIF(AMB!$A$129:$A$144,'2016-2017'!DJ$7,AMB!N$129:N$144)</f>
        <v>0</v>
      </c>
      <c r="DK11" s="74">
        <f>SUMIF(AMB!$A$129:$A$144,'2016-2017'!DK$7,AMB!O$129:O$144)</f>
        <v>0</v>
      </c>
      <c r="DN11" s="74">
        <f>SUMIF(AMB!$A$144:$A$144,'2016-2017'!DN$7,AMB!D$144:D$1144)</f>
        <v>0</v>
      </c>
      <c r="DO11" s="74">
        <f>SUMIF(AMB!$A$144:$A$144,'2016-2017'!DO$7,AMB!E$144:E$1144)</f>
        <v>0</v>
      </c>
      <c r="DP11" s="74">
        <f>SUMIF(AMB!$A$144:$A$144,'2016-2017'!DP$7,AMB!F$144:F$1144)</f>
        <v>0</v>
      </c>
      <c r="DQ11" s="74">
        <f>SUMIF(AMB!$A$144:$A$144,'2016-2017'!DQ$7,AMB!G$144:G$1144)</f>
        <v>0</v>
      </c>
      <c r="DR11" s="74">
        <f>SUMIF(AMB!$A$144:$A$144,'2016-2017'!DR$7,AMB!H$144:H$1144)</f>
        <v>0</v>
      </c>
      <c r="DS11" s="74">
        <f>SUMIF(AMB!$A$144:$A$144,'2016-2017'!DS$7,AMB!I$144:I$1144)</f>
        <v>0</v>
      </c>
      <c r="DT11" s="74">
        <f>SUMIF(AMB!$A$144:$A$144,'2016-2017'!DT$7,AMB!J$144:J$1144)</f>
        <v>0</v>
      </c>
      <c r="DU11" s="74">
        <f>SUMIF(AMB!$A$144:$A$144,'2016-2017'!DU$7,AMB!K$144:K$1144)</f>
        <v>0</v>
      </c>
      <c r="DV11" s="74">
        <f>SUMIF(AMB!$A$144:$A$144,'2016-2017'!DV$7,AMB!L$144:L$1144)</f>
        <v>0</v>
      </c>
      <c r="DW11" s="74">
        <f>SUMIF(AMB!$A$144:$A$144,'2016-2017'!DW$7,AMB!M$144:M$1144)</f>
        <v>0</v>
      </c>
      <c r="DX11" s="74">
        <f>SUMIF(AMB!$A$144:$A$144,'2016-2017'!DX$7,AMB!N$144:N$1144)</f>
        <v>0</v>
      </c>
      <c r="DY11" s="74">
        <f>SUMIF(AMB!$A$144:$A$144,'2016-2017'!DY$7,AMB!O$144:O$1144)</f>
        <v>0</v>
      </c>
    </row>
    <row r="12" spans="1:130" s="7" customFormat="1">
      <c r="A12" s="75"/>
      <c r="B12" s="24" t="s">
        <v>9</v>
      </c>
      <c r="C12" s="12">
        <f>+SUM(C9:C11)</f>
        <v>528275</v>
      </c>
      <c r="D12" s="86">
        <f ca="1">+SUM(D9:D11)</f>
        <v>533964</v>
      </c>
      <c r="E12" s="12">
        <f ca="1">SUM(E9:E11)</f>
        <v>5689</v>
      </c>
      <c r="F12" s="13">
        <f ca="1">IF(E12=0,0,IF(C12=0,1,E12/C12))</f>
        <v>1.0769012351521461E-2</v>
      </c>
      <c r="G12" s="12">
        <f>SUM(G9:G11)</f>
        <v>528275</v>
      </c>
      <c r="H12" s="86">
        <f ca="1">SUM(H9:H11)</f>
        <v>533964</v>
      </c>
      <c r="I12" s="12">
        <f ca="1">SUM(I9:I11)</f>
        <v>5689</v>
      </c>
      <c r="J12" s="13">
        <f ca="1">IF(I12=0,0,IF(G12=0,1,I12/G12))</f>
        <v>1.0769012351521461E-2</v>
      </c>
      <c r="K12" s="12">
        <f>+SUM(K9:K11)</f>
        <v>519355</v>
      </c>
      <c r="L12" s="86">
        <f ca="1">+SUM(L9:L11)</f>
        <v>493791</v>
      </c>
      <c r="M12" s="12">
        <f ca="1">SUM(M9:M11)</f>
        <v>-25564</v>
      </c>
      <c r="N12" s="13">
        <f ca="1">IF(M12=0,0,IF(K12=0,1,M12/K12))</f>
        <v>-4.922259340913248E-2</v>
      </c>
      <c r="O12" s="12">
        <f>SUM(O9:O11)</f>
        <v>1047630</v>
      </c>
      <c r="P12" s="86">
        <f ca="1">SUM(P9:P11)</f>
        <v>1027755</v>
      </c>
      <c r="Q12" s="12">
        <f ca="1">SUM(Q9:Q11)</f>
        <v>-19875</v>
      </c>
      <c r="R12" s="13">
        <f ca="1">IF(Q12=0,0,IF(O12=0,1,Q12/O12))</f>
        <v>-1.897139257180493E-2</v>
      </c>
      <c r="S12" s="12">
        <f>+SUM(S9:S11)</f>
        <v>571240</v>
      </c>
      <c r="T12" s="86">
        <f ca="1">+SUM(T9:T11)</f>
        <v>574389</v>
      </c>
      <c r="U12" s="12">
        <f ca="1">SUM(U9:U11)</f>
        <v>3149</v>
      </c>
      <c r="V12" s="13">
        <f ca="1">IF(U12=0,0,IF(S12=0,1,U12/S12))</f>
        <v>5.5125691478187799E-3</v>
      </c>
      <c r="W12" s="12">
        <f>SUM(W9:W11)</f>
        <v>1618870</v>
      </c>
      <c r="X12" s="86">
        <f ca="1">SUM(X9:X11)</f>
        <v>1602144</v>
      </c>
      <c r="Y12" s="12">
        <f ca="1">SUM(Y9:Y11)</f>
        <v>-16726</v>
      </c>
      <c r="Z12" s="13">
        <f ca="1">IF(Y12=0,0,IF(W12=0,1,Y12/W12))</f>
        <v>-1.0331898175888119E-2</v>
      </c>
      <c r="AA12" s="12">
        <f>+SUM(AA9:AA11)</f>
        <v>561314</v>
      </c>
      <c r="AB12" s="86">
        <f ca="1">+SUM(AB9:AB11)</f>
        <v>540351</v>
      </c>
      <c r="AC12" s="12">
        <f ca="1">SUM(AC9:AC11)</f>
        <v>-20963</v>
      </c>
      <c r="AD12" s="13">
        <f ca="1">IF(AC12=0,0,IF(AA12=0,1,AC12/AA12))</f>
        <v>-3.7346298150411357E-2</v>
      </c>
      <c r="AE12" s="12">
        <f>SUM(AE9:AE11)</f>
        <v>2180184</v>
      </c>
      <c r="AF12" s="86">
        <f ca="1">SUM(AF9:AF11)</f>
        <v>2142495</v>
      </c>
      <c r="AG12" s="12">
        <f ca="1">SUM(AG9:AG11)</f>
        <v>-37689</v>
      </c>
      <c r="AH12" s="13">
        <f ca="1">IF(AG12=0,0,IF(AE12=0,1,AG12/AE12))</f>
        <v>-1.7287073017690249E-2</v>
      </c>
      <c r="AI12" s="12">
        <f>+SUM(AI9:AI11)</f>
        <v>581934</v>
      </c>
      <c r="AJ12" s="86">
        <f ca="1">+SUM(AJ9:AJ11)</f>
        <v>580660</v>
      </c>
      <c r="AK12" s="12">
        <f ca="1">SUM(AK9:AK11)</f>
        <v>-1274</v>
      </c>
      <c r="AL12" s="13">
        <f ca="1">IF(AK12=0,0,IF(AI12=0,1,AK12/AI12))</f>
        <v>-2.1892517020830542E-3</v>
      </c>
      <c r="AM12" s="12">
        <f>SUM(AM9:AM11)</f>
        <v>2762118</v>
      </c>
      <c r="AN12" s="86">
        <f ca="1">SUM(AN9:AN11)</f>
        <v>2723155</v>
      </c>
      <c r="AO12" s="12">
        <f ca="1">SUM(AO9:AO11)</f>
        <v>-38963</v>
      </c>
      <c r="AP12" s="13">
        <f ca="1">IF(AO12=0,0,IF(AM12=0,1,AO12/AM12))</f>
        <v>-1.4106204007214754E-2</v>
      </c>
      <c r="AQ12" s="12">
        <f>+SUM(AQ9:AQ11)</f>
        <v>591153</v>
      </c>
      <c r="AR12" s="86">
        <f ca="1">+SUM(AR9:AR11)</f>
        <v>590444</v>
      </c>
      <c r="AS12" s="12">
        <f ca="1">SUM(AS9:AS11)</f>
        <v>-709</v>
      </c>
      <c r="AT12" s="13">
        <f ca="1">IF(AS12=0,0,IF(AQ12=0,1,AS12/AQ12))</f>
        <v>-1.1993510986157559E-3</v>
      </c>
      <c r="AU12" s="12">
        <f>SUM(AU9:AU11)</f>
        <v>3353271</v>
      </c>
      <c r="AV12" s="86">
        <f ca="1">SUM(AV9:AV11)</f>
        <v>3313599</v>
      </c>
      <c r="AW12" s="12">
        <f ca="1">SUM(AW9:AW11)</f>
        <v>-39672</v>
      </c>
      <c r="AX12" s="13">
        <f ca="1">IF(AW12=0,0,IF(AU12=0,1,AW12/AU12))</f>
        <v>-1.1830836219321373E-2</v>
      </c>
      <c r="AY12" s="12">
        <f>+SUM(AY9:AY11)</f>
        <v>571849</v>
      </c>
      <c r="AZ12" s="86">
        <f ca="1">+SUM(AZ9:AZ11)</f>
        <v>566294</v>
      </c>
      <c r="BA12" s="12">
        <f ca="1">SUM(BA9:BA11)</f>
        <v>-5555</v>
      </c>
      <c r="BB12" s="13">
        <f ca="1">IF(BA12=0,0,IF(AY12=0,1,BA12/AY12))</f>
        <v>-9.7141028488289746E-3</v>
      </c>
      <c r="BC12" s="12">
        <f>SUM(BC9:BC11)</f>
        <v>3925120</v>
      </c>
      <c r="BD12" s="86">
        <f ca="1">SUM(BD9:BD11)</f>
        <v>3879893</v>
      </c>
      <c r="BE12" s="12">
        <f ca="1">SUM(BE9:BE11)</f>
        <v>-45227</v>
      </c>
      <c r="BF12" s="13">
        <f ca="1">IF(BE12=0,0,IF(BC12=0,1,BE12/BC12))</f>
        <v>-1.1522450269036361E-2</v>
      </c>
      <c r="BG12" s="12">
        <f>+SUM(BG9:BG11)</f>
        <v>622914</v>
      </c>
      <c r="BH12" s="86">
        <f ca="1">+SUM(BH9:BH11)</f>
        <v>622279</v>
      </c>
      <c r="BI12" s="12">
        <f ca="1">SUM(BI9:BI11)</f>
        <v>-635</v>
      </c>
      <c r="BJ12" s="13">
        <f ca="1">IF(BI12=0,0,IF(BG12=0,1,BI12/BG12))</f>
        <v>-1.0194023573077504E-3</v>
      </c>
      <c r="BK12" s="12">
        <f>SUM(BK9:BK11)</f>
        <v>4548034</v>
      </c>
      <c r="BL12" s="86">
        <f ca="1">SUM(BL9:BL11)</f>
        <v>4502172</v>
      </c>
      <c r="BM12" s="12">
        <f ca="1">SUM(BM9:BM11)</f>
        <v>-45862</v>
      </c>
      <c r="BN12" s="13">
        <f ca="1">IF(BM12=0,0,IF(BK12=0,1,BM12/BK12))</f>
        <v>-1.0083917578452581E-2</v>
      </c>
      <c r="BO12" s="12">
        <f>+SUM(BO9:BO11)</f>
        <v>564975</v>
      </c>
      <c r="BP12" s="86">
        <f ca="1">+SUM(BP9:BP11)</f>
        <v>569198</v>
      </c>
      <c r="BQ12" s="12">
        <f ca="1">SUM(BQ9:BQ11)</f>
        <v>4223</v>
      </c>
      <c r="BR12" s="13">
        <f ca="1">IF(BQ12=0,0,IF(BO12=0,1,BQ12/BO12))</f>
        <v>7.4746670206646314E-3</v>
      </c>
      <c r="BS12" s="12">
        <f>SUM(BS9:BS11)</f>
        <v>5113009</v>
      </c>
      <c r="BT12" s="86">
        <f ca="1">SUM(BT9:BT11)</f>
        <v>5071370</v>
      </c>
      <c r="BU12" s="12">
        <f ca="1">SUM(BU9:BU11)</f>
        <v>-41639</v>
      </c>
      <c r="BV12" s="13">
        <f ca="1">IF(BU12=0,0,IF(BS12=0,1,BU12/BS12))</f>
        <v>-8.1437368876135369E-3</v>
      </c>
      <c r="BW12" s="12">
        <f>+SUM(BW9:BW11)</f>
        <v>578587</v>
      </c>
      <c r="BX12" s="86">
        <f ca="1">+SUM(BX9:BX11)</f>
        <v>664624</v>
      </c>
      <c r="BY12" s="12">
        <f ca="1">SUM(BY9:BY11)</f>
        <v>86037</v>
      </c>
      <c r="BZ12" s="13">
        <f ca="1">IF(BY12=0,0,IF(BW12=0,1,BY12/BW12))</f>
        <v>0.14870192382476619</v>
      </c>
      <c r="CA12" s="12">
        <f>SUM(CA9:CA11)</f>
        <v>5691596</v>
      </c>
      <c r="CB12" s="86">
        <f ca="1">SUM(CB9:CB11)</f>
        <v>5735994</v>
      </c>
      <c r="CC12" s="12">
        <f ca="1">SUM(CC9:CC11)</f>
        <v>44398</v>
      </c>
      <c r="CD12" s="13">
        <f ca="1">IF(CC12=0,0,IF(CA12=0,1,CC12/CA12))</f>
        <v>7.8006239374685061E-3</v>
      </c>
      <c r="CE12" s="12">
        <f>+SUM(CE9:CE11)</f>
        <v>546078</v>
      </c>
      <c r="CF12" s="86">
        <f ca="1">+SUM(CF9:CF11)</f>
        <v>601496</v>
      </c>
      <c r="CG12" s="12">
        <f ca="1">SUM(CG9:CG11)</f>
        <v>55418</v>
      </c>
      <c r="CH12" s="13">
        <f ca="1">IF(CG12=0,0,IF(CE12=0,1,CG12/CE12))</f>
        <v>0.10148367083090694</v>
      </c>
      <c r="CI12" s="12">
        <f>SUM(CI9:CI11)</f>
        <v>6237674</v>
      </c>
      <c r="CJ12" s="86">
        <f ca="1">SUM(CJ9:CJ11)</f>
        <v>6337490</v>
      </c>
      <c r="CK12" s="12">
        <f ca="1">SUM(CK9:CK11)</f>
        <v>99816</v>
      </c>
      <c r="CL12" s="13">
        <f ca="1">IF(CK12=0,0,IF(CI12=0,1,CK12/CI12))</f>
        <v>1.6002118738491302E-2</v>
      </c>
      <c r="CM12" s="12">
        <f>+SUM(CM9:CM11)</f>
        <v>512417</v>
      </c>
      <c r="CN12" s="86">
        <f ca="1">+SUM(CN9:CN11)</f>
        <v>537540</v>
      </c>
      <c r="CO12" s="12">
        <f ca="1">SUM(CO9:CO11)</f>
        <v>25123</v>
      </c>
      <c r="CP12" s="13">
        <f ca="1">IF(CO12=0,0,IF(CM12=0,1,CO12/CM12))</f>
        <v>4.9028428018586423E-2</v>
      </c>
      <c r="CQ12" s="12">
        <f>SUM(CQ9:CQ11)</f>
        <v>6750091</v>
      </c>
      <c r="CR12" s="86">
        <f ca="1">SUM(CR9:CR11)</f>
        <v>6875030</v>
      </c>
      <c r="CS12" s="12">
        <f ca="1">SUM(CS9:CS11)</f>
        <v>124939</v>
      </c>
      <c r="CT12" s="13">
        <f ca="1">IF(CS12=0,0,IF(CQ12=0,1,CS12/CQ12))</f>
        <v>1.8509231949613715E-2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191852</v>
      </c>
      <c r="D14" s="73">
        <f ca="1">OFFSET(CZ14,0,14,1,1)</f>
        <v>186313</v>
      </c>
      <c r="E14" s="18">
        <f ca="1">SUM(D14-C14)</f>
        <v>-5539</v>
      </c>
      <c r="F14" s="19">
        <f ca="1">IF(E14=0,0,IF(C14=0,1,E14/C14))</f>
        <v>-2.8871213226862372E-2</v>
      </c>
      <c r="G14" s="18">
        <f>SUMIF($C$6:F$6,G$5,$C14:F14)</f>
        <v>191852</v>
      </c>
      <c r="H14" s="73">
        <f ca="1">SUMIF($C$6:G$6,H$5,$C14:G14)</f>
        <v>186313</v>
      </c>
      <c r="I14" s="18">
        <f ca="1">SUM(H14-G14)</f>
        <v>-5539</v>
      </c>
      <c r="J14" s="19">
        <f ca="1">IF(I14=0,0,IF(G14=0,1,I14/G14))</f>
        <v>-2.8871213226862372E-2</v>
      </c>
      <c r="K14" s="18">
        <f>+DA14</f>
        <v>166074</v>
      </c>
      <c r="L14" s="73">
        <f ca="1">OFFSET(DA14,0,14,1,1)</f>
        <v>170192</v>
      </c>
      <c r="M14" s="18">
        <f ca="1">SUM(L14-K14)</f>
        <v>4118</v>
      </c>
      <c r="N14" s="19">
        <f ca="1">IF(M14=0,0,IF(K14=0,1,M14/K14))</f>
        <v>2.4796175199007672E-2</v>
      </c>
      <c r="O14" s="18">
        <f>SUMIF($C$6:N$6,O$5,$C14:N14)</f>
        <v>357926</v>
      </c>
      <c r="P14" s="73">
        <f ca="1">SUMIF($C$6:O$6,P$5,$C14:O14)</f>
        <v>356505</v>
      </c>
      <c r="Q14" s="18">
        <f ca="1">SUM(P14-O14)</f>
        <v>-1421</v>
      </c>
      <c r="R14" s="19">
        <f ca="1">IF(Q14=0,0,IF(O14=0,1,Q14/O14))</f>
        <v>-3.9700943770500045E-3</v>
      </c>
      <c r="S14" s="18">
        <f>+DB14</f>
        <v>216384</v>
      </c>
      <c r="T14" s="73">
        <f ca="1">OFFSET(DB14,0,14,1,1)</f>
        <v>205556</v>
      </c>
      <c r="U14" s="18">
        <f ca="1">SUM(T14-S14)</f>
        <v>-10828</v>
      </c>
      <c r="V14" s="19">
        <f ca="1">IF(U14=0,0,IF(S14=0,1,U14/S14))</f>
        <v>-5.0040668441289557E-2</v>
      </c>
      <c r="W14" s="18">
        <f>SUMIF($C$6:V$6,W$5,$C14:V14)</f>
        <v>574310</v>
      </c>
      <c r="X14" s="73">
        <f ca="1">SUMIF($C$6:W$6,X$5,$C14:W14)</f>
        <v>562061</v>
      </c>
      <c r="Y14" s="18">
        <f ca="1">SUM(X14-W14)</f>
        <v>-12249</v>
      </c>
      <c r="Z14" s="19">
        <f ca="1">IF(Y14=0,0,IF(W14=0,1,Y14/W14))</f>
        <v>-2.1328202538698611E-2</v>
      </c>
      <c r="AA14" s="18">
        <f>+DC14</f>
        <v>221257</v>
      </c>
      <c r="AB14" s="73">
        <f ca="1">OFFSET(DC14,0,14,1,1)</f>
        <v>226911</v>
      </c>
      <c r="AC14" s="18">
        <f ca="1">SUM(AB14-AA14)</f>
        <v>5654</v>
      </c>
      <c r="AD14" s="19">
        <f ca="1">IF(AC14=0,0,IF(AA14=0,1,AC14/AA14))</f>
        <v>2.5553993771948457E-2</v>
      </c>
      <c r="AE14" s="18">
        <f>SUMIF($C$6:AD$6,AE$5,$C14:AD14)</f>
        <v>795567</v>
      </c>
      <c r="AF14" s="73">
        <f ca="1">SUMIF($C$6:AE$6,AF$5,$C14:AE14)</f>
        <v>788972</v>
      </c>
      <c r="AG14" s="18">
        <f ca="1">SUM(AF14-AE14)</f>
        <v>-6595</v>
      </c>
      <c r="AH14" s="19">
        <f ca="1">IF(AG14=0,0,IF(AE14=0,1,AG14/AE14))</f>
        <v>-8.2896852182154368E-3</v>
      </c>
      <c r="AI14" s="18">
        <f>+DD14</f>
        <v>263478</v>
      </c>
      <c r="AJ14" s="73">
        <f ca="1">OFFSET(DD14,0,14,1,1)</f>
        <v>244126</v>
      </c>
      <c r="AK14" s="18">
        <f ca="1">SUM(AJ14-AI14)</f>
        <v>-19352</v>
      </c>
      <c r="AL14" s="19">
        <f ca="1">IF(AK14=0,0,IF(AI14=0,1,AK14/AI14))</f>
        <v>-7.3448257539528911E-2</v>
      </c>
      <c r="AM14" s="18">
        <f>SUMIF($C$6:AL$6,AM$5,$C14:AL14)</f>
        <v>1059045</v>
      </c>
      <c r="AN14" s="73">
        <f ca="1">SUMIF($C$6:AM$6,AN$5,$C14:AM14)</f>
        <v>1033098</v>
      </c>
      <c r="AO14" s="18">
        <f ca="1">SUM(AN14-AM14)</f>
        <v>-25947</v>
      </c>
      <c r="AP14" s="19">
        <f ca="1">IF(AO14=0,0,IF(AM14=0,1,AO14/AM14))</f>
        <v>-2.4500375338158437E-2</v>
      </c>
      <c r="AQ14" s="18">
        <f>+DE14</f>
        <v>277288</v>
      </c>
      <c r="AR14" s="73">
        <f ca="1">OFFSET(DE14,0,14,1,1)</f>
        <v>265124</v>
      </c>
      <c r="AS14" s="18">
        <f ca="1">SUM(AR14-AQ14)</f>
        <v>-12164</v>
      </c>
      <c r="AT14" s="19">
        <f ca="1">IF(AS14=0,0,IF(AQ14=0,1,AS14/AQ14))</f>
        <v>-4.3867747612590519E-2</v>
      </c>
      <c r="AU14" s="18">
        <f>SUMIF($C$6:AT$6,AU$5,$C14:AT14)</f>
        <v>1336333</v>
      </c>
      <c r="AV14" s="73">
        <f ca="1">SUMIF($C$6:AU$6,AV$5,$C14:AU14)</f>
        <v>1298222</v>
      </c>
      <c r="AW14" s="18">
        <f ca="1">SUM(AV14-AU14)</f>
        <v>-38111</v>
      </c>
      <c r="AX14" s="19">
        <f ca="1">IF(AW14=0,0,IF(AU14=0,1,AW14/AU14))</f>
        <v>-2.8519089179119276E-2</v>
      </c>
      <c r="AY14" s="18">
        <f>+DF14</f>
        <v>338169</v>
      </c>
      <c r="AZ14" s="73">
        <f ca="1">OFFSET(DF14,0,14,1,1)</f>
        <v>330504</v>
      </c>
      <c r="BA14" s="18">
        <f ca="1">SUM(AZ14-AY14)</f>
        <v>-7665</v>
      </c>
      <c r="BB14" s="19">
        <f ca="1">IF(BA14=0,0,IF(AY14=0,1,BA14/AY14))</f>
        <v>-2.2666181702048385E-2</v>
      </c>
      <c r="BC14" s="18">
        <f>SUMIF($C$6:BB$6,BC$5,$C14:BB14)</f>
        <v>1674502</v>
      </c>
      <c r="BD14" s="73">
        <f ca="1">SUMIF($C$6:BC$6,BD$5,$C14:BC14)</f>
        <v>1628726</v>
      </c>
      <c r="BE14" s="18">
        <f ca="1">SUM(BD14-BC14)</f>
        <v>-45776</v>
      </c>
      <c r="BF14" s="19">
        <f ca="1">IF(BE14=0,0,IF(BC14=0,1,BE14/BC14))</f>
        <v>-2.7337082905843052E-2</v>
      </c>
      <c r="BG14" s="18">
        <f>+DG14</f>
        <v>323805</v>
      </c>
      <c r="BH14" s="73">
        <f ca="1">OFFSET(DG14,0,14,1,1)</f>
        <v>339296</v>
      </c>
      <c r="BI14" s="18">
        <f ca="1">SUM(BH14-BG14)</f>
        <v>15491</v>
      </c>
      <c r="BJ14" s="19">
        <f ca="1">IF(BI14=0,0,IF(BG14=0,1,BI14/BG14))</f>
        <v>4.7840521301400533E-2</v>
      </c>
      <c r="BK14" s="18">
        <f>SUMIF($C$6:BJ$6,BK$5,$C14:BJ14)</f>
        <v>1998307</v>
      </c>
      <c r="BL14" s="73">
        <f ca="1">SUMIF($C$6:BK$6,BL$5,$C14:BK14)</f>
        <v>1968022</v>
      </c>
      <c r="BM14" s="18">
        <f ca="1">SUM(BL14-BK14)</f>
        <v>-30285</v>
      </c>
      <c r="BN14" s="19">
        <f ca="1">IF(BM14=0,0,IF(BK14=0,1,BM14/BK14))</f>
        <v>-1.5155328985986637E-2</v>
      </c>
      <c r="BO14" s="18">
        <f>+DH14</f>
        <v>272289</v>
      </c>
      <c r="BP14" s="73">
        <f ca="1">OFFSET(DH14,0,14,1,1)</f>
        <v>272137</v>
      </c>
      <c r="BQ14" s="18">
        <f ca="1">SUM(BP14-BO14)</f>
        <v>-152</v>
      </c>
      <c r="BR14" s="19">
        <f ca="1">IF(BQ14=0,0,IF(BO14=0,1,BQ14/BO14))</f>
        <v>-5.5823040960156301E-4</v>
      </c>
      <c r="BS14" s="18">
        <f>SUMIF($C$6:BR$6,BS$5,$C14:BR14)</f>
        <v>2270596</v>
      </c>
      <c r="BT14" s="73">
        <f ca="1">SUMIF($C$6:BS$6,BT$5,$C14:BS14)</f>
        <v>2240159</v>
      </c>
      <c r="BU14" s="18">
        <f ca="1">SUM(BT14-BS14)</f>
        <v>-30437</v>
      </c>
      <c r="BV14" s="19">
        <f ca="1">IF(BU14=0,0,IF(BS14=0,1,BU14/BS14))</f>
        <v>-1.3404850532635484E-2</v>
      </c>
      <c r="BW14" s="18">
        <f>+DI14</f>
        <v>265063</v>
      </c>
      <c r="BX14" s="73">
        <f ca="1">OFFSET(DI14,0,14,1,1)</f>
        <v>263016</v>
      </c>
      <c r="BY14" s="18">
        <f ca="1">SUM(BX14-BW14)</f>
        <v>-2047</v>
      </c>
      <c r="BZ14" s="19">
        <f ca="1">IF(BY14=0,0,IF(BW14=0,1,BY14/BW14))</f>
        <v>-7.7226923410660866E-3</v>
      </c>
      <c r="CA14" s="18">
        <f>SUMIF($C$6:BZ$6,CA$5,$C14:BZ14)</f>
        <v>2535659</v>
      </c>
      <c r="CB14" s="73">
        <f ca="1">SUMIF($C$6:CA$6,CB$5,$C14:CA14)</f>
        <v>2503175</v>
      </c>
      <c r="CC14" s="18">
        <f ca="1">SUM(CB14-CA14)</f>
        <v>-32484</v>
      </c>
      <c r="CD14" s="19">
        <f ca="1">IF(CC14=0,0,IF(CA14=0,1,CC14/CA14))</f>
        <v>-1.2810870862367535E-2</v>
      </c>
      <c r="CE14" s="18">
        <f>+DJ14</f>
        <v>233055</v>
      </c>
      <c r="CF14" s="73">
        <f ca="1">OFFSET(DJ14,0,14,1,1)</f>
        <v>242413</v>
      </c>
      <c r="CG14" s="18">
        <f ca="1">SUM(CF14-CE14)</f>
        <v>9358</v>
      </c>
      <c r="CH14" s="19">
        <f ca="1">IF(CG14=0,0,IF(CE14=0,1,CG14/CE14))</f>
        <v>4.0153611808371417E-2</v>
      </c>
      <c r="CI14" s="18">
        <f>SUMIF($C$6:CH$6,CI$5,$C14:CH14)</f>
        <v>2768714</v>
      </c>
      <c r="CJ14" s="73">
        <f ca="1">SUMIF($C$6:CI$6,CJ$5,$C14:CI14)</f>
        <v>2745588</v>
      </c>
      <c r="CK14" s="18">
        <f ca="1">SUM(CJ14-CI14)</f>
        <v>-23126</v>
      </c>
      <c r="CL14" s="19">
        <f ca="1">IF(CK14=0,0,IF(CI14=0,1,CK14/CI14))</f>
        <v>-8.3526142461807177E-3</v>
      </c>
      <c r="CM14" s="18">
        <f>+DK14</f>
        <v>218241</v>
      </c>
      <c r="CN14" s="73">
        <f ca="1">OFFSET(DK14,0,14,1,1)</f>
        <v>230377</v>
      </c>
      <c r="CO14" s="18">
        <f ca="1">SUM(CN14-CM14)</f>
        <v>12136</v>
      </c>
      <c r="CP14" s="19">
        <f ca="1">IF(CO14=0,0,IF(CM14=0,1,CO14/CM14))</f>
        <v>5.5608249595630516E-2</v>
      </c>
      <c r="CQ14" s="18">
        <f>SUMIF($C$6:CP$6,CQ$5,$C14:CP14)</f>
        <v>2986955</v>
      </c>
      <c r="CR14" s="73">
        <f ca="1">SUMIF($C$6:CQ$6,CR$5,$C14:CQ14)</f>
        <v>2975965</v>
      </c>
      <c r="CS14" s="18">
        <f ca="1">SUM(CR14-CQ14)</f>
        <v>-10990</v>
      </c>
      <c r="CT14" s="19">
        <f ca="1">IF(CS14=0,0,IF(CQ14=0,1,CS14/CQ14))</f>
        <v>-3.6793322966030624E-3</v>
      </c>
      <c r="CW14" t="s">
        <v>10</v>
      </c>
      <c r="CX14" t="s">
        <v>6</v>
      </c>
      <c r="CZ14" s="74">
        <f>SUMIF(BWB!$A$93:$A$108,'2016-2017'!CZ$7,BWB!D$93:D$108)</f>
        <v>191852</v>
      </c>
      <c r="DA14" s="74">
        <f>SUMIF(BWB!$A$93:$A$108,'2016-2017'!DA$7,BWB!E$93:E$108)</f>
        <v>166074</v>
      </c>
      <c r="DB14" s="74">
        <f>SUMIF(BWB!$A$93:$A$108,'2016-2017'!DB$7,BWB!F$93:F$108)</f>
        <v>216384</v>
      </c>
      <c r="DC14" s="74">
        <f>SUMIF(BWB!$A$93:$A$108,'2016-2017'!DC$7,BWB!G$93:G$108)</f>
        <v>221257</v>
      </c>
      <c r="DD14" s="74">
        <f>SUMIF(BWB!$A$93:$A$108,'2016-2017'!DD$7,BWB!H$93:H$108)</f>
        <v>263478</v>
      </c>
      <c r="DE14" s="74">
        <f>SUMIF(BWB!$A$93:$A$108,'2016-2017'!DE$7,BWB!I$93:I$108)</f>
        <v>277288</v>
      </c>
      <c r="DF14" s="74">
        <f>SUMIF(BWB!$A$93:$A$108,'2016-2017'!DF$7,BWB!J$93:J$108)</f>
        <v>338169</v>
      </c>
      <c r="DG14" s="74">
        <f>SUMIF(BWB!$A$93:$A$108,'2016-2017'!DG$7,BWB!K$93:K$108)</f>
        <v>323805</v>
      </c>
      <c r="DH14" s="74">
        <f>SUMIF(BWB!$A$93:$A$108,'2016-2017'!DH$7,BWB!L$93:L$108)</f>
        <v>272289</v>
      </c>
      <c r="DI14" s="74">
        <f>SUMIF(BWB!$A$93:$A$108,'2016-2017'!DI$7,BWB!M$93:M$108)</f>
        <v>265063</v>
      </c>
      <c r="DJ14" s="74">
        <f>SUMIF(BWB!$A$93:$A$108,'2016-2017'!DJ$7,BWB!N$93:N$108)</f>
        <v>233055</v>
      </c>
      <c r="DK14" s="74">
        <f>SUMIF(BWB!$A$93:$A$108,'2016-2017'!DK$7,BWB!O$93:O$108)</f>
        <v>218241</v>
      </c>
      <c r="DN14" s="74">
        <f>SUMIF(BWB!$A$93:$A$108,'2016-2017'!DN$7,BWB!D$93:D$108)</f>
        <v>186313</v>
      </c>
      <c r="DO14" s="74">
        <f>SUMIF(BWB!$A$93:$A$108,'2016-2017'!DO$7,BWB!E$93:E$108)</f>
        <v>170192</v>
      </c>
      <c r="DP14" s="74">
        <f>SUMIF(BWB!$A$93:$A$108,'2016-2017'!DP$7,BWB!F$93:F$108)</f>
        <v>205556</v>
      </c>
      <c r="DQ14" s="74">
        <f>SUMIF(BWB!$A$93:$A$108,'2016-2017'!DQ$7,BWB!G$93:G$108)</f>
        <v>226911</v>
      </c>
      <c r="DR14" s="74">
        <f>SUMIF(BWB!$A$93:$A$108,'2016-2017'!DR$7,BWB!H$93:H$108)</f>
        <v>244126</v>
      </c>
      <c r="DS14" s="74">
        <f>SUMIF(BWB!$A$93:$A$108,'2016-2017'!DS$7,BWB!I$93:I$108)</f>
        <v>265124</v>
      </c>
      <c r="DT14" s="74">
        <f>SUMIF(BWB!$A$93:$A$108,'2016-2017'!DT$7,BWB!J$93:J$108)</f>
        <v>330504</v>
      </c>
      <c r="DU14" s="74">
        <f>SUMIF(BWB!$A$93:$A$108,'2016-2017'!DU$7,BWB!K$93:K$108)</f>
        <v>339296</v>
      </c>
      <c r="DV14" s="74">
        <f>SUMIF(BWB!$A$93:$A$108,'2016-2017'!DV$7,BWB!L$93:L$108)</f>
        <v>272137</v>
      </c>
      <c r="DW14" s="74">
        <f>SUMIF(BWB!$A$93:$A$108,'2016-2017'!DW$7,BWB!M$93:M$108)</f>
        <v>263016</v>
      </c>
      <c r="DX14" s="74">
        <f>SUMIF(BWB!$A$93:$A$108,'2016-2017'!DX$7,BWB!N$93:N$108)</f>
        <v>242413</v>
      </c>
      <c r="DY14" s="74">
        <f>SUMIF(BWB!$A$93:$A$108,'2016-2017'!DY$7,BWB!O$93:O$108)</f>
        <v>230377</v>
      </c>
    </row>
    <row r="15" spans="1:130">
      <c r="A15" s="84" t="str">
        <f>+CW16</f>
        <v>Blue Water Bridge</v>
      </c>
      <c r="B15" s="26" t="s">
        <v>7</v>
      </c>
      <c r="C15" s="18">
        <f>+CZ15</f>
        <v>126932</v>
      </c>
      <c r="D15" s="73">
        <f ca="1">OFFSET(CZ15,0,14,1,1)</f>
        <v>131198</v>
      </c>
      <c r="E15" s="18">
        <f ca="1">SUM(D15-C15)</f>
        <v>4266</v>
      </c>
      <c r="F15" s="19">
        <f ca="1">IF(E15=0,0,IF(C15=0,1,E15/C15))</f>
        <v>3.3608546308259539E-2</v>
      </c>
      <c r="G15" s="18">
        <f>SUMIF($C$6:F$6,G$5,$C15:F15)</f>
        <v>126932</v>
      </c>
      <c r="H15" s="73">
        <f ca="1">SUMIF($C$6:G$6,H$5,$C15:G15)</f>
        <v>131198</v>
      </c>
      <c r="I15" s="18">
        <f ca="1">SUM(H15-G15)</f>
        <v>4266</v>
      </c>
      <c r="J15" s="19">
        <f ca="1">IF(I15=0,0,IF(G15=0,1,I15/G15))</f>
        <v>3.3608546308259539E-2</v>
      </c>
      <c r="K15" s="18">
        <f>+DA15</f>
        <v>130663</v>
      </c>
      <c r="L15" s="73">
        <f ca="1">OFFSET(DA15,0,14,1,1)</f>
        <v>129690</v>
      </c>
      <c r="M15" s="18">
        <f ca="1">SUM(L15-K15)</f>
        <v>-973</v>
      </c>
      <c r="N15" s="19">
        <f ca="1">IF(M15=0,0,IF(K15=0,1,M15/K15))</f>
        <v>-7.4466375331960844E-3</v>
      </c>
      <c r="O15" s="18">
        <f>SUMIF($C$6:N$6,O$5,$C15:N15)</f>
        <v>257595</v>
      </c>
      <c r="P15" s="73">
        <f ca="1">SUMIF($C$6:O$6,P$5,$C15:O15)</f>
        <v>260888</v>
      </c>
      <c r="Q15" s="18">
        <f ca="1">SUM(P15-O15)</f>
        <v>3293</v>
      </c>
      <c r="R15" s="19">
        <f ca="1">IF(Q15=0,0,IF(O15=0,1,Q15/O15))</f>
        <v>1.2783633222694541E-2</v>
      </c>
      <c r="S15" s="18">
        <f>+DB15</f>
        <v>143808</v>
      </c>
      <c r="T15" s="73">
        <f ca="1">OFFSET(DB15,0,14,1,1)</f>
        <v>148418</v>
      </c>
      <c r="U15" s="18">
        <f ca="1">SUM(T15-S15)</f>
        <v>4610</v>
      </c>
      <c r="V15" s="19">
        <f ca="1">IF(U15=0,0,IF(S15=0,1,U15/S15))</f>
        <v>3.2056631063640408E-2</v>
      </c>
      <c r="W15" s="18">
        <f>SUMIF($C$6:V$6,W$5,$C15:V15)</f>
        <v>401403</v>
      </c>
      <c r="X15" s="73">
        <f ca="1">SUMIF($C$6:W$6,X$5,$C15:W15)</f>
        <v>409306</v>
      </c>
      <c r="Y15" s="18">
        <f ca="1">SUM(X15-W15)</f>
        <v>7903</v>
      </c>
      <c r="Z15" s="19">
        <f ca="1">IF(Y15=0,0,IF(W15=0,1,Y15/W15))</f>
        <v>1.9688442786924863E-2</v>
      </c>
      <c r="AA15" s="18">
        <f>+DC15</f>
        <v>143194</v>
      </c>
      <c r="AB15" s="73">
        <f ca="1">OFFSET(DC15,0,14,1,1)</f>
        <v>134018</v>
      </c>
      <c r="AC15" s="18">
        <f ca="1">SUM(AB15-AA15)</f>
        <v>-9176</v>
      </c>
      <c r="AD15" s="19">
        <f ca="1">IF(AC15=0,0,IF(AA15=0,1,AC15/AA15))</f>
        <v>-6.4080897244297941E-2</v>
      </c>
      <c r="AE15" s="18">
        <f>SUMIF($C$6:AD$6,AE$5,$C15:AD15)</f>
        <v>544597</v>
      </c>
      <c r="AF15" s="73">
        <f ca="1">SUMIF($C$6:AE$6,AF$5,$C15:AE15)</f>
        <v>543324</v>
      </c>
      <c r="AG15" s="18">
        <f ca="1">SUM(AF15-AE15)</f>
        <v>-1273</v>
      </c>
      <c r="AH15" s="19">
        <f ca="1">IF(AG15=0,0,IF(AE15=0,1,AG15/AE15))</f>
        <v>-2.3375082859435508E-3</v>
      </c>
      <c r="AI15" s="18">
        <f>+DD15</f>
        <v>143313</v>
      </c>
      <c r="AJ15" s="73">
        <f ca="1">OFFSET(DD15,0,14,1,1)</f>
        <v>149196</v>
      </c>
      <c r="AK15" s="18">
        <f ca="1">SUM(AJ15-AI15)</f>
        <v>5883</v>
      </c>
      <c r="AL15" s="19">
        <f ca="1">IF(AK15=0,0,IF(AI15=0,1,AK15/AI15))</f>
        <v>4.1050009419940969E-2</v>
      </c>
      <c r="AM15" s="18">
        <f>SUMIF($C$6:AL$6,AM$5,$C15:AL15)</f>
        <v>687910</v>
      </c>
      <c r="AN15" s="73">
        <f ca="1">SUMIF($C$6:AM$6,AN$5,$C15:AM15)</f>
        <v>692520</v>
      </c>
      <c r="AO15" s="18">
        <f ca="1">SUM(AN15-AM15)</f>
        <v>4610</v>
      </c>
      <c r="AP15" s="19">
        <f ca="1">IF(AO15=0,0,IF(AM15=0,1,AO15/AM15))</f>
        <v>6.7014580395691296E-3</v>
      </c>
      <c r="AQ15" s="18">
        <f>+DE15</f>
        <v>154028</v>
      </c>
      <c r="AR15" s="73">
        <f ca="1">OFFSET(DE15,0,14,1,1)</f>
        <v>146369</v>
      </c>
      <c r="AS15" s="18">
        <f ca="1">SUM(AR15-AQ15)</f>
        <v>-7659</v>
      </c>
      <c r="AT15" s="19">
        <f ca="1">IF(AS15=0,0,IF(AQ15=0,1,AS15/AQ15))</f>
        <v>-4.9724725374607218E-2</v>
      </c>
      <c r="AU15" s="18">
        <f>SUMIF($C$6:AT$6,AU$5,$C15:AT15)</f>
        <v>841938</v>
      </c>
      <c r="AV15" s="73">
        <f ca="1">SUMIF($C$6:AU$6,AV$5,$C15:AU15)</f>
        <v>838889</v>
      </c>
      <c r="AW15" s="18">
        <f ca="1">SUM(AV15-AU15)</f>
        <v>-3049</v>
      </c>
      <c r="AX15" s="19">
        <f ca="1">IF(AW15=0,0,IF(AU15=0,1,AW15/AU15))</f>
        <v>-3.6214068019260327E-3</v>
      </c>
      <c r="AY15" s="18">
        <f>+DF15</f>
        <v>132233</v>
      </c>
      <c r="AZ15" s="73">
        <f ca="1">OFFSET(DF15,0,14,1,1)</f>
        <v>126606</v>
      </c>
      <c r="BA15" s="18">
        <f ca="1">SUM(AZ15-AY15)</f>
        <v>-5627</v>
      </c>
      <c r="BB15" s="19">
        <f ca="1">IF(BA15=0,0,IF(AY15=0,1,BA15/AY15))</f>
        <v>-4.2553674196305007E-2</v>
      </c>
      <c r="BC15" s="18">
        <f>SUMIF($C$6:BB$6,BC$5,$C15:BB15)</f>
        <v>974171</v>
      </c>
      <c r="BD15" s="73">
        <f ca="1">SUMIF($C$6:BC$6,BD$5,$C15:BC15)</f>
        <v>965495</v>
      </c>
      <c r="BE15" s="18">
        <f ca="1">SUM(BD15-BC15)</f>
        <v>-8676</v>
      </c>
      <c r="BF15" s="19">
        <f ca="1">IF(BE15=0,0,IF(BC15=0,1,BE15/BC15))</f>
        <v>-8.9060339509182684E-3</v>
      </c>
      <c r="BG15" s="18">
        <f>+DG15</f>
        <v>146679</v>
      </c>
      <c r="BH15" s="73">
        <f ca="1">OFFSET(DG15,0,14,1,1)</f>
        <v>146873</v>
      </c>
      <c r="BI15" s="18">
        <f ca="1">SUM(BH15-BG15)</f>
        <v>194</v>
      </c>
      <c r="BJ15" s="19">
        <f ca="1">IF(BI15=0,0,IF(BG15=0,1,BI15/BG15))</f>
        <v>1.3226160527410194E-3</v>
      </c>
      <c r="BK15" s="18">
        <f>SUMIF($C$6:BJ$6,BK$5,$C15:BJ15)</f>
        <v>1120850</v>
      </c>
      <c r="BL15" s="73">
        <f ca="1">SUMIF($C$6:BK$6,BL$5,$C15:BK15)</f>
        <v>1112368</v>
      </c>
      <c r="BM15" s="18">
        <f ca="1">SUM(BL15-BK15)</f>
        <v>-8482</v>
      </c>
      <c r="BN15" s="19">
        <f ca="1">IF(BM15=0,0,IF(BK15=0,1,BM15/BK15))</f>
        <v>-7.567471115671142E-3</v>
      </c>
      <c r="BO15" s="18">
        <f>+DH15</f>
        <v>144474</v>
      </c>
      <c r="BP15" s="73">
        <f ca="1">OFFSET(DH15,0,14,1,1)</f>
        <v>136411</v>
      </c>
      <c r="BQ15" s="18">
        <f ca="1">SUM(BP15-BO15)</f>
        <v>-8063</v>
      </c>
      <c r="BR15" s="19">
        <f ca="1">IF(BQ15=0,0,IF(BO15=0,1,BQ15/BO15))</f>
        <v>-5.5809349779199026E-2</v>
      </c>
      <c r="BS15" s="18">
        <f>SUMIF($C$6:BR$6,BS$5,$C15:BR15)</f>
        <v>1265324</v>
      </c>
      <c r="BT15" s="73">
        <f ca="1">SUMIF($C$6:BS$6,BT$5,$C15:BS15)</f>
        <v>1248779</v>
      </c>
      <c r="BU15" s="18">
        <f ca="1">SUM(BT15-BS15)</f>
        <v>-16545</v>
      </c>
      <c r="BV15" s="19">
        <f ca="1">IF(BU15=0,0,IF(BS15=0,1,BU15/BS15))</f>
        <v>-1.3075702349753898E-2</v>
      </c>
      <c r="BW15" s="18">
        <f>+DI15</f>
        <v>147152</v>
      </c>
      <c r="BX15" s="73">
        <f ca="1">OFFSET(DI15,0,14,1,1)</f>
        <v>143447</v>
      </c>
      <c r="BY15" s="18">
        <f ca="1">SUM(BX15-BW15)</f>
        <v>-3705</v>
      </c>
      <c r="BZ15" s="19">
        <f ca="1">IF(BY15=0,0,IF(BW15=0,1,BY15/BW15))</f>
        <v>-2.5178047189300858E-2</v>
      </c>
      <c r="CA15" s="18">
        <f>SUMIF($C$6:BZ$6,CA$5,$C15:BZ15)</f>
        <v>1412476</v>
      </c>
      <c r="CB15" s="73">
        <f ca="1">SUMIF($C$6:CA$6,CB$5,$C15:CA15)</f>
        <v>1392226</v>
      </c>
      <c r="CC15" s="18">
        <f ca="1">SUM(CB15-CA15)</f>
        <v>-20250</v>
      </c>
      <c r="CD15" s="19">
        <f ca="1">IF(CC15=0,0,IF(CA15=0,1,CC15/CA15))</f>
        <v>-1.4336526779924048E-2</v>
      </c>
      <c r="CE15" s="18">
        <f>+DJ15</f>
        <v>143491</v>
      </c>
      <c r="CF15" s="73">
        <f ca="1">OFFSET(DJ15,0,14,1,1)</f>
        <v>140798</v>
      </c>
      <c r="CG15" s="18">
        <f ca="1">SUM(CF15-CE15)</f>
        <v>-2693</v>
      </c>
      <c r="CH15" s="19">
        <f ca="1">IF(CG15=0,0,IF(CE15=0,1,CG15/CE15))</f>
        <v>-1.8767727592671316E-2</v>
      </c>
      <c r="CI15" s="18">
        <f>SUMIF($C$6:CH$6,CI$5,$C15:CH15)</f>
        <v>1555967</v>
      </c>
      <c r="CJ15" s="73">
        <f ca="1">SUMIF($C$6:CI$6,CJ$5,$C15:CI15)</f>
        <v>1533024</v>
      </c>
      <c r="CK15" s="18">
        <f ca="1">SUM(CJ15-CI15)</f>
        <v>-22943</v>
      </c>
      <c r="CL15" s="19">
        <f ca="1">IF(CK15=0,0,IF(CI15=0,1,CK15/CI15))</f>
        <v>-1.4745171330754444E-2</v>
      </c>
      <c r="CM15" s="18">
        <f>+DK15</f>
        <v>124271</v>
      </c>
      <c r="CN15" s="73">
        <f ca="1">OFFSET(DK15,0,14,1,1)</f>
        <v>115496</v>
      </c>
      <c r="CO15" s="18">
        <f ca="1">SUM(CN15-CM15)</f>
        <v>-8775</v>
      </c>
      <c r="CP15" s="19">
        <f ca="1">IF(CO15=0,0,IF(CM15=0,1,CO15/CM15))</f>
        <v>-7.0611808064632936E-2</v>
      </c>
      <c r="CQ15" s="18">
        <f>SUMIF($C$6:CP$6,CQ$5,$C15:CP15)</f>
        <v>1680238</v>
      </c>
      <c r="CR15" s="73">
        <f ca="1">SUMIF($C$6:CQ$6,CR$5,$C15:CQ15)</f>
        <v>1648520</v>
      </c>
      <c r="CS15" s="18">
        <f ca="1">SUM(CR15-CQ15)</f>
        <v>-31718</v>
      </c>
      <c r="CT15" s="19">
        <f ca="1">IF(CS15=0,0,IF(CQ15=0,1,CS15/CQ15))</f>
        <v>-1.8877087650678057E-2</v>
      </c>
      <c r="CW15" t="s">
        <v>10</v>
      </c>
      <c r="CX15" t="s">
        <v>7</v>
      </c>
      <c r="CY15" s="7"/>
      <c r="CZ15" s="74">
        <f>SUMIF(BWB!$A$111:$A$126,'2016-2017'!CZ$7,BWB!D$111:D$126)</f>
        <v>126932</v>
      </c>
      <c r="DA15" s="74">
        <f>SUMIF(BWB!$A$111:$A$126,'2016-2017'!DA$7,BWB!E$111:E$126)</f>
        <v>130663</v>
      </c>
      <c r="DB15" s="74">
        <f>SUMIF(BWB!$A$111:$A$126,'2016-2017'!DB$7,BWB!F$111:F$126)</f>
        <v>143808</v>
      </c>
      <c r="DC15" s="74">
        <f>SUMIF(BWB!$A$111:$A$126,'2016-2017'!DC$7,BWB!G$111:G$126)</f>
        <v>143194</v>
      </c>
      <c r="DD15" s="74">
        <f>SUMIF(BWB!$A$111:$A$126,'2016-2017'!DD$7,BWB!H$111:H$126)</f>
        <v>143313</v>
      </c>
      <c r="DE15" s="74">
        <f>SUMIF(BWB!$A$111:$A$126,'2016-2017'!DE$7,BWB!I$111:I$126)</f>
        <v>154028</v>
      </c>
      <c r="DF15" s="74">
        <f>SUMIF(BWB!$A$111:$A$126,'2016-2017'!DF$7,BWB!J$111:J$126)</f>
        <v>132233</v>
      </c>
      <c r="DG15" s="74">
        <f>SUMIF(BWB!$A$111:$A$126,'2016-2017'!DG$7,BWB!K$111:K$126)</f>
        <v>146679</v>
      </c>
      <c r="DH15" s="74">
        <f>SUMIF(BWB!$A$111:$A$126,'2016-2017'!DH$7,BWB!L$111:L$126)</f>
        <v>144474</v>
      </c>
      <c r="DI15" s="74">
        <f>SUMIF(BWB!$A$111:$A$126,'2016-2017'!DI$7,BWB!M$111:M$126)</f>
        <v>147152</v>
      </c>
      <c r="DJ15" s="74">
        <f>SUMIF(BWB!$A$111:$A$126,'2016-2017'!DJ$7,BWB!N$111:N$126)</f>
        <v>143491</v>
      </c>
      <c r="DK15" s="74">
        <f>SUMIF(BWB!$A$111:$A$126,'2016-2017'!DK$7,BWB!O$111:O$126)</f>
        <v>124271</v>
      </c>
      <c r="DN15" s="74">
        <f>SUMIF(BWB!$A$111:$A$126,'2016-2017'!DN$7,BWB!D$111:D$126)</f>
        <v>131198</v>
      </c>
      <c r="DO15" s="74">
        <f>SUMIF(BWB!$A$111:$A$126,'2016-2017'!DO$7,BWB!E$111:E$126)</f>
        <v>129690</v>
      </c>
      <c r="DP15" s="74">
        <f>SUMIF(BWB!$A$111:$A$126,'2016-2017'!DP$7,BWB!F$111:F$126)</f>
        <v>148418</v>
      </c>
      <c r="DQ15" s="74">
        <f>SUMIF(BWB!$A$111:$A$126,'2016-2017'!DQ$7,BWB!G$111:G$126)</f>
        <v>134018</v>
      </c>
      <c r="DR15" s="74">
        <f>SUMIF(BWB!$A$111:$A$126,'2016-2017'!DR$7,BWB!H$111:H$126)</f>
        <v>149196</v>
      </c>
      <c r="DS15" s="74">
        <f>SUMIF(BWB!$A$111:$A$126,'2016-2017'!DS$7,BWB!I$111:I$126)</f>
        <v>146369</v>
      </c>
      <c r="DT15" s="74">
        <f>SUMIF(BWB!$A$111:$A$126,'2016-2017'!DT$7,BWB!J$111:J$126)</f>
        <v>126606</v>
      </c>
      <c r="DU15" s="74">
        <f>SUMIF(BWB!$A$111:$A$126,'2016-2017'!DU$7,BWB!K$111:K$126)</f>
        <v>146873</v>
      </c>
      <c r="DV15" s="74">
        <f>SUMIF(BWB!$A$111:$A$126,'2016-2017'!DV$7,BWB!L$111:L$126)</f>
        <v>136411</v>
      </c>
      <c r="DW15" s="74">
        <f>SUMIF(BWB!$A$111:$A$126,'2016-2017'!DW$7,BWB!M$111:M$126)</f>
        <v>143447</v>
      </c>
      <c r="DX15" s="74">
        <f>SUMIF(BWB!$A$111:$A$126,'2016-2017'!DX$7,BWB!N$111:N$126)</f>
        <v>140798</v>
      </c>
      <c r="DY15" s="74">
        <f>SUMIF(BWB!$A$111:$A$126,'2016-2017'!DY$7,BWB!O$111:O$126)</f>
        <v>115496</v>
      </c>
    </row>
    <row r="16" spans="1:130">
      <c r="A16" s="83"/>
      <c r="B16" s="26" t="s">
        <v>8</v>
      </c>
      <c r="C16" s="73">
        <f>+CZ16</f>
        <v>297</v>
      </c>
      <c r="D16" s="73">
        <f ca="1">OFFSET(CZ16,0,14,1,1)</f>
        <v>273</v>
      </c>
      <c r="E16" s="73">
        <f ca="1">SUM(D16-C16)</f>
        <v>-24</v>
      </c>
      <c r="F16" s="19">
        <f ca="1">IF(E16=0,0,IF(C16=0,1,E16/C16))</f>
        <v>-8.0808080808080815E-2</v>
      </c>
      <c r="G16" s="73">
        <f>SUMIF($C$6:F$6,G$5,$C16:F16)</f>
        <v>297</v>
      </c>
      <c r="H16" s="73">
        <f ca="1">SUMIF($C$6:G$6,H$5,$C16:G16)</f>
        <v>273</v>
      </c>
      <c r="I16" s="73">
        <f ca="1">SUM(H16-G16)</f>
        <v>-24</v>
      </c>
      <c r="J16" s="19">
        <f ca="1">IF(I16=0,0,IF(G16=0,1,I16/G16))</f>
        <v>-8.0808080808080815E-2</v>
      </c>
      <c r="K16" s="73">
        <f>+DA16</f>
        <v>272</v>
      </c>
      <c r="L16" s="73">
        <f ca="1">OFFSET(DA16,0,14,1,1)</f>
        <v>288</v>
      </c>
      <c r="M16" s="73">
        <f ca="1">SUM(L16-K16)</f>
        <v>16</v>
      </c>
      <c r="N16" s="19">
        <f ca="1">IF(M16=0,0,IF(K16=0,1,M16/K16))</f>
        <v>5.8823529411764705E-2</v>
      </c>
      <c r="O16" s="73">
        <f>SUMIF($C$6:N$6,O$5,$C16:N16)</f>
        <v>569</v>
      </c>
      <c r="P16" s="73">
        <f ca="1">SUMIF($C$6:O$6,P$5,$C16:O16)</f>
        <v>561</v>
      </c>
      <c r="Q16" s="73">
        <f ca="1">SUM(P16-O16)</f>
        <v>-8</v>
      </c>
      <c r="R16" s="19">
        <f ca="1">IF(Q16=0,0,IF(O16=0,1,Q16/O16))</f>
        <v>-1.4059753954305799E-2</v>
      </c>
      <c r="S16" s="73">
        <f>+DB16</f>
        <v>282</v>
      </c>
      <c r="T16" s="73">
        <f ca="1">OFFSET(DB16,0,14,1,1)</f>
        <v>361</v>
      </c>
      <c r="U16" s="73">
        <f ca="1">SUM(T16-S16)</f>
        <v>79</v>
      </c>
      <c r="V16" s="19">
        <f ca="1">IF(U16=0,0,IF(S16=0,1,U16/S16))</f>
        <v>0.28014184397163122</v>
      </c>
      <c r="W16" s="73">
        <f>SUMIF($C$6:V$6,W$5,$C16:V16)</f>
        <v>851</v>
      </c>
      <c r="X16" s="73">
        <f ca="1">SUMIF($C$6:W$6,X$5,$C16:W16)</f>
        <v>922</v>
      </c>
      <c r="Y16" s="73">
        <f ca="1">SUM(X16-W16)</f>
        <v>71</v>
      </c>
      <c r="Z16" s="19">
        <f ca="1">IF(Y16=0,0,IF(W16=0,1,Y16/W16))</f>
        <v>8.3431257344300819E-2</v>
      </c>
      <c r="AA16" s="73">
        <f>+DC16</f>
        <v>485</v>
      </c>
      <c r="AB16" s="73">
        <f ca="1">OFFSET(DC16,0,14,1,1)</f>
        <v>419</v>
      </c>
      <c r="AC16" s="73">
        <f ca="1">SUM(AB16-AA16)</f>
        <v>-66</v>
      </c>
      <c r="AD16" s="19">
        <f ca="1">IF(AC16=0,0,IF(AA16=0,1,AC16/AA16))</f>
        <v>-0.13608247422680411</v>
      </c>
      <c r="AE16" s="73">
        <f>SUMIF($C$6:AD$6,AE$5,$C16:AD16)</f>
        <v>1336</v>
      </c>
      <c r="AF16" s="73">
        <f ca="1">SUMIF($C$6:AE$6,AF$5,$C16:AE16)</f>
        <v>1341</v>
      </c>
      <c r="AG16" s="73">
        <f ca="1">SUM(AF16-AE16)</f>
        <v>5</v>
      </c>
      <c r="AH16" s="19">
        <f ca="1">IF(AG16=0,0,IF(AE16=0,1,AG16/AE16))</f>
        <v>3.7425149700598802E-3</v>
      </c>
      <c r="AI16" s="73">
        <f>+DD16</f>
        <v>604</v>
      </c>
      <c r="AJ16" s="73">
        <f ca="1">OFFSET(DD16,0,14,1,1)</f>
        <v>475</v>
      </c>
      <c r="AK16" s="73">
        <f ca="1">SUM(AJ16-AI16)</f>
        <v>-129</v>
      </c>
      <c r="AL16" s="19">
        <f ca="1">IF(AK16=0,0,IF(AI16=0,1,AK16/AI16))</f>
        <v>-0.21357615894039736</v>
      </c>
      <c r="AM16" s="73">
        <f>SUMIF($C$6:AL$6,AM$5,$C16:AL16)</f>
        <v>1940</v>
      </c>
      <c r="AN16" s="73">
        <f ca="1">SUMIF($C$6:AM$6,AN$5,$C16:AM16)</f>
        <v>1816</v>
      </c>
      <c r="AO16" s="73">
        <f ca="1">SUM(AN16-AM16)</f>
        <v>-124</v>
      </c>
      <c r="AP16" s="19">
        <f ca="1">IF(AO16=0,0,IF(AM16=0,1,AO16/AM16))</f>
        <v>-6.3917525773195871E-2</v>
      </c>
      <c r="AQ16" s="73">
        <f>+DE16</f>
        <v>562</v>
      </c>
      <c r="AR16" s="73">
        <f ca="1">OFFSET(DE16,0,14,1,1)</f>
        <v>543</v>
      </c>
      <c r="AS16" s="73">
        <f ca="1">SUM(AR16-AQ16)</f>
        <v>-19</v>
      </c>
      <c r="AT16" s="19">
        <f ca="1">IF(AS16=0,0,IF(AQ16=0,1,AS16/AQ16))</f>
        <v>-3.3807829181494664E-2</v>
      </c>
      <c r="AU16" s="73">
        <f>SUMIF($C$6:AT$6,AU$5,$C16:AT16)</f>
        <v>2502</v>
      </c>
      <c r="AV16" s="73">
        <f ca="1">SUMIF($C$6:AU$6,AV$5,$C16:AU16)</f>
        <v>2359</v>
      </c>
      <c r="AW16" s="73">
        <f ca="1">SUM(AV16-AU16)</f>
        <v>-143</v>
      </c>
      <c r="AX16" s="19">
        <f ca="1">IF(AW16=0,0,IF(AU16=0,1,AW16/AU16))</f>
        <v>-5.7154276578737014E-2</v>
      </c>
      <c r="AY16" s="73">
        <f>+DF16</f>
        <v>580</v>
      </c>
      <c r="AZ16" s="73">
        <f ca="1">OFFSET(DF16,0,14,1,1)</f>
        <v>515</v>
      </c>
      <c r="BA16" s="73">
        <f ca="1">SUM(AZ16-AY16)</f>
        <v>-65</v>
      </c>
      <c r="BB16" s="19">
        <f ca="1">IF(BA16=0,0,IF(AY16=0,1,BA16/AY16))</f>
        <v>-0.11206896551724138</v>
      </c>
      <c r="BC16" s="73">
        <f>SUMIF($C$6:BB$6,BC$5,$C16:BB16)</f>
        <v>3082</v>
      </c>
      <c r="BD16" s="73">
        <f ca="1">SUMIF($C$6:BC$6,BD$5,$C16:BC16)</f>
        <v>2874</v>
      </c>
      <c r="BE16" s="73">
        <f ca="1">SUM(BD16-BC16)</f>
        <v>-208</v>
      </c>
      <c r="BF16" s="19">
        <f ca="1">IF(BE16=0,0,IF(BC16=0,1,BE16/BC16))</f>
        <v>-6.7488643737832574E-2</v>
      </c>
      <c r="BG16" s="73">
        <f>+DG16</f>
        <v>469</v>
      </c>
      <c r="BH16" s="73">
        <f ca="1">OFFSET(DG16,0,14,1,1)</f>
        <v>497</v>
      </c>
      <c r="BI16" s="73">
        <f ca="1">SUM(BH16-BG16)</f>
        <v>28</v>
      </c>
      <c r="BJ16" s="19">
        <f ca="1">IF(BI16=0,0,IF(BG16=0,1,BI16/BG16))</f>
        <v>5.9701492537313432E-2</v>
      </c>
      <c r="BK16" s="73">
        <f>SUMIF($C$6:BJ$6,BK$5,$C16:BJ16)</f>
        <v>3551</v>
      </c>
      <c r="BL16" s="73">
        <f ca="1">SUMIF($C$6:BK$6,BL$5,$C16:BK16)</f>
        <v>3371</v>
      </c>
      <c r="BM16" s="73">
        <f ca="1">SUM(BL16-BK16)</f>
        <v>-180</v>
      </c>
      <c r="BN16" s="19">
        <f ca="1">IF(BM16=0,0,IF(BK16=0,1,BM16/BK16))</f>
        <v>-5.068994649394537E-2</v>
      </c>
      <c r="BO16" s="73">
        <f>+DH16</f>
        <v>518</v>
      </c>
      <c r="BP16" s="73">
        <f ca="1">OFFSET(DH16,0,14,1,1)</f>
        <v>460</v>
      </c>
      <c r="BQ16" s="73">
        <f ca="1">SUM(BP16-BO16)</f>
        <v>-58</v>
      </c>
      <c r="BR16" s="19">
        <f ca="1">IF(BQ16=0,0,IF(BO16=0,1,BQ16/BO16))</f>
        <v>-0.11196911196911197</v>
      </c>
      <c r="BS16" s="73">
        <f>SUMIF($C$6:BR$6,BS$5,$C16:BR16)</f>
        <v>4069</v>
      </c>
      <c r="BT16" s="73">
        <f ca="1">SUMIF($C$6:BS$6,BT$5,$C16:BS16)</f>
        <v>3831</v>
      </c>
      <c r="BU16" s="73">
        <f ca="1">SUM(BT16-BS16)</f>
        <v>-238</v>
      </c>
      <c r="BV16" s="19">
        <f ca="1">IF(BU16=0,0,IF(BS16=0,1,BU16/BS16))</f>
        <v>-5.8491029737036127E-2</v>
      </c>
      <c r="BW16" s="73">
        <f>+DI16</f>
        <v>573</v>
      </c>
      <c r="BX16" s="73">
        <f ca="1">OFFSET(DI16,0,14,1,1)</f>
        <v>526</v>
      </c>
      <c r="BY16" s="73">
        <f ca="1">SUM(BX16-BW16)</f>
        <v>-47</v>
      </c>
      <c r="BZ16" s="19">
        <f ca="1">IF(BY16=0,0,IF(BW16=0,1,BY16/BW16))</f>
        <v>-8.2024432809773118E-2</v>
      </c>
      <c r="CA16" s="73">
        <f>SUMIF($C$6:BZ$6,CA$5,$C16:BZ16)</f>
        <v>4642</v>
      </c>
      <c r="CB16" s="73">
        <f ca="1">SUMIF($C$6:CA$6,CB$5,$C16:CA16)</f>
        <v>4357</v>
      </c>
      <c r="CC16" s="73">
        <f ca="1">SUM(CB16-CA16)</f>
        <v>-285</v>
      </c>
      <c r="CD16" s="19">
        <f ca="1">IF(CC16=0,0,IF(CA16=0,1,CC16/CA16))</f>
        <v>-6.1395950021542439E-2</v>
      </c>
      <c r="CE16" s="73">
        <f>+DJ16</f>
        <v>500</v>
      </c>
      <c r="CF16" s="73">
        <f ca="1">OFFSET(DJ16,0,14,1,1)</f>
        <v>429</v>
      </c>
      <c r="CG16" s="73">
        <f ca="1">SUM(CF16-CE16)</f>
        <v>-71</v>
      </c>
      <c r="CH16" s="19">
        <f ca="1">IF(CG16=0,0,IF(CE16=0,1,CG16/CE16))</f>
        <v>-0.14199999999999999</v>
      </c>
      <c r="CI16" s="73">
        <f>SUMIF($C$6:CH$6,CI$5,$C16:CH16)</f>
        <v>5142</v>
      </c>
      <c r="CJ16" s="73">
        <f ca="1">SUMIF($C$6:CI$6,CJ$5,$C16:CI16)</f>
        <v>4786</v>
      </c>
      <c r="CK16" s="73">
        <f ca="1">SUM(CJ16-CI16)</f>
        <v>-356</v>
      </c>
      <c r="CL16" s="19">
        <f ca="1">IF(CK16=0,0,IF(CI16=0,1,CK16/CI16))</f>
        <v>-6.9233761182419293E-2</v>
      </c>
      <c r="CM16" s="73">
        <f>+DK16</f>
        <v>243</v>
      </c>
      <c r="CN16" s="73">
        <f ca="1">OFFSET(DK16,0,14,1,1)</f>
        <v>256</v>
      </c>
      <c r="CO16" s="73">
        <f ca="1">SUM(CN16-CM16)</f>
        <v>13</v>
      </c>
      <c r="CP16" s="19">
        <f ca="1">IF(CO16=0,0,IF(CM16=0,1,CO16/CM16))</f>
        <v>5.3497942386831275E-2</v>
      </c>
      <c r="CQ16" s="73">
        <f>SUMIF($C$6:CP$6,CQ$5,$C16:CP16)</f>
        <v>5385</v>
      </c>
      <c r="CR16" s="73">
        <f ca="1">SUMIF($C$6:CQ$6,CR$5,$C16:CQ16)</f>
        <v>5042</v>
      </c>
      <c r="CS16" s="73">
        <f ca="1">SUM(CR16-CQ16)</f>
        <v>-343</v>
      </c>
      <c r="CT16" s="19">
        <f ca="1">IF(CS16=0,0,IF(CQ16=0,1,CS16/CQ16))</f>
        <v>-6.3695450324976782E-2</v>
      </c>
      <c r="CW16" t="s">
        <v>10</v>
      </c>
      <c r="CX16" t="s">
        <v>8</v>
      </c>
      <c r="CY16" s="7"/>
      <c r="CZ16" s="74">
        <f>SUMIF(BWB!$A$130:$A$145,'2016-2017'!CZ$7,BWB!D$130:D$145)</f>
        <v>297</v>
      </c>
      <c r="DA16" s="74">
        <f>SUMIF(BWB!$A$130:$A$145,'2016-2017'!DA$7,BWB!E$130:E$145)</f>
        <v>272</v>
      </c>
      <c r="DB16" s="74">
        <f>SUMIF(BWB!$A$130:$A$145,'2016-2017'!DB$7,BWB!F$130:F$145)</f>
        <v>282</v>
      </c>
      <c r="DC16" s="74">
        <f>SUMIF(BWB!$A$130:$A$145,'2016-2017'!DC$7,BWB!G$130:G$145)</f>
        <v>485</v>
      </c>
      <c r="DD16" s="74">
        <f>SUMIF(BWB!$A$130:$A$145,'2016-2017'!DD$7,BWB!H$130:H$145)</f>
        <v>604</v>
      </c>
      <c r="DE16" s="74">
        <f>SUMIF(BWB!$A$130:$A$145,'2016-2017'!DE$7,BWB!I$130:I$145)</f>
        <v>562</v>
      </c>
      <c r="DF16" s="74">
        <f>SUMIF(BWB!$A$130:$A$145,'2016-2017'!DF$7,BWB!J$130:J$145)</f>
        <v>580</v>
      </c>
      <c r="DG16" s="74">
        <f>SUMIF(BWB!$A$130:$A$145,'2016-2017'!DG$7,BWB!K$130:K$145)</f>
        <v>469</v>
      </c>
      <c r="DH16" s="74">
        <f>SUMIF(BWB!$A$130:$A$145,'2016-2017'!DH$7,BWB!L$130:L$145)</f>
        <v>518</v>
      </c>
      <c r="DI16" s="74">
        <f>SUMIF(BWB!$A$130:$A$145,'2016-2017'!DI$7,BWB!M$130:M$145)</f>
        <v>573</v>
      </c>
      <c r="DJ16" s="74">
        <f>SUMIF(BWB!$A$130:$A$145,'2016-2017'!DJ$7,BWB!N$130:N$145)</f>
        <v>500</v>
      </c>
      <c r="DK16" s="74">
        <f>SUMIF(BWB!$A$130:$A$145,'2016-2017'!DK$7,BWB!O$130:O$145)</f>
        <v>243</v>
      </c>
      <c r="DN16" s="74">
        <f>SUMIF(BWB!$A$130:$A$145,'2016-2017'!DN$7,BWB!D$130:D$145)</f>
        <v>273</v>
      </c>
      <c r="DO16" s="74">
        <f>SUMIF(BWB!$A$130:$A$145,'2016-2017'!DO$7,BWB!E$130:E$145)</f>
        <v>288</v>
      </c>
      <c r="DP16" s="74">
        <f>SUMIF(BWB!$A$130:$A$145,'2016-2017'!DP$7,BWB!F$130:F$145)</f>
        <v>361</v>
      </c>
      <c r="DQ16" s="74">
        <f>SUMIF(BWB!$A$130:$A$145,'2016-2017'!DQ$7,BWB!G$130:G$145)</f>
        <v>419</v>
      </c>
      <c r="DR16" s="74">
        <f>SUMIF(BWB!$A$130:$A$145,'2016-2017'!DR$7,BWB!H$130:H$145)</f>
        <v>475</v>
      </c>
      <c r="DS16" s="74">
        <f>SUMIF(BWB!$A$130:$A$145,'2016-2017'!DS$7,BWB!I$130:I$145)</f>
        <v>543</v>
      </c>
      <c r="DT16" s="74">
        <f>SUMIF(BWB!$A$130:$A$145,'2016-2017'!DT$7,BWB!J$130:J$145)</f>
        <v>515</v>
      </c>
      <c r="DU16" s="74">
        <f>SUMIF(BWB!$A$130:$A$145,'2016-2017'!DU$7,BWB!K$130:K$145)</f>
        <v>497</v>
      </c>
      <c r="DV16" s="74">
        <f>SUMIF(BWB!$A$130:$A$145,'2016-2017'!DV$7,BWB!L$130:L$145)</f>
        <v>460</v>
      </c>
      <c r="DW16" s="74">
        <f>SUMIF(BWB!$A$130:$A$145,'2016-2017'!DW$7,BWB!M$130:M$145)</f>
        <v>526</v>
      </c>
      <c r="DX16" s="74">
        <f>SUMIF(BWB!$A$130:$A$145,'2016-2017'!DX$7,BWB!N$130:N$145)</f>
        <v>429</v>
      </c>
      <c r="DY16" s="74">
        <f>SUMIF(BWB!$A$130:$A$145,'2016-2017'!DY$7,BWB!O$130:O$145)</f>
        <v>256</v>
      </c>
    </row>
    <row r="17" spans="1:130" s="7" customFormat="1">
      <c r="A17" s="75"/>
      <c r="B17" s="24" t="s">
        <v>9</v>
      </c>
      <c r="C17" s="12">
        <f>+SUM(C14:C16)</f>
        <v>319081</v>
      </c>
      <c r="D17" s="86">
        <f ca="1">+SUM(D14:D16)</f>
        <v>317784</v>
      </c>
      <c r="E17" s="12">
        <f ca="1">SUM(E14:E16)</f>
        <v>-1297</v>
      </c>
      <c r="F17" s="13">
        <f ca="1">IF(E17=0,0,IF(C17=0,1,E17/C17))</f>
        <v>-4.0647985934605946E-3</v>
      </c>
      <c r="G17" s="12">
        <f>SUM(G14:G16)</f>
        <v>319081</v>
      </c>
      <c r="H17" s="86">
        <f ca="1">SUM(H14:H16)</f>
        <v>317784</v>
      </c>
      <c r="I17" s="12">
        <f ca="1">SUM(I14:I16)</f>
        <v>-1297</v>
      </c>
      <c r="J17" s="13">
        <f ca="1">IF(I17=0,0,IF(G17=0,1,I17/G17))</f>
        <v>-4.0647985934605946E-3</v>
      </c>
      <c r="K17" s="12">
        <f>+SUM(K14:K16)</f>
        <v>297009</v>
      </c>
      <c r="L17" s="86">
        <f ca="1">+SUM(L14:L16)</f>
        <v>300170</v>
      </c>
      <c r="M17" s="12">
        <f ca="1">SUM(M14:M16)</f>
        <v>3161</v>
      </c>
      <c r="N17" s="13">
        <f ca="1">IF(M17=0,0,IF(K17=0,1,M17/K17))</f>
        <v>1.0642775134760226E-2</v>
      </c>
      <c r="O17" s="12">
        <f>SUM(O14:O16)</f>
        <v>616090</v>
      </c>
      <c r="P17" s="86">
        <f ca="1">SUM(P14:P16)</f>
        <v>617954</v>
      </c>
      <c r="Q17" s="12">
        <f ca="1">SUM(Q14:Q16)</f>
        <v>1864</v>
      </c>
      <c r="R17" s="13">
        <f ca="1">IF(Q17=0,0,IF(O17=0,1,Q17/O17))</f>
        <v>3.0255319839633818E-3</v>
      </c>
      <c r="S17" s="12">
        <f>+SUM(S14:S16)</f>
        <v>360474</v>
      </c>
      <c r="T17" s="86">
        <f ca="1">+SUM(T14:T16)</f>
        <v>354335</v>
      </c>
      <c r="U17" s="12">
        <f ca="1">SUM(U14:U16)</f>
        <v>-6139</v>
      </c>
      <c r="V17" s="13">
        <f ca="1">IF(U17=0,0,IF(S17=0,1,U17/S17))</f>
        <v>-1.7030354477715452E-2</v>
      </c>
      <c r="W17" s="12">
        <f>SUM(W14:W16)</f>
        <v>976564</v>
      </c>
      <c r="X17" s="86">
        <f ca="1">SUM(X14:X16)</f>
        <v>972289</v>
      </c>
      <c r="Y17" s="12">
        <f ca="1">SUM(Y14:Y16)</f>
        <v>-4275</v>
      </c>
      <c r="Z17" s="13">
        <f ca="1">IF(Y17=0,0,IF(W17=0,1,Y17/W17))</f>
        <v>-4.3775932760167276E-3</v>
      </c>
      <c r="AA17" s="12">
        <f>+SUM(AA14:AA16)</f>
        <v>364936</v>
      </c>
      <c r="AB17" s="86">
        <f ca="1">+SUM(AB14:AB16)</f>
        <v>361348</v>
      </c>
      <c r="AC17" s="12">
        <f ca="1">SUM(AC14:AC16)</f>
        <v>-3588</v>
      </c>
      <c r="AD17" s="13">
        <f ca="1">IF(AC17=0,0,IF(AA17=0,1,AC17/AA17))</f>
        <v>-9.8318609290396122E-3</v>
      </c>
      <c r="AE17" s="12">
        <f>SUM(AE14:AE16)</f>
        <v>1341500</v>
      </c>
      <c r="AF17" s="86">
        <f ca="1">SUM(AF14:AF16)</f>
        <v>1333637</v>
      </c>
      <c r="AG17" s="12">
        <f ca="1">SUM(AG14:AG16)</f>
        <v>-7863</v>
      </c>
      <c r="AH17" s="13">
        <f ca="1">IF(AG17=0,0,IF(AE17=0,1,AG17/AE17))</f>
        <v>-5.8613492359299293E-3</v>
      </c>
      <c r="AI17" s="12">
        <f>+SUM(AI14:AI16)</f>
        <v>407395</v>
      </c>
      <c r="AJ17" s="86">
        <f ca="1">+SUM(AJ14:AJ16)</f>
        <v>393797</v>
      </c>
      <c r="AK17" s="12">
        <f ca="1">SUM(AK14:AK16)</f>
        <v>-13598</v>
      </c>
      <c r="AL17" s="13">
        <f ca="1">IF(AK17=0,0,IF(AI17=0,1,AK17/AI17))</f>
        <v>-3.3377925600461468E-2</v>
      </c>
      <c r="AM17" s="12">
        <f>SUM(AM14:AM16)</f>
        <v>1748895</v>
      </c>
      <c r="AN17" s="86">
        <f ca="1">SUM(AN14:AN16)</f>
        <v>1727434</v>
      </c>
      <c r="AO17" s="12">
        <f ca="1">SUM(AO14:AO16)</f>
        <v>-21461</v>
      </c>
      <c r="AP17" s="13">
        <f ca="1">IF(AO17=0,0,IF(AM17=0,1,AO17/AM17))</f>
        <v>-1.2271176943155535E-2</v>
      </c>
      <c r="AQ17" s="12">
        <f>+SUM(AQ14:AQ16)</f>
        <v>431878</v>
      </c>
      <c r="AR17" s="86">
        <f ca="1">+SUM(AR14:AR16)</f>
        <v>412036</v>
      </c>
      <c r="AS17" s="12">
        <f ca="1">SUM(AS14:AS16)</f>
        <v>-19842</v>
      </c>
      <c r="AT17" s="13">
        <f ca="1">IF(AS17=0,0,IF(AQ17=0,1,AS17/AQ17))</f>
        <v>-4.5943530348848516E-2</v>
      </c>
      <c r="AU17" s="12">
        <f>SUM(AU14:AU16)</f>
        <v>2180773</v>
      </c>
      <c r="AV17" s="86">
        <f ca="1">SUM(AV14:AV16)</f>
        <v>2139470</v>
      </c>
      <c r="AW17" s="12">
        <f ca="1">SUM(AW14:AW16)</f>
        <v>-41303</v>
      </c>
      <c r="AX17" s="13">
        <f ca="1">IF(AW17=0,0,IF(AU17=0,1,AW17/AU17))</f>
        <v>-1.8939614531177706E-2</v>
      </c>
      <c r="AY17" s="12">
        <f>+SUM(AY14:AY16)</f>
        <v>470982</v>
      </c>
      <c r="AZ17" s="86">
        <f ca="1">+SUM(AZ14:AZ16)</f>
        <v>457625</v>
      </c>
      <c r="BA17" s="12">
        <f ca="1">SUM(BA14:BA16)</f>
        <v>-13357</v>
      </c>
      <c r="BB17" s="13">
        <f ca="1">IF(BA17=0,0,IF(AY17=0,1,BA17/AY17))</f>
        <v>-2.8359894857977588E-2</v>
      </c>
      <c r="BC17" s="12">
        <f>SUM(BC14:BC16)</f>
        <v>2651755</v>
      </c>
      <c r="BD17" s="86">
        <f ca="1">SUM(BD14:BD16)</f>
        <v>2597095</v>
      </c>
      <c r="BE17" s="12">
        <f ca="1">SUM(BE14:BE16)</f>
        <v>-54660</v>
      </c>
      <c r="BF17" s="13">
        <f ca="1">IF(BE17=0,0,IF(BC17=0,1,BE17/BC17))</f>
        <v>-2.061276399969077E-2</v>
      </c>
      <c r="BG17" s="12">
        <f>+SUM(BG14:BG16)</f>
        <v>470953</v>
      </c>
      <c r="BH17" s="86">
        <f ca="1">+SUM(BH14:BH16)</f>
        <v>486666</v>
      </c>
      <c r="BI17" s="12">
        <f ca="1">SUM(BI14:BI16)</f>
        <v>15713</v>
      </c>
      <c r="BJ17" s="13">
        <f ca="1">IF(BI17=0,0,IF(BG17=0,1,BI17/BG17))</f>
        <v>3.3364263525234999E-2</v>
      </c>
      <c r="BK17" s="12">
        <f>SUM(BK14:BK16)</f>
        <v>3122708</v>
      </c>
      <c r="BL17" s="86">
        <f ca="1">SUM(BL14:BL16)</f>
        <v>3083761</v>
      </c>
      <c r="BM17" s="12">
        <f ca="1">SUM(BM14:BM16)</f>
        <v>-38947</v>
      </c>
      <c r="BN17" s="13">
        <f ca="1">IF(BM17=0,0,IF(BK17=0,1,BM17/BK17))</f>
        <v>-1.2472187601274278E-2</v>
      </c>
      <c r="BO17" s="12">
        <f>+SUM(BO14:BO16)</f>
        <v>417281</v>
      </c>
      <c r="BP17" s="86">
        <f ca="1">+SUM(BP14:BP16)</f>
        <v>409008</v>
      </c>
      <c r="BQ17" s="12">
        <f ca="1">SUM(BQ14:BQ16)</f>
        <v>-8273</v>
      </c>
      <c r="BR17" s="13">
        <f ca="1">IF(BQ17=0,0,IF(BO17=0,1,BQ17/BO17))</f>
        <v>-1.9825968591908091E-2</v>
      </c>
      <c r="BS17" s="12">
        <f>SUM(BS14:BS16)</f>
        <v>3539989</v>
      </c>
      <c r="BT17" s="86">
        <f ca="1">SUM(BT14:BT16)</f>
        <v>3492769</v>
      </c>
      <c r="BU17" s="12">
        <f ca="1">SUM(BU14:BU16)</f>
        <v>-47220</v>
      </c>
      <c r="BV17" s="13">
        <f ca="1">IF(BU17=0,0,IF(BS17=0,1,BU17/BS17))</f>
        <v>-1.3339024499793644E-2</v>
      </c>
      <c r="BW17" s="12">
        <f>+SUM(BW14:BW16)</f>
        <v>412788</v>
      </c>
      <c r="BX17" s="86">
        <f ca="1">+SUM(BX14:BX16)</f>
        <v>406989</v>
      </c>
      <c r="BY17" s="12">
        <f ca="1">SUM(BY14:BY16)</f>
        <v>-5799</v>
      </c>
      <c r="BZ17" s="13">
        <f ca="1">IF(BY17=0,0,IF(BW17=0,1,BY17/BW17))</f>
        <v>-1.4048373499229629E-2</v>
      </c>
      <c r="CA17" s="12">
        <f>SUM(CA14:CA16)</f>
        <v>3952777</v>
      </c>
      <c r="CB17" s="86">
        <f ca="1">SUM(CB14:CB16)</f>
        <v>3899758</v>
      </c>
      <c r="CC17" s="12">
        <f ca="1">SUM(CC14:CC16)</f>
        <v>-53019</v>
      </c>
      <c r="CD17" s="13">
        <f ca="1">IF(CC17=0,0,IF(CA17=0,1,CC17/CA17))</f>
        <v>-1.3413101725698161E-2</v>
      </c>
      <c r="CE17" s="12">
        <f>+SUM(CE14:CE16)</f>
        <v>377046</v>
      </c>
      <c r="CF17" s="86">
        <f ca="1">+SUM(CF14:CF16)</f>
        <v>383640</v>
      </c>
      <c r="CG17" s="12">
        <f ca="1">SUM(CG14:CG16)</f>
        <v>6594</v>
      </c>
      <c r="CH17" s="13">
        <f ca="1">IF(CG17=0,0,IF(CE17=0,1,CG17/CE17))</f>
        <v>1.748858229499849E-2</v>
      </c>
      <c r="CI17" s="12">
        <f>SUM(CI14:CI16)</f>
        <v>4329823</v>
      </c>
      <c r="CJ17" s="86">
        <f ca="1">SUM(CJ14:CJ16)</f>
        <v>4283398</v>
      </c>
      <c r="CK17" s="12">
        <f ca="1">SUM(CK14:CK16)</f>
        <v>-46425</v>
      </c>
      <c r="CL17" s="13">
        <f ca="1">IF(CK17=0,0,IF(CI17=0,1,CK17/CI17))</f>
        <v>-1.0722147302557172E-2</v>
      </c>
      <c r="CM17" s="12">
        <f>+SUM(CM14:CM16)</f>
        <v>342755</v>
      </c>
      <c r="CN17" s="86">
        <f ca="1">+SUM(CN14:CN16)</f>
        <v>346129</v>
      </c>
      <c r="CO17" s="12">
        <f ca="1">SUM(CO14:CO16)</f>
        <v>3374</v>
      </c>
      <c r="CP17" s="13">
        <f ca="1">IF(CO17=0,0,IF(CM17=0,1,CO17/CM17))</f>
        <v>9.8437659552741748E-3</v>
      </c>
      <c r="CQ17" s="12">
        <f>SUM(CQ14:CQ16)</f>
        <v>4672578</v>
      </c>
      <c r="CR17" s="86">
        <f ca="1">SUM(CR14:CR16)</f>
        <v>4629527</v>
      </c>
      <c r="CS17" s="12">
        <f ca="1">SUM(CS14:CS16)</f>
        <v>-43051</v>
      </c>
      <c r="CT17" s="13">
        <f ca="1">IF(CS17=0,0,IF(CQ17=0,1,CS17/CQ17))</f>
        <v>-9.2135433587197477E-3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338503</v>
      </c>
      <c r="D19" s="73">
        <f ca="1">OFFSET(CZ19,0,14,1,1)</f>
        <v>350436</v>
      </c>
      <c r="E19" s="18">
        <f ca="1">SUM(D19-C19)</f>
        <v>11933</v>
      </c>
      <c r="F19" s="19">
        <f ca="1">IF(E19=0,0,IF(C19=0,1,E19/C19))</f>
        <v>3.5252272505708962E-2</v>
      </c>
      <c r="G19" s="18">
        <f>SUMIF($C$6:F$6,G$5,$C19:F19)</f>
        <v>338503</v>
      </c>
      <c r="H19" s="73">
        <f ca="1">SUMIF($C$6:G$6,H$5,$C19:G19)</f>
        <v>350436</v>
      </c>
      <c r="I19" s="18">
        <f ca="1">SUM(H19-G19)</f>
        <v>11933</v>
      </c>
      <c r="J19" s="19">
        <f ca="1">IF(I19=0,0,IF(G19=0,1,I19/G19))</f>
        <v>3.5252272505708962E-2</v>
      </c>
      <c r="K19" s="18">
        <f>+DA19</f>
        <v>326188</v>
      </c>
      <c r="L19" s="73">
        <f ca="1">OFFSET(DA19,0,14,1,1)</f>
        <v>328550</v>
      </c>
      <c r="M19" s="18">
        <f ca="1">SUM(L19-K19)</f>
        <v>2362</v>
      </c>
      <c r="N19" s="19">
        <f ca="1">IF(M19=0,0,IF(K19=0,1,M19/K19))</f>
        <v>7.2412228530785924E-3</v>
      </c>
      <c r="O19" s="18">
        <f>SUMIF($C$6:N$6,O$5,$C19:N19)</f>
        <v>664691</v>
      </c>
      <c r="P19" s="73">
        <f ca="1">SUMIF($C$6:O$6,P$5,$C19:O19)</f>
        <v>678986</v>
      </c>
      <c r="Q19" s="18">
        <f ca="1">SUM(P19-O19)</f>
        <v>14295</v>
      </c>
      <c r="R19" s="19">
        <f ca="1">IF(Q19=0,0,IF(O19=0,1,Q19/O19))</f>
        <v>2.1506233723640009E-2</v>
      </c>
      <c r="S19" s="18">
        <f>+DB19</f>
        <v>360059</v>
      </c>
      <c r="T19" s="73">
        <f ca="1">OFFSET(DB19,0,14,1,1)</f>
        <v>374254</v>
      </c>
      <c r="U19" s="18">
        <f ca="1">SUM(T19-S19)</f>
        <v>14195</v>
      </c>
      <c r="V19" s="19">
        <f ca="1">IF(U19=0,0,IF(S19=0,1,U19/S19))</f>
        <v>3.9424094384531427E-2</v>
      </c>
      <c r="W19" s="18">
        <f>SUMIF($C$6:V$6,W$5,$C19:V19)</f>
        <v>1024750</v>
      </c>
      <c r="X19" s="73">
        <f ca="1">SUMIF($C$6:W$6,X$5,$C19:W19)</f>
        <v>1053240</v>
      </c>
      <c r="Y19" s="18">
        <f ca="1">SUM(X19-W19)</f>
        <v>28490</v>
      </c>
      <c r="Z19" s="19">
        <f ca="1">IF(Y19=0,0,IF(W19=0,1,Y19/W19))</f>
        <v>2.7801902903147109E-2</v>
      </c>
      <c r="AA19" s="18">
        <f>+DC19</f>
        <v>353857</v>
      </c>
      <c r="AB19" s="73">
        <f ca="1">OFFSET(DC19,0,14,1,1)</f>
        <v>363810</v>
      </c>
      <c r="AC19" s="18">
        <f ca="1">SUM(AB19-AA19)</f>
        <v>9953</v>
      </c>
      <c r="AD19" s="19">
        <f ca="1">IF(AC19=0,0,IF(AA19=0,1,AC19/AA19))</f>
        <v>2.8127181319007395E-2</v>
      </c>
      <c r="AE19" s="18">
        <f>SUMIF($C$6:AD$6,AE$5,$C19:AD19)</f>
        <v>1378607</v>
      </c>
      <c r="AF19" s="73">
        <f ca="1">SUMIF($C$6:AE$6,AF$5,$C19:AE19)</f>
        <v>1417050</v>
      </c>
      <c r="AG19" s="18">
        <f ca="1">SUM(AF19-AE19)</f>
        <v>38443</v>
      </c>
      <c r="AH19" s="19">
        <f ca="1">IF(AG19=0,0,IF(AE19=0,1,AG19/AE19))</f>
        <v>2.7885394459769897E-2</v>
      </c>
      <c r="AI19" s="18">
        <f>+DD19</f>
        <v>362811</v>
      </c>
      <c r="AJ19" s="73">
        <f ca="1">OFFSET(DD19,0,14,1,1)</f>
        <v>379353</v>
      </c>
      <c r="AK19" s="18">
        <f ca="1">SUM(AJ19-AI19)</f>
        <v>16542</v>
      </c>
      <c r="AL19" s="19">
        <f ca="1">IF(AK19=0,0,IF(AI19=0,1,AK19/AI19))</f>
        <v>4.559398695188404E-2</v>
      </c>
      <c r="AM19" s="18">
        <f>SUMIF($C$6:AL$6,AM$5,$C19:AL19)</f>
        <v>1741418</v>
      </c>
      <c r="AN19" s="73">
        <f ca="1">SUMIF($C$6:AM$6,AN$5,$C19:AM19)</f>
        <v>1796403</v>
      </c>
      <c r="AO19" s="18">
        <f ca="1">SUM(AN19-AM19)</f>
        <v>54985</v>
      </c>
      <c r="AP19" s="19">
        <f ca="1">IF(AO19=0,0,IF(AM19=0,1,AO19/AM19))</f>
        <v>3.15748430302202E-2</v>
      </c>
      <c r="AQ19" s="18">
        <f>+DE19</f>
        <v>369729</v>
      </c>
      <c r="AR19" s="73">
        <f ca="1">OFFSET(DE19,0,14,1,1)</f>
        <v>370552</v>
      </c>
      <c r="AS19" s="18">
        <f ca="1">SUM(AR19-AQ19)</f>
        <v>823</v>
      </c>
      <c r="AT19" s="19">
        <f ca="1">IF(AS19=0,0,IF(AQ19=0,1,AS19/AQ19))</f>
        <v>2.2259546857292772E-3</v>
      </c>
      <c r="AU19" s="18">
        <f>SUMIF($C$6:AT$6,AU$5,$C19:AT19)</f>
        <v>2111147</v>
      </c>
      <c r="AV19" s="73">
        <f ca="1">SUMIF($C$6:AU$6,AV$5,$C19:AU19)</f>
        <v>2166955</v>
      </c>
      <c r="AW19" s="18">
        <f ca="1">SUM(AV19-AU19)</f>
        <v>55808</v>
      </c>
      <c r="AX19" s="19">
        <f ca="1">IF(AW19=0,0,IF(AU19=0,1,AW19/AU19))</f>
        <v>2.6434919027429164E-2</v>
      </c>
      <c r="AY19" s="18">
        <f>+DF19</f>
        <v>366586</v>
      </c>
      <c r="AZ19" s="73">
        <f ca="1">OFFSET(DF19,0,14,1,1)</f>
        <v>377290</v>
      </c>
      <c r="BA19" s="18">
        <f ca="1">SUM(AZ19-AY19)</f>
        <v>10704</v>
      </c>
      <c r="BB19" s="19">
        <f ca="1">IF(BA19=0,0,IF(AY19=0,1,BA19/AY19))</f>
        <v>2.9199151085966185E-2</v>
      </c>
      <c r="BC19" s="18">
        <f>SUMIF($C$6:BB$6,BC$5,$C19:BB19)</f>
        <v>2477733</v>
      </c>
      <c r="BD19" s="73">
        <f ca="1">SUMIF($C$6:BC$6,BD$5,$C19:BC19)</f>
        <v>2544245</v>
      </c>
      <c r="BE19" s="18">
        <f ca="1">SUM(BD19-BC19)</f>
        <v>66512</v>
      </c>
      <c r="BF19" s="19">
        <f ca="1">IF(BE19=0,0,IF(BC19=0,1,BE19/BC19))</f>
        <v>2.6843893187845504E-2</v>
      </c>
      <c r="BG19" s="18">
        <f>+DG19</f>
        <v>379174</v>
      </c>
      <c r="BH19" s="73">
        <f ca="1">OFFSET(DG19,0,14,1,1)</f>
        <v>393202</v>
      </c>
      <c r="BI19" s="18">
        <f ca="1">SUM(BH19-BG19)</f>
        <v>14028</v>
      </c>
      <c r="BJ19" s="19">
        <f ca="1">IF(BI19=0,0,IF(BG19=0,1,BI19/BG19))</f>
        <v>3.6996207545876035E-2</v>
      </c>
      <c r="BK19" s="18">
        <f>SUMIF($C$6:BJ$6,BK$5,$C19:BJ19)</f>
        <v>2856907</v>
      </c>
      <c r="BL19" s="73">
        <f ca="1">SUMIF($C$6:BK$6,BL$5,$C19:BK19)</f>
        <v>2937447</v>
      </c>
      <c r="BM19" s="18">
        <f ca="1">SUM(BL19-BK19)</f>
        <v>80540</v>
      </c>
      <c r="BN19" s="19">
        <f ca="1">IF(BM19=0,0,IF(BK19=0,1,BM19/BK19))</f>
        <v>2.8191327194059871E-2</v>
      </c>
      <c r="BO19" s="18">
        <f>+DH19</f>
        <v>369011</v>
      </c>
      <c r="BP19" s="73">
        <f ca="1">OFFSET(DH19,0,14,1,1)</f>
        <v>369402</v>
      </c>
      <c r="BQ19" s="18">
        <f ca="1">SUM(BP19-BO19)</f>
        <v>391</v>
      </c>
      <c r="BR19" s="19">
        <f ca="1">IF(BQ19=0,0,IF(BO19=0,1,BQ19/BO19))</f>
        <v>1.059589009541721E-3</v>
      </c>
      <c r="BS19" s="18">
        <f>SUMIF($C$6:BR$6,BS$5,$C19:BR19)</f>
        <v>3225918</v>
      </c>
      <c r="BT19" s="73">
        <f ca="1">SUMIF($C$6:BS$6,BT$5,$C19:BS19)</f>
        <v>3306849</v>
      </c>
      <c r="BU19" s="18">
        <f ca="1">SUM(BT19-BS19)</f>
        <v>80931</v>
      </c>
      <c r="BV19" s="19">
        <f ca="1">IF(BU19=0,0,IF(BS19=0,1,BU19/BS19))</f>
        <v>2.508774246586553E-2</v>
      </c>
      <c r="BW19" s="18">
        <f>+DI19</f>
        <v>380768</v>
      </c>
      <c r="BX19" s="73">
        <f ca="1">OFFSET(DI19,0,14,1,1)</f>
        <v>258157</v>
      </c>
      <c r="BY19" s="18">
        <f ca="1">SUM(BX19-BW19)</f>
        <v>-122611</v>
      </c>
      <c r="BZ19" s="19">
        <f ca="1">IF(BY19=0,0,IF(BW19=0,1,BY19/BW19))</f>
        <v>-0.32200972770821079</v>
      </c>
      <c r="CA19" s="18">
        <f>SUMIF($C$6:BZ$6,CA$5,$C19:BZ19)</f>
        <v>3606686</v>
      </c>
      <c r="CB19" s="73">
        <f ca="1">SUMIF($C$6:CA$6,CB$5,$C19:CA19)</f>
        <v>3565006</v>
      </c>
      <c r="CC19" s="18">
        <f ca="1">SUM(CB19-CA19)</f>
        <v>-41680</v>
      </c>
      <c r="CD19" s="19">
        <f ca="1">IF(CC19=0,0,IF(CA19=0,1,CC19/CA19))</f>
        <v>-1.1556315132506684E-2</v>
      </c>
      <c r="CE19" s="18">
        <f>+DJ19</f>
        <v>355280</v>
      </c>
      <c r="CF19" s="73">
        <f ca="1">OFFSET(DJ19,0,14,1,1)</f>
        <v>308082</v>
      </c>
      <c r="CG19" s="18">
        <f ca="1">SUM(CF19-CE19)</f>
        <v>-47198</v>
      </c>
      <c r="CH19" s="19">
        <f ca="1">IF(CG19=0,0,IF(CE19=0,1,CG19/CE19))</f>
        <v>-0.13284733168205359</v>
      </c>
      <c r="CI19" s="18">
        <f>SUMIF($C$6:CH$6,CI$5,$C19:CH19)</f>
        <v>3961966</v>
      </c>
      <c r="CJ19" s="73">
        <f ca="1">SUMIF($C$6:CI$6,CJ$5,$C19:CI19)</f>
        <v>3873088</v>
      </c>
      <c r="CK19" s="18">
        <f ca="1">SUM(CJ19-CI19)</f>
        <v>-88878</v>
      </c>
      <c r="CL19" s="19">
        <f ca="1">IF(CK19=0,0,IF(CI19=0,1,CK19/CI19))</f>
        <v>-2.2432802300675979E-2</v>
      </c>
      <c r="CM19" s="18">
        <f>+DK19</f>
        <v>349213</v>
      </c>
      <c r="CN19" s="73">
        <f ca="1">OFFSET(DK19,0,14,1,1)</f>
        <v>313983</v>
      </c>
      <c r="CO19" s="18">
        <f ca="1">SUM(CN19-CM19)</f>
        <v>-35230</v>
      </c>
      <c r="CP19" s="19">
        <f ca="1">IF(CO19=0,0,IF(CM19=0,1,CO19/CM19))</f>
        <v>-0.10088398770950681</v>
      </c>
      <c r="CQ19" s="18">
        <f>SUMIF($C$6:CP$6,CQ$5,$C19:CP19)</f>
        <v>4311179</v>
      </c>
      <c r="CR19" s="73">
        <f ca="1">SUMIF($C$6:CQ$6,CR$5,$C19:CQ19)</f>
        <v>4187071</v>
      </c>
      <c r="CS19" s="18">
        <f ca="1">SUM(CR19-CQ19)</f>
        <v>-124108</v>
      </c>
      <c r="CT19" s="19">
        <f ca="1">IF(CS19=0,0,IF(CQ19=0,1,CS19/CQ19))</f>
        <v>-2.87874848156386E-2</v>
      </c>
      <c r="CW19" t="s">
        <v>11</v>
      </c>
      <c r="CX19" t="s">
        <v>6</v>
      </c>
      <c r="CZ19" s="74">
        <f>SUMIF(DWT!$A$93:$A$108,'2016-2017'!CZ$7,DWT!D$93:D$108)</f>
        <v>338503</v>
      </c>
      <c r="DA19" s="74">
        <f>SUMIF(DWT!$A$93:$A$108,'2016-2017'!DA$7,DWT!E$93:E$108)</f>
        <v>326188</v>
      </c>
      <c r="DB19" s="74">
        <f>SUMIF(DWT!$A$93:$A$108,'2016-2017'!DB$7,DWT!F$93:F$108)</f>
        <v>360059</v>
      </c>
      <c r="DC19" s="74">
        <f>SUMIF(DWT!$A$93:$A$108,'2016-2017'!DC$7,DWT!G$93:G$108)</f>
        <v>353857</v>
      </c>
      <c r="DD19" s="74">
        <f>SUMIF(DWT!$A$93:$A$108,'2016-2017'!DD$7,DWT!H$93:H$108)</f>
        <v>362811</v>
      </c>
      <c r="DE19" s="74">
        <f>SUMIF(DWT!$A$93:$A$108,'2016-2017'!DE$7,DWT!I$93:I$108)</f>
        <v>369729</v>
      </c>
      <c r="DF19" s="74">
        <f>SUMIF(DWT!$A$93:$A$108,'2016-2017'!DF$7,DWT!J$93:J$108)</f>
        <v>366586</v>
      </c>
      <c r="DG19" s="74">
        <f>SUMIF(DWT!$A$93:$A$108,'2016-2017'!DG$7,DWT!K$93:K$108)</f>
        <v>379174</v>
      </c>
      <c r="DH19" s="74">
        <f>SUMIF(DWT!$A$93:$A$108,'2016-2017'!DH$7,DWT!L$93:L$108)</f>
        <v>369011</v>
      </c>
      <c r="DI19" s="74">
        <f>SUMIF(DWT!$A$93:$A$108,'2016-2017'!DI$7,DWT!M$93:M$108)</f>
        <v>380768</v>
      </c>
      <c r="DJ19" s="74">
        <f>SUMIF(DWT!$A$93:$A$108,'2016-2017'!DJ$7,DWT!N$93:N$108)</f>
        <v>355280</v>
      </c>
      <c r="DK19" s="74">
        <f>SUMIF(DWT!$A$93:$A$108,'2016-2017'!DK$7,DWT!O$93:O$108)</f>
        <v>349213</v>
      </c>
      <c r="DN19" s="74">
        <f>SUMIF(DWT!$A$93:$A$108,'2016-2017'!DN$7,DWT!D$93:D$108)</f>
        <v>350436</v>
      </c>
      <c r="DO19" s="74">
        <f>SUMIF(DWT!$A$93:$A$108,'2016-2017'!DO$7,DWT!E$93:E$108)</f>
        <v>328550</v>
      </c>
      <c r="DP19" s="74">
        <f>SUMIF(DWT!$A$93:$A$108,'2016-2017'!DP$7,DWT!F$93:F$108)</f>
        <v>374254</v>
      </c>
      <c r="DQ19" s="74">
        <f>SUMIF(DWT!$A$93:$A$108,'2016-2017'!DQ$7,DWT!G$93:G$108)</f>
        <v>363810</v>
      </c>
      <c r="DR19" s="74">
        <f>SUMIF(DWT!$A$93:$A$108,'2016-2017'!DR$7,DWT!H$93:H$108)</f>
        <v>379353</v>
      </c>
      <c r="DS19" s="74">
        <f>SUMIF(DWT!$A$93:$A$108,'2016-2017'!DS$7,DWT!I$93:I$108)</f>
        <v>370552</v>
      </c>
      <c r="DT19" s="74">
        <f>SUMIF(DWT!$A$93:$A$108,'2016-2017'!DT$7,DWT!J$93:J$108)</f>
        <v>377290</v>
      </c>
      <c r="DU19" s="74">
        <f>SUMIF(DWT!$A$93:$A$108,'2016-2017'!DU$7,DWT!K$93:K$108)</f>
        <v>393202</v>
      </c>
      <c r="DV19" s="74">
        <f>SUMIF(DWT!$A$93:$A$108,'2016-2017'!DV$7,DWT!L$93:L$108)</f>
        <v>369402</v>
      </c>
      <c r="DW19" s="74">
        <f>SUMIF(DWT!$A$93:$A$108,'2016-2017'!DW$7,DWT!M$93:M$108)</f>
        <v>258157</v>
      </c>
      <c r="DX19" s="74">
        <f>SUMIF(DWT!$A$93:$A$108,'2016-2017'!DX$7,DWT!N$93:N$108)</f>
        <v>308082</v>
      </c>
      <c r="DY19" s="74">
        <f>SUMIF(DWT!$A$93:$A$108,'2016-2017'!DY$7,DWT!O$93:O$108)</f>
        <v>313983</v>
      </c>
    </row>
    <row r="20" spans="1:130">
      <c r="A20" s="84" t="str">
        <f>+CW21</f>
        <v>Detroit-Windsor Tunnel</v>
      </c>
      <c r="B20" s="26" t="s">
        <v>7</v>
      </c>
      <c r="C20" s="18">
        <f>+CZ20</f>
        <v>1960</v>
      </c>
      <c r="D20" s="73">
        <f ca="1">OFFSET(CZ20,0,14,1,1)</f>
        <v>3475</v>
      </c>
      <c r="E20" s="18">
        <f ca="1">SUM(D20-C20)</f>
        <v>1515</v>
      </c>
      <c r="F20" s="19">
        <f ca="1">IF(E20=0,0,IF(C20=0,1,E20/C20))</f>
        <v>0.77295918367346939</v>
      </c>
      <c r="G20" s="18">
        <f>SUMIF($C$6:F$6,G$5,$C20:F20)</f>
        <v>1960</v>
      </c>
      <c r="H20" s="73">
        <f ca="1">SUMIF($C$6:G$6,H$5,$C20:G20)</f>
        <v>3475</v>
      </c>
      <c r="I20" s="18">
        <f ca="1">SUM(H20-G20)</f>
        <v>1515</v>
      </c>
      <c r="J20" s="19">
        <f ca="1">IF(I20=0,0,IF(G20=0,1,I20/G20))</f>
        <v>0.77295918367346939</v>
      </c>
      <c r="K20" s="18">
        <f>+DA20</f>
        <v>2345</v>
      </c>
      <c r="L20" s="73">
        <f ca="1">OFFSET(DA20,0,14,1,1)</f>
        <v>3445</v>
      </c>
      <c r="M20" s="18">
        <f ca="1">SUM(L20-K20)</f>
        <v>1100</v>
      </c>
      <c r="N20" s="19">
        <f ca="1">IF(M20=0,0,IF(K20=0,1,M20/K20))</f>
        <v>0.46908315565031983</v>
      </c>
      <c r="O20" s="18">
        <f>SUMIF($C$6:N$6,O$5,$C20:N20)</f>
        <v>4305</v>
      </c>
      <c r="P20" s="73">
        <f ca="1">SUMIF($C$6:O$6,P$5,$C20:O20)</f>
        <v>6920</v>
      </c>
      <c r="Q20" s="18">
        <f ca="1">SUM(P20-O20)</f>
        <v>2615</v>
      </c>
      <c r="R20" s="19">
        <f ca="1">IF(Q20=0,0,IF(O20=0,1,Q20/O20))</f>
        <v>0.60743321718931476</v>
      </c>
      <c r="S20" s="18">
        <f>+DB20</f>
        <v>2309</v>
      </c>
      <c r="T20" s="73">
        <f ca="1">OFFSET(DB20,0,14,1,1)</f>
        <v>3953</v>
      </c>
      <c r="U20" s="18">
        <f ca="1">SUM(T20-S20)</f>
        <v>1644</v>
      </c>
      <c r="V20" s="19">
        <f ca="1">IF(U20=0,0,IF(S20=0,1,U20/S20))</f>
        <v>0.71199653529666518</v>
      </c>
      <c r="W20" s="18">
        <f>SUMIF($C$6:V$6,W$5,$C20:V20)</f>
        <v>6614</v>
      </c>
      <c r="X20" s="73">
        <f ca="1">SUMIF($C$6:W$6,X$5,$C20:W20)</f>
        <v>10873</v>
      </c>
      <c r="Y20" s="18">
        <f ca="1">SUM(X20-W20)</f>
        <v>4259</v>
      </c>
      <c r="Z20" s="19">
        <f ca="1">IF(Y20=0,0,IF(W20=0,1,Y20/W20))</f>
        <v>0.64393710311460539</v>
      </c>
      <c r="AA20" s="18">
        <f>+DC20</f>
        <v>2762</v>
      </c>
      <c r="AB20" s="73">
        <f ca="1">OFFSET(DC20,0,14,1,1)</f>
        <v>3209</v>
      </c>
      <c r="AC20" s="18">
        <f ca="1">SUM(AB20-AA20)</f>
        <v>447</v>
      </c>
      <c r="AD20" s="19">
        <f ca="1">IF(AC20=0,0,IF(AA20=0,1,AC20/AA20))</f>
        <v>0.16183924692251991</v>
      </c>
      <c r="AE20" s="18">
        <f>SUMIF($C$6:AD$6,AE$5,$C20:AD20)</f>
        <v>9376</v>
      </c>
      <c r="AF20" s="73">
        <f ca="1">SUMIF($C$6:AE$6,AF$5,$C20:AE20)</f>
        <v>14082</v>
      </c>
      <c r="AG20" s="18">
        <f ca="1">SUM(AF20-AE20)</f>
        <v>4706</v>
      </c>
      <c r="AH20" s="19">
        <f ca="1">IF(AG20=0,0,IF(AE20=0,1,AG20/AE20))</f>
        <v>0.50191979522184305</v>
      </c>
      <c r="AI20" s="18">
        <f>+DD20</f>
        <v>2991</v>
      </c>
      <c r="AJ20" s="73">
        <f ca="1">OFFSET(DD20,0,14,1,1)</f>
        <v>3630</v>
      </c>
      <c r="AK20" s="18">
        <f ca="1">SUM(AJ20-AI20)</f>
        <v>639</v>
      </c>
      <c r="AL20" s="19">
        <f ca="1">IF(AK20=0,0,IF(AI20=0,1,AK20/AI20))</f>
        <v>0.2136409227683049</v>
      </c>
      <c r="AM20" s="18">
        <f>SUMIF($C$6:AL$6,AM$5,$C20:AL20)</f>
        <v>12367</v>
      </c>
      <c r="AN20" s="73">
        <f ca="1">SUMIF($C$6:AM$6,AN$5,$C20:AM20)</f>
        <v>17712</v>
      </c>
      <c r="AO20" s="18">
        <f ca="1">SUM(AN20-AM20)</f>
        <v>5345</v>
      </c>
      <c r="AP20" s="19">
        <f ca="1">IF(AO20=0,0,IF(AM20=0,1,AO20/AM20))</f>
        <v>0.43219859302983749</v>
      </c>
      <c r="AQ20" s="18">
        <f>+DE20</f>
        <v>3415</v>
      </c>
      <c r="AR20" s="73">
        <f ca="1">OFFSET(DE20,0,14,1,1)</f>
        <v>4318</v>
      </c>
      <c r="AS20" s="18">
        <f ca="1">SUM(AR20-AQ20)</f>
        <v>903</v>
      </c>
      <c r="AT20" s="19">
        <f ca="1">IF(AS20=0,0,IF(AQ20=0,1,AS20/AQ20))</f>
        <v>0.26442166910688142</v>
      </c>
      <c r="AU20" s="18">
        <f>SUMIF($C$6:AT$6,AU$5,$C20:AT20)</f>
        <v>15782</v>
      </c>
      <c r="AV20" s="73">
        <f ca="1">SUMIF($C$6:AU$6,AV$5,$C20:AU20)</f>
        <v>22030</v>
      </c>
      <c r="AW20" s="18">
        <f ca="1">SUM(AV20-AU20)</f>
        <v>6248</v>
      </c>
      <c r="AX20" s="19">
        <f ca="1">IF(AW20=0,0,IF(AU20=0,1,AW20/AU20))</f>
        <v>0.39589405652008619</v>
      </c>
      <c r="AY20" s="18">
        <f>+DF20</f>
        <v>2443</v>
      </c>
      <c r="AZ20" s="73">
        <f ca="1">OFFSET(DF20,0,14,1,1)</f>
        <v>2756</v>
      </c>
      <c r="BA20" s="18">
        <f ca="1">SUM(AZ20-AY20)</f>
        <v>313</v>
      </c>
      <c r="BB20" s="19">
        <f ca="1">IF(BA20=0,0,IF(AY20=0,1,BA20/AY20))</f>
        <v>0.12812116250511665</v>
      </c>
      <c r="BC20" s="18">
        <f>SUMIF($C$6:BB$6,BC$5,$C20:BB20)</f>
        <v>18225</v>
      </c>
      <c r="BD20" s="73">
        <f ca="1">SUMIF($C$6:BC$6,BD$5,$C20:BC20)</f>
        <v>24786</v>
      </c>
      <c r="BE20" s="18">
        <f ca="1">SUM(BD20-BC20)</f>
        <v>6561</v>
      </c>
      <c r="BF20" s="19">
        <f ca="1">IF(BE20=0,0,IF(BC20=0,1,BE20/BC20))</f>
        <v>0.36</v>
      </c>
      <c r="BG20" s="18">
        <f>+DG20</f>
        <v>2710</v>
      </c>
      <c r="BH20" s="73">
        <f ca="1">OFFSET(DG20,0,14,1,1)</f>
        <v>3782</v>
      </c>
      <c r="BI20" s="18">
        <f ca="1">SUM(BH20-BG20)</f>
        <v>1072</v>
      </c>
      <c r="BJ20" s="19">
        <f ca="1">IF(BI20=0,0,IF(BG20=0,1,BI20/BG20))</f>
        <v>0.39557195571955722</v>
      </c>
      <c r="BK20" s="18">
        <f>SUMIF($C$6:BJ$6,BK$5,$C20:BJ20)</f>
        <v>20935</v>
      </c>
      <c r="BL20" s="73">
        <f ca="1">SUMIF($C$6:BK$6,BL$5,$C20:BK20)</f>
        <v>28568</v>
      </c>
      <c r="BM20" s="18">
        <f ca="1">SUM(BL20-BK20)</f>
        <v>7633</v>
      </c>
      <c r="BN20" s="19">
        <f ca="1">IF(BM20=0,0,IF(BK20=0,1,BM20/BK20))</f>
        <v>0.36460472892285645</v>
      </c>
      <c r="BO20" s="18">
        <f>+DH20</f>
        <v>3214</v>
      </c>
      <c r="BP20" s="73">
        <f ca="1">OFFSET(DH20,0,14,1,1)</f>
        <v>3194</v>
      </c>
      <c r="BQ20" s="18">
        <f ca="1">SUM(BP20-BO20)</f>
        <v>-20</v>
      </c>
      <c r="BR20" s="19">
        <f ca="1">IF(BQ20=0,0,IF(BO20=0,1,BQ20/BO20))</f>
        <v>-6.222775357809583E-3</v>
      </c>
      <c r="BS20" s="18">
        <f>SUMIF($C$6:BR$6,BS$5,$C20:BR20)</f>
        <v>24149</v>
      </c>
      <c r="BT20" s="73">
        <f ca="1">SUMIF($C$6:BS$6,BT$5,$C20:BS20)</f>
        <v>31762</v>
      </c>
      <c r="BU20" s="18">
        <f ca="1">SUM(BT20-BS20)</f>
        <v>7613</v>
      </c>
      <c r="BV20" s="19">
        <f ca="1">IF(BU20=0,0,IF(BS20=0,1,BU20/BS20))</f>
        <v>0.3152511491159054</v>
      </c>
      <c r="BW20" s="18">
        <f>+DI20</f>
        <v>3578</v>
      </c>
      <c r="BX20" s="73">
        <f ca="1">OFFSET(DI20,0,14,1,1)</f>
        <v>1680</v>
      </c>
      <c r="BY20" s="18">
        <f ca="1">SUM(BX20-BW20)</f>
        <v>-1898</v>
      </c>
      <c r="BZ20" s="19">
        <f ca="1">IF(BY20=0,0,IF(BW20=0,1,BY20/BW20))</f>
        <v>-0.53046394633873672</v>
      </c>
      <c r="CA20" s="18">
        <f>SUMIF($C$6:BZ$6,CA$5,$C20:BZ20)</f>
        <v>27727</v>
      </c>
      <c r="CB20" s="73">
        <f ca="1">SUMIF($C$6:CA$6,CB$5,$C20:CA20)</f>
        <v>33442</v>
      </c>
      <c r="CC20" s="18">
        <f ca="1">SUM(CB20-CA20)</f>
        <v>5715</v>
      </c>
      <c r="CD20" s="19">
        <f ca="1">IF(CC20=0,0,IF(CA20=0,1,CC20/CA20))</f>
        <v>0.20611678147653911</v>
      </c>
      <c r="CE20" s="18">
        <f>+DJ20</f>
        <v>3399</v>
      </c>
      <c r="CF20" s="73">
        <f ca="1">OFFSET(DJ20,0,14,1,1)</f>
        <v>3041</v>
      </c>
      <c r="CG20" s="18">
        <f ca="1">SUM(CF20-CE20)</f>
        <v>-358</v>
      </c>
      <c r="CH20" s="19">
        <f ca="1">IF(CG20=0,0,IF(CE20=0,1,CG20/CE20))</f>
        <v>-0.10532509561635775</v>
      </c>
      <c r="CI20" s="18">
        <f>SUMIF($C$6:CH$6,CI$5,$C20:CH20)</f>
        <v>31126</v>
      </c>
      <c r="CJ20" s="73">
        <f ca="1">SUMIF($C$6:CI$6,CJ$5,$C20:CI20)</f>
        <v>36483</v>
      </c>
      <c r="CK20" s="18">
        <f ca="1">SUM(CJ20-CI20)</f>
        <v>5357</v>
      </c>
      <c r="CL20" s="19">
        <f ca="1">IF(CK20=0,0,IF(CI20=0,1,CK20/CI20))</f>
        <v>0.17210692025959004</v>
      </c>
      <c r="CM20" s="18">
        <f>+DK20</f>
        <v>3251</v>
      </c>
      <c r="CN20" s="73">
        <f ca="1">OFFSET(DK20,0,14,1,1)</f>
        <v>2837</v>
      </c>
      <c r="CO20" s="18">
        <f ca="1">SUM(CN20-CM20)</f>
        <v>-414</v>
      </c>
      <c r="CP20" s="19">
        <f ca="1">IF(CO20=0,0,IF(CM20=0,1,CO20/CM20))</f>
        <v>-0.12734543217471547</v>
      </c>
      <c r="CQ20" s="18">
        <f>SUMIF($C$6:CP$6,CQ$5,$C20:CP20)</f>
        <v>34377</v>
      </c>
      <c r="CR20" s="73">
        <f ca="1">SUMIF($C$6:CQ$6,CR$5,$C20:CQ20)</f>
        <v>39320</v>
      </c>
      <c r="CS20" s="18">
        <f ca="1">SUM(CR20-CQ20)</f>
        <v>4943</v>
      </c>
      <c r="CT20" s="19">
        <f ca="1">IF(CS20=0,0,IF(CQ20=0,1,CS20/CQ20))</f>
        <v>0.14378799778921952</v>
      </c>
      <c r="CW20" t="s">
        <v>11</v>
      </c>
      <c r="CX20" t="s">
        <v>7</v>
      </c>
      <c r="CY20" s="7"/>
      <c r="CZ20" s="74">
        <f>SUMIF(DWT!$A$111:$A$126,'2016-2017'!CZ$7,DWT!D$111:D$126)</f>
        <v>1960</v>
      </c>
      <c r="DA20" s="74">
        <f>SUMIF(DWT!$A$111:$A$126,'2016-2017'!DA$7,DWT!E$111:E$126)</f>
        <v>2345</v>
      </c>
      <c r="DB20" s="74">
        <f>SUMIF(DWT!$A$111:$A$126,'2016-2017'!DB$7,DWT!F$111:F$126)</f>
        <v>2309</v>
      </c>
      <c r="DC20" s="74">
        <f>SUMIF(DWT!$A$111:$A$126,'2016-2017'!DC$7,DWT!G$111:G$126)</f>
        <v>2762</v>
      </c>
      <c r="DD20" s="74">
        <f>SUMIF(DWT!$A$111:$A$126,'2016-2017'!DD$7,DWT!H$111:H$126)</f>
        <v>2991</v>
      </c>
      <c r="DE20" s="74">
        <f>SUMIF(DWT!$A$111:$A$126,'2016-2017'!DE$7,DWT!I$111:I$126)</f>
        <v>3415</v>
      </c>
      <c r="DF20" s="74">
        <f>SUMIF(DWT!$A$111:$A$126,'2016-2017'!DF$7,DWT!J$111:J$126)</f>
        <v>2443</v>
      </c>
      <c r="DG20" s="74">
        <f>SUMIF(DWT!$A$111:$A$126,'2016-2017'!DG$7,DWT!K$111:K$126)</f>
        <v>2710</v>
      </c>
      <c r="DH20" s="74">
        <f>SUMIF(DWT!$A$111:$A$126,'2016-2017'!DH$7,DWT!L$111:L$126)</f>
        <v>3214</v>
      </c>
      <c r="DI20" s="74">
        <f>SUMIF(DWT!$A$111:$A$126,'2016-2017'!DI$7,DWT!M$111:M$126)</f>
        <v>3578</v>
      </c>
      <c r="DJ20" s="74">
        <f>SUMIF(DWT!$A$111:$A$126,'2016-2017'!DJ$7,DWT!N$111:N$126)</f>
        <v>3399</v>
      </c>
      <c r="DK20" s="74">
        <f>SUMIF(DWT!$A$111:$A$126,'2016-2017'!DK$7,DWT!O$111:O$126)</f>
        <v>3251</v>
      </c>
      <c r="DN20" s="74">
        <f>SUMIF(DWT!$A$111:$A$126,'2016-2017'!DN$7,DWT!D$111:D$126)</f>
        <v>3475</v>
      </c>
      <c r="DO20" s="74">
        <f>SUMIF(DWT!$A$111:$A$126,'2016-2017'!DO$7,DWT!E$111:E$126)</f>
        <v>3445</v>
      </c>
      <c r="DP20" s="74">
        <f>SUMIF(DWT!$A$111:$A$126,'2016-2017'!DP$7,DWT!F$111:F$126)</f>
        <v>3953</v>
      </c>
      <c r="DQ20" s="74">
        <f>SUMIF(DWT!$A$111:$A$126,'2016-2017'!DQ$7,DWT!G$111:G$126)</f>
        <v>3209</v>
      </c>
      <c r="DR20" s="74">
        <f>SUMIF(DWT!$A$111:$A$126,'2016-2017'!DR$7,DWT!H$111:H$126)</f>
        <v>3630</v>
      </c>
      <c r="DS20" s="74">
        <f>SUMIF(DWT!$A$111:$A$126,'2016-2017'!DS$7,DWT!I$111:I$126)</f>
        <v>4318</v>
      </c>
      <c r="DT20" s="74">
        <f>SUMIF(DWT!$A$111:$A$126,'2016-2017'!DT$7,DWT!J$111:J$126)</f>
        <v>2756</v>
      </c>
      <c r="DU20" s="74">
        <f>SUMIF(DWT!$A$111:$A$126,'2016-2017'!DU$7,DWT!K$111:K$126)</f>
        <v>3782</v>
      </c>
      <c r="DV20" s="74">
        <f>SUMIF(DWT!$A$111:$A$126,'2016-2017'!DV$7,DWT!L$111:L$126)</f>
        <v>3194</v>
      </c>
      <c r="DW20" s="74">
        <f>SUMIF(DWT!$A$111:$A$126,'2016-2017'!DW$7,DWT!M$111:M$126)</f>
        <v>1680</v>
      </c>
      <c r="DX20" s="74">
        <f>SUMIF(DWT!$A$111:$A$126,'2016-2017'!DX$7,DWT!N$111:N$126)</f>
        <v>3041</v>
      </c>
      <c r="DY20" s="74">
        <f>SUMIF(DWT!$A$111:$A$126,'2016-2017'!DY$7,DWT!O$111:O$126)</f>
        <v>2837</v>
      </c>
    </row>
    <row r="21" spans="1:130">
      <c r="A21" s="83"/>
      <c r="B21" s="26" t="s">
        <v>8</v>
      </c>
      <c r="C21" s="73">
        <f>+CZ21</f>
        <v>3869</v>
      </c>
      <c r="D21" s="73">
        <f ca="1">OFFSET(CZ21,0,14,1,1)</f>
        <v>3882</v>
      </c>
      <c r="E21" s="73">
        <f ca="1">SUM(D21-C21)</f>
        <v>13</v>
      </c>
      <c r="F21" s="19">
        <f ca="1">IF(E21=0,0,IF(C21=0,1,E21/C21))</f>
        <v>3.3600413543551306E-3</v>
      </c>
      <c r="G21" s="73">
        <f>SUMIF($C$6:F$6,G$5,$C21:F21)</f>
        <v>3869</v>
      </c>
      <c r="H21" s="73">
        <f ca="1">SUMIF($C$6:G$6,H$5,$C21:G21)</f>
        <v>3882</v>
      </c>
      <c r="I21" s="73">
        <f ca="1">SUM(H21-G21)</f>
        <v>13</v>
      </c>
      <c r="J21" s="19">
        <f ca="1">IF(I21=0,0,IF(G21=0,1,I21/G21))</f>
        <v>3.3600413543551306E-3</v>
      </c>
      <c r="K21" s="73">
        <f>+DA21</f>
        <v>3214</v>
      </c>
      <c r="L21" s="73">
        <f ca="1">OFFSET(DA21,0,14,1,1)</f>
        <v>2989</v>
      </c>
      <c r="M21" s="73">
        <f ca="1">SUM(L21-K21)</f>
        <v>-225</v>
      </c>
      <c r="N21" s="19">
        <f ca="1">IF(M21=0,0,IF(K21=0,1,M21/K21))</f>
        <v>-7.0006222775357813E-2</v>
      </c>
      <c r="O21" s="73">
        <f>SUMIF($C$6:N$6,O$5,$C21:N21)</f>
        <v>7083</v>
      </c>
      <c r="P21" s="73">
        <f ca="1">SUMIF($C$6:O$6,P$5,$C21:O21)</f>
        <v>6871</v>
      </c>
      <c r="Q21" s="73">
        <f ca="1">SUM(P21-O21)</f>
        <v>-212</v>
      </c>
      <c r="R21" s="19">
        <f ca="1">IF(Q21=0,0,IF(O21=0,1,Q21/O21))</f>
        <v>-2.9930820273895244E-2</v>
      </c>
      <c r="S21" s="73">
        <f>+DB21</f>
        <v>3369</v>
      </c>
      <c r="T21" s="73">
        <f ca="1">OFFSET(DB21,0,14,1,1)</f>
        <v>3394</v>
      </c>
      <c r="U21" s="73">
        <f ca="1">SUM(T21-S21)</f>
        <v>25</v>
      </c>
      <c r="V21" s="19">
        <f ca="1">IF(U21=0,0,IF(S21=0,1,U21/S21))</f>
        <v>7.4205995844464235E-3</v>
      </c>
      <c r="W21" s="73">
        <f>SUMIF($C$6:V$6,W$5,$C21:V21)</f>
        <v>10452</v>
      </c>
      <c r="X21" s="73">
        <f ca="1">SUMIF($C$6:W$6,X$5,$C21:W21)</f>
        <v>10265</v>
      </c>
      <c r="Y21" s="73">
        <f ca="1">SUM(X21-W21)</f>
        <v>-187</v>
      </c>
      <c r="Z21" s="19">
        <f ca="1">IF(Y21=0,0,IF(W21=0,1,Y21/W21))</f>
        <v>-1.7891312667432071E-2</v>
      </c>
      <c r="AA21" s="73">
        <f>+DC21</f>
        <v>3449</v>
      </c>
      <c r="AB21" s="73">
        <f ca="1">OFFSET(DC21,0,14,1,1)</f>
        <v>3546</v>
      </c>
      <c r="AC21" s="73">
        <f ca="1">SUM(AB21-AA21)</f>
        <v>97</v>
      </c>
      <c r="AD21" s="19">
        <f ca="1">IF(AC21=0,0,IF(AA21=0,1,AC21/AA21))</f>
        <v>2.8124093940272543E-2</v>
      </c>
      <c r="AE21" s="73">
        <f>SUMIF($C$6:AD$6,AE$5,$C21:AD21)</f>
        <v>13901</v>
      </c>
      <c r="AF21" s="73">
        <f ca="1">SUMIF($C$6:AE$6,AF$5,$C21:AE21)</f>
        <v>13811</v>
      </c>
      <c r="AG21" s="73">
        <f ca="1">SUM(AF21-AE21)</f>
        <v>-90</v>
      </c>
      <c r="AH21" s="19">
        <f ca="1">IF(AG21=0,0,IF(AE21=0,1,AG21/AE21))</f>
        <v>-6.4743543629954678E-3</v>
      </c>
      <c r="AI21" s="73">
        <f>+DD21</f>
        <v>3604</v>
      </c>
      <c r="AJ21" s="73">
        <f ca="1">OFFSET(DD21,0,14,1,1)</f>
        <v>3499</v>
      </c>
      <c r="AK21" s="73">
        <f ca="1">SUM(AJ21-AI21)</f>
        <v>-105</v>
      </c>
      <c r="AL21" s="19">
        <f ca="1">IF(AK21=0,0,IF(AI21=0,1,AK21/AI21))</f>
        <v>-2.9134295227524972E-2</v>
      </c>
      <c r="AM21" s="73">
        <f>SUMIF($C$6:AL$6,AM$5,$C21:AL21)</f>
        <v>17505</v>
      </c>
      <c r="AN21" s="73">
        <f ca="1">SUMIF($C$6:AM$6,AN$5,$C21:AM21)</f>
        <v>17310</v>
      </c>
      <c r="AO21" s="73">
        <f ca="1">SUM(AN21-AM21)</f>
        <v>-195</v>
      </c>
      <c r="AP21" s="19">
        <f ca="1">IF(AO21=0,0,IF(AM21=0,1,AO21/AM21))</f>
        <v>-1.1139674378748929E-2</v>
      </c>
      <c r="AQ21" s="73">
        <f>+DE21</f>
        <v>4133</v>
      </c>
      <c r="AR21" s="73">
        <f ca="1">OFFSET(DE21,0,14,1,1)</f>
        <v>3756</v>
      </c>
      <c r="AS21" s="73">
        <f ca="1">SUM(AR21-AQ21)</f>
        <v>-377</v>
      </c>
      <c r="AT21" s="19">
        <f ca="1">IF(AS21=0,0,IF(AQ21=0,1,AS21/AQ21))</f>
        <v>-9.1217033631744493E-2</v>
      </c>
      <c r="AU21" s="73">
        <f>SUMIF($C$6:AT$6,AU$5,$C21:AT21)</f>
        <v>21638</v>
      </c>
      <c r="AV21" s="73">
        <f ca="1">SUMIF($C$6:AU$6,AV$5,$C21:AU21)</f>
        <v>21066</v>
      </c>
      <c r="AW21" s="73">
        <f ca="1">SUM(AV21-AU21)</f>
        <v>-572</v>
      </c>
      <c r="AX21" s="19">
        <f ca="1">IF(AW21=0,0,IF(AU21=0,1,AW21/AU21))</f>
        <v>-2.6434975506054163E-2</v>
      </c>
      <c r="AY21" s="73">
        <f>+DF21</f>
        <v>3975</v>
      </c>
      <c r="AZ21" s="73">
        <f ca="1">OFFSET(DF21,0,14,1,1)</f>
        <v>4242</v>
      </c>
      <c r="BA21" s="73">
        <f ca="1">SUM(AZ21-AY21)</f>
        <v>267</v>
      </c>
      <c r="BB21" s="19">
        <f ca="1">IF(BA21=0,0,IF(AY21=0,1,BA21/AY21))</f>
        <v>6.716981132075471E-2</v>
      </c>
      <c r="BC21" s="73">
        <f>SUMIF($C$6:BB$6,BC$5,$C21:BB21)</f>
        <v>25613</v>
      </c>
      <c r="BD21" s="73">
        <f ca="1">SUMIF($C$6:BC$6,BD$5,$C21:BC21)</f>
        <v>25308</v>
      </c>
      <c r="BE21" s="73">
        <f ca="1">SUM(BD21-BC21)</f>
        <v>-305</v>
      </c>
      <c r="BF21" s="19">
        <f ca="1">IF(BE21=0,0,IF(BC21=0,1,BE21/BC21))</f>
        <v>-1.1908015460898763E-2</v>
      </c>
      <c r="BG21" s="73">
        <f>+DG21</f>
        <v>4140</v>
      </c>
      <c r="BH21" s="73">
        <f ca="1">OFFSET(DG21,0,14,1,1)</f>
        <v>3919</v>
      </c>
      <c r="BI21" s="73">
        <f ca="1">SUM(BH21-BG21)</f>
        <v>-221</v>
      </c>
      <c r="BJ21" s="19">
        <f ca="1">IF(BI21=0,0,IF(BG21=0,1,BI21/BG21))</f>
        <v>-5.3381642512077297E-2</v>
      </c>
      <c r="BK21" s="73">
        <f>SUMIF($C$6:BJ$6,BK$5,$C21:BJ21)</f>
        <v>29753</v>
      </c>
      <c r="BL21" s="73">
        <f ca="1">SUMIF($C$6:BK$6,BL$5,$C21:BK21)</f>
        <v>29227</v>
      </c>
      <c r="BM21" s="73">
        <f ca="1">SUM(BL21-BK21)</f>
        <v>-526</v>
      </c>
      <c r="BN21" s="19">
        <f ca="1">IF(BM21=0,0,IF(BK21=0,1,BM21/BK21))</f>
        <v>-1.7678889523745505E-2</v>
      </c>
      <c r="BO21" s="73">
        <f>+DH21</f>
        <v>3731</v>
      </c>
      <c r="BP21" s="73">
        <f ca="1">OFFSET(DH21,0,14,1,1)</f>
        <v>3751</v>
      </c>
      <c r="BQ21" s="73">
        <f ca="1">SUM(BP21-BO21)</f>
        <v>20</v>
      </c>
      <c r="BR21" s="19">
        <f ca="1">IF(BQ21=0,0,IF(BO21=0,1,BQ21/BO21))</f>
        <v>5.3604931653712141E-3</v>
      </c>
      <c r="BS21" s="73">
        <f>SUMIF($C$6:BR$6,BS$5,$C21:BR21)</f>
        <v>33484</v>
      </c>
      <c r="BT21" s="73">
        <f ca="1">SUMIF($C$6:BS$6,BT$5,$C21:BS21)</f>
        <v>32978</v>
      </c>
      <c r="BU21" s="73">
        <f ca="1">SUM(BT21-BS21)</f>
        <v>-506</v>
      </c>
      <c r="BV21" s="19">
        <f ca="1">IF(BU21=0,0,IF(BS21=0,1,BU21/BS21))</f>
        <v>-1.5111695137976347E-2</v>
      </c>
      <c r="BW21" s="73">
        <f>+DI21</f>
        <v>3890</v>
      </c>
      <c r="BX21" s="73">
        <f ca="1">OFFSET(DI21,0,14,1,1)</f>
        <v>2538</v>
      </c>
      <c r="BY21" s="73">
        <f ca="1">SUM(BX21-BW21)</f>
        <v>-1352</v>
      </c>
      <c r="BZ21" s="19">
        <f ca="1">IF(BY21=0,0,IF(BW21=0,1,BY21/BW21))</f>
        <v>-0.3475578406169666</v>
      </c>
      <c r="CA21" s="73">
        <f>SUMIF($C$6:BZ$6,CA$5,$C21:BZ21)</f>
        <v>37374</v>
      </c>
      <c r="CB21" s="73">
        <f ca="1">SUMIF($C$6:CA$6,CB$5,$C21:CA21)</f>
        <v>35516</v>
      </c>
      <c r="CC21" s="73">
        <f ca="1">SUM(CB21-CA21)</f>
        <v>-1858</v>
      </c>
      <c r="CD21" s="19">
        <f ca="1">IF(CC21=0,0,IF(CA21=0,1,CC21/CA21))</f>
        <v>-4.9713704714507409E-2</v>
      </c>
      <c r="CE21" s="73">
        <f>+DJ21</f>
        <v>3518</v>
      </c>
      <c r="CF21" s="73">
        <f ca="1">OFFSET(DJ21,0,14,1,1)</f>
        <v>3110</v>
      </c>
      <c r="CG21" s="73">
        <f ca="1">SUM(CF21-CE21)</f>
        <v>-408</v>
      </c>
      <c r="CH21" s="19">
        <f ca="1">IF(CG21=0,0,IF(CE21=0,1,CG21/CE21))</f>
        <v>-0.11597498578737919</v>
      </c>
      <c r="CI21" s="73">
        <f>SUMIF($C$6:CH$6,CI$5,$C21:CH21)</f>
        <v>40892</v>
      </c>
      <c r="CJ21" s="73">
        <f ca="1">SUMIF($C$6:CI$6,CJ$5,$C21:CI21)</f>
        <v>38626</v>
      </c>
      <c r="CK21" s="73">
        <f ca="1">SUM(CJ21-CI21)</f>
        <v>-2266</v>
      </c>
      <c r="CL21" s="19">
        <f ca="1">IF(CK21=0,0,IF(CI21=0,1,CK21/CI21))</f>
        <v>-5.5414261958329256E-2</v>
      </c>
      <c r="CM21" s="73">
        <f>+DK21</f>
        <v>3610</v>
      </c>
      <c r="CN21" s="73">
        <f ca="1">OFFSET(DK21,0,14,1,1)</f>
        <v>2937</v>
      </c>
      <c r="CO21" s="73">
        <f ca="1">SUM(CN21-CM21)</f>
        <v>-673</v>
      </c>
      <c r="CP21" s="19">
        <f ca="1">IF(CO21=0,0,IF(CM21=0,1,CO21/CM21))</f>
        <v>-0.18642659279778392</v>
      </c>
      <c r="CQ21" s="73">
        <f>SUMIF($C$6:CP$6,CQ$5,$C21:CP21)</f>
        <v>44502</v>
      </c>
      <c r="CR21" s="73">
        <f ca="1">SUMIF($C$6:CQ$6,CR$5,$C21:CQ21)</f>
        <v>41563</v>
      </c>
      <c r="CS21" s="73">
        <f ca="1">SUM(CR21-CQ21)</f>
        <v>-2939</v>
      </c>
      <c r="CT21" s="19">
        <f ca="1">IF(CS21=0,0,IF(CQ21=0,1,CS21/CQ21))</f>
        <v>-6.6041975641544196E-2</v>
      </c>
      <c r="CW21" t="s">
        <v>11</v>
      </c>
      <c r="CX21" t="s">
        <v>8</v>
      </c>
      <c r="CY21" s="7"/>
      <c r="CZ21" s="74">
        <f>SUMIF(DWT!$A$129:$A$144,'2016-2017'!CZ$7,DWT!D$129:D$144)</f>
        <v>3869</v>
      </c>
      <c r="DA21" s="74">
        <f>SUMIF(DWT!$A$129:$A$144,'2016-2017'!DA$7,DWT!E$129:E$144)</f>
        <v>3214</v>
      </c>
      <c r="DB21" s="74">
        <f>SUMIF(DWT!$A$129:$A$144,'2016-2017'!DB$7,DWT!F$129:F$144)</f>
        <v>3369</v>
      </c>
      <c r="DC21" s="74">
        <f>SUMIF(DWT!$A$129:$A$144,'2016-2017'!DC$7,DWT!G$129:G$144)</f>
        <v>3449</v>
      </c>
      <c r="DD21" s="74">
        <f>SUMIF(DWT!$A$129:$A$144,'2016-2017'!DD$7,DWT!H$129:H$144)</f>
        <v>3604</v>
      </c>
      <c r="DE21" s="74">
        <f>SUMIF(DWT!$A$129:$A$144,'2016-2017'!DE$7,DWT!I$129:I$144)</f>
        <v>4133</v>
      </c>
      <c r="DF21" s="74">
        <f>SUMIF(DWT!$A$129:$A$144,'2016-2017'!DF$7,DWT!J$129:J$144)</f>
        <v>3975</v>
      </c>
      <c r="DG21" s="74">
        <f>SUMIF(DWT!$A$129:$A$144,'2016-2017'!DG$7,DWT!K$129:K$144)</f>
        <v>4140</v>
      </c>
      <c r="DH21" s="74">
        <f>SUMIF(DWT!$A$129:$A$144,'2016-2017'!DH$7,DWT!L$129:L$144)</f>
        <v>3731</v>
      </c>
      <c r="DI21" s="74">
        <f>SUMIF(DWT!$A$129:$A$144,'2016-2017'!DI$7,DWT!M$129:M$144)</f>
        <v>3890</v>
      </c>
      <c r="DJ21" s="74">
        <f>SUMIF(DWT!$A$129:$A$144,'2016-2017'!DJ$7,DWT!N$129:N$144)</f>
        <v>3518</v>
      </c>
      <c r="DK21" s="74">
        <f>SUMIF(DWT!$A$129:$A$144,'2016-2017'!DK$7,DWT!O$129:O$144)</f>
        <v>3610</v>
      </c>
      <c r="DN21" s="74">
        <f>SUMIF(DWT!$A$129:$A$144,'2016-2017'!DN$7,DWT!D$129:D$144)</f>
        <v>3882</v>
      </c>
      <c r="DO21" s="74">
        <f>SUMIF(DWT!$A$129:$A$144,'2016-2017'!DO$7,DWT!E$129:E$144)</f>
        <v>2989</v>
      </c>
      <c r="DP21" s="74">
        <f>SUMIF(DWT!$A$129:$A$144,'2016-2017'!DP$7,DWT!F$129:F$144)</f>
        <v>3394</v>
      </c>
      <c r="DQ21" s="74">
        <f>SUMIF(DWT!$A$129:$A$144,'2016-2017'!DQ$7,DWT!G$129:G$144)</f>
        <v>3546</v>
      </c>
      <c r="DR21" s="74">
        <f>SUMIF(DWT!$A$129:$A$144,'2016-2017'!DR$7,DWT!H$129:H$144)</f>
        <v>3499</v>
      </c>
      <c r="DS21" s="74">
        <f>SUMIF(DWT!$A$129:$A$144,'2016-2017'!DS$7,DWT!I$129:I$144)</f>
        <v>3756</v>
      </c>
      <c r="DT21" s="74">
        <f>SUMIF(DWT!$A$129:$A$144,'2016-2017'!DT$7,DWT!J$129:J$144)</f>
        <v>4242</v>
      </c>
      <c r="DU21" s="74">
        <f>SUMIF(DWT!$A$129:$A$144,'2016-2017'!DU$7,DWT!K$129:K$144)</f>
        <v>3919</v>
      </c>
      <c r="DV21" s="74">
        <f>SUMIF(DWT!$A$129:$A$144,'2016-2017'!DV$7,DWT!L$129:L$144)</f>
        <v>3751</v>
      </c>
      <c r="DW21" s="74">
        <f>SUMIF(DWT!$A$129:$A$144,'2016-2017'!DW$7,DWT!M$129:M$144)</f>
        <v>2538</v>
      </c>
      <c r="DX21" s="74">
        <f>SUMIF(DWT!$A$129:$A$144,'2016-2017'!DX$7,DWT!N$129:N$144)</f>
        <v>3110</v>
      </c>
      <c r="DY21" s="74">
        <f>SUMIF(DWT!$A$129:$A$144,'2016-2017'!DY$7,DWT!O$129:O$144)</f>
        <v>2937</v>
      </c>
    </row>
    <row r="22" spans="1:130" s="7" customFormat="1">
      <c r="A22" s="75"/>
      <c r="B22" s="24" t="s">
        <v>9</v>
      </c>
      <c r="C22" s="12">
        <f>+SUM(C19:C21)</f>
        <v>344332</v>
      </c>
      <c r="D22" s="86">
        <f ca="1">+SUM(D19:D21)</f>
        <v>357793</v>
      </c>
      <c r="E22" s="12">
        <f ca="1">SUM(E19:E21)</f>
        <v>13461</v>
      </c>
      <c r="F22" s="13">
        <f ca="1">IF(E22=0,0,IF(C22=0,1,E22/C22))</f>
        <v>3.9093084581160044E-2</v>
      </c>
      <c r="G22" s="12">
        <f>SUM(G19:G21)</f>
        <v>344332</v>
      </c>
      <c r="H22" s="86">
        <f ca="1">SUM(H19:H21)</f>
        <v>357793</v>
      </c>
      <c r="I22" s="12">
        <f ca="1">SUM(I19:I21)</f>
        <v>13461</v>
      </c>
      <c r="J22" s="13">
        <f ca="1">IF(I22=0,0,IF(G22=0,1,I22/G22))</f>
        <v>3.9093084581160044E-2</v>
      </c>
      <c r="K22" s="12">
        <f>+SUM(K19:K21)</f>
        <v>331747</v>
      </c>
      <c r="L22" s="86">
        <f ca="1">+SUM(L19:L21)</f>
        <v>334984</v>
      </c>
      <c r="M22" s="12">
        <f ca="1">SUM(M19:M21)</f>
        <v>3237</v>
      </c>
      <c r="N22" s="13">
        <f ca="1">IF(M22=0,0,IF(K22=0,1,M22/K22))</f>
        <v>9.7574356361926403E-3</v>
      </c>
      <c r="O22" s="12">
        <f>SUM(O19:O21)</f>
        <v>676079</v>
      </c>
      <c r="P22" s="86">
        <f ca="1">SUM(P19:P21)</f>
        <v>692777</v>
      </c>
      <c r="Q22" s="12">
        <f ca="1">SUM(Q19:Q21)</f>
        <v>16698</v>
      </c>
      <c r="R22" s="13">
        <f ca="1">IF(Q22=0,0,IF(O22=0,1,Q22/O22))</f>
        <v>2.4698297092499544E-2</v>
      </c>
      <c r="S22" s="12">
        <f>+SUM(S19:S21)</f>
        <v>365737</v>
      </c>
      <c r="T22" s="86">
        <f ca="1">+SUM(T19:T21)</f>
        <v>381601</v>
      </c>
      <c r="U22" s="12">
        <f ca="1">SUM(U19:U21)</f>
        <v>15864</v>
      </c>
      <c r="V22" s="13">
        <f ca="1">IF(U22=0,0,IF(S22=0,1,U22/S22))</f>
        <v>4.337543097909153E-2</v>
      </c>
      <c r="W22" s="12">
        <f>SUM(W19:W21)</f>
        <v>1041816</v>
      </c>
      <c r="X22" s="86">
        <f ca="1">SUM(X19:X21)</f>
        <v>1074378</v>
      </c>
      <c r="Y22" s="12">
        <f ca="1">SUM(Y19:Y21)</f>
        <v>32562</v>
      </c>
      <c r="Z22" s="13">
        <f ca="1">IF(Y22=0,0,IF(W22=0,1,Y22/W22))</f>
        <v>3.1255039277569167E-2</v>
      </c>
      <c r="AA22" s="12">
        <f>+SUM(AA19:AA21)</f>
        <v>360068</v>
      </c>
      <c r="AB22" s="86">
        <f ca="1">+SUM(AB19:AB21)</f>
        <v>370565</v>
      </c>
      <c r="AC22" s="12">
        <f ca="1">SUM(AC19:AC21)</f>
        <v>10497</v>
      </c>
      <c r="AD22" s="13">
        <f ca="1">IF(AC22=0,0,IF(AA22=0,1,AC22/AA22))</f>
        <v>2.9152826688292211E-2</v>
      </c>
      <c r="AE22" s="12">
        <f>SUM(AE19:AE21)</f>
        <v>1401884</v>
      </c>
      <c r="AF22" s="86">
        <f ca="1">SUM(AF19:AF21)</f>
        <v>1444943</v>
      </c>
      <c r="AG22" s="12">
        <f ca="1">SUM(AG19:AG21)</f>
        <v>43059</v>
      </c>
      <c r="AH22" s="13">
        <f ca="1">IF(AG22=0,0,IF(AE22=0,1,AG22/AE22))</f>
        <v>3.0715094829529405E-2</v>
      </c>
      <c r="AI22" s="12">
        <f>+SUM(AI19:AI21)</f>
        <v>369406</v>
      </c>
      <c r="AJ22" s="86">
        <f ca="1">+SUM(AJ19:AJ21)</f>
        <v>386482</v>
      </c>
      <c r="AK22" s="12">
        <f ca="1">SUM(AK19:AK21)</f>
        <v>17076</v>
      </c>
      <c r="AL22" s="13">
        <f ca="1">IF(AK22=0,0,IF(AI22=0,1,AK22/AI22))</f>
        <v>4.622556211864453E-2</v>
      </c>
      <c r="AM22" s="12">
        <f>SUM(AM19:AM21)</f>
        <v>1771290</v>
      </c>
      <c r="AN22" s="86">
        <f ca="1">SUM(AN19:AN21)</f>
        <v>1831425</v>
      </c>
      <c r="AO22" s="12">
        <f ca="1">SUM(AO19:AO21)</f>
        <v>60135</v>
      </c>
      <c r="AP22" s="13">
        <f ca="1">IF(AO22=0,0,IF(AM22=0,1,AO22/AM22))</f>
        <v>3.3949833172433649E-2</v>
      </c>
      <c r="AQ22" s="12">
        <f>+SUM(AQ19:AQ21)</f>
        <v>377277</v>
      </c>
      <c r="AR22" s="86">
        <f ca="1">+SUM(AR19:AR21)</f>
        <v>378626</v>
      </c>
      <c r="AS22" s="12">
        <f ca="1">SUM(AS19:AS21)</f>
        <v>1349</v>
      </c>
      <c r="AT22" s="13">
        <f ca="1">IF(AS22=0,0,IF(AQ22=0,1,AS22/AQ22))</f>
        <v>3.5756221556045029E-3</v>
      </c>
      <c r="AU22" s="12">
        <f>SUM(AU19:AU21)</f>
        <v>2148567</v>
      </c>
      <c r="AV22" s="86">
        <f ca="1">SUM(AV19:AV21)</f>
        <v>2210051</v>
      </c>
      <c r="AW22" s="12">
        <f ca="1">SUM(AW19:AW21)</f>
        <v>61484</v>
      </c>
      <c r="AX22" s="13">
        <f ca="1">IF(AW22=0,0,IF(AU22=0,1,AW22/AU22))</f>
        <v>2.8616282387284177E-2</v>
      </c>
      <c r="AY22" s="12">
        <f>+SUM(AY19:AY21)</f>
        <v>373004</v>
      </c>
      <c r="AZ22" s="86">
        <f ca="1">+SUM(AZ19:AZ21)</f>
        <v>384288</v>
      </c>
      <c r="BA22" s="12">
        <f ca="1">SUM(BA19:BA21)</f>
        <v>11284</v>
      </c>
      <c r="BB22" s="13">
        <f ca="1">IF(BA22=0,0,IF(AY22=0,1,BA22/AY22))</f>
        <v>3.0251686308994004E-2</v>
      </c>
      <c r="BC22" s="12">
        <f>SUM(BC19:BC21)</f>
        <v>2521571</v>
      </c>
      <c r="BD22" s="86">
        <f ca="1">SUM(BD19:BD21)</f>
        <v>2594339</v>
      </c>
      <c r="BE22" s="12">
        <f ca="1">SUM(BE19:BE21)</f>
        <v>72768</v>
      </c>
      <c r="BF22" s="13">
        <f ca="1">IF(BE22=0,0,IF(BC22=0,1,BE22/BC22))</f>
        <v>2.885819990791455E-2</v>
      </c>
      <c r="BG22" s="12">
        <f>+SUM(BG19:BG21)</f>
        <v>386024</v>
      </c>
      <c r="BH22" s="86">
        <f ca="1">+SUM(BH19:BH21)</f>
        <v>400903</v>
      </c>
      <c r="BI22" s="12">
        <f ca="1">SUM(BI19:BI21)</f>
        <v>14879</v>
      </c>
      <c r="BJ22" s="13">
        <f ca="1">IF(BI22=0,0,IF(BG22=0,1,BI22/BG22))</f>
        <v>3.8544235591569435E-2</v>
      </c>
      <c r="BK22" s="12">
        <f>SUM(BK19:BK21)</f>
        <v>2907595</v>
      </c>
      <c r="BL22" s="86">
        <f ca="1">SUM(BL19:BL21)</f>
        <v>2995242</v>
      </c>
      <c r="BM22" s="12">
        <f ca="1">SUM(BM19:BM21)</f>
        <v>87647</v>
      </c>
      <c r="BN22" s="13">
        <f ca="1">IF(BM22=0,0,IF(BK22=0,1,BM22/BK22))</f>
        <v>3.0144156940701852E-2</v>
      </c>
      <c r="BO22" s="12">
        <f>+SUM(BO19:BO21)</f>
        <v>375956</v>
      </c>
      <c r="BP22" s="86">
        <f ca="1">+SUM(BP19:BP21)</f>
        <v>376347</v>
      </c>
      <c r="BQ22" s="12">
        <f ca="1">SUM(BQ19:BQ21)</f>
        <v>391</v>
      </c>
      <c r="BR22" s="13">
        <f ca="1">IF(BQ22=0,0,IF(BO22=0,1,BQ22/BO22))</f>
        <v>1.0400153209418124E-3</v>
      </c>
      <c r="BS22" s="12">
        <f>SUM(BS19:BS21)</f>
        <v>3283551</v>
      </c>
      <c r="BT22" s="86">
        <f ca="1">SUM(BT19:BT21)</f>
        <v>3371589</v>
      </c>
      <c r="BU22" s="12">
        <f ca="1">SUM(BU19:BU21)</f>
        <v>88038</v>
      </c>
      <c r="BV22" s="13">
        <f ca="1">IF(BU22=0,0,IF(BS22=0,1,BU22/BS22))</f>
        <v>2.6811826586521727E-2</v>
      </c>
      <c r="BW22" s="12">
        <f>+SUM(BW19:BW21)</f>
        <v>388236</v>
      </c>
      <c r="BX22" s="86">
        <f ca="1">+SUM(BX19:BX21)</f>
        <v>262375</v>
      </c>
      <c r="BY22" s="12">
        <f ca="1">SUM(BY19:BY21)</f>
        <v>-125861</v>
      </c>
      <c r="BZ22" s="13">
        <f ca="1">IF(BY22=0,0,IF(BW22=0,1,BY22/BW22))</f>
        <v>-0.32418683481181548</v>
      </c>
      <c r="CA22" s="12">
        <f>SUM(CA19:CA21)</f>
        <v>3671787</v>
      </c>
      <c r="CB22" s="86">
        <f ca="1">SUM(CB19:CB21)</f>
        <v>3633964</v>
      </c>
      <c r="CC22" s="12">
        <f ca="1">SUM(CC19:CC21)</f>
        <v>-37823</v>
      </c>
      <c r="CD22" s="13">
        <f ca="1">IF(CC22=0,0,IF(CA22=0,1,CC22/CA22))</f>
        <v>-1.0300978787712904E-2</v>
      </c>
      <c r="CE22" s="12">
        <f>+SUM(CE19:CE21)</f>
        <v>362197</v>
      </c>
      <c r="CF22" s="86">
        <f ca="1">+SUM(CF19:CF21)</f>
        <v>314233</v>
      </c>
      <c r="CG22" s="12">
        <f ca="1">SUM(CG19:CG21)</f>
        <v>-47964</v>
      </c>
      <c r="CH22" s="13">
        <f ca="1">IF(CG22=0,0,IF(CE22=0,1,CG22/CE22))</f>
        <v>-0.13242517193681891</v>
      </c>
      <c r="CI22" s="12">
        <f>SUM(CI19:CI21)</f>
        <v>4033984</v>
      </c>
      <c r="CJ22" s="86">
        <f ca="1">SUM(CJ19:CJ21)</f>
        <v>3948197</v>
      </c>
      <c r="CK22" s="12">
        <f ca="1">SUM(CK19:CK21)</f>
        <v>-85787</v>
      </c>
      <c r="CL22" s="13">
        <f ca="1">IF(CK22=0,0,IF(CI22=0,1,CK22/CI22))</f>
        <v>-2.1266073440053306E-2</v>
      </c>
      <c r="CM22" s="12">
        <f>+SUM(CM19:CM21)</f>
        <v>356074</v>
      </c>
      <c r="CN22" s="86">
        <f ca="1">+SUM(CN19:CN21)</f>
        <v>319757</v>
      </c>
      <c r="CO22" s="12">
        <f ca="1">SUM(CO19:CO21)</f>
        <v>-36317</v>
      </c>
      <c r="CP22" s="13">
        <f ca="1">IF(CO22=0,0,IF(CM22=0,1,CO22/CM22))</f>
        <v>-0.1019928441840741</v>
      </c>
      <c r="CQ22" s="12">
        <f>SUM(CQ19:CQ21)</f>
        <v>4390058</v>
      </c>
      <c r="CR22" s="86">
        <f ca="1">SUM(CR19:CR21)</f>
        <v>4267954</v>
      </c>
      <c r="CS22" s="12">
        <f ca="1">SUM(CS19:CS21)</f>
        <v>-122104</v>
      </c>
      <c r="CT22" s="13">
        <f ca="1">IF(CS22=0,0,IF(CQ22=0,1,CS22/CQ22))</f>
        <v>-2.7813755535803855E-2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38327</v>
      </c>
      <c r="D24" s="73">
        <f ca="1">OFFSET(CZ24,0,14,1,1)</f>
        <v>38721</v>
      </c>
      <c r="E24" s="18">
        <f ca="1">SUM(D24-C24)</f>
        <v>394</v>
      </c>
      <c r="F24" s="19">
        <f ca="1">IF(E24=0,0,IF(C24=0,1,E24/C24))</f>
        <v>1.0279959297623086E-2</v>
      </c>
      <c r="G24" s="18">
        <f>SUMIF($C$6:F$6,G$5,$C24:F24)</f>
        <v>38327</v>
      </c>
      <c r="H24" s="73">
        <f ca="1">SUMIF($C$6:G$6,H$5,$C24:G24)</f>
        <v>38721</v>
      </c>
      <c r="I24" s="18">
        <f ca="1">SUM(H24-G24)</f>
        <v>394</v>
      </c>
      <c r="J24" s="19">
        <f ca="1">IF(I24=0,0,IF(G24=0,1,I24/G24))</f>
        <v>1.0279959297623086E-2</v>
      </c>
      <c r="K24" s="18">
        <f>+DA24</f>
        <v>28886</v>
      </c>
      <c r="L24" s="73">
        <f ca="1">OFFSET(DA24,0,14,1,1)</f>
        <v>36610</v>
      </c>
      <c r="M24" s="18">
        <f ca="1">SUM(L24-K24)</f>
        <v>7724</v>
      </c>
      <c r="N24" s="19">
        <f ca="1">IF(M24=0,0,IF(K24=0,1,M24/K24))</f>
        <v>0.26739597036626739</v>
      </c>
      <c r="O24" s="18">
        <f>SUMIF($C$6:N$6,O$5,$C24:N24)</f>
        <v>67213</v>
      </c>
      <c r="P24" s="73">
        <f ca="1">SUMIF($C$6:O$6,P$5,$C24:O24)</f>
        <v>75331</v>
      </c>
      <c r="Q24" s="18">
        <f ca="1">SUM(P24-O24)</f>
        <v>8118</v>
      </c>
      <c r="R24" s="19">
        <f ca="1">IF(Q24=0,0,IF(O24=0,1,Q24/O24))</f>
        <v>0.12078020621010817</v>
      </c>
      <c r="S24" s="18">
        <f>+DB24</f>
        <v>36138</v>
      </c>
      <c r="T24" s="73">
        <f ca="1">OFFSET(DB24,0,14,1,1)</f>
        <v>40065</v>
      </c>
      <c r="U24" s="18">
        <f ca="1">SUM(T24-S24)</f>
        <v>3927</v>
      </c>
      <c r="V24" s="19">
        <f ca="1">IF(U24=0,0,IF(S24=0,1,U24/S24))</f>
        <v>0.10866677735347834</v>
      </c>
      <c r="W24" s="18">
        <f>SUMIF($C$6:V$6,W$5,$C24:V24)</f>
        <v>103351</v>
      </c>
      <c r="X24" s="73">
        <f ca="1">SUMIF($C$6:W$6,X$5,$C24:W24)</f>
        <v>115396</v>
      </c>
      <c r="Y24" s="18">
        <f ca="1">SUM(X24-W24)</f>
        <v>12045</v>
      </c>
      <c r="Z24" s="19">
        <f ca="1">IF(Y24=0,0,IF(W24=0,1,Y24/W24))</f>
        <v>0.11654459076351463</v>
      </c>
      <c r="AA24" s="18">
        <f>+DC24</f>
        <v>41146</v>
      </c>
      <c r="AB24" s="73">
        <f ca="1">OFFSET(DC24,0,14,1,1)</f>
        <v>45879</v>
      </c>
      <c r="AC24" s="18">
        <f ca="1">SUM(AB24-AA24)</f>
        <v>4733</v>
      </c>
      <c r="AD24" s="19">
        <f ca="1">IF(AC24=0,0,IF(AA24=0,1,AC24/AA24))</f>
        <v>0.11502940747581782</v>
      </c>
      <c r="AE24" s="18">
        <f>SUMIF($C$6:AD$6,AE$5,$C24:AD24)</f>
        <v>144497</v>
      </c>
      <c r="AF24" s="73">
        <f ca="1">SUMIF($C$6:AE$6,AF$5,$C24:AE24)</f>
        <v>161275</v>
      </c>
      <c r="AG24" s="18">
        <f ca="1">SUM(AF24-AE24)</f>
        <v>16778</v>
      </c>
      <c r="AH24" s="19">
        <f ca="1">IF(AG24=0,0,IF(AE24=0,1,AG24/AE24))</f>
        <v>0.11611313729696811</v>
      </c>
      <c r="AI24" s="18">
        <f>+DD24</f>
        <v>47247</v>
      </c>
      <c r="AJ24" s="73">
        <f ca="1">OFFSET(DD24,0,14,1,1)</f>
        <v>48520</v>
      </c>
      <c r="AK24" s="18">
        <f ca="1">SUM(AJ24-AI24)</f>
        <v>1273</v>
      </c>
      <c r="AL24" s="19">
        <f ca="1">IF(AK24=0,0,IF(AI24=0,1,AK24/AI24))</f>
        <v>2.6943509640823756E-2</v>
      </c>
      <c r="AM24" s="18">
        <f>SUMIF($C$6:AL$6,AM$5,$C24:AL24)</f>
        <v>191744</v>
      </c>
      <c r="AN24" s="73">
        <f ca="1">SUMIF($C$6:AM$6,AN$5,$C24:AM24)</f>
        <v>209795</v>
      </c>
      <c r="AO24" s="18">
        <f ca="1">SUM(AN24-AM24)</f>
        <v>18051</v>
      </c>
      <c r="AP24" s="19">
        <f ca="1">IF(AO24=0,0,IF(AM24=0,1,AO24/AM24))</f>
        <v>9.4141146528704936E-2</v>
      </c>
      <c r="AQ24" s="18">
        <f>+DE24</f>
        <v>49552</v>
      </c>
      <c r="AR24" s="73">
        <f ca="1">OFFSET(DE24,0,14,1,1)</f>
        <v>51628</v>
      </c>
      <c r="AS24" s="18">
        <f ca="1">SUM(AR24-AQ24)</f>
        <v>2076</v>
      </c>
      <c r="AT24" s="19">
        <f ca="1">IF(AS24=0,0,IF(AQ24=0,1,AS24/AQ24))</f>
        <v>4.1895382628350013E-2</v>
      </c>
      <c r="AU24" s="18">
        <f>SUMIF($C$6:AT$6,AU$5,$C24:AT24)</f>
        <v>241296</v>
      </c>
      <c r="AV24" s="73">
        <f ca="1">SUMIF($C$6:AU$6,AV$5,$C24:AU24)</f>
        <v>261423</v>
      </c>
      <c r="AW24" s="18">
        <f ca="1">SUM(AV24-AU24)</f>
        <v>20127</v>
      </c>
      <c r="AX24" s="19">
        <f ca="1">IF(AW24=0,0,IF(AU24=0,1,AW24/AU24))</f>
        <v>8.3412074796101049E-2</v>
      </c>
      <c r="AY24" s="18">
        <f>+DF24</f>
        <v>59176</v>
      </c>
      <c r="AZ24" s="73">
        <f ca="1">OFFSET(DF24,0,14,1,1)</f>
        <v>57077</v>
      </c>
      <c r="BA24" s="18">
        <f ca="1">SUM(AZ24-AY24)</f>
        <v>-2099</v>
      </c>
      <c r="BB24" s="19">
        <f ca="1">IF(BA24=0,0,IF(AY24=0,1,BA24/AY24))</f>
        <v>-3.5470460997701771E-2</v>
      </c>
      <c r="BC24" s="18">
        <f>SUMIF($C$6:BB$6,BC$5,$C24:BB24)</f>
        <v>300472</v>
      </c>
      <c r="BD24" s="73">
        <f ca="1">SUMIF($C$6:BC$6,BD$5,$C24:BC24)</f>
        <v>318500</v>
      </c>
      <c r="BE24" s="18">
        <f ca="1">SUM(BD24-BC24)</f>
        <v>18028</v>
      </c>
      <c r="BF24" s="19">
        <f ca="1">IF(BE24=0,0,IF(BC24=0,1,BE24/BC24))</f>
        <v>5.9998935008919299E-2</v>
      </c>
      <c r="BG24" s="18">
        <f>+DG24</f>
        <v>57800</v>
      </c>
      <c r="BH24" s="73">
        <f ca="1">OFFSET(DG24,0,14,1,1)</f>
        <v>64803</v>
      </c>
      <c r="BI24" s="18">
        <f ca="1">SUM(BH24-BG24)</f>
        <v>7003</v>
      </c>
      <c r="BJ24" s="19">
        <f ca="1">IF(BI24=0,0,IF(BG24=0,1,BI24/BG24))</f>
        <v>0.12115916955017302</v>
      </c>
      <c r="BK24" s="18">
        <f>SUMIF($C$6:BJ$6,BK$5,$C24:BJ24)</f>
        <v>358272</v>
      </c>
      <c r="BL24" s="73">
        <f ca="1">SUMIF($C$6:BK$6,BL$5,$C24:BK24)</f>
        <v>383303</v>
      </c>
      <c r="BM24" s="18">
        <f ca="1">SUM(BL24-BK24)</f>
        <v>25031</v>
      </c>
      <c r="BN24" s="19">
        <f ca="1">IF(BM24=0,0,IF(BK24=0,1,BM24/BK24))</f>
        <v>6.9865911932833161E-2</v>
      </c>
      <c r="BO24" s="18">
        <f>+DH24</f>
        <v>50566</v>
      </c>
      <c r="BP24" s="73">
        <f ca="1">OFFSET(DH24,0,14,1,1)</f>
        <v>53925</v>
      </c>
      <c r="BQ24" s="18">
        <f ca="1">SUM(BP24-BO24)</f>
        <v>3359</v>
      </c>
      <c r="BR24" s="19">
        <f ca="1">IF(BQ24=0,0,IF(BO24=0,1,BQ24/BO24))</f>
        <v>6.6428034647787057E-2</v>
      </c>
      <c r="BS24" s="18">
        <f>SUMIF($C$6:BR$6,BS$5,$C24:BR24)</f>
        <v>408838</v>
      </c>
      <c r="BT24" s="73">
        <f ca="1">SUMIF($C$6:BS$6,BT$5,$C24:BS24)</f>
        <v>437228</v>
      </c>
      <c r="BU24" s="18">
        <f ca="1">SUM(BT24-BS24)</f>
        <v>28390</v>
      </c>
      <c r="BV24" s="19">
        <f ca="1">IF(BU24=0,0,IF(BS24=0,1,BU24/BS24))</f>
        <v>6.9440707566322118E-2</v>
      </c>
      <c r="BW24" s="18">
        <f>+DI24</f>
        <v>48993</v>
      </c>
      <c r="BX24" s="73">
        <f ca="1">OFFSET(DI24,0,14,1,1)</f>
        <v>54604</v>
      </c>
      <c r="BY24" s="18">
        <f ca="1">SUM(BX24-BW24)</f>
        <v>5611</v>
      </c>
      <c r="BZ24" s="19">
        <f ca="1">IF(BY24=0,0,IF(BW24=0,1,BY24/BW24))</f>
        <v>0.11452656501949258</v>
      </c>
      <c r="CA24" s="18">
        <f>SUMIF($C$6:BZ$6,CA$5,$C24:BZ24)</f>
        <v>457831</v>
      </c>
      <c r="CB24" s="73">
        <f ca="1">SUMIF($C$6:CA$6,CB$5,$C24:CA24)</f>
        <v>491832</v>
      </c>
      <c r="CC24" s="18">
        <f ca="1">SUM(CB24-CA24)</f>
        <v>34001</v>
      </c>
      <c r="CD24" s="19">
        <f ca="1">IF(CC24=0,0,IF(CA24=0,1,CC24/CA24))</f>
        <v>7.4265394872780569E-2</v>
      </c>
      <c r="CE24" s="18">
        <f>+DJ24</f>
        <v>43977</v>
      </c>
      <c r="CF24" s="73">
        <f ca="1">OFFSET(DJ24,0,14,1,1)</f>
        <v>50938</v>
      </c>
      <c r="CG24" s="18">
        <f ca="1">SUM(CF24-CE24)</f>
        <v>6961</v>
      </c>
      <c r="CH24" s="19">
        <f ca="1">IF(CG24=0,0,IF(CE24=0,1,CG24/CE24))</f>
        <v>0.15828728653614391</v>
      </c>
      <c r="CI24" s="18">
        <f>SUMIF($C$6:CH$6,CI$5,$C24:CH24)</f>
        <v>501808</v>
      </c>
      <c r="CJ24" s="73">
        <f ca="1">SUMIF($C$6:CI$6,CJ$5,$C24:CI24)</f>
        <v>542770</v>
      </c>
      <c r="CK24" s="18">
        <f ca="1">SUM(CJ24-CI24)</f>
        <v>40962</v>
      </c>
      <c r="CL24" s="19">
        <f ca="1">IF(CK24=0,0,IF(CI24=0,1,CK24/CI24))</f>
        <v>8.1628830150176954E-2</v>
      </c>
      <c r="CM24" s="18">
        <f>+DK24</f>
        <v>45717</v>
      </c>
      <c r="CN24" s="73">
        <f ca="1">OFFSET(DK24,0,14,1,1)</f>
        <v>51745</v>
      </c>
      <c r="CO24" s="18">
        <f ca="1">SUM(CN24-CM24)</f>
        <v>6028</v>
      </c>
      <c r="CP24" s="19">
        <f ca="1">IF(CO24=0,0,IF(CM24=0,1,CO24/CM24))</f>
        <v>0.13185467112890173</v>
      </c>
      <c r="CQ24" s="18">
        <f>SUMIF($C$6:CP$6,CQ$5,$C24:CP24)</f>
        <v>547525</v>
      </c>
      <c r="CR24" s="73">
        <f ca="1">SUMIF($C$6:CQ$6,CR$5,$C24:CQ24)</f>
        <v>594515</v>
      </c>
      <c r="CS24" s="18">
        <f ca="1">SUM(CR24-CQ24)</f>
        <v>46990</v>
      </c>
      <c r="CT24" s="19">
        <f ca="1">IF(CS24=0,0,IF(CQ24=0,1,CS24/CQ24))</f>
        <v>8.5822565179672156E-2</v>
      </c>
      <c r="CW24" t="s">
        <v>13</v>
      </c>
      <c r="CX24" t="s">
        <v>6</v>
      </c>
      <c r="CZ24" s="74">
        <f>SUMIF(OGB!$A$93:$A$108,'2016-2017'!CZ$7,OGB!D$93:D$108)</f>
        <v>38327</v>
      </c>
      <c r="DA24" s="74">
        <f>SUMIF(OGB!$A$93:$A$108,'2016-2017'!DA$7,OGB!E$93:E$108)</f>
        <v>28886</v>
      </c>
      <c r="DB24" s="74">
        <f>SUMIF(OGB!$A$93:$A$108,'2016-2017'!DB$7,OGB!F$93:F$108)</f>
        <v>36138</v>
      </c>
      <c r="DC24" s="74">
        <f>SUMIF(OGB!$A$93:$A$108,'2016-2017'!DC$7,OGB!G$93:G$108)</f>
        <v>41146</v>
      </c>
      <c r="DD24" s="74">
        <f>SUMIF(OGB!$A$93:$A$108,'2016-2017'!DD$7,OGB!H$93:H$108)</f>
        <v>47247</v>
      </c>
      <c r="DE24" s="74">
        <f>SUMIF(OGB!$A$93:$A$108,'2016-2017'!DE$7,OGB!I$93:I$108)</f>
        <v>49552</v>
      </c>
      <c r="DF24" s="74">
        <f>SUMIF(OGB!$A$93:$A$108,'2016-2017'!DF$7,OGB!J$93:J$108)</f>
        <v>59176</v>
      </c>
      <c r="DG24" s="74">
        <f>SUMIF(OGB!$A$93:$A$108,'2016-2017'!DG$7,OGB!K$93:K$108)</f>
        <v>57800</v>
      </c>
      <c r="DH24" s="74">
        <f>SUMIF(OGB!$A$93:$A$108,'2016-2017'!DH$7,OGB!L$93:L$108)</f>
        <v>50566</v>
      </c>
      <c r="DI24" s="74">
        <f>SUMIF(OGB!$A$93:$A$108,'2016-2017'!DI$7,OGB!M$93:M$108)</f>
        <v>48993</v>
      </c>
      <c r="DJ24" s="74">
        <f>SUMIF(OGB!$A$93:$A$108,'2016-2017'!DJ$7,OGB!N$93:N$108)</f>
        <v>43977</v>
      </c>
      <c r="DK24" s="74">
        <f>SUMIF(OGB!$A$93:$A$108,'2016-2017'!DK$7,OGB!O$93:O$108)</f>
        <v>45717</v>
      </c>
      <c r="DN24" s="74">
        <f>SUMIF(OGB!$A$93:$A$108,'2016-2017'!DN$7,OGB!D$93:D$108)</f>
        <v>38721</v>
      </c>
      <c r="DO24" s="74">
        <f>SUMIF(OGB!$A$93:$A$108,'2016-2017'!DO$7,OGB!E$93:E$108)</f>
        <v>36610</v>
      </c>
      <c r="DP24" s="74">
        <f>SUMIF(OGB!$A$93:$A$108,'2016-2017'!DP$7,OGB!F$93:F$108)</f>
        <v>40065</v>
      </c>
      <c r="DQ24" s="74">
        <f>SUMIF(OGB!$A$93:$A$108,'2016-2017'!DQ$7,OGB!G$93:G$108)</f>
        <v>45879</v>
      </c>
      <c r="DR24" s="74">
        <f>SUMIF(OGB!$A$93:$A$108,'2016-2017'!DR$7,OGB!H$93:H$108)</f>
        <v>48520</v>
      </c>
      <c r="DS24" s="74">
        <f>SUMIF(OGB!$A$93:$A$108,'2016-2017'!DS$7,OGB!I$93:I$108)</f>
        <v>51628</v>
      </c>
      <c r="DT24" s="74">
        <f>SUMIF(OGB!$A$93:$A$108,'2016-2017'!DT$7,OGB!J$93:J$108)</f>
        <v>57077</v>
      </c>
      <c r="DU24" s="74">
        <f>SUMIF(OGB!$A$93:$A$108,'2016-2017'!DU$7,OGB!K$93:K$108)</f>
        <v>64803</v>
      </c>
      <c r="DV24" s="74">
        <f>SUMIF(OGB!$A$93:$A$108,'2016-2017'!DV$7,OGB!L$93:L$108)</f>
        <v>53925</v>
      </c>
      <c r="DW24" s="74">
        <f>SUMIF(OGB!$A$93:$A$108,'2016-2017'!DW$7,OGB!M$93:M$108)</f>
        <v>54604</v>
      </c>
      <c r="DX24" s="74">
        <f>SUMIF(OGB!$A$93:$A$108,'2016-2017'!DX$7,OGB!N$93:N$108)</f>
        <v>50938</v>
      </c>
      <c r="DY24" s="74">
        <f>SUMIF(OGB!$A$93:$A$108,'2016-2017'!DY$7,OGB!O$93:O$108)</f>
        <v>51745</v>
      </c>
    </row>
    <row r="25" spans="1:130">
      <c r="A25" s="84" t="str">
        <f>+CW26</f>
        <v>Ogdensburg Bridge</v>
      </c>
      <c r="B25" s="26" t="s">
        <v>7</v>
      </c>
      <c r="C25" s="18">
        <f>+CZ25</f>
        <v>5676</v>
      </c>
      <c r="D25" s="73">
        <f ca="1">OFFSET(CZ25,0,14,1,1)</f>
        <v>6827</v>
      </c>
      <c r="E25" s="18">
        <f ca="1">SUM(D25-C25)</f>
        <v>1151</v>
      </c>
      <c r="F25" s="19">
        <f ca="1">IF(E25=0,0,IF(C25=0,1,E25/C25))</f>
        <v>0.20278365045806906</v>
      </c>
      <c r="G25" s="18">
        <f>SUMIF($C$6:F$6,G$5,$C25:F25)</f>
        <v>5676</v>
      </c>
      <c r="H25" s="73">
        <f ca="1">SUMIF($C$6:G$6,H$5,$C25:G25)</f>
        <v>6827</v>
      </c>
      <c r="I25" s="18">
        <f ca="1">SUM(H25-G25)</f>
        <v>1151</v>
      </c>
      <c r="J25" s="19">
        <f ca="1">IF(I25=0,0,IF(G25=0,1,I25/G25))</f>
        <v>0.20278365045806906</v>
      </c>
      <c r="K25" s="18">
        <f>+DA25</f>
        <v>6261</v>
      </c>
      <c r="L25" s="73">
        <f ca="1">OFFSET(DA25,0,14,1,1)</f>
        <v>6708</v>
      </c>
      <c r="M25" s="18">
        <f ca="1">SUM(L25-K25)</f>
        <v>447</v>
      </c>
      <c r="N25" s="19">
        <f ca="1">IF(M25=0,0,IF(K25=0,1,M25/K25))</f>
        <v>7.1394345951126023E-2</v>
      </c>
      <c r="O25" s="18">
        <f>SUMIF($C$6:N$6,O$5,$C25:N25)</f>
        <v>11937</v>
      </c>
      <c r="P25" s="73">
        <f ca="1">SUMIF($C$6:O$6,P$5,$C25:O25)</f>
        <v>13535</v>
      </c>
      <c r="Q25" s="18">
        <f ca="1">SUM(P25-O25)</f>
        <v>1598</v>
      </c>
      <c r="R25" s="19">
        <f ca="1">IF(Q25=0,0,IF(O25=0,1,Q25/O25))</f>
        <v>0.13386948144424898</v>
      </c>
      <c r="S25" s="18">
        <f>+DB25</f>
        <v>6521</v>
      </c>
      <c r="T25" s="73">
        <f ca="1">OFFSET(DB25,0,14,1,1)</f>
        <v>7328</v>
      </c>
      <c r="U25" s="18">
        <f ca="1">SUM(T25-S25)</f>
        <v>807</v>
      </c>
      <c r="V25" s="19">
        <f ca="1">IF(U25=0,0,IF(S25=0,1,U25/S25))</f>
        <v>0.12375402545621837</v>
      </c>
      <c r="W25" s="18">
        <f>SUMIF($C$6:V$6,W$5,$C25:V25)</f>
        <v>18458</v>
      </c>
      <c r="X25" s="73">
        <f ca="1">SUMIF($C$6:W$6,X$5,$C25:W25)</f>
        <v>20863</v>
      </c>
      <c r="Y25" s="18">
        <f ca="1">SUM(X25-W25)</f>
        <v>2405</v>
      </c>
      <c r="Z25" s="19">
        <f ca="1">IF(Y25=0,0,IF(W25=0,1,Y25/W25))</f>
        <v>0.13029580669628346</v>
      </c>
      <c r="AA25" s="18">
        <f>+DC25</f>
        <v>6474</v>
      </c>
      <c r="AB25" s="73">
        <f ca="1">OFFSET(DC25,0,14,1,1)</f>
        <v>7104</v>
      </c>
      <c r="AC25" s="18">
        <f ca="1">SUM(AB25-AA25)</f>
        <v>630</v>
      </c>
      <c r="AD25" s="19">
        <f ca="1">IF(AC25=0,0,IF(AA25=0,1,AC25/AA25))</f>
        <v>9.7312326227988882E-2</v>
      </c>
      <c r="AE25" s="18">
        <f>SUMIF($C$6:AD$6,AE$5,$C25:AD25)</f>
        <v>24932</v>
      </c>
      <c r="AF25" s="73">
        <f ca="1">SUMIF($C$6:AE$6,AF$5,$C25:AE25)</f>
        <v>27967</v>
      </c>
      <c r="AG25" s="18">
        <f ca="1">SUM(AF25-AE25)</f>
        <v>3035</v>
      </c>
      <c r="AH25" s="19">
        <f ca="1">IF(AG25=0,0,IF(AE25=0,1,AG25/AE25))</f>
        <v>0.12173110861543399</v>
      </c>
      <c r="AI25" s="18">
        <f>+DD25</f>
        <v>7013</v>
      </c>
      <c r="AJ25" s="73">
        <f ca="1">OFFSET(DD25,0,14,1,1)</f>
        <v>8182</v>
      </c>
      <c r="AK25" s="18">
        <f ca="1">SUM(AJ25-AI25)</f>
        <v>1169</v>
      </c>
      <c r="AL25" s="19">
        <f ca="1">IF(AK25=0,0,IF(AI25=0,1,AK25/AI25))</f>
        <v>0.16669043205475545</v>
      </c>
      <c r="AM25" s="18">
        <f>SUMIF($C$6:AL$6,AM$5,$C25:AL25)</f>
        <v>31945</v>
      </c>
      <c r="AN25" s="73">
        <f ca="1">SUMIF($C$6:AM$6,AN$5,$C25:AM25)</f>
        <v>36149</v>
      </c>
      <c r="AO25" s="18">
        <f ca="1">SUM(AN25-AM25)</f>
        <v>4204</v>
      </c>
      <c r="AP25" s="19">
        <f ca="1">IF(AO25=0,0,IF(AM25=0,1,AO25/AM25))</f>
        <v>0.13160118954452965</v>
      </c>
      <c r="AQ25" s="18">
        <f>+DE25</f>
        <v>6936</v>
      </c>
      <c r="AR25" s="73">
        <f ca="1">OFFSET(DE25,0,14,1,1)</f>
        <v>8109</v>
      </c>
      <c r="AS25" s="18">
        <f ca="1">SUM(AR25-AQ25)</f>
        <v>1173</v>
      </c>
      <c r="AT25" s="19">
        <f ca="1">IF(AS25=0,0,IF(AQ25=0,1,AS25/AQ25))</f>
        <v>0.16911764705882354</v>
      </c>
      <c r="AU25" s="18">
        <f>SUMIF($C$6:AT$6,AU$5,$C25:AT25)</f>
        <v>38881</v>
      </c>
      <c r="AV25" s="73">
        <f ca="1">SUMIF($C$6:AU$6,AV$5,$C25:AU25)</f>
        <v>44258</v>
      </c>
      <c r="AW25" s="18">
        <f ca="1">SUM(AV25-AU25)</f>
        <v>5377</v>
      </c>
      <c r="AX25" s="19">
        <f ca="1">IF(AW25=0,0,IF(AU25=0,1,AW25/AU25))</f>
        <v>0.13829376816439906</v>
      </c>
      <c r="AY25" s="18">
        <f>+DF25</f>
        <v>5534</v>
      </c>
      <c r="AZ25" s="73">
        <f ca="1">OFFSET(DF25,0,14,1,1)</f>
        <v>7600</v>
      </c>
      <c r="BA25" s="18">
        <f ca="1">SUM(AZ25-AY25)</f>
        <v>2066</v>
      </c>
      <c r="BB25" s="19">
        <f ca="1">IF(BA25=0,0,IF(AY25=0,1,BA25/AY25))</f>
        <v>0.37332851463679073</v>
      </c>
      <c r="BC25" s="18">
        <f>SUMIF($C$6:BB$6,BC$5,$C25:BB25)</f>
        <v>44415</v>
      </c>
      <c r="BD25" s="73">
        <f ca="1">SUMIF($C$6:BC$6,BD$5,$C25:BC25)</f>
        <v>51858</v>
      </c>
      <c r="BE25" s="18">
        <f ca="1">SUM(BD25-BC25)</f>
        <v>7443</v>
      </c>
      <c r="BF25" s="19">
        <f ca="1">IF(BE25=0,0,IF(BC25=0,1,BE25/BC25))</f>
        <v>0.16757852077001012</v>
      </c>
      <c r="BG25" s="18">
        <f>+DG25</f>
        <v>6551</v>
      </c>
      <c r="BH25" s="73">
        <f ca="1">OFFSET(DG25,0,14,1,1)</f>
        <v>7284</v>
      </c>
      <c r="BI25" s="18">
        <f ca="1">SUM(BH25-BG25)</f>
        <v>733</v>
      </c>
      <c r="BJ25" s="19">
        <f ca="1">IF(BI25=0,0,IF(BG25=0,1,BI25/BG25))</f>
        <v>0.11189131430315982</v>
      </c>
      <c r="BK25" s="18">
        <f>SUMIF($C$6:BJ$6,BK$5,$C25:BJ25)</f>
        <v>50966</v>
      </c>
      <c r="BL25" s="73">
        <f ca="1">SUMIF($C$6:BK$6,BL$5,$C25:BK25)</f>
        <v>59142</v>
      </c>
      <c r="BM25" s="18">
        <f ca="1">SUM(BL25-BK25)</f>
        <v>8176</v>
      </c>
      <c r="BN25" s="19">
        <f ca="1">IF(BM25=0,0,IF(BK25=0,1,BM25/BK25))</f>
        <v>0.16042067260526627</v>
      </c>
      <c r="BO25" s="18">
        <f>+DH25</f>
        <v>6671</v>
      </c>
      <c r="BP25" s="73">
        <f ca="1">OFFSET(DH25,0,14,1,1)</f>
        <v>6586</v>
      </c>
      <c r="BQ25" s="18">
        <f ca="1">SUM(BP25-BO25)</f>
        <v>-85</v>
      </c>
      <c r="BR25" s="19">
        <f ca="1">IF(BQ25=0,0,IF(BO25=0,1,BQ25/BO25))</f>
        <v>-1.2741717883375806E-2</v>
      </c>
      <c r="BS25" s="18">
        <f>SUMIF($C$6:BR$6,BS$5,$C25:BR25)</f>
        <v>57637</v>
      </c>
      <c r="BT25" s="73">
        <f ca="1">SUMIF($C$6:BS$6,BT$5,$C25:BS25)</f>
        <v>65728</v>
      </c>
      <c r="BU25" s="18">
        <f ca="1">SUM(BT25-BS25)</f>
        <v>8091</v>
      </c>
      <c r="BV25" s="19">
        <f ca="1">IF(BU25=0,0,IF(BS25=0,1,BU25/BS25))</f>
        <v>0.1403785762617763</v>
      </c>
      <c r="BW25" s="18">
        <f>+DI25</f>
        <v>6513</v>
      </c>
      <c r="BX25" s="73">
        <f ca="1">OFFSET(DI25,0,14,1,1)</f>
        <v>6907</v>
      </c>
      <c r="BY25" s="18">
        <f ca="1">SUM(BX25-BW25)</f>
        <v>394</v>
      </c>
      <c r="BZ25" s="19">
        <f ca="1">IF(BY25=0,0,IF(BW25=0,1,BY25/BW25))</f>
        <v>6.049439582373714E-2</v>
      </c>
      <c r="CA25" s="18">
        <f>SUMIF($C$6:BZ$6,CA$5,$C25:BZ25)</f>
        <v>64150</v>
      </c>
      <c r="CB25" s="73">
        <f ca="1">SUMIF($C$6:CA$6,CB$5,$C25:CA25)</f>
        <v>72635</v>
      </c>
      <c r="CC25" s="18">
        <f ca="1">SUM(CB25-CA25)</f>
        <v>8485</v>
      </c>
      <c r="CD25" s="19">
        <f ca="1">IF(CC25=0,0,IF(CA25=0,1,CC25/CA25))</f>
        <v>0.13226812159002338</v>
      </c>
      <c r="CE25" s="18">
        <f>+DJ25</f>
        <v>6243</v>
      </c>
      <c r="CF25" s="73">
        <f ca="1">OFFSET(DJ25,0,14,1,1)</f>
        <v>6827</v>
      </c>
      <c r="CG25" s="18">
        <f ca="1">SUM(CF25-CE25)</f>
        <v>584</v>
      </c>
      <c r="CH25" s="19">
        <f ca="1">IF(CG25=0,0,IF(CE25=0,1,CG25/CE25))</f>
        <v>9.3544770142559672E-2</v>
      </c>
      <c r="CI25" s="18">
        <f>SUMIF($C$6:CH$6,CI$5,$C25:CH25)</f>
        <v>70393</v>
      </c>
      <c r="CJ25" s="73">
        <f ca="1">SUMIF($C$6:CI$6,CJ$5,$C25:CI25)</f>
        <v>79462</v>
      </c>
      <c r="CK25" s="18">
        <f ca="1">SUM(CJ25-CI25)</f>
        <v>9069</v>
      </c>
      <c r="CL25" s="19">
        <f ca="1">IF(CK25=0,0,IF(CI25=0,1,CK25/CI25))</f>
        <v>0.12883383290952224</v>
      </c>
      <c r="CM25" s="18">
        <f>+DK25</f>
        <v>5788</v>
      </c>
      <c r="CN25" s="73">
        <f ca="1">OFFSET(DK25,0,14,1,1)</f>
        <v>5699</v>
      </c>
      <c r="CO25" s="18">
        <f ca="1">SUM(CN25-CM25)</f>
        <v>-89</v>
      </c>
      <c r="CP25" s="19">
        <f ca="1">IF(CO25=0,0,IF(CM25=0,1,CO25/CM25))</f>
        <v>-1.5376641326883206E-2</v>
      </c>
      <c r="CQ25" s="18">
        <f>SUMIF($C$6:CP$6,CQ$5,$C25:CP25)</f>
        <v>76181</v>
      </c>
      <c r="CR25" s="73">
        <f ca="1">SUMIF($C$6:CQ$6,CR$5,$C25:CQ25)</f>
        <v>85161</v>
      </c>
      <c r="CS25" s="18">
        <f ca="1">SUM(CR25-CQ25)</f>
        <v>8980</v>
      </c>
      <c r="CT25" s="19">
        <f ca="1">IF(CS25=0,0,IF(CQ25=0,1,CS25/CQ25))</f>
        <v>0.11787716097189588</v>
      </c>
      <c r="CW25" t="s">
        <v>13</v>
      </c>
      <c r="CX25" t="s">
        <v>7</v>
      </c>
      <c r="CY25" s="7"/>
      <c r="CZ25" s="74">
        <f>SUMIF(OGB!$A$111:$A$126,'2016-2017'!CZ$7,OGB!D$111:D$126)</f>
        <v>5676</v>
      </c>
      <c r="DA25" s="74">
        <f>SUMIF(OGB!$A$111:$A$126,'2016-2017'!DA$7,OGB!E$111:E$126)</f>
        <v>6261</v>
      </c>
      <c r="DB25" s="74">
        <f>SUMIF(OGB!$A$111:$A$126,'2016-2017'!DB$7,OGB!F$111:F$126)</f>
        <v>6521</v>
      </c>
      <c r="DC25" s="74">
        <f>SUMIF(OGB!$A$111:$A$126,'2016-2017'!DC$7,OGB!G$111:G$126)</f>
        <v>6474</v>
      </c>
      <c r="DD25" s="74">
        <f>SUMIF(OGB!$A$111:$A$126,'2016-2017'!DD$7,OGB!H$111:H$126)</f>
        <v>7013</v>
      </c>
      <c r="DE25" s="74">
        <f>SUMIF(OGB!$A$111:$A$126,'2016-2017'!DE$7,OGB!I$111:I$126)</f>
        <v>6936</v>
      </c>
      <c r="DF25" s="74">
        <f>SUMIF(OGB!$A$111:$A$126,'2016-2017'!DF$7,OGB!J$111:J$126)</f>
        <v>5534</v>
      </c>
      <c r="DG25" s="74">
        <f>SUMIF(OGB!$A$111:$A$126,'2016-2017'!DG$7,OGB!K$111:K$126)</f>
        <v>6551</v>
      </c>
      <c r="DH25" s="74">
        <f>SUMIF(OGB!$A$111:$A$126,'2016-2017'!DH$7,OGB!L$111:L$126)</f>
        <v>6671</v>
      </c>
      <c r="DI25" s="74">
        <f>SUMIF(OGB!$A$111:$A$126,'2016-2017'!DI$7,OGB!M$111:M$126)</f>
        <v>6513</v>
      </c>
      <c r="DJ25" s="74">
        <f>SUMIF(OGB!$A$111:$A$126,'2016-2017'!DJ$7,OGB!N$111:N$126)</f>
        <v>6243</v>
      </c>
      <c r="DK25" s="74">
        <f>SUMIF(OGB!$A$111:$A$126,'2016-2017'!DK$7,OGB!O$111:O$126)</f>
        <v>5788</v>
      </c>
      <c r="DN25" s="74">
        <f>SUMIF(OGB!$A$111:$A$126,'2016-2017'!DN$7,OGB!D$111:D$126)</f>
        <v>6827</v>
      </c>
      <c r="DO25" s="74">
        <f>SUMIF(OGB!$A$111:$A$126,'2016-2017'!DO$7,OGB!E$111:E$126)</f>
        <v>6708</v>
      </c>
      <c r="DP25" s="74">
        <f>SUMIF(OGB!$A$111:$A$126,'2016-2017'!DP$7,OGB!F$111:F$126)</f>
        <v>7328</v>
      </c>
      <c r="DQ25" s="74">
        <f>SUMIF(OGB!$A$111:$A$126,'2016-2017'!DQ$7,OGB!G$111:G$126)</f>
        <v>7104</v>
      </c>
      <c r="DR25" s="74">
        <f>SUMIF(OGB!$A$111:$A$126,'2016-2017'!DR$7,OGB!H$111:H$126)</f>
        <v>8182</v>
      </c>
      <c r="DS25" s="74">
        <f>SUMIF(OGB!$A$111:$A$126,'2016-2017'!DS$7,OGB!I$111:I$126)</f>
        <v>8109</v>
      </c>
      <c r="DT25" s="74">
        <f>SUMIF(OGB!$A$111:$A$126,'2016-2017'!DT$7,OGB!J$111:J$126)</f>
        <v>7600</v>
      </c>
      <c r="DU25" s="74">
        <f>SUMIF(OGB!$A$111:$A$126,'2016-2017'!DU$7,OGB!K$111:K$126)</f>
        <v>7284</v>
      </c>
      <c r="DV25" s="74">
        <f>SUMIF(OGB!$A$111:$A$126,'2016-2017'!DV$7,OGB!L$111:L$126)</f>
        <v>6586</v>
      </c>
      <c r="DW25" s="74">
        <f>SUMIF(OGB!$A$111:$A$126,'2016-2017'!DW$7,OGB!M$111:M$126)</f>
        <v>6907</v>
      </c>
      <c r="DX25" s="74">
        <f>SUMIF(OGB!$A$111:$A$126,'2016-2017'!DX$7,OGB!N$111:N$126)</f>
        <v>6827</v>
      </c>
      <c r="DY25" s="74">
        <f>SUMIF(OGB!$A$111:$A$126,'2016-2017'!DY$7,OGB!O$111:O$126)</f>
        <v>5699</v>
      </c>
    </row>
    <row r="26" spans="1:130">
      <c r="A26" s="83"/>
      <c r="B26" s="26" t="s">
        <v>8</v>
      </c>
      <c r="C26" s="73">
        <f>+CZ26</f>
        <v>12</v>
      </c>
      <c r="D26" s="73">
        <f ca="1">OFFSET(CZ26,0,14,1,1)</f>
        <v>21</v>
      </c>
      <c r="E26" s="73">
        <f ca="1">SUM(D26-C26)</f>
        <v>9</v>
      </c>
      <c r="F26" s="19">
        <f ca="1">IF(E26=0,0,IF(C26=0,1,E26/C26))</f>
        <v>0.75</v>
      </c>
      <c r="G26" s="73">
        <f>SUMIF($C$6:F$6,G$5,$C26:F26)</f>
        <v>12</v>
      </c>
      <c r="H26" s="73">
        <f ca="1">SUMIF($C$6:G$6,H$5,$C26:G26)</f>
        <v>21</v>
      </c>
      <c r="I26" s="73">
        <f ca="1">SUM(H26-G26)</f>
        <v>9</v>
      </c>
      <c r="J26" s="19">
        <f ca="1">IF(I26=0,0,IF(G26=0,1,I26/G26))</f>
        <v>0.75</v>
      </c>
      <c r="K26" s="73">
        <f>+DA26</f>
        <v>26</v>
      </c>
      <c r="L26" s="73">
        <f ca="1">OFFSET(DA26,0,14,1,1)</f>
        <v>12</v>
      </c>
      <c r="M26" s="73">
        <f ca="1">SUM(L26-K26)</f>
        <v>-14</v>
      </c>
      <c r="N26" s="19">
        <f ca="1">IF(M26=0,0,IF(K26=0,1,M26/K26))</f>
        <v>-0.53846153846153844</v>
      </c>
      <c r="O26" s="73">
        <f>SUMIF($C$6:N$6,O$5,$C26:N26)</f>
        <v>38</v>
      </c>
      <c r="P26" s="73">
        <f ca="1">SUMIF($C$6:O$6,P$5,$C26:O26)</f>
        <v>33</v>
      </c>
      <c r="Q26" s="73">
        <f ca="1">SUM(P26-O26)</f>
        <v>-5</v>
      </c>
      <c r="R26" s="19">
        <f ca="1">IF(Q26=0,0,IF(O26=0,1,Q26/O26))</f>
        <v>-0.13157894736842105</v>
      </c>
      <c r="S26" s="73">
        <f>+DB26</f>
        <v>9</v>
      </c>
      <c r="T26" s="73">
        <f ca="1">OFFSET(DB26,0,14,1,1)</f>
        <v>6</v>
      </c>
      <c r="U26" s="73">
        <f ca="1">SUM(T26-S26)</f>
        <v>-3</v>
      </c>
      <c r="V26" s="19">
        <f ca="1">IF(U26=0,0,IF(S26=0,1,U26/S26))</f>
        <v>-0.33333333333333331</v>
      </c>
      <c r="W26" s="73">
        <f>SUMIF($C$6:V$6,W$5,$C26:V26)</f>
        <v>47</v>
      </c>
      <c r="X26" s="73">
        <f ca="1">SUMIF($C$6:W$6,X$5,$C26:W26)</f>
        <v>39</v>
      </c>
      <c r="Y26" s="73">
        <f ca="1">SUM(X26-W26)</f>
        <v>-8</v>
      </c>
      <c r="Z26" s="19">
        <f ca="1">IF(Y26=0,0,IF(W26=0,1,Y26/W26))</f>
        <v>-0.1702127659574468</v>
      </c>
      <c r="AA26" s="73">
        <f>+DC26</f>
        <v>14</v>
      </c>
      <c r="AB26" s="73">
        <f ca="1">OFFSET(DC26,0,14,1,1)</f>
        <v>18</v>
      </c>
      <c r="AC26" s="73">
        <f ca="1">SUM(AB26-AA26)</f>
        <v>4</v>
      </c>
      <c r="AD26" s="19">
        <f ca="1">IF(AC26=0,0,IF(AA26=0,1,AC26/AA26))</f>
        <v>0.2857142857142857</v>
      </c>
      <c r="AE26" s="73">
        <f>SUMIF($C$6:AD$6,AE$5,$C26:AD26)</f>
        <v>61</v>
      </c>
      <c r="AF26" s="73">
        <f ca="1">SUMIF($C$6:AE$6,AF$5,$C26:AE26)</f>
        <v>57</v>
      </c>
      <c r="AG26" s="73">
        <f ca="1">SUM(AF26-AE26)</f>
        <v>-4</v>
      </c>
      <c r="AH26" s="19">
        <f ca="1">IF(AG26=0,0,IF(AE26=0,1,AG26/AE26))</f>
        <v>-6.5573770491803282E-2</v>
      </c>
      <c r="AI26" s="73">
        <f>+DD26</f>
        <v>27</v>
      </c>
      <c r="AJ26" s="73">
        <f ca="1">OFFSET(DD26,0,14,1,1)</f>
        <v>33</v>
      </c>
      <c r="AK26" s="73">
        <f ca="1">SUM(AJ26-AI26)</f>
        <v>6</v>
      </c>
      <c r="AL26" s="19">
        <f ca="1">IF(AK26=0,0,IF(AI26=0,1,AK26/AI26))</f>
        <v>0.22222222222222221</v>
      </c>
      <c r="AM26" s="73">
        <f>SUMIF($C$6:AL$6,AM$5,$C26:AL26)</f>
        <v>88</v>
      </c>
      <c r="AN26" s="73">
        <f ca="1">SUMIF($C$6:AM$6,AN$5,$C26:AM26)</f>
        <v>90</v>
      </c>
      <c r="AO26" s="73">
        <f ca="1">SUM(AN26-AM26)</f>
        <v>2</v>
      </c>
      <c r="AP26" s="19">
        <f ca="1">IF(AO26=0,0,IF(AM26=0,1,AO26/AM26))</f>
        <v>2.2727272727272728E-2</v>
      </c>
      <c r="AQ26" s="73">
        <f>+DE26</f>
        <v>34</v>
      </c>
      <c r="AR26" s="73">
        <f ca="1">OFFSET(DE26,0,14,1,1)</f>
        <v>46</v>
      </c>
      <c r="AS26" s="73">
        <f ca="1">SUM(AR26-AQ26)</f>
        <v>12</v>
      </c>
      <c r="AT26" s="19">
        <f ca="1">IF(AS26=0,0,IF(AQ26=0,1,AS26/AQ26))</f>
        <v>0.35294117647058826</v>
      </c>
      <c r="AU26" s="73">
        <f>SUMIF($C$6:AT$6,AU$5,$C26:AT26)</f>
        <v>122</v>
      </c>
      <c r="AV26" s="73">
        <f ca="1">SUMIF($C$6:AU$6,AV$5,$C26:AU26)</f>
        <v>136</v>
      </c>
      <c r="AW26" s="73">
        <f ca="1">SUM(AV26-AU26)</f>
        <v>14</v>
      </c>
      <c r="AX26" s="19">
        <f ca="1">IF(AW26=0,0,IF(AU26=0,1,AW26/AU26))</f>
        <v>0.11475409836065574</v>
      </c>
      <c r="AY26" s="73">
        <f>+DF26</f>
        <v>18</v>
      </c>
      <c r="AZ26" s="73">
        <f ca="1">OFFSET(DF26,0,14,1,1)</f>
        <v>17</v>
      </c>
      <c r="BA26" s="73">
        <f ca="1">SUM(AZ26-AY26)</f>
        <v>-1</v>
      </c>
      <c r="BB26" s="19">
        <f ca="1">IF(BA26=0,0,IF(AY26=0,1,BA26/AY26))</f>
        <v>-5.5555555555555552E-2</v>
      </c>
      <c r="BC26" s="73">
        <f>SUMIF($C$6:BB$6,BC$5,$C26:BB26)</f>
        <v>140</v>
      </c>
      <c r="BD26" s="73">
        <f ca="1">SUMIF($C$6:BC$6,BD$5,$C26:BC26)</f>
        <v>153</v>
      </c>
      <c r="BE26" s="73">
        <f ca="1">SUM(BD26-BC26)</f>
        <v>13</v>
      </c>
      <c r="BF26" s="19">
        <f ca="1">IF(BE26=0,0,IF(BC26=0,1,BE26/BC26))</f>
        <v>9.285714285714286E-2</v>
      </c>
      <c r="BG26" s="73">
        <f>+DG26</f>
        <v>28</v>
      </c>
      <c r="BH26" s="73">
        <f ca="1">OFFSET(DG26,0,14,1,1)</f>
        <v>33</v>
      </c>
      <c r="BI26" s="73">
        <f ca="1">SUM(BH26-BG26)</f>
        <v>5</v>
      </c>
      <c r="BJ26" s="19">
        <f ca="1">IF(BI26=0,0,IF(BG26=0,1,BI26/BG26))</f>
        <v>0.17857142857142858</v>
      </c>
      <c r="BK26" s="73">
        <f>SUMIF($C$6:BJ$6,BK$5,$C26:BJ26)</f>
        <v>168</v>
      </c>
      <c r="BL26" s="73">
        <f ca="1">SUMIF($C$6:BK$6,BL$5,$C26:BK26)</f>
        <v>186</v>
      </c>
      <c r="BM26" s="73">
        <f ca="1">SUM(BL26-BK26)</f>
        <v>18</v>
      </c>
      <c r="BN26" s="19">
        <f ca="1">IF(BM26=0,0,IF(BK26=0,1,BM26/BK26))</f>
        <v>0.10714285714285714</v>
      </c>
      <c r="BO26" s="73">
        <f>+DH26</f>
        <v>19</v>
      </c>
      <c r="BP26" s="73">
        <f ca="1">OFFSET(DH26,0,14,1,1)</f>
        <v>13</v>
      </c>
      <c r="BQ26" s="73">
        <f ca="1">SUM(BP26-BO26)</f>
        <v>-6</v>
      </c>
      <c r="BR26" s="19">
        <f ca="1">IF(BQ26=0,0,IF(BO26=0,1,BQ26/BO26))</f>
        <v>-0.31578947368421051</v>
      </c>
      <c r="BS26" s="73">
        <f>SUMIF($C$6:BR$6,BS$5,$C26:BR26)</f>
        <v>187</v>
      </c>
      <c r="BT26" s="73">
        <f ca="1">SUMIF($C$6:BS$6,BT$5,$C26:BS26)</f>
        <v>199</v>
      </c>
      <c r="BU26" s="73">
        <f ca="1">SUM(BT26-BS26)</f>
        <v>12</v>
      </c>
      <c r="BV26" s="19">
        <f ca="1">IF(BU26=0,0,IF(BS26=0,1,BU26/BS26))</f>
        <v>6.4171122994652413E-2</v>
      </c>
      <c r="BW26" s="73">
        <f>+DI26</f>
        <v>20</v>
      </c>
      <c r="BX26" s="73">
        <f ca="1">OFFSET(DI26,0,14,1,1)</f>
        <v>28</v>
      </c>
      <c r="BY26" s="73">
        <f ca="1">SUM(BX26-BW26)</f>
        <v>8</v>
      </c>
      <c r="BZ26" s="19">
        <f ca="1">IF(BY26=0,0,IF(BW26=0,1,BY26/BW26))</f>
        <v>0.4</v>
      </c>
      <c r="CA26" s="73">
        <f>SUMIF($C$6:BZ$6,CA$5,$C26:BZ26)</f>
        <v>207</v>
      </c>
      <c r="CB26" s="73">
        <f ca="1">SUMIF($C$6:CA$6,CB$5,$C26:CA26)</f>
        <v>227</v>
      </c>
      <c r="CC26" s="73">
        <f ca="1">SUM(CB26-CA26)</f>
        <v>20</v>
      </c>
      <c r="CD26" s="19">
        <f ca="1">IF(CC26=0,0,IF(CA26=0,1,CC26/CA26))</f>
        <v>9.6618357487922704E-2</v>
      </c>
      <c r="CE26" s="73">
        <f>+DJ26</f>
        <v>38</v>
      </c>
      <c r="CF26" s="73">
        <f ca="1">OFFSET(DJ26,0,14,1,1)</f>
        <v>23</v>
      </c>
      <c r="CG26" s="73">
        <f ca="1">SUM(CF26-CE26)</f>
        <v>-15</v>
      </c>
      <c r="CH26" s="19">
        <f ca="1">IF(CG26=0,0,IF(CE26=0,1,CG26/CE26))</f>
        <v>-0.39473684210526316</v>
      </c>
      <c r="CI26" s="73">
        <f>SUMIF($C$6:CH$6,CI$5,$C26:CH26)</f>
        <v>245</v>
      </c>
      <c r="CJ26" s="73">
        <f ca="1">SUMIF($C$6:CI$6,CJ$5,$C26:CI26)</f>
        <v>250</v>
      </c>
      <c r="CK26" s="73">
        <f ca="1">SUM(CJ26-CI26)</f>
        <v>5</v>
      </c>
      <c r="CL26" s="19">
        <f ca="1">IF(CK26=0,0,IF(CI26=0,1,CK26/CI26))</f>
        <v>2.0408163265306121E-2</v>
      </c>
      <c r="CM26" s="73">
        <f>+DK26</f>
        <v>20</v>
      </c>
      <c r="CN26" s="73">
        <f ca="1">OFFSET(DK26,0,14,1,1)</f>
        <v>17</v>
      </c>
      <c r="CO26" s="73">
        <f ca="1">SUM(CN26-CM26)</f>
        <v>-3</v>
      </c>
      <c r="CP26" s="19">
        <f ca="1">IF(CO26=0,0,IF(CM26=0,1,CO26/CM26))</f>
        <v>-0.15</v>
      </c>
      <c r="CQ26" s="73">
        <f>SUMIF($C$6:CP$6,CQ$5,$C26:CP26)</f>
        <v>265</v>
      </c>
      <c r="CR26" s="73">
        <f ca="1">SUMIF($C$6:CQ$6,CR$5,$C26:CQ26)</f>
        <v>267</v>
      </c>
      <c r="CS26" s="73">
        <f ca="1">SUM(CR26-CQ26)</f>
        <v>2</v>
      </c>
      <c r="CT26" s="19">
        <f ca="1">IF(CS26=0,0,IF(CQ26=0,1,CS26/CQ26))</f>
        <v>7.5471698113207548E-3</v>
      </c>
      <c r="CW26" t="s">
        <v>13</v>
      </c>
      <c r="CX26" t="s">
        <v>8</v>
      </c>
      <c r="CY26" s="7"/>
      <c r="CZ26" s="74">
        <f>SUMIF(OGB!$A$129:$A$144,'2016-2017'!CZ$7,OGB!D$129:D$144)</f>
        <v>12</v>
      </c>
      <c r="DA26" s="74">
        <f>SUMIF(OGB!$A$129:$A$144,'2016-2017'!DA$7,OGB!E$129:E$144)</f>
        <v>26</v>
      </c>
      <c r="DB26" s="74">
        <f>SUMIF(OGB!$A$129:$A$144,'2016-2017'!DB$7,OGB!F$129:F$144)</f>
        <v>9</v>
      </c>
      <c r="DC26" s="74">
        <f>SUMIF(OGB!$A$129:$A$144,'2016-2017'!DC$7,OGB!G$129:G$144)</f>
        <v>14</v>
      </c>
      <c r="DD26" s="74">
        <f>SUMIF(OGB!$A$129:$A$144,'2016-2017'!DD$7,OGB!H$129:H$144)</f>
        <v>27</v>
      </c>
      <c r="DE26" s="74">
        <f>SUMIF(OGB!$A$129:$A$144,'2016-2017'!DE$7,OGB!I$129:I$144)</f>
        <v>34</v>
      </c>
      <c r="DF26" s="74">
        <f>SUMIF(OGB!$A$129:$A$144,'2016-2017'!DF$7,OGB!J$129:J$144)</f>
        <v>18</v>
      </c>
      <c r="DG26" s="74">
        <f>SUMIF(OGB!$A$129:$A$144,'2016-2017'!DG$7,OGB!K$129:K$144)</f>
        <v>28</v>
      </c>
      <c r="DH26" s="74">
        <f>SUMIF(OGB!$A$129:$A$144,'2016-2017'!DH$7,OGB!L$129:L$144)</f>
        <v>19</v>
      </c>
      <c r="DI26" s="74">
        <f>SUMIF(OGB!$A$129:$A$144,'2016-2017'!DI$7,OGB!M$129:M$144)</f>
        <v>20</v>
      </c>
      <c r="DJ26" s="74">
        <f>SUMIF(OGB!$A$129:$A$144,'2016-2017'!DJ$7,OGB!N$129:N$144)</f>
        <v>38</v>
      </c>
      <c r="DK26" s="74">
        <f>SUMIF(OGB!$A$129:$A$144,'2016-2017'!DK$7,OGB!O$129:O$144)</f>
        <v>20</v>
      </c>
      <c r="DN26" s="74">
        <f>SUMIF(OGB!$A$129:$A$144,'2016-2017'!DN$7,OGB!D$129:D$144)</f>
        <v>21</v>
      </c>
      <c r="DO26" s="74">
        <f>SUMIF(OGB!$A$129:$A$144,'2016-2017'!DO$7,OGB!E$129:E$144)</f>
        <v>12</v>
      </c>
      <c r="DP26" s="74">
        <f>SUMIF(OGB!$A$129:$A$144,'2016-2017'!DP$7,OGB!F$129:F$144)</f>
        <v>6</v>
      </c>
      <c r="DQ26" s="74">
        <f>SUMIF(OGB!$A$129:$A$144,'2016-2017'!DQ$7,OGB!G$129:G$144)</f>
        <v>18</v>
      </c>
      <c r="DR26" s="74">
        <f>SUMIF(OGB!$A$129:$A$144,'2016-2017'!DR$7,OGB!H$129:H$144)</f>
        <v>33</v>
      </c>
      <c r="DS26" s="74">
        <f>SUMIF(OGB!$A$129:$A$144,'2016-2017'!DS$7,OGB!I$129:I$144)</f>
        <v>46</v>
      </c>
      <c r="DT26" s="74">
        <f>SUMIF(OGB!$A$129:$A$144,'2016-2017'!DT$7,OGB!J$129:J$144)</f>
        <v>17</v>
      </c>
      <c r="DU26" s="74">
        <f>SUMIF(OGB!$A$129:$A$144,'2016-2017'!DU$7,OGB!K$129:K$144)</f>
        <v>33</v>
      </c>
      <c r="DV26" s="74">
        <f>SUMIF(OGB!$A$129:$A$144,'2016-2017'!DV$7,OGB!L$129:L$144)</f>
        <v>13</v>
      </c>
      <c r="DW26" s="74">
        <f>SUMIF(OGB!$A$129:$A$144,'2016-2017'!DW$7,OGB!M$129:M$144)</f>
        <v>28</v>
      </c>
      <c r="DX26" s="74">
        <f>SUMIF(OGB!$A$129:$A$144,'2016-2017'!DX$7,OGB!N$129:N$144)</f>
        <v>23</v>
      </c>
      <c r="DY26" s="74">
        <f>SUMIF(OGB!$A$129:$A$144,'2016-2017'!DY$7,OGB!O$129:O$144)</f>
        <v>17</v>
      </c>
    </row>
    <row r="27" spans="1:130" s="7" customFormat="1">
      <c r="A27" s="75"/>
      <c r="B27" s="24" t="s">
        <v>9</v>
      </c>
      <c r="C27" s="12">
        <f>+SUM(C24:C26)</f>
        <v>44015</v>
      </c>
      <c r="D27" s="86">
        <f ca="1">+SUM(D24:D26)</f>
        <v>45569</v>
      </c>
      <c r="E27" s="12">
        <f ca="1">SUM(E24:E26)</f>
        <v>1554</v>
      </c>
      <c r="F27" s="13">
        <f ca="1">IF(E27=0,0,IF(C27=0,1,E27/C27))</f>
        <v>3.5306145632170848E-2</v>
      </c>
      <c r="G27" s="12">
        <f>SUM(G24:G26)</f>
        <v>44015</v>
      </c>
      <c r="H27" s="86">
        <f ca="1">SUM(H24:H26)</f>
        <v>45569</v>
      </c>
      <c r="I27" s="12">
        <f ca="1">SUM(I24:I26)</f>
        <v>1554</v>
      </c>
      <c r="J27" s="13">
        <f ca="1">IF(I27=0,0,IF(G27=0,1,I27/G27))</f>
        <v>3.5306145632170848E-2</v>
      </c>
      <c r="K27" s="12">
        <f>+SUM(K24:K26)</f>
        <v>35173</v>
      </c>
      <c r="L27" s="86">
        <f ca="1">+SUM(L24:L26)</f>
        <v>43330</v>
      </c>
      <c r="M27" s="12">
        <f ca="1">SUM(M24:M26)</f>
        <v>8157</v>
      </c>
      <c r="N27" s="13">
        <f ca="1">IF(M27=0,0,IF(K27=0,1,M27/K27))</f>
        <v>0.23191084070167459</v>
      </c>
      <c r="O27" s="12">
        <f>SUM(O24:O26)</f>
        <v>79188</v>
      </c>
      <c r="P27" s="86">
        <f ca="1">SUM(P24:P26)</f>
        <v>88899</v>
      </c>
      <c r="Q27" s="12">
        <f ca="1">SUM(Q24:Q26)</f>
        <v>9711</v>
      </c>
      <c r="R27" s="13">
        <f ca="1">IF(Q27=0,0,IF(O27=0,1,Q27/O27))</f>
        <v>0.12263221700257615</v>
      </c>
      <c r="S27" s="12">
        <f>+SUM(S24:S26)</f>
        <v>42668</v>
      </c>
      <c r="T27" s="86">
        <f ca="1">+SUM(T24:T26)</f>
        <v>47399</v>
      </c>
      <c r="U27" s="12">
        <f ca="1">SUM(U24:U26)</f>
        <v>4731</v>
      </c>
      <c r="V27" s="13">
        <f ca="1">IF(U27=0,0,IF(S27=0,1,U27/S27))</f>
        <v>0.11087934752038998</v>
      </c>
      <c r="W27" s="12">
        <f>SUM(W24:W26)</f>
        <v>121856</v>
      </c>
      <c r="X27" s="86">
        <f ca="1">SUM(X24:X26)</f>
        <v>136298</v>
      </c>
      <c r="Y27" s="12">
        <f ca="1">SUM(Y24:Y26)</f>
        <v>14442</v>
      </c>
      <c r="Z27" s="13">
        <f ca="1">IF(Y27=0,0,IF(W27=0,1,Y27/W27))</f>
        <v>0.11851693802521009</v>
      </c>
      <c r="AA27" s="12">
        <f>+SUM(AA24:AA26)</f>
        <v>47634</v>
      </c>
      <c r="AB27" s="86">
        <f ca="1">+SUM(AB24:AB26)</f>
        <v>53001</v>
      </c>
      <c r="AC27" s="12">
        <f ca="1">SUM(AC24:AC26)</f>
        <v>5367</v>
      </c>
      <c r="AD27" s="13">
        <f ca="1">IF(AC27=0,0,IF(AA27=0,1,AC27/AA27))</f>
        <v>0.11267162111097115</v>
      </c>
      <c r="AE27" s="12">
        <f>SUM(AE24:AE26)</f>
        <v>169490</v>
      </c>
      <c r="AF27" s="86">
        <f ca="1">SUM(AF24:AF26)</f>
        <v>189299</v>
      </c>
      <c r="AG27" s="12">
        <f ca="1">SUM(AG24:AG26)</f>
        <v>19809</v>
      </c>
      <c r="AH27" s="13">
        <f ca="1">IF(AG27=0,0,IF(AE27=0,1,AG27/AE27))</f>
        <v>0.11687415186736681</v>
      </c>
      <c r="AI27" s="12">
        <f>+SUM(AI24:AI26)</f>
        <v>54287</v>
      </c>
      <c r="AJ27" s="86">
        <f ca="1">+SUM(AJ24:AJ26)</f>
        <v>56735</v>
      </c>
      <c r="AK27" s="12">
        <f ca="1">SUM(AK24:AK26)</f>
        <v>2448</v>
      </c>
      <c r="AL27" s="13">
        <f ca="1">IF(AK27=0,0,IF(AI27=0,1,AK27/AI27))</f>
        <v>4.509366883415919E-2</v>
      </c>
      <c r="AM27" s="12">
        <f>SUM(AM24:AM26)</f>
        <v>223777</v>
      </c>
      <c r="AN27" s="86">
        <f ca="1">SUM(AN24:AN26)</f>
        <v>246034</v>
      </c>
      <c r="AO27" s="12">
        <f ca="1">SUM(AO24:AO26)</f>
        <v>22257</v>
      </c>
      <c r="AP27" s="13">
        <f ca="1">IF(AO27=0,0,IF(AM27=0,1,AO27/AM27))</f>
        <v>9.9460623745961388E-2</v>
      </c>
      <c r="AQ27" s="12">
        <f>+SUM(AQ24:AQ26)</f>
        <v>56522</v>
      </c>
      <c r="AR27" s="86">
        <f ca="1">+SUM(AR24:AR26)</f>
        <v>59783</v>
      </c>
      <c r="AS27" s="12">
        <f ca="1">SUM(AS24:AS26)</f>
        <v>3261</v>
      </c>
      <c r="AT27" s="13">
        <f ca="1">IF(AS27=0,0,IF(AQ27=0,1,AS27/AQ27))</f>
        <v>5.7694349103004139E-2</v>
      </c>
      <c r="AU27" s="12">
        <f>SUM(AU24:AU26)</f>
        <v>280299</v>
      </c>
      <c r="AV27" s="86">
        <f ca="1">SUM(AV24:AV26)</f>
        <v>305817</v>
      </c>
      <c r="AW27" s="12">
        <f ca="1">SUM(AW24:AW26)</f>
        <v>25518</v>
      </c>
      <c r="AX27" s="13">
        <f ca="1">IF(AW27=0,0,IF(AU27=0,1,AW27/AU27))</f>
        <v>9.1038498175162949E-2</v>
      </c>
      <c r="AY27" s="12">
        <f>+SUM(AY24:AY26)</f>
        <v>64728</v>
      </c>
      <c r="AZ27" s="86">
        <f ca="1">+SUM(AZ24:AZ26)</f>
        <v>64694</v>
      </c>
      <c r="BA27" s="12">
        <f ca="1">SUM(BA24:BA26)</f>
        <v>-34</v>
      </c>
      <c r="BB27" s="13">
        <f ca="1">IF(BA27=0,0,IF(AY27=0,1,BA27/AY27))</f>
        <v>-5.2527499691014704E-4</v>
      </c>
      <c r="BC27" s="12">
        <f>SUM(BC24:BC26)</f>
        <v>345027</v>
      </c>
      <c r="BD27" s="86">
        <f ca="1">SUM(BD24:BD26)</f>
        <v>370511</v>
      </c>
      <c r="BE27" s="12">
        <f ca="1">SUM(BE24:BE26)</f>
        <v>25484</v>
      </c>
      <c r="BF27" s="13">
        <f ca="1">IF(BE27=0,0,IF(BC27=0,1,BE27/BC27))</f>
        <v>7.3860886249481922E-2</v>
      </c>
      <c r="BG27" s="12">
        <f>+SUM(BG24:BG26)</f>
        <v>64379</v>
      </c>
      <c r="BH27" s="86">
        <f ca="1">+SUM(BH24:BH26)</f>
        <v>72120</v>
      </c>
      <c r="BI27" s="12">
        <f ca="1">SUM(BI24:BI26)</f>
        <v>7741</v>
      </c>
      <c r="BJ27" s="13">
        <f ca="1">IF(BI27=0,0,IF(BG27=0,1,BI27/BG27))</f>
        <v>0.12024107239938489</v>
      </c>
      <c r="BK27" s="12">
        <f>SUM(BK24:BK26)</f>
        <v>409406</v>
      </c>
      <c r="BL27" s="86">
        <f ca="1">SUM(BL24:BL26)</f>
        <v>442631</v>
      </c>
      <c r="BM27" s="12">
        <f ca="1">SUM(BM24:BM26)</f>
        <v>33225</v>
      </c>
      <c r="BN27" s="13">
        <f ca="1">IF(BM27=0,0,IF(BK27=0,1,BM27/BK27))</f>
        <v>8.1154159929263378E-2</v>
      </c>
      <c r="BO27" s="12">
        <f>+SUM(BO24:BO26)</f>
        <v>57256</v>
      </c>
      <c r="BP27" s="86">
        <f ca="1">+SUM(BP24:BP26)</f>
        <v>60524</v>
      </c>
      <c r="BQ27" s="12">
        <f ca="1">SUM(BQ24:BQ26)</f>
        <v>3268</v>
      </c>
      <c r="BR27" s="13">
        <f ca="1">IF(BQ27=0,0,IF(BO27=0,1,BQ27/BO27))</f>
        <v>5.7076987564622046E-2</v>
      </c>
      <c r="BS27" s="12">
        <f>SUM(BS24:BS26)</f>
        <v>466662</v>
      </c>
      <c r="BT27" s="86">
        <f ca="1">SUM(BT24:BT26)</f>
        <v>503155</v>
      </c>
      <c r="BU27" s="12">
        <f ca="1">SUM(BU24:BU26)</f>
        <v>36493</v>
      </c>
      <c r="BV27" s="13">
        <f ca="1">IF(BU27=0,0,IF(BS27=0,1,BU27/BS27))</f>
        <v>7.8200067714962865E-2</v>
      </c>
      <c r="BW27" s="12">
        <f>+SUM(BW24:BW26)</f>
        <v>55526</v>
      </c>
      <c r="BX27" s="86">
        <f ca="1">+SUM(BX24:BX26)</f>
        <v>61539</v>
      </c>
      <c r="BY27" s="12">
        <f ca="1">SUM(BY24:BY26)</f>
        <v>6013</v>
      </c>
      <c r="BZ27" s="13">
        <f ca="1">IF(BY27=0,0,IF(BW27=0,1,BY27/BW27))</f>
        <v>0.10829161113712495</v>
      </c>
      <c r="CA27" s="12">
        <f>SUM(CA24:CA26)</f>
        <v>522188</v>
      </c>
      <c r="CB27" s="86">
        <f ca="1">SUM(CB24:CB26)</f>
        <v>564694</v>
      </c>
      <c r="CC27" s="12">
        <f ca="1">SUM(CC24:CC26)</f>
        <v>42506</v>
      </c>
      <c r="CD27" s="13">
        <f ca="1">IF(CC27=0,0,IF(CA27=0,1,CC27/CA27))</f>
        <v>8.1399802370027655E-2</v>
      </c>
      <c r="CE27" s="12">
        <f>+SUM(CE24:CE26)</f>
        <v>50258</v>
      </c>
      <c r="CF27" s="86">
        <f ca="1">+SUM(CF24:CF26)</f>
        <v>57788</v>
      </c>
      <c r="CG27" s="12">
        <f ca="1">SUM(CG24:CG26)</f>
        <v>7530</v>
      </c>
      <c r="CH27" s="13">
        <f ca="1">IF(CG27=0,0,IF(CE27=0,1,CG27/CE27))</f>
        <v>0.1498268932309284</v>
      </c>
      <c r="CI27" s="12">
        <f>SUM(CI24:CI26)</f>
        <v>572446</v>
      </c>
      <c r="CJ27" s="86">
        <f ca="1">SUM(CJ24:CJ26)</f>
        <v>622482</v>
      </c>
      <c r="CK27" s="12">
        <f ca="1">SUM(CK24:CK26)</f>
        <v>50036</v>
      </c>
      <c r="CL27" s="13">
        <f ca="1">IF(CK27=0,0,IF(CI27=0,1,CK27/CI27))</f>
        <v>8.7407371175621806E-2</v>
      </c>
      <c r="CM27" s="12">
        <f>+SUM(CM24:CM26)</f>
        <v>51525</v>
      </c>
      <c r="CN27" s="86">
        <f ca="1">+SUM(CN24:CN26)</f>
        <v>57461</v>
      </c>
      <c r="CO27" s="12">
        <f ca="1">SUM(CO24:CO26)</f>
        <v>5936</v>
      </c>
      <c r="CP27" s="13">
        <f ca="1">IF(CO27=0,0,IF(CM27=0,1,CO27/CM27))</f>
        <v>0.11520621057738961</v>
      </c>
      <c r="CQ27" s="12">
        <f>SUM(CQ24:CQ26)</f>
        <v>623971</v>
      </c>
      <c r="CR27" s="86">
        <f ca="1">SUM(CR24:CR26)</f>
        <v>679943</v>
      </c>
      <c r="CS27" s="12">
        <f ca="1">SUM(CS24:CS26)</f>
        <v>55972</v>
      </c>
      <c r="CT27" s="13">
        <f ca="1">IF(CS27=0,0,IF(CQ27=0,1,CS27/CQ27))</f>
        <v>8.9702886832881662E-2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253355</v>
      </c>
      <c r="D29" s="73">
        <f ca="1">OFFSET(CZ29,0,14,1,1)</f>
        <v>252975</v>
      </c>
      <c r="E29" s="18">
        <f ca="1">SUM(D29-C29)</f>
        <v>-380</v>
      </c>
      <c r="F29" s="19">
        <f ca="1">IF(E29=0,0,IF(C29=0,1,E29/C29))</f>
        <v>-1.4998717214975035E-3</v>
      </c>
      <c r="G29" s="18">
        <f>SUMIF($C$6:F$6,G$5,$C29:F29)</f>
        <v>253355</v>
      </c>
      <c r="H29" s="73">
        <f ca="1">SUMIF($C$6:G$6,H$5,$C29:G29)</f>
        <v>252975</v>
      </c>
      <c r="I29" s="18">
        <f ca="1">SUM(H29-G29)</f>
        <v>-380</v>
      </c>
      <c r="J29" s="19">
        <f ca="1">IF(I29=0,0,IF(G29=0,1,I29/G29))</f>
        <v>-1.4998717214975035E-3</v>
      </c>
      <c r="K29" s="18">
        <f>+DA29</f>
        <v>234874</v>
      </c>
      <c r="L29" s="73">
        <f ca="1">OFFSET(DA29,0,14,1,1)</f>
        <v>240401</v>
      </c>
      <c r="M29" s="18">
        <f ca="1">SUM(L29-K29)</f>
        <v>5527</v>
      </c>
      <c r="N29" s="19">
        <f ca="1">IF(M29=0,0,IF(K29=0,1,M29/K29))</f>
        <v>2.3531765968136106E-2</v>
      </c>
      <c r="O29" s="18">
        <f>SUMIF($C$6:N$6,O$5,$C29:N29)</f>
        <v>488229</v>
      </c>
      <c r="P29" s="73">
        <f ca="1">SUMIF($C$6:O$6,P$5,$C29:O29)</f>
        <v>493376</v>
      </c>
      <c r="Q29" s="18">
        <f ca="1">SUM(P29-O29)</f>
        <v>5147</v>
      </c>
      <c r="R29" s="19">
        <f ca="1">IF(Q29=0,0,IF(O29=0,1,Q29/O29))</f>
        <v>1.0542184098035963E-2</v>
      </c>
      <c r="S29" s="18">
        <f>+DB29</f>
        <v>311010</v>
      </c>
      <c r="T29" s="73">
        <f ca="1">OFFSET(DB29,0,14,1,1)</f>
        <v>288097</v>
      </c>
      <c r="U29" s="18">
        <f ca="1">SUM(T29-S29)</f>
        <v>-22913</v>
      </c>
      <c r="V29" s="19">
        <f ca="1">IF(U29=0,0,IF(S29=0,1,U29/S29))</f>
        <v>-7.3672872254911412E-2</v>
      </c>
      <c r="W29" s="18">
        <f>SUMIF($C$6:V$6,W$5,$C29:V29)</f>
        <v>799239</v>
      </c>
      <c r="X29" s="73">
        <f ca="1">SUMIF($C$6:W$6,X$5,$C29:W29)</f>
        <v>781473</v>
      </c>
      <c r="Y29" s="18">
        <f ca="1">SUM(X29-W29)</f>
        <v>-17766</v>
      </c>
      <c r="Z29" s="19">
        <f ca="1">IF(Y29=0,0,IF(W29=0,1,Y29/W29))</f>
        <v>-2.2228644998554876E-2</v>
      </c>
      <c r="AA29" s="18">
        <f>+DC29</f>
        <v>289380</v>
      </c>
      <c r="AB29" s="73">
        <f ca="1">OFFSET(DC29,0,14,1,1)</f>
        <v>310128</v>
      </c>
      <c r="AC29" s="18">
        <f ca="1">SUM(AB29-AA29)</f>
        <v>20748</v>
      </c>
      <c r="AD29" s="19">
        <f ca="1">IF(AC29=0,0,IF(AA29=0,1,AC29/AA29))</f>
        <v>7.1698113207547168E-2</v>
      </c>
      <c r="AE29" s="18">
        <f>SUMIF($C$6:AD$6,AE$5,$C29:AD29)</f>
        <v>1088619</v>
      </c>
      <c r="AF29" s="73">
        <f ca="1">SUMIF($C$6:AE$6,AF$5,$C29:AE29)</f>
        <v>1091601</v>
      </c>
      <c r="AG29" s="18">
        <f ca="1">SUM(AF29-AE29)</f>
        <v>2982</v>
      </c>
      <c r="AH29" s="19">
        <f ca="1">IF(AG29=0,0,IF(AE29=0,1,AG29/AE29))</f>
        <v>2.7392503713420399E-3</v>
      </c>
      <c r="AI29" s="18">
        <f>+DD29</f>
        <v>350433</v>
      </c>
      <c r="AJ29" s="73">
        <f ca="1">OFFSET(DD29,0,14,1,1)</f>
        <v>326712</v>
      </c>
      <c r="AK29" s="18">
        <f ca="1">SUM(AJ29-AI29)</f>
        <v>-23721</v>
      </c>
      <c r="AL29" s="19">
        <f ca="1">IF(AK29=0,0,IF(AI29=0,1,AK29/AI29))</f>
        <v>-6.7690542842711726E-2</v>
      </c>
      <c r="AM29" s="18">
        <f>SUMIF($C$6:AL$6,AM$5,$C29:AL29)</f>
        <v>1439052</v>
      </c>
      <c r="AN29" s="73">
        <f ca="1">SUMIF($C$6:AM$6,AN$5,$C29:AM29)</f>
        <v>1418313</v>
      </c>
      <c r="AO29" s="18">
        <f ca="1">SUM(AN29-AM29)</f>
        <v>-20739</v>
      </c>
      <c r="AP29" s="19">
        <f ca="1">IF(AO29=0,0,IF(AM29=0,1,AO29/AM29))</f>
        <v>-1.4411570950875993E-2</v>
      </c>
      <c r="AQ29" s="18">
        <f>+DE29</f>
        <v>377094</v>
      </c>
      <c r="AR29" s="73">
        <f ca="1">OFFSET(DE29,0,14,1,1)</f>
        <v>373013</v>
      </c>
      <c r="AS29" s="18">
        <f ca="1">SUM(AR29-AQ29)</f>
        <v>-4081</v>
      </c>
      <c r="AT29" s="19">
        <f ca="1">IF(AS29=0,0,IF(AQ29=0,1,AS29/AQ29))</f>
        <v>-1.0822235304725081E-2</v>
      </c>
      <c r="AU29" s="18">
        <f>SUMIF($C$6:AT$6,AU$5,$C29:AT29)</f>
        <v>1816146</v>
      </c>
      <c r="AV29" s="73">
        <f ca="1">SUMIF($C$6:AU$6,AV$5,$C29:AU29)</f>
        <v>1791326</v>
      </c>
      <c r="AW29" s="18">
        <f ca="1">SUM(AV29-AU29)</f>
        <v>-24820</v>
      </c>
      <c r="AX29" s="19">
        <f ca="1">IF(AW29=0,0,IF(AU29=0,1,AW29/AU29))</f>
        <v>-1.3666302158526903E-2</v>
      </c>
      <c r="AY29" s="18">
        <f>+DF29</f>
        <v>489198</v>
      </c>
      <c r="AZ29" s="73">
        <f ca="1">OFFSET(DF29,0,14,1,1)</f>
        <v>489917</v>
      </c>
      <c r="BA29" s="18">
        <f ca="1">SUM(AZ29-AY29)</f>
        <v>719</v>
      </c>
      <c r="BB29" s="19">
        <f ca="1">IF(BA29=0,0,IF(AY29=0,1,BA29/AY29))</f>
        <v>1.469752533738895E-3</v>
      </c>
      <c r="BC29" s="18">
        <f>SUMIF($C$6:BB$6,BC$5,$C29:BB29)</f>
        <v>2305344</v>
      </c>
      <c r="BD29" s="73">
        <f ca="1">SUMIF($C$6:BC$6,BD$5,$C29:BC29)</f>
        <v>2281243</v>
      </c>
      <c r="BE29" s="18">
        <f ca="1">SUM(BD29-BC29)</f>
        <v>-24101</v>
      </c>
      <c r="BF29" s="19">
        <f ca="1">IF(BE29=0,0,IF(BC29=0,1,BE29/BC29))</f>
        <v>-1.0454405069265151E-2</v>
      </c>
      <c r="BG29" s="18">
        <f>+DG29</f>
        <v>487466</v>
      </c>
      <c r="BH29" s="73">
        <f ca="1">OFFSET(DG29,0,14,1,1)</f>
        <v>492160</v>
      </c>
      <c r="BI29" s="18">
        <f ca="1">SUM(BH29-BG29)</f>
        <v>4694</v>
      </c>
      <c r="BJ29" s="19">
        <f ca="1">IF(BI29=0,0,IF(BG29=0,1,BI29/BG29))</f>
        <v>9.6293895369112918E-3</v>
      </c>
      <c r="BK29" s="18">
        <f>SUMIF($C$6:BJ$6,BK$5,$C29:BJ29)</f>
        <v>2792810</v>
      </c>
      <c r="BL29" s="73">
        <f ca="1">SUMIF($C$6:BK$6,BL$5,$C29:BK29)</f>
        <v>2773403</v>
      </c>
      <c r="BM29" s="18">
        <f ca="1">SUM(BL29-BK29)</f>
        <v>-19407</v>
      </c>
      <c r="BN29" s="19">
        <f ca="1">IF(BM29=0,0,IF(BK29=0,1,BM29/BK29))</f>
        <v>-6.9489152502318456E-3</v>
      </c>
      <c r="BO29" s="18">
        <f>+DH29</f>
        <v>370332</v>
      </c>
      <c r="BP29" s="73">
        <f ca="1">OFFSET(DH29,0,14,1,1)</f>
        <v>377471</v>
      </c>
      <c r="BQ29" s="18">
        <f ca="1">SUM(BP29-BO29)</f>
        <v>7139</v>
      </c>
      <c r="BR29" s="19">
        <f ca="1">IF(BQ29=0,0,IF(BO29=0,1,BQ29/BO29))</f>
        <v>1.927729712798246E-2</v>
      </c>
      <c r="BS29" s="18">
        <f>SUMIF($C$6:BR$6,BS$5,$C29:BR29)</f>
        <v>3163142</v>
      </c>
      <c r="BT29" s="73">
        <f ca="1">SUMIF($C$6:BS$6,BT$5,$C29:BS29)</f>
        <v>3150874</v>
      </c>
      <c r="BU29" s="18">
        <f ca="1">SUM(BT29-BS29)</f>
        <v>-12268</v>
      </c>
      <c r="BV29" s="19">
        <f ca="1">IF(BU29=0,0,IF(BS29=0,1,BU29/BS29))</f>
        <v>-3.8784221511395946E-3</v>
      </c>
      <c r="BW29" s="18">
        <f>+DI29</f>
        <v>351894</v>
      </c>
      <c r="BX29" s="73">
        <f ca="1">OFFSET(DI29,0,14,1,1)</f>
        <v>354972</v>
      </c>
      <c r="BY29" s="18">
        <f ca="1">SUM(BX29-BW29)</f>
        <v>3078</v>
      </c>
      <c r="BZ29" s="19">
        <f ca="1">IF(BY29=0,0,IF(BW29=0,1,BY29/BW29))</f>
        <v>8.7469522071987587E-3</v>
      </c>
      <c r="CA29" s="18">
        <f>SUMIF($C$6:BZ$6,CA$5,$C29:BZ29)</f>
        <v>3515036</v>
      </c>
      <c r="CB29" s="73">
        <f ca="1">SUMIF($C$6:CA$6,CB$5,$C29:CA29)</f>
        <v>3505846</v>
      </c>
      <c r="CC29" s="18">
        <f ca="1">SUM(CB29-CA29)</f>
        <v>-9190</v>
      </c>
      <c r="CD29" s="19">
        <f ca="1">IF(CC29=0,0,IF(CA29=0,1,CC29/CA29))</f>
        <v>-2.6144824690273443E-3</v>
      </c>
      <c r="CE29" s="18">
        <f>+DJ29</f>
        <v>293110</v>
      </c>
      <c r="CF29" s="73">
        <f ca="1">OFFSET(DJ29,0,14,1,1)</f>
        <v>300185</v>
      </c>
      <c r="CG29" s="18">
        <f ca="1">SUM(CF29-CE29)</f>
        <v>7075</v>
      </c>
      <c r="CH29" s="19">
        <f ca="1">IF(CG29=0,0,IF(CE29=0,1,CG29/CE29))</f>
        <v>2.4137695745624511E-2</v>
      </c>
      <c r="CI29" s="18">
        <f>SUMIF($C$6:CH$6,CI$5,$C29:CH29)</f>
        <v>3808146</v>
      </c>
      <c r="CJ29" s="73">
        <f ca="1">SUMIF($C$6:CI$6,CJ$5,$C29:CI29)</f>
        <v>3806031</v>
      </c>
      <c r="CK29" s="18">
        <f ca="1">SUM(CJ29-CI29)</f>
        <v>-2115</v>
      </c>
      <c r="CL29" s="19">
        <f ca="1">IF(CK29=0,0,IF(CI29=0,1,CK29/CI29))</f>
        <v>-5.5538837008875183E-4</v>
      </c>
      <c r="CM29" s="18">
        <f>+DK29</f>
        <v>289338</v>
      </c>
      <c r="CN29" s="73">
        <f ca="1">OFFSET(DK29,0,14,1,1)</f>
        <v>310963</v>
      </c>
      <c r="CO29" s="18">
        <f ca="1">SUM(CN29-CM29)</f>
        <v>21625</v>
      </c>
      <c r="CP29" s="19">
        <f ca="1">IF(CO29=0,0,IF(CM29=0,1,CO29/CM29))</f>
        <v>7.4739577933074813E-2</v>
      </c>
      <c r="CQ29" s="18">
        <f>SUMIF($C$6:CP$6,CQ$5,$C29:CP29)</f>
        <v>4097484</v>
      </c>
      <c r="CR29" s="73">
        <f ca="1">SUMIF($C$6:CQ$6,CR$5,$C29:CQ29)</f>
        <v>4116994</v>
      </c>
      <c r="CS29" s="18">
        <f ca="1">SUM(CR29-CQ29)</f>
        <v>19510</v>
      </c>
      <c r="CT29" s="19">
        <f ca="1">IF(CS29=0,0,IF(CQ29=0,1,CS29/CQ29))</f>
        <v>4.7614584950179187E-3</v>
      </c>
      <c r="CW29" t="s">
        <v>14</v>
      </c>
      <c r="CX29" t="s">
        <v>6</v>
      </c>
      <c r="CZ29" s="74">
        <f>SUMIF(PB!$A$93:$A$108,'2016-2017'!CZ$7,PB!D$93:D$108)</f>
        <v>253355</v>
      </c>
      <c r="DA29" s="74">
        <f>SUMIF(PB!$A$93:$A$108,'2016-2017'!DA$7,PB!E$93:E$108)</f>
        <v>234874</v>
      </c>
      <c r="DB29" s="74">
        <f>SUMIF(PB!$A$93:$A$108,'2016-2017'!DB$7,PB!F$93:F$108)</f>
        <v>311010</v>
      </c>
      <c r="DC29" s="74">
        <f>SUMIF(PB!$A$93:$A$108,'2016-2017'!DC$7,PB!G$93:G$108)</f>
        <v>289380</v>
      </c>
      <c r="DD29" s="74">
        <f>SUMIF(PB!$A$93:$A$108,'2016-2017'!DD$7,PB!H$93:H$108)</f>
        <v>350433</v>
      </c>
      <c r="DE29" s="74">
        <f>SUMIF(PB!$A$93:$A$108,'2016-2017'!DE$7,PB!I$93:I$108)</f>
        <v>377094</v>
      </c>
      <c r="DF29" s="74">
        <f>SUMIF(PB!$A$93:$A$108,'2016-2017'!DF$7,PB!J$93:J$108)</f>
        <v>489198</v>
      </c>
      <c r="DG29" s="74">
        <f>SUMIF(PB!$A$93:$A$108,'2016-2017'!DG$7,PB!K$93:K$108)</f>
        <v>487466</v>
      </c>
      <c r="DH29" s="74">
        <f>SUMIF(PB!$A$93:$A$108,'2016-2017'!DH$7,PB!L$93:L$108)</f>
        <v>370332</v>
      </c>
      <c r="DI29" s="74">
        <f>SUMIF(PB!$A$93:$A$108,'2016-2017'!DI$7,PB!M$93:M$108)</f>
        <v>351894</v>
      </c>
      <c r="DJ29" s="74">
        <f>SUMIF(PB!$A$93:$A$108,'2016-2017'!DJ$7,PB!N$93:N$108)</f>
        <v>293110</v>
      </c>
      <c r="DK29" s="74">
        <f>SUMIF(PB!$A$93:$A$108,'2016-2017'!DK$7,PB!O$93:O$108)</f>
        <v>289338</v>
      </c>
      <c r="DN29" s="74">
        <f>SUMIF(PB!$A$93:$A$108,'2016-2017'!DN$7,PB!D$93:D$108)</f>
        <v>252975</v>
      </c>
      <c r="DO29" s="74">
        <f>SUMIF(PB!$A$93:$A$108,'2016-2017'!DO$7,PB!E$93:E$108)</f>
        <v>240401</v>
      </c>
      <c r="DP29" s="74">
        <f>SUMIF(PB!$A$93:$A$108,'2016-2017'!DP$7,PB!F$93:F$108)</f>
        <v>288097</v>
      </c>
      <c r="DQ29" s="74">
        <f>SUMIF(PB!$A$93:$A$108,'2016-2017'!DQ$7,PB!G$93:G$108)</f>
        <v>310128</v>
      </c>
      <c r="DR29" s="74">
        <f>SUMIF(PB!$A$93:$A$108,'2016-2017'!DR$7,PB!H$93:H$108)</f>
        <v>326712</v>
      </c>
      <c r="DS29" s="74">
        <f>SUMIF(PB!$A$93:$A$108,'2016-2017'!DS$7,PB!I$93:I$108)</f>
        <v>373013</v>
      </c>
      <c r="DT29" s="74">
        <f>SUMIF(PB!$A$93:$A$108,'2016-2017'!DT$7,PB!J$93:J$108)</f>
        <v>489917</v>
      </c>
      <c r="DU29" s="74">
        <f>SUMIF(PB!$A$93:$A$108,'2016-2017'!DU$7,PB!K$93:K$108)</f>
        <v>492160</v>
      </c>
      <c r="DV29" s="74">
        <f>SUMIF(PB!$A$93:$A$108,'2016-2017'!DV$7,PB!L$93:L$108)</f>
        <v>377471</v>
      </c>
      <c r="DW29" s="74">
        <f>SUMIF(PB!$A$93:$A$108,'2016-2017'!DW$7,PB!M$93:M$108)</f>
        <v>354972</v>
      </c>
      <c r="DX29" s="74">
        <f>SUMIF(PB!$A$93:$A$108,'2016-2017'!DX$7,PB!N$93:N$108)</f>
        <v>300185</v>
      </c>
      <c r="DY29" s="74">
        <f>SUMIF(PB!$A$93:$A$108,'2016-2017'!DY$7,PB!O$93:O$108)</f>
        <v>310963</v>
      </c>
    </row>
    <row r="30" spans="1:130">
      <c r="A30" s="84" t="str">
        <f>+CW31</f>
        <v>Peace Bridge</v>
      </c>
      <c r="B30" s="26" t="s">
        <v>7</v>
      </c>
      <c r="C30" s="18">
        <f>+CZ30</f>
        <v>96953</v>
      </c>
      <c r="D30" s="73">
        <f ca="1">OFFSET(CZ30,0,14,1,1)</f>
        <v>95293</v>
      </c>
      <c r="E30" s="18">
        <f ca="1">SUM(D30-C30)</f>
        <v>-1660</v>
      </c>
      <c r="F30" s="19">
        <f ca="1">IF(E30=0,0,IF(C30=0,1,E30/C30))</f>
        <v>-1.7121698142398896E-2</v>
      </c>
      <c r="G30" s="18">
        <f>SUMIF($C$6:F$6,G$5,$C30:F30)</f>
        <v>96953</v>
      </c>
      <c r="H30" s="73">
        <f ca="1">SUMIF($C$6:G$6,H$5,$C30:G30)</f>
        <v>95293</v>
      </c>
      <c r="I30" s="18">
        <f ca="1">SUM(H30-G30)</f>
        <v>-1660</v>
      </c>
      <c r="J30" s="19">
        <f ca="1">IF(I30=0,0,IF(G30=0,1,I30/G30))</f>
        <v>-1.7121698142398896E-2</v>
      </c>
      <c r="K30" s="18">
        <f>+DA30</f>
        <v>99731</v>
      </c>
      <c r="L30" s="73">
        <f ca="1">OFFSET(DA30,0,14,1,1)</f>
        <v>89465</v>
      </c>
      <c r="M30" s="18">
        <f ca="1">SUM(L30-K30)</f>
        <v>-10266</v>
      </c>
      <c r="N30" s="19">
        <f ca="1">IF(M30=0,0,IF(K30=0,1,M30/K30))</f>
        <v>-0.10293690026170399</v>
      </c>
      <c r="O30" s="18">
        <f>SUMIF($C$6:N$6,O$5,$C30:N30)</f>
        <v>196684</v>
      </c>
      <c r="P30" s="73">
        <f ca="1">SUMIF($C$6:O$6,P$5,$C30:O30)</f>
        <v>184758</v>
      </c>
      <c r="Q30" s="18">
        <f ca="1">SUM(P30-O30)</f>
        <v>-11926</v>
      </c>
      <c r="R30" s="19">
        <f ca="1">IF(Q30=0,0,IF(O30=0,1,Q30/O30))</f>
        <v>-6.0635333834984033E-2</v>
      </c>
      <c r="S30" s="18">
        <f>+DB30</f>
        <v>109689</v>
      </c>
      <c r="T30" s="73">
        <f ca="1">OFFSET(DB30,0,14,1,1)</f>
        <v>103637</v>
      </c>
      <c r="U30" s="18">
        <f ca="1">SUM(T30-S30)</f>
        <v>-6052</v>
      </c>
      <c r="V30" s="19">
        <f ca="1">IF(U30=0,0,IF(S30=0,1,U30/S30))</f>
        <v>-5.5174174256306469E-2</v>
      </c>
      <c r="W30" s="18">
        <f>SUMIF($C$6:V$6,W$5,$C30:V30)</f>
        <v>306373</v>
      </c>
      <c r="X30" s="73">
        <f ca="1">SUMIF($C$6:W$6,X$5,$C30:W30)</f>
        <v>288395</v>
      </c>
      <c r="Y30" s="18">
        <f ca="1">SUM(X30-W30)</f>
        <v>-17978</v>
      </c>
      <c r="Z30" s="19">
        <f ca="1">IF(Y30=0,0,IF(W30=0,1,Y30/W30))</f>
        <v>-5.8680105622884525E-2</v>
      </c>
      <c r="AA30" s="18">
        <f>+DC30</f>
        <v>103360</v>
      </c>
      <c r="AB30" s="73">
        <f ca="1">OFFSET(DC30,0,14,1,1)</f>
        <v>93964</v>
      </c>
      <c r="AC30" s="18">
        <f ca="1">SUM(AB30-AA30)</f>
        <v>-9396</v>
      </c>
      <c r="AD30" s="19">
        <f ca="1">IF(AC30=0,0,IF(AA30=0,1,AC30/AA30))</f>
        <v>-9.0905572755417954E-2</v>
      </c>
      <c r="AE30" s="18">
        <f>SUMIF($C$6:AD$6,AE$5,$C30:AD30)</f>
        <v>409733</v>
      </c>
      <c r="AF30" s="73">
        <f ca="1">SUMIF($C$6:AE$6,AF$5,$C30:AE30)</f>
        <v>382359</v>
      </c>
      <c r="AG30" s="18">
        <f ca="1">SUM(AF30-AE30)</f>
        <v>-27374</v>
      </c>
      <c r="AH30" s="19">
        <f ca="1">IF(AG30=0,0,IF(AE30=0,1,AG30/AE30))</f>
        <v>-6.6809361218159141E-2</v>
      </c>
      <c r="AI30" s="18">
        <f>+DD30</f>
        <v>103628</v>
      </c>
      <c r="AJ30" s="73">
        <f ca="1">OFFSET(DD30,0,14,1,1)</f>
        <v>104566</v>
      </c>
      <c r="AK30" s="18">
        <f ca="1">SUM(AJ30-AI30)</f>
        <v>938</v>
      </c>
      <c r="AL30" s="19">
        <f ca="1">IF(AK30=0,0,IF(AI30=0,1,AK30/AI30))</f>
        <v>9.0516076736017297E-3</v>
      </c>
      <c r="AM30" s="18">
        <f>SUMIF($C$6:AL$6,AM$5,$C30:AL30)</f>
        <v>513361</v>
      </c>
      <c r="AN30" s="73">
        <f ca="1">SUMIF($C$6:AM$6,AN$5,$C30:AM30)</f>
        <v>486925</v>
      </c>
      <c r="AO30" s="18">
        <f ca="1">SUM(AN30-AM30)</f>
        <v>-26436</v>
      </c>
      <c r="AP30" s="19">
        <f ca="1">IF(AO30=0,0,IF(AM30=0,1,AO30/AM30))</f>
        <v>-5.1495925868930439E-2</v>
      </c>
      <c r="AQ30" s="18">
        <f>+DE30</f>
        <v>106237</v>
      </c>
      <c r="AR30" s="73">
        <f ca="1">OFFSET(DE30,0,14,1,1)</f>
        <v>103578</v>
      </c>
      <c r="AS30" s="18">
        <f ca="1">SUM(AR30-AQ30)</f>
        <v>-2659</v>
      </c>
      <c r="AT30" s="19">
        <f ca="1">IF(AS30=0,0,IF(AQ30=0,1,AS30/AQ30))</f>
        <v>-2.502894471794196E-2</v>
      </c>
      <c r="AU30" s="18">
        <f>SUMIF($C$6:AT$6,AU$5,$C30:AT30)</f>
        <v>619598</v>
      </c>
      <c r="AV30" s="73">
        <f ca="1">SUMIF($C$6:AU$6,AV$5,$C30:AU30)</f>
        <v>590503</v>
      </c>
      <c r="AW30" s="18">
        <f ca="1">SUM(AV30-AU30)</f>
        <v>-29095</v>
      </c>
      <c r="AX30" s="19">
        <f ca="1">IF(AW30=0,0,IF(AU30=0,1,AW30/AU30))</f>
        <v>-4.6957866229393901E-2</v>
      </c>
      <c r="AY30" s="18">
        <f>+DF30</f>
        <v>95000</v>
      </c>
      <c r="AZ30" s="73">
        <f ca="1">OFFSET(DF30,0,14,1,1)</f>
        <v>91468</v>
      </c>
      <c r="BA30" s="18">
        <f ca="1">SUM(AZ30-AY30)</f>
        <v>-3532</v>
      </c>
      <c r="BB30" s="19">
        <f ca="1">IF(BA30=0,0,IF(AY30=0,1,BA30/AY30))</f>
        <v>-3.7178947368421054E-2</v>
      </c>
      <c r="BC30" s="18">
        <f>SUMIF($C$6:BB$6,BC$5,$C30:BB30)</f>
        <v>714598</v>
      </c>
      <c r="BD30" s="73">
        <f ca="1">SUMIF($C$6:BC$6,BD$5,$C30:BC30)</f>
        <v>681971</v>
      </c>
      <c r="BE30" s="18">
        <f ca="1">SUM(BD30-BC30)</f>
        <v>-32627</v>
      </c>
      <c r="BF30" s="19">
        <f ca="1">IF(BE30=0,0,IF(BC30=0,1,BE30/BC30))</f>
        <v>-4.5657838393054553E-2</v>
      </c>
      <c r="BG30" s="18">
        <f>+DG30</f>
        <v>106554</v>
      </c>
      <c r="BH30" s="73">
        <f ca="1">OFFSET(DG30,0,14,1,1)</f>
        <v>104374</v>
      </c>
      <c r="BI30" s="18">
        <f ca="1">SUM(BH30-BG30)</f>
        <v>-2180</v>
      </c>
      <c r="BJ30" s="19">
        <f ca="1">IF(BI30=0,0,IF(BG30=0,1,BI30/BG30))</f>
        <v>-2.0459109934868706E-2</v>
      </c>
      <c r="BK30" s="18">
        <f>SUMIF($C$6:BJ$6,BK$5,$C30:BJ30)</f>
        <v>821152</v>
      </c>
      <c r="BL30" s="73">
        <f ca="1">SUMIF($C$6:BK$6,BL$5,$C30:BK30)</f>
        <v>786345</v>
      </c>
      <c r="BM30" s="18">
        <f ca="1">SUM(BL30-BK30)</f>
        <v>-34807</v>
      </c>
      <c r="BN30" s="19">
        <f ca="1">IF(BM30=0,0,IF(BK30=0,1,BM30/BK30))</f>
        <v>-4.2388010989439229E-2</v>
      </c>
      <c r="BO30" s="18">
        <f>+DH30</f>
        <v>101839</v>
      </c>
      <c r="BP30" s="73">
        <f ca="1">OFFSET(DH30,0,14,1,1)</f>
        <v>95947</v>
      </c>
      <c r="BQ30" s="18">
        <f ca="1">SUM(BP30-BO30)</f>
        <v>-5892</v>
      </c>
      <c r="BR30" s="19">
        <f ca="1">IF(BQ30=0,0,IF(BO30=0,1,BQ30/BO30))</f>
        <v>-5.7856027651489117E-2</v>
      </c>
      <c r="BS30" s="18">
        <f>SUMIF($C$6:BR$6,BS$5,$C30:BR30)</f>
        <v>922991</v>
      </c>
      <c r="BT30" s="73">
        <f ca="1">SUMIF($C$6:BS$6,BT$5,$C30:BS30)</f>
        <v>882292</v>
      </c>
      <c r="BU30" s="18">
        <f ca="1">SUM(BT30-BS30)</f>
        <v>-40699</v>
      </c>
      <c r="BV30" s="19">
        <f ca="1">IF(BU30=0,0,IF(BS30=0,1,BU30/BS30))</f>
        <v>-4.4094687813857343E-2</v>
      </c>
      <c r="BW30" s="18">
        <f>+DI30</f>
        <v>99970</v>
      </c>
      <c r="BX30" s="73">
        <f ca="1">OFFSET(DI30,0,14,1,1)</f>
        <v>101835</v>
      </c>
      <c r="BY30" s="18">
        <f ca="1">SUM(BX30-BW30)</f>
        <v>1865</v>
      </c>
      <c r="BZ30" s="19">
        <f ca="1">IF(BY30=0,0,IF(BW30=0,1,BY30/BW30))</f>
        <v>1.86555966790037E-2</v>
      </c>
      <c r="CA30" s="18">
        <f>SUMIF($C$6:BZ$6,CA$5,$C30:BZ30)</f>
        <v>1022961</v>
      </c>
      <c r="CB30" s="73">
        <f ca="1">SUMIF($C$6:CA$6,CB$5,$C30:CA30)</f>
        <v>984127</v>
      </c>
      <c r="CC30" s="18">
        <f ca="1">SUM(CB30-CA30)</f>
        <v>-38834</v>
      </c>
      <c r="CD30" s="19">
        <f ca="1">IF(CC30=0,0,IF(CA30=0,1,CC30/CA30))</f>
        <v>-3.7962346560621571E-2</v>
      </c>
      <c r="CE30" s="18">
        <f>+DJ30</f>
        <v>100246</v>
      </c>
      <c r="CF30" s="73">
        <f ca="1">OFFSET(DJ30,0,14,1,1)</f>
        <v>97313</v>
      </c>
      <c r="CG30" s="18">
        <f ca="1">SUM(CF30-CE30)</f>
        <v>-2933</v>
      </c>
      <c r="CH30" s="19">
        <f ca="1">IF(CG30=0,0,IF(CE30=0,1,CG30/CE30))</f>
        <v>-2.9258025257865649E-2</v>
      </c>
      <c r="CI30" s="18">
        <f>SUMIF($C$6:CH$6,CI$5,$C30:CH30)</f>
        <v>1123207</v>
      </c>
      <c r="CJ30" s="73">
        <f ca="1">SUMIF($C$6:CI$6,CJ$5,$C30:CI30)</f>
        <v>1081440</v>
      </c>
      <c r="CK30" s="18">
        <f ca="1">SUM(CJ30-CI30)</f>
        <v>-41767</v>
      </c>
      <c r="CL30" s="19">
        <f ca="1">IF(CK30=0,0,IF(CI30=0,1,CK30/CI30))</f>
        <v>-3.718548762605646E-2</v>
      </c>
      <c r="CM30" s="18">
        <f>+DK30</f>
        <v>89061</v>
      </c>
      <c r="CN30" s="73">
        <f ca="1">OFFSET(DK30,0,14,1,1)</f>
        <v>82522</v>
      </c>
      <c r="CO30" s="18">
        <f ca="1">SUM(CN30-CM30)</f>
        <v>-6539</v>
      </c>
      <c r="CP30" s="19">
        <f ca="1">IF(CO30=0,0,IF(CM30=0,1,CO30/CM30))</f>
        <v>-7.3421587451297426E-2</v>
      </c>
      <c r="CQ30" s="18">
        <f>SUMIF($C$6:CP$6,CQ$5,$C30:CP30)</f>
        <v>1212268</v>
      </c>
      <c r="CR30" s="73">
        <f ca="1">SUMIF($C$6:CQ$6,CR$5,$C30:CQ30)</f>
        <v>1163962</v>
      </c>
      <c r="CS30" s="18">
        <f ca="1">SUM(CR30-CQ30)</f>
        <v>-48306</v>
      </c>
      <c r="CT30" s="19">
        <f ca="1">IF(CS30=0,0,IF(CQ30=0,1,CS30/CQ30))</f>
        <v>-3.9847624452678782E-2</v>
      </c>
      <c r="CW30" t="s">
        <v>14</v>
      </c>
      <c r="CX30" t="s">
        <v>7</v>
      </c>
      <c r="CY30" s="7"/>
      <c r="CZ30" s="74">
        <f>SUMIF(PB!$A$111:$A$126,'2016-2017'!CZ$7,PB!D$111:D$126)</f>
        <v>96953</v>
      </c>
      <c r="DA30" s="74">
        <f>SUMIF(PB!$A$111:$A$126,'2016-2017'!DA$7,PB!E$111:E$126)</f>
        <v>99731</v>
      </c>
      <c r="DB30" s="74">
        <f>SUMIF(PB!$A$111:$A$126,'2016-2017'!DB$7,PB!F$111:F$126)</f>
        <v>109689</v>
      </c>
      <c r="DC30" s="74">
        <f>SUMIF(PB!$A$111:$A$126,'2016-2017'!DC$7,PB!G$111:G$126)</f>
        <v>103360</v>
      </c>
      <c r="DD30" s="74">
        <f>SUMIF(PB!$A$111:$A$126,'2016-2017'!DD$7,PB!H$111:H$126)</f>
        <v>103628</v>
      </c>
      <c r="DE30" s="74">
        <f>SUMIF(PB!$A$111:$A$126,'2016-2017'!DE$7,PB!I$111:I$126)</f>
        <v>106237</v>
      </c>
      <c r="DF30" s="74">
        <f>SUMIF(PB!$A$111:$A$126,'2016-2017'!DF$7,PB!J$111:J$126)</f>
        <v>95000</v>
      </c>
      <c r="DG30" s="74">
        <f>SUMIF(PB!$A$111:$A$126,'2016-2017'!DG$7,PB!K$111:K$126)</f>
        <v>106554</v>
      </c>
      <c r="DH30" s="74">
        <f>SUMIF(PB!$A$111:$A$126,'2016-2017'!DH$7,PB!L$111:L$126)</f>
        <v>101839</v>
      </c>
      <c r="DI30" s="74">
        <f>SUMIF(PB!$A$111:$A$126,'2016-2017'!DI$7,PB!M$111:M$126)</f>
        <v>99970</v>
      </c>
      <c r="DJ30" s="74">
        <f>SUMIF(PB!$A$111:$A$126,'2016-2017'!DJ$7,PB!N$111:N$126)</f>
        <v>100246</v>
      </c>
      <c r="DK30" s="74">
        <f>SUMIF(PB!$A$111:$A$126,'2016-2017'!DK$7,PB!O$111:O$126)</f>
        <v>89061</v>
      </c>
      <c r="DN30" s="74">
        <f>SUMIF(PB!$A$111:$A$126,'2016-2017'!DN$7,PB!D$111:D$126)</f>
        <v>95293</v>
      </c>
      <c r="DO30" s="74">
        <f>SUMIF(PB!$A$111:$A$126,'2016-2017'!DO$7,PB!E$111:E$126)</f>
        <v>89465</v>
      </c>
      <c r="DP30" s="74">
        <f>SUMIF(PB!$A$111:$A$126,'2016-2017'!DP$7,PB!F$111:F$126)</f>
        <v>103637</v>
      </c>
      <c r="DQ30" s="74">
        <f>SUMIF(PB!$A$111:$A$126,'2016-2017'!DQ$7,PB!G$111:G$126)</f>
        <v>93964</v>
      </c>
      <c r="DR30" s="74">
        <f>SUMIF(PB!$A$111:$A$126,'2016-2017'!DR$7,PB!H$111:H$126)</f>
        <v>104566</v>
      </c>
      <c r="DS30" s="74">
        <f>SUMIF(PB!$A$111:$A$126,'2016-2017'!DS$7,PB!I$111:I$126)</f>
        <v>103578</v>
      </c>
      <c r="DT30" s="74">
        <f>SUMIF(PB!$A$111:$A$126,'2016-2017'!DT$7,PB!J$111:J$126)</f>
        <v>91468</v>
      </c>
      <c r="DU30" s="74">
        <f>SUMIF(PB!$A$111:$A$126,'2016-2017'!DU$7,PB!K$111:K$126)</f>
        <v>104374</v>
      </c>
      <c r="DV30" s="74">
        <f>SUMIF(PB!$A$111:$A$126,'2016-2017'!DV$7,PB!L$111:L$126)</f>
        <v>95947</v>
      </c>
      <c r="DW30" s="74">
        <f>SUMIF(PB!$A$111:$A$126,'2016-2017'!DW$7,PB!M$111:M$126)</f>
        <v>101835</v>
      </c>
      <c r="DX30" s="74">
        <f>SUMIF(PB!$A$111:$A$126,'2016-2017'!DX$7,PB!N$111:N$126)</f>
        <v>97313</v>
      </c>
      <c r="DY30" s="74">
        <f>SUMIF(PB!$A$111:$A$126,'2016-2017'!DY$7,PB!O$111:O$126)</f>
        <v>82522</v>
      </c>
    </row>
    <row r="31" spans="1:130">
      <c r="A31" s="83"/>
      <c r="B31" s="26" t="s">
        <v>8</v>
      </c>
      <c r="C31" s="73">
        <f>+CZ31</f>
        <v>1930</v>
      </c>
      <c r="D31" s="73">
        <f ca="1">OFFSET(CZ31,0,14,1,1)</f>
        <v>1604</v>
      </c>
      <c r="E31" s="73">
        <f ca="1">SUM(D31-C31)</f>
        <v>-326</v>
      </c>
      <c r="F31" s="19">
        <f ca="1">IF(E31=0,0,IF(C31=0,1,E31/C31))</f>
        <v>-0.16891191709844561</v>
      </c>
      <c r="G31" s="73">
        <f>SUMIF($C$6:F$6,G$5,$C31:F31)</f>
        <v>1930</v>
      </c>
      <c r="H31" s="73">
        <f ca="1">SUMIF($C$6:G$6,H$5,$C31:G31)</f>
        <v>1604</v>
      </c>
      <c r="I31" s="73">
        <f ca="1">SUM(H31-G31)</f>
        <v>-326</v>
      </c>
      <c r="J31" s="19">
        <f ca="1">IF(I31=0,0,IF(G31=0,1,I31/G31))</f>
        <v>-0.16891191709844561</v>
      </c>
      <c r="K31" s="73">
        <f>+DA31</f>
        <v>1716</v>
      </c>
      <c r="L31" s="73">
        <f ca="1">OFFSET(DA31,0,14,1,1)</f>
        <v>1522</v>
      </c>
      <c r="M31" s="73">
        <f ca="1">SUM(L31-K31)</f>
        <v>-194</v>
      </c>
      <c r="N31" s="19">
        <f ca="1">IF(M31=0,0,IF(K31=0,1,M31/K31))</f>
        <v>-0.11305361305361306</v>
      </c>
      <c r="O31" s="73">
        <f>SUMIF($C$6:N$6,O$5,$C31:N31)</f>
        <v>3646</v>
      </c>
      <c r="P31" s="73">
        <f ca="1">SUMIF($C$6:O$6,P$5,$C31:O31)</f>
        <v>3126</v>
      </c>
      <c r="Q31" s="73">
        <f ca="1">SUM(P31-O31)</f>
        <v>-520</v>
      </c>
      <c r="R31" s="19">
        <f ca="1">IF(Q31=0,0,IF(O31=0,1,Q31/O31))</f>
        <v>-0.14262205156335711</v>
      </c>
      <c r="S31" s="73">
        <f>+DB31</f>
        <v>1750</v>
      </c>
      <c r="T31" s="73">
        <f ca="1">OFFSET(DB31,0,14,1,1)</f>
        <v>1556</v>
      </c>
      <c r="U31" s="73">
        <f ca="1">SUM(T31-S31)</f>
        <v>-194</v>
      </c>
      <c r="V31" s="19">
        <f ca="1">IF(U31=0,0,IF(S31=0,1,U31/S31))</f>
        <v>-0.11085714285714286</v>
      </c>
      <c r="W31" s="73">
        <f>SUMIF($C$6:V$6,W$5,$C31:V31)</f>
        <v>5396</v>
      </c>
      <c r="X31" s="73">
        <f ca="1">SUMIF($C$6:W$6,X$5,$C31:W31)</f>
        <v>4682</v>
      </c>
      <c r="Y31" s="73">
        <f ca="1">SUM(X31-W31)</f>
        <v>-714</v>
      </c>
      <c r="Z31" s="19">
        <f ca="1">IF(Y31=0,0,IF(W31=0,1,Y31/W31))</f>
        <v>-0.13232023721275019</v>
      </c>
      <c r="AA31" s="73">
        <f>+DC31</f>
        <v>1662</v>
      </c>
      <c r="AB31" s="73">
        <f ca="1">OFFSET(DC31,0,14,1,1)</f>
        <v>1686</v>
      </c>
      <c r="AC31" s="73">
        <f ca="1">SUM(AB31-AA31)</f>
        <v>24</v>
      </c>
      <c r="AD31" s="19">
        <f ca="1">IF(AC31=0,0,IF(AA31=0,1,AC31/AA31))</f>
        <v>1.444043321299639E-2</v>
      </c>
      <c r="AE31" s="73">
        <f>SUMIF($C$6:AD$6,AE$5,$C31:AD31)</f>
        <v>7058</v>
      </c>
      <c r="AF31" s="73">
        <f ca="1">SUMIF($C$6:AE$6,AF$5,$C31:AE31)</f>
        <v>6368</v>
      </c>
      <c r="AG31" s="73">
        <f ca="1">SUM(AF31-AE31)</f>
        <v>-690</v>
      </c>
      <c r="AH31" s="19">
        <f ca="1">IF(AG31=0,0,IF(AE31=0,1,AG31/AE31))</f>
        <v>-9.7761405497308024E-2</v>
      </c>
      <c r="AI31" s="73">
        <f>+DD31</f>
        <v>2028</v>
      </c>
      <c r="AJ31" s="73">
        <f ca="1">OFFSET(DD31,0,14,1,1)</f>
        <v>1882</v>
      </c>
      <c r="AK31" s="73">
        <f ca="1">SUM(AJ31-AI31)</f>
        <v>-146</v>
      </c>
      <c r="AL31" s="19">
        <f ca="1">IF(AK31=0,0,IF(AI31=0,1,AK31/AI31))</f>
        <v>-7.1992110453648922E-2</v>
      </c>
      <c r="AM31" s="73">
        <f>SUMIF($C$6:AL$6,AM$5,$C31:AL31)</f>
        <v>9086</v>
      </c>
      <c r="AN31" s="73">
        <f ca="1">SUMIF($C$6:AM$6,AN$5,$C31:AM31)</f>
        <v>8250</v>
      </c>
      <c r="AO31" s="73">
        <f ca="1">SUM(AN31-AM31)</f>
        <v>-836</v>
      </c>
      <c r="AP31" s="19">
        <f ca="1">IF(AO31=0,0,IF(AM31=0,1,AO31/AM31))</f>
        <v>-9.2009685230024216E-2</v>
      </c>
      <c r="AQ31" s="73">
        <f>+DE31</f>
        <v>2038</v>
      </c>
      <c r="AR31" s="73">
        <f ca="1">OFFSET(DE31,0,14,1,1)</f>
        <v>2212</v>
      </c>
      <c r="AS31" s="73">
        <f ca="1">SUM(AR31-AQ31)</f>
        <v>174</v>
      </c>
      <c r="AT31" s="19">
        <f ca="1">IF(AS31=0,0,IF(AQ31=0,1,AS31/AQ31))</f>
        <v>8.5377821393523068E-2</v>
      </c>
      <c r="AU31" s="73">
        <f>SUMIF($C$6:AT$6,AU$5,$C31:AT31)</f>
        <v>11124</v>
      </c>
      <c r="AV31" s="73">
        <f ca="1">SUMIF($C$6:AU$6,AV$5,$C31:AU31)</f>
        <v>10462</v>
      </c>
      <c r="AW31" s="73">
        <f ca="1">SUM(AV31-AU31)</f>
        <v>-662</v>
      </c>
      <c r="AX31" s="19">
        <f ca="1">IF(AW31=0,0,IF(AU31=0,1,AW31/AU31))</f>
        <v>-5.9510967277957572E-2</v>
      </c>
      <c r="AY31" s="73">
        <f>+DF31</f>
        <v>2402</v>
      </c>
      <c r="AZ31" s="73">
        <f ca="1">OFFSET(DF31,0,14,1,1)</f>
        <v>2328</v>
      </c>
      <c r="BA31" s="73">
        <f ca="1">SUM(AZ31-AY31)</f>
        <v>-74</v>
      </c>
      <c r="BB31" s="19">
        <f ca="1">IF(BA31=0,0,IF(AY31=0,1,BA31/AY31))</f>
        <v>-3.0807660283097418E-2</v>
      </c>
      <c r="BC31" s="73">
        <f>SUMIF($C$6:BB$6,BC$5,$C31:BB31)</f>
        <v>13526</v>
      </c>
      <c r="BD31" s="73">
        <f ca="1">SUMIF($C$6:BC$6,BD$5,$C31:BC31)</f>
        <v>12790</v>
      </c>
      <c r="BE31" s="73">
        <f ca="1">SUM(BD31-BC31)</f>
        <v>-736</v>
      </c>
      <c r="BF31" s="19">
        <f ca="1">IF(BE31=0,0,IF(BC31=0,1,BE31/BC31))</f>
        <v>-5.4413721721129675E-2</v>
      </c>
      <c r="BG31" s="73">
        <f>+DG31</f>
        <v>2450</v>
      </c>
      <c r="BH31" s="73">
        <f ca="1">OFFSET(DG31,0,14,1,1)</f>
        <v>2474</v>
      </c>
      <c r="BI31" s="73">
        <f ca="1">SUM(BH31-BG31)</f>
        <v>24</v>
      </c>
      <c r="BJ31" s="19">
        <f ca="1">IF(BI31=0,0,IF(BG31=0,1,BI31/BG31))</f>
        <v>9.7959183673469383E-3</v>
      </c>
      <c r="BK31" s="73">
        <f>SUMIF($C$6:BJ$6,BK$5,$C31:BJ31)</f>
        <v>15976</v>
      </c>
      <c r="BL31" s="73">
        <f ca="1">SUMIF($C$6:BK$6,BL$5,$C31:BK31)</f>
        <v>15264</v>
      </c>
      <c r="BM31" s="73">
        <f ca="1">SUM(BL31-BK31)</f>
        <v>-712</v>
      </c>
      <c r="BN31" s="19">
        <f ca="1">IF(BM31=0,0,IF(BK31=0,1,BM31/BK31))</f>
        <v>-4.4566850275413121E-2</v>
      </c>
      <c r="BO31" s="73">
        <f>+DH31</f>
        <v>2248</v>
      </c>
      <c r="BP31" s="73">
        <f ca="1">OFFSET(DH31,0,14,1,1)</f>
        <v>2220</v>
      </c>
      <c r="BQ31" s="73">
        <f ca="1">SUM(BP31-BO31)</f>
        <v>-28</v>
      </c>
      <c r="BR31" s="19">
        <f ca="1">IF(BQ31=0,0,IF(BO31=0,1,BQ31/BO31))</f>
        <v>-1.2455516014234875E-2</v>
      </c>
      <c r="BS31" s="73">
        <f>SUMIF($C$6:BR$6,BS$5,$C31:BR31)</f>
        <v>18224</v>
      </c>
      <c r="BT31" s="73">
        <f ca="1">SUMIF($C$6:BS$6,BT$5,$C31:BS31)</f>
        <v>17484</v>
      </c>
      <c r="BU31" s="73">
        <f ca="1">SUM(BT31-BS31)</f>
        <v>-740</v>
      </c>
      <c r="BV31" s="19">
        <f ca="1">IF(BU31=0,0,IF(BS31=0,1,BU31/BS31))</f>
        <v>-4.0605794556628619E-2</v>
      </c>
      <c r="BW31" s="73">
        <f>+DI31</f>
        <v>2308</v>
      </c>
      <c r="BX31" s="73">
        <f ca="1">OFFSET(DI31,0,14,1,1)</f>
        <v>2374</v>
      </c>
      <c r="BY31" s="73">
        <f ca="1">SUM(BX31-BW31)</f>
        <v>66</v>
      </c>
      <c r="BZ31" s="19">
        <f ca="1">IF(BY31=0,0,IF(BW31=0,1,BY31/BW31))</f>
        <v>2.8596187175043329E-2</v>
      </c>
      <c r="CA31" s="73">
        <f>SUMIF($C$6:BZ$6,CA$5,$C31:BZ31)</f>
        <v>20532</v>
      </c>
      <c r="CB31" s="73">
        <f ca="1">SUMIF($C$6:CA$6,CB$5,$C31:CA31)</f>
        <v>19858</v>
      </c>
      <c r="CC31" s="73">
        <f ca="1">SUM(CB31-CA31)</f>
        <v>-674</v>
      </c>
      <c r="CD31" s="19">
        <f ca="1">IF(CC31=0,0,IF(CA31=0,1,CC31/CA31))</f>
        <v>-3.282680693551529E-2</v>
      </c>
      <c r="CE31" s="73">
        <f>+DJ31</f>
        <v>1874</v>
      </c>
      <c r="CF31" s="73">
        <f ca="1">OFFSET(DJ31,0,14,1,1)</f>
        <v>1752</v>
      </c>
      <c r="CG31" s="73">
        <f ca="1">SUM(CF31-CE31)</f>
        <v>-122</v>
      </c>
      <c r="CH31" s="19">
        <f ca="1">IF(CG31=0,0,IF(CE31=0,1,CG31/CE31))</f>
        <v>-6.5101387406616862E-2</v>
      </c>
      <c r="CI31" s="73">
        <f>SUMIF($C$6:CH$6,CI$5,$C31:CH31)</f>
        <v>22406</v>
      </c>
      <c r="CJ31" s="73">
        <f ca="1">SUMIF($C$6:CI$6,CJ$5,$C31:CI31)</f>
        <v>21610</v>
      </c>
      <c r="CK31" s="73">
        <f ca="1">SUM(CJ31-CI31)</f>
        <v>-796</v>
      </c>
      <c r="CL31" s="19">
        <f ca="1">IF(CK31=0,0,IF(CI31=0,1,CK31/CI31))</f>
        <v>-3.5526198339730426E-2</v>
      </c>
      <c r="CM31" s="73">
        <f>+DK31</f>
        <v>1752</v>
      </c>
      <c r="CN31" s="73">
        <f ca="1">OFFSET(DK31,0,14,1,1)</f>
        <v>1962</v>
      </c>
      <c r="CO31" s="73">
        <f ca="1">SUM(CN31-CM31)</f>
        <v>210</v>
      </c>
      <c r="CP31" s="19">
        <f ca="1">IF(CO31=0,0,IF(CM31=0,1,CO31/CM31))</f>
        <v>0.11986301369863013</v>
      </c>
      <c r="CQ31" s="73">
        <f>SUMIF($C$6:CP$6,CQ$5,$C31:CP31)</f>
        <v>24158</v>
      </c>
      <c r="CR31" s="73">
        <f ca="1">SUMIF($C$6:CQ$6,CR$5,$C31:CQ31)</f>
        <v>23572</v>
      </c>
      <c r="CS31" s="73">
        <f ca="1">SUM(CR31-CQ31)</f>
        <v>-586</v>
      </c>
      <c r="CT31" s="19">
        <f ca="1">IF(CS31=0,0,IF(CQ31=0,1,CS31/CQ31))</f>
        <v>-2.4256974915141984E-2</v>
      </c>
      <c r="CW31" t="s">
        <v>14</v>
      </c>
      <c r="CX31" t="s">
        <v>8</v>
      </c>
      <c r="CY31" s="7"/>
      <c r="CZ31" s="74">
        <f>SUMIF(PB!$A$129:$A$144,'2016-2017'!CZ$7,PB!D$129:D$144)</f>
        <v>1930</v>
      </c>
      <c r="DA31" s="74">
        <f>SUMIF(PB!$A$129:$A$144,'2016-2017'!DA$7,PB!E$129:E$144)</f>
        <v>1716</v>
      </c>
      <c r="DB31" s="74">
        <f>SUMIF(PB!$A$129:$A$144,'2016-2017'!DB$7,PB!F$129:F$144)</f>
        <v>1750</v>
      </c>
      <c r="DC31" s="74">
        <f>SUMIF(PB!$A$129:$A$144,'2016-2017'!DC$7,PB!G$129:G$144)</f>
        <v>1662</v>
      </c>
      <c r="DD31" s="74">
        <f>SUMIF(PB!$A$129:$A$144,'2016-2017'!DD$7,PB!H$129:H$144)</f>
        <v>2028</v>
      </c>
      <c r="DE31" s="74">
        <f>SUMIF(PB!$A$129:$A$144,'2016-2017'!DE$7,PB!I$129:I$144)</f>
        <v>2038</v>
      </c>
      <c r="DF31" s="74">
        <f>SUMIF(PB!$A$129:$A$144,'2016-2017'!DF$7,PB!J$129:J$144)</f>
        <v>2402</v>
      </c>
      <c r="DG31" s="74">
        <f>SUMIF(PB!$A$129:$A$144,'2016-2017'!DG$7,PB!K$129:K$144)</f>
        <v>2450</v>
      </c>
      <c r="DH31" s="74">
        <f>SUMIF(PB!$A$129:$A$144,'2016-2017'!DH$7,PB!L$129:L$144)</f>
        <v>2248</v>
      </c>
      <c r="DI31" s="74">
        <f>SUMIF(PB!$A$129:$A$144,'2016-2017'!DI$7,PB!M$129:M$144)</f>
        <v>2308</v>
      </c>
      <c r="DJ31" s="74">
        <f>SUMIF(PB!$A$129:$A$144,'2016-2017'!DJ$7,PB!N$129:N$144)</f>
        <v>1874</v>
      </c>
      <c r="DK31" s="74">
        <f>SUMIF(PB!$A$129:$A$144,'2016-2017'!DK$7,PB!O$129:O$144)</f>
        <v>1752</v>
      </c>
      <c r="DN31" s="74">
        <f>SUMIF(PB!$A$129:$A$144,'2016-2017'!DN$7,PB!D$129:D$144)</f>
        <v>1604</v>
      </c>
      <c r="DO31" s="74">
        <f>SUMIF(PB!$A$129:$A$144,'2016-2017'!DO$7,PB!E$129:E$144)</f>
        <v>1522</v>
      </c>
      <c r="DP31" s="74">
        <f>SUMIF(PB!$A$129:$A$144,'2016-2017'!DP$7,PB!F$129:F$144)</f>
        <v>1556</v>
      </c>
      <c r="DQ31" s="74">
        <f>SUMIF(PB!$A$129:$A$144,'2016-2017'!DQ$7,PB!G$129:G$144)</f>
        <v>1686</v>
      </c>
      <c r="DR31" s="74">
        <f>SUMIF(PB!$A$129:$A$144,'2016-2017'!DR$7,PB!H$129:H$144)</f>
        <v>1882</v>
      </c>
      <c r="DS31" s="74">
        <f>SUMIF(PB!$A$129:$A$144,'2016-2017'!DS$7,PB!I$129:I$144)</f>
        <v>2212</v>
      </c>
      <c r="DT31" s="74">
        <f>SUMIF(PB!$A$129:$A$144,'2016-2017'!DT$7,PB!J$129:J$144)</f>
        <v>2328</v>
      </c>
      <c r="DU31" s="74">
        <f>SUMIF(PB!$A$129:$A$144,'2016-2017'!DU$7,PB!K$129:K$144)</f>
        <v>2474</v>
      </c>
      <c r="DV31" s="74">
        <f>SUMIF(PB!$A$129:$A$144,'2016-2017'!DV$7,PB!L$129:L$144)</f>
        <v>2220</v>
      </c>
      <c r="DW31" s="74">
        <f>SUMIF(PB!$A$129:$A$144,'2016-2017'!DW$7,PB!M$129:M$144)</f>
        <v>2374</v>
      </c>
      <c r="DX31" s="74">
        <f>SUMIF(PB!$A$129:$A$144,'2016-2017'!DX$7,PB!N$129:N$144)</f>
        <v>1752</v>
      </c>
      <c r="DY31" s="74">
        <f>SUMIF(PB!$A$129:$A$144,'2016-2017'!DY$7,PB!O$129:O$144)</f>
        <v>1962</v>
      </c>
    </row>
    <row r="32" spans="1:130" s="7" customFormat="1">
      <c r="A32" s="75"/>
      <c r="B32" s="24" t="s">
        <v>9</v>
      </c>
      <c r="C32" s="12">
        <f>+SUM(C29:C31)</f>
        <v>352238</v>
      </c>
      <c r="D32" s="86">
        <f ca="1">+SUM(D29:D31)</f>
        <v>349872</v>
      </c>
      <c r="E32" s="12">
        <f ca="1">SUM(E29:E31)</f>
        <v>-2366</v>
      </c>
      <c r="F32" s="13">
        <f ca="1">IF(E32=0,0,IF(C32=0,1,E32/C32))</f>
        <v>-6.7170492678245959E-3</v>
      </c>
      <c r="G32" s="12">
        <f>SUM(G29:G31)</f>
        <v>352238</v>
      </c>
      <c r="H32" s="86">
        <f ca="1">SUM(H29:H31)</f>
        <v>349872</v>
      </c>
      <c r="I32" s="12">
        <f ca="1">SUM(I29:I31)</f>
        <v>-2366</v>
      </c>
      <c r="J32" s="13">
        <f ca="1">IF(I32=0,0,IF(G32=0,1,I32/G32))</f>
        <v>-6.7170492678245959E-3</v>
      </c>
      <c r="K32" s="12">
        <f>+SUM(K29:K31)</f>
        <v>336321</v>
      </c>
      <c r="L32" s="86">
        <f ca="1">+SUM(L29:L31)</f>
        <v>331388</v>
      </c>
      <c r="M32" s="12">
        <f ca="1">SUM(M29:M31)</f>
        <v>-4933</v>
      </c>
      <c r="N32" s="13">
        <f ca="1">IF(M32=0,0,IF(K32=0,1,M32/K32))</f>
        <v>-1.4667534884827292E-2</v>
      </c>
      <c r="O32" s="12">
        <f>SUM(O29:O31)</f>
        <v>688559</v>
      </c>
      <c r="P32" s="86">
        <f ca="1">SUM(P29:P31)</f>
        <v>681260</v>
      </c>
      <c r="Q32" s="12">
        <f ca="1">SUM(Q29:Q31)</f>
        <v>-7299</v>
      </c>
      <c r="R32" s="13">
        <f ca="1">IF(Q32=0,0,IF(O32=0,1,Q32/O32))</f>
        <v>-1.0600398803878825E-2</v>
      </c>
      <c r="S32" s="12">
        <f>+SUM(S29:S31)</f>
        <v>422449</v>
      </c>
      <c r="T32" s="86">
        <f ca="1">+SUM(T29:T31)</f>
        <v>393290</v>
      </c>
      <c r="U32" s="12">
        <f ca="1">SUM(U29:U31)</f>
        <v>-29159</v>
      </c>
      <c r="V32" s="13">
        <f ca="1">IF(U32=0,0,IF(S32=0,1,U32/S32))</f>
        <v>-6.9023716472284224E-2</v>
      </c>
      <c r="W32" s="12">
        <f>SUM(W29:W31)</f>
        <v>1111008</v>
      </c>
      <c r="X32" s="86">
        <f ca="1">SUM(X29:X31)</f>
        <v>1074550</v>
      </c>
      <c r="Y32" s="12">
        <f ca="1">SUM(Y29:Y31)</f>
        <v>-36458</v>
      </c>
      <c r="Z32" s="13">
        <f ca="1">IF(Y32=0,0,IF(W32=0,1,Y32/W32))</f>
        <v>-3.2815245254759644E-2</v>
      </c>
      <c r="AA32" s="12">
        <f>+SUM(AA29:AA31)</f>
        <v>394402</v>
      </c>
      <c r="AB32" s="86">
        <f ca="1">+SUM(AB29:AB31)</f>
        <v>405778</v>
      </c>
      <c r="AC32" s="12">
        <f ca="1">SUM(AC29:AC31)</f>
        <v>11376</v>
      </c>
      <c r="AD32" s="13">
        <f ca="1">IF(AC32=0,0,IF(AA32=0,1,AC32/AA32))</f>
        <v>2.8843667121363482E-2</v>
      </c>
      <c r="AE32" s="12">
        <f>SUM(AE29:AE31)</f>
        <v>1505410</v>
      </c>
      <c r="AF32" s="86">
        <f ca="1">SUM(AF29:AF31)</f>
        <v>1480328</v>
      </c>
      <c r="AG32" s="12">
        <f ca="1">SUM(AG29:AG31)</f>
        <v>-25082</v>
      </c>
      <c r="AH32" s="13">
        <f ca="1">IF(AG32=0,0,IF(AE32=0,1,AG32/AE32))</f>
        <v>-1.6661241787951454E-2</v>
      </c>
      <c r="AI32" s="12">
        <f>+SUM(AI29:AI31)</f>
        <v>456089</v>
      </c>
      <c r="AJ32" s="86">
        <f ca="1">+SUM(AJ29:AJ31)</f>
        <v>433160</v>
      </c>
      <c r="AK32" s="12">
        <f ca="1">SUM(AK29:AK31)</f>
        <v>-22929</v>
      </c>
      <c r="AL32" s="13">
        <f ca="1">IF(AK32=0,0,IF(AI32=0,1,AK32/AI32))</f>
        <v>-5.0273082665883193E-2</v>
      </c>
      <c r="AM32" s="12">
        <f>SUM(AM29:AM31)</f>
        <v>1961499</v>
      </c>
      <c r="AN32" s="86">
        <f ca="1">SUM(AN29:AN31)</f>
        <v>1913488</v>
      </c>
      <c r="AO32" s="12">
        <f ca="1">SUM(AO29:AO31)</f>
        <v>-48011</v>
      </c>
      <c r="AP32" s="13">
        <f ca="1">IF(AO32=0,0,IF(AM32=0,1,AO32/AM32))</f>
        <v>-2.4476688491811619E-2</v>
      </c>
      <c r="AQ32" s="12">
        <f>+SUM(AQ29:AQ31)</f>
        <v>485369</v>
      </c>
      <c r="AR32" s="86">
        <f ca="1">+SUM(AR29:AR31)</f>
        <v>478803</v>
      </c>
      <c r="AS32" s="12">
        <f ca="1">SUM(AS29:AS31)</f>
        <v>-6566</v>
      </c>
      <c r="AT32" s="13">
        <f ca="1">IF(AS32=0,0,IF(AQ32=0,1,AS32/AQ32))</f>
        <v>-1.3527852005381473E-2</v>
      </c>
      <c r="AU32" s="12">
        <f>SUM(AU29:AU31)</f>
        <v>2446868</v>
      </c>
      <c r="AV32" s="86">
        <f ca="1">SUM(AV29:AV31)</f>
        <v>2392291</v>
      </c>
      <c r="AW32" s="12">
        <f ca="1">SUM(AW29:AW31)</f>
        <v>-54577</v>
      </c>
      <c r="AX32" s="13">
        <f ca="1">IF(AW32=0,0,IF(AU32=0,1,AW32/AU32))</f>
        <v>-2.2304840310143417E-2</v>
      </c>
      <c r="AY32" s="12">
        <f>+SUM(AY29:AY31)</f>
        <v>586600</v>
      </c>
      <c r="AZ32" s="86">
        <f ca="1">+SUM(AZ29:AZ31)</f>
        <v>583713</v>
      </c>
      <c r="BA32" s="12">
        <f ca="1">SUM(BA29:BA31)</f>
        <v>-2887</v>
      </c>
      <c r="BB32" s="13">
        <f ca="1">IF(BA32=0,0,IF(AY32=0,1,BA32/AY32))</f>
        <v>-4.9215819979543133E-3</v>
      </c>
      <c r="BC32" s="12">
        <f>SUM(BC29:BC31)</f>
        <v>3033468</v>
      </c>
      <c r="BD32" s="86">
        <f ca="1">SUM(BD29:BD31)</f>
        <v>2976004</v>
      </c>
      <c r="BE32" s="12">
        <f ca="1">SUM(BE29:BE31)</f>
        <v>-57464</v>
      </c>
      <c r="BF32" s="13">
        <f ca="1">IF(BE32=0,0,IF(BC32=0,1,BE32/BC32))</f>
        <v>-1.8943334823377071E-2</v>
      </c>
      <c r="BG32" s="12">
        <f>+SUM(BG29:BG31)</f>
        <v>596470</v>
      </c>
      <c r="BH32" s="86">
        <f ca="1">+SUM(BH29:BH31)</f>
        <v>599008</v>
      </c>
      <c r="BI32" s="12">
        <f ca="1">SUM(BI29:BI31)</f>
        <v>2538</v>
      </c>
      <c r="BJ32" s="13">
        <f ca="1">IF(BI32=0,0,IF(BG32=0,1,BI32/BG32))</f>
        <v>4.2550337820845977E-3</v>
      </c>
      <c r="BK32" s="12">
        <f>SUM(BK29:BK31)</f>
        <v>3629938</v>
      </c>
      <c r="BL32" s="86">
        <f ca="1">SUM(BL29:BL31)</f>
        <v>3575012</v>
      </c>
      <c r="BM32" s="12">
        <f ca="1">SUM(BM29:BM31)</f>
        <v>-54926</v>
      </c>
      <c r="BN32" s="13">
        <f ca="1">IF(BM32=0,0,IF(BK32=0,1,BM32/BK32))</f>
        <v>-1.5131387919022308E-2</v>
      </c>
      <c r="BO32" s="12">
        <f>+SUM(BO29:BO31)</f>
        <v>474419</v>
      </c>
      <c r="BP32" s="86">
        <f ca="1">+SUM(BP29:BP31)</f>
        <v>475638</v>
      </c>
      <c r="BQ32" s="12">
        <f ca="1">SUM(BQ29:BQ31)</f>
        <v>1219</v>
      </c>
      <c r="BR32" s="13">
        <f ca="1">IF(BQ32=0,0,IF(BO32=0,1,BQ32/BO32))</f>
        <v>2.5694586430981894E-3</v>
      </c>
      <c r="BS32" s="12">
        <f>SUM(BS29:BS31)</f>
        <v>4104357</v>
      </c>
      <c r="BT32" s="86">
        <f ca="1">SUM(BT29:BT31)</f>
        <v>4050650</v>
      </c>
      <c r="BU32" s="12">
        <f ca="1">SUM(BU29:BU31)</f>
        <v>-53707</v>
      </c>
      <c r="BV32" s="13">
        <f ca="1">IF(BU32=0,0,IF(BS32=0,1,BU32/BS32))</f>
        <v>-1.3085362701149046E-2</v>
      </c>
      <c r="BW32" s="12">
        <f>+SUM(BW29:BW31)</f>
        <v>454172</v>
      </c>
      <c r="BX32" s="86">
        <f ca="1">+SUM(BX29:BX31)</f>
        <v>459181</v>
      </c>
      <c r="BY32" s="12">
        <f ca="1">SUM(BY29:BY31)</f>
        <v>5009</v>
      </c>
      <c r="BZ32" s="13">
        <f ca="1">IF(BY32=0,0,IF(BW32=0,1,BY32/BW32))</f>
        <v>1.1028861312454312E-2</v>
      </c>
      <c r="CA32" s="12">
        <f>SUM(CA29:CA31)</f>
        <v>4558529</v>
      </c>
      <c r="CB32" s="86">
        <f ca="1">SUM(CB29:CB31)</f>
        <v>4509831</v>
      </c>
      <c r="CC32" s="12">
        <f ca="1">SUM(CC29:CC31)</f>
        <v>-48698</v>
      </c>
      <c r="CD32" s="13">
        <f ca="1">IF(CC32=0,0,IF(CA32=0,1,CC32/CA32))</f>
        <v>-1.068283211536002E-2</v>
      </c>
      <c r="CE32" s="12">
        <f>+SUM(CE29:CE31)</f>
        <v>395230</v>
      </c>
      <c r="CF32" s="86">
        <f ca="1">+SUM(CF29:CF31)</f>
        <v>399250</v>
      </c>
      <c r="CG32" s="12">
        <f ca="1">SUM(CG29:CG31)</f>
        <v>4020</v>
      </c>
      <c r="CH32" s="13">
        <f ca="1">IF(CG32=0,0,IF(CE32=0,1,CG32/CE32))</f>
        <v>1.0171292665030489E-2</v>
      </c>
      <c r="CI32" s="12">
        <f>SUM(CI29:CI31)</f>
        <v>4953759</v>
      </c>
      <c r="CJ32" s="86">
        <f ca="1">SUM(CJ29:CJ31)</f>
        <v>4909081</v>
      </c>
      <c r="CK32" s="12">
        <f ca="1">SUM(CK29:CK31)</f>
        <v>-44678</v>
      </c>
      <c r="CL32" s="13">
        <f ca="1">IF(CK32=0,0,IF(CI32=0,1,CK32/CI32))</f>
        <v>-9.0190096046254969E-3</v>
      </c>
      <c r="CM32" s="12">
        <f>+SUM(CM29:CM31)</f>
        <v>380151</v>
      </c>
      <c r="CN32" s="86">
        <f ca="1">+SUM(CN29:CN31)</f>
        <v>395447</v>
      </c>
      <c r="CO32" s="12">
        <f ca="1">SUM(CO29:CO31)</f>
        <v>15296</v>
      </c>
      <c r="CP32" s="13">
        <f ca="1">IF(CO32=0,0,IF(CM32=0,1,CO32/CM32))</f>
        <v>4.0236642807726403E-2</v>
      </c>
      <c r="CQ32" s="12">
        <f>SUM(CQ29:CQ31)</f>
        <v>5333910</v>
      </c>
      <c r="CR32" s="86">
        <f ca="1">SUM(CR29:CR31)</f>
        <v>5304528</v>
      </c>
      <c r="CS32" s="12">
        <f ca="1">SUM(CS29:CS31)</f>
        <v>-29382</v>
      </c>
      <c r="CT32" s="13">
        <f ca="1">IF(CS32=0,0,IF(CQ32=0,1,CS32/CQ32))</f>
        <v>-5.5085293902596786E-3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89247</v>
      </c>
      <c r="D34" s="73">
        <f ca="1">OFFSET(CZ34,0,14,1,1)</f>
        <v>84279</v>
      </c>
      <c r="E34" s="18">
        <f ca="1">SUM(D34-C34)</f>
        <v>-4968</v>
      </c>
      <c r="F34" s="19">
        <f ca="1">IF(E34=0,0,IF(C34=0,1,E34/C34))</f>
        <v>-5.5665736663417259E-2</v>
      </c>
      <c r="G34" s="18">
        <f>SUMIF($C$6:F$6,G$5,$C34:F34)</f>
        <v>89247</v>
      </c>
      <c r="H34" s="73">
        <f ca="1">SUMIF($C$6:G$6,H$5,$C34:G34)</f>
        <v>84279</v>
      </c>
      <c r="I34" s="18">
        <f ca="1">SUM(H34-G34)</f>
        <v>-4968</v>
      </c>
      <c r="J34" s="19">
        <f ca="1">IF(I34=0,0,IF(G34=0,1,I34/G34))</f>
        <v>-5.5665736663417259E-2</v>
      </c>
      <c r="K34" s="18">
        <f>+DA34</f>
        <v>80449</v>
      </c>
      <c r="L34" s="73">
        <f ca="1">OFFSET(DA34,0,14,1,1)</f>
        <v>78522</v>
      </c>
      <c r="M34" s="18">
        <f ca="1">SUM(L34-K34)</f>
        <v>-1927</v>
      </c>
      <c r="N34" s="19">
        <f ca="1">IF(M34=0,0,IF(K34=0,1,M34/K34))</f>
        <v>-2.3953063431490756E-2</v>
      </c>
      <c r="O34" s="18">
        <f>SUMIF($C$6:N$6,O$5,$C34:N34)</f>
        <v>169696</v>
      </c>
      <c r="P34" s="73">
        <f ca="1">SUMIF($C$6:O$6,P$5,$C34:O34)</f>
        <v>162801</v>
      </c>
      <c r="Q34" s="18">
        <f ca="1">SUM(P34-O34)</f>
        <v>-6895</v>
      </c>
      <c r="R34" s="19">
        <f ca="1">IF(Q34=0,0,IF(O34=0,1,Q34/O34))</f>
        <v>-4.0631482179898169E-2</v>
      </c>
      <c r="S34" s="18">
        <f>+DB34</f>
        <v>97685</v>
      </c>
      <c r="T34" s="73">
        <f ca="1">OFFSET(DB34,0,14,1,1)</f>
        <v>91070</v>
      </c>
      <c r="U34" s="18">
        <f ca="1">SUM(T34-S34)</f>
        <v>-6615</v>
      </c>
      <c r="V34" s="19">
        <f ca="1">IF(U34=0,0,IF(S34=0,1,U34/S34))</f>
        <v>-6.771766391974203E-2</v>
      </c>
      <c r="W34" s="18">
        <f>SUMIF($C$6:V$6,W$5,$C34:V34)</f>
        <v>267381</v>
      </c>
      <c r="X34" s="73">
        <f ca="1">SUMIF($C$6:W$6,X$5,$C34:W34)</f>
        <v>253871</v>
      </c>
      <c r="Y34" s="18">
        <f ca="1">SUM(X34-W34)</f>
        <v>-13510</v>
      </c>
      <c r="Z34" s="19">
        <f ca="1">IF(Y34=0,0,IF(W34=0,1,Y34/W34))</f>
        <v>-5.0527150395877046E-2</v>
      </c>
      <c r="AA34" s="18">
        <f>+DC34</f>
        <v>98157</v>
      </c>
      <c r="AB34" s="73">
        <f ca="1">OFFSET(DC34,0,14,1,1)</f>
        <v>95894</v>
      </c>
      <c r="AC34" s="18">
        <f ca="1">SUM(AB34-AA34)</f>
        <v>-2263</v>
      </c>
      <c r="AD34" s="19">
        <f ca="1">IF(AC34=0,0,IF(AA34=0,1,AC34/AA34))</f>
        <v>-2.3054901840928309E-2</v>
      </c>
      <c r="AE34" s="18">
        <f>SUMIF($C$6:AD$6,AE$5,$C34:AD34)</f>
        <v>365538</v>
      </c>
      <c r="AF34" s="73">
        <f ca="1">SUMIF($C$6:AE$6,AF$5,$C34:AE34)</f>
        <v>349765</v>
      </c>
      <c r="AG34" s="18">
        <f ca="1">SUM(AF34-AE34)</f>
        <v>-15773</v>
      </c>
      <c r="AH34" s="19">
        <f ca="1">IF(AG34=0,0,IF(AE34=0,1,AG34/AE34))</f>
        <v>-4.3150096569987251E-2</v>
      </c>
      <c r="AI34" s="18">
        <f>+DD34</f>
        <v>111274</v>
      </c>
      <c r="AJ34" s="73">
        <f ca="1">OFFSET(DD34,0,14,1,1)</f>
        <v>109949</v>
      </c>
      <c r="AK34" s="18">
        <f ca="1">SUM(AJ34-AI34)</f>
        <v>-1325</v>
      </c>
      <c r="AL34" s="19">
        <f ca="1">IF(AK34=0,0,IF(AI34=0,1,AK34/AI34))</f>
        <v>-1.1907543541168646E-2</v>
      </c>
      <c r="AM34" s="18">
        <f>SUMIF($C$6:AL$6,AM$5,$C34:AL34)</f>
        <v>476812</v>
      </c>
      <c r="AN34" s="73">
        <f ca="1">SUMIF($C$6:AM$6,AN$5,$C34:AM34)</f>
        <v>459714</v>
      </c>
      <c r="AO34" s="18">
        <f ca="1">SUM(AN34-AM34)</f>
        <v>-17098</v>
      </c>
      <c r="AP34" s="19">
        <f ca="1">IF(AO34=0,0,IF(AM34=0,1,AO34/AM34))</f>
        <v>-3.5858996837327919E-2</v>
      </c>
      <c r="AQ34" s="18">
        <f>+DE34</f>
        <v>119780</v>
      </c>
      <c r="AR34" s="73">
        <f ca="1">OFFSET(DE34,0,14,1,1)</f>
        <v>111482</v>
      </c>
      <c r="AS34" s="18">
        <f ca="1">SUM(AR34-AQ34)</f>
        <v>-8298</v>
      </c>
      <c r="AT34" s="19">
        <f ca="1">IF(AS34=0,0,IF(AQ34=0,1,AS34/AQ34))</f>
        <v>-6.9277007847720826E-2</v>
      </c>
      <c r="AU34" s="18">
        <f>SUMIF($C$6:AT$6,AU$5,$C34:AT34)</f>
        <v>596592</v>
      </c>
      <c r="AV34" s="73">
        <f ca="1">SUMIF($C$6:AU$6,AV$5,$C34:AU34)</f>
        <v>571196</v>
      </c>
      <c r="AW34" s="18">
        <f ca="1">SUM(AV34-AU34)</f>
        <v>-25396</v>
      </c>
      <c r="AX34" s="19">
        <f ca="1">IF(AW34=0,0,IF(AU34=0,1,AW34/AU34))</f>
        <v>-4.2568455493871858E-2</v>
      </c>
      <c r="AY34" s="18">
        <f>+DF34</f>
        <v>139386</v>
      </c>
      <c r="AZ34" s="73">
        <f ca="1">OFFSET(DF34,0,14,1,1)</f>
        <v>131945</v>
      </c>
      <c r="BA34" s="18">
        <f ca="1">SUM(AZ34-AY34)</f>
        <v>-7441</v>
      </c>
      <c r="BB34" s="19">
        <f ca="1">IF(BA34=0,0,IF(AY34=0,1,BA34/AY34))</f>
        <v>-5.3384127530741968E-2</v>
      </c>
      <c r="BC34" s="18">
        <f>SUMIF($C$6:BB$6,BC$5,$C34:BB34)</f>
        <v>735978</v>
      </c>
      <c r="BD34" s="73">
        <f ca="1">SUMIF($C$6:BC$6,BD$5,$C34:BC34)</f>
        <v>703141</v>
      </c>
      <c r="BE34" s="18">
        <f ca="1">SUM(BD34-BC34)</f>
        <v>-32837</v>
      </c>
      <c r="BF34" s="19">
        <f ca="1">IF(BE34=0,0,IF(BC34=0,1,BE34/BC34))</f>
        <v>-4.4616822785463695E-2</v>
      </c>
      <c r="BG34" s="18">
        <f>+DG34</f>
        <v>136570</v>
      </c>
      <c r="BH34" s="73">
        <f ca="1">OFFSET(DG34,0,14,1,1)</f>
        <v>133473</v>
      </c>
      <c r="BI34" s="18">
        <f ca="1">SUM(BH34-BG34)</f>
        <v>-3097</v>
      </c>
      <c r="BJ34" s="19">
        <f ca="1">IF(BI34=0,0,IF(BG34=0,1,BI34/BG34))</f>
        <v>-2.2677015449952407E-2</v>
      </c>
      <c r="BK34" s="18">
        <f>SUMIF($C$6:BJ$6,BK$5,$C34:BJ34)</f>
        <v>872548</v>
      </c>
      <c r="BL34" s="73">
        <f ca="1">SUMIF($C$6:BK$6,BL$5,$C34:BK34)</f>
        <v>836614</v>
      </c>
      <c r="BM34" s="18">
        <f ca="1">SUM(BL34-BK34)</f>
        <v>-35934</v>
      </c>
      <c r="BN34" s="19">
        <f ca="1">IF(BM34=0,0,IF(BK34=0,1,BM34/BK34))</f>
        <v>-4.1182834640615756E-2</v>
      </c>
      <c r="BO34" s="18">
        <f>+DH34</f>
        <v>123010</v>
      </c>
      <c r="BP34" s="73">
        <f ca="1">OFFSET(DH34,0,14,1,1)</f>
        <v>123220</v>
      </c>
      <c r="BQ34" s="18">
        <f ca="1">SUM(BP34-BO34)</f>
        <v>210</v>
      </c>
      <c r="BR34" s="19">
        <f ca="1">IF(BQ34=0,0,IF(BO34=0,1,BQ34/BO34))</f>
        <v>1.7071782781887652E-3</v>
      </c>
      <c r="BS34" s="18">
        <f>SUMIF($C$6:BR$6,BS$5,$C34:BR34)</f>
        <v>995558</v>
      </c>
      <c r="BT34" s="73">
        <f ca="1">SUMIF($C$6:BS$6,BT$5,$C34:BS34)</f>
        <v>959834</v>
      </c>
      <c r="BU34" s="18">
        <f ca="1">SUM(BT34-BS34)</f>
        <v>-35724</v>
      </c>
      <c r="BV34" s="19">
        <f ca="1">IF(BU34=0,0,IF(BS34=0,1,BU34/BS34))</f>
        <v>-3.5883394036309288E-2</v>
      </c>
      <c r="BW34" s="18">
        <f>+DI34</f>
        <v>113225</v>
      </c>
      <c r="BX34" s="73">
        <f ca="1">OFFSET(DI34,0,14,1,1)</f>
        <v>115490</v>
      </c>
      <c r="BY34" s="18">
        <f ca="1">SUM(BX34-BW34)</f>
        <v>2265</v>
      </c>
      <c r="BZ34" s="19">
        <f ca="1">IF(BY34=0,0,IF(BW34=0,1,BY34/BW34))</f>
        <v>2.0004415985868846E-2</v>
      </c>
      <c r="CA34" s="18">
        <f>SUMIF($C$6:BZ$6,CA$5,$C34:BZ34)</f>
        <v>1108783</v>
      </c>
      <c r="CB34" s="73">
        <f ca="1">SUMIF($C$6:CA$6,CB$5,$C34:CA34)</f>
        <v>1075324</v>
      </c>
      <c r="CC34" s="18">
        <f ca="1">SUM(CB34-CA34)</f>
        <v>-33459</v>
      </c>
      <c r="CD34" s="19">
        <f ca="1">IF(CC34=0,0,IF(CA34=0,1,CC34/CA34))</f>
        <v>-3.0176328461024384E-2</v>
      </c>
      <c r="CE34" s="18">
        <f>+DJ34</f>
        <v>94325</v>
      </c>
      <c r="CF34" s="73">
        <f ca="1">OFFSET(DJ34,0,14,1,1)</f>
        <v>98712</v>
      </c>
      <c r="CG34" s="18">
        <f ca="1">SUM(CF34-CE34)</f>
        <v>4387</v>
      </c>
      <c r="CH34" s="19">
        <f ca="1">IF(CG34=0,0,IF(CE34=0,1,CG34/CE34))</f>
        <v>4.6509408958388551E-2</v>
      </c>
      <c r="CI34" s="18">
        <f>SUMIF($C$6:CH$6,CI$5,$C34:CH34)</f>
        <v>1203108</v>
      </c>
      <c r="CJ34" s="73">
        <f ca="1">SUMIF($C$6:CI$6,CJ$5,$C34:CI34)</f>
        <v>1174036</v>
      </c>
      <c r="CK34" s="18">
        <f ca="1">SUM(CJ34-CI34)</f>
        <v>-29072</v>
      </c>
      <c r="CL34" s="19">
        <f ca="1">IF(CK34=0,0,IF(CI34=0,1,CK34/CI34))</f>
        <v>-2.4164081695076417E-2</v>
      </c>
      <c r="CM34" s="18">
        <f>+DK34</f>
        <v>94430</v>
      </c>
      <c r="CN34" s="73">
        <f ca="1">OFFSET(DK34,0,14,1,1)</f>
        <v>104202</v>
      </c>
      <c r="CO34" s="18">
        <f ca="1">SUM(CN34-CM34)</f>
        <v>9772</v>
      </c>
      <c r="CP34" s="19">
        <f ca="1">IF(CO34=0,0,IF(CM34=0,1,CO34/CM34))</f>
        <v>0.10348406226834693</v>
      </c>
      <c r="CQ34" s="18">
        <f>SUMIF($C$6:CP$6,CQ$5,$C34:CP34)</f>
        <v>1297538</v>
      </c>
      <c r="CR34" s="73">
        <f ca="1">SUMIF($C$6:CQ$6,CR$5,$C34:CQ34)</f>
        <v>1278238</v>
      </c>
      <c r="CS34" s="18">
        <f ca="1">SUM(CR34-CQ34)</f>
        <v>-19300</v>
      </c>
      <c r="CT34" s="19">
        <f ca="1">IF(CS34=0,0,IF(CQ34=0,1,CS34/CQ34))</f>
        <v>-1.4874323526555678E-2</v>
      </c>
      <c r="CW34" t="s">
        <v>74</v>
      </c>
      <c r="CX34" t="s">
        <v>6</v>
      </c>
      <c r="CZ34" s="74">
        <f>SUMIF(IBA!$A$93:$A$108,'2016-2017'!CZ$7,IBA!D$93:D$108)</f>
        <v>89247</v>
      </c>
      <c r="DA34" s="74">
        <f>SUMIF(IBA!$A$93:$A$108,'2016-2017'!DA$7,IBA!E$93:E$108)</f>
        <v>80449</v>
      </c>
      <c r="DB34" s="74">
        <f>SUMIF(IBA!$A$93:$A$108,'2016-2017'!DB$7,IBA!F$93:F$108)</f>
        <v>97685</v>
      </c>
      <c r="DC34" s="74">
        <f>SUMIF(IBA!$A$93:$A$108,'2016-2017'!DC$7,IBA!G$93:G$108)</f>
        <v>98157</v>
      </c>
      <c r="DD34" s="74">
        <f>SUMIF(IBA!$A$93:$A$108,'2016-2017'!DD$7,IBA!H$93:H$108)</f>
        <v>111274</v>
      </c>
      <c r="DE34" s="74">
        <f>SUMIF(IBA!$A$93:$A$108,'2016-2017'!DE$7,IBA!I$93:I$108)</f>
        <v>119780</v>
      </c>
      <c r="DF34" s="74">
        <f>SUMIF(IBA!$A$93:$A$108,'2016-2017'!DF$7,IBA!J$93:J$108)</f>
        <v>139386</v>
      </c>
      <c r="DG34" s="74">
        <f>SUMIF(IBA!$A$93:$A$108,'2016-2017'!DG$7,IBA!K$93:K$108)</f>
        <v>136570</v>
      </c>
      <c r="DH34" s="74">
        <f>SUMIF(IBA!$A$93:$A$108,'2016-2017'!DH$7,IBA!L$93:L$108)</f>
        <v>123010</v>
      </c>
      <c r="DI34" s="74">
        <f>SUMIF(IBA!$A$93:$A$108,'2016-2017'!DI$7,IBA!M$93:M$108)</f>
        <v>113225</v>
      </c>
      <c r="DJ34" s="74">
        <f>SUMIF(IBA!$A$93:$A$108,'2016-2017'!DJ$7,IBA!N$93:N$108)</f>
        <v>94325</v>
      </c>
      <c r="DK34" s="74">
        <f>SUMIF(IBA!$A$93:$A$108,'2016-2017'!DK$7,IBA!O$93:O$108)</f>
        <v>94430</v>
      </c>
      <c r="DN34" s="74">
        <f>SUMIF(IBA!$A$93:$A$108,'2016-2017'!DN$7,IBA!D$93:D$108)</f>
        <v>84279</v>
      </c>
      <c r="DO34" s="74">
        <f>SUMIF(IBA!$A$93:$A$108,'2016-2017'!DO$7,IBA!E$93:E$108)</f>
        <v>78522</v>
      </c>
      <c r="DP34" s="74">
        <f>SUMIF(IBA!$A$93:$A$108,'2016-2017'!DP$7,IBA!F$93:F$108)</f>
        <v>91070</v>
      </c>
      <c r="DQ34" s="74">
        <f>SUMIF(IBA!$A$93:$A$108,'2016-2017'!DQ$7,IBA!G$93:G$108)</f>
        <v>95894</v>
      </c>
      <c r="DR34" s="74">
        <f>SUMIF(IBA!$A$93:$A$108,'2016-2017'!DR$7,IBA!H$93:H$108)</f>
        <v>109949</v>
      </c>
      <c r="DS34" s="74">
        <f>SUMIF(IBA!$A$93:$A$108,'2016-2017'!DS$7,IBA!I$93:I$108)</f>
        <v>111482</v>
      </c>
      <c r="DT34" s="74">
        <f>SUMIF(IBA!$A$93:$A$108,'2016-2017'!DT$7,IBA!J$93:J$108)</f>
        <v>131945</v>
      </c>
      <c r="DU34" s="74">
        <f>SUMIF(IBA!$A$93:$A$108,'2016-2017'!DU$7,IBA!K$93:K$108)</f>
        <v>133473</v>
      </c>
      <c r="DV34" s="74">
        <f>SUMIF(IBA!$A$93:$A$108,'2016-2017'!DV$7,IBA!L$93:L$108)</f>
        <v>123220</v>
      </c>
      <c r="DW34" s="74">
        <f>SUMIF(IBA!$A$93:$A$108,'2016-2017'!DW$7,IBA!M$93:M$108)</f>
        <v>115490</v>
      </c>
      <c r="DX34" s="74">
        <f>SUMIF(IBA!$A$93:$A$108,'2016-2017'!DX$7,IBA!N$93:N$108)</f>
        <v>98712</v>
      </c>
      <c r="DY34" s="74">
        <f>SUMIF(IBA!$A$93:$A$108,'2016-2017'!DY$7,IBA!O$93:O$108)</f>
        <v>104202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7291</v>
      </c>
      <c r="D35" s="73">
        <f ca="1">OFFSET(CZ35,0,14,1,1)</f>
        <v>7597</v>
      </c>
      <c r="E35" s="18">
        <f ca="1">SUM(D35-C35)</f>
        <v>306</v>
      </c>
      <c r="F35" s="19">
        <f ca="1">IF(E35=0,0,IF(C35=0,1,E35/C35))</f>
        <v>4.1969551501851596E-2</v>
      </c>
      <c r="G35" s="18">
        <f>SUMIF($C$6:F$6,G$5,$C35:F35)</f>
        <v>7291</v>
      </c>
      <c r="H35" s="73">
        <f ca="1">SUMIF($C$6:G$6,H$5,$C35:G35)</f>
        <v>7597</v>
      </c>
      <c r="I35" s="18">
        <f ca="1">SUM(H35-G35)</f>
        <v>306</v>
      </c>
      <c r="J35" s="19">
        <f ca="1">IF(I35=0,0,IF(G35=0,1,I35/G35))</f>
        <v>4.1969551501851596E-2</v>
      </c>
      <c r="K35" s="18">
        <f>+DA35</f>
        <v>7325</v>
      </c>
      <c r="L35" s="73">
        <f ca="1">OFFSET(DA35,0,14,1,1)</f>
        <v>7633</v>
      </c>
      <c r="M35" s="18">
        <f ca="1">SUM(L35-K35)</f>
        <v>308</v>
      </c>
      <c r="N35" s="19">
        <f ca="1">IF(M35=0,0,IF(K35=0,1,M35/K35))</f>
        <v>4.2047781569965872E-2</v>
      </c>
      <c r="O35" s="18">
        <f>SUMIF($C$6:N$6,O$5,$C35:N35)</f>
        <v>14616</v>
      </c>
      <c r="P35" s="73">
        <f ca="1">SUMIF($C$6:O$6,P$5,$C35:O35)</f>
        <v>15230</v>
      </c>
      <c r="Q35" s="18">
        <f ca="1">SUM(P35-O35)</f>
        <v>614</v>
      </c>
      <c r="R35" s="19">
        <f ca="1">IF(Q35=0,0,IF(O35=0,1,Q35/O35))</f>
        <v>4.2008757525998905E-2</v>
      </c>
      <c r="S35" s="18">
        <f>+DB35</f>
        <v>8278</v>
      </c>
      <c r="T35" s="73">
        <f ca="1">OFFSET(DB35,0,14,1,1)</f>
        <v>8934</v>
      </c>
      <c r="U35" s="18">
        <f ca="1">SUM(T35-S35)</f>
        <v>656</v>
      </c>
      <c r="V35" s="19">
        <f ca="1">IF(U35=0,0,IF(S35=0,1,U35/S35))</f>
        <v>7.9246194733027298E-2</v>
      </c>
      <c r="W35" s="18">
        <f>SUMIF($C$6:V$6,W$5,$C35:V35)</f>
        <v>22894</v>
      </c>
      <c r="X35" s="73">
        <f ca="1">SUMIF($C$6:W$6,X$5,$C35:W35)</f>
        <v>24164</v>
      </c>
      <c r="Y35" s="18">
        <f ca="1">SUM(X35-W35)</f>
        <v>1270</v>
      </c>
      <c r="Z35" s="19">
        <f ca="1">IF(Y35=0,0,IF(W35=0,1,Y35/W35))</f>
        <v>5.54730497073469E-2</v>
      </c>
      <c r="AA35" s="18">
        <f>+DC35</f>
        <v>7445</v>
      </c>
      <c r="AB35" s="73">
        <f ca="1">OFFSET(DC35,0,14,1,1)</f>
        <v>7631</v>
      </c>
      <c r="AC35" s="18">
        <f ca="1">SUM(AB35-AA35)</f>
        <v>186</v>
      </c>
      <c r="AD35" s="19">
        <f ca="1">IF(AC35=0,0,IF(AA35=0,1,AC35/AA35))</f>
        <v>2.498321020819342E-2</v>
      </c>
      <c r="AE35" s="18">
        <f>SUMIF($C$6:AD$6,AE$5,$C35:AD35)</f>
        <v>30339</v>
      </c>
      <c r="AF35" s="73">
        <f ca="1">SUMIF($C$6:AE$6,AF$5,$C35:AE35)</f>
        <v>31795</v>
      </c>
      <c r="AG35" s="18">
        <f ca="1">SUM(AF35-AE35)</f>
        <v>1456</v>
      </c>
      <c r="AH35" s="19">
        <f ca="1">IF(AG35=0,0,IF(AE35=0,1,AG35/AE35))</f>
        <v>4.7991034641880086E-2</v>
      </c>
      <c r="AI35" s="18">
        <f>+DD35</f>
        <v>7760</v>
      </c>
      <c r="AJ35" s="73">
        <f ca="1">OFFSET(DD35,0,14,1,1)</f>
        <v>7816</v>
      </c>
      <c r="AK35" s="18">
        <f ca="1">SUM(AJ35-AI35)</f>
        <v>56</v>
      </c>
      <c r="AL35" s="19">
        <f ca="1">IF(AK35=0,0,IF(AI35=0,1,AK35/AI35))</f>
        <v>7.2164948453608251E-3</v>
      </c>
      <c r="AM35" s="18">
        <f>SUMIF($C$6:AL$6,AM$5,$C35:AL35)</f>
        <v>38099</v>
      </c>
      <c r="AN35" s="73">
        <f ca="1">SUMIF($C$6:AM$6,AN$5,$C35:AM35)</f>
        <v>39611</v>
      </c>
      <c r="AO35" s="18">
        <f ca="1">SUM(AN35-AM35)</f>
        <v>1512</v>
      </c>
      <c r="AP35" s="19">
        <f ca="1">IF(AO35=0,0,IF(AM35=0,1,AO35/AM35))</f>
        <v>3.96860809995013E-2</v>
      </c>
      <c r="AQ35" s="18">
        <f>+DE35</f>
        <v>7503</v>
      </c>
      <c r="AR35" s="73">
        <f ca="1">OFFSET(DE35,0,14,1,1)</f>
        <v>7689</v>
      </c>
      <c r="AS35" s="18">
        <f ca="1">SUM(AR35-AQ35)</f>
        <v>186</v>
      </c>
      <c r="AT35" s="19">
        <f ca="1">IF(AS35=0,0,IF(AQ35=0,1,AS35/AQ35))</f>
        <v>2.4790083966413436E-2</v>
      </c>
      <c r="AU35" s="18">
        <f>SUMIF($C$6:AT$6,AU$5,$C35:AT35)</f>
        <v>45602</v>
      </c>
      <c r="AV35" s="73">
        <f ca="1">SUMIF($C$6:AU$6,AV$5,$C35:AU35)</f>
        <v>47300</v>
      </c>
      <c r="AW35" s="18">
        <f ca="1">SUM(AV35-AU35)</f>
        <v>1698</v>
      </c>
      <c r="AX35" s="19">
        <f ca="1">IF(AW35=0,0,IF(AU35=0,1,AW35/AU35))</f>
        <v>3.7235208982062187E-2</v>
      </c>
      <c r="AY35" s="18">
        <f>+DF35</f>
        <v>7063</v>
      </c>
      <c r="AZ35" s="73">
        <f ca="1">OFFSET(DF35,0,14,1,1)</f>
        <v>7093</v>
      </c>
      <c r="BA35" s="18">
        <f ca="1">SUM(AZ35-AY35)</f>
        <v>30</v>
      </c>
      <c r="BB35" s="19">
        <f ca="1">IF(BA35=0,0,IF(AY35=0,1,BA35/AY35))</f>
        <v>4.2474869035820477E-3</v>
      </c>
      <c r="BC35" s="18">
        <f>SUMIF($C$6:BB$6,BC$5,$C35:BB35)</f>
        <v>52665</v>
      </c>
      <c r="BD35" s="73">
        <f ca="1">SUMIF($C$6:BC$6,BD$5,$C35:BC35)</f>
        <v>54393</v>
      </c>
      <c r="BE35" s="18">
        <f ca="1">SUM(BD35-BC35)</f>
        <v>1728</v>
      </c>
      <c r="BF35" s="19">
        <f ca="1">IF(BE35=0,0,IF(BC35=0,1,BE35/BC35))</f>
        <v>3.2811164910281972E-2</v>
      </c>
      <c r="BG35" s="18">
        <f>+DG35</f>
        <v>7603</v>
      </c>
      <c r="BH35" s="73">
        <f ca="1">OFFSET(DG35,0,14,1,1)</f>
        <v>7701</v>
      </c>
      <c r="BI35" s="18">
        <f ca="1">SUM(BH35-BG35)</f>
        <v>98</v>
      </c>
      <c r="BJ35" s="19">
        <f ca="1">IF(BI35=0,0,IF(BG35=0,1,BI35/BG35))</f>
        <v>1.2889648822833092E-2</v>
      </c>
      <c r="BK35" s="18">
        <f>SUMIF($C$6:BJ$6,BK$5,$C35:BJ35)</f>
        <v>60268</v>
      </c>
      <c r="BL35" s="73">
        <f ca="1">SUMIF($C$6:BK$6,BL$5,$C35:BK35)</f>
        <v>62094</v>
      </c>
      <c r="BM35" s="18">
        <f ca="1">SUM(BL35-BK35)</f>
        <v>1826</v>
      </c>
      <c r="BN35" s="19">
        <f ca="1">IF(BM35=0,0,IF(BK35=0,1,BM35/BK35))</f>
        <v>3.0298002256587242E-2</v>
      </c>
      <c r="BO35" s="18">
        <f>+DH35</f>
        <v>6953</v>
      </c>
      <c r="BP35" s="73">
        <f ca="1">OFFSET(DH35,0,14,1,1)</f>
        <v>7109</v>
      </c>
      <c r="BQ35" s="18">
        <f ca="1">SUM(BP35-BO35)</f>
        <v>156</v>
      </c>
      <c r="BR35" s="19">
        <f ca="1">IF(BQ35=0,0,IF(BO35=0,1,BQ35/BO35))</f>
        <v>2.2436358406443261E-2</v>
      </c>
      <c r="BS35" s="18">
        <f>SUMIF($C$6:BR$6,BS$5,$C35:BR35)</f>
        <v>67221</v>
      </c>
      <c r="BT35" s="73">
        <f ca="1">SUMIF($C$6:BS$6,BT$5,$C35:BS35)</f>
        <v>69203</v>
      </c>
      <c r="BU35" s="18">
        <f ca="1">SUM(BT35-BS35)</f>
        <v>1982</v>
      </c>
      <c r="BV35" s="19">
        <f ca="1">IF(BU35=0,0,IF(BS35=0,1,BU35/BS35))</f>
        <v>2.9484833608544949E-2</v>
      </c>
      <c r="BW35" s="18">
        <f>+DI35</f>
        <v>7612</v>
      </c>
      <c r="BX35" s="73">
        <f ca="1">OFFSET(DI35,0,14,1,1)</f>
        <v>7972</v>
      </c>
      <c r="BY35" s="18">
        <f ca="1">SUM(BX35-BW35)</f>
        <v>360</v>
      </c>
      <c r="BZ35" s="19">
        <f ca="1">IF(BY35=0,0,IF(BW35=0,1,BY35/BW35))</f>
        <v>4.7293746715712036E-2</v>
      </c>
      <c r="CA35" s="18">
        <f>SUMIF($C$6:BZ$6,CA$5,$C35:BZ35)</f>
        <v>74833</v>
      </c>
      <c r="CB35" s="73">
        <f ca="1">SUMIF($C$6:CA$6,CB$5,$C35:CA35)</f>
        <v>77175</v>
      </c>
      <c r="CC35" s="18">
        <f ca="1">SUM(CB35-CA35)</f>
        <v>2342</v>
      </c>
      <c r="CD35" s="19">
        <f ca="1">IF(CC35=0,0,IF(CA35=0,1,CC35/CA35))</f>
        <v>3.1296353213154625E-2</v>
      </c>
      <c r="CE35" s="18">
        <f>+DJ35</f>
        <v>8044</v>
      </c>
      <c r="CF35" s="73">
        <f ca="1">OFFSET(DJ35,0,14,1,1)</f>
        <v>7235</v>
      </c>
      <c r="CG35" s="18">
        <f ca="1">SUM(CF35-CE35)</f>
        <v>-809</v>
      </c>
      <c r="CH35" s="19">
        <f ca="1">IF(CG35=0,0,IF(CE35=0,1,CG35/CE35))</f>
        <v>-0.10057185479860765</v>
      </c>
      <c r="CI35" s="18">
        <f>SUMIF($C$6:CH$6,CI$5,$C35:CH35)</f>
        <v>82877</v>
      </c>
      <c r="CJ35" s="73">
        <f ca="1">SUMIF($C$6:CI$6,CJ$5,$C35:CI35)</f>
        <v>84410</v>
      </c>
      <c r="CK35" s="18">
        <f ca="1">SUM(CJ35-CI35)</f>
        <v>1533</v>
      </c>
      <c r="CL35" s="19">
        <f ca="1">IF(CK35=0,0,IF(CI35=0,1,CK35/CI35))</f>
        <v>1.8497291166427357E-2</v>
      </c>
      <c r="CM35" s="18">
        <f>+DK35</f>
        <v>6283</v>
      </c>
      <c r="CN35" s="73">
        <f ca="1">OFFSET(DK35,0,14,1,1)</f>
        <v>6235</v>
      </c>
      <c r="CO35" s="18">
        <f ca="1">SUM(CN35-CM35)</f>
        <v>-48</v>
      </c>
      <c r="CP35" s="19">
        <f ca="1">IF(CO35=0,0,IF(CM35=0,1,CO35/CM35))</f>
        <v>-7.6396625815693137E-3</v>
      </c>
      <c r="CQ35" s="18">
        <f>SUMIF($C$6:CP$6,CQ$5,$C35:CP35)</f>
        <v>89160</v>
      </c>
      <c r="CR35" s="73">
        <f ca="1">SUMIF($C$6:CQ$6,CR$5,$C35:CQ35)</f>
        <v>90645</v>
      </c>
      <c r="CS35" s="18">
        <f ca="1">SUM(CR35-CQ35)</f>
        <v>1485</v>
      </c>
      <c r="CT35" s="19">
        <f ca="1">IF(CS35=0,0,IF(CQ35=0,1,CS35/CQ35))</f>
        <v>1.6655450874831765E-2</v>
      </c>
      <c r="CW35" t="s">
        <v>74</v>
      </c>
      <c r="CX35" t="s">
        <v>7</v>
      </c>
      <c r="CY35" s="7"/>
      <c r="CZ35" s="74">
        <f>SUMIF(IBA!$A$111:$A$126,'2016-2017'!CZ$7,IBA!D$111:D$126)</f>
        <v>7291</v>
      </c>
      <c r="DA35" s="74">
        <f>SUMIF(IBA!$A$111:$A$126,'2016-2017'!DA$7,IBA!E$111:E$126)</f>
        <v>7325</v>
      </c>
      <c r="DB35" s="74">
        <f>SUMIF(IBA!$A$111:$A$126,'2016-2017'!DB$7,IBA!F$111:F$126)</f>
        <v>8278</v>
      </c>
      <c r="DC35" s="74">
        <f>SUMIF(IBA!$A$111:$A$126,'2016-2017'!DC$7,IBA!G$111:G$126)</f>
        <v>7445</v>
      </c>
      <c r="DD35" s="74">
        <f>SUMIF(IBA!$A$111:$A$126,'2016-2017'!DD$7,IBA!H$111:H$126)</f>
        <v>7760</v>
      </c>
      <c r="DE35" s="74">
        <f>SUMIF(IBA!$A$111:$A$126,'2016-2017'!DE$7,IBA!I$111:I$126)</f>
        <v>7503</v>
      </c>
      <c r="DF35" s="74">
        <f>SUMIF(IBA!$A$111:$A$126,'2016-2017'!DF$7,IBA!J$111:J$126)</f>
        <v>7063</v>
      </c>
      <c r="DG35" s="74">
        <f>SUMIF(IBA!$A$111:$A$126,'2016-2017'!DG$7,IBA!K$111:K$126)</f>
        <v>7603</v>
      </c>
      <c r="DH35" s="74">
        <f>SUMIF(IBA!$A$111:$A$126,'2016-2017'!DH$7,IBA!L$111:L$126)</f>
        <v>6953</v>
      </c>
      <c r="DI35" s="74">
        <f>SUMIF(IBA!$A$111:$A$126,'2016-2017'!DI$7,IBA!M$111:M$126)</f>
        <v>7612</v>
      </c>
      <c r="DJ35" s="74">
        <f>SUMIF(IBA!$A$111:$A$126,'2016-2017'!DJ$7,IBA!N$111:N$126)</f>
        <v>8044</v>
      </c>
      <c r="DK35" s="74">
        <f>SUMIF(IBA!$A$111:$A$126,'2016-2017'!DK$7,IBA!O$111:O$126)</f>
        <v>6283</v>
      </c>
      <c r="DN35" s="74">
        <f>SUMIF(IBA!$A$111:$A$126,'2016-2017'!DN$7,IBA!D$111:D$126)</f>
        <v>7597</v>
      </c>
      <c r="DO35" s="74">
        <f>SUMIF(IBA!$A$111:$A$126,'2016-2017'!DO$7,IBA!E$111:E$126)</f>
        <v>7633</v>
      </c>
      <c r="DP35" s="74">
        <f>SUMIF(IBA!$A$111:$A$126,'2016-2017'!DP$7,IBA!F$111:F$126)</f>
        <v>8934</v>
      </c>
      <c r="DQ35" s="74">
        <f>SUMIF(IBA!$A$111:$A$126,'2016-2017'!DQ$7,IBA!G$111:G$126)</f>
        <v>7631</v>
      </c>
      <c r="DR35" s="74">
        <f>SUMIF(IBA!$A$111:$A$126,'2016-2017'!DR$7,IBA!H$111:H$126)</f>
        <v>7816</v>
      </c>
      <c r="DS35" s="74">
        <f>SUMIF(IBA!$A$111:$A$126,'2016-2017'!DS$7,IBA!I$111:I$126)</f>
        <v>7689</v>
      </c>
      <c r="DT35" s="74">
        <f>SUMIF(IBA!$A$111:$A$126,'2016-2017'!DT$7,IBA!J$111:J$126)</f>
        <v>7093</v>
      </c>
      <c r="DU35" s="74">
        <f>SUMIF(IBA!$A$111:$A$126,'2016-2017'!DU$7,IBA!K$111:K$126)</f>
        <v>7701</v>
      </c>
      <c r="DV35" s="74">
        <f>SUMIF(IBA!$A$111:$A$126,'2016-2017'!DV$7,IBA!L$111:L$126)</f>
        <v>7109</v>
      </c>
      <c r="DW35" s="74">
        <f>SUMIF(IBA!$A$111:$A$126,'2016-2017'!DW$7,IBA!M$111:M$126)</f>
        <v>7972</v>
      </c>
      <c r="DX35" s="74">
        <f>SUMIF(IBA!$A$111:$A$126,'2016-2017'!DX$7,IBA!N$111:N$126)</f>
        <v>7235</v>
      </c>
      <c r="DY35" s="74">
        <f>SUMIF(IBA!$A$111:$A$126,'2016-2017'!DY$7,IBA!O$111:O$126)</f>
        <v>6235</v>
      </c>
    </row>
    <row r="36" spans="1:130">
      <c r="A36" s="83"/>
      <c r="B36" s="26" t="s">
        <v>8</v>
      </c>
      <c r="C36" s="73">
        <f>+CZ36</f>
        <v>1141</v>
      </c>
      <c r="D36" s="73">
        <f ca="1">OFFSET(CZ36,0,14,1,1)</f>
        <v>1756</v>
      </c>
      <c r="E36" s="73">
        <f ca="1">SUM(D36-C36)</f>
        <v>615</v>
      </c>
      <c r="F36" s="19">
        <f ca="1">IF(E36=0,0,IF(C36=0,1,E36/C36))</f>
        <v>0.53900087642418926</v>
      </c>
      <c r="G36" s="73">
        <f>SUMIF($C$6:F$6,G$5,$C36:F36)</f>
        <v>1141</v>
      </c>
      <c r="H36" s="73">
        <f ca="1">SUMIF($C$6:G$6,H$5,$C36:G36)</f>
        <v>1756</v>
      </c>
      <c r="I36" s="73">
        <f ca="1">SUM(H36-G36)</f>
        <v>615</v>
      </c>
      <c r="J36" s="19">
        <f ca="1">IF(I36=0,0,IF(G36=0,1,I36/G36))</f>
        <v>0.53900087642418926</v>
      </c>
      <c r="K36" s="73">
        <f>+DA36</f>
        <v>1509</v>
      </c>
      <c r="L36" s="73">
        <f ca="1">OFFSET(DA36,0,14,1,1)</f>
        <v>2030</v>
      </c>
      <c r="M36" s="73">
        <f ca="1">SUM(L36-K36)</f>
        <v>521</v>
      </c>
      <c r="N36" s="19">
        <f ca="1">IF(M36=0,0,IF(K36=0,1,M36/K36))</f>
        <v>0.3452617627567926</v>
      </c>
      <c r="O36" s="73">
        <f>SUMIF($C$6:N$6,O$5,$C36:N36)</f>
        <v>2650</v>
      </c>
      <c r="P36" s="73">
        <f ca="1">SUMIF($C$6:O$6,P$5,$C36:O36)</f>
        <v>3786</v>
      </c>
      <c r="Q36" s="73">
        <f ca="1">SUM(P36-O36)</f>
        <v>1136</v>
      </c>
      <c r="R36" s="19">
        <f ca="1">IF(Q36=0,0,IF(O36=0,1,Q36/O36))</f>
        <v>0.42867924528301887</v>
      </c>
      <c r="S36" s="73">
        <f>+DB36</f>
        <v>1235</v>
      </c>
      <c r="T36" s="73">
        <f ca="1">OFFSET(DB36,0,14,1,1)</f>
        <v>1941</v>
      </c>
      <c r="U36" s="73">
        <f ca="1">SUM(T36-S36)</f>
        <v>706</v>
      </c>
      <c r="V36" s="19">
        <f ca="1">IF(U36=0,0,IF(S36=0,1,U36/S36))</f>
        <v>0.57165991902834012</v>
      </c>
      <c r="W36" s="73">
        <f>SUMIF($C$6:V$6,W$5,$C36:V36)</f>
        <v>3885</v>
      </c>
      <c r="X36" s="73">
        <f ca="1">SUMIF($C$6:W$6,X$5,$C36:W36)</f>
        <v>5727</v>
      </c>
      <c r="Y36" s="73">
        <f ca="1">SUM(X36-W36)</f>
        <v>1842</v>
      </c>
      <c r="Z36" s="19">
        <f ca="1">IF(Y36=0,0,IF(W36=0,1,Y36/W36))</f>
        <v>0.47413127413127415</v>
      </c>
      <c r="AA36" s="73">
        <f>+DC36</f>
        <v>1846</v>
      </c>
      <c r="AB36" s="73">
        <f ca="1">OFFSET(DC36,0,14,1,1)</f>
        <v>1640</v>
      </c>
      <c r="AC36" s="73">
        <f ca="1">SUM(AB36-AA36)</f>
        <v>-206</v>
      </c>
      <c r="AD36" s="19">
        <f ca="1">IF(AC36=0,0,IF(AA36=0,1,AC36/AA36))</f>
        <v>-0.11159263271939328</v>
      </c>
      <c r="AE36" s="73">
        <f>SUMIF($C$6:AD$6,AE$5,$C36:AD36)</f>
        <v>5731</v>
      </c>
      <c r="AF36" s="73">
        <f ca="1">SUMIF($C$6:AE$6,AF$5,$C36:AE36)</f>
        <v>7367</v>
      </c>
      <c r="AG36" s="73">
        <f ca="1">SUM(AF36-AE36)</f>
        <v>1636</v>
      </c>
      <c r="AH36" s="19">
        <f ca="1">IF(AG36=0,0,IF(AE36=0,1,AG36/AE36))</f>
        <v>0.28546501483161751</v>
      </c>
      <c r="AI36" s="73">
        <f>+DD36</f>
        <v>4716</v>
      </c>
      <c r="AJ36" s="73">
        <f ca="1">OFFSET(DD36,0,14,1,1)</f>
        <v>4603</v>
      </c>
      <c r="AK36" s="73">
        <f ca="1">SUM(AJ36-AI36)</f>
        <v>-113</v>
      </c>
      <c r="AL36" s="19">
        <f ca="1">IF(AK36=0,0,IF(AI36=0,1,AK36/AI36))</f>
        <v>-2.3960983884648006E-2</v>
      </c>
      <c r="AM36" s="73">
        <f>SUMIF($C$6:AL$6,AM$5,$C36:AL36)</f>
        <v>10447</v>
      </c>
      <c r="AN36" s="73">
        <f ca="1">SUMIF($C$6:AM$6,AN$5,$C36:AM36)</f>
        <v>11970</v>
      </c>
      <c r="AO36" s="73">
        <f ca="1">SUM(AN36-AM36)</f>
        <v>1523</v>
      </c>
      <c r="AP36" s="19">
        <f ca="1">IF(AO36=0,0,IF(AM36=0,1,AO36/AM36))</f>
        <v>0.14578347851057719</v>
      </c>
      <c r="AQ36" s="73">
        <f>+DE36</f>
        <v>7131</v>
      </c>
      <c r="AR36" s="73">
        <f ca="1">OFFSET(DE36,0,14,1,1)</f>
        <v>7495</v>
      </c>
      <c r="AS36" s="73">
        <f ca="1">SUM(AR36-AQ36)</f>
        <v>364</v>
      </c>
      <c r="AT36" s="19">
        <f ca="1">IF(AS36=0,0,IF(AQ36=0,1,AS36/AQ36))</f>
        <v>5.1044734258869726E-2</v>
      </c>
      <c r="AU36" s="73">
        <f>SUMIF($C$6:AT$6,AU$5,$C36:AT36)</f>
        <v>17578</v>
      </c>
      <c r="AV36" s="73">
        <f ca="1">SUMIF($C$6:AU$6,AV$5,$C36:AU36)</f>
        <v>19465</v>
      </c>
      <c r="AW36" s="73">
        <f ca="1">SUM(AV36-AU36)</f>
        <v>1887</v>
      </c>
      <c r="AX36" s="19">
        <f ca="1">IF(AW36=0,0,IF(AU36=0,1,AW36/AU36))</f>
        <v>0.10735009671179883</v>
      </c>
      <c r="AY36" s="73">
        <f>+DF36</f>
        <v>9612</v>
      </c>
      <c r="AZ36" s="73">
        <f ca="1">OFFSET(DF36,0,14,1,1)</f>
        <v>9314</v>
      </c>
      <c r="BA36" s="73">
        <f ca="1">SUM(AZ36-AY36)</f>
        <v>-298</v>
      </c>
      <c r="BB36" s="19">
        <f ca="1">IF(BA36=0,0,IF(AY36=0,1,BA36/AY36))</f>
        <v>-3.1002913025384937E-2</v>
      </c>
      <c r="BC36" s="73">
        <f>SUMIF($C$6:BB$6,BC$5,$C36:BB36)</f>
        <v>27190</v>
      </c>
      <c r="BD36" s="73">
        <f ca="1">SUMIF($C$6:BC$6,BD$5,$C36:BC36)</f>
        <v>28779</v>
      </c>
      <c r="BE36" s="73">
        <f ca="1">SUM(BD36-BC36)</f>
        <v>1589</v>
      </c>
      <c r="BF36" s="19">
        <f ca="1">IF(BE36=0,0,IF(BC36=0,1,BE36/BC36))</f>
        <v>5.8440603162927547E-2</v>
      </c>
      <c r="BG36" s="73">
        <f>+DG36</f>
        <v>8316</v>
      </c>
      <c r="BH36" s="73">
        <f ca="1">OFFSET(DG36,0,14,1,1)</f>
        <v>9610</v>
      </c>
      <c r="BI36" s="73">
        <f ca="1">SUM(BH36-BG36)</f>
        <v>1294</v>
      </c>
      <c r="BJ36" s="19">
        <f ca="1">IF(BI36=0,0,IF(BG36=0,1,BI36/BG36))</f>
        <v>0.15560365560365561</v>
      </c>
      <c r="BK36" s="73">
        <f>SUMIF($C$6:BJ$6,BK$5,$C36:BJ36)</f>
        <v>35506</v>
      </c>
      <c r="BL36" s="73">
        <f ca="1">SUMIF($C$6:BK$6,BL$5,$C36:BK36)</f>
        <v>38389</v>
      </c>
      <c r="BM36" s="73">
        <f ca="1">SUM(BL36-BK36)</f>
        <v>2883</v>
      </c>
      <c r="BN36" s="19">
        <f ca="1">IF(BM36=0,0,IF(BK36=0,1,BM36/BK36))</f>
        <v>8.1197544077057399E-2</v>
      </c>
      <c r="BO36" s="73">
        <f>+DH36</f>
        <v>6936</v>
      </c>
      <c r="BP36" s="73">
        <f ca="1">OFFSET(DH36,0,14,1,1)</f>
        <v>7011</v>
      </c>
      <c r="BQ36" s="73">
        <f ca="1">SUM(BP36-BO36)</f>
        <v>75</v>
      </c>
      <c r="BR36" s="19">
        <f ca="1">IF(BQ36=0,0,IF(BO36=0,1,BQ36/BO36))</f>
        <v>1.0813148788927335E-2</v>
      </c>
      <c r="BS36" s="73">
        <f>SUMIF($C$6:BR$6,BS$5,$C36:BR36)</f>
        <v>42442</v>
      </c>
      <c r="BT36" s="73">
        <f ca="1">SUMIF($C$6:BS$6,BT$5,$C36:BS36)</f>
        <v>45400</v>
      </c>
      <c r="BU36" s="73">
        <f ca="1">SUM(BT36-BS36)</f>
        <v>2958</v>
      </c>
      <c r="BV36" s="19">
        <f ca="1">IF(BU36=0,0,IF(BS36=0,1,BU36/BS36))</f>
        <v>6.9695113331134248E-2</v>
      </c>
      <c r="BW36" s="73">
        <f>+DI36</f>
        <v>3400</v>
      </c>
      <c r="BX36" s="73">
        <f ca="1">OFFSET(DI36,0,14,1,1)</f>
        <v>3445</v>
      </c>
      <c r="BY36" s="73">
        <f ca="1">SUM(BX36-BW36)</f>
        <v>45</v>
      </c>
      <c r="BZ36" s="19">
        <f ca="1">IF(BY36=0,0,IF(BW36=0,1,BY36/BW36))</f>
        <v>1.3235294117647059E-2</v>
      </c>
      <c r="CA36" s="73">
        <f>SUMIF($C$6:BZ$6,CA$5,$C36:BZ36)</f>
        <v>45842</v>
      </c>
      <c r="CB36" s="73">
        <f ca="1">SUMIF($C$6:CA$6,CB$5,$C36:CA36)</f>
        <v>48845</v>
      </c>
      <c r="CC36" s="73">
        <f ca="1">SUM(CB36-CA36)</f>
        <v>3003</v>
      </c>
      <c r="CD36" s="19">
        <f ca="1">IF(CC36=0,0,IF(CA36=0,1,CC36/CA36))</f>
        <v>6.5507613105885432E-2</v>
      </c>
      <c r="CE36" s="73">
        <f>+DJ36</f>
        <v>1666</v>
      </c>
      <c r="CF36" s="73">
        <f ca="1">OFFSET(DJ36,0,14,1,1)</f>
        <v>1520</v>
      </c>
      <c r="CG36" s="73">
        <f ca="1">SUM(CF36-CE36)</f>
        <v>-146</v>
      </c>
      <c r="CH36" s="19">
        <f ca="1">IF(CG36=0,0,IF(CE36=0,1,CG36/CE36))</f>
        <v>-8.7635054021608649E-2</v>
      </c>
      <c r="CI36" s="73">
        <f>SUMIF($C$6:CH$6,CI$5,$C36:CH36)</f>
        <v>47508</v>
      </c>
      <c r="CJ36" s="73">
        <f ca="1">SUMIF($C$6:CI$6,CJ$5,$C36:CI36)</f>
        <v>50365</v>
      </c>
      <c r="CK36" s="73">
        <f ca="1">SUM(CJ36-CI36)</f>
        <v>2857</v>
      </c>
      <c r="CL36" s="19">
        <f ca="1">IF(CK36=0,0,IF(CI36=0,1,CK36/CI36))</f>
        <v>6.0137240043782098E-2</v>
      </c>
      <c r="CM36" s="73">
        <f>+DK36</f>
        <v>1555</v>
      </c>
      <c r="CN36" s="73">
        <f ca="1">OFFSET(DK36,0,14,1,1)</f>
        <v>1560</v>
      </c>
      <c r="CO36" s="73">
        <f ca="1">SUM(CN36-CM36)</f>
        <v>5</v>
      </c>
      <c r="CP36" s="19">
        <f ca="1">IF(CO36=0,0,IF(CM36=0,1,CO36/CM36))</f>
        <v>3.2154340836012861E-3</v>
      </c>
      <c r="CQ36" s="73">
        <f>SUMIF($C$6:CP$6,CQ$5,$C36:CP36)</f>
        <v>49063</v>
      </c>
      <c r="CR36" s="73">
        <f ca="1">SUMIF($C$6:CQ$6,CR$5,$C36:CQ36)</f>
        <v>51925</v>
      </c>
      <c r="CS36" s="73">
        <f ca="1">SUM(CR36-CQ36)</f>
        <v>2862</v>
      </c>
      <c r="CT36" s="19">
        <f ca="1">IF(CS36=0,0,IF(CQ36=0,1,CS36/CQ36))</f>
        <v>5.8333163483684246E-2</v>
      </c>
      <c r="CW36" t="s">
        <v>74</v>
      </c>
      <c r="CX36" t="s">
        <v>8</v>
      </c>
      <c r="CY36" s="7"/>
      <c r="CZ36" s="74">
        <f>SUMIF(IBA!$A$129:$A$144,'2016-2017'!CZ$7,IBA!D$129:D$144)</f>
        <v>1141</v>
      </c>
      <c r="DA36" s="74">
        <f>SUMIF(IBA!$A$129:$A$144,'2016-2017'!DA$7,IBA!E$129:E$144)</f>
        <v>1509</v>
      </c>
      <c r="DB36" s="74">
        <f>SUMIF(IBA!$A$129:$A$144,'2016-2017'!DB$7,IBA!F$129:F$144)</f>
        <v>1235</v>
      </c>
      <c r="DC36" s="74">
        <f>SUMIF(IBA!$A$129:$A$144,'2016-2017'!DC$7,IBA!G$129:G$144)</f>
        <v>1846</v>
      </c>
      <c r="DD36" s="74">
        <f>SUMIF(IBA!$A$129:$A$144,'2016-2017'!DD$7,IBA!H$129:H$144)</f>
        <v>4716</v>
      </c>
      <c r="DE36" s="74">
        <f>SUMIF(IBA!$A$129:$A$144,'2016-2017'!DE$7,IBA!I$129:I$144)</f>
        <v>7131</v>
      </c>
      <c r="DF36" s="74">
        <f>SUMIF(IBA!$A$129:$A$144,'2016-2017'!DF$7,IBA!J$129:J$144)</f>
        <v>9612</v>
      </c>
      <c r="DG36" s="74">
        <f>SUMIF(IBA!$A$129:$A$144,'2016-2017'!DG$7,IBA!K$129:K$144)</f>
        <v>8316</v>
      </c>
      <c r="DH36" s="74">
        <f>SUMIF(IBA!$A$129:$A$144,'2016-2017'!DH$7,IBA!L$129:L$144)</f>
        <v>6936</v>
      </c>
      <c r="DI36" s="74">
        <f>SUMIF(IBA!$A$129:$A$144,'2016-2017'!DI$7,IBA!M$129:M$144)</f>
        <v>3400</v>
      </c>
      <c r="DJ36" s="74">
        <f>SUMIF(IBA!$A$129:$A$144,'2016-2017'!DJ$7,IBA!N$129:N$144)</f>
        <v>1666</v>
      </c>
      <c r="DK36" s="74">
        <f>SUMIF(IBA!$A$129:$A$144,'2016-2017'!DK$7,IBA!O$129:O$144)</f>
        <v>1555</v>
      </c>
      <c r="DN36" s="74">
        <f>SUMIF(IBA!$A$129:$A$144,'2016-2017'!DN$7,IBA!D$129:D$144)</f>
        <v>1756</v>
      </c>
      <c r="DO36" s="74">
        <f>SUMIF(IBA!$A$129:$A$144,'2016-2017'!DO$7,IBA!E$129:E$144)</f>
        <v>2030</v>
      </c>
      <c r="DP36" s="74">
        <f>SUMIF(IBA!$A$129:$A$144,'2016-2017'!DP$7,IBA!F$129:F$144)</f>
        <v>1941</v>
      </c>
      <c r="DQ36" s="74">
        <f>SUMIF(IBA!$A$129:$A$144,'2016-2017'!DQ$7,IBA!G$129:G$144)</f>
        <v>1640</v>
      </c>
      <c r="DR36" s="74">
        <f>SUMIF(IBA!$A$129:$A$144,'2016-2017'!DR$7,IBA!H$129:H$144)</f>
        <v>4603</v>
      </c>
      <c r="DS36" s="74">
        <f>SUMIF(IBA!$A$129:$A$144,'2016-2017'!DS$7,IBA!I$129:I$144)</f>
        <v>7495</v>
      </c>
      <c r="DT36" s="74">
        <f>SUMIF(IBA!$A$129:$A$144,'2016-2017'!DT$7,IBA!J$129:J$144)</f>
        <v>9314</v>
      </c>
      <c r="DU36" s="74">
        <f>SUMIF(IBA!$A$129:$A$144,'2016-2017'!DU$7,IBA!K$129:K$144)</f>
        <v>9610</v>
      </c>
      <c r="DV36" s="74">
        <f>SUMIF(IBA!$A$129:$A$144,'2016-2017'!DV$7,IBA!L$129:L$144)</f>
        <v>7011</v>
      </c>
      <c r="DW36" s="74">
        <f>SUMIF(IBA!$A$129:$A$144,'2016-2017'!DW$7,IBA!M$129:M$144)</f>
        <v>3445</v>
      </c>
      <c r="DX36" s="74">
        <f>SUMIF(IBA!$A$129:$A$144,'2016-2017'!DX$7,IBA!N$129:N$144)</f>
        <v>1520</v>
      </c>
      <c r="DY36" s="74">
        <f>SUMIF(IBA!$A$129:$A$144,'2016-2017'!DY$7,IBA!O$129:O$144)</f>
        <v>1560</v>
      </c>
    </row>
    <row r="37" spans="1:130" s="7" customFormat="1">
      <c r="A37" s="75"/>
      <c r="B37" s="24" t="s">
        <v>9</v>
      </c>
      <c r="C37" s="12">
        <f>+SUM(C34:C36)</f>
        <v>97679</v>
      </c>
      <c r="D37" s="86">
        <f ca="1">+SUM(D34:D36)</f>
        <v>93632</v>
      </c>
      <c r="E37" s="12">
        <f ca="1">SUM(E34:E36)</f>
        <v>-4047</v>
      </c>
      <c r="F37" s="13">
        <f ca="1">IF(E37=0,0,IF(C37=0,1,E37/C37))</f>
        <v>-4.1431628087920641E-2</v>
      </c>
      <c r="G37" s="12">
        <f>SUM(G34:G36)</f>
        <v>97679</v>
      </c>
      <c r="H37" s="86">
        <f ca="1">SUM(H34:H36)</f>
        <v>93632</v>
      </c>
      <c r="I37" s="12">
        <f ca="1">SUM(I34:I36)</f>
        <v>-4047</v>
      </c>
      <c r="J37" s="13">
        <f ca="1">IF(I37=0,0,IF(G37=0,1,I37/G37))</f>
        <v>-4.1431628087920641E-2</v>
      </c>
      <c r="K37" s="12">
        <f>+SUM(K34:K36)</f>
        <v>89283</v>
      </c>
      <c r="L37" s="86">
        <f ca="1">+SUM(L34:L36)</f>
        <v>88185</v>
      </c>
      <c r="M37" s="12">
        <f ca="1">SUM(M34:M36)</f>
        <v>-1098</v>
      </c>
      <c r="N37" s="13">
        <f ca="1">IF(M37=0,0,IF(K37=0,1,M37/K37))</f>
        <v>-1.2297973858405295E-2</v>
      </c>
      <c r="O37" s="12">
        <f>SUM(O34:O36)</f>
        <v>186962</v>
      </c>
      <c r="P37" s="86">
        <f ca="1">SUM(P34:P36)</f>
        <v>181817</v>
      </c>
      <c r="Q37" s="12">
        <f ca="1">SUM(Q34:Q36)</f>
        <v>-5145</v>
      </c>
      <c r="R37" s="13">
        <f ca="1">IF(Q37=0,0,IF(O37=0,1,Q37/O37))</f>
        <v>-2.7518961072303463E-2</v>
      </c>
      <c r="S37" s="12">
        <f>+SUM(S34:S36)</f>
        <v>107198</v>
      </c>
      <c r="T37" s="86">
        <f ca="1">+SUM(T34:T36)</f>
        <v>101945</v>
      </c>
      <c r="U37" s="12">
        <f ca="1">SUM(U34:U36)</f>
        <v>-5253</v>
      </c>
      <c r="V37" s="13">
        <f ca="1">IF(U37=0,0,IF(S37=0,1,U37/S37))</f>
        <v>-4.9002779902610122E-2</v>
      </c>
      <c r="W37" s="12">
        <f>SUM(W34:W36)</f>
        <v>294160</v>
      </c>
      <c r="X37" s="86">
        <f ca="1">SUM(X34:X36)</f>
        <v>283762</v>
      </c>
      <c r="Y37" s="12">
        <f ca="1">SUM(Y34:Y36)</f>
        <v>-10398</v>
      </c>
      <c r="Z37" s="13">
        <f ca="1">IF(Y37=0,0,IF(W37=0,1,Y37/W37))</f>
        <v>-3.5348109872178408E-2</v>
      </c>
      <c r="AA37" s="12">
        <f>+SUM(AA34:AA36)</f>
        <v>107448</v>
      </c>
      <c r="AB37" s="86">
        <f ca="1">+SUM(AB34:AB36)</f>
        <v>105165</v>
      </c>
      <c r="AC37" s="12">
        <f ca="1">SUM(AC34:AC36)</f>
        <v>-2283</v>
      </c>
      <c r="AD37" s="13">
        <f ca="1">IF(AC37=0,0,IF(AA37=0,1,AC37/AA37))</f>
        <v>-2.1247487156578065E-2</v>
      </c>
      <c r="AE37" s="12">
        <f>SUM(AE34:AE36)</f>
        <v>401608</v>
      </c>
      <c r="AF37" s="86">
        <f ca="1">SUM(AF34:AF36)</f>
        <v>388927</v>
      </c>
      <c r="AG37" s="12">
        <f ca="1">SUM(AG34:AG36)</f>
        <v>-12681</v>
      </c>
      <c r="AH37" s="13">
        <f ca="1">IF(AG37=0,0,IF(AE37=0,1,AG37/AE37))</f>
        <v>-3.1575566223780403E-2</v>
      </c>
      <c r="AI37" s="12">
        <f>+SUM(AI34:AI36)</f>
        <v>123750</v>
      </c>
      <c r="AJ37" s="86">
        <f ca="1">+SUM(AJ34:AJ36)</f>
        <v>122368</v>
      </c>
      <c r="AK37" s="12">
        <f ca="1">SUM(AK34:AK36)</f>
        <v>-1382</v>
      </c>
      <c r="AL37" s="13">
        <f ca="1">IF(AK37=0,0,IF(AI37=0,1,AK37/AI37))</f>
        <v>-1.1167676767676767E-2</v>
      </c>
      <c r="AM37" s="12">
        <f>SUM(AM34:AM36)</f>
        <v>525358</v>
      </c>
      <c r="AN37" s="86">
        <f ca="1">SUM(AN34:AN36)</f>
        <v>511295</v>
      </c>
      <c r="AO37" s="12">
        <f ca="1">SUM(AO34:AO36)</f>
        <v>-14063</v>
      </c>
      <c r="AP37" s="13">
        <f ca="1">IF(AO37=0,0,IF(AM37=0,1,AO37/AM37))</f>
        <v>-2.6768413158265413E-2</v>
      </c>
      <c r="AQ37" s="12">
        <f>+SUM(AQ34:AQ36)</f>
        <v>134414</v>
      </c>
      <c r="AR37" s="86">
        <f ca="1">+SUM(AR34:AR36)</f>
        <v>126666</v>
      </c>
      <c r="AS37" s="12">
        <f ca="1">SUM(AS34:AS36)</f>
        <v>-7748</v>
      </c>
      <c r="AT37" s="13">
        <f ca="1">IF(AS37=0,0,IF(AQ37=0,1,AS37/AQ37))</f>
        <v>-5.7642805064948593E-2</v>
      </c>
      <c r="AU37" s="12">
        <f>SUM(AU34:AU36)</f>
        <v>659772</v>
      </c>
      <c r="AV37" s="86">
        <f ca="1">SUM(AV34:AV36)</f>
        <v>637961</v>
      </c>
      <c r="AW37" s="12">
        <f ca="1">SUM(AW34:AW36)</f>
        <v>-21811</v>
      </c>
      <c r="AX37" s="13">
        <f ca="1">IF(AW37=0,0,IF(AU37=0,1,AW37/AU37))</f>
        <v>-3.3058389868015015E-2</v>
      </c>
      <c r="AY37" s="12">
        <f>+SUM(AY34:AY36)</f>
        <v>156061</v>
      </c>
      <c r="AZ37" s="86">
        <f ca="1">+SUM(AZ34:AZ36)</f>
        <v>148352</v>
      </c>
      <c r="BA37" s="12">
        <f ca="1">SUM(BA34:BA36)</f>
        <v>-7709</v>
      </c>
      <c r="BB37" s="13">
        <f ca="1">IF(BA37=0,0,IF(AY37=0,1,BA37/AY37))</f>
        <v>-4.9397351035812921E-2</v>
      </c>
      <c r="BC37" s="12">
        <f>SUM(BC34:BC36)</f>
        <v>815833</v>
      </c>
      <c r="BD37" s="86">
        <f ca="1">SUM(BD34:BD36)</f>
        <v>786313</v>
      </c>
      <c r="BE37" s="12">
        <f ca="1">SUM(BE34:BE36)</f>
        <v>-29520</v>
      </c>
      <c r="BF37" s="13">
        <f ca="1">IF(BE37=0,0,IF(BC37=0,1,BE37/BC37))</f>
        <v>-3.618387586675214E-2</v>
      </c>
      <c r="BG37" s="12">
        <f>+SUM(BG34:BG36)</f>
        <v>152489</v>
      </c>
      <c r="BH37" s="86">
        <f ca="1">+SUM(BH34:BH36)</f>
        <v>150784</v>
      </c>
      <c r="BI37" s="12">
        <f ca="1">SUM(BI34:BI36)</f>
        <v>-1705</v>
      </c>
      <c r="BJ37" s="13">
        <f ca="1">IF(BI37=0,0,IF(BG37=0,1,BI37/BG37))</f>
        <v>-1.1181134376905875E-2</v>
      </c>
      <c r="BK37" s="12">
        <f>SUM(BK34:BK36)</f>
        <v>968322</v>
      </c>
      <c r="BL37" s="86">
        <f ca="1">SUM(BL34:BL36)</f>
        <v>937097</v>
      </c>
      <c r="BM37" s="12">
        <f ca="1">SUM(BM34:BM36)</f>
        <v>-31225</v>
      </c>
      <c r="BN37" s="13">
        <f ca="1">IF(BM37=0,0,IF(BK37=0,1,BM37/BK37))</f>
        <v>-3.2246504778369177E-2</v>
      </c>
      <c r="BO37" s="12">
        <f>+SUM(BO34:BO36)</f>
        <v>136899</v>
      </c>
      <c r="BP37" s="86">
        <f ca="1">+SUM(BP34:BP36)</f>
        <v>137340</v>
      </c>
      <c r="BQ37" s="12">
        <f ca="1">SUM(BQ34:BQ36)</f>
        <v>441</v>
      </c>
      <c r="BR37" s="13">
        <f ca="1">IF(BQ37=0,0,IF(BO37=0,1,BQ37/BO37))</f>
        <v>3.2213529682466636E-3</v>
      </c>
      <c r="BS37" s="12">
        <f>SUM(BS34:BS36)</f>
        <v>1105221</v>
      </c>
      <c r="BT37" s="86">
        <f ca="1">SUM(BT34:BT36)</f>
        <v>1074437</v>
      </c>
      <c r="BU37" s="12">
        <f ca="1">SUM(BU34:BU36)</f>
        <v>-30784</v>
      </c>
      <c r="BV37" s="13">
        <f ca="1">IF(BU37=0,0,IF(BS37=0,1,BU37/BS37))</f>
        <v>-2.7853252878835999E-2</v>
      </c>
      <c r="BW37" s="12">
        <f>+SUM(BW34:BW36)</f>
        <v>124237</v>
      </c>
      <c r="BX37" s="86">
        <f ca="1">+SUM(BX34:BX36)</f>
        <v>126907</v>
      </c>
      <c r="BY37" s="12">
        <f ca="1">SUM(BY34:BY36)</f>
        <v>2670</v>
      </c>
      <c r="BZ37" s="13">
        <f ca="1">IF(BY37=0,0,IF(BW37=0,1,BY37/BW37))</f>
        <v>2.1491182176002318E-2</v>
      </c>
      <c r="CA37" s="12">
        <f>SUM(CA34:CA36)</f>
        <v>1229458</v>
      </c>
      <c r="CB37" s="86">
        <f ca="1">SUM(CB34:CB36)</f>
        <v>1201344</v>
      </c>
      <c r="CC37" s="12">
        <f ca="1">SUM(CC34:CC36)</f>
        <v>-28114</v>
      </c>
      <c r="CD37" s="13">
        <f ca="1">IF(CC37=0,0,IF(CA37=0,1,CC37/CA37))</f>
        <v>-2.2866986916185831E-2</v>
      </c>
      <c r="CE37" s="12">
        <f>+SUM(CE34:CE36)</f>
        <v>104035</v>
      </c>
      <c r="CF37" s="86">
        <f ca="1">+SUM(CF34:CF36)</f>
        <v>107467</v>
      </c>
      <c r="CG37" s="12">
        <f ca="1">SUM(CG34:CG36)</f>
        <v>3432</v>
      </c>
      <c r="CH37" s="13">
        <f ca="1">IF(CG37=0,0,IF(CE37=0,1,CG37/CE37))</f>
        <v>3.2988897967030327E-2</v>
      </c>
      <c r="CI37" s="12">
        <f>SUM(CI34:CI36)</f>
        <v>1333493</v>
      </c>
      <c r="CJ37" s="86">
        <f ca="1">SUM(CJ34:CJ36)</f>
        <v>1308811</v>
      </c>
      <c r="CK37" s="12">
        <f ca="1">SUM(CK34:CK36)</f>
        <v>-24682</v>
      </c>
      <c r="CL37" s="13">
        <f ca="1">IF(CK37=0,0,IF(CI37=0,1,CK37/CI37))</f>
        <v>-1.8509283513299283E-2</v>
      </c>
      <c r="CM37" s="12">
        <f>+SUM(CM34:CM36)</f>
        <v>102268</v>
      </c>
      <c r="CN37" s="86">
        <f ca="1">+SUM(CN34:CN36)</f>
        <v>111997</v>
      </c>
      <c r="CO37" s="12">
        <f ca="1">SUM(CO34:CO36)</f>
        <v>9729</v>
      </c>
      <c r="CP37" s="13">
        <f ca="1">IF(CO37=0,0,IF(CM37=0,1,CO37/CM37))</f>
        <v>9.5132397230805341E-2</v>
      </c>
      <c r="CQ37" s="12">
        <f>SUM(CQ34:CQ36)</f>
        <v>1435761</v>
      </c>
      <c r="CR37" s="86">
        <f ca="1">SUM(CR34:CR36)</f>
        <v>1420808</v>
      </c>
      <c r="CS37" s="12">
        <f ca="1">SUM(CS34:CS36)</f>
        <v>-14953</v>
      </c>
      <c r="CT37" s="13">
        <f ca="1">IF(CS37=0,0,IF(CQ37=0,1,CS37/CQ37))</f>
        <v>-1.0414686009718888E-2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168360</v>
      </c>
      <c r="D39" s="73">
        <f ca="1">OFFSET(CZ39,0,14,1,1)</f>
        <v>175192</v>
      </c>
      <c r="E39" s="18">
        <f ca="1">SUM(D39-C39)</f>
        <v>6832</v>
      </c>
      <c r="F39" s="19">
        <f ca="1">IF(E39=0,0,IF(C39=0,1,E39/C39))</f>
        <v>4.0579710144927533E-2</v>
      </c>
      <c r="G39" s="18">
        <f>SUMIF($C$6:F$6,G$5,$C39:F39)</f>
        <v>168360</v>
      </c>
      <c r="H39" s="73">
        <f ca="1">SUMIF($C$6:G$6,H$5,$C39:G39)</f>
        <v>175192</v>
      </c>
      <c r="I39" s="18">
        <f ca="1">SUM(H39-G39)</f>
        <v>6832</v>
      </c>
      <c r="J39" s="19">
        <f ca="1">IF(I39=0,0,IF(G39=0,1,I39/G39))</f>
        <v>4.0579710144927533E-2</v>
      </c>
      <c r="K39" s="18">
        <f>+DA39</f>
        <v>151503</v>
      </c>
      <c r="L39" s="73">
        <f ca="1">OFFSET(DA39,0,14,1,1)</f>
        <v>162715</v>
      </c>
      <c r="M39" s="18">
        <f ca="1">SUM(L39-K39)</f>
        <v>11212</v>
      </c>
      <c r="N39" s="19">
        <f ca="1">IF(M39=0,0,IF(K39=0,1,M39/K39))</f>
        <v>7.4005135211843986E-2</v>
      </c>
      <c r="O39" s="18">
        <f>SUMIF($C$6:N$6,O$5,$C39:N39)</f>
        <v>319863</v>
      </c>
      <c r="P39" s="73">
        <f ca="1">SUMIF($C$6:O$6,P$5,$C39:O39)</f>
        <v>337907</v>
      </c>
      <c r="Q39" s="18">
        <f ca="1">SUM(P39-O39)</f>
        <v>18044</v>
      </c>
      <c r="R39" s="19">
        <f ca="1">IF(Q39=0,0,IF(O39=0,1,Q39/O39))</f>
        <v>5.6411651238186346E-2</v>
      </c>
      <c r="S39" s="18">
        <f>+DB39</f>
        <v>177327</v>
      </c>
      <c r="T39" s="73">
        <f ca="1">OFFSET(DB39,0,14,1,1)</f>
        <v>181912</v>
      </c>
      <c r="U39" s="18">
        <f ca="1">SUM(T39-S39)</f>
        <v>4585</v>
      </c>
      <c r="V39" s="19">
        <f ca="1">IF(U39=0,0,IF(S39=0,1,U39/S39))</f>
        <v>2.5856186593130204E-2</v>
      </c>
      <c r="W39" s="18">
        <f>SUMIF($C$6:V$6,W$5,$C39:V39)</f>
        <v>497190</v>
      </c>
      <c r="X39" s="73">
        <f ca="1">SUMIF($C$6:W$6,X$5,$C39:W39)</f>
        <v>519819</v>
      </c>
      <c r="Y39" s="18">
        <f ca="1">SUM(X39-W39)</f>
        <v>22629</v>
      </c>
      <c r="Z39" s="19">
        <f ca="1">IF(Y39=0,0,IF(W39=0,1,Y39/W39))</f>
        <v>4.5513787485669463E-2</v>
      </c>
      <c r="AA39" s="18">
        <f>+DC39</f>
        <v>182673</v>
      </c>
      <c r="AB39" s="73">
        <f ca="1">OFFSET(DC39,0,14,1,1)</f>
        <v>187192</v>
      </c>
      <c r="AC39" s="18">
        <f ca="1">SUM(AB39-AA39)</f>
        <v>4519</v>
      </c>
      <c r="AD39" s="19">
        <f ca="1">IF(AC39=0,0,IF(AA39=0,1,AC39/AA39))</f>
        <v>2.4738193383806038E-2</v>
      </c>
      <c r="AE39" s="18">
        <f>SUMIF($C$6:AD$6,AE$5,$C39:AD39)</f>
        <v>679863</v>
      </c>
      <c r="AF39" s="73">
        <f ca="1">SUMIF($C$6:AE$6,AF$5,$C39:AE39)</f>
        <v>707011</v>
      </c>
      <c r="AG39" s="18">
        <f ca="1">SUM(AF39-AE39)</f>
        <v>27148</v>
      </c>
      <c r="AH39" s="19">
        <f ca="1">IF(AG39=0,0,IF(AE39=0,1,AG39/AE39))</f>
        <v>3.9931574449558221E-2</v>
      </c>
      <c r="AI39" s="18">
        <f>+DD39</f>
        <v>195931</v>
      </c>
      <c r="AJ39" s="73">
        <f ca="1">OFFSET(DD39,0,14,1,1)</f>
        <v>204682</v>
      </c>
      <c r="AK39" s="18">
        <f ca="1">SUM(AJ39-AI39)</f>
        <v>8751</v>
      </c>
      <c r="AL39" s="19">
        <f ca="1">IF(AK39=0,0,IF(AI39=0,1,AK39/AI39))</f>
        <v>4.4663682622964204E-2</v>
      </c>
      <c r="AM39" s="18">
        <f>SUMIF($C$6:AL$6,AM$5,$C39:AL39)</f>
        <v>875794</v>
      </c>
      <c r="AN39" s="73">
        <f ca="1">SUMIF($C$6:AM$6,AN$5,$C39:AM39)</f>
        <v>911693</v>
      </c>
      <c r="AO39" s="18">
        <f ca="1">SUM(AN39-AM39)</f>
        <v>35899</v>
      </c>
      <c r="AP39" s="19">
        <f ca="1">IF(AO39=0,0,IF(AM39=0,1,AO39/AM39))</f>
        <v>4.0990232862979196E-2</v>
      </c>
      <c r="AQ39" s="18">
        <f>+DE39</f>
        <v>196844</v>
      </c>
      <c r="AR39" s="73">
        <f ca="1">OFFSET(DE39,0,14,1,1)</f>
        <v>204318</v>
      </c>
      <c r="AS39" s="18">
        <f ca="1">SUM(AR39-AQ39)</f>
        <v>7474</v>
      </c>
      <c r="AT39" s="19">
        <f ca="1">IF(AS39=0,0,IF(AQ39=0,1,AS39/AQ39))</f>
        <v>3.7969153238097172E-2</v>
      </c>
      <c r="AU39" s="18">
        <f>SUMIF($C$6:AT$6,AU$5,$C39:AT39)</f>
        <v>1072638</v>
      </c>
      <c r="AV39" s="73">
        <f ca="1">SUMIF($C$6:AU$6,AV$5,$C39:AU39)</f>
        <v>1116011</v>
      </c>
      <c r="AW39" s="18">
        <f ca="1">SUM(AV39-AU39)</f>
        <v>43373</v>
      </c>
      <c r="AX39" s="19">
        <f ca="1">IF(AW39=0,0,IF(AU39=0,1,AW39/AU39))</f>
        <v>4.0435822709991631E-2</v>
      </c>
      <c r="AY39" s="18">
        <f>+DF39</f>
        <v>198223</v>
      </c>
      <c r="AZ39" s="73">
        <f ca="1">OFFSET(DF39,0,14,1,1)</f>
        <v>206832</v>
      </c>
      <c r="BA39" s="18">
        <f ca="1">SUM(AZ39-AY39)</f>
        <v>8609</v>
      </c>
      <c r="BB39" s="19">
        <f ca="1">IF(BA39=0,0,IF(AY39=0,1,BA39/AY39))</f>
        <v>4.3430883399000114E-2</v>
      </c>
      <c r="BC39" s="18">
        <f>SUMIF($C$6:BB$6,BC$5,$C39:BB39)</f>
        <v>1270861</v>
      </c>
      <c r="BD39" s="73">
        <f ca="1">SUMIF($C$6:BC$6,BD$5,$C39:BC39)</f>
        <v>1322843</v>
      </c>
      <c r="BE39" s="18">
        <f ca="1">SUM(BD39-BC39)</f>
        <v>51982</v>
      </c>
      <c r="BF39" s="19">
        <f ca="1">IF(BE39=0,0,IF(BC39=0,1,BE39/BC39))</f>
        <v>4.0902978374503587E-2</v>
      </c>
      <c r="BG39" s="18">
        <f>+DG39</f>
        <v>197538</v>
      </c>
      <c r="BH39" s="73">
        <f ca="1">OFFSET(DG39,0,14,1,1)</f>
        <v>206767</v>
      </c>
      <c r="BI39" s="18">
        <f ca="1">SUM(BH39-BG39)</f>
        <v>9229</v>
      </c>
      <c r="BJ39" s="19">
        <f ca="1">IF(BI39=0,0,IF(BG39=0,1,BI39/BG39))</f>
        <v>4.6720124735493931E-2</v>
      </c>
      <c r="BK39" s="18">
        <f>SUMIF($C$6:BJ$6,BK$5,$C39:BJ39)</f>
        <v>1468399</v>
      </c>
      <c r="BL39" s="73">
        <f ca="1">SUMIF($C$6:BK$6,BL$5,$C39:BK39)</f>
        <v>1529610</v>
      </c>
      <c r="BM39" s="18">
        <f ca="1">SUM(BL39-BK39)</f>
        <v>61211</v>
      </c>
      <c r="BN39" s="19">
        <f ca="1">IF(BM39=0,0,IF(BK39=0,1,BM39/BK39))</f>
        <v>4.168553642436422E-2</v>
      </c>
      <c r="BO39" s="18">
        <f>+DH39</f>
        <v>191969</v>
      </c>
      <c r="BP39" s="73">
        <f ca="1">OFFSET(DH39,0,14,1,1)</f>
        <v>200591</v>
      </c>
      <c r="BQ39" s="18">
        <f ca="1">SUM(BP39-BO39)</f>
        <v>8622</v>
      </c>
      <c r="BR39" s="19">
        <f ca="1">IF(BQ39=0,0,IF(BO39=0,1,BQ39/BO39))</f>
        <v>4.4913501659122043E-2</v>
      </c>
      <c r="BS39" s="18">
        <f>SUMIF($C$6:BR$6,BS$5,$C39:BR39)</f>
        <v>1660368</v>
      </c>
      <c r="BT39" s="73">
        <f ca="1">SUMIF($C$6:BS$6,BT$5,$C39:BS39)</f>
        <v>1730201</v>
      </c>
      <c r="BU39" s="18">
        <f ca="1">SUM(BT39-BS39)</f>
        <v>69833</v>
      </c>
      <c r="BV39" s="19">
        <f ca="1">IF(BU39=0,0,IF(BS39=0,1,BU39/BS39))</f>
        <v>4.2058748422036558E-2</v>
      </c>
      <c r="BW39" s="18">
        <f>+DI39</f>
        <v>191303</v>
      </c>
      <c r="BX39" s="73">
        <f ca="1">OFFSET(DI39,0,14,1,1)</f>
        <v>202687</v>
      </c>
      <c r="BY39" s="18">
        <f ca="1">SUM(BX39-BW39)</f>
        <v>11384</v>
      </c>
      <c r="BZ39" s="19">
        <f ca="1">IF(BY39=0,0,IF(BW39=0,1,BY39/BW39))</f>
        <v>5.9507691986011718E-2</v>
      </c>
      <c r="CA39" s="18">
        <f>SUMIF($C$6:BZ$6,CA$5,$C39:BZ39)</f>
        <v>1851671</v>
      </c>
      <c r="CB39" s="73">
        <f ca="1">SUMIF($C$6:CA$6,CB$5,$C39:CA39)</f>
        <v>1932888</v>
      </c>
      <c r="CC39" s="18">
        <f ca="1">SUM(CB39-CA39)</f>
        <v>81217</v>
      </c>
      <c r="CD39" s="19">
        <f ca="1">IF(CC39=0,0,IF(CA39=0,1,CC39/CA39))</f>
        <v>4.3861463510526437E-2</v>
      </c>
      <c r="CE39" s="18">
        <f>+DJ39</f>
        <v>180284</v>
      </c>
      <c r="CF39" s="73">
        <f ca="1">OFFSET(DJ39,0,14,1,1)</f>
        <v>190671</v>
      </c>
      <c r="CG39" s="18">
        <f ca="1">SUM(CF39-CE39)</f>
        <v>10387</v>
      </c>
      <c r="CH39" s="19">
        <f ca="1">IF(CG39=0,0,IF(CE39=0,1,CG39/CE39))</f>
        <v>5.761465243726565E-2</v>
      </c>
      <c r="CI39" s="18">
        <f>SUMIF($C$6:CH$6,CI$5,$C39:CH39)</f>
        <v>2031955</v>
      </c>
      <c r="CJ39" s="73">
        <f ca="1">SUMIF($C$6:CI$6,CJ$5,$C39:CI39)</f>
        <v>2123559</v>
      </c>
      <c r="CK39" s="18">
        <f ca="1">SUM(CJ39-CI39)</f>
        <v>91604</v>
      </c>
      <c r="CL39" s="19">
        <f ca="1">IF(CK39=0,0,IF(CI39=0,1,CK39/CI39))</f>
        <v>4.5081707025992207E-2</v>
      </c>
      <c r="CM39" s="18">
        <f>+DK39</f>
        <v>180878</v>
      </c>
      <c r="CN39" s="73">
        <f ca="1">OFFSET(DK39,0,14,1,1)</f>
        <v>186038</v>
      </c>
      <c r="CO39" s="18">
        <f ca="1">SUM(CN39-CM39)</f>
        <v>5160</v>
      </c>
      <c r="CP39" s="19">
        <f ca="1">IF(CO39=0,0,IF(CM39=0,1,CO39/CM39))</f>
        <v>2.8527515784119682E-2</v>
      </c>
      <c r="CQ39" s="18">
        <f>SUMIF($C$6:CP$6,CQ$5,$C39:CP39)</f>
        <v>2212833</v>
      </c>
      <c r="CR39" s="73">
        <f ca="1">SUMIF($C$6:CQ$6,CR$5,$C39:CQ39)</f>
        <v>2309597</v>
      </c>
      <c r="CS39" s="18">
        <f ca="1">SUM(CR39-CQ39)</f>
        <v>96764</v>
      </c>
      <c r="CT39" s="19">
        <f ca="1">IF(CS39=0,0,IF(CQ39=0,1,CS39/CQ39))</f>
        <v>4.3728559724118356E-2</v>
      </c>
      <c r="CW39" t="s">
        <v>16</v>
      </c>
      <c r="CX39" t="s">
        <v>6</v>
      </c>
      <c r="CZ39" s="74">
        <f>SUMIF(SIBC!$A$93:$A$108,'2016-2017'!CZ$7,SIBC!D$93:D$108)</f>
        <v>168360</v>
      </c>
      <c r="DA39" s="74">
        <f>SUMIF(SIBC!$A$93:$A$108,'2016-2017'!DA$7,SIBC!E$93:E$108)</f>
        <v>151503</v>
      </c>
      <c r="DB39" s="74">
        <f>SUMIF(SIBC!$A$93:$A$108,'2016-2017'!DB$7,SIBC!F$93:F$108)</f>
        <v>177327</v>
      </c>
      <c r="DC39" s="74">
        <f>SUMIF(SIBC!$A$93:$A$108,'2016-2017'!DC$7,SIBC!G$93:G$108)</f>
        <v>182673</v>
      </c>
      <c r="DD39" s="74">
        <f>SUMIF(SIBC!$A$93:$A$108,'2016-2017'!DD$7,SIBC!H$93:H$108)</f>
        <v>195931</v>
      </c>
      <c r="DE39" s="74">
        <f>SUMIF(SIBC!$A$93:$A$108,'2016-2017'!DE$7,SIBC!I$93:I$108)</f>
        <v>196844</v>
      </c>
      <c r="DF39" s="74">
        <f>SUMIF(SIBC!$A$93:$A$108,'2016-2017'!DF$7,SIBC!J$93:J$108)</f>
        <v>198223</v>
      </c>
      <c r="DG39" s="74">
        <f>SUMIF(SIBC!$A$93:$A$108,'2016-2017'!DG$7,SIBC!K$93:K$108)</f>
        <v>197538</v>
      </c>
      <c r="DH39" s="74">
        <f>SUMIF(SIBC!$A$93:$A$108,'2016-2017'!DH$7,SIBC!L$93:L$108)</f>
        <v>191969</v>
      </c>
      <c r="DI39" s="74">
        <f>SUMIF(SIBC!$A$93:$A$108,'2016-2017'!DI$7,SIBC!M$93:M$108)</f>
        <v>191303</v>
      </c>
      <c r="DJ39" s="74">
        <f>SUMIF(SIBC!$A$93:$A$108,'2016-2017'!DJ$7,SIBC!N$93:N$108)</f>
        <v>180284</v>
      </c>
      <c r="DK39" s="74">
        <f>SUMIF(SIBC!$A$93:$A$108,'2016-2017'!DK$7,SIBC!O$93:O$108)</f>
        <v>180878</v>
      </c>
      <c r="DN39" s="74">
        <f>SUMIF(SIBC!$A$93:$A$108,'2016-2017'!DN$7,SIBC!D$93:D$108)</f>
        <v>175192</v>
      </c>
      <c r="DO39" s="74">
        <f>SUMIF(SIBC!$A$93:$A$108,'2016-2017'!DO$7,SIBC!E$93:E$108)</f>
        <v>162715</v>
      </c>
      <c r="DP39" s="74">
        <f>SUMIF(SIBC!$A$93:$A$108,'2016-2017'!DP$7,SIBC!F$93:F$108)</f>
        <v>181912</v>
      </c>
      <c r="DQ39" s="74">
        <f>SUMIF(SIBC!$A$93:$A$108,'2016-2017'!DQ$7,SIBC!G$93:G$108)</f>
        <v>187192</v>
      </c>
      <c r="DR39" s="74">
        <f>SUMIF(SIBC!$A$93:$A$108,'2016-2017'!DR$7,SIBC!H$93:H$108)</f>
        <v>204682</v>
      </c>
      <c r="DS39" s="74">
        <f>SUMIF(SIBC!$A$93:$A$108,'2016-2017'!DS$7,SIBC!I$93:I$108)</f>
        <v>204318</v>
      </c>
      <c r="DT39" s="74">
        <f>SUMIF(SIBC!$A$93:$A$108,'2016-2017'!DT$7,SIBC!J$93:J$108)</f>
        <v>206832</v>
      </c>
      <c r="DU39" s="74">
        <f>SUMIF(SIBC!$A$93:$A$108,'2016-2017'!DU$7,SIBC!K$93:K$108)</f>
        <v>206767</v>
      </c>
      <c r="DV39" s="74">
        <f>SUMIF(SIBC!$A$93:$A$108,'2016-2017'!DV$7,SIBC!L$93:L$108)</f>
        <v>200591</v>
      </c>
      <c r="DW39" s="74">
        <f>SUMIF(SIBC!$A$93:$A$108,'2016-2017'!DW$7,SIBC!M$93:M$108)</f>
        <v>202687</v>
      </c>
      <c r="DX39" s="74">
        <f>SUMIF(SIBC!$A$93:$A$108,'2016-2017'!DX$7,SIBC!N$93:N$108)</f>
        <v>190671</v>
      </c>
      <c r="DY39" s="74">
        <f>SUMIF(SIBC!$A$93:$A$108,'2016-2017'!DY$7,SIBC!O$93:O$108)</f>
        <v>186038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4488</v>
      </c>
      <c r="D40" s="73">
        <f ca="1">OFFSET(CZ40,0,14,1,1)</f>
        <v>4964</v>
      </c>
      <c r="E40" s="18">
        <f ca="1">SUM(D40-C40)</f>
        <v>476</v>
      </c>
      <c r="F40" s="19">
        <f ca="1">IF(E40=0,0,IF(C40=0,1,E40/C40))</f>
        <v>0.10606060606060606</v>
      </c>
      <c r="G40" s="18">
        <f>SUMIF($C$6:F$6,G$5,$C40:F40)</f>
        <v>4488</v>
      </c>
      <c r="H40" s="73">
        <f ca="1">SUMIF($C$6:G$6,H$5,$C40:G40)</f>
        <v>4964</v>
      </c>
      <c r="I40" s="18">
        <f ca="1">SUM(H40-G40)</f>
        <v>476</v>
      </c>
      <c r="J40" s="19">
        <f ca="1">IF(I40=0,0,IF(G40=0,1,I40/G40))</f>
        <v>0.10606060606060606</v>
      </c>
      <c r="K40" s="18">
        <f>+DA40</f>
        <v>4446</v>
      </c>
      <c r="L40" s="73">
        <f ca="1">OFFSET(DA40,0,14,1,1)</f>
        <v>4816</v>
      </c>
      <c r="M40" s="18">
        <f ca="1">SUM(L40-K40)</f>
        <v>370</v>
      </c>
      <c r="N40" s="19">
        <f ca="1">IF(M40=0,0,IF(K40=0,1,M40/K40))</f>
        <v>8.3220872694556899E-2</v>
      </c>
      <c r="O40" s="18">
        <f>SUMIF($C$6:N$6,O$5,$C40:N40)</f>
        <v>8934</v>
      </c>
      <c r="P40" s="73">
        <f ca="1">SUMIF($C$6:O$6,P$5,$C40:O40)</f>
        <v>9780</v>
      </c>
      <c r="Q40" s="18">
        <f ca="1">SUM(P40-O40)</f>
        <v>846</v>
      </c>
      <c r="R40" s="19">
        <f ca="1">IF(Q40=0,0,IF(O40=0,1,Q40/O40))</f>
        <v>9.4694425789120212E-2</v>
      </c>
      <c r="S40" s="18">
        <f>+DB40</f>
        <v>4868</v>
      </c>
      <c r="T40" s="73">
        <f ca="1">OFFSET(DB40,0,14,1,1)</f>
        <v>5108</v>
      </c>
      <c r="U40" s="18">
        <f ca="1">SUM(T40-S40)</f>
        <v>240</v>
      </c>
      <c r="V40" s="19">
        <f ca="1">IF(U40=0,0,IF(S40=0,1,U40/S40))</f>
        <v>4.9301561216105176E-2</v>
      </c>
      <c r="W40" s="18">
        <f>SUMIF($C$6:V$6,W$5,$C40:V40)</f>
        <v>13802</v>
      </c>
      <c r="X40" s="73">
        <f ca="1">SUMIF($C$6:W$6,X$5,$C40:W40)</f>
        <v>14888</v>
      </c>
      <c r="Y40" s="18">
        <f ca="1">SUM(X40-W40)</f>
        <v>1086</v>
      </c>
      <c r="Z40" s="19">
        <f ca="1">IF(Y40=0,0,IF(W40=0,1,Y40/W40))</f>
        <v>7.8684248659614542E-2</v>
      </c>
      <c r="AA40" s="18">
        <f>+DC40</f>
        <v>4815</v>
      </c>
      <c r="AB40" s="73">
        <f ca="1">OFFSET(DC40,0,14,1,1)</f>
        <v>5304</v>
      </c>
      <c r="AC40" s="18">
        <f ca="1">SUM(AB40-AA40)</f>
        <v>489</v>
      </c>
      <c r="AD40" s="19">
        <f ca="1">IF(AC40=0,0,IF(AA40=0,1,AC40/AA40))</f>
        <v>0.1015576323987539</v>
      </c>
      <c r="AE40" s="18">
        <f>SUMIF($C$6:AD$6,AE$5,$C40:AD40)</f>
        <v>18617</v>
      </c>
      <c r="AF40" s="73">
        <f ca="1">SUMIF($C$6:AE$6,AF$5,$C40:AE40)</f>
        <v>20192</v>
      </c>
      <c r="AG40" s="18">
        <f ca="1">SUM(AF40-AE40)</f>
        <v>1575</v>
      </c>
      <c r="AH40" s="19">
        <f ca="1">IF(AG40=0,0,IF(AE40=0,1,AG40/AE40))</f>
        <v>8.4600096685824785E-2</v>
      </c>
      <c r="AI40" s="18">
        <f>+DD40</f>
        <v>6111</v>
      </c>
      <c r="AJ40" s="73">
        <f ca="1">OFFSET(DD40,0,14,1,1)</f>
        <v>6399</v>
      </c>
      <c r="AK40" s="18">
        <f ca="1">SUM(AJ40-AI40)</f>
        <v>288</v>
      </c>
      <c r="AL40" s="19">
        <f ca="1">IF(AK40=0,0,IF(AI40=0,1,AK40/AI40))</f>
        <v>4.7128129602356406E-2</v>
      </c>
      <c r="AM40" s="18">
        <f>SUMIF($C$6:AL$6,AM$5,$C40:AL40)</f>
        <v>24728</v>
      </c>
      <c r="AN40" s="73">
        <f ca="1">SUMIF($C$6:AM$6,AN$5,$C40:AM40)</f>
        <v>26591</v>
      </c>
      <c r="AO40" s="18">
        <f ca="1">SUM(AN40-AM40)</f>
        <v>1863</v>
      </c>
      <c r="AP40" s="19">
        <f ca="1">IF(AO40=0,0,IF(AM40=0,1,AO40/AM40))</f>
        <v>7.5339695891297312E-2</v>
      </c>
      <c r="AQ40" s="18">
        <f>+DE40</f>
        <v>6726</v>
      </c>
      <c r="AR40" s="73">
        <f ca="1">OFFSET(DE40,0,14,1,1)</f>
        <v>6929</v>
      </c>
      <c r="AS40" s="18">
        <f ca="1">SUM(AR40-AQ40)</f>
        <v>203</v>
      </c>
      <c r="AT40" s="19">
        <f ca="1">IF(AS40=0,0,IF(AQ40=0,1,AS40/AQ40))</f>
        <v>3.0181385667558729E-2</v>
      </c>
      <c r="AU40" s="18">
        <f>SUMIF($C$6:AT$6,AU$5,$C40:AT40)</f>
        <v>31454</v>
      </c>
      <c r="AV40" s="73">
        <f ca="1">SUMIF($C$6:AU$6,AV$5,$C40:AU40)</f>
        <v>33520</v>
      </c>
      <c r="AW40" s="18">
        <f ca="1">SUM(AV40-AU40)</f>
        <v>2066</v>
      </c>
      <c r="AX40" s="19">
        <f ca="1">IF(AW40=0,0,IF(AU40=0,1,AW40/AU40))</f>
        <v>6.5683219940230173E-2</v>
      </c>
      <c r="AY40" s="18">
        <f>+DF40</f>
        <v>5936</v>
      </c>
      <c r="AZ40" s="73">
        <f ca="1">OFFSET(DF40,0,14,1,1)</f>
        <v>6492</v>
      </c>
      <c r="BA40" s="18">
        <f ca="1">SUM(AZ40-AY40)</f>
        <v>556</v>
      </c>
      <c r="BB40" s="19">
        <f ca="1">IF(BA40=0,0,IF(AY40=0,1,BA40/AY40))</f>
        <v>9.3665768194070076E-2</v>
      </c>
      <c r="BC40" s="18">
        <f>SUMIF($C$6:BB$6,BC$5,$C40:BB40)</f>
        <v>37390</v>
      </c>
      <c r="BD40" s="73">
        <f ca="1">SUMIF($C$6:BC$6,BD$5,$C40:BC40)</f>
        <v>40012</v>
      </c>
      <c r="BE40" s="18">
        <f ca="1">SUM(BD40-BC40)</f>
        <v>2622</v>
      </c>
      <c r="BF40" s="19">
        <f ca="1">IF(BE40=0,0,IF(BC40=0,1,BE40/BC40))</f>
        <v>7.012570205937417E-2</v>
      </c>
      <c r="BG40" s="18">
        <f>+DG40</f>
        <v>5990</v>
      </c>
      <c r="BH40" s="73">
        <f ca="1">OFFSET(DG40,0,14,1,1)</f>
        <v>6583</v>
      </c>
      <c r="BI40" s="18">
        <f ca="1">SUM(BH40-BG40)</f>
        <v>593</v>
      </c>
      <c r="BJ40" s="19">
        <f ca="1">IF(BI40=0,0,IF(BG40=0,1,BI40/BG40))</f>
        <v>9.8998330550918195E-2</v>
      </c>
      <c r="BK40" s="18">
        <f>SUMIF($C$6:BJ$6,BK$5,$C40:BJ40)</f>
        <v>43380</v>
      </c>
      <c r="BL40" s="73">
        <f ca="1">SUMIF($C$6:BK$6,BL$5,$C40:BK40)</f>
        <v>46595</v>
      </c>
      <c r="BM40" s="18">
        <f ca="1">SUM(BL40-BK40)</f>
        <v>3215</v>
      </c>
      <c r="BN40" s="19">
        <f ca="1">IF(BM40=0,0,IF(BK40=0,1,BM40/BK40))</f>
        <v>7.4112494236975565E-2</v>
      </c>
      <c r="BO40" s="18">
        <f>+DH40</f>
        <v>6476</v>
      </c>
      <c r="BP40" s="73">
        <f ca="1">OFFSET(DH40,0,14,1,1)</f>
        <v>7129</v>
      </c>
      <c r="BQ40" s="18">
        <f ca="1">SUM(BP40-BO40)</f>
        <v>653</v>
      </c>
      <c r="BR40" s="19">
        <f ca="1">IF(BQ40=0,0,IF(BO40=0,1,BQ40/BO40))</f>
        <v>0.10083384805435454</v>
      </c>
      <c r="BS40" s="18">
        <f>SUMIF($C$6:BR$6,BS$5,$C40:BR40)</f>
        <v>49856</v>
      </c>
      <c r="BT40" s="73">
        <f ca="1">SUMIF($C$6:BS$6,BT$5,$C40:BS40)</f>
        <v>53724</v>
      </c>
      <c r="BU40" s="18">
        <f ca="1">SUM(BT40-BS40)</f>
        <v>3868</v>
      </c>
      <c r="BV40" s="19">
        <f ca="1">IF(BU40=0,0,IF(BS40=0,1,BU40/BS40))</f>
        <v>7.7583440308087295E-2</v>
      </c>
      <c r="BW40" s="18">
        <f>+DI40</f>
        <v>7110</v>
      </c>
      <c r="BX40" s="73">
        <f ca="1">OFFSET(DI40,0,14,1,1)</f>
        <v>6918</v>
      </c>
      <c r="BY40" s="18">
        <f ca="1">SUM(BX40-BW40)</f>
        <v>-192</v>
      </c>
      <c r="BZ40" s="19">
        <f ca="1">IF(BY40=0,0,IF(BW40=0,1,BY40/BW40))</f>
        <v>-2.7004219409282701E-2</v>
      </c>
      <c r="CA40" s="18">
        <f>SUMIF($C$6:BZ$6,CA$5,$C40:BZ40)</f>
        <v>56966</v>
      </c>
      <c r="CB40" s="73">
        <f ca="1">SUMIF($C$6:CA$6,CB$5,$C40:CA40)</f>
        <v>60642</v>
      </c>
      <c r="CC40" s="18">
        <f ca="1">SUM(CB40-CA40)</f>
        <v>3676</v>
      </c>
      <c r="CD40" s="19">
        <f ca="1">IF(CC40=0,0,IF(CA40=0,1,CC40/CA40))</f>
        <v>6.4529719481796158E-2</v>
      </c>
      <c r="CE40" s="18">
        <f>+DJ40</f>
        <v>5878</v>
      </c>
      <c r="CF40" s="73">
        <f ca="1">OFFSET(DJ40,0,14,1,1)</f>
        <v>5865</v>
      </c>
      <c r="CG40" s="18">
        <f ca="1">SUM(CF40-CE40)</f>
        <v>-13</v>
      </c>
      <c r="CH40" s="19">
        <f ca="1">IF(CG40=0,0,IF(CE40=0,1,CG40/CE40))</f>
        <v>-2.2116366110922084E-3</v>
      </c>
      <c r="CI40" s="18">
        <f>SUMIF($C$6:CH$6,CI$5,$C40:CH40)</f>
        <v>62844</v>
      </c>
      <c r="CJ40" s="73">
        <f ca="1">SUMIF($C$6:CI$6,CJ$5,$C40:CI40)</f>
        <v>66507</v>
      </c>
      <c r="CK40" s="18">
        <f ca="1">SUM(CJ40-CI40)</f>
        <v>3663</v>
      </c>
      <c r="CL40" s="19">
        <f ca="1">IF(CK40=0,0,IF(CI40=0,1,CK40/CI40))</f>
        <v>5.8287187320985298E-2</v>
      </c>
      <c r="CM40" s="18">
        <f>+DK40</f>
        <v>4985</v>
      </c>
      <c r="CN40" s="73">
        <f ca="1">OFFSET(DK40,0,14,1,1)</f>
        <v>4646</v>
      </c>
      <c r="CO40" s="18">
        <f ca="1">SUM(CN40-CM40)</f>
        <v>-339</v>
      </c>
      <c r="CP40" s="19">
        <f ca="1">IF(CO40=0,0,IF(CM40=0,1,CO40/CM40))</f>
        <v>-6.8004012036108327E-2</v>
      </c>
      <c r="CQ40" s="18">
        <f>SUMIF($C$6:CP$6,CQ$5,$C40:CP40)</f>
        <v>67829</v>
      </c>
      <c r="CR40" s="73">
        <f ca="1">SUMIF($C$6:CQ$6,CR$5,$C40:CQ40)</f>
        <v>71153</v>
      </c>
      <c r="CS40" s="18">
        <f ca="1">SUM(CR40-CQ40)</f>
        <v>3324</v>
      </c>
      <c r="CT40" s="19">
        <f ca="1">IF(CS40=0,0,IF(CQ40=0,1,CS40/CQ40))</f>
        <v>4.9005587580533402E-2</v>
      </c>
      <c r="CW40" t="s">
        <v>16</v>
      </c>
      <c r="CX40" t="s">
        <v>7</v>
      </c>
      <c r="CY40" s="7"/>
      <c r="CZ40" s="74">
        <f>SUMIF(SIBC!$A$111:$A$126,'2016-2017'!CZ$7,SIBC!D$111:D$126)</f>
        <v>4488</v>
      </c>
      <c r="DA40" s="74">
        <f>SUMIF(SIBC!$A$111:$A$126,'2016-2017'!DA$7,SIBC!E$111:E$126)</f>
        <v>4446</v>
      </c>
      <c r="DB40" s="74">
        <f>SUMIF(SIBC!$A$111:$A$126,'2016-2017'!DB$7,SIBC!F$111:F$126)</f>
        <v>4868</v>
      </c>
      <c r="DC40" s="74">
        <f>SUMIF(SIBC!$A$111:$A$126,'2016-2017'!DC$7,SIBC!G$111:G$126)</f>
        <v>4815</v>
      </c>
      <c r="DD40" s="74">
        <f>SUMIF(SIBC!$A$111:$A$126,'2016-2017'!DD$7,SIBC!H$111:H$126)</f>
        <v>6111</v>
      </c>
      <c r="DE40" s="74">
        <f>SUMIF(SIBC!$A$111:$A$126,'2016-2017'!DE$7,SIBC!I$111:I$126)</f>
        <v>6726</v>
      </c>
      <c r="DF40" s="74">
        <f>SUMIF(SIBC!$A$111:$A$126,'2016-2017'!DF$7,SIBC!J$111:J$126)</f>
        <v>5936</v>
      </c>
      <c r="DG40" s="74">
        <f>SUMIF(SIBC!$A$111:$A$126,'2016-2017'!DG$7,SIBC!K$111:K$126)</f>
        <v>5990</v>
      </c>
      <c r="DH40" s="74">
        <f>SUMIF(SIBC!$A$111:$A$126,'2016-2017'!DH$7,SIBC!L$111:L$126)</f>
        <v>6476</v>
      </c>
      <c r="DI40" s="74">
        <f>SUMIF(SIBC!$A$111:$A$126,'2016-2017'!DI$7,SIBC!M$111:M$126)</f>
        <v>7110</v>
      </c>
      <c r="DJ40" s="74">
        <f>SUMIF(SIBC!$A$111:$A$126,'2016-2017'!DJ$7,SIBC!N$111:N$126)</f>
        <v>5878</v>
      </c>
      <c r="DK40" s="74">
        <f>SUMIF(SIBC!$A$111:$A$126,'2016-2017'!DK$7,SIBC!O$111:O$126)</f>
        <v>4985</v>
      </c>
      <c r="DN40" s="74">
        <f>SUMIF(SIBC!$A$111:$A$126,'2016-2017'!DN$7,SIBC!D$111:D$126)</f>
        <v>4964</v>
      </c>
      <c r="DO40" s="74">
        <f>SUMIF(SIBC!$A$111:$A$126,'2016-2017'!DO$7,SIBC!E$111:E$126)</f>
        <v>4816</v>
      </c>
      <c r="DP40" s="74">
        <f>SUMIF(SIBC!$A$111:$A$126,'2016-2017'!DP$7,SIBC!F$111:F$126)</f>
        <v>5108</v>
      </c>
      <c r="DQ40" s="74">
        <f>SUMIF(SIBC!$A$111:$A$126,'2016-2017'!DQ$7,SIBC!G$111:G$126)</f>
        <v>5304</v>
      </c>
      <c r="DR40" s="74">
        <f>SUMIF(SIBC!$A$111:$A$126,'2016-2017'!DR$7,SIBC!H$111:H$126)</f>
        <v>6399</v>
      </c>
      <c r="DS40" s="74">
        <f>SUMIF(SIBC!$A$111:$A$126,'2016-2017'!DS$7,SIBC!I$111:I$126)</f>
        <v>6929</v>
      </c>
      <c r="DT40" s="74">
        <f>SUMIF(SIBC!$A$111:$A$126,'2016-2017'!DT$7,SIBC!J$111:J$126)</f>
        <v>6492</v>
      </c>
      <c r="DU40" s="74">
        <f>SUMIF(SIBC!$A$111:$A$126,'2016-2017'!DU$7,SIBC!K$111:K$126)</f>
        <v>6583</v>
      </c>
      <c r="DV40" s="74">
        <f>SUMIF(SIBC!$A$111:$A$126,'2016-2017'!DV$7,SIBC!L$111:L$126)</f>
        <v>7129</v>
      </c>
      <c r="DW40" s="74">
        <f>SUMIF(SIBC!$A$111:$A$126,'2016-2017'!DW$7,SIBC!M$111:M$126)</f>
        <v>6918</v>
      </c>
      <c r="DX40" s="74">
        <f>SUMIF(SIBC!$A$111:$A$126,'2016-2017'!DX$7,SIBC!N$111:N$126)</f>
        <v>5865</v>
      </c>
      <c r="DY40" s="74">
        <f>SUMIF(SIBC!$A$111:$A$126,'2016-2017'!DY$7,SIBC!O$111:O$126)</f>
        <v>4646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SUMIF(SIBC!$A$129:$A$144,'2016-2017'!CZ$7,SIBC!D$129:D$144)</f>
        <v>0</v>
      </c>
      <c r="DA41" s="74">
        <f>SUMIF(SIBC!$A$129:$A$144,'2016-2017'!DA$7,SIBC!E$129:E$144)</f>
        <v>0</v>
      </c>
      <c r="DB41" s="74">
        <f>SUMIF(SIBC!$A$129:$A$144,'2016-2017'!DB$7,SIBC!F$129:F$144)</f>
        <v>0</v>
      </c>
      <c r="DC41" s="74">
        <f>SUMIF(SIBC!$A$129:$A$144,'2016-2017'!DC$7,SIBC!G$129:G$144)</f>
        <v>0</v>
      </c>
      <c r="DD41" s="74">
        <f>SUMIF(SIBC!$A$129:$A$144,'2016-2017'!DD$7,SIBC!H$129:H$144)</f>
        <v>0</v>
      </c>
      <c r="DE41" s="74">
        <f>SUMIF(SIBC!$A$129:$A$144,'2016-2017'!DE$7,SIBC!I$129:I$144)</f>
        <v>0</v>
      </c>
      <c r="DF41" s="74">
        <f>SUMIF(SIBC!$A$129:$A$144,'2016-2017'!DF$7,SIBC!J$129:J$144)</f>
        <v>0</v>
      </c>
      <c r="DG41" s="74">
        <f>SUMIF(SIBC!$A$129:$A$144,'2016-2017'!DG$7,SIBC!K$129:K$144)</f>
        <v>0</v>
      </c>
      <c r="DH41" s="74">
        <f>SUMIF(SIBC!$A$129:$A$144,'2016-2017'!DH$7,SIBC!L$129:L$144)</f>
        <v>0</v>
      </c>
      <c r="DI41" s="74">
        <f>SUMIF(SIBC!$A$129:$A$144,'2016-2017'!DI$7,SIBC!M$129:M$144)</f>
        <v>0</v>
      </c>
      <c r="DJ41" s="74">
        <f>SUMIF(SIBC!$A$129:$A$144,'2016-2017'!DJ$7,SIBC!N$129:N$144)</f>
        <v>0</v>
      </c>
      <c r="DK41" s="74">
        <f>SUMIF(SIBC!$A$129:$A$144,'2016-2017'!DK$7,SIBC!O$129:O$144)</f>
        <v>0</v>
      </c>
      <c r="DN41" s="74">
        <f>SUMIF(SIBC!$A$129:$A$144,'2016-2017'!DN$7,SIBC!D$129:D$144)</f>
        <v>0</v>
      </c>
      <c r="DO41" s="74">
        <f>SUMIF(SIBC!$A$129:$A$144,'2016-2017'!DO$7,SIBC!E$129:E$144)</f>
        <v>0</v>
      </c>
      <c r="DP41" s="74">
        <f>SUMIF(SIBC!$A$129:$A$144,'2016-2017'!DP$7,SIBC!F$129:F$144)</f>
        <v>0</v>
      </c>
      <c r="DQ41" s="74">
        <f>SUMIF(SIBC!$A$129:$A$144,'2016-2017'!DQ$7,SIBC!G$129:G$144)</f>
        <v>0</v>
      </c>
      <c r="DR41" s="74">
        <f>SUMIF(SIBC!$A$129:$A$144,'2016-2017'!DR$7,SIBC!H$129:H$144)</f>
        <v>0</v>
      </c>
      <c r="DS41" s="74">
        <f>SUMIF(SIBC!$A$129:$A$144,'2016-2017'!DS$7,SIBC!I$129:I$144)</f>
        <v>0</v>
      </c>
      <c r="DT41" s="74">
        <f>SUMIF(SIBC!$A$129:$A$144,'2016-2017'!DT$7,SIBC!J$129:J$144)</f>
        <v>0</v>
      </c>
      <c r="DU41" s="74">
        <f>SUMIF(SIBC!$A$129:$A$144,'2016-2017'!DU$7,SIBC!K$129:K$144)</f>
        <v>0</v>
      </c>
      <c r="DV41" s="74">
        <f>SUMIF(SIBC!$A$129:$A$144,'2016-2017'!DV$7,SIBC!L$129:L$144)</f>
        <v>0</v>
      </c>
      <c r="DW41" s="74">
        <f>SUMIF(SIBC!$A$129:$A$144,'2016-2017'!DW$7,SIBC!M$129:M$144)</f>
        <v>0</v>
      </c>
      <c r="DX41" s="74">
        <f>SUMIF(SIBC!$A$129:$A$144,'2016-2017'!DX$7,SIBC!N$129:N$144)</f>
        <v>0</v>
      </c>
      <c r="DY41" s="74">
        <f>SUMIF(SIBC!$A$129:$A$144,'2016-2017'!DY$7,SIBC!O$129:O$144)</f>
        <v>0</v>
      </c>
    </row>
    <row r="42" spans="1:130" s="7" customFormat="1">
      <c r="A42" s="75"/>
      <c r="B42" s="24" t="s">
        <v>9</v>
      </c>
      <c r="C42" s="12">
        <f>+SUM(C39:C41)</f>
        <v>172848</v>
      </c>
      <c r="D42" s="86">
        <f ca="1">+SUM(D39:D41)</f>
        <v>180156</v>
      </c>
      <c r="E42" s="12">
        <f ca="1">SUM(E39:E41)</f>
        <v>7308</v>
      </c>
      <c r="F42" s="13">
        <f ca="1">IF(E42=0,0,IF(C42=0,1,E42/C42))</f>
        <v>4.2279922243821162E-2</v>
      </c>
      <c r="G42" s="12">
        <f>SUM(G39:G41)</f>
        <v>172848</v>
      </c>
      <c r="H42" s="86">
        <f ca="1">SUM(H39:H41)</f>
        <v>180156</v>
      </c>
      <c r="I42" s="12">
        <f ca="1">SUM(I39:I41)</f>
        <v>7308</v>
      </c>
      <c r="J42" s="13">
        <f ca="1">IF(I42=0,0,IF(G42=0,1,I42/G42))</f>
        <v>4.2279922243821162E-2</v>
      </c>
      <c r="K42" s="12">
        <f>+SUM(K39:K41)</f>
        <v>155949</v>
      </c>
      <c r="L42" s="86">
        <f ca="1">+SUM(L39:L41)</f>
        <v>167531</v>
      </c>
      <c r="M42" s="12">
        <f ca="1">SUM(M39:M41)</f>
        <v>11582</v>
      </c>
      <c r="N42" s="13">
        <f ca="1">IF(M42=0,0,IF(K42=0,1,M42/K42))</f>
        <v>7.4267869624043761E-2</v>
      </c>
      <c r="O42" s="12">
        <f>SUM(O39:O41)</f>
        <v>328797</v>
      </c>
      <c r="P42" s="86">
        <f ca="1">SUM(P39:P41)</f>
        <v>347687</v>
      </c>
      <c r="Q42" s="12">
        <f ca="1">SUM(Q39:Q41)</f>
        <v>18890</v>
      </c>
      <c r="R42" s="13">
        <f ca="1">IF(Q42=0,0,IF(O42=0,1,Q42/O42))</f>
        <v>5.7451862395338157E-2</v>
      </c>
      <c r="S42" s="12">
        <f>+SUM(S39:S41)</f>
        <v>182195</v>
      </c>
      <c r="T42" s="86">
        <f ca="1">+SUM(T39:T41)</f>
        <v>187020</v>
      </c>
      <c r="U42" s="12">
        <f ca="1">SUM(U39:U41)</f>
        <v>4825</v>
      </c>
      <c r="V42" s="13">
        <f ca="1">IF(U42=0,0,IF(S42=0,1,U42/S42))</f>
        <v>2.6482614780866654E-2</v>
      </c>
      <c r="W42" s="12">
        <f>SUM(W39:W41)</f>
        <v>510992</v>
      </c>
      <c r="X42" s="86">
        <f ca="1">SUM(X39:X41)</f>
        <v>534707</v>
      </c>
      <c r="Y42" s="12">
        <f ca="1">SUM(Y39:Y41)</f>
        <v>23715</v>
      </c>
      <c r="Z42" s="13">
        <f ca="1">IF(Y42=0,0,IF(W42=0,1,Y42/W42))</f>
        <v>4.6409728528039575E-2</v>
      </c>
      <c r="AA42" s="12">
        <f>+SUM(AA39:AA41)</f>
        <v>187488</v>
      </c>
      <c r="AB42" s="86">
        <f ca="1">+SUM(AB39:AB41)</f>
        <v>192496</v>
      </c>
      <c r="AC42" s="12">
        <f ca="1">SUM(AC39:AC41)</f>
        <v>5008</v>
      </c>
      <c r="AD42" s="13">
        <f ca="1">IF(AC42=0,0,IF(AA42=0,1,AC42/AA42))</f>
        <v>2.6711042840075097E-2</v>
      </c>
      <c r="AE42" s="12">
        <f>SUM(AE39:AE41)</f>
        <v>698480</v>
      </c>
      <c r="AF42" s="86">
        <f ca="1">SUM(AF39:AF41)</f>
        <v>727203</v>
      </c>
      <c r="AG42" s="12">
        <f ca="1">SUM(AG39:AG41)</f>
        <v>28723</v>
      </c>
      <c r="AH42" s="13">
        <f ca="1">IF(AG42=0,0,IF(AE42=0,1,AG42/AE42))</f>
        <v>4.1122150956362388E-2</v>
      </c>
      <c r="AI42" s="12">
        <f>+SUM(AI39:AI41)</f>
        <v>202042</v>
      </c>
      <c r="AJ42" s="86">
        <f ca="1">+SUM(AJ39:AJ41)</f>
        <v>211081</v>
      </c>
      <c r="AK42" s="12">
        <f ca="1">SUM(AK39:AK41)</f>
        <v>9039</v>
      </c>
      <c r="AL42" s="13">
        <f ca="1">IF(AK42=0,0,IF(AI42=0,1,AK42/AI42))</f>
        <v>4.4738222745765735E-2</v>
      </c>
      <c r="AM42" s="12">
        <f>SUM(AM39:AM41)</f>
        <v>900522</v>
      </c>
      <c r="AN42" s="86">
        <f ca="1">SUM(AN39:AN41)</f>
        <v>938284</v>
      </c>
      <c r="AO42" s="12">
        <f ca="1">SUM(AO39:AO41)</f>
        <v>37762</v>
      </c>
      <c r="AP42" s="13">
        <f ca="1">IF(AO42=0,0,IF(AM42=0,1,AO42/AM42))</f>
        <v>4.1933456373081393E-2</v>
      </c>
      <c r="AQ42" s="12">
        <f>+SUM(AQ39:AQ41)</f>
        <v>203570</v>
      </c>
      <c r="AR42" s="86">
        <f ca="1">+SUM(AR39:AR41)</f>
        <v>211247</v>
      </c>
      <c r="AS42" s="12">
        <f ca="1">SUM(AS39:AS41)</f>
        <v>7677</v>
      </c>
      <c r="AT42" s="13">
        <f ca="1">IF(AS42=0,0,IF(AQ42=0,1,AS42/AQ42))</f>
        <v>3.7711843591884855E-2</v>
      </c>
      <c r="AU42" s="12">
        <f>SUM(AU39:AU41)</f>
        <v>1104092</v>
      </c>
      <c r="AV42" s="86">
        <f ca="1">SUM(AV39:AV41)</f>
        <v>1149531</v>
      </c>
      <c r="AW42" s="12">
        <f ca="1">SUM(AW39:AW41)</f>
        <v>45439</v>
      </c>
      <c r="AX42" s="13">
        <f ca="1">IF(AW42=0,0,IF(AU42=0,1,AW42/AU42))</f>
        <v>4.1155084902345096E-2</v>
      </c>
      <c r="AY42" s="12">
        <f>+SUM(AY39:AY41)</f>
        <v>204159</v>
      </c>
      <c r="AZ42" s="86">
        <f ca="1">+SUM(AZ39:AZ41)</f>
        <v>213324</v>
      </c>
      <c r="BA42" s="12">
        <f ca="1">SUM(BA39:BA41)</f>
        <v>9165</v>
      </c>
      <c r="BB42" s="13">
        <f ca="1">IF(BA42=0,0,IF(AY42=0,1,BA42/AY42))</f>
        <v>4.4891481639310539E-2</v>
      </c>
      <c r="BC42" s="12">
        <f>SUM(BC39:BC41)</f>
        <v>1308251</v>
      </c>
      <c r="BD42" s="86">
        <f ca="1">SUM(BD39:BD41)</f>
        <v>1362855</v>
      </c>
      <c r="BE42" s="12">
        <f ca="1">SUM(BE39:BE41)</f>
        <v>54604</v>
      </c>
      <c r="BF42" s="13">
        <f ca="1">IF(BE42=0,0,IF(BC42=0,1,BE42/BC42))</f>
        <v>4.1738167981526478E-2</v>
      </c>
      <c r="BG42" s="12">
        <f>+SUM(BG39:BG41)</f>
        <v>203528</v>
      </c>
      <c r="BH42" s="86">
        <f ca="1">+SUM(BH39:BH41)</f>
        <v>213350</v>
      </c>
      <c r="BI42" s="12">
        <f ca="1">SUM(BI39:BI41)</f>
        <v>9822</v>
      </c>
      <c r="BJ42" s="13">
        <f ca="1">IF(BI42=0,0,IF(BG42=0,1,BI42/BG42))</f>
        <v>4.8258716245430607E-2</v>
      </c>
      <c r="BK42" s="12">
        <f>SUM(BK39:BK41)</f>
        <v>1511779</v>
      </c>
      <c r="BL42" s="86">
        <f ca="1">SUM(BL39:BL41)</f>
        <v>1576205</v>
      </c>
      <c r="BM42" s="12">
        <f ca="1">SUM(BM39:BM41)</f>
        <v>64426</v>
      </c>
      <c r="BN42" s="13">
        <f ca="1">IF(BM42=0,0,IF(BK42=0,1,BM42/BK42))</f>
        <v>4.2616017288241208E-2</v>
      </c>
      <c r="BO42" s="12">
        <f>+SUM(BO39:BO41)</f>
        <v>198445</v>
      </c>
      <c r="BP42" s="86">
        <f ca="1">+SUM(BP39:BP41)</f>
        <v>207720</v>
      </c>
      <c r="BQ42" s="12">
        <f ca="1">SUM(BQ39:BQ41)</f>
        <v>9275</v>
      </c>
      <c r="BR42" s="13">
        <f ca="1">IF(BQ42=0,0,IF(BO42=0,1,BQ42/BO42))</f>
        <v>4.6738390989946837E-2</v>
      </c>
      <c r="BS42" s="12">
        <f>SUM(BS39:BS41)</f>
        <v>1710224</v>
      </c>
      <c r="BT42" s="86">
        <f ca="1">SUM(BT39:BT41)</f>
        <v>1783925</v>
      </c>
      <c r="BU42" s="12">
        <f ca="1">SUM(BU39:BU41)</f>
        <v>73701</v>
      </c>
      <c r="BV42" s="13">
        <f ca="1">IF(BU42=0,0,IF(BS42=0,1,BU42/BS42))</f>
        <v>4.3094354891522982E-2</v>
      </c>
      <c r="BW42" s="12">
        <f>+SUM(BW39:BW41)</f>
        <v>198413</v>
      </c>
      <c r="BX42" s="86">
        <f ca="1">+SUM(BX39:BX41)</f>
        <v>209605</v>
      </c>
      <c r="BY42" s="12">
        <f ca="1">SUM(BY39:BY41)</f>
        <v>11192</v>
      </c>
      <c r="BZ42" s="13">
        <f ca="1">IF(BY42=0,0,IF(BW42=0,1,BY42/BW42))</f>
        <v>5.6407594260456724E-2</v>
      </c>
      <c r="CA42" s="12">
        <f>SUM(CA39:CA41)</f>
        <v>1908637</v>
      </c>
      <c r="CB42" s="86">
        <f ca="1">SUM(CB39:CB41)</f>
        <v>1993530</v>
      </c>
      <c r="CC42" s="12">
        <f ca="1">SUM(CC39:CC41)</f>
        <v>84893</v>
      </c>
      <c r="CD42" s="13">
        <f ca="1">IF(CC42=0,0,IF(CA42=0,1,CC42/CA42))</f>
        <v>4.4478337158925456E-2</v>
      </c>
      <c r="CE42" s="12">
        <f>+SUM(CE39:CE41)</f>
        <v>186162</v>
      </c>
      <c r="CF42" s="86">
        <f ca="1">+SUM(CF39:CF41)</f>
        <v>196536</v>
      </c>
      <c r="CG42" s="12">
        <f ca="1">SUM(CG39:CG41)</f>
        <v>10374</v>
      </c>
      <c r="CH42" s="13">
        <f ca="1">IF(CG42=0,0,IF(CE42=0,1,CG42/CE42))</f>
        <v>5.5725658297611759E-2</v>
      </c>
      <c r="CI42" s="12">
        <f>SUM(CI39:CI41)</f>
        <v>2094799</v>
      </c>
      <c r="CJ42" s="86">
        <f ca="1">SUM(CJ39:CJ41)</f>
        <v>2190066</v>
      </c>
      <c r="CK42" s="12">
        <f ca="1">SUM(CK39:CK41)</f>
        <v>95267</v>
      </c>
      <c r="CL42" s="13">
        <f ca="1">IF(CK42=0,0,IF(CI42=0,1,CK42/CI42))</f>
        <v>4.5477871623960102E-2</v>
      </c>
      <c r="CM42" s="12">
        <f>+SUM(CM39:CM41)</f>
        <v>185863</v>
      </c>
      <c r="CN42" s="86">
        <f ca="1">+SUM(CN39:CN41)</f>
        <v>190684</v>
      </c>
      <c r="CO42" s="12">
        <f ca="1">SUM(CO39:CO41)</f>
        <v>4821</v>
      </c>
      <c r="CP42" s="13">
        <f ca="1">IF(CO42=0,0,IF(CM42=0,1,CO42/CM42))</f>
        <v>2.5938460048530371E-2</v>
      </c>
      <c r="CQ42" s="12">
        <f>SUM(CQ39:CQ41)</f>
        <v>2280662</v>
      </c>
      <c r="CR42" s="86">
        <f ca="1">SUM(CR39:CR41)</f>
        <v>2380750</v>
      </c>
      <c r="CS42" s="12">
        <f ca="1">SUM(CS39:CS41)</f>
        <v>100088</v>
      </c>
      <c r="CT42" s="13">
        <f ca="1">IF(CS42=0,0,IF(CQ42=0,1,CS42/CQ42))</f>
        <v>4.3885503419621143E-2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76902</v>
      </c>
      <c r="D44" s="73">
        <f ca="1">OFFSET(CZ44,0,14,1,1)</f>
        <v>81880</v>
      </c>
      <c r="E44" s="18">
        <f ca="1">SUM(D44-C44)</f>
        <v>4978</v>
      </c>
      <c r="F44" s="19">
        <f ca="1">IF(E44=0,0,IF(C44=0,1,E44/C44))</f>
        <v>6.4731736495799844E-2</v>
      </c>
      <c r="G44" s="18">
        <f>SUMIF($C$6:F$6,G$5,$C44:F44)</f>
        <v>76902</v>
      </c>
      <c r="H44" s="73">
        <f ca="1">SUMIF($C$6:G$6,H$5,$C44:G44)</f>
        <v>81880</v>
      </c>
      <c r="I44" s="18">
        <f ca="1">SUM(H44-G44)</f>
        <v>4978</v>
      </c>
      <c r="J44" s="19">
        <f ca="1">IF(I44=0,0,IF(G44=0,1,I44/G44))</f>
        <v>6.4731736495799844E-2</v>
      </c>
      <c r="K44" s="18">
        <f>+DA44</f>
        <v>69879</v>
      </c>
      <c r="L44" s="73">
        <f ca="1">OFFSET(DA44,0,14,1,1)</f>
        <v>76681</v>
      </c>
      <c r="M44" s="18">
        <f ca="1">SUM(L44-K44)</f>
        <v>6802</v>
      </c>
      <c r="N44" s="19">
        <f ca="1">IF(M44=0,0,IF(K44=0,1,M44/K44))</f>
        <v>9.7339687173542841E-2</v>
      </c>
      <c r="O44" s="18">
        <f>SUMIF($C$6:N$6,O$5,$C44:N44)</f>
        <v>146781</v>
      </c>
      <c r="P44" s="73">
        <f ca="1">SUMIF($C$6:O$6,P$5,$C44:O44)</f>
        <v>158561</v>
      </c>
      <c r="Q44" s="18">
        <f ca="1">SUM(P44-O44)</f>
        <v>11780</v>
      </c>
      <c r="R44" s="19">
        <f ca="1">IF(Q44=0,0,IF(O44=0,1,Q44/O44))</f>
        <v>8.0255618915254692E-2</v>
      </c>
      <c r="S44" s="18">
        <f>+DB44</f>
        <v>100207</v>
      </c>
      <c r="T44" s="73">
        <f ca="1">OFFSET(DB44,0,14,1,1)</f>
        <v>96387</v>
      </c>
      <c r="U44" s="18">
        <f ca="1">SUM(T44-S44)</f>
        <v>-3820</v>
      </c>
      <c r="V44" s="19">
        <f ca="1">IF(U44=0,0,IF(S44=0,1,U44/S44))</f>
        <v>-3.8121089345055738E-2</v>
      </c>
      <c r="W44" s="18">
        <f>SUMIF($C$6:V$6,W$5,$C44:V44)</f>
        <v>246988</v>
      </c>
      <c r="X44" s="73">
        <f ca="1">SUMIF($C$6:W$6,X$5,$C44:W44)</f>
        <v>254948</v>
      </c>
      <c r="Y44" s="18">
        <f ca="1">SUM(X44-W44)</f>
        <v>7960</v>
      </c>
      <c r="Z44" s="19">
        <f ca="1">IF(Y44=0,0,IF(W44=0,1,Y44/W44))</f>
        <v>3.2228286394480707E-2</v>
      </c>
      <c r="AA44" s="18">
        <f>+DC44</f>
        <v>113120</v>
      </c>
      <c r="AB44" s="73">
        <f ca="1">OFFSET(DC44,0,14,1,1)</f>
        <v>122356</v>
      </c>
      <c r="AC44" s="18">
        <f ca="1">SUM(AB44-AA44)</f>
        <v>9236</v>
      </c>
      <c r="AD44" s="19">
        <f ca="1">IF(AC44=0,0,IF(AA44=0,1,AC44/AA44))</f>
        <v>8.1647807637906647E-2</v>
      </c>
      <c r="AE44" s="18">
        <f>SUMIF($C$6:AD$6,AE$5,$C44:AD44)</f>
        <v>360108</v>
      </c>
      <c r="AF44" s="73">
        <f ca="1">SUMIF($C$6:AE$6,AF$5,$C44:AE44)</f>
        <v>377304</v>
      </c>
      <c r="AG44" s="18">
        <f ca="1">SUM(AF44-AE44)</f>
        <v>17196</v>
      </c>
      <c r="AH44" s="19">
        <f ca="1">IF(AG44=0,0,IF(AE44=0,1,AG44/AE44))</f>
        <v>4.7752340964377353E-2</v>
      </c>
      <c r="AI44" s="18">
        <f>+DD44</f>
        <v>140303</v>
      </c>
      <c r="AJ44" s="73">
        <f ca="1">OFFSET(DD44,0,14,1,1)</f>
        <v>135034</v>
      </c>
      <c r="AK44" s="18">
        <f ca="1">SUM(AJ44-AI44)</f>
        <v>-5269</v>
      </c>
      <c r="AL44" s="19">
        <f ca="1">IF(AK44=0,0,IF(AI44=0,1,AK44/AI44))</f>
        <v>-3.755443575689757E-2</v>
      </c>
      <c r="AM44" s="18">
        <f>SUMIF($C$6:AL$6,AM$5,$C44:AL44)</f>
        <v>500411</v>
      </c>
      <c r="AN44" s="73">
        <f ca="1">SUMIF($C$6:AM$6,AN$5,$C44:AM44)</f>
        <v>512338</v>
      </c>
      <c r="AO44" s="18">
        <f ca="1">SUM(AN44-AM44)</f>
        <v>11927</v>
      </c>
      <c r="AP44" s="19">
        <f ca="1">IF(AO44=0,0,IF(AM44=0,1,AO44/AM44))</f>
        <v>2.3834408116528216E-2</v>
      </c>
      <c r="AQ44" s="18">
        <f>+DE44</f>
        <v>156873</v>
      </c>
      <c r="AR44" s="73">
        <f ca="1">OFFSET(DE44,0,14,1,1)</f>
        <v>157563</v>
      </c>
      <c r="AS44" s="18">
        <f ca="1">SUM(AR44-AQ44)</f>
        <v>690</v>
      </c>
      <c r="AT44" s="19">
        <f ca="1">IF(AS44=0,0,IF(AQ44=0,1,AS44/AQ44))</f>
        <v>4.3984624505172976E-3</v>
      </c>
      <c r="AU44" s="18">
        <f>SUMIF($C$6:AT$6,AU$5,$C44:AT44)</f>
        <v>657284</v>
      </c>
      <c r="AV44" s="73">
        <f ca="1">SUMIF($C$6:AU$6,AV$5,$C44:AU44)</f>
        <v>669901</v>
      </c>
      <c r="AW44" s="18">
        <f ca="1">SUM(AV44-AU44)</f>
        <v>12617</v>
      </c>
      <c r="AX44" s="19">
        <f ca="1">IF(AW44=0,0,IF(AU44=0,1,AW44/AU44))</f>
        <v>1.9195659714826469E-2</v>
      </c>
      <c r="AY44" s="18">
        <f>+DF44</f>
        <v>231118</v>
      </c>
      <c r="AZ44" s="73">
        <f ca="1">OFFSET(DF44,0,14,1,1)</f>
        <v>222084</v>
      </c>
      <c r="BA44" s="18">
        <f ca="1">SUM(AZ44-AY44)</f>
        <v>-9034</v>
      </c>
      <c r="BB44" s="19">
        <f ca="1">IF(BA44=0,0,IF(AY44=0,1,BA44/AY44))</f>
        <v>-3.9088257946157376E-2</v>
      </c>
      <c r="BC44" s="18">
        <f>SUMIF($C$6:BB$6,BC$5,$C44:BB44)</f>
        <v>888402</v>
      </c>
      <c r="BD44" s="73">
        <f ca="1">SUMIF($C$6:BC$6,BD$5,$C44:BC44)</f>
        <v>891985</v>
      </c>
      <c r="BE44" s="18">
        <f ca="1">SUM(BD44-BC44)</f>
        <v>3583</v>
      </c>
      <c r="BF44" s="19">
        <f ca="1">IF(BE44=0,0,IF(BC44=0,1,BE44/BC44))</f>
        <v>4.0330841218277312E-3</v>
      </c>
      <c r="BG44" s="18">
        <f>+DG44</f>
        <v>219959</v>
      </c>
      <c r="BH44" s="73">
        <f ca="1">OFFSET(DG44,0,14,1,1)</f>
        <v>220599</v>
      </c>
      <c r="BI44" s="18">
        <f ca="1">SUM(BH44-BG44)</f>
        <v>640</v>
      </c>
      <c r="BJ44" s="19">
        <f ca="1">IF(BI44=0,0,IF(BG44=0,1,BI44/BG44))</f>
        <v>2.9096331589068872E-3</v>
      </c>
      <c r="BK44" s="18">
        <f>SUMIF($C$6:BJ$6,BK$5,$C44:BJ44)</f>
        <v>1108361</v>
      </c>
      <c r="BL44" s="73">
        <f ca="1">SUMIF($C$6:BK$6,BL$5,$C44:BK44)</f>
        <v>1112584</v>
      </c>
      <c r="BM44" s="18">
        <f ca="1">SUM(BL44-BK44)</f>
        <v>4223</v>
      </c>
      <c r="BN44" s="19">
        <f ca="1">IF(BM44=0,0,IF(BK44=0,1,BM44/BK44))</f>
        <v>3.8101304538864142E-3</v>
      </c>
      <c r="BO44" s="18">
        <f>+DH44</f>
        <v>157786</v>
      </c>
      <c r="BP44" s="73">
        <f ca="1">OFFSET(DH44,0,14,1,1)</f>
        <v>153229</v>
      </c>
      <c r="BQ44" s="18">
        <f ca="1">SUM(BP44-BO44)</f>
        <v>-4557</v>
      </c>
      <c r="BR44" s="19">
        <f ca="1">IF(BQ44=0,0,IF(BO44=0,1,BQ44/BO44))</f>
        <v>-2.8880889305768574E-2</v>
      </c>
      <c r="BS44" s="18">
        <f>SUMIF($C$6:BR$6,BS$5,$C44:BR44)</f>
        <v>1266147</v>
      </c>
      <c r="BT44" s="73">
        <f ca="1">SUMIF($C$6:BS$6,BT$5,$C44:BS44)</f>
        <v>1265813</v>
      </c>
      <c r="BU44" s="18">
        <f ca="1">SUM(BT44-BS44)</f>
        <v>-334</v>
      </c>
      <c r="BV44" s="19">
        <f ca="1">IF(BU44=0,0,IF(BS44=0,1,BU44/BS44))</f>
        <v>-2.6379243484366352E-4</v>
      </c>
      <c r="BW44" s="18">
        <f>+DI44</f>
        <v>136341</v>
      </c>
      <c r="BX44" s="73">
        <f ca="1">OFFSET(DI44,0,14,1,1)</f>
        <v>133832</v>
      </c>
      <c r="BY44" s="18">
        <f ca="1">SUM(BX44-BW44)</f>
        <v>-2509</v>
      </c>
      <c r="BZ44" s="19">
        <f ca="1">IF(BY44=0,0,IF(BW44=0,1,BY44/BW44))</f>
        <v>-1.8402388129762873E-2</v>
      </c>
      <c r="CA44" s="18">
        <f>SUMIF($C$6:BZ$6,CA$5,$C44:BZ44)</f>
        <v>1402488</v>
      </c>
      <c r="CB44" s="73">
        <f ca="1">SUMIF($C$6:CA$6,CB$5,$C44:CA44)</f>
        <v>1399645</v>
      </c>
      <c r="CC44" s="18">
        <f ca="1">SUM(CB44-CA44)</f>
        <v>-2843</v>
      </c>
      <c r="CD44" s="19">
        <f ca="1">IF(CC44=0,0,IF(CA44=0,1,CC44/CA44))</f>
        <v>-2.0271118184255407E-3</v>
      </c>
      <c r="CE44" s="18">
        <f>+DJ44</f>
        <v>108519</v>
      </c>
      <c r="CF44" s="73">
        <f ca="1">OFFSET(DJ44,0,14,1,1)</f>
        <v>107942</v>
      </c>
      <c r="CG44" s="18">
        <f ca="1">SUM(CF44-CE44)</f>
        <v>-577</v>
      </c>
      <c r="CH44" s="19">
        <f ca="1">IF(CG44=0,0,IF(CE44=0,1,CG44/CE44))</f>
        <v>-5.317041255448355E-3</v>
      </c>
      <c r="CI44" s="18">
        <f>SUMIF($C$6:CH$6,CI$5,$C44:CH44)</f>
        <v>1511007</v>
      </c>
      <c r="CJ44" s="73">
        <f ca="1">SUMIF($C$6:CI$6,CJ$5,$C44:CI44)</f>
        <v>1507587</v>
      </c>
      <c r="CK44" s="18">
        <f ca="1">SUM(CJ44-CI44)</f>
        <v>-3420</v>
      </c>
      <c r="CL44" s="19">
        <f ca="1">IF(CK44=0,0,IF(CI44=0,1,CK44/CI44))</f>
        <v>-2.2633912351167134E-3</v>
      </c>
      <c r="CM44" s="18">
        <f>+DK44</f>
        <v>94185</v>
      </c>
      <c r="CN44" s="73">
        <f ca="1">OFFSET(DK44,0,14,1,1)</f>
        <v>94827</v>
      </c>
      <c r="CO44" s="18">
        <f ca="1">SUM(CN44-CM44)</f>
        <v>642</v>
      </c>
      <c r="CP44" s="19">
        <f ca="1">IF(CO44=0,0,IF(CM44=0,1,CO44/CM44))</f>
        <v>6.8163720337633378E-3</v>
      </c>
      <c r="CQ44" s="18">
        <f>SUMIF($C$6:CP$6,CQ$5,$C44:CP44)</f>
        <v>1605192</v>
      </c>
      <c r="CR44" s="73">
        <f ca="1">SUMIF($C$6:CQ$6,CR$5,$C44:CQ44)</f>
        <v>1602414</v>
      </c>
      <c r="CS44" s="18">
        <f ca="1">SUM(CR44-CQ44)</f>
        <v>-2778</v>
      </c>
      <c r="CT44" s="19">
        <f ca="1">IF(CS44=0,0,IF(CQ44=0,1,CS44/CQ44))</f>
        <v>-1.7306340923702586E-3</v>
      </c>
      <c r="CW44" t="s">
        <v>17</v>
      </c>
      <c r="CX44" t="s">
        <v>6</v>
      </c>
      <c r="CZ44" s="74">
        <f>SUMIF(TIBA!$A$93:$A$108,'2016-2017'!CZ$7,TIBA!D$93:D$108)</f>
        <v>76902</v>
      </c>
      <c r="DA44" s="74">
        <f>SUMIF(TIBA!$A$93:$A$108,'2016-2017'!DA$7,TIBA!E$93:E$108)</f>
        <v>69879</v>
      </c>
      <c r="DB44" s="74">
        <f>SUMIF(TIBA!$A$93:$A$108,'2016-2017'!DB$7,TIBA!F$93:F$108)</f>
        <v>100207</v>
      </c>
      <c r="DC44" s="74">
        <f>SUMIF(TIBA!$A$93:$A$108,'2016-2017'!DC$7,TIBA!G$93:G$108)</f>
        <v>113120</v>
      </c>
      <c r="DD44" s="74">
        <f>SUMIF(TIBA!$A$93:$A$108,'2016-2017'!DD$7,TIBA!H$93:H$108)</f>
        <v>140303</v>
      </c>
      <c r="DE44" s="74">
        <f>SUMIF(TIBA!$A$93:$A$108,'2016-2017'!DE$7,TIBA!I$93:I$108)</f>
        <v>156873</v>
      </c>
      <c r="DF44" s="74">
        <f>SUMIF(TIBA!$A$93:$A$108,'2016-2017'!DF$7,TIBA!J$93:J$108)</f>
        <v>231118</v>
      </c>
      <c r="DG44" s="74">
        <f>SUMIF(TIBA!$A$93:$A$108,'2016-2017'!DG$7,TIBA!K$93:K$108)</f>
        <v>219959</v>
      </c>
      <c r="DH44" s="74">
        <f>SUMIF(TIBA!$A$93:$A$108,'2016-2017'!DH$7,TIBA!L$93:L$108)</f>
        <v>157786</v>
      </c>
      <c r="DI44" s="74">
        <f>SUMIF(TIBA!$A$93:$A$108,'2016-2017'!DI$7,TIBA!M$93:M$108)</f>
        <v>136341</v>
      </c>
      <c r="DJ44" s="74">
        <f>SUMIF(TIBA!$A$93:$A$108,'2016-2017'!DJ$7,TIBA!N$93:N$108)</f>
        <v>108519</v>
      </c>
      <c r="DK44" s="74">
        <f>SUMIF(TIBA!$A$93:$A$108,'2016-2017'!DK$7,TIBA!O$93:O$108)</f>
        <v>94185</v>
      </c>
      <c r="DN44" s="74">
        <f>SUMIF(TIBA!$A$93:$A$108,'2016-2017'!DN$7,TIBA!D$93:D$108)</f>
        <v>81880</v>
      </c>
      <c r="DO44" s="74">
        <f>SUMIF(TIBA!$A$93:$A$108,'2016-2017'!DO$7,TIBA!E$93:E$108)</f>
        <v>76681</v>
      </c>
      <c r="DP44" s="74">
        <f>SUMIF(TIBA!$A$93:$A$108,'2016-2017'!DP$7,TIBA!F$93:F$108)</f>
        <v>96387</v>
      </c>
      <c r="DQ44" s="74">
        <f>SUMIF(TIBA!$A$93:$A$108,'2016-2017'!DQ$7,TIBA!G$93:G$108)</f>
        <v>122356</v>
      </c>
      <c r="DR44" s="74">
        <f>SUMIF(TIBA!$A$93:$A$108,'2016-2017'!DR$7,TIBA!H$93:H$108)</f>
        <v>135034</v>
      </c>
      <c r="DS44" s="74">
        <f>SUMIF(TIBA!$A$93:$A$108,'2016-2017'!DS$7,TIBA!I$93:I$108)</f>
        <v>157563</v>
      </c>
      <c r="DT44" s="74">
        <f>SUMIF(TIBA!$A$93:$A$108,'2016-2017'!DT$7,TIBA!J$93:J$108)</f>
        <v>222084</v>
      </c>
      <c r="DU44" s="74">
        <f>SUMIF(TIBA!$A$93:$A$108,'2016-2017'!DU$7,TIBA!K$93:K$108)</f>
        <v>220599</v>
      </c>
      <c r="DV44" s="74">
        <f>SUMIF(TIBA!$A$93:$A$108,'2016-2017'!DV$7,TIBA!L$93:L$108)</f>
        <v>153229</v>
      </c>
      <c r="DW44" s="74">
        <f>SUMIF(TIBA!$A$93:$A$108,'2016-2017'!DW$7,TIBA!M$93:M$108)</f>
        <v>133832</v>
      </c>
      <c r="DX44" s="74">
        <f>SUMIF(TIBA!$A$93:$A$108,'2016-2017'!DX$7,TIBA!N$93:N$108)</f>
        <v>107942</v>
      </c>
      <c r="DY44" s="74">
        <f>SUMIF(TIBA!$A$93:$A$108,'2016-2017'!DY$7,TIBA!O$93:O$108)</f>
        <v>94827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31663</v>
      </c>
      <c r="D45" s="73">
        <f ca="1">OFFSET(CZ45,0,14,1,1)</f>
        <v>31755</v>
      </c>
      <c r="E45" s="18">
        <f ca="1">SUM(D45-C45)</f>
        <v>92</v>
      </c>
      <c r="F45" s="19">
        <f ca="1">IF(E45=0,0,IF(C45=0,1,E45/C45))</f>
        <v>2.9055995957426649E-3</v>
      </c>
      <c r="G45" s="18">
        <f>SUMIF($C$6:F$6,G$5,$C45:F45)</f>
        <v>31663</v>
      </c>
      <c r="H45" s="73">
        <f ca="1">SUMIF($C$6:G$6,H$5,$C45:G45)</f>
        <v>31755</v>
      </c>
      <c r="I45" s="18">
        <f ca="1">SUM(H45-G45)</f>
        <v>92</v>
      </c>
      <c r="J45" s="19">
        <f ca="1">IF(I45=0,0,IF(G45=0,1,I45/G45))</f>
        <v>2.9055995957426649E-3</v>
      </c>
      <c r="K45" s="18">
        <f>+DA45</f>
        <v>32004</v>
      </c>
      <c r="L45" s="73">
        <f ca="1">OFFSET(DA45,0,14,1,1)</f>
        <v>30817</v>
      </c>
      <c r="M45" s="18">
        <f ca="1">SUM(L45-K45)</f>
        <v>-1187</v>
      </c>
      <c r="N45" s="19">
        <f ca="1">IF(M45=0,0,IF(K45=0,1,M45/K45))</f>
        <v>-3.7089113860767402E-2</v>
      </c>
      <c r="O45" s="18">
        <f>SUMIF($C$6:N$6,O$5,$C45:N45)</f>
        <v>63667</v>
      </c>
      <c r="P45" s="73">
        <f ca="1">SUMIF($C$6:O$6,P$5,$C45:O45)</f>
        <v>62572</v>
      </c>
      <c r="Q45" s="18">
        <f ca="1">SUM(P45-O45)</f>
        <v>-1095</v>
      </c>
      <c r="R45" s="19">
        <f ca="1">IF(Q45=0,0,IF(O45=0,1,Q45/O45))</f>
        <v>-1.7198862833178882E-2</v>
      </c>
      <c r="S45" s="18">
        <f>+DB45</f>
        <v>36209</v>
      </c>
      <c r="T45" s="73">
        <f ca="1">OFFSET(DB45,0,14,1,1)</f>
        <v>35117</v>
      </c>
      <c r="U45" s="18">
        <f ca="1">SUM(T45-S45)</f>
        <v>-1092</v>
      </c>
      <c r="V45" s="19">
        <f ca="1">IF(U45=0,0,IF(S45=0,1,U45/S45))</f>
        <v>-3.0158247949404846E-2</v>
      </c>
      <c r="W45" s="18">
        <f>SUMIF($C$6:V$6,W$5,$C45:V45)</f>
        <v>99876</v>
      </c>
      <c r="X45" s="73">
        <f ca="1">SUMIF($C$6:W$6,X$5,$C45:W45)</f>
        <v>97689</v>
      </c>
      <c r="Y45" s="18">
        <f ca="1">SUM(X45-W45)</f>
        <v>-2187</v>
      </c>
      <c r="Z45" s="19">
        <f ca="1">IF(Y45=0,0,IF(W45=0,1,Y45/W45))</f>
        <v>-2.1897152469061636E-2</v>
      </c>
      <c r="AA45" s="18">
        <f>+DC45</f>
        <v>34311</v>
      </c>
      <c r="AB45" s="73">
        <f ca="1">OFFSET(DC45,0,14,1,1)</f>
        <v>33383</v>
      </c>
      <c r="AC45" s="18">
        <f ca="1">SUM(AB45-AA45)</f>
        <v>-928</v>
      </c>
      <c r="AD45" s="19">
        <f ca="1">IF(AC45=0,0,IF(AA45=0,1,AC45/AA45))</f>
        <v>-2.7046719710879893E-2</v>
      </c>
      <c r="AE45" s="18">
        <f>SUMIF($C$6:AD$6,AE$5,$C45:AD45)</f>
        <v>134187</v>
      </c>
      <c r="AF45" s="73">
        <f ca="1">SUMIF($C$6:AE$6,AF$5,$C45:AE45)</f>
        <v>131072</v>
      </c>
      <c r="AG45" s="18">
        <f ca="1">SUM(AF45-AE45)</f>
        <v>-3115</v>
      </c>
      <c r="AH45" s="19">
        <f ca="1">IF(AG45=0,0,IF(AE45=0,1,AG45/AE45))</f>
        <v>-2.3213873176984357E-2</v>
      </c>
      <c r="AI45" s="18">
        <f>+DD45</f>
        <v>34776</v>
      </c>
      <c r="AJ45" s="73">
        <f ca="1">OFFSET(DD45,0,14,1,1)</f>
        <v>35626</v>
      </c>
      <c r="AK45" s="18">
        <f ca="1">SUM(AJ45-AI45)</f>
        <v>850</v>
      </c>
      <c r="AL45" s="19">
        <f ca="1">IF(AK45=0,0,IF(AI45=0,1,AK45/AI45))</f>
        <v>2.4442144007361399E-2</v>
      </c>
      <c r="AM45" s="18">
        <f>SUMIF($C$6:AL$6,AM$5,$C45:AL45)</f>
        <v>168963</v>
      </c>
      <c r="AN45" s="73">
        <f ca="1">SUMIF($C$6:AM$6,AN$5,$C45:AM45)</f>
        <v>166698</v>
      </c>
      <c r="AO45" s="18">
        <f ca="1">SUM(AN45-AM45)</f>
        <v>-2265</v>
      </c>
      <c r="AP45" s="19">
        <f ca="1">IF(AO45=0,0,IF(AM45=0,1,AO45/AM45))</f>
        <v>-1.340530175245468E-2</v>
      </c>
      <c r="AQ45" s="18">
        <f>+DE45</f>
        <v>34876</v>
      </c>
      <c r="AR45" s="73">
        <f ca="1">OFFSET(DE45,0,14,1,1)</f>
        <v>33877</v>
      </c>
      <c r="AS45" s="18">
        <f ca="1">SUM(AR45-AQ45)</f>
        <v>-999</v>
      </c>
      <c r="AT45" s="19">
        <f ca="1">IF(AS45=0,0,IF(AQ45=0,1,AS45/AQ45))</f>
        <v>-2.8644339947241654E-2</v>
      </c>
      <c r="AU45" s="18">
        <f>SUMIF($C$6:AT$6,AU$5,$C45:AT45)</f>
        <v>203839</v>
      </c>
      <c r="AV45" s="73">
        <f ca="1">SUMIF($C$6:AU$6,AV$5,$C45:AU45)</f>
        <v>200575</v>
      </c>
      <c r="AW45" s="18">
        <f ca="1">SUM(AV45-AU45)</f>
        <v>-3264</v>
      </c>
      <c r="AX45" s="19">
        <f ca="1">IF(AW45=0,0,IF(AU45=0,1,AW45/AU45))</f>
        <v>-1.6012637424634147E-2</v>
      </c>
      <c r="AY45" s="18">
        <f>+DF45</f>
        <v>31114</v>
      </c>
      <c r="AZ45" s="73">
        <f ca="1">OFFSET(DF45,0,14,1,1)</f>
        <v>32290</v>
      </c>
      <c r="BA45" s="18">
        <f ca="1">SUM(AZ45-AY45)</f>
        <v>1176</v>
      </c>
      <c r="BB45" s="19">
        <f ca="1">IF(BA45=0,0,IF(AY45=0,1,BA45/AY45))</f>
        <v>3.779649032589831E-2</v>
      </c>
      <c r="BC45" s="18">
        <f>SUMIF($C$6:BB$6,BC$5,$C45:BB45)</f>
        <v>234953</v>
      </c>
      <c r="BD45" s="73">
        <f ca="1">SUMIF($C$6:BC$6,BD$5,$C45:BC45)</f>
        <v>232865</v>
      </c>
      <c r="BE45" s="18">
        <f ca="1">SUM(BD45-BC45)</f>
        <v>-2088</v>
      </c>
      <c r="BF45" s="19">
        <f ca="1">IF(BE45=0,0,IF(BC45=0,1,BE45/BC45))</f>
        <v>-8.8868837597306689E-3</v>
      </c>
      <c r="BG45" s="18">
        <f>+DG45</f>
        <v>33799</v>
      </c>
      <c r="BH45" s="73">
        <f ca="1">OFFSET(DG45,0,14,1,1)</f>
        <v>34264</v>
      </c>
      <c r="BI45" s="18">
        <f ca="1">SUM(BH45-BG45)</f>
        <v>465</v>
      </c>
      <c r="BJ45" s="19">
        <f ca="1">IF(BI45=0,0,IF(BG45=0,1,BI45/BG45))</f>
        <v>1.3757803485310216E-2</v>
      </c>
      <c r="BK45" s="18">
        <f>SUMIF($C$6:BJ$6,BK$5,$C45:BJ45)</f>
        <v>268752</v>
      </c>
      <c r="BL45" s="73">
        <f ca="1">SUMIF($C$6:BK$6,BL$5,$C45:BK45)</f>
        <v>267129</v>
      </c>
      <c r="BM45" s="18">
        <f ca="1">SUM(BL45-BK45)</f>
        <v>-1623</v>
      </c>
      <c r="BN45" s="19">
        <f ca="1">IF(BM45=0,0,IF(BK45=0,1,BM45/BK45))</f>
        <v>-6.0390248258617614E-3</v>
      </c>
      <c r="BO45" s="18">
        <f>+DH45</f>
        <v>33403</v>
      </c>
      <c r="BP45" s="73">
        <f ca="1">OFFSET(DH45,0,14,1,1)</f>
        <v>32161</v>
      </c>
      <c r="BQ45" s="18">
        <f ca="1">SUM(BP45-BO45)</f>
        <v>-1242</v>
      </c>
      <c r="BR45" s="19">
        <f ca="1">IF(BQ45=0,0,IF(BO45=0,1,BQ45/BO45))</f>
        <v>-3.7182289015956653E-2</v>
      </c>
      <c r="BS45" s="18">
        <f>SUMIF($C$6:BR$6,BS$5,$C45:BR45)</f>
        <v>302155</v>
      </c>
      <c r="BT45" s="73">
        <f ca="1">SUMIF($C$6:BS$6,BT$5,$C45:BS45)</f>
        <v>299290</v>
      </c>
      <c r="BU45" s="18">
        <f ca="1">SUM(BT45-BS45)</f>
        <v>-2865</v>
      </c>
      <c r="BV45" s="19">
        <f ca="1">IF(BU45=0,0,IF(BS45=0,1,BU45/BS45))</f>
        <v>-9.4818884347437574E-3</v>
      </c>
      <c r="BW45" s="18">
        <f>+DI45</f>
        <v>33932</v>
      </c>
      <c r="BX45" s="73">
        <f ca="1">OFFSET(DI45,0,14,1,1)</f>
        <v>34604</v>
      </c>
      <c r="BY45" s="18">
        <f ca="1">SUM(BX45-BW45)</f>
        <v>672</v>
      </c>
      <c r="BZ45" s="19">
        <f ca="1">IF(BY45=0,0,IF(BW45=0,1,BY45/BW45))</f>
        <v>1.9804314511375692E-2</v>
      </c>
      <c r="CA45" s="18">
        <f>SUMIF($C$6:BZ$6,CA$5,$C45:BZ45)</f>
        <v>336087</v>
      </c>
      <c r="CB45" s="73">
        <f ca="1">SUMIF($C$6:CA$6,CB$5,$C45:CA45)</f>
        <v>333894</v>
      </c>
      <c r="CC45" s="18">
        <f ca="1">SUM(CB45-CA45)</f>
        <v>-2193</v>
      </c>
      <c r="CD45" s="19">
        <f ca="1">IF(CC45=0,0,IF(CA45=0,1,CC45/CA45))</f>
        <v>-6.5250961804532758E-3</v>
      </c>
      <c r="CE45" s="18">
        <f>+DJ45</f>
        <v>33858</v>
      </c>
      <c r="CF45" s="73">
        <f ca="1">OFFSET(DJ45,0,14,1,1)</f>
        <v>32725</v>
      </c>
      <c r="CG45" s="18">
        <f ca="1">SUM(CF45-CE45)</f>
        <v>-1133</v>
      </c>
      <c r="CH45" s="19">
        <f ca="1">IF(CG45=0,0,IF(CE45=0,1,CG45/CE45))</f>
        <v>-3.346328784925276E-2</v>
      </c>
      <c r="CI45" s="18">
        <f>SUMIF($C$6:CH$6,CI$5,$C45:CH45)</f>
        <v>369945</v>
      </c>
      <c r="CJ45" s="73">
        <f ca="1">SUMIF($C$6:CI$6,CJ$5,$C45:CI45)</f>
        <v>366619</v>
      </c>
      <c r="CK45" s="18">
        <f ca="1">SUM(CJ45-CI45)</f>
        <v>-3326</v>
      </c>
      <c r="CL45" s="19">
        <f ca="1">IF(CK45=0,0,IF(CI45=0,1,CK45/CI45))</f>
        <v>-8.990525618673046E-3</v>
      </c>
      <c r="CM45" s="18">
        <f>+DK45</f>
        <v>28127</v>
      </c>
      <c r="CN45" s="73">
        <f ca="1">OFFSET(DK45,0,14,1,1)</f>
        <v>27361</v>
      </c>
      <c r="CO45" s="18">
        <f ca="1">SUM(CN45-CM45)</f>
        <v>-766</v>
      </c>
      <c r="CP45" s="19">
        <f ca="1">IF(CO45=0,0,IF(CM45=0,1,CO45/CM45))</f>
        <v>-2.7233618942652967E-2</v>
      </c>
      <c r="CQ45" s="18">
        <f>SUMIF($C$6:CP$6,CQ$5,$C45:CP45)</f>
        <v>398072</v>
      </c>
      <c r="CR45" s="73">
        <f ca="1">SUMIF($C$6:CQ$6,CR$5,$C45:CQ45)</f>
        <v>393980</v>
      </c>
      <c r="CS45" s="18">
        <f ca="1">SUM(CR45-CQ45)</f>
        <v>-4092</v>
      </c>
      <c r="CT45" s="19">
        <f ca="1">IF(CS45=0,0,IF(CQ45=0,1,CS45/CQ45))</f>
        <v>-1.0279547418557447E-2</v>
      </c>
      <c r="CW45" t="s">
        <v>17</v>
      </c>
      <c r="CX45" t="s">
        <v>7</v>
      </c>
      <c r="CY45" s="7"/>
      <c r="CZ45" s="74">
        <f>SUMIF(TIBA!$A$111:$A$126,'2016-2017'!CZ$7,TIBA!D$111:D$126)</f>
        <v>31663</v>
      </c>
      <c r="DA45" s="74">
        <f>SUMIF(TIBA!$A$111:$A$126,'2016-2017'!DA$7,TIBA!E$111:E$126)</f>
        <v>32004</v>
      </c>
      <c r="DB45" s="74">
        <f>SUMIF(TIBA!$A$111:$A$126,'2016-2017'!DB$7,TIBA!F$111:F$126)</f>
        <v>36209</v>
      </c>
      <c r="DC45" s="74">
        <f>SUMIF(TIBA!$A$111:$A$126,'2016-2017'!DC$7,TIBA!G$111:G$126)</f>
        <v>34311</v>
      </c>
      <c r="DD45" s="74">
        <f>SUMIF(TIBA!$A$111:$A$126,'2016-2017'!DD$7,TIBA!H$111:H$126)</f>
        <v>34776</v>
      </c>
      <c r="DE45" s="74">
        <f>SUMIF(TIBA!$A$111:$A$126,'2016-2017'!DE$7,TIBA!I$111:I$126)</f>
        <v>34876</v>
      </c>
      <c r="DF45" s="74">
        <f>SUMIF(TIBA!$A$111:$A$126,'2016-2017'!DF$7,TIBA!J$111:J$126)</f>
        <v>31114</v>
      </c>
      <c r="DG45" s="74">
        <f>SUMIF(TIBA!$A$111:$A$126,'2016-2017'!DG$7,TIBA!K$111:K$126)</f>
        <v>33799</v>
      </c>
      <c r="DH45" s="74">
        <f>SUMIF(TIBA!$A$111:$A$126,'2016-2017'!DH$7,TIBA!L$111:L$126)</f>
        <v>33403</v>
      </c>
      <c r="DI45" s="74">
        <f>SUMIF(TIBA!$A$111:$A$126,'2016-2017'!DI$7,TIBA!M$111:M$126)</f>
        <v>33932</v>
      </c>
      <c r="DJ45" s="74">
        <f>SUMIF(TIBA!$A$111:$A$126,'2016-2017'!DJ$7,TIBA!N$111:N$126)</f>
        <v>33858</v>
      </c>
      <c r="DK45" s="74">
        <f>SUMIF(TIBA!$A$111:$A$126,'2016-2017'!DK$7,TIBA!O$111:O$126)</f>
        <v>28127</v>
      </c>
      <c r="DN45" s="74">
        <f>SUMIF(TIBA!$A$111:$A$126,'2016-2017'!DN$7,TIBA!D$111:D$126)</f>
        <v>31755</v>
      </c>
      <c r="DO45" s="74">
        <f>SUMIF(TIBA!$A$111:$A$126,'2016-2017'!DO$7,TIBA!E$111:E$126)</f>
        <v>30817</v>
      </c>
      <c r="DP45" s="74">
        <f>SUMIF(TIBA!$A$111:$A$126,'2016-2017'!DP$7,TIBA!F$111:F$126)</f>
        <v>35117</v>
      </c>
      <c r="DQ45" s="74">
        <f>SUMIF(TIBA!$A$111:$A$126,'2016-2017'!DQ$7,TIBA!G$111:G$126)</f>
        <v>33383</v>
      </c>
      <c r="DR45" s="74">
        <f>SUMIF(TIBA!$A$111:$A$126,'2016-2017'!DR$7,TIBA!H$111:H$126)</f>
        <v>35626</v>
      </c>
      <c r="DS45" s="74">
        <f>SUMIF(TIBA!$A$111:$A$126,'2016-2017'!DS$7,TIBA!I$111:I$126)</f>
        <v>33877</v>
      </c>
      <c r="DT45" s="74">
        <f>SUMIF(TIBA!$A$111:$A$126,'2016-2017'!DT$7,TIBA!J$111:J$126)</f>
        <v>32290</v>
      </c>
      <c r="DU45" s="74">
        <f>SUMIF(TIBA!$A$111:$A$126,'2016-2017'!DU$7,TIBA!K$111:K$126)</f>
        <v>34264</v>
      </c>
      <c r="DV45" s="74">
        <f>SUMIF(TIBA!$A$111:$A$126,'2016-2017'!DV$7,TIBA!L$111:L$126)</f>
        <v>32161</v>
      </c>
      <c r="DW45" s="74">
        <f>SUMIF(TIBA!$A$111:$A$126,'2016-2017'!DW$7,TIBA!M$111:M$126)</f>
        <v>34604</v>
      </c>
      <c r="DX45" s="74">
        <f>SUMIF(TIBA!$A$111:$A$126,'2016-2017'!DX$7,TIBA!N$111:N$126)</f>
        <v>32725</v>
      </c>
      <c r="DY45" s="74">
        <f>SUMIF(TIBA!$A$111:$A$126,'2016-2017'!DY$7,TIBA!O$111:O$126)</f>
        <v>27361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SUMIF(TIBA!$A$129:$A$144,'2016-2017'!CZ$7,TIBA!D$129:D$144)</f>
        <v>0</v>
      </c>
      <c r="DA46" s="74">
        <f>SUMIF(TIBA!$A$129:$A$144,'2016-2017'!DA$7,TIBA!E$129:E$144)</f>
        <v>0</v>
      </c>
      <c r="DB46" s="74">
        <f>SUMIF(TIBA!$A$129:$A$144,'2016-2017'!DB$7,TIBA!F$129:F$144)</f>
        <v>0</v>
      </c>
      <c r="DC46" s="74">
        <f>SUMIF(TIBA!$A$129:$A$144,'2016-2017'!DC$7,TIBA!G$129:G$144)</f>
        <v>0</v>
      </c>
      <c r="DD46" s="74">
        <f>SUMIF(TIBA!$A$129:$A$144,'2016-2017'!DD$7,TIBA!H$129:H$144)</f>
        <v>0</v>
      </c>
      <c r="DE46" s="74">
        <f>SUMIF(TIBA!$A$129:$A$144,'2016-2017'!DE$7,TIBA!I$129:I$144)</f>
        <v>0</v>
      </c>
      <c r="DF46" s="74">
        <f>SUMIF(TIBA!$A$129:$A$144,'2016-2017'!DF$7,TIBA!J$129:J$144)</f>
        <v>0</v>
      </c>
      <c r="DG46" s="74">
        <f>SUMIF(TIBA!$A$129:$A$144,'2016-2017'!DG$7,TIBA!K$129:K$144)</f>
        <v>0</v>
      </c>
      <c r="DH46" s="74">
        <f>SUMIF(TIBA!$A$129:$A$144,'2016-2017'!DH$7,TIBA!L$129:L$144)</f>
        <v>0</v>
      </c>
      <c r="DI46" s="74">
        <f>SUMIF(TIBA!$A$129:$A$144,'2016-2017'!DI$7,TIBA!M$129:M$144)</f>
        <v>0</v>
      </c>
      <c r="DJ46" s="74">
        <f>SUMIF(TIBA!$A$129:$A$144,'2016-2017'!DJ$7,TIBA!N$129:N$144)</f>
        <v>0</v>
      </c>
      <c r="DK46" s="74">
        <f>SUMIF(TIBA!$A$129:$A$144,'2016-2017'!DK$7,TIBA!O$129:O$144)</f>
        <v>0</v>
      </c>
      <c r="DN46" s="74">
        <f>SUMIF(TIBA!$A$129:$A$144,'2016-2017'!DN$7,TIBA!D$129:D$144)</f>
        <v>0</v>
      </c>
      <c r="DO46" s="74">
        <f>SUMIF(TIBA!$A$129:$A$144,'2016-2017'!DO$7,TIBA!E$129:E$144)</f>
        <v>0</v>
      </c>
      <c r="DP46" s="74">
        <f>SUMIF(TIBA!$A$129:$A$144,'2016-2017'!DP$7,TIBA!F$129:F$144)</f>
        <v>0</v>
      </c>
      <c r="DQ46" s="74">
        <f>SUMIF(TIBA!$A$129:$A$144,'2016-2017'!DQ$7,TIBA!G$129:G$144)</f>
        <v>0</v>
      </c>
      <c r="DR46" s="74">
        <f>SUMIF(TIBA!$A$129:$A$144,'2016-2017'!DR$7,TIBA!H$129:H$144)</f>
        <v>0</v>
      </c>
      <c r="DS46" s="74">
        <f>SUMIF(TIBA!$A$129:$A$144,'2016-2017'!DS$7,TIBA!I$129:I$144)</f>
        <v>0</v>
      </c>
      <c r="DT46" s="74">
        <f>SUMIF(TIBA!$A$129:$A$144,'2016-2017'!DT$7,TIBA!J$129:J$144)</f>
        <v>0</v>
      </c>
      <c r="DU46" s="74">
        <f>SUMIF(TIBA!$A$129:$A$144,'2016-2017'!DU$7,TIBA!K$129:K$144)</f>
        <v>0</v>
      </c>
      <c r="DV46" s="74">
        <f>SUMIF(TIBA!$A$129:$A$144,'2016-2017'!DV$7,TIBA!L$129:L$144)</f>
        <v>0</v>
      </c>
      <c r="DW46" s="74">
        <f>SUMIF(TIBA!$A$129:$A$144,'2016-2017'!DW$7,TIBA!M$129:M$144)</f>
        <v>0</v>
      </c>
      <c r="DX46" s="74">
        <f>SUMIF(TIBA!$A$129:$A$144,'2016-2017'!DX$7,TIBA!N$129:N$144)</f>
        <v>0</v>
      </c>
      <c r="DY46" s="74">
        <f>SUMIF(TIBA!$A$129:$A$144,'2016-2017'!DY$7,TIBA!O$129:O$144)</f>
        <v>0</v>
      </c>
    </row>
    <row r="47" spans="1:130" s="7" customFormat="1">
      <c r="A47" s="75"/>
      <c r="B47" s="24" t="s">
        <v>9</v>
      </c>
      <c r="C47" s="12">
        <f>+SUM(C44:C46)</f>
        <v>108565</v>
      </c>
      <c r="D47" s="86">
        <f ca="1">+SUM(D44:D46)</f>
        <v>113635</v>
      </c>
      <c r="E47" s="12">
        <f ca="1">SUM(E44:E46)</f>
        <v>5070</v>
      </c>
      <c r="F47" s="13">
        <f ca="1">IF(E47=0,0,IF(C47=0,1,E47/C47))</f>
        <v>4.6700133560539772E-2</v>
      </c>
      <c r="G47" s="12">
        <f>SUM(G44:G46)</f>
        <v>108565</v>
      </c>
      <c r="H47" s="86">
        <f ca="1">SUM(H44:H46)</f>
        <v>113635</v>
      </c>
      <c r="I47" s="12">
        <f ca="1">SUM(I44:I46)</f>
        <v>5070</v>
      </c>
      <c r="J47" s="13">
        <f ca="1">IF(I47=0,0,IF(G47=0,1,I47/G47))</f>
        <v>4.6700133560539772E-2</v>
      </c>
      <c r="K47" s="12">
        <f>+SUM(K44:K46)</f>
        <v>101883</v>
      </c>
      <c r="L47" s="86">
        <f ca="1">+SUM(L44:L46)</f>
        <v>107498</v>
      </c>
      <c r="M47" s="12">
        <f ca="1">SUM(M44:M46)</f>
        <v>5615</v>
      </c>
      <c r="N47" s="13">
        <f ca="1">IF(M47=0,0,IF(K47=0,1,M47/K47))</f>
        <v>5.5112236585102517E-2</v>
      </c>
      <c r="O47" s="12">
        <f>SUM(O44:O46)</f>
        <v>210448</v>
      </c>
      <c r="P47" s="86">
        <f ca="1">SUM(P44:P46)</f>
        <v>221133</v>
      </c>
      <c r="Q47" s="12">
        <f ca="1">SUM(Q44:Q46)</f>
        <v>10685</v>
      </c>
      <c r="R47" s="13">
        <f ca="1">IF(Q47=0,0,IF(O47=0,1,Q47/O47))</f>
        <v>5.0772637421120655E-2</v>
      </c>
      <c r="S47" s="12">
        <f>+SUM(S44:S46)</f>
        <v>136416</v>
      </c>
      <c r="T47" s="86">
        <f ca="1">+SUM(T44:T46)</f>
        <v>131504</v>
      </c>
      <c r="U47" s="12">
        <f ca="1">SUM(U44:U46)</f>
        <v>-4912</v>
      </c>
      <c r="V47" s="13">
        <f ca="1">IF(U47=0,0,IF(S47=0,1,U47/S47))</f>
        <v>-3.6007506450856201E-2</v>
      </c>
      <c r="W47" s="12">
        <f>SUM(W44:W46)</f>
        <v>346864</v>
      </c>
      <c r="X47" s="86">
        <f ca="1">SUM(X44:X46)</f>
        <v>352637</v>
      </c>
      <c r="Y47" s="12">
        <f ca="1">SUM(Y44:Y46)</f>
        <v>5773</v>
      </c>
      <c r="Z47" s="13">
        <f ca="1">IF(Y47=0,0,IF(W47=0,1,Y47/W47))</f>
        <v>1.6643410673924074E-2</v>
      </c>
      <c r="AA47" s="12">
        <f>+SUM(AA44:AA46)</f>
        <v>147431</v>
      </c>
      <c r="AB47" s="86">
        <f ca="1">+SUM(AB44:AB46)</f>
        <v>155739</v>
      </c>
      <c r="AC47" s="12">
        <f ca="1">SUM(AC44:AC46)</f>
        <v>8308</v>
      </c>
      <c r="AD47" s="13">
        <f ca="1">IF(AC47=0,0,IF(AA47=0,1,AC47/AA47))</f>
        <v>5.6351784902768078E-2</v>
      </c>
      <c r="AE47" s="12">
        <f>SUM(AE44:AE46)</f>
        <v>494295</v>
      </c>
      <c r="AF47" s="86">
        <f ca="1">SUM(AF44:AF46)</f>
        <v>508376</v>
      </c>
      <c r="AG47" s="12">
        <f ca="1">SUM(AG44:AG46)</f>
        <v>14081</v>
      </c>
      <c r="AH47" s="13">
        <f ca="1">IF(AG47=0,0,IF(AE47=0,1,AG47/AE47))</f>
        <v>2.8487037093233799E-2</v>
      </c>
      <c r="AI47" s="12">
        <f>+SUM(AI44:AI46)</f>
        <v>175079</v>
      </c>
      <c r="AJ47" s="86">
        <f ca="1">+SUM(AJ44:AJ46)</f>
        <v>170660</v>
      </c>
      <c r="AK47" s="12">
        <f ca="1">SUM(AK44:AK46)</f>
        <v>-4419</v>
      </c>
      <c r="AL47" s="13">
        <f ca="1">IF(AK47=0,0,IF(AI47=0,1,AK47/AI47))</f>
        <v>-2.5240034498712011E-2</v>
      </c>
      <c r="AM47" s="12">
        <f>SUM(AM44:AM46)</f>
        <v>669374</v>
      </c>
      <c r="AN47" s="86">
        <f ca="1">SUM(AN44:AN46)</f>
        <v>679036</v>
      </c>
      <c r="AO47" s="12">
        <f ca="1">SUM(AO44:AO46)</f>
        <v>9662</v>
      </c>
      <c r="AP47" s="13">
        <f ca="1">IF(AO47=0,0,IF(AM47=0,1,AO47/AM47))</f>
        <v>1.4434381974800336E-2</v>
      </c>
      <c r="AQ47" s="12">
        <f>+SUM(AQ44:AQ46)</f>
        <v>191749</v>
      </c>
      <c r="AR47" s="86">
        <f ca="1">+SUM(AR44:AR46)</f>
        <v>191440</v>
      </c>
      <c r="AS47" s="12">
        <f ca="1">SUM(AS44:AS46)</f>
        <v>-309</v>
      </c>
      <c r="AT47" s="13">
        <f ca="1">IF(AS47=0,0,IF(AQ47=0,1,AS47/AQ47))</f>
        <v>-1.6114816765667617E-3</v>
      </c>
      <c r="AU47" s="12">
        <f>SUM(AU44:AU46)</f>
        <v>861123</v>
      </c>
      <c r="AV47" s="86">
        <f ca="1">SUM(AV44:AV46)</f>
        <v>870476</v>
      </c>
      <c r="AW47" s="12">
        <f ca="1">SUM(AW44:AW46)</f>
        <v>9353</v>
      </c>
      <c r="AX47" s="13">
        <f ca="1">IF(AW47=0,0,IF(AU47=0,1,AW47/AU47))</f>
        <v>1.0861398429724906E-2</v>
      </c>
      <c r="AY47" s="12">
        <f>+SUM(AY44:AY46)</f>
        <v>262232</v>
      </c>
      <c r="AZ47" s="86">
        <f ca="1">+SUM(AZ44:AZ46)</f>
        <v>254374</v>
      </c>
      <c r="BA47" s="12">
        <f ca="1">SUM(BA44:BA46)</f>
        <v>-7858</v>
      </c>
      <c r="BB47" s="13">
        <f ca="1">IF(BA47=0,0,IF(AY47=0,1,BA47/AY47))</f>
        <v>-2.9965831782543702E-2</v>
      </c>
      <c r="BC47" s="12">
        <f>SUM(BC44:BC46)</f>
        <v>1123355</v>
      </c>
      <c r="BD47" s="86">
        <f ca="1">SUM(BD44:BD46)</f>
        <v>1124850</v>
      </c>
      <c r="BE47" s="12">
        <f ca="1">SUM(BE44:BE46)</f>
        <v>1495</v>
      </c>
      <c r="BF47" s="13">
        <f ca="1">IF(BE47=0,0,IF(BC47=0,1,BE47/BC47))</f>
        <v>1.3308348652028967E-3</v>
      </c>
      <c r="BG47" s="12">
        <f>+SUM(BG44:BG46)</f>
        <v>253758</v>
      </c>
      <c r="BH47" s="86">
        <f ca="1">+SUM(BH44:BH46)</f>
        <v>254863</v>
      </c>
      <c r="BI47" s="12">
        <f ca="1">SUM(BI44:BI46)</f>
        <v>1105</v>
      </c>
      <c r="BJ47" s="13">
        <f ca="1">IF(BI47=0,0,IF(BG47=0,1,BI47/BG47))</f>
        <v>4.354542516886167E-3</v>
      </c>
      <c r="BK47" s="12">
        <f>SUM(BK44:BK46)</f>
        <v>1377113</v>
      </c>
      <c r="BL47" s="86">
        <f ca="1">SUM(BL44:BL46)</f>
        <v>1379713</v>
      </c>
      <c r="BM47" s="12">
        <f ca="1">SUM(BM44:BM46)</f>
        <v>2600</v>
      </c>
      <c r="BN47" s="13">
        <f ca="1">IF(BM47=0,0,IF(BK47=0,1,BM47/BK47))</f>
        <v>1.8880077379270983E-3</v>
      </c>
      <c r="BO47" s="12">
        <f>+SUM(BO44:BO46)</f>
        <v>191189</v>
      </c>
      <c r="BP47" s="86">
        <f ca="1">+SUM(BP44:BP46)</f>
        <v>185390</v>
      </c>
      <c r="BQ47" s="12">
        <f ca="1">SUM(BQ44:BQ46)</f>
        <v>-5799</v>
      </c>
      <c r="BR47" s="13">
        <f ca="1">IF(BQ47=0,0,IF(BO47=0,1,BQ47/BO47))</f>
        <v>-3.0331242906234145E-2</v>
      </c>
      <c r="BS47" s="12">
        <f>SUM(BS44:BS46)</f>
        <v>1568302</v>
      </c>
      <c r="BT47" s="86">
        <f ca="1">SUM(BT44:BT46)</f>
        <v>1565103</v>
      </c>
      <c r="BU47" s="12">
        <f ca="1">SUM(BU44:BU46)</f>
        <v>-3199</v>
      </c>
      <c r="BV47" s="13">
        <f ca="1">IF(BU47=0,0,IF(BS47=0,1,BU47/BS47))</f>
        <v>-2.0397857045390492E-3</v>
      </c>
      <c r="BW47" s="12">
        <f>+SUM(BW44:BW46)</f>
        <v>170273</v>
      </c>
      <c r="BX47" s="86">
        <f ca="1">+SUM(BX44:BX46)</f>
        <v>168436</v>
      </c>
      <c r="BY47" s="12">
        <f ca="1">SUM(BY44:BY46)</f>
        <v>-1837</v>
      </c>
      <c r="BZ47" s="13">
        <f ca="1">IF(BY47=0,0,IF(BW47=0,1,BY47/BW47))</f>
        <v>-1.078855719932109E-2</v>
      </c>
      <c r="CA47" s="12">
        <f>SUM(CA44:CA46)</f>
        <v>1738575</v>
      </c>
      <c r="CB47" s="86">
        <f ca="1">SUM(CB44:CB46)</f>
        <v>1733539</v>
      </c>
      <c r="CC47" s="12">
        <f ca="1">SUM(CC44:CC46)</f>
        <v>-5036</v>
      </c>
      <c r="CD47" s="13">
        <f ca="1">IF(CC47=0,0,IF(CA47=0,1,CC47/CA47))</f>
        <v>-2.8966251096443929E-3</v>
      </c>
      <c r="CE47" s="12">
        <f>+SUM(CE44:CE46)</f>
        <v>142377</v>
      </c>
      <c r="CF47" s="86">
        <f ca="1">+SUM(CF44:CF46)</f>
        <v>140667</v>
      </c>
      <c r="CG47" s="12">
        <f ca="1">SUM(CG44:CG46)</f>
        <v>-1710</v>
      </c>
      <c r="CH47" s="13">
        <f ca="1">IF(CG47=0,0,IF(CE47=0,1,CG47/CE47))</f>
        <v>-1.2010366842959187E-2</v>
      </c>
      <c r="CI47" s="12">
        <f>SUM(CI44:CI46)</f>
        <v>1880952</v>
      </c>
      <c r="CJ47" s="86">
        <f ca="1">SUM(CJ44:CJ46)</f>
        <v>1874206</v>
      </c>
      <c r="CK47" s="12">
        <f ca="1">SUM(CK44:CK46)</f>
        <v>-6746</v>
      </c>
      <c r="CL47" s="13">
        <f ca="1">IF(CK47=0,0,IF(CI47=0,1,CK47/CI47))</f>
        <v>-3.5864817390342764E-3</v>
      </c>
      <c r="CM47" s="12">
        <f>+SUM(CM44:CM46)</f>
        <v>122312</v>
      </c>
      <c r="CN47" s="86">
        <f ca="1">+SUM(CN44:CN46)</f>
        <v>122188</v>
      </c>
      <c r="CO47" s="12">
        <f ca="1">SUM(CO44:CO46)</f>
        <v>-124</v>
      </c>
      <c r="CP47" s="13">
        <f ca="1">IF(CO47=0,0,IF(CM47=0,1,CO47/CM47))</f>
        <v>-1.0138007717967166E-3</v>
      </c>
      <c r="CQ47" s="12">
        <f>SUM(CQ44:CQ46)</f>
        <v>2003264</v>
      </c>
      <c r="CR47" s="86">
        <f ca="1">SUM(CR44:CR46)</f>
        <v>1996394</v>
      </c>
      <c r="CS47" s="12">
        <f ca="1">SUM(CS44:CS46)</f>
        <v>-6870</v>
      </c>
      <c r="CT47" s="13">
        <f ca="1">IF(CS47=0,0,IF(CQ47=0,1,CS47/CQ47))</f>
        <v>-3.4294032139548258E-3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147822</v>
      </c>
      <c r="D49" s="73">
        <f ca="1">OFFSET(CZ49,0,14,1,1)</f>
        <v>155191</v>
      </c>
      <c r="E49" s="18">
        <f ca="1">SUM(D49-C49)</f>
        <v>7369</v>
      </c>
      <c r="F49" s="19">
        <f ca="1">IF(E49=0,0,IF(C49=0,1,E49/C49))</f>
        <v>4.9850495866650434E-2</v>
      </c>
      <c r="G49" s="18">
        <f>SUMIF($C$6:F$6,G$5,$C49:F49)</f>
        <v>147822</v>
      </c>
      <c r="H49" s="73">
        <f ca="1">SUMIF($C$6:G$6,H$5,$C49:G49)</f>
        <v>155191</v>
      </c>
      <c r="I49" s="18">
        <f ca="1">SUM(H49-G49)</f>
        <v>7369</v>
      </c>
      <c r="J49" s="19">
        <f ca="1">IF(I49=0,0,IF(G49=0,1,I49/G49))</f>
        <v>4.9850495866650434E-2</v>
      </c>
      <c r="K49" s="18">
        <f>+DA49</f>
        <v>129431</v>
      </c>
      <c r="L49" s="73">
        <f ca="1">OFFSET(DA49,0,14,1,1)</f>
        <v>144681</v>
      </c>
      <c r="M49" s="18">
        <f ca="1">SUM(L49-K49)</f>
        <v>15250</v>
      </c>
      <c r="N49" s="19">
        <f ca="1">IF(M49=0,0,IF(K49=0,1,M49/K49))</f>
        <v>0.11782339624973924</v>
      </c>
      <c r="O49" s="18">
        <f>SUMIF($C$6:N$6,O$5,$C49:N49)</f>
        <v>277253</v>
      </c>
      <c r="P49" s="73">
        <f ca="1">SUMIF($C$6:O$6,P$5,$C49:O49)</f>
        <v>299872</v>
      </c>
      <c r="Q49" s="18">
        <f ca="1">SUM(P49-O49)</f>
        <v>22619</v>
      </c>
      <c r="R49" s="19">
        <f ca="1">IF(Q49=0,0,IF(O49=0,1,Q49/O49))</f>
        <v>8.158252570756673E-2</v>
      </c>
      <c r="S49" s="18">
        <f>+DB49</f>
        <v>174354</v>
      </c>
      <c r="T49" s="73">
        <f ca="1">OFFSET(DB49,0,14,1,1)</f>
        <v>169943</v>
      </c>
      <c r="U49" s="18">
        <f ca="1">SUM(T49-S49)</f>
        <v>-4411</v>
      </c>
      <c r="V49" s="19">
        <f ca="1">IF(U49=0,0,IF(S49=0,1,U49/S49))</f>
        <v>-2.5299104121499938E-2</v>
      </c>
      <c r="W49" s="18">
        <f>SUMIF($C$6:V$6,W$5,$C49:V49)</f>
        <v>451607</v>
      </c>
      <c r="X49" s="73">
        <f ca="1">SUMIF($C$6:W$6,X$5,$C49:W49)</f>
        <v>469815</v>
      </c>
      <c r="Y49" s="18">
        <f ca="1">SUM(X49-W49)</f>
        <v>18208</v>
      </c>
      <c r="Z49" s="19">
        <f ca="1">IF(Y49=0,0,IF(W49=0,1,Y49/W49))</f>
        <v>4.0318241302725599E-2</v>
      </c>
      <c r="AA49" s="18">
        <f>+DC49</f>
        <v>174231</v>
      </c>
      <c r="AB49" s="73">
        <f ca="1">OFFSET(DC49,0,14,1,1)</f>
        <v>195680</v>
      </c>
      <c r="AC49" s="18">
        <f ca="1">SUM(AB49-AA49)</f>
        <v>21449</v>
      </c>
      <c r="AD49" s="19">
        <f ca="1">IF(AC49=0,0,IF(AA49=0,1,AC49/AA49))</f>
        <v>0.12310668021190259</v>
      </c>
      <c r="AE49" s="18">
        <f>SUMIF($C$6:AD$6,AE$5,$C49:AD49)</f>
        <v>625838</v>
      </c>
      <c r="AF49" s="73">
        <f ca="1">SUMIF($C$6:AE$6,AF$5,$C49:AE49)</f>
        <v>665495</v>
      </c>
      <c r="AG49" s="18">
        <f ca="1">SUM(AF49-AE49)</f>
        <v>39657</v>
      </c>
      <c r="AH49" s="19">
        <f ca="1">IF(AG49=0,0,IF(AE49=0,1,AG49/AE49))</f>
        <v>6.3366238547355708E-2</v>
      </c>
      <c r="AI49" s="18">
        <f>+DD49</f>
        <v>212009</v>
      </c>
      <c r="AJ49" s="73">
        <f ca="1">OFFSET(DD49,0,14,1,1)</f>
        <v>206997</v>
      </c>
      <c r="AK49" s="18">
        <f ca="1">SUM(AJ49-AI49)</f>
        <v>-5012</v>
      </c>
      <c r="AL49" s="19">
        <f ca="1">IF(AK49=0,0,IF(AI49=0,1,AK49/AI49))</f>
        <v>-2.364050582758279E-2</v>
      </c>
      <c r="AM49" s="18">
        <f>SUMIF($C$6:AL$6,AM$5,$C49:AL49)</f>
        <v>837847</v>
      </c>
      <c r="AN49" s="73">
        <f ca="1">SUMIF($C$6:AM$6,AN$5,$C49:AM49)</f>
        <v>872492</v>
      </c>
      <c r="AO49" s="18">
        <f ca="1">SUM(AN49-AM49)</f>
        <v>34645</v>
      </c>
      <c r="AP49" s="19">
        <f ca="1">IF(AO49=0,0,IF(AM49=0,1,AO49/AM49))</f>
        <v>4.1350031688363147E-2</v>
      </c>
      <c r="AQ49" s="18">
        <f>+DE49</f>
        <v>215215</v>
      </c>
      <c r="AR49" s="73">
        <f ca="1">OFFSET(DE49,0,14,1,1)</f>
        <v>219510</v>
      </c>
      <c r="AS49" s="18">
        <f ca="1">SUM(AR49-AQ49)</f>
        <v>4295</v>
      </c>
      <c r="AT49" s="19">
        <f ca="1">IF(AS49=0,0,IF(AQ49=0,1,AS49/AQ49))</f>
        <v>1.9956787398647865E-2</v>
      </c>
      <c r="AU49" s="18">
        <f>SUMIF($C$6:AT$6,AU$5,$C49:AT49)</f>
        <v>1053062</v>
      </c>
      <c r="AV49" s="73">
        <f ca="1">SUMIF($C$6:AU$6,AV$5,$C49:AU49)</f>
        <v>1092002</v>
      </c>
      <c r="AW49" s="18">
        <f ca="1">SUM(AV49-AU49)</f>
        <v>38940</v>
      </c>
      <c r="AX49" s="19">
        <f ca="1">IF(AW49=0,0,IF(AU49=0,1,AW49/AU49))</f>
        <v>3.6977879744972283E-2</v>
      </c>
      <c r="AY49" s="18">
        <f>+DF49</f>
        <v>281104</v>
      </c>
      <c r="AZ49" s="73">
        <f ca="1">OFFSET(DF49,0,14,1,1)</f>
        <v>274097</v>
      </c>
      <c r="BA49" s="18">
        <f ca="1">SUM(AZ49-AY49)</f>
        <v>-7007</v>
      </c>
      <c r="BB49" s="19">
        <f ca="1">IF(BA49=0,0,IF(AY49=0,1,BA49/AY49))</f>
        <v>-2.492671751380272E-2</v>
      </c>
      <c r="BC49" s="18">
        <f>SUMIF($C$6:BB$6,BC$5,$C49:BB49)</f>
        <v>1334166</v>
      </c>
      <c r="BD49" s="73">
        <f ca="1">SUMIF($C$6:BC$6,BD$5,$C49:BC49)</f>
        <v>1366099</v>
      </c>
      <c r="BE49" s="18">
        <f ca="1">SUM(BD49-BC49)</f>
        <v>31933</v>
      </c>
      <c r="BF49" s="19">
        <f ca="1">IF(BE49=0,0,IF(BC49=0,1,BE49/BC49))</f>
        <v>2.3934802715704043E-2</v>
      </c>
      <c r="BG49" s="18">
        <f>+DG49</f>
        <v>274001</v>
      </c>
      <c r="BH49" s="73">
        <f ca="1">OFFSET(DG49,0,14,1,1)</f>
        <v>292288</v>
      </c>
      <c r="BI49" s="18">
        <f ca="1">SUM(BH49-BG49)</f>
        <v>18287</v>
      </c>
      <c r="BJ49" s="19">
        <f ca="1">IF(BI49=0,0,IF(BG49=0,1,BI49/BG49))</f>
        <v>6.6740632333458644E-2</v>
      </c>
      <c r="BK49" s="18">
        <f>SUMIF($C$6:BJ$6,BK$5,$C49:BJ49)</f>
        <v>1608167</v>
      </c>
      <c r="BL49" s="73">
        <f ca="1">SUMIF($C$6:BK$6,BL$5,$C49:BK49)</f>
        <v>1658387</v>
      </c>
      <c r="BM49" s="18">
        <f ca="1">SUM(BL49-BK49)</f>
        <v>50220</v>
      </c>
      <c r="BN49" s="19">
        <f ca="1">IF(BM49=0,0,IF(BK49=0,1,BM49/BK49))</f>
        <v>3.1228100066721925E-2</v>
      </c>
      <c r="BO49" s="18">
        <f>+DH49</f>
        <v>215812</v>
      </c>
      <c r="BP49" s="73">
        <f ca="1">OFFSET(DH49,0,14,1,1)</f>
        <v>223731</v>
      </c>
      <c r="BQ49" s="18">
        <f ca="1">SUM(BP49-BO49)</f>
        <v>7919</v>
      </c>
      <c r="BR49" s="19">
        <f ca="1">IF(BQ49=0,0,IF(BO49=0,1,BQ49/BO49))</f>
        <v>3.6693974385112967E-2</v>
      </c>
      <c r="BS49" s="18">
        <f>SUMIF($C$6:BR$6,BS$5,$C49:BR49)</f>
        <v>1823979</v>
      </c>
      <c r="BT49" s="73">
        <f ca="1">SUMIF($C$6:BS$6,BT$5,$C49:BS49)</f>
        <v>1882118</v>
      </c>
      <c r="BU49" s="18">
        <f ca="1">SUM(BT49-BS49)</f>
        <v>58139</v>
      </c>
      <c r="BV49" s="19">
        <f ca="1">IF(BU49=0,0,IF(BS49=0,1,BU49/BS49))</f>
        <v>3.1874818734206917E-2</v>
      </c>
      <c r="BW49" s="18">
        <f>+DI49</f>
        <v>213641</v>
      </c>
      <c r="BX49" s="73">
        <f ca="1">OFFSET(DI49,0,14,1,1)</f>
        <v>219390</v>
      </c>
      <c r="BY49" s="18">
        <f ca="1">SUM(BX49-BW49)</f>
        <v>5749</v>
      </c>
      <c r="BZ49" s="19">
        <f ca="1">IF(BY49=0,0,IF(BW49=0,1,BY49/BW49))</f>
        <v>2.6909628769758612E-2</v>
      </c>
      <c r="CA49" s="18">
        <f>SUMIF($C$6:BZ$6,CA$5,$C49:BZ49)</f>
        <v>2037620</v>
      </c>
      <c r="CB49" s="73">
        <f ca="1">SUMIF($C$6:CA$6,CB$5,$C49:CA49)</f>
        <v>2101508</v>
      </c>
      <c r="CC49" s="18">
        <f ca="1">SUM(CB49-CA49)</f>
        <v>63888</v>
      </c>
      <c r="CD49" s="19">
        <f ca="1">IF(CC49=0,0,IF(CA49=0,1,CC49/CA49))</f>
        <v>3.1354226990312227E-2</v>
      </c>
      <c r="CE49" s="18">
        <f>+DJ49</f>
        <v>191742</v>
      </c>
      <c r="CF49" s="73">
        <f ca="1">OFFSET(DJ49,0,14,1,1)</f>
        <v>202210</v>
      </c>
      <c r="CG49" s="18">
        <f ca="1">SUM(CF49-CE49)</f>
        <v>10468</v>
      </c>
      <c r="CH49" s="19">
        <f ca="1">IF(CG49=0,0,IF(CE49=0,1,CG49/CE49))</f>
        <v>5.4594194281899634E-2</v>
      </c>
      <c r="CI49" s="18">
        <f>SUMIF($C$6:CH$6,CI$5,$C49:CH49)</f>
        <v>2229362</v>
      </c>
      <c r="CJ49" s="73">
        <f ca="1">SUMIF($C$6:CI$6,CJ$5,$C49:CI49)</f>
        <v>2303718</v>
      </c>
      <c r="CK49" s="18">
        <f ca="1">SUM(CJ49-CI49)</f>
        <v>74356</v>
      </c>
      <c r="CL49" s="19">
        <f ca="1">IF(CK49=0,0,IF(CI49=0,1,CK49/CI49))</f>
        <v>3.3353040017727043E-2</v>
      </c>
      <c r="CM49" s="18">
        <f>+DK49</f>
        <v>186960</v>
      </c>
      <c r="CN49" s="73">
        <f ca="1">OFFSET(DK49,0,14,1,1)</f>
        <v>201480</v>
      </c>
      <c r="CO49" s="18">
        <f ca="1">SUM(CN49-CM49)</f>
        <v>14520</v>
      </c>
      <c r="CP49" s="19">
        <f ca="1">IF(CO49=0,0,IF(CM49=0,1,CO49/CM49))</f>
        <v>7.7663671373555843E-2</v>
      </c>
      <c r="CQ49" s="18">
        <f>SUMIF($C$6:CP$6,CQ$5,$C49:CP49)</f>
        <v>2416322</v>
      </c>
      <c r="CR49" s="73">
        <f ca="1">SUMIF($C$6:CQ$6,CR$5,$C49:CQ49)</f>
        <v>2505198</v>
      </c>
      <c r="CS49" s="18">
        <f ca="1">SUM(CR49-CQ49)</f>
        <v>88876</v>
      </c>
      <c r="CT49" s="19">
        <f ca="1">IF(CS49=0,0,IF(CQ49=0,1,CS49/CQ49))</f>
        <v>3.678152166805583E-2</v>
      </c>
      <c r="CW49" t="s">
        <v>12</v>
      </c>
      <c r="CX49" t="s">
        <v>6</v>
      </c>
      <c r="CZ49" s="74">
        <f>SUMIF(LQB!$A$93:$A$108,'2016-2017'!CZ$7,LQB!D$93:D$108)</f>
        <v>147822</v>
      </c>
      <c r="DA49" s="74">
        <f>SUMIF(LQB!$A$93:$A$108,'2016-2017'!DA$7,LQB!E$93:E$108)</f>
        <v>129431</v>
      </c>
      <c r="DB49" s="74">
        <f>SUMIF(LQB!$A$93:$A$108,'2016-2017'!DB$7,LQB!F$93:F$108)</f>
        <v>174354</v>
      </c>
      <c r="DC49" s="74">
        <f>SUMIF(LQB!$A$93:$A$108,'2016-2017'!DC$7,LQB!G$93:G$108)</f>
        <v>174231</v>
      </c>
      <c r="DD49" s="74">
        <f>SUMIF(LQB!$A$93:$A$108,'2016-2017'!DD$7,LQB!H$93:H$108)</f>
        <v>212009</v>
      </c>
      <c r="DE49" s="74">
        <f>SUMIF(LQB!$A$93:$A$108,'2016-2017'!DE$7,LQB!I$93:I$108)</f>
        <v>215215</v>
      </c>
      <c r="DF49" s="74">
        <f>SUMIF(LQB!$A$93:$A$108,'2016-2017'!DF$7,LQB!J$93:J$108)</f>
        <v>281104</v>
      </c>
      <c r="DG49" s="74">
        <f>SUMIF(LQB!$A$93:$A$108,'2016-2017'!DG$7,LQB!K$93:K$108)</f>
        <v>274001</v>
      </c>
      <c r="DH49" s="74">
        <f>SUMIF(LQB!$A$93:$A$108,'2016-2017'!DH$7,LQB!L$93:L$108)</f>
        <v>215812</v>
      </c>
      <c r="DI49" s="74">
        <f>SUMIF(LQB!$A$93:$A$108,'2016-2017'!DI$7,LQB!M$93:M$108)</f>
        <v>213641</v>
      </c>
      <c r="DJ49" s="74">
        <f>SUMIF(LQB!$A$93:$A$108,'2016-2017'!DJ$7,LQB!N$93:N$108)</f>
        <v>191742</v>
      </c>
      <c r="DK49" s="74">
        <f>SUMIF(LQB!$A$93:$A$108,'2016-2017'!DK$7,LQB!O$93:O$108)</f>
        <v>186960</v>
      </c>
      <c r="DN49" s="74">
        <f>SUMIF(LQB!$A$93:$A$108,'2016-2017'!DN$7,LQB!D$93:D$108)</f>
        <v>155191</v>
      </c>
      <c r="DO49" s="74">
        <f>SUMIF(LQB!$A$93:$A$108,'2016-2017'!DO$7,LQB!E$93:E$108)</f>
        <v>144681</v>
      </c>
      <c r="DP49" s="74">
        <f>SUMIF(LQB!$A$93:$A$108,'2016-2017'!DP$7,LQB!F$93:F$108)</f>
        <v>169943</v>
      </c>
      <c r="DQ49" s="74">
        <f>SUMIF(LQB!$A$93:$A$108,'2016-2017'!DQ$7,LQB!G$93:G$108)</f>
        <v>195680</v>
      </c>
      <c r="DR49" s="74">
        <f>SUMIF(LQB!$A$93:$A$108,'2016-2017'!DR$7,LQB!H$93:H$108)</f>
        <v>206997</v>
      </c>
      <c r="DS49" s="74">
        <f>SUMIF(LQB!$A$93:$A$108,'2016-2017'!DS$7,LQB!I$93:I$108)</f>
        <v>219510</v>
      </c>
      <c r="DT49" s="74">
        <f>SUMIF(LQB!$A$93:$A$108,'2016-2017'!DT$7,LQB!J$93:J$108)</f>
        <v>274097</v>
      </c>
      <c r="DU49" s="74">
        <f>SUMIF(LQB!$A$93:$A$108,'2016-2017'!DU$7,LQB!K$93:K$108)</f>
        <v>292288</v>
      </c>
      <c r="DV49" s="74">
        <f>SUMIF(LQB!$A$93:$A$108,'2016-2017'!DV$7,LQB!L$93:L$108)</f>
        <v>223731</v>
      </c>
      <c r="DW49" s="74">
        <f>SUMIF(LQB!$A$93:$A$108,'2016-2017'!DW$7,LQB!M$93:M$108)</f>
        <v>219390</v>
      </c>
      <c r="DX49" s="74">
        <f>SUMIF(LQB!$A$93:$A$108,'2016-2017'!DX$7,LQB!N$93:N$108)</f>
        <v>202210</v>
      </c>
      <c r="DY49" s="74">
        <f>SUMIF(LQB!$A$93:$A$108,'2016-2017'!DY$7,LQB!O$93:O$108)</f>
        <v>201480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55812</v>
      </c>
      <c r="D50" s="73">
        <f ca="1">OFFSET(CZ50,0,14,1,1)</f>
        <v>62612</v>
      </c>
      <c r="E50" s="18">
        <f ca="1">SUM(D50-C50)</f>
        <v>6800</v>
      </c>
      <c r="F50" s="19">
        <f ca="1">IF(E50=0,0,IF(C50=0,1,E50/C50))</f>
        <v>0.12183759764925106</v>
      </c>
      <c r="G50" s="18">
        <f>SUMIF($C$6:F$6,G$5,$C50:F50)</f>
        <v>55812</v>
      </c>
      <c r="H50" s="73">
        <f ca="1">SUMIF($C$6:G$6,H$5,$C50:G50)</f>
        <v>62612</v>
      </c>
      <c r="I50" s="18">
        <f ca="1">SUM(H50-G50)</f>
        <v>6800</v>
      </c>
      <c r="J50" s="19">
        <f ca="1">IF(I50=0,0,IF(G50=0,1,I50/G50))</f>
        <v>0.12183759764925106</v>
      </c>
      <c r="K50" s="18">
        <f>+DA50</f>
        <v>57310</v>
      </c>
      <c r="L50" s="73">
        <f ca="1">OFFSET(DA50,0,14,1,1)</f>
        <v>61212</v>
      </c>
      <c r="M50" s="18">
        <f ca="1">SUM(L50-K50)</f>
        <v>3902</v>
      </c>
      <c r="N50" s="19">
        <f ca="1">IF(M50=0,0,IF(K50=0,1,M50/K50))</f>
        <v>6.808584889199093E-2</v>
      </c>
      <c r="O50" s="18">
        <f>SUMIF($C$6:N$6,O$5,$C50:N50)</f>
        <v>113122</v>
      </c>
      <c r="P50" s="73">
        <f ca="1">SUMIF($C$6:O$6,P$5,$C50:O50)</f>
        <v>123824</v>
      </c>
      <c r="Q50" s="18">
        <f ca="1">SUM(P50-O50)</f>
        <v>10702</v>
      </c>
      <c r="R50" s="19">
        <f ca="1">IF(Q50=0,0,IF(O50=0,1,Q50/O50))</f>
        <v>9.4605823800852182E-2</v>
      </c>
      <c r="S50" s="18">
        <f>+DB50</f>
        <v>63846</v>
      </c>
      <c r="T50" s="73">
        <f ca="1">OFFSET(DB50,0,14,1,1)</f>
        <v>72368</v>
      </c>
      <c r="U50" s="18">
        <f ca="1">SUM(T50-S50)</f>
        <v>8522</v>
      </c>
      <c r="V50" s="19">
        <f ca="1">IF(U50=0,0,IF(S50=0,1,U50/S50))</f>
        <v>0.13347743006609655</v>
      </c>
      <c r="W50" s="18">
        <f>SUMIF($C$6:V$6,W$5,$C50:V50)</f>
        <v>176968</v>
      </c>
      <c r="X50" s="73">
        <f ca="1">SUMIF($C$6:W$6,X$5,$C50:W50)</f>
        <v>196192</v>
      </c>
      <c r="Y50" s="18">
        <f ca="1">SUM(X50-W50)</f>
        <v>19224</v>
      </c>
      <c r="Z50" s="19">
        <f ca="1">IF(Y50=0,0,IF(W50=0,1,Y50/W50))</f>
        <v>0.10862980877898828</v>
      </c>
      <c r="AA50" s="18">
        <f>+DC50</f>
        <v>62858</v>
      </c>
      <c r="AB50" s="73">
        <f ca="1">OFFSET(DC50,0,14,1,1)</f>
        <v>65646</v>
      </c>
      <c r="AC50" s="18">
        <f ca="1">SUM(AB50-AA50)</f>
        <v>2788</v>
      </c>
      <c r="AD50" s="19">
        <f ca="1">IF(AC50=0,0,IF(AA50=0,1,AC50/AA50))</f>
        <v>4.4353940628082344E-2</v>
      </c>
      <c r="AE50" s="18">
        <f>SUMIF($C$6:AD$6,AE$5,$C50:AD50)</f>
        <v>239826</v>
      </c>
      <c r="AF50" s="73">
        <f ca="1">SUMIF($C$6:AE$6,AF$5,$C50:AE50)</f>
        <v>261838</v>
      </c>
      <c r="AG50" s="18">
        <f ca="1">SUM(AF50-AE50)</f>
        <v>22012</v>
      </c>
      <c r="AH50" s="19">
        <f ca="1">IF(AG50=0,0,IF(AE50=0,1,AG50/AE50))</f>
        <v>9.1783209493549484E-2</v>
      </c>
      <c r="AI50" s="18">
        <f>+DD50</f>
        <v>62950</v>
      </c>
      <c r="AJ50" s="73">
        <f ca="1">OFFSET(DD50,0,14,1,1)</f>
        <v>72106</v>
      </c>
      <c r="AK50" s="18">
        <f ca="1">SUM(AJ50-AI50)</f>
        <v>9156</v>
      </c>
      <c r="AL50" s="19">
        <f ca="1">IF(AK50=0,0,IF(AI50=0,1,AK50/AI50))</f>
        <v>0.14544876886417793</v>
      </c>
      <c r="AM50" s="18">
        <f>SUMIF($C$6:AL$6,AM$5,$C50:AL50)</f>
        <v>302776</v>
      </c>
      <c r="AN50" s="73">
        <f ca="1">SUMIF($C$6:AM$6,AN$5,$C50:AM50)</f>
        <v>333944</v>
      </c>
      <c r="AO50" s="18">
        <f ca="1">SUM(AN50-AM50)</f>
        <v>31168</v>
      </c>
      <c r="AP50" s="19">
        <f ca="1">IF(AO50=0,0,IF(AM50=0,1,AO50/AM50))</f>
        <v>0.10294078790921342</v>
      </c>
      <c r="AQ50" s="18">
        <f>+DE50</f>
        <v>68114</v>
      </c>
      <c r="AR50" s="73">
        <f ca="1">OFFSET(DE50,0,14,1,1)</f>
        <v>71088</v>
      </c>
      <c r="AS50" s="18">
        <f ca="1">SUM(AR50-AQ50)</f>
        <v>2974</v>
      </c>
      <c r="AT50" s="19">
        <f ca="1">IF(AS50=0,0,IF(AQ50=0,1,AS50/AQ50))</f>
        <v>4.3662095898053262E-2</v>
      </c>
      <c r="AU50" s="18">
        <f>SUMIF($C$6:AT$6,AU$5,$C50:AT50)</f>
        <v>370890</v>
      </c>
      <c r="AV50" s="73">
        <f ca="1">SUMIF($C$6:AU$6,AV$5,$C50:AU50)</f>
        <v>405032</v>
      </c>
      <c r="AW50" s="18">
        <f ca="1">SUM(AV50-AU50)</f>
        <v>34142</v>
      </c>
      <c r="AX50" s="19">
        <f ca="1">IF(AW50=0,0,IF(AU50=0,1,AW50/AU50))</f>
        <v>9.2054247890210036E-2</v>
      </c>
      <c r="AY50" s="18">
        <f>+DF50</f>
        <v>61234</v>
      </c>
      <c r="AZ50" s="73">
        <f ca="1">OFFSET(DF50,0,14,1,1)</f>
        <v>62388</v>
      </c>
      <c r="BA50" s="18">
        <f ca="1">SUM(AZ50-AY50)</f>
        <v>1154</v>
      </c>
      <c r="BB50" s="19">
        <f ca="1">IF(BA50=0,0,IF(AY50=0,1,BA50/AY50))</f>
        <v>1.8845739295162818E-2</v>
      </c>
      <c r="BC50" s="18">
        <f>SUMIF($C$6:BB$6,BC$5,$C50:BB50)</f>
        <v>432124</v>
      </c>
      <c r="BD50" s="73">
        <f ca="1">SUMIF($C$6:BC$6,BD$5,$C50:BC50)</f>
        <v>467420</v>
      </c>
      <c r="BE50" s="18">
        <f ca="1">SUM(BD50-BC50)</f>
        <v>35296</v>
      </c>
      <c r="BF50" s="19">
        <f ca="1">IF(BE50=0,0,IF(BC50=0,1,BE50/BC50))</f>
        <v>8.1680258444335421E-2</v>
      </c>
      <c r="BG50" s="18">
        <f>+DG50</f>
        <v>67492</v>
      </c>
      <c r="BH50" s="73">
        <f ca="1">OFFSET(DG50,0,14,1,1)</f>
        <v>68748</v>
      </c>
      <c r="BI50" s="18">
        <f ca="1">SUM(BH50-BG50)</f>
        <v>1256</v>
      </c>
      <c r="BJ50" s="19">
        <f ca="1">IF(BI50=0,0,IF(BG50=0,1,BI50/BG50))</f>
        <v>1.8609612991169325E-2</v>
      </c>
      <c r="BK50" s="18">
        <f>SUMIF($C$6:BJ$6,BK$5,$C50:BJ50)</f>
        <v>499616</v>
      </c>
      <c r="BL50" s="73">
        <f ca="1">SUMIF($C$6:BK$6,BL$5,$C50:BK50)</f>
        <v>536168</v>
      </c>
      <c r="BM50" s="18">
        <f ca="1">SUM(BL50-BK50)</f>
        <v>36552</v>
      </c>
      <c r="BN50" s="19">
        <f ca="1">IF(BM50=0,0,IF(BK50=0,1,BM50/BK50))</f>
        <v>7.3160187023634152E-2</v>
      </c>
      <c r="BO50" s="18">
        <f>+DH50</f>
        <v>64826</v>
      </c>
      <c r="BP50" s="73">
        <f ca="1">OFFSET(DH50,0,14,1,1)</f>
        <v>64406</v>
      </c>
      <c r="BQ50" s="18">
        <f ca="1">SUM(BP50-BO50)</f>
        <v>-420</v>
      </c>
      <c r="BR50" s="19">
        <f ca="1">IF(BQ50=0,0,IF(BO50=0,1,BQ50/BO50))</f>
        <v>-6.4788819300897792E-3</v>
      </c>
      <c r="BS50" s="18">
        <f>SUMIF($C$6:BR$6,BS$5,$C50:BR50)</f>
        <v>564442</v>
      </c>
      <c r="BT50" s="73">
        <f ca="1">SUMIF($C$6:BS$6,BT$5,$C50:BS50)</f>
        <v>600574</v>
      </c>
      <c r="BU50" s="18">
        <f ca="1">SUM(BT50-BS50)</f>
        <v>36132</v>
      </c>
      <c r="BV50" s="19">
        <f ca="1">IF(BU50=0,0,IF(BS50=0,1,BU50/BS50))</f>
        <v>6.4013663051296674E-2</v>
      </c>
      <c r="BW50" s="18">
        <f>+DI50</f>
        <v>63620</v>
      </c>
      <c r="BX50" s="73">
        <f ca="1">OFFSET(DI50,0,14,1,1)</f>
        <v>66498</v>
      </c>
      <c r="BY50" s="18">
        <f ca="1">SUM(BX50-BW50)</f>
        <v>2878</v>
      </c>
      <c r="BZ50" s="19">
        <f ca="1">IF(BY50=0,0,IF(BW50=0,1,BY50/BW50))</f>
        <v>4.5237346746306195E-2</v>
      </c>
      <c r="CA50" s="18">
        <f>SUMIF($C$6:BZ$6,CA$5,$C50:BZ50)</f>
        <v>628062</v>
      </c>
      <c r="CB50" s="73">
        <f ca="1">SUMIF($C$6:CA$6,CB$5,$C50:CA50)</f>
        <v>667072</v>
      </c>
      <c r="CC50" s="18">
        <f ca="1">SUM(CB50-CA50)</f>
        <v>39010</v>
      </c>
      <c r="CD50" s="19">
        <f ca="1">IF(CC50=0,0,IF(CA50=0,1,CC50/CA50))</f>
        <v>6.211170234785738E-2</v>
      </c>
      <c r="CE50" s="18">
        <f>+DJ50</f>
        <v>65316</v>
      </c>
      <c r="CF50" s="73">
        <f ca="1">OFFSET(DJ50,0,14,1,1)</f>
        <v>64928</v>
      </c>
      <c r="CG50" s="18">
        <f ca="1">SUM(CF50-CE50)</f>
        <v>-388</v>
      </c>
      <c r="CH50" s="19">
        <f ca="1">IF(CG50=0,0,IF(CE50=0,1,CG50/CE50))</f>
        <v>-5.940351521832323E-3</v>
      </c>
      <c r="CI50" s="18">
        <f>SUMIF($C$6:CH$6,CI$5,$C50:CH50)</f>
        <v>693378</v>
      </c>
      <c r="CJ50" s="73">
        <f ca="1">SUMIF($C$6:CI$6,CJ$5,$C50:CI50)</f>
        <v>732000</v>
      </c>
      <c r="CK50" s="18">
        <f ca="1">SUM(CJ50-CI50)</f>
        <v>38622</v>
      </c>
      <c r="CL50" s="19">
        <f ca="1">IF(CK50=0,0,IF(CI50=0,1,CK50/CI50))</f>
        <v>5.5701219248375344E-2</v>
      </c>
      <c r="CM50" s="18">
        <f>+DK50</f>
        <v>60364</v>
      </c>
      <c r="CN50" s="73">
        <f ca="1">OFFSET(DK50,0,14,1,1)</f>
        <v>57904</v>
      </c>
      <c r="CO50" s="18">
        <f ca="1">SUM(CN50-CM50)</f>
        <v>-2460</v>
      </c>
      <c r="CP50" s="19">
        <f ca="1">IF(CO50=0,0,IF(CM50=0,1,CO50/CM50))</f>
        <v>-4.0752766549599098E-2</v>
      </c>
      <c r="CQ50" s="18">
        <f>SUMIF($C$6:CP$6,CQ$5,$C50:CP50)</f>
        <v>753742</v>
      </c>
      <c r="CR50" s="73">
        <f ca="1">SUMIF($C$6:CQ$6,CR$5,$C50:CQ50)</f>
        <v>789904</v>
      </c>
      <c r="CS50" s="18">
        <f ca="1">SUM(CR50-CQ50)</f>
        <v>36162</v>
      </c>
      <c r="CT50" s="19">
        <f ca="1">IF(CS50=0,0,IF(CQ50=0,1,CS50/CQ50))</f>
        <v>4.7976628607666813E-2</v>
      </c>
      <c r="CW50" t="s">
        <v>12</v>
      </c>
      <c r="CX50" t="s">
        <v>7</v>
      </c>
      <c r="CY50" s="7"/>
      <c r="CZ50" s="74">
        <f>SUMIF(LQB!$A$111:$A$126,'2016-2017'!CZ$7,LQB!D$111:D$126)</f>
        <v>55812</v>
      </c>
      <c r="DA50" s="74">
        <f>SUMIF(LQB!$A$111:$A$126,'2016-2017'!DA$7,LQB!E$111:E$126)</f>
        <v>57310</v>
      </c>
      <c r="DB50" s="74">
        <f>SUMIF(LQB!$A$111:$A$126,'2016-2017'!DB$7,LQB!F$111:F$126)</f>
        <v>63846</v>
      </c>
      <c r="DC50" s="74">
        <f>SUMIF(LQB!$A$111:$A$126,'2016-2017'!DC$7,LQB!G$111:G$126)</f>
        <v>62858</v>
      </c>
      <c r="DD50" s="74">
        <f>SUMIF(LQB!$A$111:$A$126,'2016-2017'!DD$7,LQB!H$111:H$126)</f>
        <v>62950</v>
      </c>
      <c r="DE50" s="74">
        <f>SUMIF(LQB!$A$111:$A$126,'2016-2017'!DE$7,LQB!I$111:I$126)</f>
        <v>68114</v>
      </c>
      <c r="DF50" s="74">
        <f>SUMIF(LQB!$A$111:$A$126,'2016-2017'!DF$7,LQB!J$111:J$126)</f>
        <v>61234</v>
      </c>
      <c r="DG50" s="74">
        <f>SUMIF(LQB!$A$111:$A$126,'2016-2017'!DG$7,LQB!K$111:K$126)</f>
        <v>67492</v>
      </c>
      <c r="DH50" s="74">
        <f>SUMIF(LQB!$A$111:$A$126,'2016-2017'!DH$7,LQB!L$111:L$126)</f>
        <v>64826</v>
      </c>
      <c r="DI50" s="74">
        <f>SUMIF(LQB!$A$111:$A$126,'2016-2017'!DI$7,LQB!M$111:M$126)</f>
        <v>63620</v>
      </c>
      <c r="DJ50" s="74">
        <f>SUMIF(LQB!$A$111:$A$126,'2016-2017'!DJ$7,LQB!N$111:N$126)</f>
        <v>65316</v>
      </c>
      <c r="DK50" s="74">
        <f>SUMIF(LQB!$A$111:$A$126,'2016-2017'!DK$7,LQB!O$111:O$126)</f>
        <v>60364</v>
      </c>
      <c r="DN50" s="74">
        <f>SUMIF(LQB!$A$111:$A$126,'2016-2017'!DN$7,LQB!D$111:D$126)</f>
        <v>62612</v>
      </c>
      <c r="DO50" s="74">
        <f>SUMIF(LQB!$A$111:$A$126,'2016-2017'!DO$7,LQB!E$111:E$126)</f>
        <v>61212</v>
      </c>
      <c r="DP50" s="74">
        <f>SUMIF(LQB!$A$111:$A$126,'2016-2017'!DP$7,LQB!F$111:F$126)</f>
        <v>72368</v>
      </c>
      <c r="DQ50" s="74">
        <f>SUMIF(LQB!$A$111:$A$126,'2016-2017'!DQ$7,LQB!G$111:G$126)</f>
        <v>65646</v>
      </c>
      <c r="DR50" s="74">
        <f>SUMIF(LQB!$A$111:$A$126,'2016-2017'!DR$7,LQB!H$111:H$126)</f>
        <v>72106</v>
      </c>
      <c r="DS50" s="74">
        <f>SUMIF(LQB!$A$111:$A$126,'2016-2017'!DS$7,LQB!I$111:I$126)</f>
        <v>71088</v>
      </c>
      <c r="DT50" s="74">
        <f>SUMIF(LQB!$A$111:$A$126,'2016-2017'!DT$7,LQB!J$111:J$126)</f>
        <v>62388</v>
      </c>
      <c r="DU50" s="74">
        <f>SUMIF(LQB!$A$111:$A$126,'2016-2017'!DU$7,LQB!K$111:K$126)</f>
        <v>68748</v>
      </c>
      <c r="DV50" s="74">
        <f>SUMIF(LQB!$A$111:$A$126,'2016-2017'!DV$7,LQB!L$111:L$126)</f>
        <v>64406</v>
      </c>
      <c r="DW50" s="74">
        <f>SUMIF(LQB!$A$111:$A$126,'2016-2017'!DW$7,LQB!M$111:M$126)</f>
        <v>66498</v>
      </c>
      <c r="DX50" s="74">
        <f>SUMIF(LQB!$A$111:$A$126,'2016-2017'!DX$7,LQB!N$111:N$126)</f>
        <v>64928</v>
      </c>
      <c r="DY50" s="74">
        <f>SUMIF(LQB!$A$111:$A$126,'2016-2017'!DY$7,LQB!O$111:O$126)</f>
        <v>57904</v>
      </c>
    </row>
    <row r="51" spans="1:130">
      <c r="A51" s="83"/>
      <c r="B51" s="26" t="s">
        <v>8</v>
      </c>
      <c r="C51" s="73">
        <f>+CZ51</f>
        <v>284</v>
      </c>
      <c r="D51" s="73">
        <f ca="1">OFFSET(CZ51,0,14,1,1)</f>
        <v>294</v>
      </c>
      <c r="E51" s="73">
        <f ca="1">SUM(D51-C51)</f>
        <v>10</v>
      </c>
      <c r="F51" s="19">
        <f ca="1">IF(E51=0,0,IF(C51=0,1,E51/C51))</f>
        <v>3.5211267605633804E-2</v>
      </c>
      <c r="G51" s="73">
        <f>SUMIF($C$6:F$6,G$5,$C51:F51)</f>
        <v>284</v>
      </c>
      <c r="H51" s="73">
        <f ca="1">SUMIF($C$6:G$6,H$5,$C51:G51)</f>
        <v>294</v>
      </c>
      <c r="I51" s="73">
        <f ca="1">SUM(H51-G51)</f>
        <v>10</v>
      </c>
      <c r="J51" s="19">
        <f ca="1">IF(I51=0,0,IF(G51=0,1,I51/G51))</f>
        <v>3.5211267605633804E-2</v>
      </c>
      <c r="K51" s="73">
        <f>+DA51</f>
        <v>292</v>
      </c>
      <c r="L51" s="73">
        <f ca="1">OFFSET(DA51,0,14,1,1)</f>
        <v>322</v>
      </c>
      <c r="M51" s="73">
        <f ca="1">SUM(L51-K51)</f>
        <v>30</v>
      </c>
      <c r="N51" s="19">
        <f ca="1">IF(M51=0,0,IF(K51=0,1,M51/K51))</f>
        <v>0.10273972602739725</v>
      </c>
      <c r="O51" s="73">
        <f>SUMIF($C$6:N$6,O$5,$C51:N51)</f>
        <v>576</v>
      </c>
      <c r="P51" s="73">
        <f ca="1">SUMIF($C$6:O$6,P$5,$C51:O51)</f>
        <v>616</v>
      </c>
      <c r="Q51" s="73">
        <f ca="1">SUM(P51-O51)</f>
        <v>40</v>
      </c>
      <c r="R51" s="19">
        <f ca="1">IF(Q51=0,0,IF(O51=0,1,Q51/O51))</f>
        <v>6.9444444444444448E-2</v>
      </c>
      <c r="S51" s="73">
        <f>+DB51</f>
        <v>480</v>
      </c>
      <c r="T51" s="73">
        <f ca="1">OFFSET(DB51,0,14,1,1)</f>
        <v>422</v>
      </c>
      <c r="U51" s="73">
        <f ca="1">SUM(T51-S51)</f>
        <v>-58</v>
      </c>
      <c r="V51" s="19">
        <f ca="1">IF(U51=0,0,IF(S51=0,1,U51/S51))</f>
        <v>-0.12083333333333333</v>
      </c>
      <c r="W51" s="73">
        <f>SUMIF($C$6:V$6,W$5,$C51:V51)</f>
        <v>1056</v>
      </c>
      <c r="X51" s="73">
        <f ca="1">SUMIF($C$6:W$6,X$5,$C51:W51)</f>
        <v>1038</v>
      </c>
      <c r="Y51" s="73">
        <f ca="1">SUM(X51-W51)</f>
        <v>-18</v>
      </c>
      <c r="Z51" s="19">
        <f ca="1">IF(Y51=0,0,IF(W51=0,1,Y51/W51))</f>
        <v>-1.7045454545454544E-2</v>
      </c>
      <c r="AA51" s="73">
        <f>+DC51</f>
        <v>566</v>
      </c>
      <c r="AB51" s="73">
        <f ca="1">OFFSET(DC51,0,14,1,1)</f>
        <v>606</v>
      </c>
      <c r="AC51" s="73">
        <f ca="1">SUM(AB51-AA51)</f>
        <v>40</v>
      </c>
      <c r="AD51" s="19">
        <f ca="1">IF(AC51=0,0,IF(AA51=0,1,AC51/AA51))</f>
        <v>7.0671378091872794E-2</v>
      </c>
      <c r="AE51" s="73">
        <f>SUMIF($C$6:AD$6,AE$5,$C51:AD51)</f>
        <v>1622</v>
      </c>
      <c r="AF51" s="73">
        <f ca="1">SUMIF($C$6:AE$6,AF$5,$C51:AE51)</f>
        <v>1644</v>
      </c>
      <c r="AG51" s="73">
        <f ca="1">SUM(AF51-AE51)</f>
        <v>22</v>
      </c>
      <c r="AH51" s="19">
        <f ca="1">IF(AG51=0,0,IF(AE51=0,1,AG51/AE51))</f>
        <v>1.3563501849568433E-2</v>
      </c>
      <c r="AI51" s="73">
        <f>+DD51</f>
        <v>810</v>
      </c>
      <c r="AJ51" s="73">
        <f ca="1">OFFSET(DD51,0,14,1,1)</f>
        <v>828</v>
      </c>
      <c r="AK51" s="73">
        <f ca="1">SUM(AJ51-AI51)</f>
        <v>18</v>
      </c>
      <c r="AL51" s="19">
        <f ca="1">IF(AK51=0,0,IF(AI51=0,1,AK51/AI51))</f>
        <v>2.2222222222222223E-2</v>
      </c>
      <c r="AM51" s="73">
        <f>SUMIF($C$6:AL$6,AM$5,$C51:AL51)</f>
        <v>2432</v>
      </c>
      <c r="AN51" s="73">
        <f ca="1">SUMIF($C$6:AM$6,AN$5,$C51:AM51)</f>
        <v>2472</v>
      </c>
      <c r="AO51" s="73">
        <f ca="1">SUM(AN51-AM51)</f>
        <v>40</v>
      </c>
      <c r="AP51" s="19">
        <f ca="1">IF(AO51=0,0,IF(AM51=0,1,AO51/AM51))</f>
        <v>1.6447368421052631E-2</v>
      </c>
      <c r="AQ51" s="73">
        <f>+DE51</f>
        <v>688</v>
      </c>
      <c r="AR51" s="73">
        <f ca="1">OFFSET(DE51,0,14,1,1)</f>
        <v>642</v>
      </c>
      <c r="AS51" s="73">
        <f ca="1">SUM(AR51-AQ51)</f>
        <v>-46</v>
      </c>
      <c r="AT51" s="19">
        <f ca="1">IF(AS51=0,0,IF(AQ51=0,1,AS51/AQ51))</f>
        <v>-6.6860465116279064E-2</v>
      </c>
      <c r="AU51" s="73">
        <f>SUMIF($C$6:AT$6,AU$5,$C51:AT51)</f>
        <v>3120</v>
      </c>
      <c r="AV51" s="73">
        <f ca="1">SUMIF($C$6:AU$6,AV$5,$C51:AU51)</f>
        <v>3114</v>
      </c>
      <c r="AW51" s="73">
        <f ca="1">SUM(AV51-AU51)</f>
        <v>-6</v>
      </c>
      <c r="AX51" s="19">
        <f ca="1">IF(AW51=0,0,IF(AU51=0,1,AW51/AU51))</f>
        <v>-1.9230769230769232E-3</v>
      </c>
      <c r="AY51" s="73">
        <f>+DF51</f>
        <v>958</v>
      </c>
      <c r="AZ51" s="73">
        <f ca="1">OFFSET(DF51,0,14,1,1)</f>
        <v>856</v>
      </c>
      <c r="BA51" s="73">
        <f ca="1">SUM(AZ51-AY51)</f>
        <v>-102</v>
      </c>
      <c r="BB51" s="19">
        <f ca="1">IF(BA51=0,0,IF(AY51=0,1,BA51/AY51))</f>
        <v>-0.10647181628392484</v>
      </c>
      <c r="BC51" s="73">
        <f>SUMIF($C$6:BB$6,BC$5,$C51:BB51)</f>
        <v>4078</v>
      </c>
      <c r="BD51" s="73">
        <f ca="1">SUMIF($C$6:BC$6,BD$5,$C51:BC51)</f>
        <v>3970</v>
      </c>
      <c r="BE51" s="73">
        <f ca="1">SUM(BD51-BC51)</f>
        <v>-108</v>
      </c>
      <c r="BF51" s="19">
        <f ca="1">IF(BE51=0,0,IF(BC51=0,1,BE51/BC51))</f>
        <v>-2.6483570377636097E-2</v>
      </c>
      <c r="BG51" s="73">
        <f>+DG51</f>
        <v>836</v>
      </c>
      <c r="BH51" s="73">
        <f ca="1">OFFSET(DG51,0,14,1,1)</f>
        <v>730</v>
      </c>
      <c r="BI51" s="73">
        <f ca="1">SUM(BH51-BG51)</f>
        <v>-106</v>
      </c>
      <c r="BJ51" s="19">
        <f ca="1">IF(BI51=0,0,IF(BG51=0,1,BI51/BG51))</f>
        <v>-0.12679425837320574</v>
      </c>
      <c r="BK51" s="73">
        <f>SUMIF($C$6:BJ$6,BK$5,$C51:BJ51)</f>
        <v>4914</v>
      </c>
      <c r="BL51" s="73">
        <f ca="1">SUMIF($C$6:BK$6,BL$5,$C51:BK51)</f>
        <v>4700</v>
      </c>
      <c r="BM51" s="73">
        <f ca="1">SUM(BL51-BK51)</f>
        <v>-214</v>
      </c>
      <c r="BN51" s="19">
        <f ca="1">IF(BM51=0,0,IF(BK51=0,1,BM51/BK51))</f>
        <v>-4.3549043549043549E-2</v>
      </c>
      <c r="BO51" s="73">
        <f>+DH51</f>
        <v>764</v>
      </c>
      <c r="BP51" s="73">
        <f ca="1">OFFSET(DH51,0,14,1,1)</f>
        <v>740</v>
      </c>
      <c r="BQ51" s="73">
        <f ca="1">SUM(BP51-BO51)</f>
        <v>-24</v>
      </c>
      <c r="BR51" s="19">
        <f ca="1">IF(BQ51=0,0,IF(BO51=0,1,BQ51/BO51))</f>
        <v>-3.1413612565445025E-2</v>
      </c>
      <c r="BS51" s="73">
        <f>SUMIF($C$6:BR$6,BS$5,$C51:BR51)</f>
        <v>5678</v>
      </c>
      <c r="BT51" s="73">
        <f ca="1">SUMIF($C$6:BS$6,BT$5,$C51:BS51)</f>
        <v>5440</v>
      </c>
      <c r="BU51" s="73">
        <f ca="1">SUM(BT51-BS51)</f>
        <v>-238</v>
      </c>
      <c r="BV51" s="19">
        <f ca="1">IF(BU51=0,0,IF(BS51=0,1,BU51/BS51))</f>
        <v>-4.1916167664670656E-2</v>
      </c>
      <c r="BW51" s="73">
        <f>+DI51</f>
        <v>752</v>
      </c>
      <c r="BX51" s="73">
        <f ca="1">OFFSET(DI51,0,14,1,1)</f>
        <v>690</v>
      </c>
      <c r="BY51" s="73">
        <f ca="1">SUM(BX51-BW51)</f>
        <v>-62</v>
      </c>
      <c r="BZ51" s="19">
        <f ca="1">IF(BY51=0,0,IF(BW51=0,1,BY51/BW51))</f>
        <v>-8.2446808510638292E-2</v>
      </c>
      <c r="CA51" s="73">
        <f>SUMIF($C$6:BZ$6,CA$5,$C51:BZ51)</f>
        <v>6430</v>
      </c>
      <c r="CB51" s="73">
        <f ca="1">SUMIF($C$6:CA$6,CB$5,$C51:CA51)</f>
        <v>6130</v>
      </c>
      <c r="CC51" s="73">
        <f ca="1">SUM(CB51-CA51)</f>
        <v>-300</v>
      </c>
      <c r="CD51" s="19">
        <f ca="1">IF(CC51=0,0,IF(CA51=0,1,CC51/CA51))</f>
        <v>-4.6656298600311043E-2</v>
      </c>
      <c r="CE51" s="73">
        <f>+DJ51</f>
        <v>548</v>
      </c>
      <c r="CF51" s="73">
        <f ca="1">OFFSET(DJ51,0,14,1,1)</f>
        <v>508</v>
      </c>
      <c r="CG51" s="73">
        <f ca="1">SUM(CF51-CE51)</f>
        <v>-40</v>
      </c>
      <c r="CH51" s="19">
        <f ca="1">IF(CG51=0,0,IF(CE51=0,1,CG51/CE51))</f>
        <v>-7.2992700729927001E-2</v>
      </c>
      <c r="CI51" s="73">
        <f>SUMIF($C$6:CH$6,CI$5,$C51:CH51)</f>
        <v>6978</v>
      </c>
      <c r="CJ51" s="73">
        <f ca="1">SUMIF($C$6:CI$6,CJ$5,$C51:CI51)</f>
        <v>6638</v>
      </c>
      <c r="CK51" s="73">
        <f ca="1">SUM(CJ51-CI51)</f>
        <v>-340</v>
      </c>
      <c r="CL51" s="19">
        <f ca="1">IF(CK51=0,0,IF(CI51=0,1,CK51/CI51))</f>
        <v>-4.8724562912009169E-2</v>
      </c>
      <c r="CM51" s="73">
        <f>+DK51</f>
        <v>438</v>
      </c>
      <c r="CN51" s="73">
        <f ca="1">OFFSET(DK51,0,14,1,1)</f>
        <v>452</v>
      </c>
      <c r="CO51" s="73">
        <f ca="1">SUM(CN51-CM51)</f>
        <v>14</v>
      </c>
      <c r="CP51" s="19">
        <f ca="1">IF(CO51=0,0,IF(CM51=0,1,CO51/CM51))</f>
        <v>3.1963470319634701E-2</v>
      </c>
      <c r="CQ51" s="73">
        <f>SUMIF($C$6:CP$6,CQ$5,$C51:CP51)</f>
        <v>7416</v>
      </c>
      <c r="CR51" s="73">
        <f ca="1">SUMIF($C$6:CQ$6,CR$5,$C51:CQ51)</f>
        <v>7090</v>
      </c>
      <c r="CS51" s="73">
        <f ca="1">SUM(CR51-CQ51)</f>
        <v>-326</v>
      </c>
      <c r="CT51" s="19">
        <f ca="1">IF(CS51=0,0,IF(CQ51=0,1,CS51/CQ51))</f>
        <v>-4.3959007551240561E-2</v>
      </c>
      <c r="CW51" t="s">
        <v>12</v>
      </c>
      <c r="CX51" t="s">
        <v>8</v>
      </c>
      <c r="CY51" s="7"/>
      <c r="CZ51" s="74">
        <f>SUMIF(LQB!$A$129:$A$144,'2016-2017'!CZ$7,LQB!D$129:D$144)</f>
        <v>284</v>
      </c>
      <c r="DA51" s="74">
        <f>SUMIF(LQB!$A$129:$A$144,'2016-2017'!DA$7,LQB!E$129:E$144)</f>
        <v>292</v>
      </c>
      <c r="DB51" s="74">
        <f>SUMIF(LQB!$A$129:$A$144,'2016-2017'!DB$7,LQB!F$129:F$144)</f>
        <v>480</v>
      </c>
      <c r="DC51" s="74">
        <f>SUMIF(LQB!$A$129:$A$144,'2016-2017'!DC$7,LQB!G$129:G$144)</f>
        <v>566</v>
      </c>
      <c r="DD51" s="74">
        <f>SUMIF(LQB!$A$129:$A$144,'2016-2017'!DD$7,LQB!H$129:H$144)</f>
        <v>810</v>
      </c>
      <c r="DE51" s="74">
        <f>SUMIF(LQB!$A$129:$A$144,'2016-2017'!DE$7,LQB!I$129:I$144)</f>
        <v>688</v>
      </c>
      <c r="DF51" s="74">
        <f>SUMIF(LQB!$A$129:$A$144,'2016-2017'!DF$7,LQB!J$129:J$144)</f>
        <v>958</v>
      </c>
      <c r="DG51" s="74">
        <f>SUMIF(LQB!$A$129:$A$144,'2016-2017'!DG$7,LQB!K$129:K$144)</f>
        <v>836</v>
      </c>
      <c r="DH51" s="74">
        <f>SUMIF(LQB!$A$129:$A$144,'2016-2017'!DH$7,LQB!L$129:L$144)</f>
        <v>764</v>
      </c>
      <c r="DI51" s="74">
        <f>SUMIF(LQB!$A$129:$A$144,'2016-2017'!DI$7,LQB!M$129:M$144)</f>
        <v>752</v>
      </c>
      <c r="DJ51" s="74">
        <f>SUMIF(LQB!$A$129:$A$144,'2016-2017'!DJ$7,LQB!N$129:N$144)</f>
        <v>548</v>
      </c>
      <c r="DK51" s="74">
        <f>SUMIF(LQB!$A$129:$A$144,'2016-2017'!DK$7,LQB!O$129:O$144)</f>
        <v>438</v>
      </c>
      <c r="DN51" s="74">
        <f>SUMIF(LQB!$A$129:$A$144,'2016-2017'!DN$7,LQB!D$129:D$144)</f>
        <v>294</v>
      </c>
      <c r="DO51" s="74">
        <f>SUMIF(LQB!$A$129:$A$144,'2016-2017'!DO$7,LQB!E$129:E$144)</f>
        <v>322</v>
      </c>
      <c r="DP51" s="74">
        <f>SUMIF(LQB!$A$129:$A$144,'2016-2017'!DP$7,LQB!F$129:F$144)</f>
        <v>422</v>
      </c>
      <c r="DQ51" s="74">
        <f>SUMIF(LQB!$A$129:$A$144,'2016-2017'!DQ$7,LQB!G$129:G$144)</f>
        <v>606</v>
      </c>
      <c r="DR51" s="74">
        <f>SUMIF(LQB!$A$129:$A$144,'2016-2017'!DR$7,LQB!H$129:H$144)</f>
        <v>828</v>
      </c>
      <c r="DS51" s="74">
        <f>SUMIF(LQB!$A$129:$A$144,'2016-2017'!DS$7,LQB!I$129:I$144)</f>
        <v>642</v>
      </c>
      <c r="DT51" s="74">
        <f>SUMIF(LQB!$A$129:$A$144,'2016-2017'!DT$7,LQB!J$129:J$144)</f>
        <v>856</v>
      </c>
      <c r="DU51" s="74">
        <f>SUMIF(LQB!$A$129:$A$144,'2016-2017'!DU$7,LQB!K$129:K$144)</f>
        <v>730</v>
      </c>
      <c r="DV51" s="74">
        <f>SUMIF(LQB!$A$129:$A$144,'2016-2017'!DV$7,LQB!L$129:L$144)</f>
        <v>740</v>
      </c>
      <c r="DW51" s="74">
        <f>SUMIF(LQB!$A$129:$A$144,'2016-2017'!DW$7,LQB!M$129:M$144)</f>
        <v>690</v>
      </c>
      <c r="DX51" s="74">
        <f>SUMIF(LQB!$A$129:$A$144,'2016-2017'!DX$7,LQB!N$129:N$144)</f>
        <v>508</v>
      </c>
      <c r="DY51" s="74">
        <f>SUMIF(LQB!$A$129:$A$144,'2016-2017'!DY$7,LQB!O$129:O$144)</f>
        <v>452</v>
      </c>
    </row>
    <row r="52" spans="1:130" s="7" customFormat="1">
      <c r="A52" s="75"/>
      <c r="B52" s="24" t="s">
        <v>9</v>
      </c>
      <c r="C52" s="12">
        <f>+SUM(C49:C51)</f>
        <v>203918</v>
      </c>
      <c r="D52" s="86">
        <f ca="1">+SUM(D49:D51)</f>
        <v>218097</v>
      </c>
      <c r="E52" s="12">
        <f ca="1">SUM(E49:E51)</f>
        <v>14179</v>
      </c>
      <c r="F52" s="13">
        <f ca="1">IF(E52=0,0,IF(C52=0,1,E52/C52))</f>
        <v>6.9532851440284815E-2</v>
      </c>
      <c r="G52" s="12">
        <f>SUM(G49:G51)</f>
        <v>203918</v>
      </c>
      <c r="H52" s="86">
        <f ca="1">SUM(H49:H51)</f>
        <v>218097</v>
      </c>
      <c r="I52" s="12">
        <f ca="1">SUM(I49:I51)</f>
        <v>14179</v>
      </c>
      <c r="J52" s="13">
        <f ca="1">IF(I52=0,0,IF(G52=0,1,I52/G52))</f>
        <v>6.9532851440284815E-2</v>
      </c>
      <c r="K52" s="12">
        <f>+SUM(K49:K51)</f>
        <v>187033</v>
      </c>
      <c r="L52" s="86">
        <f ca="1">+SUM(L49:L51)</f>
        <v>206215</v>
      </c>
      <c r="M52" s="12">
        <f ca="1">SUM(M49:M51)</f>
        <v>19182</v>
      </c>
      <c r="N52" s="13">
        <f ca="1">IF(M52=0,0,IF(K52=0,1,M52/K52))</f>
        <v>0.10255944138200211</v>
      </c>
      <c r="O52" s="12">
        <f>SUM(O49:O51)</f>
        <v>390951</v>
      </c>
      <c r="P52" s="86">
        <f ca="1">SUM(P49:P51)</f>
        <v>424312</v>
      </c>
      <c r="Q52" s="12">
        <f ca="1">SUM(Q49:Q51)</f>
        <v>33361</v>
      </c>
      <c r="R52" s="13">
        <f ca="1">IF(Q52=0,0,IF(O52=0,1,Q52/O52))</f>
        <v>8.5332944537806529E-2</v>
      </c>
      <c r="S52" s="12">
        <f>+SUM(S49:S51)</f>
        <v>238680</v>
      </c>
      <c r="T52" s="86">
        <f ca="1">+SUM(T49:T51)</f>
        <v>242733</v>
      </c>
      <c r="U52" s="12">
        <f ca="1">SUM(U49:U51)</f>
        <v>4053</v>
      </c>
      <c r="V52" s="13">
        <f ca="1">IF(U52=0,0,IF(S52=0,1,U52/S52))</f>
        <v>1.6980894922071391E-2</v>
      </c>
      <c r="W52" s="12">
        <f>SUM(W49:W51)</f>
        <v>629631</v>
      </c>
      <c r="X52" s="86">
        <f ca="1">SUM(X49:X51)</f>
        <v>667045</v>
      </c>
      <c r="Y52" s="12">
        <f ca="1">SUM(Y49:Y51)</f>
        <v>37414</v>
      </c>
      <c r="Z52" s="13">
        <f ca="1">IF(Y52=0,0,IF(W52=0,1,Y52/W52))</f>
        <v>5.9422105963651724E-2</v>
      </c>
      <c r="AA52" s="12">
        <f>+SUM(AA49:AA51)</f>
        <v>237655</v>
      </c>
      <c r="AB52" s="86">
        <f ca="1">+SUM(AB49:AB51)</f>
        <v>261932</v>
      </c>
      <c r="AC52" s="12">
        <f ca="1">SUM(AC49:AC51)</f>
        <v>24277</v>
      </c>
      <c r="AD52" s="13">
        <f ca="1">IF(AC52=0,0,IF(AA52=0,1,AC52/AA52))</f>
        <v>0.10215227956491553</v>
      </c>
      <c r="AE52" s="12">
        <f>SUM(AE49:AE51)</f>
        <v>867286</v>
      </c>
      <c r="AF52" s="86">
        <f ca="1">SUM(AF49:AF51)</f>
        <v>928977</v>
      </c>
      <c r="AG52" s="12">
        <f ca="1">SUM(AG49:AG51)</f>
        <v>61691</v>
      </c>
      <c r="AH52" s="13">
        <f ca="1">IF(AG52=0,0,IF(AE52=0,1,AG52/AE52))</f>
        <v>7.1131091704466576E-2</v>
      </c>
      <c r="AI52" s="12">
        <f>+SUM(AI49:AI51)</f>
        <v>275769</v>
      </c>
      <c r="AJ52" s="86">
        <f ca="1">+SUM(AJ49:AJ51)</f>
        <v>279931</v>
      </c>
      <c r="AK52" s="12">
        <f ca="1">SUM(AK49:AK51)</f>
        <v>4162</v>
      </c>
      <c r="AL52" s="13">
        <f ca="1">IF(AK52=0,0,IF(AI52=0,1,AK52/AI52))</f>
        <v>1.5092341778807625E-2</v>
      </c>
      <c r="AM52" s="12">
        <f>SUM(AM49:AM51)</f>
        <v>1143055</v>
      </c>
      <c r="AN52" s="86">
        <f ca="1">SUM(AN49:AN51)</f>
        <v>1208908</v>
      </c>
      <c r="AO52" s="12">
        <f ca="1">SUM(AO49:AO51)</f>
        <v>65853</v>
      </c>
      <c r="AP52" s="13">
        <f ca="1">IF(AO52=0,0,IF(AM52=0,1,AO52/AM52))</f>
        <v>5.7611401026197342E-2</v>
      </c>
      <c r="AQ52" s="12">
        <f>+SUM(AQ49:AQ51)</f>
        <v>284017</v>
      </c>
      <c r="AR52" s="86">
        <f ca="1">+SUM(AR49:AR51)</f>
        <v>291240</v>
      </c>
      <c r="AS52" s="12">
        <f ca="1">SUM(AS49:AS51)</f>
        <v>7223</v>
      </c>
      <c r="AT52" s="13">
        <f ca="1">IF(AS52=0,0,IF(AQ52=0,1,AS52/AQ52))</f>
        <v>2.5431576278884715E-2</v>
      </c>
      <c r="AU52" s="12">
        <f>SUM(AU49:AU51)</f>
        <v>1427072</v>
      </c>
      <c r="AV52" s="86">
        <f ca="1">SUM(AV49:AV51)</f>
        <v>1500148</v>
      </c>
      <c r="AW52" s="12">
        <f ca="1">SUM(AW49:AW51)</f>
        <v>73076</v>
      </c>
      <c r="AX52" s="13">
        <f ca="1">IF(AW52=0,0,IF(AU52=0,1,AW52/AU52))</f>
        <v>5.1206946811373215E-2</v>
      </c>
      <c r="AY52" s="12">
        <f>+SUM(AY49:AY51)</f>
        <v>343296</v>
      </c>
      <c r="AZ52" s="86">
        <f ca="1">+SUM(AZ49:AZ51)</f>
        <v>337341</v>
      </c>
      <c r="BA52" s="12">
        <f ca="1">SUM(BA49:BA51)</f>
        <v>-5955</v>
      </c>
      <c r="BB52" s="13">
        <f ca="1">IF(BA52=0,0,IF(AY52=0,1,BA52/AY52))</f>
        <v>-1.7346546420581657E-2</v>
      </c>
      <c r="BC52" s="12">
        <f>SUM(BC49:BC51)</f>
        <v>1770368</v>
      </c>
      <c r="BD52" s="86">
        <f ca="1">SUM(BD49:BD51)</f>
        <v>1837489</v>
      </c>
      <c r="BE52" s="12">
        <f ca="1">SUM(BE49:BE51)</f>
        <v>67121</v>
      </c>
      <c r="BF52" s="13">
        <f ca="1">IF(BE52=0,0,IF(BC52=0,1,BE52/BC52))</f>
        <v>3.791358632781433E-2</v>
      </c>
      <c r="BG52" s="12">
        <f>+SUM(BG49:BG51)</f>
        <v>342329</v>
      </c>
      <c r="BH52" s="86">
        <f ca="1">+SUM(BH49:BH51)</f>
        <v>361766</v>
      </c>
      <c r="BI52" s="12">
        <f ca="1">SUM(BI49:BI51)</f>
        <v>19437</v>
      </c>
      <c r="BJ52" s="13">
        <f ca="1">IF(BI52=0,0,IF(BG52=0,1,BI52/BG52))</f>
        <v>5.6778712875625498E-2</v>
      </c>
      <c r="BK52" s="12">
        <f>SUM(BK49:BK51)</f>
        <v>2112697</v>
      </c>
      <c r="BL52" s="86">
        <f ca="1">SUM(BL49:BL51)</f>
        <v>2199255</v>
      </c>
      <c r="BM52" s="12">
        <f ca="1">SUM(BM49:BM51)</f>
        <v>86558</v>
      </c>
      <c r="BN52" s="13">
        <f ca="1">IF(BM52=0,0,IF(BK52=0,1,BM52/BK52))</f>
        <v>4.0970380513627842E-2</v>
      </c>
      <c r="BO52" s="12">
        <f>+SUM(BO49:BO51)</f>
        <v>281402</v>
      </c>
      <c r="BP52" s="86">
        <f ca="1">+SUM(BP49:BP51)</f>
        <v>288877</v>
      </c>
      <c r="BQ52" s="12">
        <f ca="1">SUM(BQ49:BQ51)</f>
        <v>7475</v>
      </c>
      <c r="BR52" s="13">
        <f ca="1">IF(BQ52=0,0,IF(BO52=0,1,BQ52/BO52))</f>
        <v>2.6563421724081562E-2</v>
      </c>
      <c r="BS52" s="12">
        <f>SUM(BS49:BS51)</f>
        <v>2394099</v>
      </c>
      <c r="BT52" s="86">
        <f ca="1">SUM(BT49:BT51)</f>
        <v>2488132</v>
      </c>
      <c r="BU52" s="12">
        <f ca="1">SUM(BU49:BU51)</f>
        <v>94033</v>
      </c>
      <c r="BV52" s="13">
        <f ca="1">IF(BU52=0,0,IF(BS52=0,1,BU52/BS52))</f>
        <v>3.9276988963280135E-2</v>
      </c>
      <c r="BW52" s="12">
        <f>+SUM(BW49:BW51)</f>
        <v>278013</v>
      </c>
      <c r="BX52" s="86">
        <f ca="1">+SUM(BX49:BX51)</f>
        <v>286578</v>
      </c>
      <c r="BY52" s="12">
        <f ca="1">SUM(BY49:BY51)</f>
        <v>8565</v>
      </c>
      <c r="BZ52" s="13">
        <f ca="1">IF(BY52=0,0,IF(BW52=0,1,BY52/BW52))</f>
        <v>3.080791186023675E-2</v>
      </c>
      <c r="CA52" s="12">
        <f>SUM(CA49:CA51)</f>
        <v>2672112</v>
      </c>
      <c r="CB52" s="86">
        <f ca="1">SUM(CB49:CB51)</f>
        <v>2774710</v>
      </c>
      <c r="CC52" s="12">
        <f ca="1">SUM(CC49:CC51)</f>
        <v>102598</v>
      </c>
      <c r="CD52" s="13">
        <f ca="1">IF(CC52=0,0,IF(CA52=0,1,CC52/CA52))</f>
        <v>3.8395845683115076E-2</v>
      </c>
      <c r="CE52" s="12">
        <f>+SUM(CE49:CE51)</f>
        <v>257606</v>
      </c>
      <c r="CF52" s="86">
        <f ca="1">+SUM(CF49:CF51)</f>
        <v>267646</v>
      </c>
      <c r="CG52" s="12">
        <f ca="1">SUM(CG49:CG51)</f>
        <v>10040</v>
      </c>
      <c r="CH52" s="13">
        <f ca="1">IF(CG52=0,0,IF(CE52=0,1,CG52/CE52))</f>
        <v>3.8974247494235385E-2</v>
      </c>
      <c r="CI52" s="12">
        <f>SUM(CI49:CI51)</f>
        <v>2929718</v>
      </c>
      <c r="CJ52" s="86">
        <f ca="1">SUM(CJ49:CJ51)</f>
        <v>3042356</v>
      </c>
      <c r="CK52" s="12">
        <f ca="1">SUM(CK49:CK51)</f>
        <v>112638</v>
      </c>
      <c r="CL52" s="13">
        <f ca="1">IF(CK52=0,0,IF(CI52=0,1,CK52/CI52))</f>
        <v>3.8446703744182888E-2</v>
      </c>
      <c r="CM52" s="12">
        <f>+SUM(CM49:CM51)</f>
        <v>247762</v>
      </c>
      <c r="CN52" s="86">
        <f ca="1">+SUM(CN49:CN51)</f>
        <v>259836</v>
      </c>
      <c r="CO52" s="12">
        <f ca="1">SUM(CO49:CO51)</f>
        <v>12074</v>
      </c>
      <c r="CP52" s="13">
        <f ca="1">IF(CO52=0,0,IF(CM52=0,1,CO52/CM52))</f>
        <v>4.8732251111954214E-2</v>
      </c>
      <c r="CQ52" s="12">
        <f>SUM(CQ49:CQ51)</f>
        <v>3177480</v>
      </c>
      <c r="CR52" s="86">
        <f ca="1">SUM(CR49:CR51)</f>
        <v>3302192</v>
      </c>
      <c r="CS52" s="12">
        <f ca="1">SUM(CS49:CS51)</f>
        <v>124712</v>
      </c>
      <c r="CT52" s="13">
        <f ca="1">IF(CS52=0,0,IF(CQ52=0,1,CS52/CQ52))</f>
        <v>3.9248712816445736E-2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150927</v>
      </c>
      <c r="D54" s="73">
        <f ca="1">OFFSET(CZ54,0,14,1,1)</f>
        <v>146069</v>
      </c>
      <c r="E54" s="18">
        <f ca="1">SUM(D54-C54)</f>
        <v>-4858</v>
      </c>
      <c r="F54" s="19">
        <f ca="1">IF(E54=0,0,IF(C54=0,1,E54/C54))</f>
        <v>-3.2187746393952041E-2</v>
      </c>
      <c r="G54" s="18">
        <f>SUMIF($C$6:F$6,G$5,$C54:F54)</f>
        <v>150927</v>
      </c>
      <c r="H54" s="73">
        <f ca="1">SUMIF($C$6:G$6,H$5,$C54:G54)</f>
        <v>146069</v>
      </c>
      <c r="I54" s="18">
        <f ca="1">SUM(H54-G54)</f>
        <v>-4858</v>
      </c>
      <c r="J54" s="19">
        <f ca="1">IF(I54=0,0,IF(G54=0,1,I54/G54))</f>
        <v>-3.2187746393952041E-2</v>
      </c>
      <c r="K54" s="18">
        <f>+DA54</f>
        <v>131149</v>
      </c>
      <c r="L54" s="73">
        <f ca="1">OFFSET(DA54,0,14,1,1)</f>
        <v>139306</v>
      </c>
      <c r="M54" s="18">
        <f ca="1">SUM(L54-K54)</f>
        <v>8157</v>
      </c>
      <c r="N54" s="19">
        <f ca="1">IF(M54=0,0,IF(K54=0,1,M54/K54))</f>
        <v>6.2196433064682158E-2</v>
      </c>
      <c r="O54" s="18">
        <f>SUMIF($C$6:N$6,O$5,$C54:N54)</f>
        <v>282076</v>
      </c>
      <c r="P54" s="73">
        <f ca="1">SUMIF($C$6:O$6,P$5,$C54:O54)</f>
        <v>285375</v>
      </c>
      <c r="Q54" s="18">
        <f ca="1">SUM(P54-O54)</f>
        <v>3299</v>
      </c>
      <c r="R54" s="19">
        <f ca="1">IF(Q54=0,0,IF(O54=0,1,Q54/O54))</f>
        <v>1.1695429600533189E-2</v>
      </c>
      <c r="S54" s="18">
        <f>+DB54</f>
        <v>170228</v>
      </c>
      <c r="T54" s="73">
        <f ca="1">OFFSET(DB54,0,14,1,1)</f>
        <v>155318</v>
      </c>
      <c r="U54" s="18">
        <f ca="1">SUM(T54-S54)</f>
        <v>-14910</v>
      </c>
      <c r="V54" s="19">
        <f ca="1">IF(U54=0,0,IF(S54=0,1,U54/S54))</f>
        <v>-8.7588410837230068E-2</v>
      </c>
      <c r="W54" s="18">
        <f>SUMIF($C$6:V$6,W$5,$C54:V54)</f>
        <v>452304</v>
      </c>
      <c r="X54" s="73">
        <f ca="1">SUMIF($C$6:W$6,X$5,$C54:W54)</f>
        <v>440693</v>
      </c>
      <c r="Y54" s="18">
        <f ca="1">SUM(X54-W54)</f>
        <v>-11611</v>
      </c>
      <c r="Z54" s="19">
        <f ca="1">IF(Y54=0,0,IF(W54=0,1,Y54/W54))</f>
        <v>-2.5670787788743855E-2</v>
      </c>
      <c r="AA54" s="18">
        <f>+DC54</f>
        <v>179979</v>
      </c>
      <c r="AB54" s="73">
        <f ca="1">OFFSET(DC54,0,14,1,1)</f>
        <v>195855</v>
      </c>
      <c r="AC54" s="18">
        <f ca="1">SUM(AB54-AA54)</f>
        <v>15876</v>
      </c>
      <c r="AD54" s="19">
        <f ca="1">IF(AC54=0,0,IF(AA54=0,1,AC54/AA54))</f>
        <v>8.821029120064007E-2</v>
      </c>
      <c r="AE54" s="18">
        <f>SUMIF($C$6:AD$6,AE$5,$C54:AD54)</f>
        <v>632283</v>
      </c>
      <c r="AF54" s="73">
        <f ca="1">SUMIF($C$6:AE$6,AF$5,$C54:AE54)</f>
        <v>636548</v>
      </c>
      <c r="AG54" s="18">
        <f ca="1">SUM(AF54-AE54)</f>
        <v>4265</v>
      </c>
      <c r="AH54" s="19">
        <f ca="1">IF(AG54=0,0,IF(AE54=0,1,AG54/AE54))</f>
        <v>6.7453972350988399E-3</v>
      </c>
      <c r="AI54" s="18">
        <f>+DD54</f>
        <v>214117</v>
      </c>
      <c r="AJ54" s="73">
        <f ca="1">OFFSET(DD54,0,14,1,1)</f>
        <v>200122</v>
      </c>
      <c r="AK54" s="18">
        <f ca="1">SUM(AJ54-AI54)</f>
        <v>-13995</v>
      </c>
      <c r="AL54" s="19">
        <f ca="1">IF(AK54=0,0,IF(AI54=0,1,AK54/AI54))</f>
        <v>-6.5361461257163134E-2</v>
      </c>
      <c r="AM54" s="18">
        <f>SUMIF($C$6:AL$6,AM$5,$C54:AL54)</f>
        <v>846400</v>
      </c>
      <c r="AN54" s="73">
        <f ca="1">SUMIF($C$6:AM$6,AN$5,$C54:AM54)</f>
        <v>836670</v>
      </c>
      <c r="AO54" s="18">
        <f ca="1">SUM(AN54-AM54)</f>
        <v>-9730</v>
      </c>
      <c r="AP54" s="19">
        <f ca="1">IF(AO54=0,0,IF(AM54=0,1,AO54/AM54))</f>
        <v>-1.1495746691871455E-2</v>
      </c>
      <c r="AQ54" s="18">
        <f>+DE54</f>
        <v>235459</v>
      </c>
      <c r="AR54" s="73">
        <f ca="1">OFFSET(DE54,0,14,1,1)</f>
        <v>226044</v>
      </c>
      <c r="AS54" s="18">
        <f ca="1">SUM(AR54-AQ54)</f>
        <v>-9415</v>
      </c>
      <c r="AT54" s="19">
        <f ca="1">IF(AS54=0,0,IF(AQ54=0,1,AS54/AQ54))</f>
        <v>-3.9985729999702707E-2</v>
      </c>
      <c r="AU54" s="18">
        <f>SUMIF($C$6:AT$6,AU$5,$C54:AT54)</f>
        <v>1081859</v>
      </c>
      <c r="AV54" s="73">
        <f ca="1">SUMIF($C$6:AU$6,AV$5,$C54:AU54)</f>
        <v>1062714</v>
      </c>
      <c r="AW54" s="18">
        <f ca="1">SUM(AV54-AU54)</f>
        <v>-19145</v>
      </c>
      <c r="AX54" s="19">
        <f ca="1">IF(AW54=0,0,IF(AU54=0,1,AW54/AU54))</f>
        <v>-1.7696391119360288E-2</v>
      </c>
      <c r="AY54" s="18">
        <f>+DF54</f>
        <v>305236</v>
      </c>
      <c r="AZ54" s="73">
        <f ca="1">OFFSET(DF54,0,14,1,1)</f>
        <v>292103</v>
      </c>
      <c r="BA54" s="18">
        <f ca="1">SUM(AZ54-AY54)</f>
        <v>-13133</v>
      </c>
      <c r="BB54" s="19">
        <f ca="1">IF(BA54=0,0,IF(AY54=0,1,BA54/AY54))</f>
        <v>-4.3025724357546292E-2</v>
      </c>
      <c r="BC54" s="18">
        <f>SUMIF($C$6:BB$6,BC$5,$C54:BB54)</f>
        <v>1387095</v>
      </c>
      <c r="BD54" s="73">
        <f ca="1">SUMIF($C$6:BC$6,BD$5,$C54:BC54)</f>
        <v>1354817</v>
      </c>
      <c r="BE54" s="18">
        <f ca="1">SUM(BD54-BC54)</f>
        <v>-32278</v>
      </c>
      <c r="BF54" s="19">
        <f ca="1">IF(BE54=0,0,IF(BC54=0,1,BE54/BC54))</f>
        <v>-2.3270215810741152E-2</v>
      </c>
      <c r="BG54" s="18">
        <f>+DG54</f>
        <v>297261</v>
      </c>
      <c r="BH54" s="73">
        <f ca="1">OFFSET(DG54,0,14,1,1)</f>
        <v>304789</v>
      </c>
      <c r="BI54" s="18">
        <f ca="1">SUM(BH54-BG54)</f>
        <v>7528</v>
      </c>
      <c r="BJ54" s="19">
        <f ca="1">IF(BI54=0,0,IF(BG54=0,1,BI54/BG54))</f>
        <v>2.5324546442352006E-2</v>
      </c>
      <c r="BK54" s="18">
        <f>SUMIF($C$6:BJ$6,BK$5,$C54:BJ54)</f>
        <v>1684356</v>
      </c>
      <c r="BL54" s="73">
        <f ca="1">SUMIF($C$6:BK$6,BL$5,$C54:BK54)</f>
        <v>1659606</v>
      </c>
      <c r="BM54" s="18">
        <f ca="1">SUM(BL54-BK54)</f>
        <v>-24750</v>
      </c>
      <c r="BN54" s="19">
        <f ca="1">IF(BM54=0,0,IF(BK54=0,1,BM54/BK54))</f>
        <v>-1.4694043302009789E-2</v>
      </c>
      <c r="BO54" s="18">
        <f>+DH54</f>
        <v>228535</v>
      </c>
      <c r="BP54" s="73">
        <f ca="1">OFFSET(DH54,0,14,1,1)</f>
        <v>230887</v>
      </c>
      <c r="BQ54" s="18">
        <f ca="1">SUM(BP54-BO54)</f>
        <v>2352</v>
      </c>
      <c r="BR54" s="19">
        <f ca="1">IF(BQ54=0,0,IF(BO54=0,1,BQ54/BO54))</f>
        <v>1.0291640230161683E-2</v>
      </c>
      <c r="BS54" s="18">
        <f>SUMIF($C$6:BR$6,BS$5,$C54:BR54)</f>
        <v>1912891</v>
      </c>
      <c r="BT54" s="73">
        <f ca="1">SUMIF($C$6:BS$6,BT$5,$C54:BS54)</f>
        <v>1890493</v>
      </c>
      <c r="BU54" s="18">
        <f ca="1">SUM(BT54-BS54)</f>
        <v>-22398</v>
      </c>
      <c r="BV54" s="19">
        <f ca="1">IF(BU54=0,0,IF(BS54=0,1,BU54/BS54))</f>
        <v>-1.1708978713371541E-2</v>
      </c>
      <c r="BW54" s="18">
        <f>+DI54</f>
        <v>208885</v>
      </c>
      <c r="BX54" s="73">
        <f ca="1">OFFSET(DI54,0,14,1,1)</f>
        <v>215069</v>
      </c>
      <c r="BY54" s="18">
        <f ca="1">SUM(BX54-BW54)</f>
        <v>6184</v>
      </c>
      <c r="BZ54" s="19">
        <f ca="1">IF(BY54=0,0,IF(BW54=0,1,BY54/BW54))</f>
        <v>2.9604806472460922E-2</v>
      </c>
      <c r="CA54" s="18">
        <f>SUMIF($C$6:BZ$6,CA$5,$C54:BZ54)</f>
        <v>2121776</v>
      </c>
      <c r="CB54" s="73">
        <f ca="1">SUMIF($C$6:CA$6,CB$5,$C54:CA54)</f>
        <v>2105562</v>
      </c>
      <c r="CC54" s="18">
        <f ca="1">SUM(CB54-CA54)</f>
        <v>-16214</v>
      </c>
      <c r="CD54" s="19">
        <f ca="1">IF(CC54=0,0,IF(CA54=0,1,CC54/CA54))</f>
        <v>-7.6417114718990127E-3</v>
      </c>
      <c r="CE54" s="18">
        <f>+DJ54</f>
        <v>171436</v>
      </c>
      <c r="CF54" s="73">
        <f ca="1">OFFSET(DJ54,0,14,1,1)</f>
        <v>177013</v>
      </c>
      <c r="CG54" s="18">
        <f ca="1">SUM(CF54-CE54)</f>
        <v>5577</v>
      </c>
      <c r="CH54" s="19">
        <f ca="1">IF(CG54=0,0,IF(CE54=0,1,CG54/CE54))</f>
        <v>3.2531090319419489E-2</v>
      </c>
      <c r="CI54" s="18">
        <f>SUMIF($C$6:CH$6,CI$5,$C54:CH54)</f>
        <v>2293212</v>
      </c>
      <c r="CJ54" s="73">
        <f ca="1">SUMIF($C$6:CI$6,CJ$5,$C54:CI54)</f>
        <v>2282575</v>
      </c>
      <c r="CK54" s="18">
        <f ca="1">SUM(CJ54-CI54)</f>
        <v>-10637</v>
      </c>
      <c r="CL54" s="19">
        <f ca="1">IF(CK54=0,0,IF(CI54=0,1,CK54/CI54))</f>
        <v>-4.6384721517243061E-3</v>
      </c>
      <c r="CM54" s="18">
        <f>+DK54</f>
        <v>167994</v>
      </c>
      <c r="CN54" s="73">
        <f ca="1">OFFSET(DK54,0,14,1,1)</f>
        <v>180892</v>
      </c>
      <c r="CO54" s="18">
        <f ca="1">SUM(CN54-CM54)</f>
        <v>12898</v>
      </c>
      <c r="CP54" s="19">
        <f ca="1">IF(CO54=0,0,IF(CM54=0,1,CO54/CM54))</f>
        <v>7.6776551543507501E-2</v>
      </c>
      <c r="CQ54" s="18">
        <f>SUMIF($C$6:CP$6,CQ$5,$C54:CP54)</f>
        <v>2461206</v>
      </c>
      <c r="CR54" s="73">
        <f ca="1">SUMIF($C$6:CQ$6,CR$5,$C54:CQ54)</f>
        <v>2463467</v>
      </c>
      <c r="CS54" s="18">
        <f ca="1">SUM(CR54-CQ54)</f>
        <v>2261</v>
      </c>
      <c r="CT54" s="19">
        <f ca="1">IF(CS54=0,0,IF(CQ54=0,1,CS54/CQ54))</f>
        <v>9.1865532588495237E-4</v>
      </c>
      <c r="CW54" t="s">
        <v>15</v>
      </c>
      <c r="CX54" t="s">
        <v>6</v>
      </c>
      <c r="CZ54" s="74">
        <f>SUMIF(RBW!$A$93:$A$108,'2016-2017'!CZ$7,RBW!D$93:D$108)</f>
        <v>150927</v>
      </c>
      <c r="DA54" s="74">
        <f>SUMIF(RBW!$A$93:$A$108,'2016-2017'!DA$7,RBW!E$93:E$108)</f>
        <v>131149</v>
      </c>
      <c r="DB54" s="74">
        <f>SUMIF(RBW!$A$93:$A$108,'2016-2017'!DB$7,RBW!F$93:F$108)</f>
        <v>170228</v>
      </c>
      <c r="DC54" s="74">
        <f>SUMIF(RBW!$A$93:$A$108,'2016-2017'!DC$7,RBW!G$93:G$108)</f>
        <v>179979</v>
      </c>
      <c r="DD54" s="74">
        <f>SUMIF(RBW!$A$93:$A$108,'2016-2017'!DD$7,RBW!H$93:H$108)</f>
        <v>214117</v>
      </c>
      <c r="DE54" s="74">
        <f>SUMIF(RBW!$A$93:$A$108,'2016-2017'!DE$7,RBW!I$93:I$108)</f>
        <v>235459</v>
      </c>
      <c r="DF54" s="74">
        <f>SUMIF(RBW!$A$93:$A$108,'2016-2017'!DF$7,RBW!J$93:J$108)</f>
        <v>305236</v>
      </c>
      <c r="DG54" s="74">
        <f>SUMIF(RBW!$A$93:$A$108,'2016-2017'!DG$7,RBW!K$93:K$108)</f>
        <v>297261</v>
      </c>
      <c r="DH54" s="74">
        <f>SUMIF(RBW!$A$93:$A$108,'2016-2017'!DH$7,RBW!L$93:L$108)</f>
        <v>228535</v>
      </c>
      <c r="DI54" s="74">
        <f>SUMIF(RBW!$A$93:$A$108,'2016-2017'!DI$7,RBW!M$93:M$108)</f>
        <v>208885</v>
      </c>
      <c r="DJ54" s="74">
        <f>SUMIF(RBW!$A$93:$A$108,'2016-2017'!DJ$7,RBW!N$93:N$108)</f>
        <v>171436</v>
      </c>
      <c r="DK54" s="74">
        <f>SUMIF(RBW!$A$93:$A$108,'2016-2017'!DK$7,RBW!O$93:O$108)</f>
        <v>167994</v>
      </c>
      <c r="DN54" s="74">
        <f>SUMIF(RBW!$A$93:$A$108,'2016-2017'!DN$7,RBW!D$93:D$108)</f>
        <v>146069</v>
      </c>
      <c r="DO54" s="74">
        <f>SUMIF(RBW!$A$93:$A$108,'2016-2017'!DO$7,RBW!E$93:E$108)</f>
        <v>139306</v>
      </c>
      <c r="DP54" s="74">
        <f>SUMIF(RBW!$A$93:$A$108,'2016-2017'!DP$7,RBW!F$93:F$108)</f>
        <v>155318</v>
      </c>
      <c r="DQ54" s="74">
        <f>SUMIF(RBW!$A$93:$A$108,'2016-2017'!DQ$7,RBW!G$93:G$108)</f>
        <v>195855</v>
      </c>
      <c r="DR54" s="74">
        <f>SUMIF(RBW!$A$93:$A$108,'2016-2017'!DR$7,RBW!H$93:H$108)</f>
        <v>200122</v>
      </c>
      <c r="DS54" s="74">
        <f>SUMIF(RBW!$A$93:$A$108,'2016-2017'!DS$7,RBW!I$93:I$108)</f>
        <v>226044</v>
      </c>
      <c r="DT54" s="74">
        <f>SUMIF(RBW!$A$93:$A$108,'2016-2017'!DT$7,RBW!J$93:J$108)</f>
        <v>292103</v>
      </c>
      <c r="DU54" s="74">
        <f>SUMIF(RBW!$A$93:$A$108,'2016-2017'!DU$7,RBW!K$93:K$108)</f>
        <v>304789</v>
      </c>
      <c r="DV54" s="74">
        <f>SUMIF(RBW!$A$93:$A$108,'2016-2017'!DV$7,RBW!L$93:L$108)</f>
        <v>230887</v>
      </c>
      <c r="DW54" s="74">
        <f>SUMIF(RBW!$A$93:$A$108,'2016-2017'!DW$7,RBW!M$93:M$108)</f>
        <v>215069</v>
      </c>
      <c r="DX54" s="74">
        <f>SUMIF(RBW!$A$93:$A$108,'2016-2017'!DX$7,RBW!N$93:N$108)</f>
        <v>177013</v>
      </c>
      <c r="DY54" s="74">
        <f>SUMIF(RBW!$A$93:$A$108,'2016-2017'!DY$7,RBW!O$93:O$108)</f>
        <v>180892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0</v>
      </c>
      <c r="E55" s="18">
        <f ca="1">SUM(D55-C55)</f>
        <v>-10</v>
      </c>
      <c r="F55" s="19">
        <f ca="1">IF(E55=0,0,IF(C55=0,1,E55/C55))</f>
        <v>-1</v>
      </c>
      <c r="G55" s="18">
        <f>SUMIF($C$6:F$6,G$5,$C55:F55)</f>
        <v>10</v>
      </c>
      <c r="H55" s="73">
        <f ca="1">SUMIF($C$6:G$6,H$5,$C55:G55)</f>
        <v>0</v>
      </c>
      <c r="I55" s="18">
        <f ca="1">SUM(H55-G55)</f>
        <v>-10</v>
      </c>
      <c r="J55" s="19">
        <f ca="1">IF(I55=0,0,IF(G55=0,1,I55/G55))</f>
        <v>-1</v>
      </c>
      <c r="K55" s="18">
        <f>+DA55</f>
        <v>11</v>
      </c>
      <c r="L55" s="73">
        <f ca="1">OFFSET(DA55,0,14,1,1)</f>
        <v>0</v>
      </c>
      <c r="M55" s="18">
        <f ca="1">SUM(L55-K55)</f>
        <v>-11</v>
      </c>
      <c r="N55" s="19">
        <f ca="1">IF(M55=0,0,IF(K55=0,1,M55/K55))</f>
        <v>-1</v>
      </c>
      <c r="O55" s="18">
        <f>SUMIF($C$6:N$6,O$5,$C55:N55)</f>
        <v>21</v>
      </c>
      <c r="P55" s="73">
        <f ca="1">SUMIF($C$6:O$6,P$5,$C55:O55)</f>
        <v>0</v>
      </c>
      <c r="Q55" s="18">
        <f ca="1">SUM(P55-O55)</f>
        <v>-21</v>
      </c>
      <c r="R55" s="19">
        <f ca="1">IF(Q55=0,0,IF(O55=0,1,Q55/O55))</f>
        <v>-1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21</v>
      </c>
      <c r="X55" s="73">
        <f ca="1">SUMIF($C$6:W$6,X$5,$C55:W55)</f>
        <v>0</v>
      </c>
      <c r="Y55" s="18">
        <f ca="1">SUM(X55-W55)</f>
        <v>-21</v>
      </c>
      <c r="Z55" s="19">
        <f ca="1">IF(Y55=0,0,IF(W55=0,1,Y55/W55))</f>
        <v>-1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21</v>
      </c>
      <c r="AF55" s="73">
        <f ca="1">SUMIF($C$6:AE$6,AF$5,$C55:AE55)</f>
        <v>0</v>
      </c>
      <c r="AG55" s="18">
        <f ca="1">SUM(AF55-AE55)</f>
        <v>-21</v>
      </c>
      <c r="AH55" s="19">
        <f ca="1">IF(AG55=0,0,IF(AE55=0,1,AG55/AE55))</f>
        <v>-1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21</v>
      </c>
      <c r="AN55" s="73">
        <f ca="1">SUMIF($C$6:AM$6,AN$5,$C55:AM55)</f>
        <v>0</v>
      </c>
      <c r="AO55" s="18">
        <f ca="1">SUM(AN55-AM55)</f>
        <v>-21</v>
      </c>
      <c r="AP55" s="19">
        <f ca="1">IF(AO55=0,0,IF(AM55=0,1,AO55/AM55))</f>
        <v>-1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21</v>
      </c>
      <c r="AV55" s="73">
        <f ca="1">SUMIF($C$6:AU$6,AV$5,$C55:AU55)</f>
        <v>0</v>
      </c>
      <c r="AW55" s="18">
        <f ca="1">SUM(AV55-AU55)</f>
        <v>-21</v>
      </c>
      <c r="AX55" s="19">
        <f ca="1">IF(AW55=0,0,IF(AU55=0,1,AW55/AU55))</f>
        <v>-1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21</v>
      </c>
      <c r="BD55" s="73">
        <f ca="1">SUMIF($C$6:BC$6,BD$5,$C55:BC55)</f>
        <v>0</v>
      </c>
      <c r="BE55" s="18">
        <f ca="1">SUM(BD55-BC55)</f>
        <v>-21</v>
      </c>
      <c r="BF55" s="19">
        <f ca="1">IF(BE55=0,0,IF(BC55=0,1,BE55/BC55))</f>
        <v>-1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21</v>
      </c>
      <c r="BL55" s="73">
        <f ca="1">SUMIF($C$6:BK$6,BL$5,$C55:BK55)</f>
        <v>0</v>
      </c>
      <c r="BM55" s="18">
        <f ca="1">SUM(BL55-BK55)</f>
        <v>-21</v>
      </c>
      <c r="BN55" s="19">
        <f ca="1">IF(BM55=0,0,IF(BK55=0,1,BM55/BK55))</f>
        <v>-1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21</v>
      </c>
      <c r="BT55" s="73">
        <f ca="1">SUMIF($C$6:BS$6,BT$5,$C55:BS55)</f>
        <v>0</v>
      </c>
      <c r="BU55" s="18">
        <f ca="1">SUM(BT55-BS55)</f>
        <v>-21</v>
      </c>
      <c r="BV55" s="19">
        <f ca="1">IF(BU55=0,0,IF(BS55=0,1,BU55/BS55))</f>
        <v>-1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21</v>
      </c>
      <c r="CB55" s="73">
        <f ca="1">SUMIF($C$6:CA$6,CB$5,$C55:CA55)</f>
        <v>0</v>
      </c>
      <c r="CC55" s="18">
        <f ca="1">SUM(CB55-CA55)</f>
        <v>-21</v>
      </c>
      <c r="CD55" s="19">
        <f ca="1">IF(CC55=0,0,IF(CA55=0,1,CC55/CA55))</f>
        <v>-1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21</v>
      </c>
      <c r="CJ55" s="73">
        <f ca="1">SUMIF($C$6:CI$6,CJ$5,$C55:CI55)</f>
        <v>0</v>
      </c>
      <c r="CK55" s="18">
        <f ca="1">SUM(CJ55-CI55)</f>
        <v>-21</v>
      </c>
      <c r="CL55" s="19">
        <f ca="1">IF(CK55=0,0,IF(CI55=0,1,CK55/CI55))</f>
        <v>-1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21</v>
      </c>
      <c r="CR55" s="73">
        <f ca="1">SUMIF($C$6:CQ$6,CR$5,$C55:CQ55)</f>
        <v>0</v>
      </c>
      <c r="CS55" s="18">
        <f ca="1">SUM(CR55-CQ55)</f>
        <v>-21</v>
      </c>
      <c r="CT55" s="19">
        <f ca="1">IF(CS55=0,0,IF(CQ55=0,1,CS55/CQ55))</f>
        <v>-1</v>
      </c>
      <c r="CW55" t="s">
        <v>15</v>
      </c>
      <c r="CX55" t="s">
        <v>7</v>
      </c>
      <c r="CY55" s="7"/>
      <c r="CZ55" s="74">
        <f>SUMIF(RBW!$A$111:$A$126,'2016-2017'!CZ$7,RBW!D$111:D$126)</f>
        <v>10</v>
      </c>
      <c r="DA55" s="74">
        <f>SUMIF(RBW!$A$111:$A$126,'2016-2017'!DA$7,RBW!E$111:E$126)</f>
        <v>11</v>
      </c>
      <c r="DB55" s="74">
        <f>SUMIF(RBW!$A$111:$A$126,'2016-2017'!DB$7,RBW!F$111:F$126)</f>
        <v>0</v>
      </c>
      <c r="DC55" s="74">
        <f>SUMIF(RBW!$A$111:$A$126,'2016-2017'!DC$7,RBW!G$111:G$126)</f>
        <v>0</v>
      </c>
      <c r="DD55" s="74">
        <f>SUMIF(RBW!$A$111:$A$126,'2016-2017'!DD$7,RBW!H$111:H$126)</f>
        <v>0</v>
      </c>
      <c r="DE55" s="74">
        <f>SUMIF(RBW!$A$111:$A$126,'2016-2017'!DE$7,RBW!I$111:I$126)</f>
        <v>0</v>
      </c>
      <c r="DF55" s="74">
        <f>SUMIF(RBW!$A$111:$A$126,'2016-2017'!DF$7,RBW!J$111:J$126)</f>
        <v>0</v>
      </c>
      <c r="DG55" s="74">
        <f>SUMIF(RBW!$A$111:$A$126,'2016-2017'!DG$7,RBW!K$111:K$126)</f>
        <v>0</v>
      </c>
      <c r="DH55" s="74">
        <f>SUMIF(RBW!$A$111:$A$126,'2016-2017'!DH$7,RBW!L$111:L$126)</f>
        <v>0</v>
      </c>
      <c r="DI55" s="74">
        <f>SUMIF(RBW!$A$111:$A$126,'2016-2017'!DI$7,RBW!M$111:M$126)</f>
        <v>0</v>
      </c>
      <c r="DJ55" s="74">
        <f>SUMIF(RBW!$A$111:$A$126,'2016-2017'!DJ$7,RBW!N$111:N$126)</f>
        <v>0</v>
      </c>
      <c r="DK55" s="74">
        <f>SUMIF(RBW!$A$111:$A$126,'2016-2017'!DK$7,RBW!O$111:O$126)</f>
        <v>0</v>
      </c>
      <c r="DN55" s="74">
        <f>SUMIF(RBW!$A$111:$A$126,'2016-2017'!DN$7,RBW!D$111:D$126)</f>
        <v>0</v>
      </c>
      <c r="DO55" s="74">
        <f>SUMIF(RBW!$A$111:$A$126,'2016-2017'!DO$7,RBW!E$111:E$126)</f>
        <v>0</v>
      </c>
      <c r="DP55" s="74">
        <f>SUMIF(RBW!$A$111:$A$126,'2016-2017'!DP$7,RBW!F$111:F$126)</f>
        <v>0</v>
      </c>
      <c r="DQ55" s="74">
        <f>SUMIF(RBW!$A$111:$A$126,'2016-2017'!DQ$7,RBW!G$111:G$126)</f>
        <v>0</v>
      </c>
      <c r="DR55" s="74">
        <f>SUMIF(RBW!$A$111:$A$126,'2016-2017'!DR$7,RBW!H$111:H$126)</f>
        <v>0</v>
      </c>
      <c r="DS55" s="74">
        <f>SUMIF(RBW!$A$111:$A$126,'2016-2017'!DS$7,RBW!I$111:I$126)</f>
        <v>0</v>
      </c>
      <c r="DT55" s="74">
        <f>SUMIF(RBW!$A$111:$A$126,'2016-2017'!DT$7,RBW!J$111:J$126)</f>
        <v>0</v>
      </c>
      <c r="DU55" s="74">
        <f>SUMIF(RBW!$A$111:$A$126,'2016-2017'!DU$7,RBW!K$111:K$126)</f>
        <v>0</v>
      </c>
      <c r="DV55" s="74">
        <f>SUMIF(RBW!$A$111:$A$126,'2016-2017'!DV$7,RBW!L$111:L$126)</f>
        <v>0</v>
      </c>
      <c r="DW55" s="74">
        <f>SUMIF(RBW!$A$111:$A$126,'2016-2017'!DW$7,RBW!M$111:M$126)</f>
        <v>0</v>
      </c>
      <c r="DX55" s="74">
        <f>SUMIF(RBW!$A$111:$A$126,'2016-2017'!DX$7,RBW!N$111:N$126)</f>
        <v>0</v>
      </c>
      <c r="DY55" s="74">
        <f>SUMIF(RBW!$A$111:$A$126,'2016-2017'!DY$7,RBW!O$111:O$126)</f>
        <v>0</v>
      </c>
    </row>
    <row r="56" spans="1:130">
      <c r="A56" s="83"/>
      <c r="B56" s="26" t="s">
        <v>8</v>
      </c>
      <c r="C56" s="73">
        <f>+CZ56</f>
        <v>384</v>
      </c>
      <c r="D56" s="73">
        <f ca="1">OFFSET(CZ56,0,14,1,1)</f>
        <v>396</v>
      </c>
      <c r="E56" s="73">
        <f ca="1">SUM(D56-C56)</f>
        <v>12</v>
      </c>
      <c r="F56" s="19">
        <f ca="1">IF(E56=0,0,IF(C56=0,1,E56/C56))</f>
        <v>3.125E-2</v>
      </c>
      <c r="G56" s="73">
        <f>SUMIF($C$6:F$6,G$5,$C56:F56)</f>
        <v>384</v>
      </c>
      <c r="H56" s="73">
        <f ca="1">SUMIF($C$6:G$6,H$5,$C56:G56)</f>
        <v>396</v>
      </c>
      <c r="I56" s="73">
        <f ca="1">SUM(H56-G56)</f>
        <v>12</v>
      </c>
      <c r="J56" s="19">
        <f ca="1">IF(I56=0,0,IF(G56=0,1,I56/G56))</f>
        <v>3.125E-2</v>
      </c>
      <c r="K56" s="73">
        <f>+DA56</f>
        <v>420</v>
      </c>
      <c r="L56" s="73">
        <f ca="1">OFFSET(DA56,0,14,1,1)</f>
        <v>474</v>
      </c>
      <c r="M56" s="73">
        <f ca="1">SUM(L56-K56)</f>
        <v>54</v>
      </c>
      <c r="N56" s="19">
        <f ca="1">IF(M56=0,0,IF(K56=0,1,M56/K56))</f>
        <v>0.12857142857142856</v>
      </c>
      <c r="O56" s="73">
        <f>SUMIF($C$6:N$6,O$5,$C56:N56)</f>
        <v>804</v>
      </c>
      <c r="P56" s="73">
        <f ca="1">SUMIF($C$6:O$6,P$5,$C56:O56)</f>
        <v>870</v>
      </c>
      <c r="Q56" s="73">
        <f ca="1">SUM(P56-O56)</f>
        <v>66</v>
      </c>
      <c r="R56" s="19">
        <f ca="1">IF(Q56=0,0,IF(O56=0,1,Q56/O56))</f>
        <v>8.2089552238805971E-2</v>
      </c>
      <c r="S56" s="73">
        <f>+DB56</f>
        <v>598</v>
      </c>
      <c r="T56" s="73">
        <f ca="1">OFFSET(DB56,0,14,1,1)</f>
        <v>654</v>
      </c>
      <c r="U56" s="73">
        <f ca="1">SUM(T56-S56)</f>
        <v>56</v>
      </c>
      <c r="V56" s="19">
        <f ca="1">IF(U56=0,0,IF(S56=0,1,U56/S56))</f>
        <v>9.3645484949832769E-2</v>
      </c>
      <c r="W56" s="73">
        <f>SUMIF($C$6:V$6,W$5,$C56:V56)</f>
        <v>1402</v>
      </c>
      <c r="X56" s="73">
        <f ca="1">SUMIF($C$6:W$6,X$5,$C56:W56)</f>
        <v>1524</v>
      </c>
      <c r="Y56" s="73">
        <f ca="1">SUM(X56-W56)</f>
        <v>122</v>
      </c>
      <c r="Z56" s="19">
        <f ca="1">IF(Y56=0,0,IF(W56=0,1,Y56/W56))</f>
        <v>8.7018544935805991E-2</v>
      </c>
      <c r="AA56" s="73">
        <f>+DC56</f>
        <v>1238</v>
      </c>
      <c r="AB56" s="73">
        <f ca="1">OFFSET(DC56,0,14,1,1)</f>
        <v>1394</v>
      </c>
      <c r="AC56" s="73">
        <f ca="1">SUM(AB56-AA56)</f>
        <v>156</v>
      </c>
      <c r="AD56" s="19">
        <f ca="1">IF(AC56=0,0,IF(AA56=0,1,AC56/AA56))</f>
        <v>0.12600969305331181</v>
      </c>
      <c r="AE56" s="73">
        <f>SUMIF($C$6:AD$6,AE$5,$C56:AD56)</f>
        <v>2640</v>
      </c>
      <c r="AF56" s="73">
        <f ca="1">SUMIF($C$6:AE$6,AF$5,$C56:AE56)</f>
        <v>2918</v>
      </c>
      <c r="AG56" s="73">
        <f ca="1">SUM(AF56-AE56)</f>
        <v>278</v>
      </c>
      <c r="AH56" s="19">
        <f ca="1">IF(AG56=0,0,IF(AE56=0,1,AG56/AE56))</f>
        <v>0.1053030303030303</v>
      </c>
      <c r="AI56" s="73">
        <f>+DD56</f>
        <v>2506</v>
      </c>
      <c r="AJ56" s="73">
        <f ca="1">OFFSET(DD56,0,14,1,1)</f>
        <v>2400</v>
      </c>
      <c r="AK56" s="73">
        <f ca="1">SUM(AJ56-AI56)</f>
        <v>-106</v>
      </c>
      <c r="AL56" s="19">
        <f ca="1">IF(AK56=0,0,IF(AI56=0,1,AK56/AI56))</f>
        <v>-4.2298483639265763E-2</v>
      </c>
      <c r="AM56" s="73">
        <f>SUMIF($C$6:AL$6,AM$5,$C56:AL56)</f>
        <v>5146</v>
      </c>
      <c r="AN56" s="73">
        <f ca="1">SUMIF($C$6:AM$6,AN$5,$C56:AM56)</f>
        <v>5318</v>
      </c>
      <c r="AO56" s="73">
        <f ca="1">SUM(AN56-AM56)</f>
        <v>172</v>
      </c>
      <c r="AP56" s="19">
        <f ca="1">IF(AO56=0,0,IF(AM56=0,1,AO56/AM56))</f>
        <v>3.3424018655266223E-2</v>
      </c>
      <c r="AQ56" s="73">
        <f>+DE56</f>
        <v>3082</v>
      </c>
      <c r="AR56" s="73">
        <f ca="1">OFFSET(DE56,0,14,1,1)</f>
        <v>2968</v>
      </c>
      <c r="AS56" s="73">
        <f ca="1">SUM(AR56-AQ56)</f>
        <v>-114</v>
      </c>
      <c r="AT56" s="19">
        <f ca="1">IF(AS56=0,0,IF(AQ56=0,1,AS56/AQ56))</f>
        <v>-3.698896820246593E-2</v>
      </c>
      <c r="AU56" s="73">
        <f>SUMIF($C$6:AT$6,AU$5,$C56:AT56)</f>
        <v>8228</v>
      </c>
      <c r="AV56" s="73">
        <f ca="1">SUMIF($C$6:AU$6,AV$5,$C56:AU56)</f>
        <v>8286</v>
      </c>
      <c r="AW56" s="73">
        <f ca="1">SUM(AV56-AU56)</f>
        <v>58</v>
      </c>
      <c r="AX56" s="19">
        <f ca="1">IF(AW56=0,0,IF(AU56=0,1,AW56/AU56))</f>
        <v>7.0491006319883323E-3</v>
      </c>
      <c r="AY56" s="73">
        <f>+DF56</f>
        <v>3128</v>
      </c>
      <c r="AZ56" s="73">
        <f ca="1">OFFSET(DF56,0,14,1,1)</f>
        <v>2968</v>
      </c>
      <c r="BA56" s="73">
        <f ca="1">SUM(AZ56-AY56)</f>
        <v>-160</v>
      </c>
      <c r="BB56" s="19">
        <f ca="1">IF(BA56=0,0,IF(AY56=0,1,BA56/AY56))</f>
        <v>-5.1150895140664961E-2</v>
      </c>
      <c r="BC56" s="73">
        <f>SUMIF($C$6:BB$6,BC$5,$C56:BB56)</f>
        <v>11356</v>
      </c>
      <c r="BD56" s="73">
        <f ca="1">SUMIF($C$6:BC$6,BD$5,$C56:BC56)</f>
        <v>11254</v>
      </c>
      <c r="BE56" s="73">
        <f ca="1">SUM(BD56-BC56)</f>
        <v>-102</v>
      </c>
      <c r="BF56" s="19">
        <f ca="1">IF(BE56=0,0,IF(BC56=0,1,BE56/BC56))</f>
        <v>-8.9820359281437123E-3</v>
      </c>
      <c r="BG56" s="73">
        <f>+DG56</f>
        <v>2968</v>
      </c>
      <c r="BH56" s="73">
        <f ca="1">OFFSET(DG56,0,14,1,1)</f>
        <v>2790</v>
      </c>
      <c r="BI56" s="73">
        <f ca="1">SUM(BH56-BG56)</f>
        <v>-178</v>
      </c>
      <c r="BJ56" s="19">
        <f ca="1">IF(BI56=0,0,IF(BG56=0,1,BI56/BG56))</f>
        <v>-5.9973045822102423E-2</v>
      </c>
      <c r="BK56" s="73">
        <f>SUMIF($C$6:BJ$6,BK$5,$C56:BJ56)</f>
        <v>14324</v>
      </c>
      <c r="BL56" s="73">
        <f ca="1">SUMIF($C$6:BK$6,BL$5,$C56:BK56)</f>
        <v>14044</v>
      </c>
      <c r="BM56" s="73">
        <f ca="1">SUM(BL56-BK56)</f>
        <v>-280</v>
      </c>
      <c r="BN56" s="19">
        <f ca="1">IF(BM56=0,0,IF(BK56=0,1,BM56/BK56))</f>
        <v>-1.9547612398771293E-2</v>
      </c>
      <c r="BO56" s="73">
        <f>+DH56</f>
        <v>2976</v>
      </c>
      <c r="BP56" s="73">
        <f ca="1">OFFSET(DH56,0,14,1,1)</f>
        <v>2902</v>
      </c>
      <c r="BQ56" s="73">
        <f ca="1">SUM(BP56-BO56)</f>
        <v>-74</v>
      </c>
      <c r="BR56" s="19">
        <f ca="1">IF(BQ56=0,0,IF(BO56=0,1,BQ56/BO56))</f>
        <v>-2.4865591397849461E-2</v>
      </c>
      <c r="BS56" s="73">
        <f>SUMIF($C$6:BR$6,BS$5,$C56:BR56)</f>
        <v>17300</v>
      </c>
      <c r="BT56" s="73">
        <f ca="1">SUMIF($C$6:BS$6,BT$5,$C56:BS56)</f>
        <v>16946</v>
      </c>
      <c r="BU56" s="73">
        <f ca="1">SUM(BT56-BS56)</f>
        <v>-354</v>
      </c>
      <c r="BV56" s="19">
        <f ca="1">IF(BU56=0,0,IF(BS56=0,1,BU56/BS56))</f>
        <v>-2.046242774566474E-2</v>
      </c>
      <c r="BW56" s="73">
        <f>+DI56</f>
        <v>2558</v>
      </c>
      <c r="BX56" s="73">
        <f ca="1">OFFSET(DI56,0,14,1,1)</f>
        <v>2654</v>
      </c>
      <c r="BY56" s="73">
        <f ca="1">SUM(BX56-BW56)</f>
        <v>96</v>
      </c>
      <c r="BZ56" s="19">
        <f ca="1">IF(BY56=0,0,IF(BW56=0,1,BY56/BW56))</f>
        <v>3.7529319781078971E-2</v>
      </c>
      <c r="CA56" s="73">
        <f>SUMIF($C$6:BZ$6,CA$5,$C56:BZ56)</f>
        <v>19858</v>
      </c>
      <c r="CB56" s="73">
        <f ca="1">SUMIF($C$6:CA$6,CB$5,$C56:CA56)</f>
        <v>19600</v>
      </c>
      <c r="CC56" s="73">
        <f ca="1">SUM(CB56-CA56)</f>
        <v>-258</v>
      </c>
      <c r="CD56" s="19">
        <f ca="1">IF(CC56=0,0,IF(CA56=0,1,CC56/CA56))</f>
        <v>-1.2992244939067378E-2</v>
      </c>
      <c r="CE56" s="73">
        <f>+DJ56</f>
        <v>796</v>
      </c>
      <c r="CF56" s="73">
        <f ca="1">OFFSET(DJ56,0,14,1,1)</f>
        <v>840</v>
      </c>
      <c r="CG56" s="73">
        <f ca="1">SUM(CF56-CE56)</f>
        <v>44</v>
      </c>
      <c r="CH56" s="19">
        <f ca="1">IF(CG56=0,0,IF(CE56=0,1,CG56/CE56))</f>
        <v>5.5276381909547742E-2</v>
      </c>
      <c r="CI56" s="73">
        <f>SUMIF($C$6:CH$6,CI$5,$C56:CH56)</f>
        <v>20654</v>
      </c>
      <c r="CJ56" s="73">
        <f ca="1">SUMIF($C$6:CI$6,CJ$5,$C56:CI56)</f>
        <v>20440</v>
      </c>
      <c r="CK56" s="73">
        <f ca="1">SUM(CJ56-CI56)</f>
        <v>-214</v>
      </c>
      <c r="CL56" s="19">
        <f ca="1">IF(CK56=0,0,IF(CI56=0,1,CK56/CI56))</f>
        <v>-1.036118911590975E-2</v>
      </c>
      <c r="CM56" s="73">
        <f>+DK56</f>
        <v>734</v>
      </c>
      <c r="CN56" s="73">
        <f ca="1">OFFSET(DK56,0,14,1,1)</f>
        <v>736</v>
      </c>
      <c r="CO56" s="73">
        <f ca="1">SUM(CN56-CM56)</f>
        <v>2</v>
      </c>
      <c r="CP56" s="19">
        <f ca="1">IF(CO56=0,0,IF(CM56=0,1,CO56/CM56))</f>
        <v>2.7247956403269754E-3</v>
      </c>
      <c r="CQ56" s="73">
        <f>SUMIF($C$6:CP$6,CQ$5,$C56:CP56)</f>
        <v>21388</v>
      </c>
      <c r="CR56" s="73">
        <f ca="1">SUMIF($C$6:CQ$6,CR$5,$C56:CQ56)</f>
        <v>21176</v>
      </c>
      <c r="CS56" s="73">
        <f ca="1">SUM(CR56-CQ56)</f>
        <v>-212</v>
      </c>
      <c r="CT56" s="19">
        <f ca="1">IF(CS56=0,0,IF(CQ56=0,1,CS56/CQ56))</f>
        <v>-9.9121002431269874E-3</v>
      </c>
      <c r="CW56" t="s">
        <v>15</v>
      </c>
      <c r="CX56" t="s">
        <v>8</v>
      </c>
      <c r="CY56" s="7"/>
      <c r="CZ56" s="74">
        <f>SUMIF(RBW!$A$129:$A$144,'2016-2017'!CZ$7,RBW!D$129:D$144)</f>
        <v>384</v>
      </c>
      <c r="DA56" s="74">
        <f>SUMIF(RBW!$A$129:$A$144,'2016-2017'!DA$7,RBW!E$129:E$144)</f>
        <v>420</v>
      </c>
      <c r="DB56" s="74">
        <f>SUMIF(RBW!$A$129:$A$144,'2016-2017'!DB$7,RBW!F$129:F$144)</f>
        <v>598</v>
      </c>
      <c r="DC56" s="74">
        <f>SUMIF(RBW!$A$129:$A$144,'2016-2017'!DC$7,RBW!G$129:G$144)</f>
        <v>1238</v>
      </c>
      <c r="DD56" s="74">
        <f>SUMIF(RBW!$A$129:$A$144,'2016-2017'!DD$7,RBW!H$129:H$144)</f>
        <v>2506</v>
      </c>
      <c r="DE56" s="74">
        <f>SUMIF(RBW!$A$129:$A$144,'2016-2017'!DE$7,RBW!I$129:I$144)</f>
        <v>3082</v>
      </c>
      <c r="DF56" s="74">
        <f>SUMIF(RBW!$A$129:$A$144,'2016-2017'!DF$7,RBW!J$129:J$144)</f>
        <v>3128</v>
      </c>
      <c r="DG56" s="74">
        <f>SUMIF(RBW!$A$129:$A$144,'2016-2017'!DG$7,RBW!K$129:K$144)</f>
        <v>2968</v>
      </c>
      <c r="DH56" s="74">
        <f>SUMIF(RBW!$A$129:$A$144,'2016-2017'!DH$7,RBW!L$129:L$144)</f>
        <v>2976</v>
      </c>
      <c r="DI56" s="74">
        <f>SUMIF(RBW!$A$129:$A$144,'2016-2017'!DI$7,RBW!M$129:M$144)</f>
        <v>2558</v>
      </c>
      <c r="DJ56" s="74">
        <f>SUMIF(RBW!$A$129:$A$144,'2016-2017'!DJ$7,RBW!N$129:N$144)</f>
        <v>796</v>
      </c>
      <c r="DK56" s="74">
        <f>SUMIF(RBW!$A$129:$A$144,'2016-2017'!DK$7,RBW!O$129:O$144)</f>
        <v>734</v>
      </c>
      <c r="DN56" s="74">
        <f>SUMIF(RBW!$A$129:$A$144,'2016-2017'!DN$7,RBW!D$129:D$144)</f>
        <v>396</v>
      </c>
      <c r="DO56" s="74">
        <f>SUMIF(RBW!$A$129:$A$144,'2016-2017'!DO$7,RBW!E$129:E$144)</f>
        <v>474</v>
      </c>
      <c r="DP56" s="74">
        <f>SUMIF(RBW!$A$129:$A$144,'2016-2017'!DP$7,RBW!F$129:F$144)</f>
        <v>654</v>
      </c>
      <c r="DQ56" s="74">
        <f>SUMIF(RBW!$A$129:$A$144,'2016-2017'!DQ$7,RBW!G$129:G$144)</f>
        <v>1394</v>
      </c>
      <c r="DR56" s="74">
        <f>SUMIF(RBW!$A$129:$A$144,'2016-2017'!DR$7,RBW!H$129:H$144)</f>
        <v>2400</v>
      </c>
      <c r="DS56" s="74">
        <f>SUMIF(RBW!$A$129:$A$144,'2016-2017'!DS$7,RBW!I$129:I$144)</f>
        <v>2968</v>
      </c>
      <c r="DT56" s="74">
        <f>SUMIF(RBW!$A$129:$A$144,'2016-2017'!DT$7,RBW!J$129:J$144)</f>
        <v>2968</v>
      </c>
      <c r="DU56" s="74">
        <f>SUMIF(RBW!$A$129:$A$144,'2016-2017'!DU$7,RBW!K$129:K$144)</f>
        <v>2790</v>
      </c>
      <c r="DV56" s="74">
        <f>SUMIF(RBW!$A$129:$A$144,'2016-2017'!DV$7,RBW!L$129:L$144)</f>
        <v>2902</v>
      </c>
      <c r="DW56" s="74">
        <f>SUMIF(RBW!$A$129:$A$144,'2016-2017'!DW$7,RBW!M$129:M$144)</f>
        <v>2654</v>
      </c>
      <c r="DX56" s="74">
        <f>SUMIF(RBW!$A$129:$A$144,'2016-2017'!DX$7,RBW!N$129:N$144)</f>
        <v>840</v>
      </c>
      <c r="DY56" s="74">
        <f>SUMIF(RBW!$A$129:$A$144,'2016-2017'!DY$7,RBW!O$129:O$144)</f>
        <v>736</v>
      </c>
    </row>
    <row r="57" spans="1:130" s="7" customFormat="1">
      <c r="A57" s="75"/>
      <c r="B57" s="24" t="s">
        <v>9</v>
      </c>
      <c r="C57" s="12">
        <f>+SUM(C54:C56)</f>
        <v>151321</v>
      </c>
      <c r="D57" s="86">
        <f ca="1">+SUM(D54:D56)</f>
        <v>146465</v>
      </c>
      <c r="E57" s="12">
        <f ca="1">SUM(E54:E56)</f>
        <v>-4856</v>
      </c>
      <c r="F57" s="13">
        <f ca="1">IF(E57=0,0,IF(C57=0,1,E57/C57))</f>
        <v>-3.2090721049953412E-2</v>
      </c>
      <c r="G57" s="12">
        <f>SUM(G54:G56)</f>
        <v>151321</v>
      </c>
      <c r="H57" s="86">
        <f ca="1">SUM(H54:H56)</f>
        <v>146465</v>
      </c>
      <c r="I57" s="12">
        <f ca="1">SUM(I54:I56)</f>
        <v>-4856</v>
      </c>
      <c r="J57" s="13">
        <f ca="1">IF(I57=0,0,IF(G57=0,1,I57/G57))</f>
        <v>-3.2090721049953412E-2</v>
      </c>
      <c r="K57" s="12">
        <f>+SUM(K54:K56)</f>
        <v>131580</v>
      </c>
      <c r="L57" s="86">
        <f ca="1">+SUM(L54:L56)</f>
        <v>139780</v>
      </c>
      <c r="M57" s="12">
        <f ca="1">SUM(M54:M56)</f>
        <v>8200</v>
      </c>
      <c r="N57" s="13">
        <f ca="1">IF(M57=0,0,IF(K57=0,1,M57/K57))</f>
        <v>6.231950144398845E-2</v>
      </c>
      <c r="O57" s="12">
        <f>SUM(O54:O56)</f>
        <v>282901</v>
      </c>
      <c r="P57" s="86">
        <f ca="1">SUM(P54:P56)</f>
        <v>286245</v>
      </c>
      <c r="Q57" s="12">
        <f ca="1">SUM(Q54:Q56)</f>
        <v>3344</v>
      </c>
      <c r="R57" s="13">
        <f ca="1">IF(Q57=0,0,IF(O57=0,1,Q57/O57))</f>
        <v>1.1820389464865801E-2</v>
      </c>
      <c r="S57" s="12">
        <f>+SUM(S54:S56)</f>
        <v>170826</v>
      </c>
      <c r="T57" s="86">
        <f ca="1">+SUM(T54:T56)</f>
        <v>155972</v>
      </c>
      <c r="U57" s="12">
        <f ca="1">SUM(U54:U56)</f>
        <v>-14854</v>
      </c>
      <c r="V57" s="13">
        <f ca="1">IF(U57=0,0,IF(S57=0,1,U57/S57))</f>
        <v>-8.6953976560945057E-2</v>
      </c>
      <c r="W57" s="12">
        <f>SUM(W54:W56)</f>
        <v>453727</v>
      </c>
      <c r="X57" s="86">
        <f ca="1">SUM(X54:X56)</f>
        <v>442217</v>
      </c>
      <c r="Y57" s="12">
        <f ca="1">SUM(Y54:Y56)</f>
        <v>-11510</v>
      </c>
      <c r="Z57" s="13">
        <f ca="1">IF(Y57=0,0,IF(W57=0,1,Y57/W57))</f>
        <v>-2.5367677039276924E-2</v>
      </c>
      <c r="AA57" s="12">
        <f>+SUM(AA54:AA56)</f>
        <v>181217</v>
      </c>
      <c r="AB57" s="86">
        <f ca="1">+SUM(AB54:AB56)</f>
        <v>197249</v>
      </c>
      <c r="AC57" s="12">
        <f ca="1">SUM(AC54:AC56)</f>
        <v>16032</v>
      </c>
      <c r="AD57" s="13">
        <f ca="1">IF(AC57=0,0,IF(AA57=0,1,AC57/AA57))</f>
        <v>8.8468521165232836E-2</v>
      </c>
      <c r="AE57" s="12">
        <f>SUM(AE54:AE56)</f>
        <v>634944</v>
      </c>
      <c r="AF57" s="86">
        <f ca="1">SUM(AF54:AF56)</f>
        <v>639466</v>
      </c>
      <c r="AG57" s="12">
        <f ca="1">SUM(AG54:AG56)</f>
        <v>4522</v>
      </c>
      <c r="AH57" s="13">
        <f ca="1">IF(AG57=0,0,IF(AE57=0,1,AG57/AE57))</f>
        <v>7.1218879145247454E-3</v>
      </c>
      <c r="AI57" s="12">
        <f>+SUM(AI54:AI56)</f>
        <v>216623</v>
      </c>
      <c r="AJ57" s="86">
        <f ca="1">+SUM(AJ54:AJ56)</f>
        <v>202522</v>
      </c>
      <c r="AK57" s="12">
        <f ca="1">SUM(AK54:AK56)</f>
        <v>-14101</v>
      </c>
      <c r="AL57" s="13">
        <f ca="1">IF(AK57=0,0,IF(AI57=0,1,AK57/AI57))</f>
        <v>-6.5094657538673176E-2</v>
      </c>
      <c r="AM57" s="12">
        <f>SUM(AM54:AM56)</f>
        <v>851567</v>
      </c>
      <c r="AN57" s="86">
        <f ca="1">SUM(AN54:AN56)</f>
        <v>841988</v>
      </c>
      <c r="AO57" s="12">
        <f ca="1">SUM(AO54:AO56)</f>
        <v>-9579</v>
      </c>
      <c r="AP57" s="13">
        <f ca="1">IF(AO57=0,0,IF(AM57=0,1,AO57/AM57))</f>
        <v>-1.1248674502417308E-2</v>
      </c>
      <c r="AQ57" s="12">
        <f>+SUM(AQ54:AQ56)</f>
        <v>238541</v>
      </c>
      <c r="AR57" s="86">
        <f ca="1">+SUM(AR54:AR56)</f>
        <v>229012</v>
      </c>
      <c r="AS57" s="12">
        <f ca="1">SUM(AS54:AS56)</f>
        <v>-9529</v>
      </c>
      <c r="AT57" s="13">
        <f ca="1">IF(AS57=0,0,IF(AQ57=0,1,AS57/AQ57))</f>
        <v>-3.9947011205620837E-2</v>
      </c>
      <c r="AU57" s="12">
        <f>SUM(AU54:AU56)</f>
        <v>1090108</v>
      </c>
      <c r="AV57" s="86">
        <f ca="1">SUM(AV54:AV56)</f>
        <v>1071000</v>
      </c>
      <c r="AW57" s="12">
        <f ca="1">SUM(AW54:AW56)</f>
        <v>-19108</v>
      </c>
      <c r="AX57" s="13">
        <f ca="1">IF(AW57=0,0,IF(AU57=0,1,AW57/AU57))</f>
        <v>-1.7528538456740066E-2</v>
      </c>
      <c r="AY57" s="12">
        <f>+SUM(AY54:AY56)</f>
        <v>308364</v>
      </c>
      <c r="AZ57" s="86">
        <f ca="1">+SUM(AZ54:AZ56)</f>
        <v>295071</v>
      </c>
      <c r="BA57" s="12">
        <f ca="1">SUM(BA54:BA56)</f>
        <v>-13293</v>
      </c>
      <c r="BB57" s="13">
        <f ca="1">IF(BA57=0,0,IF(AY57=0,1,BA57/AY57))</f>
        <v>-4.3108144919640427E-2</v>
      </c>
      <c r="BC57" s="12">
        <f>SUM(BC54:BC56)</f>
        <v>1398472</v>
      </c>
      <c r="BD57" s="86">
        <f ca="1">SUM(BD54:BD56)</f>
        <v>1366071</v>
      </c>
      <c r="BE57" s="12">
        <f ca="1">SUM(BE54:BE56)</f>
        <v>-32401</v>
      </c>
      <c r="BF57" s="13">
        <f ca="1">IF(BE57=0,0,IF(BC57=0,1,BE57/BC57))</f>
        <v>-2.3168858582796079E-2</v>
      </c>
      <c r="BG57" s="12">
        <f>+SUM(BG54:BG56)</f>
        <v>300229</v>
      </c>
      <c r="BH57" s="86">
        <f ca="1">+SUM(BH54:BH56)</f>
        <v>307579</v>
      </c>
      <c r="BI57" s="12">
        <f ca="1">SUM(BI54:BI56)</f>
        <v>7350</v>
      </c>
      <c r="BJ57" s="13">
        <f ca="1">IF(BI57=0,0,IF(BG57=0,1,BI57/BG57))</f>
        <v>2.4481312598050156E-2</v>
      </c>
      <c r="BK57" s="12">
        <f>SUM(BK54:BK56)</f>
        <v>1698701</v>
      </c>
      <c r="BL57" s="86">
        <f ca="1">SUM(BL54:BL56)</f>
        <v>1673650</v>
      </c>
      <c r="BM57" s="12">
        <f ca="1">SUM(BM54:BM56)</f>
        <v>-25051</v>
      </c>
      <c r="BN57" s="13">
        <f ca="1">IF(BM57=0,0,IF(BK57=0,1,BM57/BK57))</f>
        <v>-1.4747150911196261E-2</v>
      </c>
      <c r="BO57" s="12">
        <f>+SUM(BO54:BO56)</f>
        <v>231511</v>
      </c>
      <c r="BP57" s="86">
        <f ca="1">+SUM(BP54:BP56)</f>
        <v>233789</v>
      </c>
      <c r="BQ57" s="12">
        <f ca="1">SUM(BQ54:BQ56)</f>
        <v>2278</v>
      </c>
      <c r="BR57" s="13">
        <f ca="1">IF(BQ57=0,0,IF(BO57=0,1,BQ57/BO57))</f>
        <v>9.8397052407876943E-3</v>
      </c>
      <c r="BS57" s="12">
        <f>SUM(BS54:BS56)</f>
        <v>1930212</v>
      </c>
      <c r="BT57" s="86">
        <f ca="1">SUM(BT54:BT56)</f>
        <v>1907439</v>
      </c>
      <c r="BU57" s="12">
        <f ca="1">SUM(BU54:BU56)</f>
        <v>-22773</v>
      </c>
      <c r="BV57" s="13">
        <f ca="1">IF(BU57=0,0,IF(BS57=0,1,BU57/BS57))</f>
        <v>-1.1798185898751017E-2</v>
      </c>
      <c r="BW57" s="12">
        <f>+SUM(BW54:BW56)</f>
        <v>211443</v>
      </c>
      <c r="BX57" s="86">
        <f ca="1">+SUM(BX54:BX56)</f>
        <v>217723</v>
      </c>
      <c r="BY57" s="12">
        <f ca="1">SUM(BY54:BY56)</f>
        <v>6280</v>
      </c>
      <c r="BZ57" s="13">
        <f ca="1">IF(BY57=0,0,IF(BW57=0,1,BY57/BW57))</f>
        <v>2.9700675832257394E-2</v>
      </c>
      <c r="CA57" s="12">
        <f>SUM(CA54:CA56)</f>
        <v>2141655</v>
      </c>
      <c r="CB57" s="86">
        <f ca="1">SUM(CB54:CB56)</f>
        <v>2125162</v>
      </c>
      <c r="CC57" s="12">
        <f ca="1">SUM(CC54:CC56)</f>
        <v>-16493</v>
      </c>
      <c r="CD57" s="13">
        <f ca="1">IF(CC57=0,0,IF(CA57=0,1,CC57/CA57))</f>
        <v>-7.7010536244166315E-3</v>
      </c>
      <c r="CE57" s="12">
        <f>+SUM(CE54:CE56)</f>
        <v>172232</v>
      </c>
      <c r="CF57" s="86">
        <f ca="1">+SUM(CF54:CF56)</f>
        <v>177853</v>
      </c>
      <c r="CG57" s="12">
        <f ca="1">SUM(CG54:CG56)</f>
        <v>5621</v>
      </c>
      <c r="CH57" s="13">
        <f ca="1">IF(CG57=0,0,IF(CE57=0,1,CG57/CE57))</f>
        <v>3.2636211621533746E-2</v>
      </c>
      <c r="CI57" s="12">
        <f>SUM(CI54:CI56)</f>
        <v>2313887</v>
      </c>
      <c r="CJ57" s="86">
        <f ca="1">SUM(CJ54:CJ56)</f>
        <v>2303015</v>
      </c>
      <c r="CK57" s="12">
        <f ca="1">SUM(CK54:CK56)</f>
        <v>-10872</v>
      </c>
      <c r="CL57" s="13">
        <f ca="1">IF(CK57=0,0,IF(CI57=0,1,CK57/CI57))</f>
        <v>-4.6985872689547931E-3</v>
      </c>
      <c r="CM57" s="12">
        <f>+SUM(CM54:CM56)</f>
        <v>168728</v>
      </c>
      <c r="CN57" s="86">
        <f ca="1">+SUM(CN54:CN56)</f>
        <v>181628</v>
      </c>
      <c r="CO57" s="12">
        <f ca="1">SUM(CO54:CO56)</f>
        <v>12900</v>
      </c>
      <c r="CP57" s="13">
        <f ca="1">IF(CO57=0,0,IF(CM57=0,1,CO57/CM57))</f>
        <v>7.6454411834431746E-2</v>
      </c>
      <c r="CQ57" s="12">
        <f>SUM(CQ54:CQ56)</f>
        <v>2482615</v>
      </c>
      <c r="CR57" s="86">
        <f ca="1">SUM(CR54:CR56)</f>
        <v>2484643</v>
      </c>
      <c r="CS57" s="12">
        <f ca="1">SUM(CS54:CS56)</f>
        <v>2028</v>
      </c>
      <c r="CT57" s="13">
        <f ca="1">IF(CS57=0,0,IF(CQ57=0,1,CS57/CQ57))</f>
        <v>8.1688058760621366E-4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33972</v>
      </c>
      <c r="D59" s="73">
        <f ca="1">OFFSET(CZ59,0,14,1,1)</f>
        <v>35939</v>
      </c>
      <c r="E59" s="73">
        <f ca="1">SUM(D59-C59)</f>
        <v>1967</v>
      </c>
      <c r="F59" s="19">
        <f ca="1">IF(E59=0,0,IF(C59=0,1,E59/C59))</f>
        <v>5.7900624043329803E-2</v>
      </c>
      <c r="G59" s="73">
        <f>SUMIF($C$6:F$6,G$5,$C59:F59)</f>
        <v>33972</v>
      </c>
      <c r="H59" s="73">
        <f ca="1">SUMIF($C$6:G$6,H$5,$C59:G59)</f>
        <v>35939</v>
      </c>
      <c r="I59" s="73">
        <f ca="1">SUM(H59-G59)</f>
        <v>1967</v>
      </c>
      <c r="J59" s="19">
        <f ca="1">IF(I59=0,0,IF(G59=0,1,I59/G59))</f>
        <v>5.7900624043329803E-2</v>
      </c>
      <c r="K59" s="73">
        <f>+DA59</f>
        <v>28932</v>
      </c>
      <c r="L59" s="73">
        <f ca="1">OFFSET(DA59,0,14,1,1)</f>
        <v>33169</v>
      </c>
      <c r="M59" s="73">
        <f ca="1">SUM(L59-K59)</f>
        <v>4237</v>
      </c>
      <c r="N59" s="19">
        <f ca="1">IF(M59=0,0,IF(K59=0,1,M59/K59))</f>
        <v>0.14644684086824278</v>
      </c>
      <c r="O59" s="73">
        <f>SUMIF($C$6:N$6,O$5,$C59:N59)</f>
        <v>62904</v>
      </c>
      <c r="P59" s="73">
        <f ca="1">SUMIF($C$6:O$6,P$5,$C59:O59)</f>
        <v>69108</v>
      </c>
      <c r="Q59" s="73">
        <f ca="1">SUM(P59-O59)</f>
        <v>6204</v>
      </c>
      <c r="R59" s="19">
        <f ca="1">IF(Q59=0,0,IF(O59=0,1,Q59/O59))</f>
        <v>9.8626478443342241E-2</v>
      </c>
      <c r="S59" s="73">
        <f>+DB59</f>
        <v>34595</v>
      </c>
      <c r="T59" s="73">
        <f ca="1">OFFSET(DB59,0,14,1,1)</f>
        <v>36234</v>
      </c>
      <c r="U59" s="73">
        <f ca="1">SUM(T59-S59)</f>
        <v>1639</v>
      </c>
      <c r="V59" s="19">
        <f ca="1">IF(U59=0,0,IF(S59=0,1,U59/S59))</f>
        <v>4.7376788553259143E-2</v>
      </c>
      <c r="W59" s="73">
        <f>SUMIF($C$6:V$6,W$5,$C59:V59)</f>
        <v>97499</v>
      </c>
      <c r="X59" s="73">
        <f ca="1">SUMIF($C$6:W$6,X$5,$C59:W59)</f>
        <v>105342</v>
      </c>
      <c r="Y59" s="73">
        <f ca="1">SUM(X59-W59)</f>
        <v>7843</v>
      </c>
      <c r="Z59" s="19">
        <f ca="1">IF(Y59=0,0,IF(W59=0,1,Y59/W59))</f>
        <v>8.0441850685648061E-2</v>
      </c>
      <c r="AA59" s="73">
        <f>+DC59</f>
        <v>38718</v>
      </c>
      <c r="AB59" s="73">
        <f ca="1">OFFSET(DC59,0,14,1,1)</f>
        <v>40179</v>
      </c>
      <c r="AC59" s="73">
        <f ca="1">SUM(AB59-AA59)</f>
        <v>1461</v>
      </c>
      <c r="AD59" s="19">
        <f ca="1">IF(AC59=0,0,IF(AA59=0,1,AC59/AA59))</f>
        <v>3.7734387106772044E-2</v>
      </c>
      <c r="AE59" s="73">
        <f>SUMIF($C$6:AD$6,AE$5,$C59:AD59)</f>
        <v>136217</v>
      </c>
      <c r="AF59" s="73">
        <f ca="1">SUMIF($C$6:AE$6,AF$5,$C59:AE59)</f>
        <v>145521</v>
      </c>
      <c r="AG59" s="73">
        <f ca="1">SUM(AF59-AE59)</f>
        <v>9304</v>
      </c>
      <c r="AH59" s="19">
        <f ca="1">IF(AG59=0,0,IF(AE59=0,1,AG59/AE59))</f>
        <v>6.8302781591137673E-2</v>
      </c>
      <c r="AI59" s="73">
        <f>+DD59</f>
        <v>43494</v>
      </c>
      <c r="AJ59" s="73">
        <f ca="1">OFFSET(DD59,0,14,1,1)</f>
        <v>41741</v>
      </c>
      <c r="AK59" s="73">
        <f ca="1">SUM(AJ59-AI59)</f>
        <v>-1753</v>
      </c>
      <c r="AL59" s="19">
        <f ca="1">IF(AK59=0,0,IF(AI59=0,1,AK59/AI59))</f>
        <v>-4.0304409803651076E-2</v>
      </c>
      <c r="AM59" s="73">
        <f>SUMIF($C$6:AL$6,AM$5,$C59:AL59)</f>
        <v>179711</v>
      </c>
      <c r="AN59" s="73">
        <f ca="1">SUMIF($C$6:AM$6,AN$5,$C59:AM59)</f>
        <v>187262</v>
      </c>
      <c r="AO59" s="73">
        <f ca="1">SUM(AN59-AM59)</f>
        <v>7551</v>
      </c>
      <c r="AP59" s="19">
        <f ca="1">IF(AO59=0,0,IF(AM59=0,1,AO59/AM59))</f>
        <v>4.2017461368530587E-2</v>
      </c>
      <c r="AQ59" s="73">
        <f>+DE59</f>
        <v>46581</v>
      </c>
      <c r="AR59" s="73">
        <f ca="1">OFFSET(DE59,0,14,1,1)</f>
        <v>45080</v>
      </c>
      <c r="AS59" s="73">
        <f ca="1">SUM(AR59-AQ59)</f>
        <v>-1501</v>
      </c>
      <c r="AT59" s="19">
        <f ca="1">IF(AS59=0,0,IF(AQ59=0,1,AS59/AQ59))</f>
        <v>-3.2223438741117626E-2</v>
      </c>
      <c r="AU59" s="73">
        <f>SUMIF($C$6:AT$6,AU$5,$C59:AT59)</f>
        <v>226292</v>
      </c>
      <c r="AV59" s="73">
        <f ca="1">SUMIF($C$6:AU$6,AV$5,$C59:AU59)</f>
        <v>232342</v>
      </c>
      <c r="AW59" s="73">
        <f ca="1">SUM(AV59-AU59)</f>
        <v>6050</v>
      </c>
      <c r="AX59" s="19">
        <f ca="1">IF(AW59=0,0,IF(AU59=0,1,AW59/AU59))</f>
        <v>2.6735368461987166E-2</v>
      </c>
      <c r="AY59" s="73">
        <f>+DF59</f>
        <v>55559</v>
      </c>
      <c r="AZ59" s="73">
        <f ca="1">OFFSET(DF59,0,14,1,1)</f>
        <v>51157</v>
      </c>
      <c r="BA59" s="73">
        <f ca="1">SUM(AZ59-AY59)</f>
        <v>-4402</v>
      </c>
      <c r="BB59" s="19">
        <f ca="1">IF(BA59=0,0,IF(AY59=0,1,BA59/AY59))</f>
        <v>-7.9231087672564302E-2</v>
      </c>
      <c r="BC59" s="73">
        <f>SUMIF($C$6:BB$6,BC$5,$C59:BB59)</f>
        <v>281851</v>
      </c>
      <c r="BD59" s="73">
        <f ca="1">SUMIF($C$6:BC$6,BD$5,$C59:BC59)</f>
        <v>283499</v>
      </c>
      <c r="BE59" s="73">
        <f ca="1">SUM(BD59-BC59)</f>
        <v>1648</v>
      </c>
      <c r="BF59" s="19">
        <f ca="1">IF(BE59=0,0,IF(BC59=0,1,BE59/BC59))</f>
        <v>5.8470610357955087E-3</v>
      </c>
      <c r="BG59" s="73">
        <f>+DG59</f>
        <v>55176</v>
      </c>
      <c r="BH59" s="73">
        <f ca="1">OFFSET(DG59,0,14,1,1)</f>
        <v>54964</v>
      </c>
      <c r="BI59" s="73">
        <f ca="1">SUM(BH59-BG59)</f>
        <v>-212</v>
      </c>
      <c r="BJ59" s="19">
        <f ca="1">IF(BI59=0,0,IF(BG59=0,1,BI59/BG59))</f>
        <v>-3.8422502537335075E-3</v>
      </c>
      <c r="BK59" s="73">
        <f>SUMIF($C$6:BJ$6,BK$5,$C59:BJ59)</f>
        <v>337027</v>
      </c>
      <c r="BL59" s="73">
        <f ca="1">SUMIF($C$6:BK$6,BL$5,$C59:BK59)</f>
        <v>338463</v>
      </c>
      <c r="BM59" s="73">
        <f ca="1">SUM(BL59-BK59)</f>
        <v>1436</v>
      </c>
      <c r="BN59" s="19">
        <f ca="1">IF(BM59=0,0,IF(BK59=0,1,BM59/BK59))</f>
        <v>4.2607862278096417E-3</v>
      </c>
      <c r="BO59" s="73">
        <f>+DH59</f>
        <v>47535</v>
      </c>
      <c r="BP59" s="73">
        <f ca="1">OFFSET(DH59,0,14,1,1)</f>
        <v>48987</v>
      </c>
      <c r="BQ59" s="73">
        <f ca="1">SUM(BP59-BO59)</f>
        <v>1452</v>
      </c>
      <c r="BR59" s="19">
        <f ca="1">IF(BQ59=0,0,IF(BO59=0,1,BQ59/BO59))</f>
        <v>3.0545913537393499E-2</v>
      </c>
      <c r="BS59" s="73">
        <f>SUMIF($C$6:BR$6,BS$5,$C59:BR59)</f>
        <v>384562</v>
      </c>
      <c r="BT59" s="73">
        <f ca="1">SUMIF($C$6:BS$6,BT$5,$C59:BS59)</f>
        <v>387450</v>
      </c>
      <c r="BU59" s="73">
        <f ca="1">SUM(BT59-BS59)</f>
        <v>2888</v>
      </c>
      <c r="BV59" s="19">
        <f ca="1">IF(BU59=0,0,IF(BS59=0,1,BU59/BS59))</f>
        <v>7.5098423661204179E-3</v>
      </c>
      <c r="BW59" s="73">
        <f>+DI59</f>
        <v>45109</v>
      </c>
      <c r="BX59" s="73">
        <f ca="1">OFFSET(DI59,0,14,1,1)</f>
        <v>45119</v>
      </c>
      <c r="BY59" s="73">
        <f ca="1">SUM(BX59-BW59)</f>
        <v>10</v>
      </c>
      <c r="BZ59" s="19">
        <f ca="1">IF(BY59=0,0,IF(BW59=0,1,BY59/BW59))</f>
        <v>2.2168525128023233E-4</v>
      </c>
      <c r="CA59" s="73">
        <f>SUMIF($C$6:BZ$6,CA$5,$C59:BZ59)</f>
        <v>429671</v>
      </c>
      <c r="CB59" s="73">
        <f ca="1">SUMIF($C$6:CA$6,CB$5,$C59:CA59)</f>
        <v>432569</v>
      </c>
      <c r="CC59" s="73">
        <f ca="1">SUM(CB59-CA59)</f>
        <v>2898</v>
      </c>
      <c r="CD59" s="19">
        <f ca="1">IF(CC59=0,0,IF(CA59=0,1,CC59/CA59))</f>
        <v>6.7446953599381854E-3</v>
      </c>
      <c r="CE59" s="73">
        <f>+DJ59</f>
        <v>41431</v>
      </c>
      <c r="CF59" s="73">
        <f ca="1">OFFSET(DJ59,0,14,1,1)</f>
        <v>42527</v>
      </c>
      <c r="CG59" s="73">
        <f ca="1">SUM(CF59-CE59)</f>
        <v>1096</v>
      </c>
      <c r="CH59" s="19">
        <f ca="1">IF(CG59=0,0,IF(CE59=0,1,CG59/CE59))</f>
        <v>2.6453621684246097E-2</v>
      </c>
      <c r="CI59" s="73">
        <f>SUMIF($C$6:CH$6,CI$5,$C59:CH59)</f>
        <v>471102</v>
      </c>
      <c r="CJ59" s="73">
        <f ca="1">SUMIF($C$6:CI$6,CJ$5,$C59:CI59)</f>
        <v>475096</v>
      </c>
      <c r="CK59" s="73">
        <f ca="1">SUM(CJ59-CI59)</f>
        <v>3994</v>
      </c>
      <c r="CL59" s="19">
        <f ca="1">IF(CK59=0,0,IF(CI59=0,1,CK59/CI59))</f>
        <v>8.4779941498868607E-3</v>
      </c>
      <c r="CM59" s="73">
        <f>+DK59</f>
        <v>41650</v>
      </c>
      <c r="CN59" s="73">
        <f ca="1">OFFSET(DK59,0,14,1,1)</f>
        <v>44262</v>
      </c>
      <c r="CO59" s="73">
        <f ca="1">SUM(CN59-CM59)</f>
        <v>2612</v>
      </c>
      <c r="CP59" s="19">
        <f ca="1">IF(CO59=0,0,IF(CM59=0,1,CO59/CM59))</f>
        <v>6.2713085234093635E-2</v>
      </c>
      <c r="CQ59" s="73">
        <f>SUMIF($C$6:CP$6,CQ$5,$C59:CP59)</f>
        <v>512752</v>
      </c>
      <c r="CR59" s="73">
        <f ca="1">SUMIF($C$6:CQ$6,CR$5,$C59:CQ59)</f>
        <v>519358</v>
      </c>
      <c r="CS59" s="73">
        <f ca="1">SUM(CR59-CQ59)</f>
        <v>6606</v>
      </c>
      <c r="CT59" s="19">
        <f ca="1">IF(CS59=0,0,IF(CQ59=0,1,CS59/CQ59))</f>
        <v>1.2883421225075671E-2</v>
      </c>
      <c r="CW59" t="s">
        <v>18</v>
      </c>
      <c r="CX59" t="s">
        <v>6</v>
      </c>
      <c r="CZ59" s="74">
        <f>SUMIF(WPB!$A$93:$A$108,'2016-2017'!CZ$7,WPB!D$93:D$108)</f>
        <v>33972</v>
      </c>
      <c r="DA59" s="74">
        <f>SUMIF(WPB!$A$93:$A$108,'2016-2017'!DA$7,WPB!E$93:E$108)</f>
        <v>28932</v>
      </c>
      <c r="DB59" s="74">
        <f>SUMIF(WPB!$A$93:$A$108,'2016-2017'!DB$7,WPB!F$93:F$108)</f>
        <v>34595</v>
      </c>
      <c r="DC59" s="74">
        <f>SUMIF(WPB!$A$93:$A$108,'2016-2017'!DC$7,WPB!G$93:G$108)</f>
        <v>38718</v>
      </c>
      <c r="DD59" s="74">
        <f>SUMIF(WPB!$A$93:$A$108,'2016-2017'!DD$7,WPB!H$93:H$108)</f>
        <v>43494</v>
      </c>
      <c r="DE59" s="74">
        <f>SUMIF(WPB!$A$93:$A$108,'2016-2017'!DE$7,WPB!I$93:I$108)</f>
        <v>46581</v>
      </c>
      <c r="DF59" s="74">
        <f>SUMIF(WPB!$A$93:$A$108,'2016-2017'!DF$7,WPB!J$93:J$108)</f>
        <v>55559</v>
      </c>
      <c r="DG59" s="74">
        <f>SUMIF(WPB!$A$93:$A$108,'2016-2017'!DG$7,WPB!K$93:K$108)</f>
        <v>55176</v>
      </c>
      <c r="DH59" s="74">
        <f>SUMIF(WPB!$A$93:$A$108,'2016-2017'!DH$7,WPB!L$93:L$108)</f>
        <v>47535</v>
      </c>
      <c r="DI59" s="74">
        <f>SUMIF(WPB!$A$93:$A$108,'2016-2017'!DI$7,WPB!M$93:M$108)</f>
        <v>45109</v>
      </c>
      <c r="DJ59" s="74">
        <f>SUMIF(WPB!$A$93:$A$108,'2016-2017'!DJ$7,WPB!N$93:N$108)</f>
        <v>41431</v>
      </c>
      <c r="DK59" s="74">
        <f>SUMIF(WPB!$A$93:$A$108,'2016-2017'!DK$7,WPB!O$93:O$108)</f>
        <v>41650</v>
      </c>
      <c r="DN59" s="74">
        <f>SUMIF(WPB!$A$93:$A$108,'2016-2017'!DN$7,WPB!D$93:D$108)</f>
        <v>35939</v>
      </c>
      <c r="DO59" s="74">
        <f>SUMIF(WPB!$A$93:$A$108,'2016-2017'!DO$7,WPB!E$93:E$108)</f>
        <v>33169</v>
      </c>
      <c r="DP59" s="74">
        <f>SUMIF(WPB!$A$93:$A$108,'2016-2017'!DP$7,WPB!F$93:F$108)</f>
        <v>36234</v>
      </c>
      <c r="DQ59" s="74">
        <f>SUMIF(WPB!$A$93:$A$108,'2016-2017'!DQ$7,WPB!G$93:G$108)</f>
        <v>40179</v>
      </c>
      <c r="DR59" s="74">
        <f>SUMIF(WPB!$A$93:$A$108,'2016-2017'!DR$7,WPB!H$93:H$108)</f>
        <v>41741</v>
      </c>
      <c r="DS59" s="74">
        <f>SUMIF(WPB!$A$93:$A$108,'2016-2017'!DS$7,WPB!I$93:I$108)</f>
        <v>45080</v>
      </c>
      <c r="DT59" s="74">
        <f>SUMIF(WPB!$A$93:$A$108,'2016-2017'!DT$7,WPB!J$93:J$108)</f>
        <v>51157</v>
      </c>
      <c r="DU59" s="74">
        <f>SUMIF(WPB!$A$93:$A$108,'2016-2017'!DU$7,WPB!K$93:K$108)</f>
        <v>54964</v>
      </c>
      <c r="DV59" s="74">
        <f>SUMIF(WPB!$A$93:$A$108,'2016-2017'!DV$7,WPB!L$93:L$108)</f>
        <v>48987</v>
      </c>
      <c r="DW59" s="74">
        <f>SUMIF(WPB!$A$93:$A$108,'2016-2017'!DW$7,WPB!M$93:M$108)</f>
        <v>45119</v>
      </c>
      <c r="DX59" s="74">
        <f>SUMIF(WPB!$A$93:$A$108,'2016-2017'!DX$7,WPB!N$93:N$108)</f>
        <v>42527</v>
      </c>
      <c r="DY59" s="74">
        <f>SUMIF(WPB!$A$93:$A$108,'2016-2017'!DY$7,WPB!O$93:O$108)</f>
        <v>44262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SUMIF(WPB!$A$111:$A$126,'2016-2017'!CZ$7,WPB!D$111:D$126)</f>
        <v>0</v>
      </c>
      <c r="DA60" s="74">
        <f>SUMIF(WPB!$A$111:$A$126,'2016-2017'!DA$7,WPB!E$111:E$126)</f>
        <v>0</v>
      </c>
      <c r="DB60" s="74">
        <f>SUMIF(WPB!$A$111:$A$126,'2016-2017'!DB$7,WPB!F$111:F$126)</f>
        <v>0</v>
      </c>
      <c r="DC60" s="74">
        <f>SUMIF(WPB!$A$111:$A$126,'2016-2017'!DC$7,WPB!G$111:G$126)</f>
        <v>0</v>
      </c>
      <c r="DD60" s="74">
        <f>SUMIF(WPB!$A$111:$A$126,'2016-2017'!DD$7,WPB!H$111:H$126)</f>
        <v>0</v>
      </c>
      <c r="DE60" s="74">
        <f>SUMIF(WPB!$A$111:$A$126,'2016-2017'!DE$7,WPB!I$111:I$126)</f>
        <v>0</v>
      </c>
      <c r="DF60" s="74">
        <f>SUMIF(WPB!$A$111:$A$126,'2016-2017'!DF$7,WPB!J$111:J$126)</f>
        <v>0</v>
      </c>
      <c r="DG60" s="74">
        <f>SUMIF(WPB!$A$111:$A$126,'2016-2017'!DG$7,WPB!K$111:K$126)</f>
        <v>0</v>
      </c>
      <c r="DH60" s="74">
        <f>SUMIF(WPB!$A$111:$A$126,'2016-2017'!DH$7,WPB!L$111:L$126)</f>
        <v>0</v>
      </c>
      <c r="DI60" s="74">
        <f>SUMIF(WPB!$A$111:$A$126,'2016-2017'!DI$7,WPB!M$111:M$126)</f>
        <v>0</v>
      </c>
      <c r="DJ60" s="74">
        <f>SUMIF(WPB!$A$111:$A$126,'2016-2017'!DJ$7,WPB!N$111:N$126)</f>
        <v>0</v>
      </c>
      <c r="DK60" s="74">
        <f>SUMIF(WPB!$A$111:$A$126,'2016-2017'!DK$7,WPB!O$111:O$126)</f>
        <v>0</v>
      </c>
      <c r="DN60" s="74">
        <f>SUMIF(WPB!$A$111:$A$126,'2016-2017'!DN$7,WPB!D$111:D$126)</f>
        <v>0</v>
      </c>
      <c r="DO60" s="74">
        <f>SUMIF(WPB!$A$111:$A$126,'2016-2017'!DO$7,WPB!E$111:E$126)</f>
        <v>0</v>
      </c>
      <c r="DP60" s="74">
        <f>SUMIF(WPB!$A$111:$A$126,'2016-2017'!DP$7,WPB!F$111:F$126)</f>
        <v>0</v>
      </c>
      <c r="DQ60" s="74">
        <f>SUMIF(WPB!$A$111:$A$126,'2016-2017'!DQ$7,WPB!G$111:G$126)</f>
        <v>0</v>
      </c>
      <c r="DR60" s="74">
        <f>SUMIF(WPB!$A$111:$A$126,'2016-2017'!DR$7,WPB!H$111:H$126)</f>
        <v>0</v>
      </c>
      <c r="DS60" s="74">
        <f>SUMIF(WPB!$A$111:$A$126,'2016-2017'!DS$7,WPB!I$111:I$126)</f>
        <v>0</v>
      </c>
      <c r="DT60" s="74">
        <f>SUMIF(WPB!$A$111:$A$126,'2016-2017'!DT$7,WPB!J$111:J$126)</f>
        <v>0</v>
      </c>
      <c r="DU60" s="74">
        <f>SUMIF(WPB!$A$111:$A$126,'2016-2017'!DU$7,WPB!K$111:K$126)</f>
        <v>0</v>
      </c>
      <c r="DV60" s="74">
        <f>SUMIF(WPB!$A$111:$A$126,'2016-2017'!DV$7,WPB!L$111:L$126)</f>
        <v>0</v>
      </c>
      <c r="DW60" s="74">
        <f>SUMIF(WPB!$A$111:$A$126,'2016-2017'!DW$7,WPB!M$111:M$126)</f>
        <v>0</v>
      </c>
      <c r="DX60" s="74">
        <f>SUMIF(WPB!$A$111:$A$126,'2016-2017'!DX$7,WPB!N$111:N$126)</f>
        <v>0</v>
      </c>
      <c r="DY60" s="74">
        <f>SUMIF(WPB!$A$111:$A$126,'2016-2017'!DY$7,WPB!O$111:O$126)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SUMIF(WPB!$A$129:$A$144,'2016-2017'!CZ$7,WPB!D$129:D$144)</f>
        <v>0</v>
      </c>
      <c r="DA61" s="74">
        <f>SUMIF(WPB!$A$129:$A$144,'2016-2017'!DA$7,WPB!E$129:E$144)</f>
        <v>0</v>
      </c>
      <c r="DB61" s="74">
        <f>SUMIF(WPB!$A$129:$A$144,'2016-2017'!DB$7,WPB!F$129:F$144)</f>
        <v>0</v>
      </c>
      <c r="DC61" s="74">
        <f>SUMIF(WPB!$A$129:$A$144,'2016-2017'!DC$7,WPB!G$129:G$144)</f>
        <v>0</v>
      </c>
      <c r="DD61" s="74">
        <f>SUMIF(WPB!$A$129:$A$144,'2016-2017'!DD$7,WPB!H$129:H$144)</f>
        <v>0</v>
      </c>
      <c r="DE61" s="74">
        <f>SUMIF(WPB!$A$129:$A$144,'2016-2017'!DE$7,WPB!I$129:I$144)</f>
        <v>0</v>
      </c>
      <c r="DF61" s="74">
        <f>SUMIF(WPB!$A$129:$A$144,'2016-2017'!DF$7,WPB!J$129:J$144)</f>
        <v>0</v>
      </c>
      <c r="DG61" s="74">
        <f>SUMIF(WPB!$A$129:$A$144,'2016-2017'!DG$7,WPB!K$129:K$144)</f>
        <v>0</v>
      </c>
      <c r="DH61" s="74">
        <f>SUMIF(WPB!$A$129:$A$144,'2016-2017'!DH$7,WPB!L$129:L$144)</f>
        <v>0</v>
      </c>
      <c r="DI61" s="74">
        <f>SUMIF(WPB!$A$129:$A$144,'2016-2017'!DI$7,WPB!M$129:M$144)</f>
        <v>0</v>
      </c>
      <c r="DJ61" s="74">
        <f>SUMIF(WPB!$A$129:$A$144,'2016-2017'!DJ$7,WPB!N$129:N$144)</f>
        <v>0</v>
      </c>
      <c r="DK61" s="74">
        <f>SUMIF(WPB!$A$129:$A$144,'2016-2017'!DK$7,WPB!O$129:O$144)</f>
        <v>0</v>
      </c>
      <c r="DN61" s="74">
        <f>SUMIF(WPB!$A$129:$A$144,'2016-2017'!DN$7,WPB!D$129:D$144)</f>
        <v>0</v>
      </c>
      <c r="DO61" s="74">
        <f>SUMIF(WPB!$A$129:$A$144,'2016-2017'!DO$7,WPB!E$129:E$144)</f>
        <v>0</v>
      </c>
      <c r="DP61" s="74">
        <f>SUMIF(WPB!$A$129:$A$144,'2016-2017'!DP$7,WPB!F$129:F$144)</f>
        <v>0</v>
      </c>
      <c r="DQ61" s="74">
        <f>SUMIF(WPB!$A$129:$A$144,'2016-2017'!DQ$7,WPB!G$129:G$144)</f>
        <v>0</v>
      </c>
      <c r="DR61" s="74">
        <f>SUMIF(WPB!$A$129:$A$144,'2016-2017'!DR$7,WPB!H$129:H$144)</f>
        <v>0</v>
      </c>
      <c r="DS61" s="74">
        <f>SUMIF(WPB!$A$129:$A$144,'2016-2017'!DS$7,WPB!I$129:I$144)</f>
        <v>0</v>
      </c>
      <c r="DT61" s="74">
        <f>SUMIF(WPB!$A$129:$A$144,'2016-2017'!DT$7,WPB!J$129:J$144)</f>
        <v>0</v>
      </c>
      <c r="DU61" s="74">
        <f>SUMIF(WPB!$A$129:$A$144,'2016-2017'!DU$7,WPB!K$129:K$144)</f>
        <v>0</v>
      </c>
      <c r="DV61" s="74">
        <f>SUMIF(WPB!$A$129:$A$144,'2016-2017'!DV$7,WPB!L$129:L$144)</f>
        <v>0</v>
      </c>
      <c r="DW61" s="74">
        <f>SUMIF(WPB!$A$129:$A$144,'2016-2017'!DW$7,WPB!M$129:M$144)</f>
        <v>0</v>
      </c>
      <c r="DX61" s="74">
        <f>SUMIF(WPB!$A$129:$A$144,'2016-2017'!DX$7,WPB!N$129:N$144)</f>
        <v>0</v>
      </c>
      <c r="DY61" s="74">
        <f>SUMIF(WPB!$A$129:$A$144,'2016-2017'!DY$7,WPB!O$129:O$144)</f>
        <v>0</v>
      </c>
    </row>
    <row r="62" spans="1:130" s="7" customFormat="1">
      <c r="A62" s="75"/>
      <c r="B62" s="24" t="s">
        <v>9</v>
      </c>
      <c r="C62" s="12">
        <f>+SUM(C59:C61)</f>
        <v>33972</v>
      </c>
      <c r="D62" s="86">
        <f ca="1">+SUM(D59:D61)</f>
        <v>35939</v>
      </c>
      <c r="E62" s="12">
        <f ca="1">SUM(E59:E61)</f>
        <v>1967</v>
      </c>
      <c r="F62" s="13">
        <f ca="1">IF(E62=0,0,IF(C62=0,1,E62/C62))</f>
        <v>5.7900624043329803E-2</v>
      </c>
      <c r="G62" s="12">
        <f>SUM(G59:G61)</f>
        <v>33972</v>
      </c>
      <c r="H62" s="86">
        <f ca="1">SUM(H59:H61)</f>
        <v>35939</v>
      </c>
      <c r="I62" s="12">
        <f ca="1">SUM(I59:I61)</f>
        <v>1967</v>
      </c>
      <c r="J62" s="13">
        <f ca="1">IF(I62=0,0,IF(G62=0,1,I62/G62))</f>
        <v>5.7900624043329803E-2</v>
      </c>
      <c r="K62" s="12">
        <f>+SUM(K59:K61)</f>
        <v>28932</v>
      </c>
      <c r="L62" s="86">
        <f ca="1">+SUM(L59:L61)</f>
        <v>33169</v>
      </c>
      <c r="M62" s="12">
        <f ca="1">SUM(M59:M61)</f>
        <v>4237</v>
      </c>
      <c r="N62" s="13">
        <f ca="1">IF(M62=0,0,IF(K62=0,1,M62/K62))</f>
        <v>0.14644684086824278</v>
      </c>
      <c r="O62" s="12">
        <f>SUM(O59:O61)</f>
        <v>62904</v>
      </c>
      <c r="P62" s="86">
        <f ca="1">SUM(P59:P61)</f>
        <v>69108</v>
      </c>
      <c r="Q62" s="12">
        <f ca="1">SUM(Q59:Q61)</f>
        <v>6204</v>
      </c>
      <c r="R62" s="13">
        <f ca="1">IF(Q62=0,0,IF(O62=0,1,Q62/O62))</f>
        <v>9.8626478443342241E-2</v>
      </c>
      <c r="S62" s="12">
        <f>+SUM(S59:S61)</f>
        <v>34595</v>
      </c>
      <c r="T62" s="86">
        <f ca="1">+SUM(T59:T61)</f>
        <v>36234</v>
      </c>
      <c r="U62" s="12">
        <f ca="1">SUM(U59:U61)</f>
        <v>1639</v>
      </c>
      <c r="V62" s="13">
        <f ca="1">IF(U62=0,0,IF(S62=0,1,U62/S62))</f>
        <v>4.7376788553259143E-2</v>
      </c>
      <c r="W62" s="12">
        <f>SUM(W59:W61)</f>
        <v>97499</v>
      </c>
      <c r="X62" s="86">
        <f ca="1">SUM(X59:X61)</f>
        <v>105342</v>
      </c>
      <c r="Y62" s="12">
        <f ca="1">SUM(Y59:Y61)</f>
        <v>7843</v>
      </c>
      <c r="Z62" s="13">
        <f ca="1">IF(Y62=0,0,IF(W62=0,1,Y62/W62))</f>
        <v>8.0441850685648061E-2</v>
      </c>
      <c r="AA62" s="12">
        <f>+SUM(AA59:AA61)</f>
        <v>38718</v>
      </c>
      <c r="AB62" s="86">
        <f ca="1">+SUM(AB59:AB61)</f>
        <v>40179</v>
      </c>
      <c r="AC62" s="12">
        <f ca="1">SUM(AC59:AC61)</f>
        <v>1461</v>
      </c>
      <c r="AD62" s="13">
        <f ca="1">IF(AC62=0,0,IF(AA62=0,1,AC62/AA62))</f>
        <v>3.7734387106772044E-2</v>
      </c>
      <c r="AE62" s="12">
        <f>SUM(AE59:AE61)</f>
        <v>136217</v>
      </c>
      <c r="AF62" s="86">
        <f ca="1">SUM(AF59:AF61)</f>
        <v>145521</v>
      </c>
      <c r="AG62" s="12">
        <f ca="1">SUM(AG59:AG61)</f>
        <v>9304</v>
      </c>
      <c r="AH62" s="13">
        <f ca="1">IF(AG62=0,0,IF(AE62=0,1,AG62/AE62))</f>
        <v>6.8302781591137673E-2</v>
      </c>
      <c r="AI62" s="12">
        <f>+SUM(AI59:AI61)</f>
        <v>43494</v>
      </c>
      <c r="AJ62" s="86">
        <f ca="1">+SUM(AJ59:AJ61)</f>
        <v>41741</v>
      </c>
      <c r="AK62" s="12">
        <f ca="1">SUM(AK59:AK61)</f>
        <v>-1753</v>
      </c>
      <c r="AL62" s="13">
        <f ca="1">IF(AK62=0,0,IF(AI62=0,1,AK62/AI62))</f>
        <v>-4.0304409803651076E-2</v>
      </c>
      <c r="AM62" s="12">
        <f>SUM(AM59:AM61)</f>
        <v>179711</v>
      </c>
      <c r="AN62" s="86">
        <f ca="1">SUM(AN59:AN61)</f>
        <v>187262</v>
      </c>
      <c r="AO62" s="12">
        <f ca="1">SUM(AO59:AO61)</f>
        <v>7551</v>
      </c>
      <c r="AP62" s="13">
        <f ca="1">IF(AO62=0,0,IF(AM62=0,1,AO62/AM62))</f>
        <v>4.2017461368530587E-2</v>
      </c>
      <c r="AQ62" s="12">
        <f>+SUM(AQ59:AQ61)</f>
        <v>46581</v>
      </c>
      <c r="AR62" s="86">
        <f ca="1">+SUM(AR59:AR61)</f>
        <v>45080</v>
      </c>
      <c r="AS62" s="12">
        <f ca="1">SUM(AS59:AS61)</f>
        <v>-1501</v>
      </c>
      <c r="AT62" s="13">
        <f ca="1">IF(AS62=0,0,IF(AQ62=0,1,AS62/AQ62))</f>
        <v>-3.2223438741117626E-2</v>
      </c>
      <c r="AU62" s="12">
        <f>SUM(AU59:AU61)</f>
        <v>226292</v>
      </c>
      <c r="AV62" s="86">
        <f ca="1">SUM(AV59:AV61)</f>
        <v>232342</v>
      </c>
      <c r="AW62" s="12">
        <f ca="1">SUM(AW59:AW61)</f>
        <v>6050</v>
      </c>
      <c r="AX62" s="13">
        <f ca="1">IF(AW62=0,0,IF(AU62=0,1,AW62/AU62))</f>
        <v>2.6735368461987166E-2</v>
      </c>
      <c r="AY62" s="12">
        <f>+SUM(AY59:AY61)</f>
        <v>55559</v>
      </c>
      <c r="AZ62" s="86">
        <f ca="1">+SUM(AZ59:AZ61)</f>
        <v>51157</v>
      </c>
      <c r="BA62" s="12">
        <f ca="1">SUM(BA59:BA61)</f>
        <v>-4402</v>
      </c>
      <c r="BB62" s="13">
        <f ca="1">IF(BA62=0,0,IF(AY62=0,1,BA62/AY62))</f>
        <v>-7.9231087672564302E-2</v>
      </c>
      <c r="BC62" s="12">
        <f>SUM(BC59:BC61)</f>
        <v>281851</v>
      </c>
      <c r="BD62" s="86">
        <f ca="1">SUM(BD59:BD61)</f>
        <v>283499</v>
      </c>
      <c r="BE62" s="12">
        <f ca="1">SUM(BE59:BE61)</f>
        <v>1648</v>
      </c>
      <c r="BF62" s="13">
        <f ca="1">IF(BE62=0,0,IF(BC62=0,1,BE62/BC62))</f>
        <v>5.8470610357955087E-3</v>
      </c>
      <c r="BG62" s="12">
        <f>+SUM(BG59:BG61)</f>
        <v>55176</v>
      </c>
      <c r="BH62" s="86">
        <f ca="1">+SUM(BH59:BH61)</f>
        <v>54964</v>
      </c>
      <c r="BI62" s="12">
        <f ca="1">SUM(BI59:BI61)</f>
        <v>-212</v>
      </c>
      <c r="BJ62" s="13">
        <f ca="1">IF(BI62=0,0,IF(BG62=0,1,BI62/BG62))</f>
        <v>-3.8422502537335075E-3</v>
      </c>
      <c r="BK62" s="12">
        <f>SUM(BK59:BK61)</f>
        <v>337027</v>
      </c>
      <c r="BL62" s="86">
        <f ca="1">SUM(BL59:BL61)</f>
        <v>338463</v>
      </c>
      <c r="BM62" s="12">
        <f ca="1">SUM(BM59:BM61)</f>
        <v>1436</v>
      </c>
      <c r="BN62" s="13">
        <f ca="1">IF(BM62=0,0,IF(BK62=0,1,BM62/BK62))</f>
        <v>4.2607862278096417E-3</v>
      </c>
      <c r="BO62" s="12">
        <f>+SUM(BO59:BO61)</f>
        <v>47535</v>
      </c>
      <c r="BP62" s="86">
        <f ca="1">+SUM(BP59:BP61)</f>
        <v>48987</v>
      </c>
      <c r="BQ62" s="12">
        <f ca="1">SUM(BQ59:BQ61)</f>
        <v>1452</v>
      </c>
      <c r="BR62" s="13">
        <f ca="1">IF(BQ62=0,0,IF(BO62=0,1,BQ62/BO62))</f>
        <v>3.0545913537393499E-2</v>
      </c>
      <c r="BS62" s="12">
        <f>SUM(BS59:BS61)</f>
        <v>384562</v>
      </c>
      <c r="BT62" s="86">
        <f ca="1">SUM(BT59:BT61)</f>
        <v>387450</v>
      </c>
      <c r="BU62" s="12">
        <f ca="1">SUM(BU59:BU61)</f>
        <v>2888</v>
      </c>
      <c r="BV62" s="13">
        <f ca="1">IF(BU62=0,0,IF(BS62=0,1,BU62/BS62))</f>
        <v>7.5098423661204179E-3</v>
      </c>
      <c r="BW62" s="12">
        <f>+SUM(BW59:BW61)</f>
        <v>45109</v>
      </c>
      <c r="BX62" s="86">
        <f ca="1">+SUM(BX59:BX61)</f>
        <v>45119</v>
      </c>
      <c r="BY62" s="12">
        <f ca="1">SUM(BY59:BY61)</f>
        <v>10</v>
      </c>
      <c r="BZ62" s="13">
        <f ca="1">IF(BY62=0,0,IF(BW62=0,1,BY62/BW62))</f>
        <v>2.2168525128023233E-4</v>
      </c>
      <c r="CA62" s="12">
        <f>SUM(CA59:CA61)</f>
        <v>429671</v>
      </c>
      <c r="CB62" s="86">
        <f ca="1">SUM(CB59:CB61)</f>
        <v>432569</v>
      </c>
      <c r="CC62" s="12">
        <f ca="1">SUM(CC59:CC61)</f>
        <v>2898</v>
      </c>
      <c r="CD62" s="13">
        <f ca="1">IF(CC62=0,0,IF(CA62=0,1,CC62/CA62))</f>
        <v>6.7446953599381854E-3</v>
      </c>
      <c r="CE62" s="12">
        <f>+SUM(CE59:CE61)</f>
        <v>41431</v>
      </c>
      <c r="CF62" s="86">
        <f ca="1">+SUM(CF59:CF61)</f>
        <v>42527</v>
      </c>
      <c r="CG62" s="12">
        <f ca="1">SUM(CG59:CG61)</f>
        <v>1096</v>
      </c>
      <c r="CH62" s="13">
        <f ca="1">IF(CG62=0,0,IF(CE62=0,1,CG62/CE62))</f>
        <v>2.6453621684246097E-2</v>
      </c>
      <c r="CI62" s="12">
        <f>SUM(CI59:CI61)</f>
        <v>471102</v>
      </c>
      <c r="CJ62" s="86">
        <f ca="1">SUM(CJ59:CJ61)</f>
        <v>475096</v>
      </c>
      <c r="CK62" s="12">
        <f ca="1">SUM(CK59:CK61)</f>
        <v>3994</v>
      </c>
      <c r="CL62" s="13">
        <f ca="1">IF(CK62=0,0,IF(CI62=0,1,CK62/CI62))</f>
        <v>8.4779941498868607E-3</v>
      </c>
      <c r="CM62" s="12">
        <f>+SUM(CM59:CM61)</f>
        <v>41650</v>
      </c>
      <c r="CN62" s="86">
        <f ca="1">+SUM(CN59:CN61)</f>
        <v>44262</v>
      </c>
      <c r="CO62" s="12">
        <f ca="1">SUM(CO59:CO61)</f>
        <v>2612</v>
      </c>
      <c r="CP62" s="13">
        <f ca="1">IF(CO62=0,0,IF(CM62=0,1,CO62/CM62))</f>
        <v>6.2713085234093635E-2</v>
      </c>
      <c r="CQ62" s="12">
        <f>SUM(CQ59:CQ61)</f>
        <v>512752</v>
      </c>
      <c r="CR62" s="86">
        <f ca="1">SUM(CR59:CR61)</f>
        <v>519358</v>
      </c>
      <c r="CS62" s="12">
        <f ca="1">SUM(CS59:CS61)</f>
        <v>6606</v>
      </c>
      <c r="CT62" s="13">
        <f ca="1">IF(CS62=0,0,IF(CQ62=0,1,CS62/CQ62))</f>
        <v>1.2883421225075671E-2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1812942</v>
      </c>
      <c r="D64" s="73">
        <f t="shared" ca="1" si="2"/>
        <v>1830216</v>
      </c>
      <c r="E64" s="18">
        <f t="shared" ca="1" si="2"/>
        <v>17274</v>
      </c>
      <c r="F64" s="19">
        <f ca="1">IF(E64=0,0,IF(C64=0,1,E64/C64))</f>
        <v>9.5281592020042567E-3</v>
      </c>
      <c r="G64" s="18">
        <f t="shared" ref="G64:I66" si="3">SUMIF($B$9:$B$63,$B64,G$9:G$63)</f>
        <v>1812942</v>
      </c>
      <c r="H64" s="73">
        <f t="shared" ca="1" si="3"/>
        <v>1830216</v>
      </c>
      <c r="I64" s="18">
        <f t="shared" ca="1" si="3"/>
        <v>17274</v>
      </c>
      <c r="J64" s="19">
        <f ca="1">IF(I64=0,0,IF(G64=0,1,I64/G64))</f>
        <v>9.5281592020042567E-3</v>
      </c>
      <c r="K64" s="18">
        <f t="shared" ref="K64:M66" si="4">SUMIF($B$9:$B$63,$B64,K$9:K$63)</f>
        <v>1658125</v>
      </c>
      <c r="L64" s="73">
        <f t="shared" ca="1" si="4"/>
        <v>1701305</v>
      </c>
      <c r="M64" s="18">
        <f t="shared" ca="1" si="4"/>
        <v>43180</v>
      </c>
      <c r="N64" s="19">
        <f ca="1">IF(M64=0,0,IF(K64=0,1,M64/K64))</f>
        <v>2.6041462495288353E-2</v>
      </c>
      <c r="O64" s="18">
        <f t="shared" ref="O64:Q66" si="5">SUMIF($B$9:$B$63,$B64,O$9:O$63)</f>
        <v>3471067</v>
      </c>
      <c r="P64" s="73">
        <f t="shared" ca="1" si="5"/>
        <v>3531521</v>
      </c>
      <c r="Q64" s="18">
        <f t="shared" ca="1" si="5"/>
        <v>60454</v>
      </c>
      <c r="R64" s="19">
        <f ca="1">IF(Q64=0,0,IF(O64=0,1,Q64/O64))</f>
        <v>1.7416546554704936E-2</v>
      </c>
      <c r="S64" s="18">
        <f t="shared" ref="S64:U66" si="6">SUMIF($B$9:$B$63,$B64,S$9:S$63)</f>
        <v>2028019</v>
      </c>
      <c r="T64" s="73">
        <f t="shared" ca="1" si="6"/>
        <v>1978927</v>
      </c>
      <c r="U64" s="18">
        <f t="shared" ca="1" si="6"/>
        <v>-49092</v>
      </c>
      <c r="V64" s="19">
        <f ca="1">IF(U64=0,0,IF(S64=0,1,U64/S64))</f>
        <v>-2.420687380147819E-2</v>
      </c>
      <c r="W64" s="18">
        <f t="shared" ref="W64:Y66" si="7">SUMIF($B$9:$B$63,$B64,W$9:W$63)</f>
        <v>5499086</v>
      </c>
      <c r="X64" s="73">
        <f t="shared" ca="1" si="7"/>
        <v>5510448</v>
      </c>
      <c r="Y64" s="18">
        <f t="shared" ca="1" si="7"/>
        <v>11362</v>
      </c>
      <c r="Z64" s="19">
        <f ca="1">IF(Y64=0,0,IF(W64=0,1,Y64/W64))</f>
        <v>2.0661615402996062E-3</v>
      </c>
      <c r="AA64" s="18">
        <f t="shared" ref="AA64:AC66" si="8">SUMIF($B$9:$B$63,$B64,AA$9:AA$63)</f>
        <v>2041779</v>
      </c>
      <c r="AB64" s="73">
        <f t="shared" ca="1" si="8"/>
        <v>2118465</v>
      </c>
      <c r="AC64" s="18">
        <f t="shared" ca="1" si="8"/>
        <v>76686</v>
      </c>
      <c r="AD64" s="19">
        <f ca="1">IF(AC64=0,0,IF(AA64=0,1,AC64/AA64))</f>
        <v>3.7558423316137547E-2</v>
      </c>
      <c r="AE64" s="18">
        <f t="shared" ref="AE64:AG66" si="9">SUMIF($B$9:$B$63,$B64,AE$9:AE$63)</f>
        <v>7540865</v>
      </c>
      <c r="AF64" s="73">
        <f t="shared" ca="1" si="9"/>
        <v>7628913</v>
      </c>
      <c r="AG64" s="18">
        <f t="shared" ca="1" si="9"/>
        <v>88048</v>
      </c>
      <c r="AH64" s="19">
        <f ca="1">IF(AG64=0,0,IF(AE64=0,1,AG64/AE64))</f>
        <v>1.1676114079750798E-2</v>
      </c>
      <c r="AI64" s="18">
        <f t="shared" ref="AI64:AK66" si="10">SUMIF($B$9:$B$63,$B64,AI$9:AI$63)</f>
        <v>2307044</v>
      </c>
      <c r="AJ64" s="73">
        <f t="shared" ca="1" si="10"/>
        <v>2249508</v>
      </c>
      <c r="AK64" s="18">
        <f t="shared" ca="1" si="10"/>
        <v>-57536</v>
      </c>
      <c r="AL64" s="19">
        <f ca="1">IF(AK64=0,0,IF(AI64=0,1,AK64/AI64))</f>
        <v>-2.4939272939744538E-2</v>
      </c>
      <c r="AM64" s="18">
        <f t="shared" ref="AM64:AO66" si="11">SUMIF($B$9:$B$63,$B64,AM$9:AM$63)</f>
        <v>9847909</v>
      </c>
      <c r="AN64" s="73">
        <f t="shared" ca="1" si="11"/>
        <v>9878421</v>
      </c>
      <c r="AO64" s="18">
        <f t="shared" ca="1" si="11"/>
        <v>30512</v>
      </c>
      <c r="AP64" s="19">
        <f ca="1">IF(AO64=0,0,IF(AM64=0,1,AO64/AM64))</f>
        <v>3.0983226997731194E-3</v>
      </c>
      <c r="AQ64" s="18">
        <f t="shared" ref="AQ64:AS66" si="12">SUMIF($B$9:$B$63,$B64,AQ$9:AQ$63)</f>
        <v>2407573</v>
      </c>
      <c r="AR64" s="73">
        <f t="shared" ca="1" si="12"/>
        <v>2386368</v>
      </c>
      <c r="AS64" s="18">
        <f t="shared" ca="1" si="12"/>
        <v>-21205</v>
      </c>
      <c r="AT64" s="19">
        <f ca="1">IF(AS64=0,0,IF(AQ64=0,1,AS64/AQ64))</f>
        <v>-8.8076249401368104E-3</v>
      </c>
      <c r="AU64" s="18">
        <f t="shared" ref="AU64:AW66" si="13">SUMIF($B$9:$B$63,$B64,AU$9:AU$63)</f>
        <v>12255482</v>
      </c>
      <c r="AV64" s="73">
        <f t="shared" ca="1" si="13"/>
        <v>12264789</v>
      </c>
      <c r="AW64" s="18">
        <f t="shared" ca="1" si="13"/>
        <v>9307</v>
      </c>
      <c r="AX64" s="19">
        <f ca="1">IF(AW64=0,0,IF(AU64=0,1,AW64/AU64))</f>
        <v>7.594152559646369E-4</v>
      </c>
      <c r="AY64" s="18">
        <f t="shared" ref="AY64:BA66" si="14">SUMIF($B$9:$B$63,$B64,AY$9:AY$63)</f>
        <v>2846086</v>
      </c>
      <c r="AZ64" s="73">
        <f t="shared" ca="1" si="14"/>
        <v>2814486</v>
      </c>
      <c r="BA64" s="18">
        <f t="shared" ca="1" si="14"/>
        <v>-31600</v>
      </c>
      <c r="BB64" s="19">
        <f ca="1">IF(BA64=0,0,IF(AY64=0,1,BA64/AY64))</f>
        <v>-1.1102967373438469E-2</v>
      </c>
      <c r="BC64" s="18">
        <f t="shared" ref="BC64:BE66" si="15">SUMIF($B$9:$B$63,$B64,BC$9:BC$63)</f>
        <v>15101568</v>
      </c>
      <c r="BD64" s="73">
        <f t="shared" ca="1" si="15"/>
        <v>15079275</v>
      </c>
      <c r="BE64" s="18">
        <f t="shared" ca="1" si="15"/>
        <v>-22293</v>
      </c>
      <c r="BF64" s="19">
        <f ca="1">IF(BE64=0,0,IF(BC64=0,1,BE64/BC64))</f>
        <v>-1.4762043252727133E-3</v>
      </c>
      <c r="BG64" s="18">
        <f t="shared" ref="BG64:BI66" si="16">SUMIF($B$9:$B$63,$B64,BG$9:BG$63)</f>
        <v>2825941</v>
      </c>
      <c r="BH64" s="73">
        <f t="shared" ca="1" si="16"/>
        <v>2899362</v>
      </c>
      <c r="BI64" s="18">
        <f t="shared" ca="1" si="16"/>
        <v>73421</v>
      </c>
      <c r="BJ64" s="19">
        <f ca="1">IF(BI64=0,0,IF(BG64=0,1,BI64/BG64))</f>
        <v>2.5981080284407921E-2</v>
      </c>
      <c r="BK64" s="18">
        <f t="shared" ref="BK64:BM66" si="17">SUMIF($B$9:$B$63,$B64,BK$9:BK$63)</f>
        <v>17927509</v>
      </c>
      <c r="BL64" s="73">
        <f t="shared" ca="1" si="17"/>
        <v>17978637</v>
      </c>
      <c r="BM64" s="18">
        <f t="shared" ca="1" si="17"/>
        <v>51128</v>
      </c>
      <c r="BN64" s="19">
        <f ca="1">IF(BM64=0,0,IF(BK64=0,1,BM64/BK64))</f>
        <v>2.8519299585904544E-3</v>
      </c>
      <c r="BO64" s="18">
        <f t="shared" ref="BO64:BQ66" si="18">SUMIF($B$9:$B$63,$B64,BO$9:BO$63)</f>
        <v>2374015</v>
      </c>
      <c r="BP64" s="73">
        <f t="shared" ca="1" si="18"/>
        <v>2412260</v>
      </c>
      <c r="BQ64" s="18">
        <f t="shared" ca="1" si="18"/>
        <v>38245</v>
      </c>
      <c r="BR64" s="19">
        <f ca="1">IF(BQ64=0,0,IF(BO64=0,1,BQ64/BO64))</f>
        <v>1.6109839238589479E-2</v>
      </c>
      <c r="BS64" s="18">
        <f t="shared" ref="BS64:BU66" si="19">SUMIF($B$9:$B$63,$B64,BS$9:BS$63)</f>
        <v>20301524</v>
      </c>
      <c r="BT64" s="73">
        <f t="shared" ca="1" si="19"/>
        <v>20390897</v>
      </c>
      <c r="BU64" s="18">
        <f t="shared" ca="1" si="19"/>
        <v>89373</v>
      </c>
      <c r="BV64" s="19">
        <f ca="1">IF(BU64=0,0,IF(BS64=0,1,BU64/BS64))</f>
        <v>4.4022803411211883E-3</v>
      </c>
      <c r="BW64" s="18">
        <f t="shared" ref="BW64:BY66" si="20">SUMIF($B$9:$B$63,$B64,BW$9:BW$63)</f>
        <v>2315109</v>
      </c>
      <c r="BX64" s="73">
        <f t="shared" ca="1" si="20"/>
        <v>2320659</v>
      </c>
      <c r="BY64" s="18">
        <f t="shared" ca="1" si="20"/>
        <v>5550</v>
      </c>
      <c r="BZ64" s="19">
        <f ca="1">IF(BY64=0,0,IF(BW64=0,1,BY64/BW64))</f>
        <v>2.3972953325307792E-3</v>
      </c>
      <c r="CA64" s="18">
        <f t="shared" ref="CA64:CC66" si="21">SUMIF($B$9:$B$63,$B64,CA$9:CA$63)</f>
        <v>22616633</v>
      </c>
      <c r="CB64" s="73">
        <f t="shared" ca="1" si="21"/>
        <v>22711556</v>
      </c>
      <c r="CC64" s="18">
        <f t="shared" ca="1" si="21"/>
        <v>94923</v>
      </c>
      <c r="CD64" s="19">
        <f ca="1">IF(CC64=0,0,IF(CA64=0,1,CC64/CA64))</f>
        <v>4.1970438305295047E-3</v>
      </c>
      <c r="CE64" s="18">
        <f t="shared" ref="CE64:CG66" si="22">SUMIF($B$9:$B$63,$B64,CE$9:CE$63)</f>
        <v>2044375</v>
      </c>
      <c r="CF64" s="73">
        <f t="shared" ca="1" si="22"/>
        <v>2099249</v>
      </c>
      <c r="CG64" s="18">
        <f t="shared" ca="1" si="22"/>
        <v>54874</v>
      </c>
      <c r="CH64" s="19">
        <f ca="1">IF(CG64=0,0,IF(CE64=0,1,CG64/CE64))</f>
        <v>2.6841455212473251E-2</v>
      </c>
      <c r="CI64" s="18">
        <f t="shared" ref="CI64:CK66" si="23">SUMIF($B$9:$B$63,$B64,CI$9:CI$63)</f>
        <v>24661008</v>
      </c>
      <c r="CJ64" s="73">
        <f t="shared" ca="1" si="23"/>
        <v>24810805</v>
      </c>
      <c r="CK64" s="18">
        <f t="shared" ca="1" si="23"/>
        <v>149797</v>
      </c>
      <c r="CL64" s="19">
        <f ca="1">IF(CK64=0,0,IF(CI64=0,1,CK64/CI64))</f>
        <v>6.074244815945885E-3</v>
      </c>
      <c r="CM64" s="18">
        <f t="shared" ref="CM64:CO66" si="24">SUMIF($B$9:$B$63,$B64,CM$9:CM$63)</f>
        <v>1991092</v>
      </c>
      <c r="CN64" s="73">
        <f t="shared" ca="1" si="24"/>
        <v>2069389</v>
      </c>
      <c r="CO64" s="18">
        <f t="shared" ca="1" si="24"/>
        <v>78297</v>
      </c>
      <c r="CP64" s="19">
        <f ca="1">IF(CO64=0,0,IF(CM64=0,1,CO64/CM64))</f>
        <v>3.9323647526081168E-2</v>
      </c>
      <c r="CQ64" s="18">
        <f t="shared" ref="CQ64:CS66" si="25">SUMIF($B$9:$B$63,$B64,CQ$9:CQ$63)</f>
        <v>26652100</v>
      </c>
      <c r="CR64" s="73">
        <f t="shared" ca="1" si="25"/>
        <v>26880194</v>
      </c>
      <c r="CS64" s="18">
        <f t="shared" ca="1" si="25"/>
        <v>228094</v>
      </c>
      <c r="CT64" s="19">
        <f ca="1">IF(CS64=0,0,IF(CQ64=0,1,CS64/CQ64))</f>
        <v>8.5581999167044995E-3</v>
      </c>
    </row>
    <row r="65" spans="1:98">
      <c r="A65" s="77"/>
      <c r="B65" s="26" t="s">
        <v>7</v>
      </c>
      <c r="C65" s="18">
        <f t="shared" si="2"/>
        <v>535385</v>
      </c>
      <c r="D65" s="73">
        <f t="shared" ca="1" si="2"/>
        <v>554464</v>
      </c>
      <c r="E65" s="18">
        <f t="shared" ca="1" si="2"/>
        <v>19079</v>
      </c>
      <c r="F65" s="19">
        <f ca="1">IF(E65=0,0,IF(C65=0,1,E65/C65))</f>
        <v>3.5636037617789065E-2</v>
      </c>
      <c r="G65" s="18">
        <f t="shared" si="3"/>
        <v>535385</v>
      </c>
      <c r="H65" s="73">
        <f t="shared" ca="1" si="3"/>
        <v>554464</v>
      </c>
      <c r="I65" s="18">
        <f t="shared" ca="1" si="3"/>
        <v>19079</v>
      </c>
      <c r="J65" s="19">
        <f ca="1">IF(I65=0,0,IF(G65=0,1,I65/G65))</f>
        <v>3.5636037617789065E-2</v>
      </c>
      <c r="K65" s="18">
        <f t="shared" si="4"/>
        <v>548691</v>
      </c>
      <c r="L65" s="73">
        <f t="shared" ca="1" si="4"/>
        <v>537099</v>
      </c>
      <c r="M65" s="18">
        <f t="shared" ca="1" si="4"/>
        <v>-11592</v>
      </c>
      <c r="N65" s="19">
        <f ca="1">IF(M65=0,0,IF(K65=0,1,M65/K65))</f>
        <v>-2.1126645051586412E-2</v>
      </c>
      <c r="O65" s="18">
        <f t="shared" si="5"/>
        <v>1084076</v>
      </c>
      <c r="P65" s="73">
        <f t="shared" ca="1" si="5"/>
        <v>1091563</v>
      </c>
      <c r="Q65" s="18">
        <f t="shared" ca="1" si="5"/>
        <v>7487</v>
      </c>
      <c r="R65" s="19">
        <f ca="1">IF(Q65=0,0,IF(O65=0,1,Q65/O65))</f>
        <v>6.9063423597607544E-3</v>
      </c>
      <c r="S65" s="18">
        <f t="shared" si="6"/>
        <v>596736</v>
      </c>
      <c r="T65" s="73">
        <f t="shared" ca="1" si="6"/>
        <v>619161</v>
      </c>
      <c r="U65" s="18">
        <f t="shared" ca="1" si="6"/>
        <v>22425</v>
      </c>
      <c r="V65" s="19">
        <f ca="1">IF(U65=0,0,IF(S65=0,1,U65/S65))</f>
        <v>3.7579432110682112E-2</v>
      </c>
      <c r="W65" s="18">
        <f t="shared" si="7"/>
        <v>1680812</v>
      </c>
      <c r="X65" s="73">
        <f t="shared" ca="1" si="7"/>
        <v>1710724</v>
      </c>
      <c r="Y65" s="18">
        <f t="shared" ca="1" si="7"/>
        <v>29912</v>
      </c>
      <c r="Z65" s="19">
        <f ca="1">IF(Y65=0,0,IF(W65=0,1,Y65/W65))</f>
        <v>1.7796160427222082E-2</v>
      </c>
      <c r="AA65" s="18">
        <f t="shared" si="8"/>
        <v>577272</v>
      </c>
      <c r="AB65" s="73">
        <f t="shared" ca="1" si="8"/>
        <v>556029</v>
      </c>
      <c r="AC65" s="18">
        <f t="shared" ca="1" si="8"/>
        <v>-21243</v>
      </c>
      <c r="AD65" s="19">
        <f ca="1">IF(AC65=0,0,IF(AA65=0,1,AC65/AA65))</f>
        <v>-3.6798943998669606E-2</v>
      </c>
      <c r="AE65" s="18">
        <f t="shared" si="9"/>
        <v>2258084</v>
      </c>
      <c r="AF65" s="73">
        <f t="shared" ca="1" si="9"/>
        <v>2266753</v>
      </c>
      <c r="AG65" s="18">
        <f t="shared" ca="1" si="9"/>
        <v>8669</v>
      </c>
      <c r="AH65" s="19">
        <f ca="1">IF(AG65=0,0,IF(AE65=0,1,AG65/AE65))</f>
        <v>3.8390954455192988E-3</v>
      </c>
      <c r="AI65" s="18">
        <f t="shared" si="10"/>
        <v>584529</v>
      </c>
      <c r="AJ65" s="73">
        <f t="shared" ca="1" si="10"/>
        <v>615909</v>
      </c>
      <c r="AK65" s="18">
        <f t="shared" ca="1" si="10"/>
        <v>31380</v>
      </c>
      <c r="AL65" s="19">
        <f ca="1">IF(AK65=0,0,IF(AI65=0,1,AK65/AI65))</f>
        <v>5.3684248343538132E-2</v>
      </c>
      <c r="AM65" s="18">
        <f t="shared" si="11"/>
        <v>2842613</v>
      </c>
      <c r="AN65" s="73">
        <f t="shared" ca="1" si="11"/>
        <v>2882662</v>
      </c>
      <c r="AO65" s="18">
        <f t="shared" ca="1" si="11"/>
        <v>40049</v>
      </c>
      <c r="AP65" s="19">
        <f ca="1">IF(AO65=0,0,IF(AM65=0,1,AO65/AM65))</f>
        <v>1.4088797877164426E-2</v>
      </c>
      <c r="AQ65" s="18">
        <f t="shared" si="12"/>
        <v>615830</v>
      </c>
      <c r="AR65" s="73">
        <f t="shared" ca="1" si="12"/>
        <v>610347</v>
      </c>
      <c r="AS65" s="18">
        <f t="shared" ca="1" si="12"/>
        <v>-5483</v>
      </c>
      <c r="AT65" s="19">
        <f ca="1">IF(AS65=0,0,IF(AQ65=0,1,AS65/AQ65))</f>
        <v>-8.903431141711186E-3</v>
      </c>
      <c r="AU65" s="18">
        <f t="shared" si="13"/>
        <v>3458443</v>
      </c>
      <c r="AV65" s="73">
        <f t="shared" ca="1" si="13"/>
        <v>3493009</v>
      </c>
      <c r="AW65" s="18">
        <f t="shared" ca="1" si="13"/>
        <v>34566</v>
      </c>
      <c r="AX65" s="19">
        <f ca="1">IF(AW65=0,0,IF(AU65=0,1,AW65/AU65))</f>
        <v>9.9946710123601859E-3</v>
      </c>
      <c r="AY65" s="18">
        <f t="shared" si="14"/>
        <v>530075</v>
      </c>
      <c r="AZ65" s="73">
        <f t="shared" ca="1" si="14"/>
        <v>521507</v>
      </c>
      <c r="BA65" s="18">
        <f t="shared" ca="1" si="14"/>
        <v>-8568</v>
      </c>
      <c r="BB65" s="19">
        <f ca="1">IF(BA65=0,0,IF(AY65=0,1,BA65/AY65))</f>
        <v>-1.6163750412677452E-2</v>
      </c>
      <c r="BC65" s="18">
        <f t="shared" si="15"/>
        <v>3988518</v>
      </c>
      <c r="BD65" s="73">
        <f t="shared" ca="1" si="15"/>
        <v>4014516</v>
      </c>
      <c r="BE65" s="18">
        <f t="shared" ca="1" si="15"/>
        <v>25998</v>
      </c>
      <c r="BF65" s="19">
        <f ca="1">IF(BE65=0,0,IF(BC65=0,1,BE65/BC65))</f>
        <v>6.5182105233071528E-3</v>
      </c>
      <c r="BG65" s="18">
        <f t="shared" si="16"/>
        <v>603101</v>
      </c>
      <c r="BH65" s="73">
        <f t="shared" ca="1" si="16"/>
        <v>604867</v>
      </c>
      <c r="BI65" s="18">
        <f t="shared" ca="1" si="16"/>
        <v>1766</v>
      </c>
      <c r="BJ65" s="19">
        <f ca="1">IF(BI65=0,0,IF(BG65=0,1,BI65/BG65))</f>
        <v>2.928199422650601E-3</v>
      </c>
      <c r="BK65" s="18">
        <f t="shared" si="17"/>
        <v>4591619</v>
      </c>
      <c r="BL65" s="73">
        <f t="shared" ca="1" si="17"/>
        <v>4619383</v>
      </c>
      <c r="BM65" s="18">
        <f t="shared" ca="1" si="17"/>
        <v>27764</v>
      </c>
      <c r="BN65" s="19">
        <f ca="1">IF(BM65=0,0,IF(BK65=0,1,BM65/BK65))</f>
        <v>6.0466689418264014E-3</v>
      </c>
      <c r="BO65" s="18">
        <f t="shared" si="18"/>
        <v>585661</v>
      </c>
      <c r="BP65" s="73">
        <f t="shared" ca="1" si="18"/>
        <v>563461</v>
      </c>
      <c r="BQ65" s="18">
        <f t="shared" ca="1" si="18"/>
        <v>-22200</v>
      </c>
      <c r="BR65" s="19">
        <f ca="1">IF(BQ65=0,0,IF(BO65=0,1,BQ65/BO65))</f>
        <v>-3.7905887535622143E-2</v>
      </c>
      <c r="BS65" s="18">
        <f t="shared" si="19"/>
        <v>5177280</v>
      </c>
      <c r="BT65" s="73">
        <f t="shared" ca="1" si="19"/>
        <v>5182844</v>
      </c>
      <c r="BU65" s="18">
        <f t="shared" ca="1" si="19"/>
        <v>5564</v>
      </c>
      <c r="BV65" s="19">
        <f ca="1">IF(BU65=0,0,IF(BS65=0,1,BU65/BS65))</f>
        <v>1.0746955930527227E-3</v>
      </c>
      <c r="BW65" s="18">
        <f t="shared" si="20"/>
        <v>588187</v>
      </c>
      <c r="BX65" s="73">
        <f t="shared" ca="1" si="20"/>
        <v>576162</v>
      </c>
      <c r="BY65" s="18">
        <f t="shared" ca="1" si="20"/>
        <v>-12025</v>
      </c>
      <c r="BZ65" s="19">
        <f ca="1">IF(BY65=0,0,IF(BW65=0,1,BY65/BW65))</f>
        <v>-2.0444178467052144E-2</v>
      </c>
      <c r="CA65" s="18">
        <f t="shared" si="21"/>
        <v>5765467</v>
      </c>
      <c r="CB65" s="73">
        <f t="shared" ca="1" si="21"/>
        <v>5759006</v>
      </c>
      <c r="CC65" s="18">
        <f t="shared" ca="1" si="21"/>
        <v>-6461</v>
      </c>
      <c r="CD65" s="19">
        <f ca="1">IF(CC65=0,0,IF(CA65=0,1,CC65/CA65))</f>
        <v>-1.1206377557967117E-3</v>
      </c>
      <c r="CE65" s="18">
        <f t="shared" si="22"/>
        <v>581337</v>
      </c>
      <c r="CF65" s="73">
        <f t="shared" ca="1" si="22"/>
        <v>581672</v>
      </c>
      <c r="CG65" s="18">
        <f t="shared" ca="1" si="22"/>
        <v>335</v>
      </c>
      <c r="CH65" s="19">
        <f ca="1">IF(CG65=0,0,IF(CE65=0,1,CG65/CE65))</f>
        <v>5.7625783323614354E-4</v>
      </c>
      <c r="CI65" s="18">
        <f t="shared" si="23"/>
        <v>6346804</v>
      </c>
      <c r="CJ65" s="73">
        <f t="shared" ca="1" si="23"/>
        <v>6340678</v>
      </c>
      <c r="CK65" s="18">
        <f t="shared" ca="1" si="23"/>
        <v>-6126</v>
      </c>
      <c r="CL65" s="19">
        <f ca="1">IF(CK65=0,0,IF(CI65=0,1,CK65/CI65))</f>
        <v>-9.6521020658586591E-4</v>
      </c>
      <c r="CM65" s="18">
        <f t="shared" si="24"/>
        <v>512061</v>
      </c>
      <c r="CN65" s="73">
        <f t="shared" ca="1" si="24"/>
        <v>489620</v>
      </c>
      <c r="CO65" s="18">
        <f t="shared" ca="1" si="24"/>
        <v>-22441</v>
      </c>
      <c r="CP65" s="19">
        <f ca="1">IF(CO65=0,0,IF(CM65=0,1,CO65/CM65))</f>
        <v>-4.3824856804169816E-2</v>
      </c>
      <c r="CQ65" s="18">
        <f t="shared" si="25"/>
        <v>6858865</v>
      </c>
      <c r="CR65" s="73">
        <f t="shared" ca="1" si="25"/>
        <v>6830298</v>
      </c>
      <c r="CS65" s="18">
        <f t="shared" ca="1" si="25"/>
        <v>-28567</v>
      </c>
      <c r="CT65" s="19">
        <f ca="1">IF(CS65=0,0,IF(CQ65=0,1,CS65/CQ65))</f>
        <v>-4.1649748172620394E-3</v>
      </c>
    </row>
    <row r="66" spans="1:98">
      <c r="A66" s="78"/>
      <c r="B66" s="26" t="s">
        <v>8</v>
      </c>
      <c r="C66" s="73">
        <f t="shared" si="2"/>
        <v>7917</v>
      </c>
      <c r="D66" s="73">
        <f t="shared" ca="1" si="2"/>
        <v>8226</v>
      </c>
      <c r="E66" s="73">
        <f t="shared" ca="1" si="2"/>
        <v>309</v>
      </c>
      <c r="F66" s="19">
        <f ca="1">IF(E66=0,0,IF(C66=0,1,E66/C66))</f>
        <v>3.9029935581659722E-2</v>
      </c>
      <c r="G66" s="73">
        <f t="shared" si="3"/>
        <v>7917</v>
      </c>
      <c r="H66" s="73">
        <f t="shared" ca="1" si="3"/>
        <v>8226</v>
      </c>
      <c r="I66" s="73">
        <f t="shared" ca="1" si="3"/>
        <v>309</v>
      </c>
      <c r="J66" s="19">
        <f ca="1">IF(I66=0,0,IF(G66=0,1,I66/G66))</f>
        <v>3.9029935581659722E-2</v>
      </c>
      <c r="K66" s="73">
        <f t="shared" si="4"/>
        <v>7449</v>
      </c>
      <c r="L66" s="73">
        <f t="shared" ca="1" si="4"/>
        <v>7637</v>
      </c>
      <c r="M66" s="73">
        <f t="shared" ca="1" si="4"/>
        <v>188</v>
      </c>
      <c r="N66" s="19">
        <f ca="1">IF(M66=0,0,IF(K66=0,1,M66/K66))</f>
        <v>2.5238287018391731E-2</v>
      </c>
      <c r="O66" s="73">
        <f t="shared" si="5"/>
        <v>15366</v>
      </c>
      <c r="P66" s="73">
        <f t="shared" ca="1" si="5"/>
        <v>15863</v>
      </c>
      <c r="Q66" s="73">
        <f t="shared" ca="1" si="5"/>
        <v>497</v>
      </c>
      <c r="R66" s="19">
        <f ca="1">IF(Q66=0,0,IF(O66=0,1,Q66/O66))</f>
        <v>3.2344136405050114E-2</v>
      </c>
      <c r="S66" s="73">
        <f t="shared" si="6"/>
        <v>7723</v>
      </c>
      <c r="T66" s="73">
        <f t="shared" ca="1" si="6"/>
        <v>8334</v>
      </c>
      <c r="U66" s="73">
        <f t="shared" ca="1" si="6"/>
        <v>611</v>
      </c>
      <c r="V66" s="19">
        <f ca="1">IF(U66=0,0,IF(S66=0,1,U66/S66))</f>
        <v>7.9114333808105661E-2</v>
      </c>
      <c r="W66" s="73">
        <f t="shared" si="7"/>
        <v>23089</v>
      </c>
      <c r="X66" s="73">
        <f t="shared" ca="1" si="7"/>
        <v>24197</v>
      </c>
      <c r="Y66" s="73">
        <f t="shared" ca="1" si="7"/>
        <v>1108</v>
      </c>
      <c r="Z66" s="19">
        <f ca="1">IF(Y66=0,0,IF(W66=0,1,Y66/W66))</f>
        <v>4.7988219498462471E-2</v>
      </c>
      <c r="AA66" s="73">
        <f t="shared" si="8"/>
        <v>9260</v>
      </c>
      <c r="AB66" s="73">
        <f t="shared" ca="1" si="8"/>
        <v>9309</v>
      </c>
      <c r="AC66" s="73">
        <f t="shared" ca="1" si="8"/>
        <v>49</v>
      </c>
      <c r="AD66" s="19">
        <f ca="1">IF(AC66=0,0,IF(AA66=0,1,AC66/AA66))</f>
        <v>5.2915766738660906E-3</v>
      </c>
      <c r="AE66" s="73">
        <f t="shared" si="9"/>
        <v>32349</v>
      </c>
      <c r="AF66" s="73">
        <f t="shared" ca="1" si="9"/>
        <v>33506</v>
      </c>
      <c r="AG66" s="73">
        <f t="shared" ca="1" si="9"/>
        <v>1157</v>
      </c>
      <c r="AH66" s="19">
        <f ca="1">IF(AG66=0,0,IF(AE66=0,1,AG66/AE66))</f>
        <v>3.5766175152245817E-2</v>
      </c>
      <c r="AI66" s="73">
        <f t="shared" si="10"/>
        <v>14295</v>
      </c>
      <c r="AJ66" s="73">
        <f t="shared" ca="1" si="10"/>
        <v>13720</v>
      </c>
      <c r="AK66" s="73">
        <f t="shared" ca="1" si="10"/>
        <v>-575</v>
      </c>
      <c r="AL66" s="19">
        <f ca="1">IF(AK66=0,0,IF(AI66=0,1,AK66/AI66))</f>
        <v>-4.0223854494578527E-2</v>
      </c>
      <c r="AM66" s="73">
        <f t="shared" si="11"/>
        <v>46644</v>
      </c>
      <c r="AN66" s="73">
        <f t="shared" ca="1" si="11"/>
        <v>47226</v>
      </c>
      <c r="AO66" s="73">
        <f t="shared" ca="1" si="11"/>
        <v>582</v>
      </c>
      <c r="AP66" s="19">
        <f ca="1">IF(AO66=0,0,IF(AM66=0,1,AO66/AM66))</f>
        <v>1.2477489066117828E-2</v>
      </c>
      <c r="AQ66" s="73">
        <f t="shared" si="12"/>
        <v>17668</v>
      </c>
      <c r="AR66" s="73">
        <f t="shared" ca="1" si="12"/>
        <v>17662</v>
      </c>
      <c r="AS66" s="73">
        <f t="shared" ca="1" si="12"/>
        <v>-6</v>
      </c>
      <c r="AT66" s="19">
        <f ca="1">IF(AS66=0,0,IF(AQ66=0,1,AS66/AQ66))</f>
        <v>-3.3959701154629839E-4</v>
      </c>
      <c r="AU66" s="73">
        <f t="shared" si="13"/>
        <v>64312</v>
      </c>
      <c r="AV66" s="73">
        <f t="shared" ca="1" si="13"/>
        <v>64888</v>
      </c>
      <c r="AW66" s="73">
        <f t="shared" ca="1" si="13"/>
        <v>576</v>
      </c>
      <c r="AX66" s="19">
        <f ca="1">IF(AW66=0,0,IF(AU66=0,1,AW66/AU66))</f>
        <v>8.9563378529667875E-3</v>
      </c>
      <c r="AY66" s="73">
        <f t="shared" si="14"/>
        <v>20673</v>
      </c>
      <c r="AZ66" s="73">
        <f t="shared" ca="1" si="14"/>
        <v>20240</v>
      </c>
      <c r="BA66" s="73">
        <f t="shared" ca="1" si="14"/>
        <v>-433</v>
      </c>
      <c r="BB66" s="19">
        <f ca="1">IF(BA66=0,0,IF(AY66=0,1,BA66/AY66))</f>
        <v>-2.0945194214676149E-2</v>
      </c>
      <c r="BC66" s="73">
        <f t="shared" si="15"/>
        <v>84985</v>
      </c>
      <c r="BD66" s="73">
        <f t="shared" ca="1" si="15"/>
        <v>85128</v>
      </c>
      <c r="BE66" s="73">
        <f t="shared" ca="1" si="15"/>
        <v>143</v>
      </c>
      <c r="BF66" s="19">
        <f ca="1">IF(BE66=0,0,IF(BC66=0,1,BE66/BC66))</f>
        <v>1.6826498793904806E-3</v>
      </c>
      <c r="BG66" s="73">
        <f t="shared" si="16"/>
        <v>19207</v>
      </c>
      <c r="BH66" s="73">
        <f t="shared" ca="1" si="16"/>
        <v>20053</v>
      </c>
      <c r="BI66" s="73">
        <f t="shared" ca="1" si="16"/>
        <v>846</v>
      </c>
      <c r="BJ66" s="19">
        <f ca="1">IF(BI66=0,0,IF(BG66=0,1,BI66/BG66))</f>
        <v>4.4046441401572343E-2</v>
      </c>
      <c r="BK66" s="73">
        <f t="shared" si="17"/>
        <v>104192</v>
      </c>
      <c r="BL66" s="73">
        <f t="shared" ca="1" si="17"/>
        <v>105181</v>
      </c>
      <c r="BM66" s="73">
        <f t="shared" ca="1" si="17"/>
        <v>989</v>
      </c>
      <c r="BN66" s="19">
        <f ca="1">IF(BM66=0,0,IF(BK66=0,1,BM66/BK66))</f>
        <v>9.492091523341524E-3</v>
      </c>
      <c r="BO66" s="73">
        <f t="shared" si="18"/>
        <v>17192</v>
      </c>
      <c r="BP66" s="73">
        <f t="shared" ca="1" si="18"/>
        <v>17097</v>
      </c>
      <c r="BQ66" s="73">
        <f t="shared" ca="1" si="18"/>
        <v>-95</v>
      </c>
      <c r="BR66" s="19">
        <f ca="1">IF(BQ66=0,0,IF(BO66=0,1,BQ66/BO66))</f>
        <v>-5.5258259655653792E-3</v>
      </c>
      <c r="BS66" s="73">
        <f t="shared" si="19"/>
        <v>121384</v>
      </c>
      <c r="BT66" s="73">
        <f t="shared" ca="1" si="19"/>
        <v>122278</v>
      </c>
      <c r="BU66" s="73">
        <f t="shared" ca="1" si="19"/>
        <v>894</v>
      </c>
      <c r="BV66" s="19">
        <f ca="1">IF(BU66=0,0,IF(BS66=0,1,BU66/BS66))</f>
        <v>7.3650563500955646E-3</v>
      </c>
      <c r="BW66" s="73">
        <f t="shared" si="20"/>
        <v>13501</v>
      </c>
      <c r="BX66" s="73">
        <f t="shared" ca="1" si="20"/>
        <v>12255</v>
      </c>
      <c r="BY66" s="73">
        <f t="shared" ca="1" si="20"/>
        <v>-1246</v>
      </c>
      <c r="BZ66" s="19">
        <f ca="1">IF(BY66=0,0,IF(BW66=0,1,BY66/BW66))</f>
        <v>-9.2289460039997037E-2</v>
      </c>
      <c r="CA66" s="73">
        <f t="shared" si="21"/>
        <v>134885</v>
      </c>
      <c r="CB66" s="73">
        <f t="shared" ca="1" si="21"/>
        <v>134533</v>
      </c>
      <c r="CC66" s="73">
        <f t="shared" ca="1" si="21"/>
        <v>-352</v>
      </c>
      <c r="CD66" s="19">
        <f ca="1">IF(CC66=0,0,IF(CA66=0,1,CC66/CA66))</f>
        <v>-2.6096304259183747E-3</v>
      </c>
      <c r="CE66" s="73">
        <f t="shared" si="22"/>
        <v>8940</v>
      </c>
      <c r="CF66" s="73">
        <f t="shared" ca="1" si="22"/>
        <v>8182</v>
      </c>
      <c r="CG66" s="73">
        <f t="shared" ca="1" si="22"/>
        <v>-758</v>
      </c>
      <c r="CH66" s="19">
        <f ca="1">IF(CG66=0,0,IF(CE66=0,1,CG66/CE66))</f>
        <v>-8.478747203579419E-2</v>
      </c>
      <c r="CI66" s="73">
        <f t="shared" si="23"/>
        <v>143825</v>
      </c>
      <c r="CJ66" s="73">
        <f t="shared" ca="1" si="23"/>
        <v>142715</v>
      </c>
      <c r="CK66" s="73">
        <f t="shared" ca="1" si="23"/>
        <v>-1110</v>
      </c>
      <c r="CL66" s="19">
        <f ca="1">IF(CK66=0,0,IF(CI66=0,1,CK66/CI66))</f>
        <v>-7.7177124978272203E-3</v>
      </c>
      <c r="CM66" s="73">
        <f t="shared" si="24"/>
        <v>8352</v>
      </c>
      <c r="CN66" s="73">
        <f t="shared" ca="1" si="24"/>
        <v>7920</v>
      </c>
      <c r="CO66" s="73">
        <f t="shared" ca="1" si="24"/>
        <v>-432</v>
      </c>
      <c r="CP66" s="19">
        <f ca="1">IF(CO66=0,0,IF(CM66=0,1,CO66/CM66))</f>
        <v>-5.1724137931034482E-2</v>
      </c>
      <c r="CQ66" s="73">
        <f t="shared" si="25"/>
        <v>152177</v>
      </c>
      <c r="CR66" s="73">
        <f t="shared" ca="1" si="25"/>
        <v>150635</v>
      </c>
      <c r="CS66" s="73">
        <f t="shared" ca="1" si="25"/>
        <v>-1542</v>
      </c>
      <c r="CT66" s="19">
        <f ca="1">IF(CS66=0,0,IF(CQ66=0,1,CS66/CQ66))</f>
        <v>-1.0132937303271848E-2</v>
      </c>
    </row>
    <row r="67" spans="1:98" s="7" customFormat="1">
      <c r="B67" s="27" t="s">
        <v>20</v>
      </c>
      <c r="C67" s="12">
        <f>SUM(C64:C66)</f>
        <v>2356244</v>
      </c>
      <c r="D67" s="86">
        <f ca="1">SUM(D64:D66)</f>
        <v>2392906</v>
      </c>
      <c r="E67" s="12">
        <f ca="1">SUM(E64:E66)</f>
        <v>36662</v>
      </c>
      <c r="F67" s="13">
        <f ca="1">IF(E67=0,0,IF(C67=0,1,E67/C67))</f>
        <v>1.5559509117052393E-2</v>
      </c>
      <c r="G67" s="12">
        <f>SUM(G64:G66)</f>
        <v>2356244</v>
      </c>
      <c r="H67" s="86">
        <f ca="1">SUM(H64:H66)</f>
        <v>2392906</v>
      </c>
      <c r="I67" s="12">
        <f ca="1">SUM(I64:I66)</f>
        <v>36662</v>
      </c>
      <c r="J67" s="13">
        <f ca="1">IF(I67=0,0,IF(G67=0,1,I67/G67))</f>
        <v>1.5559509117052393E-2</v>
      </c>
      <c r="K67" s="12">
        <f>SUM(K64:K66)</f>
        <v>2214265</v>
      </c>
      <c r="L67" s="86">
        <f ca="1">SUM(L64:L66)</f>
        <v>2246041</v>
      </c>
      <c r="M67" s="12">
        <f ca="1">SUM(M64:M66)</f>
        <v>31776</v>
      </c>
      <c r="N67" s="13">
        <f ca="1">IF(M67=0,0,IF(K67=0,1,M67/K67))</f>
        <v>1.4350585860319339E-2</v>
      </c>
      <c r="O67" s="12">
        <f>SUM(O64:O66)</f>
        <v>4570509</v>
      </c>
      <c r="P67" s="85">
        <f ca="1">SUM(P64:P66)</f>
        <v>4638947</v>
      </c>
      <c r="Q67" s="12">
        <f ca="1">SUM(Q64:Q66)</f>
        <v>68438</v>
      </c>
      <c r="R67" s="13">
        <f ca="1">IF(Q67=0,0,IF(O67=0,1,Q67/O67))</f>
        <v>1.4973824578400349E-2</v>
      </c>
      <c r="S67" s="12">
        <f>SUM(S64:S66)</f>
        <v>2632478</v>
      </c>
      <c r="T67" s="85">
        <f ca="1">SUM(T64:T66)</f>
        <v>2606422</v>
      </c>
      <c r="U67" s="12">
        <f ca="1">SUM(U64:U66)</f>
        <v>-26056</v>
      </c>
      <c r="V67" s="13">
        <f ca="1">IF(U67=0,0,IF(S67=0,1,U67/S67))</f>
        <v>-9.897898481962623E-3</v>
      </c>
      <c r="W67" s="12">
        <f>SUM(W64:W66)</f>
        <v>7202987</v>
      </c>
      <c r="X67" s="85">
        <f ca="1">SUM(X64:X66)</f>
        <v>7245369</v>
      </c>
      <c r="Y67" s="12">
        <f ca="1">SUM(Y64:Y66)</f>
        <v>42382</v>
      </c>
      <c r="Z67" s="13">
        <f ca="1">IF(Y67=0,0,IF(W67=0,1,Y67/W67))</f>
        <v>5.8839478677387589E-3</v>
      </c>
      <c r="AA67" s="12">
        <f>SUM(AA64:AA66)</f>
        <v>2628311</v>
      </c>
      <c r="AB67" s="85">
        <f ca="1">SUM(AB64:AB66)</f>
        <v>2683803</v>
      </c>
      <c r="AC67" s="12">
        <f ca="1">SUM(AC64:AC66)</f>
        <v>55492</v>
      </c>
      <c r="AD67" s="13">
        <f ca="1">IF(AC67=0,0,IF(AA67=0,1,AC67/AA67))</f>
        <v>2.1113178767657254E-2</v>
      </c>
      <c r="AE67" s="12">
        <f>SUM(AE64:AE66)</f>
        <v>9831298</v>
      </c>
      <c r="AF67" s="85">
        <f ca="1">SUM(AF64:AF66)</f>
        <v>9929172</v>
      </c>
      <c r="AG67" s="12">
        <f ca="1">SUM(AG64:AG66)</f>
        <v>97874</v>
      </c>
      <c r="AH67" s="13">
        <f ca="1">IF(AG67=0,0,IF(AE67=0,1,AG67/AE67))</f>
        <v>9.9553487240443741E-3</v>
      </c>
      <c r="AI67" s="12">
        <f>SUM(AI64:AI66)</f>
        <v>2905868</v>
      </c>
      <c r="AJ67" s="85">
        <f ca="1">SUM(AJ64:AJ66)</f>
        <v>2879137</v>
      </c>
      <c r="AK67" s="12">
        <f ca="1">SUM(AK64:AK66)</f>
        <v>-26731</v>
      </c>
      <c r="AL67" s="13">
        <f ca="1">IF(AK67=0,0,IF(AI67=0,1,AK67/AI67))</f>
        <v>-9.1989725617268227E-3</v>
      </c>
      <c r="AM67" s="12">
        <f>SUM(AM64:AM66)</f>
        <v>12737166</v>
      </c>
      <c r="AN67" s="85">
        <f ca="1">SUM(AN64:AN66)</f>
        <v>12808309</v>
      </c>
      <c r="AO67" s="12">
        <f ca="1">SUM(AO64:AO66)</f>
        <v>71143</v>
      </c>
      <c r="AP67" s="13">
        <f ca="1">IF(AO67=0,0,IF(AM67=0,1,AO67/AM67))</f>
        <v>5.5854654010162076E-3</v>
      </c>
      <c r="AQ67" s="12">
        <f>SUM(AQ64:AQ66)</f>
        <v>3041071</v>
      </c>
      <c r="AR67" s="85">
        <f ca="1">SUM(AR64:AR66)</f>
        <v>3014377</v>
      </c>
      <c r="AS67" s="12">
        <f ca="1">SUM(AS64:AS66)</f>
        <v>-26694</v>
      </c>
      <c r="AT67" s="13">
        <f ca="1">IF(AS67=0,0,IF(AQ67=0,1,AS67/AQ67))</f>
        <v>-8.7778286005160688E-3</v>
      </c>
      <c r="AU67" s="12">
        <f>SUM(AU64:AU66)</f>
        <v>15778237</v>
      </c>
      <c r="AV67" s="85">
        <f ca="1">SUM(AV64:AV66)</f>
        <v>15822686</v>
      </c>
      <c r="AW67" s="12">
        <f ca="1">SUM(AW64:AW66)</f>
        <v>44449</v>
      </c>
      <c r="AX67" s="13">
        <f ca="1">IF(AW67=0,0,IF(AU67=0,1,AW67/AU67))</f>
        <v>2.8171081471269573E-3</v>
      </c>
      <c r="AY67" s="12">
        <f>SUM(AY64:AY66)</f>
        <v>3396834</v>
      </c>
      <c r="AZ67" s="85">
        <f ca="1">SUM(AZ64:AZ66)</f>
        <v>3356233</v>
      </c>
      <c r="BA67" s="12">
        <f ca="1">SUM(BA64:BA66)</f>
        <v>-40601</v>
      </c>
      <c r="BB67" s="13">
        <f ca="1">IF(BA67=0,0,IF(AY67=0,1,BA67/AY67))</f>
        <v>-1.1952600568647158E-2</v>
      </c>
      <c r="BC67" s="12">
        <f>SUM(BC64:BC66)</f>
        <v>19175071</v>
      </c>
      <c r="BD67" s="85">
        <f ca="1">SUM(BD64:BD66)</f>
        <v>19178919</v>
      </c>
      <c r="BE67" s="12">
        <f ca="1">SUM(BE64:BE66)</f>
        <v>3848</v>
      </c>
      <c r="BF67" s="13">
        <f ca="1">IF(BE67=0,0,IF(BC67=0,1,BE67/BC67))</f>
        <v>2.0067722304652745E-4</v>
      </c>
      <c r="BG67" s="12">
        <f>SUM(BG64:BG66)</f>
        <v>3448249</v>
      </c>
      <c r="BH67" s="85">
        <f ca="1">SUM(BH64:BH66)</f>
        <v>3524282</v>
      </c>
      <c r="BI67" s="12">
        <f ca="1">SUM(BI64:BI66)</f>
        <v>76033</v>
      </c>
      <c r="BJ67" s="13">
        <f ca="1">IF(BI67=0,0,IF(BG67=0,1,BI67/BG67))</f>
        <v>2.2049741767488369E-2</v>
      </c>
      <c r="BK67" s="12">
        <f>SUM(BK64:BK66)</f>
        <v>22623320</v>
      </c>
      <c r="BL67" s="85">
        <f ca="1">SUM(BL64:BL66)</f>
        <v>22703201</v>
      </c>
      <c r="BM67" s="12">
        <f ca="1">SUM(BM64:BM66)</f>
        <v>79881</v>
      </c>
      <c r="BN67" s="13">
        <f ca="1">IF(BM67=0,0,IF(BK67=0,1,BM67/BK67))</f>
        <v>3.5309141187058308E-3</v>
      </c>
      <c r="BO67" s="12">
        <f>SUM(BO64:BO66)</f>
        <v>2976868</v>
      </c>
      <c r="BP67" s="85">
        <f ca="1">SUM(BP64:BP66)</f>
        <v>2992818</v>
      </c>
      <c r="BQ67" s="12">
        <f ca="1">SUM(BQ64:BQ66)</f>
        <v>15950</v>
      </c>
      <c r="BR67" s="13">
        <f ca="1">IF(BQ67=0,0,IF(BO67=0,1,BQ67/BO67))</f>
        <v>5.3579802665082903E-3</v>
      </c>
      <c r="BS67" s="12">
        <f>SUM(BS64:BS66)</f>
        <v>25600188</v>
      </c>
      <c r="BT67" s="85">
        <f ca="1">SUM(BT64:BT66)</f>
        <v>25696019</v>
      </c>
      <c r="BU67" s="12">
        <f ca="1">SUM(BU64:BU66)</f>
        <v>95831</v>
      </c>
      <c r="BV67" s="13">
        <f ca="1">IF(BU67=0,0,IF(BS67=0,1,BU67/BS67))</f>
        <v>3.7433709471196069E-3</v>
      </c>
      <c r="BW67" s="12">
        <f>SUM(BW64:BW66)</f>
        <v>2916797</v>
      </c>
      <c r="BX67" s="85">
        <f ca="1">SUM(BX64:BX66)</f>
        <v>2909076</v>
      </c>
      <c r="BY67" s="12">
        <f ca="1">SUM(BY64:BY66)</f>
        <v>-7721</v>
      </c>
      <c r="BZ67" s="13">
        <f ca="1">IF(BY67=0,0,IF(BW67=0,1,BY67/BW67))</f>
        <v>-2.6470817132628701E-3</v>
      </c>
      <c r="CA67" s="12">
        <f>SUM(CA64:CA66)</f>
        <v>28516985</v>
      </c>
      <c r="CB67" s="85">
        <f ca="1">SUM(CB64:CB66)</f>
        <v>28605095</v>
      </c>
      <c r="CC67" s="12">
        <f ca="1">SUM(CC64:CC66)</f>
        <v>88110</v>
      </c>
      <c r="CD67" s="13">
        <f ca="1">IF(CC67=0,0,IF(CA67=0,1,CC67/CA67))</f>
        <v>3.089737572187242E-3</v>
      </c>
      <c r="CE67" s="12">
        <f>SUM(CE64:CE66)</f>
        <v>2634652</v>
      </c>
      <c r="CF67" s="86">
        <f ca="1">SUM(CF64:CF66)</f>
        <v>2689103</v>
      </c>
      <c r="CG67" s="12">
        <f ca="1">SUM(CG64:CG66)</f>
        <v>54451</v>
      </c>
      <c r="CH67" s="13">
        <f ca="1">IF(CG67=0,0,IF(CE67=0,1,CG67/CE67))</f>
        <v>2.0667245617257992E-2</v>
      </c>
      <c r="CI67" s="12">
        <f>SUM(CI64:CI66)</f>
        <v>31151637</v>
      </c>
      <c r="CJ67" s="86">
        <f ca="1">SUM(CJ64:CJ66)</f>
        <v>31294198</v>
      </c>
      <c r="CK67" s="12">
        <f ca="1">SUM(CK64:CK66)</f>
        <v>142561</v>
      </c>
      <c r="CL67" s="13">
        <f ca="1">IF(CK67=0,0,IF(CI67=0,1,CK67/CI67))</f>
        <v>4.5763566132977218E-3</v>
      </c>
      <c r="CM67" s="12">
        <f>SUM(CM64:CM66)</f>
        <v>2511505</v>
      </c>
      <c r="CN67" s="86">
        <f ca="1">SUM(CN64:CN66)</f>
        <v>2566929</v>
      </c>
      <c r="CO67" s="12">
        <f ca="1">SUM(CO64:CO66)</f>
        <v>55424</v>
      </c>
      <c r="CP67" s="13">
        <f ca="1">IF(CO67=0,0,IF(CM67=0,1,CO67/CM67))</f>
        <v>2.2068042866727321E-2</v>
      </c>
      <c r="CQ67" s="12">
        <f>SUM(CQ64:CQ66)</f>
        <v>33663142</v>
      </c>
      <c r="CR67" s="86">
        <f ca="1">SUM(CR64:CR66)</f>
        <v>33861127</v>
      </c>
      <c r="CS67" s="12">
        <f ca="1">SUM(CS64:CS66)</f>
        <v>197985</v>
      </c>
      <c r="CT67" s="13">
        <f ca="1">IF(CS67=0,0,IF(CQ67=0,1,CS67/CQ67))</f>
        <v>5.8813583117107724E-3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J85" sqref="J85"/>
      <selection pane="topRight" activeCell="J85" sqref="J85"/>
      <selection pane="bottomLeft" activeCell="J85" sqref="J85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44140625" bestFit="1" customWidth="1"/>
    <col min="4" max="4" width="16.88671875" customWidth="1"/>
    <col min="5" max="5" width="10" customWidth="1"/>
    <col min="6" max="6" width="8.609375" customWidth="1"/>
    <col min="7" max="7" width="14.88671875" customWidth="1"/>
    <col min="8" max="8" width="17.38671875" customWidth="1"/>
    <col min="9" max="9" width="10" customWidth="1"/>
    <col min="10" max="10" width="8.609375" customWidth="1"/>
    <col min="11" max="11" width="15" customWidth="1"/>
    <col min="12" max="12" width="16.44140625" customWidth="1"/>
    <col min="13" max="13" width="15" customWidth="1"/>
    <col min="14" max="14" width="8.609375" customWidth="1"/>
    <col min="15" max="15" width="15.88671875" customWidth="1"/>
    <col min="16" max="16" width="20.109375" customWidth="1"/>
    <col min="17" max="17" width="10" customWidth="1"/>
    <col min="18" max="18" width="8.609375" customWidth="1"/>
    <col min="19" max="19" width="15.109375" customWidth="1"/>
    <col min="20" max="20" width="14" customWidth="1"/>
    <col min="21" max="21" width="14.44140625" customWidth="1"/>
    <col min="22" max="22" width="11.609375" customWidth="1"/>
    <col min="23" max="23" width="13.38671875" customWidth="1"/>
    <col min="24" max="24" width="16.109375" customWidth="1"/>
    <col min="25" max="25" width="14.44140625" customWidth="1"/>
    <col min="26" max="26" width="12.109375" customWidth="1"/>
    <col min="27" max="27" width="13.609375" customWidth="1"/>
    <col min="28" max="28" width="16.109375" customWidth="1"/>
    <col min="29" max="29" width="13.38671875" customWidth="1"/>
    <col min="30" max="30" width="11.609375" customWidth="1"/>
    <col min="31" max="31" width="15.109375" customWidth="1"/>
    <col min="32" max="32" width="15.88671875" customWidth="1"/>
    <col min="33" max="33" width="11" customWidth="1"/>
    <col min="34" max="34" width="12.609375" customWidth="1"/>
    <col min="35" max="35" width="14.88671875" customWidth="1"/>
    <col min="36" max="36" width="16.38671875" customWidth="1"/>
    <col min="37" max="37" width="13" customWidth="1"/>
    <col min="38" max="38" width="11.5546875" customWidth="1"/>
    <col min="39" max="39" width="14" customWidth="1"/>
    <col min="40" max="40" width="16.44140625" customWidth="1"/>
    <col min="41" max="41" width="16.38671875" customWidth="1"/>
    <col min="42" max="42" width="12.109375" customWidth="1"/>
    <col min="43" max="43" width="14.109375" customWidth="1"/>
    <col min="44" max="44" width="16.88671875" customWidth="1"/>
    <col min="45" max="45" width="12.609375" customWidth="1"/>
    <col min="46" max="46" width="12.38671875" customWidth="1"/>
    <col min="47" max="47" width="14.38671875" customWidth="1"/>
    <col min="48" max="48" width="17.88671875" customWidth="1"/>
    <col min="49" max="49" width="11" customWidth="1"/>
    <col min="50" max="50" width="8.609375" customWidth="1"/>
    <col min="51" max="51" width="14.44140625" customWidth="1"/>
    <col min="52" max="52" width="16.609375" customWidth="1"/>
    <col min="53" max="53" width="16.109375" customWidth="1"/>
    <col min="54" max="54" width="14.609375" customWidth="1"/>
    <col min="55" max="55" width="15.88671875" customWidth="1"/>
    <col min="56" max="56" width="17.88671875" customWidth="1"/>
    <col min="57" max="57" width="11.609375" bestFit="1" customWidth="1"/>
    <col min="58" max="58" width="8.609375" customWidth="1"/>
    <col min="59" max="59" width="16.38671875" customWidth="1"/>
    <col min="60" max="60" width="18.44140625" customWidth="1"/>
    <col min="61" max="61" width="11.609375" customWidth="1"/>
    <col min="62" max="62" width="11.38671875" customWidth="1"/>
    <col min="63" max="63" width="15.38671875" customWidth="1"/>
    <col min="64" max="64" width="15.609375" customWidth="1"/>
    <col min="65" max="65" width="11.609375" bestFit="1" customWidth="1"/>
    <col min="66" max="66" width="8.609375" customWidth="1"/>
    <col min="67" max="67" width="14.609375" customWidth="1"/>
    <col min="68" max="68" width="15.38671875" bestFit="1" customWidth="1"/>
    <col min="69" max="69" width="13.44140625" customWidth="1"/>
    <col min="70" max="70" width="11.38671875" customWidth="1"/>
    <col min="71" max="71" width="12.88671875" customWidth="1"/>
    <col min="72" max="72" width="15.609375" customWidth="1"/>
    <col min="73" max="73" width="15.38671875" customWidth="1"/>
    <col min="74" max="74" width="8.609375" customWidth="1"/>
    <col min="75" max="75" width="11.609375" bestFit="1" customWidth="1"/>
    <col min="76" max="76" width="15.38671875" customWidth="1"/>
    <col min="77" max="77" width="12.44140625" bestFit="1" customWidth="1"/>
    <col min="78" max="78" width="10.38671875" bestFit="1" customWidth="1"/>
    <col min="79" max="79" width="12.609375" bestFit="1" customWidth="1"/>
    <col min="80" max="80" width="16.38671875" bestFit="1" customWidth="1"/>
    <col min="81" max="81" width="11.609375" bestFit="1" customWidth="1"/>
    <col min="82" max="82" width="8.609375" customWidth="1"/>
    <col min="83" max="83" width="13" customWidth="1"/>
    <col min="84" max="84" width="12.609375" bestFit="1" customWidth="1"/>
    <col min="85" max="85" width="10.5546875" bestFit="1" customWidth="1"/>
    <col min="86" max="86" width="10.38671875" bestFit="1" customWidth="1"/>
    <col min="87" max="87" width="12.88671875" bestFit="1" customWidth="1"/>
    <col min="88" max="88" width="14.38671875" bestFit="1" customWidth="1"/>
    <col min="89" max="89" width="13.38671875" bestFit="1" customWidth="1"/>
    <col min="90" max="90" width="8.609375" customWidth="1"/>
    <col min="91" max="91" width="11.609375" bestFit="1" customWidth="1"/>
    <col min="92" max="92" width="11.609375" customWidth="1"/>
    <col min="93" max="93" width="12.109375" bestFit="1" customWidth="1"/>
    <col min="94" max="94" width="10.38671875" bestFit="1" customWidth="1"/>
    <col min="95" max="95" width="12.609375" bestFit="1" customWidth="1"/>
    <col min="96" max="96" width="13.5546875" customWidth="1"/>
    <col min="97" max="97" width="13.38671875" bestFit="1" customWidth="1"/>
    <col min="98" max="98" width="9.5546875" bestFit="1" customWidth="1"/>
    <col min="100" max="100" width="8.88671875" customWidth="1"/>
    <col min="101" max="101" width="36.38671875" customWidth="1"/>
    <col min="102" max="102" width="14.38671875" customWidth="1"/>
    <col min="103" max="103" width="8.88671875" customWidth="1"/>
    <col min="104" max="115" width="9" customWidth="1"/>
    <col min="116" max="117" width="1.44140625" customWidth="1"/>
    <col min="118" max="129" width="9" customWidth="1"/>
  </cols>
  <sheetData>
    <row r="1" spans="1:130">
      <c r="A1" s="6" t="s">
        <v>76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2015 - 2016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2015</v>
      </c>
      <c r="DA7" s="69">
        <f t="shared" ref="DA7:DK7" si="0">+CZ7</f>
        <v>2015</v>
      </c>
      <c r="DB7" s="69">
        <f t="shared" si="0"/>
        <v>2015</v>
      </c>
      <c r="DC7" s="69">
        <f t="shared" si="0"/>
        <v>2015</v>
      </c>
      <c r="DD7" s="69">
        <f t="shared" si="0"/>
        <v>2015</v>
      </c>
      <c r="DE7" s="69">
        <f t="shared" si="0"/>
        <v>2015</v>
      </c>
      <c r="DF7" s="69">
        <f t="shared" si="0"/>
        <v>2015</v>
      </c>
      <c r="DG7" s="69">
        <f t="shared" si="0"/>
        <v>2015</v>
      </c>
      <c r="DH7" s="69">
        <f t="shared" si="0"/>
        <v>2015</v>
      </c>
      <c r="DI7" s="69">
        <f t="shared" si="0"/>
        <v>2015</v>
      </c>
      <c r="DJ7" s="69">
        <f t="shared" si="0"/>
        <v>2015</v>
      </c>
      <c r="DK7" s="69">
        <f t="shared" si="0"/>
        <v>2015</v>
      </c>
      <c r="DL7" s="69"/>
      <c r="DM7" s="69"/>
      <c r="DN7" s="69">
        <f>+$D$8</f>
        <v>2016</v>
      </c>
      <c r="DO7" s="69">
        <f t="shared" ref="DO7:DY7" si="1">+DN7</f>
        <v>2016</v>
      </c>
      <c r="DP7" s="69">
        <f t="shared" si="1"/>
        <v>2016</v>
      </c>
      <c r="DQ7" s="69">
        <f t="shared" si="1"/>
        <v>2016</v>
      </c>
      <c r="DR7" s="69">
        <f t="shared" si="1"/>
        <v>2016</v>
      </c>
      <c r="DS7" s="69">
        <f t="shared" si="1"/>
        <v>2016</v>
      </c>
      <c r="DT7" s="69">
        <f t="shared" si="1"/>
        <v>2016</v>
      </c>
      <c r="DU7" s="69">
        <f t="shared" si="1"/>
        <v>2016</v>
      </c>
      <c r="DV7" s="69">
        <f t="shared" si="1"/>
        <v>2016</v>
      </c>
      <c r="DW7" s="69">
        <f t="shared" si="1"/>
        <v>2016</v>
      </c>
      <c r="DX7" s="69">
        <f t="shared" si="1"/>
        <v>2016</v>
      </c>
      <c r="DY7" s="69">
        <f t="shared" si="1"/>
        <v>2016</v>
      </c>
    </row>
    <row r="8" spans="1:130" ht="18" thickBot="1">
      <c r="A8" s="16" t="s">
        <v>21</v>
      </c>
      <c r="B8" s="17" t="s">
        <v>33</v>
      </c>
      <c r="C8" s="20">
        <v>2015</v>
      </c>
      <c r="D8" s="21">
        <v>2016</v>
      </c>
      <c r="E8" s="22" t="s">
        <v>3</v>
      </c>
      <c r="F8" s="23" t="s">
        <v>4</v>
      </c>
      <c r="G8" s="20">
        <f>+$C$8</f>
        <v>2015</v>
      </c>
      <c r="H8" s="21">
        <f>+$D$8</f>
        <v>2016</v>
      </c>
      <c r="I8" s="22" t="s">
        <v>3</v>
      </c>
      <c r="J8" s="23" t="s">
        <v>4</v>
      </c>
      <c r="K8" s="20">
        <f>+$C$8</f>
        <v>2015</v>
      </c>
      <c r="L8" s="21">
        <f>+$D$8</f>
        <v>2016</v>
      </c>
      <c r="M8" s="22" t="s">
        <v>3</v>
      </c>
      <c r="N8" s="23" t="s">
        <v>4</v>
      </c>
      <c r="O8" s="20">
        <f>+$C$8</f>
        <v>2015</v>
      </c>
      <c r="P8" s="21">
        <f>+$D$8</f>
        <v>2016</v>
      </c>
      <c r="Q8" s="22" t="s">
        <v>3</v>
      </c>
      <c r="R8" s="23" t="s">
        <v>4</v>
      </c>
      <c r="S8" s="20">
        <f>+$C$8</f>
        <v>2015</v>
      </c>
      <c r="T8" s="21">
        <f>+$D$8</f>
        <v>2016</v>
      </c>
      <c r="U8" s="22" t="s">
        <v>3</v>
      </c>
      <c r="V8" s="23" t="s">
        <v>4</v>
      </c>
      <c r="W8" s="20">
        <f>+$C$8</f>
        <v>2015</v>
      </c>
      <c r="X8" s="21">
        <f>+$D$8</f>
        <v>2016</v>
      </c>
      <c r="Y8" s="22" t="s">
        <v>3</v>
      </c>
      <c r="Z8" s="23" t="s">
        <v>4</v>
      </c>
      <c r="AA8" s="20">
        <f>+$C$8</f>
        <v>2015</v>
      </c>
      <c r="AB8" s="21">
        <f>+$D$8</f>
        <v>2016</v>
      </c>
      <c r="AC8" s="22" t="s">
        <v>3</v>
      </c>
      <c r="AD8" s="23" t="s">
        <v>4</v>
      </c>
      <c r="AE8" s="20">
        <f>+$C$8</f>
        <v>2015</v>
      </c>
      <c r="AF8" s="21">
        <f>+$D$8</f>
        <v>2016</v>
      </c>
      <c r="AG8" s="22" t="s">
        <v>3</v>
      </c>
      <c r="AH8" s="23" t="s">
        <v>4</v>
      </c>
      <c r="AI8" s="20">
        <f>+$C$8</f>
        <v>2015</v>
      </c>
      <c r="AJ8" s="21">
        <f>+$D$8</f>
        <v>2016</v>
      </c>
      <c r="AK8" s="22" t="s">
        <v>3</v>
      </c>
      <c r="AL8" s="23" t="s">
        <v>4</v>
      </c>
      <c r="AM8" s="20">
        <f>+$C$8</f>
        <v>2015</v>
      </c>
      <c r="AN8" s="21">
        <f>+$D$8</f>
        <v>2016</v>
      </c>
      <c r="AO8" s="22" t="s">
        <v>3</v>
      </c>
      <c r="AP8" s="23" t="s">
        <v>4</v>
      </c>
      <c r="AQ8" s="20">
        <f>+$C$8</f>
        <v>2015</v>
      </c>
      <c r="AR8" s="21">
        <f>+$D$8</f>
        <v>2016</v>
      </c>
      <c r="AS8" s="22" t="s">
        <v>3</v>
      </c>
      <c r="AT8" s="23" t="s">
        <v>4</v>
      </c>
      <c r="AU8" s="20">
        <f>+$C$8</f>
        <v>2015</v>
      </c>
      <c r="AV8" s="21">
        <f>+$D$8</f>
        <v>2016</v>
      </c>
      <c r="AW8" s="22" t="s">
        <v>3</v>
      </c>
      <c r="AX8" s="23" t="s">
        <v>4</v>
      </c>
      <c r="AY8" s="20">
        <f>+$C$8</f>
        <v>2015</v>
      </c>
      <c r="AZ8" s="21">
        <f>+$D$8</f>
        <v>2016</v>
      </c>
      <c r="BA8" s="22" t="s">
        <v>3</v>
      </c>
      <c r="BB8" s="23" t="s">
        <v>4</v>
      </c>
      <c r="BC8" s="20">
        <f>+$C$8</f>
        <v>2015</v>
      </c>
      <c r="BD8" s="21">
        <f>+$D$8</f>
        <v>2016</v>
      </c>
      <c r="BE8" s="22" t="s">
        <v>3</v>
      </c>
      <c r="BF8" s="23" t="s">
        <v>4</v>
      </c>
      <c r="BG8" s="20">
        <f>+$C$8</f>
        <v>2015</v>
      </c>
      <c r="BH8" s="21">
        <f>+$D$8</f>
        <v>2016</v>
      </c>
      <c r="BI8" s="22" t="s">
        <v>3</v>
      </c>
      <c r="BJ8" s="23" t="s">
        <v>4</v>
      </c>
      <c r="BK8" s="20">
        <f>+$C$8</f>
        <v>2015</v>
      </c>
      <c r="BL8" s="21">
        <f>+$D$8</f>
        <v>2016</v>
      </c>
      <c r="BM8" s="22" t="s">
        <v>3</v>
      </c>
      <c r="BN8" s="23" t="s">
        <v>4</v>
      </c>
      <c r="BO8" s="20">
        <f>+$C$8</f>
        <v>2015</v>
      </c>
      <c r="BP8" s="21">
        <f>+$D$8</f>
        <v>2016</v>
      </c>
      <c r="BQ8" s="22" t="s">
        <v>3</v>
      </c>
      <c r="BR8" s="23" t="s">
        <v>4</v>
      </c>
      <c r="BS8" s="20">
        <f>+$C$8</f>
        <v>2015</v>
      </c>
      <c r="BT8" s="21">
        <f>+$D$8</f>
        <v>2016</v>
      </c>
      <c r="BU8" s="22" t="s">
        <v>3</v>
      </c>
      <c r="BV8" s="23" t="s">
        <v>4</v>
      </c>
      <c r="BW8" s="20">
        <f>+$C$8</f>
        <v>2015</v>
      </c>
      <c r="BX8" s="21">
        <f>+$D$8</f>
        <v>2016</v>
      </c>
      <c r="BY8" s="22" t="s">
        <v>3</v>
      </c>
      <c r="BZ8" s="23" t="s">
        <v>4</v>
      </c>
      <c r="CA8" s="20">
        <f>+$C$8</f>
        <v>2015</v>
      </c>
      <c r="CB8" s="21">
        <f>+$D$8</f>
        <v>2016</v>
      </c>
      <c r="CC8" s="22" t="s">
        <v>3</v>
      </c>
      <c r="CD8" s="23" t="s">
        <v>4</v>
      </c>
      <c r="CE8" s="20">
        <f>+$C$8</f>
        <v>2015</v>
      </c>
      <c r="CF8" s="21">
        <f>+$D$8</f>
        <v>2016</v>
      </c>
      <c r="CG8" s="22" t="s">
        <v>3</v>
      </c>
      <c r="CH8" s="23" t="s">
        <v>4</v>
      </c>
      <c r="CI8" s="20">
        <f>+$C$8</f>
        <v>2015</v>
      </c>
      <c r="CJ8" s="21">
        <f>+$D$8</f>
        <v>2016</v>
      </c>
      <c r="CK8" s="22" t="s">
        <v>3</v>
      </c>
      <c r="CL8" s="23" t="s">
        <v>4</v>
      </c>
      <c r="CM8" s="20">
        <f>+$C$8</f>
        <v>2015</v>
      </c>
      <c r="CN8" s="21">
        <f>+$D$8</f>
        <v>2016</v>
      </c>
      <c r="CO8" s="22" t="s">
        <v>3</v>
      </c>
      <c r="CP8" s="23" t="s">
        <v>4</v>
      </c>
      <c r="CQ8" s="20">
        <f>+$C$8</f>
        <v>2015</v>
      </c>
      <c r="CR8" s="21">
        <f>+$D$8</f>
        <v>2016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355167</v>
      </c>
      <c r="D9" s="73">
        <f ca="1">OFFSET(CZ9,0,14,1,1)</f>
        <v>323675</v>
      </c>
      <c r="E9" s="18">
        <f ca="1">SUM(D9-C9)</f>
        <v>-31492</v>
      </c>
      <c r="F9" s="19">
        <f ca="1">IF(E9=0,0,IF(C9=0,1,E9/C9))</f>
        <v>-8.8668147660114813E-2</v>
      </c>
      <c r="G9" s="18">
        <f>SUMIF($C$6:F$6,G$5,$C9:F9)</f>
        <v>355167</v>
      </c>
      <c r="H9" s="73">
        <f ca="1">SUMIF($C$6:G$6,H$5,$C9:G9)</f>
        <v>323675</v>
      </c>
      <c r="I9" s="18">
        <f ca="1">SUM(H9-G9)</f>
        <v>-31492</v>
      </c>
      <c r="J9" s="19">
        <f ca="1">IF(I9=0,0,IF(G9=0,1,I9/G9))</f>
        <v>-8.8668147660114813E-2</v>
      </c>
      <c r="K9" s="18">
        <f>+DA9</f>
        <v>318209</v>
      </c>
      <c r="L9" s="73">
        <f ca="1">OFFSET(DA9,0,14,1,1)</f>
        <v>310760</v>
      </c>
      <c r="M9" s="18">
        <f ca="1">SUM(L9-K9)</f>
        <v>-7449</v>
      </c>
      <c r="N9" s="19">
        <f ca="1">IF(M9=0,0,IF(K9=0,1,M9/K9))</f>
        <v>-2.3409143047493943E-2</v>
      </c>
      <c r="O9" s="18">
        <f>SUMIF($C$6:N$6,O$5,$C9:N9)</f>
        <v>673376</v>
      </c>
      <c r="P9" s="73">
        <f ca="1">SUMIF($C$6:O$6,P$5,$C9:O9)</f>
        <v>634435</v>
      </c>
      <c r="Q9" s="18">
        <f ca="1">SUM(P9-O9)</f>
        <v>-38941</v>
      </c>
      <c r="R9" s="19">
        <f ca="1">IF(Q9=0,0,IF(O9=0,1,Q9/O9))</f>
        <v>-5.7829503873021909E-2</v>
      </c>
      <c r="S9" s="18">
        <f>+DB9</f>
        <v>393946</v>
      </c>
      <c r="T9" s="73">
        <f ca="1">OFFSET(DB9,0,14,1,1)</f>
        <v>350032</v>
      </c>
      <c r="U9" s="18">
        <f ca="1">SUM(T9-S9)</f>
        <v>-43914</v>
      </c>
      <c r="V9" s="19">
        <f ca="1">IF(U9=0,0,IF(S9=0,1,U9/S9))</f>
        <v>-0.11147213069811598</v>
      </c>
      <c r="W9" s="18">
        <f>SUMIF($C$6:V$6,W$5,$C9:V9)</f>
        <v>1067322</v>
      </c>
      <c r="X9" s="73">
        <f ca="1">SUMIF($C$6:W$6,X$5,$C9:W9)</f>
        <v>984467</v>
      </c>
      <c r="Y9" s="18">
        <f ca="1">SUM(X9-W9)</f>
        <v>-82855</v>
      </c>
      <c r="Z9" s="19">
        <f ca="1">IF(Y9=0,0,IF(W9=0,1,Y9/W9))</f>
        <v>-7.7628869263446268E-2</v>
      </c>
      <c r="AA9" s="18">
        <f>+DC9</f>
        <v>379677</v>
      </c>
      <c r="AB9" s="73">
        <f ca="1">OFFSET(DC9,0,14,1,1)</f>
        <v>349261</v>
      </c>
      <c r="AC9" s="18">
        <f ca="1">SUM(AB9-AA9)</f>
        <v>-30416</v>
      </c>
      <c r="AD9" s="19">
        <f ca="1">IF(AC9=0,0,IF(AA9=0,1,AC9/AA9))</f>
        <v>-8.0110198932250312E-2</v>
      </c>
      <c r="AE9" s="18">
        <f>SUMIF($C$6:AD$6,AE$5,$C9:AD9)</f>
        <v>1446999</v>
      </c>
      <c r="AF9" s="73">
        <f ca="1">SUMIF($C$6:AE$6,AF$5,$C9:AE9)</f>
        <v>1333728</v>
      </c>
      <c r="AG9" s="18">
        <f ca="1">SUM(AF9-AE9)</f>
        <v>-113271</v>
      </c>
      <c r="AH9" s="19">
        <f ca="1">IF(AG9=0,0,IF(AE9=0,1,AG9/AE9))</f>
        <v>-7.8279943524494494E-2</v>
      </c>
      <c r="AI9" s="18">
        <f>+DD9</f>
        <v>384433</v>
      </c>
      <c r="AJ9" s="73">
        <f ca="1">OFFSET(DD9,0,14,1,1)</f>
        <v>365947</v>
      </c>
      <c r="AK9" s="18">
        <f ca="1">SUM(AJ9-AI9)</f>
        <v>-18486</v>
      </c>
      <c r="AL9" s="19">
        <f ca="1">IF(AK9=0,0,IF(AI9=0,1,AK9/AI9))</f>
        <v>-4.8086402572099687E-2</v>
      </c>
      <c r="AM9" s="18">
        <f>SUMIF($C$6:AL$6,AM$5,$C9:AL9)</f>
        <v>1831432</v>
      </c>
      <c r="AN9" s="73">
        <f ca="1">SUMIF($C$6:AM$6,AN$5,$C9:AM9)</f>
        <v>1699675</v>
      </c>
      <c r="AO9" s="18">
        <f ca="1">SUM(AN9-AM9)</f>
        <v>-131757</v>
      </c>
      <c r="AP9" s="19">
        <f ca="1">IF(AO9=0,0,IF(AM9=0,1,AO9/AM9))</f>
        <v>-7.1942065007054593E-2</v>
      </c>
      <c r="AQ9" s="18">
        <f>+DE9</f>
        <v>381663</v>
      </c>
      <c r="AR9" s="73">
        <f ca="1">OFFSET(DE9,0,14,1,1)</f>
        <v>363158</v>
      </c>
      <c r="AS9" s="18">
        <f ca="1">SUM(AR9-AQ9)</f>
        <v>-18505</v>
      </c>
      <c r="AT9" s="19">
        <f ca="1">IF(AS9=0,0,IF(AQ9=0,1,AS9/AQ9))</f>
        <v>-4.848518195371309E-2</v>
      </c>
      <c r="AU9" s="18">
        <f>SUMIF($C$6:AT$6,AU$5,$C9:AT9)</f>
        <v>2213095</v>
      </c>
      <c r="AV9" s="73">
        <f ca="1">SUMIF($C$6:AU$6,AV$5,$C9:AU9)</f>
        <v>2062833</v>
      </c>
      <c r="AW9" s="18">
        <f ca="1">SUM(AV9-AU9)</f>
        <v>-150262</v>
      </c>
      <c r="AX9" s="19">
        <f ca="1">IF(AW9=0,0,IF(AU9=0,1,AW9/AU9))</f>
        <v>-6.7896769004493707E-2</v>
      </c>
      <c r="AY9" s="18">
        <f>+DF9</f>
        <v>417369</v>
      </c>
      <c r="AZ9" s="73">
        <f ca="1">OFFSET(DF9,0,14,1,1)</f>
        <v>382331</v>
      </c>
      <c r="BA9" s="18">
        <f ca="1">SUM(AZ9-AY9)</f>
        <v>-35038</v>
      </c>
      <c r="BB9" s="19">
        <f ca="1">IF(BA9=0,0,IF(AY9=0,1,BA9/AY9))</f>
        <v>-8.3949694395127575E-2</v>
      </c>
      <c r="BC9" s="18">
        <f>SUMIF($C$6:BB$6,BC$5,$C9:BB9)</f>
        <v>2630464</v>
      </c>
      <c r="BD9" s="73">
        <f ca="1">SUMIF($C$6:BC$6,BD$5,$C9:BC9)</f>
        <v>2445164</v>
      </c>
      <c r="BE9" s="18">
        <f ca="1">SUM(BD9-BC9)</f>
        <v>-185300</v>
      </c>
      <c r="BF9" s="19">
        <f ca="1">IF(BE9=0,0,IF(BC9=0,1,BE9/BC9))</f>
        <v>-7.0443845648524364E-2</v>
      </c>
      <c r="BG9" s="18">
        <f>+DG9</f>
        <v>413403</v>
      </c>
      <c r="BH9" s="73">
        <f ca="1">OFFSET(DG9,0,14,1,1)</f>
        <v>397191</v>
      </c>
      <c r="BI9" s="18">
        <f ca="1">SUM(BH9-BG9)</f>
        <v>-16212</v>
      </c>
      <c r="BJ9" s="19">
        <f ca="1">IF(BI9=0,0,IF(BG9=0,1,BI9/BG9))</f>
        <v>-3.9215970856524986E-2</v>
      </c>
      <c r="BK9" s="18">
        <f>SUMIF($C$6:BJ$6,BK$5,$C9:BJ9)</f>
        <v>3043867</v>
      </c>
      <c r="BL9" s="73">
        <f ca="1">SUMIF($C$6:BK$6,BL$5,$C9:BK9)</f>
        <v>2842355</v>
      </c>
      <c r="BM9" s="18">
        <f ca="1">SUM(BL9-BK9)</f>
        <v>-201512</v>
      </c>
      <c r="BN9" s="19">
        <f ca="1">IF(BM9=0,0,IF(BK9=0,1,BM9/BK9))</f>
        <v>-6.6202629746963323E-2</v>
      </c>
      <c r="BO9" s="18">
        <f>+DH9</f>
        <v>369588</v>
      </c>
      <c r="BP9" s="73">
        <f ca="1">OFFSET(DH9,0,14,1,1)</f>
        <v>347170</v>
      </c>
      <c r="BQ9" s="18">
        <f ca="1">SUM(BP9-BO9)</f>
        <v>-22418</v>
      </c>
      <c r="BR9" s="19">
        <f ca="1">IF(BQ9=0,0,IF(BO9=0,1,BQ9/BO9))</f>
        <v>-6.0656731279154087E-2</v>
      </c>
      <c r="BS9" s="18">
        <f>SUMIF($C$6:BR$6,BS$5,$C9:BR9)</f>
        <v>3413455</v>
      </c>
      <c r="BT9" s="73">
        <f ca="1">SUMIF($C$6:BS$6,BT$5,$C9:BS9)</f>
        <v>3189525</v>
      </c>
      <c r="BU9" s="18">
        <f ca="1">SUM(BT9-BS9)</f>
        <v>-223930</v>
      </c>
      <c r="BV9" s="19">
        <f ca="1">IF(BU9=0,0,IF(BS9=0,1,BU9/BS9))</f>
        <v>-6.5602153829477761E-2</v>
      </c>
      <c r="BW9" s="18">
        <f>+DI9</f>
        <v>375447</v>
      </c>
      <c r="BX9" s="73">
        <f ca="1">OFFSET(DI9,0,14,1,1)</f>
        <v>359887</v>
      </c>
      <c r="BY9" s="18">
        <f ca="1">SUM(BX9-BW9)</f>
        <v>-15560</v>
      </c>
      <c r="BZ9" s="19">
        <f ca="1">IF(BY9=0,0,IF(BW9=0,1,BY9/BW9))</f>
        <v>-4.144393216619123E-2</v>
      </c>
      <c r="CA9" s="18">
        <f>SUMIF($C$6:BZ$6,CA$5,$C9:BZ9)</f>
        <v>3788902</v>
      </c>
      <c r="CB9" s="73">
        <f ca="1">SUMIF($C$6:CA$6,CB$5,$C9:CA9)</f>
        <v>3549412</v>
      </c>
      <c r="CC9" s="18">
        <f ca="1">SUM(CB9-CA9)</f>
        <v>-239490</v>
      </c>
      <c r="CD9" s="19">
        <f ca="1">IF(CC9=0,0,IF(CA9=0,1,CC9/CA9))</f>
        <v>-6.3208285672207931E-2</v>
      </c>
      <c r="CE9" s="18">
        <f>+DJ9</f>
        <v>339430</v>
      </c>
      <c r="CF9" s="73">
        <f ca="1">OFFSET(DJ9,0,14,1,1)</f>
        <v>331216</v>
      </c>
      <c r="CG9" s="18">
        <f ca="1">SUM(CF9-CE9)</f>
        <v>-8214</v>
      </c>
      <c r="CH9" s="19">
        <f ca="1">IF(CG9=0,0,IF(CE9=0,1,CG9/CE9))</f>
        <v>-2.4199393100197388E-2</v>
      </c>
      <c r="CI9" s="18">
        <f>SUMIF($C$6:CH$6,CI$5,$C9:CH9)</f>
        <v>4128332</v>
      </c>
      <c r="CJ9" s="73">
        <f ca="1">SUMIF($C$6:CI$6,CJ$5,$C9:CI9)</f>
        <v>3880628</v>
      </c>
      <c r="CK9" s="18">
        <f ca="1">SUM(CJ9-CI9)</f>
        <v>-247704</v>
      </c>
      <c r="CL9" s="19">
        <f ca="1">IF(CK9=0,0,IF(CI9=0,1,CK9/CI9))</f>
        <v>-6.0000988292608248E-2</v>
      </c>
      <c r="CM9" s="18">
        <f>+DK9</f>
        <v>338162</v>
      </c>
      <c r="CN9" s="73">
        <f ca="1">OFFSET(DK9,0,14,1,1)</f>
        <v>322486</v>
      </c>
      <c r="CO9" s="18">
        <f ca="1">SUM(CN9-CM9)</f>
        <v>-15676</v>
      </c>
      <c r="CP9" s="19">
        <f ca="1">IF(CO9=0,0,IF(CM9=0,1,CO9/CM9))</f>
        <v>-4.6356480030281345E-2</v>
      </c>
      <c r="CQ9" s="18">
        <f>SUMIF($C$6:CP$6,CQ$5,$C9:CP9)</f>
        <v>4466494</v>
      </c>
      <c r="CR9" s="73">
        <f ca="1">SUMIF($C$6:CQ$6,CR$5,$C9:CQ9)</f>
        <v>4203114</v>
      </c>
      <c r="CS9" s="18">
        <f ca="1">SUM(CR9-CQ9)</f>
        <v>-263380</v>
      </c>
      <c r="CT9" s="19">
        <f ca="1">IF(CS9=0,0,IF(CQ9=0,1,CS9/CQ9))</f>
        <v>-5.8967951149156365E-2</v>
      </c>
      <c r="CW9" t="s">
        <v>5</v>
      </c>
      <c r="CX9" t="s">
        <v>6</v>
      </c>
      <c r="CZ9" s="74">
        <f>SUMIF(AMB!$A$93:$A$103,'2015-2016'!CZ$7,AMB!D$93:D$103)</f>
        <v>355167</v>
      </c>
      <c r="DA9" s="74">
        <f>SUMIF(AMB!$A$93:$A$103,'2015-2016'!DA$7,AMB!E$93:E$103)</f>
        <v>318209</v>
      </c>
      <c r="DB9" s="74">
        <f>SUMIF(AMB!$A$93:$A$103,'2015-2016'!DB$7,AMB!F$93:F$103)</f>
        <v>393946</v>
      </c>
      <c r="DC9" s="74">
        <f>SUMIF(AMB!$A$93:$A$103,'2015-2016'!DC$7,AMB!G$93:G$103)</f>
        <v>379677</v>
      </c>
      <c r="DD9" s="74">
        <f>SUMIF(AMB!$A$93:$A$103,'2015-2016'!DD$7,AMB!H$93:H$103)</f>
        <v>384433</v>
      </c>
      <c r="DE9" s="74">
        <f>SUMIF(AMB!$A$93:$A$103,'2015-2016'!DE$7,AMB!I$93:I$103)</f>
        <v>381663</v>
      </c>
      <c r="DF9" s="74">
        <f>SUMIF(AMB!$A$93:$A$103,'2015-2016'!DF$7,AMB!J$93:J$103)</f>
        <v>417369</v>
      </c>
      <c r="DG9" s="74">
        <f>SUMIF(AMB!$A$93:$A$103,'2015-2016'!DG$7,AMB!K$93:K$103)</f>
        <v>413403</v>
      </c>
      <c r="DH9" s="74">
        <f>SUMIF(AMB!$A$93:$A$103,'2015-2016'!DH$7,AMB!L$93:L$103)</f>
        <v>369588</v>
      </c>
      <c r="DI9" s="74">
        <f>SUMIF(AMB!$A$93:$A$103,'2015-2016'!DI$7,AMB!M$93:M$103)</f>
        <v>375447</v>
      </c>
      <c r="DJ9" s="74">
        <f>SUMIF(AMB!$A$93:$A$103,'2015-2016'!DJ$7,AMB!N$93:N$103)</f>
        <v>339430</v>
      </c>
      <c r="DK9" s="74">
        <f>SUMIF(AMB!$A$93:$A$103,'2015-2016'!DK$7,AMB!O$93:O$103)</f>
        <v>338162</v>
      </c>
      <c r="DN9" s="74">
        <f>SUMIF(AMB!$A$93:$A$103,'2015-2016'!DN$7,AMB!D$93:D$103)</f>
        <v>323675</v>
      </c>
      <c r="DO9" s="74">
        <f>SUMIF(AMB!$A$93:$A$103,'2015-2016'!DO$7,AMB!E$93:E$103)</f>
        <v>310760</v>
      </c>
      <c r="DP9" s="74">
        <f>SUMIF(AMB!$A$93:$A$103,'2015-2016'!DP$7,AMB!F$93:F$103)</f>
        <v>350032</v>
      </c>
      <c r="DQ9" s="74">
        <f>SUMIF(AMB!$A$93:$A$103,'2015-2016'!DQ$7,AMB!G$93:G$103)</f>
        <v>349261</v>
      </c>
      <c r="DR9" s="74">
        <f>SUMIF(AMB!$A$93:$A$103,'2015-2016'!DR$7,AMB!H$93:H$103)</f>
        <v>365947</v>
      </c>
      <c r="DS9" s="74">
        <f>SUMIF(AMB!$A$93:$A$103,'2015-2016'!DS$7,AMB!I$93:I$103)</f>
        <v>363158</v>
      </c>
      <c r="DT9" s="74">
        <f>SUMIF(AMB!$A$93:$A$103,'2015-2016'!DT$7,AMB!J$93:J$103)</f>
        <v>382331</v>
      </c>
      <c r="DU9" s="74">
        <f>SUMIF(AMB!$A$93:$A$103,'2015-2016'!DU$7,AMB!K$93:K$103)</f>
        <v>397191</v>
      </c>
      <c r="DV9" s="74">
        <f>SUMIF(AMB!$A$93:$A$103,'2015-2016'!DV$7,AMB!L$93:L$103)</f>
        <v>347170</v>
      </c>
      <c r="DW9" s="74">
        <f>SUMIF(AMB!$A$93:$A$103,'2015-2016'!DW$7,AMB!M$93:M$103)</f>
        <v>359887</v>
      </c>
      <c r="DX9" s="74">
        <f>SUMIF(AMB!$A$93:$A$103,'2015-2016'!DX$7,AMB!N$93:N$103)</f>
        <v>331216</v>
      </c>
      <c r="DY9" s="74">
        <f>SUMIF(AMB!$A$93:$A$103,'2015-2016'!DY$7,AMB!O$93:O$103)</f>
        <v>322486</v>
      </c>
    </row>
    <row r="10" spans="1:130">
      <c r="A10" s="84" t="str">
        <f>+CW11</f>
        <v>Ambassador Bridge</v>
      </c>
      <c r="B10" s="26" t="s">
        <v>7</v>
      </c>
      <c r="C10" s="18">
        <f>+CZ10</f>
        <v>202515</v>
      </c>
      <c r="D10" s="73">
        <f ca="1">OFFSET(CZ10,0,14,1,1)</f>
        <v>204600</v>
      </c>
      <c r="E10" s="18">
        <f ca="1">SUM(D10-C10)</f>
        <v>2085</v>
      </c>
      <c r="F10" s="19">
        <f ca="1">IF(E10=0,0,IF(C10=0,1,E10/C10))</f>
        <v>1.0295533664173025E-2</v>
      </c>
      <c r="G10" s="18">
        <f>SUMIF($C$6:F$6,G$5,$C10:F10)</f>
        <v>202515</v>
      </c>
      <c r="H10" s="73">
        <f ca="1">SUMIF($C$6:G$6,H$5,$C10:G10)</f>
        <v>204600</v>
      </c>
      <c r="I10" s="18">
        <f ca="1">SUM(H10-G10)</f>
        <v>2085</v>
      </c>
      <c r="J10" s="19">
        <f ca="1">IF(I10=0,0,IF(G10=0,1,I10/G10))</f>
        <v>1.0295533664173025E-2</v>
      </c>
      <c r="K10" s="18">
        <f>+DA10</f>
        <v>184270</v>
      </c>
      <c r="L10" s="73">
        <f ca="1">OFFSET(DA10,0,14,1,1)</f>
        <v>208595</v>
      </c>
      <c r="M10" s="18">
        <f ca="1">SUM(L10-K10)</f>
        <v>24325</v>
      </c>
      <c r="N10" s="19">
        <f ca="1">IF(M10=0,0,IF(K10=0,1,M10/K10))</f>
        <v>0.13200738047430402</v>
      </c>
      <c r="O10" s="18">
        <f>SUMIF($C$6:N$6,O$5,$C10:N10)</f>
        <v>386785</v>
      </c>
      <c r="P10" s="73">
        <f ca="1">SUMIF($C$6:O$6,P$5,$C10:O10)</f>
        <v>413195</v>
      </c>
      <c r="Q10" s="18">
        <f ca="1">SUM(P10-O10)</f>
        <v>26410</v>
      </c>
      <c r="R10" s="19">
        <f ca="1">IF(Q10=0,0,IF(O10=0,1,Q10/O10))</f>
        <v>6.8280827850097606E-2</v>
      </c>
      <c r="S10" s="18">
        <f>+DB10</f>
        <v>204993</v>
      </c>
      <c r="T10" s="73">
        <f ca="1">OFFSET(DB10,0,14,1,1)</f>
        <v>221208</v>
      </c>
      <c r="U10" s="18">
        <f ca="1">SUM(T10-S10)</f>
        <v>16215</v>
      </c>
      <c r="V10" s="19">
        <f ca="1">IF(U10=0,0,IF(S10=0,1,U10/S10))</f>
        <v>7.9100261960164495E-2</v>
      </c>
      <c r="W10" s="18">
        <f>SUMIF($C$6:V$6,W$5,$C10:V10)</f>
        <v>591778</v>
      </c>
      <c r="X10" s="73">
        <f ca="1">SUMIF($C$6:W$6,X$5,$C10:W10)</f>
        <v>634403</v>
      </c>
      <c r="Y10" s="18">
        <f ca="1">SUM(X10-W10)</f>
        <v>42625</v>
      </c>
      <c r="Z10" s="19">
        <f ca="1">IF(Y10=0,0,IF(W10=0,1,Y10/W10))</f>
        <v>7.2028699951671063E-2</v>
      </c>
      <c r="AA10" s="18">
        <f>+DC10</f>
        <v>197093</v>
      </c>
      <c r="AB10" s="73">
        <f ca="1">OFFSET(DC10,0,14,1,1)</f>
        <v>212053</v>
      </c>
      <c r="AC10" s="18">
        <f ca="1">SUM(AB10-AA10)</f>
        <v>14960</v>
      </c>
      <c r="AD10" s="19">
        <f ca="1">IF(AC10=0,0,IF(AA10=0,1,AC10/AA10))</f>
        <v>7.590325379389426E-2</v>
      </c>
      <c r="AE10" s="18">
        <f>SUMIF($C$6:AD$6,AE$5,$C10:AD10)</f>
        <v>788871</v>
      </c>
      <c r="AF10" s="73">
        <f ca="1">SUMIF($C$6:AE$6,AF$5,$C10:AE10)</f>
        <v>846456</v>
      </c>
      <c r="AG10" s="18">
        <f ca="1">SUM(AF10-AE10)</f>
        <v>57585</v>
      </c>
      <c r="AH10" s="19">
        <f ca="1">IF(AG10=0,0,IF(AE10=0,1,AG10/AE10))</f>
        <v>7.2996725700399681E-2</v>
      </c>
      <c r="AI10" s="18">
        <f>+DD10</f>
        <v>199368</v>
      </c>
      <c r="AJ10" s="73">
        <f ca="1">OFFSET(DD10,0,14,1,1)</f>
        <v>215987</v>
      </c>
      <c r="AK10" s="18">
        <f ca="1">SUM(AJ10-AI10)</f>
        <v>16619</v>
      </c>
      <c r="AL10" s="19">
        <f ca="1">IF(AK10=0,0,IF(AI10=0,1,AK10/AI10))</f>
        <v>8.3358412583764696E-2</v>
      </c>
      <c r="AM10" s="18">
        <f>SUMIF($C$6:AL$6,AM$5,$C10:AL10)</f>
        <v>988239</v>
      </c>
      <c r="AN10" s="73">
        <f ca="1">SUMIF($C$6:AM$6,AN$5,$C10:AM10)</f>
        <v>1062443</v>
      </c>
      <c r="AO10" s="18">
        <f ca="1">SUM(AN10-AM10)</f>
        <v>74204</v>
      </c>
      <c r="AP10" s="19">
        <f ca="1">IF(AO10=0,0,IF(AM10=0,1,AO10/AM10))</f>
        <v>7.508709937575829E-2</v>
      </c>
      <c r="AQ10" s="18">
        <f>+DE10</f>
        <v>212614</v>
      </c>
      <c r="AR10" s="73">
        <f ca="1">OFFSET(DE10,0,14,1,1)</f>
        <v>227995</v>
      </c>
      <c r="AS10" s="18">
        <f ca="1">SUM(AR10-AQ10)</f>
        <v>15381</v>
      </c>
      <c r="AT10" s="19">
        <f ca="1">IF(AS10=0,0,IF(AQ10=0,1,AS10/AQ10))</f>
        <v>7.2342366918453166E-2</v>
      </c>
      <c r="AU10" s="18">
        <f>SUMIF($C$6:AT$6,AU$5,$C10:AT10)</f>
        <v>1200853</v>
      </c>
      <c r="AV10" s="73">
        <f ca="1">SUMIF($C$6:AU$6,AV$5,$C10:AU10)</f>
        <v>1290438</v>
      </c>
      <c r="AW10" s="18">
        <f ca="1">SUM(AV10-AU10)</f>
        <v>89585</v>
      </c>
      <c r="AX10" s="19">
        <f ca="1">IF(AW10=0,0,IF(AU10=0,1,AW10/AU10))</f>
        <v>7.4601137691291106E-2</v>
      </c>
      <c r="AY10" s="18">
        <f>+DF10</f>
        <v>196871</v>
      </c>
      <c r="AZ10" s="73">
        <f ca="1">OFFSET(DF10,0,14,1,1)</f>
        <v>189518</v>
      </c>
      <c r="BA10" s="18">
        <f ca="1">SUM(AZ10-AY10)</f>
        <v>-7353</v>
      </c>
      <c r="BB10" s="19">
        <f ca="1">IF(BA10=0,0,IF(AY10=0,1,BA10/AY10))</f>
        <v>-3.7349330272107115E-2</v>
      </c>
      <c r="BC10" s="18">
        <f>SUMIF($C$6:BB$6,BC$5,$C10:BB10)</f>
        <v>1397724</v>
      </c>
      <c r="BD10" s="73">
        <f ca="1">SUMIF($C$6:BC$6,BD$5,$C10:BC10)</f>
        <v>1479956</v>
      </c>
      <c r="BE10" s="18">
        <f ca="1">SUM(BD10-BC10)</f>
        <v>82232</v>
      </c>
      <c r="BF10" s="19">
        <f ca="1">IF(BE10=0,0,IF(BC10=0,1,BE10/BC10))</f>
        <v>5.8832788161325124E-2</v>
      </c>
      <c r="BG10" s="18">
        <f>+DG10</f>
        <v>215419</v>
      </c>
      <c r="BH10" s="73">
        <f ca="1">OFFSET(DG10,0,14,1,1)</f>
        <v>225723</v>
      </c>
      <c r="BI10" s="18">
        <f ca="1">SUM(BH10-BG10)</f>
        <v>10304</v>
      </c>
      <c r="BJ10" s="19">
        <f ca="1">IF(BI10=0,0,IF(BG10=0,1,BI10/BG10))</f>
        <v>4.7832363904762344E-2</v>
      </c>
      <c r="BK10" s="18">
        <f>SUMIF($C$6:BJ$6,BK$5,$C10:BJ10)</f>
        <v>1613143</v>
      </c>
      <c r="BL10" s="73">
        <f ca="1">SUMIF($C$6:BK$6,BL$5,$C10:BK10)</f>
        <v>1705679</v>
      </c>
      <c r="BM10" s="18">
        <f ca="1">SUM(BL10-BK10)</f>
        <v>92536</v>
      </c>
      <c r="BN10" s="19">
        <f ca="1">IF(BM10=0,0,IF(BK10=0,1,BM10/BK10))</f>
        <v>5.7363792298636883E-2</v>
      </c>
      <c r="BO10" s="18">
        <f>+DH10</f>
        <v>218595</v>
      </c>
      <c r="BP10" s="73">
        <f ca="1">OFFSET(DH10,0,14,1,1)</f>
        <v>217805</v>
      </c>
      <c r="BQ10" s="18">
        <f ca="1">SUM(BP10-BO10)</f>
        <v>-790</v>
      </c>
      <c r="BR10" s="19">
        <f ca="1">IF(BQ10=0,0,IF(BO10=0,1,BQ10/BO10))</f>
        <v>-3.6139893410187789E-3</v>
      </c>
      <c r="BS10" s="18">
        <f>SUMIF($C$6:BR$6,BS$5,$C10:BR10)</f>
        <v>1831738</v>
      </c>
      <c r="BT10" s="73">
        <f ca="1">SUMIF($C$6:BS$6,BT$5,$C10:BS10)</f>
        <v>1923484</v>
      </c>
      <c r="BU10" s="18">
        <f ca="1">SUM(BT10-BS10)</f>
        <v>91746</v>
      </c>
      <c r="BV10" s="19">
        <f ca="1">IF(BU10=0,0,IF(BS10=0,1,BU10/BS10))</f>
        <v>5.0086857399911998E-2</v>
      </c>
      <c r="BW10" s="18">
        <f>+DI10</f>
        <v>225901</v>
      </c>
      <c r="BX10" s="73">
        <f ca="1">OFFSET(DI10,0,14,1,1)</f>
        <v>218700</v>
      </c>
      <c r="BY10" s="18">
        <f ca="1">SUM(BX10-BW10)</f>
        <v>-7201</v>
      </c>
      <c r="BZ10" s="19">
        <f ca="1">IF(BY10=0,0,IF(BW10=0,1,BY10/BW10))</f>
        <v>-3.1876795587447597E-2</v>
      </c>
      <c r="CA10" s="18">
        <f>SUMIF($C$6:BZ$6,CA$5,$C10:BZ10)</f>
        <v>2057639</v>
      </c>
      <c r="CB10" s="73">
        <f ca="1">SUMIF($C$6:CA$6,CB$5,$C10:CA10)</f>
        <v>2142184</v>
      </c>
      <c r="CC10" s="18">
        <f ca="1">SUM(CB10-CA10)</f>
        <v>84545</v>
      </c>
      <c r="CD10" s="19">
        <f ca="1">IF(CC10=0,0,IF(CA10=0,1,CC10/CA10))</f>
        <v>4.1088354176801664E-2</v>
      </c>
      <c r="CE10" s="18">
        <f>+DJ10</f>
        <v>213940</v>
      </c>
      <c r="CF10" s="73">
        <f ca="1">OFFSET(DJ10,0,14,1,1)</f>
        <v>214862</v>
      </c>
      <c r="CG10" s="18">
        <f ca="1">SUM(CF10-CE10)</f>
        <v>922</v>
      </c>
      <c r="CH10" s="19">
        <f ca="1">IF(CG10=0,0,IF(CE10=0,1,CG10/CE10))</f>
        <v>4.3096195194914462E-3</v>
      </c>
      <c r="CI10" s="18">
        <f>SUMIF($C$6:CH$6,CI$5,$C10:CH10)</f>
        <v>2271579</v>
      </c>
      <c r="CJ10" s="73">
        <f ca="1">SUMIF($C$6:CI$6,CJ$5,$C10:CI10)</f>
        <v>2357046</v>
      </c>
      <c r="CK10" s="18">
        <f ca="1">SUM(CJ10-CI10)</f>
        <v>85467</v>
      </c>
      <c r="CL10" s="19">
        <f ca="1">IF(CK10=0,0,IF(CI10=0,1,CK10/CI10))</f>
        <v>3.7624489397022953E-2</v>
      </c>
      <c r="CM10" s="18">
        <f>+DK10</f>
        <v>191126</v>
      </c>
      <c r="CN10" s="73">
        <f ca="1">OFFSET(DK10,0,14,1,1)</f>
        <v>189931</v>
      </c>
      <c r="CO10" s="18">
        <f ca="1">SUM(CN10-CM10)</f>
        <v>-1195</v>
      </c>
      <c r="CP10" s="19">
        <f ca="1">IF(CO10=0,0,IF(CM10=0,1,CO10/CM10))</f>
        <v>-6.2524198696148094E-3</v>
      </c>
      <c r="CQ10" s="18">
        <f>SUMIF($C$6:CP$6,CQ$5,$C10:CP10)</f>
        <v>2462705</v>
      </c>
      <c r="CR10" s="73">
        <f ca="1">SUMIF($C$6:CQ$6,CR$5,$C10:CQ10)</f>
        <v>2546977</v>
      </c>
      <c r="CS10" s="18">
        <f ca="1">SUM(CR10-CQ10)</f>
        <v>84272</v>
      </c>
      <c r="CT10" s="19">
        <f ca="1">IF(CS10=0,0,IF(CQ10=0,1,CS10/CQ10))</f>
        <v>3.4219283267788878E-2</v>
      </c>
      <c r="CW10" t="s">
        <v>5</v>
      </c>
      <c r="CX10" t="s">
        <v>7</v>
      </c>
      <c r="CY10" s="7"/>
      <c r="CZ10" s="74">
        <f>SUMIF(AMB!$A$111:$A$121,'2015-2016'!CZ$7,AMB!D$111:D$121)</f>
        <v>202515</v>
      </c>
      <c r="DA10" s="74">
        <f>SUMIF(AMB!$A$111:$A$121,'2015-2016'!DA$7,AMB!E$111:E$121)</f>
        <v>184270</v>
      </c>
      <c r="DB10" s="74">
        <f>SUMIF(AMB!$A$111:$A$121,'2015-2016'!DB$7,AMB!F$111:F$121)</f>
        <v>204993</v>
      </c>
      <c r="DC10" s="74">
        <f>SUMIF(AMB!$A$111:$A$121,'2015-2016'!DC$7,AMB!G$111:G$121)</f>
        <v>197093</v>
      </c>
      <c r="DD10" s="74">
        <f>SUMIF(AMB!$A$111:$A$121,'2015-2016'!DD$7,AMB!H$111:H$121)</f>
        <v>199368</v>
      </c>
      <c r="DE10" s="74">
        <f>SUMIF(AMB!$A$111:$A$121,'2015-2016'!DE$7,AMB!I$111:I$121)</f>
        <v>212614</v>
      </c>
      <c r="DF10" s="74">
        <f>SUMIF(AMB!$A$111:$A$121,'2015-2016'!DF$7,AMB!J$111:J$121)</f>
        <v>196871</v>
      </c>
      <c r="DG10" s="74">
        <f>SUMIF(AMB!$A$111:$A$121,'2015-2016'!DG$7,AMB!K$111:K$121)</f>
        <v>215419</v>
      </c>
      <c r="DH10" s="74">
        <f>SUMIF(AMB!$A$111:$A$121,'2015-2016'!DH$7,AMB!L$111:L$121)</f>
        <v>218595</v>
      </c>
      <c r="DI10" s="74">
        <f>SUMIF(AMB!$A$111:$A$121,'2015-2016'!DI$7,AMB!M$111:M$121)</f>
        <v>225901</v>
      </c>
      <c r="DJ10" s="74">
        <f>SUMIF(AMB!$A$111:$A$121,'2015-2016'!DJ$7,AMB!N$111:N$121)</f>
        <v>213940</v>
      </c>
      <c r="DK10" s="74">
        <f>SUMIF(AMB!$A$111:$A$121,'2015-2016'!DK$7,AMB!O$111:O$121)</f>
        <v>191126</v>
      </c>
      <c r="DN10" s="74">
        <f>SUMIF(AMB!$A$111:$A$121,'2015-2016'!DN$7,AMB!D$111:D$121)</f>
        <v>204600</v>
      </c>
      <c r="DO10" s="74">
        <f>SUMIF(AMB!$A$111:$A$121,'2015-2016'!DO$7,AMB!E$111:E$121)</f>
        <v>208595</v>
      </c>
      <c r="DP10" s="74">
        <f>SUMIF(AMB!$A$111:$A$121,'2015-2016'!DP$7,AMB!F$111:F$121)</f>
        <v>221208</v>
      </c>
      <c r="DQ10" s="74">
        <f>SUMIF(AMB!$A$111:$A$121,'2015-2016'!DQ$7,AMB!G$111:G$121)</f>
        <v>212053</v>
      </c>
      <c r="DR10" s="74">
        <f>SUMIF(AMB!$A$111:$A$121,'2015-2016'!DR$7,AMB!H$111:H$121)</f>
        <v>215987</v>
      </c>
      <c r="DS10" s="74">
        <f>SUMIF(AMB!$A$111:$A$121,'2015-2016'!DS$7,AMB!I$111:I$121)</f>
        <v>227995</v>
      </c>
      <c r="DT10" s="74">
        <f>SUMIF(AMB!$A$111:$A$121,'2015-2016'!DT$7,AMB!J$111:J$121)</f>
        <v>189518</v>
      </c>
      <c r="DU10" s="74">
        <f>SUMIF(AMB!$A$111:$A$121,'2015-2016'!DU$7,AMB!K$111:K$121)</f>
        <v>225723</v>
      </c>
      <c r="DV10" s="74">
        <f>SUMIF(AMB!$A$111:$A$121,'2015-2016'!DV$7,AMB!L$111:L$121)</f>
        <v>217805</v>
      </c>
      <c r="DW10" s="74">
        <f>SUMIF(AMB!$A$111:$A$121,'2015-2016'!DW$7,AMB!M$111:M$121)</f>
        <v>218700</v>
      </c>
      <c r="DX10" s="74">
        <f>SUMIF(AMB!$A$111:$A$121,'2015-2016'!DX$7,AMB!N$111:N$121)</f>
        <v>214862</v>
      </c>
      <c r="DY10" s="74">
        <f>SUMIF(AMB!$A$111:$A$121,'2015-2016'!DY$7,AMB!O$111:O$121)</f>
        <v>189931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SUMIF(AMB!$A$129:$A$139,'2015-2016'!CZ$7,AMB!D$129:D$139)</f>
        <v>0</v>
      </c>
      <c r="DA11" s="74">
        <f>SUMIF(AMB!$A$129:$A$139,'2015-2016'!DA$7,AMB!E$129:E$139)</f>
        <v>0</v>
      </c>
      <c r="DB11" s="74">
        <f>SUMIF(AMB!$A$129:$A$139,'2015-2016'!DB$7,AMB!F$129:F$139)</f>
        <v>0</v>
      </c>
      <c r="DC11" s="74">
        <f>SUMIF(AMB!$A$129:$A$139,'2015-2016'!DC$7,AMB!G$129:G$139)</f>
        <v>0</v>
      </c>
      <c r="DD11" s="74">
        <f>SUMIF(AMB!$A$129:$A$139,'2015-2016'!DD$7,AMB!H$129:H$139)</f>
        <v>0</v>
      </c>
      <c r="DE11" s="74">
        <f>SUMIF(AMB!$A$129:$A$139,'2015-2016'!DE$7,AMB!I$129:I$139)</f>
        <v>0</v>
      </c>
      <c r="DF11" s="74">
        <f>SUMIF(AMB!$A$129:$A$139,'2015-2016'!DF$7,AMB!J$129:J$139)</f>
        <v>0</v>
      </c>
      <c r="DG11" s="74">
        <f>SUMIF(AMB!$A$129:$A$139,'2015-2016'!DG$7,AMB!K$129:K$139)</f>
        <v>0</v>
      </c>
      <c r="DH11" s="74">
        <f>SUMIF(AMB!$A$129:$A$139,'2015-2016'!DH$7,AMB!L$129:L$139)</f>
        <v>0</v>
      </c>
      <c r="DI11" s="74">
        <f>SUMIF(AMB!$A$129:$A$139,'2015-2016'!DI$7,AMB!M$129:M$139)</f>
        <v>0</v>
      </c>
      <c r="DJ11" s="74">
        <f>SUMIF(AMB!$A$129:$A$139,'2015-2016'!DJ$7,AMB!N$129:N$139)</f>
        <v>0</v>
      </c>
      <c r="DK11" s="74">
        <f>SUMIF(AMB!$A$129:$A$139,'2015-2016'!DK$7,AMB!O$129:O$139)</f>
        <v>0</v>
      </c>
      <c r="DN11" s="74">
        <f>SUMIF(AMB!$A$129:$A$139,'2015-2016'!DN$7,AMB!D$129:D$139)</f>
        <v>0</v>
      </c>
      <c r="DO11" s="74">
        <f>SUMIF(AMB!$A$129:$A$139,'2015-2016'!DO$7,AMB!E$129:E$139)</f>
        <v>0</v>
      </c>
      <c r="DP11" s="74">
        <f>SUMIF(AMB!$A$129:$A$139,'2015-2016'!DP$7,AMB!F$129:F$139)</f>
        <v>0</v>
      </c>
      <c r="DQ11" s="74">
        <f>SUMIF(AMB!$A$129:$A$139,'2015-2016'!DQ$7,AMB!G$129:G$139)</f>
        <v>0</v>
      </c>
      <c r="DR11" s="74">
        <f>SUMIF(AMB!$A$129:$A$139,'2015-2016'!DR$7,AMB!H$129:H$139)</f>
        <v>0</v>
      </c>
      <c r="DS11" s="74">
        <f>SUMIF(AMB!$A$129:$A$139,'2015-2016'!DS$7,AMB!I$129:I$139)</f>
        <v>0</v>
      </c>
      <c r="DT11" s="74">
        <f>SUMIF(AMB!$A$129:$A$139,'2015-2016'!DT$7,AMB!J$129:J$139)</f>
        <v>0</v>
      </c>
      <c r="DU11" s="74">
        <f>SUMIF(AMB!$A$129:$A$139,'2015-2016'!DU$7,AMB!K$129:K$139)</f>
        <v>0</v>
      </c>
      <c r="DV11" s="74">
        <f>SUMIF(AMB!$A$129:$A$139,'2015-2016'!DV$7,AMB!L$129:L$139)</f>
        <v>0</v>
      </c>
      <c r="DW11" s="74">
        <f>SUMIF(AMB!$A$129:$A$139,'2015-2016'!DW$7,AMB!M$129:M$139)</f>
        <v>0</v>
      </c>
      <c r="DX11" s="74">
        <f>SUMIF(AMB!$A$129:$A$139,'2015-2016'!DX$7,AMB!N$129:N$139)</f>
        <v>0</v>
      </c>
      <c r="DY11" s="74">
        <f>SUMIF(AMB!$A$129:$A$139,'2015-2016'!DY$7,AMB!O$129:O$139)</f>
        <v>0</v>
      </c>
    </row>
    <row r="12" spans="1:130" s="7" customFormat="1">
      <c r="A12" s="75"/>
      <c r="B12" s="24" t="s">
        <v>9</v>
      </c>
      <c r="C12" s="12">
        <f>+SUM(C9:C11)</f>
        <v>557682</v>
      </c>
      <c r="D12" s="86">
        <f ca="1">+SUM(D9:D11)</f>
        <v>528275</v>
      </c>
      <c r="E12" s="12">
        <f ca="1">SUM(E9:E11)</f>
        <v>-29407</v>
      </c>
      <c r="F12" s="13">
        <f ca="1">IF(E12=0,0,IF(C12=0,1,E12/C12))</f>
        <v>-5.2730767713499806E-2</v>
      </c>
      <c r="G12" s="12">
        <f>SUM(G9:G11)</f>
        <v>557682</v>
      </c>
      <c r="H12" s="86">
        <f ca="1">SUM(H9:H11)</f>
        <v>528275</v>
      </c>
      <c r="I12" s="12">
        <f ca="1">SUM(I9:I11)</f>
        <v>-29407</v>
      </c>
      <c r="J12" s="13">
        <f ca="1">IF(I12=0,0,IF(G12=0,1,I12/G12))</f>
        <v>-5.2730767713499806E-2</v>
      </c>
      <c r="K12" s="12">
        <f>+SUM(K9:K11)</f>
        <v>502479</v>
      </c>
      <c r="L12" s="86">
        <f ca="1">+SUM(L9:L11)</f>
        <v>519355</v>
      </c>
      <c r="M12" s="12">
        <f ca="1">SUM(M9:M11)</f>
        <v>16876</v>
      </c>
      <c r="N12" s="13">
        <f ca="1">IF(M12=0,0,IF(K12=0,1,M12/K12))</f>
        <v>3.358548317442122E-2</v>
      </c>
      <c r="O12" s="12">
        <f>SUM(O9:O11)</f>
        <v>1060161</v>
      </c>
      <c r="P12" s="86">
        <f ca="1">SUM(P9:P11)</f>
        <v>1047630</v>
      </c>
      <c r="Q12" s="12">
        <f ca="1">SUM(Q9:Q11)</f>
        <v>-12531</v>
      </c>
      <c r="R12" s="13">
        <f ca="1">IF(Q12=0,0,IF(O12=0,1,Q12/O12))</f>
        <v>-1.1819902826080191E-2</v>
      </c>
      <c r="S12" s="12">
        <f>+SUM(S9:S11)</f>
        <v>598939</v>
      </c>
      <c r="T12" s="86">
        <f ca="1">+SUM(T9:T11)</f>
        <v>571240</v>
      </c>
      <c r="U12" s="12">
        <f ca="1">SUM(U9:U11)</f>
        <v>-27699</v>
      </c>
      <c r="V12" s="13">
        <f ca="1">IF(U12=0,0,IF(S12=0,1,U12/S12))</f>
        <v>-4.6246779722141987E-2</v>
      </c>
      <c r="W12" s="12">
        <f>SUM(W9:W11)</f>
        <v>1659100</v>
      </c>
      <c r="X12" s="86">
        <f ca="1">SUM(X9:X11)</f>
        <v>1618870</v>
      </c>
      <c r="Y12" s="12">
        <f ca="1">SUM(Y9:Y11)</f>
        <v>-40230</v>
      </c>
      <c r="Z12" s="13">
        <f ca="1">IF(Y12=0,0,IF(W12=0,1,Y12/W12))</f>
        <v>-2.4248086311855824E-2</v>
      </c>
      <c r="AA12" s="12">
        <f>+SUM(AA9:AA11)</f>
        <v>576770</v>
      </c>
      <c r="AB12" s="86">
        <f ca="1">+SUM(AB9:AB11)</f>
        <v>561314</v>
      </c>
      <c r="AC12" s="12">
        <f ca="1">SUM(AC9:AC11)</f>
        <v>-15456</v>
      </c>
      <c r="AD12" s="13">
        <f ca="1">IF(AC12=0,0,IF(AA12=0,1,AC12/AA12))</f>
        <v>-2.6797510272725696E-2</v>
      </c>
      <c r="AE12" s="12">
        <f>SUM(AE9:AE11)</f>
        <v>2235870</v>
      </c>
      <c r="AF12" s="86">
        <f ca="1">SUM(AF9:AF11)</f>
        <v>2180184</v>
      </c>
      <c r="AG12" s="12">
        <f ca="1">SUM(AG9:AG11)</f>
        <v>-55686</v>
      </c>
      <c r="AH12" s="13">
        <f ca="1">IF(AG12=0,0,IF(AE12=0,1,AG12/AE12))</f>
        <v>-2.4905741389257871E-2</v>
      </c>
      <c r="AI12" s="12">
        <f>+SUM(AI9:AI11)</f>
        <v>583801</v>
      </c>
      <c r="AJ12" s="86">
        <f ca="1">+SUM(AJ9:AJ11)</f>
        <v>581934</v>
      </c>
      <c r="AK12" s="12">
        <f ca="1">SUM(AK9:AK11)</f>
        <v>-1867</v>
      </c>
      <c r="AL12" s="13">
        <f ca="1">IF(AK12=0,0,IF(AI12=0,1,AK12/AI12))</f>
        <v>-3.1980075402405959E-3</v>
      </c>
      <c r="AM12" s="12">
        <f>SUM(AM9:AM11)</f>
        <v>2819671</v>
      </c>
      <c r="AN12" s="86">
        <f ca="1">SUM(AN9:AN11)</f>
        <v>2762118</v>
      </c>
      <c r="AO12" s="12">
        <f ca="1">SUM(AO9:AO11)</f>
        <v>-57553</v>
      </c>
      <c r="AP12" s="13">
        <f ca="1">IF(AO12=0,0,IF(AM12=0,1,AO12/AM12))</f>
        <v>-2.0411246560325655E-2</v>
      </c>
      <c r="AQ12" s="12">
        <f>+SUM(AQ9:AQ11)</f>
        <v>594277</v>
      </c>
      <c r="AR12" s="86">
        <f ca="1">+SUM(AR9:AR11)</f>
        <v>591153</v>
      </c>
      <c r="AS12" s="12">
        <f ca="1">SUM(AS9:AS11)</f>
        <v>-3124</v>
      </c>
      <c r="AT12" s="13">
        <f ca="1">IF(AS12=0,0,IF(AQ12=0,1,AS12/AQ12))</f>
        <v>-5.2568078522305254E-3</v>
      </c>
      <c r="AU12" s="12">
        <f>SUM(AU9:AU11)</f>
        <v>3413948</v>
      </c>
      <c r="AV12" s="86">
        <f ca="1">SUM(AV9:AV11)</f>
        <v>3353271</v>
      </c>
      <c r="AW12" s="12">
        <f ca="1">SUM(AW9:AW11)</f>
        <v>-60677</v>
      </c>
      <c r="AX12" s="13">
        <f ca="1">IF(AW12=0,0,IF(AU12=0,1,AW12/AU12))</f>
        <v>-1.7773264267645552E-2</v>
      </c>
      <c r="AY12" s="12">
        <f>+SUM(AY9:AY11)</f>
        <v>614240</v>
      </c>
      <c r="AZ12" s="86">
        <f ca="1">+SUM(AZ9:AZ11)</f>
        <v>571849</v>
      </c>
      <c r="BA12" s="12">
        <f ca="1">SUM(BA9:BA11)</f>
        <v>-42391</v>
      </c>
      <c r="BB12" s="13">
        <f ca="1">IF(BA12=0,0,IF(AY12=0,1,BA12/AY12))</f>
        <v>-6.9013740557436837E-2</v>
      </c>
      <c r="BC12" s="12">
        <f>SUM(BC9:BC11)</f>
        <v>4028188</v>
      </c>
      <c r="BD12" s="86">
        <f ca="1">SUM(BD9:BD11)</f>
        <v>3925120</v>
      </c>
      <c r="BE12" s="12">
        <f ca="1">SUM(BE9:BE11)</f>
        <v>-103068</v>
      </c>
      <c r="BF12" s="13">
        <f ca="1">IF(BE12=0,0,IF(BC12=0,1,BE12/BC12))</f>
        <v>-2.5586690591402388E-2</v>
      </c>
      <c r="BG12" s="12">
        <f>+SUM(BG9:BG11)</f>
        <v>628822</v>
      </c>
      <c r="BH12" s="86">
        <f ca="1">+SUM(BH9:BH11)</f>
        <v>622914</v>
      </c>
      <c r="BI12" s="12">
        <f ca="1">SUM(BI9:BI11)</f>
        <v>-5908</v>
      </c>
      <c r="BJ12" s="13">
        <f ca="1">IF(BI12=0,0,IF(BG12=0,1,BI12/BG12))</f>
        <v>-9.3953455826927181E-3</v>
      </c>
      <c r="BK12" s="12">
        <f>SUM(BK9:BK11)</f>
        <v>4657010</v>
      </c>
      <c r="BL12" s="86">
        <f ca="1">SUM(BL9:BL11)</f>
        <v>4548034</v>
      </c>
      <c r="BM12" s="12">
        <f ca="1">SUM(BM9:BM11)</f>
        <v>-108976</v>
      </c>
      <c r="BN12" s="13">
        <f ca="1">IF(BM12=0,0,IF(BK12=0,1,BM12/BK12))</f>
        <v>-2.3400422159282459E-2</v>
      </c>
      <c r="BO12" s="12">
        <f>+SUM(BO9:BO11)</f>
        <v>588183</v>
      </c>
      <c r="BP12" s="86">
        <f ca="1">+SUM(BP9:BP11)</f>
        <v>564975</v>
      </c>
      <c r="BQ12" s="12">
        <f ca="1">SUM(BQ9:BQ11)</f>
        <v>-23208</v>
      </c>
      <c r="BR12" s="13">
        <f ca="1">IF(BQ12=0,0,IF(BO12=0,1,BQ12/BO12))</f>
        <v>-3.9457107736877807E-2</v>
      </c>
      <c r="BS12" s="12">
        <f>SUM(BS9:BS11)</f>
        <v>5245193</v>
      </c>
      <c r="BT12" s="86">
        <f ca="1">SUM(BT9:BT11)</f>
        <v>5113009</v>
      </c>
      <c r="BU12" s="12">
        <f ca="1">SUM(BU9:BU11)</f>
        <v>-132184</v>
      </c>
      <c r="BV12" s="13">
        <f ca="1">IF(BU12=0,0,IF(BS12=0,1,BU12/BS12))</f>
        <v>-2.5200979258532527E-2</v>
      </c>
      <c r="BW12" s="12">
        <f>+SUM(BW9:BW11)</f>
        <v>601348</v>
      </c>
      <c r="BX12" s="86">
        <f ca="1">+SUM(BX9:BX11)</f>
        <v>578587</v>
      </c>
      <c r="BY12" s="12">
        <f ca="1">SUM(BY9:BY11)</f>
        <v>-22761</v>
      </c>
      <c r="BZ12" s="13">
        <f ca="1">IF(BY12=0,0,IF(BW12=0,1,BY12/BW12))</f>
        <v>-3.7849963748112572E-2</v>
      </c>
      <c r="CA12" s="12">
        <f>SUM(CA9:CA11)</f>
        <v>5846541</v>
      </c>
      <c r="CB12" s="86">
        <f ca="1">SUM(CB9:CB11)</f>
        <v>5691596</v>
      </c>
      <c r="CC12" s="12">
        <f ca="1">SUM(CC9:CC11)</f>
        <v>-154945</v>
      </c>
      <c r="CD12" s="13">
        <f ca="1">IF(CC12=0,0,IF(CA12=0,1,CC12/CA12))</f>
        <v>-2.6501994940256127E-2</v>
      </c>
      <c r="CE12" s="12">
        <f>+SUM(CE9:CE11)</f>
        <v>553370</v>
      </c>
      <c r="CF12" s="86">
        <f ca="1">+SUM(CF9:CF11)</f>
        <v>546078</v>
      </c>
      <c r="CG12" s="12">
        <f ca="1">SUM(CG9:CG11)</f>
        <v>-7292</v>
      </c>
      <c r="CH12" s="13">
        <f ca="1">IF(CG12=0,0,IF(CE12=0,1,CG12/CE12))</f>
        <v>-1.3177440049153369E-2</v>
      </c>
      <c r="CI12" s="12">
        <f>SUM(CI9:CI11)</f>
        <v>6399911</v>
      </c>
      <c r="CJ12" s="86">
        <f ca="1">SUM(CJ9:CJ11)</f>
        <v>6237674</v>
      </c>
      <c r="CK12" s="12">
        <f ca="1">SUM(CK9:CK11)</f>
        <v>-162237</v>
      </c>
      <c r="CL12" s="13">
        <f ca="1">IF(CK12=0,0,IF(CI12=0,1,CK12/CI12))</f>
        <v>-2.5349883771821201E-2</v>
      </c>
      <c r="CM12" s="12">
        <f>+SUM(CM9:CM11)</f>
        <v>529288</v>
      </c>
      <c r="CN12" s="86">
        <f ca="1">+SUM(CN9:CN11)</f>
        <v>512417</v>
      </c>
      <c r="CO12" s="12">
        <f ca="1">SUM(CO9:CO11)</f>
        <v>-16871</v>
      </c>
      <c r="CP12" s="13">
        <f ca="1">IF(CO12=0,0,IF(CM12=0,1,CO12/CM12))</f>
        <v>-3.1874896086818517E-2</v>
      </c>
      <c r="CQ12" s="12">
        <f>SUM(CQ9:CQ11)</f>
        <v>6929199</v>
      </c>
      <c r="CR12" s="86">
        <f ca="1">SUM(CR9:CR11)</f>
        <v>6750091</v>
      </c>
      <c r="CS12" s="12">
        <f ca="1">SUM(CS9:CS11)</f>
        <v>-179108</v>
      </c>
      <c r="CT12" s="13">
        <f ca="1">IF(CS12=0,0,IF(CQ12=0,1,CS12/CQ12))</f>
        <v>-2.5848297905717528E-2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224233</v>
      </c>
      <c r="D14" s="73">
        <f ca="1">OFFSET(CZ14,0,14,1,1)</f>
        <v>191852</v>
      </c>
      <c r="E14" s="18">
        <f ca="1">SUM(D14-C14)</f>
        <v>-32381</v>
      </c>
      <c r="F14" s="19">
        <f ca="1">IF(E14=0,0,IF(C14=0,1,E14/C14))</f>
        <v>-0.14440782578835407</v>
      </c>
      <c r="G14" s="18">
        <f>SUMIF($C$6:F$6,G$5,$C14:F14)</f>
        <v>224233</v>
      </c>
      <c r="H14" s="73">
        <f ca="1">SUMIF($C$6:G$6,H$5,$C14:G14)</f>
        <v>191852</v>
      </c>
      <c r="I14" s="18">
        <f ca="1">SUM(H14-G14)</f>
        <v>-32381</v>
      </c>
      <c r="J14" s="19">
        <f ca="1">IF(I14=0,0,IF(G14=0,1,I14/G14))</f>
        <v>-0.14440782578835407</v>
      </c>
      <c r="K14" s="18">
        <f>+DA14</f>
        <v>182407</v>
      </c>
      <c r="L14" s="73">
        <f ca="1">OFFSET(DA14,0,14,1,1)</f>
        <v>166074</v>
      </c>
      <c r="M14" s="18">
        <f ca="1">SUM(L14-K14)</f>
        <v>-16333</v>
      </c>
      <c r="N14" s="19">
        <f ca="1">IF(M14=0,0,IF(K14=0,1,M14/K14))</f>
        <v>-8.9541519788166019E-2</v>
      </c>
      <c r="O14" s="18">
        <f>SUMIF($C$6:N$6,O$5,$C14:N14)</f>
        <v>406640</v>
      </c>
      <c r="P14" s="73">
        <f ca="1">SUMIF($C$6:O$6,P$5,$C14:O14)</f>
        <v>357926</v>
      </c>
      <c r="Q14" s="18">
        <f ca="1">SUM(P14-O14)</f>
        <v>-48714</v>
      </c>
      <c r="R14" s="19">
        <f ca="1">IF(Q14=0,0,IF(O14=0,1,Q14/O14))</f>
        <v>-0.11979638009049774</v>
      </c>
      <c r="S14" s="18">
        <f>+DB14</f>
        <v>243386</v>
      </c>
      <c r="T14" s="73">
        <f ca="1">OFFSET(DB14,0,14,1,1)</f>
        <v>216384</v>
      </c>
      <c r="U14" s="18">
        <f ca="1">SUM(T14-S14)</f>
        <v>-27002</v>
      </c>
      <c r="V14" s="19">
        <f ca="1">IF(U14=0,0,IF(S14=0,1,U14/S14))</f>
        <v>-0.11094311094311095</v>
      </c>
      <c r="W14" s="18">
        <f>SUMIF($C$6:V$6,W$5,$C14:V14)</f>
        <v>650026</v>
      </c>
      <c r="X14" s="73">
        <f ca="1">SUMIF($C$6:W$6,X$5,$C14:W14)</f>
        <v>574310</v>
      </c>
      <c r="Y14" s="18">
        <f ca="1">SUM(X14-W14)</f>
        <v>-75716</v>
      </c>
      <c r="Z14" s="19">
        <f ca="1">IF(Y14=0,0,IF(W14=0,1,Y14/W14))</f>
        <v>-0.11648149458637039</v>
      </c>
      <c r="AA14" s="18">
        <f>+DC14</f>
        <v>238721</v>
      </c>
      <c r="AB14" s="73">
        <f ca="1">OFFSET(DC14,0,14,1,1)</f>
        <v>221257</v>
      </c>
      <c r="AC14" s="18">
        <f ca="1">SUM(AB14-AA14)</f>
        <v>-17464</v>
      </c>
      <c r="AD14" s="19">
        <f ca="1">IF(AC14=0,0,IF(AA14=0,1,AC14/AA14))</f>
        <v>-7.3156530007833412E-2</v>
      </c>
      <c r="AE14" s="18">
        <f>SUMIF($C$6:AD$6,AE$5,$C14:AD14)</f>
        <v>888747</v>
      </c>
      <c r="AF14" s="73">
        <f ca="1">SUMIF($C$6:AE$6,AF$5,$C14:AE14)</f>
        <v>795567</v>
      </c>
      <c r="AG14" s="18">
        <f ca="1">SUM(AF14-AE14)</f>
        <v>-93180</v>
      </c>
      <c r="AH14" s="19">
        <f ca="1">IF(AG14=0,0,IF(AE14=0,1,AG14/AE14))</f>
        <v>-0.10484423576113337</v>
      </c>
      <c r="AI14" s="18">
        <f>+DD14</f>
        <v>289751</v>
      </c>
      <c r="AJ14" s="73">
        <f ca="1">OFFSET(DD14,0,14,1,1)</f>
        <v>263478</v>
      </c>
      <c r="AK14" s="18">
        <f ca="1">SUM(AJ14-AI14)</f>
        <v>-26273</v>
      </c>
      <c r="AL14" s="19">
        <f ca="1">IF(AK14=0,0,IF(AI14=0,1,AK14/AI14))</f>
        <v>-9.067440664570614E-2</v>
      </c>
      <c r="AM14" s="18">
        <f>SUMIF($C$6:AL$6,AM$5,$C14:AL14)</f>
        <v>1178498</v>
      </c>
      <c r="AN14" s="73">
        <f ca="1">SUMIF($C$6:AM$6,AN$5,$C14:AM14)</f>
        <v>1059045</v>
      </c>
      <c r="AO14" s="18">
        <f ca="1">SUM(AN14-AM14)</f>
        <v>-119453</v>
      </c>
      <c r="AP14" s="19">
        <f ca="1">IF(AO14=0,0,IF(AM14=0,1,AO14/AM14))</f>
        <v>-0.10136037566461717</v>
      </c>
      <c r="AQ14" s="18">
        <f>+DE14</f>
        <v>295153</v>
      </c>
      <c r="AR14" s="73">
        <f ca="1">OFFSET(DE14,0,14,1,1)</f>
        <v>277288</v>
      </c>
      <c r="AS14" s="18">
        <f ca="1">SUM(AR14-AQ14)</f>
        <v>-17865</v>
      </c>
      <c r="AT14" s="19">
        <f ca="1">IF(AS14=0,0,IF(AQ14=0,1,AS14/AQ14))</f>
        <v>-6.0527929582284444E-2</v>
      </c>
      <c r="AU14" s="18">
        <f>SUMIF($C$6:AT$6,AU$5,$C14:AT14)</f>
        <v>1473651</v>
      </c>
      <c r="AV14" s="73">
        <f ca="1">SUMIF($C$6:AU$6,AV$5,$C14:AU14)</f>
        <v>1336333</v>
      </c>
      <c r="AW14" s="18">
        <f ca="1">SUM(AV14-AU14)</f>
        <v>-137318</v>
      </c>
      <c r="AX14" s="19">
        <f ca="1">IF(AW14=0,0,IF(AU14=0,1,AW14/AU14))</f>
        <v>-9.3182171355361609E-2</v>
      </c>
      <c r="AY14" s="18">
        <f>+DF14</f>
        <v>343176</v>
      </c>
      <c r="AZ14" s="73">
        <f ca="1">OFFSET(DF14,0,14,1,1)</f>
        <v>338169</v>
      </c>
      <c r="BA14" s="18">
        <f ca="1">SUM(AZ14-AY14)</f>
        <v>-5007</v>
      </c>
      <c r="BB14" s="19">
        <f ca="1">IF(BA14=0,0,IF(AY14=0,1,BA14/AY14))</f>
        <v>-1.4590181131547661E-2</v>
      </c>
      <c r="BC14" s="18">
        <f>SUMIF($C$6:BB$6,BC$5,$C14:BB14)</f>
        <v>1816827</v>
      </c>
      <c r="BD14" s="73">
        <f ca="1">SUMIF($C$6:BC$6,BD$5,$C14:BC14)</f>
        <v>1674502</v>
      </c>
      <c r="BE14" s="18">
        <f ca="1">SUM(BD14-BC14)</f>
        <v>-142325</v>
      </c>
      <c r="BF14" s="19">
        <f ca="1">IF(BE14=0,0,IF(BC14=0,1,BE14/BC14))</f>
        <v>-7.8337122907134252E-2</v>
      </c>
      <c r="BG14" s="18">
        <f>+DG14</f>
        <v>347281</v>
      </c>
      <c r="BH14" s="73">
        <f ca="1">OFFSET(DG14,0,14,1,1)</f>
        <v>323805</v>
      </c>
      <c r="BI14" s="18">
        <f ca="1">SUM(BH14-BG14)</f>
        <v>-23476</v>
      </c>
      <c r="BJ14" s="19">
        <f ca="1">IF(BI14=0,0,IF(BG14=0,1,BI14/BG14))</f>
        <v>-6.7599436767344021E-2</v>
      </c>
      <c r="BK14" s="18">
        <f>SUMIF($C$6:BJ$6,BK$5,$C14:BJ14)</f>
        <v>2164108</v>
      </c>
      <c r="BL14" s="73">
        <f ca="1">SUMIF($C$6:BK$6,BL$5,$C14:BK14)</f>
        <v>1998307</v>
      </c>
      <c r="BM14" s="18">
        <f ca="1">SUM(BL14-BK14)</f>
        <v>-165801</v>
      </c>
      <c r="BN14" s="19">
        <f ca="1">IF(BM14=0,0,IF(BK14=0,1,BM14/BK14))</f>
        <v>-7.6614013718354163E-2</v>
      </c>
      <c r="BO14" s="18">
        <f>+DH14</f>
        <v>272552</v>
      </c>
      <c r="BP14" s="73">
        <f ca="1">OFFSET(DH14,0,14,1,1)</f>
        <v>272289</v>
      </c>
      <c r="BQ14" s="18">
        <f ca="1">SUM(BP14-BO14)</f>
        <v>-263</v>
      </c>
      <c r="BR14" s="19">
        <f ca="1">IF(BQ14=0,0,IF(BO14=0,1,BQ14/BO14))</f>
        <v>-9.6495347676773602E-4</v>
      </c>
      <c r="BS14" s="18">
        <f>SUMIF($C$6:BR$6,BS$5,$C14:BR14)</f>
        <v>2436660</v>
      </c>
      <c r="BT14" s="73">
        <f ca="1">SUMIF($C$6:BS$6,BT$5,$C14:BS14)</f>
        <v>2270596</v>
      </c>
      <c r="BU14" s="18">
        <f ca="1">SUM(BT14-BS14)</f>
        <v>-166064</v>
      </c>
      <c r="BV14" s="19">
        <f ca="1">IF(BU14=0,0,IF(BS14=0,1,BU14/BS14))</f>
        <v>-6.8152306846256755E-2</v>
      </c>
      <c r="BW14" s="18">
        <f>+DI14</f>
        <v>262186</v>
      </c>
      <c r="BX14" s="73">
        <f ca="1">OFFSET(DI14,0,14,1,1)</f>
        <v>265063</v>
      </c>
      <c r="BY14" s="18">
        <f ca="1">SUM(BX14-BW14)</f>
        <v>2877</v>
      </c>
      <c r="BZ14" s="19">
        <f ca="1">IF(BY14=0,0,IF(BW14=0,1,BY14/BW14))</f>
        <v>1.0973125948753938E-2</v>
      </c>
      <c r="CA14" s="18">
        <f>SUMIF($C$6:BZ$6,CA$5,$C14:BZ14)</f>
        <v>2698846</v>
      </c>
      <c r="CB14" s="73">
        <f ca="1">SUMIF($C$6:CA$6,CB$5,$C14:CA14)</f>
        <v>2535659</v>
      </c>
      <c r="CC14" s="18">
        <f ca="1">SUM(CB14-CA14)</f>
        <v>-163187</v>
      </c>
      <c r="CD14" s="19">
        <f ca="1">IF(CC14=0,0,IF(CA14=0,1,CC14/CA14))</f>
        <v>-6.0465473020691066E-2</v>
      </c>
      <c r="CE14" s="18">
        <f>+DJ14</f>
        <v>241804</v>
      </c>
      <c r="CF14" s="73">
        <f ca="1">OFFSET(DJ14,0,14,1,1)</f>
        <v>233055</v>
      </c>
      <c r="CG14" s="18">
        <f ca="1">SUM(CF14-CE14)</f>
        <v>-8749</v>
      </c>
      <c r="CH14" s="19">
        <f ca="1">IF(CG14=0,0,IF(CE14=0,1,CG14/CE14))</f>
        <v>-3.6182197151411889E-2</v>
      </c>
      <c r="CI14" s="18">
        <f>SUMIF($C$6:CH$6,CI$5,$C14:CH14)</f>
        <v>2940650</v>
      </c>
      <c r="CJ14" s="73">
        <f ca="1">SUMIF($C$6:CI$6,CJ$5,$C14:CI14)</f>
        <v>2768714</v>
      </c>
      <c r="CK14" s="18">
        <f ca="1">SUM(CJ14-CI14)</f>
        <v>-171936</v>
      </c>
      <c r="CL14" s="19">
        <f ca="1">IF(CK14=0,0,IF(CI14=0,1,CK14/CI14))</f>
        <v>-5.8468705898355802E-2</v>
      </c>
      <c r="CM14" s="18">
        <f>+DK14</f>
        <v>241729</v>
      </c>
      <c r="CN14" s="73">
        <f ca="1">OFFSET(DK14,0,14,1,1)</f>
        <v>218241</v>
      </c>
      <c r="CO14" s="18">
        <f ca="1">SUM(CN14-CM14)</f>
        <v>-23488</v>
      </c>
      <c r="CP14" s="19">
        <f ca="1">IF(CO14=0,0,IF(CM14=0,1,CO14/CM14))</f>
        <v>-9.7166661840325325E-2</v>
      </c>
      <c r="CQ14" s="18">
        <f>SUMIF($C$6:CP$6,CQ$5,$C14:CP14)</f>
        <v>3182379</v>
      </c>
      <c r="CR14" s="73">
        <f ca="1">SUMIF($C$6:CQ$6,CR$5,$C14:CQ14)</f>
        <v>2986955</v>
      </c>
      <c r="CS14" s="18">
        <f ca="1">SUM(CR14-CQ14)</f>
        <v>-195424</v>
      </c>
      <c r="CT14" s="19">
        <f ca="1">IF(CS14=0,0,IF(CQ14=0,1,CS14/CQ14))</f>
        <v>-6.1408147803891366E-2</v>
      </c>
      <c r="CW14" t="s">
        <v>10</v>
      </c>
      <c r="CX14" t="s">
        <v>6</v>
      </c>
      <c r="CZ14" s="74">
        <f>SUMIF(BWB!$A$93:$A$103,'2015-2016'!CZ$7,BWB!D$93:D$103)</f>
        <v>224233</v>
      </c>
      <c r="DA14" s="74">
        <f>SUMIF(BWB!$A$93:$A$103,'2015-2016'!DA$7,BWB!E$93:E$103)</f>
        <v>182407</v>
      </c>
      <c r="DB14" s="74">
        <f>SUMIF(BWB!$A$93:$A$103,'2015-2016'!DB$7,BWB!F$93:F$103)</f>
        <v>243386</v>
      </c>
      <c r="DC14" s="74">
        <f>SUMIF(BWB!$A$93:$A$103,'2015-2016'!DC$7,BWB!G$93:G$103)</f>
        <v>238721</v>
      </c>
      <c r="DD14" s="74">
        <f>SUMIF(BWB!$A$93:$A$103,'2015-2016'!DD$7,BWB!H$93:H$103)</f>
        <v>289751</v>
      </c>
      <c r="DE14" s="74">
        <f>SUMIF(BWB!$A$93:$A$103,'2015-2016'!DE$7,BWB!I$93:I$103)</f>
        <v>295153</v>
      </c>
      <c r="DF14" s="74">
        <f>SUMIF(BWB!$A$93:$A$103,'2015-2016'!DF$7,BWB!J$93:J$103)</f>
        <v>343176</v>
      </c>
      <c r="DG14" s="74">
        <f>SUMIF(BWB!$A$93:$A$103,'2015-2016'!DG$7,BWB!K$93:K$103)</f>
        <v>347281</v>
      </c>
      <c r="DH14" s="74">
        <f>SUMIF(BWB!$A$93:$A$103,'2015-2016'!DH$7,BWB!L$93:L$103)</f>
        <v>272552</v>
      </c>
      <c r="DI14" s="74">
        <f>SUMIF(BWB!$A$93:$A$103,'2015-2016'!DI$7,BWB!M$93:M$103)</f>
        <v>262186</v>
      </c>
      <c r="DJ14" s="74">
        <f>SUMIF(BWB!$A$93:$A$103,'2015-2016'!DJ$7,BWB!N$93:N$103)</f>
        <v>241804</v>
      </c>
      <c r="DK14" s="74">
        <f>SUMIF(BWB!$A$93:$A$103,'2015-2016'!DK$7,BWB!O$93:O$103)</f>
        <v>241729</v>
      </c>
      <c r="DN14" s="74">
        <f>SUMIF(BWB!$A$93:$A$103,'2015-2016'!DN$7,BWB!D$93:D$103)</f>
        <v>191852</v>
      </c>
      <c r="DO14" s="74">
        <f>SUMIF(BWB!$A$93:$A$103,'2015-2016'!DO$7,BWB!E$93:E$103)</f>
        <v>166074</v>
      </c>
      <c r="DP14" s="74">
        <f>SUMIF(BWB!$A$93:$A$103,'2015-2016'!DP$7,BWB!F$93:F$103)</f>
        <v>216384</v>
      </c>
      <c r="DQ14" s="74">
        <f>SUMIF(BWB!$A$93:$A$103,'2015-2016'!DQ$7,BWB!G$93:G$103)</f>
        <v>221257</v>
      </c>
      <c r="DR14" s="74">
        <f>SUMIF(BWB!$A$93:$A$103,'2015-2016'!DR$7,BWB!H$93:H$103)</f>
        <v>263478</v>
      </c>
      <c r="DS14" s="74">
        <f>SUMIF(BWB!$A$93:$A$103,'2015-2016'!DS$7,BWB!I$93:I$103)</f>
        <v>277288</v>
      </c>
      <c r="DT14" s="74">
        <f>SUMIF(BWB!$A$93:$A$103,'2015-2016'!DT$7,BWB!J$93:J$103)</f>
        <v>338169</v>
      </c>
      <c r="DU14" s="74">
        <f>SUMIF(BWB!$A$93:$A$103,'2015-2016'!DU$7,BWB!K$93:K$103)</f>
        <v>323805</v>
      </c>
      <c r="DV14" s="74">
        <f>SUMIF(BWB!$A$93:$A$103,'2015-2016'!DV$7,BWB!L$93:L$103)</f>
        <v>272289</v>
      </c>
      <c r="DW14" s="74">
        <f>SUMIF(BWB!$A$93:$A$103,'2015-2016'!DW$7,BWB!M$93:M$103)</f>
        <v>265063</v>
      </c>
      <c r="DX14" s="74">
        <f>SUMIF(BWB!$A$93:$A$103,'2015-2016'!DX$7,BWB!N$93:N$103)</f>
        <v>233055</v>
      </c>
      <c r="DY14" s="74">
        <f>SUMIF(BWB!$A$93:$A$103,'2015-2016'!DY$7,BWB!O$93:O$103)</f>
        <v>218241</v>
      </c>
    </row>
    <row r="15" spans="1:130">
      <c r="A15" s="84" t="str">
        <f>+CW16</f>
        <v>Blue Water Bridge</v>
      </c>
      <c r="B15" s="26" t="s">
        <v>7</v>
      </c>
      <c r="C15" s="18">
        <f>+CZ15</f>
        <v>121344</v>
      </c>
      <c r="D15" s="73">
        <f ca="1">OFFSET(CZ15,0,14,1,1)</f>
        <v>126932</v>
      </c>
      <c r="E15" s="18">
        <f ca="1">SUM(D15-C15)</f>
        <v>5588</v>
      </c>
      <c r="F15" s="19">
        <f ca="1">IF(E15=0,0,IF(C15=0,1,E15/C15))</f>
        <v>4.6050896624472572E-2</v>
      </c>
      <c r="G15" s="18">
        <f>SUMIF($C$6:F$6,G$5,$C15:F15)</f>
        <v>121344</v>
      </c>
      <c r="H15" s="73">
        <f ca="1">SUMIF($C$6:G$6,H$5,$C15:G15)</f>
        <v>126932</v>
      </c>
      <c r="I15" s="18">
        <f ca="1">SUM(H15-G15)</f>
        <v>5588</v>
      </c>
      <c r="J15" s="19">
        <f ca="1">IF(I15=0,0,IF(G15=0,1,I15/G15))</f>
        <v>4.6050896624472572E-2</v>
      </c>
      <c r="K15" s="18">
        <f>+DA15</f>
        <v>118080</v>
      </c>
      <c r="L15" s="73">
        <f ca="1">OFFSET(DA15,0,14,1,1)</f>
        <v>130663</v>
      </c>
      <c r="M15" s="18">
        <f ca="1">SUM(L15-K15)</f>
        <v>12583</v>
      </c>
      <c r="N15" s="19">
        <f ca="1">IF(M15=0,0,IF(K15=0,1,M15/K15))</f>
        <v>0.10656334688346883</v>
      </c>
      <c r="O15" s="18">
        <f>SUMIF($C$6:N$6,O$5,$C15:N15)</f>
        <v>239424</v>
      </c>
      <c r="P15" s="73">
        <f ca="1">SUMIF($C$6:O$6,P$5,$C15:O15)</f>
        <v>257595</v>
      </c>
      <c r="Q15" s="18">
        <f ca="1">SUM(P15-O15)</f>
        <v>18171</v>
      </c>
      <c r="R15" s="19">
        <f ca="1">IF(Q15=0,0,IF(O15=0,1,Q15/O15))</f>
        <v>7.5894647153167599E-2</v>
      </c>
      <c r="S15" s="18">
        <f>+DB15</f>
        <v>139377</v>
      </c>
      <c r="T15" s="73">
        <f ca="1">OFFSET(DB15,0,14,1,1)</f>
        <v>143808</v>
      </c>
      <c r="U15" s="18">
        <f ca="1">SUM(T15-S15)</f>
        <v>4431</v>
      </c>
      <c r="V15" s="19">
        <f ca="1">IF(U15=0,0,IF(S15=0,1,U15/S15))</f>
        <v>3.1791472050625283E-2</v>
      </c>
      <c r="W15" s="18">
        <f>SUMIF($C$6:V$6,W$5,$C15:V15)</f>
        <v>378801</v>
      </c>
      <c r="X15" s="73">
        <f ca="1">SUMIF($C$6:W$6,X$5,$C15:W15)</f>
        <v>401403</v>
      </c>
      <c r="Y15" s="18">
        <f ca="1">SUM(X15-W15)</f>
        <v>22602</v>
      </c>
      <c r="Z15" s="19">
        <f ca="1">IF(Y15=0,0,IF(W15=0,1,Y15/W15))</f>
        <v>5.9667213127737255E-2</v>
      </c>
      <c r="AA15" s="18">
        <f>+DC15</f>
        <v>134492</v>
      </c>
      <c r="AB15" s="73">
        <f ca="1">OFFSET(DC15,0,14,1,1)</f>
        <v>143194</v>
      </c>
      <c r="AC15" s="18">
        <f ca="1">SUM(AB15-AA15)</f>
        <v>8702</v>
      </c>
      <c r="AD15" s="19">
        <f ca="1">IF(AC15=0,0,IF(AA15=0,1,AC15/AA15))</f>
        <v>6.470273324807424E-2</v>
      </c>
      <c r="AE15" s="18">
        <f>SUMIF($C$6:AD$6,AE$5,$C15:AD15)</f>
        <v>513293</v>
      </c>
      <c r="AF15" s="73">
        <f ca="1">SUMIF($C$6:AE$6,AF$5,$C15:AE15)</f>
        <v>544597</v>
      </c>
      <c r="AG15" s="18">
        <f ca="1">SUM(AF15-AE15)</f>
        <v>31304</v>
      </c>
      <c r="AH15" s="19">
        <f ca="1">IF(AG15=0,0,IF(AE15=0,1,AG15/AE15))</f>
        <v>6.0986609986888582E-2</v>
      </c>
      <c r="AI15" s="18">
        <f>+DD15</f>
        <v>135340</v>
      </c>
      <c r="AJ15" s="73">
        <f ca="1">OFFSET(DD15,0,14,1,1)</f>
        <v>143313</v>
      </c>
      <c r="AK15" s="18">
        <f ca="1">SUM(AJ15-AI15)</f>
        <v>7973</v>
      </c>
      <c r="AL15" s="19">
        <f ca="1">IF(AK15=0,0,IF(AI15=0,1,AK15/AI15))</f>
        <v>5.8910891089108908E-2</v>
      </c>
      <c r="AM15" s="18">
        <f>SUMIF($C$6:AL$6,AM$5,$C15:AL15)</f>
        <v>648633</v>
      </c>
      <c r="AN15" s="73">
        <f ca="1">SUMIF($C$6:AM$6,AN$5,$C15:AM15)</f>
        <v>687910</v>
      </c>
      <c r="AO15" s="18">
        <f ca="1">SUM(AN15-AM15)</f>
        <v>39277</v>
      </c>
      <c r="AP15" s="19">
        <f ca="1">IF(AO15=0,0,IF(AM15=0,1,AO15/AM15))</f>
        <v>6.055350251991496E-2</v>
      </c>
      <c r="AQ15" s="18">
        <f>+DE15</f>
        <v>140379</v>
      </c>
      <c r="AR15" s="73">
        <f ca="1">OFFSET(DE15,0,14,1,1)</f>
        <v>154028</v>
      </c>
      <c r="AS15" s="18">
        <f ca="1">SUM(AR15-AQ15)</f>
        <v>13649</v>
      </c>
      <c r="AT15" s="19">
        <f ca="1">IF(AS15=0,0,IF(AQ15=0,1,AS15/AQ15))</f>
        <v>9.7229642610361947E-2</v>
      </c>
      <c r="AU15" s="18">
        <f>SUMIF($C$6:AT$6,AU$5,$C15:AT15)</f>
        <v>789012</v>
      </c>
      <c r="AV15" s="73">
        <f ca="1">SUMIF($C$6:AU$6,AV$5,$C15:AU15)</f>
        <v>841938</v>
      </c>
      <c r="AW15" s="18">
        <f ca="1">SUM(AV15-AU15)</f>
        <v>52926</v>
      </c>
      <c r="AX15" s="19">
        <f ca="1">IF(AW15=0,0,IF(AU15=0,1,AW15/AU15))</f>
        <v>6.7078827698438051E-2</v>
      </c>
      <c r="AY15" s="18">
        <f>+DF15</f>
        <v>128673</v>
      </c>
      <c r="AZ15" s="73">
        <f ca="1">OFFSET(DF15,0,14,1,1)</f>
        <v>132233</v>
      </c>
      <c r="BA15" s="18">
        <f ca="1">SUM(AZ15-AY15)</f>
        <v>3560</v>
      </c>
      <c r="BB15" s="19">
        <f ca="1">IF(BA15=0,0,IF(AY15=0,1,BA15/AY15))</f>
        <v>2.7667031933661296E-2</v>
      </c>
      <c r="BC15" s="18">
        <f>SUMIF($C$6:BB$6,BC$5,$C15:BB15)</f>
        <v>917685</v>
      </c>
      <c r="BD15" s="73">
        <f ca="1">SUMIF($C$6:BC$6,BD$5,$C15:BC15)</f>
        <v>974171</v>
      </c>
      <c r="BE15" s="18">
        <f ca="1">SUM(BD15-BC15)</f>
        <v>56486</v>
      </c>
      <c r="BF15" s="19">
        <f ca="1">IF(BE15=0,0,IF(BC15=0,1,BE15/BC15))</f>
        <v>6.1552711442379462E-2</v>
      </c>
      <c r="BG15" s="18">
        <f>+DG15</f>
        <v>137290</v>
      </c>
      <c r="BH15" s="73">
        <f ca="1">OFFSET(DG15,0,14,1,1)</f>
        <v>146679</v>
      </c>
      <c r="BI15" s="18">
        <f ca="1">SUM(BH15-BG15)</f>
        <v>9389</v>
      </c>
      <c r="BJ15" s="19">
        <f ca="1">IF(BI15=0,0,IF(BG15=0,1,BI15/BG15))</f>
        <v>6.8388083618617521E-2</v>
      </c>
      <c r="BK15" s="18">
        <f>SUMIF($C$6:BJ$6,BK$5,$C15:BJ15)</f>
        <v>1054975</v>
      </c>
      <c r="BL15" s="73">
        <f ca="1">SUMIF($C$6:BK$6,BL$5,$C15:BK15)</f>
        <v>1120850</v>
      </c>
      <c r="BM15" s="18">
        <f ca="1">SUM(BL15-BK15)</f>
        <v>65875</v>
      </c>
      <c r="BN15" s="19">
        <f ca="1">IF(BM15=0,0,IF(BK15=0,1,BM15/BK15))</f>
        <v>6.2442237967724357E-2</v>
      </c>
      <c r="BO15" s="18">
        <f>+DH15</f>
        <v>139086</v>
      </c>
      <c r="BP15" s="73">
        <f ca="1">OFFSET(DH15,0,14,1,1)</f>
        <v>144474</v>
      </c>
      <c r="BQ15" s="18">
        <f ca="1">SUM(BP15-BO15)</f>
        <v>5388</v>
      </c>
      <c r="BR15" s="19">
        <f ca="1">IF(BQ15=0,0,IF(BO15=0,1,BQ15/BO15))</f>
        <v>3.8738622147448339E-2</v>
      </c>
      <c r="BS15" s="18">
        <f>SUMIF($C$6:BR$6,BS$5,$C15:BR15)</f>
        <v>1194061</v>
      </c>
      <c r="BT15" s="73">
        <f ca="1">SUMIF($C$6:BS$6,BT$5,$C15:BS15)</f>
        <v>1265324</v>
      </c>
      <c r="BU15" s="18">
        <f ca="1">SUM(BT15-BS15)</f>
        <v>71263</v>
      </c>
      <c r="BV15" s="19">
        <f ca="1">IF(BU15=0,0,IF(BS15=0,1,BU15/BS15))</f>
        <v>5.968120556654978E-2</v>
      </c>
      <c r="BW15" s="18">
        <f>+DI15</f>
        <v>146215</v>
      </c>
      <c r="BX15" s="73">
        <f ca="1">OFFSET(DI15,0,14,1,1)</f>
        <v>147152</v>
      </c>
      <c r="BY15" s="18">
        <f ca="1">SUM(BX15-BW15)</f>
        <v>937</v>
      </c>
      <c r="BZ15" s="19">
        <f ca="1">IF(BY15=0,0,IF(BW15=0,1,BY15/BW15))</f>
        <v>6.4083712341415043E-3</v>
      </c>
      <c r="CA15" s="18">
        <f>SUMIF($C$6:BZ$6,CA$5,$C15:BZ15)</f>
        <v>1340276</v>
      </c>
      <c r="CB15" s="73">
        <f ca="1">SUMIF($C$6:CA$6,CB$5,$C15:CA15)</f>
        <v>1412476</v>
      </c>
      <c r="CC15" s="18">
        <f ca="1">SUM(CB15-CA15)</f>
        <v>72200</v>
      </c>
      <c r="CD15" s="19">
        <f ca="1">IF(CC15=0,0,IF(CA15=0,1,CC15/CA15))</f>
        <v>5.3869501505660028E-2</v>
      </c>
      <c r="CE15" s="18">
        <f>+DJ15</f>
        <v>137448</v>
      </c>
      <c r="CF15" s="73">
        <f ca="1">OFFSET(DJ15,0,14,1,1)</f>
        <v>143491</v>
      </c>
      <c r="CG15" s="18">
        <f ca="1">SUM(CF15-CE15)</f>
        <v>6043</v>
      </c>
      <c r="CH15" s="19">
        <f ca="1">IF(CG15=0,0,IF(CE15=0,1,CG15/CE15))</f>
        <v>4.3965717944240729E-2</v>
      </c>
      <c r="CI15" s="18">
        <f>SUMIF($C$6:CH$6,CI$5,$C15:CH15)</f>
        <v>1477724</v>
      </c>
      <c r="CJ15" s="73">
        <f ca="1">SUMIF($C$6:CI$6,CJ$5,$C15:CI15)</f>
        <v>1555967</v>
      </c>
      <c r="CK15" s="18">
        <f ca="1">SUM(CJ15-CI15)</f>
        <v>78243</v>
      </c>
      <c r="CL15" s="19">
        <f ca="1">IF(CK15=0,0,IF(CI15=0,1,CK15/CI15))</f>
        <v>5.2948317818483019E-2</v>
      </c>
      <c r="CM15" s="18">
        <f>+DK15</f>
        <v>125686</v>
      </c>
      <c r="CN15" s="73">
        <f ca="1">OFFSET(DK15,0,14,1,1)</f>
        <v>124271</v>
      </c>
      <c r="CO15" s="18">
        <f ca="1">SUM(CN15-CM15)</f>
        <v>-1415</v>
      </c>
      <c r="CP15" s="19">
        <f ca="1">IF(CO15=0,0,IF(CM15=0,1,CO15/CM15))</f>
        <v>-1.1258214916538039E-2</v>
      </c>
      <c r="CQ15" s="18">
        <f>SUMIF($C$6:CP$6,CQ$5,$C15:CP15)</f>
        <v>1603410</v>
      </c>
      <c r="CR15" s="73">
        <f ca="1">SUMIF($C$6:CQ$6,CR$5,$C15:CQ15)</f>
        <v>1680238</v>
      </c>
      <c r="CS15" s="18">
        <f ca="1">SUM(CR15-CQ15)</f>
        <v>76828</v>
      </c>
      <c r="CT15" s="19">
        <f ca="1">IF(CS15=0,0,IF(CQ15=0,1,CS15/CQ15))</f>
        <v>4.7915380345638359E-2</v>
      </c>
      <c r="CW15" t="s">
        <v>10</v>
      </c>
      <c r="CX15" t="s">
        <v>7</v>
      </c>
      <c r="CY15" s="7"/>
      <c r="CZ15" s="74">
        <f>SUMIF(BWB!$A$111:$A$121,'2015-2016'!CZ$7,BWB!D$111:D$121)</f>
        <v>121344</v>
      </c>
      <c r="DA15" s="74">
        <f>SUMIF(BWB!$A$111:$A$121,'2015-2016'!DA$7,BWB!E$111:E$121)</f>
        <v>118080</v>
      </c>
      <c r="DB15" s="74">
        <f>SUMIF(BWB!$A$111:$A$121,'2015-2016'!DB$7,BWB!F$111:F$121)</f>
        <v>139377</v>
      </c>
      <c r="DC15" s="74">
        <f>SUMIF(BWB!$A$111:$A$121,'2015-2016'!DC$7,BWB!G$111:G$121)</f>
        <v>134492</v>
      </c>
      <c r="DD15" s="74">
        <f>SUMIF(BWB!$A$111:$A$121,'2015-2016'!DD$7,BWB!H$111:H$121)</f>
        <v>135340</v>
      </c>
      <c r="DE15" s="74">
        <f>SUMIF(BWB!$A$111:$A$121,'2015-2016'!DE$7,BWB!I$111:I$121)</f>
        <v>140379</v>
      </c>
      <c r="DF15" s="74">
        <f>SUMIF(BWB!$A$111:$A$121,'2015-2016'!DF$7,BWB!J$111:J$121)</f>
        <v>128673</v>
      </c>
      <c r="DG15" s="74">
        <f>SUMIF(BWB!$A$111:$A$121,'2015-2016'!DG$7,BWB!K$111:K$121)</f>
        <v>137290</v>
      </c>
      <c r="DH15" s="74">
        <f>SUMIF(BWB!$A$111:$A$121,'2015-2016'!DH$7,BWB!L$111:L$121)</f>
        <v>139086</v>
      </c>
      <c r="DI15" s="74">
        <f>SUMIF(BWB!$A$111:$A$121,'2015-2016'!DI$7,BWB!M$111:M$121)</f>
        <v>146215</v>
      </c>
      <c r="DJ15" s="74">
        <f>SUMIF(BWB!$A$111:$A$121,'2015-2016'!DJ$7,BWB!N$111:N$121)</f>
        <v>137448</v>
      </c>
      <c r="DK15" s="74">
        <f>SUMIF(BWB!$A$111:$A$121,'2015-2016'!DK$7,BWB!O$111:O$121)</f>
        <v>125686</v>
      </c>
      <c r="DN15" s="74">
        <f>SUMIF(BWB!$A$111:$A$121,'2015-2016'!DN$7,BWB!D$111:D$121)</f>
        <v>126932</v>
      </c>
      <c r="DO15" s="74">
        <f>SUMIF(BWB!$A$111:$A$121,'2015-2016'!DO$7,BWB!E$111:E$121)</f>
        <v>130663</v>
      </c>
      <c r="DP15" s="74">
        <f>SUMIF(BWB!$A$111:$A$121,'2015-2016'!DP$7,BWB!F$111:F$121)</f>
        <v>143808</v>
      </c>
      <c r="DQ15" s="74">
        <f>SUMIF(BWB!$A$111:$A$121,'2015-2016'!DQ$7,BWB!G$111:G$121)</f>
        <v>143194</v>
      </c>
      <c r="DR15" s="74">
        <f>SUMIF(BWB!$A$111:$A$121,'2015-2016'!DR$7,BWB!H$111:H$121)</f>
        <v>143313</v>
      </c>
      <c r="DS15" s="74">
        <f>SUMIF(BWB!$A$111:$A$121,'2015-2016'!DS$7,BWB!I$111:I$121)</f>
        <v>154028</v>
      </c>
      <c r="DT15" s="74">
        <f>SUMIF(BWB!$A$111:$A$121,'2015-2016'!DT$7,BWB!J$111:J$121)</f>
        <v>132233</v>
      </c>
      <c r="DU15" s="74">
        <f>SUMIF(BWB!$A$111:$A$121,'2015-2016'!DU$7,BWB!K$111:K$121)</f>
        <v>146679</v>
      </c>
      <c r="DV15" s="74">
        <f>SUMIF(BWB!$A$111:$A$121,'2015-2016'!DV$7,BWB!L$111:L$121)</f>
        <v>144474</v>
      </c>
      <c r="DW15" s="74">
        <f>SUMIF(BWB!$A$111:$A$121,'2015-2016'!DW$7,BWB!M$111:M$121)</f>
        <v>147152</v>
      </c>
      <c r="DX15" s="74">
        <f>SUMIF(BWB!$A$111:$A$121,'2015-2016'!DX$7,BWB!N$111:N$121)</f>
        <v>143491</v>
      </c>
      <c r="DY15" s="74">
        <f>SUMIF(BWB!$A$111:$A$121,'2015-2016'!DY$7,BWB!O$111:O$121)</f>
        <v>124271</v>
      </c>
    </row>
    <row r="16" spans="1:130">
      <c r="A16" s="83"/>
      <c r="B16" s="26" t="s">
        <v>8</v>
      </c>
      <c r="C16" s="73">
        <f>+CZ16</f>
        <v>462</v>
      </c>
      <c r="D16" s="73">
        <f ca="1">OFFSET(CZ16,0,14,1,1)</f>
        <v>297</v>
      </c>
      <c r="E16" s="73">
        <f ca="1">SUM(D16-C16)</f>
        <v>-165</v>
      </c>
      <c r="F16" s="19">
        <f ca="1">IF(E16=0,0,IF(C16=0,1,E16/C16))</f>
        <v>-0.35714285714285715</v>
      </c>
      <c r="G16" s="73">
        <f>SUMIF($C$6:F$6,G$5,$C16:F16)</f>
        <v>462</v>
      </c>
      <c r="H16" s="73">
        <f ca="1">SUMIF($C$6:G$6,H$5,$C16:G16)</f>
        <v>297</v>
      </c>
      <c r="I16" s="73">
        <f ca="1">SUM(H16-G16)</f>
        <v>-165</v>
      </c>
      <c r="J16" s="19">
        <f ca="1">IF(I16=0,0,IF(G16=0,1,I16/G16))</f>
        <v>-0.35714285714285715</v>
      </c>
      <c r="K16" s="73">
        <f>+DA16</f>
        <v>328</v>
      </c>
      <c r="L16" s="73">
        <f ca="1">OFFSET(DA16,0,14,1,1)</f>
        <v>272</v>
      </c>
      <c r="M16" s="73">
        <f ca="1">SUM(L16-K16)</f>
        <v>-56</v>
      </c>
      <c r="N16" s="19">
        <f ca="1">IF(M16=0,0,IF(K16=0,1,M16/K16))</f>
        <v>-0.17073170731707318</v>
      </c>
      <c r="O16" s="73">
        <f>SUMIF($C$6:N$6,O$5,$C16:N16)</f>
        <v>790</v>
      </c>
      <c r="P16" s="73">
        <f ca="1">SUMIF($C$6:O$6,P$5,$C16:O16)</f>
        <v>569</v>
      </c>
      <c r="Q16" s="73">
        <f ca="1">SUM(P16-O16)</f>
        <v>-221</v>
      </c>
      <c r="R16" s="19">
        <f ca="1">IF(Q16=0,0,IF(O16=0,1,Q16/O16))</f>
        <v>-0.27974683544303797</v>
      </c>
      <c r="S16" s="73">
        <f>+DB16</f>
        <v>487</v>
      </c>
      <c r="T16" s="73">
        <f ca="1">OFFSET(DB16,0,14,1,1)</f>
        <v>282</v>
      </c>
      <c r="U16" s="73">
        <f ca="1">SUM(T16-S16)</f>
        <v>-205</v>
      </c>
      <c r="V16" s="19">
        <f ca="1">IF(U16=0,0,IF(S16=0,1,U16/S16))</f>
        <v>-0.4209445585215606</v>
      </c>
      <c r="W16" s="73">
        <f>SUMIF($C$6:V$6,W$5,$C16:V16)</f>
        <v>1277</v>
      </c>
      <c r="X16" s="73">
        <f ca="1">SUMIF($C$6:W$6,X$5,$C16:W16)</f>
        <v>851</v>
      </c>
      <c r="Y16" s="73">
        <f ca="1">SUM(X16-W16)</f>
        <v>-426</v>
      </c>
      <c r="Z16" s="19">
        <f ca="1">IF(Y16=0,0,IF(W16=0,1,Y16/W16))</f>
        <v>-0.33359436178543461</v>
      </c>
      <c r="AA16" s="73">
        <f>+DC16</f>
        <v>553</v>
      </c>
      <c r="AB16" s="73">
        <f ca="1">OFFSET(DC16,0,14,1,1)</f>
        <v>485</v>
      </c>
      <c r="AC16" s="73">
        <f ca="1">SUM(AB16-AA16)</f>
        <v>-68</v>
      </c>
      <c r="AD16" s="19">
        <f ca="1">IF(AC16=0,0,IF(AA16=0,1,AC16/AA16))</f>
        <v>-0.12296564195298372</v>
      </c>
      <c r="AE16" s="73">
        <f>SUMIF($C$6:AD$6,AE$5,$C16:AD16)</f>
        <v>1830</v>
      </c>
      <c r="AF16" s="73">
        <f ca="1">SUMIF($C$6:AE$6,AF$5,$C16:AE16)</f>
        <v>1336</v>
      </c>
      <c r="AG16" s="73">
        <f ca="1">SUM(AF16-AE16)</f>
        <v>-494</v>
      </c>
      <c r="AH16" s="19">
        <f ca="1">IF(AG16=0,0,IF(AE16=0,1,AG16/AE16))</f>
        <v>-0.26994535519125684</v>
      </c>
      <c r="AI16" s="73">
        <f>+DD16</f>
        <v>619</v>
      </c>
      <c r="AJ16" s="73">
        <f ca="1">OFFSET(DD16,0,14,1,1)</f>
        <v>604</v>
      </c>
      <c r="AK16" s="73">
        <f ca="1">SUM(AJ16-AI16)</f>
        <v>-15</v>
      </c>
      <c r="AL16" s="19">
        <f ca="1">IF(AK16=0,0,IF(AI16=0,1,AK16/AI16))</f>
        <v>-2.4232633279483037E-2</v>
      </c>
      <c r="AM16" s="73">
        <f>SUMIF($C$6:AL$6,AM$5,$C16:AL16)</f>
        <v>2449</v>
      </c>
      <c r="AN16" s="73">
        <f ca="1">SUMIF($C$6:AM$6,AN$5,$C16:AM16)</f>
        <v>1940</v>
      </c>
      <c r="AO16" s="73">
        <f ca="1">SUM(AN16-AM16)</f>
        <v>-509</v>
      </c>
      <c r="AP16" s="19">
        <f ca="1">IF(AO16=0,0,IF(AM16=0,1,AO16/AM16))</f>
        <v>-0.2078399346672111</v>
      </c>
      <c r="AQ16" s="73">
        <f>+DE16</f>
        <v>664</v>
      </c>
      <c r="AR16" s="73">
        <f ca="1">OFFSET(DE16,0,14,1,1)</f>
        <v>562</v>
      </c>
      <c r="AS16" s="73">
        <f ca="1">SUM(AR16-AQ16)</f>
        <v>-102</v>
      </c>
      <c r="AT16" s="19">
        <f ca="1">IF(AS16=0,0,IF(AQ16=0,1,AS16/AQ16))</f>
        <v>-0.1536144578313253</v>
      </c>
      <c r="AU16" s="73">
        <f>SUMIF($C$6:AT$6,AU$5,$C16:AT16)</f>
        <v>3113</v>
      </c>
      <c r="AV16" s="73">
        <f ca="1">SUMIF($C$6:AU$6,AV$5,$C16:AU16)</f>
        <v>2502</v>
      </c>
      <c r="AW16" s="73">
        <f ca="1">SUM(AV16-AU16)</f>
        <v>-611</v>
      </c>
      <c r="AX16" s="19">
        <f ca="1">IF(AW16=0,0,IF(AU16=0,1,AW16/AU16))</f>
        <v>-0.19627369097333761</v>
      </c>
      <c r="AY16" s="73">
        <f>+DF16</f>
        <v>622</v>
      </c>
      <c r="AZ16" s="73">
        <f ca="1">OFFSET(DF16,0,14,1,1)</f>
        <v>580</v>
      </c>
      <c r="BA16" s="73">
        <f ca="1">SUM(AZ16-AY16)</f>
        <v>-42</v>
      </c>
      <c r="BB16" s="19">
        <f ca="1">IF(BA16=0,0,IF(AY16=0,1,BA16/AY16))</f>
        <v>-6.7524115755627015E-2</v>
      </c>
      <c r="BC16" s="73">
        <f>SUMIF($C$6:BB$6,BC$5,$C16:BB16)</f>
        <v>3735</v>
      </c>
      <c r="BD16" s="73">
        <f ca="1">SUMIF($C$6:BC$6,BD$5,$C16:BC16)</f>
        <v>3082</v>
      </c>
      <c r="BE16" s="73">
        <f ca="1">SUM(BD16-BC16)</f>
        <v>-653</v>
      </c>
      <c r="BF16" s="19">
        <f ca="1">IF(BE16=0,0,IF(BC16=0,1,BE16/BC16))</f>
        <v>-0.17483266398929048</v>
      </c>
      <c r="BG16" s="73">
        <f>+DG16</f>
        <v>577</v>
      </c>
      <c r="BH16" s="73">
        <f ca="1">OFFSET(DG16,0,14,1,1)</f>
        <v>469</v>
      </c>
      <c r="BI16" s="73">
        <f ca="1">SUM(BH16-BG16)</f>
        <v>-108</v>
      </c>
      <c r="BJ16" s="19">
        <f ca="1">IF(BI16=0,0,IF(BG16=0,1,BI16/BG16))</f>
        <v>-0.18717504332755633</v>
      </c>
      <c r="BK16" s="73">
        <f>SUMIF($C$6:BJ$6,BK$5,$C16:BJ16)</f>
        <v>4312</v>
      </c>
      <c r="BL16" s="73">
        <f ca="1">SUMIF($C$6:BK$6,BL$5,$C16:BK16)</f>
        <v>3551</v>
      </c>
      <c r="BM16" s="73">
        <f ca="1">SUM(BL16-BK16)</f>
        <v>-761</v>
      </c>
      <c r="BN16" s="19">
        <f ca="1">IF(BM16=0,0,IF(BK16=0,1,BM16/BK16))</f>
        <v>-0.17648423005565864</v>
      </c>
      <c r="BO16" s="73">
        <f>+DH16</f>
        <v>585</v>
      </c>
      <c r="BP16" s="73">
        <f ca="1">OFFSET(DH16,0,14,1,1)</f>
        <v>518</v>
      </c>
      <c r="BQ16" s="73">
        <f ca="1">SUM(BP16-BO16)</f>
        <v>-67</v>
      </c>
      <c r="BR16" s="19">
        <f ca="1">IF(BQ16=0,0,IF(BO16=0,1,BQ16/BO16))</f>
        <v>-0.11452991452991453</v>
      </c>
      <c r="BS16" s="73">
        <f>SUMIF($C$6:BR$6,BS$5,$C16:BR16)</f>
        <v>4897</v>
      </c>
      <c r="BT16" s="73">
        <f ca="1">SUMIF($C$6:BS$6,BT$5,$C16:BS16)</f>
        <v>4069</v>
      </c>
      <c r="BU16" s="73">
        <f ca="1">SUM(BT16-BS16)</f>
        <v>-828</v>
      </c>
      <c r="BV16" s="19">
        <f ca="1">IF(BU16=0,0,IF(BS16=0,1,BU16/BS16))</f>
        <v>-0.16908311210945476</v>
      </c>
      <c r="BW16" s="73">
        <f>+DI16</f>
        <v>580</v>
      </c>
      <c r="BX16" s="73">
        <f ca="1">OFFSET(DI16,0,14,1,1)</f>
        <v>573</v>
      </c>
      <c r="BY16" s="73">
        <f ca="1">SUM(BX16-BW16)</f>
        <v>-7</v>
      </c>
      <c r="BZ16" s="19">
        <f ca="1">IF(BY16=0,0,IF(BW16=0,1,BY16/BW16))</f>
        <v>-1.2068965517241379E-2</v>
      </c>
      <c r="CA16" s="73">
        <f>SUMIF($C$6:BZ$6,CA$5,$C16:BZ16)</f>
        <v>5477</v>
      </c>
      <c r="CB16" s="73">
        <f ca="1">SUMIF($C$6:CA$6,CB$5,$C16:CA16)</f>
        <v>4642</v>
      </c>
      <c r="CC16" s="73">
        <f ca="1">SUM(CB16-CA16)</f>
        <v>-835</v>
      </c>
      <c r="CD16" s="19">
        <f ca="1">IF(CC16=0,0,IF(CA16=0,1,CC16/CA16))</f>
        <v>-0.15245572393646156</v>
      </c>
      <c r="CE16" s="73">
        <f>+DJ16</f>
        <v>441</v>
      </c>
      <c r="CF16" s="73">
        <f ca="1">OFFSET(DJ16,0,14,1,1)</f>
        <v>500</v>
      </c>
      <c r="CG16" s="73">
        <f ca="1">SUM(CF16-CE16)</f>
        <v>59</v>
      </c>
      <c r="CH16" s="19">
        <f ca="1">IF(CG16=0,0,IF(CE16=0,1,CG16/CE16))</f>
        <v>0.13378684807256236</v>
      </c>
      <c r="CI16" s="73">
        <f>SUMIF($C$6:CH$6,CI$5,$C16:CH16)</f>
        <v>5918</v>
      </c>
      <c r="CJ16" s="73">
        <f ca="1">SUMIF($C$6:CI$6,CJ$5,$C16:CI16)</f>
        <v>5142</v>
      </c>
      <c r="CK16" s="73">
        <f ca="1">SUM(CJ16-CI16)</f>
        <v>-776</v>
      </c>
      <c r="CL16" s="19">
        <f ca="1">IF(CK16=0,0,IF(CI16=0,1,CK16/CI16))</f>
        <v>-0.13112538019601216</v>
      </c>
      <c r="CM16" s="73">
        <f>+DK16</f>
        <v>261</v>
      </c>
      <c r="CN16" s="73">
        <f ca="1">OFFSET(DK16,0,14,1,1)</f>
        <v>243</v>
      </c>
      <c r="CO16" s="73">
        <f ca="1">SUM(CN16-CM16)</f>
        <v>-18</v>
      </c>
      <c r="CP16" s="19">
        <f ca="1">IF(CO16=0,0,IF(CM16=0,1,CO16/CM16))</f>
        <v>-6.8965517241379309E-2</v>
      </c>
      <c r="CQ16" s="73">
        <f>SUMIF($C$6:CP$6,CQ$5,$C16:CP16)</f>
        <v>6179</v>
      </c>
      <c r="CR16" s="73">
        <f ca="1">SUMIF($C$6:CQ$6,CR$5,$C16:CQ16)</f>
        <v>5385</v>
      </c>
      <c r="CS16" s="73">
        <f ca="1">SUM(CR16-CQ16)</f>
        <v>-794</v>
      </c>
      <c r="CT16" s="19">
        <f ca="1">IF(CS16=0,0,IF(CQ16=0,1,CS16/CQ16))</f>
        <v>-0.12849975724227222</v>
      </c>
      <c r="CW16" t="s">
        <v>10</v>
      </c>
      <c r="CX16" t="s">
        <v>8</v>
      </c>
      <c r="CY16" s="7"/>
      <c r="CZ16" s="74">
        <f>SUMIF(BWB!$A$129:$A$139,'2015-2016'!CZ$7,BWB!D$129:D$139)</f>
        <v>462</v>
      </c>
      <c r="DA16" s="74">
        <f>SUMIF(BWB!$A$129:$A$139,'2015-2016'!DA$7,BWB!E$129:E$139)</f>
        <v>328</v>
      </c>
      <c r="DB16" s="74">
        <f>SUMIF(BWB!$A$129:$A$139,'2015-2016'!DB$7,BWB!F$129:F$139)</f>
        <v>487</v>
      </c>
      <c r="DC16" s="74">
        <f>SUMIF(BWB!$A$129:$A$139,'2015-2016'!DC$7,BWB!G$129:G$139)</f>
        <v>553</v>
      </c>
      <c r="DD16" s="74">
        <f>SUMIF(BWB!$A$129:$A$139,'2015-2016'!DD$7,BWB!H$129:H$139)</f>
        <v>619</v>
      </c>
      <c r="DE16" s="74">
        <f>SUMIF(BWB!$A$129:$A$139,'2015-2016'!DE$7,BWB!I$129:I$139)</f>
        <v>664</v>
      </c>
      <c r="DF16" s="74">
        <f>SUMIF(BWB!$A$129:$A$139,'2015-2016'!DF$7,BWB!J$129:J$139)</f>
        <v>622</v>
      </c>
      <c r="DG16" s="74">
        <f>SUMIF(BWB!$A$129:$A$139,'2015-2016'!DG$7,BWB!K$129:K$139)</f>
        <v>577</v>
      </c>
      <c r="DH16" s="74">
        <f>SUMIF(BWB!$A$129:$A$139,'2015-2016'!DH$7,BWB!L$129:L$139)</f>
        <v>585</v>
      </c>
      <c r="DI16" s="74">
        <f>SUMIF(BWB!$A$129:$A$139,'2015-2016'!DI$7,BWB!M$129:M$139)</f>
        <v>580</v>
      </c>
      <c r="DJ16" s="74">
        <f>SUMIF(BWB!$A$129:$A$139,'2015-2016'!DJ$7,BWB!N$129:N$139)</f>
        <v>441</v>
      </c>
      <c r="DK16" s="74">
        <f>SUMIF(BWB!$A$129:$A$139,'2015-2016'!DK$7,BWB!O$129:O$139)</f>
        <v>261</v>
      </c>
      <c r="DN16" s="74">
        <f>SUMIF(BWB!$A$129:$A$139,'2015-2016'!DN$7,BWB!D$129:D$139)</f>
        <v>297</v>
      </c>
      <c r="DO16" s="74">
        <f>SUMIF(BWB!$A$129:$A$139,'2015-2016'!DO$7,BWB!E$129:E$139)</f>
        <v>272</v>
      </c>
      <c r="DP16" s="74">
        <f>SUMIF(BWB!$A$129:$A$139,'2015-2016'!DP$7,BWB!F$129:F$139)</f>
        <v>282</v>
      </c>
      <c r="DQ16" s="74">
        <f>SUMIF(BWB!$A$129:$A$139,'2015-2016'!DQ$7,BWB!G$129:G$139)</f>
        <v>485</v>
      </c>
      <c r="DR16" s="74">
        <f>SUMIF(BWB!$A$129:$A$139,'2015-2016'!DR$7,BWB!H$129:H$139)</f>
        <v>604</v>
      </c>
      <c r="DS16" s="74">
        <f>SUMIF(BWB!$A$129:$A$139,'2015-2016'!DS$7,BWB!I$129:I$139)</f>
        <v>562</v>
      </c>
      <c r="DT16" s="74">
        <f>SUMIF(BWB!$A$129:$A$139,'2015-2016'!DT$7,BWB!J$129:J$139)</f>
        <v>580</v>
      </c>
      <c r="DU16" s="74">
        <f>SUMIF(BWB!$A$129:$A$139,'2015-2016'!DU$7,BWB!K$129:K$139)</f>
        <v>469</v>
      </c>
      <c r="DV16" s="74">
        <f>SUMIF(BWB!$A$129:$A$139,'2015-2016'!DV$7,BWB!L$129:L$139)</f>
        <v>518</v>
      </c>
      <c r="DW16" s="74">
        <f>SUMIF(BWB!$A$129:$A$139,'2015-2016'!DW$7,BWB!M$129:M$139)</f>
        <v>573</v>
      </c>
      <c r="DX16" s="74">
        <f>SUMIF(BWB!$A$129:$A$139,'2015-2016'!DX$7,BWB!N$129:N$139)</f>
        <v>500</v>
      </c>
      <c r="DY16" s="74">
        <f>SUMIF(BWB!$A$129:$A$139,'2015-2016'!DY$7,BWB!O$129:O$139)</f>
        <v>243</v>
      </c>
    </row>
    <row r="17" spans="1:130" s="7" customFormat="1">
      <c r="A17" s="75"/>
      <c r="B17" s="24" t="s">
        <v>9</v>
      </c>
      <c r="C17" s="12">
        <f>+SUM(C14:C16)</f>
        <v>346039</v>
      </c>
      <c r="D17" s="86">
        <f ca="1">+SUM(D14:D16)</f>
        <v>319081</v>
      </c>
      <c r="E17" s="12">
        <f ca="1">SUM(E14:E16)</f>
        <v>-26958</v>
      </c>
      <c r="F17" s="13">
        <f ca="1">IF(E17=0,0,IF(C17=0,1,E17/C17))</f>
        <v>-7.7904513653085344E-2</v>
      </c>
      <c r="G17" s="12">
        <f>SUM(G14:G16)</f>
        <v>346039</v>
      </c>
      <c r="H17" s="86">
        <f ca="1">SUM(H14:H16)</f>
        <v>319081</v>
      </c>
      <c r="I17" s="12">
        <f ca="1">SUM(I14:I16)</f>
        <v>-26958</v>
      </c>
      <c r="J17" s="13">
        <f ca="1">IF(I17=0,0,IF(G17=0,1,I17/G17))</f>
        <v>-7.7904513653085344E-2</v>
      </c>
      <c r="K17" s="12">
        <f>+SUM(K14:K16)</f>
        <v>300815</v>
      </c>
      <c r="L17" s="86">
        <f ca="1">+SUM(L14:L16)</f>
        <v>297009</v>
      </c>
      <c r="M17" s="12">
        <f ca="1">SUM(M14:M16)</f>
        <v>-3806</v>
      </c>
      <c r="N17" s="13">
        <f ca="1">IF(M17=0,0,IF(K17=0,1,M17/K17))</f>
        <v>-1.2652294599670894E-2</v>
      </c>
      <c r="O17" s="12">
        <f>SUM(O14:O16)</f>
        <v>646854</v>
      </c>
      <c r="P17" s="86">
        <f ca="1">SUM(P14:P16)</f>
        <v>616090</v>
      </c>
      <c r="Q17" s="12">
        <f ca="1">SUM(Q14:Q16)</f>
        <v>-30764</v>
      </c>
      <c r="R17" s="13">
        <f ca="1">IF(Q17=0,0,IF(O17=0,1,Q17/O17))</f>
        <v>-4.7559418354064444E-2</v>
      </c>
      <c r="S17" s="12">
        <f>+SUM(S14:S16)</f>
        <v>383250</v>
      </c>
      <c r="T17" s="86">
        <f ca="1">+SUM(T14:T16)</f>
        <v>360474</v>
      </c>
      <c r="U17" s="12">
        <f ca="1">SUM(U14:U16)</f>
        <v>-22776</v>
      </c>
      <c r="V17" s="13">
        <f ca="1">IF(U17=0,0,IF(S17=0,1,U17/S17))</f>
        <v>-5.9428571428571428E-2</v>
      </c>
      <c r="W17" s="12">
        <f>SUM(W14:W16)</f>
        <v>1030104</v>
      </c>
      <c r="X17" s="86">
        <f ca="1">SUM(X14:X16)</f>
        <v>976564</v>
      </c>
      <c r="Y17" s="12">
        <f ca="1">SUM(Y14:Y16)</f>
        <v>-53540</v>
      </c>
      <c r="Z17" s="13">
        <f ca="1">IF(Y17=0,0,IF(W17=0,1,Y17/W17))</f>
        <v>-5.1975334529329079E-2</v>
      </c>
      <c r="AA17" s="12">
        <f>+SUM(AA14:AA16)</f>
        <v>373766</v>
      </c>
      <c r="AB17" s="86">
        <f ca="1">+SUM(AB14:AB16)</f>
        <v>364936</v>
      </c>
      <c r="AC17" s="12">
        <f ca="1">SUM(AC14:AC16)</f>
        <v>-8830</v>
      </c>
      <c r="AD17" s="13">
        <f ca="1">IF(AC17=0,0,IF(AA17=0,1,AC17/AA17))</f>
        <v>-2.3624406714361394E-2</v>
      </c>
      <c r="AE17" s="12">
        <f>SUM(AE14:AE16)</f>
        <v>1403870</v>
      </c>
      <c r="AF17" s="86">
        <f ca="1">SUM(AF14:AF16)</f>
        <v>1341500</v>
      </c>
      <c r="AG17" s="12">
        <f ca="1">SUM(AG14:AG16)</f>
        <v>-62370</v>
      </c>
      <c r="AH17" s="13">
        <f ca="1">IF(AG17=0,0,IF(AE17=0,1,AG17/AE17))</f>
        <v>-4.4427190551831724E-2</v>
      </c>
      <c r="AI17" s="12">
        <f>+SUM(AI14:AI16)</f>
        <v>425710</v>
      </c>
      <c r="AJ17" s="86">
        <f ca="1">+SUM(AJ14:AJ16)</f>
        <v>407395</v>
      </c>
      <c r="AK17" s="12">
        <f ca="1">SUM(AK14:AK16)</f>
        <v>-18315</v>
      </c>
      <c r="AL17" s="13">
        <f ca="1">IF(AK17=0,0,IF(AI17=0,1,AK17/AI17))</f>
        <v>-4.3022245190387824E-2</v>
      </c>
      <c r="AM17" s="12">
        <f>SUM(AM14:AM16)</f>
        <v>1829580</v>
      </c>
      <c r="AN17" s="86">
        <f ca="1">SUM(AN14:AN16)</f>
        <v>1748895</v>
      </c>
      <c r="AO17" s="12">
        <f ca="1">SUM(AO14:AO16)</f>
        <v>-80685</v>
      </c>
      <c r="AP17" s="13">
        <f ca="1">IF(AO17=0,0,IF(AM17=0,1,AO17/AM17))</f>
        <v>-4.4100285311382943E-2</v>
      </c>
      <c r="AQ17" s="12">
        <f>+SUM(AQ14:AQ16)</f>
        <v>436196</v>
      </c>
      <c r="AR17" s="86">
        <f ca="1">+SUM(AR14:AR16)</f>
        <v>431878</v>
      </c>
      <c r="AS17" s="12">
        <f ca="1">SUM(AS14:AS16)</f>
        <v>-4318</v>
      </c>
      <c r="AT17" s="13">
        <f ca="1">IF(AS17=0,0,IF(AQ17=0,1,AS17/AQ17))</f>
        <v>-9.8992196168694799E-3</v>
      </c>
      <c r="AU17" s="12">
        <f>SUM(AU14:AU16)</f>
        <v>2265776</v>
      </c>
      <c r="AV17" s="86">
        <f ca="1">SUM(AV14:AV16)</f>
        <v>2180773</v>
      </c>
      <c r="AW17" s="12">
        <f ca="1">SUM(AW14:AW16)</f>
        <v>-85003</v>
      </c>
      <c r="AX17" s="13">
        <f ca="1">IF(AW17=0,0,IF(AU17=0,1,AW17/AU17))</f>
        <v>-3.751606513618292E-2</v>
      </c>
      <c r="AY17" s="12">
        <f>+SUM(AY14:AY16)</f>
        <v>472471</v>
      </c>
      <c r="AZ17" s="86">
        <f ca="1">+SUM(AZ14:AZ16)</f>
        <v>470982</v>
      </c>
      <c r="BA17" s="12">
        <f ca="1">SUM(BA14:BA16)</f>
        <v>-1489</v>
      </c>
      <c r="BB17" s="13">
        <f ca="1">IF(BA17=0,0,IF(AY17=0,1,BA17/AY17))</f>
        <v>-3.1515161777124945E-3</v>
      </c>
      <c r="BC17" s="12">
        <f>SUM(BC14:BC16)</f>
        <v>2738247</v>
      </c>
      <c r="BD17" s="86">
        <f ca="1">SUM(BD14:BD16)</f>
        <v>2651755</v>
      </c>
      <c r="BE17" s="12">
        <f ca="1">SUM(BE14:BE16)</f>
        <v>-86492</v>
      </c>
      <c r="BF17" s="13">
        <f ca="1">IF(BE17=0,0,IF(BC17=0,1,BE17/BC17))</f>
        <v>-3.1586631885290116E-2</v>
      </c>
      <c r="BG17" s="12">
        <f>+SUM(BG14:BG16)</f>
        <v>485148</v>
      </c>
      <c r="BH17" s="86">
        <f ca="1">+SUM(BH14:BH16)</f>
        <v>470953</v>
      </c>
      <c r="BI17" s="12">
        <f ca="1">SUM(BI14:BI16)</f>
        <v>-14195</v>
      </c>
      <c r="BJ17" s="13">
        <f ca="1">IF(BI17=0,0,IF(BG17=0,1,BI17/BG17))</f>
        <v>-2.9259112683139989E-2</v>
      </c>
      <c r="BK17" s="12">
        <f>SUM(BK14:BK16)</f>
        <v>3223395</v>
      </c>
      <c r="BL17" s="86">
        <f ca="1">SUM(BL14:BL16)</f>
        <v>3122708</v>
      </c>
      <c r="BM17" s="12">
        <f ca="1">SUM(BM14:BM16)</f>
        <v>-100687</v>
      </c>
      <c r="BN17" s="13">
        <f ca="1">IF(BM17=0,0,IF(BK17=0,1,BM17/BK17))</f>
        <v>-3.1236320711547919E-2</v>
      </c>
      <c r="BO17" s="12">
        <f>+SUM(BO14:BO16)</f>
        <v>412223</v>
      </c>
      <c r="BP17" s="86">
        <f ca="1">+SUM(BP14:BP16)</f>
        <v>417281</v>
      </c>
      <c r="BQ17" s="12">
        <f ca="1">SUM(BQ14:BQ16)</f>
        <v>5058</v>
      </c>
      <c r="BR17" s="13">
        <f ca="1">IF(BQ17=0,0,IF(BO17=0,1,BQ17/BO17))</f>
        <v>1.2270057711481408E-2</v>
      </c>
      <c r="BS17" s="12">
        <f>SUM(BS14:BS16)</f>
        <v>3635618</v>
      </c>
      <c r="BT17" s="86">
        <f ca="1">SUM(BT14:BT16)</f>
        <v>3539989</v>
      </c>
      <c r="BU17" s="12">
        <f ca="1">SUM(BU14:BU16)</f>
        <v>-95629</v>
      </c>
      <c r="BV17" s="13">
        <f ca="1">IF(BU17=0,0,IF(BS17=0,1,BU17/BS17))</f>
        <v>-2.6303368505712098E-2</v>
      </c>
      <c r="BW17" s="12">
        <f>+SUM(BW14:BW16)</f>
        <v>408981</v>
      </c>
      <c r="BX17" s="86">
        <f ca="1">+SUM(BX14:BX16)</f>
        <v>412788</v>
      </c>
      <c r="BY17" s="12">
        <f ca="1">SUM(BY14:BY16)</f>
        <v>3807</v>
      </c>
      <c r="BZ17" s="13">
        <f ca="1">IF(BY17=0,0,IF(BW17=0,1,BY17/BW17))</f>
        <v>9.3085008839041417E-3</v>
      </c>
      <c r="CA17" s="12">
        <f>SUM(CA14:CA16)</f>
        <v>4044599</v>
      </c>
      <c r="CB17" s="86">
        <f ca="1">SUM(CB14:CB16)</f>
        <v>3952777</v>
      </c>
      <c r="CC17" s="12">
        <f ca="1">SUM(CC14:CC16)</f>
        <v>-91822</v>
      </c>
      <c r="CD17" s="13">
        <f ca="1">IF(CC17=0,0,IF(CA17=0,1,CC17/CA17))</f>
        <v>-2.2702374203227564E-2</v>
      </c>
      <c r="CE17" s="12">
        <f>+SUM(CE14:CE16)</f>
        <v>379693</v>
      </c>
      <c r="CF17" s="86">
        <f ca="1">+SUM(CF14:CF16)</f>
        <v>377046</v>
      </c>
      <c r="CG17" s="12">
        <f ca="1">SUM(CG14:CG16)</f>
        <v>-2647</v>
      </c>
      <c r="CH17" s="13">
        <f ca="1">IF(CG17=0,0,IF(CE17=0,1,CG17/CE17))</f>
        <v>-6.9714216485423754E-3</v>
      </c>
      <c r="CI17" s="12">
        <f>SUM(CI14:CI16)</f>
        <v>4424292</v>
      </c>
      <c r="CJ17" s="86">
        <f ca="1">SUM(CJ14:CJ16)</f>
        <v>4329823</v>
      </c>
      <c r="CK17" s="12">
        <f ca="1">SUM(CK14:CK16)</f>
        <v>-94469</v>
      </c>
      <c r="CL17" s="13">
        <f ca="1">IF(CK17=0,0,IF(CI17=0,1,CK17/CI17))</f>
        <v>-2.1352342928540883E-2</v>
      </c>
      <c r="CM17" s="12">
        <f>+SUM(CM14:CM16)</f>
        <v>367676</v>
      </c>
      <c r="CN17" s="86">
        <f ca="1">+SUM(CN14:CN16)</f>
        <v>342755</v>
      </c>
      <c r="CO17" s="12">
        <f ca="1">SUM(CO14:CO16)</f>
        <v>-24921</v>
      </c>
      <c r="CP17" s="13">
        <f ca="1">IF(CO17=0,0,IF(CM17=0,1,CO17/CM17))</f>
        <v>-6.7779784375373964E-2</v>
      </c>
      <c r="CQ17" s="12">
        <f>SUM(CQ14:CQ16)</f>
        <v>4791968</v>
      </c>
      <c r="CR17" s="86">
        <f ca="1">SUM(CR14:CR16)</f>
        <v>4672578</v>
      </c>
      <c r="CS17" s="12">
        <f ca="1">SUM(CS14:CS16)</f>
        <v>-119390</v>
      </c>
      <c r="CT17" s="13">
        <f ca="1">IF(CS17=0,0,IF(CQ17=0,1,CS17/CQ17))</f>
        <v>-2.4914607109229443E-2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298064</v>
      </c>
      <c r="D19" s="73">
        <f ca="1">OFFSET(CZ19,0,14,1,1)</f>
        <v>338503</v>
      </c>
      <c r="E19" s="18">
        <f ca="1">SUM(D19-C19)</f>
        <v>40439</v>
      </c>
      <c r="F19" s="19">
        <f ca="1">IF(E19=0,0,IF(C19=0,1,E19/C19))</f>
        <v>0.13567220462719415</v>
      </c>
      <c r="G19" s="18">
        <f>SUMIF($C$6:F$6,G$5,$C19:F19)</f>
        <v>298064</v>
      </c>
      <c r="H19" s="73">
        <f ca="1">SUMIF($C$6:G$6,H$5,$C19:G19)</f>
        <v>338503</v>
      </c>
      <c r="I19" s="18">
        <f ca="1">SUM(H19-G19)</f>
        <v>40439</v>
      </c>
      <c r="J19" s="19">
        <f ca="1">IF(I19=0,0,IF(G19=0,1,I19/G19))</f>
        <v>0.13567220462719415</v>
      </c>
      <c r="K19" s="18">
        <f>+DA19</f>
        <v>269708</v>
      </c>
      <c r="L19" s="73">
        <f ca="1">OFFSET(DA19,0,14,1,1)</f>
        <v>326188</v>
      </c>
      <c r="M19" s="18">
        <f ca="1">SUM(L19-K19)</f>
        <v>56480</v>
      </c>
      <c r="N19" s="19">
        <f ca="1">IF(M19=0,0,IF(K19=0,1,M19/K19))</f>
        <v>0.20941166001750042</v>
      </c>
      <c r="O19" s="18">
        <f>SUMIF($C$6:N$6,O$5,$C19:N19)</f>
        <v>567772</v>
      </c>
      <c r="P19" s="73">
        <f ca="1">SUMIF($C$6:O$6,P$5,$C19:O19)</f>
        <v>664691</v>
      </c>
      <c r="Q19" s="18">
        <f ca="1">SUM(P19-O19)</f>
        <v>96919</v>
      </c>
      <c r="R19" s="19">
        <f ca="1">IF(Q19=0,0,IF(O19=0,1,Q19/O19))</f>
        <v>0.17070056290200997</v>
      </c>
      <c r="S19" s="18">
        <f>+DB19</f>
        <v>326710</v>
      </c>
      <c r="T19" s="73">
        <f ca="1">OFFSET(DB19,0,14,1,1)</f>
        <v>360059</v>
      </c>
      <c r="U19" s="18">
        <f ca="1">SUM(T19-S19)</f>
        <v>33349</v>
      </c>
      <c r="V19" s="19">
        <f ca="1">IF(U19=0,0,IF(S19=0,1,U19/S19))</f>
        <v>0.10207523491781702</v>
      </c>
      <c r="W19" s="18">
        <f>SUMIF($C$6:V$6,W$5,$C19:V19)</f>
        <v>894482</v>
      </c>
      <c r="X19" s="73">
        <f ca="1">SUMIF($C$6:W$6,X$5,$C19:W19)</f>
        <v>1024750</v>
      </c>
      <c r="Y19" s="18">
        <f ca="1">SUM(X19-W19)</f>
        <v>130268</v>
      </c>
      <c r="Z19" s="19">
        <f ca="1">IF(Y19=0,0,IF(W19=0,1,Y19/W19))</f>
        <v>0.14563512736980733</v>
      </c>
      <c r="AA19" s="18">
        <f>+DC19</f>
        <v>331677</v>
      </c>
      <c r="AB19" s="73">
        <f ca="1">OFFSET(DC19,0,14,1,1)</f>
        <v>353857</v>
      </c>
      <c r="AC19" s="18">
        <f ca="1">SUM(AB19-AA19)</f>
        <v>22180</v>
      </c>
      <c r="AD19" s="19">
        <f ca="1">IF(AC19=0,0,IF(AA19=0,1,AC19/AA19))</f>
        <v>6.6872288401064892E-2</v>
      </c>
      <c r="AE19" s="18">
        <f>SUMIF($C$6:AD$6,AE$5,$C19:AD19)</f>
        <v>1226159</v>
      </c>
      <c r="AF19" s="73">
        <f ca="1">SUMIF($C$6:AE$6,AF$5,$C19:AE19)</f>
        <v>1378607</v>
      </c>
      <c r="AG19" s="18">
        <f ca="1">SUM(AF19-AE19)</f>
        <v>152448</v>
      </c>
      <c r="AH19" s="19">
        <f ca="1">IF(AG19=0,0,IF(AE19=0,1,AG19/AE19))</f>
        <v>0.12432971580357849</v>
      </c>
      <c r="AI19" s="18">
        <f>+DD19</f>
        <v>359835</v>
      </c>
      <c r="AJ19" s="73">
        <f ca="1">OFFSET(DD19,0,14,1,1)</f>
        <v>362811</v>
      </c>
      <c r="AK19" s="18">
        <f ca="1">SUM(AJ19-AI19)</f>
        <v>2976</v>
      </c>
      <c r="AL19" s="19">
        <f ca="1">IF(AK19=0,0,IF(AI19=0,1,AK19/AI19))</f>
        <v>8.270457292925925E-3</v>
      </c>
      <c r="AM19" s="18">
        <f>SUMIF($C$6:AL$6,AM$5,$C19:AL19)</f>
        <v>1585994</v>
      </c>
      <c r="AN19" s="73">
        <f ca="1">SUMIF($C$6:AM$6,AN$5,$C19:AM19)</f>
        <v>1741418</v>
      </c>
      <c r="AO19" s="18">
        <f ca="1">SUM(AN19-AM19)</f>
        <v>155424</v>
      </c>
      <c r="AP19" s="19">
        <f ca="1">IF(AO19=0,0,IF(AM19=0,1,AO19/AM19))</f>
        <v>9.7997848667775542E-2</v>
      </c>
      <c r="AQ19" s="18">
        <f>+DE19</f>
        <v>358656</v>
      </c>
      <c r="AR19" s="73">
        <f ca="1">OFFSET(DE19,0,14,1,1)</f>
        <v>369729</v>
      </c>
      <c r="AS19" s="18">
        <f ca="1">SUM(AR19-AQ19)</f>
        <v>11073</v>
      </c>
      <c r="AT19" s="19">
        <f ca="1">IF(AS19=0,0,IF(AQ19=0,1,AS19/AQ19))</f>
        <v>3.0873594753747322E-2</v>
      </c>
      <c r="AU19" s="18">
        <f>SUMIF($C$6:AT$6,AU$5,$C19:AT19)</f>
        <v>1944650</v>
      </c>
      <c r="AV19" s="73">
        <f ca="1">SUMIF($C$6:AU$6,AV$5,$C19:AU19)</f>
        <v>2111147</v>
      </c>
      <c r="AW19" s="18">
        <f ca="1">SUM(AV19-AU19)</f>
        <v>166497</v>
      </c>
      <c r="AX19" s="19">
        <f ca="1">IF(AW19=0,0,IF(AU19=0,1,AW19/AU19))</f>
        <v>8.5617977528089889E-2</v>
      </c>
      <c r="AY19" s="18">
        <f>+DF19</f>
        <v>370644</v>
      </c>
      <c r="AZ19" s="73">
        <f ca="1">OFFSET(DF19,0,14,1,1)</f>
        <v>366586</v>
      </c>
      <c r="BA19" s="18">
        <f ca="1">SUM(AZ19-AY19)</f>
        <v>-4058</v>
      </c>
      <c r="BB19" s="19">
        <f ca="1">IF(BA19=0,0,IF(AY19=0,1,BA19/AY19))</f>
        <v>-1.0948511239895965E-2</v>
      </c>
      <c r="BC19" s="18">
        <f>SUMIF($C$6:BB$6,BC$5,$C19:BB19)</f>
        <v>2315294</v>
      </c>
      <c r="BD19" s="73">
        <f ca="1">SUMIF($C$6:BC$6,BD$5,$C19:BC19)</f>
        <v>2477733</v>
      </c>
      <c r="BE19" s="18">
        <f ca="1">SUM(BD19-BC19)</f>
        <v>162439</v>
      </c>
      <c r="BF19" s="19">
        <f ca="1">IF(BE19=0,0,IF(BC19=0,1,BE19/BC19))</f>
        <v>7.0159124499955511E-2</v>
      </c>
      <c r="BG19" s="18">
        <f>+DG19</f>
        <v>373975</v>
      </c>
      <c r="BH19" s="73">
        <f ca="1">OFFSET(DG19,0,14,1,1)</f>
        <v>379174</v>
      </c>
      <c r="BI19" s="18">
        <f ca="1">SUM(BH19-BG19)</f>
        <v>5199</v>
      </c>
      <c r="BJ19" s="19">
        <f ca="1">IF(BI19=0,0,IF(BG19=0,1,BI19/BG19))</f>
        <v>1.390199879671101E-2</v>
      </c>
      <c r="BK19" s="18">
        <f>SUMIF($C$6:BJ$6,BK$5,$C19:BJ19)</f>
        <v>2689269</v>
      </c>
      <c r="BL19" s="73">
        <f ca="1">SUMIF($C$6:BK$6,BL$5,$C19:BK19)</f>
        <v>2856907</v>
      </c>
      <c r="BM19" s="18">
        <f ca="1">SUM(BL19-BK19)</f>
        <v>167638</v>
      </c>
      <c r="BN19" s="19">
        <f ca="1">IF(BM19=0,0,IF(BK19=0,1,BM19/BK19))</f>
        <v>6.2335898714483376E-2</v>
      </c>
      <c r="BO19" s="18">
        <f>+DH19</f>
        <v>358271</v>
      </c>
      <c r="BP19" s="73">
        <f ca="1">OFFSET(DH19,0,14,1,1)</f>
        <v>369011</v>
      </c>
      <c r="BQ19" s="18">
        <f ca="1">SUM(BP19-BO19)</f>
        <v>10740</v>
      </c>
      <c r="BR19" s="19">
        <f ca="1">IF(BQ19=0,0,IF(BO19=0,1,BQ19/BO19))</f>
        <v>2.9977307680498839E-2</v>
      </c>
      <c r="BS19" s="18">
        <f>SUMIF($C$6:BR$6,BS$5,$C19:BR19)</f>
        <v>3047540</v>
      </c>
      <c r="BT19" s="73">
        <f ca="1">SUMIF($C$6:BS$6,BT$5,$C19:BS19)</f>
        <v>3225918</v>
      </c>
      <c r="BU19" s="18">
        <f ca="1">SUM(BT19-BS19)</f>
        <v>178378</v>
      </c>
      <c r="BV19" s="19">
        <f ca="1">IF(BU19=0,0,IF(BS19=0,1,BU19/BS19))</f>
        <v>5.8531799418547421E-2</v>
      </c>
      <c r="BW19" s="18">
        <f>+DI19</f>
        <v>368467</v>
      </c>
      <c r="BX19" s="73">
        <f ca="1">OFFSET(DI19,0,14,1,1)</f>
        <v>380768</v>
      </c>
      <c r="BY19" s="18">
        <f ca="1">SUM(BX19-BW19)</f>
        <v>12301</v>
      </c>
      <c r="BZ19" s="19">
        <f ca="1">IF(BY19=0,0,IF(BW19=0,1,BY19/BW19))</f>
        <v>3.3384265076655442E-2</v>
      </c>
      <c r="CA19" s="18">
        <f>SUMIF($C$6:BZ$6,CA$5,$C19:BZ19)</f>
        <v>3416007</v>
      </c>
      <c r="CB19" s="73">
        <f ca="1">SUMIF($C$6:CA$6,CB$5,$C19:CA19)</f>
        <v>3606686</v>
      </c>
      <c r="CC19" s="18">
        <f ca="1">SUM(CB19-CA19)</f>
        <v>190679</v>
      </c>
      <c r="CD19" s="19">
        <f ca="1">IF(CC19=0,0,IF(CA19=0,1,CC19/CA19))</f>
        <v>5.5819265007360931E-2</v>
      </c>
      <c r="CE19" s="18">
        <f>+DJ19</f>
        <v>341970</v>
      </c>
      <c r="CF19" s="73">
        <f ca="1">OFFSET(DJ19,0,14,1,1)</f>
        <v>355280</v>
      </c>
      <c r="CG19" s="18">
        <f ca="1">SUM(CF19-CE19)</f>
        <v>13310</v>
      </c>
      <c r="CH19" s="19">
        <f ca="1">IF(CG19=0,0,IF(CE19=0,1,CG19/CE19))</f>
        <v>3.8921542825394041E-2</v>
      </c>
      <c r="CI19" s="18">
        <f>SUMIF($C$6:CH$6,CI$5,$C19:CH19)</f>
        <v>3757977</v>
      </c>
      <c r="CJ19" s="73">
        <f ca="1">SUMIF($C$6:CI$6,CJ$5,$C19:CI19)</f>
        <v>3961966</v>
      </c>
      <c r="CK19" s="18">
        <f ca="1">SUM(CJ19-CI19)</f>
        <v>203989</v>
      </c>
      <c r="CL19" s="19">
        <f ca="1">IF(CK19=0,0,IF(CI19=0,1,CK19/CI19))</f>
        <v>5.4281598849593812E-2</v>
      </c>
      <c r="CM19" s="18">
        <f>+DK19</f>
        <v>349368</v>
      </c>
      <c r="CN19" s="73">
        <f ca="1">OFFSET(DK19,0,14,1,1)</f>
        <v>349213</v>
      </c>
      <c r="CO19" s="18">
        <f ca="1">SUM(CN19-CM19)</f>
        <v>-155</v>
      </c>
      <c r="CP19" s="19">
        <f ca="1">IF(CO19=0,0,IF(CM19=0,1,CO19/CM19))</f>
        <v>-4.4365826292047352E-4</v>
      </c>
      <c r="CQ19" s="18">
        <f>SUMIF($C$6:CP$6,CQ$5,$C19:CP19)</f>
        <v>4107345</v>
      </c>
      <c r="CR19" s="73">
        <f ca="1">SUMIF($C$6:CQ$6,CR$5,$C19:CQ19)</f>
        <v>4311179</v>
      </c>
      <c r="CS19" s="18">
        <f ca="1">SUM(CR19-CQ19)</f>
        <v>203834</v>
      </c>
      <c r="CT19" s="19">
        <f ca="1">IF(CS19=0,0,IF(CQ19=0,1,CS19/CQ19))</f>
        <v>4.9626705329111627E-2</v>
      </c>
      <c r="CW19" t="s">
        <v>11</v>
      </c>
      <c r="CX19" t="s">
        <v>6</v>
      </c>
      <c r="CZ19" s="74">
        <f>SUMIF(DWT!$A$93:$A$103,'2015-2016'!CZ$7,DWT!D$93:D$103)</f>
        <v>298064</v>
      </c>
      <c r="DA19" s="74">
        <f>SUMIF(DWT!$A$93:$A$103,'2015-2016'!DA$7,DWT!E$93:E$103)</f>
        <v>269708</v>
      </c>
      <c r="DB19" s="74">
        <f>SUMIF(DWT!$A$93:$A$103,'2015-2016'!DB$7,DWT!F$93:F$103)</f>
        <v>326710</v>
      </c>
      <c r="DC19" s="74">
        <f>SUMIF(DWT!$A$93:$A$103,'2015-2016'!DC$7,DWT!G$93:G$103)</f>
        <v>331677</v>
      </c>
      <c r="DD19" s="74">
        <f>SUMIF(DWT!$A$93:$A$103,'2015-2016'!DD$7,DWT!H$93:H$103)</f>
        <v>359835</v>
      </c>
      <c r="DE19" s="74">
        <f>SUMIF(DWT!$A$93:$A$103,'2015-2016'!DE$7,DWT!I$93:I$103)</f>
        <v>358656</v>
      </c>
      <c r="DF19" s="74">
        <f>SUMIF(DWT!$A$93:$A$103,'2015-2016'!DF$7,DWT!J$93:J$103)</f>
        <v>370644</v>
      </c>
      <c r="DG19" s="74">
        <f>SUMIF(DWT!$A$93:$A$103,'2015-2016'!DG$7,DWT!K$93:K$103)</f>
        <v>373975</v>
      </c>
      <c r="DH19" s="74">
        <f>SUMIF(DWT!$A$93:$A$103,'2015-2016'!DH$7,DWT!L$93:L$103)</f>
        <v>358271</v>
      </c>
      <c r="DI19" s="74">
        <f>SUMIF(DWT!$A$93:$A$103,'2015-2016'!DI$7,DWT!M$93:M$103)</f>
        <v>368467</v>
      </c>
      <c r="DJ19" s="74">
        <f>SUMIF(DWT!$A$93:$A$103,'2015-2016'!DJ$7,DWT!N$93:N$103)</f>
        <v>341970</v>
      </c>
      <c r="DK19" s="74">
        <f>SUMIF(DWT!$A$93:$A$103,'2015-2016'!DK$7,DWT!O$93:O$103)</f>
        <v>349368</v>
      </c>
      <c r="DN19" s="74">
        <f>SUMIF(DWT!$A$93:$A$103,'2015-2016'!DN$7,DWT!D$93:D$103)</f>
        <v>338503</v>
      </c>
      <c r="DO19" s="74">
        <f>SUMIF(DWT!$A$93:$A$103,'2015-2016'!DO$7,DWT!E$93:E$103)</f>
        <v>326188</v>
      </c>
      <c r="DP19" s="74">
        <f>SUMIF(DWT!$A$93:$A$103,'2015-2016'!DP$7,DWT!F$93:F$103)</f>
        <v>360059</v>
      </c>
      <c r="DQ19" s="74">
        <f>SUMIF(DWT!$A$93:$A$103,'2015-2016'!DQ$7,DWT!G$93:G$103)</f>
        <v>353857</v>
      </c>
      <c r="DR19" s="74">
        <f>SUMIF(DWT!$A$93:$A$103,'2015-2016'!DR$7,DWT!H$93:H$103)</f>
        <v>362811</v>
      </c>
      <c r="DS19" s="74">
        <f>SUMIF(DWT!$A$93:$A$103,'2015-2016'!DS$7,DWT!I$93:I$103)</f>
        <v>369729</v>
      </c>
      <c r="DT19" s="74">
        <f>SUMIF(DWT!$A$93:$A$103,'2015-2016'!DT$7,DWT!J$93:J$103)</f>
        <v>366586</v>
      </c>
      <c r="DU19" s="74">
        <f>SUMIF(DWT!$A$93:$A$103,'2015-2016'!DU$7,DWT!K$93:K$103)</f>
        <v>379174</v>
      </c>
      <c r="DV19" s="74">
        <f>SUMIF(DWT!$A$93:$A$103,'2015-2016'!DV$7,DWT!L$93:L$103)</f>
        <v>369011</v>
      </c>
      <c r="DW19" s="74">
        <f>SUMIF(DWT!$A$93:$A$103,'2015-2016'!DW$7,DWT!M$93:M$103)</f>
        <v>380768</v>
      </c>
      <c r="DX19" s="74">
        <f>SUMIF(DWT!$A$93:$A$103,'2015-2016'!DX$7,DWT!N$93:N$103)</f>
        <v>355280</v>
      </c>
      <c r="DY19" s="74">
        <f>SUMIF(DWT!$A$93:$A$103,'2015-2016'!DY$7,DWT!O$93:O$103)</f>
        <v>349213</v>
      </c>
    </row>
    <row r="20" spans="1:130">
      <c r="A20" s="84" t="str">
        <f>+CW21</f>
        <v>Detroit-Windsor Tunnel</v>
      </c>
      <c r="B20" s="26" t="s">
        <v>7</v>
      </c>
      <c r="C20" s="18">
        <f>+CZ20</f>
        <v>2294</v>
      </c>
      <c r="D20" s="73">
        <f ca="1">OFFSET(CZ20,0,14,1,1)</f>
        <v>1960</v>
      </c>
      <c r="E20" s="18">
        <f ca="1">SUM(D20-C20)</f>
        <v>-334</v>
      </c>
      <c r="F20" s="19">
        <f ca="1">IF(E20=0,0,IF(C20=0,1,E20/C20))</f>
        <v>-0.14559721011333915</v>
      </c>
      <c r="G20" s="18">
        <f>SUMIF($C$6:F$6,G$5,$C20:F20)</f>
        <v>2294</v>
      </c>
      <c r="H20" s="73">
        <f ca="1">SUMIF($C$6:G$6,H$5,$C20:G20)</f>
        <v>1960</v>
      </c>
      <c r="I20" s="18">
        <f ca="1">SUM(H20-G20)</f>
        <v>-334</v>
      </c>
      <c r="J20" s="19">
        <f ca="1">IF(I20=0,0,IF(G20=0,1,I20/G20))</f>
        <v>-0.14559721011333915</v>
      </c>
      <c r="K20" s="18">
        <f>+DA20</f>
        <v>1905</v>
      </c>
      <c r="L20" s="73">
        <f ca="1">OFFSET(DA20,0,14,1,1)</f>
        <v>2345</v>
      </c>
      <c r="M20" s="18">
        <f ca="1">SUM(L20-K20)</f>
        <v>440</v>
      </c>
      <c r="N20" s="19">
        <f ca="1">IF(M20=0,0,IF(K20=0,1,M20/K20))</f>
        <v>0.23097112860892388</v>
      </c>
      <c r="O20" s="18">
        <f>SUMIF($C$6:N$6,O$5,$C20:N20)</f>
        <v>4199</v>
      </c>
      <c r="P20" s="73">
        <f ca="1">SUMIF($C$6:O$6,P$5,$C20:O20)</f>
        <v>4305</v>
      </c>
      <c r="Q20" s="18">
        <f ca="1">SUM(P20-O20)</f>
        <v>106</v>
      </c>
      <c r="R20" s="19">
        <f ca="1">IF(Q20=0,0,IF(O20=0,1,Q20/O20))</f>
        <v>2.5244105739461776E-2</v>
      </c>
      <c r="S20" s="18">
        <f>+DB20</f>
        <v>1995</v>
      </c>
      <c r="T20" s="73">
        <f ca="1">OFFSET(DB20,0,14,1,1)</f>
        <v>2309</v>
      </c>
      <c r="U20" s="18">
        <f ca="1">SUM(T20-S20)</f>
        <v>314</v>
      </c>
      <c r="V20" s="19">
        <f ca="1">IF(U20=0,0,IF(S20=0,1,U20/S20))</f>
        <v>0.1573934837092732</v>
      </c>
      <c r="W20" s="18">
        <f>SUMIF($C$6:V$6,W$5,$C20:V20)</f>
        <v>6194</v>
      </c>
      <c r="X20" s="73">
        <f ca="1">SUMIF($C$6:W$6,X$5,$C20:W20)</f>
        <v>6614</v>
      </c>
      <c r="Y20" s="18">
        <f ca="1">SUM(X20-W20)</f>
        <v>420</v>
      </c>
      <c r="Z20" s="19">
        <f ca="1">IF(Y20=0,0,IF(W20=0,1,Y20/W20))</f>
        <v>6.7807555699063604E-2</v>
      </c>
      <c r="AA20" s="18">
        <f>+DC20</f>
        <v>2251</v>
      </c>
      <c r="AB20" s="73">
        <f ca="1">OFFSET(DC20,0,14,1,1)</f>
        <v>2762</v>
      </c>
      <c r="AC20" s="18">
        <f ca="1">SUM(AB20-AA20)</f>
        <v>511</v>
      </c>
      <c r="AD20" s="19">
        <f ca="1">IF(AC20=0,0,IF(AA20=0,1,AC20/AA20))</f>
        <v>0.22701021768103066</v>
      </c>
      <c r="AE20" s="18">
        <f>SUMIF($C$6:AD$6,AE$5,$C20:AD20)</f>
        <v>8445</v>
      </c>
      <c r="AF20" s="73">
        <f ca="1">SUMIF($C$6:AE$6,AF$5,$C20:AE20)</f>
        <v>9376</v>
      </c>
      <c r="AG20" s="18">
        <f ca="1">SUM(AF20-AE20)</f>
        <v>931</v>
      </c>
      <c r="AH20" s="19">
        <f ca="1">IF(AG20=0,0,IF(AE20=0,1,AG20/AE20))</f>
        <v>0.11024274718768502</v>
      </c>
      <c r="AI20" s="18">
        <f>+DD20</f>
        <v>2160</v>
      </c>
      <c r="AJ20" s="73">
        <f ca="1">OFFSET(DD20,0,14,1,1)</f>
        <v>2991</v>
      </c>
      <c r="AK20" s="18">
        <f ca="1">SUM(AJ20-AI20)</f>
        <v>831</v>
      </c>
      <c r="AL20" s="19">
        <f ca="1">IF(AK20=0,0,IF(AI20=0,1,AK20/AI20))</f>
        <v>0.38472222222222224</v>
      </c>
      <c r="AM20" s="18">
        <f>SUMIF($C$6:AL$6,AM$5,$C20:AL20)</f>
        <v>10605</v>
      </c>
      <c r="AN20" s="73">
        <f ca="1">SUMIF($C$6:AM$6,AN$5,$C20:AM20)</f>
        <v>12367</v>
      </c>
      <c r="AO20" s="18">
        <f ca="1">SUM(AN20-AM20)</f>
        <v>1762</v>
      </c>
      <c r="AP20" s="19">
        <f ca="1">IF(AO20=0,0,IF(AM20=0,1,AO20/AM20))</f>
        <v>0.16614804337576614</v>
      </c>
      <c r="AQ20" s="18">
        <f>+DE20</f>
        <v>2632</v>
      </c>
      <c r="AR20" s="73">
        <f ca="1">OFFSET(DE20,0,14,1,1)</f>
        <v>3415</v>
      </c>
      <c r="AS20" s="18">
        <f ca="1">SUM(AR20-AQ20)</f>
        <v>783</v>
      </c>
      <c r="AT20" s="19">
        <f ca="1">IF(AS20=0,0,IF(AQ20=0,1,AS20/AQ20))</f>
        <v>0.29749240121580545</v>
      </c>
      <c r="AU20" s="18">
        <f>SUMIF($C$6:AT$6,AU$5,$C20:AT20)</f>
        <v>13237</v>
      </c>
      <c r="AV20" s="73">
        <f ca="1">SUMIF($C$6:AU$6,AV$5,$C20:AU20)</f>
        <v>15782</v>
      </c>
      <c r="AW20" s="18">
        <f ca="1">SUM(AV20-AU20)</f>
        <v>2545</v>
      </c>
      <c r="AX20" s="19">
        <f ca="1">IF(AW20=0,0,IF(AU20=0,1,AW20/AU20))</f>
        <v>0.19226410818161216</v>
      </c>
      <c r="AY20" s="18">
        <f>+DF20</f>
        <v>2212</v>
      </c>
      <c r="AZ20" s="73">
        <f ca="1">OFFSET(DF20,0,14,1,1)</f>
        <v>2443</v>
      </c>
      <c r="BA20" s="18">
        <f ca="1">SUM(AZ20-AY20)</f>
        <v>231</v>
      </c>
      <c r="BB20" s="19">
        <f ca="1">IF(BA20=0,0,IF(AY20=0,1,BA20/AY20))</f>
        <v>0.10443037974683544</v>
      </c>
      <c r="BC20" s="18">
        <f>SUMIF($C$6:BB$6,BC$5,$C20:BB20)</f>
        <v>15449</v>
      </c>
      <c r="BD20" s="73">
        <f ca="1">SUMIF($C$6:BC$6,BD$5,$C20:BC20)</f>
        <v>18225</v>
      </c>
      <c r="BE20" s="18">
        <f ca="1">SUM(BD20-BC20)</f>
        <v>2776</v>
      </c>
      <c r="BF20" s="19">
        <f ca="1">IF(BE20=0,0,IF(BC20=0,1,BE20/BC20))</f>
        <v>0.17968800569616156</v>
      </c>
      <c r="BG20" s="18">
        <f>+DG20</f>
        <v>2801</v>
      </c>
      <c r="BH20" s="73">
        <f ca="1">OFFSET(DG20,0,14,1,1)</f>
        <v>2710</v>
      </c>
      <c r="BI20" s="18">
        <f ca="1">SUM(BH20-BG20)</f>
        <v>-91</v>
      </c>
      <c r="BJ20" s="19">
        <f ca="1">IF(BI20=0,0,IF(BG20=0,1,BI20/BG20))</f>
        <v>-3.2488397001071048E-2</v>
      </c>
      <c r="BK20" s="18">
        <f>SUMIF($C$6:BJ$6,BK$5,$C20:BJ20)</f>
        <v>18250</v>
      </c>
      <c r="BL20" s="73">
        <f ca="1">SUMIF($C$6:BK$6,BL$5,$C20:BK20)</f>
        <v>20935</v>
      </c>
      <c r="BM20" s="18">
        <f ca="1">SUM(BL20-BK20)</f>
        <v>2685</v>
      </c>
      <c r="BN20" s="19">
        <f ca="1">IF(BM20=0,0,IF(BK20=0,1,BM20/BK20))</f>
        <v>0.14712328767123287</v>
      </c>
      <c r="BO20" s="18">
        <f>+DH20</f>
        <v>2813</v>
      </c>
      <c r="BP20" s="73">
        <f ca="1">OFFSET(DH20,0,14,1,1)</f>
        <v>3214</v>
      </c>
      <c r="BQ20" s="18">
        <f ca="1">SUM(BP20-BO20)</f>
        <v>401</v>
      </c>
      <c r="BR20" s="19">
        <f ca="1">IF(BQ20=0,0,IF(BO20=0,1,BQ20/BO20))</f>
        <v>0.14255243512264487</v>
      </c>
      <c r="BS20" s="18">
        <f>SUMIF($C$6:BR$6,BS$5,$C20:BR20)</f>
        <v>21063</v>
      </c>
      <c r="BT20" s="73">
        <f ca="1">SUMIF($C$6:BS$6,BT$5,$C20:BS20)</f>
        <v>24149</v>
      </c>
      <c r="BU20" s="18">
        <f ca="1">SUM(BT20-BS20)</f>
        <v>3086</v>
      </c>
      <c r="BV20" s="19">
        <f ca="1">IF(BU20=0,0,IF(BS20=0,1,BU20/BS20))</f>
        <v>0.14651284242510562</v>
      </c>
      <c r="BW20" s="18">
        <f>+DI20</f>
        <v>3254</v>
      </c>
      <c r="BX20" s="73">
        <f ca="1">OFFSET(DI20,0,14,1,1)</f>
        <v>3578</v>
      </c>
      <c r="BY20" s="18">
        <f ca="1">SUM(BX20-BW20)</f>
        <v>324</v>
      </c>
      <c r="BZ20" s="19">
        <f ca="1">IF(BY20=0,0,IF(BW20=0,1,BY20/BW20))</f>
        <v>9.9569760295021514E-2</v>
      </c>
      <c r="CA20" s="18">
        <f>SUMIF($C$6:BZ$6,CA$5,$C20:BZ20)</f>
        <v>24317</v>
      </c>
      <c r="CB20" s="73">
        <f ca="1">SUMIF($C$6:CA$6,CB$5,$C20:CA20)</f>
        <v>27727</v>
      </c>
      <c r="CC20" s="18">
        <f ca="1">SUM(CB20-CA20)</f>
        <v>3410</v>
      </c>
      <c r="CD20" s="19">
        <f ca="1">IF(CC20=0,0,IF(CA20=0,1,CC20/CA20))</f>
        <v>0.14023111403544844</v>
      </c>
      <c r="CE20" s="18">
        <f>+DJ20</f>
        <v>2884</v>
      </c>
      <c r="CF20" s="73">
        <f ca="1">OFFSET(DJ20,0,14,1,1)</f>
        <v>3399</v>
      </c>
      <c r="CG20" s="18">
        <f ca="1">SUM(CF20-CE20)</f>
        <v>515</v>
      </c>
      <c r="CH20" s="19">
        <f ca="1">IF(CG20=0,0,IF(CE20=0,1,CG20/CE20))</f>
        <v>0.17857142857142858</v>
      </c>
      <c r="CI20" s="18">
        <f>SUMIF($C$6:CH$6,CI$5,$C20:CH20)</f>
        <v>27201</v>
      </c>
      <c r="CJ20" s="73">
        <f ca="1">SUMIF($C$6:CI$6,CJ$5,$C20:CI20)</f>
        <v>31126</v>
      </c>
      <c r="CK20" s="18">
        <f ca="1">SUM(CJ20-CI20)</f>
        <v>3925</v>
      </c>
      <c r="CL20" s="19">
        <f ca="1">IF(CK20=0,0,IF(CI20=0,1,CK20/CI20))</f>
        <v>0.14429616558214772</v>
      </c>
      <c r="CM20" s="18">
        <f>+DK20</f>
        <v>2097</v>
      </c>
      <c r="CN20" s="73">
        <f ca="1">OFFSET(DK20,0,14,1,1)</f>
        <v>3251</v>
      </c>
      <c r="CO20" s="18">
        <f ca="1">SUM(CN20-CM20)</f>
        <v>1154</v>
      </c>
      <c r="CP20" s="19">
        <f ca="1">IF(CO20=0,0,IF(CM20=0,1,CO20/CM20))</f>
        <v>0.55030996661897946</v>
      </c>
      <c r="CQ20" s="18">
        <f>SUMIF($C$6:CP$6,CQ$5,$C20:CP20)</f>
        <v>29298</v>
      </c>
      <c r="CR20" s="73">
        <f ca="1">SUMIF($C$6:CQ$6,CR$5,$C20:CQ20)</f>
        <v>34377</v>
      </c>
      <c r="CS20" s="18">
        <f ca="1">SUM(CR20-CQ20)</f>
        <v>5079</v>
      </c>
      <c r="CT20" s="19">
        <f ca="1">IF(CS20=0,0,IF(CQ20=0,1,CS20/CQ20))</f>
        <v>0.17335654310874463</v>
      </c>
      <c r="CW20" t="s">
        <v>11</v>
      </c>
      <c r="CX20" t="s">
        <v>7</v>
      </c>
      <c r="CY20" s="7"/>
      <c r="CZ20" s="74">
        <f>SUMIF(DWT!$A$111:$A$121,'2015-2016'!CZ$7,DWT!D$111:D$121)</f>
        <v>2294</v>
      </c>
      <c r="DA20" s="74">
        <f>SUMIF(DWT!$A$111:$A$121,'2015-2016'!DA$7,DWT!E$111:E$121)</f>
        <v>1905</v>
      </c>
      <c r="DB20" s="74">
        <f>SUMIF(DWT!$A$111:$A$121,'2015-2016'!DB$7,DWT!F$111:F$121)</f>
        <v>1995</v>
      </c>
      <c r="DC20" s="74">
        <f>SUMIF(DWT!$A$111:$A$121,'2015-2016'!DC$7,DWT!G$111:G$121)</f>
        <v>2251</v>
      </c>
      <c r="DD20" s="74">
        <f>SUMIF(DWT!$A$111:$A$121,'2015-2016'!DD$7,DWT!H$111:H$121)</f>
        <v>2160</v>
      </c>
      <c r="DE20" s="74">
        <f>SUMIF(DWT!$A$111:$A$121,'2015-2016'!DE$7,DWT!I$111:I$121)</f>
        <v>2632</v>
      </c>
      <c r="DF20" s="74">
        <f>SUMIF(DWT!$A$111:$A$121,'2015-2016'!DF$7,DWT!J$111:J$121)</f>
        <v>2212</v>
      </c>
      <c r="DG20" s="74">
        <f>SUMIF(DWT!$A$111:$A$121,'2015-2016'!DG$7,DWT!K$111:K$121)</f>
        <v>2801</v>
      </c>
      <c r="DH20" s="74">
        <f>SUMIF(DWT!$A$111:$A$121,'2015-2016'!DH$7,DWT!L$111:L$121)</f>
        <v>2813</v>
      </c>
      <c r="DI20" s="74">
        <f>SUMIF(DWT!$A$111:$A$121,'2015-2016'!DI$7,DWT!M$111:M$121)</f>
        <v>3254</v>
      </c>
      <c r="DJ20" s="74">
        <f>SUMIF(DWT!$A$111:$A$121,'2015-2016'!DJ$7,DWT!N$111:N$121)</f>
        <v>2884</v>
      </c>
      <c r="DK20" s="74">
        <f>SUMIF(DWT!$A$111:$A$121,'2015-2016'!DK$7,DWT!O$111:O$121)</f>
        <v>2097</v>
      </c>
      <c r="DN20" s="74">
        <f>SUMIF(DWT!$A$111:$A$121,'2015-2016'!DN$7,DWT!D$111:D$121)</f>
        <v>1960</v>
      </c>
      <c r="DO20" s="74">
        <f>SUMIF(DWT!$A$111:$A$121,'2015-2016'!DO$7,DWT!E$111:E$121)</f>
        <v>2345</v>
      </c>
      <c r="DP20" s="74">
        <f>SUMIF(DWT!$A$111:$A$121,'2015-2016'!DP$7,DWT!F$111:F$121)</f>
        <v>2309</v>
      </c>
      <c r="DQ20" s="74">
        <f>SUMIF(DWT!$A$111:$A$121,'2015-2016'!DQ$7,DWT!G$111:G$121)</f>
        <v>2762</v>
      </c>
      <c r="DR20" s="74">
        <f>SUMIF(DWT!$A$111:$A$121,'2015-2016'!DR$7,DWT!H$111:H$121)</f>
        <v>2991</v>
      </c>
      <c r="DS20" s="74">
        <f>SUMIF(DWT!$A$111:$A$121,'2015-2016'!DS$7,DWT!I$111:I$121)</f>
        <v>3415</v>
      </c>
      <c r="DT20" s="74">
        <f>SUMIF(DWT!$A$111:$A$121,'2015-2016'!DT$7,DWT!J$111:J$121)</f>
        <v>2443</v>
      </c>
      <c r="DU20" s="74">
        <f>SUMIF(DWT!$A$111:$A$121,'2015-2016'!DU$7,DWT!K$111:K$121)</f>
        <v>2710</v>
      </c>
      <c r="DV20" s="74">
        <f>SUMIF(DWT!$A$111:$A$121,'2015-2016'!DV$7,DWT!L$111:L$121)</f>
        <v>3214</v>
      </c>
      <c r="DW20" s="74">
        <f>SUMIF(DWT!$A$111:$A$121,'2015-2016'!DW$7,DWT!M$111:M$121)</f>
        <v>3578</v>
      </c>
      <c r="DX20" s="74">
        <f>SUMIF(DWT!$A$111:$A$121,'2015-2016'!DX$7,DWT!N$111:N$121)</f>
        <v>3399</v>
      </c>
      <c r="DY20" s="74">
        <f>SUMIF(DWT!$A$111:$A$121,'2015-2016'!DY$7,DWT!O$111:O$121)</f>
        <v>3251</v>
      </c>
    </row>
    <row r="21" spans="1:130">
      <c r="A21" s="83"/>
      <c r="B21" s="26" t="s">
        <v>8</v>
      </c>
      <c r="C21" s="73">
        <f>+CZ21</f>
        <v>3773</v>
      </c>
      <c r="D21" s="73">
        <f ca="1">OFFSET(CZ21,0,14,1,1)</f>
        <v>3869</v>
      </c>
      <c r="E21" s="73">
        <f ca="1">SUM(D21-C21)</f>
        <v>96</v>
      </c>
      <c r="F21" s="19">
        <f ca="1">IF(E21=0,0,IF(C21=0,1,E21/C21))</f>
        <v>2.544394381129075E-2</v>
      </c>
      <c r="G21" s="73">
        <f>SUMIF($C$6:F$6,G$5,$C21:F21)</f>
        <v>3773</v>
      </c>
      <c r="H21" s="73">
        <f ca="1">SUMIF($C$6:G$6,H$5,$C21:G21)</f>
        <v>3869</v>
      </c>
      <c r="I21" s="73">
        <f ca="1">SUM(H21-G21)</f>
        <v>96</v>
      </c>
      <c r="J21" s="19">
        <f ca="1">IF(I21=0,0,IF(G21=0,1,I21/G21))</f>
        <v>2.544394381129075E-2</v>
      </c>
      <c r="K21" s="73">
        <f>+DA21</f>
        <v>2994</v>
      </c>
      <c r="L21" s="73">
        <f ca="1">OFFSET(DA21,0,14,1,1)</f>
        <v>3214</v>
      </c>
      <c r="M21" s="73">
        <f ca="1">SUM(L21-K21)</f>
        <v>220</v>
      </c>
      <c r="N21" s="19">
        <f ca="1">IF(M21=0,0,IF(K21=0,1,M21/K21))</f>
        <v>7.3480293921175679E-2</v>
      </c>
      <c r="O21" s="73">
        <f>SUMIF($C$6:N$6,O$5,$C21:N21)</f>
        <v>6767</v>
      </c>
      <c r="P21" s="73">
        <f ca="1">SUMIF($C$6:O$6,P$5,$C21:O21)</f>
        <v>7083</v>
      </c>
      <c r="Q21" s="73">
        <f ca="1">SUM(P21-O21)</f>
        <v>316</v>
      </c>
      <c r="R21" s="19">
        <f ca="1">IF(Q21=0,0,IF(O21=0,1,Q21/O21))</f>
        <v>4.6697207034136247E-2</v>
      </c>
      <c r="S21" s="73">
        <f>+DB21</f>
        <v>3479</v>
      </c>
      <c r="T21" s="73">
        <f ca="1">OFFSET(DB21,0,14,1,1)</f>
        <v>3369</v>
      </c>
      <c r="U21" s="73">
        <f ca="1">SUM(T21-S21)</f>
        <v>-110</v>
      </c>
      <c r="V21" s="19">
        <f ca="1">IF(U21=0,0,IF(S21=0,1,U21/S21))</f>
        <v>-3.1618281115263006E-2</v>
      </c>
      <c r="W21" s="73">
        <f>SUMIF($C$6:V$6,W$5,$C21:V21)</f>
        <v>10246</v>
      </c>
      <c r="X21" s="73">
        <f ca="1">SUMIF($C$6:W$6,X$5,$C21:W21)</f>
        <v>10452</v>
      </c>
      <c r="Y21" s="73">
        <f ca="1">SUM(X21-W21)</f>
        <v>206</v>
      </c>
      <c r="Z21" s="19">
        <f ca="1">IF(Y21=0,0,IF(W21=0,1,Y21/W21))</f>
        <v>2.0105406988092916E-2</v>
      </c>
      <c r="AA21" s="73">
        <f>+DC21</f>
        <v>3462</v>
      </c>
      <c r="AB21" s="73">
        <f ca="1">OFFSET(DC21,0,14,1,1)</f>
        <v>3449</v>
      </c>
      <c r="AC21" s="73">
        <f ca="1">SUM(AB21-AA21)</f>
        <v>-13</v>
      </c>
      <c r="AD21" s="19">
        <f ca="1">IF(AC21=0,0,IF(AA21=0,1,AC21/AA21))</f>
        <v>-3.7550548815713462E-3</v>
      </c>
      <c r="AE21" s="73">
        <f>SUMIF($C$6:AD$6,AE$5,$C21:AD21)</f>
        <v>13708</v>
      </c>
      <c r="AF21" s="73">
        <f ca="1">SUMIF($C$6:AE$6,AF$5,$C21:AE21)</f>
        <v>13901</v>
      </c>
      <c r="AG21" s="73">
        <f ca="1">SUM(AF21-AE21)</f>
        <v>193</v>
      </c>
      <c r="AH21" s="19">
        <f ca="1">IF(AG21=0,0,IF(AE21=0,1,AG21/AE21))</f>
        <v>1.4079369711117595E-2</v>
      </c>
      <c r="AI21" s="73">
        <f>+DD21</f>
        <v>3848</v>
      </c>
      <c r="AJ21" s="73">
        <f ca="1">OFFSET(DD21,0,14,1,1)</f>
        <v>3604</v>
      </c>
      <c r="AK21" s="73">
        <f ca="1">SUM(AJ21-AI21)</f>
        <v>-244</v>
      </c>
      <c r="AL21" s="19">
        <f ca="1">IF(AK21=0,0,IF(AI21=0,1,AK21/AI21))</f>
        <v>-6.3409563409563413E-2</v>
      </c>
      <c r="AM21" s="73">
        <f>SUMIF($C$6:AL$6,AM$5,$C21:AL21)</f>
        <v>17556</v>
      </c>
      <c r="AN21" s="73">
        <f ca="1">SUMIF($C$6:AM$6,AN$5,$C21:AM21)</f>
        <v>17505</v>
      </c>
      <c r="AO21" s="73">
        <f ca="1">SUM(AN21-AM21)</f>
        <v>-51</v>
      </c>
      <c r="AP21" s="19">
        <f ca="1">IF(AO21=0,0,IF(AM21=0,1,AO21/AM21))</f>
        <v>-2.9049897470950102E-3</v>
      </c>
      <c r="AQ21" s="73">
        <f>+DE21</f>
        <v>3724</v>
      </c>
      <c r="AR21" s="73">
        <f ca="1">OFFSET(DE21,0,14,1,1)</f>
        <v>4133</v>
      </c>
      <c r="AS21" s="73">
        <f ca="1">SUM(AR21-AQ21)</f>
        <v>409</v>
      </c>
      <c r="AT21" s="19">
        <f ca="1">IF(AS21=0,0,IF(AQ21=0,1,AS21/AQ21))</f>
        <v>0.10982814178302901</v>
      </c>
      <c r="AU21" s="73">
        <f>SUMIF($C$6:AT$6,AU$5,$C21:AT21)</f>
        <v>21280</v>
      </c>
      <c r="AV21" s="73">
        <f ca="1">SUMIF($C$6:AU$6,AV$5,$C21:AU21)</f>
        <v>21638</v>
      </c>
      <c r="AW21" s="73">
        <f ca="1">SUM(AV21-AU21)</f>
        <v>358</v>
      </c>
      <c r="AX21" s="19">
        <f ca="1">IF(AW21=0,0,IF(AU21=0,1,AW21/AU21))</f>
        <v>1.6823308270676691E-2</v>
      </c>
      <c r="AY21" s="73">
        <f>+DF21</f>
        <v>4220</v>
      </c>
      <c r="AZ21" s="73">
        <f ca="1">OFFSET(DF21,0,14,1,1)</f>
        <v>3975</v>
      </c>
      <c r="BA21" s="73">
        <f ca="1">SUM(AZ21-AY21)</f>
        <v>-245</v>
      </c>
      <c r="BB21" s="19">
        <f ca="1">IF(BA21=0,0,IF(AY21=0,1,BA21/AY21))</f>
        <v>-5.8056872037914695E-2</v>
      </c>
      <c r="BC21" s="73">
        <f>SUMIF($C$6:BB$6,BC$5,$C21:BB21)</f>
        <v>25500</v>
      </c>
      <c r="BD21" s="73">
        <f ca="1">SUMIF($C$6:BC$6,BD$5,$C21:BC21)</f>
        <v>25613</v>
      </c>
      <c r="BE21" s="73">
        <f ca="1">SUM(BD21-BC21)</f>
        <v>113</v>
      </c>
      <c r="BF21" s="19">
        <f ca="1">IF(BE21=0,0,IF(BC21=0,1,BE21/BC21))</f>
        <v>4.4313725490196078E-3</v>
      </c>
      <c r="BG21" s="73">
        <f>+DG21</f>
        <v>4192</v>
      </c>
      <c r="BH21" s="73">
        <f ca="1">OFFSET(DG21,0,14,1,1)</f>
        <v>4140</v>
      </c>
      <c r="BI21" s="73">
        <f ca="1">SUM(BH21-BG21)</f>
        <v>-52</v>
      </c>
      <c r="BJ21" s="19">
        <f ca="1">IF(BI21=0,0,IF(BG21=0,1,BI21/BG21))</f>
        <v>-1.2404580152671756E-2</v>
      </c>
      <c r="BK21" s="73">
        <f>SUMIF($C$6:BJ$6,BK$5,$C21:BJ21)</f>
        <v>29692</v>
      </c>
      <c r="BL21" s="73">
        <f ca="1">SUMIF($C$6:BK$6,BL$5,$C21:BK21)</f>
        <v>29753</v>
      </c>
      <c r="BM21" s="73">
        <f ca="1">SUM(BL21-BK21)</f>
        <v>61</v>
      </c>
      <c r="BN21" s="19">
        <f ca="1">IF(BM21=0,0,IF(BK21=0,1,BM21/BK21))</f>
        <v>2.0544254344604606E-3</v>
      </c>
      <c r="BO21" s="73">
        <f>+DH21</f>
        <v>3989</v>
      </c>
      <c r="BP21" s="73">
        <f ca="1">OFFSET(DH21,0,14,1,1)</f>
        <v>3731</v>
      </c>
      <c r="BQ21" s="73">
        <f ca="1">SUM(BP21-BO21)</f>
        <v>-258</v>
      </c>
      <c r="BR21" s="19">
        <f ca="1">IF(BQ21=0,0,IF(BO21=0,1,BQ21/BO21))</f>
        <v>-6.4677864126347462E-2</v>
      </c>
      <c r="BS21" s="73">
        <f>SUMIF($C$6:BR$6,BS$5,$C21:BR21)</f>
        <v>33681</v>
      </c>
      <c r="BT21" s="73">
        <f ca="1">SUMIF($C$6:BS$6,BT$5,$C21:BS21)</f>
        <v>33484</v>
      </c>
      <c r="BU21" s="73">
        <f ca="1">SUM(BT21-BS21)</f>
        <v>-197</v>
      </c>
      <c r="BV21" s="19">
        <f ca="1">IF(BU21=0,0,IF(BS21=0,1,BU21/BS21))</f>
        <v>-5.8489949823342536E-3</v>
      </c>
      <c r="BW21" s="73">
        <f>+DI21</f>
        <v>3888</v>
      </c>
      <c r="BX21" s="73">
        <f ca="1">OFFSET(DI21,0,14,1,1)</f>
        <v>3890</v>
      </c>
      <c r="BY21" s="73">
        <f ca="1">SUM(BX21-BW21)</f>
        <v>2</v>
      </c>
      <c r="BZ21" s="19">
        <f ca="1">IF(BY21=0,0,IF(BW21=0,1,BY21/BW21))</f>
        <v>5.1440329218107E-4</v>
      </c>
      <c r="CA21" s="73">
        <f>SUMIF($C$6:BZ$6,CA$5,$C21:BZ21)</f>
        <v>37569</v>
      </c>
      <c r="CB21" s="73">
        <f ca="1">SUMIF($C$6:CA$6,CB$5,$C21:CA21)</f>
        <v>37374</v>
      </c>
      <c r="CC21" s="73">
        <f ca="1">SUM(CB21-CA21)</f>
        <v>-195</v>
      </c>
      <c r="CD21" s="19">
        <f ca="1">IF(CC21=0,0,IF(CA21=0,1,CC21/CA21))</f>
        <v>-5.1904495727860735E-3</v>
      </c>
      <c r="CE21" s="73">
        <f>+DJ21</f>
        <v>3479</v>
      </c>
      <c r="CF21" s="73">
        <f ca="1">OFFSET(DJ21,0,14,1,1)</f>
        <v>3518</v>
      </c>
      <c r="CG21" s="73">
        <f ca="1">SUM(CF21-CE21)</f>
        <v>39</v>
      </c>
      <c r="CH21" s="19">
        <f ca="1">IF(CG21=0,0,IF(CE21=0,1,CG21/CE21))</f>
        <v>1.1210117849956885E-2</v>
      </c>
      <c r="CI21" s="73">
        <f>SUMIF($C$6:CH$6,CI$5,$C21:CH21)</f>
        <v>41048</v>
      </c>
      <c r="CJ21" s="73">
        <f ca="1">SUMIF($C$6:CI$6,CJ$5,$C21:CI21)</f>
        <v>40892</v>
      </c>
      <c r="CK21" s="73">
        <f ca="1">SUM(CJ21-CI21)</f>
        <v>-156</v>
      </c>
      <c r="CL21" s="19">
        <f ca="1">IF(CK21=0,0,IF(CI21=0,1,CK21/CI21))</f>
        <v>-3.8004287663223543E-3</v>
      </c>
      <c r="CM21" s="73">
        <f>+DK21</f>
        <v>3435</v>
      </c>
      <c r="CN21" s="73">
        <f ca="1">OFFSET(DK21,0,14,1,1)</f>
        <v>3610</v>
      </c>
      <c r="CO21" s="73">
        <f ca="1">SUM(CN21-CM21)</f>
        <v>175</v>
      </c>
      <c r="CP21" s="19">
        <f ca="1">IF(CO21=0,0,IF(CM21=0,1,CO21/CM21))</f>
        <v>5.0946142649199416E-2</v>
      </c>
      <c r="CQ21" s="73">
        <f>SUMIF($C$6:CP$6,CQ$5,$C21:CP21)</f>
        <v>44483</v>
      </c>
      <c r="CR21" s="73">
        <f ca="1">SUMIF($C$6:CQ$6,CR$5,$C21:CQ21)</f>
        <v>44502</v>
      </c>
      <c r="CS21" s="73">
        <f ca="1">SUM(CR21-CQ21)</f>
        <v>19</v>
      </c>
      <c r="CT21" s="19">
        <f ca="1">IF(CS21=0,0,IF(CQ21=0,1,CS21/CQ21))</f>
        <v>4.2712946518894861E-4</v>
      </c>
      <c r="CW21" t="s">
        <v>11</v>
      </c>
      <c r="CX21" t="s">
        <v>8</v>
      </c>
      <c r="CY21" s="7"/>
      <c r="CZ21" s="74">
        <f>SUMIF(DWT!$A$129:$A$139,'2015-2016'!CZ$7,DWT!D$129:D$139)</f>
        <v>3773</v>
      </c>
      <c r="DA21" s="74">
        <f>SUMIF(DWT!$A$129:$A$139,'2015-2016'!DA$7,DWT!E$129:E$139)</f>
        <v>2994</v>
      </c>
      <c r="DB21" s="74">
        <f>SUMIF(DWT!$A$129:$A$139,'2015-2016'!DB$7,DWT!F$129:F$139)</f>
        <v>3479</v>
      </c>
      <c r="DC21" s="74">
        <f>SUMIF(DWT!$A$129:$A$139,'2015-2016'!DC$7,DWT!G$129:G$139)</f>
        <v>3462</v>
      </c>
      <c r="DD21" s="74">
        <f>SUMIF(DWT!$A$129:$A$139,'2015-2016'!DD$7,DWT!H$129:H$139)</f>
        <v>3848</v>
      </c>
      <c r="DE21" s="74">
        <f>SUMIF(DWT!$A$129:$A$139,'2015-2016'!DE$7,DWT!I$129:I$139)</f>
        <v>3724</v>
      </c>
      <c r="DF21" s="74">
        <f>SUMIF(DWT!$A$129:$A$139,'2015-2016'!DF$7,DWT!J$129:J$139)</f>
        <v>4220</v>
      </c>
      <c r="DG21" s="74">
        <f>SUMIF(DWT!$A$129:$A$139,'2015-2016'!DG$7,DWT!K$129:K$139)</f>
        <v>4192</v>
      </c>
      <c r="DH21" s="74">
        <f>SUMIF(DWT!$A$129:$A$139,'2015-2016'!DH$7,DWT!L$129:L$139)</f>
        <v>3989</v>
      </c>
      <c r="DI21" s="74">
        <f>SUMIF(DWT!$A$129:$A$139,'2015-2016'!DI$7,DWT!M$129:M$139)</f>
        <v>3888</v>
      </c>
      <c r="DJ21" s="74">
        <f>SUMIF(DWT!$A$129:$A$139,'2015-2016'!DJ$7,DWT!N$129:N$139)</f>
        <v>3479</v>
      </c>
      <c r="DK21" s="74">
        <f>SUMIF(DWT!$A$129:$A$139,'2015-2016'!DK$7,DWT!O$129:O$139)</f>
        <v>3435</v>
      </c>
      <c r="DN21" s="74">
        <f>SUMIF(DWT!$A$129:$A$139,'2015-2016'!DN$7,DWT!D$129:D$139)</f>
        <v>3869</v>
      </c>
      <c r="DO21" s="74">
        <f>SUMIF(DWT!$A$129:$A$139,'2015-2016'!DO$7,DWT!E$129:E$139)</f>
        <v>3214</v>
      </c>
      <c r="DP21" s="74">
        <f>SUMIF(DWT!$A$129:$A$139,'2015-2016'!DP$7,DWT!F$129:F$139)</f>
        <v>3369</v>
      </c>
      <c r="DQ21" s="74">
        <f>SUMIF(DWT!$A$129:$A$139,'2015-2016'!DQ$7,DWT!G$129:G$139)</f>
        <v>3449</v>
      </c>
      <c r="DR21" s="74">
        <f>SUMIF(DWT!$A$129:$A$139,'2015-2016'!DR$7,DWT!H$129:H$139)</f>
        <v>3604</v>
      </c>
      <c r="DS21" s="74">
        <f>SUMIF(DWT!$A$129:$A$139,'2015-2016'!DS$7,DWT!I$129:I$139)</f>
        <v>4133</v>
      </c>
      <c r="DT21" s="74">
        <f>SUMIF(DWT!$A$129:$A$139,'2015-2016'!DT$7,DWT!J$129:J$139)</f>
        <v>3975</v>
      </c>
      <c r="DU21" s="74">
        <f>SUMIF(DWT!$A$129:$A$139,'2015-2016'!DU$7,DWT!K$129:K$139)</f>
        <v>4140</v>
      </c>
      <c r="DV21" s="74">
        <f>SUMIF(DWT!$A$129:$A$139,'2015-2016'!DV$7,DWT!L$129:L$139)</f>
        <v>3731</v>
      </c>
      <c r="DW21" s="74">
        <f>SUMIF(DWT!$A$129:$A$139,'2015-2016'!DW$7,DWT!M$129:M$139)</f>
        <v>3890</v>
      </c>
      <c r="DX21" s="74">
        <f>SUMIF(DWT!$A$129:$A$139,'2015-2016'!DX$7,DWT!N$129:N$139)</f>
        <v>3518</v>
      </c>
      <c r="DY21" s="74">
        <f>SUMIF(DWT!$A$129:$A$139,'2015-2016'!DY$7,DWT!O$129:O$139)</f>
        <v>3610</v>
      </c>
    </row>
    <row r="22" spans="1:130" s="7" customFormat="1">
      <c r="A22" s="75"/>
      <c r="B22" s="24" t="s">
        <v>9</v>
      </c>
      <c r="C22" s="12">
        <f>+SUM(C19:C21)</f>
        <v>304131</v>
      </c>
      <c r="D22" s="86">
        <f ca="1">+SUM(D19:D21)</f>
        <v>344332</v>
      </c>
      <c r="E22" s="12">
        <f ca="1">SUM(E19:E21)</f>
        <v>40201</v>
      </c>
      <c r="F22" s="13">
        <f ca="1">IF(E22=0,0,IF(C22=0,1,E22/C22))</f>
        <v>0.13218317106773067</v>
      </c>
      <c r="G22" s="12">
        <f>SUM(G19:G21)</f>
        <v>304131</v>
      </c>
      <c r="H22" s="86">
        <f ca="1">SUM(H19:H21)</f>
        <v>344332</v>
      </c>
      <c r="I22" s="12">
        <f ca="1">SUM(I19:I21)</f>
        <v>40201</v>
      </c>
      <c r="J22" s="13">
        <f ca="1">IF(I22=0,0,IF(G22=0,1,I22/G22))</f>
        <v>0.13218317106773067</v>
      </c>
      <c r="K22" s="12">
        <f>+SUM(K19:K21)</f>
        <v>274607</v>
      </c>
      <c r="L22" s="86">
        <f ca="1">+SUM(L19:L21)</f>
        <v>331747</v>
      </c>
      <c r="M22" s="12">
        <f ca="1">SUM(M19:M21)</f>
        <v>57140</v>
      </c>
      <c r="N22" s="13">
        <f ca="1">IF(M22=0,0,IF(K22=0,1,M22/K22))</f>
        <v>0.20807918224954208</v>
      </c>
      <c r="O22" s="12">
        <f>SUM(O19:O21)</f>
        <v>578738</v>
      </c>
      <c r="P22" s="86">
        <f ca="1">SUM(P19:P21)</f>
        <v>676079</v>
      </c>
      <c r="Q22" s="12">
        <f ca="1">SUM(Q19:Q21)</f>
        <v>97341</v>
      </c>
      <c r="R22" s="13">
        <f ca="1">IF(Q22=0,0,IF(O22=0,1,Q22/O22))</f>
        <v>0.16819528007492163</v>
      </c>
      <c r="S22" s="12">
        <f>+SUM(S19:S21)</f>
        <v>332184</v>
      </c>
      <c r="T22" s="86">
        <f ca="1">+SUM(T19:T21)</f>
        <v>365737</v>
      </c>
      <c r="U22" s="12">
        <f ca="1">SUM(U19:U21)</f>
        <v>33553</v>
      </c>
      <c r="V22" s="13">
        <f ca="1">IF(U22=0,0,IF(S22=0,1,U22/S22))</f>
        <v>0.10100727307757147</v>
      </c>
      <c r="W22" s="12">
        <f>SUM(W19:W21)</f>
        <v>910922</v>
      </c>
      <c r="X22" s="86">
        <f ca="1">SUM(X19:X21)</f>
        <v>1041816</v>
      </c>
      <c r="Y22" s="12">
        <f ca="1">SUM(Y19:Y21)</f>
        <v>130894</v>
      </c>
      <c r="Z22" s="13">
        <f ca="1">IF(Y22=0,0,IF(W22=0,1,Y22/W22))</f>
        <v>0.14369397160239844</v>
      </c>
      <c r="AA22" s="12">
        <f>+SUM(AA19:AA21)</f>
        <v>337390</v>
      </c>
      <c r="AB22" s="86">
        <f ca="1">+SUM(AB19:AB21)</f>
        <v>360068</v>
      </c>
      <c r="AC22" s="12">
        <f ca="1">SUM(AC19:AC21)</f>
        <v>22678</v>
      </c>
      <c r="AD22" s="13">
        <f ca="1">IF(AC22=0,0,IF(AA22=0,1,AC22/AA22))</f>
        <v>6.7215981505083136E-2</v>
      </c>
      <c r="AE22" s="12">
        <f>SUM(AE19:AE21)</f>
        <v>1248312</v>
      </c>
      <c r="AF22" s="86">
        <f ca="1">SUM(AF19:AF21)</f>
        <v>1401884</v>
      </c>
      <c r="AG22" s="12">
        <f ca="1">SUM(AG19:AG21)</f>
        <v>153572</v>
      </c>
      <c r="AH22" s="13">
        <f ca="1">IF(AG22=0,0,IF(AE22=0,1,AG22/AE22))</f>
        <v>0.12302373124667551</v>
      </c>
      <c r="AI22" s="12">
        <f>+SUM(AI19:AI21)</f>
        <v>365843</v>
      </c>
      <c r="AJ22" s="86">
        <f ca="1">+SUM(AJ19:AJ21)</f>
        <v>369406</v>
      </c>
      <c r="AK22" s="12">
        <f ca="1">SUM(AK19:AK21)</f>
        <v>3563</v>
      </c>
      <c r="AL22" s="13">
        <f ca="1">IF(AK22=0,0,IF(AI22=0,1,AK22/AI22))</f>
        <v>9.7391504005816705E-3</v>
      </c>
      <c r="AM22" s="12">
        <f>SUM(AM19:AM21)</f>
        <v>1614155</v>
      </c>
      <c r="AN22" s="86">
        <f ca="1">SUM(AN19:AN21)</f>
        <v>1771290</v>
      </c>
      <c r="AO22" s="12">
        <f ca="1">SUM(AO19:AO21)</f>
        <v>157135</v>
      </c>
      <c r="AP22" s="13">
        <f ca="1">IF(AO22=0,0,IF(AM22=0,1,AO22/AM22))</f>
        <v>9.7348148102257837E-2</v>
      </c>
      <c r="AQ22" s="12">
        <f>+SUM(AQ19:AQ21)</f>
        <v>365012</v>
      </c>
      <c r="AR22" s="86">
        <f ca="1">+SUM(AR19:AR21)</f>
        <v>377277</v>
      </c>
      <c r="AS22" s="12">
        <f ca="1">SUM(AS19:AS21)</f>
        <v>12265</v>
      </c>
      <c r="AT22" s="13">
        <f ca="1">IF(AS22=0,0,IF(AQ22=0,1,AS22/AQ22))</f>
        <v>3.3601635014739242E-2</v>
      </c>
      <c r="AU22" s="12">
        <f>SUM(AU19:AU21)</f>
        <v>1979167</v>
      </c>
      <c r="AV22" s="86">
        <f ca="1">SUM(AV19:AV21)</f>
        <v>2148567</v>
      </c>
      <c r="AW22" s="12">
        <f ca="1">SUM(AW19:AW21)</f>
        <v>169400</v>
      </c>
      <c r="AX22" s="13">
        <f ca="1">IF(AW22=0,0,IF(AU22=0,1,AW22/AU22))</f>
        <v>8.5591564531947023E-2</v>
      </c>
      <c r="AY22" s="12">
        <f>+SUM(AY19:AY21)</f>
        <v>377076</v>
      </c>
      <c r="AZ22" s="86">
        <f ca="1">+SUM(AZ19:AZ21)</f>
        <v>373004</v>
      </c>
      <c r="BA22" s="12">
        <f ca="1">SUM(BA19:BA21)</f>
        <v>-4072</v>
      </c>
      <c r="BB22" s="13">
        <f ca="1">IF(BA22=0,0,IF(AY22=0,1,BA22/AY22))</f>
        <v>-1.0798884044595784E-2</v>
      </c>
      <c r="BC22" s="12">
        <f>SUM(BC19:BC21)</f>
        <v>2356243</v>
      </c>
      <c r="BD22" s="86">
        <f ca="1">SUM(BD19:BD21)</f>
        <v>2521571</v>
      </c>
      <c r="BE22" s="12">
        <f ca="1">SUM(BE19:BE21)</f>
        <v>165328</v>
      </c>
      <c r="BF22" s="13">
        <f ca="1">IF(BE22=0,0,IF(BC22=0,1,BE22/BC22))</f>
        <v>7.0165937893502492E-2</v>
      </c>
      <c r="BG22" s="12">
        <f>+SUM(BG19:BG21)</f>
        <v>380968</v>
      </c>
      <c r="BH22" s="86">
        <f ca="1">+SUM(BH19:BH21)</f>
        <v>386024</v>
      </c>
      <c r="BI22" s="12">
        <f ca="1">SUM(BI19:BI21)</f>
        <v>5056</v>
      </c>
      <c r="BJ22" s="13">
        <f ca="1">IF(BI22=0,0,IF(BG22=0,1,BI22/BG22))</f>
        <v>1.3271455870309317E-2</v>
      </c>
      <c r="BK22" s="12">
        <f>SUM(BK19:BK21)</f>
        <v>2737211</v>
      </c>
      <c r="BL22" s="86">
        <f ca="1">SUM(BL19:BL21)</f>
        <v>2907595</v>
      </c>
      <c r="BM22" s="12">
        <f ca="1">SUM(BM19:BM21)</f>
        <v>170384</v>
      </c>
      <c r="BN22" s="13">
        <f ca="1">IF(BM22=0,0,IF(BK22=0,1,BM22/BK22))</f>
        <v>6.2247302089608728E-2</v>
      </c>
      <c r="BO22" s="12">
        <f>+SUM(BO19:BO21)</f>
        <v>365073</v>
      </c>
      <c r="BP22" s="86">
        <f ca="1">+SUM(BP19:BP21)</f>
        <v>375956</v>
      </c>
      <c r="BQ22" s="12">
        <f ca="1">SUM(BQ19:BQ21)</f>
        <v>10883</v>
      </c>
      <c r="BR22" s="13">
        <f ca="1">IF(BQ22=0,0,IF(BO22=0,1,BQ22/BO22))</f>
        <v>2.9810476260912201E-2</v>
      </c>
      <c r="BS22" s="12">
        <f>SUM(BS19:BS21)</f>
        <v>3102284</v>
      </c>
      <c r="BT22" s="86">
        <f ca="1">SUM(BT19:BT21)</f>
        <v>3283551</v>
      </c>
      <c r="BU22" s="12">
        <f ca="1">SUM(BU19:BU21)</f>
        <v>181267</v>
      </c>
      <c r="BV22" s="13">
        <f ca="1">IF(BU22=0,0,IF(BS22=0,1,BU22/BS22))</f>
        <v>5.8430175960679294E-2</v>
      </c>
      <c r="BW22" s="12">
        <f>+SUM(BW19:BW21)</f>
        <v>375609</v>
      </c>
      <c r="BX22" s="86">
        <f ca="1">+SUM(BX19:BX21)</f>
        <v>388236</v>
      </c>
      <c r="BY22" s="12">
        <f ca="1">SUM(BY19:BY21)</f>
        <v>12627</v>
      </c>
      <c r="BZ22" s="13">
        <f ca="1">IF(BY22=0,0,IF(BW22=0,1,BY22/BW22))</f>
        <v>3.3617405333738012E-2</v>
      </c>
      <c r="CA22" s="12">
        <f>SUM(CA19:CA21)</f>
        <v>3477893</v>
      </c>
      <c r="CB22" s="86">
        <f ca="1">SUM(CB19:CB21)</f>
        <v>3671787</v>
      </c>
      <c r="CC22" s="12">
        <f ca="1">SUM(CC19:CC21)</f>
        <v>193894</v>
      </c>
      <c r="CD22" s="13">
        <f ca="1">IF(CC22=0,0,IF(CA22=0,1,CC22/CA22))</f>
        <v>5.5750421303933158E-2</v>
      </c>
      <c r="CE22" s="12">
        <f>+SUM(CE19:CE21)</f>
        <v>348333</v>
      </c>
      <c r="CF22" s="86">
        <f ca="1">+SUM(CF19:CF21)</f>
        <v>362197</v>
      </c>
      <c r="CG22" s="12">
        <f ca="1">SUM(CG19:CG21)</f>
        <v>13864</v>
      </c>
      <c r="CH22" s="13">
        <f ca="1">IF(CG22=0,0,IF(CE22=0,1,CG22/CE22))</f>
        <v>3.9800995024875621E-2</v>
      </c>
      <c r="CI22" s="12">
        <f>SUM(CI19:CI21)</f>
        <v>3826226</v>
      </c>
      <c r="CJ22" s="86">
        <f ca="1">SUM(CJ19:CJ21)</f>
        <v>4033984</v>
      </c>
      <c r="CK22" s="12">
        <f ca="1">SUM(CK19:CK21)</f>
        <v>207758</v>
      </c>
      <c r="CL22" s="13">
        <f ca="1">IF(CK22=0,0,IF(CI22=0,1,CK22/CI22))</f>
        <v>5.4298413109941754E-2</v>
      </c>
      <c r="CM22" s="12">
        <f>+SUM(CM19:CM21)</f>
        <v>354900</v>
      </c>
      <c r="CN22" s="86">
        <f ca="1">+SUM(CN19:CN21)</f>
        <v>356074</v>
      </c>
      <c r="CO22" s="12">
        <f ca="1">SUM(CO19:CO21)</f>
        <v>1174</v>
      </c>
      <c r="CP22" s="13">
        <f ca="1">IF(CO22=0,0,IF(CM22=0,1,CO22/CM22))</f>
        <v>3.3079740772048462E-3</v>
      </c>
      <c r="CQ22" s="12">
        <f>SUM(CQ19:CQ21)</f>
        <v>4181126</v>
      </c>
      <c r="CR22" s="86">
        <f ca="1">SUM(CR19:CR21)</f>
        <v>4390058</v>
      </c>
      <c r="CS22" s="12">
        <f ca="1">SUM(CS19:CS21)</f>
        <v>208932</v>
      </c>
      <c r="CT22" s="13">
        <f ca="1">IF(CS22=0,0,IF(CQ22=0,1,CS22/CQ22))</f>
        <v>4.9970271166188247E-2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38140</v>
      </c>
      <c r="D24" s="73">
        <f ca="1">OFFSET(CZ24,0,14,1,1)</f>
        <v>38327</v>
      </c>
      <c r="E24" s="18">
        <f ca="1">SUM(D24-C24)</f>
        <v>187</v>
      </c>
      <c r="F24" s="19">
        <f ca="1">IF(E24=0,0,IF(C24=0,1,E24/C24))</f>
        <v>4.9029889879391711E-3</v>
      </c>
      <c r="G24" s="18">
        <f>SUMIF($C$6:F$6,G$5,$C24:F24)</f>
        <v>38140</v>
      </c>
      <c r="H24" s="73">
        <f ca="1">SUMIF($C$6:G$6,H$5,$C24:G24)</f>
        <v>38327</v>
      </c>
      <c r="I24" s="18">
        <f ca="1">SUM(H24-G24)</f>
        <v>187</v>
      </c>
      <c r="J24" s="19">
        <f ca="1">IF(I24=0,0,IF(G24=0,1,I24/G24))</f>
        <v>4.9029889879391711E-3</v>
      </c>
      <c r="K24" s="18">
        <f>+DA24</f>
        <v>32637</v>
      </c>
      <c r="L24" s="73">
        <f ca="1">OFFSET(DA24,0,14,1,1)</f>
        <v>28886</v>
      </c>
      <c r="M24" s="18">
        <f ca="1">SUM(L24-K24)</f>
        <v>-3751</v>
      </c>
      <c r="N24" s="19">
        <f ca="1">IF(M24=0,0,IF(K24=0,1,M24/K24))</f>
        <v>-0.1149309066397034</v>
      </c>
      <c r="O24" s="18">
        <f>SUMIF($C$6:N$6,O$5,$C24:N24)</f>
        <v>70777</v>
      </c>
      <c r="P24" s="73">
        <f ca="1">SUMIF($C$6:O$6,P$5,$C24:O24)</f>
        <v>67213</v>
      </c>
      <c r="Q24" s="18">
        <f ca="1">SUM(P24-O24)</f>
        <v>-3564</v>
      </c>
      <c r="R24" s="19">
        <f ca="1">IF(Q24=0,0,IF(O24=0,1,Q24/O24))</f>
        <v>-5.0355341424474051E-2</v>
      </c>
      <c r="S24" s="18">
        <f>+DB24</f>
        <v>41260</v>
      </c>
      <c r="T24" s="73">
        <f ca="1">OFFSET(DB24,0,14,1,1)</f>
        <v>36138</v>
      </c>
      <c r="U24" s="18">
        <f ca="1">SUM(T24-S24)</f>
        <v>-5122</v>
      </c>
      <c r="V24" s="19">
        <f ca="1">IF(U24=0,0,IF(S24=0,1,U24/S24))</f>
        <v>-0.12413960252060106</v>
      </c>
      <c r="W24" s="18">
        <f>SUMIF($C$6:V$6,W$5,$C24:V24)</f>
        <v>112037</v>
      </c>
      <c r="X24" s="73">
        <f ca="1">SUMIF($C$6:W$6,X$5,$C24:W24)</f>
        <v>103351</v>
      </c>
      <c r="Y24" s="18">
        <f ca="1">SUM(X24-W24)</f>
        <v>-8686</v>
      </c>
      <c r="Z24" s="19">
        <f ca="1">IF(Y24=0,0,IF(W24=0,1,Y24/W24))</f>
        <v>-7.7527959513375044E-2</v>
      </c>
      <c r="AA24" s="18">
        <f>+DC24</f>
        <v>43870</v>
      </c>
      <c r="AB24" s="73">
        <f ca="1">OFFSET(DC24,0,14,1,1)</f>
        <v>41146</v>
      </c>
      <c r="AC24" s="18">
        <f ca="1">SUM(AB24-AA24)</f>
        <v>-2724</v>
      </c>
      <c r="AD24" s="19">
        <f ca="1">IF(AC24=0,0,IF(AA24=0,1,AC24/AA24))</f>
        <v>-6.2092546159106449E-2</v>
      </c>
      <c r="AE24" s="18">
        <f>SUMIF($C$6:AD$6,AE$5,$C24:AD24)</f>
        <v>155907</v>
      </c>
      <c r="AF24" s="73">
        <f ca="1">SUMIF($C$6:AE$6,AF$5,$C24:AE24)</f>
        <v>144497</v>
      </c>
      <c r="AG24" s="18">
        <f ca="1">SUM(AF24-AE24)</f>
        <v>-11410</v>
      </c>
      <c r="AH24" s="19">
        <f ca="1">IF(AG24=0,0,IF(AE24=0,1,AG24/AE24))</f>
        <v>-7.3184654954556241E-2</v>
      </c>
      <c r="AI24" s="18">
        <f>+DD24</f>
        <v>55095</v>
      </c>
      <c r="AJ24" s="73">
        <f ca="1">OFFSET(DD24,0,14,1,1)</f>
        <v>47247</v>
      </c>
      <c r="AK24" s="18">
        <f ca="1">SUM(AJ24-AI24)</f>
        <v>-7848</v>
      </c>
      <c r="AL24" s="19">
        <f ca="1">IF(AK24=0,0,IF(AI24=0,1,AK24/AI24))</f>
        <v>-0.14244486795534986</v>
      </c>
      <c r="AM24" s="18">
        <f>SUMIF($C$6:AL$6,AM$5,$C24:AL24)</f>
        <v>211002</v>
      </c>
      <c r="AN24" s="73">
        <f ca="1">SUMIF($C$6:AM$6,AN$5,$C24:AM24)</f>
        <v>191744</v>
      </c>
      <c r="AO24" s="18">
        <f ca="1">SUM(AN24-AM24)</f>
        <v>-19258</v>
      </c>
      <c r="AP24" s="19">
        <f ca="1">IF(AO24=0,0,IF(AM24=0,1,AO24/AM24))</f>
        <v>-9.12692770684638E-2</v>
      </c>
      <c r="AQ24" s="18">
        <f>+DE24</f>
        <v>54894</v>
      </c>
      <c r="AR24" s="73">
        <f ca="1">OFFSET(DE24,0,14,1,1)</f>
        <v>49552</v>
      </c>
      <c r="AS24" s="18">
        <f ca="1">SUM(AR24-AQ24)</f>
        <v>-5342</v>
      </c>
      <c r="AT24" s="19">
        <f ca="1">IF(AS24=0,0,IF(AQ24=0,1,AS24/AQ24))</f>
        <v>-9.7314824935329905E-2</v>
      </c>
      <c r="AU24" s="18">
        <f>SUMIF($C$6:AT$6,AU$5,$C24:AT24)</f>
        <v>265896</v>
      </c>
      <c r="AV24" s="73">
        <f ca="1">SUMIF($C$6:AU$6,AV$5,$C24:AU24)</f>
        <v>241296</v>
      </c>
      <c r="AW24" s="18">
        <f ca="1">SUM(AV24-AU24)</f>
        <v>-24600</v>
      </c>
      <c r="AX24" s="19">
        <f ca="1">IF(AW24=0,0,IF(AU24=0,1,AW24/AU24))</f>
        <v>-9.2517375214369521E-2</v>
      </c>
      <c r="AY24" s="18">
        <f>+DF24</f>
        <v>49966</v>
      </c>
      <c r="AZ24" s="73">
        <f ca="1">OFFSET(DF24,0,14,1,1)</f>
        <v>59176</v>
      </c>
      <c r="BA24" s="18">
        <f ca="1">SUM(AZ24-AY24)</f>
        <v>9210</v>
      </c>
      <c r="BB24" s="19">
        <f ca="1">IF(BA24=0,0,IF(AY24=0,1,BA24/AY24))</f>
        <v>0.18432534123203778</v>
      </c>
      <c r="BC24" s="18">
        <f>SUMIF($C$6:BB$6,BC$5,$C24:BB24)</f>
        <v>315862</v>
      </c>
      <c r="BD24" s="73">
        <f ca="1">SUMIF($C$6:BC$6,BD$5,$C24:BC24)</f>
        <v>300472</v>
      </c>
      <c r="BE24" s="18">
        <f ca="1">SUM(BD24-BC24)</f>
        <v>-15390</v>
      </c>
      <c r="BF24" s="19">
        <f ca="1">IF(BE24=0,0,IF(BC24=0,1,BE24/BC24))</f>
        <v>-4.8723809765023968E-2</v>
      </c>
      <c r="BG24" s="18">
        <f>+DG24</f>
        <v>58505</v>
      </c>
      <c r="BH24" s="73">
        <f ca="1">OFFSET(DG24,0,14,1,1)</f>
        <v>57800</v>
      </c>
      <c r="BI24" s="18">
        <f ca="1">SUM(BH24-BG24)</f>
        <v>-705</v>
      </c>
      <c r="BJ24" s="19">
        <f ca="1">IF(BI24=0,0,IF(BG24=0,1,BI24/BG24))</f>
        <v>-1.2050252115203828E-2</v>
      </c>
      <c r="BK24" s="18">
        <f>SUMIF($C$6:BJ$6,BK$5,$C24:BJ24)</f>
        <v>374367</v>
      </c>
      <c r="BL24" s="73">
        <f ca="1">SUMIF($C$6:BK$6,BL$5,$C24:BK24)</f>
        <v>358272</v>
      </c>
      <c r="BM24" s="18">
        <f ca="1">SUM(BL24-BK24)</f>
        <v>-16095</v>
      </c>
      <c r="BN24" s="19">
        <f ca="1">IF(BM24=0,0,IF(BK24=0,1,BM24/BK24))</f>
        <v>-4.2992571460625538E-2</v>
      </c>
      <c r="BO24" s="18">
        <f>+DH24</f>
        <v>48025</v>
      </c>
      <c r="BP24" s="73">
        <f ca="1">OFFSET(DH24,0,14,1,1)</f>
        <v>50566</v>
      </c>
      <c r="BQ24" s="18">
        <f ca="1">SUM(BP24-BO24)</f>
        <v>2541</v>
      </c>
      <c r="BR24" s="19">
        <f ca="1">IF(BQ24=0,0,IF(BO24=0,1,BQ24/BO24))</f>
        <v>5.290994273815721E-2</v>
      </c>
      <c r="BS24" s="18">
        <f>SUMIF($C$6:BR$6,BS$5,$C24:BR24)</f>
        <v>422392</v>
      </c>
      <c r="BT24" s="73">
        <f ca="1">SUMIF($C$6:BS$6,BT$5,$C24:BS24)</f>
        <v>408838</v>
      </c>
      <c r="BU24" s="18">
        <f ca="1">SUM(BT24-BS24)</f>
        <v>-13554</v>
      </c>
      <c r="BV24" s="19">
        <f ca="1">IF(BU24=0,0,IF(BS24=0,1,BU24/BS24))</f>
        <v>-3.2088675921892462E-2</v>
      </c>
      <c r="BW24" s="18">
        <f>+DI24</f>
        <v>46897</v>
      </c>
      <c r="BX24" s="73">
        <f ca="1">OFFSET(DI24,0,14,1,1)</f>
        <v>48993</v>
      </c>
      <c r="BY24" s="18">
        <f ca="1">SUM(BX24-BW24)</f>
        <v>2096</v>
      </c>
      <c r="BZ24" s="19">
        <f ca="1">IF(BY24=0,0,IF(BW24=0,1,BY24/BW24))</f>
        <v>4.4693690427959142E-2</v>
      </c>
      <c r="CA24" s="18">
        <f>SUMIF($C$6:BZ$6,CA$5,$C24:BZ24)</f>
        <v>469289</v>
      </c>
      <c r="CB24" s="73">
        <f ca="1">SUMIF($C$6:CA$6,CB$5,$C24:CA24)</f>
        <v>457831</v>
      </c>
      <c r="CC24" s="18">
        <f ca="1">SUM(CB24-CA24)</f>
        <v>-11458</v>
      </c>
      <c r="CD24" s="19">
        <f ca="1">IF(CC24=0,0,IF(CA24=0,1,CC24/CA24))</f>
        <v>-2.4415658581385884E-2</v>
      </c>
      <c r="CE24" s="18">
        <f>+DJ24</f>
        <v>43657</v>
      </c>
      <c r="CF24" s="73">
        <f ca="1">OFFSET(DJ24,0,14,1,1)</f>
        <v>43977</v>
      </c>
      <c r="CG24" s="18">
        <f ca="1">SUM(CF24-CE24)</f>
        <v>320</v>
      </c>
      <c r="CH24" s="19">
        <f ca="1">IF(CG24=0,0,IF(CE24=0,1,CG24/CE24))</f>
        <v>7.3298669171037861E-3</v>
      </c>
      <c r="CI24" s="18">
        <f>SUMIF($C$6:CH$6,CI$5,$C24:CH24)</f>
        <v>512946</v>
      </c>
      <c r="CJ24" s="73">
        <f ca="1">SUMIF($C$6:CI$6,CJ$5,$C24:CI24)</f>
        <v>501808</v>
      </c>
      <c r="CK24" s="18">
        <f ca="1">SUM(CJ24-CI24)</f>
        <v>-11138</v>
      </c>
      <c r="CL24" s="19">
        <f ca="1">IF(CK24=0,0,IF(CI24=0,1,CK24/CI24))</f>
        <v>-2.1713786636410069E-2</v>
      </c>
      <c r="CM24" s="18">
        <f>+DK24</f>
        <v>43901</v>
      </c>
      <c r="CN24" s="73">
        <f ca="1">OFFSET(DK24,0,14,1,1)</f>
        <v>45717</v>
      </c>
      <c r="CO24" s="18">
        <f ca="1">SUM(CN24-CM24)</f>
        <v>1816</v>
      </c>
      <c r="CP24" s="19">
        <f ca="1">IF(CO24=0,0,IF(CM24=0,1,CO24/CM24))</f>
        <v>4.1365800323455049E-2</v>
      </c>
      <c r="CQ24" s="18">
        <f>SUMIF($C$6:CP$6,CQ$5,$C24:CP24)</f>
        <v>556847</v>
      </c>
      <c r="CR24" s="73">
        <f ca="1">SUMIF($C$6:CQ$6,CR$5,$C24:CQ24)</f>
        <v>547525</v>
      </c>
      <c r="CS24" s="18">
        <f ca="1">SUM(CR24-CQ24)</f>
        <v>-9322</v>
      </c>
      <c r="CT24" s="19">
        <f ca="1">IF(CS24=0,0,IF(CQ24=0,1,CS24/CQ24))</f>
        <v>-1.6740684604568221E-2</v>
      </c>
      <c r="CW24" t="s">
        <v>13</v>
      </c>
      <c r="CX24" t="s">
        <v>6</v>
      </c>
      <c r="CZ24" s="74">
        <f>SUMIF(OGB!$A$93:$A$103,'2015-2016'!CZ$7,OGB!D$93:D$103)</f>
        <v>38140</v>
      </c>
      <c r="DA24" s="74">
        <f>SUMIF(OGB!$A$93:$A$103,'2015-2016'!DA$7,OGB!E$93:E$103)</f>
        <v>32637</v>
      </c>
      <c r="DB24" s="74">
        <f>SUMIF(OGB!$A$93:$A$103,'2015-2016'!DB$7,OGB!F$93:F$103)</f>
        <v>41260</v>
      </c>
      <c r="DC24" s="74">
        <f>SUMIF(OGB!$A$93:$A$103,'2015-2016'!DC$7,OGB!G$93:G$103)</f>
        <v>43870</v>
      </c>
      <c r="DD24" s="74">
        <f>SUMIF(OGB!$A$93:$A$103,'2015-2016'!DD$7,OGB!H$93:H$103)</f>
        <v>55095</v>
      </c>
      <c r="DE24" s="74">
        <f>SUMIF(OGB!$A$93:$A$103,'2015-2016'!DE$7,OGB!I$93:I$103)</f>
        <v>54894</v>
      </c>
      <c r="DF24" s="74">
        <f>SUMIF(OGB!$A$93:$A$103,'2015-2016'!DF$7,OGB!J$93:J$103)</f>
        <v>49966</v>
      </c>
      <c r="DG24" s="74">
        <f>SUMIF(OGB!$A$93:$A$103,'2015-2016'!DG$7,OGB!K$93:K$103)</f>
        <v>58505</v>
      </c>
      <c r="DH24" s="74">
        <f>SUMIF(OGB!$A$93:$A$103,'2015-2016'!DH$7,OGB!L$93:L$103)</f>
        <v>48025</v>
      </c>
      <c r="DI24" s="74">
        <f>SUMIF(OGB!$A$93:$A$103,'2015-2016'!DI$7,OGB!M$93:M$103)</f>
        <v>46897</v>
      </c>
      <c r="DJ24" s="74">
        <f>SUMIF(OGB!$A$93:$A$103,'2015-2016'!DJ$7,OGB!N$93:N$103)</f>
        <v>43657</v>
      </c>
      <c r="DK24" s="74">
        <f>SUMIF(OGB!$A$93:$A$103,'2015-2016'!DK$7,OGB!O$93:O$103)</f>
        <v>43901</v>
      </c>
      <c r="DN24" s="74">
        <f>SUMIF(OGB!$A$93:$A$103,'2015-2016'!DN$7,OGB!D$93:D$103)</f>
        <v>38327</v>
      </c>
      <c r="DO24" s="74">
        <f>SUMIF(OGB!$A$93:$A$103,'2015-2016'!DO$7,OGB!E$93:E$103)</f>
        <v>28886</v>
      </c>
      <c r="DP24" s="74">
        <f>SUMIF(OGB!$A$93:$A$103,'2015-2016'!DP$7,OGB!F$93:F$103)</f>
        <v>36138</v>
      </c>
      <c r="DQ24" s="74">
        <f>SUMIF(OGB!$A$93:$A$103,'2015-2016'!DQ$7,OGB!G$93:G$103)</f>
        <v>41146</v>
      </c>
      <c r="DR24" s="74">
        <f>SUMIF(OGB!$A$93:$A$103,'2015-2016'!DR$7,OGB!H$93:H$103)</f>
        <v>47247</v>
      </c>
      <c r="DS24" s="74">
        <f>SUMIF(OGB!$A$93:$A$103,'2015-2016'!DS$7,OGB!I$93:I$103)</f>
        <v>49552</v>
      </c>
      <c r="DT24" s="74">
        <f>SUMIF(OGB!$A$93:$A$103,'2015-2016'!DT$7,OGB!J$93:J$103)</f>
        <v>59176</v>
      </c>
      <c r="DU24" s="74">
        <f>SUMIF(OGB!$A$93:$A$103,'2015-2016'!DU$7,OGB!K$93:K$103)</f>
        <v>57800</v>
      </c>
      <c r="DV24" s="74">
        <f>SUMIF(OGB!$A$93:$A$103,'2015-2016'!DV$7,OGB!L$93:L$103)</f>
        <v>50566</v>
      </c>
      <c r="DW24" s="74">
        <f>SUMIF(OGB!$A$93:$A$103,'2015-2016'!DW$7,OGB!M$93:M$103)</f>
        <v>48993</v>
      </c>
      <c r="DX24" s="74">
        <f>SUMIF(OGB!$A$93:$A$103,'2015-2016'!DX$7,OGB!N$93:N$103)</f>
        <v>43977</v>
      </c>
      <c r="DY24" s="74">
        <f>SUMIF(OGB!$A$93:$A$103,'2015-2016'!DY$7,OGB!O$93:O$103)</f>
        <v>45717</v>
      </c>
    </row>
    <row r="25" spans="1:130">
      <c r="A25" s="84" t="str">
        <f>+CW26</f>
        <v>Ogdensburg Bridge</v>
      </c>
      <c r="B25" s="26" t="s">
        <v>7</v>
      </c>
      <c r="C25" s="18">
        <f>+CZ25</f>
        <v>6104</v>
      </c>
      <c r="D25" s="73">
        <f ca="1">OFFSET(CZ25,0,14,1,1)</f>
        <v>5676</v>
      </c>
      <c r="E25" s="18">
        <f ca="1">SUM(D25-C25)</f>
        <v>-428</v>
      </c>
      <c r="F25" s="19">
        <f ca="1">IF(E25=0,0,IF(C25=0,1,E25/C25))</f>
        <v>-7.0117955439056356E-2</v>
      </c>
      <c r="G25" s="18">
        <f>SUMIF($C$6:F$6,G$5,$C25:F25)</f>
        <v>6104</v>
      </c>
      <c r="H25" s="73">
        <f ca="1">SUMIF($C$6:G$6,H$5,$C25:G25)</f>
        <v>5676</v>
      </c>
      <c r="I25" s="18">
        <f ca="1">SUM(H25-G25)</f>
        <v>-428</v>
      </c>
      <c r="J25" s="19">
        <f ca="1">IF(I25=0,0,IF(G25=0,1,I25/G25))</f>
        <v>-7.0117955439056356E-2</v>
      </c>
      <c r="K25" s="18">
        <f>+DA25</f>
        <v>6042</v>
      </c>
      <c r="L25" s="73">
        <f ca="1">OFFSET(DA25,0,14,1,1)</f>
        <v>6261</v>
      </c>
      <c r="M25" s="18">
        <f ca="1">SUM(L25-K25)</f>
        <v>219</v>
      </c>
      <c r="N25" s="19">
        <f ca="1">IF(M25=0,0,IF(K25=0,1,M25/K25))</f>
        <v>3.6246276067527311E-2</v>
      </c>
      <c r="O25" s="18">
        <f>SUMIF($C$6:N$6,O$5,$C25:N25)</f>
        <v>12146</v>
      </c>
      <c r="P25" s="73">
        <f ca="1">SUMIF($C$6:O$6,P$5,$C25:O25)</f>
        <v>11937</v>
      </c>
      <c r="Q25" s="18">
        <f ca="1">SUM(P25-O25)</f>
        <v>-209</v>
      </c>
      <c r="R25" s="19">
        <f ca="1">IF(Q25=0,0,IF(O25=0,1,Q25/O25))</f>
        <v>-1.7207311048904991E-2</v>
      </c>
      <c r="S25" s="18">
        <f>+DB25</f>
        <v>6324</v>
      </c>
      <c r="T25" s="73">
        <f ca="1">OFFSET(DB25,0,14,1,1)</f>
        <v>6521</v>
      </c>
      <c r="U25" s="18">
        <f ca="1">SUM(T25-S25)</f>
        <v>197</v>
      </c>
      <c r="V25" s="19">
        <f ca="1">IF(U25=0,0,IF(S25=0,1,U25/S25))</f>
        <v>3.1151170145477546E-2</v>
      </c>
      <c r="W25" s="18">
        <f>SUMIF($C$6:V$6,W$5,$C25:V25)</f>
        <v>18470</v>
      </c>
      <c r="X25" s="73">
        <f ca="1">SUMIF($C$6:W$6,X$5,$C25:W25)</f>
        <v>18458</v>
      </c>
      <c r="Y25" s="18">
        <f ca="1">SUM(X25-W25)</f>
        <v>-12</v>
      </c>
      <c r="Z25" s="19">
        <f ca="1">IF(Y25=0,0,IF(W25=0,1,Y25/W25))</f>
        <v>-6.4970221981591769E-4</v>
      </c>
      <c r="AA25" s="18">
        <f>+DC25</f>
        <v>6136</v>
      </c>
      <c r="AB25" s="73">
        <f ca="1">OFFSET(DC25,0,14,1,1)</f>
        <v>6474</v>
      </c>
      <c r="AC25" s="18">
        <f ca="1">SUM(AB25-AA25)</f>
        <v>338</v>
      </c>
      <c r="AD25" s="19">
        <f ca="1">IF(AC25=0,0,IF(AA25=0,1,AC25/AA25))</f>
        <v>5.5084745762711863E-2</v>
      </c>
      <c r="AE25" s="18">
        <f>SUMIF($C$6:AD$6,AE$5,$C25:AD25)</f>
        <v>24606</v>
      </c>
      <c r="AF25" s="73">
        <f ca="1">SUMIF($C$6:AE$6,AF$5,$C25:AE25)</f>
        <v>24932</v>
      </c>
      <c r="AG25" s="18">
        <f ca="1">SUM(AF25-AE25)</f>
        <v>326</v>
      </c>
      <c r="AH25" s="19">
        <f ca="1">IF(AG25=0,0,IF(AE25=0,1,AG25/AE25))</f>
        <v>1.3248801105421442E-2</v>
      </c>
      <c r="AI25" s="18">
        <f>+DD25</f>
        <v>6255</v>
      </c>
      <c r="AJ25" s="73">
        <f ca="1">OFFSET(DD25,0,14,1,1)</f>
        <v>7013</v>
      </c>
      <c r="AK25" s="18">
        <f ca="1">SUM(AJ25-AI25)</f>
        <v>758</v>
      </c>
      <c r="AL25" s="19">
        <f ca="1">IF(AK25=0,0,IF(AI25=0,1,AK25/AI25))</f>
        <v>0.12118305355715428</v>
      </c>
      <c r="AM25" s="18">
        <f>SUMIF($C$6:AL$6,AM$5,$C25:AL25)</f>
        <v>30861</v>
      </c>
      <c r="AN25" s="73">
        <f ca="1">SUMIF($C$6:AM$6,AN$5,$C25:AM25)</f>
        <v>31945</v>
      </c>
      <c r="AO25" s="18">
        <f ca="1">SUM(AN25-AM25)</f>
        <v>1084</v>
      </c>
      <c r="AP25" s="19">
        <f ca="1">IF(AO25=0,0,IF(AM25=0,1,AO25/AM25))</f>
        <v>3.5125238974757785E-2</v>
      </c>
      <c r="AQ25" s="18">
        <f>+DE25</f>
        <v>6864</v>
      </c>
      <c r="AR25" s="73">
        <f ca="1">OFFSET(DE25,0,14,1,1)</f>
        <v>6936</v>
      </c>
      <c r="AS25" s="18">
        <f ca="1">SUM(AR25-AQ25)</f>
        <v>72</v>
      </c>
      <c r="AT25" s="19">
        <f ca="1">IF(AS25=0,0,IF(AQ25=0,1,AS25/AQ25))</f>
        <v>1.048951048951049E-2</v>
      </c>
      <c r="AU25" s="18">
        <f>SUMIF($C$6:AT$6,AU$5,$C25:AT25)</f>
        <v>37725</v>
      </c>
      <c r="AV25" s="73">
        <f ca="1">SUMIF($C$6:AU$6,AV$5,$C25:AU25)</f>
        <v>38881</v>
      </c>
      <c r="AW25" s="18">
        <f ca="1">SUM(AV25-AU25)</f>
        <v>1156</v>
      </c>
      <c r="AX25" s="19">
        <f ca="1">IF(AW25=0,0,IF(AU25=0,1,AW25/AU25))</f>
        <v>3.0642809807819749E-2</v>
      </c>
      <c r="AY25" s="18">
        <f>+DF25</f>
        <v>5505</v>
      </c>
      <c r="AZ25" s="73">
        <f ca="1">OFFSET(DF25,0,14,1,1)</f>
        <v>5534</v>
      </c>
      <c r="BA25" s="18">
        <f ca="1">SUM(AZ25-AY25)</f>
        <v>29</v>
      </c>
      <c r="BB25" s="19">
        <f ca="1">IF(BA25=0,0,IF(AY25=0,1,BA25/AY25))</f>
        <v>5.2679382379654856E-3</v>
      </c>
      <c r="BC25" s="18">
        <f>SUMIF($C$6:BB$6,BC$5,$C25:BB25)</f>
        <v>43230</v>
      </c>
      <c r="BD25" s="73">
        <f ca="1">SUMIF($C$6:BC$6,BD$5,$C25:BC25)</f>
        <v>44415</v>
      </c>
      <c r="BE25" s="18">
        <f ca="1">SUM(BD25-BC25)</f>
        <v>1185</v>
      </c>
      <c r="BF25" s="19">
        <f ca="1">IF(BE25=0,0,IF(BC25=0,1,BE25/BC25))</f>
        <v>2.7411519777931992E-2</v>
      </c>
      <c r="BG25" s="18">
        <f>+DG25</f>
        <v>6798</v>
      </c>
      <c r="BH25" s="73">
        <f ca="1">OFFSET(DG25,0,14,1,1)</f>
        <v>6551</v>
      </c>
      <c r="BI25" s="18">
        <f ca="1">SUM(BH25-BG25)</f>
        <v>-247</v>
      </c>
      <c r="BJ25" s="19">
        <f ca="1">IF(BI25=0,0,IF(BG25=0,1,BI25/BG25))</f>
        <v>-3.633421594586643E-2</v>
      </c>
      <c r="BK25" s="18">
        <f>SUMIF($C$6:BJ$6,BK$5,$C25:BJ25)</f>
        <v>50028</v>
      </c>
      <c r="BL25" s="73">
        <f ca="1">SUMIF($C$6:BK$6,BL$5,$C25:BK25)</f>
        <v>50966</v>
      </c>
      <c r="BM25" s="18">
        <f ca="1">SUM(BL25-BK25)</f>
        <v>938</v>
      </c>
      <c r="BN25" s="19">
        <f ca="1">IF(BM25=0,0,IF(BK25=0,1,BM25/BK25))</f>
        <v>1.8749500279843286E-2</v>
      </c>
      <c r="BO25" s="18">
        <f>+DH25</f>
        <v>6875</v>
      </c>
      <c r="BP25" s="73">
        <f ca="1">OFFSET(DH25,0,14,1,1)</f>
        <v>6671</v>
      </c>
      <c r="BQ25" s="18">
        <f ca="1">SUM(BP25-BO25)</f>
        <v>-204</v>
      </c>
      <c r="BR25" s="19">
        <f ca="1">IF(BQ25=0,0,IF(BO25=0,1,BQ25/BO25))</f>
        <v>-2.9672727272727274E-2</v>
      </c>
      <c r="BS25" s="18">
        <f>SUMIF($C$6:BR$6,BS$5,$C25:BR25)</f>
        <v>56903</v>
      </c>
      <c r="BT25" s="73">
        <f ca="1">SUMIF($C$6:BS$6,BT$5,$C25:BS25)</f>
        <v>57637</v>
      </c>
      <c r="BU25" s="18">
        <f ca="1">SUM(BT25-BS25)</f>
        <v>734</v>
      </c>
      <c r="BV25" s="19">
        <f ca="1">IF(BU25=0,0,IF(BS25=0,1,BU25/BS25))</f>
        <v>1.2899144157601532E-2</v>
      </c>
      <c r="BW25" s="18">
        <f>+DI25</f>
        <v>6734</v>
      </c>
      <c r="BX25" s="73">
        <f ca="1">OFFSET(DI25,0,14,1,1)</f>
        <v>6513</v>
      </c>
      <c r="BY25" s="18">
        <f ca="1">SUM(BX25-BW25)</f>
        <v>-221</v>
      </c>
      <c r="BZ25" s="19">
        <f ca="1">IF(BY25=0,0,IF(BW25=0,1,BY25/BW25))</f>
        <v>-3.2818532818532815E-2</v>
      </c>
      <c r="CA25" s="18">
        <f>SUMIF($C$6:BZ$6,CA$5,$C25:BZ25)</f>
        <v>63637</v>
      </c>
      <c r="CB25" s="73">
        <f ca="1">SUMIF($C$6:CA$6,CB$5,$C25:CA25)</f>
        <v>64150</v>
      </c>
      <c r="CC25" s="18">
        <f ca="1">SUM(CB25-CA25)</f>
        <v>513</v>
      </c>
      <c r="CD25" s="19">
        <f ca="1">IF(CC25=0,0,IF(CA25=0,1,CC25/CA25))</f>
        <v>8.0613479579489927E-3</v>
      </c>
      <c r="CE25" s="18">
        <f>+DJ25</f>
        <v>6256</v>
      </c>
      <c r="CF25" s="73">
        <f ca="1">OFFSET(DJ25,0,14,1,1)</f>
        <v>6243</v>
      </c>
      <c r="CG25" s="18">
        <f ca="1">SUM(CF25-CE25)</f>
        <v>-13</v>
      </c>
      <c r="CH25" s="19">
        <f ca="1">IF(CG25=0,0,IF(CE25=0,1,CG25/CE25))</f>
        <v>-2.0780051150895143E-3</v>
      </c>
      <c r="CI25" s="18">
        <f>SUMIF($C$6:CH$6,CI$5,$C25:CH25)</f>
        <v>69893</v>
      </c>
      <c r="CJ25" s="73">
        <f ca="1">SUMIF($C$6:CI$6,CJ$5,$C25:CI25)</f>
        <v>70393</v>
      </c>
      <c r="CK25" s="18">
        <f ca="1">SUM(CJ25-CI25)</f>
        <v>500</v>
      </c>
      <c r="CL25" s="19">
        <f ca="1">IF(CK25=0,0,IF(CI25=0,1,CK25/CI25))</f>
        <v>7.1537922252586095E-3</v>
      </c>
      <c r="CM25" s="18">
        <f>+DK25</f>
        <v>5894</v>
      </c>
      <c r="CN25" s="73">
        <f ca="1">OFFSET(DK25,0,14,1,1)</f>
        <v>5788</v>
      </c>
      <c r="CO25" s="18">
        <f ca="1">SUM(CN25-CM25)</f>
        <v>-106</v>
      </c>
      <c r="CP25" s="19">
        <f ca="1">IF(CO25=0,0,IF(CM25=0,1,CO25/CM25))</f>
        <v>-1.7984390906006106E-2</v>
      </c>
      <c r="CQ25" s="18">
        <f>SUMIF($C$6:CP$6,CQ$5,$C25:CP25)</f>
        <v>75787</v>
      </c>
      <c r="CR25" s="73">
        <f ca="1">SUMIF($C$6:CQ$6,CR$5,$C25:CQ25)</f>
        <v>76181</v>
      </c>
      <c r="CS25" s="18">
        <f ca="1">SUM(CR25-CQ25)</f>
        <v>394</v>
      </c>
      <c r="CT25" s="19">
        <f ca="1">IF(CS25=0,0,IF(CQ25=0,1,CS25/CQ25))</f>
        <v>5.1987807935397895E-3</v>
      </c>
      <c r="CW25" t="s">
        <v>13</v>
      </c>
      <c r="CX25" t="s">
        <v>7</v>
      </c>
      <c r="CY25" s="7"/>
      <c r="CZ25" s="74">
        <f>SUMIF(OGB!$A$111:$A$121,'2015-2016'!CZ$7,OGB!D$111:D$121)</f>
        <v>6104</v>
      </c>
      <c r="DA25" s="74">
        <f>SUMIF(OGB!$A$111:$A$121,'2015-2016'!DA$7,OGB!E$111:E$121)</f>
        <v>6042</v>
      </c>
      <c r="DB25" s="74">
        <f>SUMIF(OGB!$A$111:$A$121,'2015-2016'!DB$7,OGB!F$111:F$121)</f>
        <v>6324</v>
      </c>
      <c r="DC25" s="74">
        <f>SUMIF(OGB!$A$111:$A$121,'2015-2016'!DC$7,OGB!G$111:G$121)</f>
        <v>6136</v>
      </c>
      <c r="DD25" s="74">
        <f>SUMIF(OGB!$A$111:$A$121,'2015-2016'!DD$7,OGB!H$111:H$121)</f>
        <v>6255</v>
      </c>
      <c r="DE25" s="74">
        <f>SUMIF(OGB!$A$111:$A$121,'2015-2016'!DE$7,OGB!I$111:I$121)</f>
        <v>6864</v>
      </c>
      <c r="DF25" s="74">
        <f>SUMIF(OGB!$A$111:$A$121,'2015-2016'!DF$7,OGB!J$111:J$121)</f>
        <v>5505</v>
      </c>
      <c r="DG25" s="74">
        <f>SUMIF(OGB!$A$111:$A$121,'2015-2016'!DG$7,OGB!K$111:K$121)</f>
        <v>6798</v>
      </c>
      <c r="DH25" s="74">
        <f>SUMIF(OGB!$A$111:$A$121,'2015-2016'!DH$7,OGB!L$111:L$121)</f>
        <v>6875</v>
      </c>
      <c r="DI25" s="74">
        <f>SUMIF(OGB!$A$111:$A$121,'2015-2016'!DI$7,OGB!M$111:M$121)</f>
        <v>6734</v>
      </c>
      <c r="DJ25" s="74">
        <f>SUMIF(OGB!$A$111:$A$121,'2015-2016'!DJ$7,OGB!N$111:N$121)</f>
        <v>6256</v>
      </c>
      <c r="DK25" s="74">
        <f>SUMIF(OGB!$A$111:$A$121,'2015-2016'!DK$7,OGB!O$111:O$121)</f>
        <v>5894</v>
      </c>
      <c r="DN25" s="74">
        <f>SUMIF(OGB!$A$111:$A$121,'2015-2016'!DN$7,OGB!D$111:D$121)</f>
        <v>5676</v>
      </c>
      <c r="DO25" s="74">
        <f>SUMIF(OGB!$A$111:$A$121,'2015-2016'!DO$7,OGB!E$111:E$121)</f>
        <v>6261</v>
      </c>
      <c r="DP25" s="74">
        <f>SUMIF(OGB!$A$111:$A$121,'2015-2016'!DP$7,OGB!F$111:F$121)</f>
        <v>6521</v>
      </c>
      <c r="DQ25" s="74">
        <f>SUMIF(OGB!$A$111:$A$121,'2015-2016'!DQ$7,OGB!G$111:G$121)</f>
        <v>6474</v>
      </c>
      <c r="DR25" s="74">
        <f>SUMIF(OGB!$A$111:$A$121,'2015-2016'!DR$7,OGB!H$111:H$121)</f>
        <v>7013</v>
      </c>
      <c r="DS25" s="74">
        <f>SUMIF(OGB!$A$111:$A$121,'2015-2016'!DS$7,OGB!I$111:I$121)</f>
        <v>6936</v>
      </c>
      <c r="DT25" s="74">
        <f>SUMIF(OGB!$A$111:$A$121,'2015-2016'!DT$7,OGB!J$111:J$121)</f>
        <v>5534</v>
      </c>
      <c r="DU25" s="74">
        <f>SUMIF(OGB!$A$111:$A$121,'2015-2016'!DU$7,OGB!K$111:K$121)</f>
        <v>6551</v>
      </c>
      <c r="DV25" s="74">
        <f>SUMIF(OGB!$A$111:$A$121,'2015-2016'!DV$7,OGB!L$111:L$121)</f>
        <v>6671</v>
      </c>
      <c r="DW25" s="74">
        <f>SUMIF(OGB!$A$111:$A$121,'2015-2016'!DW$7,OGB!M$111:M$121)</f>
        <v>6513</v>
      </c>
      <c r="DX25" s="74">
        <f>SUMIF(OGB!$A$111:$A$121,'2015-2016'!DX$7,OGB!N$111:N$121)</f>
        <v>6243</v>
      </c>
      <c r="DY25" s="74">
        <f>SUMIF(OGB!$A$111:$A$121,'2015-2016'!DY$7,OGB!O$111:O$121)</f>
        <v>5788</v>
      </c>
    </row>
    <row r="26" spans="1:130">
      <c r="A26" s="83"/>
      <c r="B26" s="26" t="s">
        <v>8</v>
      </c>
      <c r="C26" s="73">
        <f>+CZ26</f>
        <v>26</v>
      </c>
      <c r="D26" s="73">
        <f ca="1">OFFSET(CZ26,0,14,1,1)</f>
        <v>12</v>
      </c>
      <c r="E26" s="73">
        <f ca="1">SUM(D26-C26)</f>
        <v>-14</v>
      </c>
      <c r="F26" s="19">
        <f ca="1">IF(E26=0,0,IF(C26=0,1,E26/C26))</f>
        <v>-0.53846153846153844</v>
      </c>
      <c r="G26" s="73">
        <f>SUMIF($C$6:F$6,G$5,$C26:F26)</f>
        <v>26</v>
      </c>
      <c r="H26" s="73">
        <f ca="1">SUMIF($C$6:G$6,H$5,$C26:G26)</f>
        <v>12</v>
      </c>
      <c r="I26" s="73">
        <f ca="1">SUM(H26-G26)</f>
        <v>-14</v>
      </c>
      <c r="J26" s="19">
        <f ca="1">IF(I26=0,0,IF(G26=0,1,I26/G26))</f>
        <v>-0.53846153846153844</v>
      </c>
      <c r="K26" s="73">
        <f>+DA26</f>
        <v>16</v>
      </c>
      <c r="L26" s="73">
        <f ca="1">OFFSET(DA26,0,14,1,1)</f>
        <v>26</v>
      </c>
      <c r="M26" s="73">
        <f ca="1">SUM(L26-K26)</f>
        <v>10</v>
      </c>
      <c r="N26" s="19">
        <f ca="1">IF(M26=0,0,IF(K26=0,1,M26/K26))</f>
        <v>0.625</v>
      </c>
      <c r="O26" s="73">
        <f>SUMIF($C$6:N$6,O$5,$C26:N26)</f>
        <v>42</v>
      </c>
      <c r="P26" s="73">
        <f ca="1">SUMIF($C$6:O$6,P$5,$C26:O26)</f>
        <v>38</v>
      </c>
      <c r="Q26" s="73">
        <f ca="1">SUM(P26-O26)</f>
        <v>-4</v>
      </c>
      <c r="R26" s="19">
        <f ca="1">IF(Q26=0,0,IF(O26=0,1,Q26/O26))</f>
        <v>-9.5238095238095233E-2</v>
      </c>
      <c r="S26" s="73">
        <f>+DB26</f>
        <v>16</v>
      </c>
      <c r="T26" s="73">
        <f ca="1">OFFSET(DB26,0,14,1,1)</f>
        <v>9</v>
      </c>
      <c r="U26" s="73">
        <f ca="1">SUM(T26-S26)</f>
        <v>-7</v>
      </c>
      <c r="V26" s="19">
        <f ca="1">IF(U26=0,0,IF(S26=0,1,U26/S26))</f>
        <v>-0.4375</v>
      </c>
      <c r="W26" s="73">
        <f>SUMIF($C$6:V$6,W$5,$C26:V26)</f>
        <v>58</v>
      </c>
      <c r="X26" s="73">
        <f ca="1">SUMIF($C$6:W$6,X$5,$C26:W26)</f>
        <v>47</v>
      </c>
      <c r="Y26" s="73">
        <f ca="1">SUM(X26-W26)</f>
        <v>-11</v>
      </c>
      <c r="Z26" s="19">
        <f ca="1">IF(Y26=0,0,IF(W26=0,1,Y26/W26))</f>
        <v>-0.18965517241379309</v>
      </c>
      <c r="AA26" s="73">
        <f>+DC26</f>
        <v>27</v>
      </c>
      <c r="AB26" s="73">
        <f ca="1">OFFSET(DC26,0,14,1,1)</f>
        <v>14</v>
      </c>
      <c r="AC26" s="73">
        <f ca="1">SUM(AB26-AA26)</f>
        <v>-13</v>
      </c>
      <c r="AD26" s="19">
        <f ca="1">IF(AC26=0,0,IF(AA26=0,1,AC26/AA26))</f>
        <v>-0.48148148148148145</v>
      </c>
      <c r="AE26" s="73">
        <f>SUMIF($C$6:AD$6,AE$5,$C26:AD26)</f>
        <v>85</v>
      </c>
      <c r="AF26" s="73">
        <f ca="1">SUMIF($C$6:AE$6,AF$5,$C26:AE26)</f>
        <v>61</v>
      </c>
      <c r="AG26" s="73">
        <f ca="1">SUM(AF26-AE26)</f>
        <v>-24</v>
      </c>
      <c r="AH26" s="19">
        <f ca="1">IF(AG26=0,0,IF(AE26=0,1,AG26/AE26))</f>
        <v>-0.28235294117647058</v>
      </c>
      <c r="AI26" s="73">
        <f>+DD26</f>
        <v>31</v>
      </c>
      <c r="AJ26" s="73">
        <f ca="1">OFFSET(DD26,0,14,1,1)</f>
        <v>27</v>
      </c>
      <c r="AK26" s="73">
        <f ca="1">SUM(AJ26-AI26)</f>
        <v>-4</v>
      </c>
      <c r="AL26" s="19">
        <f ca="1">IF(AK26=0,0,IF(AI26=0,1,AK26/AI26))</f>
        <v>-0.12903225806451613</v>
      </c>
      <c r="AM26" s="73">
        <f>SUMIF($C$6:AL$6,AM$5,$C26:AL26)</f>
        <v>116</v>
      </c>
      <c r="AN26" s="73">
        <f ca="1">SUMIF($C$6:AM$6,AN$5,$C26:AM26)</f>
        <v>88</v>
      </c>
      <c r="AO26" s="73">
        <f ca="1">SUM(AN26-AM26)</f>
        <v>-28</v>
      </c>
      <c r="AP26" s="19">
        <f ca="1">IF(AO26=0,0,IF(AM26=0,1,AO26/AM26))</f>
        <v>-0.2413793103448276</v>
      </c>
      <c r="AQ26" s="73">
        <f>+DE26</f>
        <v>43</v>
      </c>
      <c r="AR26" s="73">
        <f ca="1">OFFSET(DE26,0,14,1,1)</f>
        <v>34</v>
      </c>
      <c r="AS26" s="73">
        <f ca="1">SUM(AR26-AQ26)</f>
        <v>-9</v>
      </c>
      <c r="AT26" s="19">
        <f ca="1">IF(AS26=0,0,IF(AQ26=0,1,AS26/AQ26))</f>
        <v>-0.20930232558139536</v>
      </c>
      <c r="AU26" s="73">
        <f>SUMIF($C$6:AT$6,AU$5,$C26:AT26)</f>
        <v>159</v>
      </c>
      <c r="AV26" s="73">
        <f ca="1">SUMIF($C$6:AU$6,AV$5,$C26:AU26)</f>
        <v>122</v>
      </c>
      <c r="AW26" s="73">
        <f ca="1">SUM(AV26-AU26)</f>
        <v>-37</v>
      </c>
      <c r="AX26" s="19">
        <f ca="1">IF(AW26=0,0,IF(AU26=0,1,AW26/AU26))</f>
        <v>-0.23270440251572327</v>
      </c>
      <c r="AY26" s="73">
        <f>+DF26</f>
        <v>10</v>
      </c>
      <c r="AZ26" s="73">
        <f ca="1">OFFSET(DF26,0,14,1,1)</f>
        <v>18</v>
      </c>
      <c r="BA26" s="73">
        <f ca="1">SUM(AZ26-AY26)</f>
        <v>8</v>
      </c>
      <c r="BB26" s="19">
        <f ca="1">IF(BA26=0,0,IF(AY26=0,1,BA26/AY26))</f>
        <v>0.8</v>
      </c>
      <c r="BC26" s="73">
        <f>SUMIF($C$6:BB$6,BC$5,$C26:BB26)</f>
        <v>169</v>
      </c>
      <c r="BD26" s="73">
        <f ca="1">SUMIF($C$6:BC$6,BD$5,$C26:BC26)</f>
        <v>140</v>
      </c>
      <c r="BE26" s="73">
        <f ca="1">SUM(BD26-BC26)</f>
        <v>-29</v>
      </c>
      <c r="BF26" s="19">
        <f ca="1">IF(BE26=0,0,IF(BC26=0,1,BE26/BC26))</f>
        <v>-0.17159763313609466</v>
      </c>
      <c r="BG26" s="73">
        <f>+DG26</f>
        <v>23</v>
      </c>
      <c r="BH26" s="73">
        <f ca="1">OFFSET(DG26,0,14,1,1)</f>
        <v>28</v>
      </c>
      <c r="BI26" s="73">
        <f ca="1">SUM(BH26-BG26)</f>
        <v>5</v>
      </c>
      <c r="BJ26" s="19">
        <f ca="1">IF(BI26=0,0,IF(BG26=0,1,BI26/BG26))</f>
        <v>0.21739130434782608</v>
      </c>
      <c r="BK26" s="73">
        <f>SUMIF($C$6:BJ$6,BK$5,$C26:BJ26)</f>
        <v>192</v>
      </c>
      <c r="BL26" s="73">
        <f ca="1">SUMIF($C$6:BK$6,BL$5,$C26:BK26)</f>
        <v>168</v>
      </c>
      <c r="BM26" s="73">
        <f ca="1">SUM(BL26-BK26)</f>
        <v>-24</v>
      </c>
      <c r="BN26" s="19">
        <f ca="1">IF(BM26=0,0,IF(BK26=0,1,BM26/BK26))</f>
        <v>-0.125</v>
      </c>
      <c r="BO26" s="73">
        <f>+DH26</f>
        <v>8</v>
      </c>
      <c r="BP26" s="73">
        <f ca="1">OFFSET(DH26,0,14,1,1)</f>
        <v>19</v>
      </c>
      <c r="BQ26" s="73">
        <f ca="1">SUM(BP26-BO26)</f>
        <v>11</v>
      </c>
      <c r="BR26" s="19">
        <f ca="1">IF(BQ26=0,0,IF(BO26=0,1,BQ26/BO26))</f>
        <v>1.375</v>
      </c>
      <c r="BS26" s="73">
        <f>SUMIF($C$6:BR$6,BS$5,$C26:BR26)</f>
        <v>200</v>
      </c>
      <c r="BT26" s="73">
        <f ca="1">SUMIF($C$6:BS$6,BT$5,$C26:BS26)</f>
        <v>187</v>
      </c>
      <c r="BU26" s="73">
        <f ca="1">SUM(BT26-BS26)</f>
        <v>-13</v>
      </c>
      <c r="BV26" s="19">
        <f ca="1">IF(BU26=0,0,IF(BS26=0,1,BU26/BS26))</f>
        <v>-6.5000000000000002E-2</v>
      </c>
      <c r="BW26" s="73">
        <f>+DI26</f>
        <v>28</v>
      </c>
      <c r="BX26" s="73">
        <f ca="1">OFFSET(DI26,0,14,1,1)</f>
        <v>20</v>
      </c>
      <c r="BY26" s="73">
        <f ca="1">SUM(BX26-BW26)</f>
        <v>-8</v>
      </c>
      <c r="BZ26" s="19">
        <f ca="1">IF(BY26=0,0,IF(BW26=0,1,BY26/BW26))</f>
        <v>-0.2857142857142857</v>
      </c>
      <c r="CA26" s="73">
        <f>SUMIF($C$6:BZ$6,CA$5,$C26:BZ26)</f>
        <v>228</v>
      </c>
      <c r="CB26" s="73">
        <f ca="1">SUMIF($C$6:CA$6,CB$5,$C26:CA26)</f>
        <v>207</v>
      </c>
      <c r="CC26" s="73">
        <f ca="1">SUM(CB26-CA26)</f>
        <v>-21</v>
      </c>
      <c r="CD26" s="19">
        <f ca="1">IF(CC26=0,0,IF(CA26=0,1,CC26/CA26))</f>
        <v>-9.2105263157894732E-2</v>
      </c>
      <c r="CE26" s="73">
        <f>+DJ26</f>
        <v>28</v>
      </c>
      <c r="CF26" s="73">
        <f ca="1">OFFSET(DJ26,0,14,1,1)</f>
        <v>38</v>
      </c>
      <c r="CG26" s="73">
        <f ca="1">SUM(CF26-CE26)</f>
        <v>10</v>
      </c>
      <c r="CH26" s="19">
        <f ca="1">IF(CG26=0,0,IF(CE26=0,1,CG26/CE26))</f>
        <v>0.35714285714285715</v>
      </c>
      <c r="CI26" s="73">
        <f>SUMIF($C$6:CH$6,CI$5,$C26:CH26)</f>
        <v>256</v>
      </c>
      <c r="CJ26" s="73">
        <f ca="1">SUMIF($C$6:CI$6,CJ$5,$C26:CI26)</f>
        <v>245</v>
      </c>
      <c r="CK26" s="73">
        <f ca="1">SUM(CJ26-CI26)</f>
        <v>-11</v>
      </c>
      <c r="CL26" s="19">
        <f ca="1">IF(CK26=0,0,IF(CI26=0,1,CK26/CI26))</f>
        <v>-4.296875E-2</v>
      </c>
      <c r="CM26" s="73">
        <f>+DK26</f>
        <v>15</v>
      </c>
      <c r="CN26" s="73">
        <f ca="1">OFFSET(DK26,0,14,1,1)</f>
        <v>20</v>
      </c>
      <c r="CO26" s="73">
        <f ca="1">SUM(CN26-CM26)</f>
        <v>5</v>
      </c>
      <c r="CP26" s="19">
        <f ca="1">IF(CO26=0,0,IF(CM26=0,1,CO26/CM26))</f>
        <v>0.33333333333333331</v>
      </c>
      <c r="CQ26" s="73">
        <f>SUMIF($C$6:CP$6,CQ$5,$C26:CP26)</f>
        <v>271</v>
      </c>
      <c r="CR26" s="73">
        <f ca="1">SUMIF($C$6:CQ$6,CR$5,$C26:CQ26)</f>
        <v>265</v>
      </c>
      <c r="CS26" s="73">
        <f ca="1">SUM(CR26-CQ26)</f>
        <v>-6</v>
      </c>
      <c r="CT26" s="19">
        <f ca="1">IF(CS26=0,0,IF(CQ26=0,1,CS26/CQ26))</f>
        <v>-2.2140221402214021E-2</v>
      </c>
      <c r="CW26" t="s">
        <v>13</v>
      </c>
      <c r="CX26" t="s">
        <v>8</v>
      </c>
      <c r="CY26" s="7"/>
      <c r="CZ26" s="74">
        <f>SUMIF(OGB!$A$129:$A$139,'2015-2016'!CZ$7,OGB!D$129:D$139)</f>
        <v>26</v>
      </c>
      <c r="DA26" s="74">
        <f>SUMIF(OGB!$A$129:$A$139,'2015-2016'!DA$7,OGB!E$129:E$139)</f>
        <v>16</v>
      </c>
      <c r="DB26" s="74">
        <f>SUMIF(OGB!$A$129:$A$139,'2015-2016'!DB$7,OGB!F$129:F$139)</f>
        <v>16</v>
      </c>
      <c r="DC26" s="74">
        <f>SUMIF(OGB!$A$129:$A$139,'2015-2016'!DC$7,OGB!G$129:G$139)</f>
        <v>27</v>
      </c>
      <c r="DD26" s="74">
        <f>SUMIF(OGB!$A$129:$A$139,'2015-2016'!DD$7,OGB!H$129:H$139)</f>
        <v>31</v>
      </c>
      <c r="DE26" s="74">
        <f>SUMIF(OGB!$A$129:$A$139,'2015-2016'!DE$7,OGB!I$129:I$139)</f>
        <v>43</v>
      </c>
      <c r="DF26" s="74">
        <f>SUMIF(OGB!$A$129:$A$139,'2015-2016'!DF$7,OGB!J$129:J$139)</f>
        <v>10</v>
      </c>
      <c r="DG26" s="74">
        <f>SUMIF(OGB!$A$129:$A$139,'2015-2016'!DG$7,OGB!K$129:K$139)</f>
        <v>23</v>
      </c>
      <c r="DH26" s="74">
        <f>SUMIF(OGB!$A$129:$A$139,'2015-2016'!DH$7,OGB!L$129:L$139)</f>
        <v>8</v>
      </c>
      <c r="DI26" s="74">
        <f>SUMIF(OGB!$A$129:$A$139,'2015-2016'!DI$7,OGB!M$129:M$139)</f>
        <v>28</v>
      </c>
      <c r="DJ26" s="74">
        <f>SUMIF(OGB!$A$129:$A$139,'2015-2016'!DJ$7,OGB!N$129:N$139)</f>
        <v>28</v>
      </c>
      <c r="DK26" s="74">
        <f>SUMIF(OGB!$A$129:$A$139,'2015-2016'!DK$7,OGB!O$129:O$139)</f>
        <v>15</v>
      </c>
      <c r="DN26" s="74">
        <f>SUMIF(OGB!$A$129:$A$139,'2015-2016'!DN$7,OGB!D$129:D$139)</f>
        <v>12</v>
      </c>
      <c r="DO26" s="74">
        <f>SUMIF(OGB!$A$129:$A$139,'2015-2016'!DO$7,OGB!E$129:E$139)</f>
        <v>26</v>
      </c>
      <c r="DP26" s="74">
        <f>SUMIF(OGB!$A$129:$A$139,'2015-2016'!DP$7,OGB!F$129:F$139)</f>
        <v>9</v>
      </c>
      <c r="DQ26" s="74">
        <f>SUMIF(OGB!$A$129:$A$139,'2015-2016'!DQ$7,OGB!G$129:G$139)</f>
        <v>14</v>
      </c>
      <c r="DR26" s="74">
        <f>SUMIF(OGB!$A$129:$A$139,'2015-2016'!DR$7,OGB!H$129:H$139)</f>
        <v>27</v>
      </c>
      <c r="DS26" s="74">
        <f>SUMIF(OGB!$A$129:$A$139,'2015-2016'!DS$7,OGB!I$129:I$139)</f>
        <v>34</v>
      </c>
      <c r="DT26" s="74">
        <f>SUMIF(OGB!$A$129:$A$139,'2015-2016'!DT$7,OGB!J$129:J$139)</f>
        <v>18</v>
      </c>
      <c r="DU26" s="74">
        <f>SUMIF(OGB!$A$129:$A$139,'2015-2016'!DU$7,OGB!K$129:K$139)</f>
        <v>28</v>
      </c>
      <c r="DV26" s="74">
        <f>SUMIF(OGB!$A$129:$A$139,'2015-2016'!DV$7,OGB!L$129:L$139)</f>
        <v>19</v>
      </c>
      <c r="DW26" s="74">
        <f>SUMIF(OGB!$A$129:$A$139,'2015-2016'!DW$7,OGB!M$129:M$139)</f>
        <v>20</v>
      </c>
      <c r="DX26" s="74">
        <f>SUMIF(OGB!$A$129:$A$139,'2015-2016'!DX$7,OGB!N$129:N$139)</f>
        <v>38</v>
      </c>
      <c r="DY26" s="74">
        <f>SUMIF(OGB!$A$129:$A$139,'2015-2016'!DY$7,OGB!O$129:O$139)</f>
        <v>20</v>
      </c>
    </row>
    <row r="27" spans="1:130" s="7" customFormat="1">
      <c r="A27" s="75"/>
      <c r="B27" s="24" t="s">
        <v>9</v>
      </c>
      <c r="C27" s="12">
        <f>+SUM(C24:C26)</f>
        <v>44270</v>
      </c>
      <c r="D27" s="86">
        <f ca="1">+SUM(D24:D26)</f>
        <v>44015</v>
      </c>
      <c r="E27" s="12">
        <f ca="1">SUM(E24:E26)</f>
        <v>-255</v>
      </c>
      <c r="F27" s="13">
        <f ca="1">IF(E27=0,0,IF(C27=0,1,E27/C27))</f>
        <v>-5.7601084255703636E-3</v>
      </c>
      <c r="G27" s="12">
        <f>SUM(G24:G26)</f>
        <v>44270</v>
      </c>
      <c r="H27" s="86">
        <f ca="1">SUM(H24:H26)</f>
        <v>44015</v>
      </c>
      <c r="I27" s="12">
        <f ca="1">SUM(I24:I26)</f>
        <v>-255</v>
      </c>
      <c r="J27" s="13">
        <f ca="1">IF(I27=0,0,IF(G27=0,1,I27/G27))</f>
        <v>-5.7601084255703636E-3</v>
      </c>
      <c r="K27" s="12">
        <f>+SUM(K24:K26)</f>
        <v>38695</v>
      </c>
      <c r="L27" s="86">
        <f ca="1">+SUM(L24:L26)</f>
        <v>35173</v>
      </c>
      <c r="M27" s="12">
        <f ca="1">SUM(M24:M26)</f>
        <v>-3522</v>
      </c>
      <c r="N27" s="13">
        <f ca="1">IF(M27=0,0,IF(K27=0,1,M27/K27))</f>
        <v>-9.1019511564801647E-2</v>
      </c>
      <c r="O27" s="12">
        <f>SUM(O24:O26)</f>
        <v>82965</v>
      </c>
      <c r="P27" s="86">
        <f ca="1">SUM(P24:P26)</f>
        <v>79188</v>
      </c>
      <c r="Q27" s="12">
        <f ca="1">SUM(Q24:Q26)</f>
        <v>-3777</v>
      </c>
      <c r="R27" s="13">
        <f ca="1">IF(Q27=0,0,IF(O27=0,1,Q27/O27))</f>
        <v>-4.5525221478936902E-2</v>
      </c>
      <c r="S27" s="12">
        <f>+SUM(S24:S26)</f>
        <v>47600</v>
      </c>
      <c r="T27" s="86">
        <f ca="1">+SUM(T24:T26)</f>
        <v>42668</v>
      </c>
      <c r="U27" s="12">
        <f ca="1">SUM(U24:U26)</f>
        <v>-4932</v>
      </c>
      <c r="V27" s="13">
        <f ca="1">IF(U27=0,0,IF(S27=0,1,U27/S27))</f>
        <v>-0.10361344537815126</v>
      </c>
      <c r="W27" s="12">
        <f>SUM(W24:W26)</f>
        <v>130565</v>
      </c>
      <c r="X27" s="86">
        <f ca="1">SUM(X24:X26)</f>
        <v>121856</v>
      </c>
      <c r="Y27" s="12">
        <f ca="1">SUM(Y24:Y26)</f>
        <v>-8709</v>
      </c>
      <c r="Z27" s="13">
        <f ca="1">IF(Y27=0,0,IF(W27=0,1,Y27/W27))</f>
        <v>-6.6702408761919352E-2</v>
      </c>
      <c r="AA27" s="12">
        <f>+SUM(AA24:AA26)</f>
        <v>50033</v>
      </c>
      <c r="AB27" s="86">
        <f ca="1">+SUM(AB24:AB26)</f>
        <v>47634</v>
      </c>
      <c r="AC27" s="12">
        <f ca="1">SUM(AC24:AC26)</f>
        <v>-2399</v>
      </c>
      <c r="AD27" s="13">
        <f ca="1">IF(AC27=0,0,IF(AA27=0,1,AC27/AA27))</f>
        <v>-4.794835408630304E-2</v>
      </c>
      <c r="AE27" s="12">
        <f>SUM(AE24:AE26)</f>
        <v>180598</v>
      </c>
      <c r="AF27" s="86">
        <f ca="1">SUM(AF24:AF26)</f>
        <v>169490</v>
      </c>
      <c r="AG27" s="12">
        <f ca="1">SUM(AG24:AG26)</f>
        <v>-11108</v>
      </c>
      <c r="AH27" s="13">
        <f ca="1">IF(AG27=0,0,IF(AE27=0,1,AG27/AE27))</f>
        <v>-6.1506771946533187E-2</v>
      </c>
      <c r="AI27" s="12">
        <f>+SUM(AI24:AI26)</f>
        <v>61381</v>
      </c>
      <c r="AJ27" s="86">
        <f ca="1">+SUM(AJ24:AJ26)</f>
        <v>54287</v>
      </c>
      <c r="AK27" s="12">
        <f ca="1">SUM(AK24:AK26)</f>
        <v>-7094</v>
      </c>
      <c r="AL27" s="13">
        <f ca="1">IF(AK27=0,0,IF(AI27=0,1,AK27/AI27))</f>
        <v>-0.11557322298431111</v>
      </c>
      <c r="AM27" s="12">
        <f>SUM(AM24:AM26)</f>
        <v>241979</v>
      </c>
      <c r="AN27" s="86">
        <f ca="1">SUM(AN24:AN26)</f>
        <v>223777</v>
      </c>
      <c r="AO27" s="12">
        <f ca="1">SUM(AO24:AO26)</f>
        <v>-18202</v>
      </c>
      <c r="AP27" s="13">
        <f ca="1">IF(AO27=0,0,IF(AM27=0,1,AO27/AM27))</f>
        <v>-7.5221403510221968E-2</v>
      </c>
      <c r="AQ27" s="12">
        <f>+SUM(AQ24:AQ26)</f>
        <v>61801</v>
      </c>
      <c r="AR27" s="86">
        <f ca="1">+SUM(AR24:AR26)</f>
        <v>56522</v>
      </c>
      <c r="AS27" s="12">
        <f ca="1">SUM(AS24:AS26)</f>
        <v>-5279</v>
      </c>
      <c r="AT27" s="13">
        <f ca="1">IF(AS27=0,0,IF(AQ27=0,1,AS27/AQ27))</f>
        <v>-8.541932978430769E-2</v>
      </c>
      <c r="AU27" s="12">
        <f>SUM(AU24:AU26)</f>
        <v>303780</v>
      </c>
      <c r="AV27" s="86">
        <f ca="1">SUM(AV24:AV26)</f>
        <v>280299</v>
      </c>
      <c r="AW27" s="12">
        <f ca="1">SUM(AW24:AW26)</f>
        <v>-23481</v>
      </c>
      <c r="AX27" s="13">
        <f ca="1">IF(AW27=0,0,IF(AU27=0,1,AW27/AU27))</f>
        <v>-7.7296069523997632E-2</v>
      </c>
      <c r="AY27" s="12">
        <f>+SUM(AY24:AY26)</f>
        <v>55481</v>
      </c>
      <c r="AZ27" s="86">
        <f ca="1">+SUM(AZ24:AZ26)</f>
        <v>64728</v>
      </c>
      <c r="BA27" s="12">
        <f ca="1">SUM(BA24:BA26)</f>
        <v>9247</v>
      </c>
      <c r="BB27" s="13">
        <f ca="1">IF(BA27=0,0,IF(AY27=0,1,BA27/AY27))</f>
        <v>0.16666967069807681</v>
      </c>
      <c r="BC27" s="12">
        <f>SUM(BC24:BC26)</f>
        <v>359261</v>
      </c>
      <c r="BD27" s="86">
        <f ca="1">SUM(BD24:BD26)</f>
        <v>345027</v>
      </c>
      <c r="BE27" s="12">
        <f ca="1">SUM(BE24:BE26)</f>
        <v>-14234</v>
      </c>
      <c r="BF27" s="13">
        <f ca="1">IF(BE27=0,0,IF(BC27=0,1,BE27/BC27))</f>
        <v>-3.9620220396870243E-2</v>
      </c>
      <c r="BG27" s="12">
        <f>+SUM(BG24:BG26)</f>
        <v>65326</v>
      </c>
      <c r="BH27" s="86">
        <f ca="1">+SUM(BH24:BH26)</f>
        <v>64379</v>
      </c>
      <c r="BI27" s="12">
        <f ca="1">SUM(BI24:BI26)</f>
        <v>-947</v>
      </c>
      <c r="BJ27" s="13">
        <f ca="1">IF(BI27=0,0,IF(BG27=0,1,BI27/BG27))</f>
        <v>-1.449652512016655E-2</v>
      </c>
      <c r="BK27" s="12">
        <f>SUM(BK24:BK26)</f>
        <v>424587</v>
      </c>
      <c r="BL27" s="86">
        <f ca="1">SUM(BL24:BL26)</f>
        <v>409406</v>
      </c>
      <c r="BM27" s="12">
        <f ca="1">SUM(BM24:BM26)</f>
        <v>-15181</v>
      </c>
      <c r="BN27" s="13">
        <f ca="1">IF(BM27=0,0,IF(BK27=0,1,BM27/BK27))</f>
        <v>-3.5754745199452646E-2</v>
      </c>
      <c r="BO27" s="12">
        <f>+SUM(BO24:BO26)</f>
        <v>54908</v>
      </c>
      <c r="BP27" s="86">
        <f ca="1">+SUM(BP24:BP26)</f>
        <v>57256</v>
      </c>
      <c r="BQ27" s="12">
        <f ca="1">SUM(BQ24:BQ26)</f>
        <v>2348</v>
      </c>
      <c r="BR27" s="13">
        <f ca="1">IF(BQ27=0,0,IF(BO27=0,1,BQ27/BO27))</f>
        <v>4.2762438988854082E-2</v>
      </c>
      <c r="BS27" s="12">
        <f>SUM(BS24:BS26)</f>
        <v>479495</v>
      </c>
      <c r="BT27" s="86">
        <f ca="1">SUM(BT24:BT26)</f>
        <v>466662</v>
      </c>
      <c r="BU27" s="12">
        <f ca="1">SUM(BU24:BU26)</f>
        <v>-12833</v>
      </c>
      <c r="BV27" s="13">
        <f ca="1">IF(BU27=0,0,IF(BS27=0,1,BU27/BS27))</f>
        <v>-2.6763574176998716E-2</v>
      </c>
      <c r="BW27" s="12">
        <f>+SUM(BW24:BW26)</f>
        <v>53659</v>
      </c>
      <c r="BX27" s="86">
        <f ca="1">+SUM(BX24:BX26)</f>
        <v>55526</v>
      </c>
      <c r="BY27" s="12">
        <f ca="1">SUM(BY24:BY26)</f>
        <v>1867</v>
      </c>
      <c r="BZ27" s="13">
        <f ca="1">IF(BY27=0,0,IF(BW27=0,1,BY27/BW27))</f>
        <v>3.4793790417264575E-2</v>
      </c>
      <c r="CA27" s="12">
        <f>SUM(CA24:CA26)</f>
        <v>533154</v>
      </c>
      <c r="CB27" s="86">
        <f ca="1">SUM(CB24:CB26)</f>
        <v>522188</v>
      </c>
      <c r="CC27" s="12">
        <f ca="1">SUM(CC24:CC26)</f>
        <v>-10966</v>
      </c>
      <c r="CD27" s="13">
        <f ca="1">IF(CC27=0,0,IF(CA27=0,1,CC27/CA27))</f>
        <v>-2.0568166045832913E-2</v>
      </c>
      <c r="CE27" s="12">
        <f>+SUM(CE24:CE26)</f>
        <v>49941</v>
      </c>
      <c r="CF27" s="86">
        <f ca="1">+SUM(CF24:CF26)</f>
        <v>50258</v>
      </c>
      <c r="CG27" s="12">
        <f ca="1">SUM(CG24:CG26)</f>
        <v>317</v>
      </c>
      <c r="CH27" s="13">
        <f ca="1">IF(CG27=0,0,IF(CE27=0,1,CG27/CE27))</f>
        <v>6.3474900382451292E-3</v>
      </c>
      <c r="CI27" s="12">
        <f>SUM(CI24:CI26)</f>
        <v>583095</v>
      </c>
      <c r="CJ27" s="86">
        <f ca="1">SUM(CJ24:CJ26)</f>
        <v>572446</v>
      </c>
      <c r="CK27" s="12">
        <f ca="1">SUM(CK24:CK26)</f>
        <v>-10649</v>
      </c>
      <c r="CL27" s="13">
        <f ca="1">IF(CK27=0,0,IF(CI27=0,1,CK27/CI27))</f>
        <v>-1.8262890266594636E-2</v>
      </c>
      <c r="CM27" s="12">
        <f>+SUM(CM24:CM26)</f>
        <v>49810</v>
      </c>
      <c r="CN27" s="86">
        <f ca="1">+SUM(CN24:CN26)</f>
        <v>51525</v>
      </c>
      <c r="CO27" s="12">
        <f ca="1">SUM(CO24:CO26)</f>
        <v>1715</v>
      </c>
      <c r="CP27" s="13">
        <f ca="1">IF(CO27=0,0,IF(CM27=0,1,CO27/CM27))</f>
        <v>3.4430837181288899E-2</v>
      </c>
      <c r="CQ27" s="12">
        <f>SUM(CQ24:CQ26)</f>
        <v>632905</v>
      </c>
      <c r="CR27" s="86">
        <f ca="1">SUM(CR24:CR26)</f>
        <v>623971</v>
      </c>
      <c r="CS27" s="12">
        <f ca="1">SUM(CS24:CS26)</f>
        <v>-8934</v>
      </c>
      <c r="CT27" s="13">
        <f ca="1">IF(CS27=0,0,IF(CQ27=0,1,CS27/CQ27))</f>
        <v>-1.4115862570211959E-2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258071</v>
      </c>
      <c r="D29" s="73">
        <f ca="1">OFFSET(CZ29,0,14,1,1)</f>
        <v>253355</v>
      </c>
      <c r="E29" s="18">
        <f ca="1">SUM(D29-C29)</f>
        <v>-4716</v>
      </c>
      <c r="F29" s="19">
        <f ca="1">IF(E29=0,0,IF(C29=0,1,E29/C29))</f>
        <v>-1.8274040864723274E-2</v>
      </c>
      <c r="G29" s="18">
        <f>SUMIF($C$6:F$6,G$5,$C29:F29)</f>
        <v>258071</v>
      </c>
      <c r="H29" s="73">
        <f ca="1">SUMIF($C$6:G$6,H$5,$C29:G29)</f>
        <v>253355</v>
      </c>
      <c r="I29" s="18">
        <f ca="1">SUM(H29-G29)</f>
        <v>-4716</v>
      </c>
      <c r="J29" s="19">
        <f ca="1">IF(I29=0,0,IF(G29=0,1,I29/G29))</f>
        <v>-1.8274040864723274E-2</v>
      </c>
      <c r="K29" s="18">
        <f>+DA29</f>
        <v>234191</v>
      </c>
      <c r="L29" s="73">
        <f ca="1">OFFSET(DA29,0,14,1,1)</f>
        <v>234874</v>
      </c>
      <c r="M29" s="18">
        <f ca="1">SUM(L29-K29)</f>
        <v>683</v>
      </c>
      <c r="N29" s="19">
        <f ca="1">IF(M29=0,0,IF(K29=0,1,M29/K29))</f>
        <v>2.9164229197535343E-3</v>
      </c>
      <c r="O29" s="18">
        <f>SUMIF($C$6:N$6,O$5,$C29:N29)</f>
        <v>492262</v>
      </c>
      <c r="P29" s="73">
        <f ca="1">SUMIF($C$6:O$6,P$5,$C29:O29)</f>
        <v>488229</v>
      </c>
      <c r="Q29" s="18">
        <f ca="1">SUM(P29-O29)</f>
        <v>-4033</v>
      </c>
      <c r="R29" s="19">
        <f ca="1">IF(Q29=0,0,IF(O29=0,1,Q29/O29))</f>
        <v>-8.1927916434744105E-3</v>
      </c>
      <c r="S29" s="18">
        <f>+DB29</f>
        <v>318362</v>
      </c>
      <c r="T29" s="73">
        <f ca="1">OFFSET(DB29,0,14,1,1)</f>
        <v>311010</v>
      </c>
      <c r="U29" s="18">
        <f ca="1">SUM(T29-S29)</f>
        <v>-7352</v>
      </c>
      <c r="V29" s="19">
        <f ca="1">IF(U29=0,0,IF(S29=0,1,U29/S29))</f>
        <v>-2.3093208360294257E-2</v>
      </c>
      <c r="W29" s="18">
        <f>SUMIF($C$6:V$6,W$5,$C29:V29)</f>
        <v>810624</v>
      </c>
      <c r="X29" s="73">
        <f ca="1">SUMIF($C$6:W$6,X$5,$C29:W29)</f>
        <v>799239</v>
      </c>
      <c r="Y29" s="18">
        <f ca="1">SUM(X29-W29)</f>
        <v>-11385</v>
      </c>
      <c r="Z29" s="19">
        <f ca="1">IF(Y29=0,0,IF(W29=0,1,Y29/W29))</f>
        <v>-1.4044735907153008E-2</v>
      </c>
      <c r="AA29" s="18">
        <f>+DC29</f>
        <v>311196</v>
      </c>
      <c r="AB29" s="73">
        <f ca="1">OFFSET(DC29,0,14,1,1)</f>
        <v>289380</v>
      </c>
      <c r="AC29" s="18">
        <f ca="1">SUM(AB29-AA29)</f>
        <v>-21816</v>
      </c>
      <c r="AD29" s="19">
        <f ca="1">IF(AC29=0,0,IF(AA29=0,1,AC29/AA29))</f>
        <v>-7.0103728839702312E-2</v>
      </c>
      <c r="AE29" s="18">
        <f>SUMIF($C$6:AD$6,AE$5,$C29:AD29)</f>
        <v>1121820</v>
      </c>
      <c r="AF29" s="73">
        <f ca="1">SUMIF($C$6:AE$6,AF$5,$C29:AE29)</f>
        <v>1088619</v>
      </c>
      <c r="AG29" s="18">
        <f ca="1">SUM(AF29-AE29)</f>
        <v>-33201</v>
      </c>
      <c r="AH29" s="19">
        <f ca="1">IF(AG29=0,0,IF(AE29=0,1,AG29/AE29))</f>
        <v>-2.9595657057281916E-2</v>
      </c>
      <c r="AI29" s="18">
        <f>+DD29</f>
        <v>356973</v>
      </c>
      <c r="AJ29" s="73">
        <f ca="1">OFFSET(DD29,0,14,1,1)</f>
        <v>350433</v>
      </c>
      <c r="AK29" s="18">
        <f ca="1">SUM(AJ29-AI29)</f>
        <v>-6540</v>
      </c>
      <c r="AL29" s="19">
        <f ca="1">IF(AK29=0,0,IF(AI29=0,1,AK29/AI29))</f>
        <v>-1.8320713331260348E-2</v>
      </c>
      <c r="AM29" s="18">
        <f>SUMIF($C$6:AL$6,AM$5,$C29:AL29)</f>
        <v>1478793</v>
      </c>
      <c r="AN29" s="73">
        <f ca="1">SUMIF($C$6:AM$6,AN$5,$C29:AM29)</f>
        <v>1439052</v>
      </c>
      <c r="AO29" s="18">
        <f ca="1">SUM(AN29-AM29)</f>
        <v>-39741</v>
      </c>
      <c r="AP29" s="19">
        <f ca="1">IF(AO29=0,0,IF(AM29=0,1,AO29/AM29))</f>
        <v>-2.6873943817694566E-2</v>
      </c>
      <c r="AQ29" s="18">
        <f>+DE29</f>
        <v>375566</v>
      </c>
      <c r="AR29" s="73">
        <f ca="1">OFFSET(DE29,0,14,1,1)</f>
        <v>377094</v>
      </c>
      <c r="AS29" s="18">
        <f ca="1">SUM(AR29-AQ29)</f>
        <v>1528</v>
      </c>
      <c r="AT29" s="19">
        <f ca="1">IF(AS29=0,0,IF(AQ29=0,1,AS29/AQ29))</f>
        <v>4.0685259049008694E-3</v>
      </c>
      <c r="AU29" s="18">
        <f>SUMIF($C$6:AT$6,AU$5,$C29:AT29)</f>
        <v>1854359</v>
      </c>
      <c r="AV29" s="73">
        <f ca="1">SUMIF($C$6:AU$6,AV$5,$C29:AU29)</f>
        <v>1816146</v>
      </c>
      <c r="AW29" s="18">
        <f ca="1">SUM(AV29-AU29)</f>
        <v>-38213</v>
      </c>
      <c r="AX29" s="19">
        <f ca="1">IF(AW29=0,0,IF(AU29=0,1,AW29/AU29))</f>
        <v>-2.0607120843374988E-2</v>
      </c>
      <c r="AY29" s="18">
        <f>+DF29</f>
        <v>488693</v>
      </c>
      <c r="AZ29" s="73">
        <f ca="1">OFFSET(DF29,0,14,1,1)</f>
        <v>489198</v>
      </c>
      <c r="BA29" s="18">
        <f ca="1">SUM(AZ29-AY29)</f>
        <v>505</v>
      </c>
      <c r="BB29" s="19">
        <f ca="1">IF(BA29=0,0,IF(AY29=0,1,BA29/AY29))</f>
        <v>1.0333685974630289E-3</v>
      </c>
      <c r="BC29" s="18">
        <f>SUMIF($C$6:BB$6,BC$5,$C29:BB29)</f>
        <v>2343052</v>
      </c>
      <c r="BD29" s="73">
        <f ca="1">SUMIF($C$6:BC$6,BD$5,$C29:BC29)</f>
        <v>2305344</v>
      </c>
      <c r="BE29" s="18">
        <f ca="1">SUM(BD29-BC29)</f>
        <v>-37708</v>
      </c>
      <c r="BF29" s="19">
        <f ca="1">IF(BE29=0,0,IF(BC29=0,1,BE29/BC29))</f>
        <v>-1.6093539537321407E-2</v>
      </c>
      <c r="BG29" s="18">
        <f>+DG29</f>
        <v>496728</v>
      </c>
      <c r="BH29" s="73">
        <f ca="1">OFFSET(DG29,0,14,1,1)</f>
        <v>487466</v>
      </c>
      <c r="BI29" s="18">
        <f ca="1">SUM(BH29-BG29)</f>
        <v>-9262</v>
      </c>
      <c r="BJ29" s="19">
        <f ca="1">IF(BI29=0,0,IF(BG29=0,1,BI29/BG29))</f>
        <v>-1.8646019551947949E-2</v>
      </c>
      <c r="BK29" s="18">
        <f>SUMIF($C$6:BJ$6,BK$5,$C29:BJ29)</f>
        <v>2839780</v>
      </c>
      <c r="BL29" s="73">
        <f ca="1">SUMIF($C$6:BK$6,BL$5,$C29:BK29)</f>
        <v>2792810</v>
      </c>
      <c r="BM29" s="18">
        <f ca="1">SUM(BL29-BK29)</f>
        <v>-46970</v>
      </c>
      <c r="BN29" s="19">
        <f ca="1">IF(BM29=0,0,IF(BK29=0,1,BM29/BK29))</f>
        <v>-1.6540013663030234E-2</v>
      </c>
      <c r="BO29" s="18">
        <f>+DH29</f>
        <v>371271</v>
      </c>
      <c r="BP29" s="73">
        <f ca="1">OFFSET(DH29,0,14,1,1)</f>
        <v>370332</v>
      </c>
      <c r="BQ29" s="18">
        <f ca="1">SUM(BP29-BO29)</f>
        <v>-939</v>
      </c>
      <c r="BR29" s="19">
        <f ca="1">IF(BQ29=0,0,IF(BO29=0,1,BQ29/BO29))</f>
        <v>-2.5291498662701906E-3</v>
      </c>
      <c r="BS29" s="18">
        <f>SUMIF($C$6:BR$6,BS$5,$C29:BR29)</f>
        <v>3211051</v>
      </c>
      <c r="BT29" s="73">
        <f ca="1">SUMIF($C$6:BS$6,BT$5,$C29:BS29)</f>
        <v>3163142</v>
      </c>
      <c r="BU29" s="18">
        <f ca="1">SUM(BT29-BS29)</f>
        <v>-47909</v>
      </c>
      <c r="BV29" s="19">
        <f ca="1">IF(BU29=0,0,IF(BS29=0,1,BU29/BS29))</f>
        <v>-1.4920037084431235E-2</v>
      </c>
      <c r="BW29" s="18">
        <f>+DI29</f>
        <v>348857</v>
      </c>
      <c r="BX29" s="73">
        <f ca="1">OFFSET(DI29,0,14,1,1)</f>
        <v>351894</v>
      </c>
      <c r="BY29" s="18">
        <f ca="1">SUM(BX29-BW29)</f>
        <v>3037</v>
      </c>
      <c r="BZ29" s="19">
        <f ca="1">IF(BY29=0,0,IF(BW29=0,1,BY29/BW29))</f>
        <v>8.7055727705048196E-3</v>
      </c>
      <c r="CA29" s="18">
        <f>SUMIF($C$6:BZ$6,CA$5,$C29:BZ29)</f>
        <v>3559908</v>
      </c>
      <c r="CB29" s="73">
        <f ca="1">SUMIF($C$6:CA$6,CB$5,$C29:CA29)</f>
        <v>3515036</v>
      </c>
      <c r="CC29" s="18">
        <f ca="1">SUM(CB29-CA29)</f>
        <v>-44872</v>
      </c>
      <c r="CD29" s="19">
        <f ca="1">IF(CC29=0,0,IF(CA29=0,1,CC29/CA29))</f>
        <v>-1.2604820124565017E-2</v>
      </c>
      <c r="CE29" s="18">
        <f>+DJ29</f>
        <v>298125</v>
      </c>
      <c r="CF29" s="73">
        <f ca="1">OFFSET(DJ29,0,14,1,1)</f>
        <v>293110</v>
      </c>
      <c r="CG29" s="18">
        <f ca="1">SUM(CF29-CE29)</f>
        <v>-5015</v>
      </c>
      <c r="CH29" s="19">
        <f ca="1">IF(CG29=0,0,IF(CE29=0,1,CG29/CE29))</f>
        <v>-1.6821802935010483E-2</v>
      </c>
      <c r="CI29" s="18">
        <f>SUMIF($C$6:CH$6,CI$5,$C29:CH29)</f>
        <v>3858033</v>
      </c>
      <c r="CJ29" s="73">
        <f ca="1">SUMIF($C$6:CI$6,CJ$5,$C29:CI29)</f>
        <v>3808146</v>
      </c>
      <c r="CK29" s="18">
        <f ca="1">SUM(CJ29-CI29)</f>
        <v>-49887</v>
      </c>
      <c r="CL29" s="19">
        <f ca="1">IF(CK29=0,0,IF(CI29=0,1,CK29/CI29))</f>
        <v>-1.2930682552482056E-2</v>
      </c>
      <c r="CM29" s="18">
        <f>+DK29</f>
        <v>297902</v>
      </c>
      <c r="CN29" s="73">
        <f ca="1">OFFSET(DK29,0,14,1,1)</f>
        <v>289338</v>
      </c>
      <c r="CO29" s="18">
        <f ca="1">SUM(CN29-CM29)</f>
        <v>-8564</v>
      </c>
      <c r="CP29" s="19">
        <f ca="1">IF(CO29=0,0,IF(CM29=0,1,CO29/CM29))</f>
        <v>-2.8747708978120321E-2</v>
      </c>
      <c r="CQ29" s="18">
        <f>SUMIF($C$6:CP$6,CQ$5,$C29:CP29)</f>
        <v>4155935</v>
      </c>
      <c r="CR29" s="73">
        <f ca="1">SUMIF($C$6:CQ$6,CR$5,$C29:CQ29)</f>
        <v>4097484</v>
      </c>
      <c r="CS29" s="18">
        <f ca="1">SUM(CR29-CQ29)</f>
        <v>-58451</v>
      </c>
      <c r="CT29" s="19">
        <f ca="1">IF(CS29=0,0,IF(CQ29=0,1,CS29/CQ29))</f>
        <v>-1.4064464434597751E-2</v>
      </c>
      <c r="CW29" t="s">
        <v>14</v>
      </c>
      <c r="CX29" t="s">
        <v>6</v>
      </c>
      <c r="CZ29" s="74">
        <f>SUMIF(PB!$A$93:$A$103,'2015-2016'!CZ$7,PB!D$93:D$103)</f>
        <v>258071</v>
      </c>
      <c r="DA29" s="74">
        <f>SUMIF(PB!$A$93:$A$103,'2015-2016'!DA$7,PB!E$93:E$103)</f>
        <v>234191</v>
      </c>
      <c r="DB29" s="74">
        <f>SUMIF(PB!$A$93:$A$103,'2015-2016'!DB$7,PB!F$93:F$103)</f>
        <v>318362</v>
      </c>
      <c r="DC29" s="74">
        <f>SUMIF(PB!$A$93:$A$103,'2015-2016'!DC$7,PB!G$93:G$103)</f>
        <v>311196</v>
      </c>
      <c r="DD29" s="74">
        <f>SUMIF(PB!$A$93:$A$103,'2015-2016'!DD$7,PB!H$93:H$103)</f>
        <v>356973</v>
      </c>
      <c r="DE29" s="74">
        <f>SUMIF(PB!$A$93:$A$103,'2015-2016'!DE$7,PB!I$93:I$103)</f>
        <v>375566</v>
      </c>
      <c r="DF29" s="74">
        <f>SUMIF(PB!$A$93:$A$103,'2015-2016'!DF$7,PB!J$93:J$103)</f>
        <v>488693</v>
      </c>
      <c r="DG29" s="74">
        <f>SUMIF(PB!$A$93:$A$103,'2015-2016'!DG$7,PB!K$93:K$103)</f>
        <v>496728</v>
      </c>
      <c r="DH29" s="74">
        <f>SUMIF(PB!$A$93:$A$103,'2015-2016'!DH$7,PB!L$93:L$103)</f>
        <v>371271</v>
      </c>
      <c r="DI29" s="74">
        <f>SUMIF(PB!$A$93:$A$103,'2015-2016'!DI$7,PB!M$93:M$103)</f>
        <v>348857</v>
      </c>
      <c r="DJ29" s="74">
        <f>SUMIF(PB!$A$93:$A$103,'2015-2016'!DJ$7,PB!N$93:N$103)</f>
        <v>298125</v>
      </c>
      <c r="DK29" s="74">
        <f>SUMIF(PB!$A$93:$A$103,'2015-2016'!DK$7,PB!O$93:O$103)</f>
        <v>297902</v>
      </c>
      <c r="DN29" s="74">
        <f>SUMIF(PB!$A$93:$A$103,'2015-2016'!DN$7,PB!D$93:D$103)</f>
        <v>253355</v>
      </c>
      <c r="DO29" s="74">
        <f>SUMIF(PB!$A$93:$A$103,'2015-2016'!DO$7,PB!E$93:E$103)</f>
        <v>234874</v>
      </c>
      <c r="DP29" s="74">
        <f>SUMIF(PB!$A$93:$A$103,'2015-2016'!DP$7,PB!F$93:F$103)</f>
        <v>311010</v>
      </c>
      <c r="DQ29" s="74">
        <f>SUMIF(PB!$A$93:$A$103,'2015-2016'!DQ$7,PB!G$93:G$103)</f>
        <v>289380</v>
      </c>
      <c r="DR29" s="74">
        <f>SUMIF(PB!$A$93:$A$103,'2015-2016'!DR$7,PB!H$93:H$103)</f>
        <v>350433</v>
      </c>
      <c r="DS29" s="74">
        <f>SUMIF(PB!$A$93:$A$103,'2015-2016'!DS$7,PB!I$93:I$103)</f>
        <v>377094</v>
      </c>
      <c r="DT29" s="74">
        <f>SUMIF(PB!$A$93:$A$103,'2015-2016'!DT$7,PB!J$93:J$103)</f>
        <v>489198</v>
      </c>
      <c r="DU29" s="74">
        <f>SUMIF(PB!$A$93:$A$103,'2015-2016'!DU$7,PB!K$93:K$103)</f>
        <v>487466</v>
      </c>
      <c r="DV29" s="74">
        <f>SUMIF(PB!$A$93:$A$103,'2015-2016'!DV$7,PB!L$93:L$103)</f>
        <v>370332</v>
      </c>
      <c r="DW29" s="74">
        <f>SUMIF(PB!$A$93:$A$103,'2015-2016'!DW$7,PB!M$93:M$103)</f>
        <v>351894</v>
      </c>
      <c r="DX29" s="74">
        <f>SUMIF(PB!$A$93:$A$103,'2015-2016'!DX$7,PB!N$93:N$103)</f>
        <v>293110</v>
      </c>
      <c r="DY29" s="74">
        <f>SUMIF(PB!$A$93:$A$103,'2015-2016'!DY$7,PB!O$93:O$103)</f>
        <v>289338</v>
      </c>
    </row>
    <row r="30" spans="1:130">
      <c r="A30" s="84" t="str">
        <f>+CW31</f>
        <v>Peace Bridge</v>
      </c>
      <c r="B30" s="26" t="s">
        <v>7</v>
      </c>
      <c r="C30" s="18">
        <f>+CZ30</f>
        <v>97922</v>
      </c>
      <c r="D30" s="73">
        <f ca="1">OFFSET(CZ30,0,14,1,1)</f>
        <v>96953</v>
      </c>
      <c r="E30" s="18">
        <f ca="1">SUM(D30-C30)</f>
        <v>-969</v>
      </c>
      <c r="F30" s="19">
        <f ca="1">IF(E30=0,0,IF(C30=0,1,E30/C30))</f>
        <v>-9.8956312166826651E-3</v>
      </c>
      <c r="G30" s="18">
        <f>SUMIF($C$6:F$6,G$5,$C30:F30)</f>
        <v>97922</v>
      </c>
      <c r="H30" s="73">
        <f ca="1">SUMIF($C$6:G$6,H$5,$C30:G30)</f>
        <v>96953</v>
      </c>
      <c r="I30" s="18">
        <f ca="1">SUM(H30-G30)</f>
        <v>-969</v>
      </c>
      <c r="J30" s="19">
        <f ca="1">IF(I30=0,0,IF(G30=0,1,I30/G30))</f>
        <v>-9.8956312166826651E-3</v>
      </c>
      <c r="K30" s="18">
        <f>+DA30</f>
        <v>93178</v>
      </c>
      <c r="L30" s="73">
        <f ca="1">OFFSET(DA30,0,14,1,1)</f>
        <v>99731</v>
      </c>
      <c r="M30" s="18">
        <f ca="1">SUM(L30-K30)</f>
        <v>6553</v>
      </c>
      <c r="N30" s="19">
        <f ca="1">IF(M30=0,0,IF(K30=0,1,M30/K30))</f>
        <v>7.032775977161991E-2</v>
      </c>
      <c r="O30" s="18">
        <f>SUMIF($C$6:N$6,O$5,$C30:N30)</f>
        <v>191100</v>
      </c>
      <c r="P30" s="73">
        <f ca="1">SUMIF($C$6:O$6,P$5,$C30:O30)</f>
        <v>196684</v>
      </c>
      <c r="Q30" s="18">
        <f ca="1">SUM(P30-O30)</f>
        <v>5584</v>
      </c>
      <c r="R30" s="19">
        <f ca="1">IF(Q30=0,0,IF(O30=0,1,Q30/O30))</f>
        <v>2.9220303506017793E-2</v>
      </c>
      <c r="S30" s="18">
        <f>+DB30</f>
        <v>109328</v>
      </c>
      <c r="T30" s="73">
        <f ca="1">OFFSET(DB30,0,14,1,1)</f>
        <v>109689</v>
      </c>
      <c r="U30" s="18">
        <f ca="1">SUM(T30-S30)</f>
        <v>361</v>
      </c>
      <c r="V30" s="19">
        <f ca="1">IF(U30=0,0,IF(S30=0,1,U30/S30))</f>
        <v>3.3019903409922434E-3</v>
      </c>
      <c r="W30" s="18">
        <f>SUMIF($C$6:V$6,W$5,$C30:V30)</f>
        <v>300428</v>
      </c>
      <c r="X30" s="73">
        <f ca="1">SUMIF($C$6:W$6,X$5,$C30:W30)</f>
        <v>306373</v>
      </c>
      <c r="Y30" s="18">
        <f ca="1">SUM(X30-W30)</f>
        <v>5945</v>
      </c>
      <c r="Z30" s="19">
        <f ca="1">IF(Y30=0,0,IF(W30=0,1,Y30/W30))</f>
        <v>1.9788435165830082E-2</v>
      </c>
      <c r="AA30" s="18">
        <f>+DC30</f>
        <v>105203</v>
      </c>
      <c r="AB30" s="73">
        <f ca="1">OFFSET(DC30,0,14,1,1)</f>
        <v>103360</v>
      </c>
      <c r="AC30" s="18">
        <f ca="1">SUM(AB30-AA30)</f>
        <v>-1843</v>
      </c>
      <c r="AD30" s="19">
        <f ca="1">IF(AC30=0,0,IF(AA30=0,1,AC30/AA30))</f>
        <v>-1.7518511829510565E-2</v>
      </c>
      <c r="AE30" s="18">
        <f>SUMIF($C$6:AD$6,AE$5,$C30:AD30)</f>
        <v>405631</v>
      </c>
      <c r="AF30" s="73">
        <f ca="1">SUMIF($C$6:AE$6,AF$5,$C30:AE30)</f>
        <v>409733</v>
      </c>
      <c r="AG30" s="18">
        <f ca="1">SUM(AF30-AE30)</f>
        <v>4102</v>
      </c>
      <c r="AH30" s="19">
        <f ca="1">IF(AG30=0,0,IF(AE30=0,1,AG30/AE30))</f>
        <v>1.0112639319973079E-2</v>
      </c>
      <c r="AI30" s="18">
        <f>+DD30</f>
        <v>102985</v>
      </c>
      <c r="AJ30" s="73">
        <f ca="1">OFFSET(DD30,0,14,1,1)</f>
        <v>103628</v>
      </c>
      <c r="AK30" s="18">
        <f ca="1">SUM(AJ30-AI30)</f>
        <v>643</v>
      </c>
      <c r="AL30" s="19">
        <f ca="1">IF(AK30=0,0,IF(AI30=0,1,AK30/AI30))</f>
        <v>6.2436277127737045E-3</v>
      </c>
      <c r="AM30" s="18">
        <f>SUMIF($C$6:AL$6,AM$5,$C30:AL30)</f>
        <v>508616</v>
      </c>
      <c r="AN30" s="73">
        <f ca="1">SUMIF($C$6:AM$6,AN$5,$C30:AM30)</f>
        <v>513361</v>
      </c>
      <c r="AO30" s="18">
        <f ca="1">SUM(AN30-AM30)</f>
        <v>4745</v>
      </c>
      <c r="AP30" s="19">
        <f ca="1">IF(AO30=0,0,IF(AM30=0,1,AO30/AM30))</f>
        <v>9.3292385611148682E-3</v>
      </c>
      <c r="AQ30" s="18">
        <f>+DE30</f>
        <v>107913</v>
      </c>
      <c r="AR30" s="73">
        <f ca="1">OFFSET(DE30,0,14,1,1)</f>
        <v>106237</v>
      </c>
      <c r="AS30" s="18">
        <f ca="1">SUM(AR30-AQ30)</f>
        <v>-1676</v>
      </c>
      <c r="AT30" s="19">
        <f ca="1">IF(AS30=0,0,IF(AQ30=0,1,AS30/AQ30))</f>
        <v>-1.5531029625717013E-2</v>
      </c>
      <c r="AU30" s="18">
        <f>SUMIF($C$6:AT$6,AU$5,$C30:AT30)</f>
        <v>616529</v>
      </c>
      <c r="AV30" s="73">
        <f ca="1">SUMIF($C$6:AU$6,AV$5,$C30:AU30)</f>
        <v>619598</v>
      </c>
      <c r="AW30" s="18">
        <f ca="1">SUM(AV30-AU30)</f>
        <v>3069</v>
      </c>
      <c r="AX30" s="19">
        <f ca="1">IF(AW30=0,0,IF(AU30=0,1,AW30/AU30))</f>
        <v>4.9778680321606933E-3</v>
      </c>
      <c r="AY30" s="18">
        <f>+DF30</f>
        <v>102085</v>
      </c>
      <c r="AZ30" s="73">
        <f ca="1">OFFSET(DF30,0,14,1,1)</f>
        <v>95000</v>
      </c>
      <c r="BA30" s="18">
        <f ca="1">SUM(AZ30-AY30)</f>
        <v>-7085</v>
      </c>
      <c r="BB30" s="19">
        <f ca="1">IF(BA30=0,0,IF(AY30=0,1,BA30/AY30))</f>
        <v>-6.9402948523289418E-2</v>
      </c>
      <c r="BC30" s="18">
        <f>SUMIF($C$6:BB$6,BC$5,$C30:BB30)</f>
        <v>718614</v>
      </c>
      <c r="BD30" s="73">
        <f ca="1">SUMIF($C$6:BC$6,BD$5,$C30:BC30)</f>
        <v>714598</v>
      </c>
      <c r="BE30" s="18">
        <f ca="1">SUM(BD30-BC30)</f>
        <v>-4016</v>
      </c>
      <c r="BF30" s="19">
        <f ca="1">IF(BE30=0,0,IF(BC30=0,1,BE30/BC30))</f>
        <v>-5.5885357090176366E-3</v>
      </c>
      <c r="BG30" s="18">
        <f>+DG30</f>
        <v>99798</v>
      </c>
      <c r="BH30" s="73">
        <f ca="1">OFFSET(DG30,0,14,1,1)</f>
        <v>106554</v>
      </c>
      <c r="BI30" s="18">
        <f ca="1">SUM(BH30-BG30)</f>
        <v>6756</v>
      </c>
      <c r="BJ30" s="19">
        <f ca="1">IF(BI30=0,0,IF(BG30=0,1,BI30/BG30))</f>
        <v>6.7696747429808218E-2</v>
      </c>
      <c r="BK30" s="18">
        <f>SUMIF($C$6:BJ$6,BK$5,$C30:BJ30)</f>
        <v>818412</v>
      </c>
      <c r="BL30" s="73">
        <f ca="1">SUMIF($C$6:BK$6,BL$5,$C30:BK30)</f>
        <v>821152</v>
      </c>
      <c r="BM30" s="18">
        <f ca="1">SUM(BL30-BK30)</f>
        <v>2740</v>
      </c>
      <c r="BN30" s="19">
        <f ca="1">IF(BM30=0,0,IF(BK30=0,1,BM30/BK30))</f>
        <v>3.3479469997996121E-3</v>
      </c>
      <c r="BO30" s="18">
        <f>+DH30</f>
        <v>104023</v>
      </c>
      <c r="BP30" s="73">
        <f ca="1">OFFSET(DH30,0,14,1,1)</f>
        <v>101839</v>
      </c>
      <c r="BQ30" s="18">
        <f ca="1">SUM(BP30-BO30)</f>
        <v>-2184</v>
      </c>
      <c r="BR30" s="19">
        <f ca="1">IF(BQ30=0,0,IF(BO30=0,1,BQ30/BO30))</f>
        <v>-2.099535679609317E-2</v>
      </c>
      <c r="BS30" s="18">
        <f>SUMIF($C$6:BR$6,BS$5,$C30:BR30)</f>
        <v>922435</v>
      </c>
      <c r="BT30" s="73">
        <f ca="1">SUMIF($C$6:BS$6,BT$5,$C30:BS30)</f>
        <v>922991</v>
      </c>
      <c r="BU30" s="18">
        <f ca="1">SUM(BT30-BS30)</f>
        <v>556</v>
      </c>
      <c r="BV30" s="19">
        <f ca="1">IF(BU30=0,0,IF(BS30=0,1,BU30/BS30))</f>
        <v>6.0275249746594606E-4</v>
      </c>
      <c r="BW30" s="18">
        <f>+DI30</f>
        <v>107541</v>
      </c>
      <c r="BX30" s="73">
        <f ca="1">OFFSET(DI30,0,14,1,1)</f>
        <v>99970</v>
      </c>
      <c r="BY30" s="18">
        <f ca="1">SUM(BX30-BW30)</f>
        <v>-7571</v>
      </c>
      <c r="BZ30" s="19">
        <f ca="1">IF(BY30=0,0,IF(BW30=0,1,BY30/BW30))</f>
        <v>-7.0401056341302393E-2</v>
      </c>
      <c r="CA30" s="18">
        <f>SUMIF($C$6:BZ$6,CA$5,$C30:BZ30)</f>
        <v>1029976</v>
      </c>
      <c r="CB30" s="73">
        <f ca="1">SUMIF($C$6:CA$6,CB$5,$C30:CA30)</f>
        <v>1022961</v>
      </c>
      <c r="CC30" s="18">
        <f ca="1">SUM(CB30-CA30)</f>
        <v>-7015</v>
      </c>
      <c r="CD30" s="19">
        <f ca="1">IF(CC30=0,0,IF(CA30=0,1,CC30/CA30))</f>
        <v>-6.8108383107955911E-3</v>
      </c>
      <c r="CE30" s="18">
        <f>+DJ30</f>
        <v>102058</v>
      </c>
      <c r="CF30" s="73">
        <f ca="1">OFFSET(DJ30,0,14,1,1)</f>
        <v>100246</v>
      </c>
      <c r="CG30" s="18">
        <f ca="1">SUM(CF30-CE30)</f>
        <v>-1812</v>
      </c>
      <c r="CH30" s="19">
        <f ca="1">IF(CG30=0,0,IF(CE30=0,1,CG30/CE30))</f>
        <v>-1.7754610123655177E-2</v>
      </c>
      <c r="CI30" s="18">
        <f>SUMIF($C$6:CH$6,CI$5,$C30:CH30)</f>
        <v>1132034</v>
      </c>
      <c r="CJ30" s="73">
        <f ca="1">SUMIF($C$6:CI$6,CJ$5,$C30:CI30)</f>
        <v>1123207</v>
      </c>
      <c r="CK30" s="18">
        <f ca="1">SUM(CJ30-CI30)</f>
        <v>-8827</v>
      </c>
      <c r="CL30" s="19">
        <f ca="1">IF(CK30=0,0,IF(CI30=0,1,CK30/CI30))</f>
        <v>-7.7974689806136564E-3</v>
      </c>
      <c r="CM30" s="18">
        <f>+DK30</f>
        <v>96842</v>
      </c>
      <c r="CN30" s="73">
        <f ca="1">OFFSET(DK30,0,14,1,1)</f>
        <v>89061</v>
      </c>
      <c r="CO30" s="18">
        <f ca="1">SUM(CN30-CM30)</f>
        <v>-7781</v>
      </c>
      <c r="CP30" s="19">
        <f ca="1">IF(CO30=0,0,IF(CM30=0,1,CO30/CM30))</f>
        <v>-8.0347369942793415E-2</v>
      </c>
      <c r="CQ30" s="18">
        <f>SUMIF($C$6:CP$6,CQ$5,$C30:CP30)</f>
        <v>1228876</v>
      </c>
      <c r="CR30" s="73">
        <f ca="1">SUMIF($C$6:CQ$6,CR$5,$C30:CQ30)</f>
        <v>1212268</v>
      </c>
      <c r="CS30" s="18">
        <f ca="1">SUM(CR30-CQ30)</f>
        <v>-16608</v>
      </c>
      <c r="CT30" s="19">
        <f ca="1">IF(CS30=0,0,IF(CQ30=0,1,CS30/CQ30))</f>
        <v>-1.3514789124370563E-2</v>
      </c>
      <c r="CW30" t="s">
        <v>14</v>
      </c>
      <c r="CX30" t="s">
        <v>7</v>
      </c>
      <c r="CY30" s="7"/>
      <c r="CZ30" s="74">
        <f>SUMIF(PB!$A$111:$A$121,'2015-2016'!CZ$7,PB!D$111:D$121)</f>
        <v>97922</v>
      </c>
      <c r="DA30" s="74">
        <f>SUMIF(PB!$A$111:$A$121,'2015-2016'!DA$7,PB!E$111:E$121)</f>
        <v>93178</v>
      </c>
      <c r="DB30" s="74">
        <f>SUMIF(PB!$A$111:$A$121,'2015-2016'!DB$7,PB!F$111:F$121)</f>
        <v>109328</v>
      </c>
      <c r="DC30" s="74">
        <f>SUMIF(PB!$A$111:$A$121,'2015-2016'!DC$7,PB!G$111:G$121)</f>
        <v>105203</v>
      </c>
      <c r="DD30" s="74">
        <f>SUMIF(PB!$A$111:$A$121,'2015-2016'!DD$7,PB!H$111:H$121)</f>
        <v>102985</v>
      </c>
      <c r="DE30" s="74">
        <f>SUMIF(PB!$A$111:$A$121,'2015-2016'!DE$7,PB!I$111:I$121)</f>
        <v>107913</v>
      </c>
      <c r="DF30" s="74">
        <f>SUMIF(PB!$A$111:$A$121,'2015-2016'!DF$7,PB!J$111:J$121)</f>
        <v>102085</v>
      </c>
      <c r="DG30" s="74">
        <f>SUMIF(PB!$A$111:$A$121,'2015-2016'!DG$7,PB!K$111:K$121)</f>
        <v>99798</v>
      </c>
      <c r="DH30" s="74">
        <f>SUMIF(PB!$A$111:$A$121,'2015-2016'!DH$7,PB!L$111:L$121)</f>
        <v>104023</v>
      </c>
      <c r="DI30" s="74">
        <f>SUMIF(PB!$A$111:$A$121,'2015-2016'!DI$7,PB!M$111:M$121)</f>
        <v>107541</v>
      </c>
      <c r="DJ30" s="74">
        <f>SUMIF(PB!$A$111:$A$121,'2015-2016'!DJ$7,PB!N$111:N$121)</f>
        <v>102058</v>
      </c>
      <c r="DK30" s="74">
        <f>SUMIF(PB!$A$111:$A$121,'2015-2016'!DK$7,PB!O$111:O$121)</f>
        <v>96842</v>
      </c>
      <c r="DN30" s="74">
        <f>SUMIF(PB!$A$111:$A$121,'2015-2016'!DN$7,PB!D$111:D$121)</f>
        <v>96953</v>
      </c>
      <c r="DO30" s="74">
        <f>SUMIF(PB!$A$111:$A$121,'2015-2016'!DO$7,PB!E$111:E$121)</f>
        <v>99731</v>
      </c>
      <c r="DP30" s="74">
        <f>SUMIF(PB!$A$111:$A$121,'2015-2016'!DP$7,PB!F$111:F$121)</f>
        <v>109689</v>
      </c>
      <c r="DQ30" s="74">
        <f>SUMIF(PB!$A$111:$A$121,'2015-2016'!DQ$7,PB!G$111:G$121)</f>
        <v>103360</v>
      </c>
      <c r="DR30" s="74">
        <f>SUMIF(PB!$A$111:$A$121,'2015-2016'!DR$7,PB!H$111:H$121)</f>
        <v>103628</v>
      </c>
      <c r="DS30" s="74">
        <f>SUMIF(PB!$A$111:$A$121,'2015-2016'!DS$7,PB!I$111:I$121)</f>
        <v>106237</v>
      </c>
      <c r="DT30" s="74">
        <f>SUMIF(PB!$A$111:$A$121,'2015-2016'!DT$7,PB!J$111:J$121)</f>
        <v>95000</v>
      </c>
      <c r="DU30" s="74">
        <f>SUMIF(PB!$A$111:$A$121,'2015-2016'!DU$7,PB!K$111:K$121)</f>
        <v>106554</v>
      </c>
      <c r="DV30" s="74">
        <f>SUMIF(PB!$A$111:$A$121,'2015-2016'!DV$7,PB!L$111:L$121)</f>
        <v>101839</v>
      </c>
      <c r="DW30" s="74">
        <f>SUMIF(PB!$A$111:$A$121,'2015-2016'!DW$7,PB!M$111:M$121)</f>
        <v>99970</v>
      </c>
      <c r="DX30" s="74">
        <f>SUMIF(PB!$A$111:$A$121,'2015-2016'!DX$7,PB!N$111:N$121)</f>
        <v>100246</v>
      </c>
      <c r="DY30" s="74">
        <f>SUMIF(PB!$A$111:$A$121,'2015-2016'!DY$7,PB!O$111:O$121)</f>
        <v>89061</v>
      </c>
    </row>
    <row r="31" spans="1:130">
      <c r="A31" s="83"/>
      <c r="B31" s="26" t="s">
        <v>8</v>
      </c>
      <c r="C31" s="73">
        <f>+CZ31</f>
        <v>1976</v>
      </c>
      <c r="D31" s="73">
        <f ca="1">OFFSET(CZ31,0,14,1,1)</f>
        <v>1930</v>
      </c>
      <c r="E31" s="73">
        <f ca="1">SUM(D31-C31)</f>
        <v>-46</v>
      </c>
      <c r="F31" s="19">
        <f ca="1">IF(E31=0,0,IF(C31=0,1,E31/C31))</f>
        <v>-2.3279352226720649E-2</v>
      </c>
      <c r="G31" s="73">
        <f>SUMIF($C$6:F$6,G$5,$C31:F31)</f>
        <v>1976</v>
      </c>
      <c r="H31" s="73">
        <f ca="1">SUMIF($C$6:G$6,H$5,$C31:G31)</f>
        <v>1930</v>
      </c>
      <c r="I31" s="73">
        <f ca="1">SUM(H31-G31)</f>
        <v>-46</v>
      </c>
      <c r="J31" s="19">
        <f ca="1">IF(I31=0,0,IF(G31=0,1,I31/G31))</f>
        <v>-2.3279352226720649E-2</v>
      </c>
      <c r="K31" s="73">
        <f>+DA31</f>
        <v>1884</v>
      </c>
      <c r="L31" s="73">
        <f ca="1">OFFSET(DA31,0,14,1,1)</f>
        <v>1716</v>
      </c>
      <c r="M31" s="73">
        <f ca="1">SUM(L31-K31)</f>
        <v>-168</v>
      </c>
      <c r="N31" s="19">
        <f ca="1">IF(M31=0,0,IF(K31=0,1,M31/K31))</f>
        <v>-8.9171974522292988E-2</v>
      </c>
      <c r="O31" s="73">
        <f>SUMIF($C$6:N$6,O$5,$C31:N31)</f>
        <v>3860</v>
      </c>
      <c r="P31" s="73">
        <f ca="1">SUMIF($C$6:O$6,P$5,$C31:O31)</f>
        <v>3646</v>
      </c>
      <c r="Q31" s="73">
        <f ca="1">SUM(P31-O31)</f>
        <v>-214</v>
      </c>
      <c r="R31" s="19">
        <f ca="1">IF(Q31=0,0,IF(O31=0,1,Q31/O31))</f>
        <v>-5.5440414507772019E-2</v>
      </c>
      <c r="S31" s="73">
        <f>+DB31</f>
        <v>1870</v>
      </c>
      <c r="T31" s="73">
        <f ca="1">OFFSET(DB31,0,14,1,1)</f>
        <v>1750</v>
      </c>
      <c r="U31" s="73">
        <f ca="1">SUM(T31-S31)</f>
        <v>-120</v>
      </c>
      <c r="V31" s="19">
        <f ca="1">IF(U31=0,0,IF(S31=0,1,U31/S31))</f>
        <v>-6.4171122994652413E-2</v>
      </c>
      <c r="W31" s="73">
        <f>SUMIF($C$6:V$6,W$5,$C31:V31)</f>
        <v>5730</v>
      </c>
      <c r="X31" s="73">
        <f ca="1">SUMIF($C$6:W$6,X$5,$C31:W31)</f>
        <v>5396</v>
      </c>
      <c r="Y31" s="73">
        <f ca="1">SUM(X31-W31)</f>
        <v>-334</v>
      </c>
      <c r="Z31" s="19">
        <f ca="1">IF(Y31=0,0,IF(W31=0,1,Y31/W31))</f>
        <v>-5.8289703315881326E-2</v>
      </c>
      <c r="AA31" s="73">
        <f>+DC31</f>
        <v>1828</v>
      </c>
      <c r="AB31" s="73">
        <f ca="1">OFFSET(DC31,0,14,1,1)</f>
        <v>1662</v>
      </c>
      <c r="AC31" s="73">
        <f ca="1">SUM(AB31-AA31)</f>
        <v>-166</v>
      </c>
      <c r="AD31" s="19">
        <f ca="1">IF(AC31=0,0,IF(AA31=0,1,AC31/AA31))</f>
        <v>-9.0809628008752738E-2</v>
      </c>
      <c r="AE31" s="73">
        <f>SUMIF($C$6:AD$6,AE$5,$C31:AD31)</f>
        <v>7558</v>
      </c>
      <c r="AF31" s="73">
        <f ca="1">SUMIF($C$6:AE$6,AF$5,$C31:AE31)</f>
        <v>7058</v>
      </c>
      <c r="AG31" s="73">
        <f ca="1">SUM(AF31-AE31)</f>
        <v>-500</v>
      </c>
      <c r="AH31" s="19">
        <f ca="1">IF(AG31=0,0,IF(AE31=0,1,AG31/AE31))</f>
        <v>-6.6155067478168822E-2</v>
      </c>
      <c r="AI31" s="73">
        <f>+DD31</f>
        <v>2176</v>
      </c>
      <c r="AJ31" s="73">
        <f ca="1">OFFSET(DD31,0,14,1,1)</f>
        <v>2028</v>
      </c>
      <c r="AK31" s="73">
        <f ca="1">SUM(AJ31-AI31)</f>
        <v>-148</v>
      </c>
      <c r="AL31" s="19">
        <f ca="1">IF(AK31=0,0,IF(AI31=0,1,AK31/AI31))</f>
        <v>-6.8014705882352935E-2</v>
      </c>
      <c r="AM31" s="73">
        <f>SUMIF($C$6:AL$6,AM$5,$C31:AL31)</f>
        <v>9734</v>
      </c>
      <c r="AN31" s="73">
        <f ca="1">SUMIF($C$6:AM$6,AN$5,$C31:AM31)</f>
        <v>9086</v>
      </c>
      <c r="AO31" s="73">
        <f ca="1">SUM(AN31-AM31)</f>
        <v>-648</v>
      </c>
      <c r="AP31" s="19">
        <f ca="1">IF(AO31=0,0,IF(AM31=0,1,AO31/AM31))</f>
        <v>-6.657078282309431E-2</v>
      </c>
      <c r="AQ31" s="73">
        <f>+DE31</f>
        <v>2046</v>
      </c>
      <c r="AR31" s="73">
        <f ca="1">OFFSET(DE31,0,14,1,1)</f>
        <v>2038</v>
      </c>
      <c r="AS31" s="73">
        <f ca="1">SUM(AR31-AQ31)</f>
        <v>-8</v>
      </c>
      <c r="AT31" s="19">
        <f ca="1">IF(AS31=0,0,IF(AQ31=0,1,AS31/AQ31))</f>
        <v>-3.9100684261974585E-3</v>
      </c>
      <c r="AU31" s="73">
        <f>SUMIF($C$6:AT$6,AU$5,$C31:AT31)</f>
        <v>11780</v>
      </c>
      <c r="AV31" s="73">
        <f ca="1">SUMIF($C$6:AU$6,AV$5,$C31:AU31)</f>
        <v>11124</v>
      </c>
      <c r="AW31" s="73">
        <f ca="1">SUM(AV31-AU31)</f>
        <v>-656</v>
      </c>
      <c r="AX31" s="19">
        <f ca="1">IF(AW31=0,0,IF(AU31=0,1,AW31/AU31))</f>
        <v>-5.5687606112054332E-2</v>
      </c>
      <c r="AY31" s="73">
        <f>+DF31</f>
        <v>2498</v>
      </c>
      <c r="AZ31" s="73">
        <f ca="1">OFFSET(DF31,0,14,1,1)</f>
        <v>2402</v>
      </c>
      <c r="BA31" s="73">
        <f ca="1">SUM(AZ31-AY31)</f>
        <v>-96</v>
      </c>
      <c r="BB31" s="19">
        <f ca="1">IF(BA31=0,0,IF(AY31=0,1,BA31/AY31))</f>
        <v>-3.8430744595676539E-2</v>
      </c>
      <c r="BC31" s="73">
        <f>SUMIF($C$6:BB$6,BC$5,$C31:BB31)</f>
        <v>14278</v>
      </c>
      <c r="BD31" s="73">
        <f ca="1">SUMIF($C$6:BC$6,BD$5,$C31:BC31)</f>
        <v>13526</v>
      </c>
      <c r="BE31" s="73">
        <f ca="1">SUM(BD31-BC31)</f>
        <v>-752</v>
      </c>
      <c r="BF31" s="19">
        <f ca="1">IF(BE31=0,0,IF(BC31=0,1,BE31/BC31))</f>
        <v>-5.2668440958117381E-2</v>
      </c>
      <c r="BG31" s="73">
        <f>+DG31</f>
        <v>2552</v>
      </c>
      <c r="BH31" s="73">
        <f ca="1">OFFSET(DG31,0,14,1,1)</f>
        <v>2450</v>
      </c>
      <c r="BI31" s="73">
        <f ca="1">SUM(BH31-BG31)</f>
        <v>-102</v>
      </c>
      <c r="BJ31" s="19">
        <f ca="1">IF(BI31=0,0,IF(BG31=0,1,BI31/BG31))</f>
        <v>-3.9968652037617555E-2</v>
      </c>
      <c r="BK31" s="73">
        <f>SUMIF($C$6:BJ$6,BK$5,$C31:BJ31)</f>
        <v>16830</v>
      </c>
      <c r="BL31" s="73">
        <f ca="1">SUMIF($C$6:BK$6,BL$5,$C31:BK31)</f>
        <v>15976</v>
      </c>
      <c r="BM31" s="73">
        <f ca="1">SUM(BL31-BK31)</f>
        <v>-854</v>
      </c>
      <c r="BN31" s="19">
        <f ca="1">IF(BM31=0,0,IF(BK31=0,1,BM31/BK31))</f>
        <v>-5.0742721330956628E-2</v>
      </c>
      <c r="BO31" s="73">
        <f>+DH31</f>
        <v>2346</v>
      </c>
      <c r="BP31" s="73">
        <f ca="1">OFFSET(DH31,0,14,1,1)</f>
        <v>2248</v>
      </c>
      <c r="BQ31" s="73">
        <f ca="1">SUM(BP31-BO31)</f>
        <v>-98</v>
      </c>
      <c r="BR31" s="19">
        <f ca="1">IF(BQ31=0,0,IF(BO31=0,1,BQ31/BO31))</f>
        <v>-4.1773231031543054E-2</v>
      </c>
      <c r="BS31" s="73">
        <f>SUMIF($C$6:BR$6,BS$5,$C31:BR31)</f>
        <v>19176</v>
      </c>
      <c r="BT31" s="73">
        <f ca="1">SUMIF($C$6:BS$6,BT$5,$C31:BS31)</f>
        <v>18224</v>
      </c>
      <c r="BU31" s="73">
        <f ca="1">SUM(BT31-BS31)</f>
        <v>-952</v>
      </c>
      <c r="BV31" s="19">
        <f ca="1">IF(BU31=0,0,IF(BS31=0,1,BU31/BS31))</f>
        <v>-4.9645390070921988E-2</v>
      </c>
      <c r="BW31" s="73">
        <f>+DI31</f>
        <v>2374</v>
      </c>
      <c r="BX31" s="73">
        <f ca="1">OFFSET(DI31,0,14,1,1)</f>
        <v>2308</v>
      </c>
      <c r="BY31" s="73">
        <f ca="1">SUM(BX31-BW31)</f>
        <v>-66</v>
      </c>
      <c r="BZ31" s="19">
        <f ca="1">IF(BY31=0,0,IF(BW31=0,1,BY31/BW31))</f>
        <v>-2.780117944397641E-2</v>
      </c>
      <c r="CA31" s="73">
        <f>SUMIF($C$6:BZ$6,CA$5,$C31:BZ31)</f>
        <v>21550</v>
      </c>
      <c r="CB31" s="73">
        <f ca="1">SUMIF($C$6:CA$6,CB$5,$C31:CA31)</f>
        <v>20532</v>
      </c>
      <c r="CC31" s="73">
        <f ca="1">SUM(CB31-CA31)</f>
        <v>-1018</v>
      </c>
      <c r="CD31" s="19">
        <f ca="1">IF(CC31=0,0,IF(CA31=0,1,CC31/CA31))</f>
        <v>-4.7238979118329465E-2</v>
      </c>
      <c r="CE31" s="73">
        <f>+DJ31</f>
        <v>1940</v>
      </c>
      <c r="CF31" s="73">
        <f ca="1">OFFSET(DJ31,0,14,1,1)</f>
        <v>1874</v>
      </c>
      <c r="CG31" s="73">
        <f ca="1">SUM(CF31-CE31)</f>
        <v>-66</v>
      </c>
      <c r="CH31" s="19">
        <f ca="1">IF(CG31=0,0,IF(CE31=0,1,CG31/CE31))</f>
        <v>-3.4020618556701028E-2</v>
      </c>
      <c r="CI31" s="73">
        <f>SUMIF($C$6:CH$6,CI$5,$C31:CH31)</f>
        <v>23490</v>
      </c>
      <c r="CJ31" s="73">
        <f ca="1">SUMIF($C$6:CI$6,CJ$5,$C31:CI31)</f>
        <v>22406</v>
      </c>
      <c r="CK31" s="73">
        <f ca="1">SUM(CJ31-CI31)</f>
        <v>-1084</v>
      </c>
      <c r="CL31" s="19">
        <f ca="1">IF(CK31=0,0,IF(CI31=0,1,CK31/CI31))</f>
        <v>-4.6147296722009366E-2</v>
      </c>
      <c r="CM31" s="73">
        <f>+DK31</f>
        <v>1946</v>
      </c>
      <c r="CN31" s="73">
        <f ca="1">OFFSET(DK31,0,14,1,1)</f>
        <v>1752</v>
      </c>
      <c r="CO31" s="73">
        <f ca="1">SUM(CN31-CM31)</f>
        <v>-194</v>
      </c>
      <c r="CP31" s="19">
        <f ca="1">IF(CO31=0,0,IF(CM31=0,1,CO31/CM31))</f>
        <v>-9.9691675231243573E-2</v>
      </c>
      <c r="CQ31" s="73">
        <f>SUMIF($C$6:CP$6,CQ$5,$C31:CP31)</f>
        <v>25436</v>
      </c>
      <c r="CR31" s="73">
        <f ca="1">SUMIF($C$6:CQ$6,CR$5,$C31:CQ31)</f>
        <v>24158</v>
      </c>
      <c r="CS31" s="73">
        <f ca="1">SUM(CR31-CQ31)</f>
        <v>-1278</v>
      </c>
      <c r="CT31" s="19">
        <f ca="1">IF(CS31=0,0,IF(CQ31=0,1,CS31/CQ31))</f>
        <v>-5.0243749017141057E-2</v>
      </c>
      <c r="CW31" t="s">
        <v>14</v>
      </c>
      <c r="CX31" t="s">
        <v>8</v>
      </c>
      <c r="CY31" s="7"/>
      <c r="CZ31" s="74">
        <f>SUMIF(PB!$A$129:$A$139,'2015-2016'!CZ$7,PB!D$129:D$139)</f>
        <v>1976</v>
      </c>
      <c r="DA31" s="74">
        <f>SUMIF(PB!$A$129:$A$139,'2015-2016'!DA$7,PB!E$129:E$139)</f>
        <v>1884</v>
      </c>
      <c r="DB31" s="74">
        <f>SUMIF(PB!$A$129:$A$139,'2015-2016'!DB$7,PB!F$129:F$139)</f>
        <v>1870</v>
      </c>
      <c r="DC31" s="74">
        <f>SUMIF(PB!$A$129:$A$139,'2015-2016'!DC$7,PB!G$129:G$139)</f>
        <v>1828</v>
      </c>
      <c r="DD31" s="74">
        <f>SUMIF(PB!$A$129:$A$139,'2015-2016'!DD$7,PB!H$129:H$139)</f>
        <v>2176</v>
      </c>
      <c r="DE31" s="74">
        <f>SUMIF(PB!$A$129:$A$139,'2015-2016'!DE$7,PB!I$129:I$139)</f>
        <v>2046</v>
      </c>
      <c r="DF31" s="74">
        <f>SUMIF(PB!$A$129:$A$139,'2015-2016'!DF$7,PB!J$129:J$139)</f>
        <v>2498</v>
      </c>
      <c r="DG31" s="74">
        <f>SUMIF(PB!$A$129:$A$139,'2015-2016'!DG$7,PB!K$129:K$139)</f>
        <v>2552</v>
      </c>
      <c r="DH31" s="74">
        <f>SUMIF(PB!$A$129:$A$139,'2015-2016'!DH$7,PB!L$129:L$139)</f>
        <v>2346</v>
      </c>
      <c r="DI31" s="74">
        <f>SUMIF(PB!$A$129:$A$139,'2015-2016'!DI$7,PB!M$129:M$139)</f>
        <v>2374</v>
      </c>
      <c r="DJ31" s="74">
        <f>SUMIF(PB!$A$129:$A$139,'2015-2016'!DJ$7,PB!N$129:N$139)</f>
        <v>1940</v>
      </c>
      <c r="DK31" s="74">
        <f>SUMIF(PB!$A$129:$A$139,'2015-2016'!DK$7,PB!O$129:O$139)</f>
        <v>1946</v>
      </c>
      <c r="DN31" s="74">
        <f>SUMIF(PB!$A$129:$A$139,'2015-2016'!DN$7,PB!D$129:D$139)</f>
        <v>1930</v>
      </c>
      <c r="DO31" s="74">
        <f>SUMIF(PB!$A$129:$A$139,'2015-2016'!DO$7,PB!E$129:E$139)</f>
        <v>1716</v>
      </c>
      <c r="DP31" s="74">
        <f>SUMIF(PB!$A$129:$A$139,'2015-2016'!DP$7,PB!F$129:F$139)</f>
        <v>1750</v>
      </c>
      <c r="DQ31" s="74">
        <f>SUMIF(PB!$A$129:$A$139,'2015-2016'!DQ$7,PB!G$129:G$139)</f>
        <v>1662</v>
      </c>
      <c r="DR31" s="74">
        <f>SUMIF(PB!$A$129:$A$139,'2015-2016'!DR$7,PB!H$129:H$139)</f>
        <v>2028</v>
      </c>
      <c r="DS31" s="74">
        <f>SUMIF(PB!$A$129:$A$139,'2015-2016'!DS$7,PB!I$129:I$139)</f>
        <v>2038</v>
      </c>
      <c r="DT31" s="74">
        <f>SUMIF(PB!$A$129:$A$139,'2015-2016'!DT$7,PB!J$129:J$139)</f>
        <v>2402</v>
      </c>
      <c r="DU31" s="74">
        <f>SUMIF(PB!$A$129:$A$139,'2015-2016'!DU$7,PB!K$129:K$139)</f>
        <v>2450</v>
      </c>
      <c r="DV31" s="74">
        <f>SUMIF(PB!$A$129:$A$139,'2015-2016'!DV$7,PB!L$129:L$139)</f>
        <v>2248</v>
      </c>
      <c r="DW31" s="74">
        <f>SUMIF(PB!$A$129:$A$139,'2015-2016'!DW$7,PB!M$129:M$139)</f>
        <v>2308</v>
      </c>
      <c r="DX31" s="74">
        <f>SUMIF(PB!$A$129:$A$139,'2015-2016'!DX$7,PB!N$129:N$139)</f>
        <v>1874</v>
      </c>
      <c r="DY31" s="74">
        <f>SUMIF(PB!$A$129:$A$139,'2015-2016'!DY$7,PB!O$129:O$139)</f>
        <v>1752</v>
      </c>
    </row>
    <row r="32" spans="1:130" s="7" customFormat="1">
      <c r="A32" s="75"/>
      <c r="B32" s="24" t="s">
        <v>9</v>
      </c>
      <c r="C32" s="12">
        <f>+SUM(C29:C31)</f>
        <v>357969</v>
      </c>
      <c r="D32" s="86">
        <f ca="1">+SUM(D29:D31)</f>
        <v>352238</v>
      </c>
      <c r="E32" s="12">
        <f ca="1">SUM(E29:E31)</f>
        <v>-5731</v>
      </c>
      <c r="F32" s="13">
        <f ca="1">IF(E32=0,0,IF(C32=0,1,E32/C32))</f>
        <v>-1.600976620880579E-2</v>
      </c>
      <c r="G32" s="12">
        <f>SUM(G29:G31)</f>
        <v>357969</v>
      </c>
      <c r="H32" s="86">
        <f ca="1">SUM(H29:H31)</f>
        <v>352238</v>
      </c>
      <c r="I32" s="12">
        <f ca="1">SUM(I29:I31)</f>
        <v>-5731</v>
      </c>
      <c r="J32" s="13">
        <f ca="1">IF(I32=0,0,IF(G32=0,1,I32/G32))</f>
        <v>-1.600976620880579E-2</v>
      </c>
      <c r="K32" s="12">
        <f>+SUM(K29:K31)</f>
        <v>329253</v>
      </c>
      <c r="L32" s="86">
        <f ca="1">+SUM(L29:L31)</f>
        <v>336321</v>
      </c>
      <c r="M32" s="12">
        <f ca="1">SUM(M29:M31)</f>
        <v>7068</v>
      </c>
      <c r="N32" s="13">
        <f ca="1">IF(M32=0,0,IF(K32=0,1,M32/K32))</f>
        <v>2.1466774790206922E-2</v>
      </c>
      <c r="O32" s="12">
        <f>SUM(O29:O31)</f>
        <v>687222</v>
      </c>
      <c r="P32" s="86">
        <f ca="1">SUM(P29:P31)</f>
        <v>688559</v>
      </c>
      <c r="Q32" s="12">
        <f ca="1">SUM(Q29:Q31)</f>
        <v>1337</v>
      </c>
      <c r="R32" s="13">
        <f ca="1">IF(Q32=0,0,IF(O32=0,1,Q32/O32))</f>
        <v>1.9455139678299007E-3</v>
      </c>
      <c r="S32" s="12">
        <f>+SUM(S29:S31)</f>
        <v>429560</v>
      </c>
      <c r="T32" s="86">
        <f ca="1">+SUM(T29:T31)</f>
        <v>422449</v>
      </c>
      <c r="U32" s="12">
        <f ca="1">SUM(U29:U31)</f>
        <v>-7111</v>
      </c>
      <c r="V32" s="13">
        <f ca="1">IF(U32=0,0,IF(S32=0,1,U32/S32))</f>
        <v>-1.6554148430952601E-2</v>
      </c>
      <c r="W32" s="12">
        <f>SUM(W29:W31)</f>
        <v>1116782</v>
      </c>
      <c r="X32" s="86">
        <f ca="1">SUM(X29:X31)</f>
        <v>1111008</v>
      </c>
      <c r="Y32" s="12">
        <f ca="1">SUM(Y29:Y31)</f>
        <v>-5774</v>
      </c>
      <c r="Z32" s="13">
        <f ca="1">IF(Y32=0,0,IF(W32=0,1,Y32/W32))</f>
        <v>-5.170212270613244E-3</v>
      </c>
      <c r="AA32" s="12">
        <f>+SUM(AA29:AA31)</f>
        <v>418227</v>
      </c>
      <c r="AB32" s="86">
        <f ca="1">+SUM(AB29:AB31)</f>
        <v>394402</v>
      </c>
      <c r="AC32" s="12">
        <f ca="1">SUM(AC29:AC31)</f>
        <v>-23825</v>
      </c>
      <c r="AD32" s="13">
        <f ca="1">IF(AC32=0,0,IF(AA32=0,1,AC32/AA32))</f>
        <v>-5.6966671209654089E-2</v>
      </c>
      <c r="AE32" s="12">
        <f>SUM(AE29:AE31)</f>
        <v>1535009</v>
      </c>
      <c r="AF32" s="86">
        <f ca="1">SUM(AF29:AF31)</f>
        <v>1505410</v>
      </c>
      <c r="AG32" s="12">
        <f ca="1">SUM(AG29:AG31)</f>
        <v>-29599</v>
      </c>
      <c r="AH32" s="13">
        <f ca="1">IF(AG32=0,0,IF(AE32=0,1,AG32/AE32))</f>
        <v>-1.9282623098626783E-2</v>
      </c>
      <c r="AI32" s="12">
        <f>+SUM(AI29:AI31)</f>
        <v>462134</v>
      </c>
      <c r="AJ32" s="86">
        <f ca="1">+SUM(AJ29:AJ31)</f>
        <v>456089</v>
      </c>
      <c r="AK32" s="12">
        <f ca="1">SUM(AK29:AK31)</f>
        <v>-6045</v>
      </c>
      <c r="AL32" s="13">
        <f ca="1">IF(AK32=0,0,IF(AI32=0,1,AK32/AI32))</f>
        <v>-1.3080621637879923E-2</v>
      </c>
      <c r="AM32" s="12">
        <f>SUM(AM29:AM31)</f>
        <v>1997143</v>
      </c>
      <c r="AN32" s="86">
        <f ca="1">SUM(AN29:AN31)</f>
        <v>1961499</v>
      </c>
      <c r="AO32" s="12">
        <f ca="1">SUM(AO29:AO31)</f>
        <v>-35644</v>
      </c>
      <c r="AP32" s="13">
        <f ca="1">IF(AO32=0,0,IF(AM32=0,1,AO32/AM32))</f>
        <v>-1.784749514681723E-2</v>
      </c>
      <c r="AQ32" s="12">
        <f>+SUM(AQ29:AQ31)</f>
        <v>485525</v>
      </c>
      <c r="AR32" s="86">
        <f ca="1">+SUM(AR29:AR31)</f>
        <v>485369</v>
      </c>
      <c r="AS32" s="12">
        <f ca="1">SUM(AS29:AS31)</f>
        <v>-156</v>
      </c>
      <c r="AT32" s="13">
        <f ca="1">IF(AS32=0,0,IF(AQ32=0,1,AS32/AQ32))</f>
        <v>-3.2130168374440036E-4</v>
      </c>
      <c r="AU32" s="12">
        <f>SUM(AU29:AU31)</f>
        <v>2482668</v>
      </c>
      <c r="AV32" s="86">
        <f ca="1">SUM(AV29:AV31)</f>
        <v>2446868</v>
      </c>
      <c r="AW32" s="12">
        <f ca="1">SUM(AW29:AW31)</f>
        <v>-35800</v>
      </c>
      <c r="AX32" s="13">
        <f ca="1">IF(AW32=0,0,IF(AU32=0,1,AW32/AU32))</f>
        <v>-1.4419970773377673E-2</v>
      </c>
      <c r="AY32" s="12">
        <f>+SUM(AY29:AY31)</f>
        <v>593276</v>
      </c>
      <c r="AZ32" s="86">
        <f ca="1">+SUM(AZ29:AZ31)</f>
        <v>586600</v>
      </c>
      <c r="BA32" s="12">
        <f ca="1">SUM(BA29:BA31)</f>
        <v>-6676</v>
      </c>
      <c r="BB32" s="13">
        <f ca="1">IF(BA32=0,0,IF(AY32=0,1,BA32/AY32))</f>
        <v>-1.1252772739837782E-2</v>
      </c>
      <c r="BC32" s="12">
        <f>SUM(BC29:BC31)</f>
        <v>3075944</v>
      </c>
      <c r="BD32" s="86">
        <f ca="1">SUM(BD29:BD31)</f>
        <v>3033468</v>
      </c>
      <c r="BE32" s="12">
        <f ca="1">SUM(BE29:BE31)</f>
        <v>-42476</v>
      </c>
      <c r="BF32" s="13">
        <f ca="1">IF(BE32=0,0,IF(BC32=0,1,BE32/BC32))</f>
        <v>-1.3809094053727896E-2</v>
      </c>
      <c r="BG32" s="12">
        <f>+SUM(BG29:BG31)</f>
        <v>599078</v>
      </c>
      <c r="BH32" s="86">
        <f ca="1">+SUM(BH29:BH31)</f>
        <v>596470</v>
      </c>
      <c r="BI32" s="12">
        <f ca="1">SUM(BI29:BI31)</f>
        <v>-2608</v>
      </c>
      <c r="BJ32" s="13">
        <f ca="1">IF(BI32=0,0,IF(BG32=0,1,BI32/BG32))</f>
        <v>-4.3533563242182157E-3</v>
      </c>
      <c r="BK32" s="12">
        <f>SUM(BK29:BK31)</f>
        <v>3675022</v>
      </c>
      <c r="BL32" s="86">
        <f ca="1">SUM(BL29:BL31)</f>
        <v>3629938</v>
      </c>
      <c r="BM32" s="12">
        <f ca="1">SUM(BM29:BM31)</f>
        <v>-45084</v>
      </c>
      <c r="BN32" s="13">
        <f ca="1">IF(BM32=0,0,IF(BK32=0,1,BM32/BK32))</f>
        <v>-1.2267681662858073E-2</v>
      </c>
      <c r="BO32" s="12">
        <f>+SUM(BO29:BO31)</f>
        <v>477640</v>
      </c>
      <c r="BP32" s="86">
        <f ca="1">+SUM(BP29:BP31)</f>
        <v>474419</v>
      </c>
      <c r="BQ32" s="12">
        <f ca="1">SUM(BQ29:BQ31)</f>
        <v>-3221</v>
      </c>
      <c r="BR32" s="13">
        <f ca="1">IF(BQ32=0,0,IF(BO32=0,1,BQ32/BO32))</f>
        <v>-6.7435725651118E-3</v>
      </c>
      <c r="BS32" s="12">
        <f>SUM(BS29:BS31)</f>
        <v>4152662</v>
      </c>
      <c r="BT32" s="86">
        <f ca="1">SUM(BT29:BT31)</f>
        <v>4104357</v>
      </c>
      <c r="BU32" s="12">
        <f ca="1">SUM(BU29:BU31)</f>
        <v>-48305</v>
      </c>
      <c r="BV32" s="13">
        <f ca="1">IF(BU32=0,0,IF(BS32=0,1,BU32/BS32))</f>
        <v>-1.1632297547934312E-2</v>
      </c>
      <c r="BW32" s="12">
        <f>+SUM(BW29:BW31)</f>
        <v>458772</v>
      </c>
      <c r="BX32" s="86">
        <f ca="1">+SUM(BX29:BX31)</f>
        <v>454172</v>
      </c>
      <c r="BY32" s="12">
        <f ca="1">SUM(BY29:BY31)</f>
        <v>-4600</v>
      </c>
      <c r="BZ32" s="13">
        <f ca="1">IF(BY32=0,0,IF(BW32=0,1,BY32/BW32))</f>
        <v>-1.0026767108716313E-2</v>
      </c>
      <c r="CA32" s="12">
        <f>SUM(CA29:CA31)</f>
        <v>4611434</v>
      </c>
      <c r="CB32" s="86">
        <f ca="1">SUM(CB29:CB31)</f>
        <v>4558529</v>
      </c>
      <c r="CC32" s="12">
        <f ca="1">SUM(CC29:CC31)</f>
        <v>-52905</v>
      </c>
      <c r="CD32" s="13">
        <f ca="1">IF(CC32=0,0,IF(CA32=0,1,CC32/CA32))</f>
        <v>-1.1472570137618798E-2</v>
      </c>
      <c r="CE32" s="12">
        <f>+SUM(CE29:CE31)</f>
        <v>402123</v>
      </c>
      <c r="CF32" s="86">
        <f ca="1">+SUM(CF29:CF31)</f>
        <v>395230</v>
      </c>
      <c r="CG32" s="12">
        <f ca="1">SUM(CG29:CG31)</f>
        <v>-6893</v>
      </c>
      <c r="CH32" s="13">
        <f ca="1">IF(CG32=0,0,IF(CE32=0,1,CG32/CE32))</f>
        <v>-1.7141521375300593E-2</v>
      </c>
      <c r="CI32" s="12">
        <f>SUM(CI29:CI31)</f>
        <v>5013557</v>
      </c>
      <c r="CJ32" s="86">
        <f ca="1">SUM(CJ29:CJ31)</f>
        <v>4953759</v>
      </c>
      <c r="CK32" s="12">
        <f ca="1">SUM(CK29:CK31)</f>
        <v>-59798</v>
      </c>
      <c r="CL32" s="13">
        <f ca="1">IF(CK32=0,0,IF(CI32=0,1,CK32/CI32))</f>
        <v>-1.1927260426080725E-2</v>
      </c>
      <c r="CM32" s="12">
        <f>+SUM(CM29:CM31)</f>
        <v>396690</v>
      </c>
      <c r="CN32" s="86">
        <f ca="1">+SUM(CN29:CN31)</f>
        <v>380151</v>
      </c>
      <c r="CO32" s="12">
        <f ca="1">SUM(CO29:CO31)</f>
        <v>-16539</v>
      </c>
      <c r="CP32" s="13">
        <f ca="1">IF(CO32=0,0,IF(CM32=0,1,CO32/CM32))</f>
        <v>-4.1692505482870755E-2</v>
      </c>
      <c r="CQ32" s="12">
        <f>SUM(CQ29:CQ31)</f>
        <v>5410247</v>
      </c>
      <c r="CR32" s="86">
        <f ca="1">SUM(CR29:CR31)</f>
        <v>5333910</v>
      </c>
      <c r="CS32" s="12">
        <f ca="1">SUM(CS29:CS31)</f>
        <v>-76337</v>
      </c>
      <c r="CT32" s="13">
        <f ca="1">IF(CS32=0,0,IF(CQ32=0,1,CS32/CQ32))</f>
        <v>-1.4109707005983275E-2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113526</v>
      </c>
      <c r="D34" s="73">
        <f ca="1">OFFSET(CZ34,0,14,1,1)</f>
        <v>89247</v>
      </c>
      <c r="E34" s="18">
        <f ca="1">SUM(D34-C34)</f>
        <v>-24279</v>
      </c>
      <c r="F34" s="19">
        <f ca="1">IF(E34=0,0,IF(C34=0,1,E34/C34))</f>
        <v>-0.21386290365202684</v>
      </c>
      <c r="G34" s="18">
        <f>SUMIF($C$6:F$6,G$5,$C34:F34)</f>
        <v>113526</v>
      </c>
      <c r="H34" s="73">
        <f ca="1">SUMIF($C$6:G$6,H$5,$C34:G34)</f>
        <v>89247</v>
      </c>
      <c r="I34" s="18">
        <f ca="1">SUM(H34-G34)</f>
        <v>-24279</v>
      </c>
      <c r="J34" s="19">
        <f ca="1">IF(I34=0,0,IF(G34=0,1,I34/G34))</f>
        <v>-0.21386290365202684</v>
      </c>
      <c r="K34" s="18">
        <f>+DA34</f>
        <v>101055</v>
      </c>
      <c r="L34" s="73">
        <f ca="1">OFFSET(DA34,0,14,1,1)</f>
        <v>80449</v>
      </c>
      <c r="M34" s="18">
        <f ca="1">SUM(L34-K34)</f>
        <v>-20606</v>
      </c>
      <c r="N34" s="19">
        <f ca="1">IF(M34=0,0,IF(K34=0,1,M34/K34))</f>
        <v>-0.20390876255504428</v>
      </c>
      <c r="O34" s="18">
        <f>SUMIF($C$6:N$6,O$5,$C34:N34)</f>
        <v>214581</v>
      </c>
      <c r="P34" s="73">
        <f ca="1">SUMIF($C$6:O$6,P$5,$C34:O34)</f>
        <v>169696</v>
      </c>
      <c r="Q34" s="18">
        <f ca="1">SUM(P34-O34)</f>
        <v>-44885</v>
      </c>
      <c r="R34" s="19">
        <f ca="1">IF(Q34=0,0,IF(O34=0,1,Q34/O34))</f>
        <v>-0.20917509005923171</v>
      </c>
      <c r="S34" s="18">
        <f>+DB34</f>
        <v>112123</v>
      </c>
      <c r="T34" s="73">
        <f ca="1">OFFSET(DB34,0,14,1,1)</f>
        <v>97685</v>
      </c>
      <c r="U34" s="18">
        <f ca="1">SUM(T34-S34)</f>
        <v>-14438</v>
      </c>
      <c r="V34" s="19">
        <f ca="1">IF(U34=0,0,IF(S34=0,1,U34/S34))</f>
        <v>-0.1287692980030859</v>
      </c>
      <c r="W34" s="18">
        <f>SUMIF($C$6:V$6,W$5,$C34:V34)</f>
        <v>326704</v>
      </c>
      <c r="X34" s="73">
        <f ca="1">SUMIF($C$6:W$6,X$5,$C34:W34)</f>
        <v>267381</v>
      </c>
      <c r="Y34" s="18">
        <f ca="1">SUM(X34-W34)</f>
        <v>-59323</v>
      </c>
      <c r="Z34" s="19">
        <f ca="1">IF(Y34=0,0,IF(W34=0,1,Y34/W34))</f>
        <v>-0.18158026837749155</v>
      </c>
      <c r="AA34" s="18">
        <f>+DC34</f>
        <v>113490</v>
      </c>
      <c r="AB34" s="73">
        <f ca="1">OFFSET(DC34,0,14,1,1)</f>
        <v>98157</v>
      </c>
      <c r="AC34" s="18">
        <f ca="1">SUM(AB34-AA34)</f>
        <v>-15333</v>
      </c>
      <c r="AD34" s="19">
        <f ca="1">IF(AC34=0,0,IF(AA34=0,1,AC34/AA34))</f>
        <v>-0.13510441448585778</v>
      </c>
      <c r="AE34" s="18">
        <f>SUMIF($C$6:AD$6,AE$5,$C34:AD34)</f>
        <v>440194</v>
      </c>
      <c r="AF34" s="73">
        <f ca="1">SUMIF($C$6:AE$6,AF$5,$C34:AE34)</f>
        <v>365538</v>
      </c>
      <c r="AG34" s="18">
        <f ca="1">SUM(AF34-AE34)</f>
        <v>-74656</v>
      </c>
      <c r="AH34" s="19">
        <f ca="1">IF(AG34=0,0,IF(AE34=0,1,AG34/AE34))</f>
        <v>-0.16959794999477504</v>
      </c>
      <c r="AI34" s="18">
        <f>+DD34</f>
        <v>129858</v>
      </c>
      <c r="AJ34" s="73">
        <f ca="1">OFFSET(DD34,0,14,1,1)</f>
        <v>111274</v>
      </c>
      <c r="AK34" s="18">
        <f ca="1">SUM(AJ34-AI34)</f>
        <v>-18584</v>
      </c>
      <c r="AL34" s="19">
        <f ca="1">IF(AK34=0,0,IF(AI34=0,1,AK34/AI34))</f>
        <v>-0.14311016648955013</v>
      </c>
      <c r="AM34" s="18">
        <f>SUMIF($C$6:AL$6,AM$5,$C34:AL34)</f>
        <v>570052</v>
      </c>
      <c r="AN34" s="73">
        <f ca="1">SUMIF($C$6:AM$6,AN$5,$C34:AM34)</f>
        <v>476812</v>
      </c>
      <c r="AO34" s="18">
        <f ca="1">SUM(AN34-AM34)</f>
        <v>-93240</v>
      </c>
      <c r="AP34" s="19">
        <f ca="1">IF(AO34=0,0,IF(AM34=0,1,AO34/AM34))</f>
        <v>-0.16356402573800286</v>
      </c>
      <c r="AQ34" s="18">
        <f>+DE34</f>
        <v>133588</v>
      </c>
      <c r="AR34" s="73">
        <f ca="1">OFFSET(DE34,0,14,1,1)</f>
        <v>119780</v>
      </c>
      <c r="AS34" s="18">
        <f ca="1">SUM(AR34-AQ34)</f>
        <v>-13808</v>
      </c>
      <c r="AT34" s="19">
        <f ca="1">IF(AS34=0,0,IF(AQ34=0,1,AS34/AQ34))</f>
        <v>-0.10336257747701889</v>
      </c>
      <c r="AU34" s="18">
        <f>SUMIF($C$6:AT$6,AU$5,$C34:AT34)</f>
        <v>703640</v>
      </c>
      <c r="AV34" s="73">
        <f ca="1">SUMIF($C$6:AU$6,AV$5,$C34:AU34)</f>
        <v>596592</v>
      </c>
      <c r="AW34" s="18">
        <f ca="1">SUM(AV34-AU34)</f>
        <v>-107048</v>
      </c>
      <c r="AX34" s="19">
        <f ca="1">IF(AW34=0,0,IF(AU34=0,1,AW34/AU34))</f>
        <v>-0.15213461429139902</v>
      </c>
      <c r="AY34" s="18">
        <f>+DF34</f>
        <v>151497</v>
      </c>
      <c r="AZ34" s="73">
        <f ca="1">OFFSET(DF34,0,14,1,1)</f>
        <v>139386</v>
      </c>
      <c r="BA34" s="18">
        <f ca="1">SUM(AZ34-AY34)</f>
        <v>-12111</v>
      </c>
      <c r="BB34" s="19">
        <f ca="1">IF(BA34=0,0,IF(AY34=0,1,BA34/AY34))</f>
        <v>-7.9942177072813328E-2</v>
      </c>
      <c r="BC34" s="18">
        <f>SUMIF($C$6:BB$6,BC$5,$C34:BB34)</f>
        <v>855137</v>
      </c>
      <c r="BD34" s="73">
        <f ca="1">SUMIF($C$6:BC$6,BD$5,$C34:BC34)</f>
        <v>735978</v>
      </c>
      <c r="BE34" s="18">
        <f ca="1">SUM(BD34-BC34)</f>
        <v>-119159</v>
      </c>
      <c r="BF34" s="19">
        <f ca="1">IF(BE34=0,0,IF(BC34=0,1,BE34/BC34))</f>
        <v>-0.13934492367889589</v>
      </c>
      <c r="BG34" s="18">
        <f>+DG34</f>
        <v>140119</v>
      </c>
      <c r="BH34" s="73">
        <f ca="1">OFFSET(DG34,0,14,1,1)</f>
        <v>136570</v>
      </c>
      <c r="BI34" s="18">
        <f ca="1">SUM(BH34-BG34)</f>
        <v>-3549</v>
      </c>
      <c r="BJ34" s="19">
        <f ca="1">IF(BI34=0,0,IF(BG34=0,1,BI34/BG34))</f>
        <v>-2.5328470799820153E-2</v>
      </c>
      <c r="BK34" s="18">
        <f>SUMIF($C$6:BJ$6,BK$5,$C34:BJ34)</f>
        <v>995256</v>
      </c>
      <c r="BL34" s="73">
        <f ca="1">SUMIF($C$6:BK$6,BL$5,$C34:BK34)</f>
        <v>872548</v>
      </c>
      <c r="BM34" s="18">
        <f ca="1">SUM(BL34-BK34)</f>
        <v>-122708</v>
      </c>
      <c r="BN34" s="19">
        <f ca="1">IF(BM34=0,0,IF(BK34=0,1,BM34/BK34))</f>
        <v>-0.12329290152483381</v>
      </c>
      <c r="BO34" s="18">
        <f>+DH34</f>
        <v>123666</v>
      </c>
      <c r="BP34" s="73">
        <f ca="1">OFFSET(DH34,0,14,1,1)</f>
        <v>123010</v>
      </c>
      <c r="BQ34" s="18">
        <f ca="1">SUM(BP34-BO34)</f>
        <v>-656</v>
      </c>
      <c r="BR34" s="19">
        <f ca="1">IF(BQ34=0,0,IF(BO34=0,1,BQ34/BO34))</f>
        <v>-5.3046108065272586E-3</v>
      </c>
      <c r="BS34" s="18">
        <f>SUMIF($C$6:BR$6,BS$5,$C34:BR34)</f>
        <v>1118922</v>
      </c>
      <c r="BT34" s="73">
        <f ca="1">SUMIF($C$6:BS$6,BT$5,$C34:BS34)</f>
        <v>995558</v>
      </c>
      <c r="BU34" s="18">
        <f ca="1">SUM(BT34-BS34)</f>
        <v>-123364</v>
      </c>
      <c r="BV34" s="19">
        <f ca="1">IF(BU34=0,0,IF(BS34=0,1,BU34/BS34))</f>
        <v>-0.11025254664757686</v>
      </c>
      <c r="BW34" s="18">
        <f>+DI34</f>
        <v>114505</v>
      </c>
      <c r="BX34" s="73">
        <f ca="1">OFFSET(DI34,0,14,1,1)</f>
        <v>113225</v>
      </c>
      <c r="BY34" s="18">
        <f ca="1">SUM(BX34-BW34)</f>
        <v>-1280</v>
      </c>
      <c r="BZ34" s="19">
        <f ca="1">IF(BY34=0,0,IF(BW34=0,1,BY34/BW34))</f>
        <v>-1.1178551154971399E-2</v>
      </c>
      <c r="CA34" s="18">
        <f>SUMIF($C$6:BZ$6,CA$5,$C34:BZ34)</f>
        <v>1233427</v>
      </c>
      <c r="CB34" s="73">
        <f ca="1">SUMIF($C$6:CA$6,CB$5,$C34:CA34)</f>
        <v>1108783</v>
      </c>
      <c r="CC34" s="18">
        <f ca="1">SUM(CB34-CA34)</f>
        <v>-124644</v>
      </c>
      <c r="CD34" s="19">
        <f ca="1">IF(CC34=0,0,IF(CA34=0,1,CC34/CA34))</f>
        <v>-0.10105502798300994</v>
      </c>
      <c r="CE34" s="18">
        <f>+DJ34</f>
        <v>98863</v>
      </c>
      <c r="CF34" s="73">
        <f ca="1">OFFSET(DJ34,0,14,1,1)</f>
        <v>94325</v>
      </c>
      <c r="CG34" s="18">
        <f ca="1">SUM(CF34-CE34)</f>
        <v>-4538</v>
      </c>
      <c r="CH34" s="19">
        <f ca="1">IF(CG34=0,0,IF(CE34=0,1,CG34/CE34))</f>
        <v>-4.5901904655938013E-2</v>
      </c>
      <c r="CI34" s="18">
        <f>SUMIF($C$6:CH$6,CI$5,$C34:CH34)</f>
        <v>1332290</v>
      </c>
      <c r="CJ34" s="73">
        <f ca="1">SUMIF($C$6:CI$6,CJ$5,$C34:CI34)</f>
        <v>1203108</v>
      </c>
      <c r="CK34" s="18">
        <f ca="1">SUM(CJ34-CI34)</f>
        <v>-129182</v>
      </c>
      <c r="CL34" s="19">
        <f ca="1">IF(CK34=0,0,IF(CI34=0,1,CK34/CI34))</f>
        <v>-9.6962373056917031E-2</v>
      </c>
      <c r="CM34" s="18">
        <f>+DK34</f>
        <v>107038</v>
      </c>
      <c r="CN34" s="73">
        <f ca="1">OFFSET(DK34,0,14,1,1)</f>
        <v>94430</v>
      </c>
      <c r="CO34" s="18">
        <f ca="1">SUM(CN34-CM34)</f>
        <v>-12608</v>
      </c>
      <c r="CP34" s="19">
        <f ca="1">IF(CO34=0,0,IF(CM34=0,1,CO34/CM34))</f>
        <v>-0.11778994375829145</v>
      </c>
      <c r="CQ34" s="18">
        <f>SUMIF($C$6:CP$6,CQ$5,$C34:CP34)</f>
        <v>1439328</v>
      </c>
      <c r="CR34" s="73">
        <f ca="1">SUMIF($C$6:CQ$6,CR$5,$C34:CQ34)</f>
        <v>1297538</v>
      </c>
      <c r="CS34" s="18">
        <f ca="1">SUM(CR34-CQ34)</f>
        <v>-141790</v>
      </c>
      <c r="CT34" s="19">
        <f ca="1">IF(CS34=0,0,IF(CQ34=0,1,CS34/CQ34))</f>
        <v>-9.8511249694301792E-2</v>
      </c>
      <c r="CW34" t="s">
        <v>74</v>
      </c>
      <c r="CX34" t="s">
        <v>6</v>
      </c>
      <c r="CZ34" s="74">
        <f>SUMIF(IBA!$A$93:$A$103,'2015-2016'!CZ$7,IBA!D$93:D$103)</f>
        <v>113526</v>
      </c>
      <c r="DA34" s="74">
        <f>SUMIF(IBA!$A$93:$A$103,'2015-2016'!DA$7,IBA!E$93:E$103)</f>
        <v>101055</v>
      </c>
      <c r="DB34" s="74">
        <f>SUMIF(IBA!$A$93:$A$103,'2015-2016'!DB$7,IBA!F$93:F$103)</f>
        <v>112123</v>
      </c>
      <c r="DC34" s="74">
        <f>SUMIF(IBA!$A$93:$A$103,'2015-2016'!DC$7,IBA!G$93:G$103)</f>
        <v>113490</v>
      </c>
      <c r="DD34" s="74">
        <f>SUMIF(IBA!$A$93:$A$103,'2015-2016'!DD$7,IBA!H$93:H$103)</f>
        <v>129858</v>
      </c>
      <c r="DE34" s="74">
        <f>SUMIF(IBA!$A$93:$A$103,'2015-2016'!DE$7,IBA!I$93:I$103)</f>
        <v>133588</v>
      </c>
      <c r="DF34" s="74">
        <f>SUMIF(IBA!$A$93:$A$103,'2015-2016'!DF$7,IBA!J$93:J$103)</f>
        <v>151497</v>
      </c>
      <c r="DG34" s="74">
        <f>SUMIF(IBA!$A$93:$A$103,'2015-2016'!DG$7,IBA!K$93:K$103)</f>
        <v>140119</v>
      </c>
      <c r="DH34" s="74">
        <f>SUMIF(IBA!$A$93:$A$103,'2015-2016'!DH$7,IBA!L$93:L$103)</f>
        <v>123666</v>
      </c>
      <c r="DI34" s="74">
        <f>SUMIF(IBA!$A$93:$A$103,'2015-2016'!DI$7,IBA!M$93:M$103)</f>
        <v>114505</v>
      </c>
      <c r="DJ34" s="74">
        <f>SUMIF(IBA!$A$93:$A$103,'2015-2016'!DJ$7,IBA!N$93:N$103)</f>
        <v>98863</v>
      </c>
      <c r="DK34" s="74">
        <f>SUMIF(IBA!$A$93:$A$103,'2015-2016'!DK$7,IBA!O$93:O$103)</f>
        <v>107038</v>
      </c>
      <c r="DN34" s="74">
        <f>SUMIF(IBA!$A$93:$A$103,'2015-2016'!DN$7,IBA!D$93:D$103)</f>
        <v>89247</v>
      </c>
      <c r="DO34" s="74">
        <f>SUMIF(IBA!$A$93:$A$103,'2015-2016'!DO$7,IBA!E$93:E$103)</f>
        <v>80449</v>
      </c>
      <c r="DP34" s="74">
        <f>SUMIF(IBA!$A$93:$A$103,'2015-2016'!DP$7,IBA!F$93:F$103)</f>
        <v>97685</v>
      </c>
      <c r="DQ34" s="74">
        <f>SUMIF(IBA!$A$93:$A$103,'2015-2016'!DQ$7,IBA!G$93:G$103)</f>
        <v>98157</v>
      </c>
      <c r="DR34" s="74">
        <f>SUMIF(IBA!$A$93:$A$103,'2015-2016'!DR$7,IBA!H$93:H$103)</f>
        <v>111274</v>
      </c>
      <c r="DS34" s="74">
        <f>SUMIF(IBA!$A$93:$A$103,'2015-2016'!DS$7,IBA!I$93:I$103)</f>
        <v>119780</v>
      </c>
      <c r="DT34" s="74">
        <f>SUMIF(IBA!$A$93:$A$103,'2015-2016'!DT$7,IBA!J$93:J$103)</f>
        <v>139386</v>
      </c>
      <c r="DU34" s="74">
        <f>SUMIF(IBA!$A$93:$A$103,'2015-2016'!DU$7,IBA!K$93:K$103)</f>
        <v>136570</v>
      </c>
      <c r="DV34" s="74">
        <f>SUMIF(IBA!$A$93:$A$103,'2015-2016'!DV$7,IBA!L$93:L$103)</f>
        <v>123010</v>
      </c>
      <c r="DW34" s="74">
        <f>SUMIF(IBA!$A$93:$A$103,'2015-2016'!DW$7,IBA!M$93:M$103)</f>
        <v>113225</v>
      </c>
      <c r="DX34" s="74">
        <f>SUMIF(IBA!$A$93:$A$103,'2015-2016'!DX$7,IBA!N$93:N$103)</f>
        <v>94325</v>
      </c>
      <c r="DY34" s="74">
        <f>SUMIF(IBA!$A$93:$A$103,'2015-2016'!DY$7,IBA!O$93:O$103)</f>
        <v>94430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7219</v>
      </c>
      <c r="D35" s="73">
        <f ca="1">OFFSET(CZ35,0,14,1,1)</f>
        <v>7291</v>
      </c>
      <c r="E35" s="18">
        <f ca="1">SUM(D35-C35)</f>
        <v>72</v>
      </c>
      <c r="F35" s="19">
        <f ca="1">IF(E35=0,0,IF(C35=0,1,E35/C35))</f>
        <v>9.9736805651752317E-3</v>
      </c>
      <c r="G35" s="18">
        <f>SUMIF($C$6:F$6,G$5,$C35:F35)</f>
        <v>7219</v>
      </c>
      <c r="H35" s="73">
        <f ca="1">SUMIF($C$6:G$6,H$5,$C35:G35)</f>
        <v>7291</v>
      </c>
      <c r="I35" s="18">
        <f ca="1">SUM(H35-G35)</f>
        <v>72</v>
      </c>
      <c r="J35" s="19">
        <f ca="1">IF(I35=0,0,IF(G35=0,1,I35/G35))</f>
        <v>9.9736805651752317E-3</v>
      </c>
      <c r="K35" s="18">
        <f>+DA35</f>
        <v>7231</v>
      </c>
      <c r="L35" s="73">
        <f ca="1">OFFSET(DA35,0,14,1,1)</f>
        <v>7325</v>
      </c>
      <c r="M35" s="18">
        <f ca="1">SUM(L35-K35)</f>
        <v>94</v>
      </c>
      <c r="N35" s="19">
        <f ca="1">IF(M35=0,0,IF(K35=0,1,M35/K35))</f>
        <v>1.2999585119623841E-2</v>
      </c>
      <c r="O35" s="18">
        <f>SUMIF($C$6:N$6,O$5,$C35:N35)</f>
        <v>14450</v>
      </c>
      <c r="P35" s="73">
        <f ca="1">SUMIF($C$6:O$6,P$5,$C35:O35)</f>
        <v>14616</v>
      </c>
      <c r="Q35" s="18">
        <f ca="1">SUM(P35-O35)</f>
        <v>166</v>
      </c>
      <c r="R35" s="19">
        <f ca="1">IF(Q35=0,0,IF(O35=0,1,Q35/O35))</f>
        <v>1.1487889273356401E-2</v>
      </c>
      <c r="S35" s="18">
        <f>+DB35</f>
        <v>8362</v>
      </c>
      <c r="T35" s="73">
        <f ca="1">OFFSET(DB35,0,14,1,1)</f>
        <v>8278</v>
      </c>
      <c r="U35" s="18">
        <f ca="1">SUM(T35-S35)</f>
        <v>-84</v>
      </c>
      <c r="V35" s="19">
        <f ca="1">IF(U35=0,0,IF(S35=0,1,U35/S35))</f>
        <v>-1.0045443673762257E-2</v>
      </c>
      <c r="W35" s="18">
        <f>SUMIF($C$6:V$6,W$5,$C35:V35)</f>
        <v>22812</v>
      </c>
      <c r="X35" s="73">
        <f ca="1">SUMIF($C$6:W$6,X$5,$C35:W35)</f>
        <v>22894</v>
      </c>
      <c r="Y35" s="18">
        <f ca="1">SUM(X35-W35)</f>
        <v>82</v>
      </c>
      <c r="Z35" s="19">
        <f ca="1">IF(Y35=0,0,IF(W35=0,1,Y35/W35))</f>
        <v>3.5945993336840261E-3</v>
      </c>
      <c r="AA35" s="18">
        <f>+DC35</f>
        <v>8109</v>
      </c>
      <c r="AB35" s="73">
        <f ca="1">OFFSET(DC35,0,14,1,1)</f>
        <v>7445</v>
      </c>
      <c r="AC35" s="18">
        <f ca="1">SUM(AB35-AA35)</f>
        <v>-664</v>
      </c>
      <c r="AD35" s="19">
        <f ca="1">IF(AC35=0,0,IF(AA35=0,1,AC35/AA35))</f>
        <v>-8.1884326057467011E-2</v>
      </c>
      <c r="AE35" s="18">
        <f>SUMIF($C$6:AD$6,AE$5,$C35:AD35)</f>
        <v>30921</v>
      </c>
      <c r="AF35" s="73">
        <f ca="1">SUMIF($C$6:AE$6,AF$5,$C35:AE35)</f>
        <v>30339</v>
      </c>
      <c r="AG35" s="18">
        <f ca="1">SUM(AF35-AE35)</f>
        <v>-582</v>
      </c>
      <c r="AH35" s="19">
        <f ca="1">IF(AG35=0,0,IF(AE35=0,1,AG35/AE35))</f>
        <v>-1.8822159697293103E-2</v>
      </c>
      <c r="AI35" s="18">
        <f>+DD35</f>
        <v>7285</v>
      </c>
      <c r="AJ35" s="73">
        <f ca="1">OFFSET(DD35,0,14,1,1)</f>
        <v>7760</v>
      </c>
      <c r="AK35" s="18">
        <f ca="1">SUM(AJ35-AI35)</f>
        <v>475</v>
      </c>
      <c r="AL35" s="19">
        <f ca="1">IF(AK35=0,0,IF(AI35=0,1,AK35/AI35))</f>
        <v>6.5202470830473577E-2</v>
      </c>
      <c r="AM35" s="18">
        <f>SUMIF($C$6:AL$6,AM$5,$C35:AL35)</f>
        <v>38206</v>
      </c>
      <c r="AN35" s="73">
        <f ca="1">SUMIF($C$6:AM$6,AN$5,$C35:AM35)</f>
        <v>38099</v>
      </c>
      <c r="AO35" s="18">
        <f ca="1">SUM(AN35-AM35)</f>
        <v>-107</v>
      </c>
      <c r="AP35" s="19">
        <f ca="1">IF(AO35=0,0,IF(AM35=0,1,AO35/AM35))</f>
        <v>-2.8006072344657906E-3</v>
      </c>
      <c r="AQ35" s="18">
        <f>+DE35</f>
        <v>7863</v>
      </c>
      <c r="AR35" s="73">
        <f ca="1">OFFSET(DE35,0,14,1,1)</f>
        <v>7503</v>
      </c>
      <c r="AS35" s="18">
        <f ca="1">SUM(AR35-AQ35)</f>
        <v>-360</v>
      </c>
      <c r="AT35" s="19">
        <f ca="1">IF(AS35=0,0,IF(AQ35=0,1,AS35/AQ35))</f>
        <v>-4.5784051888592144E-2</v>
      </c>
      <c r="AU35" s="18">
        <f>SUMIF($C$6:AT$6,AU$5,$C35:AT35)</f>
        <v>46069</v>
      </c>
      <c r="AV35" s="73">
        <f ca="1">SUMIF($C$6:AU$6,AV$5,$C35:AU35)</f>
        <v>45602</v>
      </c>
      <c r="AW35" s="18">
        <f ca="1">SUM(AV35-AU35)</f>
        <v>-467</v>
      </c>
      <c r="AX35" s="19">
        <f ca="1">IF(AW35=0,0,IF(AU35=0,1,AW35/AU35))</f>
        <v>-1.0136968460352948E-2</v>
      </c>
      <c r="AY35" s="18">
        <f>+DF35</f>
        <v>7478</v>
      </c>
      <c r="AZ35" s="73">
        <f ca="1">OFFSET(DF35,0,14,1,1)</f>
        <v>7063</v>
      </c>
      <c r="BA35" s="18">
        <f ca="1">SUM(AZ35-AY35)</f>
        <v>-415</v>
      </c>
      <c r="BB35" s="19">
        <f ca="1">IF(BA35=0,0,IF(AY35=0,1,BA35/AY35))</f>
        <v>-5.5496121957742714E-2</v>
      </c>
      <c r="BC35" s="18">
        <f>SUMIF($C$6:BB$6,BC$5,$C35:BB35)</f>
        <v>53547</v>
      </c>
      <c r="BD35" s="73">
        <f ca="1">SUMIF($C$6:BC$6,BD$5,$C35:BC35)</f>
        <v>52665</v>
      </c>
      <c r="BE35" s="18">
        <f ca="1">SUM(BD35-BC35)</f>
        <v>-882</v>
      </c>
      <c r="BF35" s="19">
        <f ca="1">IF(BE35=0,0,IF(BC35=0,1,BE35/BC35))</f>
        <v>-1.6471511009020112E-2</v>
      </c>
      <c r="BG35" s="18">
        <f>+DG35</f>
        <v>7395</v>
      </c>
      <c r="BH35" s="73">
        <f ca="1">OFFSET(DG35,0,14,1,1)</f>
        <v>7603</v>
      </c>
      <c r="BI35" s="18">
        <f ca="1">SUM(BH35-BG35)</f>
        <v>208</v>
      </c>
      <c r="BJ35" s="19">
        <f ca="1">IF(BI35=0,0,IF(BG35=0,1,BI35/BG35))</f>
        <v>2.8127112914131169E-2</v>
      </c>
      <c r="BK35" s="18">
        <f>SUMIF($C$6:BJ$6,BK$5,$C35:BJ35)</f>
        <v>60942</v>
      </c>
      <c r="BL35" s="73">
        <f ca="1">SUMIF($C$6:BK$6,BL$5,$C35:BK35)</f>
        <v>60268</v>
      </c>
      <c r="BM35" s="18">
        <f ca="1">SUM(BL35-BK35)</f>
        <v>-674</v>
      </c>
      <c r="BN35" s="19">
        <f ca="1">IF(BM35=0,0,IF(BK35=0,1,BM35/BK35))</f>
        <v>-1.1059696104492797E-2</v>
      </c>
      <c r="BO35" s="18">
        <f>+DH35</f>
        <v>7497</v>
      </c>
      <c r="BP35" s="73">
        <f ca="1">OFFSET(DH35,0,14,1,1)</f>
        <v>6953</v>
      </c>
      <c r="BQ35" s="18">
        <f ca="1">SUM(BP35-BO35)</f>
        <v>-544</v>
      </c>
      <c r="BR35" s="19">
        <f ca="1">IF(BQ35=0,0,IF(BO35=0,1,BQ35/BO35))</f>
        <v>-7.2562358276643993E-2</v>
      </c>
      <c r="BS35" s="18">
        <f>SUMIF($C$6:BR$6,BS$5,$C35:BR35)</f>
        <v>68439</v>
      </c>
      <c r="BT35" s="73">
        <f ca="1">SUMIF($C$6:BS$6,BT$5,$C35:BS35)</f>
        <v>67221</v>
      </c>
      <c r="BU35" s="18">
        <f ca="1">SUM(BT35-BS35)</f>
        <v>-1218</v>
      </c>
      <c r="BV35" s="19">
        <f ca="1">IF(BU35=0,0,IF(BS35=0,1,BU35/BS35))</f>
        <v>-1.7796870205584535E-2</v>
      </c>
      <c r="BW35" s="18">
        <f>+DI35</f>
        <v>7273</v>
      </c>
      <c r="BX35" s="73">
        <f ca="1">OFFSET(DI35,0,14,1,1)</f>
        <v>7612</v>
      </c>
      <c r="BY35" s="18">
        <f ca="1">SUM(BX35-BW35)</f>
        <v>339</v>
      </c>
      <c r="BZ35" s="19">
        <f ca="1">IF(BY35=0,0,IF(BW35=0,1,BY35/BW35))</f>
        <v>4.6610752096796368E-2</v>
      </c>
      <c r="CA35" s="18">
        <f>SUMIF($C$6:BZ$6,CA$5,$C35:BZ35)</f>
        <v>75712</v>
      </c>
      <c r="CB35" s="73">
        <f ca="1">SUMIF($C$6:CA$6,CB$5,$C35:CA35)</f>
        <v>74833</v>
      </c>
      <c r="CC35" s="18">
        <f ca="1">SUM(CB35-CA35)</f>
        <v>-879</v>
      </c>
      <c r="CD35" s="19">
        <f ca="1">IF(CC35=0,0,IF(CA35=0,1,CC35/CA35))</f>
        <v>-1.1609784446322907E-2</v>
      </c>
      <c r="CE35" s="18">
        <f>+DJ35</f>
        <v>6572</v>
      </c>
      <c r="CF35" s="73">
        <f ca="1">OFFSET(DJ35,0,14,1,1)</f>
        <v>8044</v>
      </c>
      <c r="CG35" s="18">
        <f ca="1">SUM(CF35-CE35)</f>
        <v>1472</v>
      </c>
      <c r="CH35" s="19">
        <f ca="1">IF(CG35=0,0,IF(CE35=0,1,CG35/CE35))</f>
        <v>0.22398052343274497</v>
      </c>
      <c r="CI35" s="18">
        <f>SUMIF($C$6:CH$6,CI$5,$C35:CH35)</f>
        <v>82284</v>
      </c>
      <c r="CJ35" s="73">
        <f ca="1">SUMIF($C$6:CI$6,CJ$5,$C35:CI35)</f>
        <v>82877</v>
      </c>
      <c r="CK35" s="18">
        <f ca="1">SUM(CJ35-CI35)</f>
        <v>593</v>
      </c>
      <c r="CL35" s="19">
        <f ca="1">IF(CK35=0,0,IF(CI35=0,1,CK35/CI35))</f>
        <v>7.2067473627922801E-3</v>
      </c>
      <c r="CM35" s="18">
        <f>+DK35</f>
        <v>6187</v>
      </c>
      <c r="CN35" s="73">
        <f ca="1">OFFSET(DK35,0,14,1,1)</f>
        <v>6283</v>
      </c>
      <c r="CO35" s="18">
        <f ca="1">SUM(CN35-CM35)</f>
        <v>96</v>
      </c>
      <c r="CP35" s="19">
        <f ca="1">IF(CO35=0,0,IF(CM35=0,1,CO35/CM35))</f>
        <v>1.551640536609019E-2</v>
      </c>
      <c r="CQ35" s="18">
        <f>SUMIF($C$6:CP$6,CQ$5,$C35:CP35)</f>
        <v>88471</v>
      </c>
      <c r="CR35" s="73">
        <f ca="1">SUMIF($C$6:CQ$6,CR$5,$C35:CQ35)</f>
        <v>89160</v>
      </c>
      <c r="CS35" s="18">
        <f ca="1">SUM(CR35-CQ35)</f>
        <v>689</v>
      </c>
      <c r="CT35" s="19">
        <f ca="1">IF(CS35=0,0,IF(CQ35=0,1,CS35/CQ35))</f>
        <v>7.7878626894688652E-3</v>
      </c>
      <c r="CW35" t="s">
        <v>74</v>
      </c>
      <c r="CX35" t="s">
        <v>7</v>
      </c>
      <c r="CY35" s="7"/>
      <c r="CZ35" s="74">
        <f>SUMIF(IBA!$A$111:$A$121,'2015-2016'!CZ$7,IBA!D$111:D$121)</f>
        <v>7219</v>
      </c>
      <c r="DA35" s="74">
        <f>SUMIF(IBA!$A$111:$A$121,'2015-2016'!DA$7,IBA!E$111:E$121)</f>
        <v>7231</v>
      </c>
      <c r="DB35" s="74">
        <f>SUMIF(IBA!$A$111:$A$121,'2015-2016'!DB$7,IBA!F$111:F$121)</f>
        <v>8362</v>
      </c>
      <c r="DC35" s="74">
        <f>SUMIF(IBA!$A$111:$A$121,'2015-2016'!DC$7,IBA!G$111:G$121)</f>
        <v>8109</v>
      </c>
      <c r="DD35" s="74">
        <f>SUMIF(IBA!$A$111:$A$121,'2015-2016'!DD$7,IBA!H$111:H$121)</f>
        <v>7285</v>
      </c>
      <c r="DE35" s="74">
        <f>SUMIF(IBA!$A$111:$A$121,'2015-2016'!DE$7,IBA!I$111:I$121)</f>
        <v>7863</v>
      </c>
      <c r="DF35" s="74">
        <f>SUMIF(IBA!$A$111:$A$121,'2015-2016'!DF$7,IBA!J$111:J$121)</f>
        <v>7478</v>
      </c>
      <c r="DG35" s="74">
        <f>SUMIF(IBA!$A$111:$A$121,'2015-2016'!DG$7,IBA!K$111:K$121)</f>
        <v>7395</v>
      </c>
      <c r="DH35" s="74">
        <f>SUMIF(IBA!$A$111:$A$121,'2015-2016'!DH$7,IBA!L$111:L$121)</f>
        <v>7497</v>
      </c>
      <c r="DI35" s="74">
        <f>SUMIF(IBA!$A$111:$A$121,'2015-2016'!DI$7,IBA!M$111:M$121)</f>
        <v>7273</v>
      </c>
      <c r="DJ35" s="74">
        <f>SUMIF(IBA!$A$111:$A$121,'2015-2016'!DJ$7,IBA!N$111:N$121)</f>
        <v>6572</v>
      </c>
      <c r="DK35" s="74">
        <f>SUMIF(IBA!$A$111:$A$121,'2015-2016'!DK$7,IBA!O$111:O$121)</f>
        <v>6187</v>
      </c>
      <c r="DN35" s="74">
        <f>SUMIF(IBA!$A$111:$A$121,'2015-2016'!DN$7,IBA!D$111:D$121)</f>
        <v>7291</v>
      </c>
      <c r="DO35" s="74">
        <f>SUMIF(IBA!$A$111:$A$121,'2015-2016'!DO$7,IBA!E$111:E$121)</f>
        <v>7325</v>
      </c>
      <c r="DP35" s="74">
        <f>SUMIF(IBA!$A$111:$A$121,'2015-2016'!DP$7,IBA!F$111:F$121)</f>
        <v>8278</v>
      </c>
      <c r="DQ35" s="74">
        <f>SUMIF(IBA!$A$111:$A$121,'2015-2016'!DQ$7,IBA!G$111:G$121)</f>
        <v>7445</v>
      </c>
      <c r="DR35" s="74">
        <f>SUMIF(IBA!$A$111:$A$121,'2015-2016'!DR$7,IBA!H$111:H$121)</f>
        <v>7760</v>
      </c>
      <c r="DS35" s="74">
        <f>SUMIF(IBA!$A$111:$A$121,'2015-2016'!DS$7,IBA!I$111:I$121)</f>
        <v>7503</v>
      </c>
      <c r="DT35" s="74">
        <f>SUMIF(IBA!$A$111:$A$121,'2015-2016'!DT$7,IBA!J$111:J$121)</f>
        <v>7063</v>
      </c>
      <c r="DU35" s="74">
        <f>SUMIF(IBA!$A$111:$A$121,'2015-2016'!DU$7,IBA!K$111:K$121)</f>
        <v>7603</v>
      </c>
      <c r="DV35" s="74">
        <f>SUMIF(IBA!$A$111:$A$121,'2015-2016'!DV$7,IBA!L$111:L$121)</f>
        <v>6953</v>
      </c>
      <c r="DW35" s="74">
        <f>SUMIF(IBA!$A$111:$A$121,'2015-2016'!DW$7,IBA!M$111:M$121)</f>
        <v>7612</v>
      </c>
      <c r="DX35" s="74">
        <f>SUMIF(IBA!$A$111:$A$121,'2015-2016'!DX$7,IBA!N$111:N$121)</f>
        <v>8044</v>
      </c>
      <c r="DY35" s="74">
        <f>SUMIF(IBA!$A$111:$A$121,'2015-2016'!DY$7,IBA!O$111:O$121)</f>
        <v>6283</v>
      </c>
    </row>
    <row r="36" spans="1:130">
      <c r="A36" s="83"/>
      <c r="B36" s="26" t="s">
        <v>8</v>
      </c>
      <c r="C36" s="73">
        <f>+CZ36</f>
        <v>1062</v>
      </c>
      <c r="D36" s="73">
        <f ca="1">OFFSET(CZ36,0,14,1,1)</f>
        <v>1141</v>
      </c>
      <c r="E36" s="73">
        <f ca="1">SUM(D36-C36)</f>
        <v>79</v>
      </c>
      <c r="F36" s="19">
        <f ca="1">IF(E36=0,0,IF(C36=0,1,E36/C36))</f>
        <v>7.4387947269303201E-2</v>
      </c>
      <c r="G36" s="73">
        <f>SUMIF($C$6:F$6,G$5,$C36:F36)</f>
        <v>1062</v>
      </c>
      <c r="H36" s="73">
        <f ca="1">SUMIF($C$6:G$6,H$5,$C36:G36)</f>
        <v>1141</v>
      </c>
      <c r="I36" s="73">
        <f ca="1">SUM(H36-G36)</f>
        <v>79</v>
      </c>
      <c r="J36" s="19">
        <f ca="1">IF(I36=0,0,IF(G36=0,1,I36/G36))</f>
        <v>7.4387947269303201E-2</v>
      </c>
      <c r="K36" s="73">
        <f>+DA36</f>
        <v>1032</v>
      </c>
      <c r="L36" s="73">
        <f ca="1">OFFSET(DA36,0,14,1,1)</f>
        <v>1509</v>
      </c>
      <c r="M36" s="73">
        <f ca="1">SUM(L36-K36)</f>
        <v>477</v>
      </c>
      <c r="N36" s="19">
        <f ca="1">IF(M36=0,0,IF(K36=0,1,M36/K36))</f>
        <v>0.46220930232558138</v>
      </c>
      <c r="O36" s="73">
        <f>SUMIF($C$6:N$6,O$5,$C36:N36)</f>
        <v>2094</v>
      </c>
      <c r="P36" s="73">
        <f ca="1">SUMIF($C$6:O$6,P$5,$C36:O36)</f>
        <v>2650</v>
      </c>
      <c r="Q36" s="73">
        <f ca="1">SUM(P36-O36)</f>
        <v>556</v>
      </c>
      <c r="R36" s="19">
        <f ca="1">IF(Q36=0,0,IF(O36=0,1,Q36/O36))</f>
        <v>0.26552053486150906</v>
      </c>
      <c r="S36" s="73">
        <f>+DB36</f>
        <v>1225</v>
      </c>
      <c r="T36" s="73">
        <f ca="1">OFFSET(DB36,0,14,1,1)</f>
        <v>1235</v>
      </c>
      <c r="U36" s="73">
        <f ca="1">SUM(T36-S36)</f>
        <v>10</v>
      </c>
      <c r="V36" s="19">
        <f ca="1">IF(U36=0,0,IF(S36=0,1,U36/S36))</f>
        <v>8.1632653061224497E-3</v>
      </c>
      <c r="W36" s="73">
        <f>SUMIF($C$6:V$6,W$5,$C36:V36)</f>
        <v>3319</v>
      </c>
      <c r="X36" s="73">
        <f ca="1">SUMIF($C$6:W$6,X$5,$C36:W36)</f>
        <v>3885</v>
      </c>
      <c r="Y36" s="73">
        <f ca="1">SUM(X36-W36)</f>
        <v>566</v>
      </c>
      <c r="Z36" s="19">
        <f ca="1">IF(Y36=0,0,IF(W36=0,1,Y36/W36))</f>
        <v>0.17053329316059054</v>
      </c>
      <c r="AA36" s="73">
        <f>+DC36</f>
        <v>1034</v>
      </c>
      <c r="AB36" s="73">
        <f ca="1">OFFSET(DC36,0,14,1,1)</f>
        <v>1846</v>
      </c>
      <c r="AC36" s="73">
        <f ca="1">SUM(AB36-AA36)</f>
        <v>812</v>
      </c>
      <c r="AD36" s="19">
        <f ca="1">IF(AC36=0,0,IF(AA36=0,1,AC36/AA36))</f>
        <v>0.7852998065764023</v>
      </c>
      <c r="AE36" s="73">
        <f>SUMIF($C$6:AD$6,AE$5,$C36:AD36)</f>
        <v>4353</v>
      </c>
      <c r="AF36" s="73">
        <f ca="1">SUMIF($C$6:AE$6,AF$5,$C36:AE36)</f>
        <v>5731</v>
      </c>
      <c r="AG36" s="73">
        <f ca="1">SUM(AF36-AE36)</f>
        <v>1378</v>
      </c>
      <c r="AH36" s="19">
        <f ca="1">IF(AG36=0,0,IF(AE36=0,1,AG36/AE36))</f>
        <v>0.31656328968527453</v>
      </c>
      <c r="AI36" s="73">
        <f>+DD36</f>
        <v>3998</v>
      </c>
      <c r="AJ36" s="73">
        <f ca="1">OFFSET(DD36,0,14,1,1)</f>
        <v>4716</v>
      </c>
      <c r="AK36" s="73">
        <f ca="1">SUM(AJ36-AI36)</f>
        <v>718</v>
      </c>
      <c r="AL36" s="19">
        <f ca="1">IF(AK36=0,0,IF(AI36=0,1,AK36/AI36))</f>
        <v>0.17958979489744872</v>
      </c>
      <c r="AM36" s="73">
        <f>SUMIF($C$6:AL$6,AM$5,$C36:AL36)</f>
        <v>8351</v>
      </c>
      <c r="AN36" s="73">
        <f ca="1">SUMIF($C$6:AM$6,AN$5,$C36:AM36)</f>
        <v>10447</v>
      </c>
      <c r="AO36" s="73">
        <f ca="1">SUM(AN36-AM36)</f>
        <v>2096</v>
      </c>
      <c r="AP36" s="19">
        <f ca="1">IF(AO36=0,0,IF(AM36=0,1,AO36/AM36))</f>
        <v>0.25098790564004309</v>
      </c>
      <c r="AQ36" s="73">
        <f>+DE36</f>
        <v>6319</v>
      </c>
      <c r="AR36" s="73">
        <f ca="1">OFFSET(DE36,0,14,1,1)</f>
        <v>7131</v>
      </c>
      <c r="AS36" s="73">
        <f ca="1">SUM(AR36-AQ36)</f>
        <v>812</v>
      </c>
      <c r="AT36" s="19">
        <f ca="1">IF(AS36=0,0,IF(AQ36=0,1,AS36/AQ36))</f>
        <v>0.12850134514954897</v>
      </c>
      <c r="AU36" s="73">
        <f>SUMIF($C$6:AT$6,AU$5,$C36:AT36)</f>
        <v>14670</v>
      </c>
      <c r="AV36" s="73">
        <f ca="1">SUMIF($C$6:AU$6,AV$5,$C36:AU36)</f>
        <v>17578</v>
      </c>
      <c r="AW36" s="73">
        <f ca="1">SUM(AV36-AU36)</f>
        <v>2908</v>
      </c>
      <c r="AX36" s="19">
        <f ca="1">IF(AW36=0,0,IF(AU36=0,1,AW36/AU36))</f>
        <v>0.19822767552828902</v>
      </c>
      <c r="AY36" s="73">
        <f>+DF36</f>
        <v>8808</v>
      </c>
      <c r="AZ36" s="73">
        <f ca="1">OFFSET(DF36,0,14,1,1)</f>
        <v>9612</v>
      </c>
      <c r="BA36" s="73">
        <f ca="1">SUM(AZ36-AY36)</f>
        <v>804</v>
      </c>
      <c r="BB36" s="19">
        <f ca="1">IF(BA36=0,0,IF(AY36=0,1,BA36/AY36))</f>
        <v>9.128065395095368E-2</v>
      </c>
      <c r="BC36" s="73">
        <f>SUMIF($C$6:BB$6,BC$5,$C36:BB36)</f>
        <v>23478</v>
      </c>
      <c r="BD36" s="73">
        <f ca="1">SUMIF($C$6:BC$6,BD$5,$C36:BC36)</f>
        <v>27190</v>
      </c>
      <c r="BE36" s="73">
        <f ca="1">SUM(BD36-BC36)</f>
        <v>3712</v>
      </c>
      <c r="BF36" s="19">
        <f ca="1">IF(BE36=0,0,IF(BC36=0,1,BE36/BC36))</f>
        <v>0.15810546043104182</v>
      </c>
      <c r="BG36" s="73">
        <f>+DG36</f>
        <v>9224</v>
      </c>
      <c r="BH36" s="73">
        <f ca="1">OFFSET(DG36,0,14,1,1)</f>
        <v>8316</v>
      </c>
      <c r="BI36" s="73">
        <f ca="1">SUM(BH36-BG36)</f>
        <v>-908</v>
      </c>
      <c r="BJ36" s="19">
        <f ca="1">IF(BI36=0,0,IF(BG36=0,1,BI36/BG36))</f>
        <v>-9.8438855160450991E-2</v>
      </c>
      <c r="BK36" s="73">
        <f>SUMIF($C$6:BJ$6,BK$5,$C36:BJ36)</f>
        <v>32702</v>
      </c>
      <c r="BL36" s="73">
        <f ca="1">SUMIF($C$6:BK$6,BL$5,$C36:BK36)</f>
        <v>35506</v>
      </c>
      <c r="BM36" s="73">
        <f ca="1">SUM(BL36-BK36)</f>
        <v>2804</v>
      </c>
      <c r="BN36" s="19">
        <f ca="1">IF(BM36=0,0,IF(BK36=0,1,BM36/BK36))</f>
        <v>8.5743991193199198E-2</v>
      </c>
      <c r="BO36" s="73">
        <f>+DH36</f>
        <v>6662</v>
      </c>
      <c r="BP36" s="73">
        <f ca="1">OFFSET(DH36,0,14,1,1)</f>
        <v>6936</v>
      </c>
      <c r="BQ36" s="73">
        <f ca="1">SUM(BP36-BO36)</f>
        <v>274</v>
      </c>
      <c r="BR36" s="19">
        <f ca="1">IF(BQ36=0,0,IF(BO36=0,1,BQ36/BO36))</f>
        <v>4.1128790153107178E-2</v>
      </c>
      <c r="BS36" s="73">
        <f>SUMIF($C$6:BR$6,BS$5,$C36:BR36)</f>
        <v>39364</v>
      </c>
      <c r="BT36" s="73">
        <f ca="1">SUMIF($C$6:BS$6,BT$5,$C36:BS36)</f>
        <v>42442</v>
      </c>
      <c r="BU36" s="73">
        <f ca="1">SUM(BT36-BS36)</f>
        <v>3078</v>
      </c>
      <c r="BV36" s="19">
        <f ca="1">IF(BU36=0,0,IF(BS36=0,1,BU36/BS36))</f>
        <v>7.8193273041357592E-2</v>
      </c>
      <c r="BW36" s="73">
        <f>+DI36</f>
        <v>3255</v>
      </c>
      <c r="BX36" s="73">
        <f ca="1">OFFSET(DI36,0,14,1,1)</f>
        <v>3400</v>
      </c>
      <c r="BY36" s="73">
        <f ca="1">SUM(BX36-BW36)</f>
        <v>145</v>
      </c>
      <c r="BZ36" s="19">
        <f ca="1">IF(BY36=0,0,IF(BW36=0,1,BY36/BW36))</f>
        <v>4.4546850998463901E-2</v>
      </c>
      <c r="CA36" s="73">
        <f>SUMIF($C$6:BZ$6,CA$5,$C36:BZ36)</f>
        <v>42619</v>
      </c>
      <c r="CB36" s="73">
        <f ca="1">SUMIF($C$6:CA$6,CB$5,$C36:CA36)</f>
        <v>45842</v>
      </c>
      <c r="CC36" s="73">
        <f ca="1">SUM(CB36-CA36)</f>
        <v>3223</v>
      </c>
      <c r="CD36" s="19">
        <f ca="1">IF(CC36=0,0,IF(CA36=0,1,CC36/CA36))</f>
        <v>7.5623548182735395E-2</v>
      </c>
      <c r="CE36" s="73">
        <f>+DJ36</f>
        <v>1065</v>
      </c>
      <c r="CF36" s="73">
        <f ca="1">OFFSET(DJ36,0,14,1,1)</f>
        <v>1666</v>
      </c>
      <c r="CG36" s="73">
        <f ca="1">SUM(CF36-CE36)</f>
        <v>601</v>
      </c>
      <c r="CH36" s="19">
        <f ca="1">IF(CG36=0,0,IF(CE36=0,1,CG36/CE36))</f>
        <v>0.56431924882629103</v>
      </c>
      <c r="CI36" s="73">
        <f>SUMIF($C$6:CH$6,CI$5,$C36:CH36)</f>
        <v>43684</v>
      </c>
      <c r="CJ36" s="73">
        <f ca="1">SUMIF($C$6:CI$6,CJ$5,$C36:CI36)</f>
        <v>47508</v>
      </c>
      <c r="CK36" s="73">
        <f ca="1">SUM(CJ36-CI36)</f>
        <v>3824</v>
      </c>
      <c r="CL36" s="19">
        <f ca="1">IF(CK36=0,0,IF(CI36=0,1,CK36/CI36))</f>
        <v>8.7537771266367553E-2</v>
      </c>
      <c r="CM36" s="73">
        <f>+DK36</f>
        <v>552</v>
      </c>
      <c r="CN36" s="73">
        <f ca="1">OFFSET(DK36,0,14,1,1)</f>
        <v>1555</v>
      </c>
      <c r="CO36" s="73">
        <f ca="1">SUM(CN36-CM36)</f>
        <v>1003</v>
      </c>
      <c r="CP36" s="19">
        <f ca="1">IF(CO36=0,0,IF(CM36=0,1,CO36/CM36))</f>
        <v>1.8170289855072463</v>
      </c>
      <c r="CQ36" s="73">
        <f>SUMIF($C$6:CP$6,CQ$5,$C36:CP36)</f>
        <v>44236</v>
      </c>
      <c r="CR36" s="73">
        <f ca="1">SUMIF($C$6:CQ$6,CR$5,$C36:CQ36)</f>
        <v>49063</v>
      </c>
      <c r="CS36" s="73">
        <f ca="1">SUM(CR36-CQ36)</f>
        <v>4827</v>
      </c>
      <c r="CT36" s="19">
        <f ca="1">IF(CS36=0,0,IF(CQ36=0,1,CS36/CQ36))</f>
        <v>0.10911926937336107</v>
      </c>
      <c r="CW36" t="s">
        <v>74</v>
      </c>
      <c r="CX36" t="s">
        <v>8</v>
      </c>
      <c r="CY36" s="7"/>
      <c r="CZ36" s="74">
        <f>SUMIF(IBA!$A$129:$A$139,'2015-2016'!CZ$7,IBA!D$129:D$139)</f>
        <v>1062</v>
      </c>
      <c r="DA36" s="74">
        <f>SUMIF(IBA!$A$129:$A$139,'2015-2016'!DA$7,IBA!E$129:E$139)</f>
        <v>1032</v>
      </c>
      <c r="DB36" s="74">
        <f>SUMIF(IBA!$A$129:$A$139,'2015-2016'!DB$7,IBA!F$129:F$139)</f>
        <v>1225</v>
      </c>
      <c r="DC36" s="74">
        <f>SUMIF(IBA!$A$129:$A$139,'2015-2016'!DC$7,IBA!G$129:G$139)</f>
        <v>1034</v>
      </c>
      <c r="DD36" s="74">
        <f>SUMIF(IBA!$A$129:$A$139,'2015-2016'!DD$7,IBA!H$129:H$139)</f>
        <v>3998</v>
      </c>
      <c r="DE36" s="74">
        <f>SUMIF(IBA!$A$129:$A$139,'2015-2016'!DE$7,IBA!I$129:I$139)</f>
        <v>6319</v>
      </c>
      <c r="DF36" s="74">
        <f>SUMIF(IBA!$A$129:$A$139,'2015-2016'!DF$7,IBA!J$129:J$139)</f>
        <v>8808</v>
      </c>
      <c r="DG36" s="74">
        <f>SUMIF(IBA!$A$129:$A$139,'2015-2016'!DG$7,IBA!K$129:K$139)</f>
        <v>9224</v>
      </c>
      <c r="DH36" s="74">
        <f>SUMIF(IBA!$A$129:$A$139,'2015-2016'!DH$7,IBA!L$129:L$139)</f>
        <v>6662</v>
      </c>
      <c r="DI36" s="74">
        <f>SUMIF(IBA!$A$129:$A$139,'2015-2016'!DI$7,IBA!M$129:M$139)</f>
        <v>3255</v>
      </c>
      <c r="DJ36" s="74">
        <f>SUMIF(IBA!$A$129:$A$139,'2015-2016'!DJ$7,IBA!N$129:N$139)</f>
        <v>1065</v>
      </c>
      <c r="DK36" s="74">
        <f>SUMIF(IBA!$A$129:$A$139,'2015-2016'!DK$7,IBA!O$129:O$139)</f>
        <v>552</v>
      </c>
      <c r="DN36" s="74">
        <f>SUMIF(IBA!$A$129:$A$139,'2015-2016'!DN$7,IBA!D$129:D$139)</f>
        <v>1141</v>
      </c>
      <c r="DO36" s="74">
        <f>SUMIF(IBA!$A$129:$A$139,'2015-2016'!DO$7,IBA!E$129:E$139)</f>
        <v>1509</v>
      </c>
      <c r="DP36" s="74">
        <f>SUMIF(IBA!$A$129:$A$139,'2015-2016'!DP$7,IBA!F$129:F$139)</f>
        <v>1235</v>
      </c>
      <c r="DQ36" s="74">
        <f>SUMIF(IBA!$A$129:$A$139,'2015-2016'!DQ$7,IBA!G$129:G$139)</f>
        <v>1846</v>
      </c>
      <c r="DR36" s="74">
        <f>SUMIF(IBA!$A$129:$A$139,'2015-2016'!DR$7,IBA!H$129:H$139)</f>
        <v>4716</v>
      </c>
      <c r="DS36" s="74">
        <f>SUMIF(IBA!$A$129:$A$139,'2015-2016'!DS$7,IBA!I$129:I$139)</f>
        <v>7131</v>
      </c>
      <c r="DT36" s="74">
        <f>SUMIF(IBA!$A$129:$A$139,'2015-2016'!DT$7,IBA!J$129:J$139)</f>
        <v>9612</v>
      </c>
      <c r="DU36" s="74">
        <f>SUMIF(IBA!$A$129:$A$139,'2015-2016'!DU$7,IBA!K$129:K$139)</f>
        <v>8316</v>
      </c>
      <c r="DV36" s="74">
        <f>SUMIF(IBA!$A$129:$A$139,'2015-2016'!DV$7,IBA!L$129:L$139)</f>
        <v>6936</v>
      </c>
      <c r="DW36" s="74">
        <f>SUMIF(IBA!$A$129:$A$139,'2015-2016'!DW$7,IBA!M$129:M$139)</f>
        <v>3400</v>
      </c>
      <c r="DX36" s="74">
        <f>SUMIF(IBA!$A$129:$A$139,'2015-2016'!DX$7,IBA!N$129:N$139)</f>
        <v>1666</v>
      </c>
      <c r="DY36" s="74">
        <f>SUMIF(IBA!$A$129:$A$139,'2015-2016'!DY$7,IBA!O$129:O$139)</f>
        <v>1555</v>
      </c>
    </row>
    <row r="37" spans="1:130" s="7" customFormat="1">
      <c r="A37" s="75"/>
      <c r="B37" s="24" t="s">
        <v>9</v>
      </c>
      <c r="C37" s="12">
        <f>+SUM(C34:C36)</f>
        <v>121807</v>
      </c>
      <c r="D37" s="86">
        <f ca="1">+SUM(D34:D36)</f>
        <v>97679</v>
      </c>
      <c r="E37" s="12">
        <f ca="1">SUM(E34:E36)</f>
        <v>-24128</v>
      </c>
      <c r="F37" s="13">
        <f ca="1">IF(E37=0,0,IF(C37=0,1,E37/C37))</f>
        <v>-0.19808385396569983</v>
      </c>
      <c r="G37" s="12">
        <f>SUM(G34:G36)</f>
        <v>121807</v>
      </c>
      <c r="H37" s="86">
        <f ca="1">SUM(H34:H36)</f>
        <v>97679</v>
      </c>
      <c r="I37" s="12">
        <f ca="1">SUM(I34:I36)</f>
        <v>-24128</v>
      </c>
      <c r="J37" s="13">
        <f ca="1">IF(I37=0,0,IF(G37=0,1,I37/G37))</f>
        <v>-0.19808385396569983</v>
      </c>
      <c r="K37" s="12">
        <f>+SUM(K34:K36)</f>
        <v>109318</v>
      </c>
      <c r="L37" s="86">
        <f ca="1">+SUM(L34:L36)</f>
        <v>89283</v>
      </c>
      <c r="M37" s="12">
        <f ca="1">SUM(M34:M36)</f>
        <v>-20035</v>
      </c>
      <c r="N37" s="13">
        <f ca="1">IF(M37=0,0,IF(K37=0,1,M37/K37))</f>
        <v>-0.18327265409173238</v>
      </c>
      <c r="O37" s="12">
        <f>SUM(O34:O36)</f>
        <v>231125</v>
      </c>
      <c r="P37" s="86">
        <f ca="1">SUM(P34:P36)</f>
        <v>186962</v>
      </c>
      <c r="Q37" s="12">
        <f ca="1">SUM(Q34:Q36)</f>
        <v>-44163</v>
      </c>
      <c r="R37" s="13">
        <f ca="1">IF(Q37=0,0,IF(O37=0,1,Q37/O37))</f>
        <v>-0.1910784207679827</v>
      </c>
      <c r="S37" s="12">
        <f>+SUM(S34:S36)</f>
        <v>121710</v>
      </c>
      <c r="T37" s="86">
        <f ca="1">+SUM(T34:T36)</f>
        <v>107198</v>
      </c>
      <c r="U37" s="12">
        <f ca="1">SUM(U34:U36)</f>
        <v>-14512</v>
      </c>
      <c r="V37" s="13">
        <f ca="1">IF(U37=0,0,IF(S37=0,1,U37/S37))</f>
        <v>-0.11923424533727714</v>
      </c>
      <c r="W37" s="12">
        <f>SUM(W34:W36)</f>
        <v>352835</v>
      </c>
      <c r="X37" s="86">
        <f ca="1">SUM(X34:X36)</f>
        <v>294160</v>
      </c>
      <c r="Y37" s="12">
        <f ca="1">SUM(Y34:Y36)</f>
        <v>-58675</v>
      </c>
      <c r="Z37" s="13">
        <f ca="1">IF(Y37=0,0,IF(W37=0,1,Y37/W37))</f>
        <v>-0.16629586067141866</v>
      </c>
      <c r="AA37" s="12">
        <f>+SUM(AA34:AA36)</f>
        <v>122633</v>
      </c>
      <c r="AB37" s="86">
        <f ca="1">+SUM(AB34:AB36)</f>
        <v>107448</v>
      </c>
      <c r="AC37" s="12">
        <f ca="1">SUM(AC34:AC36)</f>
        <v>-15185</v>
      </c>
      <c r="AD37" s="13">
        <f ca="1">IF(AC37=0,0,IF(AA37=0,1,AC37/AA37))</f>
        <v>-0.12382474537848703</v>
      </c>
      <c r="AE37" s="12">
        <f>SUM(AE34:AE36)</f>
        <v>475468</v>
      </c>
      <c r="AF37" s="86">
        <f ca="1">SUM(AF34:AF36)</f>
        <v>401608</v>
      </c>
      <c r="AG37" s="12">
        <f ca="1">SUM(AG34:AG36)</f>
        <v>-73860</v>
      </c>
      <c r="AH37" s="13">
        <f ca="1">IF(AG37=0,0,IF(AE37=0,1,AG37/AE37))</f>
        <v>-0.1553416844035771</v>
      </c>
      <c r="AI37" s="12">
        <f>+SUM(AI34:AI36)</f>
        <v>141141</v>
      </c>
      <c r="AJ37" s="86">
        <f ca="1">+SUM(AJ34:AJ36)</f>
        <v>123750</v>
      </c>
      <c r="AK37" s="12">
        <f ca="1">SUM(AK34:AK36)</f>
        <v>-17391</v>
      </c>
      <c r="AL37" s="13">
        <f ca="1">IF(AK37=0,0,IF(AI37=0,1,AK37/AI37))</f>
        <v>-0.1232172083235913</v>
      </c>
      <c r="AM37" s="12">
        <f>SUM(AM34:AM36)</f>
        <v>616609</v>
      </c>
      <c r="AN37" s="86">
        <f ca="1">SUM(AN34:AN36)</f>
        <v>525358</v>
      </c>
      <c r="AO37" s="12">
        <f ca="1">SUM(AO34:AO36)</f>
        <v>-91251</v>
      </c>
      <c r="AP37" s="13">
        <f ca="1">IF(AO37=0,0,IF(AM37=0,1,AO37/AM37))</f>
        <v>-0.14798843351297175</v>
      </c>
      <c r="AQ37" s="12">
        <f>+SUM(AQ34:AQ36)</f>
        <v>147770</v>
      </c>
      <c r="AR37" s="86">
        <f ca="1">+SUM(AR34:AR36)</f>
        <v>134414</v>
      </c>
      <c r="AS37" s="12">
        <f ca="1">SUM(AS34:AS36)</f>
        <v>-13356</v>
      </c>
      <c r="AT37" s="13">
        <f ca="1">IF(AS37=0,0,IF(AQ37=0,1,AS37/AQ37))</f>
        <v>-9.0383704405495022E-2</v>
      </c>
      <c r="AU37" s="12">
        <f>SUM(AU34:AU36)</f>
        <v>764379</v>
      </c>
      <c r="AV37" s="86">
        <f ca="1">SUM(AV34:AV36)</f>
        <v>659772</v>
      </c>
      <c r="AW37" s="12">
        <f ca="1">SUM(AW34:AW36)</f>
        <v>-104607</v>
      </c>
      <c r="AX37" s="13">
        <f ca="1">IF(AW37=0,0,IF(AU37=0,1,AW37/AU37))</f>
        <v>-0.13685226831192379</v>
      </c>
      <c r="AY37" s="12">
        <f>+SUM(AY34:AY36)</f>
        <v>167783</v>
      </c>
      <c r="AZ37" s="86">
        <f ca="1">+SUM(AZ34:AZ36)</f>
        <v>156061</v>
      </c>
      <c r="BA37" s="12">
        <f ca="1">SUM(BA34:BA36)</f>
        <v>-11722</v>
      </c>
      <c r="BB37" s="13">
        <f ca="1">IF(BA37=0,0,IF(AY37=0,1,BA37/AY37))</f>
        <v>-6.9864050589153848E-2</v>
      </c>
      <c r="BC37" s="12">
        <f>SUM(BC34:BC36)</f>
        <v>932162</v>
      </c>
      <c r="BD37" s="86">
        <f ca="1">SUM(BD34:BD36)</f>
        <v>815833</v>
      </c>
      <c r="BE37" s="12">
        <f ca="1">SUM(BE34:BE36)</f>
        <v>-116329</v>
      </c>
      <c r="BF37" s="13">
        <f ca="1">IF(BE37=0,0,IF(BC37=0,1,BE37/BC37))</f>
        <v>-0.12479483179962281</v>
      </c>
      <c r="BG37" s="12">
        <f>+SUM(BG34:BG36)</f>
        <v>156738</v>
      </c>
      <c r="BH37" s="86">
        <f ca="1">+SUM(BH34:BH36)</f>
        <v>152489</v>
      </c>
      <c r="BI37" s="12">
        <f ca="1">SUM(BI34:BI36)</f>
        <v>-4249</v>
      </c>
      <c r="BJ37" s="13">
        <f ca="1">IF(BI37=0,0,IF(BG37=0,1,BI37/BG37))</f>
        <v>-2.7108933379269864E-2</v>
      </c>
      <c r="BK37" s="12">
        <f>SUM(BK34:BK36)</f>
        <v>1088900</v>
      </c>
      <c r="BL37" s="86">
        <f ca="1">SUM(BL34:BL36)</f>
        <v>968322</v>
      </c>
      <c r="BM37" s="12">
        <f ca="1">SUM(BM34:BM36)</f>
        <v>-120578</v>
      </c>
      <c r="BN37" s="13">
        <f ca="1">IF(BM37=0,0,IF(BK37=0,1,BM37/BK37))</f>
        <v>-0.11073376802277528</v>
      </c>
      <c r="BO37" s="12">
        <f>+SUM(BO34:BO36)</f>
        <v>137825</v>
      </c>
      <c r="BP37" s="86">
        <f ca="1">+SUM(BP34:BP36)</f>
        <v>136899</v>
      </c>
      <c r="BQ37" s="12">
        <f ca="1">SUM(BQ34:BQ36)</f>
        <v>-926</v>
      </c>
      <c r="BR37" s="13">
        <f ca="1">IF(BQ37=0,0,IF(BO37=0,1,BQ37/BO37))</f>
        <v>-6.7186649736985307E-3</v>
      </c>
      <c r="BS37" s="12">
        <f>SUM(BS34:BS36)</f>
        <v>1226725</v>
      </c>
      <c r="BT37" s="86">
        <f ca="1">SUM(BT34:BT36)</f>
        <v>1105221</v>
      </c>
      <c r="BU37" s="12">
        <f ca="1">SUM(BU34:BU36)</f>
        <v>-121504</v>
      </c>
      <c r="BV37" s="13">
        <f ca="1">IF(BU37=0,0,IF(BS37=0,1,BU37/BS37))</f>
        <v>-9.9047463775499806E-2</v>
      </c>
      <c r="BW37" s="12">
        <f>+SUM(BW34:BW36)</f>
        <v>125033</v>
      </c>
      <c r="BX37" s="86">
        <f ca="1">+SUM(BX34:BX36)</f>
        <v>124237</v>
      </c>
      <c r="BY37" s="12">
        <f ca="1">SUM(BY34:BY36)</f>
        <v>-796</v>
      </c>
      <c r="BZ37" s="13">
        <f ca="1">IF(BY37=0,0,IF(BW37=0,1,BY37/BW37))</f>
        <v>-6.3663192917069898E-3</v>
      </c>
      <c r="CA37" s="12">
        <f>SUM(CA34:CA36)</f>
        <v>1351758</v>
      </c>
      <c r="CB37" s="86">
        <f ca="1">SUM(CB34:CB36)</f>
        <v>1229458</v>
      </c>
      <c r="CC37" s="12">
        <f ca="1">SUM(CC34:CC36)</f>
        <v>-122300</v>
      </c>
      <c r="CD37" s="13">
        <f ca="1">IF(CC37=0,0,IF(CA37=0,1,CC37/CA37))</f>
        <v>-9.0474774330908336E-2</v>
      </c>
      <c r="CE37" s="12">
        <f>+SUM(CE34:CE36)</f>
        <v>106500</v>
      </c>
      <c r="CF37" s="86">
        <f ca="1">+SUM(CF34:CF36)</f>
        <v>104035</v>
      </c>
      <c r="CG37" s="12">
        <f ca="1">SUM(CG34:CG36)</f>
        <v>-2465</v>
      </c>
      <c r="CH37" s="13">
        <f ca="1">IF(CG37=0,0,IF(CE37=0,1,CG37/CE37))</f>
        <v>-2.3145539906103286E-2</v>
      </c>
      <c r="CI37" s="12">
        <f>SUM(CI34:CI36)</f>
        <v>1458258</v>
      </c>
      <c r="CJ37" s="86">
        <f ca="1">SUM(CJ34:CJ36)</f>
        <v>1333493</v>
      </c>
      <c r="CK37" s="12">
        <f ca="1">SUM(CK34:CK36)</f>
        <v>-124765</v>
      </c>
      <c r="CL37" s="13">
        <f ca="1">IF(CK37=0,0,IF(CI37=0,1,CK37/CI37))</f>
        <v>-8.5557562516372268E-2</v>
      </c>
      <c r="CM37" s="12">
        <f>+SUM(CM34:CM36)</f>
        <v>113777</v>
      </c>
      <c r="CN37" s="86">
        <f ca="1">+SUM(CN34:CN36)</f>
        <v>102268</v>
      </c>
      <c r="CO37" s="12">
        <f ca="1">SUM(CO34:CO36)</f>
        <v>-11509</v>
      </c>
      <c r="CP37" s="13">
        <f ca="1">IF(CO37=0,0,IF(CM37=0,1,CO37/CM37))</f>
        <v>-0.10115401179500251</v>
      </c>
      <c r="CQ37" s="12">
        <f>SUM(CQ34:CQ36)</f>
        <v>1572035</v>
      </c>
      <c r="CR37" s="86">
        <f ca="1">SUM(CR34:CR36)</f>
        <v>1435761</v>
      </c>
      <c r="CS37" s="12">
        <f ca="1">SUM(CS34:CS36)</f>
        <v>-136274</v>
      </c>
      <c r="CT37" s="13">
        <f ca="1">IF(CS37=0,0,IF(CQ37=0,1,CS37/CQ37))</f>
        <v>-8.6686365125458409E-2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168775</v>
      </c>
      <c r="D39" s="73">
        <f ca="1">OFFSET(CZ39,0,14,1,1)</f>
        <v>168360</v>
      </c>
      <c r="E39" s="18">
        <f ca="1">SUM(D39-C39)</f>
        <v>-415</v>
      </c>
      <c r="F39" s="19">
        <f ca="1">IF(E39=0,0,IF(C39=0,1,E39/C39))</f>
        <v>-2.4588949785217004E-3</v>
      </c>
      <c r="G39" s="18">
        <f>SUMIF($C$6:F$6,G$5,$C39:F39)</f>
        <v>168775</v>
      </c>
      <c r="H39" s="73">
        <f ca="1">SUMIF($C$6:G$6,H$5,$C39:G39)</f>
        <v>168360</v>
      </c>
      <c r="I39" s="18">
        <f ca="1">SUM(H39-G39)</f>
        <v>-415</v>
      </c>
      <c r="J39" s="19">
        <f ca="1">IF(I39=0,0,IF(G39=0,1,I39/G39))</f>
        <v>-2.4588949785217004E-3</v>
      </c>
      <c r="K39" s="18">
        <f>+DA39</f>
        <v>148863</v>
      </c>
      <c r="L39" s="73">
        <f ca="1">OFFSET(DA39,0,14,1,1)</f>
        <v>151503</v>
      </c>
      <c r="M39" s="18">
        <f ca="1">SUM(L39-K39)</f>
        <v>2640</v>
      </c>
      <c r="N39" s="19">
        <f ca="1">IF(M39=0,0,IF(K39=0,1,M39/K39))</f>
        <v>1.7734426956328972E-2</v>
      </c>
      <c r="O39" s="18">
        <f>SUMIF($C$6:N$6,O$5,$C39:N39)</f>
        <v>317638</v>
      </c>
      <c r="P39" s="73">
        <f ca="1">SUMIF($C$6:O$6,P$5,$C39:O39)</f>
        <v>319863</v>
      </c>
      <c r="Q39" s="18">
        <f ca="1">SUM(P39-O39)</f>
        <v>2225</v>
      </c>
      <c r="R39" s="19">
        <f ca="1">IF(Q39=0,0,IF(O39=0,1,Q39/O39))</f>
        <v>7.0048293969865068E-3</v>
      </c>
      <c r="S39" s="18">
        <f>+DB39</f>
        <v>176662</v>
      </c>
      <c r="T39" s="73">
        <f ca="1">OFFSET(DB39,0,14,1,1)</f>
        <v>177327</v>
      </c>
      <c r="U39" s="18">
        <f ca="1">SUM(T39-S39)</f>
        <v>665</v>
      </c>
      <c r="V39" s="19">
        <f ca="1">IF(U39=0,0,IF(S39=0,1,U39/S39))</f>
        <v>3.7642503764250376E-3</v>
      </c>
      <c r="W39" s="18">
        <f>SUMIF($C$6:V$6,W$5,$C39:V39)</f>
        <v>494300</v>
      </c>
      <c r="X39" s="73">
        <f ca="1">SUMIF($C$6:W$6,X$5,$C39:W39)</f>
        <v>497190</v>
      </c>
      <c r="Y39" s="18">
        <f ca="1">SUM(X39-W39)</f>
        <v>2890</v>
      </c>
      <c r="Z39" s="19">
        <f ca="1">IF(Y39=0,0,IF(W39=0,1,Y39/W39))</f>
        <v>5.8466518308719403E-3</v>
      </c>
      <c r="AA39" s="18">
        <f>+DC39</f>
        <v>181186</v>
      </c>
      <c r="AB39" s="73">
        <f ca="1">OFFSET(DC39,0,14,1,1)</f>
        <v>182673</v>
      </c>
      <c r="AC39" s="18">
        <f ca="1">SUM(AB39-AA39)</f>
        <v>1487</v>
      </c>
      <c r="AD39" s="19">
        <f ca="1">IF(AC39=0,0,IF(AA39=0,1,AC39/AA39))</f>
        <v>8.207035863698078E-3</v>
      </c>
      <c r="AE39" s="18">
        <f>SUMIF($C$6:AD$6,AE$5,$C39:AD39)</f>
        <v>675486</v>
      </c>
      <c r="AF39" s="73">
        <f ca="1">SUMIF($C$6:AE$6,AF$5,$C39:AE39)</f>
        <v>679863</v>
      </c>
      <c r="AG39" s="18">
        <f ca="1">SUM(AF39-AE39)</f>
        <v>4377</v>
      </c>
      <c r="AH39" s="19">
        <f ca="1">IF(AG39=0,0,IF(AE39=0,1,AG39/AE39))</f>
        <v>6.4797790035618797E-3</v>
      </c>
      <c r="AI39" s="18">
        <f>+DD39</f>
        <v>194759</v>
      </c>
      <c r="AJ39" s="73">
        <f ca="1">OFFSET(DD39,0,14,1,1)</f>
        <v>195931</v>
      </c>
      <c r="AK39" s="18">
        <f ca="1">SUM(AJ39-AI39)</f>
        <v>1172</v>
      </c>
      <c r="AL39" s="19">
        <f ca="1">IF(AK39=0,0,IF(AI39=0,1,AK39/AI39))</f>
        <v>6.0176936624238165E-3</v>
      </c>
      <c r="AM39" s="18">
        <f>SUMIF($C$6:AL$6,AM$5,$C39:AL39)</f>
        <v>870245</v>
      </c>
      <c r="AN39" s="73">
        <f ca="1">SUMIF($C$6:AM$6,AN$5,$C39:AM39)</f>
        <v>875794</v>
      </c>
      <c r="AO39" s="18">
        <f ca="1">SUM(AN39-AM39)</f>
        <v>5549</v>
      </c>
      <c r="AP39" s="19">
        <f ca="1">IF(AO39=0,0,IF(AM39=0,1,AO39/AM39))</f>
        <v>6.3763652764451386E-3</v>
      </c>
      <c r="AQ39" s="18">
        <f>+DE39</f>
        <v>196292</v>
      </c>
      <c r="AR39" s="73">
        <f ca="1">OFFSET(DE39,0,14,1,1)</f>
        <v>196844</v>
      </c>
      <c r="AS39" s="18">
        <f ca="1">SUM(AR39-AQ39)</f>
        <v>552</v>
      </c>
      <c r="AT39" s="19">
        <f ca="1">IF(AS39=0,0,IF(AQ39=0,1,AS39/AQ39))</f>
        <v>2.8121370203574268E-3</v>
      </c>
      <c r="AU39" s="18">
        <f>SUMIF($C$6:AT$6,AU$5,$C39:AT39)</f>
        <v>1066537</v>
      </c>
      <c r="AV39" s="73">
        <f ca="1">SUMIF($C$6:AU$6,AV$5,$C39:AU39)</f>
        <v>1072638</v>
      </c>
      <c r="AW39" s="18">
        <f ca="1">SUM(AV39-AU39)</f>
        <v>6101</v>
      </c>
      <c r="AX39" s="19">
        <f ca="1">IF(AW39=0,0,IF(AU39=0,1,AW39/AU39))</f>
        <v>5.7203828840443416E-3</v>
      </c>
      <c r="AY39" s="18">
        <f>+DF39</f>
        <v>204647</v>
      </c>
      <c r="AZ39" s="73">
        <f ca="1">OFFSET(DF39,0,14,1,1)</f>
        <v>198223</v>
      </c>
      <c r="BA39" s="18">
        <f ca="1">SUM(AZ39-AY39)</f>
        <v>-6424</v>
      </c>
      <c r="BB39" s="19">
        <f ca="1">IF(BA39=0,0,IF(AY39=0,1,BA39/AY39))</f>
        <v>-3.1390638514124318E-2</v>
      </c>
      <c r="BC39" s="18">
        <f>SUMIF($C$6:BB$6,BC$5,$C39:BB39)</f>
        <v>1271184</v>
      </c>
      <c r="BD39" s="73">
        <f ca="1">SUMIF($C$6:BC$6,BD$5,$C39:BC39)</f>
        <v>1270861</v>
      </c>
      <c r="BE39" s="18">
        <f ca="1">SUM(BD39-BC39)</f>
        <v>-323</v>
      </c>
      <c r="BF39" s="19">
        <f ca="1">IF(BE39=0,0,IF(BC39=0,1,BE39/BC39))</f>
        <v>-2.5409382119347004E-4</v>
      </c>
      <c r="BG39" s="18">
        <f>+DG39</f>
        <v>197575</v>
      </c>
      <c r="BH39" s="73">
        <f ca="1">OFFSET(DG39,0,14,1,1)</f>
        <v>197538</v>
      </c>
      <c r="BI39" s="18">
        <f ca="1">SUM(BH39-BG39)</f>
        <v>-37</v>
      </c>
      <c r="BJ39" s="19">
        <f ca="1">IF(BI39=0,0,IF(BG39=0,1,BI39/BG39))</f>
        <v>-1.8727065671264077E-4</v>
      </c>
      <c r="BK39" s="18">
        <f>SUMIF($C$6:BJ$6,BK$5,$C39:BJ39)</f>
        <v>1468759</v>
      </c>
      <c r="BL39" s="73">
        <f ca="1">SUMIF($C$6:BK$6,BL$5,$C39:BK39)</f>
        <v>1468399</v>
      </c>
      <c r="BM39" s="18">
        <f ca="1">SUM(BL39-BK39)</f>
        <v>-360</v>
      </c>
      <c r="BN39" s="19">
        <f ca="1">IF(BM39=0,0,IF(BK39=0,1,BM39/BK39))</f>
        <v>-2.4510488105945223E-4</v>
      </c>
      <c r="BO39" s="18">
        <f>+DH39</f>
        <v>186442</v>
      </c>
      <c r="BP39" s="73">
        <f ca="1">OFFSET(DH39,0,14,1,1)</f>
        <v>191969</v>
      </c>
      <c r="BQ39" s="18">
        <f ca="1">SUM(BP39-BO39)</f>
        <v>5527</v>
      </c>
      <c r="BR39" s="19">
        <f ca="1">IF(BQ39=0,0,IF(BO39=0,1,BQ39/BO39))</f>
        <v>2.9644607974597999E-2</v>
      </c>
      <c r="BS39" s="18">
        <f>SUMIF($C$6:BR$6,BS$5,$C39:BR39)</f>
        <v>1655201</v>
      </c>
      <c r="BT39" s="73">
        <f ca="1">SUMIF($C$6:BS$6,BT$5,$C39:BS39)</f>
        <v>1660368</v>
      </c>
      <c r="BU39" s="18">
        <f ca="1">SUM(BT39-BS39)</f>
        <v>5167</v>
      </c>
      <c r="BV39" s="19">
        <f ca="1">IF(BU39=0,0,IF(BS39=0,1,BU39/BS39))</f>
        <v>3.121675252733656E-3</v>
      </c>
      <c r="BW39" s="18">
        <f>+DI39</f>
        <v>191000</v>
      </c>
      <c r="BX39" s="73">
        <f ca="1">OFFSET(DI39,0,14,1,1)</f>
        <v>191303</v>
      </c>
      <c r="BY39" s="18">
        <f ca="1">SUM(BX39-BW39)</f>
        <v>303</v>
      </c>
      <c r="BZ39" s="19">
        <f ca="1">IF(BY39=0,0,IF(BW39=0,1,BY39/BW39))</f>
        <v>1.5863874345549739E-3</v>
      </c>
      <c r="CA39" s="18">
        <f>SUMIF($C$6:BZ$6,CA$5,$C39:BZ39)</f>
        <v>1846201</v>
      </c>
      <c r="CB39" s="73">
        <f ca="1">SUMIF($C$6:CA$6,CB$5,$C39:CA39)</f>
        <v>1851671</v>
      </c>
      <c r="CC39" s="18">
        <f ca="1">SUM(CB39-CA39)</f>
        <v>5470</v>
      </c>
      <c r="CD39" s="19">
        <f ca="1">IF(CC39=0,0,IF(CA39=0,1,CC39/CA39))</f>
        <v>2.9628409907696942E-3</v>
      </c>
      <c r="CE39" s="18">
        <f>+DJ39</f>
        <v>179893</v>
      </c>
      <c r="CF39" s="73">
        <f ca="1">OFFSET(DJ39,0,14,1,1)</f>
        <v>180284</v>
      </c>
      <c r="CG39" s="18">
        <f ca="1">SUM(CF39-CE39)</f>
        <v>391</v>
      </c>
      <c r="CH39" s="19">
        <f ca="1">IF(CG39=0,0,IF(CE39=0,1,CG39/CE39))</f>
        <v>2.173514255696442E-3</v>
      </c>
      <c r="CI39" s="18">
        <f>SUMIF($C$6:CH$6,CI$5,$C39:CH39)</f>
        <v>2026094</v>
      </c>
      <c r="CJ39" s="73">
        <f ca="1">SUMIF($C$6:CI$6,CJ$5,$C39:CI39)</f>
        <v>2031955</v>
      </c>
      <c r="CK39" s="18">
        <f ca="1">SUM(CJ39-CI39)</f>
        <v>5861</v>
      </c>
      <c r="CL39" s="19">
        <f ca="1">IF(CK39=0,0,IF(CI39=0,1,CK39/CI39))</f>
        <v>2.8927581839736953E-3</v>
      </c>
      <c r="CM39" s="18">
        <f>+DK39</f>
        <v>176064</v>
      </c>
      <c r="CN39" s="73">
        <f ca="1">OFFSET(DK39,0,14,1,1)</f>
        <v>180878</v>
      </c>
      <c r="CO39" s="18">
        <f ca="1">SUM(CN39-CM39)</f>
        <v>4814</v>
      </c>
      <c r="CP39" s="19">
        <f ca="1">IF(CO39=0,0,IF(CM39=0,1,CO39/CM39))</f>
        <v>2.7342330061795709E-2</v>
      </c>
      <c r="CQ39" s="18">
        <f>SUMIF($C$6:CP$6,CQ$5,$C39:CP39)</f>
        <v>2202158</v>
      </c>
      <c r="CR39" s="73">
        <f ca="1">SUMIF($C$6:CQ$6,CR$5,$C39:CQ39)</f>
        <v>2212833</v>
      </c>
      <c r="CS39" s="18">
        <f ca="1">SUM(CR39-CQ39)</f>
        <v>10675</v>
      </c>
      <c r="CT39" s="19">
        <f ca="1">IF(CS39=0,0,IF(CQ39=0,1,CS39/CQ39))</f>
        <v>4.8475177530404269E-3</v>
      </c>
      <c r="CW39" t="s">
        <v>16</v>
      </c>
      <c r="CX39" t="s">
        <v>6</v>
      </c>
      <c r="CZ39" s="74">
        <f>SUMIF(SIBC!$A$93:$A$103,'2015-2016'!CZ$7,SIBC!D$93:D$103)</f>
        <v>168775</v>
      </c>
      <c r="DA39" s="74">
        <f>SUMIF(SIBC!$A$93:$A$103,'2015-2016'!DA$7,SIBC!E$93:E$103)</f>
        <v>148863</v>
      </c>
      <c r="DB39" s="74">
        <f>SUMIF(SIBC!$A$93:$A$103,'2015-2016'!DB$7,SIBC!F$93:F$103)</f>
        <v>176662</v>
      </c>
      <c r="DC39" s="74">
        <f>SUMIF(SIBC!$A$93:$A$103,'2015-2016'!DC$7,SIBC!G$93:G$103)</f>
        <v>181186</v>
      </c>
      <c r="DD39" s="74">
        <f>SUMIF(SIBC!$A$93:$A$103,'2015-2016'!DD$7,SIBC!H$93:H$103)</f>
        <v>194759</v>
      </c>
      <c r="DE39" s="74">
        <f>SUMIF(SIBC!$A$93:$A$103,'2015-2016'!DE$7,SIBC!I$93:I$103)</f>
        <v>196292</v>
      </c>
      <c r="DF39" s="74">
        <f>SUMIF(SIBC!$A$93:$A$103,'2015-2016'!DF$7,SIBC!J$93:J$103)</f>
        <v>204647</v>
      </c>
      <c r="DG39" s="74">
        <f>SUMIF(SIBC!$A$93:$A$103,'2015-2016'!DG$7,SIBC!K$93:K$103)</f>
        <v>197575</v>
      </c>
      <c r="DH39" s="74">
        <f>SUMIF(SIBC!$A$93:$A$103,'2015-2016'!DH$7,SIBC!L$93:L$103)</f>
        <v>186442</v>
      </c>
      <c r="DI39" s="74">
        <f>SUMIF(SIBC!$A$93:$A$103,'2015-2016'!DI$7,SIBC!M$93:M$103)</f>
        <v>191000</v>
      </c>
      <c r="DJ39" s="74">
        <f>SUMIF(SIBC!$A$93:$A$103,'2015-2016'!DJ$7,SIBC!N$93:N$103)</f>
        <v>179893</v>
      </c>
      <c r="DK39" s="74">
        <f>SUMIF(SIBC!$A$93:$A$103,'2015-2016'!DK$7,SIBC!O$93:O$103)</f>
        <v>176064</v>
      </c>
      <c r="DN39" s="74">
        <f>SUMIF(SIBC!$A$93:$A$103,'2015-2016'!DN$7,SIBC!D$93:D$103)</f>
        <v>168360</v>
      </c>
      <c r="DO39" s="74">
        <f>SUMIF(SIBC!$A$93:$A$103,'2015-2016'!DO$7,SIBC!E$93:E$103)</f>
        <v>151503</v>
      </c>
      <c r="DP39" s="74">
        <f>SUMIF(SIBC!$A$93:$A$103,'2015-2016'!DP$7,SIBC!F$93:F$103)</f>
        <v>177327</v>
      </c>
      <c r="DQ39" s="74">
        <f>SUMIF(SIBC!$A$93:$A$103,'2015-2016'!DQ$7,SIBC!G$93:G$103)</f>
        <v>182673</v>
      </c>
      <c r="DR39" s="74">
        <f>SUMIF(SIBC!$A$93:$A$103,'2015-2016'!DR$7,SIBC!H$93:H$103)</f>
        <v>195931</v>
      </c>
      <c r="DS39" s="74">
        <f>SUMIF(SIBC!$A$93:$A$103,'2015-2016'!DS$7,SIBC!I$93:I$103)</f>
        <v>196844</v>
      </c>
      <c r="DT39" s="74">
        <f>SUMIF(SIBC!$A$93:$A$103,'2015-2016'!DT$7,SIBC!J$93:J$103)</f>
        <v>198223</v>
      </c>
      <c r="DU39" s="74">
        <f>SUMIF(SIBC!$A$93:$A$103,'2015-2016'!DU$7,SIBC!K$93:K$103)</f>
        <v>197538</v>
      </c>
      <c r="DV39" s="74">
        <f>SUMIF(SIBC!$A$93:$A$103,'2015-2016'!DV$7,SIBC!L$93:L$103)</f>
        <v>191969</v>
      </c>
      <c r="DW39" s="74">
        <f>SUMIF(SIBC!$A$93:$A$103,'2015-2016'!DW$7,SIBC!M$93:M$103)</f>
        <v>191303</v>
      </c>
      <c r="DX39" s="74">
        <f>SUMIF(SIBC!$A$93:$A$103,'2015-2016'!DX$7,SIBC!N$93:N$103)</f>
        <v>180284</v>
      </c>
      <c r="DY39" s="74">
        <f>SUMIF(SIBC!$A$93:$A$103,'2015-2016'!DY$7,SIBC!O$93:O$103)</f>
        <v>180878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4351</v>
      </c>
      <c r="D40" s="73">
        <f ca="1">OFFSET(CZ40,0,14,1,1)</f>
        <v>4488</v>
      </c>
      <c r="E40" s="18">
        <f ca="1">SUM(D40-C40)</f>
        <v>137</v>
      </c>
      <c r="F40" s="19">
        <f ca="1">IF(E40=0,0,IF(C40=0,1,E40/C40))</f>
        <v>3.1487014479430017E-2</v>
      </c>
      <c r="G40" s="18">
        <f>SUMIF($C$6:F$6,G$5,$C40:F40)</f>
        <v>4351</v>
      </c>
      <c r="H40" s="73">
        <f ca="1">SUMIF($C$6:G$6,H$5,$C40:G40)</f>
        <v>4488</v>
      </c>
      <c r="I40" s="18">
        <f ca="1">SUM(H40-G40)</f>
        <v>137</v>
      </c>
      <c r="J40" s="19">
        <f ca="1">IF(I40=0,0,IF(G40=0,1,I40/G40))</f>
        <v>3.1487014479430017E-2</v>
      </c>
      <c r="K40" s="18">
        <f>+DA40</f>
        <v>4212</v>
      </c>
      <c r="L40" s="73">
        <f ca="1">OFFSET(DA40,0,14,1,1)</f>
        <v>4446</v>
      </c>
      <c r="M40" s="18">
        <f ca="1">SUM(L40-K40)</f>
        <v>234</v>
      </c>
      <c r="N40" s="19">
        <f ca="1">IF(M40=0,0,IF(K40=0,1,M40/K40))</f>
        <v>5.5555555555555552E-2</v>
      </c>
      <c r="O40" s="18">
        <f>SUMIF($C$6:N$6,O$5,$C40:N40)</f>
        <v>8563</v>
      </c>
      <c r="P40" s="73">
        <f ca="1">SUMIF($C$6:O$6,P$5,$C40:O40)</f>
        <v>8934</v>
      </c>
      <c r="Q40" s="18">
        <f ca="1">SUM(P40-O40)</f>
        <v>371</v>
      </c>
      <c r="R40" s="19">
        <f ca="1">IF(Q40=0,0,IF(O40=0,1,Q40/O40))</f>
        <v>4.3325937171552024E-2</v>
      </c>
      <c r="S40" s="18">
        <f>+DB40</f>
        <v>4450</v>
      </c>
      <c r="T40" s="73">
        <f ca="1">OFFSET(DB40,0,14,1,1)</f>
        <v>4868</v>
      </c>
      <c r="U40" s="18">
        <f ca="1">SUM(T40-S40)</f>
        <v>418</v>
      </c>
      <c r="V40" s="19">
        <f ca="1">IF(U40=0,0,IF(S40=0,1,U40/S40))</f>
        <v>9.3932584269662917E-2</v>
      </c>
      <c r="W40" s="18">
        <f>SUMIF($C$6:V$6,W$5,$C40:V40)</f>
        <v>13013</v>
      </c>
      <c r="X40" s="73">
        <f ca="1">SUMIF($C$6:W$6,X$5,$C40:W40)</f>
        <v>13802</v>
      </c>
      <c r="Y40" s="18">
        <f ca="1">SUM(X40-W40)</f>
        <v>789</v>
      </c>
      <c r="Z40" s="19">
        <f ca="1">IF(Y40=0,0,IF(W40=0,1,Y40/W40))</f>
        <v>6.0631676016291401E-2</v>
      </c>
      <c r="AA40" s="18">
        <f>+DC40</f>
        <v>4521</v>
      </c>
      <c r="AB40" s="73">
        <f ca="1">OFFSET(DC40,0,14,1,1)</f>
        <v>4815</v>
      </c>
      <c r="AC40" s="18">
        <f ca="1">SUM(AB40-AA40)</f>
        <v>294</v>
      </c>
      <c r="AD40" s="19">
        <f ca="1">IF(AC40=0,0,IF(AA40=0,1,AC40/AA40))</f>
        <v>6.5029860650298602E-2</v>
      </c>
      <c r="AE40" s="18">
        <f>SUMIF($C$6:AD$6,AE$5,$C40:AD40)</f>
        <v>17534</v>
      </c>
      <c r="AF40" s="73">
        <f ca="1">SUMIF($C$6:AE$6,AF$5,$C40:AE40)</f>
        <v>18617</v>
      </c>
      <c r="AG40" s="18">
        <f ca="1">SUM(AF40-AE40)</f>
        <v>1083</v>
      </c>
      <c r="AH40" s="19">
        <f ca="1">IF(AG40=0,0,IF(AE40=0,1,AG40/AE40))</f>
        <v>6.1765712330329646E-2</v>
      </c>
      <c r="AI40" s="18">
        <f>+DD40</f>
        <v>5980</v>
      </c>
      <c r="AJ40" s="73">
        <f ca="1">OFFSET(DD40,0,14,1,1)</f>
        <v>6111</v>
      </c>
      <c r="AK40" s="18">
        <f ca="1">SUM(AJ40-AI40)</f>
        <v>131</v>
      </c>
      <c r="AL40" s="19">
        <f ca="1">IF(AK40=0,0,IF(AI40=0,1,AK40/AI40))</f>
        <v>2.1906354515050169E-2</v>
      </c>
      <c r="AM40" s="18">
        <f>SUMIF($C$6:AL$6,AM$5,$C40:AL40)</f>
        <v>23514</v>
      </c>
      <c r="AN40" s="73">
        <f ca="1">SUMIF($C$6:AM$6,AN$5,$C40:AM40)</f>
        <v>24728</v>
      </c>
      <c r="AO40" s="18">
        <f ca="1">SUM(AN40-AM40)</f>
        <v>1214</v>
      </c>
      <c r="AP40" s="19">
        <f ca="1">IF(AO40=0,0,IF(AM40=0,1,AO40/AM40))</f>
        <v>5.1628816875053163E-2</v>
      </c>
      <c r="AQ40" s="18">
        <f>+DE40</f>
        <v>6351</v>
      </c>
      <c r="AR40" s="73">
        <f ca="1">OFFSET(DE40,0,14,1,1)</f>
        <v>6726</v>
      </c>
      <c r="AS40" s="18">
        <f ca="1">SUM(AR40-AQ40)</f>
        <v>375</v>
      </c>
      <c r="AT40" s="19">
        <f ca="1">IF(AS40=0,0,IF(AQ40=0,1,AS40/AQ40))</f>
        <v>5.9045819555975439E-2</v>
      </c>
      <c r="AU40" s="18">
        <f>SUMIF($C$6:AT$6,AU$5,$C40:AT40)</f>
        <v>29865</v>
      </c>
      <c r="AV40" s="73">
        <f ca="1">SUMIF($C$6:AU$6,AV$5,$C40:AU40)</f>
        <v>31454</v>
      </c>
      <c r="AW40" s="18">
        <f ca="1">SUM(AV40-AU40)</f>
        <v>1589</v>
      </c>
      <c r="AX40" s="19">
        <f ca="1">IF(AW40=0,0,IF(AU40=0,1,AW40/AU40))</f>
        <v>5.3206094090071994E-2</v>
      </c>
      <c r="AY40" s="18">
        <f>+DF40</f>
        <v>6271</v>
      </c>
      <c r="AZ40" s="73">
        <f ca="1">OFFSET(DF40,0,14,1,1)</f>
        <v>5936</v>
      </c>
      <c r="BA40" s="18">
        <f ca="1">SUM(AZ40-AY40)</f>
        <v>-335</v>
      </c>
      <c r="BB40" s="19">
        <f ca="1">IF(BA40=0,0,IF(AY40=0,1,BA40/AY40))</f>
        <v>-5.3420507096156915E-2</v>
      </c>
      <c r="BC40" s="18">
        <f>SUMIF($C$6:BB$6,BC$5,$C40:BB40)</f>
        <v>36136</v>
      </c>
      <c r="BD40" s="73">
        <f ca="1">SUMIF($C$6:BC$6,BD$5,$C40:BC40)</f>
        <v>37390</v>
      </c>
      <c r="BE40" s="18">
        <f ca="1">SUM(BD40-BC40)</f>
        <v>1254</v>
      </c>
      <c r="BF40" s="19">
        <f ca="1">IF(BE40=0,0,IF(BC40=0,1,BE40/BC40))</f>
        <v>3.4702235997343372E-2</v>
      </c>
      <c r="BG40" s="18">
        <f>+DG40</f>
        <v>6369</v>
      </c>
      <c r="BH40" s="73">
        <f ca="1">OFFSET(DG40,0,14,1,1)</f>
        <v>5990</v>
      </c>
      <c r="BI40" s="18">
        <f ca="1">SUM(BH40-BG40)</f>
        <v>-379</v>
      </c>
      <c r="BJ40" s="19">
        <f ca="1">IF(BI40=0,0,IF(BG40=0,1,BI40/BG40))</f>
        <v>-5.9506986968126861E-2</v>
      </c>
      <c r="BK40" s="18">
        <f>SUMIF($C$6:BJ$6,BK$5,$C40:BJ40)</f>
        <v>42505</v>
      </c>
      <c r="BL40" s="73">
        <f ca="1">SUMIF($C$6:BK$6,BL$5,$C40:BK40)</f>
        <v>43380</v>
      </c>
      <c r="BM40" s="18">
        <f ca="1">SUM(BL40-BK40)</f>
        <v>875</v>
      </c>
      <c r="BN40" s="19">
        <f ca="1">IF(BM40=0,0,IF(BK40=0,1,BM40/BK40))</f>
        <v>2.0585813433713681E-2</v>
      </c>
      <c r="BO40" s="18">
        <f>+DH40</f>
        <v>6475</v>
      </c>
      <c r="BP40" s="73">
        <f ca="1">OFFSET(DH40,0,14,1,1)</f>
        <v>6476</v>
      </c>
      <c r="BQ40" s="18">
        <f ca="1">SUM(BP40-BO40)</f>
        <v>1</v>
      </c>
      <c r="BR40" s="19">
        <f ca="1">IF(BQ40=0,0,IF(BO40=0,1,BQ40/BO40))</f>
        <v>1.5444015444015445E-4</v>
      </c>
      <c r="BS40" s="18">
        <f>SUMIF($C$6:BR$6,BS$5,$C40:BR40)</f>
        <v>48980</v>
      </c>
      <c r="BT40" s="73">
        <f ca="1">SUMIF($C$6:BS$6,BT$5,$C40:BS40)</f>
        <v>49856</v>
      </c>
      <c r="BU40" s="18">
        <f ca="1">SUM(BT40-BS40)</f>
        <v>876</v>
      </c>
      <c r="BV40" s="19">
        <f ca="1">IF(BU40=0,0,IF(BS40=0,1,BU40/BS40))</f>
        <v>1.7884850959575337E-2</v>
      </c>
      <c r="BW40" s="18">
        <f>+DI40</f>
        <v>6122</v>
      </c>
      <c r="BX40" s="73">
        <f ca="1">OFFSET(DI40,0,14,1,1)</f>
        <v>7110</v>
      </c>
      <c r="BY40" s="18">
        <f ca="1">SUM(BX40-BW40)</f>
        <v>988</v>
      </c>
      <c r="BZ40" s="19">
        <f ca="1">IF(BY40=0,0,IF(BW40=0,1,BY40/BW40))</f>
        <v>0.16138516824567134</v>
      </c>
      <c r="CA40" s="18">
        <f>SUMIF($C$6:BZ$6,CA$5,$C40:BZ40)</f>
        <v>55102</v>
      </c>
      <c r="CB40" s="73">
        <f ca="1">SUMIF($C$6:CA$6,CB$5,$C40:CA40)</f>
        <v>56966</v>
      </c>
      <c r="CC40" s="18">
        <f ca="1">SUM(CB40-CA40)</f>
        <v>1864</v>
      </c>
      <c r="CD40" s="19">
        <f ca="1">IF(CC40=0,0,IF(CA40=0,1,CC40/CA40))</f>
        <v>3.3828173206054225E-2</v>
      </c>
      <c r="CE40" s="18">
        <f>+DJ40</f>
        <v>5477</v>
      </c>
      <c r="CF40" s="73">
        <f ca="1">OFFSET(DJ40,0,14,1,1)</f>
        <v>5878</v>
      </c>
      <c r="CG40" s="18">
        <f ca="1">SUM(CF40-CE40)</f>
        <v>401</v>
      </c>
      <c r="CH40" s="19">
        <f ca="1">IF(CG40=0,0,IF(CE40=0,1,CG40/CE40))</f>
        <v>7.3215263830564176E-2</v>
      </c>
      <c r="CI40" s="18">
        <f>SUMIF($C$6:CH$6,CI$5,$C40:CH40)</f>
        <v>60579</v>
      </c>
      <c r="CJ40" s="73">
        <f ca="1">SUMIF($C$6:CI$6,CJ$5,$C40:CI40)</f>
        <v>62844</v>
      </c>
      <c r="CK40" s="18">
        <f ca="1">SUM(CJ40-CI40)</f>
        <v>2265</v>
      </c>
      <c r="CL40" s="19">
        <f ca="1">IF(CK40=0,0,IF(CI40=0,1,CK40/CI40))</f>
        <v>3.7389194275243898E-2</v>
      </c>
      <c r="CM40" s="18">
        <f>+DK40</f>
        <v>5212</v>
      </c>
      <c r="CN40" s="73">
        <f ca="1">OFFSET(DK40,0,14,1,1)</f>
        <v>4985</v>
      </c>
      <c r="CO40" s="18">
        <f ca="1">SUM(CN40-CM40)</f>
        <v>-227</v>
      </c>
      <c r="CP40" s="19">
        <f ca="1">IF(CO40=0,0,IF(CM40=0,1,CO40/CM40))</f>
        <v>-4.3553338449731388E-2</v>
      </c>
      <c r="CQ40" s="18">
        <f>SUMIF($C$6:CP$6,CQ$5,$C40:CP40)</f>
        <v>65791</v>
      </c>
      <c r="CR40" s="73">
        <f ca="1">SUMIF($C$6:CQ$6,CR$5,$C40:CQ40)</f>
        <v>67829</v>
      </c>
      <c r="CS40" s="18">
        <f ca="1">SUM(CR40-CQ40)</f>
        <v>2038</v>
      </c>
      <c r="CT40" s="19">
        <f ca="1">IF(CS40=0,0,IF(CQ40=0,1,CS40/CQ40))</f>
        <v>3.0976881336352995E-2</v>
      </c>
      <c r="CW40" t="s">
        <v>16</v>
      </c>
      <c r="CX40" t="s">
        <v>7</v>
      </c>
      <c r="CY40" s="7"/>
      <c r="CZ40" s="74">
        <f>SUMIF(SIBC!$A$111:$A$121,'2015-2016'!CZ$7,SIBC!D$111:D$121)</f>
        <v>4351</v>
      </c>
      <c r="DA40" s="74">
        <f>SUMIF(SIBC!$A$111:$A$121,'2015-2016'!DA$7,SIBC!E$111:E$121)</f>
        <v>4212</v>
      </c>
      <c r="DB40" s="74">
        <f>SUMIF(SIBC!$A$111:$A$121,'2015-2016'!DB$7,SIBC!F$111:F$121)</f>
        <v>4450</v>
      </c>
      <c r="DC40" s="74">
        <f>SUMIF(SIBC!$A$111:$A$121,'2015-2016'!DC$7,SIBC!G$111:G$121)</f>
        <v>4521</v>
      </c>
      <c r="DD40" s="74">
        <f>SUMIF(SIBC!$A$111:$A$121,'2015-2016'!DD$7,SIBC!H$111:H$121)</f>
        <v>5980</v>
      </c>
      <c r="DE40" s="74">
        <f>SUMIF(SIBC!$A$111:$A$121,'2015-2016'!DE$7,SIBC!I$111:I$121)</f>
        <v>6351</v>
      </c>
      <c r="DF40" s="74">
        <f>SUMIF(SIBC!$A$111:$A$121,'2015-2016'!DF$7,SIBC!J$111:J$121)</f>
        <v>6271</v>
      </c>
      <c r="DG40" s="74">
        <f>SUMIF(SIBC!$A$111:$A$121,'2015-2016'!DG$7,SIBC!K$111:K$121)</f>
        <v>6369</v>
      </c>
      <c r="DH40" s="74">
        <f>SUMIF(SIBC!$A$111:$A$121,'2015-2016'!DH$7,SIBC!L$111:L$121)</f>
        <v>6475</v>
      </c>
      <c r="DI40" s="74">
        <f>SUMIF(SIBC!$A$111:$A$121,'2015-2016'!DI$7,SIBC!M$111:M$121)</f>
        <v>6122</v>
      </c>
      <c r="DJ40" s="74">
        <f>SUMIF(SIBC!$A$111:$A$121,'2015-2016'!DJ$7,SIBC!N$111:N$121)</f>
        <v>5477</v>
      </c>
      <c r="DK40" s="74">
        <f>SUMIF(SIBC!$A$111:$A$121,'2015-2016'!DK$7,SIBC!O$111:O$121)</f>
        <v>5212</v>
      </c>
      <c r="DN40" s="74">
        <f>SUMIF(SIBC!$A$111:$A$121,'2015-2016'!DN$7,SIBC!D$111:D$121)</f>
        <v>4488</v>
      </c>
      <c r="DO40" s="74">
        <f>SUMIF(SIBC!$A$111:$A$121,'2015-2016'!DO$7,SIBC!E$111:E$121)</f>
        <v>4446</v>
      </c>
      <c r="DP40" s="74">
        <f>SUMIF(SIBC!$A$111:$A$121,'2015-2016'!DP$7,SIBC!F$111:F$121)</f>
        <v>4868</v>
      </c>
      <c r="DQ40" s="74">
        <f>SUMIF(SIBC!$A$111:$A$121,'2015-2016'!DQ$7,SIBC!G$111:G$121)</f>
        <v>4815</v>
      </c>
      <c r="DR40" s="74">
        <f>SUMIF(SIBC!$A$111:$A$121,'2015-2016'!DR$7,SIBC!H$111:H$121)</f>
        <v>6111</v>
      </c>
      <c r="DS40" s="74">
        <f>SUMIF(SIBC!$A$111:$A$121,'2015-2016'!DS$7,SIBC!I$111:I$121)</f>
        <v>6726</v>
      </c>
      <c r="DT40" s="74">
        <f>SUMIF(SIBC!$A$111:$A$121,'2015-2016'!DT$7,SIBC!J$111:J$121)</f>
        <v>5936</v>
      </c>
      <c r="DU40" s="74">
        <f>SUMIF(SIBC!$A$111:$A$121,'2015-2016'!DU$7,SIBC!K$111:K$121)</f>
        <v>5990</v>
      </c>
      <c r="DV40" s="74">
        <f>SUMIF(SIBC!$A$111:$A$121,'2015-2016'!DV$7,SIBC!L$111:L$121)</f>
        <v>6476</v>
      </c>
      <c r="DW40" s="74">
        <f>SUMIF(SIBC!$A$111:$A$121,'2015-2016'!DW$7,SIBC!M$111:M$121)</f>
        <v>7110</v>
      </c>
      <c r="DX40" s="74">
        <f>SUMIF(SIBC!$A$111:$A$121,'2015-2016'!DX$7,SIBC!N$111:N$121)</f>
        <v>5878</v>
      </c>
      <c r="DY40" s="74">
        <f>SUMIF(SIBC!$A$111:$A$121,'2015-2016'!DY$7,SIBC!O$111:O$121)</f>
        <v>4985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SUMIF(SIBC!$A$129:$A$139,'2015-2016'!CZ$7,SIBC!D$129:D$139)</f>
        <v>0</v>
      </c>
      <c r="DA41" s="74">
        <f>SUMIF(SIBC!$A$129:$A$139,'2015-2016'!DA$7,SIBC!E$129:E$139)</f>
        <v>0</v>
      </c>
      <c r="DB41" s="74">
        <f>SUMIF(SIBC!$A$129:$A$139,'2015-2016'!DB$7,SIBC!F$129:F$139)</f>
        <v>0</v>
      </c>
      <c r="DC41" s="74">
        <f>SUMIF(SIBC!$A$129:$A$139,'2015-2016'!DC$7,SIBC!G$129:G$139)</f>
        <v>0</v>
      </c>
      <c r="DD41" s="74">
        <f>SUMIF(SIBC!$A$129:$A$139,'2015-2016'!DD$7,SIBC!H$129:H$139)</f>
        <v>0</v>
      </c>
      <c r="DE41" s="74">
        <f>SUMIF(SIBC!$A$129:$A$139,'2015-2016'!DE$7,SIBC!I$129:I$139)</f>
        <v>0</v>
      </c>
      <c r="DF41" s="74">
        <f>SUMIF(SIBC!$A$129:$A$139,'2015-2016'!DF$7,SIBC!J$129:J$139)</f>
        <v>0</v>
      </c>
      <c r="DG41" s="74">
        <f>SUMIF(SIBC!$A$129:$A$139,'2015-2016'!DG$7,SIBC!K$129:K$139)</f>
        <v>0</v>
      </c>
      <c r="DH41" s="74">
        <f>SUMIF(SIBC!$A$129:$A$139,'2015-2016'!DH$7,SIBC!L$129:L$139)</f>
        <v>0</v>
      </c>
      <c r="DI41" s="74">
        <f>SUMIF(SIBC!$A$129:$A$139,'2015-2016'!DI$7,SIBC!M$129:M$139)</f>
        <v>0</v>
      </c>
      <c r="DJ41" s="74">
        <f>SUMIF(SIBC!$A$129:$A$139,'2015-2016'!DJ$7,SIBC!N$129:N$139)</f>
        <v>0</v>
      </c>
      <c r="DK41" s="74">
        <f>SUMIF(SIBC!$A$129:$A$139,'2015-2016'!DK$7,SIBC!O$129:O$139)</f>
        <v>0</v>
      </c>
      <c r="DN41" s="74">
        <f>SUMIF(SIBC!$A$129:$A$139,'2015-2016'!DN$7,SIBC!D$129:D$139)</f>
        <v>0</v>
      </c>
      <c r="DO41" s="74">
        <f>SUMIF(SIBC!$A$129:$A$139,'2015-2016'!DO$7,SIBC!E$129:E$139)</f>
        <v>0</v>
      </c>
      <c r="DP41" s="74">
        <f>SUMIF(SIBC!$A$129:$A$139,'2015-2016'!DP$7,SIBC!F$129:F$139)</f>
        <v>0</v>
      </c>
      <c r="DQ41" s="74">
        <f>SUMIF(SIBC!$A$129:$A$139,'2015-2016'!DQ$7,SIBC!G$129:G$139)</f>
        <v>0</v>
      </c>
      <c r="DR41" s="74">
        <f>SUMIF(SIBC!$A$129:$A$139,'2015-2016'!DR$7,SIBC!H$129:H$139)</f>
        <v>0</v>
      </c>
      <c r="DS41" s="74">
        <f>SUMIF(SIBC!$A$129:$A$139,'2015-2016'!DS$7,SIBC!I$129:I$139)</f>
        <v>0</v>
      </c>
      <c r="DT41" s="74">
        <f>SUMIF(SIBC!$A$129:$A$139,'2015-2016'!DT$7,SIBC!J$129:J$139)</f>
        <v>0</v>
      </c>
      <c r="DU41" s="74">
        <f>SUMIF(SIBC!$A$129:$A$139,'2015-2016'!DU$7,SIBC!K$129:K$139)</f>
        <v>0</v>
      </c>
      <c r="DV41" s="74">
        <f>SUMIF(SIBC!$A$129:$A$139,'2015-2016'!DV$7,SIBC!L$129:L$139)</f>
        <v>0</v>
      </c>
      <c r="DW41" s="74">
        <f>SUMIF(SIBC!$A$129:$A$139,'2015-2016'!DW$7,SIBC!M$129:M$139)</f>
        <v>0</v>
      </c>
      <c r="DX41" s="74">
        <f>SUMIF(SIBC!$A$129:$A$139,'2015-2016'!DX$7,SIBC!N$129:N$139)</f>
        <v>0</v>
      </c>
      <c r="DY41" s="74">
        <f>SUMIF(SIBC!$A$129:$A$139,'2015-2016'!DY$7,SIBC!O$129:O$139)</f>
        <v>0</v>
      </c>
    </row>
    <row r="42" spans="1:130" s="7" customFormat="1">
      <c r="A42" s="75"/>
      <c r="B42" s="24" t="s">
        <v>9</v>
      </c>
      <c r="C42" s="12">
        <f>+SUM(C39:C41)</f>
        <v>173126</v>
      </c>
      <c r="D42" s="86">
        <f ca="1">+SUM(D39:D41)</f>
        <v>172848</v>
      </c>
      <c r="E42" s="12">
        <f ca="1">SUM(E39:E41)</f>
        <v>-278</v>
      </c>
      <c r="F42" s="13">
        <f ca="1">IF(E42=0,0,IF(C42=0,1,E42/C42))</f>
        <v>-1.6057668980973396E-3</v>
      </c>
      <c r="G42" s="12">
        <f>SUM(G39:G41)</f>
        <v>173126</v>
      </c>
      <c r="H42" s="86">
        <f ca="1">SUM(H39:H41)</f>
        <v>172848</v>
      </c>
      <c r="I42" s="12">
        <f ca="1">SUM(I39:I41)</f>
        <v>-278</v>
      </c>
      <c r="J42" s="13">
        <f ca="1">IF(I42=0,0,IF(G42=0,1,I42/G42))</f>
        <v>-1.6057668980973396E-3</v>
      </c>
      <c r="K42" s="12">
        <f>+SUM(K39:K41)</f>
        <v>153075</v>
      </c>
      <c r="L42" s="86">
        <f ca="1">+SUM(L39:L41)</f>
        <v>155949</v>
      </c>
      <c r="M42" s="12">
        <f ca="1">SUM(M39:M41)</f>
        <v>2874</v>
      </c>
      <c r="N42" s="13">
        <f ca="1">IF(M42=0,0,IF(K42=0,1,M42/K42))</f>
        <v>1.8775110240078392E-2</v>
      </c>
      <c r="O42" s="12">
        <f>SUM(O39:O41)</f>
        <v>326201</v>
      </c>
      <c r="P42" s="86">
        <f ca="1">SUM(P39:P41)</f>
        <v>328797</v>
      </c>
      <c r="Q42" s="12">
        <f ca="1">SUM(Q39:Q41)</f>
        <v>2596</v>
      </c>
      <c r="R42" s="13">
        <f ca="1">IF(Q42=0,0,IF(O42=0,1,Q42/O42))</f>
        <v>7.9582833896891785E-3</v>
      </c>
      <c r="S42" s="12">
        <f>+SUM(S39:S41)</f>
        <v>181112</v>
      </c>
      <c r="T42" s="86">
        <f ca="1">+SUM(T39:T41)</f>
        <v>182195</v>
      </c>
      <c r="U42" s="12">
        <f ca="1">SUM(U39:U41)</f>
        <v>1083</v>
      </c>
      <c r="V42" s="13">
        <f ca="1">IF(U42=0,0,IF(S42=0,1,U42/S42))</f>
        <v>5.9797252528821943E-3</v>
      </c>
      <c r="W42" s="12">
        <f>SUM(W39:W41)</f>
        <v>507313</v>
      </c>
      <c r="X42" s="86">
        <f ca="1">SUM(X39:X41)</f>
        <v>510992</v>
      </c>
      <c r="Y42" s="12">
        <f ca="1">SUM(Y39:Y41)</f>
        <v>3679</v>
      </c>
      <c r="Z42" s="13">
        <f ca="1">IF(Y42=0,0,IF(W42=0,1,Y42/W42))</f>
        <v>7.2519332246561785E-3</v>
      </c>
      <c r="AA42" s="12">
        <f>+SUM(AA39:AA41)</f>
        <v>185707</v>
      </c>
      <c r="AB42" s="86">
        <f ca="1">+SUM(AB39:AB41)</f>
        <v>187488</v>
      </c>
      <c r="AC42" s="12">
        <f ca="1">SUM(AC39:AC41)</f>
        <v>1781</v>
      </c>
      <c r="AD42" s="13">
        <f ca="1">IF(AC42=0,0,IF(AA42=0,1,AC42/AA42))</f>
        <v>9.5903762378370221E-3</v>
      </c>
      <c r="AE42" s="12">
        <f>SUM(AE39:AE41)</f>
        <v>693020</v>
      </c>
      <c r="AF42" s="86">
        <f ca="1">SUM(AF39:AF41)</f>
        <v>698480</v>
      </c>
      <c r="AG42" s="12">
        <f ca="1">SUM(AG39:AG41)</f>
        <v>5460</v>
      </c>
      <c r="AH42" s="13">
        <f ca="1">IF(AG42=0,0,IF(AE42=0,1,AG42/AE42))</f>
        <v>7.8785605033043788E-3</v>
      </c>
      <c r="AI42" s="12">
        <f>+SUM(AI39:AI41)</f>
        <v>200739</v>
      </c>
      <c r="AJ42" s="86">
        <f ca="1">+SUM(AJ39:AJ41)</f>
        <v>202042</v>
      </c>
      <c r="AK42" s="12">
        <f ca="1">SUM(AK39:AK41)</f>
        <v>1303</v>
      </c>
      <c r="AL42" s="13">
        <f ca="1">IF(AK42=0,0,IF(AI42=0,1,AK42/AI42))</f>
        <v>6.4910156969995867E-3</v>
      </c>
      <c r="AM42" s="12">
        <f>SUM(AM39:AM41)</f>
        <v>893759</v>
      </c>
      <c r="AN42" s="86">
        <f ca="1">SUM(AN39:AN41)</f>
        <v>900522</v>
      </c>
      <c r="AO42" s="12">
        <f ca="1">SUM(AO39:AO41)</f>
        <v>6763</v>
      </c>
      <c r="AP42" s="13">
        <f ca="1">IF(AO42=0,0,IF(AM42=0,1,AO42/AM42))</f>
        <v>7.5669168086698983E-3</v>
      </c>
      <c r="AQ42" s="12">
        <f>+SUM(AQ39:AQ41)</f>
        <v>202643</v>
      </c>
      <c r="AR42" s="86">
        <f ca="1">+SUM(AR39:AR41)</f>
        <v>203570</v>
      </c>
      <c r="AS42" s="12">
        <f ca="1">SUM(AS39:AS41)</f>
        <v>927</v>
      </c>
      <c r="AT42" s="13">
        <f ca="1">IF(AS42=0,0,IF(AQ42=0,1,AS42/AQ42))</f>
        <v>4.5745473566814543E-3</v>
      </c>
      <c r="AU42" s="12">
        <f>SUM(AU39:AU41)</f>
        <v>1096402</v>
      </c>
      <c r="AV42" s="86">
        <f ca="1">SUM(AV39:AV41)</f>
        <v>1104092</v>
      </c>
      <c r="AW42" s="12">
        <f ca="1">SUM(AW39:AW41)</f>
        <v>7690</v>
      </c>
      <c r="AX42" s="13">
        <f ca="1">IF(AW42=0,0,IF(AU42=0,1,AW42/AU42))</f>
        <v>7.0138507591193744E-3</v>
      </c>
      <c r="AY42" s="12">
        <f>+SUM(AY39:AY41)</f>
        <v>210918</v>
      </c>
      <c r="AZ42" s="86">
        <f ca="1">+SUM(AZ39:AZ41)</f>
        <v>204159</v>
      </c>
      <c r="BA42" s="12">
        <f ca="1">SUM(BA39:BA41)</f>
        <v>-6759</v>
      </c>
      <c r="BB42" s="13">
        <f ca="1">IF(BA42=0,0,IF(AY42=0,1,BA42/AY42))</f>
        <v>-3.2045629107046343E-2</v>
      </c>
      <c r="BC42" s="12">
        <f>SUM(BC39:BC41)</f>
        <v>1307320</v>
      </c>
      <c r="BD42" s="86">
        <f ca="1">SUM(BD39:BD41)</f>
        <v>1308251</v>
      </c>
      <c r="BE42" s="12">
        <f ca="1">SUM(BE39:BE41)</f>
        <v>931</v>
      </c>
      <c r="BF42" s="13">
        <f ca="1">IF(BE42=0,0,IF(BC42=0,1,BE42/BC42))</f>
        <v>7.1214392803598198E-4</v>
      </c>
      <c r="BG42" s="12">
        <f>+SUM(BG39:BG41)</f>
        <v>203944</v>
      </c>
      <c r="BH42" s="86">
        <f ca="1">+SUM(BH39:BH41)</f>
        <v>203528</v>
      </c>
      <c r="BI42" s="12">
        <f ca="1">SUM(BI39:BI41)</f>
        <v>-416</v>
      </c>
      <c r="BJ42" s="13">
        <f ca="1">IF(BI42=0,0,IF(BG42=0,1,BI42/BG42))</f>
        <v>-2.0397756246812852E-3</v>
      </c>
      <c r="BK42" s="12">
        <f>SUM(BK39:BK41)</f>
        <v>1511264</v>
      </c>
      <c r="BL42" s="86">
        <f ca="1">SUM(BL39:BL41)</f>
        <v>1511779</v>
      </c>
      <c r="BM42" s="12">
        <f ca="1">SUM(BM39:BM41)</f>
        <v>515</v>
      </c>
      <c r="BN42" s="13">
        <f ca="1">IF(BM42=0,0,IF(BK42=0,1,BM42/BK42))</f>
        <v>3.4077434518389906E-4</v>
      </c>
      <c r="BO42" s="12">
        <f>+SUM(BO39:BO41)</f>
        <v>192917</v>
      </c>
      <c r="BP42" s="86">
        <f ca="1">+SUM(BP39:BP41)</f>
        <v>198445</v>
      </c>
      <c r="BQ42" s="12">
        <f ca="1">SUM(BQ39:BQ41)</f>
        <v>5528</v>
      </c>
      <c r="BR42" s="13">
        <f ca="1">IF(BQ42=0,0,IF(BO42=0,1,BQ42/BO42))</f>
        <v>2.8654810099680173E-2</v>
      </c>
      <c r="BS42" s="12">
        <f>SUM(BS39:BS41)</f>
        <v>1704181</v>
      </c>
      <c r="BT42" s="86">
        <f ca="1">SUM(BT39:BT41)</f>
        <v>1710224</v>
      </c>
      <c r="BU42" s="12">
        <f ca="1">SUM(BU39:BU41)</f>
        <v>6043</v>
      </c>
      <c r="BV42" s="13">
        <f ca="1">IF(BU42=0,0,IF(BS42=0,1,BU42/BS42))</f>
        <v>3.5459848455064338E-3</v>
      </c>
      <c r="BW42" s="12">
        <f>+SUM(BW39:BW41)</f>
        <v>197122</v>
      </c>
      <c r="BX42" s="86">
        <f ca="1">+SUM(BX39:BX41)</f>
        <v>198413</v>
      </c>
      <c r="BY42" s="12">
        <f ca="1">SUM(BY39:BY41)</f>
        <v>1291</v>
      </c>
      <c r="BZ42" s="13">
        <f ca="1">IF(BY42=0,0,IF(BW42=0,1,BY42/BW42))</f>
        <v>6.5492436156289E-3</v>
      </c>
      <c r="CA42" s="12">
        <f>SUM(CA39:CA41)</f>
        <v>1901303</v>
      </c>
      <c r="CB42" s="86">
        <f ca="1">SUM(CB39:CB41)</f>
        <v>1908637</v>
      </c>
      <c r="CC42" s="12">
        <f ca="1">SUM(CC39:CC41)</f>
        <v>7334</v>
      </c>
      <c r="CD42" s="13">
        <f ca="1">IF(CC42=0,0,IF(CA42=0,1,CC42/CA42))</f>
        <v>3.8573546667732602E-3</v>
      </c>
      <c r="CE42" s="12">
        <f>+SUM(CE39:CE41)</f>
        <v>185370</v>
      </c>
      <c r="CF42" s="86">
        <f ca="1">+SUM(CF39:CF41)</f>
        <v>186162</v>
      </c>
      <c r="CG42" s="12">
        <f ca="1">SUM(CG39:CG41)</f>
        <v>792</v>
      </c>
      <c r="CH42" s="13">
        <f ca="1">IF(CG42=0,0,IF(CE42=0,1,CG42/CE42))</f>
        <v>4.2725360090629548E-3</v>
      </c>
      <c r="CI42" s="12">
        <f>SUM(CI39:CI41)</f>
        <v>2086673</v>
      </c>
      <c r="CJ42" s="86">
        <f ca="1">SUM(CJ39:CJ41)</f>
        <v>2094799</v>
      </c>
      <c r="CK42" s="12">
        <f ca="1">SUM(CK39:CK41)</f>
        <v>8126</v>
      </c>
      <c r="CL42" s="13">
        <f ca="1">IF(CK42=0,0,IF(CI42=0,1,CK42/CI42))</f>
        <v>3.8942373817076274E-3</v>
      </c>
      <c r="CM42" s="12">
        <f>+SUM(CM39:CM41)</f>
        <v>181276</v>
      </c>
      <c r="CN42" s="86">
        <f ca="1">+SUM(CN39:CN41)</f>
        <v>185863</v>
      </c>
      <c r="CO42" s="12">
        <f ca="1">SUM(CO39:CO41)</f>
        <v>4587</v>
      </c>
      <c r="CP42" s="13">
        <f ca="1">IF(CO42=0,0,IF(CM42=0,1,CO42/CM42))</f>
        <v>2.5303956397978774E-2</v>
      </c>
      <c r="CQ42" s="12">
        <f>SUM(CQ39:CQ41)</f>
        <v>2267949</v>
      </c>
      <c r="CR42" s="86">
        <f ca="1">SUM(CR39:CR41)</f>
        <v>2280662</v>
      </c>
      <c r="CS42" s="12">
        <f ca="1">SUM(CS39:CS41)</f>
        <v>12713</v>
      </c>
      <c r="CT42" s="13">
        <f ca="1">IF(CS42=0,0,IF(CQ42=0,1,CS42/CQ42))</f>
        <v>5.6055052384334919E-3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78571</v>
      </c>
      <c r="D44" s="73">
        <f ca="1">OFFSET(CZ44,0,14,1,1)</f>
        <v>76902</v>
      </c>
      <c r="E44" s="18">
        <f ca="1">SUM(D44-C44)</f>
        <v>-1669</v>
      </c>
      <c r="F44" s="19">
        <f ca="1">IF(E44=0,0,IF(C44=0,1,E44/C44))</f>
        <v>-2.1241934046912984E-2</v>
      </c>
      <c r="G44" s="18">
        <f>SUMIF($C$6:F$6,G$5,$C44:F44)</f>
        <v>78571</v>
      </c>
      <c r="H44" s="73">
        <f ca="1">SUMIF($C$6:G$6,H$5,$C44:G44)</f>
        <v>76902</v>
      </c>
      <c r="I44" s="18">
        <f ca="1">SUM(H44-G44)</f>
        <v>-1669</v>
      </c>
      <c r="J44" s="19">
        <f ca="1">IF(I44=0,0,IF(G44=0,1,I44/G44))</f>
        <v>-2.1241934046912984E-2</v>
      </c>
      <c r="K44" s="18">
        <f>+DA44</f>
        <v>70224</v>
      </c>
      <c r="L44" s="73">
        <f ca="1">OFFSET(DA44,0,14,1,1)</f>
        <v>69879</v>
      </c>
      <c r="M44" s="18">
        <f ca="1">SUM(L44-K44)</f>
        <v>-345</v>
      </c>
      <c r="N44" s="19">
        <f ca="1">IF(M44=0,0,IF(K44=0,1,M44/K44))</f>
        <v>-4.9128503075871501E-3</v>
      </c>
      <c r="O44" s="18">
        <f>SUMIF($C$6:N$6,O$5,$C44:N44)</f>
        <v>148795</v>
      </c>
      <c r="P44" s="73">
        <f ca="1">SUMIF($C$6:O$6,P$5,$C44:O44)</f>
        <v>146781</v>
      </c>
      <c r="Q44" s="18">
        <f ca="1">SUM(P44-O44)</f>
        <v>-2014</v>
      </c>
      <c r="R44" s="19">
        <f ca="1">IF(Q44=0,0,IF(O44=0,1,Q44/O44))</f>
        <v>-1.3535401055142981E-2</v>
      </c>
      <c r="S44" s="18">
        <f>+DB44</f>
        <v>103493</v>
      </c>
      <c r="T44" s="73">
        <f ca="1">OFFSET(DB44,0,14,1,1)</f>
        <v>100207</v>
      </c>
      <c r="U44" s="18">
        <f ca="1">SUM(T44-S44)</f>
        <v>-3286</v>
      </c>
      <c r="V44" s="19">
        <f ca="1">IF(U44=0,0,IF(S44=0,1,U44/S44))</f>
        <v>-3.1750939677079607E-2</v>
      </c>
      <c r="W44" s="18">
        <f>SUMIF($C$6:V$6,W$5,$C44:V44)</f>
        <v>252288</v>
      </c>
      <c r="X44" s="73">
        <f ca="1">SUMIF($C$6:W$6,X$5,$C44:W44)</f>
        <v>246988</v>
      </c>
      <c r="Y44" s="18">
        <f ca="1">SUM(X44-W44)</f>
        <v>-5300</v>
      </c>
      <c r="Z44" s="19">
        <f ca="1">IF(Y44=0,0,IF(W44=0,1,Y44/W44))</f>
        <v>-2.1007737189244039E-2</v>
      </c>
      <c r="AA44" s="18">
        <f>+DC44</f>
        <v>123873</v>
      </c>
      <c r="AB44" s="73">
        <f ca="1">OFFSET(DC44,0,14,1,1)</f>
        <v>113120</v>
      </c>
      <c r="AC44" s="18">
        <f ca="1">SUM(AB44-AA44)</f>
        <v>-10753</v>
      </c>
      <c r="AD44" s="19">
        <f ca="1">IF(AC44=0,0,IF(AA44=0,1,AC44/AA44))</f>
        <v>-8.6806648745085688E-2</v>
      </c>
      <c r="AE44" s="18">
        <f>SUMIF($C$6:AD$6,AE$5,$C44:AD44)</f>
        <v>376161</v>
      </c>
      <c r="AF44" s="73">
        <f ca="1">SUMIF($C$6:AE$6,AF$5,$C44:AE44)</f>
        <v>360108</v>
      </c>
      <c r="AG44" s="18">
        <f ca="1">SUM(AF44-AE44)</f>
        <v>-16053</v>
      </c>
      <c r="AH44" s="19">
        <f ca="1">IF(AG44=0,0,IF(AE44=0,1,AG44/AE44))</f>
        <v>-4.2675875489484559E-2</v>
      </c>
      <c r="AI44" s="18">
        <f>+DD44</f>
        <v>151341</v>
      </c>
      <c r="AJ44" s="73">
        <f ca="1">OFFSET(DD44,0,14,1,1)</f>
        <v>140303</v>
      </c>
      <c r="AK44" s="18">
        <f ca="1">SUM(AJ44-AI44)</f>
        <v>-11038</v>
      </c>
      <c r="AL44" s="19">
        <f ca="1">IF(AK44=0,0,IF(AI44=0,1,AK44/AI44))</f>
        <v>-7.2934631064946048E-2</v>
      </c>
      <c r="AM44" s="18">
        <f>SUMIF($C$6:AL$6,AM$5,$C44:AL44)</f>
        <v>527502</v>
      </c>
      <c r="AN44" s="73">
        <f ca="1">SUMIF($C$6:AM$6,AN$5,$C44:AM44)</f>
        <v>500411</v>
      </c>
      <c r="AO44" s="18">
        <f ca="1">SUM(AN44-AM44)</f>
        <v>-27091</v>
      </c>
      <c r="AP44" s="19">
        <f ca="1">IF(AO44=0,0,IF(AM44=0,1,AO44/AM44))</f>
        <v>-5.1357151252507102E-2</v>
      </c>
      <c r="AQ44" s="18">
        <f>+DE44</f>
        <v>162668</v>
      </c>
      <c r="AR44" s="73">
        <f ca="1">OFFSET(DE44,0,14,1,1)</f>
        <v>156873</v>
      </c>
      <c r="AS44" s="18">
        <f ca="1">SUM(AR44-AQ44)</f>
        <v>-5795</v>
      </c>
      <c r="AT44" s="19">
        <f ca="1">IF(AS44=0,0,IF(AQ44=0,1,AS44/AQ44))</f>
        <v>-3.5624707994196772E-2</v>
      </c>
      <c r="AU44" s="18">
        <f>SUMIF($C$6:AT$6,AU$5,$C44:AT44)</f>
        <v>690170</v>
      </c>
      <c r="AV44" s="73">
        <f ca="1">SUMIF($C$6:AU$6,AV$5,$C44:AU44)</f>
        <v>657284</v>
      </c>
      <c r="AW44" s="18">
        <f ca="1">SUM(AV44-AU44)</f>
        <v>-32886</v>
      </c>
      <c r="AX44" s="19">
        <f ca="1">IF(AW44=0,0,IF(AU44=0,1,AW44/AU44))</f>
        <v>-4.7649129924511355E-2</v>
      </c>
      <c r="AY44" s="18">
        <f>+DF44</f>
        <v>227698</v>
      </c>
      <c r="AZ44" s="73">
        <f ca="1">OFFSET(DF44,0,14,1,1)</f>
        <v>231118</v>
      </c>
      <c r="BA44" s="18">
        <f ca="1">SUM(AZ44-AY44)</f>
        <v>3420</v>
      </c>
      <c r="BB44" s="19">
        <f ca="1">IF(BA44=0,0,IF(AY44=0,1,BA44/AY44))</f>
        <v>1.5019894772900947E-2</v>
      </c>
      <c r="BC44" s="18">
        <f>SUMIF($C$6:BB$6,BC$5,$C44:BB44)</f>
        <v>917868</v>
      </c>
      <c r="BD44" s="73">
        <f ca="1">SUMIF($C$6:BC$6,BD$5,$C44:BC44)</f>
        <v>888402</v>
      </c>
      <c r="BE44" s="18">
        <f ca="1">SUM(BD44-BC44)</f>
        <v>-29466</v>
      </c>
      <c r="BF44" s="19">
        <f ca="1">IF(BE44=0,0,IF(BC44=0,1,BE44/BC44))</f>
        <v>-3.2102655283766296E-2</v>
      </c>
      <c r="BG44" s="18">
        <f>+DG44</f>
        <v>222847</v>
      </c>
      <c r="BH44" s="73">
        <f ca="1">OFFSET(DG44,0,14,1,1)</f>
        <v>219959</v>
      </c>
      <c r="BI44" s="18">
        <f ca="1">SUM(BH44-BG44)</f>
        <v>-2888</v>
      </c>
      <c r="BJ44" s="19">
        <f ca="1">IF(BI44=0,0,IF(BG44=0,1,BI44/BG44))</f>
        <v>-1.2959564185293048E-2</v>
      </c>
      <c r="BK44" s="18">
        <f>SUMIF($C$6:BJ$6,BK$5,$C44:BJ44)</f>
        <v>1140715</v>
      </c>
      <c r="BL44" s="73">
        <f ca="1">SUMIF($C$6:BK$6,BL$5,$C44:BK44)</f>
        <v>1108361</v>
      </c>
      <c r="BM44" s="18">
        <f ca="1">SUM(BL44-BK44)</f>
        <v>-32354</v>
      </c>
      <c r="BN44" s="19">
        <f ca="1">IF(BM44=0,0,IF(BK44=0,1,BM44/BK44))</f>
        <v>-2.8362912734556836E-2</v>
      </c>
      <c r="BO44" s="18">
        <f>+DH44</f>
        <v>147801</v>
      </c>
      <c r="BP44" s="73">
        <f ca="1">OFFSET(DH44,0,14,1,1)</f>
        <v>157786</v>
      </c>
      <c r="BQ44" s="18">
        <f ca="1">SUM(BP44-BO44)</f>
        <v>9985</v>
      </c>
      <c r="BR44" s="19">
        <f ca="1">IF(BQ44=0,0,IF(BO44=0,1,BQ44/BO44))</f>
        <v>6.7557053064593614E-2</v>
      </c>
      <c r="BS44" s="18">
        <f>SUMIF($C$6:BR$6,BS$5,$C44:BR44)</f>
        <v>1288516</v>
      </c>
      <c r="BT44" s="73">
        <f ca="1">SUMIF($C$6:BS$6,BT$5,$C44:BS44)</f>
        <v>1266147</v>
      </c>
      <c r="BU44" s="18">
        <f ca="1">SUM(BT44-BS44)</f>
        <v>-22369</v>
      </c>
      <c r="BV44" s="19">
        <f ca="1">IF(BU44=0,0,IF(BS44=0,1,BU44/BS44))</f>
        <v>-1.7360281129609568E-2</v>
      </c>
      <c r="BW44" s="18">
        <f>+DI44</f>
        <v>128421</v>
      </c>
      <c r="BX44" s="73">
        <f ca="1">OFFSET(DI44,0,14,1,1)</f>
        <v>136341</v>
      </c>
      <c r="BY44" s="18">
        <f ca="1">SUM(BX44-BW44)</f>
        <v>7920</v>
      </c>
      <c r="BZ44" s="19">
        <f ca="1">IF(BY44=0,0,IF(BW44=0,1,BY44/BW44))</f>
        <v>6.1672156423014927E-2</v>
      </c>
      <c r="CA44" s="18">
        <f>SUMIF($C$6:BZ$6,CA$5,$C44:BZ44)</f>
        <v>1416937</v>
      </c>
      <c r="CB44" s="73">
        <f ca="1">SUMIF($C$6:CA$6,CB$5,$C44:CA44)</f>
        <v>1402488</v>
      </c>
      <c r="CC44" s="18">
        <f ca="1">SUM(CB44-CA44)</f>
        <v>-14449</v>
      </c>
      <c r="CD44" s="19">
        <f ca="1">IF(CC44=0,0,IF(CA44=0,1,CC44/CA44))</f>
        <v>-1.0197348223668377E-2</v>
      </c>
      <c r="CE44" s="18">
        <f>+DJ44</f>
        <v>104231</v>
      </c>
      <c r="CF44" s="73">
        <f ca="1">OFFSET(DJ44,0,14,1,1)</f>
        <v>108519</v>
      </c>
      <c r="CG44" s="18">
        <f ca="1">SUM(CF44-CE44)</f>
        <v>4288</v>
      </c>
      <c r="CH44" s="19">
        <f ca="1">IF(CG44=0,0,IF(CE44=0,1,CG44/CE44))</f>
        <v>4.1139392311308538E-2</v>
      </c>
      <c r="CI44" s="18">
        <f>SUMIF($C$6:CH$6,CI$5,$C44:CH44)</f>
        <v>1521168</v>
      </c>
      <c r="CJ44" s="73">
        <f ca="1">SUMIF($C$6:CI$6,CJ$5,$C44:CI44)</f>
        <v>1511007</v>
      </c>
      <c r="CK44" s="18">
        <f ca="1">SUM(CJ44-CI44)</f>
        <v>-10161</v>
      </c>
      <c r="CL44" s="19">
        <f ca="1">IF(CK44=0,0,IF(CI44=0,1,CK44/CI44))</f>
        <v>-6.679735571613392E-3</v>
      </c>
      <c r="CM44" s="18">
        <f>+DK44</f>
        <v>93626</v>
      </c>
      <c r="CN44" s="73">
        <f ca="1">OFFSET(DK44,0,14,1,1)</f>
        <v>94185</v>
      </c>
      <c r="CO44" s="18">
        <f ca="1">SUM(CN44-CM44)</f>
        <v>559</v>
      </c>
      <c r="CP44" s="19">
        <f ca="1">IF(CO44=0,0,IF(CM44=0,1,CO44/CM44))</f>
        <v>5.9705637322965844E-3</v>
      </c>
      <c r="CQ44" s="18">
        <f>SUMIF($C$6:CP$6,CQ$5,$C44:CP44)</f>
        <v>1614794</v>
      </c>
      <c r="CR44" s="73">
        <f ca="1">SUMIF($C$6:CQ$6,CR$5,$C44:CQ44)</f>
        <v>1605192</v>
      </c>
      <c r="CS44" s="18">
        <f ca="1">SUM(CR44-CQ44)</f>
        <v>-9602</v>
      </c>
      <c r="CT44" s="19">
        <f ca="1">IF(CS44=0,0,IF(CQ44=0,1,CS44/CQ44))</f>
        <v>-5.9462693074163022E-3</v>
      </c>
      <c r="CW44" t="s">
        <v>17</v>
      </c>
      <c r="CX44" t="s">
        <v>6</v>
      </c>
      <c r="CZ44" s="74">
        <f>SUMIF(TIBA!$A$93:$A$103,'2015-2016'!CZ$7,TIBA!D$93:D$103)</f>
        <v>78571</v>
      </c>
      <c r="DA44" s="74">
        <f>SUMIF(TIBA!$A$93:$A$103,'2015-2016'!DA$7,TIBA!E$93:E$103)</f>
        <v>70224</v>
      </c>
      <c r="DB44" s="74">
        <f>SUMIF(TIBA!$A$93:$A$103,'2015-2016'!DB$7,TIBA!F$93:F$103)</f>
        <v>103493</v>
      </c>
      <c r="DC44" s="74">
        <f>SUMIF(TIBA!$A$93:$A$103,'2015-2016'!DC$7,TIBA!G$93:G$103)</f>
        <v>123873</v>
      </c>
      <c r="DD44" s="74">
        <f>SUMIF(TIBA!$A$93:$A$103,'2015-2016'!DD$7,TIBA!H$93:H$103)</f>
        <v>151341</v>
      </c>
      <c r="DE44" s="74">
        <f>SUMIF(TIBA!$A$93:$A$103,'2015-2016'!DE$7,TIBA!I$93:I$103)</f>
        <v>162668</v>
      </c>
      <c r="DF44" s="74">
        <f>SUMIF(TIBA!$A$93:$A$103,'2015-2016'!DF$7,TIBA!J$93:J$103)</f>
        <v>227698</v>
      </c>
      <c r="DG44" s="74">
        <f>SUMIF(TIBA!$A$93:$A$103,'2015-2016'!DG$7,TIBA!K$93:K$103)</f>
        <v>222847</v>
      </c>
      <c r="DH44" s="74">
        <f>SUMIF(TIBA!$A$93:$A$103,'2015-2016'!DH$7,TIBA!L$93:L$103)</f>
        <v>147801</v>
      </c>
      <c r="DI44" s="74">
        <f>SUMIF(TIBA!$A$93:$A$103,'2015-2016'!DI$7,TIBA!M$93:M$103)</f>
        <v>128421</v>
      </c>
      <c r="DJ44" s="74">
        <f>SUMIF(TIBA!$A$93:$A$103,'2015-2016'!DJ$7,TIBA!N$93:N$103)</f>
        <v>104231</v>
      </c>
      <c r="DK44" s="74">
        <f>SUMIF(TIBA!$A$93:$A$103,'2015-2016'!DK$7,TIBA!O$93:O$103)</f>
        <v>93626</v>
      </c>
      <c r="DN44" s="74">
        <f>SUMIF(TIBA!$A$93:$A$103,'2015-2016'!DN$7,TIBA!D$93:D$103)</f>
        <v>76902</v>
      </c>
      <c r="DO44" s="74">
        <f>SUMIF(TIBA!$A$93:$A$103,'2015-2016'!DO$7,TIBA!E$93:E$103)</f>
        <v>69879</v>
      </c>
      <c r="DP44" s="74">
        <f>SUMIF(TIBA!$A$93:$A$103,'2015-2016'!DP$7,TIBA!F$93:F$103)</f>
        <v>100207</v>
      </c>
      <c r="DQ44" s="74">
        <f>SUMIF(TIBA!$A$93:$A$103,'2015-2016'!DQ$7,TIBA!G$93:G$103)</f>
        <v>113120</v>
      </c>
      <c r="DR44" s="74">
        <f>SUMIF(TIBA!$A$93:$A$103,'2015-2016'!DR$7,TIBA!H$93:H$103)</f>
        <v>140303</v>
      </c>
      <c r="DS44" s="74">
        <f>SUMIF(TIBA!$A$93:$A$103,'2015-2016'!DS$7,TIBA!I$93:I$103)</f>
        <v>156873</v>
      </c>
      <c r="DT44" s="74">
        <f>SUMIF(TIBA!$A$93:$A$103,'2015-2016'!DT$7,TIBA!J$93:J$103)</f>
        <v>231118</v>
      </c>
      <c r="DU44" s="74">
        <f>SUMIF(TIBA!$A$93:$A$103,'2015-2016'!DU$7,TIBA!K$93:K$103)</f>
        <v>219959</v>
      </c>
      <c r="DV44" s="74">
        <f>SUMIF(TIBA!$A$93:$A$103,'2015-2016'!DV$7,TIBA!L$93:L$103)</f>
        <v>157786</v>
      </c>
      <c r="DW44" s="74">
        <f>SUMIF(TIBA!$A$93:$A$103,'2015-2016'!DW$7,TIBA!M$93:M$103)</f>
        <v>136341</v>
      </c>
      <c r="DX44" s="74">
        <f>SUMIF(TIBA!$A$93:$A$103,'2015-2016'!DX$7,TIBA!N$93:N$103)</f>
        <v>108519</v>
      </c>
      <c r="DY44" s="74">
        <f>SUMIF(TIBA!$A$93:$A$103,'2015-2016'!DY$7,TIBA!O$93:O$103)</f>
        <v>94185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30959</v>
      </c>
      <c r="D45" s="73">
        <f ca="1">OFFSET(CZ45,0,14,1,1)</f>
        <v>31663</v>
      </c>
      <c r="E45" s="18">
        <f ca="1">SUM(D45-C45)</f>
        <v>704</v>
      </c>
      <c r="F45" s="19">
        <f ca="1">IF(E45=0,0,IF(C45=0,1,E45/C45))</f>
        <v>2.2739752575987596E-2</v>
      </c>
      <c r="G45" s="18">
        <f>SUMIF($C$6:F$6,G$5,$C45:F45)</f>
        <v>30959</v>
      </c>
      <c r="H45" s="73">
        <f ca="1">SUMIF($C$6:G$6,H$5,$C45:G45)</f>
        <v>31663</v>
      </c>
      <c r="I45" s="18">
        <f ca="1">SUM(H45-G45)</f>
        <v>704</v>
      </c>
      <c r="J45" s="19">
        <f ca="1">IF(I45=0,0,IF(G45=0,1,I45/G45))</f>
        <v>2.2739752575987596E-2</v>
      </c>
      <c r="K45" s="18">
        <f>+DA45</f>
        <v>29692</v>
      </c>
      <c r="L45" s="73">
        <f ca="1">OFFSET(DA45,0,14,1,1)</f>
        <v>32004</v>
      </c>
      <c r="M45" s="18">
        <f ca="1">SUM(L45-K45)</f>
        <v>2312</v>
      </c>
      <c r="N45" s="19">
        <f ca="1">IF(M45=0,0,IF(K45=0,1,M45/K45))</f>
        <v>7.7866091876599763E-2</v>
      </c>
      <c r="O45" s="18">
        <f>SUMIF($C$6:N$6,O$5,$C45:N45)</f>
        <v>60651</v>
      </c>
      <c r="P45" s="73">
        <f ca="1">SUMIF($C$6:O$6,P$5,$C45:O45)</f>
        <v>63667</v>
      </c>
      <c r="Q45" s="18">
        <f ca="1">SUM(P45-O45)</f>
        <v>3016</v>
      </c>
      <c r="R45" s="19">
        <f ca="1">IF(Q45=0,0,IF(O45=0,1,Q45/O45))</f>
        <v>4.9727127335081035E-2</v>
      </c>
      <c r="S45" s="18">
        <f>+DB45</f>
        <v>34524</v>
      </c>
      <c r="T45" s="73">
        <f ca="1">OFFSET(DB45,0,14,1,1)</f>
        <v>36209</v>
      </c>
      <c r="U45" s="18">
        <f ca="1">SUM(T45-S45)</f>
        <v>1685</v>
      </c>
      <c r="V45" s="19">
        <f ca="1">IF(U45=0,0,IF(S45=0,1,U45/S45))</f>
        <v>4.8806627273780559E-2</v>
      </c>
      <c r="W45" s="18">
        <f>SUMIF($C$6:V$6,W$5,$C45:V45)</f>
        <v>95175</v>
      </c>
      <c r="X45" s="73">
        <f ca="1">SUMIF($C$6:W$6,X$5,$C45:W45)</f>
        <v>99876</v>
      </c>
      <c r="Y45" s="18">
        <f ca="1">SUM(X45-W45)</f>
        <v>4701</v>
      </c>
      <c r="Z45" s="19">
        <f ca="1">IF(Y45=0,0,IF(W45=0,1,Y45/W45))</f>
        <v>4.9393223010244285E-2</v>
      </c>
      <c r="AA45" s="18">
        <f>+DC45</f>
        <v>37797</v>
      </c>
      <c r="AB45" s="73">
        <f ca="1">OFFSET(DC45,0,14,1,1)</f>
        <v>34311</v>
      </c>
      <c r="AC45" s="18">
        <f ca="1">SUM(AB45-AA45)</f>
        <v>-3486</v>
      </c>
      <c r="AD45" s="19">
        <f ca="1">IF(AC45=0,0,IF(AA45=0,1,AC45/AA45))</f>
        <v>-9.2229542027145006E-2</v>
      </c>
      <c r="AE45" s="18">
        <f>SUMIF($C$6:AD$6,AE$5,$C45:AD45)</f>
        <v>132972</v>
      </c>
      <c r="AF45" s="73">
        <f ca="1">SUMIF($C$6:AE$6,AF$5,$C45:AE45)</f>
        <v>134187</v>
      </c>
      <c r="AG45" s="18">
        <f ca="1">SUM(AF45-AE45)</f>
        <v>1215</v>
      </c>
      <c r="AH45" s="19">
        <f ca="1">IF(AG45=0,0,IF(AE45=0,1,AG45/AE45))</f>
        <v>9.1372619799657065E-3</v>
      </c>
      <c r="AI45" s="18">
        <f>+DD45</f>
        <v>36236</v>
      </c>
      <c r="AJ45" s="73">
        <f ca="1">OFFSET(DD45,0,14,1,1)</f>
        <v>34776</v>
      </c>
      <c r="AK45" s="18">
        <f ca="1">SUM(AJ45-AI45)</f>
        <v>-1460</v>
      </c>
      <c r="AL45" s="19">
        <f ca="1">IF(AK45=0,0,IF(AI45=0,1,AK45/AI45))</f>
        <v>-4.0291422894359198E-2</v>
      </c>
      <c r="AM45" s="18">
        <f>SUMIF($C$6:AL$6,AM$5,$C45:AL45)</f>
        <v>169208</v>
      </c>
      <c r="AN45" s="73">
        <f ca="1">SUMIF($C$6:AM$6,AN$5,$C45:AM45)</f>
        <v>168963</v>
      </c>
      <c r="AO45" s="18">
        <f ca="1">SUM(AN45-AM45)</f>
        <v>-245</v>
      </c>
      <c r="AP45" s="19">
        <f ca="1">IF(AO45=0,0,IF(AM45=0,1,AO45/AM45))</f>
        <v>-1.4479220840622193E-3</v>
      </c>
      <c r="AQ45" s="18">
        <f>+DE45</f>
        <v>34764</v>
      </c>
      <c r="AR45" s="73">
        <f ca="1">OFFSET(DE45,0,14,1,1)</f>
        <v>34876</v>
      </c>
      <c r="AS45" s="18">
        <f ca="1">SUM(AR45-AQ45)</f>
        <v>112</v>
      </c>
      <c r="AT45" s="19">
        <f ca="1">IF(AS45=0,0,IF(AQ45=0,1,AS45/AQ45))</f>
        <v>3.2217236221378435E-3</v>
      </c>
      <c r="AU45" s="18">
        <f>SUMIF($C$6:AT$6,AU$5,$C45:AT45)</f>
        <v>203972</v>
      </c>
      <c r="AV45" s="73">
        <f ca="1">SUMIF($C$6:AU$6,AV$5,$C45:AU45)</f>
        <v>203839</v>
      </c>
      <c r="AW45" s="18">
        <f ca="1">SUM(AV45-AU45)</f>
        <v>-133</v>
      </c>
      <c r="AX45" s="19">
        <f ca="1">IF(AW45=0,0,IF(AU45=0,1,AW45/AU45))</f>
        <v>-6.5205028141117403E-4</v>
      </c>
      <c r="AY45" s="18">
        <f>+DF45</f>
        <v>32291</v>
      </c>
      <c r="AZ45" s="73">
        <f ca="1">OFFSET(DF45,0,14,1,1)</f>
        <v>31114</v>
      </c>
      <c r="BA45" s="18">
        <f ca="1">SUM(AZ45-AY45)</f>
        <v>-1177</v>
      </c>
      <c r="BB45" s="19">
        <f ca="1">IF(BA45=0,0,IF(AY45=0,1,BA45/AY45))</f>
        <v>-3.6449784769750082E-2</v>
      </c>
      <c r="BC45" s="18">
        <f>SUMIF($C$6:BB$6,BC$5,$C45:BB45)</f>
        <v>236263</v>
      </c>
      <c r="BD45" s="73">
        <f ca="1">SUMIF($C$6:BC$6,BD$5,$C45:BC45)</f>
        <v>234953</v>
      </c>
      <c r="BE45" s="18">
        <f ca="1">SUM(BD45-BC45)</f>
        <v>-1310</v>
      </c>
      <c r="BF45" s="19">
        <f ca="1">IF(BE45=0,0,IF(BC45=0,1,BE45/BC45))</f>
        <v>-5.5446684415249104E-3</v>
      </c>
      <c r="BG45" s="18">
        <f>+DG45</f>
        <v>30522</v>
      </c>
      <c r="BH45" s="73">
        <f ca="1">OFFSET(DG45,0,14,1,1)</f>
        <v>33799</v>
      </c>
      <c r="BI45" s="18">
        <f ca="1">SUM(BH45-BG45)</f>
        <v>3277</v>
      </c>
      <c r="BJ45" s="19">
        <f ca="1">IF(BI45=0,0,IF(BG45=0,1,BI45/BG45))</f>
        <v>0.10736517921499246</v>
      </c>
      <c r="BK45" s="18">
        <f>SUMIF($C$6:BJ$6,BK$5,$C45:BJ45)</f>
        <v>266785</v>
      </c>
      <c r="BL45" s="73">
        <f ca="1">SUMIF($C$6:BK$6,BL$5,$C45:BK45)</f>
        <v>268752</v>
      </c>
      <c r="BM45" s="18">
        <f ca="1">SUM(BL45-BK45)</f>
        <v>1967</v>
      </c>
      <c r="BN45" s="19">
        <f ca="1">IF(BM45=0,0,IF(BK45=0,1,BM45/BK45))</f>
        <v>7.3729782409055981E-3</v>
      </c>
      <c r="BO45" s="18">
        <f>+DH45</f>
        <v>34374</v>
      </c>
      <c r="BP45" s="73">
        <f ca="1">OFFSET(DH45,0,14,1,1)</f>
        <v>33403</v>
      </c>
      <c r="BQ45" s="18">
        <f ca="1">SUM(BP45-BO45)</f>
        <v>-971</v>
      </c>
      <c r="BR45" s="19">
        <f ca="1">IF(BQ45=0,0,IF(BO45=0,1,BQ45/BO45))</f>
        <v>-2.8248094490021528E-2</v>
      </c>
      <c r="BS45" s="18">
        <f>SUMIF($C$6:BR$6,BS$5,$C45:BR45)</f>
        <v>301159</v>
      </c>
      <c r="BT45" s="73">
        <f ca="1">SUMIF($C$6:BS$6,BT$5,$C45:BS45)</f>
        <v>302155</v>
      </c>
      <c r="BU45" s="18">
        <f ca="1">SUM(BT45-BS45)</f>
        <v>996</v>
      </c>
      <c r="BV45" s="19">
        <f ca="1">IF(BU45=0,0,IF(BS45=0,1,BU45/BS45))</f>
        <v>3.3072230947771776E-3</v>
      </c>
      <c r="BW45" s="18">
        <f>+DI45</f>
        <v>35080</v>
      </c>
      <c r="BX45" s="73">
        <f ca="1">OFFSET(DI45,0,14,1,1)</f>
        <v>33932</v>
      </c>
      <c r="BY45" s="18">
        <f ca="1">SUM(BX45-BW45)</f>
        <v>-1148</v>
      </c>
      <c r="BZ45" s="19">
        <f ca="1">IF(BY45=0,0,IF(BW45=0,1,BY45/BW45))</f>
        <v>-3.2725199543899658E-2</v>
      </c>
      <c r="CA45" s="18">
        <f>SUMIF($C$6:BZ$6,CA$5,$C45:BZ45)</f>
        <v>336239</v>
      </c>
      <c r="CB45" s="73">
        <f ca="1">SUMIF($C$6:CA$6,CB$5,$C45:CA45)</f>
        <v>336087</v>
      </c>
      <c r="CC45" s="18">
        <f ca="1">SUM(CB45-CA45)</f>
        <v>-152</v>
      </c>
      <c r="CD45" s="19">
        <f ca="1">IF(CC45=0,0,IF(CA45=0,1,CC45/CA45))</f>
        <v>-4.5205939822566684E-4</v>
      </c>
      <c r="CE45" s="18">
        <f>+DJ45</f>
        <v>33229</v>
      </c>
      <c r="CF45" s="73">
        <f ca="1">OFFSET(DJ45,0,14,1,1)</f>
        <v>33858</v>
      </c>
      <c r="CG45" s="18">
        <f ca="1">SUM(CF45-CE45)</f>
        <v>629</v>
      </c>
      <c r="CH45" s="19">
        <f ca="1">IF(CG45=0,0,IF(CE45=0,1,CG45/CE45))</f>
        <v>1.8929248547955101E-2</v>
      </c>
      <c r="CI45" s="18">
        <f>SUMIF($C$6:CH$6,CI$5,$C45:CH45)</f>
        <v>369468</v>
      </c>
      <c r="CJ45" s="73">
        <f ca="1">SUMIF($C$6:CI$6,CJ$5,$C45:CI45)</f>
        <v>369945</v>
      </c>
      <c r="CK45" s="18">
        <f ca="1">SUM(CJ45-CI45)</f>
        <v>477</v>
      </c>
      <c r="CL45" s="19">
        <f ca="1">IF(CK45=0,0,IF(CI45=0,1,CK45/CI45))</f>
        <v>1.2910455032641528E-3</v>
      </c>
      <c r="CM45" s="18">
        <f>+DK45</f>
        <v>30463</v>
      </c>
      <c r="CN45" s="73">
        <f ca="1">OFFSET(DK45,0,14,1,1)</f>
        <v>28127</v>
      </c>
      <c r="CO45" s="18">
        <f ca="1">SUM(CN45-CM45)</f>
        <v>-2336</v>
      </c>
      <c r="CP45" s="19">
        <f ca="1">IF(CO45=0,0,IF(CM45=0,1,CO45/CM45))</f>
        <v>-7.6683189442930774E-2</v>
      </c>
      <c r="CQ45" s="18">
        <f>SUMIF($C$6:CP$6,CQ$5,$C45:CP45)</f>
        <v>399931</v>
      </c>
      <c r="CR45" s="73">
        <f ca="1">SUMIF($C$6:CQ$6,CR$5,$C45:CQ45)</f>
        <v>398072</v>
      </c>
      <c r="CS45" s="18">
        <f ca="1">SUM(CR45-CQ45)</f>
        <v>-1859</v>
      </c>
      <c r="CT45" s="19">
        <f ca="1">IF(CS45=0,0,IF(CQ45=0,1,CS45/CQ45))</f>
        <v>-4.6483018320660312E-3</v>
      </c>
      <c r="CW45" t="s">
        <v>17</v>
      </c>
      <c r="CX45" t="s">
        <v>7</v>
      </c>
      <c r="CY45" s="7"/>
      <c r="CZ45" s="74">
        <f>SUMIF(TIBA!$A$111:$A$121,'2015-2016'!CZ$7,TIBA!D$111:D$121)</f>
        <v>30959</v>
      </c>
      <c r="DA45" s="74">
        <f>SUMIF(TIBA!$A$111:$A$121,'2015-2016'!DA$7,TIBA!E$111:E$121)</f>
        <v>29692</v>
      </c>
      <c r="DB45" s="74">
        <f>SUMIF(TIBA!$A$111:$A$121,'2015-2016'!DB$7,TIBA!F$111:F$121)</f>
        <v>34524</v>
      </c>
      <c r="DC45" s="74">
        <f>SUMIF(TIBA!$A$111:$A$121,'2015-2016'!DC$7,TIBA!G$111:G$121)</f>
        <v>37797</v>
      </c>
      <c r="DD45" s="74">
        <f>SUMIF(TIBA!$A$111:$A$121,'2015-2016'!DD$7,TIBA!H$111:H$121)</f>
        <v>36236</v>
      </c>
      <c r="DE45" s="74">
        <f>SUMIF(TIBA!$A$111:$A$121,'2015-2016'!DE$7,TIBA!I$111:I$121)</f>
        <v>34764</v>
      </c>
      <c r="DF45" s="74">
        <f>SUMIF(TIBA!$A$111:$A$121,'2015-2016'!DF$7,TIBA!J$111:J$121)</f>
        <v>32291</v>
      </c>
      <c r="DG45" s="74">
        <f>SUMIF(TIBA!$A$111:$A$121,'2015-2016'!DG$7,TIBA!K$111:K$121)</f>
        <v>30522</v>
      </c>
      <c r="DH45" s="74">
        <f>SUMIF(TIBA!$A$111:$A$121,'2015-2016'!DH$7,TIBA!L$111:L$121)</f>
        <v>34374</v>
      </c>
      <c r="DI45" s="74">
        <f>SUMIF(TIBA!$A$111:$A$121,'2015-2016'!DI$7,TIBA!M$111:M$121)</f>
        <v>35080</v>
      </c>
      <c r="DJ45" s="74">
        <f>SUMIF(TIBA!$A$111:$A$121,'2015-2016'!DJ$7,TIBA!N$111:N$121)</f>
        <v>33229</v>
      </c>
      <c r="DK45" s="74">
        <f>SUMIF(TIBA!$A$111:$A$121,'2015-2016'!DK$7,TIBA!O$111:O$121)</f>
        <v>30463</v>
      </c>
      <c r="DN45" s="74">
        <f>SUMIF(TIBA!$A$111:$A$121,'2015-2016'!DN$7,TIBA!D$111:D$121)</f>
        <v>31663</v>
      </c>
      <c r="DO45" s="74">
        <f>SUMIF(TIBA!$A$111:$A$121,'2015-2016'!DO$7,TIBA!E$111:E$121)</f>
        <v>32004</v>
      </c>
      <c r="DP45" s="74">
        <f>SUMIF(TIBA!$A$111:$A$121,'2015-2016'!DP$7,TIBA!F$111:F$121)</f>
        <v>36209</v>
      </c>
      <c r="DQ45" s="74">
        <f>SUMIF(TIBA!$A$111:$A$121,'2015-2016'!DQ$7,TIBA!G$111:G$121)</f>
        <v>34311</v>
      </c>
      <c r="DR45" s="74">
        <f>SUMIF(TIBA!$A$111:$A$121,'2015-2016'!DR$7,TIBA!H$111:H$121)</f>
        <v>34776</v>
      </c>
      <c r="DS45" s="74">
        <f>SUMIF(TIBA!$A$111:$A$121,'2015-2016'!DS$7,TIBA!I$111:I$121)</f>
        <v>34876</v>
      </c>
      <c r="DT45" s="74">
        <f>SUMIF(TIBA!$A$111:$A$121,'2015-2016'!DT$7,TIBA!J$111:J$121)</f>
        <v>31114</v>
      </c>
      <c r="DU45" s="74">
        <f>SUMIF(TIBA!$A$111:$A$121,'2015-2016'!DU$7,TIBA!K$111:K$121)</f>
        <v>33799</v>
      </c>
      <c r="DV45" s="74">
        <f>SUMIF(TIBA!$A$111:$A$121,'2015-2016'!DV$7,TIBA!L$111:L$121)</f>
        <v>33403</v>
      </c>
      <c r="DW45" s="74">
        <f>SUMIF(TIBA!$A$111:$A$121,'2015-2016'!DW$7,TIBA!M$111:M$121)</f>
        <v>33932</v>
      </c>
      <c r="DX45" s="74">
        <f>SUMIF(TIBA!$A$111:$A$121,'2015-2016'!DX$7,TIBA!N$111:N$121)</f>
        <v>33858</v>
      </c>
      <c r="DY45" s="74">
        <f>SUMIF(TIBA!$A$111:$A$121,'2015-2016'!DY$7,TIBA!O$111:O$121)</f>
        <v>28127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SUMIF(TIBA!$A$129:$A$139,'2015-2016'!CZ$7,TIBA!D$129:D$139)</f>
        <v>0</v>
      </c>
      <c r="DA46" s="74">
        <f>SUMIF(TIBA!$A$129:$A$139,'2015-2016'!DA$7,TIBA!E$129:E$139)</f>
        <v>0</v>
      </c>
      <c r="DB46" s="74">
        <f>SUMIF(TIBA!$A$129:$A$139,'2015-2016'!DB$7,TIBA!F$129:F$139)</f>
        <v>0</v>
      </c>
      <c r="DC46" s="74">
        <f>SUMIF(TIBA!$A$129:$A$139,'2015-2016'!DC$7,TIBA!G$129:G$139)</f>
        <v>0</v>
      </c>
      <c r="DD46" s="74">
        <f>SUMIF(TIBA!$A$129:$A$139,'2015-2016'!DD$7,TIBA!H$129:H$139)</f>
        <v>0</v>
      </c>
      <c r="DE46" s="74">
        <f>SUMIF(TIBA!$A$129:$A$139,'2015-2016'!DE$7,TIBA!I$129:I$139)</f>
        <v>0</v>
      </c>
      <c r="DF46" s="74">
        <f>SUMIF(TIBA!$A$129:$A$139,'2015-2016'!DF$7,TIBA!J$129:J$139)</f>
        <v>0</v>
      </c>
      <c r="DG46" s="74">
        <f>SUMIF(TIBA!$A$129:$A$139,'2015-2016'!DG$7,TIBA!K$129:K$139)</f>
        <v>0</v>
      </c>
      <c r="DH46" s="74">
        <f>SUMIF(TIBA!$A$129:$A$139,'2015-2016'!DH$7,TIBA!L$129:L$139)</f>
        <v>0</v>
      </c>
      <c r="DI46" s="74">
        <f>SUMIF(TIBA!$A$129:$A$139,'2015-2016'!DI$7,TIBA!M$129:M$139)</f>
        <v>0</v>
      </c>
      <c r="DJ46" s="74">
        <f>SUMIF(TIBA!$A$129:$A$139,'2015-2016'!DJ$7,TIBA!N$129:N$139)</f>
        <v>0</v>
      </c>
      <c r="DK46" s="74">
        <f>SUMIF(TIBA!$A$129:$A$139,'2015-2016'!DK$7,TIBA!O$129:O$139)</f>
        <v>0</v>
      </c>
      <c r="DN46" s="74">
        <f>SUMIF(TIBA!$A$129:$A$139,'2015-2016'!DN$7,TIBA!D$129:D$139)</f>
        <v>0</v>
      </c>
      <c r="DO46" s="74">
        <f>SUMIF(TIBA!$A$129:$A$139,'2015-2016'!DO$7,TIBA!E$129:E$139)</f>
        <v>0</v>
      </c>
      <c r="DP46" s="74">
        <f>SUMIF(TIBA!$A$129:$A$139,'2015-2016'!DP$7,TIBA!F$129:F$139)</f>
        <v>0</v>
      </c>
      <c r="DQ46" s="74">
        <f>SUMIF(TIBA!$A$129:$A$139,'2015-2016'!DQ$7,TIBA!G$129:G$139)</f>
        <v>0</v>
      </c>
      <c r="DR46" s="74">
        <f>SUMIF(TIBA!$A$129:$A$139,'2015-2016'!DR$7,TIBA!H$129:H$139)</f>
        <v>0</v>
      </c>
      <c r="DS46" s="74">
        <f>SUMIF(TIBA!$A$129:$A$139,'2015-2016'!DS$7,TIBA!I$129:I$139)</f>
        <v>0</v>
      </c>
      <c r="DT46" s="74">
        <f>SUMIF(TIBA!$A$129:$A$139,'2015-2016'!DT$7,TIBA!J$129:J$139)</f>
        <v>0</v>
      </c>
      <c r="DU46" s="74">
        <f>SUMIF(TIBA!$A$129:$A$139,'2015-2016'!DU$7,TIBA!K$129:K$139)</f>
        <v>0</v>
      </c>
      <c r="DV46" s="74">
        <f>SUMIF(TIBA!$A$129:$A$139,'2015-2016'!DV$7,TIBA!L$129:L$139)</f>
        <v>0</v>
      </c>
      <c r="DW46" s="74">
        <f>SUMIF(TIBA!$A$129:$A$139,'2015-2016'!DW$7,TIBA!M$129:M$139)</f>
        <v>0</v>
      </c>
      <c r="DX46" s="74">
        <f>SUMIF(TIBA!$A$129:$A$139,'2015-2016'!DX$7,TIBA!N$129:N$139)</f>
        <v>0</v>
      </c>
      <c r="DY46" s="74">
        <f>SUMIF(TIBA!$A$129:$A$139,'2015-2016'!DY$7,TIBA!O$129:O$139)</f>
        <v>0</v>
      </c>
    </row>
    <row r="47" spans="1:130" s="7" customFormat="1">
      <c r="A47" s="75"/>
      <c r="B47" s="24" t="s">
        <v>9</v>
      </c>
      <c r="C47" s="12">
        <f>+SUM(C44:C46)</f>
        <v>109530</v>
      </c>
      <c r="D47" s="86">
        <f ca="1">+SUM(D44:D46)</f>
        <v>108565</v>
      </c>
      <c r="E47" s="12">
        <f ca="1">SUM(E44:E46)</f>
        <v>-965</v>
      </c>
      <c r="F47" s="13">
        <f ca="1">IF(E47=0,0,IF(C47=0,1,E47/C47))</f>
        <v>-8.8103715876928692E-3</v>
      </c>
      <c r="G47" s="12">
        <f>SUM(G44:G46)</f>
        <v>109530</v>
      </c>
      <c r="H47" s="86">
        <f ca="1">SUM(H44:H46)</f>
        <v>108565</v>
      </c>
      <c r="I47" s="12">
        <f ca="1">SUM(I44:I46)</f>
        <v>-965</v>
      </c>
      <c r="J47" s="13">
        <f ca="1">IF(I47=0,0,IF(G47=0,1,I47/G47))</f>
        <v>-8.8103715876928692E-3</v>
      </c>
      <c r="K47" s="12">
        <f>+SUM(K44:K46)</f>
        <v>99916</v>
      </c>
      <c r="L47" s="86">
        <f ca="1">+SUM(L44:L46)</f>
        <v>101883</v>
      </c>
      <c r="M47" s="12">
        <f ca="1">SUM(M44:M46)</f>
        <v>1967</v>
      </c>
      <c r="N47" s="13">
        <f ca="1">IF(M47=0,0,IF(K47=0,1,M47/K47))</f>
        <v>1.9686536690820287E-2</v>
      </c>
      <c r="O47" s="12">
        <f>SUM(O44:O46)</f>
        <v>209446</v>
      </c>
      <c r="P47" s="86">
        <f ca="1">SUM(P44:P46)</f>
        <v>210448</v>
      </c>
      <c r="Q47" s="12">
        <f ca="1">SUM(Q44:Q46)</f>
        <v>1002</v>
      </c>
      <c r="R47" s="13">
        <f ca="1">IF(Q47=0,0,IF(O47=0,1,Q47/O47))</f>
        <v>4.7840493492356025E-3</v>
      </c>
      <c r="S47" s="12">
        <f>+SUM(S44:S46)</f>
        <v>138017</v>
      </c>
      <c r="T47" s="86">
        <f ca="1">+SUM(T44:T46)</f>
        <v>136416</v>
      </c>
      <c r="U47" s="12">
        <f ca="1">SUM(U44:U46)</f>
        <v>-1601</v>
      </c>
      <c r="V47" s="13">
        <f ca="1">IF(U47=0,0,IF(S47=0,1,U47/S47))</f>
        <v>-1.1600020287355906E-2</v>
      </c>
      <c r="W47" s="12">
        <f>SUM(W44:W46)</f>
        <v>347463</v>
      </c>
      <c r="X47" s="86">
        <f ca="1">SUM(X44:X46)</f>
        <v>346864</v>
      </c>
      <c r="Y47" s="12">
        <f ca="1">SUM(Y44:Y46)</f>
        <v>-599</v>
      </c>
      <c r="Z47" s="13">
        <f ca="1">IF(Y47=0,0,IF(W47=0,1,Y47/W47))</f>
        <v>-1.7239245617518988E-3</v>
      </c>
      <c r="AA47" s="12">
        <f>+SUM(AA44:AA46)</f>
        <v>161670</v>
      </c>
      <c r="AB47" s="86">
        <f ca="1">+SUM(AB44:AB46)</f>
        <v>147431</v>
      </c>
      <c r="AC47" s="12">
        <f ca="1">SUM(AC44:AC46)</f>
        <v>-14239</v>
      </c>
      <c r="AD47" s="13">
        <f ca="1">IF(AC47=0,0,IF(AA47=0,1,AC47/AA47))</f>
        <v>-8.8074472691284711E-2</v>
      </c>
      <c r="AE47" s="12">
        <f>SUM(AE44:AE46)</f>
        <v>509133</v>
      </c>
      <c r="AF47" s="86">
        <f ca="1">SUM(AF44:AF46)</f>
        <v>494295</v>
      </c>
      <c r="AG47" s="12">
        <f ca="1">SUM(AG44:AG46)</f>
        <v>-14838</v>
      </c>
      <c r="AH47" s="13">
        <f ca="1">IF(AG47=0,0,IF(AE47=0,1,AG47/AE47))</f>
        <v>-2.9143661872241634E-2</v>
      </c>
      <c r="AI47" s="12">
        <f>+SUM(AI44:AI46)</f>
        <v>187577</v>
      </c>
      <c r="AJ47" s="86">
        <f ca="1">+SUM(AJ44:AJ46)</f>
        <v>175079</v>
      </c>
      <c r="AK47" s="12">
        <f ca="1">SUM(AK44:AK46)</f>
        <v>-12498</v>
      </c>
      <c r="AL47" s="13">
        <f ca="1">IF(AK47=0,0,IF(AI47=0,1,AK47/AI47))</f>
        <v>-6.6628637839393962E-2</v>
      </c>
      <c r="AM47" s="12">
        <f>SUM(AM44:AM46)</f>
        <v>696710</v>
      </c>
      <c r="AN47" s="86">
        <f ca="1">SUM(AN44:AN46)</f>
        <v>669374</v>
      </c>
      <c r="AO47" s="12">
        <f ca="1">SUM(AO44:AO46)</f>
        <v>-27336</v>
      </c>
      <c r="AP47" s="13">
        <f ca="1">IF(AO47=0,0,IF(AM47=0,1,AO47/AM47))</f>
        <v>-3.9235837005353734E-2</v>
      </c>
      <c r="AQ47" s="12">
        <f>+SUM(AQ44:AQ46)</f>
        <v>197432</v>
      </c>
      <c r="AR47" s="86">
        <f ca="1">+SUM(AR44:AR46)</f>
        <v>191749</v>
      </c>
      <c r="AS47" s="12">
        <f ca="1">SUM(AS44:AS46)</f>
        <v>-5683</v>
      </c>
      <c r="AT47" s="13">
        <f ca="1">IF(AS47=0,0,IF(AQ47=0,1,AS47/AQ47))</f>
        <v>-2.8784594189391791E-2</v>
      </c>
      <c r="AU47" s="12">
        <f>SUM(AU44:AU46)</f>
        <v>894142</v>
      </c>
      <c r="AV47" s="86">
        <f ca="1">SUM(AV44:AV46)</f>
        <v>861123</v>
      </c>
      <c r="AW47" s="12">
        <f ca="1">SUM(AW44:AW46)</f>
        <v>-33019</v>
      </c>
      <c r="AX47" s="13">
        <f ca="1">IF(AW47=0,0,IF(AU47=0,1,AW47/AU47))</f>
        <v>-3.69281389309528E-2</v>
      </c>
      <c r="AY47" s="12">
        <f>+SUM(AY44:AY46)</f>
        <v>259989</v>
      </c>
      <c r="AZ47" s="86">
        <f ca="1">+SUM(AZ44:AZ46)</f>
        <v>262232</v>
      </c>
      <c r="BA47" s="12">
        <f ca="1">SUM(BA44:BA46)</f>
        <v>2243</v>
      </c>
      <c r="BB47" s="13">
        <f ca="1">IF(BA47=0,0,IF(AY47=0,1,BA47/AY47))</f>
        <v>8.627288077572513E-3</v>
      </c>
      <c r="BC47" s="12">
        <f>SUM(BC44:BC46)</f>
        <v>1154131</v>
      </c>
      <c r="BD47" s="86">
        <f ca="1">SUM(BD44:BD46)</f>
        <v>1123355</v>
      </c>
      <c r="BE47" s="12">
        <f ca="1">SUM(BE44:BE46)</f>
        <v>-30776</v>
      </c>
      <c r="BF47" s="13">
        <f ca="1">IF(BE47=0,0,IF(BC47=0,1,BE47/BC47))</f>
        <v>-2.6665950399044822E-2</v>
      </c>
      <c r="BG47" s="12">
        <f>+SUM(BG44:BG46)</f>
        <v>253369</v>
      </c>
      <c r="BH47" s="86">
        <f ca="1">+SUM(BH44:BH46)</f>
        <v>253758</v>
      </c>
      <c r="BI47" s="12">
        <f ca="1">SUM(BI44:BI46)</f>
        <v>389</v>
      </c>
      <c r="BJ47" s="13">
        <f ca="1">IF(BI47=0,0,IF(BG47=0,1,BI47/BG47))</f>
        <v>1.5353101602800659E-3</v>
      </c>
      <c r="BK47" s="12">
        <f>SUM(BK44:BK46)</f>
        <v>1407500</v>
      </c>
      <c r="BL47" s="86">
        <f ca="1">SUM(BL44:BL46)</f>
        <v>1377113</v>
      </c>
      <c r="BM47" s="12">
        <f ca="1">SUM(BM44:BM46)</f>
        <v>-30387</v>
      </c>
      <c r="BN47" s="13">
        <f ca="1">IF(BM47=0,0,IF(BK47=0,1,BM47/BK47))</f>
        <v>-2.1589342806394317E-2</v>
      </c>
      <c r="BO47" s="12">
        <f>+SUM(BO44:BO46)</f>
        <v>182175</v>
      </c>
      <c r="BP47" s="86">
        <f ca="1">+SUM(BP44:BP46)</f>
        <v>191189</v>
      </c>
      <c r="BQ47" s="12">
        <f ca="1">SUM(BQ44:BQ46)</f>
        <v>9014</v>
      </c>
      <c r="BR47" s="13">
        <f ca="1">IF(BQ47=0,0,IF(BO47=0,1,BQ47/BO47))</f>
        <v>4.9479895704679568E-2</v>
      </c>
      <c r="BS47" s="12">
        <f>SUM(BS44:BS46)</f>
        <v>1589675</v>
      </c>
      <c r="BT47" s="86">
        <f ca="1">SUM(BT44:BT46)</f>
        <v>1568302</v>
      </c>
      <c r="BU47" s="12">
        <f ca="1">SUM(BU44:BU46)</f>
        <v>-21373</v>
      </c>
      <c r="BV47" s="13">
        <f ca="1">IF(BU47=0,0,IF(BS47=0,1,BU47/BS47))</f>
        <v>-1.3444886533410918E-2</v>
      </c>
      <c r="BW47" s="12">
        <f>+SUM(BW44:BW46)</f>
        <v>163501</v>
      </c>
      <c r="BX47" s="86">
        <f ca="1">+SUM(BX44:BX46)</f>
        <v>170273</v>
      </c>
      <c r="BY47" s="12">
        <f ca="1">SUM(BY44:BY46)</f>
        <v>6772</v>
      </c>
      <c r="BZ47" s="13">
        <f ca="1">IF(BY47=0,0,IF(BW47=0,1,BY47/BW47))</f>
        <v>4.1418706919223738E-2</v>
      </c>
      <c r="CA47" s="12">
        <f>SUM(CA44:CA46)</f>
        <v>1753176</v>
      </c>
      <c r="CB47" s="86">
        <f ca="1">SUM(CB44:CB46)</f>
        <v>1738575</v>
      </c>
      <c r="CC47" s="12">
        <f ca="1">SUM(CC44:CC46)</f>
        <v>-14601</v>
      </c>
      <c r="CD47" s="13">
        <f ca="1">IF(CC47=0,0,IF(CA47=0,1,CC47/CA47))</f>
        <v>-8.3283138715109038E-3</v>
      </c>
      <c r="CE47" s="12">
        <f>+SUM(CE44:CE46)</f>
        <v>137460</v>
      </c>
      <c r="CF47" s="86">
        <f ca="1">+SUM(CF44:CF46)</f>
        <v>142377</v>
      </c>
      <c r="CG47" s="12">
        <f ca="1">SUM(CG44:CG46)</f>
        <v>4917</v>
      </c>
      <c r="CH47" s="13">
        <f ca="1">IF(CG47=0,0,IF(CE47=0,1,CG47/CE47))</f>
        <v>3.577040593627237E-2</v>
      </c>
      <c r="CI47" s="12">
        <f>SUM(CI44:CI46)</f>
        <v>1890636</v>
      </c>
      <c r="CJ47" s="86">
        <f ca="1">SUM(CJ44:CJ46)</f>
        <v>1880952</v>
      </c>
      <c r="CK47" s="12">
        <f ca="1">SUM(CK44:CK46)</f>
        <v>-9684</v>
      </c>
      <c r="CL47" s="13">
        <f ca="1">IF(CK47=0,0,IF(CI47=0,1,CK47/CI47))</f>
        <v>-5.122085901252277E-3</v>
      </c>
      <c r="CM47" s="12">
        <f>+SUM(CM44:CM46)</f>
        <v>124089</v>
      </c>
      <c r="CN47" s="86">
        <f ca="1">+SUM(CN44:CN46)</f>
        <v>122312</v>
      </c>
      <c r="CO47" s="12">
        <f ca="1">SUM(CO44:CO46)</f>
        <v>-1777</v>
      </c>
      <c r="CP47" s="13">
        <f ca="1">IF(CO47=0,0,IF(CM47=0,1,CO47/CM47))</f>
        <v>-1.432036683348242E-2</v>
      </c>
      <c r="CQ47" s="12">
        <f>SUM(CQ44:CQ46)</f>
        <v>2014725</v>
      </c>
      <c r="CR47" s="86">
        <f ca="1">SUM(CR44:CR46)</f>
        <v>2003264</v>
      </c>
      <c r="CS47" s="12">
        <f ca="1">SUM(CS44:CS46)</f>
        <v>-11461</v>
      </c>
      <c r="CT47" s="13">
        <f ca="1">IF(CS47=0,0,IF(CQ47=0,1,CS47/CQ47))</f>
        <v>-5.6886175532640934E-3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154893</v>
      </c>
      <c r="D49" s="73">
        <f ca="1">OFFSET(CZ49,0,14,1,1)</f>
        <v>147822</v>
      </c>
      <c r="E49" s="18">
        <f ca="1">SUM(D49-C49)</f>
        <v>-7071</v>
      </c>
      <c r="F49" s="19">
        <f ca="1">IF(E49=0,0,IF(C49=0,1,E49/C49))</f>
        <v>-4.5650868664174622E-2</v>
      </c>
      <c r="G49" s="18">
        <f>SUMIF($C$6:F$6,G$5,$C49:F49)</f>
        <v>154893</v>
      </c>
      <c r="H49" s="73">
        <f ca="1">SUMIF($C$6:G$6,H$5,$C49:G49)</f>
        <v>147822</v>
      </c>
      <c r="I49" s="18">
        <f ca="1">SUM(H49-G49)</f>
        <v>-7071</v>
      </c>
      <c r="J49" s="19">
        <f ca="1">IF(I49=0,0,IF(G49=0,1,I49/G49))</f>
        <v>-4.5650868664174622E-2</v>
      </c>
      <c r="K49" s="18">
        <f>+DA49</f>
        <v>133537</v>
      </c>
      <c r="L49" s="73">
        <f ca="1">OFFSET(DA49,0,14,1,1)</f>
        <v>129431</v>
      </c>
      <c r="M49" s="18">
        <f ca="1">SUM(L49-K49)</f>
        <v>-4106</v>
      </c>
      <c r="N49" s="19">
        <f ca="1">IF(M49=0,0,IF(K49=0,1,M49/K49))</f>
        <v>-3.0748032380538727E-2</v>
      </c>
      <c r="O49" s="18">
        <f>SUMIF($C$6:N$6,O$5,$C49:N49)</f>
        <v>288430</v>
      </c>
      <c r="P49" s="73">
        <f ca="1">SUMIF($C$6:O$6,P$5,$C49:O49)</f>
        <v>277253</v>
      </c>
      <c r="Q49" s="18">
        <f ca="1">SUM(P49-O49)</f>
        <v>-11177</v>
      </c>
      <c r="R49" s="19">
        <f ca="1">IF(Q49=0,0,IF(O49=0,1,Q49/O49))</f>
        <v>-3.8751170127933984E-2</v>
      </c>
      <c r="S49" s="18">
        <f>+DB49</f>
        <v>184665</v>
      </c>
      <c r="T49" s="73">
        <f ca="1">OFFSET(DB49,0,14,1,1)</f>
        <v>174354</v>
      </c>
      <c r="U49" s="18">
        <f ca="1">SUM(T49-S49)</f>
        <v>-10311</v>
      </c>
      <c r="V49" s="19">
        <f ca="1">IF(U49=0,0,IF(S49=0,1,U49/S49))</f>
        <v>-5.583624400942247E-2</v>
      </c>
      <c r="W49" s="18">
        <f>SUMIF($C$6:V$6,W$5,$C49:V49)</f>
        <v>473095</v>
      </c>
      <c r="X49" s="73">
        <f ca="1">SUMIF($C$6:W$6,X$5,$C49:W49)</f>
        <v>451607</v>
      </c>
      <c r="Y49" s="18">
        <f ca="1">SUM(X49-W49)</f>
        <v>-21488</v>
      </c>
      <c r="Z49" s="19">
        <f ca="1">IF(Y49=0,0,IF(W49=0,1,Y49/W49))</f>
        <v>-4.5420053054883266E-2</v>
      </c>
      <c r="AA49" s="18">
        <f>+DC49</f>
        <v>191551</v>
      </c>
      <c r="AB49" s="73">
        <f ca="1">OFFSET(DC49,0,14,1,1)</f>
        <v>174231</v>
      </c>
      <c r="AC49" s="18">
        <f ca="1">SUM(AB49-AA49)</f>
        <v>-17320</v>
      </c>
      <c r="AD49" s="19">
        <f ca="1">IF(AC49=0,0,IF(AA49=0,1,AC49/AA49))</f>
        <v>-9.0419783765159148E-2</v>
      </c>
      <c r="AE49" s="18">
        <f>SUMIF($C$6:AD$6,AE$5,$C49:AD49)</f>
        <v>664646</v>
      </c>
      <c r="AF49" s="73">
        <f ca="1">SUMIF($C$6:AE$6,AF$5,$C49:AE49)</f>
        <v>625838</v>
      </c>
      <c r="AG49" s="18">
        <f ca="1">SUM(AF49-AE49)</f>
        <v>-38808</v>
      </c>
      <c r="AH49" s="19">
        <f ca="1">IF(AG49=0,0,IF(AE49=0,1,AG49/AE49))</f>
        <v>-5.8388976989254431E-2</v>
      </c>
      <c r="AI49" s="18">
        <f>+DD49</f>
        <v>227801</v>
      </c>
      <c r="AJ49" s="73">
        <f ca="1">OFFSET(DD49,0,14,1,1)</f>
        <v>212009</v>
      </c>
      <c r="AK49" s="18">
        <f ca="1">SUM(AJ49-AI49)</f>
        <v>-15792</v>
      </c>
      <c r="AL49" s="19">
        <f ca="1">IF(AK49=0,0,IF(AI49=0,1,AK49/AI49))</f>
        <v>-6.9323664075223557E-2</v>
      </c>
      <c r="AM49" s="18">
        <f>SUMIF($C$6:AL$6,AM$5,$C49:AL49)</f>
        <v>892447</v>
      </c>
      <c r="AN49" s="73">
        <f ca="1">SUMIF($C$6:AM$6,AN$5,$C49:AM49)</f>
        <v>837847</v>
      </c>
      <c r="AO49" s="18">
        <f ca="1">SUM(AN49-AM49)</f>
        <v>-54600</v>
      </c>
      <c r="AP49" s="19">
        <f ca="1">IF(AO49=0,0,IF(AM49=0,1,AO49/AM49))</f>
        <v>-6.1180103692432153E-2</v>
      </c>
      <c r="AQ49" s="18">
        <f>+DE49</f>
        <v>224989</v>
      </c>
      <c r="AR49" s="73">
        <f ca="1">OFFSET(DE49,0,14,1,1)</f>
        <v>215215</v>
      </c>
      <c r="AS49" s="18">
        <f ca="1">SUM(AR49-AQ49)</f>
        <v>-9774</v>
      </c>
      <c r="AT49" s="19">
        <f ca="1">IF(AS49=0,0,IF(AQ49=0,1,AS49/AQ49))</f>
        <v>-4.3442123837165371E-2</v>
      </c>
      <c r="AU49" s="18">
        <f>SUMIF($C$6:AT$6,AU$5,$C49:AT49)</f>
        <v>1117436</v>
      </c>
      <c r="AV49" s="73">
        <f ca="1">SUMIF($C$6:AU$6,AV$5,$C49:AU49)</f>
        <v>1053062</v>
      </c>
      <c r="AW49" s="18">
        <f ca="1">SUM(AV49-AU49)</f>
        <v>-64374</v>
      </c>
      <c r="AX49" s="19">
        <f ca="1">IF(AW49=0,0,IF(AU49=0,1,AW49/AU49))</f>
        <v>-5.7608668415909281E-2</v>
      </c>
      <c r="AY49" s="18">
        <f>+DF49</f>
        <v>275422</v>
      </c>
      <c r="AZ49" s="73">
        <f ca="1">OFFSET(DF49,0,14,1,1)</f>
        <v>281104</v>
      </c>
      <c r="BA49" s="18">
        <f ca="1">SUM(AZ49-AY49)</f>
        <v>5682</v>
      </c>
      <c r="BB49" s="19">
        <f ca="1">IF(BA49=0,0,IF(AY49=0,1,BA49/AY49))</f>
        <v>2.0630160263159805E-2</v>
      </c>
      <c r="BC49" s="18">
        <f>SUMIF($C$6:BB$6,BC$5,$C49:BB49)</f>
        <v>1392858</v>
      </c>
      <c r="BD49" s="73">
        <f ca="1">SUMIF($C$6:BC$6,BD$5,$C49:BC49)</f>
        <v>1334166</v>
      </c>
      <c r="BE49" s="18">
        <f ca="1">SUM(BD49-BC49)</f>
        <v>-58692</v>
      </c>
      <c r="BF49" s="19">
        <f ca="1">IF(BE49=0,0,IF(BC49=0,1,BE49/BC49))</f>
        <v>-4.213782022287986E-2</v>
      </c>
      <c r="BG49" s="18">
        <f>+DG49</f>
        <v>282830</v>
      </c>
      <c r="BH49" s="73">
        <f ca="1">OFFSET(DG49,0,14,1,1)</f>
        <v>274001</v>
      </c>
      <c r="BI49" s="18">
        <f ca="1">SUM(BH49-BG49)</f>
        <v>-8829</v>
      </c>
      <c r="BJ49" s="19">
        <f ca="1">IF(BI49=0,0,IF(BG49=0,1,BI49/BG49))</f>
        <v>-3.1216631899020613E-2</v>
      </c>
      <c r="BK49" s="18">
        <f>SUMIF($C$6:BJ$6,BK$5,$C49:BJ49)</f>
        <v>1675688</v>
      </c>
      <c r="BL49" s="73">
        <f ca="1">SUMIF($C$6:BK$6,BL$5,$C49:BK49)</f>
        <v>1608167</v>
      </c>
      <c r="BM49" s="18">
        <f ca="1">SUM(BL49-BK49)</f>
        <v>-67521</v>
      </c>
      <c r="BN49" s="19">
        <f ca="1">IF(BM49=0,0,IF(BK49=0,1,BM49/BK49))</f>
        <v>-4.0294493963076661E-2</v>
      </c>
      <c r="BO49" s="18">
        <f>+DH49</f>
        <v>215316</v>
      </c>
      <c r="BP49" s="73">
        <f ca="1">OFFSET(DH49,0,14,1,1)</f>
        <v>215812</v>
      </c>
      <c r="BQ49" s="18">
        <f ca="1">SUM(BP49-BO49)</f>
        <v>496</v>
      </c>
      <c r="BR49" s="19">
        <f ca="1">IF(BQ49=0,0,IF(BO49=0,1,BQ49/BO49))</f>
        <v>2.3035910011332183E-3</v>
      </c>
      <c r="BS49" s="18">
        <f>SUMIF($C$6:BR$6,BS$5,$C49:BR49)</f>
        <v>1891004</v>
      </c>
      <c r="BT49" s="73">
        <f ca="1">SUMIF($C$6:BS$6,BT$5,$C49:BS49)</f>
        <v>1823979</v>
      </c>
      <c r="BU49" s="18">
        <f ca="1">SUM(BT49-BS49)</f>
        <v>-67025</v>
      </c>
      <c r="BV49" s="19">
        <f ca="1">IF(BU49=0,0,IF(BS49=0,1,BU49/BS49))</f>
        <v>-3.544413443863683E-2</v>
      </c>
      <c r="BW49" s="18">
        <f>+DI49</f>
        <v>202295</v>
      </c>
      <c r="BX49" s="73">
        <f ca="1">OFFSET(DI49,0,14,1,1)</f>
        <v>213641</v>
      </c>
      <c r="BY49" s="18">
        <f ca="1">SUM(BX49-BW49)</f>
        <v>11346</v>
      </c>
      <c r="BZ49" s="19">
        <f ca="1">IF(BY49=0,0,IF(BW49=0,1,BY49/BW49))</f>
        <v>5.6086408462888357E-2</v>
      </c>
      <c r="CA49" s="18">
        <f>SUMIF($C$6:BZ$6,CA$5,$C49:BZ49)</f>
        <v>2093299</v>
      </c>
      <c r="CB49" s="73">
        <f ca="1">SUMIF($C$6:CA$6,CB$5,$C49:CA49)</f>
        <v>2037620</v>
      </c>
      <c r="CC49" s="18">
        <f ca="1">SUM(CB49-CA49)</f>
        <v>-55679</v>
      </c>
      <c r="CD49" s="19">
        <f ca="1">IF(CC49=0,0,IF(CA49=0,1,CC49/CA49))</f>
        <v>-2.6598684659955411E-2</v>
      </c>
      <c r="CE49" s="18">
        <f>+DJ49</f>
        <v>186615</v>
      </c>
      <c r="CF49" s="73">
        <f ca="1">OFFSET(DJ49,0,14,1,1)</f>
        <v>191742</v>
      </c>
      <c r="CG49" s="18">
        <f ca="1">SUM(CF49-CE49)</f>
        <v>5127</v>
      </c>
      <c r="CH49" s="19">
        <f ca="1">IF(CG49=0,0,IF(CE49=0,1,CG49/CE49))</f>
        <v>2.747367574953782E-2</v>
      </c>
      <c r="CI49" s="18">
        <f>SUMIF($C$6:CH$6,CI$5,$C49:CH49)</f>
        <v>2279914</v>
      </c>
      <c r="CJ49" s="73">
        <f ca="1">SUMIF($C$6:CI$6,CJ$5,$C49:CI49)</f>
        <v>2229362</v>
      </c>
      <c r="CK49" s="18">
        <f ca="1">SUM(CJ49-CI49)</f>
        <v>-50552</v>
      </c>
      <c r="CL49" s="19">
        <f ca="1">IF(CK49=0,0,IF(CI49=0,1,CK49/CI49))</f>
        <v>-2.2172766165741341E-2</v>
      </c>
      <c r="CM49" s="18">
        <f>+DK49</f>
        <v>182279</v>
      </c>
      <c r="CN49" s="73">
        <f ca="1">OFFSET(DK49,0,14,1,1)</f>
        <v>186960</v>
      </c>
      <c r="CO49" s="18">
        <f ca="1">SUM(CN49-CM49)</f>
        <v>4681</v>
      </c>
      <c r="CP49" s="19">
        <f ca="1">IF(CO49=0,0,IF(CM49=0,1,CO49/CM49))</f>
        <v>2.5680412993268561E-2</v>
      </c>
      <c r="CQ49" s="18">
        <f>SUMIF($C$6:CP$6,CQ$5,$C49:CP49)</f>
        <v>2462193</v>
      </c>
      <c r="CR49" s="73">
        <f ca="1">SUMIF($C$6:CQ$6,CR$5,$C49:CQ49)</f>
        <v>2416322</v>
      </c>
      <c r="CS49" s="18">
        <f ca="1">SUM(CR49-CQ49)</f>
        <v>-45871</v>
      </c>
      <c r="CT49" s="19">
        <f ca="1">IF(CS49=0,0,IF(CQ49=0,1,CS49/CQ49))</f>
        <v>-1.8630139879367701E-2</v>
      </c>
      <c r="CW49" t="s">
        <v>12</v>
      </c>
      <c r="CX49" t="s">
        <v>6</v>
      </c>
      <c r="CZ49" s="74">
        <f>SUMIF(LQB!$A$93:$A$103,'2015-2016'!CZ$7,LQB!D$93:D$103)</f>
        <v>154893</v>
      </c>
      <c r="DA49" s="74">
        <f>SUMIF(LQB!$A$93:$A$103,'2015-2016'!DA$7,LQB!E$93:E$103)</f>
        <v>133537</v>
      </c>
      <c r="DB49" s="74">
        <f>SUMIF(LQB!$A$93:$A$103,'2015-2016'!DB$7,LQB!F$93:F$103)</f>
        <v>184665</v>
      </c>
      <c r="DC49" s="74">
        <f>SUMIF(LQB!$A$93:$A$103,'2015-2016'!DC$7,LQB!G$93:G$103)</f>
        <v>191551</v>
      </c>
      <c r="DD49" s="74">
        <f>SUMIF(LQB!$A$93:$A$103,'2015-2016'!DD$7,LQB!H$93:H$103)</f>
        <v>227801</v>
      </c>
      <c r="DE49" s="74">
        <f>SUMIF(LQB!$A$93:$A$103,'2015-2016'!DE$7,LQB!I$93:I$103)</f>
        <v>224989</v>
      </c>
      <c r="DF49" s="74">
        <f>SUMIF(LQB!$A$93:$A$103,'2015-2016'!DF$7,LQB!J$93:J$103)</f>
        <v>275422</v>
      </c>
      <c r="DG49" s="74">
        <f>SUMIF(LQB!$A$93:$A$103,'2015-2016'!DG$7,LQB!K$93:K$103)</f>
        <v>282830</v>
      </c>
      <c r="DH49" s="74">
        <f>SUMIF(LQB!$A$93:$A$103,'2015-2016'!DH$7,LQB!L$93:L$103)</f>
        <v>215316</v>
      </c>
      <c r="DI49" s="74">
        <f>SUMIF(LQB!$A$93:$A$103,'2015-2016'!DI$7,LQB!M$93:M$103)</f>
        <v>202295</v>
      </c>
      <c r="DJ49" s="74">
        <f>SUMIF(LQB!$A$93:$A$103,'2015-2016'!DJ$7,LQB!N$93:N$103)</f>
        <v>186615</v>
      </c>
      <c r="DK49" s="74">
        <f>SUMIF(LQB!$A$93:$A$103,'2015-2016'!DK$7,LQB!O$93:O$103)</f>
        <v>182279</v>
      </c>
      <c r="DN49" s="74">
        <f>SUMIF(LQB!$A$93:$A$103,'2015-2016'!DN$7,LQB!D$93:D$103)</f>
        <v>147822</v>
      </c>
      <c r="DO49" s="74">
        <f>SUMIF(LQB!$A$93:$A$103,'2015-2016'!DO$7,LQB!E$93:E$103)</f>
        <v>129431</v>
      </c>
      <c r="DP49" s="74">
        <f>SUMIF(LQB!$A$93:$A$103,'2015-2016'!DP$7,LQB!F$93:F$103)</f>
        <v>174354</v>
      </c>
      <c r="DQ49" s="74">
        <f>SUMIF(LQB!$A$93:$A$103,'2015-2016'!DQ$7,LQB!G$93:G$103)</f>
        <v>174231</v>
      </c>
      <c r="DR49" s="74">
        <f>SUMIF(LQB!$A$93:$A$103,'2015-2016'!DR$7,LQB!H$93:H$103)</f>
        <v>212009</v>
      </c>
      <c r="DS49" s="74">
        <f>SUMIF(LQB!$A$93:$A$103,'2015-2016'!DS$7,LQB!I$93:I$103)</f>
        <v>215215</v>
      </c>
      <c r="DT49" s="74">
        <f>SUMIF(LQB!$A$93:$A$103,'2015-2016'!DT$7,LQB!J$93:J$103)</f>
        <v>281104</v>
      </c>
      <c r="DU49" s="74">
        <f>SUMIF(LQB!$A$93:$A$103,'2015-2016'!DU$7,LQB!K$93:K$103)</f>
        <v>274001</v>
      </c>
      <c r="DV49" s="74">
        <f>SUMIF(LQB!$A$93:$A$103,'2015-2016'!DV$7,LQB!L$93:L$103)</f>
        <v>215812</v>
      </c>
      <c r="DW49" s="74">
        <f>SUMIF(LQB!$A$93:$A$103,'2015-2016'!DW$7,LQB!M$93:M$103)</f>
        <v>213641</v>
      </c>
      <c r="DX49" s="74">
        <f>SUMIF(LQB!$A$93:$A$103,'2015-2016'!DX$7,LQB!N$93:N$103)</f>
        <v>191742</v>
      </c>
      <c r="DY49" s="74">
        <f>SUMIF(LQB!$A$93:$A$103,'2015-2016'!DY$7,LQB!O$93:O$103)</f>
        <v>186960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55740</v>
      </c>
      <c r="D50" s="73">
        <f ca="1">OFFSET(CZ50,0,14,1,1)</f>
        <v>55812</v>
      </c>
      <c r="E50" s="18">
        <f ca="1">SUM(D50-C50)</f>
        <v>72</v>
      </c>
      <c r="F50" s="19">
        <f ca="1">IF(E50=0,0,IF(C50=0,1,E50/C50))</f>
        <v>1.2917115177610333E-3</v>
      </c>
      <c r="G50" s="18">
        <f>SUMIF($C$6:F$6,G$5,$C50:F50)</f>
        <v>55740</v>
      </c>
      <c r="H50" s="73">
        <f ca="1">SUMIF($C$6:G$6,H$5,$C50:G50)</f>
        <v>55812</v>
      </c>
      <c r="I50" s="18">
        <f ca="1">SUM(H50-G50)</f>
        <v>72</v>
      </c>
      <c r="J50" s="19">
        <f ca="1">IF(I50=0,0,IF(G50=0,1,I50/G50))</f>
        <v>1.2917115177610333E-3</v>
      </c>
      <c r="K50" s="18">
        <f>+DA50</f>
        <v>51718</v>
      </c>
      <c r="L50" s="73">
        <f ca="1">OFFSET(DA50,0,14,1,1)</f>
        <v>57310</v>
      </c>
      <c r="M50" s="18">
        <f ca="1">SUM(L50-K50)</f>
        <v>5592</v>
      </c>
      <c r="N50" s="19">
        <f ca="1">IF(M50=0,0,IF(K50=0,1,M50/K50))</f>
        <v>0.10812483081325651</v>
      </c>
      <c r="O50" s="18">
        <f>SUMIF($C$6:N$6,O$5,$C50:N50)</f>
        <v>107458</v>
      </c>
      <c r="P50" s="73">
        <f ca="1">SUMIF($C$6:O$6,P$5,$C50:O50)</f>
        <v>113122</v>
      </c>
      <c r="Q50" s="18">
        <f ca="1">SUM(P50-O50)</f>
        <v>5664</v>
      </c>
      <c r="R50" s="19">
        <f ca="1">IF(Q50=0,0,IF(O50=0,1,Q50/O50))</f>
        <v>5.2708965363211673E-2</v>
      </c>
      <c r="S50" s="18">
        <f>+DB50</f>
        <v>62110</v>
      </c>
      <c r="T50" s="73">
        <f ca="1">OFFSET(DB50,0,14,1,1)</f>
        <v>63846</v>
      </c>
      <c r="U50" s="18">
        <f ca="1">SUM(T50-S50)</f>
        <v>1736</v>
      </c>
      <c r="V50" s="19">
        <f ca="1">IF(U50=0,0,IF(S50=0,1,U50/S50))</f>
        <v>2.7950410561906294E-2</v>
      </c>
      <c r="W50" s="18">
        <f>SUMIF($C$6:V$6,W$5,$C50:V50)</f>
        <v>169568</v>
      </c>
      <c r="X50" s="73">
        <f ca="1">SUMIF($C$6:W$6,X$5,$C50:W50)</f>
        <v>176968</v>
      </c>
      <c r="Y50" s="18">
        <f ca="1">SUM(X50-W50)</f>
        <v>7400</v>
      </c>
      <c r="Z50" s="19">
        <f ca="1">IF(Y50=0,0,IF(W50=0,1,Y50/W50))</f>
        <v>4.3640309492357046E-2</v>
      </c>
      <c r="AA50" s="18">
        <f>+DC50</f>
        <v>62786</v>
      </c>
      <c r="AB50" s="73">
        <f ca="1">OFFSET(DC50,0,14,1,1)</f>
        <v>62858</v>
      </c>
      <c r="AC50" s="18">
        <f ca="1">SUM(AB50-AA50)</f>
        <v>72</v>
      </c>
      <c r="AD50" s="19">
        <f ca="1">IF(AC50=0,0,IF(AA50=0,1,AC50/AA50))</f>
        <v>1.1467524607396554E-3</v>
      </c>
      <c r="AE50" s="18">
        <f>SUMIF($C$6:AD$6,AE$5,$C50:AD50)</f>
        <v>232354</v>
      </c>
      <c r="AF50" s="73">
        <f ca="1">SUMIF($C$6:AE$6,AF$5,$C50:AE50)</f>
        <v>239826</v>
      </c>
      <c r="AG50" s="18">
        <f ca="1">SUM(AF50-AE50)</f>
        <v>7472</v>
      </c>
      <c r="AH50" s="19">
        <f ca="1">IF(AG50=0,0,IF(AE50=0,1,AG50/AE50))</f>
        <v>3.2157828141542645E-2</v>
      </c>
      <c r="AI50" s="18">
        <f>+DD50</f>
        <v>63648</v>
      </c>
      <c r="AJ50" s="73">
        <f ca="1">OFFSET(DD50,0,14,1,1)</f>
        <v>62950</v>
      </c>
      <c r="AK50" s="18">
        <f ca="1">SUM(AJ50-AI50)</f>
        <v>-698</v>
      </c>
      <c r="AL50" s="19">
        <f ca="1">IF(AK50=0,0,IF(AI50=0,1,AK50/AI50))</f>
        <v>-1.0966566113624936E-2</v>
      </c>
      <c r="AM50" s="18">
        <f>SUMIF($C$6:AL$6,AM$5,$C50:AL50)</f>
        <v>296002</v>
      </c>
      <c r="AN50" s="73">
        <f ca="1">SUMIF($C$6:AM$6,AN$5,$C50:AM50)</f>
        <v>302776</v>
      </c>
      <c r="AO50" s="18">
        <f ca="1">SUM(AN50-AM50)</f>
        <v>6774</v>
      </c>
      <c r="AP50" s="19">
        <f ca="1">IF(AO50=0,0,IF(AM50=0,1,AO50/AM50))</f>
        <v>2.2884980506888468E-2</v>
      </c>
      <c r="AQ50" s="18">
        <f>+DE50</f>
        <v>63284</v>
      </c>
      <c r="AR50" s="73">
        <f ca="1">OFFSET(DE50,0,14,1,1)</f>
        <v>68114</v>
      </c>
      <c r="AS50" s="18">
        <f ca="1">SUM(AR50-AQ50)</f>
        <v>4830</v>
      </c>
      <c r="AT50" s="19">
        <f ca="1">IF(AS50=0,0,IF(AQ50=0,1,AS50/AQ50))</f>
        <v>7.6322609190316665E-2</v>
      </c>
      <c r="AU50" s="18">
        <f>SUMIF($C$6:AT$6,AU$5,$C50:AT50)</f>
        <v>359286</v>
      </c>
      <c r="AV50" s="73">
        <f ca="1">SUMIF($C$6:AU$6,AV$5,$C50:AU50)</f>
        <v>370890</v>
      </c>
      <c r="AW50" s="18">
        <f ca="1">SUM(AV50-AU50)</f>
        <v>11604</v>
      </c>
      <c r="AX50" s="19">
        <f ca="1">IF(AW50=0,0,IF(AU50=0,1,AW50/AU50))</f>
        <v>3.2297389823149246E-2</v>
      </c>
      <c r="AY50" s="18">
        <f>+DF50</f>
        <v>61492</v>
      </c>
      <c r="AZ50" s="73">
        <f ca="1">OFFSET(DF50,0,14,1,1)</f>
        <v>61234</v>
      </c>
      <c r="BA50" s="18">
        <f ca="1">SUM(AZ50-AY50)</f>
        <v>-258</v>
      </c>
      <c r="BB50" s="19">
        <f ca="1">IF(BA50=0,0,IF(AY50=0,1,BA50/AY50))</f>
        <v>-4.1956677291354969E-3</v>
      </c>
      <c r="BC50" s="18">
        <f>SUMIF($C$6:BB$6,BC$5,$C50:BB50)</f>
        <v>420778</v>
      </c>
      <c r="BD50" s="73">
        <f ca="1">SUMIF($C$6:BC$6,BD$5,$C50:BC50)</f>
        <v>432124</v>
      </c>
      <c r="BE50" s="18">
        <f ca="1">SUM(BD50-BC50)</f>
        <v>11346</v>
      </c>
      <c r="BF50" s="19">
        <f ca="1">IF(BE50=0,0,IF(BC50=0,1,BE50/BC50))</f>
        <v>2.6964337489127282E-2</v>
      </c>
      <c r="BG50" s="18">
        <f>+DG50</f>
        <v>60980</v>
      </c>
      <c r="BH50" s="73">
        <f ca="1">OFFSET(DG50,0,14,1,1)</f>
        <v>67492</v>
      </c>
      <c r="BI50" s="18">
        <f ca="1">SUM(BH50-BG50)</f>
        <v>6512</v>
      </c>
      <c r="BJ50" s="19">
        <f ca="1">IF(BI50=0,0,IF(BG50=0,1,BI50/BG50))</f>
        <v>0.10678911118399476</v>
      </c>
      <c r="BK50" s="18">
        <f>SUMIF($C$6:BJ$6,BK$5,$C50:BJ50)</f>
        <v>481758</v>
      </c>
      <c r="BL50" s="73">
        <f ca="1">SUMIF($C$6:BK$6,BL$5,$C50:BK50)</f>
        <v>499616</v>
      </c>
      <c r="BM50" s="18">
        <f ca="1">SUM(BL50-BK50)</f>
        <v>17858</v>
      </c>
      <c r="BN50" s="19">
        <f ca="1">IF(BM50=0,0,IF(BK50=0,1,BM50/BK50))</f>
        <v>3.7068403638341241E-2</v>
      </c>
      <c r="BO50" s="18">
        <f>+DH50</f>
        <v>62396</v>
      </c>
      <c r="BP50" s="73">
        <f ca="1">OFFSET(DH50,0,14,1,1)</f>
        <v>64826</v>
      </c>
      <c r="BQ50" s="18">
        <f ca="1">SUM(BP50-BO50)</f>
        <v>2430</v>
      </c>
      <c r="BR50" s="19">
        <f ca="1">IF(BQ50=0,0,IF(BO50=0,1,BQ50/BO50))</f>
        <v>3.8944804154112445E-2</v>
      </c>
      <c r="BS50" s="18">
        <f>SUMIF($C$6:BR$6,BS$5,$C50:BR50)</f>
        <v>544154</v>
      </c>
      <c r="BT50" s="73">
        <f ca="1">SUMIF($C$6:BS$6,BT$5,$C50:BS50)</f>
        <v>564442</v>
      </c>
      <c r="BU50" s="18">
        <f ca="1">SUM(BT50-BS50)</f>
        <v>20288</v>
      </c>
      <c r="BV50" s="19">
        <f ca="1">IF(BU50=0,0,IF(BS50=0,1,BU50/BS50))</f>
        <v>3.7283563108972829E-2</v>
      </c>
      <c r="BW50" s="18">
        <f>+DI50</f>
        <v>62938</v>
      </c>
      <c r="BX50" s="73">
        <f ca="1">OFFSET(DI50,0,14,1,1)</f>
        <v>63620</v>
      </c>
      <c r="BY50" s="18">
        <f ca="1">SUM(BX50-BW50)</f>
        <v>682</v>
      </c>
      <c r="BZ50" s="19">
        <f ca="1">IF(BY50=0,0,IF(BW50=0,1,BY50/BW50))</f>
        <v>1.0836060885315708E-2</v>
      </c>
      <c r="CA50" s="18">
        <f>SUMIF($C$6:BZ$6,CA$5,$C50:BZ50)</f>
        <v>607092</v>
      </c>
      <c r="CB50" s="73">
        <f ca="1">SUMIF($C$6:CA$6,CB$5,$C50:CA50)</f>
        <v>628062</v>
      </c>
      <c r="CC50" s="18">
        <f ca="1">SUM(CB50-CA50)</f>
        <v>20970</v>
      </c>
      <c r="CD50" s="19">
        <f ca="1">IF(CC50=0,0,IF(CA50=0,1,CC50/CA50))</f>
        <v>3.4541716906169084E-2</v>
      </c>
      <c r="CE50" s="18">
        <f>+DJ50</f>
        <v>58792</v>
      </c>
      <c r="CF50" s="73">
        <f ca="1">OFFSET(DJ50,0,14,1,1)</f>
        <v>65316</v>
      </c>
      <c r="CG50" s="18">
        <f ca="1">SUM(CF50-CE50)</f>
        <v>6524</v>
      </c>
      <c r="CH50" s="19">
        <f ca="1">IF(CG50=0,0,IF(CE50=0,1,CG50/CE50))</f>
        <v>0.11096747856851272</v>
      </c>
      <c r="CI50" s="18">
        <f>SUMIF($C$6:CH$6,CI$5,$C50:CH50)</f>
        <v>665884</v>
      </c>
      <c r="CJ50" s="73">
        <f ca="1">SUMIF($C$6:CI$6,CJ$5,$C50:CI50)</f>
        <v>693378</v>
      </c>
      <c r="CK50" s="18">
        <f ca="1">SUM(CJ50-CI50)</f>
        <v>27494</v>
      </c>
      <c r="CL50" s="19">
        <f ca="1">IF(CK50=0,0,IF(CI50=0,1,CK50/CI50))</f>
        <v>4.1289473842290848E-2</v>
      </c>
      <c r="CM50" s="18">
        <f>+DK50</f>
        <v>57860</v>
      </c>
      <c r="CN50" s="73">
        <f ca="1">OFFSET(DK50,0,14,1,1)</f>
        <v>60364</v>
      </c>
      <c r="CO50" s="18">
        <f ca="1">SUM(CN50-CM50)</f>
        <v>2504</v>
      </c>
      <c r="CP50" s="19">
        <f ca="1">IF(CO50=0,0,IF(CM50=0,1,CO50/CM50))</f>
        <v>4.3276875216038714E-2</v>
      </c>
      <c r="CQ50" s="18">
        <f>SUMIF($C$6:CP$6,CQ$5,$C50:CP50)</f>
        <v>723744</v>
      </c>
      <c r="CR50" s="73">
        <f ca="1">SUMIF($C$6:CQ$6,CR$5,$C50:CQ50)</f>
        <v>753742</v>
      </c>
      <c r="CS50" s="18">
        <f ca="1">SUM(CR50-CQ50)</f>
        <v>29998</v>
      </c>
      <c r="CT50" s="19">
        <f ca="1">IF(CS50=0,0,IF(CQ50=0,1,CS50/CQ50))</f>
        <v>4.1448357430251583E-2</v>
      </c>
      <c r="CW50" t="s">
        <v>12</v>
      </c>
      <c r="CX50" t="s">
        <v>7</v>
      </c>
      <c r="CY50" s="7"/>
      <c r="CZ50" s="74">
        <f>SUMIF(LQB!$A$111:$A$121,'2015-2016'!CZ$7,LQB!D$111:D$121)</f>
        <v>55740</v>
      </c>
      <c r="DA50" s="74">
        <f>SUMIF(LQB!$A$111:$A$121,'2015-2016'!DA$7,LQB!E$111:E$121)</f>
        <v>51718</v>
      </c>
      <c r="DB50" s="74">
        <f>SUMIF(LQB!$A$111:$A$121,'2015-2016'!DB$7,LQB!F$111:F$121)</f>
        <v>62110</v>
      </c>
      <c r="DC50" s="74">
        <f>SUMIF(LQB!$A$111:$A$121,'2015-2016'!DC$7,LQB!G$111:G$121)</f>
        <v>62786</v>
      </c>
      <c r="DD50" s="74">
        <f>SUMIF(LQB!$A$111:$A$121,'2015-2016'!DD$7,LQB!H$111:H$121)</f>
        <v>63648</v>
      </c>
      <c r="DE50" s="74">
        <f>SUMIF(LQB!$A$111:$A$121,'2015-2016'!DE$7,LQB!I$111:I$121)</f>
        <v>63284</v>
      </c>
      <c r="DF50" s="74">
        <f>SUMIF(LQB!$A$111:$A$121,'2015-2016'!DF$7,LQB!J$111:J$121)</f>
        <v>61492</v>
      </c>
      <c r="DG50" s="74">
        <f>SUMIF(LQB!$A$111:$A$121,'2015-2016'!DG$7,LQB!K$111:K$121)</f>
        <v>60980</v>
      </c>
      <c r="DH50" s="74">
        <f>SUMIF(LQB!$A$111:$A$121,'2015-2016'!DH$7,LQB!L$111:L$121)</f>
        <v>62396</v>
      </c>
      <c r="DI50" s="74">
        <f>SUMIF(LQB!$A$111:$A$121,'2015-2016'!DI$7,LQB!M$111:M$121)</f>
        <v>62938</v>
      </c>
      <c r="DJ50" s="74">
        <f>SUMIF(LQB!$A$111:$A$121,'2015-2016'!DJ$7,LQB!N$111:N$121)</f>
        <v>58792</v>
      </c>
      <c r="DK50" s="74">
        <f>SUMIF(LQB!$A$111:$A$121,'2015-2016'!DK$7,LQB!O$111:O$121)</f>
        <v>57860</v>
      </c>
      <c r="DN50" s="74">
        <f>SUMIF(LQB!$A$111:$A$121,'2015-2016'!DN$7,LQB!D$111:D$121)</f>
        <v>55812</v>
      </c>
      <c r="DO50" s="74">
        <f>SUMIF(LQB!$A$111:$A$121,'2015-2016'!DO$7,LQB!E$111:E$121)</f>
        <v>57310</v>
      </c>
      <c r="DP50" s="74">
        <f>SUMIF(LQB!$A$111:$A$121,'2015-2016'!DP$7,LQB!F$111:F$121)</f>
        <v>63846</v>
      </c>
      <c r="DQ50" s="74">
        <f>SUMIF(LQB!$A$111:$A$121,'2015-2016'!DQ$7,LQB!G$111:G$121)</f>
        <v>62858</v>
      </c>
      <c r="DR50" s="74">
        <f>SUMIF(LQB!$A$111:$A$121,'2015-2016'!DR$7,LQB!H$111:H$121)</f>
        <v>62950</v>
      </c>
      <c r="DS50" s="74">
        <f>SUMIF(LQB!$A$111:$A$121,'2015-2016'!DS$7,LQB!I$111:I$121)</f>
        <v>68114</v>
      </c>
      <c r="DT50" s="74">
        <f>SUMIF(LQB!$A$111:$A$121,'2015-2016'!DT$7,LQB!J$111:J$121)</f>
        <v>61234</v>
      </c>
      <c r="DU50" s="74">
        <f>SUMIF(LQB!$A$111:$A$121,'2015-2016'!DU$7,LQB!K$111:K$121)</f>
        <v>67492</v>
      </c>
      <c r="DV50" s="74">
        <f>SUMIF(LQB!$A$111:$A$121,'2015-2016'!DV$7,LQB!L$111:L$121)</f>
        <v>64826</v>
      </c>
      <c r="DW50" s="74">
        <f>SUMIF(LQB!$A$111:$A$121,'2015-2016'!DW$7,LQB!M$111:M$121)</f>
        <v>63620</v>
      </c>
      <c r="DX50" s="74">
        <f>SUMIF(LQB!$A$111:$A$121,'2015-2016'!DX$7,LQB!N$111:N$121)</f>
        <v>65316</v>
      </c>
      <c r="DY50" s="74">
        <f>SUMIF(LQB!$A$111:$A$121,'2015-2016'!DY$7,LQB!O$111:O$121)</f>
        <v>60364</v>
      </c>
    </row>
    <row r="51" spans="1:130">
      <c r="A51" s="83"/>
      <c r="B51" s="26" t="s">
        <v>8</v>
      </c>
      <c r="C51" s="73">
        <f>+CZ51</f>
        <v>300</v>
      </c>
      <c r="D51" s="73">
        <f ca="1">OFFSET(CZ51,0,14,1,1)</f>
        <v>284</v>
      </c>
      <c r="E51" s="73">
        <f ca="1">SUM(D51-C51)</f>
        <v>-16</v>
      </c>
      <c r="F51" s="19">
        <f ca="1">IF(E51=0,0,IF(C51=0,1,E51/C51))</f>
        <v>-5.3333333333333337E-2</v>
      </c>
      <c r="G51" s="73">
        <f>SUMIF($C$6:F$6,G$5,$C51:F51)</f>
        <v>300</v>
      </c>
      <c r="H51" s="73">
        <f ca="1">SUMIF($C$6:G$6,H$5,$C51:G51)</f>
        <v>284</v>
      </c>
      <c r="I51" s="73">
        <f ca="1">SUM(H51-G51)</f>
        <v>-16</v>
      </c>
      <c r="J51" s="19">
        <f ca="1">IF(I51=0,0,IF(G51=0,1,I51/G51))</f>
        <v>-5.3333333333333337E-2</v>
      </c>
      <c r="K51" s="73">
        <f>+DA51</f>
        <v>302</v>
      </c>
      <c r="L51" s="73">
        <f ca="1">OFFSET(DA51,0,14,1,1)</f>
        <v>292</v>
      </c>
      <c r="M51" s="73">
        <f ca="1">SUM(L51-K51)</f>
        <v>-10</v>
      </c>
      <c r="N51" s="19">
        <f ca="1">IF(M51=0,0,IF(K51=0,1,M51/K51))</f>
        <v>-3.3112582781456956E-2</v>
      </c>
      <c r="O51" s="73">
        <f>SUMIF($C$6:N$6,O$5,$C51:N51)</f>
        <v>602</v>
      </c>
      <c r="P51" s="73">
        <f ca="1">SUMIF($C$6:O$6,P$5,$C51:O51)</f>
        <v>576</v>
      </c>
      <c r="Q51" s="73">
        <f ca="1">SUM(P51-O51)</f>
        <v>-26</v>
      </c>
      <c r="R51" s="19">
        <f ca="1">IF(Q51=0,0,IF(O51=0,1,Q51/O51))</f>
        <v>-4.3189368770764118E-2</v>
      </c>
      <c r="S51" s="73">
        <f>+DB51</f>
        <v>512</v>
      </c>
      <c r="T51" s="73">
        <f ca="1">OFFSET(DB51,0,14,1,1)</f>
        <v>480</v>
      </c>
      <c r="U51" s="73">
        <f ca="1">SUM(T51-S51)</f>
        <v>-32</v>
      </c>
      <c r="V51" s="19">
        <f ca="1">IF(U51=0,0,IF(S51=0,1,U51/S51))</f>
        <v>-6.25E-2</v>
      </c>
      <c r="W51" s="73">
        <f>SUMIF($C$6:V$6,W$5,$C51:V51)</f>
        <v>1114</v>
      </c>
      <c r="X51" s="73">
        <f ca="1">SUMIF($C$6:W$6,X$5,$C51:W51)</f>
        <v>1056</v>
      </c>
      <c r="Y51" s="73">
        <f ca="1">SUM(X51-W51)</f>
        <v>-58</v>
      </c>
      <c r="Z51" s="19">
        <f ca="1">IF(Y51=0,0,IF(W51=0,1,Y51/W51))</f>
        <v>-5.2064631956912029E-2</v>
      </c>
      <c r="AA51" s="73">
        <f>+DC51</f>
        <v>658</v>
      </c>
      <c r="AB51" s="73">
        <f ca="1">OFFSET(DC51,0,14,1,1)</f>
        <v>566</v>
      </c>
      <c r="AC51" s="73">
        <f ca="1">SUM(AB51-AA51)</f>
        <v>-92</v>
      </c>
      <c r="AD51" s="19">
        <f ca="1">IF(AC51=0,0,IF(AA51=0,1,AC51/AA51))</f>
        <v>-0.1398176291793313</v>
      </c>
      <c r="AE51" s="73">
        <f>SUMIF($C$6:AD$6,AE$5,$C51:AD51)</f>
        <v>1772</v>
      </c>
      <c r="AF51" s="73">
        <f ca="1">SUMIF($C$6:AE$6,AF$5,$C51:AE51)</f>
        <v>1622</v>
      </c>
      <c r="AG51" s="73">
        <f ca="1">SUM(AF51-AE51)</f>
        <v>-150</v>
      </c>
      <c r="AH51" s="19">
        <f ca="1">IF(AG51=0,0,IF(AE51=0,1,AG51/AE51))</f>
        <v>-8.4650112866817159E-2</v>
      </c>
      <c r="AI51" s="73">
        <f>+DD51</f>
        <v>964</v>
      </c>
      <c r="AJ51" s="73">
        <f ca="1">OFFSET(DD51,0,14,1,1)</f>
        <v>810</v>
      </c>
      <c r="AK51" s="73">
        <f ca="1">SUM(AJ51-AI51)</f>
        <v>-154</v>
      </c>
      <c r="AL51" s="19">
        <f ca="1">IF(AK51=0,0,IF(AI51=0,1,AK51/AI51))</f>
        <v>-0.15975103734439833</v>
      </c>
      <c r="AM51" s="73">
        <f>SUMIF($C$6:AL$6,AM$5,$C51:AL51)</f>
        <v>2736</v>
      </c>
      <c r="AN51" s="73">
        <f ca="1">SUMIF($C$6:AM$6,AN$5,$C51:AM51)</f>
        <v>2432</v>
      </c>
      <c r="AO51" s="73">
        <f ca="1">SUM(AN51-AM51)</f>
        <v>-304</v>
      </c>
      <c r="AP51" s="19">
        <f ca="1">IF(AO51=0,0,IF(AM51=0,1,AO51/AM51))</f>
        <v>-0.1111111111111111</v>
      </c>
      <c r="AQ51" s="73">
        <f>+DE51</f>
        <v>750</v>
      </c>
      <c r="AR51" s="73">
        <f ca="1">OFFSET(DE51,0,14,1,1)</f>
        <v>688</v>
      </c>
      <c r="AS51" s="73">
        <f ca="1">SUM(AR51-AQ51)</f>
        <v>-62</v>
      </c>
      <c r="AT51" s="19">
        <f ca="1">IF(AS51=0,0,IF(AQ51=0,1,AS51/AQ51))</f>
        <v>-8.2666666666666666E-2</v>
      </c>
      <c r="AU51" s="73">
        <f>SUMIF($C$6:AT$6,AU$5,$C51:AT51)</f>
        <v>3486</v>
      </c>
      <c r="AV51" s="73">
        <f ca="1">SUMIF($C$6:AU$6,AV$5,$C51:AU51)</f>
        <v>3120</v>
      </c>
      <c r="AW51" s="73">
        <f ca="1">SUM(AV51-AU51)</f>
        <v>-366</v>
      </c>
      <c r="AX51" s="19">
        <f ca="1">IF(AW51=0,0,IF(AU51=0,1,AW51/AU51))</f>
        <v>-0.10499139414802065</v>
      </c>
      <c r="AY51" s="73">
        <f>+DF51</f>
        <v>996</v>
      </c>
      <c r="AZ51" s="73">
        <f ca="1">OFFSET(DF51,0,14,1,1)</f>
        <v>958</v>
      </c>
      <c r="BA51" s="73">
        <f ca="1">SUM(AZ51-AY51)</f>
        <v>-38</v>
      </c>
      <c r="BB51" s="19">
        <f ca="1">IF(BA51=0,0,IF(AY51=0,1,BA51/AY51))</f>
        <v>-3.8152610441767071E-2</v>
      </c>
      <c r="BC51" s="73">
        <f>SUMIF($C$6:BB$6,BC$5,$C51:BB51)</f>
        <v>4482</v>
      </c>
      <c r="BD51" s="73">
        <f ca="1">SUMIF($C$6:BC$6,BD$5,$C51:BC51)</f>
        <v>4078</v>
      </c>
      <c r="BE51" s="73">
        <f ca="1">SUM(BD51-BC51)</f>
        <v>-404</v>
      </c>
      <c r="BF51" s="19">
        <f ca="1">IF(BE51=0,0,IF(BC51=0,1,BE51/BC51))</f>
        <v>-9.0138331102186525E-2</v>
      </c>
      <c r="BG51" s="73">
        <f>+DG51</f>
        <v>816</v>
      </c>
      <c r="BH51" s="73">
        <f ca="1">OFFSET(DG51,0,14,1,1)</f>
        <v>836</v>
      </c>
      <c r="BI51" s="73">
        <f ca="1">SUM(BH51-BG51)</f>
        <v>20</v>
      </c>
      <c r="BJ51" s="19">
        <f ca="1">IF(BI51=0,0,IF(BG51=0,1,BI51/BG51))</f>
        <v>2.4509803921568627E-2</v>
      </c>
      <c r="BK51" s="73">
        <f>SUMIF($C$6:BJ$6,BK$5,$C51:BJ51)</f>
        <v>5298</v>
      </c>
      <c r="BL51" s="73">
        <f ca="1">SUMIF($C$6:BK$6,BL$5,$C51:BK51)</f>
        <v>4914</v>
      </c>
      <c r="BM51" s="73">
        <f ca="1">SUM(BL51-BK51)</f>
        <v>-384</v>
      </c>
      <c r="BN51" s="19">
        <f ca="1">IF(BM51=0,0,IF(BK51=0,1,BM51/BK51))</f>
        <v>-7.2480181200453006E-2</v>
      </c>
      <c r="BO51" s="73">
        <f>+DH51</f>
        <v>798</v>
      </c>
      <c r="BP51" s="73">
        <f ca="1">OFFSET(DH51,0,14,1,1)</f>
        <v>764</v>
      </c>
      <c r="BQ51" s="73">
        <f ca="1">SUM(BP51-BO51)</f>
        <v>-34</v>
      </c>
      <c r="BR51" s="19">
        <f ca="1">IF(BQ51=0,0,IF(BO51=0,1,BQ51/BO51))</f>
        <v>-4.2606516290726815E-2</v>
      </c>
      <c r="BS51" s="73">
        <f>SUMIF($C$6:BR$6,BS$5,$C51:BR51)</f>
        <v>6096</v>
      </c>
      <c r="BT51" s="73">
        <f ca="1">SUMIF($C$6:BS$6,BT$5,$C51:BS51)</f>
        <v>5678</v>
      </c>
      <c r="BU51" s="73">
        <f ca="1">SUM(BT51-BS51)</f>
        <v>-418</v>
      </c>
      <c r="BV51" s="19">
        <f ca="1">IF(BU51=0,0,IF(BS51=0,1,BU51/BS51))</f>
        <v>-6.8569553805774272E-2</v>
      </c>
      <c r="BW51" s="73">
        <f>+DI51</f>
        <v>768</v>
      </c>
      <c r="BX51" s="73">
        <f ca="1">OFFSET(DI51,0,14,1,1)</f>
        <v>752</v>
      </c>
      <c r="BY51" s="73">
        <f ca="1">SUM(BX51-BW51)</f>
        <v>-16</v>
      </c>
      <c r="BZ51" s="19">
        <f ca="1">IF(BY51=0,0,IF(BW51=0,1,BY51/BW51))</f>
        <v>-2.0833333333333332E-2</v>
      </c>
      <c r="CA51" s="73">
        <f>SUMIF($C$6:BZ$6,CA$5,$C51:BZ51)</f>
        <v>6864</v>
      </c>
      <c r="CB51" s="73">
        <f ca="1">SUMIF($C$6:CA$6,CB$5,$C51:CA51)</f>
        <v>6430</v>
      </c>
      <c r="CC51" s="73">
        <f ca="1">SUM(CB51-CA51)</f>
        <v>-434</v>
      </c>
      <c r="CD51" s="19">
        <f ca="1">IF(CC51=0,0,IF(CA51=0,1,CC51/CA51))</f>
        <v>-6.3228438228438225E-2</v>
      </c>
      <c r="CE51" s="73">
        <f>+DJ51</f>
        <v>628</v>
      </c>
      <c r="CF51" s="73">
        <f ca="1">OFFSET(DJ51,0,14,1,1)</f>
        <v>548</v>
      </c>
      <c r="CG51" s="73">
        <f ca="1">SUM(CF51-CE51)</f>
        <v>-80</v>
      </c>
      <c r="CH51" s="19">
        <f ca="1">IF(CG51=0,0,IF(CE51=0,1,CG51/CE51))</f>
        <v>-0.12738853503184713</v>
      </c>
      <c r="CI51" s="73">
        <f>SUMIF($C$6:CH$6,CI$5,$C51:CH51)</f>
        <v>7492</v>
      </c>
      <c r="CJ51" s="73">
        <f ca="1">SUMIF($C$6:CI$6,CJ$5,$C51:CI51)</f>
        <v>6978</v>
      </c>
      <c r="CK51" s="73">
        <f ca="1">SUM(CJ51-CI51)</f>
        <v>-514</v>
      </c>
      <c r="CL51" s="19">
        <f ca="1">IF(CK51=0,0,IF(CI51=0,1,CK51/CI51))</f>
        <v>-6.8606513614522163E-2</v>
      </c>
      <c r="CM51" s="73">
        <f>+DK51</f>
        <v>424</v>
      </c>
      <c r="CN51" s="73">
        <f ca="1">OFFSET(DK51,0,14,1,1)</f>
        <v>438</v>
      </c>
      <c r="CO51" s="73">
        <f ca="1">SUM(CN51-CM51)</f>
        <v>14</v>
      </c>
      <c r="CP51" s="19">
        <f ca="1">IF(CO51=0,0,IF(CM51=0,1,CO51/CM51))</f>
        <v>3.3018867924528301E-2</v>
      </c>
      <c r="CQ51" s="73">
        <f>SUMIF($C$6:CP$6,CQ$5,$C51:CP51)</f>
        <v>7916</v>
      </c>
      <c r="CR51" s="73">
        <f ca="1">SUMIF($C$6:CQ$6,CR$5,$C51:CQ51)</f>
        <v>7416</v>
      </c>
      <c r="CS51" s="73">
        <f ca="1">SUM(CR51-CQ51)</f>
        <v>-500</v>
      </c>
      <c r="CT51" s="19">
        <f ca="1">IF(CS51=0,0,IF(CQ51=0,1,CS51/CQ51))</f>
        <v>-6.3163213744315314E-2</v>
      </c>
      <c r="CW51" t="s">
        <v>12</v>
      </c>
      <c r="CX51" t="s">
        <v>8</v>
      </c>
      <c r="CY51" s="7"/>
      <c r="CZ51" s="74">
        <f>SUMIF(LQB!$A$129:$A$139,'2015-2016'!CZ$7,LQB!D$129:D$139)</f>
        <v>300</v>
      </c>
      <c r="DA51" s="74">
        <f>SUMIF(LQB!$A$129:$A$139,'2015-2016'!DA$7,LQB!E$129:E$139)</f>
        <v>302</v>
      </c>
      <c r="DB51" s="74">
        <f>SUMIF(LQB!$A$129:$A$139,'2015-2016'!DB$7,LQB!F$129:F$139)</f>
        <v>512</v>
      </c>
      <c r="DC51" s="74">
        <f>SUMIF(LQB!$A$129:$A$139,'2015-2016'!DC$7,LQB!G$129:G$139)</f>
        <v>658</v>
      </c>
      <c r="DD51" s="74">
        <f>SUMIF(LQB!$A$129:$A$139,'2015-2016'!DD$7,LQB!H$129:H$139)</f>
        <v>964</v>
      </c>
      <c r="DE51" s="74">
        <f>SUMIF(LQB!$A$129:$A$139,'2015-2016'!DE$7,LQB!I$129:I$139)</f>
        <v>750</v>
      </c>
      <c r="DF51" s="74">
        <f>SUMIF(LQB!$A$129:$A$139,'2015-2016'!DF$7,LQB!J$129:J$139)</f>
        <v>996</v>
      </c>
      <c r="DG51" s="74">
        <f>SUMIF(LQB!$A$129:$A$139,'2015-2016'!DG$7,LQB!K$129:K$139)</f>
        <v>816</v>
      </c>
      <c r="DH51" s="74">
        <f>SUMIF(LQB!$A$129:$A$139,'2015-2016'!DH$7,LQB!L$129:L$139)</f>
        <v>798</v>
      </c>
      <c r="DI51" s="74">
        <f>SUMIF(LQB!$A$129:$A$139,'2015-2016'!DI$7,LQB!M$129:M$139)</f>
        <v>768</v>
      </c>
      <c r="DJ51" s="74">
        <f>SUMIF(LQB!$A$129:$A$139,'2015-2016'!DJ$7,LQB!N$129:N$139)</f>
        <v>628</v>
      </c>
      <c r="DK51" s="74">
        <f>SUMIF(LQB!$A$129:$A$139,'2015-2016'!DK$7,LQB!O$129:O$139)</f>
        <v>424</v>
      </c>
      <c r="DN51" s="74">
        <f>SUMIF(LQB!$A$129:$A$139,'2015-2016'!DN$7,LQB!D$129:D$139)</f>
        <v>284</v>
      </c>
      <c r="DO51" s="74">
        <f>SUMIF(LQB!$A$129:$A$139,'2015-2016'!DO$7,LQB!E$129:E$139)</f>
        <v>292</v>
      </c>
      <c r="DP51" s="74">
        <f>SUMIF(LQB!$A$129:$A$139,'2015-2016'!DP$7,LQB!F$129:F$139)</f>
        <v>480</v>
      </c>
      <c r="DQ51" s="74">
        <f>SUMIF(LQB!$A$129:$A$139,'2015-2016'!DQ$7,LQB!G$129:G$139)</f>
        <v>566</v>
      </c>
      <c r="DR51" s="74">
        <f>SUMIF(LQB!$A$129:$A$139,'2015-2016'!DR$7,LQB!H$129:H$139)</f>
        <v>810</v>
      </c>
      <c r="DS51" s="74">
        <f>SUMIF(LQB!$A$129:$A$139,'2015-2016'!DS$7,LQB!I$129:I$139)</f>
        <v>688</v>
      </c>
      <c r="DT51" s="74">
        <f>SUMIF(LQB!$A$129:$A$139,'2015-2016'!DT$7,LQB!J$129:J$139)</f>
        <v>958</v>
      </c>
      <c r="DU51" s="74">
        <f>SUMIF(LQB!$A$129:$A$139,'2015-2016'!DU$7,LQB!K$129:K$139)</f>
        <v>836</v>
      </c>
      <c r="DV51" s="74">
        <f>SUMIF(LQB!$A$129:$A$139,'2015-2016'!DV$7,LQB!L$129:L$139)</f>
        <v>764</v>
      </c>
      <c r="DW51" s="74">
        <f>SUMIF(LQB!$A$129:$A$139,'2015-2016'!DW$7,LQB!M$129:M$139)</f>
        <v>752</v>
      </c>
      <c r="DX51" s="74">
        <f>SUMIF(LQB!$A$129:$A$139,'2015-2016'!DX$7,LQB!N$129:N$139)</f>
        <v>548</v>
      </c>
      <c r="DY51" s="74">
        <f>SUMIF(LQB!$A$129:$A$139,'2015-2016'!DY$7,LQB!O$129:O$139)</f>
        <v>438</v>
      </c>
    </row>
    <row r="52" spans="1:130" s="7" customFormat="1">
      <c r="A52" s="75"/>
      <c r="B52" s="24" t="s">
        <v>9</v>
      </c>
      <c r="C52" s="12">
        <f>+SUM(C49:C51)</f>
        <v>210933</v>
      </c>
      <c r="D52" s="86">
        <f ca="1">+SUM(D49:D51)</f>
        <v>203918</v>
      </c>
      <c r="E52" s="12">
        <f ca="1">SUM(E49:E51)</f>
        <v>-7015</v>
      </c>
      <c r="F52" s="13">
        <f ca="1">IF(E52=0,0,IF(C52=0,1,E52/C52))</f>
        <v>-3.3257005779086253E-2</v>
      </c>
      <c r="G52" s="12">
        <f>SUM(G49:G51)</f>
        <v>210933</v>
      </c>
      <c r="H52" s="86">
        <f ca="1">SUM(H49:H51)</f>
        <v>203918</v>
      </c>
      <c r="I52" s="12">
        <f ca="1">SUM(I49:I51)</f>
        <v>-7015</v>
      </c>
      <c r="J52" s="13">
        <f ca="1">IF(I52=0,0,IF(G52=0,1,I52/G52))</f>
        <v>-3.3257005779086253E-2</v>
      </c>
      <c r="K52" s="12">
        <f>+SUM(K49:K51)</f>
        <v>185557</v>
      </c>
      <c r="L52" s="86">
        <f ca="1">+SUM(L49:L51)</f>
        <v>187033</v>
      </c>
      <c r="M52" s="12">
        <f ca="1">SUM(M49:M51)</f>
        <v>1476</v>
      </c>
      <c r="N52" s="13">
        <f ca="1">IF(M52=0,0,IF(K52=0,1,M52/K52))</f>
        <v>7.9544290972585249E-3</v>
      </c>
      <c r="O52" s="12">
        <f>SUM(O49:O51)</f>
        <v>396490</v>
      </c>
      <c r="P52" s="86">
        <f ca="1">SUM(P49:P51)</f>
        <v>390951</v>
      </c>
      <c r="Q52" s="12">
        <f ca="1">SUM(Q49:Q51)</f>
        <v>-5539</v>
      </c>
      <c r="R52" s="13">
        <f ca="1">IF(Q52=0,0,IF(O52=0,1,Q52/O52))</f>
        <v>-1.3970087517970188E-2</v>
      </c>
      <c r="S52" s="12">
        <f>+SUM(S49:S51)</f>
        <v>247287</v>
      </c>
      <c r="T52" s="86">
        <f ca="1">+SUM(T49:T51)</f>
        <v>238680</v>
      </c>
      <c r="U52" s="12">
        <f ca="1">SUM(U49:U51)</f>
        <v>-8607</v>
      </c>
      <c r="V52" s="13">
        <f ca="1">IF(U52=0,0,IF(S52=0,1,U52/S52))</f>
        <v>-3.4805711582088825E-2</v>
      </c>
      <c r="W52" s="12">
        <f>SUM(W49:W51)</f>
        <v>643777</v>
      </c>
      <c r="X52" s="86">
        <f ca="1">SUM(X49:X51)</f>
        <v>629631</v>
      </c>
      <c r="Y52" s="12">
        <f ca="1">SUM(Y49:Y51)</f>
        <v>-14146</v>
      </c>
      <c r="Z52" s="13">
        <f ca="1">IF(Y52=0,0,IF(W52=0,1,Y52/W52))</f>
        <v>-2.1973447327257731E-2</v>
      </c>
      <c r="AA52" s="12">
        <f>+SUM(AA49:AA51)</f>
        <v>254995</v>
      </c>
      <c r="AB52" s="86">
        <f ca="1">+SUM(AB49:AB51)</f>
        <v>237655</v>
      </c>
      <c r="AC52" s="12">
        <f ca="1">SUM(AC49:AC51)</f>
        <v>-17340</v>
      </c>
      <c r="AD52" s="13">
        <f ca="1">IF(AC52=0,0,IF(AA52=0,1,AC52/AA52))</f>
        <v>-6.8001333359477639E-2</v>
      </c>
      <c r="AE52" s="12">
        <f>SUM(AE49:AE51)</f>
        <v>898772</v>
      </c>
      <c r="AF52" s="86">
        <f ca="1">SUM(AF49:AF51)</f>
        <v>867286</v>
      </c>
      <c r="AG52" s="12">
        <f ca="1">SUM(AG49:AG51)</f>
        <v>-31486</v>
      </c>
      <c r="AH52" s="13">
        <f ca="1">IF(AG52=0,0,IF(AE52=0,1,AG52/AE52))</f>
        <v>-3.5032243995140037E-2</v>
      </c>
      <c r="AI52" s="12">
        <f>+SUM(AI49:AI51)</f>
        <v>292413</v>
      </c>
      <c r="AJ52" s="86">
        <f ca="1">+SUM(AJ49:AJ51)</f>
        <v>275769</v>
      </c>
      <c r="AK52" s="12">
        <f ca="1">SUM(AK49:AK51)</f>
        <v>-16644</v>
      </c>
      <c r="AL52" s="13">
        <f ca="1">IF(AK52=0,0,IF(AI52=0,1,AK52/AI52))</f>
        <v>-5.6919494003344583E-2</v>
      </c>
      <c r="AM52" s="12">
        <f>SUM(AM49:AM51)</f>
        <v>1191185</v>
      </c>
      <c r="AN52" s="86">
        <f ca="1">SUM(AN49:AN51)</f>
        <v>1143055</v>
      </c>
      <c r="AO52" s="12">
        <f ca="1">SUM(AO49:AO51)</f>
        <v>-48130</v>
      </c>
      <c r="AP52" s="13">
        <f ca="1">IF(AO52=0,0,IF(AM52=0,1,AO52/AM52))</f>
        <v>-4.0405142777989983E-2</v>
      </c>
      <c r="AQ52" s="12">
        <f>+SUM(AQ49:AQ51)</f>
        <v>289023</v>
      </c>
      <c r="AR52" s="86">
        <f ca="1">+SUM(AR49:AR51)</f>
        <v>284017</v>
      </c>
      <c r="AS52" s="12">
        <f ca="1">SUM(AS49:AS51)</f>
        <v>-5006</v>
      </c>
      <c r="AT52" s="13">
        <f ca="1">IF(AS52=0,0,IF(AQ52=0,1,AS52/AQ52))</f>
        <v>-1.7320420866159439E-2</v>
      </c>
      <c r="AU52" s="12">
        <f>SUM(AU49:AU51)</f>
        <v>1480208</v>
      </c>
      <c r="AV52" s="86">
        <f ca="1">SUM(AV49:AV51)</f>
        <v>1427072</v>
      </c>
      <c r="AW52" s="12">
        <f ca="1">SUM(AW49:AW51)</f>
        <v>-53136</v>
      </c>
      <c r="AX52" s="13">
        <f ca="1">IF(AW52=0,0,IF(AU52=0,1,AW52/AU52))</f>
        <v>-3.5897657626495737E-2</v>
      </c>
      <c r="AY52" s="12">
        <f>+SUM(AY49:AY51)</f>
        <v>337910</v>
      </c>
      <c r="AZ52" s="86">
        <f ca="1">+SUM(AZ49:AZ51)</f>
        <v>343296</v>
      </c>
      <c r="BA52" s="12">
        <f ca="1">SUM(BA49:BA51)</f>
        <v>5386</v>
      </c>
      <c r="BB52" s="13">
        <f ca="1">IF(BA52=0,0,IF(AY52=0,1,BA52/AY52))</f>
        <v>1.5939155396407327E-2</v>
      </c>
      <c r="BC52" s="12">
        <f>SUM(BC49:BC51)</f>
        <v>1818118</v>
      </c>
      <c r="BD52" s="86">
        <f ca="1">SUM(BD49:BD51)</f>
        <v>1770368</v>
      </c>
      <c r="BE52" s="12">
        <f ca="1">SUM(BE49:BE51)</f>
        <v>-47750</v>
      </c>
      <c r="BF52" s="13">
        <f ca="1">IF(BE52=0,0,IF(BC52=0,1,BE52/BC52))</f>
        <v>-2.6263421846106798E-2</v>
      </c>
      <c r="BG52" s="12">
        <f>+SUM(BG49:BG51)</f>
        <v>344626</v>
      </c>
      <c r="BH52" s="86">
        <f ca="1">+SUM(BH49:BH51)</f>
        <v>342329</v>
      </c>
      <c r="BI52" s="12">
        <f ca="1">SUM(BI49:BI51)</f>
        <v>-2297</v>
      </c>
      <c r="BJ52" s="13">
        <f ca="1">IF(BI52=0,0,IF(BG52=0,1,BI52/BG52))</f>
        <v>-6.6651964738586181E-3</v>
      </c>
      <c r="BK52" s="12">
        <f>SUM(BK49:BK51)</f>
        <v>2162744</v>
      </c>
      <c r="BL52" s="86">
        <f ca="1">SUM(BL49:BL51)</f>
        <v>2112697</v>
      </c>
      <c r="BM52" s="12">
        <f ca="1">SUM(BM49:BM51)</f>
        <v>-50047</v>
      </c>
      <c r="BN52" s="13">
        <f ca="1">IF(BM52=0,0,IF(BK52=0,1,BM52/BK52))</f>
        <v>-2.3140510388654414E-2</v>
      </c>
      <c r="BO52" s="12">
        <f>+SUM(BO49:BO51)</f>
        <v>278510</v>
      </c>
      <c r="BP52" s="86">
        <f ca="1">+SUM(BP49:BP51)</f>
        <v>281402</v>
      </c>
      <c r="BQ52" s="12">
        <f ca="1">SUM(BQ49:BQ51)</f>
        <v>2892</v>
      </c>
      <c r="BR52" s="13">
        <f ca="1">IF(BQ52=0,0,IF(BO52=0,1,BQ52/BO52))</f>
        <v>1.0383828228788913E-2</v>
      </c>
      <c r="BS52" s="12">
        <f>SUM(BS49:BS51)</f>
        <v>2441254</v>
      </c>
      <c r="BT52" s="86">
        <f ca="1">SUM(BT49:BT51)</f>
        <v>2394099</v>
      </c>
      <c r="BU52" s="12">
        <f ca="1">SUM(BU49:BU51)</f>
        <v>-47155</v>
      </c>
      <c r="BV52" s="13">
        <f ca="1">IF(BU52=0,0,IF(BS52=0,1,BU52/BS52))</f>
        <v>-1.9315892569966093E-2</v>
      </c>
      <c r="BW52" s="12">
        <f>+SUM(BW49:BW51)</f>
        <v>266001</v>
      </c>
      <c r="BX52" s="86">
        <f ca="1">+SUM(BX49:BX51)</f>
        <v>278013</v>
      </c>
      <c r="BY52" s="12">
        <f ca="1">SUM(BY49:BY51)</f>
        <v>12012</v>
      </c>
      <c r="BZ52" s="13">
        <f ca="1">IF(BY52=0,0,IF(BW52=0,1,BY52/BW52))</f>
        <v>4.5157724970958754E-2</v>
      </c>
      <c r="CA52" s="12">
        <f>SUM(CA49:CA51)</f>
        <v>2707255</v>
      </c>
      <c r="CB52" s="86">
        <f ca="1">SUM(CB49:CB51)</f>
        <v>2672112</v>
      </c>
      <c r="CC52" s="12">
        <f ca="1">SUM(CC49:CC51)</f>
        <v>-35143</v>
      </c>
      <c r="CD52" s="13">
        <f ca="1">IF(CC52=0,0,IF(CA52=0,1,CC52/CA52))</f>
        <v>-1.2981045376220563E-2</v>
      </c>
      <c r="CE52" s="12">
        <f>+SUM(CE49:CE51)</f>
        <v>246035</v>
      </c>
      <c r="CF52" s="86">
        <f ca="1">+SUM(CF49:CF51)</f>
        <v>257606</v>
      </c>
      <c r="CG52" s="12">
        <f ca="1">SUM(CG49:CG51)</f>
        <v>11571</v>
      </c>
      <c r="CH52" s="13">
        <f ca="1">IF(CG52=0,0,IF(CE52=0,1,CG52/CE52))</f>
        <v>4.7029894120755179E-2</v>
      </c>
      <c r="CI52" s="12">
        <f>SUM(CI49:CI51)</f>
        <v>2953290</v>
      </c>
      <c r="CJ52" s="86">
        <f ca="1">SUM(CJ49:CJ51)</f>
        <v>2929718</v>
      </c>
      <c r="CK52" s="12">
        <f ca="1">SUM(CK49:CK51)</f>
        <v>-23572</v>
      </c>
      <c r="CL52" s="13">
        <f ca="1">IF(CK52=0,0,IF(CI52=0,1,CK52/CI52))</f>
        <v>-7.9816069536009001E-3</v>
      </c>
      <c r="CM52" s="12">
        <f>+SUM(CM49:CM51)</f>
        <v>240563</v>
      </c>
      <c r="CN52" s="86">
        <f ca="1">+SUM(CN49:CN51)</f>
        <v>247762</v>
      </c>
      <c r="CO52" s="12">
        <f ca="1">SUM(CO49:CO51)</f>
        <v>7199</v>
      </c>
      <c r="CP52" s="13">
        <f ca="1">IF(CO52=0,0,IF(CM52=0,1,CO52/CM52))</f>
        <v>2.9925632786421852E-2</v>
      </c>
      <c r="CQ52" s="12">
        <f>SUM(CQ49:CQ51)</f>
        <v>3193853</v>
      </c>
      <c r="CR52" s="86">
        <f ca="1">SUM(CR49:CR51)</f>
        <v>3177480</v>
      </c>
      <c r="CS52" s="12">
        <f ca="1">SUM(CS49:CS51)</f>
        <v>-16373</v>
      </c>
      <c r="CT52" s="13">
        <f ca="1">IF(CS52=0,0,IF(CQ52=0,1,CS52/CQ52))</f>
        <v>-5.1264100132347983E-3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158355</v>
      </c>
      <c r="D54" s="73">
        <f ca="1">OFFSET(CZ54,0,14,1,1)</f>
        <v>150927</v>
      </c>
      <c r="E54" s="18">
        <f ca="1">SUM(D54-C54)</f>
        <v>-7428</v>
      </c>
      <c r="F54" s="19">
        <f ca="1">IF(E54=0,0,IF(C54=0,1,E54/C54))</f>
        <v>-4.6907265321587573E-2</v>
      </c>
      <c r="G54" s="18">
        <f>SUMIF($C$6:F$6,G$5,$C54:F54)</f>
        <v>158355</v>
      </c>
      <c r="H54" s="73">
        <f ca="1">SUMIF($C$6:G$6,H$5,$C54:G54)</f>
        <v>150927</v>
      </c>
      <c r="I54" s="18">
        <f ca="1">SUM(H54-G54)</f>
        <v>-7428</v>
      </c>
      <c r="J54" s="19">
        <f ca="1">IF(I54=0,0,IF(G54=0,1,I54/G54))</f>
        <v>-4.6907265321587573E-2</v>
      </c>
      <c r="K54" s="18">
        <f>+DA54</f>
        <v>141839</v>
      </c>
      <c r="L54" s="73">
        <f ca="1">OFFSET(DA54,0,14,1,1)</f>
        <v>131149</v>
      </c>
      <c r="M54" s="18">
        <f ca="1">SUM(L54-K54)</f>
        <v>-10690</v>
      </c>
      <c r="N54" s="19">
        <f ca="1">IF(M54=0,0,IF(K54=0,1,M54/K54))</f>
        <v>-7.5367141618313718E-2</v>
      </c>
      <c r="O54" s="18">
        <f>SUMIF($C$6:N$6,O$5,$C54:N54)</f>
        <v>300194</v>
      </c>
      <c r="P54" s="73">
        <f ca="1">SUMIF($C$6:O$6,P$5,$C54:O54)</f>
        <v>282076</v>
      </c>
      <c r="Q54" s="18">
        <f ca="1">SUM(P54-O54)</f>
        <v>-18118</v>
      </c>
      <c r="R54" s="19">
        <f ca="1">IF(Q54=0,0,IF(O54=0,1,Q54/O54))</f>
        <v>-6.0354304216606591E-2</v>
      </c>
      <c r="S54" s="18">
        <f>+DB54</f>
        <v>186559</v>
      </c>
      <c r="T54" s="73">
        <f ca="1">OFFSET(DB54,0,14,1,1)</f>
        <v>170228</v>
      </c>
      <c r="U54" s="18">
        <f ca="1">SUM(T54-S54)</f>
        <v>-16331</v>
      </c>
      <c r="V54" s="19">
        <f ca="1">IF(U54=0,0,IF(S54=0,1,U54/S54))</f>
        <v>-8.7537990662471393E-2</v>
      </c>
      <c r="W54" s="18">
        <f>SUMIF($C$6:V$6,W$5,$C54:V54)</f>
        <v>486753</v>
      </c>
      <c r="X54" s="73">
        <f ca="1">SUMIF($C$6:W$6,X$5,$C54:W54)</f>
        <v>452304</v>
      </c>
      <c r="Y54" s="18">
        <f ca="1">SUM(X54-W54)</f>
        <v>-34449</v>
      </c>
      <c r="Z54" s="19">
        <f ca="1">IF(Y54=0,0,IF(W54=0,1,Y54/W54))</f>
        <v>-7.0773061491146427E-2</v>
      </c>
      <c r="AA54" s="18">
        <f>+DC54</f>
        <v>201365</v>
      </c>
      <c r="AB54" s="73">
        <f ca="1">OFFSET(DC54,0,14,1,1)</f>
        <v>179979</v>
      </c>
      <c r="AC54" s="18">
        <f ca="1">SUM(AB54-AA54)</f>
        <v>-21386</v>
      </c>
      <c r="AD54" s="19">
        <f ca="1">IF(AC54=0,0,IF(AA54=0,1,AC54/AA54))</f>
        <v>-0.10620514985225833</v>
      </c>
      <c r="AE54" s="18">
        <f>SUMIF($C$6:AD$6,AE$5,$C54:AD54)</f>
        <v>688118</v>
      </c>
      <c r="AF54" s="73">
        <f ca="1">SUMIF($C$6:AE$6,AF$5,$C54:AE54)</f>
        <v>632283</v>
      </c>
      <c r="AG54" s="18">
        <f ca="1">SUM(AF54-AE54)</f>
        <v>-55835</v>
      </c>
      <c r="AH54" s="19">
        <f ca="1">IF(AG54=0,0,IF(AE54=0,1,AG54/AE54))</f>
        <v>-8.1141606526787563E-2</v>
      </c>
      <c r="AI54" s="18">
        <f>+DD54</f>
        <v>237878</v>
      </c>
      <c r="AJ54" s="73">
        <f ca="1">OFFSET(DD54,0,14,1,1)</f>
        <v>214117</v>
      </c>
      <c r="AK54" s="18">
        <f ca="1">SUM(AJ54-AI54)</f>
        <v>-23761</v>
      </c>
      <c r="AL54" s="19">
        <f ca="1">IF(AK54=0,0,IF(AI54=0,1,AK54/AI54))</f>
        <v>-9.9887337206467183E-2</v>
      </c>
      <c r="AM54" s="18">
        <f>SUMIF($C$6:AL$6,AM$5,$C54:AL54)</f>
        <v>925996</v>
      </c>
      <c r="AN54" s="73">
        <f ca="1">SUMIF($C$6:AM$6,AN$5,$C54:AM54)</f>
        <v>846400</v>
      </c>
      <c r="AO54" s="18">
        <f ca="1">SUM(AN54-AM54)</f>
        <v>-79596</v>
      </c>
      <c r="AP54" s="19">
        <f ca="1">IF(AO54=0,0,IF(AM54=0,1,AO54/AM54))</f>
        <v>-8.5957174761014082E-2</v>
      </c>
      <c r="AQ54" s="18">
        <f>+DE54</f>
        <v>252028</v>
      </c>
      <c r="AR54" s="73">
        <f ca="1">OFFSET(DE54,0,14,1,1)</f>
        <v>235459</v>
      </c>
      <c r="AS54" s="18">
        <f ca="1">SUM(AR54-AQ54)</f>
        <v>-16569</v>
      </c>
      <c r="AT54" s="19">
        <f ca="1">IF(AS54=0,0,IF(AQ54=0,1,AS54/AQ54))</f>
        <v>-6.5742695256082659E-2</v>
      </c>
      <c r="AU54" s="18">
        <f>SUMIF($C$6:AT$6,AU$5,$C54:AT54)</f>
        <v>1178024</v>
      </c>
      <c r="AV54" s="73">
        <f ca="1">SUMIF($C$6:AU$6,AV$5,$C54:AU54)</f>
        <v>1081859</v>
      </c>
      <c r="AW54" s="18">
        <f ca="1">SUM(AV54-AU54)</f>
        <v>-96165</v>
      </c>
      <c r="AX54" s="19">
        <f ca="1">IF(AW54=0,0,IF(AU54=0,1,AW54/AU54))</f>
        <v>-8.1632462496519592E-2</v>
      </c>
      <c r="AY54" s="18">
        <f>+DF54</f>
        <v>309469</v>
      </c>
      <c r="AZ54" s="73">
        <f ca="1">OFFSET(DF54,0,14,1,1)</f>
        <v>305236</v>
      </c>
      <c r="BA54" s="18">
        <f ca="1">SUM(AZ54-AY54)</f>
        <v>-4233</v>
      </c>
      <c r="BB54" s="19">
        <f ca="1">IF(BA54=0,0,IF(AY54=0,1,BA54/AY54))</f>
        <v>-1.3678268259502567E-2</v>
      </c>
      <c r="BC54" s="18">
        <f>SUMIF($C$6:BB$6,BC$5,$C54:BB54)</f>
        <v>1487493</v>
      </c>
      <c r="BD54" s="73">
        <f ca="1">SUMIF($C$6:BC$6,BD$5,$C54:BC54)</f>
        <v>1387095</v>
      </c>
      <c r="BE54" s="18">
        <f ca="1">SUM(BD54-BC54)</f>
        <v>-100398</v>
      </c>
      <c r="BF54" s="19">
        <f ca="1">IF(BE54=0,0,IF(BC54=0,1,BE54/BC54))</f>
        <v>-6.7494771403966272E-2</v>
      </c>
      <c r="BG54" s="18">
        <f>+DG54</f>
        <v>311361</v>
      </c>
      <c r="BH54" s="73">
        <f ca="1">OFFSET(DG54,0,14,1,1)</f>
        <v>297261</v>
      </c>
      <c r="BI54" s="18">
        <f ca="1">SUM(BH54-BG54)</f>
        <v>-14100</v>
      </c>
      <c r="BJ54" s="19">
        <f ca="1">IF(BI54=0,0,IF(BG54=0,1,BI54/BG54))</f>
        <v>-4.5285054968348636E-2</v>
      </c>
      <c r="BK54" s="18">
        <f>SUMIF($C$6:BJ$6,BK$5,$C54:BJ54)</f>
        <v>1798854</v>
      </c>
      <c r="BL54" s="73">
        <f ca="1">SUMIF($C$6:BK$6,BL$5,$C54:BK54)</f>
        <v>1684356</v>
      </c>
      <c r="BM54" s="18">
        <f ca="1">SUM(BL54-BK54)</f>
        <v>-114498</v>
      </c>
      <c r="BN54" s="19">
        <f ca="1">IF(BM54=0,0,IF(BK54=0,1,BM54/BK54))</f>
        <v>-6.3650524167053024E-2</v>
      </c>
      <c r="BO54" s="18">
        <f>+DH54</f>
        <v>225052</v>
      </c>
      <c r="BP54" s="73">
        <f ca="1">OFFSET(DH54,0,14,1,1)</f>
        <v>228535</v>
      </c>
      <c r="BQ54" s="18">
        <f ca="1">SUM(BP54-BO54)</f>
        <v>3483</v>
      </c>
      <c r="BR54" s="19">
        <f ca="1">IF(BQ54=0,0,IF(BO54=0,1,BQ54/BO54))</f>
        <v>1.5476423226632067E-2</v>
      </c>
      <c r="BS54" s="18">
        <f>SUMIF($C$6:BR$6,BS$5,$C54:BR54)</f>
        <v>2023906</v>
      </c>
      <c r="BT54" s="73">
        <f ca="1">SUMIF($C$6:BS$6,BT$5,$C54:BS54)</f>
        <v>1912891</v>
      </c>
      <c r="BU54" s="18">
        <f ca="1">SUM(BT54-BS54)</f>
        <v>-111015</v>
      </c>
      <c r="BV54" s="19">
        <f ca="1">IF(BU54=0,0,IF(BS54=0,1,BU54/BS54))</f>
        <v>-5.4851855768005033E-2</v>
      </c>
      <c r="BW54" s="18">
        <f>+DI54</f>
        <v>207249</v>
      </c>
      <c r="BX54" s="73">
        <f ca="1">OFFSET(DI54,0,14,1,1)</f>
        <v>208885</v>
      </c>
      <c r="BY54" s="18">
        <f ca="1">SUM(BX54-BW54)</f>
        <v>1636</v>
      </c>
      <c r="BZ54" s="19">
        <f ca="1">IF(BY54=0,0,IF(BW54=0,1,BY54/BW54))</f>
        <v>7.8938860983647687E-3</v>
      </c>
      <c r="CA54" s="18">
        <f>SUMIF($C$6:BZ$6,CA$5,$C54:BZ54)</f>
        <v>2231155</v>
      </c>
      <c r="CB54" s="73">
        <f ca="1">SUMIF($C$6:CA$6,CB$5,$C54:CA54)</f>
        <v>2121776</v>
      </c>
      <c r="CC54" s="18">
        <f ca="1">SUM(CB54-CA54)</f>
        <v>-109379</v>
      </c>
      <c r="CD54" s="19">
        <f ca="1">IF(CC54=0,0,IF(CA54=0,1,CC54/CA54))</f>
        <v>-4.9023487834776155E-2</v>
      </c>
      <c r="CE54" s="18">
        <f>+DJ54</f>
        <v>170883</v>
      </c>
      <c r="CF54" s="73">
        <f ca="1">OFFSET(DJ54,0,14,1,1)</f>
        <v>171436</v>
      </c>
      <c r="CG54" s="18">
        <f ca="1">SUM(CF54-CE54)</f>
        <v>553</v>
      </c>
      <c r="CH54" s="19">
        <f ca="1">IF(CG54=0,0,IF(CE54=0,1,CG54/CE54))</f>
        <v>3.2361323244559145E-3</v>
      </c>
      <c r="CI54" s="18">
        <f>SUMIF($C$6:CH$6,CI$5,$C54:CH54)</f>
        <v>2402038</v>
      </c>
      <c r="CJ54" s="73">
        <f ca="1">SUMIF($C$6:CI$6,CJ$5,$C54:CI54)</f>
        <v>2293212</v>
      </c>
      <c r="CK54" s="18">
        <f ca="1">SUM(CJ54-CI54)</f>
        <v>-108826</v>
      </c>
      <c r="CL54" s="19">
        <f ca="1">IF(CK54=0,0,IF(CI54=0,1,CK54/CI54))</f>
        <v>-4.5305694581018283E-2</v>
      </c>
      <c r="CM54" s="18">
        <f>+DK54</f>
        <v>169301</v>
      </c>
      <c r="CN54" s="73">
        <f ca="1">OFFSET(DK54,0,14,1,1)</f>
        <v>167994</v>
      </c>
      <c r="CO54" s="18">
        <f ca="1">SUM(CN54-CM54)</f>
        <v>-1307</v>
      </c>
      <c r="CP54" s="19">
        <f ca="1">IF(CO54=0,0,IF(CM54=0,1,CO54/CM54))</f>
        <v>-7.7199780273004889E-3</v>
      </c>
      <c r="CQ54" s="18">
        <f>SUMIF($C$6:CP$6,CQ$5,$C54:CP54)</f>
        <v>2571339</v>
      </c>
      <c r="CR54" s="73">
        <f ca="1">SUMIF($C$6:CQ$6,CR$5,$C54:CQ54)</f>
        <v>2461206</v>
      </c>
      <c r="CS54" s="18">
        <f ca="1">SUM(CR54-CQ54)</f>
        <v>-110133</v>
      </c>
      <c r="CT54" s="19">
        <f ca="1">IF(CS54=0,0,IF(CQ54=0,1,CS54/CQ54))</f>
        <v>-4.2830991946219463E-2</v>
      </c>
      <c r="CW54" t="s">
        <v>15</v>
      </c>
      <c r="CX54" t="s">
        <v>6</v>
      </c>
      <c r="CZ54" s="74">
        <f>SUMIF(RBW!$A$93:$A$103,'2015-2016'!CZ$7,RBW!D$93:D$103)</f>
        <v>158355</v>
      </c>
      <c r="DA54" s="74">
        <f>SUMIF(RBW!$A$93:$A$103,'2015-2016'!DA$7,RBW!E$93:E$103)</f>
        <v>141839</v>
      </c>
      <c r="DB54" s="74">
        <f>SUMIF(RBW!$A$93:$A$103,'2015-2016'!DB$7,RBW!F$93:F$103)</f>
        <v>186559</v>
      </c>
      <c r="DC54" s="74">
        <f>SUMIF(RBW!$A$93:$A$103,'2015-2016'!DC$7,RBW!G$93:G$103)</f>
        <v>201365</v>
      </c>
      <c r="DD54" s="74">
        <f>SUMIF(RBW!$A$93:$A$103,'2015-2016'!DD$7,RBW!H$93:H$103)</f>
        <v>237878</v>
      </c>
      <c r="DE54" s="74">
        <f>SUMIF(RBW!$A$93:$A$103,'2015-2016'!DE$7,RBW!I$93:I$103)</f>
        <v>252028</v>
      </c>
      <c r="DF54" s="74">
        <f>SUMIF(RBW!$A$93:$A$103,'2015-2016'!DF$7,RBW!J$93:J$103)</f>
        <v>309469</v>
      </c>
      <c r="DG54" s="74">
        <f>SUMIF(RBW!$A$93:$A$103,'2015-2016'!DG$7,RBW!K$93:K$103)</f>
        <v>311361</v>
      </c>
      <c r="DH54" s="74">
        <f>SUMIF(RBW!$A$93:$A$103,'2015-2016'!DH$7,RBW!L$93:L$103)</f>
        <v>225052</v>
      </c>
      <c r="DI54" s="74">
        <f>SUMIF(RBW!$A$93:$A$103,'2015-2016'!DI$7,RBW!M$93:M$103)</f>
        <v>207249</v>
      </c>
      <c r="DJ54" s="74">
        <f>SUMIF(RBW!$A$93:$A$103,'2015-2016'!DJ$7,RBW!N$93:N$103)</f>
        <v>170883</v>
      </c>
      <c r="DK54" s="74">
        <f>SUMIF(RBW!$A$93:$A$103,'2015-2016'!DK$7,RBW!O$93:O$103)</f>
        <v>169301</v>
      </c>
      <c r="DN54" s="74">
        <f>SUMIF(RBW!$A$93:$A$103,'2015-2016'!DN$7,RBW!D$93:D$103)</f>
        <v>150927</v>
      </c>
      <c r="DO54" s="74">
        <f>SUMIF(RBW!$A$93:$A$103,'2015-2016'!DO$7,RBW!E$93:E$103)</f>
        <v>131149</v>
      </c>
      <c r="DP54" s="74">
        <f>SUMIF(RBW!$A$93:$A$103,'2015-2016'!DP$7,RBW!F$93:F$103)</f>
        <v>170228</v>
      </c>
      <c r="DQ54" s="74">
        <f>SUMIF(RBW!$A$93:$A$103,'2015-2016'!DQ$7,RBW!G$93:G$103)</f>
        <v>179979</v>
      </c>
      <c r="DR54" s="74">
        <f>SUMIF(RBW!$A$93:$A$103,'2015-2016'!DR$7,RBW!H$93:H$103)</f>
        <v>214117</v>
      </c>
      <c r="DS54" s="74">
        <f>SUMIF(RBW!$A$93:$A$103,'2015-2016'!DS$7,RBW!I$93:I$103)</f>
        <v>235459</v>
      </c>
      <c r="DT54" s="74">
        <f>SUMIF(RBW!$A$93:$A$103,'2015-2016'!DT$7,RBW!J$93:J$103)</f>
        <v>305236</v>
      </c>
      <c r="DU54" s="74">
        <f>SUMIF(RBW!$A$93:$A$103,'2015-2016'!DU$7,RBW!K$93:K$103)</f>
        <v>297261</v>
      </c>
      <c r="DV54" s="74">
        <f>SUMIF(RBW!$A$93:$A$103,'2015-2016'!DV$7,RBW!L$93:L$103)</f>
        <v>228535</v>
      </c>
      <c r="DW54" s="74">
        <f>SUMIF(RBW!$A$93:$A$103,'2015-2016'!DW$7,RBW!M$93:M$103)</f>
        <v>208885</v>
      </c>
      <c r="DX54" s="74">
        <f>SUMIF(RBW!$A$93:$A$103,'2015-2016'!DX$7,RBW!N$93:N$103)</f>
        <v>171436</v>
      </c>
      <c r="DY54" s="74">
        <f>SUMIF(RBW!$A$93:$A$103,'2015-2016'!DY$7,RBW!O$93:O$103)</f>
        <v>167994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10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10</v>
      </c>
      <c r="H55" s="73">
        <f ca="1">SUMIF($C$6:G$6,H$5,$C55:G55)</f>
        <v>10</v>
      </c>
      <c r="I55" s="18">
        <f ca="1">SUM(H55-G55)</f>
        <v>0</v>
      </c>
      <c r="J55" s="19">
        <f ca="1">IF(I55=0,0,IF(G55=0,1,I55/G55))</f>
        <v>0</v>
      </c>
      <c r="K55" s="18">
        <f>+DA55</f>
        <v>7</v>
      </c>
      <c r="L55" s="73">
        <f ca="1">OFFSET(DA55,0,14,1,1)</f>
        <v>11</v>
      </c>
      <c r="M55" s="18">
        <f ca="1">SUM(L55-K55)</f>
        <v>4</v>
      </c>
      <c r="N55" s="19">
        <f ca="1">IF(M55=0,0,IF(K55=0,1,M55/K55))</f>
        <v>0.5714285714285714</v>
      </c>
      <c r="O55" s="18">
        <f>SUMIF($C$6:N$6,O$5,$C55:N55)</f>
        <v>17</v>
      </c>
      <c r="P55" s="73">
        <f ca="1">SUMIF($C$6:O$6,P$5,$C55:O55)</f>
        <v>21</v>
      </c>
      <c r="Q55" s="18">
        <f ca="1">SUM(P55-O55)</f>
        <v>4</v>
      </c>
      <c r="R55" s="19">
        <f ca="1">IF(Q55=0,0,IF(O55=0,1,Q55/O55))</f>
        <v>0.23529411764705882</v>
      </c>
      <c r="S55" s="18">
        <f>+DB55</f>
        <v>10</v>
      </c>
      <c r="T55" s="73">
        <f ca="1">OFFSET(DB55,0,14,1,1)</f>
        <v>0</v>
      </c>
      <c r="U55" s="18">
        <f ca="1">SUM(T55-S55)</f>
        <v>-10</v>
      </c>
      <c r="V55" s="19">
        <f ca="1">IF(U55=0,0,IF(S55=0,1,U55/S55))</f>
        <v>-1</v>
      </c>
      <c r="W55" s="18">
        <f>SUMIF($C$6:V$6,W$5,$C55:V55)</f>
        <v>27</v>
      </c>
      <c r="X55" s="73">
        <f ca="1">SUMIF($C$6:W$6,X$5,$C55:W55)</f>
        <v>21</v>
      </c>
      <c r="Y55" s="18">
        <f ca="1">SUM(X55-W55)</f>
        <v>-6</v>
      </c>
      <c r="Z55" s="19">
        <f ca="1">IF(Y55=0,0,IF(W55=0,1,Y55/W55))</f>
        <v>-0.22222222222222221</v>
      </c>
      <c r="AA55" s="18">
        <f>+DC55</f>
        <v>27</v>
      </c>
      <c r="AB55" s="73">
        <f ca="1">OFFSET(DC55,0,14,1,1)</f>
        <v>0</v>
      </c>
      <c r="AC55" s="18">
        <f ca="1">SUM(AB55-AA55)</f>
        <v>-27</v>
      </c>
      <c r="AD55" s="19">
        <f ca="1">IF(AC55=0,0,IF(AA55=0,1,AC55/AA55))</f>
        <v>-1</v>
      </c>
      <c r="AE55" s="18">
        <f>SUMIF($C$6:AD$6,AE$5,$C55:AD55)</f>
        <v>54</v>
      </c>
      <c r="AF55" s="73">
        <f ca="1">SUMIF($C$6:AE$6,AF$5,$C55:AE55)</f>
        <v>21</v>
      </c>
      <c r="AG55" s="18">
        <f ca="1">SUM(AF55-AE55)</f>
        <v>-33</v>
      </c>
      <c r="AH55" s="19">
        <f ca="1">IF(AG55=0,0,IF(AE55=0,1,AG55/AE55))</f>
        <v>-0.61111111111111116</v>
      </c>
      <c r="AI55" s="18">
        <f>+DD55</f>
        <v>31</v>
      </c>
      <c r="AJ55" s="73">
        <f ca="1">OFFSET(DD55,0,14,1,1)</f>
        <v>0</v>
      </c>
      <c r="AK55" s="18">
        <f ca="1">SUM(AJ55-AI55)</f>
        <v>-31</v>
      </c>
      <c r="AL55" s="19">
        <f ca="1">IF(AK55=0,0,IF(AI55=0,1,AK55/AI55))</f>
        <v>-1</v>
      </c>
      <c r="AM55" s="18">
        <f>SUMIF($C$6:AL$6,AM$5,$C55:AL55)</f>
        <v>85</v>
      </c>
      <c r="AN55" s="73">
        <f ca="1">SUMIF($C$6:AM$6,AN$5,$C55:AM55)</f>
        <v>21</v>
      </c>
      <c r="AO55" s="18">
        <f ca="1">SUM(AN55-AM55)</f>
        <v>-64</v>
      </c>
      <c r="AP55" s="19">
        <f ca="1">IF(AO55=0,0,IF(AM55=0,1,AO55/AM55))</f>
        <v>-0.75294117647058822</v>
      </c>
      <c r="AQ55" s="18">
        <f>+DE55</f>
        <v>133</v>
      </c>
      <c r="AR55" s="73">
        <f ca="1">OFFSET(DE55,0,14,1,1)</f>
        <v>0</v>
      </c>
      <c r="AS55" s="18">
        <f ca="1">SUM(AR55-AQ55)</f>
        <v>-133</v>
      </c>
      <c r="AT55" s="19">
        <f ca="1">IF(AS55=0,0,IF(AQ55=0,1,AS55/AQ55))</f>
        <v>-1</v>
      </c>
      <c r="AU55" s="18">
        <f>SUMIF($C$6:AT$6,AU$5,$C55:AT55)</f>
        <v>218</v>
      </c>
      <c r="AV55" s="73">
        <f ca="1">SUMIF($C$6:AU$6,AV$5,$C55:AU55)</f>
        <v>21</v>
      </c>
      <c r="AW55" s="18">
        <f ca="1">SUM(AV55-AU55)</f>
        <v>-197</v>
      </c>
      <c r="AX55" s="19">
        <f ca="1">IF(AW55=0,0,IF(AU55=0,1,AW55/AU55))</f>
        <v>-0.90366972477064222</v>
      </c>
      <c r="AY55" s="18">
        <f>+DF55</f>
        <v>107</v>
      </c>
      <c r="AZ55" s="73">
        <f ca="1">OFFSET(DF55,0,14,1,1)</f>
        <v>0</v>
      </c>
      <c r="BA55" s="18">
        <f ca="1">SUM(AZ55-AY55)</f>
        <v>-107</v>
      </c>
      <c r="BB55" s="19">
        <f ca="1">IF(BA55=0,0,IF(AY55=0,1,BA55/AY55))</f>
        <v>-1</v>
      </c>
      <c r="BC55" s="18">
        <f>SUMIF($C$6:BB$6,BC$5,$C55:BB55)</f>
        <v>325</v>
      </c>
      <c r="BD55" s="73">
        <f ca="1">SUMIF($C$6:BC$6,BD$5,$C55:BC55)</f>
        <v>21</v>
      </c>
      <c r="BE55" s="18">
        <f ca="1">SUM(BD55-BC55)</f>
        <v>-304</v>
      </c>
      <c r="BF55" s="19">
        <f ca="1">IF(BE55=0,0,IF(BC55=0,1,BE55/BC55))</f>
        <v>-0.93538461538461537</v>
      </c>
      <c r="BG55" s="18">
        <f>+DG55</f>
        <v>49</v>
      </c>
      <c r="BH55" s="73">
        <f ca="1">OFFSET(DG55,0,14,1,1)</f>
        <v>0</v>
      </c>
      <c r="BI55" s="18">
        <f ca="1">SUM(BH55-BG55)</f>
        <v>-49</v>
      </c>
      <c r="BJ55" s="19">
        <f ca="1">IF(BI55=0,0,IF(BG55=0,1,BI55/BG55))</f>
        <v>-1</v>
      </c>
      <c r="BK55" s="18">
        <f>SUMIF($C$6:BJ$6,BK$5,$C55:BJ55)</f>
        <v>374</v>
      </c>
      <c r="BL55" s="73">
        <f ca="1">SUMIF($C$6:BK$6,BL$5,$C55:BK55)</f>
        <v>21</v>
      </c>
      <c r="BM55" s="18">
        <f ca="1">SUM(BL55-BK55)</f>
        <v>-353</v>
      </c>
      <c r="BN55" s="19">
        <f ca="1">IF(BM55=0,0,IF(BK55=0,1,BM55/BK55))</f>
        <v>-0.94385026737967914</v>
      </c>
      <c r="BO55" s="18">
        <f>+DH55</f>
        <v>31</v>
      </c>
      <c r="BP55" s="73">
        <f ca="1">OFFSET(DH55,0,14,1,1)</f>
        <v>0</v>
      </c>
      <c r="BQ55" s="18">
        <f ca="1">SUM(BP55-BO55)</f>
        <v>-31</v>
      </c>
      <c r="BR55" s="19">
        <f ca="1">IF(BQ55=0,0,IF(BO55=0,1,BQ55/BO55))</f>
        <v>-1</v>
      </c>
      <c r="BS55" s="18">
        <f>SUMIF($C$6:BR$6,BS$5,$C55:BR55)</f>
        <v>405</v>
      </c>
      <c r="BT55" s="73">
        <f ca="1">SUMIF($C$6:BS$6,BT$5,$C55:BS55)</f>
        <v>21</v>
      </c>
      <c r="BU55" s="18">
        <f ca="1">SUM(BT55-BS55)</f>
        <v>-384</v>
      </c>
      <c r="BV55" s="19">
        <f ca="1">IF(BU55=0,0,IF(BS55=0,1,BU55/BS55))</f>
        <v>-0.94814814814814818</v>
      </c>
      <c r="BW55" s="18">
        <f>+DI55</f>
        <v>20</v>
      </c>
      <c r="BX55" s="73">
        <f ca="1">OFFSET(DI55,0,14,1,1)</f>
        <v>0</v>
      </c>
      <c r="BY55" s="18">
        <f ca="1">SUM(BX55-BW55)</f>
        <v>-20</v>
      </c>
      <c r="BZ55" s="19">
        <f ca="1">IF(BY55=0,0,IF(BW55=0,1,BY55/BW55))</f>
        <v>-1</v>
      </c>
      <c r="CA55" s="18">
        <f>SUMIF($C$6:BZ$6,CA$5,$C55:BZ55)</f>
        <v>425</v>
      </c>
      <c r="CB55" s="73">
        <f ca="1">SUMIF($C$6:CA$6,CB$5,$C55:CA55)</f>
        <v>21</v>
      </c>
      <c r="CC55" s="18">
        <f ca="1">SUM(CB55-CA55)</f>
        <v>-404</v>
      </c>
      <c r="CD55" s="19">
        <f ca="1">IF(CC55=0,0,IF(CA55=0,1,CC55/CA55))</f>
        <v>-0.95058823529411762</v>
      </c>
      <c r="CE55" s="18">
        <f>+DJ55</f>
        <v>5</v>
      </c>
      <c r="CF55" s="73">
        <f ca="1">OFFSET(DJ55,0,14,1,1)</f>
        <v>0</v>
      </c>
      <c r="CG55" s="18">
        <f ca="1">SUM(CF55-CE55)</f>
        <v>-5</v>
      </c>
      <c r="CH55" s="19">
        <f ca="1">IF(CG55=0,0,IF(CE55=0,1,CG55/CE55))</f>
        <v>-1</v>
      </c>
      <c r="CI55" s="18">
        <f>SUMIF($C$6:CH$6,CI$5,$C55:CH55)</f>
        <v>430</v>
      </c>
      <c r="CJ55" s="73">
        <f ca="1">SUMIF($C$6:CI$6,CJ$5,$C55:CI55)</f>
        <v>21</v>
      </c>
      <c r="CK55" s="18">
        <f ca="1">SUM(CJ55-CI55)</f>
        <v>-409</v>
      </c>
      <c r="CL55" s="19">
        <f ca="1">IF(CK55=0,0,IF(CI55=0,1,CK55/CI55))</f>
        <v>-0.9511627906976744</v>
      </c>
      <c r="CM55" s="18">
        <f>+DK55</f>
        <v>9</v>
      </c>
      <c r="CN55" s="73">
        <f ca="1">OFFSET(DK55,0,14,1,1)</f>
        <v>0</v>
      </c>
      <c r="CO55" s="18">
        <f ca="1">SUM(CN55-CM55)</f>
        <v>-9</v>
      </c>
      <c r="CP55" s="19">
        <f ca="1">IF(CO55=0,0,IF(CM55=0,1,CO55/CM55))</f>
        <v>-1</v>
      </c>
      <c r="CQ55" s="18">
        <f>SUMIF($C$6:CP$6,CQ$5,$C55:CP55)</f>
        <v>439</v>
      </c>
      <c r="CR55" s="73">
        <f ca="1">SUMIF($C$6:CQ$6,CR$5,$C55:CQ55)</f>
        <v>21</v>
      </c>
      <c r="CS55" s="18">
        <f ca="1">SUM(CR55-CQ55)</f>
        <v>-418</v>
      </c>
      <c r="CT55" s="19">
        <f ca="1">IF(CS55=0,0,IF(CQ55=0,1,CS55/CQ55))</f>
        <v>-0.95216400911161736</v>
      </c>
      <c r="CW55" t="s">
        <v>15</v>
      </c>
      <c r="CX55" t="s">
        <v>7</v>
      </c>
      <c r="CY55" s="7"/>
      <c r="CZ55" s="74">
        <f>SUMIF(RBW!$A$111:$A$121,'2015-2016'!CZ$7,RBW!D$111:D$121)</f>
        <v>10</v>
      </c>
      <c r="DA55" s="74">
        <f>SUMIF(RBW!$A$111:$A$121,'2015-2016'!DA$7,RBW!E$111:E$121)</f>
        <v>7</v>
      </c>
      <c r="DB55" s="74">
        <f>SUMIF(RBW!$A$111:$A$121,'2015-2016'!DB$7,RBW!F$111:F$121)</f>
        <v>10</v>
      </c>
      <c r="DC55" s="74">
        <f>SUMIF(RBW!$A$111:$A$121,'2015-2016'!DC$7,RBW!G$111:G$121)</f>
        <v>27</v>
      </c>
      <c r="DD55" s="74">
        <f>SUMIF(RBW!$A$111:$A$121,'2015-2016'!DD$7,RBW!H$111:H$121)</f>
        <v>31</v>
      </c>
      <c r="DE55" s="74">
        <f>SUMIF(RBW!$A$111:$A$121,'2015-2016'!DE$7,RBW!I$111:I$121)</f>
        <v>133</v>
      </c>
      <c r="DF55" s="74">
        <f>SUMIF(RBW!$A$111:$A$121,'2015-2016'!DF$7,RBW!J$111:J$121)</f>
        <v>107</v>
      </c>
      <c r="DG55" s="74">
        <f>SUMIF(RBW!$A$111:$A$121,'2015-2016'!DG$7,RBW!K$111:K$121)</f>
        <v>49</v>
      </c>
      <c r="DH55" s="74">
        <f>SUMIF(RBW!$A$111:$A$121,'2015-2016'!DH$7,RBW!L$111:L$121)</f>
        <v>31</v>
      </c>
      <c r="DI55" s="74">
        <f>SUMIF(RBW!$A$111:$A$121,'2015-2016'!DI$7,RBW!M$111:M$121)</f>
        <v>20</v>
      </c>
      <c r="DJ55" s="74">
        <f>SUMIF(RBW!$A$111:$A$121,'2015-2016'!DJ$7,RBW!N$111:N$121)</f>
        <v>5</v>
      </c>
      <c r="DK55" s="74">
        <f>SUMIF(RBW!$A$111:$A$121,'2015-2016'!DK$7,RBW!O$111:O$121)</f>
        <v>9</v>
      </c>
      <c r="DN55" s="74">
        <f>SUMIF(RBW!$A$111:$A$121,'2015-2016'!DN$7,RBW!D$111:D$121)</f>
        <v>10</v>
      </c>
      <c r="DO55" s="74">
        <f>SUMIF(RBW!$A$111:$A$121,'2015-2016'!DO$7,RBW!E$111:E$121)</f>
        <v>11</v>
      </c>
      <c r="DP55" s="74">
        <f>SUMIF(RBW!$A$111:$A$121,'2015-2016'!DP$7,RBW!F$111:F$121)</f>
        <v>0</v>
      </c>
      <c r="DQ55" s="74">
        <f>SUMIF(RBW!$A$111:$A$121,'2015-2016'!DQ$7,RBW!G$111:G$121)</f>
        <v>0</v>
      </c>
      <c r="DR55" s="74">
        <f>SUMIF(RBW!$A$111:$A$121,'2015-2016'!DR$7,RBW!H$111:H$121)</f>
        <v>0</v>
      </c>
      <c r="DS55" s="74">
        <f>SUMIF(RBW!$A$111:$A$121,'2015-2016'!DS$7,RBW!I$111:I$121)</f>
        <v>0</v>
      </c>
      <c r="DT55" s="74">
        <f>SUMIF(RBW!$A$111:$A$121,'2015-2016'!DT$7,RBW!J$111:J$121)</f>
        <v>0</v>
      </c>
      <c r="DU55" s="74">
        <f>SUMIF(RBW!$A$111:$A$121,'2015-2016'!DU$7,RBW!K$111:K$121)</f>
        <v>0</v>
      </c>
      <c r="DV55" s="74">
        <f>SUMIF(RBW!$A$111:$A$121,'2015-2016'!DV$7,RBW!L$111:L$121)</f>
        <v>0</v>
      </c>
      <c r="DW55" s="74">
        <f>SUMIF(RBW!$A$111:$A$121,'2015-2016'!DW$7,RBW!M$111:M$121)</f>
        <v>0</v>
      </c>
      <c r="DX55" s="74">
        <f>SUMIF(RBW!$A$111:$A$121,'2015-2016'!DX$7,RBW!N$111:N$121)</f>
        <v>0</v>
      </c>
      <c r="DY55" s="74">
        <f>SUMIF(RBW!$A$111:$A$121,'2015-2016'!DY$7,RBW!O$111:O$121)</f>
        <v>0</v>
      </c>
    </row>
    <row r="56" spans="1:130">
      <c r="A56" s="83"/>
      <c r="B56" s="26" t="s">
        <v>8</v>
      </c>
      <c r="C56" s="73">
        <f>+CZ56</f>
        <v>430</v>
      </c>
      <c r="D56" s="73">
        <f ca="1">OFFSET(CZ56,0,14,1,1)</f>
        <v>384</v>
      </c>
      <c r="E56" s="73">
        <f ca="1">SUM(D56-C56)</f>
        <v>-46</v>
      </c>
      <c r="F56" s="19">
        <f ca="1">IF(E56=0,0,IF(C56=0,1,E56/C56))</f>
        <v>-0.10697674418604651</v>
      </c>
      <c r="G56" s="73">
        <f>SUMIF($C$6:F$6,G$5,$C56:F56)</f>
        <v>430</v>
      </c>
      <c r="H56" s="73">
        <f ca="1">SUMIF($C$6:G$6,H$5,$C56:G56)</f>
        <v>384</v>
      </c>
      <c r="I56" s="73">
        <f ca="1">SUM(H56-G56)</f>
        <v>-46</v>
      </c>
      <c r="J56" s="19">
        <f ca="1">IF(I56=0,0,IF(G56=0,1,I56/G56))</f>
        <v>-0.10697674418604651</v>
      </c>
      <c r="K56" s="73">
        <f>+DA56</f>
        <v>346</v>
      </c>
      <c r="L56" s="73">
        <f ca="1">OFFSET(DA56,0,14,1,1)</f>
        <v>420</v>
      </c>
      <c r="M56" s="73">
        <f ca="1">SUM(L56-K56)</f>
        <v>74</v>
      </c>
      <c r="N56" s="19">
        <f ca="1">IF(M56=0,0,IF(K56=0,1,M56/K56))</f>
        <v>0.2138728323699422</v>
      </c>
      <c r="O56" s="73">
        <f>SUMIF($C$6:N$6,O$5,$C56:N56)</f>
        <v>776</v>
      </c>
      <c r="P56" s="73">
        <f ca="1">SUMIF($C$6:O$6,P$5,$C56:O56)</f>
        <v>804</v>
      </c>
      <c r="Q56" s="73">
        <f ca="1">SUM(P56-O56)</f>
        <v>28</v>
      </c>
      <c r="R56" s="19">
        <f ca="1">IF(Q56=0,0,IF(O56=0,1,Q56/O56))</f>
        <v>3.608247422680412E-2</v>
      </c>
      <c r="S56" s="73">
        <f>+DB56</f>
        <v>620</v>
      </c>
      <c r="T56" s="73">
        <f ca="1">OFFSET(DB56,0,14,1,1)</f>
        <v>598</v>
      </c>
      <c r="U56" s="73">
        <f ca="1">SUM(T56-S56)</f>
        <v>-22</v>
      </c>
      <c r="V56" s="19">
        <f ca="1">IF(U56=0,0,IF(S56=0,1,U56/S56))</f>
        <v>-3.5483870967741936E-2</v>
      </c>
      <c r="W56" s="73">
        <f>SUMIF($C$6:V$6,W$5,$C56:V56)</f>
        <v>1396</v>
      </c>
      <c r="X56" s="73">
        <f ca="1">SUMIF($C$6:W$6,X$5,$C56:W56)</f>
        <v>1402</v>
      </c>
      <c r="Y56" s="73">
        <f ca="1">SUM(X56-W56)</f>
        <v>6</v>
      </c>
      <c r="Z56" s="19">
        <f ca="1">IF(Y56=0,0,IF(W56=0,1,Y56/W56))</f>
        <v>4.2979942693409743E-3</v>
      </c>
      <c r="AA56" s="73">
        <f>+DC56</f>
        <v>1184</v>
      </c>
      <c r="AB56" s="73">
        <f ca="1">OFFSET(DC56,0,14,1,1)</f>
        <v>1238</v>
      </c>
      <c r="AC56" s="73">
        <f ca="1">SUM(AB56-AA56)</f>
        <v>54</v>
      </c>
      <c r="AD56" s="19">
        <f ca="1">IF(AC56=0,0,IF(AA56=0,1,AC56/AA56))</f>
        <v>4.5608108108108107E-2</v>
      </c>
      <c r="AE56" s="73">
        <f>SUMIF($C$6:AD$6,AE$5,$C56:AD56)</f>
        <v>2580</v>
      </c>
      <c r="AF56" s="73">
        <f ca="1">SUMIF($C$6:AE$6,AF$5,$C56:AE56)</f>
        <v>2640</v>
      </c>
      <c r="AG56" s="73">
        <f ca="1">SUM(AF56-AE56)</f>
        <v>60</v>
      </c>
      <c r="AH56" s="19">
        <f ca="1">IF(AG56=0,0,IF(AE56=0,1,AG56/AE56))</f>
        <v>2.3255813953488372E-2</v>
      </c>
      <c r="AI56" s="73">
        <f>+DD56</f>
        <v>2432</v>
      </c>
      <c r="AJ56" s="73">
        <f ca="1">OFFSET(DD56,0,14,1,1)</f>
        <v>2506</v>
      </c>
      <c r="AK56" s="73">
        <f ca="1">SUM(AJ56-AI56)</f>
        <v>74</v>
      </c>
      <c r="AL56" s="19">
        <f ca="1">IF(AK56=0,0,IF(AI56=0,1,AK56/AI56))</f>
        <v>3.0427631578947369E-2</v>
      </c>
      <c r="AM56" s="73">
        <f>SUMIF($C$6:AL$6,AM$5,$C56:AL56)</f>
        <v>5012</v>
      </c>
      <c r="AN56" s="73">
        <f ca="1">SUMIF($C$6:AM$6,AN$5,$C56:AM56)</f>
        <v>5146</v>
      </c>
      <c r="AO56" s="73">
        <f ca="1">SUM(AN56-AM56)</f>
        <v>134</v>
      </c>
      <c r="AP56" s="19">
        <f ca="1">IF(AO56=0,0,IF(AM56=0,1,AO56/AM56))</f>
        <v>2.6735833998403832E-2</v>
      </c>
      <c r="AQ56" s="73">
        <f>+DE56</f>
        <v>2942</v>
      </c>
      <c r="AR56" s="73">
        <f ca="1">OFFSET(DE56,0,14,1,1)</f>
        <v>3082</v>
      </c>
      <c r="AS56" s="73">
        <f ca="1">SUM(AR56-AQ56)</f>
        <v>140</v>
      </c>
      <c r="AT56" s="19">
        <f ca="1">IF(AS56=0,0,IF(AQ56=0,1,AS56/AQ56))</f>
        <v>4.7586675730795377E-2</v>
      </c>
      <c r="AU56" s="73">
        <f>SUMIF($C$6:AT$6,AU$5,$C56:AT56)</f>
        <v>7954</v>
      </c>
      <c r="AV56" s="73">
        <f ca="1">SUMIF($C$6:AU$6,AV$5,$C56:AU56)</f>
        <v>8228</v>
      </c>
      <c r="AW56" s="73">
        <f ca="1">SUM(AV56-AU56)</f>
        <v>274</v>
      </c>
      <c r="AX56" s="19">
        <f ca="1">IF(AW56=0,0,IF(AU56=0,1,AW56/AU56))</f>
        <v>3.4448076439527284E-2</v>
      </c>
      <c r="AY56" s="73">
        <f>+DF56</f>
        <v>2950</v>
      </c>
      <c r="AZ56" s="73">
        <f ca="1">OFFSET(DF56,0,14,1,1)</f>
        <v>3128</v>
      </c>
      <c r="BA56" s="73">
        <f ca="1">SUM(AZ56-AY56)</f>
        <v>178</v>
      </c>
      <c r="BB56" s="19">
        <f ca="1">IF(BA56=0,0,IF(AY56=0,1,BA56/AY56))</f>
        <v>6.0338983050847457E-2</v>
      </c>
      <c r="BC56" s="73">
        <f>SUMIF($C$6:BB$6,BC$5,$C56:BB56)</f>
        <v>10904</v>
      </c>
      <c r="BD56" s="73">
        <f ca="1">SUMIF($C$6:BC$6,BD$5,$C56:BC56)</f>
        <v>11356</v>
      </c>
      <c r="BE56" s="73">
        <f ca="1">SUM(BD56-BC56)</f>
        <v>452</v>
      </c>
      <c r="BF56" s="19">
        <f ca="1">IF(BE56=0,0,IF(BC56=0,1,BE56/BC56))</f>
        <v>4.1452677916360967E-2</v>
      </c>
      <c r="BG56" s="73">
        <f>+DG56</f>
        <v>3049</v>
      </c>
      <c r="BH56" s="73">
        <f ca="1">OFFSET(DG56,0,14,1,1)</f>
        <v>2968</v>
      </c>
      <c r="BI56" s="73">
        <f ca="1">SUM(BH56-BG56)</f>
        <v>-81</v>
      </c>
      <c r="BJ56" s="19">
        <f ca="1">IF(BI56=0,0,IF(BG56=0,1,BI56/BG56))</f>
        <v>-2.6566087241718595E-2</v>
      </c>
      <c r="BK56" s="73">
        <f>SUMIF($C$6:BJ$6,BK$5,$C56:BJ56)</f>
        <v>13953</v>
      </c>
      <c r="BL56" s="73">
        <f ca="1">SUMIF($C$6:BK$6,BL$5,$C56:BK56)</f>
        <v>14324</v>
      </c>
      <c r="BM56" s="73">
        <f ca="1">SUM(BL56-BK56)</f>
        <v>371</v>
      </c>
      <c r="BN56" s="19">
        <f ca="1">IF(BM56=0,0,IF(BK56=0,1,BM56/BK56))</f>
        <v>2.658926395757185E-2</v>
      </c>
      <c r="BO56" s="73">
        <f>+DH56</f>
        <v>2966</v>
      </c>
      <c r="BP56" s="73">
        <f ca="1">OFFSET(DH56,0,14,1,1)</f>
        <v>2976</v>
      </c>
      <c r="BQ56" s="73">
        <f ca="1">SUM(BP56-BO56)</f>
        <v>10</v>
      </c>
      <c r="BR56" s="19">
        <f ca="1">IF(BQ56=0,0,IF(BO56=0,1,BQ56/BO56))</f>
        <v>3.3715441672285905E-3</v>
      </c>
      <c r="BS56" s="73">
        <f>SUMIF($C$6:BR$6,BS$5,$C56:BR56)</f>
        <v>16919</v>
      </c>
      <c r="BT56" s="73">
        <f ca="1">SUMIF($C$6:BS$6,BT$5,$C56:BS56)</f>
        <v>17300</v>
      </c>
      <c r="BU56" s="73">
        <f ca="1">SUM(BT56-BS56)</f>
        <v>381</v>
      </c>
      <c r="BV56" s="19">
        <f ca="1">IF(BU56=0,0,IF(BS56=0,1,BU56/BS56))</f>
        <v>2.2519061410248831E-2</v>
      </c>
      <c r="BW56" s="73">
        <f>+DI56</f>
        <v>2488</v>
      </c>
      <c r="BX56" s="73">
        <f ca="1">OFFSET(DI56,0,14,1,1)</f>
        <v>2558</v>
      </c>
      <c r="BY56" s="73">
        <f ca="1">SUM(BX56-BW56)</f>
        <v>70</v>
      </c>
      <c r="BZ56" s="19">
        <f ca="1">IF(BY56=0,0,IF(BW56=0,1,BY56/BW56))</f>
        <v>2.8135048231511254E-2</v>
      </c>
      <c r="CA56" s="73">
        <f>SUMIF($C$6:BZ$6,CA$5,$C56:BZ56)</f>
        <v>19407</v>
      </c>
      <c r="CB56" s="73">
        <f ca="1">SUMIF($C$6:CA$6,CB$5,$C56:CA56)</f>
        <v>19858</v>
      </c>
      <c r="CC56" s="73">
        <f ca="1">SUM(CB56-CA56)</f>
        <v>451</v>
      </c>
      <c r="CD56" s="19">
        <f ca="1">IF(CC56=0,0,IF(CA56=0,1,CC56/CA56))</f>
        <v>2.3239037460710054E-2</v>
      </c>
      <c r="CE56" s="73">
        <f>+DJ56</f>
        <v>796</v>
      </c>
      <c r="CF56" s="73">
        <f ca="1">OFFSET(DJ56,0,14,1,1)</f>
        <v>796</v>
      </c>
      <c r="CG56" s="73">
        <f ca="1">SUM(CF56-CE56)</f>
        <v>0</v>
      </c>
      <c r="CH56" s="19">
        <f ca="1">IF(CG56=0,0,IF(CE56=0,1,CG56/CE56))</f>
        <v>0</v>
      </c>
      <c r="CI56" s="73">
        <f>SUMIF($C$6:CH$6,CI$5,$C56:CH56)</f>
        <v>20203</v>
      </c>
      <c r="CJ56" s="73">
        <f ca="1">SUMIF($C$6:CI$6,CJ$5,$C56:CI56)</f>
        <v>20654</v>
      </c>
      <c r="CK56" s="73">
        <f ca="1">SUM(CJ56-CI56)</f>
        <v>451</v>
      </c>
      <c r="CL56" s="19">
        <f ca="1">IF(CK56=0,0,IF(CI56=0,1,CK56/CI56))</f>
        <v>2.2323417314260258E-2</v>
      </c>
      <c r="CM56" s="73">
        <f>+DK56</f>
        <v>624</v>
      </c>
      <c r="CN56" s="73">
        <f ca="1">OFFSET(DK56,0,14,1,1)</f>
        <v>734</v>
      </c>
      <c r="CO56" s="73">
        <f ca="1">SUM(CN56-CM56)</f>
        <v>110</v>
      </c>
      <c r="CP56" s="19">
        <f ca="1">IF(CO56=0,0,IF(CM56=0,1,CO56/CM56))</f>
        <v>0.17628205128205129</v>
      </c>
      <c r="CQ56" s="73">
        <f>SUMIF($C$6:CP$6,CQ$5,$C56:CP56)</f>
        <v>20827</v>
      </c>
      <c r="CR56" s="73">
        <f ca="1">SUMIF($C$6:CQ$6,CR$5,$C56:CQ56)</f>
        <v>21388</v>
      </c>
      <c r="CS56" s="73">
        <f ca="1">SUM(CR56-CQ56)</f>
        <v>561</v>
      </c>
      <c r="CT56" s="19">
        <f ca="1">IF(CS56=0,0,IF(CQ56=0,1,CS56/CQ56))</f>
        <v>2.6936188601334805E-2</v>
      </c>
      <c r="CW56" t="s">
        <v>15</v>
      </c>
      <c r="CX56" t="s">
        <v>8</v>
      </c>
      <c r="CY56" s="7"/>
      <c r="CZ56" s="74">
        <f>SUMIF(RBW!$A$129:$A$139,'2015-2016'!CZ$7,RBW!D$129:D$139)</f>
        <v>430</v>
      </c>
      <c r="DA56" s="74">
        <f>SUMIF(RBW!$A$129:$A$139,'2015-2016'!DA$7,RBW!E$129:E$139)</f>
        <v>346</v>
      </c>
      <c r="DB56" s="74">
        <f>SUMIF(RBW!$A$129:$A$139,'2015-2016'!DB$7,RBW!F$129:F$139)</f>
        <v>620</v>
      </c>
      <c r="DC56" s="74">
        <f>SUMIF(RBW!$A$129:$A$139,'2015-2016'!DC$7,RBW!G$129:G$139)</f>
        <v>1184</v>
      </c>
      <c r="DD56" s="74">
        <f>SUMIF(RBW!$A$129:$A$139,'2015-2016'!DD$7,RBW!H$129:H$139)</f>
        <v>2432</v>
      </c>
      <c r="DE56" s="74">
        <f>SUMIF(RBW!$A$129:$A$139,'2015-2016'!DE$7,RBW!I$129:I$139)</f>
        <v>2942</v>
      </c>
      <c r="DF56" s="74">
        <f>SUMIF(RBW!$A$129:$A$139,'2015-2016'!DF$7,RBW!J$129:J$139)</f>
        <v>2950</v>
      </c>
      <c r="DG56" s="74">
        <f>SUMIF(RBW!$A$129:$A$139,'2015-2016'!DG$7,RBW!K$129:K$139)</f>
        <v>3049</v>
      </c>
      <c r="DH56" s="74">
        <f>SUMIF(RBW!$A$129:$A$139,'2015-2016'!DH$7,RBW!L$129:L$139)</f>
        <v>2966</v>
      </c>
      <c r="DI56" s="74">
        <f>SUMIF(RBW!$A$129:$A$139,'2015-2016'!DI$7,RBW!M$129:M$139)</f>
        <v>2488</v>
      </c>
      <c r="DJ56" s="74">
        <f>SUMIF(RBW!$A$129:$A$139,'2015-2016'!DJ$7,RBW!N$129:N$139)</f>
        <v>796</v>
      </c>
      <c r="DK56" s="74">
        <f>SUMIF(RBW!$A$129:$A$139,'2015-2016'!DK$7,RBW!O$129:O$139)</f>
        <v>624</v>
      </c>
      <c r="DN56" s="74">
        <f>SUMIF(RBW!$A$129:$A$139,'2015-2016'!DN$7,RBW!D$129:D$139)</f>
        <v>384</v>
      </c>
      <c r="DO56" s="74">
        <f>SUMIF(RBW!$A$129:$A$139,'2015-2016'!DO$7,RBW!E$129:E$139)</f>
        <v>420</v>
      </c>
      <c r="DP56" s="74">
        <f>SUMIF(RBW!$A$129:$A$139,'2015-2016'!DP$7,RBW!F$129:F$139)</f>
        <v>598</v>
      </c>
      <c r="DQ56" s="74">
        <f>SUMIF(RBW!$A$129:$A$139,'2015-2016'!DQ$7,RBW!G$129:G$139)</f>
        <v>1238</v>
      </c>
      <c r="DR56" s="74">
        <f>SUMIF(RBW!$A$129:$A$139,'2015-2016'!DR$7,RBW!H$129:H$139)</f>
        <v>2506</v>
      </c>
      <c r="DS56" s="74">
        <f>SUMIF(RBW!$A$129:$A$139,'2015-2016'!DS$7,RBW!I$129:I$139)</f>
        <v>3082</v>
      </c>
      <c r="DT56" s="74">
        <f>SUMIF(RBW!$A$129:$A$139,'2015-2016'!DT$7,RBW!J$129:J$139)</f>
        <v>3128</v>
      </c>
      <c r="DU56" s="74">
        <f>SUMIF(RBW!$A$129:$A$139,'2015-2016'!DU$7,RBW!K$129:K$139)</f>
        <v>2968</v>
      </c>
      <c r="DV56" s="74">
        <f>SUMIF(RBW!$A$129:$A$139,'2015-2016'!DV$7,RBW!L$129:L$139)</f>
        <v>2976</v>
      </c>
      <c r="DW56" s="74">
        <f>SUMIF(RBW!$A$129:$A$139,'2015-2016'!DW$7,RBW!M$129:M$139)</f>
        <v>2558</v>
      </c>
      <c r="DX56" s="74">
        <f>SUMIF(RBW!$A$129:$A$139,'2015-2016'!DX$7,RBW!N$129:N$139)</f>
        <v>796</v>
      </c>
      <c r="DY56" s="74">
        <f>SUMIF(RBW!$A$129:$A$139,'2015-2016'!DY$7,RBW!O$129:O$139)</f>
        <v>734</v>
      </c>
    </row>
    <row r="57" spans="1:130" s="7" customFormat="1">
      <c r="A57" s="75"/>
      <c r="B57" s="24" t="s">
        <v>9</v>
      </c>
      <c r="C57" s="12">
        <f>+SUM(C54:C56)</f>
        <v>158795</v>
      </c>
      <c r="D57" s="86">
        <f ca="1">+SUM(D54:D56)</f>
        <v>151321</v>
      </c>
      <c r="E57" s="12">
        <f ca="1">SUM(E54:E56)</f>
        <v>-7474</v>
      </c>
      <c r="F57" s="13">
        <f ca="1">IF(E57=0,0,IF(C57=0,1,E57/C57))</f>
        <v>-4.7066973141471707E-2</v>
      </c>
      <c r="G57" s="12">
        <f>SUM(G54:G56)</f>
        <v>158795</v>
      </c>
      <c r="H57" s="86">
        <f ca="1">SUM(H54:H56)</f>
        <v>151321</v>
      </c>
      <c r="I57" s="12">
        <f ca="1">SUM(I54:I56)</f>
        <v>-7474</v>
      </c>
      <c r="J57" s="13">
        <f ca="1">IF(I57=0,0,IF(G57=0,1,I57/G57))</f>
        <v>-4.7066973141471707E-2</v>
      </c>
      <c r="K57" s="12">
        <f>+SUM(K54:K56)</f>
        <v>142192</v>
      </c>
      <c r="L57" s="86">
        <f ca="1">+SUM(L54:L56)</f>
        <v>131580</v>
      </c>
      <c r="M57" s="12">
        <f ca="1">SUM(M54:M56)</f>
        <v>-10612</v>
      </c>
      <c r="N57" s="13">
        <f ca="1">IF(M57=0,0,IF(K57=0,1,M57/K57))</f>
        <v>-7.4631484190390451E-2</v>
      </c>
      <c r="O57" s="12">
        <f>SUM(O54:O56)</f>
        <v>300987</v>
      </c>
      <c r="P57" s="86">
        <f ca="1">SUM(P54:P56)</f>
        <v>282901</v>
      </c>
      <c r="Q57" s="12">
        <f ca="1">SUM(Q54:Q56)</f>
        <v>-18086</v>
      </c>
      <c r="R57" s="13">
        <f ca="1">IF(Q57=0,0,IF(O57=0,1,Q57/O57))</f>
        <v>-6.0088973942396186E-2</v>
      </c>
      <c r="S57" s="12">
        <f>+SUM(S54:S56)</f>
        <v>187189</v>
      </c>
      <c r="T57" s="86">
        <f ca="1">+SUM(T54:T56)</f>
        <v>170826</v>
      </c>
      <c r="U57" s="12">
        <f ca="1">SUM(U54:U56)</f>
        <v>-16363</v>
      </c>
      <c r="V57" s="13">
        <f ca="1">IF(U57=0,0,IF(S57=0,1,U57/S57))</f>
        <v>-8.7414324559669646E-2</v>
      </c>
      <c r="W57" s="12">
        <f>SUM(W54:W56)</f>
        <v>488176</v>
      </c>
      <c r="X57" s="86">
        <f ca="1">SUM(X54:X56)</f>
        <v>453727</v>
      </c>
      <c r="Y57" s="12">
        <f ca="1">SUM(Y54:Y56)</f>
        <v>-34449</v>
      </c>
      <c r="Z57" s="13">
        <f ca="1">IF(Y57=0,0,IF(W57=0,1,Y57/W57))</f>
        <v>-7.0566762806856545E-2</v>
      </c>
      <c r="AA57" s="12">
        <f>+SUM(AA54:AA56)</f>
        <v>202576</v>
      </c>
      <c r="AB57" s="86">
        <f ca="1">+SUM(AB54:AB56)</f>
        <v>181217</v>
      </c>
      <c r="AC57" s="12">
        <f ca="1">SUM(AC54:AC56)</f>
        <v>-21359</v>
      </c>
      <c r="AD57" s="13">
        <f ca="1">IF(AC57=0,0,IF(AA57=0,1,AC57/AA57))</f>
        <v>-0.1054369718031751</v>
      </c>
      <c r="AE57" s="12">
        <f>SUM(AE54:AE56)</f>
        <v>690752</v>
      </c>
      <c r="AF57" s="86">
        <f ca="1">SUM(AF54:AF56)</f>
        <v>634944</v>
      </c>
      <c r="AG57" s="12">
        <f ca="1">SUM(AG54:AG56)</f>
        <v>-55808</v>
      </c>
      <c r="AH57" s="13">
        <f ca="1">IF(AG57=0,0,IF(AE57=0,1,AG57/AE57))</f>
        <v>-8.0793106643194668E-2</v>
      </c>
      <c r="AI57" s="12">
        <f>+SUM(AI54:AI56)</f>
        <v>240341</v>
      </c>
      <c r="AJ57" s="86">
        <f ca="1">+SUM(AJ54:AJ56)</f>
        <v>216623</v>
      </c>
      <c r="AK57" s="12">
        <f ca="1">SUM(AK54:AK56)</f>
        <v>-23718</v>
      </c>
      <c r="AL57" s="13">
        <f ca="1">IF(AK57=0,0,IF(AI57=0,1,AK57/AI57))</f>
        <v>-9.8684785367457076E-2</v>
      </c>
      <c r="AM57" s="12">
        <f>SUM(AM54:AM56)</f>
        <v>931093</v>
      </c>
      <c r="AN57" s="86">
        <f ca="1">SUM(AN54:AN56)</f>
        <v>851567</v>
      </c>
      <c r="AO57" s="12">
        <f ca="1">SUM(AO54:AO56)</f>
        <v>-79526</v>
      </c>
      <c r="AP57" s="13">
        <f ca="1">IF(AO57=0,0,IF(AM57=0,1,AO57/AM57))</f>
        <v>-8.5411446547229972E-2</v>
      </c>
      <c r="AQ57" s="12">
        <f>+SUM(AQ54:AQ56)</f>
        <v>255103</v>
      </c>
      <c r="AR57" s="86">
        <f ca="1">+SUM(AR54:AR56)</f>
        <v>238541</v>
      </c>
      <c r="AS57" s="12">
        <f ca="1">SUM(AS54:AS56)</f>
        <v>-16562</v>
      </c>
      <c r="AT57" s="13">
        <f ca="1">IF(AS57=0,0,IF(AQ57=0,1,AS57/AQ57))</f>
        <v>-6.4922795890287446E-2</v>
      </c>
      <c r="AU57" s="12">
        <f>SUM(AU54:AU56)</f>
        <v>1186196</v>
      </c>
      <c r="AV57" s="86">
        <f ca="1">SUM(AV54:AV56)</f>
        <v>1090108</v>
      </c>
      <c r="AW57" s="12">
        <f ca="1">SUM(AW54:AW56)</f>
        <v>-96088</v>
      </c>
      <c r="AX57" s="13">
        <f ca="1">IF(AW57=0,0,IF(AU57=0,1,AW57/AU57))</f>
        <v>-8.1005162721843604E-2</v>
      </c>
      <c r="AY57" s="12">
        <f>+SUM(AY54:AY56)</f>
        <v>312526</v>
      </c>
      <c r="AZ57" s="86">
        <f ca="1">+SUM(AZ54:AZ56)</f>
        <v>308364</v>
      </c>
      <c r="BA57" s="12">
        <f ca="1">SUM(BA54:BA56)</f>
        <v>-4162</v>
      </c>
      <c r="BB57" s="13">
        <f ca="1">IF(BA57=0,0,IF(AY57=0,1,BA57/AY57))</f>
        <v>-1.3317292001305492E-2</v>
      </c>
      <c r="BC57" s="12">
        <f>SUM(BC54:BC56)</f>
        <v>1498722</v>
      </c>
      <c r="BD57" s="86">
        <f ca="1">SUM(BD54:BD56)</f>
        <v>1398472</v>
      </c>
      <c r="BE57" s="12">
        <f ca="1">SUM(BE54:BE56)</f>
        <v>-100250</v>
      </c>
      <c r="BF57" s="13">
        <f ca="1">IF(BE57=0,0,IF(BC57=0,1,BE57/BC57))</f>
        <v>-6.6890323889287007E-2</v>
      </c>
      <c r="BG57" s="12">
        <f>+SUM(BG54:BG56)</f>
        <v>314459</v>
      </c>
      <c r="BH57" s="86">
        <f ca="1">+SUM(BH54:BH56)</f>
        <v>300229</v>
      </c>
      <c r="BI57" s="12">
        <f ca="1">SUM(BI54:BI56)</f>
        <v>-14230</v>
      </c>
      <c r="BJ57" s="13">
        <f ca="1">IF(BI57=0,0,IF(BG57=0,1,BI57/BG57))</f>
        <v>-4.5252322242327302E-2</v>
      </c>
      <c r="BK57" s="12">
        <f>SUM(BK54:BK56)</f>
        <v>1813181</v>
      </c>
      <c r="BL57" s="86">
        <f ca="1">SUM(BL54:BL56)</f>
        <v>1698701</v>
      </c>
      <c r="BM57" s="12">
        <f ca="1">SUM(BM54:BM56)</f>
        <v>-114480</v>
      </c>
      <c r="BN57" s="13">
        <f ca="1">IF(BM57=0,0,IF(BK57=0,1,BM57/BK57))</f>
        <v>-6.3137656968609318E-2</v>
      </c>
      <c r="BO57" s="12">
        <f>+SUM(BO54:BO56)</f>
        <v>228049</v>
      </c>
      <c r="BP57" s="86">
        <f ca="1">+SUM(BP54:BP56)</f>
        <v>231511</v>
      </c>
      <c r="BQ57" s="12">
        <f ca="1">SUM(BQ54:BQ56)</f>
        <v>3462</v>
      </c>
      <c r="BR57" s="13">
        <f ca="1">IF(BQ57=0,0,IF(BO57=0,1,BQ57/BO57))</f>
        <v>1.5180947954167745E-2</v>
      </c>
      <c r="BS57" s="12">
        <f>SUM(BS54:BS56)</f>
        <v>2041230</v>
      </c>
      <c r="BT57" s="86">
        <f ca="1">SUM(BT54:BT56)</f>
        <v>1930212</v>
      </c>
      <c r="BU57" s="12">
        <f ca="1">SUM(BU54:BU56)</f>
        <v>-111018</v>
      </c>
      <c r="BV57" s="13">
        <f ca="1">IF(BU57=0,0,IF(BS57=0,1,BU57/BS57))</f>
        <v>-5.4387795593833131E-2</v>
      </c>
      <c r="BW57" s="12">
        <f>+SUM(BW54:BW56)</f>
        <v>209757</v>
      </c>
      <c r="BX57" s="86">
        <f ca="1">+SUM(BX54:BX56)</f>
        <v>211443</v>
      </c>
      <c r="BY57" s="12">
        <f ca="1">SUM(BY54:BY56)</f>
        <v>1686</v>
      </c>
      <c r="BZ57" s="13">
        <f ca="1">IF(BY57=0,0,IF(BW57=0,1,BY57/BW57))</f>
        <v>8.0378723952001605E-3</v>
      </c>
      <c r="CA57" s="12">
        <f>SUM(CA54:CA56)</f>
        <v>2250987</v>
      </c>
      <c r="CB57" s="86">
        <f ca="1">SUM(CB54:CB56)</f>
        <v>2141655</v>
      </c>
      <c r="CC57" s="12">
        <f ca="1">SUM(CC54:CC56)</f>
        <v>-109332</v>
      </c>
      <c r="CD57" s="13">
        <f ca="1">IF(CC57=0,0,IF(CA57=0,1,CC57/CA57))</f>
        <v>-4.8570693655716361E-2</v>
      </c>
      <c r="CE57" s="12">
        <f>+SUM(CE54:CE56)</f>
        <v>171684</v>
      </c>
      <c r="CF57" s="86">
        <f ca="1">+SUM(CF54:CF56)</f>
        <v>172232</v>
      </c>
      <c r="CG57" s="12">
        <f ca="1">SUM(CG54:CG56)</f>
        <v>548</v>
      </c>
      <c r="CH57" s="13">
        <f ca="1">IF(CG57=0,0,IF(CE57=0,1,CG57/CE57))</f>
        <v>3.191910719694322E-3</v>
      </c>
      <c r="CI57" s="12">
        <f>SUM(CI54:CI56)</f>
        <v>2422671</v>
      </c>
      <c r="CJ57" s="86">
        <f ca="1">SUM(CJ54:CJ56)</f>
        <v>2313887</v>
      </c>
      <c r="CK57" s="12">
        <f ca="1">SUM(CK54:CK56)</f>
        <v>-108784</v>
      </c>
      <c r="CL57" s="13">
        <f ca="1">IF(CK57=0,0,IF(CI57=0,1,CK57/CI57))</f>
        <v>-4.4902506365907709E-2</v>
      </c>
      <c r="CM57" s="12">
        <f>+SUM(CM54:CM56)</f>
        <v>169934</v>
      </c>
      <c r="CN57" s="86">
        <f ca="1">+SUM(CN54:CN56)</f>
        <v>168728</v>
      </c>
      <c r="CO57" s="12">
        <f ca="1">SUM(CO54:CO56)</f>
        <v>-1206</v>
      </c>
      <c r="CP57" s="13">
        <f ca="1">IF(CO57=0,0,IF(CM57=0,1,CO57/CM57))</f>
        <v>-7.0968729035978673E-3</v>
      </c>
      <c r="CQ57" s="12">
        <f>SUM(CQ54:CQ56)</f>
        <v>2592605</v>
      </c>
      <c r="CR57" s="86">
        <f ca="1">SUM(CR54:CR56)</f>
        <v>2482615</v>
      </c>
      <c r="CS57" s="12">
        <f ca="1">SUM(CS54:CS56)</f>
        <v>-109990</v>
      </c>
      <c r="CT57" s="13">
        <f ca="1">IF(CS57=0,0,IF(CQ57=0,1,CS57/CQ57))</f>
        <v>-4.2424511254124712E-2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40223</v>
      </c>
      <c r="D59" s="73">
        <f ca="1">OFFSET(CZ59,0,14,1,1)</f>
        <v>33972</v>
      </c>
      <c r="E59" s="73">
        <f ca="1">SUM(D59-C59)</f>
        <v>-6251</v>
      </c>
      <c r="F59" s="19">
        <f ca="1">IF(E59=0,0,IF(C59=0,1,E59/C59))</f>
        <v>-0.15540859707132734</v>
      </c>
      <c r="G59" s="73">
        <f>SUMIF($C$6:F$6,G$5,$C59:F59)</f>
        <v>40223</v>
      </c>
      <c r="H59" s="73">
        <f ca="1">SUMIF($C$6:G$6,H$5,$C59:G59)</f>
        <v>33972</v>
      </c>
      <c r="I59" s="73">
        <f ca="1">SUM(H59-G59)</f>
        <v>-6251</v>
      </c>
      <c r="J59" s="19">
        <f ca="1">IF(I59=0,0,IF(G59=0,1,I59/G59))</f>
        <v>-0.15540859707132734</v>
      </c>
      <c r="K59" s="73">
        <f>+DA59</f>
        <v>33451</v>
      </c>
      <c r="L59" s="73">
        <f ca="1">OFFSET(DA59,0,14,1,1)</f>
        <v>28932</v>
      </c>
      <c r="M59" s="73">
        <f ca="1">SUM(L59-K59)</f>
        <v>-4519</v>
      </c>
      <c r="N59" s="19">
        <f ca="1">IF(M59=0,0,IF(K59=0,1,M59/K59))</f>
        <v>-0.13509312128187498</v>
      </c>
      <c r="O59" s="73">
        <f>SUMIF($C$6:N$6,O$5,$C59:N59)</f>
        <v>73674</v>
      </c>
      <c r="P59" s="73">
        <f ca="1">SUMIF($C$6:O$6,P$5,$C59:O59)</f>
        <v>62904</v>
      </c>
      <c r="Q59" s="73">
        <f ca="1">SUM(P59-O59)</f>
        <v>-10770</v>
      </c>
      <c r="R59" s="19">
        <f ca="1">IF(Q59=0,0,IF(O59=0,1,Q59/O59))</f>
        <v>-0.14618454271520481</v>
      </c>
      <c r="S59" s="73">
        <f>+DB59</f>
        <v>42240</v>
      </c>
      <c r="T59" s="73">
        <f ca="1">OFFSET(DB59,0,14,1,1)</f>
        <v>34595</v>
      </c>
      <c r="U59" s="73">
        <f ca="1">SUM(T59-S59)</f>
        <v>-7645</v>
      </c>
      <c r="V59" s="19">
        <f ca="1">IF(U59=0,0,IF(S59=0,1,U59/S59))</f>
        <v>-0.18098958333333334</v>
      </c>
      <c r="W59" s="73">
        <f>SUMIF($C$6:V$6,W$5,$C59:V59)</f>
        <v>115914</v>
      </c>
      <c r="X59" s="73">
        <f ca="1">SUMIF($C$6:W$6,X$5,$C59:W59)</f>
        <v>97499</v>
      </c>
      <c r="Y59" s="73">
        <f ca="1">SUM(X59-W59)</f>
        <v>-18415</v>
      </c>
      <c r="Z59" s="19">
        <f ca="1">IF(Y59=0,0,IF(W59=0,1,Y59/W59))</f>
        <v>-0.15886778128612591</v>
      </c>
      <c r="AA59" s="73">
        <f>+DC59</f>
        <v>45247</v>
      </c>
      <c r="AB59" s="73">
        <f ca="1">OFFSET(DC59,0,14,1,1)</f>
        <v>38718</v>
      </c>
      <c r="AC59" s="73">
        <f ca="1">SUM(AB59-AA59)</f>
        <v>-6529</v>
      </c>
      <c r="AD59" s="19">
        <f ca="1">IF(AC59=0,0,IF(AA59=0,1,AC59/AA59))</f>
        <v>-0.14429685946029572</v>
      </c>
      <c r="AE59" s="73">
        <f>SUMIF($C$6:AD$6,AE$5,$C59:AD59)</f>
        <v>161161</v>
      </c>
      <c r="AF59" s="73">
        <f ca="1">SUMIF($C$6:AE$6,AF$5,$C59:AE59)</f>
        <v>136217</v>
      </c>
      <c r="AG59" s="73">
        <f ca="1">SUM(AF59-AE59)</f>
        <v>-24944</v>
      </c>
      <c r="AH59" s="19">
        <f ca="1">IF(AG59=0,0,IF(AE59=0,1,AG59/AE59))</f>
        <v>-0.15477690011851503</v>
      </c>
      <c r="AI59" s="73">
        <f>+DD59</f>
        <v>52812</v>
      </c>
      <c r="AJ59" s="73">
        <f ca="1">OFFSET(DD59,0,14,1,1)</f>
        <v>43494</v>
      </c>
      <c r="AK59" s="73">
        <f ca="1">SUM(AJ59-AI59)</f>
        <v>-9318</v>
      </c>
      <c r="AL59" s="19">
        <f ca="1">IF(AK59=0,0,IF(AI59=0,1,AK59/AI59))</f>
        <v>-0.1764371733696887</v>
      </c>
      <c r="AM59" s="73">
        <f>SUMIF($C$6:AL$6,AM$5,$C59:AL59)</f>
        <v>213973</v>
      </c>
      <c r="AN59" s="73">
        <f ca="1">SUMIF($C$6:AM$6,AN$5,$C59:AM59)</f>
        <v>179711</v>
      </c>
      <c r="AO59" s="73">
        <f ca="1">SUM(AN59-AM59)</f>
        <v>-34262</v>
      </c>
      <c r="AP59" s="19">
        <f ca="1">IF(AO59=0,0,IF(AM59=0,1,AO59/AM59))</f>
        <v>-0.16012300617367611</v>
      </c>
      <c r="AQ59" s="73">
        <f>+DE59</f>
        <v>53314</v>
      </c>
      <c r="AR59" s="73">
        <f ca="1">OFFSET(DE59,0,14,1,1)</f>
        <v>46581</v>
      </c>
      <c r="AS59" s="73">
        <f ca="1">SUM(AR59-AQ59)</f>
        <v>-6733</v>
      </c>
      <c r="AT59" s="19">
        <f ca="1">IF(AS59=0,0,IF(AQ59=0,1,AS59/AQ59))</f>
        <v>-0.12628952995460854</v>
      </c>
      <c r="AU59" s="73">
        <f>SUMIF($C$6:AT$6,AU$5,$C59:AT59)</f>
        <v>267287</v>
      </c>
      <c r="AV59" s="73">
        <f ca="1">SUMIF($C$6:AU$6,AV$5,$C59:AU59)</f>
        <v>226292</v>
      </c>
      <c r="AW59" s="73">
        <f ca="1">SUM(AV59-AU59)</f>
        <v>-40995</v>
      </c>
      <c r="AX59" s="19">
        <f ca="1">IF(AW59=0,0,IF(AU59=0,1,AW59/AU59))</f>
        <v>-0.15337446265624591</v>
      </c>
      <c r="AY59" s="73">
        <f>+DF59</f>
        <v>59221</v>
      </c>
      <c r="AZ59" s="73">
        <f ca="1">OFFSET(DF59,0,14,1,1)</f>
        <v>55559</v>
      </c>
      <c r="BA59" s="73">
        <f ca="1">SUM(AZ59-AY59)</f>
        <v>-3662</v>
      </c>
      <c r="BB59" s="19">
        <f ca="1">IF(BA59=0,0,IF(AY59=0,1,BA59/AY59))</f>
        <v>-6.1836172979179684E-2</v>
      </c>
      <c r="BC59" s="73">
        <f>SUMIF($C$6:BB$6,BC$5,$C59:BB59)</f>
        <v>326508</v>
      </c>
      <c r="BD59" s="73">
        <f ca="1">SUMIF($C$6:BC$6,BD$5,$C59:BC59)</f>
        <v>281851</v>
      </c>
      <c r="BE59" s="73">
        <f ca="1">SUM(BD59-BC59)</f>
        <v>-44657</v>
      </c>
      <c r="BF59" s="19">
        <f ca="1">IF(BE59=0,0,IF(BC59=0,1,BE59/BC59))</f>
        <v>-0.13677153392872457</v>
      </c>
      <c r="BG59" s="73">
        <f>+DG59</f>
        <v>55603</v>
      </c>
      <c r="BH59" s="73">
        <f ca="1">OFFSET(DG59,0,14,1,1)</f>
        <v>55176</v>
      </c>
      <c r="BI59" s="73">
        <f ca="1">SUM(BH59-BG59)</f>
        <v>-427</v>
      </c>
      <c r="BJ59" s="19">
        <f ca="1">IF(BI59=0,0,IF(BG59=0,1,BI59/BG59))</f>
        <v>-7.6794417567397442E-3</v>
      </c>
      <c r="BK59" s="73">
        <f>SUMIF($C$6:BJ$6,BK$5,$C59:BJ59)</f>
        <v>382111</v>
      </c>
      <c r="BL59" s="73">
        <f ca="1">SUMIF($C$6:BK$6,BL$5,$C59:BK59)</f>
        <v>337027</v>
      </c>
      <c r="BM59" s="73">
        <f ca="1">SUM(BL59-BK59)</f>
        <v>-45084</v>
      </c>
      <c r="BN59" s="19">
        <f ca="1">IF(BM59=0,0,IF(BK59=0,1,BM59/BK59))</f>
        <v>-0.11798665832703063</v>
      </c>
      <c r="BO59" s="73">
        <f>+DH59</f>
        <v>46638</v>
      </c>
      <c r="BP59" s="73">
        <f ca="1">OFFSET(DH59,0,14,1,1)</f>
        <v>47535</v>
      </c>
      <c r="BQ59" s="73">
        <f ca="1">SUM(BP59-BO59)</f>
        <v>897</v>
      </c>
      <c r="BR59" s="19">
        <f ca="1">IF(BQ59=0,0,IF(BO59=0,1,BQ59/BO59))</f>
        <v>1.9233243278013637E-2</v>
      </c>
      <c r="BS59" s="73">
        <f>SUMIF($C$6:BR$6,BS$5,$C59:BR59)</f>
        <v>428749</v>
      </c>
      <c r="BT59" s="73">
        <f ca="1">SUMIF($C$6:BS$6,BT$5,$C59:BS59)</f>
        <v>384562</v>
      </c>
      <c r="BU59" s="73">
        <f ca="1">SUM(BT59-BS59)</f>
        <v>-44187</v>
      </c>
      <c r="BV59" s="19">
        <f ca="1">IF(BU59=0,0,IF(BS59=0,1,BU59/BS59))</f>
        <v>-0.10306029868291237</v>
      </c>
      <c r="BW59" s="73">
        <f>+DI59</f>
        <v>43509</v>
      </c>
      <c r="BX59" s="73">
        <f ca="1">OFFSET(DI59,0,14,1,1)</f>
        <v>45109</v>
      </c>
      <c r="BY59" s="73">
        <f ca="1">SUM(BX59-BW59)</f>
        <v>1600</v>
      </c>
      <c r="BZ59" s="19">
        <f ca="1">IF(BY59=0,0,IF(BW59=0,1,BY59/BW59))</f>
        <v>3.6774000781447519E-2</v>
      </c>
      <c r="CA59" s="73">
        <f>SUMIF($C$6:BZ$6,CA$5,$C59:BZ59)</f>
        <v>472258</v>
      </c>
      <c r="CB59" s="73">
        <f ca="1">SUMIF($C$6:CA$6,CB$5,$C59:CA59)</f>
        <v>429671</v>
      </c>
      <c r="CC59" s="73">
        <f ca="1">SUM(CB59-CA59)</f>
        <v>-42587</v>
      </c>
      <c r="CD59" s="19">
        <f ca="1">IF(CC59=0,0,IF(CA59=0,1,CC59/CA59))</f>
        <v>-9.0177403029699871E-2</v>
      </c>
      <c r="CE59" s="73">
        <f>+DJ59</f>
        <v>40836</v>
      </c>
      <c r="CF59" s="73">
        <f ca="1">OFFSET(DJ59,0,14,1,1)</f>
        <v>41431</v>
      </c>
      <c r="CG59" s="73">
        <f ca="1">SUM(CF59-CE59)</f>
        <v>595</v>
      </c>
      <c r="CH59" s="19">
        <f ca="1">IF(CG59=0,0,IF(CE59=0,1,CG59/CE59))</f>
        <v>1.4570477030071506E-2</v>
      </c>
      <c r="CI59" s="73">
        <f>SUMIF($C$6:CH$6,CI$5,$C59:CH59)</f>
        <v>513094</v>
      </c>
      <c r="CJ59" s="73">
        <f ca="1">SUMIF($C$6:CI$6,CJ$5,$C59:CI59)</f>
        <v>471102</v>
      </c>
      <c r="CK59" s="73">
        <f ca="1">SUM(CJ59-CI59)</f>
        <v>-41992</v>
      </c>
      <c r="CL59" s="19">
        <f ca="1">IF(CK59=0,0,IF(CI59=0,1,CK59/CI59))</f>
        <v>-8.1840754325718093E-2</v>
      </c>
      <c r="CM59" s="73">
        <f>+DK59</f>
        <v>41891</v>
      </c>
      <c r="CN59" s="73">
        <f ca="1">OFFSET(DK59,0,14,1,1)</f>
        <v>41650</v>
      </c>
      <c r="CO59" s="73">
        <f ca="1">SUM(CN59-CM59)</f>
        <v>-241</v>
      </c>
      <c r="CP59" s="19">
        <f ca="1">IF(CO59=0,0,IF(CM59=0,1,CO59/CM59))</f>
        <v>-5.7530257095796235E-3</v>
      </c>
      <c r="CQ59" s="73">
        <f>SUMIF($C$6:CP$6,CQ$5,$C59:CP59)</f>
        <v>554985</v>
      </c>
      <c r="CR59" s="73">
        <f ca="1">SUMIF($C$6:CQ$6,CR$5,$C59:CQ59)</f>
        <v>512752</v>
      </c>
      <c r="CS59" s="73">
        <f ca="1">SUM(CR59-CQ59)</f>
        <v>-42233</v>
      </c>
      <c r="CT59" s="19">
        <f ca="1">IF(CS59=0,0,IF(CQ59=0,1,CS59/CQ59))</f>
        <v>-7.6097552186095124E-2</v>
      </c>
      <c r="CW59" t="s">
        <v>18</v>
      </c>
      <c r="CX59" t="s">
        <v>6</v>
      </c>
      <c r="CZ59" s="74">
        <f>SUMIF(WPB!$A$93:$A$103,'2015-2016'!CZ$7,WPB!D$93:D$103)</f>
        <v>40223</v>
      </c>
      <c r="DA59" s="74">
        <f>SUMIF(WPB!$A$93:$A$103,'2015-2016'!DA$7,WPB!E$93:E$103)</f>
        <v>33451</v>
      </c>
      <c r="DB59" s="74">
        <f>SUMIF(WPB!$A$93:$A$103,'2015-2016'!DB$7,WPB!F$93:F$103)</f>
        <v>42240</v>
      </c>
      <c r="DC59" s="74">
        <f>SUMIF(WPB!$A$93:$A$103,'2015-2016'!DC$7,WPB!G$93:G$103)</f>
        <v>45247</v>
      </c>
      <c r="DD59" s="74">
        <f>SUMIF(WPB!$A$93:$A$103,'2015-2016'!DD$7,WPB!H$93:H$103)</f>
        <v>52812</v>
      </c>
      <c r="DE59" s="74">
        <f>SUMIF(WPB!$A$93:$A$103,'2015-2016'!DE$7,WPB!I$93:I$103)</f>
        <v>53314</v>
      </c>
      <c r="DF59" s="74">
        <f>SUMIF(WPB!$A$93:$A$103,'2015-2016'!DF$7,WPB!J$93:J$103)</f>
        <v>59221</v>
      </c>
      <c r="DG59" s="74">
        <f>SUMIF(WPB!$A$93:$A$103,'2015-2016'!DG$7,WPB!K$93:K$103)</f>
        <v>55603</v>
      </c>
      <c r="DH59" s="74">
        <f>SUMIF(WPB!$A$93:$A$103,'2015-2016'!DH$7,WPB!L$93:L$103)</f>
        <v>46638</v>
      </c>
      <c r="DI59" s="74">
        <f>SUMIF(WPB!$A$93:$A$103,'2015-2016'!DI$7,WPB!M$93:M$103)</f>
        <v>43509</v>
      </c>
      <c r="DJ59" s="74">
        <f>SUMIF(WPB!$A$93:$A$103,'2015-2016'!DJ$7,WPB!N$93:N$103)</f>
        <v>40836</v>
      </c>
      <c r="DK59" s="74">
        <f>SUMIF(WPB!$A$93:$A$103,'2015-2016'!DK$7,WPB!O$93:O$103)</f>
        <v>41891</v>
      </c>
      <c r="DN59" s="74">
        <f>SUMIF(WPB!$A$93:$A$103,'2015-2016'!DN$7,WPB!D$93:D$103)</f>
        <v>33972</v>
      </c>
      <c r="DO59" s="74">
        <f>SUMIF(WPB!$A$93:$A$103,'2015-2016'!DO$7,WPB!E$93:E$103)</f>
        <v>28932</v>
      </c>
      <c r="DP59" s="74">
        <f>SUMIF(WPB!$A$93:$A$103,'2015-2016'!DP$7,WPB!F$93:F$103)</f>
        <v>34595</v>
      </c>
      <c r="DQ59" s="74">
        <f>SUMIF(WPB!$A$93:$A$103,'2015-2016'!DQ$7,WPB!G$93:G$103)</f>
        <v>38718</v>
      </c>
      <c r="DR59" s="74">
        <f>SUMIF(WPB!$A$93:$A$103,'2015-2016'!DR$7,WPB!H$93:H$103)</f>
        <v>43494</v>
      </c>
      <c r="DS59" s="74">
        <f>SUMIF(WPB!$A$93:$A$103,'2015-2016'!DS$7,WPB!I$93:I$103)</f>
        <v>46581</v>
      </c>
      <c r="DT59" s="74">
        <f>SUMIF(WPB!$A$93:$A$103,'2015-2016'!DT$7,WPB!J$93:J$103)</f>
        <v>55559</v>
      </c>
      <c r="DU59" s="74">
        <f>SUMIF(WPB!$A$93:$A$103,'2015-2016'!DU$7,WPB!K$93:K$103)</f>
        <v>55176</v>
      </c>
      <c r="DV59" s="74">
        <f>SUMIF(WPB!$A$93:$A$103,'2015-2016'!DV$7,WPB!L$93:L$103)</f>
        <v>47535</v>
      </c>
      <c r="DW59" s="74">
        <f>SUMIF(WPB!$A$93:$A$103,'2015-2016'!DW$7,WPB!M$93:M$103)</f>
        <v>45109</v>
      </c>
      <c r="DX59" s="74">
        <f>SUMIF(WPB!$A$93:$A$103,'2015-2016'!DX$7,WPB!N$93:N$103)</f>
        <v>41431</v>
      </c>
      <c r="DY59" s="74">
        <f>SUMIF(WPB!$A$93:$A$103,'2015-2016'!DY$7,WPB!O$93:O$103)</f>
        <v>41650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SUMIF(WPB!$A$111:$A$121,'2015-2016'!CZ$7,WPB!D$111:D$121)</f>
        <v>0</v>
      </c>
      <c r="DA60" s="74">
        <f>SUMIF(WPB!$A$111:$A$121,'2015-2016'!DA$7,WPB!E$111:E$121)</f>
        <v>0</v>
      </c>
      <c r="DB60" s="74">
        <f>SUMIF(WPB!$A$111:$A$121,'2015-2016'!DB$7,WPB!F$111:F$121)</f>
        <v>0</v>
      </c>
      <c r="DC60" s="74">
        <f>SUMIF(WPB!$A$111:$A$121,'2015-2016'!DC$7,WPB!G$111:G$121)</f>
        <v>0</v>
      </c>
      <c r="DD60" s="74">
        <f>SUMIF(WPB!$A$111:$A$121,'2015-2016'!DD$7,WPB!H$111:H$121)</f>
        <v>0</v>
      </c>
      <c r="DE60" s="74">
        <f>SUMIF(WPB!$A$111:$A$121,'2015-2016'!DE$7,WPB!I$111:I$121)</f>
        <v>0</v>
      </c>
      <c r="DF60" s="74">
        <f>SUMIF(WPB!$A$111:$A$121,'2015-2016'!DF$7,WPB!J$111:J$121)</f>
        <v>0</v>
      </c>
      <c r="DG60" s="74">
        <f>SUMIF(WPB!$A$111:$A$121,'2015-2016'!DG$7,WPB!K$111:K$121)</f>
        <v>0</v>
      </c>
      <c r="DH60" s="74">
        <f>SUMIF(WPB!$A$111:$A$121,'2015-2016'!DH$7,WPB!L$111:L$121)</f>
        <v>0</v>
      </c>
      <c r="DI60" s="74">
        <f>SUMIF(WPB!$A$111:$A$121,'2015-2016'!DI$7,WPB!M$111:M$121)</f>
        <v>0</v>
      </c>
      <c r="DJ60" s="74">
        <f>SUMIF(WPB!$A$111:$A$121,'2015-2016'!DJ$7,WPB!N$111:N$121)</f>
        <v>0</v>
      </c>
      <c r="DK60" s="74">
        <f>SUMIF(WPB!$A$111:$A$121,'2015-2016'!DK$7,WPB!O$111:O$121)</f>
        <v>0</v>
      </c>
      <c r="DN60" s="74">
        <f>SUMIF(WPB!$A$111:$A$121,'2015-2016'!DN$7,WPB!D$111:D$121)</f>
        <v>0</v>
      </c>
      <c r="DO60" s="74">
        <f>SUMIF(WPB!$A$111:$A$121,'2015-2016'!DO$7,WPB!E$111:E$121)</f>
        <v>0</v>
      </c>
      <c r="DP60" s="74">
        <f>SUMIF(WPB!$A$111:$A$121,'2015-2016'!DP$7,WPB!F$111:F$121)</f>
        <v>0</v>
      </c>
      <c r="DQ60" s="74">
        <f>SUMIF(WPB!$A$111:$A$121,'2015-2016'!DQ$7,WPB!G$111:G$121)</f>
        <v>0</v>
      </c>
      <c r="DR60" s="74">
        <f>SUMIF(WPB!$A$111:$A$121,'2015-2016'!DR$7,WPB!H$111:H$121)</f>
        <v>0</v>
      </c>
      <c r="DS60" s="74">
        <f>SUMIF(WPB!$A$111:$A$121,'2015-2016'!DS$7,WPB!I$111:I$121)</f>
        <v>0</v>
      </c>
      <c r="DT60" s="74">
        <f>SUMIF(WPB!$A$111:$A$121,'2015-2016'!DT$7,WPB!J$111:J$121)</f>
        <v>0</v>
      </c>
      <c r="DU60" s="74">
        <f>SUMIF(WPB!$A$111:$A$121,'2015-2016'!DU$7,WPB!K$111:K$121)</f>
        <v>0</v>
      </c>
      <c r="DV60" s="74">
        <f>SUMIF(WPB!$A$111:$A$121,'2015-2016'!DV$7,WPB!L$111:L$121)</f>
        <v>0</v>
      </c>
      <c r="DW60" s="74">
        <f>SUMIF(WPB!$A$111:$A$121,'2015-2016'!DW$7,WPB!M$111:M$121)</f>
        <v>0</v>
      </c>
      <c r="DX60" s="74">
        <f>SUMIF(WPB!$A$111:$A$121,'2015-2016'!DX$7,WPB!N$111:N$121)</f>
        <v>0</v>
      </c>
      <c r="DY60" s="74">
        <f>SUMIF(WPB!$A$111:$A$121,'2015-2016'!DY$7,WPB!O$111:O$121)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SUMIF(WPB!$A$129:$A$139,'2015-2016'!CZ$7,WPB!D$129:D$139)</f>
        <v>0</v>
      </c>
      <c r="DA61" s="74">
        <f>SUMIF(WPB!$A$129:$A$139,'2015-2016'!DA$7,WPB!E$129:E$139)</f>
        <v>0</v>
      </c>
      <c r="DB61" s="74">
        <f>SUMIF(WPB!$A$129:$A$139,'2015-2016'!DB$7,WPB!F$129:F$139)</f>
        <v>0</v>
      </c>
      <c r="DC61" s="74">
        <f>SUMIF(WPB!$A$129:$A$139,'2015-2016'!DC$7,WPB!G$129:G$139)</f>
        <v>0</v>
      </c>
      <c r="DD61" s="74">
        <f>SUMIF(WPB!$A$129:$A$139,'2015-2016'!DD$7,WPB!H$129:H$139)</f>
        <v>0</v>
      </c>
      <c r="DE61" s="74">
        <f>SUMIF(WPB!$A$129:$A$139,'2015-2016'!DE$7,WPB!I$129:I$139)</f>
        <v>0</v>
      </c>
      <c r="DF61" s="74">
        <f>SUMIF(WPB!$A$129:$A$139,'2015-2016'!DF$7,WPB!J$129:J$139)</f>
        <v>0</v>
      </c>
      <c r="DG61" s="74">
        <f>SUMIF(WPB!$A$129:$A$139,'2015-2016'!DG$7,WPB!K$129:K$139)</f>
        <v>0</v>
      </c>
      <c r="DH61" s="74">
        <f>SUMIF(WPB!$A$129:$A$139,'2015-2016'!DH$7,WPB!L$129:L$139)</f>
        <v>0</v>
      </c>
      <c r="DI61" s="74">
        <f>SUMIF(WPB!$A$129:$A$139,'2015-2016'!DI$7,WPB!M$129:M$139)</f>
        <v>0</v>
      </c>
      <c r="DJ61" s="74">
        <f>SUMIF(WPB!$A$129:$A$139,'2015-2016'!DJ$7,WPB!N$129:N$139)</f>
        <v>0</v>
      </c>
      <c r="DK61" s="74">
        <f>SUMIF(WPB!$A$129:$A$139,'2015-2016'!DK$7,WPB!O$129:O$139)</f>
        <v>0</v>
      </c>
      <c r="DN61" s="74">
        <f>SUMIF(WPB!$A$129:$A$139,'2015-2016'!DN$7,WPB!D$129:D$139)</f>
        <v>0</v>
      </c>
      <c r="DO61" s="74">
        <f>SUMIF(WPB!$A$129:$A$139,'2015-2016'!DO$7,WPB!E$129:E$139)</f>
        <v>0</v>
      </c>
      <c r="DP61" s="74">
        <f>SUMIF(WPB!$A$129:$A$139,'2015-2016'!DP$7,WPB!F$129:F$139)</f>
        <v>0</v>
      </c>
      <c r="DQ61" s="74">
        <f>SUMIF(WPB!$A$129:$A$139,'2015-2016'!DQ$7,WPB!G$129:G$139)</f>
        <v>0</v>
      </c>
      <c r="DR61" s="74">
        <f>SUMIF(WPB!$A$129:$A$139,'2015-2016'!DR$7,WPB!H$129:H$139)</f>
        <v>0</v>
      </c>
      <c r="DS61" s="74">
        <f>SUMIF(WPB!$A$129:$A$139,'2015-2016'!DS$7,WPB!I$129:I$139)</f>
        <v>0</v>
      </c>
      <c r="DT61" s="74">
        <f>SUMIF(WPB!$A$129:$A$139,'2015-2016'!DT$7,WPB!J$129:J$139)</f>
        <v>0</v>
      </c>
      <c r="DU61" s="74">
        <f>SUMIF(WPB!$A$129:$A$139,'2015-2016'!DU$7,WPB!K$129:K$139)</f>
        <v>0</v>
      </c>
      <c r="DV61" s="74">
        <f>SUMIF(WPB!$A$129:$A$139,'2015-2016'!DV$7,WPB!L$129:L$139)</f>
        <v>0</v>
      </c>
      <c r="DW61" s="74">
        <f>SUMIF(WPB!$A$129:$A$139,'2015-2016'!DW$7,WPB!M$129:M$139)</f>
        <v>0</v>
      </c>
      <c r="DX61" s="74">
        <f>SUMIF(WPB!$A$129:$A$139,'2015-2016'!DX$7,WPB!N$129:N$139)</f>
        <v>0</v>
      </c>
      <c r="DY61" s="74">
        <f>SUMIF(WPB!$A$129:$A$139,'2015-2016'!DY$7,WPB!O$129:O$139)</f>
        <v>0</v>
      </c>
    </row>
    <row r="62" spans="1:130" s="7" customFormat="1">
      <c r="A62" s="75"/>
      <c r="B62" s="24" t="s">
        <v>9</v>
      </c>
      <c r="C62" s="12">
        <f>+SUM(C59:C61)</f>
        <v>40223</v>
      </c>
      <c r="D62" s="86">
        <f ca="1">+SUM(D59:D61)</f>
        <v>33972</v>
      </c>
      <c r="E62" s="12">
        <f ca="1">SUM(E59:E61)</f>
        <v>-6251</v>
      </c>
      <c r="F62" s="13">
        <f ca="1">IF(E62=0,0,IF(C62=0,1,E62/C62))</f>
        <v>-0.15540859707132734</v>
      </c>
      <c r="G62" s="12">
        <f>SUM(G59:G61)</f>
        <v>40223</v>
      </c>
      <c r="H62" s="86">
        <f ca="1">SUM(H59:H61)</f>
        <v>33972</v>
      </c>
      <c r="I62" s="12">
        <f ca="1">SUM(I59:I61)</f>
        <v>-6251</v>
      </c>
      <c r="J62" s="13">
        <f ca="1">IF(I62=0,0,IF(G62=0,1,I62/G62))</f>
        <v>-0.15540859707132734</v>
      </c>
      <c r="K62" s="12">
        <f>+SUM(K59:K61)</f>
        <v>33451</v>
      </c>
      <c r="L62" s="86">
        <f ca="1">+SUM(L59:L61)</f>
        <v>28932</v>
      </c>
      <c r="M62" s="12">
        <f ca="1">SUM(M59:M61)</f>
        <v>-4519</v>
      </c>
      <c r="N62" s="13">
        <f ca="1">IF(M62=0,0,IF(K62=0,1,M62/K62))</f>
        <v>-0.13509312128187498</v>
      </c>
      <c r="O62" s="12">
        <f>SUM(O59:O61)</f>
        <v>73674</v>
      </c>
      <c r="P62" s="86">
        <f ca="1">SUM(P59:P61)</f>
        <v>62904</v>
      </c>
      <c r="Q62" s="12">
        <f ca="1">SUM(Q59:Q61)</f>
        <v>-10770</v>
      </c>
      <c r="R62" s="13">
        <f ca="1">IF(Q62=0,0,IF(O62=0,1,Q62/O62))</f>
        <v>-0.14618454271520481</v>
      </c>
      <c r="S62" s="12">
        <f>+SUM(S59:S61)</f>
        <v>42240</v>
      </c>
      <c r="T62" s="86">
        <f ca="1">+SUM(T59:T61)</f>
        <v>34595</v>
      </c>
      <c r="U62" s="12">
        <f ca="1">SUM(U59:U61)</f>
        <v>-7645</v>
      </c>
      <c r="V62" s="13">
        <f ca="1">IF(U62=0,0,IF(S62=0,1,U62/S62))</f>
        <v>-0.18098958333333334</v>
      </c>
      <c r="W62" s="12">
        <f>SUM(W59:W61)</f>
        <v>115914</v>
      </c>
      <c r="X62" s="86">
        <f ca="1">SUM(X59:X61)</f>
        <v>97499</v>
      </c>
      <c r="Y62" s="12">
        <f ca="1">SUM(Y59:Y61)</f>
        <v>-18415</v>
      </c>
      <c r="Z62" s="13">
        <f ca="1">IF(Y62=0,0,IF(W62=0,1,Y62/W62))</f>
        <v>-0.15886778128612591</v>
      </c>
      <c r="AA62" s="12">
        <f>+SUM(AA59:AA61)</f>
        <v>45247</v>
      </c>
      <c r="AB62" s="86">
        <f ca="1">+SUM(AB59:AB61)</f>
        <v>38718</v>
      </c>
      <c r="AC62" s="12">
        <f ca="1">SUM(AC59:AC61)</f>
        <v>-6529</v>
      </c>
      <c r="AD62" s="13">
        <f ca="1">IF(AC62=0,0,IF(AA62=0,1,AC62/AA62))</f>
        <v>-0.14429685946029572</v>
      </c>
      <c r="AE62" s="12">
        <f>SUM(AE59:AE61)</f>
        <v>161161</v>
      </c>
      <c r="AF62" s="86">
        <f ca="1">SUM(AF59:AF61)</f>
        <v>136217</v>
      </c>
      <c r="AG62" s="12">
        <f ca="1">SUM(AG59:AG61)</f>
        <v>-24944</v>
      </c>
      <c r="AH62" s="13">
        <f ca="1">IF(AG62=0,0,IF(AE62=0,1,AG62/AE62))</f>
        <v>-0.15477690011851503</v>
      </c>
      <c r="AI62" s="12">
        <f>+SUM(AI59:AI61)</f>
        <v>52812</v>
      </c>
      <c r="AJ62" s="86">
        <f ca="1">+SUM(AJ59:AJ61)</f>
        <v>43494</v>
      </c>
      <c r="AK62" s="12">
        <f ca="1">SUM(AK59:AK61)</f>
        <v>-9318</v>
      </c>
      <c r="AL62" s="13">
        <f ca="1">IF(AK62=0,0,IF(AI62=0,1,AK62/AI62))</f>
        <v>-0.1764371733696887</v>
      </c>
      <c r="AM62" s="12">
        <f>SUM(AM59:AM61)</f>
        <v>213973</v>
      </c>
      <c r="AN62" s="86">
        <f ca="1">SUM(AN59:AN61)</f>
        <v>179711</v>
      </c>
      <c r="AO62" s="12">
        <f ca="1">SUM(AO59:AO61)</f>
        <v>-34262</v>
      </c>
      <c r="AP62" s="13">
        <f ca="1">IF(AO62=0,0,IF(AM62=0,1,AO62/AM62))</f>
        <v>-0.16012300617367611</v>
      </c>
      <c r="AQ62" s="12">
        <f>+SUM(AQ59:AQ61)</f>
        <v>53314</v>
      </c>
      <c r="AR62" s="86">
        <f ca="1">+SUM(AR59:AR61)</f>
        <v>46581</v>
      </c>
      <c r="AS62" s="12">
        <f ca="1">SUM(AS59:AS61)</f>
        <v>-6733</v>
      </c>
      <c r="AT62" s="13">
        <f ca="1">IF(AS62=0,0,IF(AQ62=0,1,AS62/AQ62))</f>
        <v>-0.12628952995460854</v>
      </c>
      <c r="AU62" s="12">
        <f>SUM(AU59:AU61)</f>
        <v>267287</v>
      </c>
      <c r="AV62" s="86">
        <f ca="1">SUM(AV59:AV61)</f>
        <v>226292</v>
      </c>
      <c r="AW62" s="12">
        <f ca="1">SUM(AW59:AW61)</f>
        <v>-40995</v>
      </c>
      <c r="AX62" s="13">
        <f ca="1">IF(AW62=0,0,IF(AU62=0,1,AW62/AU62))</f>
        <v>-0.15337446265624591</v>
      </c>
      <c r="AY62" s="12">
        <f>+SUM(AY59:AY61)</f>
        <v>59221</v>
      </c>
      <c r="AZ62" s="86">
        <f ca="1">+SUM(AZ59:AZ61)</f>
        <v>55559</v>
      </c>
      <c r="BA62" s="12">
        <f ca="1">SUM(BA59:BA61)</f>
        <v>-3662</v>
      </c>
      <c r="BB62" s="13">
        <f ca="1">IF(BA62=0,0,IF(AY62=0,1,BA62/AY62))</f>
        <v>-6.1836172979179684E-2</v>
      </c>
      <c r="BC62" s="12">
        <f>SUM(BC59:BC61)</f>
        <v>326508</v>
      </c>
      <c r="BD62" s="86">
        <f ca="1">SUM(BD59:BD61)</f>
        <v>281851</v>
      </c>
      <c r="BE62" s="12">
        <f ca="1">SUM(BE59:BE61)</f>
        <v>-44657</v>
      </c>
      <c r="BF62" s="13">
        <f ca="1">IF(BE62=0,0,IF(BC62=0,1,BE62/BC62))</f>
        <v>-0.13677153392872457</v>
      </c>
      <c r="BG62" s="12">
        <f>+SUM(BG59:BG61)</f>
        <v>55603</v>
      </c>
      <c r="BH62" s="86">
        <f ca="1">+SUM(BH59:BH61)</f>
        <v>55176</v>
      </c>
      <c r="BI62" s="12">
        <f ca="1">SUM(BI59:BI61)</f>
        <v>-427</v>
      </c>
      <c r="BJ62" s="13">
        <f ca="1">IF(BI62=0,0,IF(BG62=0,1,BI62/BG62))</f>
        <v>-7.6794417567397442E-3</v>
      </c>
      <c r="BK62" s="12">
        <f>SUM(BK59:BK61)</f>
        <v>382111</v>
      </c>
      <c r="BL62" s="86">
        <f ca="1">SUM(BL59:BL61)</f>
        <v>337027</v>
      </c>
      <c r="BM62" s="12">
        <f ca="1">SUM(BM59:BM61)</f>
        <v>-45084</v>
      </c>
      <c r="BN62" s="13">
        <f ca="1">IF(BM62=0,0,IF(BK62=0,1,BM62/BK62))</f>
        <v>-0.11798665832703063</v>
      </c>
      <c r="BO62" s="12">
        <f>+SUM(BO59:BO61)</f>
        <v>46638</v>
      </c>
      <c r="BP62" s="86">
        <f ca="1">+SUM(BP59:BP61)</f>
        <v>47535</v>
      </c>
      <c r="BQ62" s="12">
        <f ca="1">SUM(BQ59:BQ61)</f>
        <v>897</v>
      </c>
      <c r="BR62" s="13">
        <f ca="1">IF(BQ62=0,0,IF(BO62=0,1,BQ62/BO62))</f>
        <v>1.9233243278013637E-2</v>
      </c>
      <c r="BS62" s="12">
        <f>SUM(BS59:BS61)</f>
        <v>428749</v>
      </c>
      <c r="BT62" s="86">
        <f ca="1">SUM(BT59:BT61)</f>
        <v>384562</v>
      </c>
      <c r="BU62" s="12">
        <f ca="1">SUM(BU59:BU61)</f>
        <v>-44187</v>
      </c>
      <c r="BV62" s="13">
        <f ca="1">IF(BU62=0,0,IF(BS62=0,1,BU62/BS62))</f>
        <v>-0.10306029868291237</v>
      </c>
      <c r="BW62" s="12">
        <f>+SUM(BW59:BW61)</f>
        <v>43509</v>
      </c>
      <c r="BX62" s="86">
        <f ca="1">+SUM(BX59:BX61)</f>
        <v>45109</v>
      </c>
      <c r="BY62" s="12">
        <f ca="1">SUM(BY59:BY61)</f>
        <v>1600</v>
      </c>
      <c r="BZ62" s="13">
        <f ca="1">IF(BY62=0,0,IF(BW62=0,1,BY62/BW62))</f>
        <v>3.6774000781447519E-2</v>
      </c>
      <c r="CA62" s="12">
        <f>SUM(CA59:CA61)</f>
        <v>472258</v>
      </c>
      <c r="CB62" s="86">
        <f ca="1">SUM(CB59:CB61)</f>
        <v>429671</v>
      </c>
      <c r="CC62" s="12">
        <f ca="1">SUM(CC59:CC61)</f>
        <v>-42587</v>
      </c>
      <c r="CD62" s="13">
        <f ca="1">IF(CC62=0,0,IF(CA62=0,1,CC62/CA62))</f>
        <v>-9.0177403029699871E-2</v>
      </c>
      <c r="CE62" s="12">
        <f>+SUM(CE59:CE61)</f>
        <v>40836</v>
      </c>
      <c r="CF62" s="86">
        <f ca="1">+SUM(CF59:CF61)</f>
        <v>41431</v>
      </c>
      <c r="CG62" s="12">
        <f ca="1">SUM(CG59:CG61)</f>
        <v>595</v>
      </c>
      <c r="CH62" s="13">
        <f ca="1">IF(CG62=0,0,IF(CE62=0,1,CG62/CE62))</f>
        <v>1.4570477030071506E-2</v>
      </c>
      <c r="CI62" s="12">
        <f>SUM(CI59:CI61)</f>
        <v>513094</v>
      </c>
      <c r="CJ62" s="86">
        <f ca="1">SUM(CJ59:CJ61)</f>
        <v>471102</v>
      </c>
      <c r="CK62" s="12">
        <f ca="1">SUM(CK59:CK61)</f>
        <v>-41992</v>
      </c>
      <c r="CL62" s="13">
        <f ca="1">IF(CK62=0,0,IF(CI62=0,1,CK62/CI62))</f>
        <v>-8.1840754325718093E-2</v>
      </c>
      <c r="CM62" s="12">
        <f>+SUM(CM59:CM61)</f>
        <v>41891</v>
      </c>
      <c r="CN62" s="86">
        <f ca="1">+SUM(CN59:CN61)</f>
        <v>41650</v>
      </c>
      <c r="CO62" s="12">
        <f ca="1">SUM(CO59:CO61)</f>
        <v>-241</v>
      </c>
      <c r="CP62" s="13">
        <f ca="1">IF(CO62=0,0,IF(CM62=0,1,CO62/CM62))</f>
        <v>-5.7530257095796235E-3</v>
      </c>
      <c r="CQ62" s="12">
        <f>SUM(CQ59:CQ61)</f>
        <v>554985</v>
      </c>
      <c r="CR62" s="86">
        <f ca="1">SUM(CR59:CR61)</f>
        <v>512752</v>
      </c>
      <c r="CS62" s="12">
        <f ca="1">SUM(CS59:CS61)</f>
        <v>-42233</v>
      </c>
      <c r="CT62" s="13">
        <f ca="1">IF(CS62=0,0,IF(CQ62=0,1,CS62/CQ62))</f>
        <v>-7.6097552186095124E-2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1888018</v>
      </c>
      <c r="D64" s="73">
        <f t="shared" ca="1" si="2"/>
        <v>1812942</v>
      </c>
      <c r="E64" s="18">
        <f t="shared" ca="1" si="2"/>
        <v>-75076</v>
      </c>
      <c r="F64" s="19">
        <f ca="1">IF(E64=0,0,IF(C64=0,1,E64/C64))</f>
        <v>-3.9764451398238788E-2</v>
      </c>
      <c r="G64" s="18">
        <f t="shared" ref="G64:I66" si="3">SUMIF($B$9:$B$63,$B64,G$9:G$63)</f>
        <v>1888018</v>
      </c>
      <c r="H64" s="73">
        <f t="shared" ca="1" si="3"/>
        <v>1812942</v>
      </c>
      <c r="I64" s="18">
        <f t="shared" ca="1" si="3"/>
        <v>-75076</v>
      </c>
      <c r="J64" s="19">
        <f ca="1">IF(I64=0,0,IF(G64=0,1,I64/G64))</f>
        <v>-3.9764451398238788E-2</v>
      </c>
      <c r="K64" s="18">
        <f t="shared" ref="K64:M66" si="4">SUMIF($B$9:$B$63,$B64,K$9:K$63)</f>
        <v>1666121</v>
      </c>
      <c r="L64" s="73">
        <f t="shared" ca="1" si="4"/>
        <v>1658125</v>
      </c>
      <c r="M64" s="18">
        <f t="shared" ca="1" si="4"/>
        <v>-7996</v>
      </c>
      <c r="N64" s="19">
        <f ca="1">IF(M64=0,0,IF(K64=0,1,M64/K64))</f>
        <v>-4.7991712486668133E-3</v>
      </c>
      <c r="O64" s="18">
        <f t="shared" ref="O64:Q66" si="5">SUMIF($B$9:$B$63,$B64,O$9:O$63)</f>
        <v>3554139</v>
      </c>
      <c r="P64" s="73">
        <f t="shared" ca="1" si="5"/>
        <v>3471067</v>
      </c>
      <c r="Q64" s="18">
        <f t="shared" ca="1" si="5"/>
        <v>-83072</v>
      </c>
      <c r="R64" s="19">
        <f ca="1">IF(Q64=0,0,IF(O64=0,1,Q64/O64))</f>
        <v>-2.3373312073613327E-2</v>
      </c>
      <c r="S64" s="18">
        <f t="shared" ref="S64:U66" si="6">SUMIF($B$9:$B$63,$B64,S$9:S$63)</f>
        <v>2129406</v>
      </c>
      <c r="T64" s="73">
        <f t="shared" ca="1" si="6"/>
        <v>2028019</v>
      </c>
      <c r="U64" s="18">
        <f t="shared" ca="1" si="6"/>
        <v>-101387</v>
      </c>
      <c r="V64" s="19">
        <f ca="1">IF(U64=0,0,IF(S64=0,1,U64/S64))</f>
        <v>-4.7612808454564323E-2</v>
      </c>
      <c r="W64" s="18">
        <f t="shared" ref="W64:Y66" si="7">SUMIF($B$9:$B$63,$B64,W$9:W$63)</f>
        <v>5683545</v>
      </c>
      <c r="X64" s="73">
        <f t="shared" ca="1" si="7"/>
        <v>5499086</v>
      </c>
      <c r="Y64" s="18">
        <f t="shared" ca="1" si="7"/>
        <v>-184459</v>
      </c>
      <c r="Z64" s="19">
        <f ca="1">IF(Y64=0,0,IF(W64=0,1,Y64/W64))</f>
        <v>-3.2454920300622234E-2</v>
      </c>
      <c r="AA64" s="18">
        <f t="shared" ref="AA64:AC66" si="8">SUMIF($B$9:$B$63,$B64,AA$9:AA$63)</f>
        <v>2161853</v>
      </c>
      <c r="AB64" s="73">
        <f t="shared" ca="1" si="8"/>
        <v>2041779</v>
      </c>
      <c r="AC64" s="18">
        <f t="shared" ca="1" si="8"/>
        <v>-120074</v>
      </c>
      <c r="AD64" s="19">
        <f ca="1">IF(AC64=0,0,IF(AA64=0,1,AC64/AA64))</f>
        <v>-5.55421668355804E-2</v>
      </c>
      <c r="AE64" s="18">
        <f t="shared" ref="AE64:AG66" si="9">SUMIF($B$9:$B$63,$B64,AE$9:AE$63)</f>
        <v>7845398</v>
      </c>
      <c r="AF64" s="73">
        <f t="shared" ca="1" si="9"/>
        <v>7540865</v>
      </c>
      <c r="AG64" s="18">
        <f t="shared" ca="1" si="9"/>
        <v>-304533</v>
      </c>
      <c r="AH64" s="19">
        <f ca="1">IF(AG64=0,0,IF(AE64=0,1,AG64/AE64))</f>
        <v>-3.8816768760488632E-2</v>
      </c>
      <c r="AI64" s="18">
        <f t="shared" ref="AI64:AK66" si="10">SUMIF($B$9:$B$63,$B64,AI$9:AI$63)</f>
        <v>2440536</v>
      </c>
      <c r="AJ64" s="73">
        <f t="shared" ca="1" si="10"/>
        <v>2307044</v>
      </c>
      <c r="AK64" s="18">
        <f t="shared" ca="1" si="10"/>
        <v>-133492</v>
      </c>
      <c r="AL64" s="19">
        <f ca="1">IF(AK64=0,0,IF(AI64=0,1,AK64/AI64))</f>
        <v>-5.4697820478780072E-2</v>
      </c>
      <c r="AM64" s="18">
        <f t="shared" ref="AM64:AO66" si="11">SUMIF($B$9:$B$63,$B64,AM$9:AM$63)</f>
        <v>10285934</v>
      </c>
      <c r="AN64" s="73">
        <f t="shared" ca="1" si="11"/>
        <v>9847909</v>
      </c>
      <c r="AO64" s="18">
        <f t="shared" ca="1" si="11"/>
        <v>-438025</v>
      </c>
      <c r="AP64" s="19">
        <f ca="1">IF(AO64=0,0,IF(AM64=0,1,AO64/AM64))</f>
        <v>-4.2584854229086054E-2</v>
      </c>
      <c r="AQ64" s="18">
        <f t="shared" ref="AQ64:AS66" si="12">SUMIF($B$9:$B$63,$B64,AQ$9:AQ$63)</f>
        <v>2488811</v>
      </c>
      <c r="AR64" s="73">
        <f t="shared" ca="1" si="12"/>
        <v>2407573</v>
      </c>
      <c r="AS64" s="18">
        <f t="shared" ca="1" si="12"/>
        <v>-81238</v>
      </c>
      <c r="AT64" s="19">
        <f ca="1">IF(AS64=0,0,IF(AQ64=0,1,AS64/AQ64))</f>
        <v>-3.2641289354635609E-2</v>
      </c>
      <c r="AU64" s="18">
        <f t="shared" ref="AU64:AW66" si="13">SUMIF($B$9:$B$63,$B64,AU$9:AU$63)</f>
        <v>12774745</v>
      </c>
      <c r="AV64" s="73">
        <f t="shared" ca="1" si="13"/>
        <v>12255482</v>
      </c>
      <c r="AW64" s="18">
        <f t="shared" ca="1" si="13"/>
        <v>-519263</v>
      </c>
      <c r="AX64" s="19">
        <f ca="1">IF(AW64=0,0,IF(AU64=0,1,AW64/AU64))</f>
        <v>-4.0647621537651044E-2</v>
      </c>
      <c r="AY64" s="18">
        <f t="shared" ref="AY64:BA66" si="14">SUMIF($B$9:$B$63,$B64,AY$9:AY$63)</f>
        <v>2897802</v>
      </c>
      <c r="AZ64" s="73">
        <f t="shared" ca="1" si="14"/>
        <v>2846086</v>
      </c>
      <c r="BA64" s="18">
        <f t="shared" ca="1" si="14"/>
        <v>-51716</v>
      </c>
      <c r="BB64" s="19">
        <f ca="1">IF(BA64=0,0,IF(AY64=0,1,BA64/AY64))</f>
        <v>-1.7846629962985739E-2</v>
      </c>
      <c r="BC64" s="18">
        <f t="shared" ref="BC64:BE66" si="15">SUMIF($B$9:$B$63,$B64,BC$9:BC$63)</f>
        <v>15672547</v>
      </c>
      <c r="BD64" s="73">
        <f t="shared" ca="1" si="15"/>
        <v>15101568</v>
      </c>
      <c r="BE64" s="18">
        <f t="shared" ca="1" si="15"/>
        <v>-570979</v>
      </c>
      <c r="BF64" s="19">
        <f ca="1">IF(BE64=0,0,IF(BC64=0,1,BE64/BC64))</f>
        <v>-3.6431793760133564E-2</v>
      </c>
      <c r="BG64" s="18">
        <f t="shared" ref="BG64:BI66" si="16">SUMIF($B$9:$B$63,$B64,BG$9:BG$63)</f>
        <v>2900227</v>
      </c>
      <c r="BH64" s="73">
        <f t="shared" ca="1" si="16"/>
        <v>2825941</v>
      </c>
      <c r="BI64" s="18">
        <f t="shared" ca="1" si="16"/>
        <v>-74286</v>
      </c>
      <c r="BJ64" s="19">
        <f ca="1">IF(BI64=0,0,IF(BG64=0,1,BI64/BG64))</f>
        <v>-2.5613857122218364E-2</v>
      </c>
      <c r="BK64" s="18">
        <f t="shared" ref="BK64:BM66" si="17">SUMIF($B$9:$B$63,$B64,BK$9:BK$63)</f>
        <v>18572774</v>
      </c>
      <c r="BL64" s="73">
        <f t="shared" ca="1" si="17"/>
        <v>17927509</v>
      </c>
      <c r="BM64" s="18">
        <f t="shared" ca="1" si="17"/>
        <v>-645265</v>
      </c>
      <c r="BN64" s="19">
        <f ca="1">IF(BM64=0,0,IF(BK64=0,1,BM64/BK64))</f>
        <v>-3.4742521499480906E-2</v>
      </c>
      <c r="BO64" s="18">
        <f t="shared" ref="BO64:BQ66" si="18">SUMIF($B$9:$B$63,$B64,BO$9:BO$63)</f>
        <v>2364622</v>
      </c>
      <c r="BP64" s="73">
        <f t="shared" ca="1" si="18"/>
        <v>2374015</v>
      </c>
      <c r="BQ64" s="18">
        <f t="shared" ca="1" si="18"/>
        <v>9393</v>
      </c>
      <c r="BR64" s="19">
        <f ca="1">IF(BQ64=0,0,IF(BO64=0,1,BQ64/BO64))</f>
        <v>3.9723050872401593E-3</v>
      </c>
      <c r="BS64" s="18">
        <f t="shared" ref="BS64:BU66" si="19">SUMIF($B$9:$B$63,$B64,BS$9:BS$63)</f>
        <v>20937396</v>
      </c>
      <c r="BT64" s="73">
        <f t="shared" ca="1" si="19"/>
        <v>20301524</v>
      </c>
      <c r="BU64" s="18">
        <f t="shared" ca="1" si="19"/>
        <v>-635872</v>
      </c>
      <c r="BV64" s="19">
        <f ca="1">IF(BU64=0,0,IF(BS64=0,1,BU64/BS64))</f>
        <v>-3.0370156823704343E-2</v>
      </c>
      <c r="BW64" s="18">
        <f t="shared" ref="BW64:BY66" si="20">SUMIF($B$9:$B$63,$B64,BW$9:BW$63)</f>
        <v>2288833</v>
      </c>
      <c r="BX64" s="73">
        <f t="shared" ca="1" si="20"/>
        <v>2315109</v>
      </c>
      <c r="BY64" s="18">
        <f t="shared" ca="1" si="20"/>
        <v>26276</v>
      </c>
      <c r="BZ64" s="19">
        <f ca="1">IF(BY64=0,0,IF(BW64=0,1,BY64/BW64))</f>
        <v>1.1480086139967398E-2</v>
      </c>
      <c r="CA64" s="18">
        <f t="shared" ref="CA64:CC66" si="21">SUMIF($B$9:$B$63,$B64,CA$9:CA$63)</f>
        <v>23226229</v>
      </c>
      <c r="CB64" s="73">
        <f t="shared" ca="1" si="21"/>
        <v>22616633</v>
      </c>
      <c r="CC64" s="18">
        <f t="shared" ca="1" si="21"/>
        <v>-609596</v>
      </c>
      <c r="CD64" s="19">
        <f ca="1">IF(CC64=0,0,IF(CA64=0,1,CC64/CA64))</f>
        <v>-2.6246016949199976E-2</v>
      </c>
      <c r="CE64" s="18">
        <f t="shared" ref="CE64:CG66" si="22">SUMIF($B$9:$B$63,$B64,CE$9:CE$63)</f>
        <v>2046307</v>
      </c>
      <c r="CF64" s="73">
        <f t="shared" ca="1" si="22"/>
        <v>2044375</v>
      </c>
      <c r="CG64" s="18">
        <f t="shared" ca="1" si="22"/>
        <v>-1932</v>
      </c>
      <c r="CH64" s="19">
        <f ca="1">IF(CG64=0,0,IF(CE64=0,1,CG64/CE64))</f>
        <v>-9.4413985780237273E-4</v>
      </c>
      <c r="CI64" s="18">
        <f t="shared" ref="CI64:CK66" si="23">SUMIF($B$9:$B$63,$B64,CI$9:CI$63)</f>
        <v>25272536</v>
      </c>
      <c r="CJ64" s="73">
        <f t="shared" ca="1" si="23"/>
        <v>24661008</v>
      </c>
      <c r="CK64" s="18">
        <f t="shared" ca="1" si="23"/>
        <v>-611528</v>
      </c>
      <c r="CL64" s="19">
        <f ca="1">IF(CK64=0,0,IF(CI64=0,1,CK64/CI64))</f>
        <v>-2.4197334212917927E-2</v>
      </c>
      <c r="CM64" s="18">
        <f t="shared" ref="CM64:CO66" si="24">SUMIF($B$9:$B$63,$B64,CM$9:CM$63)</f>
        <v>2041261</v>
      </c>
      <c r="CN64" s="73">
        <f t="shared" ca="1" si="24"/>
        <v>1991092</v>
      </c>
      <c r="CO64" s="18">
        <f t="shared" ca="1" si="24"/>
        <v>-50169</v>
      </c>
      <c r="CP64" s="19">
        <f ca="1">IF(CO64=0,0,IF(CM64=0,1,CO64/CM64))</f>
        <v>-2.4577454818369624E-2</v>
      </c>
      <c r="CQ64" s="18">
        <f t="shared" ref="CQ64:CS66" si="25">SUMIF($B$9:$B$63,$B64,CQ$9:CQ$63)</f>
        <v>27313797</v>
      </c>
      <c r="CR64" s="73">
        <f t="shared" ca="1" si="25"/>
        <v>26652100</v>
      </c>
      <c r="CS64" s="18">
        <f t="shared" ca="1" si="25"/>
        <v>-661697</v>
      </c>
      <c r="CT64" s="19">
        <f ca="1">IF(CS64=0,0,IF(CQ64=0,1,CS64/CQ64))</f>
        <v>-2.4225742030666773E-2</v>
      </c>
    </row>
    <row r="65" spans="1:98">
      <c r="A65" s="77"/>
      <c r="B65" s="26" t="s">
        <v>7</v>
      </c>
      <c r="C65" s="18">
        <f t="shared" si="2"/>
        <v>528458</v>
      </c>
      <c r="D65" s="73">
        <f t="shared" ca="1" si="2"/>
        <v>535385</v>
      </c>
      <c r="E65" s="18">
        <f t="shared" ca="1" si="2"/>
        <v>6927</v>
      </c>
      <c r="F65" s="19">
        <f ca="1">IF(E65=0,0,IF(C65=0,1,E65/C65))</f>
        <v>1.3107948029928585E-2</v>
      </c>
      <c r="G65" s="18">
        <f t="shared" si="3"/>
        <v>528458</v>
      </c>
      <c r="H65" s="73">
        <f t="shared" ca="1" si="3"/>
        <v>535385</v>
      </c>
      <c r="I65" s="18">
        <f t="shared" ca="1" si="3"/>
        <v>6927</v>
      </c>
      <c r="J65" s="19">
        <f ca="1">IF(I65=0,0,IF(G65=0,1,I65/G65))</f>
        <v>1.3107948029928585E-2</v>
      </c>
      <c r="K65" s="18">
        <f t="shared" si="4"/>
        <v>496335</v>
      </c>
      <c r="L65" s="73">
        <f t="shared" ca="1" si="4"/>
        <v>548691</v>
      </c>
      <c r="M65" s="18">
        <f t="shared" ca="1" si="4"/>
        <v>52356</v>
      </c>
      <c r="N65" s="19">
        <f ca="1">IF(M65=0,0,IF(K65=0,1,M65/K65))</f>
        <v>0.10548520656411496</v>
      </c>
      <c r="O65" s="18">
        <f t="shared" si="5"/>
        <v>1024793</v>
      </c>
      <c r="P65" s="73">
        <f t="shared" ca="1" si="5"/>
        <v>1084076</v>
      </c>
      <c r="Q65" s="18">
        <f t="shared" ca="1" si="5"/>
        <v>59283</v>
      </c>
      <c r="R65" s="19">
        <f ca="1">IF(Q65=0,0,IF(O65=0,1,Q65/O65))</f>
        <v>5.784875579751228E-2</v>
      </c>
      <c r="S65" s="18">
        <f t="shared" si="6"/>
        <v>571473</v>
      </c>
      <c r="T65" s="73">
        <f t="shared" ca="1" si="6"/>
        <v>596736</v>
      </c>
      <c r="U65" s="18">
        <f t="shared" ca="1" si="6"/>
        <v>25263</v>
      </c>
      <c r="V65" s="19">
        <f ca="1">IF(U65=0,0,IF(S65=0,1,U65/S65))</f>
        <v>4.4206812920295449E-2</v>
      </c>
      <c r="W65" s="18">
        <f t="shared" si="7"/>
        <v>1596266</v>
      </c>
      <c r="X65" s="73">
        <f t="shared" ca="1" si="7"/>
        <v>1680812</v>
      </c>
      <c r="Y65" s="18">
        <f t="shared" ca="1" si="7"/>
        <v>84546</v>
      </c>
      <c r="Z65" s="19">
        <f ca="1">IF(Y65=0,0,IF(W65=0,1,Y65/W65))</f>
        <v>5.2964856734403917E-2</v>
      </c>
      <c r="AA65" s="18">
        <f t="shared" si="8"/>
        <v>558415</v>
      </c>
      <c r="AB65" s="73">
        <f t="shared" ca="1" si="8"/>
        <v>577272</v>
      </c>
      <c r="AC65" s="18">
        <f t="shared" ca="1" si="8"/>
        <v>18857</v>
      </c>
      <c r="AD65" s="19">
        <f ca="1">IF(AC65=0,0,IF(AA65=0,1,AC65/AA65))</f>
        <v>3.3768792027434796E-2</v>
      </c>
      <c r="AE65" s="18">
        <f t="shared" si="9"/>
        <v>2154681</v>
      </c>
      <c r="AF65" s="73">
        <f t="shared" ca="1" si="9"/>
        <v>2258084</v>
      </c>
      <c r="AG65" s="18">
        <f t="shared" ca="1" si="9"/>
        <v>103403</v>
      </c>
      <c r="AH65" s="19">
        <f ca="1">IF(AG65=0,0,IF(AE65=0,1,AG65/AE65))</f>
        <v>4.7989934472898774E-2</v>
      </c>
      <c r="AI65" s="18">
        <f t="shared" si="10"/>
        <v>559288</v>
      </c>
      <c r="AJ65" s="73">
        <f t="shared" ca="1" si="10"/>
        <v>584529</v>
      </c>
      <c r="AK65" s="18">
        <f t="shared" ca="1" si="10"/>
        <v>25241</v>
      </c>
      <c r="AL65" s="19">
        <f ca="1">IF(AK65=0,0,IF(AI65=0,1,AK65/AI65))</f>
        <v>4.5130594613151005E-2</v>
      </c>
      <c r="AM65" s="18">
        <f t="shared" si="11"/>
        <v>2713969</v>
      </c>
      <c r="AN65" s="73">
        <f t="shared" ca="1" si="11"/>
        <v>2842613</v>
      </c>
      <c r="AO65" s="18">
        <f t="shared" ca="1" si="11"/>
        <v>128644</v>
      </c>
      <c r="AP65" s="19">
        <f ca="1">IF(AO65=0,0,IF(AM65=0,1,AO65/AM65))</f>
        <v>4.7400688806688657E-2</v>
      </c>
      <c r="AQ65" s="18">
        <f t="shared" si="12"/>
        <v>582797</v>
      </c>
      <c r="AR65" s="73">
        <f t="shared" ca="1" si="12"/>
        <v>615830</v>
      </c>
      <c r="AS65" s="18">
        <f t="shared" ca="1" si="12"/>
        <v>33033</v>
      </c>
      <c r="AT65" s="19">
        <f ca="1">IF(AS65=0,0,IF(AQ65=0,1,AS65/AQ65))</f>
        <v>5.6680113315614185E-2</v>
      </c>
      <c r="AU65" s="18">
        <f t="shared" si="13"/>
        <v>3296766</v>
      </c>
      <c r="AV65" s="73">
        <f t="shared" ca="1" si="13"/>
        <v>3458443</v>
      </c>
      <c r="AW65" s="18">
        <f t="shared" ca="1" si="13"/>
        <v>161677</v>
      </c>
      <c r="AX65" s="19">
        <f ca="1">IF(AW65=0,0,IF(AU65=0,1,AW65/AU65))</f>
        <v>4.9041090571790659E-2</v>
      </c>
      <c r="AY65" s="18">
        <f t="shared" si="14"/>
        <v>542985</v>
      </c>
      <c r="AZ65" s="73">
        <f t="shared" ca="1" si="14"/>
        <v>530075</v>
      </c>
      <c r="BA65" s="18">
        <f t="shared" ca="1" si="14"/>
        <v>-12910</v>
      </c>
      <c r="BB65" s="19">
        <f ca="1">IF(BA65=0,0,IF(AY65=0,1,BA65/AY65))</f>
        <v>-2.3775979078611748E-2</v>
      </c>
      <c r="BC65" s="18">
        <f t="shared" si="15"/>
        <v>3839751</v>
      </c>
      <c r="BD65" s="73">
        <f t="shared" ca="1" si="15"/>
        <v>3988518</v>
      </c>
      <c r="BE65" s="18">
        <f t="shared" ca="1" si="15"/>
        <v>148767</v>
      </c>
      <c r="BF65" s="19">
        <f ca="1">IF(BE65=0,0,IF(BC65=0,1,BE65/BC65))</f>
        <v>3.8743918550968537E-2</v>
      </c>
      <c r="BG65" s="18">
        <f t="shared" si="16"/>
        <v>567421</v>
      </c>
      <c r="BH65" s="73">
        <f t="shared" ca="1" si="16"/>
        <v>603101</v>
      </c>
      <c r="BI65" s="18">
        <f t="shared" ca="1" si="16"/>
        <v>35680</v>
      </c>
      <c r="BJ65" s="19">
        <f ca="1">IF(BI65=0,0,IF(BG65=0,1,BI65/BG65))</f>
        <v>6.2881000174473622E-2</v>
      </c>
      <c r="BK65" s="18">
        <f t="shared" si="17"/>
        <v>4407172</v>
      </c>
      <c r="BL65" s="73">
        <f t="shared" ca="1" si="17"/>
        <v>4591619</v>
      </c>
      <c r="BM65" s="18">
        <f t="shared" ca="1" si="17"/>
        <v>184447</v>
      </c>
      <c r="BN65" s="19">
        <f ca="1">IF(BM65=0,0,IF(BK65=0,1,BM65/BK65))</f>
        <v>4.185155469312294E-2</v>
      </c>
      <c r="BO65" s="18">
        <f t="shared" si="18"/>
        <v>582165</v>
      </c>
      <c r="BP65" s="73">
        <f t="shared" ca="1" si="18"/>
        <v>585661</v>
      </c>
      <c r="BQ65" s="18">
        <f t="shared" ca="1" si="18"/>
        <v>3496</v>
      </c>
      <c r="BR65" s="19">
        <f ca="1">IF(BQ65=0,0,IF(BO65=0,1,BQ65/BO65))</f>
        <v>6.0051703554834107E-3</v>
      </c>
      <c r="BS65" s="18">
        <f t="shared" si="19"/>
        <v>4989337</v>
      </c>
      <c r="BT65" s="73">
        <f t="shared" ca="1" si="19"/>
        <v>5177280</v>
      </c>
      <c r="BU65" s="18">
        <f t="shared" ca="1" si="19"/>
        <v>187943</v>
      </c>
      <c r="BV65" s="19">
        <f ca="1">IF(BU65=0,0,IF(BS65=0,1,BU65/BS65))</f>
        <v>3.7668932766016808E-2</v>
      </c>
      <c r="BW65" s="18">
        <f t="shared" si="20"/>
        <v>601078</v>
      </c>
      <c r="BX65" s="73">
        <f t="shared" ca="1" si="20"/>
        <v>588187</v>
      </c>
      <c r="BY65" s="18">
        <f t="shared" ca="1" si="20"/>
        <v>-12891</v>
      </c>
      <c r="BZ65" s="19">
        <f ca="1">IF(BY65=0,0,IF(BW65=0,1,BY65/BW65))</f>
        <v>-2.1446467846103167E-2</v>
      </c>
      <c r="CA65" s="18">
        <f t="shared" si="21"/>
        <v>5590415</v>
      </c>
      <c r="CB65" s="73">
        <f t="shared" ca="1" si="21"/>
        <v>5765467</v>
      </c>
      <c r="CC65" s="18">
        <f t="shared" ca="1" si="21"/>
        <v>175052</v>
      </c>
      <c r="CD65" s="19">
        <f ca="1">IF(CC65=0,0,IF(CA65=0,1,CC65/CA65))</f>
        <v>3.1312881065180313E-2</v>
      </c>
      <c r="CE65" s="18">
        <f t="shared" si="22"/>
        <v>566661</v>
      </c>
      <c r="CF65" s="73">
        <f t="shared" ca="1" si="22"/>
        <v>581337</v>
      </c>
      <c r="CG65" s="18">
        <f t="shared" ca="1" si="22"/>
        <v>14676</v>
      </c>
      <c r="CH65" s="19">
        <f ca="1">IF(CG65=0,0,IF(CE65=0,1,CG65/CE65))</f>
        <v>2.5899082520236968E-2</v>
      </c>
      <c r="CI65" s="18">
        <f t="shared" si="23"/>
        <v>6157076</v>
      </c>
      <c r="CJ65" s="73">
        <f t="shared" ca="1" si="23"/>
        <v>6346804</v>
      </c>
      <c r="CK65" s="18">
        <f t="shared" ca="1" si="23"/>
        <v>189728</v>
      </c>
      <c r="CL65" s="19">
        <f ca="1">IF(CK65=0,0,IF(CI65=0,1,CK65/CI65))</f>
        <v>3.0814626943048942E-2</v>
      </c>
      <c r="CM65" s="18">
        <f t="shared" si="24"/>
        <v>521376</v>
      </c>
      <c r="CN65" s="73">
        <f t="shared" ca="1" si="24"/>
        <v>512061</v>
      </c>
      <c r="CO65" s="18">
        <f t="shared" ca="1" si="24"/>
        <v>-9315</v>
      </c>
      <c r="CP65" s="19">
        <f ca="1">IF(CO65=0,0,IF(CM65=0,1,CO65/CM65))</f>
        <v>-1.7866184864665808E-2</v>
      </c>
      <c r="CQ65" s="18">
        <f t="shared" si="25"/>
        <v>6678452</v>
      </c>
      <c r="CR65" s="73">
        <f t="shared" ca="1" si="25"/>
        <v>6858865</v>
      </c>
      <c r="CS65" s="18">
        <f t="shared" ca="1" si="25"/>
        <v>180413</v>
      </c>
      <c r="CT65" s="19">
        <f ca="1">IF(CS65=0,0,IF(CQ65=0,1,CS65/CQ65))</f>
        <v>2.7014194307303549E-2</v>
      </c>
    </row>
    <row r="66" spans="1:98">
      <c r="A66" s="78"/>
      <c r="B66" s="26" t="s">
        <v>8</v>
      </c>
      <c r="C66" s="73">
        <f t="shared" si="2"/>
        <v>8029</v>
      </c>
      <c r="D66" s="73">
        <f t="shared" ca="1" si="2"/>
        <v>7917</v>
      </c>
      <c r="E66" s="73">
        <f t="shared" ca="1" si="2"/>
        <v>-112</v>
      </c>
      <c r="F66" s="19">
        <f ca="1">IF(E66=0,0,IF(C66=0,1,E66/C66))</f>
        <v>-1.3949433304272014E-2</v>
      </c>
      <c r="G66" s="73">
        <f t="shared" si="3"/>
        <v>8029</v>
      </c>
      <c r="H66" s="73">
        <f t="shared" ca="1" si="3"/>
        <v>7917</v>
      </c>
      <c r="I66" s="73">
        <f t="shared" ca="1" si="3"/>
        <v>-112</v>
      </c>
      <c r="J66" s="19">
        <f ca="1">IF(I66=0,0,IF(G66=0,1,I66/G66))</f>
        <v>-1.3949433304272014E-2</v>
      </c>
      <c r="K66" s="73">
        <f t="shared" si="4"/>
        <v>6902</v>
      </c>
      <c r="L66" s="73">
        <f t="shared" ca="1" si="4"/>
        <v>7449</v>
      </c>
      <c r="M66" s="73">
        <f t="shared" ca="1" si="4"/>
        <v>547</v>
      </c>
      <c r="N66" s="19">
        <f ca="1">IF(M66=0,0,IF(K66=0,1,M66/K66))</f>
        <v>7.9252390611416978E-2</v>
      </c>
      <c r="O66" s="73">
        <f t="shared" si="5"/>
        <v>14931</v>
      </c>
      <c r="P66" s="73">
        <f t="shared" ca="1" si="5"/>
        <v>15366</v>
      </c>
      <c r="Q66" s="73">
        <f t="shared" ca="1" si="5"/>
        <v>435</v>
      </c>
      <c r="R66" s="19">
        <f ca="1">IF(Q66=0,0,IF(O66=0,1,Q66/O66))</f>
        <v>2.9134016475788629E-2</v>
      </c>
      <c r="S66" s="73">
        <f t="shared" si="6"/>
        <v>8209</v>
      </c>
      <c r="T66" s="73">
        <f t="shared" ca="1" si="6"/>
        <v>7723</v>
      </c>
      <c r="U66" s="73">
        <f t="shared" ca="1" si="6"/>
        <v>-486</v>
      </c>
      <c r="V66" s="19">
        <f ca="1">IF(U66=0,0,IF(S66=0,1,U66/S66))</f>
        <v>-5.9203313436472164E-2</v>
      </c>
      <c r="W66" s="73">
        <f t="shared" si="7"/>
        <v>23140</v>
      </c>
      <c r="X66" s="73">
        <f t="shared" ca="1" si="7"/>
        <v>23089</v>
      </c>
      <c r="Y66" s="73">
        <f t="shared" ca="1" si="7"/>
        <v>-51</v>
      </c>
      <c r="Z66" s="19">
        <f ca="1">IF(Y66=0,0,IF(W66=0,1,Y66/W66))</f>
        <v>-2.2039757994814176E-3</v>
      </c>
      <c r="AA66" s="73">
        <f t="shared" si="8"/>
        <v>8746</v>
      </c>
      <c r="AB66" s="73">
        <f t="shared" ca="1" si="8"/>
        <v>9260</v>
      </c>
      <c r="AC66" s="73">
        <f t="shared" ca="1" si="8"/>
        <v>514</v>
      </c>
      <c r="AD66" s="19">
        <f ca="1">IF(AC66=0,0,IF(AA66=0,1,AC66/AA66))</f>
        <v>5.8769723302080953E-2</v>
      </c>
      <c r="AE66" s="73">
        <f t="shared" si="9"/>
        <v>31886</v>
      </c>
      <c r="AF66" s="73">
        <f t="shared" ca="1" si="9"/>
        <v>32349</v>
      </c>
      <c r="AG66" s="73">
        <f t="shared" ca="1" si="9"/>
        <v>463</v>
      </c>
      <c r="AH66" s="19">
        <f ca="1">IF(AG66=0,0,IF(AE66=0,1,AG66/AE66))</f>
        <v>1.4520479207175562E-2</v>
      </c>
      <c r="AI66" s="73">
        <f t="shared" si="10"/>
        <v>14068</v>
      </c>
      <c r="AJ66" s="73">
        <f t="shared" ca="1" si="10"/>
        <v>14295</v>
      </c>
      <c r="AK66" s="73">
        <f t="shared" ca="1" si="10"/>
        <v>227</v>
      </c>
      <c r="AL66" s="19">
        <f ca="1">IF(AK66=0,0,IF(AI66=0,1,AK66/AI66))</f>
        <v>1.6135911288029572E-2</v>
      </c>
      <c r="AM66" s="73">
        <f t="shared" si="11"/>
        <v>45954</v>
      </c>
      <c r="AN66" s="73">
        <f t="shared" ca="1" si="11"/>
        <v>46644</v>
      </c>
      <c r="AO66" s="73">
        <f t="shared" ca="1" si="11"/>
        <v>690</v>
      </c>
      <c r="AP66" s="19">
        <f ca="1">IF(AO66=0,0,IF(AM66=0,1,AO66/AM66))</f>
        <v>1.5015015015015015E-2</v>
      </c>
      <c r="AQ66" s="73">
        <f t="shared" si="12"/>
        <v>16488</v>
      </c>
      <c r="AR66" s="73">
        <f t="shared" ca="1" si="12"/>
        <v>17668</v>
      </c>
      <c r="AS66" s="73">
        <f t="shared" ca="1" si="12"/>
        <v>1180</v>
      </c>
      <c r="AT66" s="19">
        <f ca="1">IF(AS66=0,0,IF(AQ66=0,1,AS66/AQ66))</f>
        <v>7.1567200388161084E-2</v>
      </c>
      <c r="AU66" s="73">
        <f t="shared" si="13"/>
        <v>62442</v>
      </c>
      <c r="AV66" s="73">
        <f t="shared" ca="1" si="13"/>
        <v>64312</v>
      </c>
      <c r="AW66" s="73">
        <f t="shared" ca="1" si="13"/>
        <v>1870</v>
      </c>
      <c r="AX66" s="19">
        <f ca="1">IF(AW66=0,0,IF(AU66=0,1,AW66/AU66))</f>
        <v>2.9947791550558919E-2</v>
      </c>
      <c r="AY66" s="73">
        <f t="shared" si="14"/>
        <v>20104</v>
      </c>
      <c r="AZ66" s="73">
        <f t="shared" ca="1" si="14"/>
        <v>20673</v>
      </c>
      <c r="BA66" s="73">
        <f t="shared" ca="1" si="14"/>
        <v>569</v>
      </c>
      <c r="BB66" s="19">
        <f ca="1">IF(BA66=0,0,IF(AY66=0,1,BA66/AY66))</f>
        <v>2.830282530839634E-2</v>
      </c>
      <c r="BC66" s="73">
        <f t="shared" si="15"/>
        <v>82546</v>
      </c>
      <c r="BD66" s="73">
        <f t="shared" ca="1" si="15"/>
        <v>84985</v>
      </c>
      <c r="BE66" s="73">
        <f t="shared" ca="1" si="15"/>
        <v>2439</v>
      </c>
      <c r="BF66" s="19">
        <f ca="1">IF(BE66=0,0,IF(BC66=0,1,BE66/BC66))</f>
        <v>2.9547161582632715E-2</v>
      </c>
      <c r="BG66" s="73">
        <f t="shared" si="16"/>
        <v>20433</v>
      </c>
      <c r="BH66" s="73">
        <f t="shared" ca="1" si="16"/>
        <v>19207</v>
      </c>
      <c r="BI66" s="73">
        <f t="shared" ca="1" si="16"/>
        <v>-1226</v>
      </c>
      <c r="BJ66" s="19">
        <f ca="1">IF(BI66=0,0,IF(BG66=0,1,BI66/BG66))</f>
        <v>-6.0000978808789705E-2</v>
      </c>
      <c r="BK66" s="73">
        <f t="shared" si="17"/>
        <v>102979</v>
      </c>
      <c r="BL66" s="73">
        <f t="shared" ca="1" si="17"/>
        <v>104192</v>
      </c>
      <c r="BM66" s="73">
        <f t="shared" ca="1" si="17"/>
        <v>1213</v>
      </c>
      <c r="BN66" s="19">
        <f ca="1">IF(BM66=0,0,IF(BK66=0,1,BM66/BK66))</f>
        <v>1.1779100593324853E-2</v>
      </c>
      <c r="BO66" s="73">
        <f t="shared" si="18"/>
        <v>17354</v>
      </c>
      <c r="BP66" s="73">
        <f t="shared" ca="1" si="18"/>
        <v>17192</v>
      </c>
      <c r="BQ66" s="73">
        <f t="shared" ca="1" si="18"/>
        <v>-162</v>
      </c>
      <c r="BR66" s="19">
        <f ca="1">IF(BQ66=0,0,IF(BO66=0,1,BQ66/BO66))</f>
        <v>-9.3350236256770774E-3</v>
      </c>
      <c r="BS66" s="73">
        <f t="shared" si="19"/>
        <v>120333</v>
      </c>
      <c r="BT66" s="73">
        <f t="shared" ca="1" si="19"/>
        <v>121384</v>
      </c>
      <c r="BU66" s="73">
        <f t="shared" ca="1" si="19"/>
        <v>1051</v>
      </c>
      <c r="BV66" s="19">
        <f ca="1">IF(BU66=0,0,IF(BS66=0,1,BU66/BS66))</f>
        <v>8.734096216333009E-3</v>
      </c>
      <c r="BW66" s="73">
        <f t="shared" si="20"/>
        <v>13381</v>
      </c>
      <c r="BX66" s="73">
        <f t="shared" ca="1" si="20"/>
        <v>13501</v>
      </c>
      <c r="BY66" s="73">
        <f t="shared" ca="1" si="20"/>
        <v>120</v>
      </c>
      <c r="BZ66" s="19">
        <f ca="1">IF(BY66=0,0,IF(BW66=0,1,BY66/BW66))</f>
        <v>8.9679396158732529E-3</v>
      </c>
      <c r="CA66" s="73">
        <f t="shared" si="21"/>
        <v>133714</v>
      </c>
      <c r="CB66" s="73">
        <f t="shared" ca="1" si="21"/>
        <v>134885</v>
      </c>
      <c r="CC66" s="73">
        <f t="shared" ca="1" si="21"/>
        <v>1171</v>
      </c>
      <c r="CD66" s="19">
        <f ca="1">IF(CC66=0,0,IF(CA66=0,1,CC66/CA66))</f>
        <v>8.7574973450797976E-3</v>
      </c>
      <c r="CE66" s="73">
        <f t="shared" si="22"/>
        <v>8377</v>
      </c>
      <c r="CF66" s="73">
        <f t="shared" ca="1" si="22"/>
        <v>8940</v>
      </c>
      <c r="CG66" s="73">
        <f t="shared" ca="1" si="22"/>
        <v>563</v>
      </c>
      <c r="CH66" s="19">
        <f ca="1">IF(CG66=0,0,IF(CE66=0,1,CG66/CE66))</f>
        <v>6.7207830965739526E-2</v>
      </c>
      <c r="CI66" s="73">
        <f t="shared" si="23"/>
        <v>142091</v>
      </c>
      <c r="CJ66" s="73">
        <f t="shared" ca="1" si="23"/>
        <v>143825</v>
      </c>
      <c r="CK66" s="73">
        <f t="shared" ca="1" si="23"/>
        <v>1734</v>
      </c>
      <c r="CL66" s="19">
        <f ca="1">IF(CK66=0,0,IF(CI66=0,1,CK66/CI66))</f>
        <v>1.2203447086726112E-2</v>
      </c>
      <c r="CM66" s="73">
        <f t="shared" si="24"/>
        <v>7257</v>
      </c>
      <c r="CN66" s="73">
        <f t="shared" ca="1" si="24"/>
        <v>8352</v>
      </c>
      <c r="CO66" s="73">
        <f t="shared" ca="1" si="24"/>
        <v>1095</v>
      </c>
      <c r="CP66" s="19">
        <f ca="1">IF(CO66=0,0,IF(CM66=0,1,CO66/CM66))</f>
        <v>0.15088879702356345</v>
      </c>
      <c r="CQ66" s="73">
        <f t="shared" si="25"/>
        <v>149348</v>
      </c>
      <c r="CR66" s="73">
        <f t="shared" ca="1" si="25"/>
        <v>152177</v>
      </c>
      <c r="CS66" s="73">
        <f t="shared" ca="1" si="25"/>
        <v>2829</v>
      </c>
      <c r="CT66" s="19">
        <f ca="1">IF(CS66=0,0,IF(CQ66=0,1,CS66/CQ66))</f>
        <v>1.8942336020569408E-2</v>
      </c>
    </row>
    <row r="67" spans="1:98" s="7" customFormat="1">
      <c r="B67" s="27" t="s">
        <v>20</v>
      </c>
      <c r="C67" s="12">
        <f>SUM(C64:C66)</f>
        <v>2424505</v>
      </c>
      <c r="D67" s="86">
        <f ca="1">SUM(D64:D66)</f>
        <v>2356244</v>
      </c>
      <c r="E67" s="12">
        <f ca="1">SUM(E64:E66)</f>
        <v>-68261</v>
      </c>
      <c r="F67" s="13">
        <f ca="1">IF(E67=0,0,IF(C67=0,1,E67/C67))</f>
        <v>-2.8154613003479059E-2</v>
      </c>
      <c r="G67" s="12">
        <f>SUM(G64:G66)</f>
        <v>2424505</v>
      </c>
      <c r="H67" s="86">
        <f ca="1">SUM(H64:H66)</f>
        <v>2356244</v>
      </c>
      <c r="I67" s="12">
        <f ca="1">SUM(I64:I66)</f>
        <v>-68261</v>
      </c>
      <c r="J67" s="13">
        <f ca="1">IF(I67=0,0,IF(G67=0,1,I67/G67))</f>
        <v>-2.8154613003479059E-2</v>
      </c>
      <c r="K67" s="12">
        <f>SUM(K64:K66)</f>
        <v>2169358</v>
      </c>
      <c r="L67" s="86">
        <f ca="1">SUM(L64:L66)</f>
        <v>2214265</v>
      </c>
      <c r="M67" s="12">
        <f ca="1">SUM(M64:M66)</f>
        <v>44907</v>
      </c>
      <c r="N67" s="13">
        <f ca="1">IF(M67=0,0,IF(K67=0,1,M67/K67))</f>
        <v>2.0700594369394077E-2</v>
      </c>
      <c r="O67" s="12">
        <f>SUM(O64:O66)</f>
        <v>4593863</v>
      </c>
      <c r="P67" s="85">
        <f ca="1">SUM(P64:P66)</f>
        <v>4570509</v>
      </c>
      <c r="Q67" s="12">
        <f ca="1">SUM(Q64:Q66)</f>
        <v>-23354</v>
      </c>
      <c r="R67" s="13">
        <f ca="1">IF(Q67=0,0,IF(O67=0,1,Q67/O67))</f>
        <v>-5.0837388925181271E-3</v>
      </c>
      <c r="S67" s="12">
        <f>SUM(S64:S66)</f>
        <v>2709088</v>
      </c>
      <c r="T67" s="85">
        <f ca="1">SUM(T64:T66)</f>
        <v>2632478</v>
      </c>
      <c r="U67" s="12">
        <f ca="1">SUM(U64:U66)</f>
        <v>-76610</v>
      </c>
      <c r="V67" s="13">
        <f ca="1">IF(U67=0,0,IF(S67=0,1,U67/S67))</f>
        <v>-2.8278889426995357E-2</v>
      </c>
      <c r="W67" s="12">
        <f>SUM(W64:W66)</f>
        <v>7302951</v>
      </c>
      <c r="X67" s="85">
        <f ca="1">SUM(X64:X66)</f>
        <v>7202987</v>
      </c>
      <c r="Y67" s="12">
        <f ca="1">SUM(Y64:Y66)</f>
        <v>-99964</v>
      </c>
      <c r="Z67" s="13">
        <f ca="1">IF(Y67=0,0,IF(W67=0,1,Y67/W67))</f>
        <v>-1.3688165236217523E-2</v>
      </c>
      <c r="AA67" s="12">
        <f>SUM(AA64:AA66)</f>
        <v>2729014</v>
      </c>
      <c r="AB67" s="85">
        <f ca="1">SUM(AB64:AB66)</f>
        <v>2628311</v>
      </c>
      <c r="AC67" s="12">
        <f ca="1">SUM(AC64:AC66)</f>
        <v>-100703</v>
      </c>
      <c r="AD67" s="13">
        <f ca="1">IF(AC67=0,0,IF(AA67=0,1,AC67/AA67))</f>
        <v>-3.6900873355724818E-2</v>
      </c>
      <c r="AE67" s="12">
        <f>SUM(AE64:AE66)</f>
        <v>10031965</v>
      </c>
      <c r="AF67" s="85">
        <f ca="1">SUM(AF64:AF66)</f>
        <v>9831298</v>
      </c>
      <c r="AG67" s="12">
        <f ca="1">SUM(AG64:AG66)</f>
        <v>-200667</v>
      </c>
      <c r="AH67" s="13">
        <f ca="1">IF(AG67=0,0,IF(AE67=0,1,AG67/AE67))</f>
        <v>-2.0002761173907604E-2</v>
      </c>
      <c r="AI67" s="12">
        <f>SUM(AI64:AI66)</f>
        <v>3013892</v>
      </c>
      <c r="AJ67" s="85">
        <f ca="1">SUM(AJ64:AJ66)</f>
        <v>2905868</v>
      </c>
      <c r="AK67" s="12">
        <f ca="1">SUM(AK64:AK66)</f>
        <v>-108024</v>
      </c>
      <c r="AL67" s="13">
        <f ca="1">IF(AK67=0,0,IF(AI67=0,1,AK67/AI67))</f>
        <v>-3.5842027517907077E-2</v>
      </c>
      <c r="AM67" s="12">
        <f>SUM(AM64:AM66)</f>
        <v>13045857</v>
      </c>
      <c r="AN67" s="85">
        <f ca="1">SUM(AN64:AN66)</f>
        <v>12737166</v>
      </c>
      <c r="AO67" s="12">
        <f ca="1">SUM(AO64:AO66)</f>
        <v>-308691</v>
      </c>
      <c r="AP67" s="13">
        <f ca="1">IF(AO67=0,0,IF(AM67=0,1,AO67/AM67))</f>
        <v>-2.3661994762015252E-2</v>
      </c>
      <c r="AQ67" s="12">
        <f>SUM(AQ64:AQ66)</f>
        <v>3088096</v>
      </c>
      <c r="AR67" s="85">
        <f ca="1">SUM(AR64:AR66)</f>
        <v>3041071</v>
      </c>
      <c r="AS67" s="12">
        <f ca="1">SUM(AS64:AS66)</f>
        <v>-47025</v>
      </c>
      <c r="AT67" s="13">
        <f ca="1">IF(AS67=0,0,IF(AQ67=0,1,AS67/AQ67))</f>
        <v>-1.5227829704776017E-2</v>
      </c>
      <c r="AU67" s="12">
        <f>SUM(AU64:AU66)</f>
        <v>16133953</v>
      </c>
      <c r="AV67" s="85">
        <f ca="1">SUM(AV64:AV66)</f>
        <v>15778237</v>
      </c>
      <c r="AW67" s="12">
        <f ca="1">SUM(AW64:AW66)</f>
        <v>-355716</v>
      </c>
      <c r="AX67" s="13">
        <f ca="1">IF(AW67=0,0,IF(AU67=0,1,AW67/AU67))</f>
        <v>-2.2047665565903162E-2</v>
      </c>
      <c r="AY67" s="12">
        <f>SUM(AY64:AY66)</f>
        <v>3460891</v>
      </c>
      <c r="AZ67" s="85">
        <f ca="1">SUM(AZ64:AZ66)</f>
        <v>3396834</v>
      </c>
      <c r="BA67" s="12">
        <f ca="1">SUM(BA64:BA66)</f>
        <v>-64057</v>
      </c>
      <c r="BB67" s="13">
        <f ca="1">IF(BA67=0,0,IF(AY67=0,1,BA67/AY67))</f>
        <v>-1.8508817527047226E-2</v>
      </c>
      <c r="BC67" s="12">
        <f>SUM(BC64:BC66)</f>
        <v>19594844</v>
      </c>
      <c r="BD67" s="85">
        <f ca="1">SUM(BD64:BD66)</f>
        <v>19175071</v>
      </c>
      <c r="BE67" s="12">
        <f ca="1">SUM(BE64:BE66)</f>
        <v>-419773</v>
      </c>
      <c r="BF67" s="13">
        <f ca="1">IF(BE67=0,0,IF(BC67=0,1,BE67/BC67))</f>
        <v>-2.1422625257950509E-2</v>
      </c>
      <c r="BG67" s="12">
        <f>SUM(BG64:BG66)</f>
        <v>3488081</v>
      </c>
      <c r="BH67" s="85">
        <f ca="1">SUM(BH64:BH66)</f>
        <v>3448249</v>
      </c>
      <c r="BI67" s="12">
        <f ca="1">SUM(BI64:BI66)</f>
        <v>-39832</v>
      </c>
      <c r="BJ67" s="13">
        <f ca="1">IF(BI67=0,0,IF(BG67=0,1,BI67/BG67))</f>
        <v>-1.1419459582503962E-2</v>
      </c>
      <c r="BK67" s="12">
        <f>SUM(BK64:BK66)</f>
        <v>23082925</v>
      </c>
      <c r="BL67" s="85">
        <f ca="1">SUM(BL64:BL66)</f>
        <v>22623320</v>
      </c>
      <c r="BM67" s="12">
        <f ca="1">SUM(BM64:BM66)</f>
        <v>-459605</v>
      </c>
      <c r="BN67" s="13">
        <f ca="1">IF(BM67=0,0,IF(BK67=0,1,BM67/BK67))</f>
        <v>-1.9911038137497738E-2</v>
      </c>
      <c r="BO67" s="12">
        <f>SUM(BO64:BO66)</f>
        <v>2964141</v>
      </c>
      <c r="BP67" s="85">
        <f ca="1">SUM(BP64:BP66)</f>
        <v>2976868</v>
      </c>
      <c r="BQ67" s="12">
        <f ca="1">SUM(BQ64:BQ66)</f>
        <v>12727</v>
      </c>
      <c r="BR67" s="13">
        <f ca="1">IF(BQ67=0,0,IF(BO67=0,1,BQ67/BO67))</f>
        <v>4.2936553962851292E-3</v>
      </c>
      <c r="BS67" s="12">
        <f>SUM(BS64:BS66)</f>
        <v>26047066</v>
      </c>
      <c r="BT67" s="85">
        <f ca="1">SUM(BT64:BT66)</f>
        <v>25600188</v>
      </c>
      <c r="BU67" s="12">
        <f ca="1">SUM(BU64:BU66)</f>
        <v>-446878</v>
      </c>
      <c r="BV67" s="13">
        <f ca="1">IF(BU67=0,0,IF(BS67=0,1,BU67/BS67))</f>
        <v>-1.7156558055329531E-2</v>
      </c>
      <c r="BW67" s="12">
        <f>SUM(BW64:BW66)</f>
        <v>2903292</v>
      </c>
      <c r="BX67" s="85">
        <f ca="1">SUM(BX64:BX66)</f>
        <v>2916797</v>
      </c>
      <c r="BY67" s="12">
        <f ca="1">SUM(BY64:BY66)</f>
        <v>13505</v>
      </c>
      <c r="BZ67" s="13">
        <f ca="1">IF(BY67=0,0,IF(BW67=0,1,BY67/BW67))</f>
        <v>4.6516161653736513E-3</v>
      </c>
      <c r="CA67" s="12">
        <f>SUM(CA64:CA66)</f>
        <v>28950358</v>
      </c>
      <c r="CB67" s="85">
        <f ca="1">SUM(CB64:CB66)</f>
        <v>28516985</v>
      </c>
      <c r="CC67" s="12">
        <f ca="1">SUM(CC64:CC66)</f>
        <v>-433373</v>
      </c>
      <c r="CD67" s="13">
        <f ca="1">IF(CC67=0,0,IF(CA67=0,1,CC67/CA67))</f>
        <v>-1.4969521275004612E-2</v>
      </c>
      <c r="CE67" s="12">
        <f>SUM(CE64:CE66)</f>
        <v>2621345</v>
      </c>
      <c r="CF67" s="86">
        <f ca="1">SUM(CF64:CF66)</f>
        <v>2634652</v>
      </c>
      <c r="CG67" s="12">
        <f ca="1">SUM(CG64:CG66)</f>
        <v>13307</v>
      </c>
      <c r="CH67" s="13">
        <f ca="1">IF(CG67=0,0,IF(CE67=0,1,CG67/CE67))</f>
        <v>5.076401618253225E-3</v>
      </c>
      <c r="CI67" s="12">
        <f>SUM(CI64:CI66)</f>
        <v>31571703</v>
      </c>
      <c r="CJ67" s="86">
        <f ca="1">SUM(CJ64:CJ66)</f>
        <v>31151637</v>
      </c>
      <c r="CK67" s="12">
        <f ca="1">SUM(CK64:CK66)</f>
        <v>-420066</v>
      </c>
      <c r="CL67" s="13">
        <f ca="1">IF(CK67=0,0,IF(CI67=0,1,CK67/CI67))</f>
        <v>-1.3305142266161569E-2</v>
      </c>
      <c r="CM67" s="12">
        <f>SUM(CM64:CM66)</f>
        <v>2569894</v>
      </c>
      <c r="CN67" s="86">
        <f ca="1">SUM(CN64:CN66)</f>
        <v>2511505</v>
      </c>
      <c r="CO67" s="12">
        <f ca="1">SUM(CO64:CO66)</f>
        <v>-58389</v>
      </c>
      <c r="CP67" s="13">
        <f ca="1">IF(CO67=0,0,IF(CM67=0,1,CO67/CM67))</f>
        <v>-2.2720392358595336E-2</v>
      </c>
      <c r="CQ67" s="12">
        <f>SUM(CQ64:CQ66)</f>
        <v>34141597</v>
      </c>
      <c r="CR67" s="86">
        <f ca="1">SUM(CR64:CR66)</f>
        <v>33663142</v>
      </c>
      <c r="CS67" s="12">
        <f ca="1">SUM(CS64:CS66)</f>
        <v>-478455</v>
      </c>
      <c r="CT67" s="13">
        <f ca="1">IF(CS67=0,0,IF(CQ67=0,1,CS67/CQ67))</f>
        <v>-1.4013843582067939E-2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J85" sqref="J85"/>
      <selection pane="topRight" activeCell="J85" sqref="J85"/>
      <selection pane="bottomLeft" activeCell="J85" sqref="J85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44140625" bestFit="1" customWidth="1"/>
    <col min="4" max="4" width="16.88671875" customWidth="1"/>
    <col min="5" max="5" width="10" customWidth="1"/>
    <col min="6" max="6" width="8.609375" customWidth="1"/>
    <col min="7" max="7" width="14.88671875" customWidth="1"/>
    <col min="8" max="8" width="17.38671875" customWidth="1"/>
    <col min="9" max="9" width="10" customWidth="1"/>
    <col min="10" max="10" width="8.609375" customWidth="1"/>
    <col min="11" max="11" width="15" customWidth="1"/>
    <col min="12" max="12" width="16.44140625" customWidth="1"/>
    <col min="13" max="13" width="15" customWidth="1"/>
    <col min="14" max="14" width="8.609375" customWidth="1"/>
    <col min="15" max="15" width="15.88671875" customWidth="1"/>
    <col min="16" max="16" width="20.109375" customWidth="1"/>
    <col min="17" max="17" width="10" customWidth="1"/>
    <col min="18" max="18" width="8.609375" customWidth="1"/>
    <col min="19" max="19" width="15.109375" customWidth="1"/>
    <col min="20" max="20" width="14" customWidth="1"/>
    <col min="21" max="21" width="14.44140625" customWidth="1"/>
    <col min="22" max="22" width="11.609375" customWidth="1"/>
    <col min="23" max="23" width="13.38671875" customWidth="1"/>
    <col min="24" max="24" width="16.109375" customWidth="1"/>
    <col min="25" max="25" width="14.44140625" customWidth="1"/>
    <col min="26" max="26" width="12.109375" customWidth="1"/>
    <col min="27" max="27" width="13.609375" customWidth="1"/>
    <col min="28" max="28" width="16.109375" customWidth="1"/>
    <col min="29" max="29" width="13.38671875" customWidth="1"/>
    <col min="30" max="30" width="11.609375" customWidth="1"/>
    <col min="31" max="31" width="15.109375" customWidth="1"/>
    <col min="32" max="32" width="15.88671875" customWidth="1"/>
    <col min="33" max="33" width="11" customWidth="1"/>
    <col min="34" max="34" width="12.609375" customWidth="1"/>
    <col min="35" max="35" width="14.88671875" customWidth="1"/>
    <col min="36" max="36" width="16.38671875" customWidth="1"/>
    <col min="37" max="37" width="13" customWidth="1"/>
    <col min="38" max="38" width="11.5546875" customWidth="1"/>
    <col min="39" max="39" width="14" customWidth="1"/>
    <col min="40" max="40" width="16.44140625" customWidth="1"/>
    <col min="41" max="41" width="16.38671875" customWidth="1"/>
    <col min="42" max="42" width="12.109375" customWidth="1"/>
    <col min="43" max="43" width="14.109375" customWidth="1"/>
    <col min="44" max="44" width="16.88671875" customWidth="1"/>
    <col min="45" max="45" width="12.609375" customWidth="1"/>
    <col min="46" max="46" width="12.38671875" customWidth="1"/>
    <col min="47" max="47" width="14.38671875" customWidth="1"/>
    <col min="48" max="48" width="17.88671875" customWidth="1"/>
    <col min="49" max="49" width="11" customWidth="1"/>
    <col min="50" max="50" width="8.609375" customWidth="1"/>
    <col min="51" max="51" width="14.44140625" customWidth="1"/>
    <col min="52" max="52" width="16.609375" customWidth="1"/>
    <col min="53" max="53" width="16.109375" customWidth="1"/>
    <col min="54" max="54" width="14.609375" customWidth="1"/>
    <col min="55" max="55" width="15.88671875" customWidth="1"/>
    <col min="56" max="56" width="17.88671875" customWidth="1"/>
    <col min="57" max="57" width="11.609375" bestFit="1" customWidth="1"/>
    <col min="58" max="58" width="8.609375" customWidth="1"/>
    <col min="59" max="59" width="16.38671875" customWidth="1"/>
    <col min="60" max="60" width="18.44140625" customWidth="1"/>
    <col min="61" max="61" width="11.609375" customWidth="1"/>
    <col min="62" max="62" width="11.38671875" customWidth="1"/>
    <col min="63" max="63" width="15.38671875" customWidth="1"/>
    <col min="64" max="64" width="15.609375" customWidth="1"/>
    <col min="65" max="65" width="11.609375" bestFit="1" customWidth="1"/>
    <col min="66" max="66" width="8.609375" customWidth="1"/>
    <col min="67" max="67" width="14.609375" customWidth="1"/>
    <col min="68" max="68" width="15.38671875" bestFit="1" customWidth="1"/>
    <col min="69" max="69" width="13.44140625" customWidth="1"/>
    <col min="70" max="70" width="11.38671875" customWidth="1"/>
    <col min="71" max="71" width="12.88671875" customWidth="1"/>
    <col min="72" max="72" width="15.609375" customWidth="1"/>
    <col min="73" max="73" width="15.38671875" customWidth="1"/>
    <col min="74" max="74" width="8.609375" customWidth="1"/>
    <col min="75" max="75" width="11.609375" bestFit="1" customWidth="1"/>
    <col min="76" max="76" width="15.38671875" customWidth="1"/>
    <col min="77" max="77" width="12.44140625" bestFit="1" customWidth="1"/>
    <col min="78" max="78" width="10.38671875" bestFit="1" customWidth="1"/>
    <col min="79" max="79" width="12.609375" bestFit="1" customWidth="1"/>
    <col min="80" max="80" width="16.38671875" bestFit="1" customWidth="1"/>
    <col min="81" max="81" width="11.609375" bestFit="1" customWidth="1"/>
    <col min="82" max="82" width="8.609375" customWidth="1"/>
    <col min="83" max="83" width="13" customWidth="1"/>
    <col min="84" max="84" width="12.609375" bestFit="1" customWidth="1"/>
    <col min="85" max="85" width="10.5546875" bestFit="1" customWidth="1"/>
    <col min="86" max="86" width="10.38671875" bestFit="1" customWidth="1"/>
    <col min="87" max="87" width="12.88671875" bestFit="1" customWidth="1"/>
    <col min="88" max="88" width="14.38671875" bestFit="1" customWidth="1"/>
    <col min="89" max="89" width="13.38671875" bestFit="1" customWidth="1"/>
    <col min="90" max="90" width="8.609375" customWidth="1"/>
    <col min="91" max="91" width="11.609375" bestFit="1" customWidth="1"/>
    <col min="92" max="92" width="11.609375" customWidth="1"/>
    <col min="93" max="93" width="12.109375" bestFit="1" customWidth="1"/>
    <col min="94" max="94" width="10.38671875" bestFit="1" customWidth="1"/>
    <col min="95" max="95" width="12.609375" bestFit="1" customWidth="1"/>
    <col min="96" max="96" width="13.5546875" customWidth="1"/>
    <col min="97" max="97" width="13.38671875" bestFit="1" customWidth="1"/>
    <col min="98" max="98" width="9.5546875" bestFit="1" customWidth="1"/>
    <col min="100" max="100" width="8.88671875" customWidth="1"/>
    <col min="101" max="101" width="36.38671875" hidden="1" customWidth="1"/>
    <col min="102" max="102" width="14.38671875" hidden="1" customWidth="1"/>
    <col min="103" max="103" width="8.88671875" hidden="1" customWidth="1"/>
    <col min="104" max="115" width="9" hidden="1" customWidth="1"/>
    <col min="116" max="117" width="1.44140625" hidden="1" customWidth="1"/>
    <col min="118" max="129" width="9" hidden="1" customWidth="1"/>
  </cols>
  <sheetData>
    <row r="1" spans="1:130">
      <c r="A1" s="6" t="s">
        <v>76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2014 - 2015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2014</v>
      </c>
      <c r="DA7" s="69">
        <f t="shared" ref="DA7:DK7" si="0">+CZ7</f>
        <v>2014</v>
      </c>
      <c r="DB7" s="69">
        <f t="shared" si="0"/>
        <v>2014</v>
      </c>
      <c r="DC7" s="69">
        <f t="shared" si="0"/>
        <v>2014</v>
      </c>
      <c r="DD7" s="69">
        <f t="shared" si="0"/>
        <v>2014</v>
      </c>
      <c r="DE7" s="69">
        <f t="shared" si="0"/>
        <v>2014</v>
      </c>
      <c r="DF7" s="69">
        <f t="shared" si="0"/>
        <v>2014</v>
      </c>
      <c r="DG7" s="69">
        <f t="shared" si="0"/>
        <v>2014</v>
      </c>
      <c r="DH7" s="69">
        <f t="shared" si="0"/>
        <v>2014</v>
      </c>
      <c r="DI7" s="69">
        <f t="shared" si="0"/>
        <v>2014</v>
      </c>
      <c r="DJ7" s="69">
        <f t="shared" si="0"/>
        <v>2014</v>
      </c>
      <c r="DK7" s="69">
        <f t="shared" si="0"/>
        <v>2014</v>
      </c>
      <c r="DL7" s="69"/>
      <c r="DM7" s="69"/>
      <c r="DN7" s="69">
        <f>+$D$8</f>
        <v>2015</v>
      </c>
      <c r="DO7" s="69">
        <f t="shared" ref="DO7:DY7" si="1">+DN7</f>
        <v>2015</v>
      </c>
      <c r="DP7" s="69">
        <f t="shared" si="1"/>
        <v>2015</v>
      </c>
      <c r="DQ7" s="69">
        <f t="shared" si="1"/>
        <v>2015</v>
      </c>
      <c r="DR7" s="69">
        <f t="shared" si="1"/>
        <v>2015</v>
      </c>
      <c r="DS7" s="69">
        <f t="shared" si="1"/>
        <v>2015</v>
      </c>
      <c r="DT7" s="69">
        <f t="shared" si="1"/>
        <v>2015</v>
      </c>
      <c r="DU7" s="69">
        <f t="shared" si="1"/>
        <v>2015</v>
      </c>
      <c r="DV7" s="69">
        <f t="shared" si="1"/>
        <v>2015</v>
      </c>
      <c r="DW7" s="69">
        <f t="shared" si="1"/>
        <v>2015</v>
      </c>
      <c r="DX7" s="69">
        <f t="shared" si="1"/>
        <v>2015</v>
      </c>
      <c r="DY7" s="69">
        <f t="shared" si="1"/>
        <v>2015</v>
      </c>
    </row>
    <row r="8" spans="1:130" ht="18" thickBot="1">
      <c r="A8" s="16" t="s">
        <v>21</v>
      </c>
      <c r="B8" s="17" t="s">
        <v>33</v>
      </c>
      <c r="C8" s="20">
        <v>2014</v>
      </c>
      <c r="D8" s="21">
        <v>2015</v>
      </c>
      <c r="E8" s="22" t="s">
        <v>3</v>
      </c>
      <c r="F8" s="23" t="s">
        <v>4</v>
      </c>
      <c r="G8" s="20">
        <f>+$C$8</f>
        <v>2014</v>
      </c>
      <c r="H8" s="21">
        <f>+$D$8</f>
        <v>2015</v>
      </c>
      <c r="I8" s="22" t="s">
        <v>3</v>
      </c>
      <c r="J8" s="23" t="s">
        <v>4</v>
      </c>
      <c r="K8" s="20">
        <f>+$C$8</f>
        <v>2014</v>
      </c>
      <c r="L8" s="21">
        <f>+$D$8</f>
        <v>2015</v>
      </c>
      <c r="M8" s="22" t="s">
        <v>3</v>
      </c>
      <c r="N8" s="23" t="s">
        <v>4</v>
      </c>
      <c r="O8" s="20">
        <f>+$C$8</f>
        <v>2014</v>
      </c>
      <c r="P8" s="21">
        <f>+$D$8</f>
        <v>2015</v>
      </c>
      <c r="Q8" s="22" t="s">
        <v>3</v>
      </c>
      <c r="R8" s="23" t="s">
        <v>4</v>
      </c>
      <c r="S8" s="20">
        <f>+$C$8</f>
        <v>2014</v>
      </c>
      <c r="T8" s="21">
        <f>+$D$8</f>
        <v>2015</v>
      </c>
      <c r="U8" s="22" t="s">
        <v>3</v>
      </c>
      <c r="V8" s="23" t="s">
        <v>4</v>
      </c>
      <c r="W8" s="20">
        <f>+$C$8</f>
        <v>2014</v>
      </c>
      <c r="X8" s="21">
        <f>+$D$8</f>
        <v>2015</v>
      </c>
      <c r="Y8" s="22" t="s">
        <v>3</v>
      </c>
      <c r="Z8" s="23" t="s">
        <v>4</v>
      </c>
      <c r="AA8" s="20">
        <f>+$C$8</f>
        <v>2014</v>
      </c>
      <c r="AB8" s="21">
        <f>+$D$8</f>
        <v>2015</v>
      </c>
      <c r="AC8" s="22" t="s">
        <v>3</v>
      </c>
      <c r="AD8" s="23" t="s">
        <v>4</v>
      </c>
      <c r="AE8" s="20">
        <f>+$C$8</f>
        <v>2014</v>
      </c>
      <c r="AF8" s="21">
        <f>+$D$8</f>
        <v>2015</v>
      </c>
      <c r="AG8" s="22" t="s">
        <v>3</v>
      </c>
      <c r="AH8" s="23" t="s">
        <v>4</v>
      </c>
      <c r="AI8" s="20">
        <f>+$C$8</f>
        <v>2014</v>
      </c>
      <c r="AJ8" s="21">
        <f>+$D$8</f>
        <v>2015</v>
      </c>
      <c r="AK8" s="22" t="s">
        <v>3</v>
      </c>
      <c r="AL8" s="23" t="s">
        <v>4</v>
      </c>
      <c r="AM8" s="20">
        <f>+$C$8</f>
        <v>2014</v>
      </c>
      <c r="AN8" s="21">
        <f>+$D$8</f>
        <v>2015</v>
      </c>
      <c r="AO8" s="22" t="s">
        <v>3</v>
      </c>
      <c r="AP8" s="23" t="s">
        <v>4</v>
      </c>
      <c r="AQ8" s="20">
        <f>+$C$8</f>
        <v>2014</v>
      </c>
      <c r="AR8" s="21">
        <f>+$D$8</f>
        <v>2015</v>
      </c>
      <c r="AS8" s="22" t="s">
        <v>3</v>
      </c>
      <c r="AT8" s="23" t="s">
        <v>4</v>
      </c>
      <c r="AU8" s="20">
        <f>+$C$8</f>
        <v>2014</v>
      </c>
      <c r="AV8" s="21">
        <f>+$D$8</f>
        <v>2015</v>
      </c>
      <c r="AW8" s="22" t="s">
        <v>3</v>
      </c>
      <c r="AX8" s="23" t="s">
        <v>4</v>
      </c>
      <c r="AY8" s="20">
        <f>+$C$8</f>
        <v>2014</v>
      </c>
      <c r="AZ8" s="21">
        <f>+$D$8</f>
        <v>2015</v>
      </c>
      <c r="BA8" s="22" t="s">
        <v>3</v>
      </c>
      <c r="BB8" s="23" t="s">
        <v>4</v>
      </c>
      <c r="BC8" s="20">
        <f>+$C$8</f>
        <v>2014</v>
      </c>
      <c r="BD8" s="21">
        <f>+$D$8</f>
        <v>2015</v>
      </c>
      <c r="BE8" s="22" t="s">
        <v>3</v>
      </c>
      <c r="BF8" s="23" t="s">
        <v>4</v>
      </c>
      <c r="BG8" s="20">
        <f>+$C$8</f>
        <v>2014</v>
      </c>
      <c r="BH8" s="21">
        <f>+$D$8</f>
        <v>2015</v>
      </c>
      <c r="BI8" s="22" t="s">
        <v>3</v>
      </c>
      <c r="BJ8" s="23" t="s">
        <v>4</v>
      </c>
      <c r="BK8" s="20">
        <f>+$C$8</f>
        <v>2014</v>
      </c>
      <c r="BL8" s="21">
        <f>+$D$8</f>
        <v>2015</v>
      </c>
      <c r="BM8" s="22" t="s">
        <v>3</v>
      </c>
      <c r="BN8" s="23" t="s">
        <v>4</v>
      </c>
      <c r="BO8" s="20">
        <f>+$C$8</f>
        <v>2014</v>
      </c>
      <c r="BP8" s="21">
        <f>+$D$8</f>
        <v>2015</v>
      </c>
      <c r="BQ8" s="22" t="s">
        <v>3</v>
      </c>
      <c r="BR8" s="23" t="s">
        <v>4</v>
      </c>
      <c r="BS8" s="20">
        <f>+$C$8</f>
        <v>2014</v>
      </c>
      <c r="BT8" s="21">
        <f>+$D$8</f>
        <v>2015</v>
      </c>
      <c r="BU8" s="22" t="s">
        <v>3</v>
      </c>
      <c r="BV8" s="23" t="s">
        <v>4</v>
      </c>
      <c r="BW8" s="20">
        <f>+$C$8</f>
        <v>2014</v>
      </c>
      <c r="BX8" s="21">
        <f>+$D$8</f>
        <v>2015</v>
      </c>
      <c r="BY8" s="22" t="s">
        <v>3</v>
      </c>
      <c r="BZ8" s="23" t="s">
        <v>4</v>
      </c>
      <c r="CA8" s="20">
        <f>+$C$8</f>
        <v>2014</v>
      </c>
      <c r="CB8" s="21">
        <f>+$D$8</f>
        <v>2015</v>
      </c>
      <c r="CC8" s="22" t="s">
        <v>3</v>
      </c>
      <c r="CD8" s="23" t="s">
        <v>4</v>
      </c>
      <c r="CE8" s="20">
        <f>+$C$8</f>
        <v>2014</v>
      </c>
      <c r="CF8" s="21">
        <f>+$D$8</f>
        <v>2015</v>
      </c>
      <c r="CG8" s="22" t="s">
        <v>3</v>
      </c>
      <c r="CH8" s="23" t="s">
        <v>4</v>
      </c>
      <c r="CI8" s="20">
        <f>+$C$8</f>
        <v>2014</v>
      </c>
      <c r="CJ8" s="21">
        <f>+$D$8</f>
        <v>2015</v>
      </c>
      <c r="CK8" s="22" t="s">
        <v>3</v>
      </c>
      <c r="CL8" s="23" t="s">
        <v>4</v>
      </c>
      <c r="CM8" s="20">
        <f>+$C$8</f>
        <v>2014</v>
      </c>
      <c r="CN8" s="21">
        <f>+$D$8</f>
        <v>2015</v>
      </c>
      <c r="CO8" s="22" t="s">
        <v>3</v>
      </c>
      <c r="CP8" s="23" t="s">
        <v>4</v>
      </c>
      <c r="CQ8" s="20">
        <f>+$C$8</f>
        <v>2014</v>
      </c>
      <c r="CR8" s="21">
        <f>+$D$8</f>
        <v>2015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349785</v>
      </c>
      <c r="D9" s="73">
        <f ca="1">OFFSET(CZ9,0,14,1,1)</f>
        <v>355167</v>
      </c>
      <c r="E9" s="18">
        <f ca="1">SUM(D9-C9)</f>
        <v>5382</v>
      </c>
      <c r="F9" s="19">
        <f ca="1">IF(E9=0,0,IF(C9=0,1,E9/C9))</f>
        <v>1.5386594622410909E-2</v>
      </c>
      <c r="G9" s="18">
        <f>SUMIF($C$6:F$6,G$5,$C9:F9)</f>
        <v>349785</v>
      </c>
      <c r="H9" s="73">
        <f ca="1">SUMIF($C$6:G$6,H$5,$C9:G9)</f>
        <v>355167</v>
      </c>
      <c r="I9" s="18">
        <f ca="1">SUM(H9-G9)</f>
        <v>5382</v>
      </c>
      <c r="J9" s="19">
        <f ca="1">IF(I9=0,0,IF(G9=0,1,I9/G9))</f>
        <v>1.5386594622410909E-2</v>
      </c>
      <c r="K9" s="18">
        <f>+DA9</f>
        <v>328480</v>
      </c>
      <c r="L9" s="73">
        <f ca="1">OFFSET(DA9,0,14,1,1)</f>
        <v>318209</v>
      </c>
      <c r="M9" s="18">
        <f ca="1">SUM(L9-K9)</f>
        <v>-10271</v>
      </c>
      <c r="N9" s="19">
        <f ca="1">IF(M9=0,0,IF(K9=0,1,M9/K9))</f>
        <v>-3.1268265952264979E-2</v>
      </c>
      <c r="O9" s="18">
        <f>SUMIF($C$6:N$6,O$5,$C9:N9)</f>
        <v>678265</v>
      </c>
      <c r="P9" s="73">
        <f ca="1">SUMIF($C$6:O$6,P$5,$C9:O9)</f>
        <v>673376</v>
      </c>
      <c r="Q9" s="18">
        <f ca="1">SUM(P9-O9)</f>
        <v>-4889</v>
      </c>
      <c r="R9" s="19">
        <f ca="1">IF(Q9=0,0,IF(O9=0,1,Q9/O9))</f>
        <v>-7.2080971301777333E-3</v>
      </c>
      <c r="S9" s="18">
        <f>+DB9</f>
        <v>401206</v>
      </c>
      <c r="T9" s="73">
        <f ca="1">OFFSET(DB9,0,14,1,1)</f>
        <v>393946</v>
      </c>
      <c r="U9" s="18">
        <f ca="1">SUM(T9-S9)</f>
        <v>-7260</v>
      </c>
      <c r="V9" s="19">
        <f ca="1">IF(U9=0,0,IF(S9=0,1,U9/S9))</f>
        <v>-1.809544224164145E-2</v>
      </c>
      <c r="W9" s="18">
        <f>SUMIF($C$6:V$6,W$5,$C9:V9)</f>
        <v>1079471</v>
      </c>
      <c r="X9" s="73">
        <f ca="1">SUMIF($C$6:W$6,X$5,$C9:W9)</f>
        <v>1067322</v>
      </c>
      <c r="Y9" s="18">
        <f ca="1">SUM(X9-W9)</f>
        <v>-12149</v>
      </c>
      <c r="Z9" s="19">
        <f ca="1">IF(Y9=0,0,IF(W9=0,1,Y9/W9))</f>
        <v>-1.1254586737392666E-2</v>
      </c>
      <c r="AA9" s="18">
        <f>+DC9</f>
        <v>383406</v>
      </c>
      <c r="AB9" s="73">
        <f ca="1">OFFSET(DC9,0,14,1,1)</f>
        <v>379677</v>
      </c>
      <c r="AC9" s="18">
        <f ca="1">SUM(AB9-AA9)</f>
        <v>-3729</v>
      </c>
      <c r="AD9" s="19">
        <f ca="1">IF(AC9=0,0,IF(AA9=0,1,AC9/AA9))</f>
        <v>-9.7259823789925034E-3</v>
      </c>
      <c r="AE9" s="18">
        <f>SUMIF($C$6:AD$6,AE$5,$C9:AD9)</f>
        <v>1462877</v>
      </c>
      <c r="AF9" s="73">
        <f ca="1">SUMIF($C$6:AE$6,AF$5,$C9:AE9)</f>
        <v>1446999</v>
      </c>
      <c r="AG9" s="18">
        <f ca="1">SUM(AF9-AE9)</f>
        <v>-15878</v>
      </c>
      <c r="AH9" s="19">
        <f ca="1">IF(AG9=0,0,IF(AE9=0,1,AG9/AE9))</f>
        <v>-1.0853954228550998E-2</v>
      </c>
      <c r="AI9" s="18">
        <f>+DD9</f>
        <v>401466</v>
      </c>
      <c r="AJ9" s="73">
        <f ca="1">OFFSET(DD9,0,14,1,1)</f>
        <v>384433</v>
      </c>
      <c r="AK9" s="18">
        <f ca="1">SUM(AJ9-AI9)</f>
        <v>-17033</v>
      </c>
      <c r="AL9" s="19">
        <f ca="1">IF(AK9=0,0,IF(AI9=0,1,AK9/AI9))</f>
        <v>-4.2427005026577591E-2</v>
      </c>
      <c r="AM9" s="18">
        <f>SUMIF($C$6:AL$6,AM$5,$C9:AL9)</f>
        <v>1864343</v>
      </c>
      <c r="AN9" s="73">
        <f ca="1">SUMIF($C$6:AM$6,AN$5,$C9:AM9)</f>
        <v>1831432</v>
      </c>
      <c r="AO9" s="18">
        <f ca="1">SUM(AN9-AM9)</f>
        <v>-32911</v>
      </c>
      <c r="AP9" s="19">
        <f ca="1">IF(AO9=0,0,IF(AM9=0,1,AO9/AM9))</f>
        <v>-1.7652867524913601E-2</v>
      </c>
      <c r="AQ9" s="18">
        <f>+DE9</f>
        <v>402246</v>
      </c>
      <c r="AR9" s="73">
        <f ca="1">OFFSET(DE9,0,14,1,1)</f>
        <v>381663</v>
      </c>
      <c r="AS9" s="18">
        <f ca="1">SUM(AR9-AQ9)</f>
        <v>-20583</v>
      </c>
      <c r="AT9" s="19">
        <f ca="1">IF(AS9=0,0,IF(AQ9=0,1,AS9/AQ9))</f>
        <v>-5.1170179442430748E-2</v>
      </c>
      <c r="AU9" s="18">
        <f>SUMIF($C$6:AT$6,AU$5,$C9:AT9)</f>
        <v>2266589</v>
      </c>
      <c r="AV9" s="73">
        <f ca="1">SUMIF($C$6:AU$6,AV$5,$C9:AU9)</f>
        <v>2213095</v>
      </c>
      <c r="AW9" s="18">
        <f ca="1">SUM(AV9-AU9)</f>
        <v>-53494</v>
      </c>
      <c r="AX9" s="19">
        <f ca="1">IF(AW9=0,0,IF(AU9=0,1,AW9/AU9))</f>
        <v>-2.3601102802493085E-2</v>
      </c>
      <c r="AY9" s="18">
        <f>+DF9</f>
        <v>420906</v>
      </c>
      <c r="AZ9" s="73">
        <f ca="1">OFFSET(DF9,0,14,1,1)</f>
        <v>417369</v>
      </c>
      <c r="BA9" s="18">
        <f ca="1">SUM(AZ9-AY9)</f>
        <v>-3537</v>
      </c>
      <c r="BB9" s="19">
        <f ca="1">IF(BA9=0,0,IF(AY9=0,1,BA9/AY9))</f>
        <v>-8.4033014497298681E-3</v>
      </c>
      <c r="BC9" s="18">
        <f>SUMIF($C$6:BB$6,BC$5,$C9:BB9)</f>
        <v>2687495</v>
      </c>
      <c r="BD9" s="73">
        <f ca="1">SUMIF($C$6:BC$6,BD$5,$C9:BC9)</f>
        <v>2630464</v>
      </c>
      <c r="BE9" s="18">
        <f ca="1">SUM(BD9-BC9)</f>
        <v>-57031</v>
      </c>
      <c r="BF9" s="19">
        <f ca="1">IF(BE9=0,0,IF(BC9=0,1,BE9/BC9))</f>
        <v>-2.1220876690003145E-2</v>
      </c>
      <c r="BG9" s="18">
        <f>+DG9</f>
        <v>450293</v>
      </c>
      <c r="BH9" s="73">
        <f ca="1">OFFSET(DG9,0,14,1,1)</f>
        <v>413403</v>
      </c>
      <c r="BI9" s="18">
        <f ca="1">SUM(BH9-BG9)</f>
        <v>-36890</v>
      </c>
      <c r="BJ9" s="19">
        <f ca="1">IF(BI9=0,0,IF(BG9=0,1,BI9/BG9))</f>
        <v>-8.1924435867313058E-2</v>
      </c>
      <c r="BK9" s="18">
        <f>SUMIF($C$6:BJ$6,BK$5,$C9:BJ9)</f>
        <v>3137788</v>
      </c>
      <c r="BL9" s="73">
        <f ca="1">SUMIF($C$6:BK$6,BL$5,$C9:BK9)</f>
        <v>3043867</v>
      </c>
      <c r="BM9" s="18">
        <f ca="1">SUM(BL9-BK9)</f>
        <v>-93921</v>
      </c>
      <c r="BN9" s="19">
        <f ca="1">IF(BM9=0,0,IF(BK9=0,1,BM9/BK9))</f>
        <v>-2.9932232515389821E-2</v>
      </c>
      <c r="BO9" s="18">
        <f>+DH9</f>
        <v>382147</v>
      </c>
      <c r="BP9" s="73">
        <f ca="1">OFFSET(DH9,0,14,1,1)</f>
        <v>369588</v>
      </c>
      <c r="BQ9" s="18">
        <f ca="1">SUM(BP9-BO9)</f>
        <v>-12559</v>
      </c>
      <c r="BR9" s="19">
        <f ca="1">IF(BQ9=0,0,IF(BO9=0,1,BQ9/BO9))</f>
        <v>-3.2864316611147019E-2</v>
      </c>
      <c r="BS9" s="18">
        <f>SUMIF($C$6:BR$6,BS$5,$C9:BR9)</f>
        <v>3519935</v>
      </c>
      <c r="BT9" s="73">
        <f ca="1">SUMIF($C$6:BS$6,BT$5,$C9:BS9)</f>
        <v>3413455</v>
      </c>
      <c r="BU9" s="18">
        <f ca="1">SUM(BT9-BS9)</f>
        <v>-106480</v>
      </c>
      <c r="BV9" s="19">
        <f ca="1">IF(BU9=0,0,IF(BS9=0,1,BU9/BS9))</f>
        <v>-3.0250558604065132E-2</v>
      </c>
      <c r="BW9" s="18">
        <f>+DI9</f>
        <v>414926</v>
      </c>
      <c r="BX9" s="73">
        <f ca="1">OFFSET(DI9,0,14,1,1)</f>
        <v>375447</v>
      </c>
      <c r="BY9" s="18">
        <f ca="1">SUM(BX9-BW9)</f>
        <v>-39479</v>
      </c>
      <c r="BZ9" s="19">
        <f ca="1">IF(BY9=0,0,IF(BW9=0,1,BY9/BW9))</f>
        <v>-9.5147086468430508E-2</v>
      </c>
      <c r="CA9" s="18">
        <f>SUMIF($C$6:BZ$6,CA$5,$C9:BZ9)</f>
        <v>3934861</v>
      </c>
      <c r="CB9" s="73">
        <f ca="1">SUMIF($C$6:CA$6,CB$5,$C9:CA9)</f>
        <v>3788902</v>
      </c>
      <c r="CC9" s="18">
        <f ca="1">SUM(CB9-CA9)</f>
        <v>-145959</v>
      </c>
      <c r="CD9" s="19">
        <f ca="1">IF(CC9=0,0,IF(CA9=0,1,CC9/CA9))</f>
        <v>-3.7093813479053009E-2</v>
      </c>
      <c r="CE9" s="18">
        <f>+DJ9</f>
        <v>373537</v>
      </c>
      <c r="CF9" s="73">
        <f ca="1">OFFSET(DJ9,0,14,1,1)</f>
        <v>339430</v>
      </c>
      <c r="CG9" s="18">
        <f ca="1">SUM(CF9-CE9)</f>
        <v>-34107</v>
      </c>
      <c r="CH9" s="19">
        <f ca="1">IF(CG9=0,0,IF(CE9=0,1,CG9/CE9))</f>
        <v>-9.1308223817185452E-2</v>
      </c>
      <c r="CI9" s="18">
        <f>SUMIF($C$6:CH$6,CI$5,$C9:CH9)</f>
        <v>4308398</v>
      </c>
      <c r="CJ9" s="73">
        <f ca="1">SUMIF($C$6:CI$6,CJ$5,$C9:CI9)</f>
        <v>4128332</v>
      </c>
      <c r="CK9" s="18">
        <f ca="1">SUM(CJ9-CI9)</f>
        <v>-180066</v>
      </c>
      <c r="CL9" s="19">
        <f ca="1">IF(CK9=0,0,IF(CI9=0,1,CK9/CI9))</f>
        <v>-4.1794188930549127E-2</v>
      </c>
      <c r="CM9" s="18">
        <f>+DK9</f>
        <v>383585</v>
      </c>
      <c r="CN9" s="73">
        <f ca="1">OFFSET(DK9,0,14,1,1)</f>
        <v>338162</v>
      </c>
      <c r="CO9" s="18">
        <f ca="1">SUM(CN9-CM9)</f>
        <v>-45423</v>
      </c>
      <c r="CP9" s="19">
        <f ca="1">IF(CO9=0,0,IF(CM9=0,1,CO9/CM9))</f>
        <v>-0.11841703924814578</v>
      </c>
      <c r="CQ9" s="18">
        <f>SUMIF($C$6:CP$6,CQ$5,$C9:CP9)</f>
        <v>4691983</v>
      </c>
      <c r="CR9" s="73">
        <f ca="1">SUMIF($C$6:CQ$6,CR$5,$C9:CQ9)</f>
        <v>4466494</v>
      </c>
      <c r="CS9" s="18">
        <f ca="1">SUM(CR9-CQ9)</f>
        <v>-225489</v>
      </c>
      <c r="CT9" s="19">
        <f ca="1">IF(CS9=0,0,IF(CQ9=0,1,CS9/CQ9))</f>
        <v>-4.8058358267708982E-2</v>
      </c>
      <c r="CW9" t="s">
        <v>5</v>
      </c>
      <c r="CX9" t="s">
        <v>6</v>
      </c>
      <c r="CZ9" s="74">
        <f>SUMIF(AMB!$A$93:$A$103,'2014-2015'!CZ$7,AMB!D$93:D$103)</f>
        <v>349785</v>
      </c>
      <c r="DA9" s="74">
        <f>SUMIF(AMB!$A$93:$A$103,'2014-2015'!DA$7,AMB!E$93:E$103)</f>
        <v>328480</v>
      </c>
      <c r="DB9" s="74">
        <f>SUMIF(AMB!$A$93:$A$103,'2014-2015'!DB$7,AMB!F$93:F$103)</f>
        <v>401206</v>
      </c>
      <c r="DC9" s="74">
        <f>SUMIF(AMB!$A$93:$A$103,'2014-2015'!DC$7,AMB!G$93:G$103)</f>
        <v>383406</v>
      </c>
      <c r="DD9" s="74">
        <f>SUMIF(AMB!$A$93:$A$103,'2014-2015'!DD$7,AMB!H$93:H$103)</f>
        <v>401466</v>
      </c>
      <c r="DE9" s="74">
        <f>SUMIF(AMB!$A$93:$A$103,'2014-2015'!DE$7,AMB!I$93:I$103)</f>
        <v>402246</v>
      </c>
      <c r="DF9" s="74">
        <f>SUMIF(AMB!$A$93:$A$103,'2014-2015'!DF$7,AMB!J$93:J$103)</f>
        <v>420906</v>
      </c>
      <c r="DG9" s="74">
        <f>SUMIF(AMB!$A$93:$A$103,'2014-2015'!DG$7,AMB!K$93:K$103)</f>
        <v>450293</v>
      </c>
      <c r="DH9" s="74">
        <f>SUMIF(AMB!$A$93:$A$103,'2014-2015'!DH$7,AMB!L$93:L$103)</f>
        <v>382147</v>
      </c>
      <c r="DI9" s="74">
        <f>SUMIF(AMB!$A$93:$A$103,'2014-2015'!DI$7,AMB!M$93:M$103)</f>
        <v>414926</v>
      </c>
      <c r="DJ9" s="74">
        <f>SUMIF(AMB!$A$93:$A$103,'2014-2015'!DJ$7,AMB!N$93:N$103)</f>
        <v>373537</v>
      </c>
      <c r="DK9" s="74">
        <f>SUMIF(AMB!$A$93:$A$103,'2014-2015'!DK$7,AMB!O$93:O$103)</f>
        <v>383585</v>
      </c>
      <c r="DN9" s="74">
        <f>SUMIF(AMB!$A$93:$A$103,'2014-2015'!DN$7,AMB!D$93:D$103)</f>
        <v>355167</v>
      </c>
      <c r="DO9" s="74">
        <f>SUMIF(AMB!$A$93:$A$103,'2014-2015'!DO$7,AMB!E$93:E$103)</f>
        <v>318209</v>
      </c>
      <c r="DP9" s="74">
        <f>SUMIF(AMB!$A$93:$A$103,'2014-2015'!DP$7,AMB!F$93:F$103)</f>
        <v>393946</v>
      </c>
      <c r="DQ9" s="74">
        <f>SUMIF(AMB!$A$93:$A$103,'2014-2015'!DQ$7,AMB!G$93:G$103)</f>
        <v>379677</v>
      </c>
      <c r="DR9" s="74">
        <f>SUMIF(AMB!$A$93:$A$103,'2014-2015'!DR$7,AMB!H$93:H$103)</f>
        <v>384433</v>
      </c>
      <c r="DS9" s="74">
        <f>SUMIF(AMB!$A$93:$A$103,'2014-2015'!DS$7,AMB!I$93:I$103)</f>
        <v>381663</v>
      </c>
      <c r="DT9" s="74">
        <f>SUMIF(AMB!$A$93:$A$103,'2014-2015'!DT$7,AMB!J$93:J$103)</f>
        <v>417369</v>
      </c>
      <c r="DU9" s="74">
        <f>SUMIF(AMB!$A$93:$A$103,'2014-2015'!DU$7,AMB!K$93:K$103)</f>
        <v>413403</v>
      </c>
      <c r="DV9" s="74">
        <f>SUMIF(AMB!$A$93:$A$103,'2014-2015'!DV$7,AMB!L$93:L$103)</f>
        <v>369588</v>
      </c>
      <c r="DW9" s="74">
        <f>SUMIF(AMB!$A$93:$A$103,'2014-2015'!DW$7,AMB!M$93:M$103)</f>
        <v>375447</v>
      </c>
      <c r="DX9" s="74">
        <f>SUMIF(AMB!$A$93:$A$103,'2014-2015'!DX$7,AMB!N$93:N$103)</f>
        <v>339430</v>
      </c>
      <c r="DY9" s="74">
        <f>SUMIF(AMB!$A$93:$A$103,'2014-2015'!DY$7,AMB!O$93:O$103)</f>
        <v>338162</v>
      </c>
    </row>
    <row r="10" spans="1:130">
      <c r="A10" s="84" t="str">
        <f>+CW11</f>
        <v>Ambassador Bridge</v>
      </c>
      <c r="B10" s="26" t="s">
        <v>7</v>
      </c>
      <c r="C10" s="18">
        <f>+CZ10</f>
        <v>191499</v>
      </c>
      <c r="D10" s="73">
        <f ca="1">OFFSET(CZ10,0,14,1,1)</f>
        <v>202515</v>
      </c>
      <c r="E10" s="18">
        <f ca="1">SUM(D10-C10)</f>
        <v>11016</v>
      </c>
      <c r="F10" s="19">
        <f ca="1">IF(E10=0,0,IF(C10=0,1,E10/C10))</f>
        <v>5.7525104569736654E-2</v>
      </c>
      <c r="G10" s="18">
        <f>SUMIF($C$6:F$6,G$5,$C10:F10)</f>
        <v>191499</v>
      </c>
      <c r="H10" s="73">
        <f ca="1">SUMIF($C$6:G$6,H$5,$C10:G10)</f>
        <v>202515</v>
      </c>
      <c r="I10" s="18">
        <f ca="1">SUM(H10-G10)</f>
        <v>11016</v>
      </c>
      <c r="J10" s="19">
        <f ca="1">IF(I10=0,0,IF(G10=0,1,I10/G10))</f>
        <v>5.7525104569736654E-2</v>
      </c>
      <c r="K10" s="18">
        <f>+DA10</f>
        <v>187984</v>
      </c>
      <c r="L10" s="73">
        <f ca="1">OFFSET(DA10,0,14,1,1)</f>
        <v>184270</v>
      </c>
      <c r="M10" s="18">
        <f ca="1">SUM(L10-K10)</f>
        <v>-3714</v>
      </c>
      <c r="N10" s="19">
        <f ca="1">IF(M10=0,0,IF(K10=0,1,M10/K10))</f>
        <v>-1.9757000595795386E-2</v>
      </c>
      <c r="O10" s="18">
        <f>SUMIF($C$6:N$6,O$5,$C10:N10)</f>
        <v>379483</v>
      </c>
      <c r="P10" s="73">
        <f ca="1">SUMIF($C$6:O$6,P$5,$C10:O10)</f>
        <v>386785</v>
      </c>
      <c r="Q10" s="18">
        <f ca="1">SUM(P10-O10)</f>
        <v>7302</v>
      </c>
      <c r="R10" s="19">
        <f ca="1">IF(Q10=0,0,IF(O10=0,1,Q10/O10))</f>
        <v>1.9241968678438824E-2</v>
      </c>
      <c r="S10" s="18">
        <f>+DB10</f>
        <v>204513</v>
      </c>
      <c r="T10" s="73">
        <f ca="1">OFFSET(DB10,0,14,1,1)</f>
        <v>204993</v>
      </c>
      <c r="U10" s="18">
        <f ca="1">SUM(T10-S10)</f>
        <v>480</v>
      </c>
      <c r="V10" s="19">
        <f ca="1">IF(U10=0,0,IF(S10=0,1,U10/S10))</f>
        <v>2.3470390635314136E-3</v>
      </c>
      <c r="W10" s="18">
        <f>SUMIF($C$6:V$6,W$5,$C10:V10)</f>
        <v>583996</v>
      </c>
      <c r="X10" s="73">
        <f ca="1">SUMIF($C$6:W$6,X$5,$C10:W10)</f>
        <v>591778</v>
      </c>
      <c r="Y10" s="18">
        <f ca="1">SUM(X10-W10)</f>
        <v>7782</v>
      </c>
      <c r="Z10" s="19">
        <f ca="1">IF(Y10=0,0,IF(W10=0,1,Y10/W10))</f>
        <v>1.3325433735847506E-2</v>
      </c>
      <c r="AA10" s="18">
        <f>+DC10</f>
        <v>210122</v>
      </c>
      <c r="AB10" s="73">
        <f ca="1">OFFSET(DC10,0,14,1,1)</f>
        <v>197093</v>
      </c>
      <c r="AC10" s="18">
        <f ca="1">SUM(AB10-AA10)</f>
        <v>-13029</v>
      </c>
      <c r="AD10" s="19">
        <f ca="1">IF(AC10=0,0,IF(AA10=0,1,AC10/AA10))</f>
        <v>-6.200683412493694E-2</v>
      </c>
      <c r="AE10" s="18">
        <f>SUMIF($C$6:AD$6,AE$5,$C10:AD10)</f>
        <v>794118</v>
      </c>
      <c r="AF10" s="73">
        <f ca="1">SUMIF($C$6:AE$6,AF$5,$C10:AE10)</f>
        <v>788871</v>
      </c>
      <c r="AG10" s="18">
        <f ca="1">SUM(AF10-AE10)</f>
        <v>-5247</v>
      </c>
      <c r="AH10" s="19">
        <f ca="1">IF(AG10=0,0,IF(AE10=0,1,AG10/AE10))</f>
        <v>-6.6073303967420461E-3</v>
      </c>
      <c r="AI10" s="18">
        <f>+DD10</f>
        <v>218998</v>
      </c>
      <c r="AJ10" s="73">
        <f ca="1">OFFSET(DD10,0,14,1,1)</f>
        <v>199368</v>
      </c>
      <c r="AK10" s="18">
        <f ca="1">SUM(AJ10-AI10)</f>
        <v>-19630</v>
      </c>
      <c r="AL10" s="19">
        <f ca="1">IF(AK10=0,0,IF(AI10=0,1,AK10/AI10))</f>
        <v>-8.9635521785587077E-2</v>
      </c>
      <c r="AM10" s="18">
        <f>SUMIF($C$6:AL$6,AM$5,$C10:AL10)</f>
        <v>1013116</v>
      </c>
      <c r="AN10" s="73">
        <f ca="1">SUMIF($C$6:AM$6,AN$5,$C10:AM10)</f>
        <v>988239</v>
      </c>
      <c r="AO10" s="18">
        <f ca="1">SUM(AN10-AM10)</f>
        <v>-24877</v>
      </c>
      <c r="AP10" s="19">
        <f ca="1">IF(AO10=0,0,IF(AM10=0,1,AO10/AM10))</f>
        <v>-2.4554937440530007E-2</v>
      </c>
      <c r="AQ10" s="18">
        <f>+DE10</f>
        <v>216264</v>
      </c>
      <c r="AR10" s="73">
        <f ca="1">OFFSET(DE10,0,14,1,1)</f>
        <v>212614</v>
      </c>
      <c r="AS10" s="18">
        <f ca="1">SUM(AR10-AQ10)</f>
        <v>-3650</v>
      </c>
      <c r="AT10" s="19">
        <f ca="1">IF(AS10=0,0,IF(AQ10=0,1,AS10/AQ10))</f>
        <v>-1.6877520068064956E-2</v>
      </c>
      <c r="AU10" s="18">
        <f>SUMIF($C$6:AT$6,AU$5,$C10:AT10)</f>
        <v>1229380</v>
      </c>
      <c r="AV10" s="73">
        <f ca="1">SUMIF($C$6:AU$6,AV$5,$C10:AU10)</f>
        <v>1200853</v>
      </c>
      <c r="AW10" s="18">
        <f ca="1">SUM(AV10-AU10)</f>
        <v>-28527</v>
      </c>
      <c r="AX10" s="19">
        <f ca="1">IF(AW10=0,0,IF(AU10=0,1,AW10/AU10))</f>
        <v>-2.3204379443296622E-2</v>
      </c>
      <c r="AY10" s="18">
        <f>+DF10</f>
        <v>200836</v>
      </c>
      <c r="AZ10" s="73">
        <f ca="1">OFFSET(DF10,0,14,1,1)</f>
        <v>196871</v>
      </c>
      <c r="BA10" s="18">
        <f ca="1">SUM(AZ10-AY10)</f>
        <v>-3965</v>
      </c>
      <c r="BB10" s="19">
        <f ca="1">IF(BA10=0,0,IF(AY10=0,1,BA10/AY10))</f>
        <v>-1.9742476448445498E-2</v>
      </c>
      <c r="BC10" s="18">
        <f>SUMIF($C$6:BB$6,BC$5,$C10:BB10)</f>
        <v>1430216</v>
      </c>
      <c r="BD10" s="73">
        <f ca="1">SUMIF($C$6:BC$6,BD$5,$C10:BC10)</f>
        <v>1397724</v>
      </c>
      <c r="BE10" s="18">
        <f ca="1">SUM(BD10-BC10)</f>
        <v>-32492</v>
      </c>
      <c r="BF10" s="19">
        <f ca="1">IF(BE10=0,0,IF(BC10=0,1,BE10/BC10))</f>
        <v>-2.2718246754336407E-2</v>
      </c>
      <c r="BG10" s="18">
        <f>+DG10</f>
        <v>199712</v>
      </c>
      <c r="BH10" s="73">
        <f ca="1">OFFSET(DG10,0,14,1,1)</f>
        <v>215419</v>
      </c>
      <c r="BI10" s="18">
        <f ca="1">SUM(BH10-BG10)</f>
        <v>15707</v>
      </c>
      <c r="BJ10" s="19">
        <f ca="1">IF(BI10=0,0,IF(BG10=0,1,BI10/BG10))</f>
        <v>7.8648253485018429E-2</v>
      </c>
      <c r="BK10" s="18">
        <f>SUMIF($C$6:BJ$6,BK$5,$C10:BJ10)</f>
        <v>1629928</v>
      </c>
      <c r="BL10" s="73">
        <f ca="1">SUMIF($C$6:BK$6,BL$5,$C10:BK10)</f>
        <v>1613143</v>
      </c>
      <c r="BM10" s="18">
        <f ca="1">SUM(BL10-BK10)</f>
        <v>-16785</v>
      </c>
      <c r="BN10" s="19">
        <f ca="1">IF(BM10=0,0,IF(BK10=0,1,BM10/BK10))</f>
        <v>-1.0298000893290991E-2</v>
      </c>
      <c r="BO10" s="18">
        <f>+DH10</f>
        <v>216563</v>
      </c>
      <c r="BP10" s="73">
        <f ca="1">OFFSET(DH10,0,14,1,1)</f>
        <v>218595</v>
      </c>
      <c r="BQ10" s="18">
        <f ca="1">SUM(BP10-BO10)</f>
        <v>2032</v>
      </c>
      <c r="BR10" s="19">
        <f ca="1">IF(BQ10=0,0,IF(BO10=0,1,BQ10/BO10))</f>
        <v>9.3829509195938361E-3</v>
      </c>
      <c r="BS10" s="18">
        <f>SUMIF($C$6:BR$6,BS$5,$C10:BR10)</f>
        <v>1846491</v>
      </c>
      <c r="BT10" s="73">
        <f ca="1">SUMIF($C$6:BS$6,BT$5,$C10:BS10)</f>
        <v>1831738</v>
      </c>
      <c r="BU10" s="18">
        <f ca="1">SUM(BT10-BS10)</f>
        <v>-14753</v>
      </c>
      <c r="BV10" s="19">
        <f ca="1">IF(BU10=0,0,IF(BS10=0,1,BU10/BS10))</f>
        <v>-7.9897492053846997E-3</v>
      </c>
      <c r="BW10" s="18">
        <f>+DI10</f>
        <v>223988</v>
      </c>
      <c r="BX10" s="73">
        <f ca="1">OFFSET(DI10,0,14,1,1)</f>
        <v>225901</v>
      </c>
      <c r="BY10" s="18">
        <f ca="1">SUM(BX10-BW10)</f>
        <v>1913</v>
      </c>
      <c r="BZ10" s="19">
        <f ca="1">IF(BY10=0,0,IF(BW10=0,1,BY10/BW10))</f>
        <v>8.5406361055056518E-3</v>
      </c>
      <c r="CA10" s="18">
        <f>SUMIF($C$6:BZ$6,CA$5,$C10:BZ10)</f>
        <v>2070479</v>
      </c>
      <c r="CB10" s="73">
        <f ca="1">SUMIF($C$6:CA$6,CB$5,$C10:CA10)</f>
        <v>2057639</v>
      </c>
      <c r="CC10" s="18">
        <f ca="1">SUM(CB10-CA10)</f>
        <v>-12840</v>
      </c>
      <c r="CD10" s="19">
        <f ca="1">IF(CC10=0,0,IF(CA10=0,1,CC10/CA10))</f>
        <v>-6.2014635260729525E-3</v>
      </c>
      <c r="CE10" s="18">
        <f>+DJ10</f>
        <v>208163</v>
      </c>
      <c r="CF10" s="73">
        <f ca="1">OFFSET(DJ10,0,14,1,1)</f>
        <v>213940</v>
      </c>
      <c r="CG10" s="18">
        <f ca="1">SUM(CF10-CE10)</f>
        <v>5777</v>
      </c>
      <c r="CH10" s="19">
        <f ca="1">IF(CG10=0,0,IF(CE10=0,1,CG10/CE10))</f>
        <v>2.7752290272526819E-2</v>
      </c>
      <c r="CI10" s="18">
        <f>SUMIF($C$6:CH$6,CI$5,$C10:CH10)</f>
        <v>2278642</v>
      </c>
      <c r="CJ10" s="73">
        <f ca="1">SUMIF($C$6:CI$6,CJ$5,$C10:CI10)</f>
        <v>2271579</v>
      </c>
      <c r="CK10" s="18">
        <f ca="1">SUM(CJ10-CI10)</f>
        <v>-7063</v>
      </c>
      <c r="CL10" s="19">
        <f ca="1">IF(CK10=0,0,IF(CI10=0,1,CK10/CI10))</f>
        <v>-3.0996532145023221E-3</v>
      </c>
      <c r="CM10" s="18">
        <f>+DK10</f>
        <v>191557</v>
      </c>
      <c r="CN10" s="73">
        <f ca="1">OFFSET(DK10,0,14,1,1)</f>
        <v>191126</v>
      </c>
      <c r="CO10" s="18">
        <f ca="1">SUM(CN10-CM10)</f>
        <v>-431</v>
      </c>
      <c r="CP10" s="19">
        <f ca="1">IF(CO10=0,0,IF(CM10=0,1,CO10/CM10))</f>
        <v>-2.249983033770627E-3</v>
      </c>
      <c r="CQ10" s="18">
        <f>SUMIF($C$6:CP$6,CQ$5,$C10:CP10)</f>
        <v>2470199</v>
      </c>
      <c r="CR10" s="73">
        <f ca="1">SUMIF($C$6:CQ$6,CR$5,$C10:CQ10)</f>
        <v>2462705</v>
      </c>
      <c r="CS10" s="18">
        <f ca="1">SUM(CR10-CQ10)</f>
        <v>-7494</v>
      </c>
      <c r="CT10" s="19">
        <f ca="1">IF(CS10=0,0,IF(CQ10=0,1,CS10/CQ10))</f>
        <v>-3.0337636765297047E-3</v>
      </c>
      <c r="CW10" t="s">
        <v>5</v>
      </c>
      <c r="CX10" t="s">
        <v>7</v>
      </c>
      <c r="CY10" s="7"/>
      <c r="CZ10" s="74">
        <f>SUMIF(AMB!$A$111:$A$121,'2014-2015'!CZ$7,AMB!D$111:D$121)</f>
        <v>191499</v>
      </c>
      <c r="DA10" s="74">
        <f>SUMIF(AMB!$A$111:$A$121,'2014-2015'!DA$7,AMB!E$111:E$121)</f>
        <v>187984</v>
      </c>
      <c r="DB10" s="74">
        <f>SUMIF(AMB!$A$111:$A$121,'2014-2015'!DB$7,AMB!F$111:F$121)</f>
        <v>204513</v>
      </c>
      <c r="DC10" s="74">
        <f>SUMIF(AMB!$A$111:$A$121,'2014-2015'!DC$7,AMB!G$111:G$121)</f>
        <v>210122</v>
      </c>
      <c r="DD10" s="74">
        <f>SUMIF(AMB!$A$111:$A$121,'2014-2015'!DD$7,AMB!H$111:H$121)</f>
        <v>218998</v>
      </c>
      <c r="DE10" s="74">
        <f>SUMIF(AMB!$A$111:$A$121,'2014-2015'!DE$7,AMB!I$111:I$121)</f>
        <v>216264</v>
      </c>
      <c r="DF10" s="74">
        <f>SUMIF(AMB!$A$111:$A$121,'2014-2015'!DF$7,AMB!J$111:J$121)</f>
        <v>200836</v>
      </c>
      <c r="DG10" s="74">
        <f>SUMIF(AMB!$A$111:$A$121,'2014-2015'!DG$7,AMB!K$111:K$121)</f>
        <v>199712</v>
      </c>
      <c r="DH10" s="74">
        <f>SUMIF(AMB!$A$111:$A$121,'2014-2015'!DH$7,AMB!L$111:L$121)</f>
        <v>216563</v>
      </c>
      <c r="DI10" s="74">
        <f>SUMIF(AMB!$A$111:$A$121,'2014-2015'!DI$7,AMB!M$111:M$121)</f>
        <v>223988</v>
      </c>
      <c r="DJ10" s="74">
        <f>SUMIF(AMB!$A$111:$A$121,'2014-2015'!DJ$7,AMB!N$111:N$121)</f>
        <v>208163</v>
      </c>
      <c r="DK10" s="74">
        <f>SUMIF(AMB!$A$111:$A$121,'2014-2015'!DK$7,AMB!O$111:O$121)</f>
        <v>191557</v>
      </c>
      <c r="DN10" s="74">
        <f>SUMIF(AMB!$A$111:$A$121,'2014-2015'!DN$7,AMB!D$111:D$121)</f>
        <v>202515</v>
      </c>
      <c r="DO10" s="74">
        <f>SUMIF(AMB!$A$111:$A$121,'2014-2015'!DO$7,AMB!E$111:E$121)</f>
        <v>184270</v>
      </c>
      <c r="DP10" s="74">
        <f>SUMIF(AMB!$A$111:$A$121,'2014-2015'!DP$7,AMB!F$111:F$121)</f>
        <v>204993</v>
      </c>
      <c r="DQ10" s="74">
        <f>SUMIF(AMB!$A$111:$A$121,'2014-2015'!DQ$7,AMB!G$111:G$121)</f>
        <v>197093</v>
      </c>
      <c r="DR10" s="74">
        <f>SUMIF(AMB!$A$111:$A$121,'2014-2015'!DR$7,AMB!H$111:H$121)</f>
        <v>199368</v>
      </c>
      <c r="DS10" s="74">
        <f>SUMIF(AMB!$A$111:$A$121,'2014-2015'!DS$7,AMB!I$111:I$121)</f>
        <v>212614</v>
      </c>
      <c r="DT10" s="74">
        <f>SUMIF(AMB!$A$111:$A$121,'2014-2015'!DT$7,AMB!J$111:J$121)</f>
        <v>196871</v>
      </c>
      <c r="DU10" s="74">
        <f>SUMIF(AMB!$A$111:$A$121,'2014-2015'!DU$7,AMB!K$111:K$121)</f>
        <v>215419</v>
      </c>
      <c r="DV10" s="74">
        <f>SUMIF(AMB!$A$111:$A$121,'2014-2015'!DV$7,AMB!L$111:L$121)</f>
        <v>218595</v>
      </c>
      <c r="DW10" s="74">
        <f>SUMIF(AMB!$A$111:$A$121,'2014-2015'!DW$7,AMB!M$111:M$121)</f>
        <v>225901</v>
      </c>
      <c r="DX10" s="74">
        <f>SUMIF(AMB!$A$111:$A$121,'2014-2015'!DX$7,AMB!N$111:N$121)</f>
        <v>213940</v>
      </c>
      <c r="DY10" s="74">
        <f>SUMIF(AMB!$A$111:$A$121,'2014-2015'!DY$7,AMB!O$111:O$121)</f>
        <v>191126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SUMIF(AMB!$A$129:$A$139,'2014-2015'!CZ$7,AMB!D$129:D$139)</f>
        <v>0</v>
      </c>
      <c r="DA11" s="74">
        <f>SUMIF(AMB!$A$129:$A$139,'2014-2015'!DA$7,AMB!E$129:E$139)</f>
        <v>0</v>
      </c>
      <c r="DB11" s="74">
        <f>SUMIF(AMB!$A$129:$A$139,'2014-2015'!DB$7,AMB!F$129:F$139)</f>
        <v>0</v>
      </c>
      <c r="DC11" s="74">
        <f>SUMIF(AMB!$A$129:$A$139,'2014-2015'!DC$7,AMB!G$129:G$139)</f>
        <v>0</v>
      </c>
      <c r="DD11" s="74">
        <f>SUMIF(AMB!$A$129:$A$139,'2014-2015'!DD$7,AMB!H$129:H$139)</f>
        <v>0</v>
      </c>
      <c r="DE11" s="74">
        <f>SUMIF(AMB!$A$129:$A$139,'2014-2015'!DE$7,AMB!I$129:I$139)</f>
        <v>0</v>
      </c>
      <c r="DF11" s="74">
        <f>SUMIF(AMB!$A$129:$A$139,'2014-2015'!DF$7,AMB!J$129:J$139)</f>
        <v>0</v>
      </c>
      <c r="DG11" s="74">
        <f>SUMIF(AMB!$A$129:$A$139,'2014-2015'!DG$7,AMB!K$129:K$139)</f>
        <v>0</v>
      </c>
      <c r="DH11" s="74">
        <f>SUMIF(AMB!$A$129:$A$139,'2014-2015'!DH$7,AMB!L$129:L$139)</f>
        <v>0</v>
      </c>
      <c r="DI11" s="74">
        <f>SUMIF(AMB!$A$129:$A$139,'2014-2015'!DI$7,AMB!M$129:M$139)</f>
        <v>0</v>
      </c>
      <c r="DJ11" s="74">
        <f>SUMIF(AMB!$A$129:$A$139,'2014-2015'!DJ$7,AMB!N$129:N$139)</f>
        <v>0</v>
      </c>
      <c r="DK11" s="74">
        <f>SUMIF(AMB!$A$129:$A$139,'2014-2015'!DK$7,AMB!O$129:O$139)</f>
        <v>0</v>
      </c>
      <c r="DN11" s="74">
        <f>SUMIF(AMB!$A$129:$A$139,'2014-2015'!DN$7,AMB!D$129:D$139)</f>
        <v>0</v>
      </c>
      <c r="DO11" s="74">
        <f>SUMIF(AMB!$A$129:$A$139,'2014-2015'!DO$7,AMB!E$129:E$139)</f>
        <v>0</v>
      </c>
      <c r="DP11" s="74">
        <f>SUMIF(AMB!$A$129:$A$139,'2014-2015'!DP$7,AMB!F$129:F$139)</f>
        <v>0</v>
      </c>
      <c r="DQ11" s="74">
        <f>SUMIF(AMB!$A$129:$A$139,'2014-2015'!DQ$7,AMB!G$129:G$139)</f>
        <v>0</v>
      </c>
      <c r="DR11" s="74">
        <f>SUMIF(AMB!$A$129:$A$139,'2014-2015'!DR$7,AMB!H$129:H$139)</f>
        <v>0</v>
      </c>
      <c r="DS11" s="74">
        <f>SUMIF(AMB!$A$129:$A$139,'2014-2015'!DS$7,AMB!I$129:I$139)</f>
        <v>0</v>
      </c>
      <c r="DT11" s="74">
        <f>SUMIF(AMB!$A$129:$A$139,'2014-2015'!DT$7,AMB!J$129:J$139)</f>
        <v>0</v>
      </c>
      <c r="DU11" s="74">
        <f>SUMIF(AMB!$A$129:$A$139,'2014-2015'!DU$7,AMB!K$129:K$139)</f>
        <v>0</v>
      </c>
      <c r="DV11" s="74">
        <f>SUMIF(AMB!$A$129:$A$139,'2014-2015'!DV$7,AMB!L$129:L$139)</f>
        <v>0</v>
      </c>
      <c r="DW11" s="74">
        <f>SUMIF(AMB!$A$129:$A$139,'2014-2015'!DW$7,AMB!M$129:M$139)</f>
        <v>0</v>
      </c>
      <c r="DX11" s="74">
        <f>SUMIF(AMB!$A$129:$A$139,'2014-2015'!DX$7,AMB!N$129:N$139)</f>
        <v>0</v>
      </c>
      <c r="DY11" s="74">
        <f>SUMIF(AMB!$A$129:$A$139,'2014-2015'!DY$7,AMB!O$129:O$139)</f>
        <v>0</v>
      </c>
    </row>
    <row r="12" spans="1:130" s="7" customFormat="1">
      <c r="A12" s="75"/>
      <c r="B12" s="24" t="s">
        <v>9</v>
      </c>
      <c r="C12" s="12">
        <f>+SUM(C9:C11)</f>
        <v>541284</v>
      </c>
      <c r="D12" s="86">
        <f ca="1">+SUM(D9:D11)</f>
        <v>557682</v>
      </c>
      <c r="E12" s="12">
        <f ca="1">SUM(E9:E11)</f>
        <v>16398</v>
      </c>
      <c r="F12" s="13">
        <f ca="1">IF(E12=0,0,IF(C12=0,1,E12/C12))</f>
        <v>3.0294632762099007E-2</v>
      </c>
      <c r="G12" s="12">
        <f>SUM(G9:G11)</f>
        <v>541284</v>
      </c>
      <c r="H12" s="86">
        <f ca="1">SUM(H9:H11)</f>
        <v>557682</v>
      </c>
      <c r="I12" s="12">
        <f ca="1">SUM(I9:I11)</f>
        <v>16398</v>
      </c>
      <c r="J12" s="13">
        <f ca="1">IF(I12=0,0,IF(G12=0,1,I12/G12))</f>
        <v>3.0294632762099007E-2</v>
      </c>
      <c r="K12" s="12">
        <f>+SUM(K9:K11)</f>
        <v>516464</v>
      </c>
      <c r="L12" s="86">
        <f ca="1">+SUM(L9:L11)</f>
        <v>502479</v>
      </c>
      <c r="M12" s="12">
        <f ca="1">SUM(M9:M11)</f>
        <v>-13985</v>
      </c>
      <c r="N12" s="13">
        <f ca="1">IF(M12=0,0,IF(K12=0,1,M12/K12))</f>
        <v>-2.7078363641996346E-2</v>
      </c>
      <c r="O12" s="12">
        <f>SUM(O9:O11)</f>
        <v>1057748</v>
      </c>
      <c r="P12" s="86">
        <f ca="1">SUM(P9:P11)</f>
        <v>1060161</v>
      </c>
      <c r="Q12" s="12">
        <f ca="1">SUM(Q9:Q11)</f>
        <v>2413</v>
      </c>
      <c r="R12" s="13">
        <f ca="1">IF(Q12=0,0,IF(O12=0,1,Q12/O12))</f>
        <v>2.2812616993839741E-3</v>
      </c>
      <c r="S12" s="12">
        <f>+SUM(S9:S11)</f>
        <v>605719</v>
      </c>
      <c r="T12" s="86">
        <f ca="1">+SUM(T9:T11)</f>
        <v>598939</v>
      </c>
      <c r="U12" s="12">
        <f ca="1">SUM(U9:U11)</f>
        <v>-6780</v>
      </c>
      <c r="V12" s="13">
        <f ca="1">IF(U12=0,0,IF(S12=0,1,U12/S12))</f>
        <v>-1.1193309108679108E-2</v>
      </c>
      <c r="W12" s="12">
        <f>SUM(W9:W11)</f>
        <v>1663467</v>
      </c>
      <c r="X12" s="86">
        <f ca="1">SUM(X9:X11)</f>
        <v>1659100</v>
      </c>
      <c r="Y12" s="12">
        <f ca="1">SUM(Y9:Y11)</f>
        <v>-4367</v>
      </c>
      <c r="Z12" s="13">
        <f ca="1">IF(Y12=0,0,IF(W12=0,1,Y12/W12))</f>
        <v>-2.6252399356284195E-3</v>
      </c>
      <c r="AA12" s="12">
        <f>+SUM(AA9:AA11)</f>
        <v>593528</v>
      </c>
      <c r="AB12" s="86">
        <f ca="1">+SUM(AB9:AB11)</f>
        <v>576770</v>
      </c>
      <c r="AC12" s="12">
        <f ca="1">SUM(AC9:AC11)</f>
        <v>-16758</v>
      </c>
      <c r="AD12" s="13">
        <f ca="1">IF(AC12=0,0,IF(AA12=0,1,AC12/AA12))</f>
        <v>-2.8234556752166705E-2</v>
      </c>
      <c r="AE12" s="12">
        <f>SUM(AE9:AE11)</f>
        <v>2256995</v>
      </c>
      <c r="AF12" s="86">
        <f ca="1">SUM(AF9:AF11)</f>
        <v>2235870</v>
      </c>
      <c r="AG12" s="12">
        <f ca="1">SUM(AG9:AG11)</f>
        <v>-21125</v>
      </c>
      <c r="AH12" s="13">
        <f ca="1">IF(AG12=0,0,IF(AE12=0,1,AG12/AE12))</f>
        <v>-9.3597903406963685E-3</v>
      </c>
      <c r="AI12" s="12">
        <f>+SUM(AI9:AI11)</f>
        <v>620464</v>
      </c>
      <c r="AJ12" s="86">
        <f ca="1">+SUM(AJ9:AJ11)</f>
        <v>583801</v>
      </c>
      <c r="AK12" s="12">
        <f ca="1">SUM(AK9:AK11)</f>
        <v>-36663</v>
      </c>
      <c r="AL12" s="13">
        <f ca="1">IF(AK12=0,0,IF(AI12=0,1,AK12/AI12))</f>
        <v>-5.9089649036849844E-2</v>
      </c>
      <c r="AM12" s="12">
        <f>SUM(AM9:AM11)</f>
        <v>2877459</v>
      </c>
      <c r="AN12" s="86">
        <f ca="1">SUM(AN9:AN11)</f>
        <v>2819671</v>
      </c>
      <c r="AO12" s="12">
        <f ca="1">SUM(AO9:AO11)</f>
        <v>-57788</v>
      </c>
      <c r="AP12" s="13">
        <f ca="1">IF(AO12=0,0,IF(AM12=0,1,AO12/AM12))</f>
        <v>-2.0082996838530105E-2</v>
      </c>
      <c r="AQ12" s="12">
        <f>+SUM(AQ9:AQ11)</f>
        <v>618510</v>
      </c>
      <c r="AR12" s="86">
        <f ca="1">+SUM(AR9:AR11)</f>
        <v>594277</v>
      </c>
      <c r="AS12" s="12">
        <f ca="1">SUM(AS9:AS11)</f>
        <v>-24233</v>
      </c>
      <c r="AT12" s="13">
        <f ca="1">IF(AS12=0,0,IF(AQ12=0,1,AS12/AQ12))</f>
        <v>-3.9179641396258749E-2</v>
      </c>
      <c r="AU12" s="12">
        <f>SUM(AU9:AU11)</f>
        <v>3495969</v>
      </c>
      <c r="AV12" s="86">
        <f ca="1">SUM(AV9:AV11)</f>
        <v>3413948</v>
      </c>
      <c r="AW12" s="12">
        <f ca="1">SUM(AW9:AW11)</f>
        <v>-82021</v>
      </c>
      <c r="AX12" s="13">
        <f ca="1">IF(AW12=0,0,IF(AU12=0,1,AW12/AU12))</f>
        <v>-2.3461592479796015E-2</v>
      </c>
      <c r="AY12" s="12">
        <f>+SUM(AY9:AY11)</f>
        <v>621742</v>
      </c>
      <c r="AZ12" s="86">
        <f ca="1">+SUM(AZ9:AZ11)</f>
        <v>614240</v>
      </c>
      <c r="BA12" s="12">
        <f ca="1">SUM(BA9:BA11)</f>
        <v>-7502</v>
      </c>
      <c r="BB12" s="13">
        <f ca="1">IF(BA12=0,0,IF(AY12=0,1,BA12/AY12))</f>
        <v>-1.2066098156470048E-2</v>
      </c>
      <c r="BC12" s="12">
        <f>SUM(BC9:BC11)</f>
        <v>4117711</v>
      </c>
      <c r="BD12" s="86">
        <f ca="1">SUM(BD9:BD11)</f>
        <v>4028188</v>
      </c>
      <c r="BE12" s="12">
        <f ca="1">SUM(BE9:BE11)</f>
        <v>-89523</v>
      </c>
      <c r="BF12" s="13">
        <f ca="1">IF(BE12=0,0,IF(BC12=0,1,BE12/BC12))</f>
        <v>-2.1740962393912541E-2</v>
      </c>
      <c r="BG12" s="12">
        <f>+SUM(BG9:BG11)</f>
        <v>650005</v>
      </c>
      <c r="BH12" s="86">
        <f ca="1">+SUM(BH9:BH11)</f>
        <v>628822</v>
      </c>
      <c r="BI12" s="12">
        <f ca="1">SUM(BI9:BI11)</f>
        <v>-21183</v>
      </c>
      <c r="BJ12" s="13">
        <f ca="1">IF(BI12=0,0,IF(BG12=0,1,BI12/BG12))</f>
        <v>-3.2588980084768578E-2</v>
      </c>
      <c r="BK12" s="12">
        <f>SUM(BK9:BK11)</f>
        <v>4767716</v>
      </c>
      <c r="BL12" s="86">
        <f ca="1">SUM(BL9:BL11)</f>
        <v>4657010</v>
      </c>
      <c r="BM12" s="12">
        <f ca="1">SUM(BM9:BM11)</f>
        <v>-110706</v>
      </c>
      <c r="BN12" s="13">
        <f ca="1">IF(BM12=0,0,IF(BK12=0,1,BM12/BK12))</f>
        <v>-2.3219923334359682E-2</v>
      </c>
      <c r="BO12" s="12">
        <f>+SUM(BO9:BO11)</f>
        <v>598710</v>
      </c>
      <c r="BP12" s="86">
        <f ca="1">+SUM(BP9:BP11)</f>
        <v>588183</v>
      </c>
      <c r="BQ12" s="12">
        <f ca="1">SUM(BQ9:BQ11)</f>
        <v>-10527</v>
      </c>
      <c r="BR12" s="13">
        <f ca="1">IF(BQ12=0,0,IF(BO12=0,1,BQ12/BO12))</f>
        <v>-1.7582803026506989E-2</v>
      </c>
      <c r="BS12" s="12">
        <f>SUM(BS9:BS11)</f>
        <v>5366426</v>
      </c>
      <c r="BT12" s="86">
        <f ca="1">SUM(BT9:BT11)</f>
        <v>5245193</v>
      </c>
      <c r="BU12" s="12">
        <f ca="1">SUM(BU9:BU11)</f>
        <v>-121233</v>
      </c>
      <c r="BV12" s="13">
        <f ca="1">IF(BU12=0,0,IF(BS12=0,1,BU12/BS12))</f>
        <v>-2.2591013087667658E-2</v>
      </c>
      <c r="BW12" s="12">
        <f>+SUM(BW9:BW11)</f>
        <v>638914</v>
      </c>
      <c r="BX12" s="86">
        <f ca="1">+SUM(BX9:BX11)</f>
        <v>601348</v>
      </c>
      <c r="BY12" s="12">
        <f ca="1">SUM(BY9:BY11)</f>
        <v>-37566</v>
      </c>
      <c r="BZ12" s="13">
        <f ca="1">IF(BY12=0,0,IF(BW12=0,1,BY12/BW12))</f>
        <v>-5.8796645557931113E-2</v>
      </c>
      <c r="CA12" s="12">
        <f>SUM(CA9:CA11)</f>
        <v>6005340</v>
      </c>
      <c r="CB12" s="86">
        <f ca="1">SUM(CB9:CB11)</f>
        <v>5846541</v>
      </c>
      <c r="CC12" s="12">
        <f ca="1">SUM(CC9:CC11)</f>
        <v>-158799</v>
      </c>
      <c r="CD12" s="13">
        <f ca="1">IF(CC12=0,0,IF(CA12=0,1,CC12/CA12))</f>
        <v>-2.644296576047318E-2</v>
      </c>
      <c r="CE12" s="12">
        <f>+SUM(CE9:CE11)</f>
        <v>581700</v>
      </c>
      <c r="CF12" s="86">
        <f ca="1">+SUM(CF9:CF11)</f>
        <v>553370</v>
      </c>
      <c r="CG12" s="12">
        <f ca="1">SUM(CG9:CG11)</f>
        <v>-28330</v>
      </c>
      <c r="CH12" s="13">
        <f ca="1">IF(CG12=0,0,IF(CE12=0,1,CG12/CE12))</f>
        <v>-4.8702080110022347E-2</v>
      </c>
      <c r="CI12" s="12">
        <f>SUM(CI9:CI11)</f>
        <v>6587040</v>
      </c>
      <c r="CJ12" s="86">
        <f ca="1">SUM(CJ9:CJ11)</f>
        <v>6399911</v>
      </c>
      <c r="CK12" s="12">
        <f ca="1">SUM(CK9:CK11)</f>
        <v>-187129</v>
      </c>
      <c r="CL12" s="13">
        <f ca="1">IF(CK12=0,0,IF(CI12=0,1,CK12/CI12))</f>
        <v>-2.8408663071728728E-2</v>
      </c>
      <c r="CM12" s="12">
        <f>+SUM(CM9:CM11)</f>
        <v>575142</v>
      </c>
      <c r="CN12" s="86">
        <f ca="1">+SUM(CN9:CN11)</f>
        <v>529288</v>
      </c>
      <c r="CO12" s="12">
        <f ca="1">SUM(CO9:CO11)</f>
        <v>-45854</v>
      </c>
      <c r="CP12" s="13">
        <f ca="1">IF(CO12=0,0,IF(CM12=0,1,CO12/CM12))</f>
        <v>-7.9726398002580232E-2</v>
      </c>
      <c r="CQ12" s="12">
        <f>SUM(CQ9:CQ11)</f>
        <v>7162182</v>
      </c>
      <c r="CR12" s="86">
        <f ca="1">SUM(CR9:CR11)</f>
        <v>6929199</v>
      </c>
      <c r="CS12" s="12">
        <f ca="1">SUM(CS9:CS11)</f>
        <v>-232983</v>
      </c>
      <c r="CT12" s="13">
        <f ca="1">IF(CS12=0,0,IF(CQ12=0,1,CS12/CQ12))</f>
        <v>-3.2529611785905466E-2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237434</v>
      </c>
      <c r="D14" s="73">
        <f ca="1">OFFSET(CZ14,0,14,1,1)</f>
        <v>224233</v>
      </c>
      <c r="E14" s="18">
        <f ca="1">SUM(D14-C14)</f>
        <v>-13201</v>
      </c>
      <c r="F14" s="19">
        <f ca="1">IF(E14=0,0,IF(C14=0,1,E14/C14))</f>
        <v>-5.5598608455402342E-2</v>
      </c>
      <c r="G14" s="18">
        <f>SUMIF($C$6:F$6,G$5,$C14:F14)</f>
        <v>237434</v>
      </c>
      <c r="H14" s="73">
        <f ca="1">SUMIF($C$6:G$6,H$5,$C14:G14)</f>
        <v>224233</v>
      </c>
      <c r="I14" s="18">
        <f ca="1">SUM(H14-G14)</f>
        <v>-13201</v>
      </c>
      <c r="J14" s="19">
        <f ca="1">IF(I14=0,0,IF(G14=0,1,I14/G14))</f>
        <v>-5.5598608455402342E-2</v>
      </c>
      <c r="K14" s="18">
        <f>+DA14</f>
        <v>216709</v>
      </c>
      <c r="L14" s="73">
        <f ca="1">OFFSET(DA14,0,14,1,1)</f>
        <v>182407</v>
      </c>
      <c r="M14" s="18">
        <f ca="1">SUM(L14-K14)</f>
        <v>-34302</v>
      </c>
      <c r="N14" s="19">
        <f ca="1">IF(M14=0,0,IF(K14=0,1,M14/K14))</f>
        <v>-0.15828599642839014</v>
      </c>
      <c r="O14" s="18">
        <f>SUMIF($C$6:N$6,O$5,$C14:N14)</f>
        <v>454143</v>
      </c>
      <c r="P14" s="73">
        <f ca="1">SUMIF($C$6:O$6,P$5,$C14:O14)</f>
        <v>406640</v>
      </c>
      <c r="Q14" s="18">
        <f ca="1">SUM(P14-O14)</f>
        <v>-47503</v>
      </c>
      <c r="R14" s="19">
        <f ca="1">IF(Q14=0,0,IF(O14=0,1,Q14/O14))</f>
        <v>-0.10459921214243091</v>
      </c>
      <c r="S14" s="18">
        <f>+DB14</f>
        <v>274660</v>
      </c>
      <c r="T14" s="73">
        <f ca="1">OFFSET(DB14,0,14,1,1)</f>
        <v>243386</v>
      </c>
      <c r="U14" s="18">
        <f ca="1">SUM(T14-S14)</f>
        <v>-31274</v>
      </c>
      <c r="V14" s="19">
        <f ca="1">IF(U14=0,0,IF(S14=0,1,U14/S14))</f>
        <v>-0.11386441418481032</v>
      </c>
      <c r="W14" s="18">
        <f>SUMIF($C$6:V$6,W$5,$C14:V14)</f>
        <v>728803</v>
      </c>
      <c r="X14" s="73">
        <f ca="1">SUMIF($C$6:W$6,X$5,$C14:W14)</f>
        <v>650026</v>
      </c>
      <c r="Y14" s="18">
        <f ca="1">SUM(X14-W14)</f>
        <v>-78777</v>
      </c>
      <c r="Z14" s="19">
        <f ca="1">IF(Y14=0,0,IF(W14=0,1,Y14/W14))</f>
        <v>-0.10809093815475512</v>
      </c>
      <c r="AA14" s="18">
        <f>+DC14</f>
        <v>295271</v>
      </c>
      <c r="AB14" s="73">
        <f ca="1">OFFSET(DC14,0,14,1,1)</f>
        <v>238721</v>
      </c>
      <c r="AC14" s="18">
        <f ca="1">SUM(AB14-AA14)</f>
        <v>-56550</v>
      </c>
      <c r="AD14" s="19">
        <f ca="1">IF(AC14=0,0,IF(AA14=0,1,AC14/AA14))</f>
        <v>-0.19151897748170324</v>
      </c>
      <c r="AE14" s="18">
        <f>SUMIF($C$6:AD$6,AE$5,$C14:AD14)</f>
        <v>1024074</v>
      </c>
      <c r="AF14" s="73">
        <f ca="1">SUMIF($C$6:AE$6,AF$5,$C14:AE14)</f>
        <v>888747</v>
      </c>
      <c r="AG14" s="18">
        <f ca="1">SUM(AF14-AE14)</f>
        <v>-135327</v>
      </c>
      <c r="AH14" s="19">
        <f ca="1">IF(AG14=0,0,IF(AE14=0,1,AG14/AE14))</f>
        <v>-0.13214572384417533</v>
      </c>
      <c r="AI14" s="18">
        <f>+DD14</f>
        <v>334651</v>
      </c>
      <c r="AJ14" s="73">
        <f ca="1">OFFSET(DD14,0,14,1,1)</f>
        <v>289751</v>
      </c>
      <c r="AK14" s="18">
        <f ca="1">SUM(AJ14-AI14)</f>
        <v>-44900</v>
      </c>
      <c r="AL14" s="19">
        <f ca="1">IF(AK14=0,0,IF(AI14=0,1,AK14/AI14))</f>
        <v>-0.13416962746264019</v>
      </c>
      <c r="AM14" s="18">
        <f>SUMIF($C$6:AL$6,AM$5,$C14:AL14)</f>
        <v>1358725</v>
      </c>
      <c r="AN14" s="73">
        <f ca="1">SUMIF($C$6:AM$6,AN$5,$C14:AM14)</f>
        <v>1178498</v>
      </c>
      <c r="AO14" s="18">
        <f ca="1">SUM(AN14-AM14)</f>
        <v>-180227</v>
      </c>
      <c r="AP14" s="19">
        <f ca="1">IF(AO14=0,0,IF(AM14=0,1,AO14/AM14))</f>
        <v>-0.13264420688513129</v>
      </c>
      <c r="AQ14" s="18">
        <f>+DE14</f>
        <v>348785</v>
      </c>
      <c r="AR14" s="73">
        <f ca="1">OFFSET(DE14,0,14,1,1)</f>
        <v>295153</v>
      </c>
      <c r="AS14" s="18">
        <f ca="1">SUM(AR14-AQ14)</f>
        <v>-53632</v>
      </c>
      <c r="AT14" s="19">
        <f ca="1">IF(AS14=0,0,IF(AQ14=0,1,AS14/AQ14))</f>
        <v>-0.1537680806227332</v>
      </c>
      <c r="AU14" s="18">
        <f>SUMIF($C$6:AT$6,AU$5,$C14:AT14)</f>
        <v>1707510</v>
      </c>
      <c r="AV14" s="73">
        <f ca="1">SUMIF($C$6:AU$6,AV$5,$C14:AU14)</f>
        <v>1473651</v>
      </c>
      <c r="AW14" s="18">
        <f ca="1">SUM(AV14-AU14)</f>
        <v>-233859</v>
      </c>
      <c r="AX14" s="19">
        <f ca="1">IF(AW14=0,0,IF(AU14=0,1,AW14/AU14))</f>
        <v>-0.1369590807667305</v>
      </c>
      <c r="AY14" s="18">
        <f>+DF14</f>
        <v>398463</v>
      </c>
      <c r="AZ14" s="73">
        <f ca="1">OFFSET(DF14,0,14,1,1)</f>
        <v>343176</v>
      </c>
      <c r="BA14" s="18">
        <f ca="1">SUM(AZ14-AY14)</f>
        <v>-55287</v>
      </c>
      <c r="BB14" s="19">
        <f ca="1">IF(BA14=0,0,IF(AY14=0,1,BA14/AY14))</f>
        <v>-0.13875064937020501</v>
      </c>
      <c r="BC14" s="18">
        <f>SUMIF($C$6:BB$6,BC$5,$C14:BB14)</f>
        <v>2105973</v>
      </c>
      <c r="BD14" s="73">
        <f ca="1">SUMIF($C$6:BC$6,BD$5,$C14:BC14)</f>
        <v>1816827</v>
      </c>
      <c r="BE14" s="18">
        <f ca="1">SUM(BD14-BC14)</f>
        <v>-289146</v>
      </c>
      <c r="BF14" s="19">
        <f ca="1">IF(BE14=0,0,IF(BC14=0,1,BE14/BC14))</f>
        <v>-0.13729805652779023</v>
      </c>
      <c r="BG14" s="18">
        <f>+DG14</f>
        <v>429049</v>
      </c>
      <c r="BH14" s="73">
        <f ca="1">OFFSET(DG14,0,14,1,1)</f>
        <v>347281</v>
      </c>
      <c r="BI14" s="18">
        <f ca="1">SUM(BH14-BG14)</f>
        <v>-81768</v>
      </c>
      <c r="BJ14" s="19">
        <f ca="1">IF(BI14=0,0,IF(BG14=0,1,BI14/BG14))</f>
        <v>-0.19057963076478443</v>
      </c>
      <c r="BK14" s="18">
        <f>SUMIF($C$6:BJ$6,BK$5,$C14:BJ14)</f>
        <v>2535022</v>
      </c>
      <c r="BL14" s="73">
        <f ca="1">SUMIF($C$6:BK$6,BL$5,$C14:BK14)</f>
        <v>2164108</v>
      </c>
      <c r="BM14" s="18">
        <f ca="1">SUM(BL14-BK14)</f>
        <v>-370914</v>
      </c>
      <c r="BN14" s="19">
        <f ca="1">IF(BM14=0,0,IF(BK14=0,1,BM14/BK14))</f>
        <v>-0.14631588996071829</v>
      </c>
      <c r="BO14" s="18">
        <f>+DH14</f>
        <v>318381</v>
      </c>
      <c r="BP14" s="73">
        <f ca="1">OFFSET(DH14,0,14,1,1)</f>
        <v>272552</v>
      </c>
      <c r="BQ14" s="18">
        <f ca="1">SUM(BP14-BO14)</f>
        <v>-45829</v>
      </c>
      <c r="BR14" s="19">
        <f ca="1">IF(BQ14=0,0,IF(BO14=0,1,BQ14/BO14))</f>
        <v>-0.14394389112415629</v>
      </c>
      <c r="BS14" s="18">
        <f>SUMIF($C$6:BR$6,BS$5,$C14:BR14)</f>
        <v>2853403</v>
      </c>
      <c r="BT14" s="73">
        <f ca="1">SUMIF($C$6:BS$6,BT$5,$C14:BS14)</f>
        <v>2436660</v>
      </c>
      <c r="BU14" s="18">
        <f ca="1">SUM(BT14-BS14)</f>
        <v>-416743</v>
      </c>
      <c r="BV14" s="19">
        <f ca="1">IF(BU14=0,0,IF(BS14=0,1,BU14/BS14))</f>
        <v>-0.14605122374932669</v>
      </c>
      <c r="BW14" s="18">
        <f>+DI14</f>
        <v>322859</v>
      </c>
      <c r="BX14" s="73">
        <f ca="1">OFFSET(DI14,0,14,1,1)</f>
        <v>262186</v>
      </c>
      <c r="BY14" s="18">
        <f ca="1">SUM(BX14-BW14)</f>
        <v>-60673</v>
      </c>
      <c r="BZ14" s="19">
        <f ca="1">IF(BY14=0,0,IF(BW14=0,1,BY14/BW14))</f>
        <v>-0.18792414025937018</v>
      </c>
      <c r="CA14" s="18">
        <f>SUMIF($C$6:BZ$6,CA$5,$C14:BZ14)</f>
        <v>3176262</v>
      </c>
      <c r="CB14" s="73">
        <f ca="1">SUMIF($C$6:CA$6,CB$5,$C14:CA14)</f>
        <v>2698846</v>
      </c>
      <c r="CC14" s="18">
        <f ca="1">SUM(CB14-CA14)</f>
        <v>-477416</v>
      </c>
      <c r="CD14" s="19">
        <f ca="1">IF(CC14=0,0,IF(CA14=0,1,CC14/CA14))</f>
        <v>-0.15030749982211794</v>
      </c>
      <c r="CE14" s="18">
        <f>+DJ14</f>
        <v>289175</v>
      </c>
      <c r="CF14" s="73">
        <f ca="1">OFFSET(DJ14,0,14,1,1)</f>
        <v>241804</v>
      </c>
      <c r="CG14" s="18">
        <f ca="1">SUM(CF14-CE14)</f>
        <v>-47371</v>
      </c>
      <c r="CH14" s="19">
        <f ca="1">IF(CG14=0,0,IF(CE14=0,1,CG14/CE14))</f>
        <v>-0.16381429929973199</v>
      </c>
      <c r="CI14" s="18">
        <f>SUMIF($C$6:CH$6,CI$5,$C14:CH14)</f>
        <v>3465437</v>
      </c>
      <c r="CJ14" s="73">
        <f ca="1">SUMIF($C$6:CI$6,CJ$5,$C14:CI14)</f>
        <v>2940650</v>
      </c>
      <c r="CK14" s="18">
        <f ca="1">SUM(CJ14-CI14)</f>
        <v>-524787</v>
      </c>
      <c r="CL14" s="19">
        <f ca="1">IF(CK14=0,0,IF(CI14=0,1,CK14/CI14))</f>
        <v>-0.15143458097781029</v>
      </c>
      <c r="CM14" s="18">
        <f>+DK14</f>
        <v>297195</v>
      </c>
      <c r="CN14" s="73">
        <f ca="1">OFFSET(DK14,0,14,1,1)</f>
        <v>241729</v>
      </c>
      <c r="CO14" s="18">
        <f ca="1">SUM(CN14-CM14)</f>
        <v>-55466</v>
      </c>
      <c r="CP14" s="19">
        <f ca="1">IF(CO14=0,0,IF(CM14=0,1,CO14/CM14))</f>
        <v>-0.18663167280741599</v>
      </c>
      <c r="CQ14" s="18">
        <f>SUMIF($C$6:CP$6,CQ$5,$C14:CP14)</f>
        <v>3762632</v>
      </c>
      <c r="CR14" s="73">
        <f ca="1">SUMIF($C$6:CQ$6,CR$5,$C14:CQ14)</f>
        <v>3182379</v>
      </c>
      <c r="CS14" s="18">
        <f ca="1">SUM(CR14-CQ14)</f>
        <v>-580253</v>
      </c>
      <c r="CT14" s="19">
        <f ca="1">IF(CS14=0,0,IF(CQ14=0,1,CS14/CQ14))</f>
        <v>-0.15421465612369215</v>
      </c>
      <c r="CW14" t="s">
        <v>10</v>
      </c>
      <c r="CX14" t="s">
        <v>6</v>
      </c>
      <c r="CZ14" s="74">
        <f>SUMIF(BWB!$A$93:$A$103,'2014-2015'!CZ$7,BWB!D$93:D$103)</f>
        <v>237434</v>
      </c>
      <c r="DA14" s="74">
        <f>SUMIF(BWB!$A$93:$A$103,'2014-2015'!DA$7,BWB!E$93:E$103)</f>
        <v>216709</v>
      </c>
      <c r="DB14" s="74">
        <f>SUMIF(BWB!$A$93:$A$103,'2014-2015'!DB$7,BWB!F$93:F$103)</f>
        <v>274660</v>
      </c>
      <c r="DC14" s="74">
        <f>SUMIF(BWB!$A$93:$A$103,'2014-2015'!DC$7,BWB!G$93:G$103)</f>
        <v>295271</v>
      </c>
      <c r="DD14" s="74">
        <f>SUMIF(BWB!$A$93:$A$103,'2014-2015'!DD$7,BWB!H$93:H$103)</f>
        <v>334651</v>
      </c>
      <c r="DE14" s="74">
        <f>SUMIF(BWB!$A$93:$A$103,'2014-2015'!DE$7,BWB!I$93:I$103)</f>
        <v>348785</v>
      </c>
      <c r="DF14" s="74">
        <f>SUMIF(BWB!$A$93:$A$103,'2014-2015'!DF$7,BWB!J$93:J$103)</f>
        <v>398463</v>
      </c>
      <c r="DG14" s="74">
        <f>SUMIF(BWB!$A$93:$A$103,'2014-2015'!DG$7,BWB!K$93:K$103)</f>
        <v>429049</v>
      </c>
      <c r="DH14" s="74">
        <f>SUMIF(BWB!$A$93:$A$103,'2014-2015'!DH$7,BWB!L$93:L$103)</f>
        <v>318381</v>
      </c>
      <c r="DI14" s="74">
        <f>SUMIF(BWB!$A$93:$A$103,'2014-2015'!DI$7,BWB!M$93:M$103)</f>
        <v>322859</v>
      </c>
      <c r="DJ14" s="74">
        <f>SUMIF(BWB!$A$93:$A$103,'2014-2015'!DJ$7,BWB!N$93:N$103)</f>
        <v>289175</v>
      </c>
      <c r="DK14" s="74">
        <f>SUMIF(BWB!$A$93:$A$103,'2014-2015'!DK$7,BWB!O$93:O$103)</f>
        <v>297195</v>
      </c>
      <c r="DN14" s="74">
        <f>SUMIF(BWB!$A$93:$A$103,'2014-2015'!DN$7,BWB!D$93:D$103)</f>
        <v>224233</v>
      </c>
      <c r="DO14" s="74">
        <f>SUMIF(BWB!$A$93:$A$103,'2014-2015'!DO$7,BWB!E$93:E$103)</f>
        <v>182407</v>
      </c>
      <c r="DP14" s="74">
        <f>SUMIF(BWB!$A$93:$A$103,'2014-2015'!DP$7,BWB!F$93:F$103)</f>
        <v>243386</v>
      </c>
      <c r="DQ14" s="74">
        <f>SUMIF(BWB!$A$93:$A$103,'2014-2015'!DQ$7,BWB!G$93:G$103)</f>
        <v>238721</v>
      </c>
      <c r="DR14" s="74">
        <f>SUMIF(BWB!$A$93:$A$103,'2014-2015'!DR$7,BWB!H$93:H$103)</f>
        <v>289751</v>
      </c>
      <c r="DS14" s="74">
        <f>SUMIF(BWB!$A$93:$A$103,'2014-2015'!DS$7,BWB!I$93:I$103)</f>
        <v>295153</v>
      </c>
      <c r="DT14" s="74">
        <f>SUMIF(BWB!$A$93:$A$103,'2014-2015'!DT$7,BWB!J$93:J$103)</f>
        <v>343176</v>
      </c>
      <c r="DU14" s="74">
        <f>SUMIF(BWB!$A$93:$A$103,'2014-2015'!DU$7,BWB!K$93:K$103)</f>
        <v>347281</v>
      </c>
      <c r="DV14" s="74">
        <f>SUMIF(BWB!$A$93:$A$103,'2014-2015'!DV$7,BWB!L$93:L$103)</f>
        <v>272552</v>
      </c>
      <c r="DW14" s="74">
        <f>SUMIF(BWB!$A$93:$A$103,'2014-2015'!DW$7,BWB!M$93:M$103)</f>
        <v>262186</v>
      </c>
      <c r="DX14" s="74">
        <f>SUMIF(BWB!$A$93:$A$103,'2014-2015'!DX$7,BWB!N$93:N$103)</f>
        <v>241804</v>
      </c>
      <c r="DY14" s="74">
        <f>SUMIF(BWB!$A$93:$A$103,'2014-2015'!DY$7,BWB!O$93:O$103)</f>
        <v>241729</v>
      </c>
    </row>
    <row r="15" spans="1:130">
      <c r="A15" s="84" t="str">
        <f>+CW16</f>
        <v>Blue Water Bridge</v>
      </c>
      <c r="B15" s="26" t="s">
        <v>7</v>
      </c>
      <c r="C15" s="18">
        <f>+CZ15</f>
        <v>117958</v>
      </c>
      <c r="D15" s="73">
        <f ca="1">OFFSET(CZ15,0,14,1,1)</f>
        <v>121344</v>
      </c>
      <c r="E15" s="18">
        <f ca="1">SUM(D15-C15)</f>
        <v>3386</v>
      </c>
      <c r="F15" s="19">
        <f ca="1">IF(E15=0,0,IF(C15=0,1,E15/C15))</f>
        <v>2.8705132335237967E-2</v>
      </c>
      <c r="G15" s="18">
        <f>SUMIF($C$6:F$6,G$5,$C15:F15)</f>
        <v>117958</v>
      </c>
      <c r="H15" s="73">
        <f ca="1">SUMIF($C$6:G$6,H$5,$C15:G15)</f>
        <v>121344</v>
      </c>
      <c r="I15" s="18">
        <f ca="1">SUM(H15-G15)</f>
        <v>3386</v>
      </c>
      <c r="J15" s="19">
        <f ca="1">IF(I15=0,0,IF(G15=0,1,I15/G15))</f>
        <v>2.8705132335237967E-2</v>
      </c>
      <c r="K15" s="18">
        <f>+DA15</f>
        <v>115903</v>
      </c>
      <c r="L15" s="73">
        <f ca="1">OFFSET(DA15,0,14,1,1)</f>
        <v>118080</v>
      </c>
      <c r="M15" s="18">
        <f ca="1">SUM(L15-K15)</f>
        <v>2177</v>
      </c>
      <c r="N15" s="19">
        <f ca="1">IF(M15=0,0,IF(K15=0,1,M15/K15))</f>
        <v>1.8782947809806477E-2</v>
      </c>
      <c r="O15" s="18">
        <f>SUMIF($C$6:N$6,O$5,$C15:N15)</f>
        <v>233861</v>
      </c>
      <c r="P15" s="73">
        <f ca="1">SUMIF($C$6:O$6,P$5,$C15:O15)</f>
        <v>239424</v>
      </c>
      <c r="Q15" s="18">
        <f ca="1">SUM(P15-O15)</f>
        <v>5563</v>
      </c>
      <c r="R15" s="19">
        <f ca="1">IF(Q15=0,0,IF(O15=0,1,Q15/O15))</f>
        <v>2.378763453504432E-2</v>
      </c>
      <c r="S15" s="18">
        <f>+DB15</f>
        <v>129662</v>
      </c>
      <c r="T15" s="73">
        <f ca="1">OFFSET(DB15,0,14,1,1)</f>
        <v>139377</v>
      </c>
      <c r="U15" s="18">
        <f ca="1">SUM(T15-S15)</f>
        <v>9715</v>
      </c>
      <c r="V15" s="19">
        <f ca="1">IF(U15=0,0,IF(S15=0,1,U15/S15))</f>
        <v>7.4925575727661148E-2</v>
      </c>
      <c r="W15" s="18">
        <f>SUMIF($C$6:V$6,W$5,$C15:V15)</f>
        <v>363523</v>
      </c>
      <c r="X15" s="73">
        <f ca="1">SUMIF($C$6:W$6,X$5,$C15:W15)</f>
        <v>378801</v>
      </c>
      <c r="Y15" s="18">
        <f ca="1">SUM(X15-W15)</f>
        <v>15278</v>
      </c>
      <c r="Z15" s="19">
        <f ca="1">IF(Y15=0,0,IF(W15=0,1,Y15/W15))</f>
        <v>4.2027602104956222E-2</v>
      </c>
      <c r="AA15" s="18">
        <f>+DC15</f>
        <v>132436</v>
      </c>
      <c r="AB15" s="73">
        <f ca="1">OFFSET(DC15,0,14,1,1)</f>
        <v>134492</v>
      </c>
      <c r="AC15" s="18">
        <f ca="1">SUM(AB15-AA15)</f>
        <v>2056</v>
      </c>
      <c r="AD15" s="19">
        <f ca="1">IF(AC15=0,0,IF(AA15=0,1,AC15/AA15))</f>
        <v>1.5524479748708811E-2</v>
      </c>
      <c r="AE15" s="18">
        <f>SUMIF($C$6:AD$6,AE$5,$C15:AD15)</f>
        <v>495959</v>
      </c>
      <c r="AF15" s="73">
        <f ca="1">SUMIF($C$6:AE$6,AF$5,$C15:AE15)</f>
        <v>513293</v>
      </c>
      <c r="AG15" s="18">
        <f ca="1">SUM(AF15-AE15)</f>
        <v>17334</v>
      </c>
      <c r="AH15" s="19">
        <f ca="1">IF(AG15=0,0,IF(AE15=0,1,AG15/AE15))</f>
        <v>3.4950469696083751E-2</v>
      </c>
      <c r="AI15" s="18">
        <f>+DD15</f>
        <v>138110</v>
      </c>
      <c r="AJ15" s="73">
        <f ca="1">OFFSET(DD15,0,14,1,1)</f>
        <v>135340</v>
      </c>
      <c r="AK15" s="18">
        <f ca="1">SUM(AJ15-AI15)</f>
        <v>-2770</v>
      </c>
      <c r="AL15" s="19">
        <f ca="1">IF(AK15=0,0,IF(AI15=0,1,AK15/AI15))</f>
        <v>-2.0056476721453914E-2</v>
      </c>
      <c r="AM15" s="18">
        <f>SUMIF($C$6:AL$6,AM$5,$C15:AL15)</f>
        <v>634069</v>
      </c>
      <c r="AN15" s="73">
        <f ca="1">SUMIF($C$6:AM$6,AN$5,$C15:AM15)</f>
        <v>648633</v>
      </c>
      <c r="AO15" s="18">
        <f ca="1">SUM(AN15-AM15)</f>
        <v>14564</v>
      </c>
      <c r="AP15" s="19">
        <f ca="1">IF(AO15=0,0,IF(AM15=0,1,AO15/AM15))</f>
        <v>2.2969109040183323E-2</v>
      </c>
      <c r="AQ15" s="18">
        <f>+DE15</f>
        <v>137861</v>
      </c>
      <c r="AR15" s="73">
        <f ca="1">OFFSET(DE15,0,14,1,1)</f>
        <v>140379</v>
      </c>
      <c r="AS15" s="18">
        <f ca="1">SUM(AR15-AQ15)</f>
        <v>2518</v>
      </c>
      <c r="AT15" s="19">
        <f ca="1">IF(AS15=0,0,IF(AQ15=0,1,AS15/AQ15))</f>
        <v>1.8264773938967509E-2</v>
      </c>
      <c r="AU15" s="18">
        <f>SUMIF($C$6:AT$6,AU$5,$C15:AT15)</f>
        <v>771930</v>
      </c>
      <c r="AV15" s="73">
        <f ca="1">SUMIF($C$6:AU$6,AV$5,$C15:AU15)</f>
        <v>789012</v>
      </c>
      <c r="AW15" s="18">
        <f ca="1">SUM(AV15-AU15)</f>
        <v>17082</v>
      </c>
      <c r="AX15" s="19">
        <f ca="1">IF(AW15=0,0,IF(AU15=0,1,AW15/AU15))</f>
        <v>2.2128949516147838E-2</v>
      </c>
      <c r="AY15" s="18">
        <f>+DF15</f>
        <v>133809</v>
      </c>
      <c r="AZ15" s="73">
        <f ca="1">OFFSET(DF15,0,14,1,1)</f>
        <v>128673</v>
      </c>
      <c r="BA15" s="18">
        <f ca="1">SUM(AZ15-AY15)</f>
        <v>-5136</v>
      </c>
      <c r="BB15" s="19">
        <f ca="1">IF(BA15=0,0,IF(AY15=0,1,BA15/AY15))</f>
        <v>-3.8383068403470617E-2</v>
      </c>
      <c r="BC15" s="18">
        <f>SUMIF($C$6:BB$6,BC$5,$C15:BB15)</f>
        <v>905739</v>
      </c>
      <c r="BD15" s="73">
        <f ca="1">SUMIF($C$6:BC$6,BD$5,$C15:BC15)</f>
        <v>917685</v>
      </c>
      <c r="BE15" s="18">
        <f ca="1">SUM(BD15-BC15)</f>
        <v>11946</v>
      </c>
      <c r="BF15" s="19">
        <f ca="1">IF(BE15=0,0,IF(BC15=0,1,BE15/BC15))</f>
        <v>1.3189230009969759E-2</v>
      </c>
      <c r="BG15" s="18">
        <f>+DG15</f>
        <v>132297</v>
      </c>
      <c r="BH15" s="73">
        <f ca="1">OFFSET(DG15,0,14,1,1)</f>
        <v>137290</v>
      </c>
      <c r="BI15" s="18">
        <f ca="1">SUM(BH15-BG15)</f>
        <v>4993</v>
      </c>
      <c r="BJ15" s="19">
        <f ca="1">IF(BI15=0,0,IF(BG15=0,1,BI15/BG15))</f>
        <v>3.7740840684218083E-2</v>
      </c>
      <c r="BK15" s="18">
        <f>SUMIF($C$6:BJ$6,BK$5,$C15:BJ15)</f>
        <v>1038036</v>
      </c>
      <c r="BL15" s="73">
        <f ca="1">SUMIF($C$6:BK$6,BL$5,$C15:BK15)</f>
        <v>1054975</v>
      </c>
      <c r="BM15" s="18">
        <f ca="1">SUM(BL15-BK15)</f>
        <v>16939</v>
      </c>
      <c r="BN15" s="19">
        <f ca="1">IF(BM15=0,0,IF(BK15=0,1,BM15/BK15))</f>
        <v>1.6318316513107445E-2</v>
      </c>
      <c r="BO15" s="18">
        <f>+DH15</f>
        <v>142304</v>
      </c>
      <c r="BP15" s="73">
        <f ca="1">OFFSET(DH15,0,14,1,1)</f>
        <v>139086</v>
      </c>
      <c r="BQ15" s="18">
        <f ca="1">SUM(BP15-BO15)</f>
        <v>-3218</v>
      </c>
      <c r="BR15" s="19">
        <f ca="1">IF(BQ15=0,0,IF(BO15=0,1,BQ15/BO15))</f>
        <v>-2.2613559703170676E-2</v>
      </c>
      <c r="BS15" s="18">
        <f>SUMIF($C$6:BR$6,BS$5,$C15:BR15)</f>
        <v>1180340</v>
      </c>
      <c r="BT15" s="73">
        <f ca="1">SUMIF($C$6:BS$6,BT$5,$C15:BS15)</f>
        <v>1194061</v>
      </c>
      <c r="BU15" s="18">
        <f ca="1">SUM(BT15-BS15)</f>
        <v>13721</v>
      </c>
      <c r="BV15" s="19">
        <f ca="1">IF(BU15=0,0,IF(BS15=0,1,BU15/BS15))</f>
        <v>1.1624616635884575E-2</v>
      </c>
      <c r="BW15" s="18">
        <f>+DI15</f>
        <v>148555</v>
      </c>
      <c r="BX15" s="73">
        <f ca="1">OFFSET(DI15,0,14,1,1)</f>
        <v>146215</v>
      </c>
      <c r="BY15" s="18">
        <f ca="1">SUM(BX15-BW15)</f>
        <v>-2340</v>
      </c>
      <c r="BZ15" s="19">
        <f ca="1">IF(BY15=0,0,IF(BW15=0,1,BY15/BW15))</f>
        <v>-1.5751741779139041E-2</v>
      </c>
      <c r="CA15" s="18">
        <f>SUMIF($C$6:BZ$6,CA$5,$C15:BZ15)</f>
        <v>1328895</v>
      </c>
      <c r="CB15" s="73">
        <f ca="1">SUMIF($C$6:CA$6,CB$5,$C15:CA15)</f>
        <v>1340276</v>
      </c>
      <c r="CC15" s="18">
        <f ca="1">SUM(CB15-CA15)</f>
        <v>11381</v>
      </c>
      <c r="CD15" s="19">
        <f ca="1">IF(CC15=0,0,IF(CA15=0,1,CC15/CA15))</f>
        <v>8.5642582747320149E-3</v>
      </c>
      <c r="CE15" s="18">
        <f>+DJ15</f>
        <v>131993</v>
      </c>
      <c r="CF15" s="73">
        <f ca="1">OFFSET(DJ15,0,14,1,1)</f>
        <v>137448</v>
      </c>
      <c r="CG15" s="18">
        <f ca="1">SUM(CF15-CE15)</f>
        <v>5455</v>
      </c>
      <c r="CH15" s="19">
        <f ca="1">IF(CG15=0,0,IF(CE15=0,1,CG15/CE15))</f>
        <v>4.132794920942777E-2</v>
      </c>
      <c r="CI15" s="18">
        <f>SUMIF($C$6:CH$6,CI$5,$C15:CH15)</f>
        <v>1460888</v>
      </c>
      <c r="CJ15" s="73">
        <f ca="1">SUMIF($C$6:CI$6,CJ$5,$C15:CI15)</f>
        <v>1477724</v>
      </c>
      <c r="CK15" s="18">
        <f ca="1">SUM(CJ15-CI15)</f>
        <v>16836</v>
      </c>
      <c r="CL15" s="19">
        <f ca="1">IF(CK15=0,0,IF(CI15=0,1,CK15/CI15))</f>
        <v>1.1524497428961016E-2</v>
      </c>
      <c r="CM15" s="18">
        <f>+DK15</f>
        <v>125273</v>
      </c>
      <c r="CN15" s="73">
        <f ca="1">OFFSET(DK15,0,14,1,1)</f>
        <v>125686</v>
      </c>
      <c r="CO15" s="18">
        <f ca="1">SUM(CN15-CM15)</f>
        <v>413</v>
      </c>
      <c r="CP15" s="19">
        <f ca="1">IF(CO15=0,0,IF(CM15=0,1,CO15/CM15))</f>
        <v>3.2967997892602557E-3</v>
      </c>
      <c r="CQ15" s="18">
        <f>SUMIF($C$6:CP$6,CQ$5,$C15:CP15)</f>
        <v>1586161</v>
      </c>
      <c r="CR15" s="73">
        <f ca="1">SUMIF($C$6:CQ$6,CR$5,$C15:CQ15)</f>
        <v>1603410</v>
      </c>
      <c r="CS15" s="18">
        <f ca="1">SUM(CR15-CQ15)</f>
        <v>17249</v>
      </c>
      <c r="CT15" s="19">
        <f ca="1">IF(CS15=0,0,IF(CQ15=0,1,CS15/CQ15))</f>
        <v>1.0874684221841289E-2</v>
      </c>
      <c r="CW15" t="s">
        <v>10</v>
      </c>
      <c r="CX15" t="s">
        <v>7</v>
      </c>
      <c r="CY15" s="7"/>
      <c r="CZ15" s="74">
        <f>SUMIF(BWB!$A$111:$A$121,'2014-2015'!CZ$7,BWB!D$111:D$121)</f>
        <v>117958</v>
      </c>
      <c r="DA15" s="74">
        <f>SUMIF(BWB!$A$111:$A$121,'2014-2015'!DA$7,BWB!E$111:E$121)</f>
        <v>115903</v>
      </c>
      <c r="DB15" s="74">
        <f>SUMIF(BWB!$A$111:$A$121,'2014-2015'!DB$7,BWB!F$111:F$121)</f>
        <v>129662</v>
      </c>
      <c r="DC15" s="74">
        <f>SUMIF(BWB!$A$111:$A$121,'2014-2015'!DC$7,BWB!G$111:G$121)</f>
        <v>132436</v>
      </c>
      <c r="DD15" s="74">
        <f>SUMIF(BWB!$A$111:$A$121,'2014-2015'!DD$7,BWB!H$111:H$121)</f>
        <v>138110</v>
      </c>
      <c r="DE15" s="74">
        <f>SUMIF(BWB!$A$111:$A$121,'2014-2015'!DE$7,BWB!I$111:I$121)</f>
        <v>137861</v>
      </c>
      <c r="DF15" s="74">
        <f>SUMIF(BWB!$A$111:$A$121,'2014-2015'!DF$7,BWB!J$111:J$121)</f>
        <v>133809</v>
      </c>
      <c r="DG15" s="74">
        <f>SUMIF(BWB!$A$111:$A$121,'2014-2015'!DG$7,BWB!K$111:K$121)</f>
        <v>132297</v>
      </c>
      <c r="DH15" s="74">
        <f>SUMIF(BWB!$A$111:$A$121,'2014-2015'!DH$7,BWB!L$111:L$121)</f>
        <v>142304</v>
      </c>
      <c r="DI15" s="74">
        <f>SUMIF(BWB!$A$111:$A$121,'2014-2015'!DI$7,BWB!M$111:M$121)</f>
        <v>148555</v>
      </c>
      <c r="DJ15" s="74">
        <f>SUMIF(BWB!$A$111:$A$121,'2014-2015'!DJ$7,BWB!N$111:N$121)</f>
        <v>131993</v>
      </c>
      <c r="DK15" s="74">
        <f>SUMIF(BWB!$A$111:$A$121,'2014-2015'!DK$7,BWB!O$111:O$121)</f>
        <v>125273</v>
      </c>
      <c r="DN15" s="74">
        <f>SUMIF(BWB!$A$111:$A$121,'2014-2015'!DN$7,BWB!D$111:D$121)</f>
        <v>121344</v>
      </c>
      <c r="DO15" s="74">
        <f>SUMIF(BWB!$A$111:$A$121,'2014-2015'!DO$7,BWB!E$111:E$121)</f>
        <v>118080</v>
      </c>
      <c r="DP15" s="74">
        <f>SUMIF(BWB!$A$111:$A$121,'2014-2015'!DP$7,BWB!F$111:F$121)</f>
        <v>139377</v>
      </c>
      <c r="DQ15" s="74">
        <f>SUMIF(BWB!$A$111:$A$121,'2014-2015'!DQ$7,BWB!G$111:G$121)</f>
        <v>134492</v>
      </c>
      <c r="DR15" s="74">
        <f>SUMIF(BWB!$A$111:$A$121,'2014-2015'!DR$7,BWB!H$111:H$121)</f>
        <v>135340</v>
      </c>
      <c r="DS15" s="74">
        <f>SUMIF(BWB!$A$111:$A$121,'2014-2015'!DS$7,BWB!I$111:I$121)</f>
        <v>140379</v>
      </c>
      <c r="DT15" s="74">
        <f>SUMIF(BWB!$A$111:$A$121,'2014-2015'!DT$7,BWB!J$111:J$121)</f>
        <v>128673</v>
      </c>
      <c r="DU15" s="74">
        <f>SUMIF(BWB!$A$111:$A$121,'2014-2015'!DU$7,BWB!K$111:K$121)</f>
        <v>137290</v>
      </c>
      <c r="DV15" s="74">
        <f>SUMIF(BWB!$A$111:$A$121,'2014-2015'!DV$7,BWB!L$111:L$121)</f>
        <v>139086</v>
      </c>
      <c r="DW15" s="74">
        <f>SUMIF(BWB!$A$111:$A$121,'2014-2015'!DW$7,BWB!M$111:M$121)</f>
        <v>146215</v>
      </c>
      <c r="DX15" s="74">
        <f>SUMIF(BWB!$A$111:$A$121,'2014-2015'!DX$7,BWB!N$111:N$121)</f>
        <v>137448</v>
      </c>
      <c r="DY15" s="74">
        <f>SUMIF(BWB!$A$111:$A$121,'2014-2015'!DY$7,BWB!O$111:O$121)</f>
        <v>125686</v>
      </c>
    </row>
    <row r="16" spans="1:130">
      <c r="A16" s="83"/>
      <c r="B16" s="26" t="s">
        <v>8</v>
      </c>
      <c r="C16" s="73">
        <f>+CZ16</f>
        <v>364</v>
      </c>
      <c r="D16" s="73">
        <f ca="1">OFFSET(CZ16,0,14,1,1)</f>
        <v>462</v>
      </c>
      <c r="E16" s="73">
        <f ca="1">SUM(D16-C16)</f>
        <v>98</v>
      </c>
      <c r="F16" s="19">
        <f ca="1">IF(E16=0,0,IF(C16=0,1,E16/C16))</f>
        <v>0.26923076923076922</v>
      </c>
      <c r="G16" s="73">
        <f>SUMIF($C$6:F$6,G$5,$C16:F16)</f>
        <v>364</v>
      </c>
      <c r="H16" s="73">
        <f ca="1">SUMIF($C$6:G$6,H$5,$C16:G16)</f>
        <v>462</v>
      </c>
      <c r="I16" s="73">
        <f ca="1">SUM(H16-G16)</f>
        <v>98</v>
      </c>
      <c r="J16" s="19">
        <f ca="1">IF(I16=0,0,IF(G16=0,1,I16/G16))</f>
        <v>0.26923076923076922</v>
      </c>
      <c r="K16" s="73">
        <f>+DA16</f>
        <v>300</v>
      </c>
      <c r="L16" s="73">
        <f ca="1">OFFSET(DA16,0,14,1,1)</f>
        <v>328</v>
      </c>
      <c r="M16" s="73">
        <f ca="1">SUM(L16-K16)</f>
        <v>28</v>
      </c>
      <c r="N16" s="19">
        <f ca="1">IF(M16=0,0,IF(K16=0,1,M16/K16))</f>
        <v>9.3333333333333338E-2</v>
      </c>
      <c r="O16" s="73">
        <f>SUMIF($C$6:N$6,O$5,$C16:N16)</f>
        <v>664</v>
      </c>
      <c r="P16" s="73">
        <f ca="1">SUMIF($C$6:O$6,P$5,$C16:O16)</f>
        <v>790</v>
      </c>
      <c r="Q16" s="73">
        <f ca="1">SUM(P16-O16)</f>
        <v>126</v>
      </c>
      <c r="R16" s="19">
        <f ca="1">IF(Q16=0,0,IF(O16=0,1,Q16/O16))</f>
        <v>0.18975903614457831</v>
      </c>
      <c r="S16" s="73">
        <f>+DB16</f>
        <v>403</v>
      </c>
      <c r="T16" s="73">
        <f ca="1">OFFSET(DB16,0,14,1,1)</f>
        <v>487</v>
      </c>
      <c r="U16" s="73">
        <f ca="1">SUM(T16-S16)</f>
        <v>84</v>
      </c>
      <c r="V16" s="19">
        <f ca="1">IF(U16=0,0,IF(S16=0,1,U16/S16))</f>
        <v>0.20843672456575682</v>
      </c>
      <c r="W16" s="73">
        <f>SUMIF($C$6:V$6,W$5,$C16:V16)</f>
        <v>1067</v>
      </c>
      <c r="X16" s="73">
        <f ca="1">SUMIF($C$6:W$6,X$5,$C16:W16)</f>
        <v>1277</v>
      </c>
      <c r="Y16" s="73">
        <f ca="1">SUM(X16-W16)</f>
        <v>210</v>
      </c>
      <c r="Z16" s="19">
        <f ca="1">IF(Y16=0,0,IF(W16=0,1,Y16/W16))</f>
        <v>0.19681349578256796</v>
      </c>
      <c r="AA16" s="73">
        <f>+DC16</f>
        <v>458</v>
      </c>
      <c r="AB16" s="73">
        <f ca="1">OFFSET(DC16,0,14,1,1)</f>
        <v>553</v>
      </c>
      <c r="AC16" s="73">
        <f ca="1">SUM(AB16-AA16)</f>
        <v>95</v>
      </c>
      <c r="AD16" s="19">
        <f ca="1">IF(AC16=0,0,IF(AA16=0,1,AC16/AA16))</f>
        <v>0.20742358078602621</v>
      </c>
      <c r="AE16" s="73">
        <f>SUMIF($C$6:AD$6,AE$5,$C16:AD16)</f>
        <v>1525</v>
      </c>
      <c r="AF16" s="73">
        <f ca="1">SUMIF($C$6:AE$6,AF$5,$C16:AE16)</f>
        <v>1830</v>
      </c>
      <c r="AG16" s="73">
        <f ca="1">SUM(AF16-AE16)</f>
        <v>305</v>
      </c>
      <c r="AH16" s="19">
        <f ca="1">IF(AG16=0,0,IF(AE16=0,1,AG16/AE16))</f>
        <v>0.2</v>
      </c>
      <c r="AI16" s="73">
        <f>+DD16</f>
        <v>637</v>
      </c>
      <c r="AJ16" s="73">
        <f ca="1">OFFSET(DD16,0,14,1,1)</f>
        <v>619</v>
      </c>
      <c r="AK16" s="73">
        <f ca="1">SUM(AJ16-AI16)</f>
        <v>-18</v>
      </c>
      <c r="AL16" s="19">
        <f ca="1">IF(AK16=0,0,IF(AI16=0,1,AK16/AI16))</f>
        <v>-2.8257456828885402E-2</v>
      </c>
      <c r="AM16" s="73">
        <f>SUMIF($C$6:AL$6,AM$5,$C16:AL16)</f>
        <v>2162</v>
      </c>
      <c r="AN16" s="73">
        <f ca="1">SUMIF($C$6:AM$6,AN$5,$C16:AM16)</f>
        <v>2449</v>
      </c>
      <c r="AO16" s="73">
        <f ca="1">SUM(AN16-AM16)</f>
        <v>287</v>
      </c>
      <c r="AP16" s="19">
        <f ca="1">IF(AO16=0,0,IF(AM16=0,1,AO16/AM16))</f>
        <v>0.13274745605920443</v>
      </c>
      <c r="AQ16" s="73">
        <f>+DE16</f>
        <v>664</v>
      </c>
      <c r="AR16" s="73">
        <f ca="1">OFFSET(DE16,0,14,1,1)</f>
        <v>664</v>
      </c>
      <c r="AS16" s="73">
        <f ca="1">SUM(AR16-AQ16)</f>
        <v>0</v>
      </c>
      <c r="AT16" s="19">
        <f ca="1">IF(AS16=0,0,IF(AQ16=0,1,AS16/AQ16))</f>
        <v>0</v>
      </c>
      <c r="AU16" s="73">
        <f>SUMIF($C$6:AT$6,AU$5,$C16:AT16)</f>
        <v>2826</v>
      </c>
      <c r="AV16" s="73">
        <f ca="1">SUMIF($C$6:AU$6,AV$5,$C16:AU16)</f>
        <v>3113</v>
      </c>
      <c r="AW16" s="73">
        <f ca="1">SUM(AV16-AU16)</f>
        <v>287</v>
      </c>
      <c r="AX16" s="19">
        <f ca="1">IF(AW16=0,0,IF(AU16=0,1,AW16/AU16))</f>
        <v>0.10155697098372257</v>
      </c>
      <c r="AY16" s="73">
        <f>+DF16</f>
        <v>741</v>
      </c>
      <c r="AZ16" s="73">
        <f ca="1">OFFSET(DF16,0,14,1,1)</f>
        <v>622</v>
      </c>
      <c r="BA16" s="73">
        <f ca="1">SUM(AZ16-AY16)</f>
        <v>-119</v>
      </c>
      <c r="BB16" s="19">
        <f ca="1">IF(BA16=0,0,IF(AY16=0,1,BA16/AY16))</f>
        <v>-0.16059379217273953</v>
      </c>
      <c r="BC16" s="73">
        <f>SUMIF($C$6:BB$6,BC$5,$C16:BB16)</f>
        <v>3567</v>
      </c>
      <c r="BD16" s="73">
        <f ca="1">SUMIF($C$6:BC$6,BD$5,$C16:BC16)</f>
        <v>3735</v>
      </c>
      <c r="BE16" s="73">
        <f ca="1">SUM(BD16-BC16)</f>
        <v>168</v>
      </c>
      <c r="BF16" s="19">
        <f ca="1">IF(BE16=0,0,IF(BC16=0,1,BE16/BC16))</f>
        <v>4.7098402018502947E-2</v>
      </c>
      <c r="BG16" s="73">
        <f>+DG16</f>
        <v>841</v>
      </c>
      <c r="BH16" s="73">
        <f ca="1">OFFSET(DG16,0,14,1,1)</f>
        <v>577</v>
      </c>
      <c r="BI16" s="73">
        <f ca="1">SUM(BH16-BG16)</f>
        <v>-264</v>
      </c>
      <c r="BJ16" s="19">
        <f ca="1">IF(BI16=0,0,IF(BG16=0,1,BI16/BG16))</f>
        <v>-0.31391200951248516</v>
      </c>
      <c r="BK16" s="73">
        <f>SUMIF($C$6:BJ$6,BK$5,$C16:BJ16)</f>
        <v>4408</v>
      </c>
      <c r="BL16" s="73">
        <f ca="1">SUMIF($C$6:BK$6,BL$5,$C16:BK16)</f>
        <v>4312</v>
      </c>
      <c r="BM16" s="73">
        <f ca="1">SUM(BL16-BK16)</f>
        <v>-96</v>
      </c>
      <c r="BN16" s="19">
        <f ca="1">IF(BM16=0,0,IF(BK16=0,1,BM16/BK16))</f>
        <v>-2.1778584392014518E-2</v>
      </c>
      <c r="BO16" s="73">
        <f>+DH16</f>
        <v>737</v>
      </c>
      <c r="BP16" s="73">
        <f ca="1">OFFSET(DH16,0,14,1,1)</f>
        <v>585</v>
      </c>
      <c r="BQ16" s="73">
        <f ca="1">SUM(BP16-BO16)</f>
        <v>-152</v>
      </c>
      <c r="BR16" s="19">
        <f ca="1">IF(BQ16=0,0,IF(BO16=0,1,BQ16/BO16))</f>
        <v>-0.2062415196743555</v>
      </c>
      <c r="BS16" s="73">
        <f>SUMIF($C$6:BR$6,BS$5,$C16:BR16)</f>
        <v>5145</v>
      </c>
      <c r="BT16" s="73">
        <f ca="1">SUMIF($C$6:BS$6,BT$5,$C16:BS16)</f>
        <v>4897</v>
      </c>
      <c r="BU16" s="73">
        <f ca="1">SUM(BT16-BS16)</f>
        <v>-248</v>
      </c>
      <c r="BV16" s="19">
        <f ca="1">IF(BU16=0,0,IF(BS16=0,1,BU16/BS16))</f>
        <v>-4.8202137998056366E-2</v>
      </c>
      <c r="BW16" s="73">
        <f>+DI16</f>
        <v>710</v>
      </c>
      <c r="BX16" s="73">
        <f ca="1">OFFSET(DI16,0,14,1,1)</f>
        <v>580</v>
      </c>
      <c r="BY16" s="73">
        <f ca="1">SUM(BX16-BW16)</f>
        <v>-130</v>
      </c>
      <c r="BZ16" s="19">
        <f ca="1">IF(BY16=0,0,IF(BW16=0,1,BY16/BW16))</f>
        <v>-0.18309859154929578</v>
      </c>
      <c r="CA16" s="73">
        <f>SUMIF($C$6:BZ$6,CA$5,$C16:BZ16)</f>
        <v>5855</v>
      </c>
      <c r="CB16" s="73">
        <f ca="1">SUMIF($C$6:CA$6,CB$5,$C16:CA16)</f>
        <v>5477</v>
      </c>
      <c r="CC16" s="73">
        <f ca="1">SUM(CB16-CA16)</f>
        <v>-378</v>
      </c>
      <c r="CD16" s="19">
        <f ca="1">IF(CC16=0,0,IF(CA16=0,1,CC16/CA16))</f>
        <v>-6.4560204953031594E-2</v>
      </c>
      <c r="CE16" s="73">
        <f>+DJ16</f>
        <v>663</v>
      </c>
      <c r="CF16" s="73">
        <f ca="1">OFFSET(DJ16,0,14,1,1)</f>
        <v>441</v>
      </c>
      <c r="CG16" s="73">
        <f ca="1">SUM(CF16-CE16)</f>
        <v>-222</v>
      </c>
      <c r="CH16" s="19">
        <f ca="1">IF(CG16=0,0,IF(CE16=0,1,CG16/CE16))</f>
        <v>-0.33484162895927599</v>
      </c>
      <c r="CI16" s="73">
        <f>SUMIF($C$6:CH$6,CI$5,$C16:CH16)</f>
        <v>6518</v>
      </c>
      <c r="CJ16" s="73">
        <f ca="1">SUMIF($C$6:CI$6,CJ$5,$C16:CI16)</f>
        <v>5918</v>
      </c>
      <c r="CK16" s="73">
        <f ca="1">SUM(CJ16-CI16)</f>
        <v>-600</v>
      </c>
      <c r="CL16" s="19">
        <f ca="1">IF(CK16=0,0,IF(CI16=0,1,CK16/CI16))</f>
        <v>-9.2052776925437257E-2</v>
      </c>
      <c r="CM16" s="73">
        <f>+DK16</f>
        <v>353</v>
      </c>
      <c r="CN16" s="73">
        <f ca="1">OFFSET(DK16,0,14,1,1)</f>
        <v>261</v>
      </c>
      <c r="CO16" s="73">
        <f ca="1">SUM(CN16-CM16)</f>
        <v>-92</v>
      </c>
      <c r="CP16" s="19">
        <f ca="1">IF(CO16=0,0,IF(CM16=0,1,CO16/CM16))</f>
        <v>-0.26062322946175637</v>
      </c>
      <c r="CQ16" s="73">
        <f>SUMIF($C$6:CP$6,CQ$5,$C16:CP16)</f>
        <v>6871</v>
      </c>
      <c r="CR16" s="73">
        <f ca="1">SUMIF($C$6:CQ$6,CR$5,$C16:CQ16)</f>
        <v>6179</v>
      </c>
      <c r="CS16" s="73">
        <f ca="1">SUM(CR16-CQ16)</f>
        <v>-692</v>
      </c>
      <c r="CT16" s="19">
        <f ca="1">IF(CS16=0,0,IF(CQ16=0,1,CS16/CQ16))</f>
        <v>-0.10071314219182069</v>
      </c>
      <c r="CW16" t="s">
        <v>10</v>
      </c>
      <c r="CX16" t="s">
        <v>8</v>
      </c>
      <c r="CY16" s="7"/>
      <c r="CZ16" s="74">
        <f>SUMIF(BWB!$A$129:$A$139,'2014-2015'!CZ$7,BWB!D$129:D$139)</f>
        <v>364</v>
      </c>
      <c r="DA16" s="74">
        <f>SUMIF(BWB!$A$129:$A$139,'2014-2015'!DA$7,BWB!E$129:E$139)</f>
        <v>300</v>
      </c>
      <c r="DB16" s="74">
        <f>SUMIF(BWB!$A$129:$A$139,'2014-2015'!DB$7,BWB!F$129:F$139)</f>
        <v>403</v>
      </c>
      <c r="DC16" s="74">
        <f>SUMIF(BWB!$A$129:$A$139,'2014-2015'!DC$7,BWB!G$129:G$139)</f>
        <v>458</v>
      </c>
      <c r="DD16" s="74">
        <f>SUMIF(BWB!$A$129:$A$139,'2014-2015'!DD$7,BWB!H$129:H$139)</f>
        <v>637</v>
      </c>
      <c r="DE16" s="74">
        <f>SUMIF(BWB!$A$129:$A$139,'2014-2015'!DE$7,BWB!I$129:I$139)</f>
        <v>664</v>
      </c>
      <c r="DF16" s="74">
        <f>SUMIF(BWB!$A$129:$A$139,'2014-2015'!DF$7,BWB!J$129:J$139)</f>
        <v>741</v>
      </c>
      <c r="DG16" s="74">
        <f>SUMIF(BWB!$A$129:$A$139,'2014-2015'!DG$7,BWB!K$129:K$139)</f>
        <v>841</v>
      </c>
      <c r="DH16" s="74">
        <f>SUMIF(BWB!$A$129:$A$139,'2014-2015'!DH$7,BWB!L$129:L$139)</f>
        <v>737</v>
      </c>
      <c r="DI16" s="74">
        <f>SUMIF(BWB!$A$129:$A$139,'2014-2015'!DI$7,BWB!M$129:M$139)</f>
        <v>710</v>
      </c>
      <c r="DJ16" s="74">
        <f>SUMIF(BWB!$A$129:$A$139,'2014-2015'!DJ$7,BWB!N$129:N$139)</f>
        <v>663</v>
      </c>
      <c r="DK16" s="74">
        <f>SUMIF(BWB!$A$129:$A$139,'2014-2015'!DK$7,BWB!O$129:O$139)</f>
        <v>353</v>
      </c>
      <c r="DN16" s="74">
        <f>SUMIF(BWB!$A$129:$A$139,'2014-2015'!DN$7,BWB!D$129:D$139)</f>
        <v>462</v>
      </c>
      <c r="DO16" s="74">
        <f>SUMIF(BWB!$A$129:$A$139,'2014-2015'!DO$7,BWB!E$129:E$139)</f>
        <v>328</v>
      </c>
      <c r="DP16" s="74">
        <f>SUMIF(BWB!$A$129:$A$139,'2014-2015'!DP$7,BWB!F$129:F$139)</f>
        <v>487</v>
      </c>
      <c r="DQ16" s="74">
        <f>SUMIF(BWB!$A$129:$A$139,'2014-2015'!DQ$7,BWB!G$129:G$139)</f>
        <v>553</v>
      </c>
      <c r="DR16" s="74">
        <f>SUMIF(BWB!$A$129:$A$139,'2014-2015'!DR$7,BWB!H$129:H$139)</f>
        <v>619</v>
      </c>
      <c r="DS16" s="74">
        <f>SUMIF(BWB!$A$129:$A$139,'2014-2015'!DS$7,BWB!I$129:I$139)</f>
        <v>664</v>
      </c>
      <c r="DT16" s="74">
        <f>SUMIF(BWB!$A$129:$A$139,'2014-2015'!DT$7,BWB!J$129:J$139)</f>
        <v>622</v>
      </c>
      <c r="DU16" s="74">
        <f>SUMIF(BWB!$A$129:$A$139,'2014-2015'!DU$7,BWB!K$129:K$139)</f>
        <v>577</v>
      </c>
      <c r="DV16" s="74">
        <f>SUMIF(BWB!$A$129:$A$139,'2014-2015'!DV$7,BWB!L$129:L$139)</f>
        <v>585</v>
      </c>
      <c r="DW16" s="74">
        <f>SUMIF(BWB!$A$129:$A$139,'2014-2015'!DW$7,BWB!M$129:M$139)</f>
        <v>580</v>
      </c>
      <c r="DX16" s="74">
        <f>SUMIF(BWB!$A$129:$A$139,'2014-2015'!DX$7,BWB!N$129:N$139)</f>
        <v>441</v>
      </c>
      <c r="DY16" s="74">
        <f>SUMIF(BWB!$A$129:$A$139,'2014-2015'!DY$7,BWB!O$129:O$139)</f>
        <v>261</v>
      </c>
    </row>
    <row r="17" spans="1:130" s="7" customFormat="1">
      <c r="A17" s="75"/>
      <c r="B17" s="24" t="s">
        <v>9</v>
      </c>
      <c r="C17" s="12">
        <f>+SUM(C14:C16)</f>
        <v>355756</v>
      </c>
      <c r="D17" s="86">
        <f ca="1">+SUM(D14:D16)</f>
        <v>346039</v>
      </c>
      <c r="E17" s="12">
        <f ca="1">SUM(E14:E16)</f>
        <v>-9717</v>
      </c>
      <c r="F17" s="13">
        <f ca="1">IF(E17=0,0,IF(C17=0,1,E17/C17))</f>
        <v>-2.7313664421682277E-2</v>
      </c>
      <c r="G17" s="12">
        <f>SUM(G14:G16)</f>
        <v>355756</v>
      </c>
      <c r="H17" s="86">
        <f ca="1">SUM(H14:H16)</f>
        <v>346039</v>
      </c>
      <c r="I17" s="12">
        <f ca="1">SUM(I14:I16)</f>
        <v>-9717</v>
      </c>
      <c r="J17" s="13">
        <f ca="1">IF(I17=0,0,IF(G17=0,1,I17/G17))</f>
        <v>-2.7313664421682277E-2</v>
      </c>
      <c r="K17" s="12">
        <f>+SUM(K14:K16)</f>
        <v>332912</v>
      </c>
      <c r="L17" s="86">
        <f ca="1">+SUM(L14:L16)</f>
        <v>300815</v>
      </c>
      <c r="M17" s="12">
        <f ca="1">SUM(M14:M16)</f>
        <v>-32097</v>
      </c>
      <c r="N17" s="13">
        <f ca="1">IF(M17=0,0,IF(K17=0,1,M17/K17))</f>
        <v>-9.6412865862450139E-2</v>
      </c>
      <c r="O17" s="12">
        <f>SUM(O14:O16)</f>
        <v>688668</v>
      </c>
      <c r="P17" s="86">
        <f ca="1">SUM(P14:P16)</f>
        <v>646854</v>
      </c>
      <c r="Q17" s="12">
        <f ca="1">SUM(Q14:Q16)</f>
        <v>-41814</v>
      </c>
      <c r="R17" s="13">
        <f ca="1">IF(Q17=0,0,IF(O17=0,1,Q17/O17))</f>
        <v>-6.0717210615274707E-2</v>
      </c>
      <c r="S17" s="12">
        <f>+SUM(S14:S16)</f>
        <v>404725</v>
      </c>
      <c r="T17" s="86">
        <f ca="1">+SUM(T14:T16)</f>
        <v>383250</v>
      </c>
      <c r="U17" s="12">
        <f ca="1">SUM(U14:U16)</f>
        <v>-21475</v>
      </c>
      <c r="V17" s="13">
        <f ca="1">IF(U17=0,0,IF(S17=0,1,U17/S17))</f>
        <v>-5.3060720242139724E-2</v>
      </c>
      <c r="W17" s="12">
        <f>SUM(W14:W16)</f>
        <v>1093393</v>
      </c>
      <c r="X17" s="86">
        <f ca="1">SUM(X14:X16)</f>
        <v>1030104</v>
      </c>
      <c r="Y17" s="12">
        <f ca="1">SUM(Y14:Y16)</f>
        <v>-63289</v>
      </c>
      <c r="Z17" s="13">
        <f ca="1">IF(Y17=0,0,IF(W17=0,1,Y17/W17))</f>
        <v>-5.7883121622326096E-2</v>
      </c>
      <c r="AA17" s="12">
        <f>+SUM(AA14:AA16)</f>
        <v>428165</v>
      </c>
      <c r="AB17" s="86">
        <f ca="1">+SUM(AB14:AB16)</f>
        <v>373766</v>
      </c>
      <c r="AC17" s="12">
        <f ca="1">SUM(AC14:AC16)</f>
        <v>-54399</v>
      </c>
      <c r="AD17" s="13">
        <f ca="1">IF(AC17=0,0,IF(AA17=0,1,AC17/AA17))</f>
        <v>-0.12705148716032372</v>
      </c>
      <c r="AE17" s="12">
        <f>SUM(AE14:AE16)</f>
        <v>1521558</v>
      </c>
      <c r="AF17" s="86">
        <f ca="1">SUM(AF14:AF16)</f>
        <v>1403870</v>
      </c>
      <c r="AG17" s="12">
        <f ca="1">SUM(AG14:AG16)</f>
        <v>-117688</v>
      </c>
      <c r="AH17" s="13">
        <f ca="1">IF(AG17=0,0,IF(AE17=0,1,AG17/AE17))</f>
        <v>-7.73470350785182E-2</v>
      </c>
      <c r="AI17" s="12">
        <f>+SUM(AI14:AI16)</f>
        <v>473398</v>
      </c>
      <c r="AJ17" s="86">
        <f ca="1">+SUM(AJ14:AJ16)</f>
        <v>425710</v>
      </c>
      <c r="AK17" s="12">
        <f ca="1">SUM(AK14:AK16)</f>
        <v>-47688</v>
      </c>
      <c r="AL17" s="13">
        <f ca="1">IF(AK17=0,0,IF(AI17=0,1,AK17/AI17))</f>
        <v>-0.10073553331446267</v>
      </c>
      <c r="AM17" s="12">
        <f>SUM(AM14:AM16)</f>
        <v>1994956</v>
      </c>
      <c r="AN17" s="86">
        <f ca="1">SUM(AN14:AN16)</f>
        <v>1829580</v>
      </c>
      <c r="AO17" s="12">
        <f ca="1">SUM(AO14:AO16)</f>
        <v>-165376</v>
      </c>
      <c r="AP17" s="13">
        <f ca="1">IF(AO17=0,0,IF(AM17=0,1,AO17/AM17))</f>
        <v>-8.2897066401464492E-2</v>
      </c>
      <c r="AQ17" s="12">
        <f>+SUM(AQ14:AQ16)</f>
        <v>487310</v>
      </c>
      <c r="AR17" s="86">
        <f ca="1">+SUM(AR14:AR16)</f>
        <v>436196</v>
      </c>
      <c r="AS17" s="12">
        <f ca="1">SUM(AS14:AS16)</f>
        <v>-51114</v>
      </c>
      <c r="AT17" s="13">
        <f ca="1">IF(AS17=0,0,IF(AQ17=0,1,AS17/AQ17))</f>
        <v>-0.10489011101762738</v>
      </c>
      <c r="AU17" s="12">
        <f>SUM(AU14:AU16)</f>
        <v>2482266</v>
      </c>
      <c r="AV17" s="86">
        <f ca="1">SUM(AV14:AV16)</f>
        <v>2265776</v>
      </c>
      <c r="AW17" s="12">
        <f ca="1">SUM(AW14:AW16)</f>
        <v>-216490</v>
      </c>
      <c r="AX17" s="13">
        <f ca="1">IF(AW17=0,0,IF(AU17=0,1,AW17/AU17))</f>
        <v>-8.7214665954414239E-2</v>
      </c>
      <c r="AY17" s="12">
        <f>+SUM(AY14:AY16)</f>
        <v>533013</v>
      </c>
      <c r="AZ17" s="86">
        <f ca="1">+SUM(AZ14:AZ16)</f>
        <v>472471</v>
      </c>
      <c r="BA17" s="12">
        <f ca="1">SUM(BA14:BA16)</f>
        <v>-60542</v>
      </c>
      <c r="BB17" s="13">
        <f ca="1">IF(BA17=0,0,IF(AY17=0,1,BA17/AY17))</f>
        <v>-0.11358447167329877</v>
      </c>
      <c r="BC17" s="12">
        <f>SUM(BC14:BC16)</f>
        <v>3015279</v>
      </c>
      <c r="BD17" s="86">
        <f ca="1">SUM(BD14:BD16)</f>
        <v>2738247</v>
      </c>
      <c r="BE17" s="12">
        <f ca="1">SUM(BE14:BE16)</f>
        <v>-277032</v>
      </c>
      <c r="BF17" s="13">
        <f ca="1">IF(BE17=0,0,IF(BC17=0,1,BE17/BC17))</f>
        <v>-9.1876075149264796E-2</v>
      </c>
      <c r="BG17" s="12">
        <f>+SUM(BG14:BG16)</f>
        <v>562187</v>
      </c>
      <c r="BH17" s="86">
        <f ca="1">+SUM(BH14:BH16)</f>
        <v>485148</v>
      </c>
      <c r="BI17" s="12">
        <f ca="1">SUM(BI14:BI16)</f>
        <v>-77039</v>
      </c>
      <c r="BJ17" s="13">
        <f ca="1">IF(BI17=0,0,IF(BG17=0,1,BI17/BG17))</f>
        <v>-0.13703447429414056</v>
      </c>
      <c r="BK17" s="12">
        <f>SUM(BK14:BK16)</f>
        <v>3577466</v>
      </c>
      <c r="BL17" s="86">
        <f ca="1">SUM(BL14:BL16)</f>
        <v>3223395</v>
      </c>
      <c r="BM17" s="12">
        <f ca="1">SUM(BM14:BM16)</f>
        <v>-354071</v>
      </c>
      <c r="BN17" s="13">
        <f ca="1">IF(BM17=0,0,IF(BK17=0,1,BM17/BK17))</f>
        <v>-9.8972568851807399E-2</v>
      </c>
      <c r="BO17" s="12">
        <f>+SUM(BO14:BO16)</f>
        <v>461422</v>
      </c>
      <c r="BP17" s="86">
        <f ca="1">+SUM(BP14:BP16)</f>
        <v>412223</v>
      </c>
      <c r="BQ17" s="12">
        <f ca="1">SUM(BQ14:BQ16)</f>
        <v>-49199</v>
      </c>
      <c r="BR17" s="13">
        <f ca="1">IF(BQ17=0,0,IF(BO17=0,1,BQ17/BO17))</f>
        <v>-0.10662473830896663</v>
      </c>
      <c r="BS17" s="12">
        <f>SUM(BS14:BS16)</f>
        <v>4038888</v>
      </c>
      <c r="BT17" s="86">
        <f ca="1">SUM(BT14:BT16)</f>
        <v>3635618</v>
      </c>
      <c r="BU17" s="12">
        <f ca="1">SUM(BU14:BU16)</f>
        <v>-403270</v>
      </c>
      <c r="BV17" s="13">
        <f ca="1">IF(BU17=0,0,IF(BS17=0,1,BU17/BS17))</f>
        <v>-9.9846789512360826E-2</v>
      </c>
      <c r="BW17" s="12">
        <f>+SUM(BW14:BW16)</f>
        <v>472124</v>
      </c>
      <c r="BX17" s="86">
        <f ca="1">+SUM(BX14:BX16)</f>
        <v>408981</v>
      </c>
      <c r="BY17" s="12">
        <f ca="1">SUM(BY14:BY16)</f>
        <v>-63143</v>
      </c>
      <c r="BZ17" s="13">
        <f ca="1">IF(BY17=0,0,IF(BW17=0,1,BY17/BW17))</f>
        <v>-0.13374240665587855</v>
      </c>
      <c r="CA17" s="12">
        <f>SUM(CA14:CA16)</f>
        <v>4511012</v>
      </c>
      <c r="CB17" s="86">
        <f ca="1">SUM(CB14:CB16)</f>
        <v>4044599</v>
      </c>
      <c r="CC17" s="12">
        <f ca="1">SUM(CC14:CC16)</f>
        <v>-466413</v>
      </c>
      <c r="CD17" s="13">
        <f ca="1">IF(CC17=0,0,IF(CA17=0,1,CC17/CA17))</f>
        <v>-0.10339431595393672</v>
      </c>
      <c r="CE17" s="12">
        <f>+SUM(CE14:CE16)</f>
        <v>421831</v>
      </c>
      <c r="CF17" s="86">
        <f ca="1">+SUM(CF14:CF16)</f>
        <v>379693</v>
      </c>
      <c r="CG17" s="12">
        <f ca="1">SUM(CG14:CG16)</f>
        <v>-42138</v>
      </c>
      <c r="CH17" s="13">
        <f ca="1">IF(CG17=0,0,IF(CE17=0,1,CG17/CE17))</f>
        <v>-9.9893085145472946E-2</v>
      </c>
      <c r="CI17" s="12">
        <f>SUM(CI14:CI16)</f>
        <v>4932843</v>
      </c>
      <c r="CJ17" s="86">
        <f ca="1">SUM(CJ14:CJ16)</f>
        <v>4424292</v>
      </c>
      <c r="CK17" s="12">
        <f ca="1">SUM(CK14:CK16)</f>
        <v>-508551</v>
      </c>
      <c r="CL17" s="13">
        <f ca="1">IF(CK17=0,0,IF(CI17=0,1,CK17/CI17))</f>
        <v>-0.10309490896020813</v>
      </c>
      <c r="CM17" s="12">
        <f>+SUM(CM14:CM16)</f>
        <v>422821</v>
      </c>
      <c r="CN17" s="86">
        <f ca="1">+SUM(CN14:CN16)</f>
        <v>367676</v>
      </c>
      <c r="CO17" s="12">
        <f ca="1">SUM(CO14:CO16)</f>
        <v>-55145</v>
      </c>
      <c r="CP17" s="13">
        <f ca="1">IF(CO17=0,0,IF(CM17=0,1,CO17/CM17))</f>
        <v>-0.13042162049661676</v>
      </c>
      <c r="CQ17" s="12">
        <f>SUM(CQ14:CQ16)</f>
        <v>5355664</v>
      </c>
      <c r="CR17" s="86">
        <f ca="1">SUM(CR14:CR16)</f>
        <v>4791968</v>
      </c>
      <c r="CS17" s="12">
        <f ca="1">SUM(CS14:CS16)</f>
        <v>-563696</v>
      </c>
      <c r="CT17" s="13">
        <f ca="1">IF(CS17=0,0,IF(CQ17=0,1,CS17/CQ17))</f>
        <v>-0.10525230858395897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286184</v>
      </c>
      <c r="D19" s="73">
        <f ca="1">OFFSET(CZ19,0,14,1,1)</f>
        <v>298064</v>
      </c>
      <c r="E19" s="18">
        <f ca="1">SUM(D19-C19)</f>
        <v>11880</v>
      </c>
      <c r="F19" s="19">
        <f ca="1">IF(E19=0,0,IF(C19=0,1,E19/C19))</f>
        <v>4.1511754675313782E-2</v>
      </c>
      <c r="G19" s="18">
        <f>SUMIF($C$6:F$6,G$5,$C19:F19)</f>
        <v>286184</v>
      </c>
      <c r="H19" s="73">
        <f ca="1">SUMIF($C$6:G$6,H$5,$C19:G19)</f>
        <v>298064</v>
      </c>
      <c r="I19" s="18">
        <f ca="1">SUM(H19-G19)</f>
        <v>11880</v>
      </c>
      <c r="J19" s="19">
        <f ca="1">IF(I19=0,0,IF(G19=0,1,I19/G19))</f>
        <v>4.1511754675313782E-2</v>
      </c>
      <c r="K19" s="18">
        <f>+DA19</f>
        <v>270598</v>
      </c>
      <c r="L19" s="73">
        <f ca="1">OFFSET(DA19,0,14,1,1)</f>
        <v>269708</v>
      </c>
      <c r="M19" s="18">
        <f ca="1">SUM(L19-K19)</f>
        <v>-890</v>
      </c>
      <c r="N19" s="19">
        <f ca="1">IF(M19=0,0,IF(K19=0,1,M19/K19))</f>
        <v>-3.2890117443587904E-3</v>
      </c>
      <c r="O19" s="18">
        <f>SUMIF($C$6:N$6,O$5,$C19:N19)</f>
        <v>556782</v>
      </c>
      <c r="P19" s="73">
        <f ca="1">SUMIF($C$6:O$6,P$5,$C19:O19)</f>
        <v>567772</v>
      </c>
      <c r="Q19" s="18">
        <f ca="1">SUM(P19-O19)</f>
        <v>10990</v>
      </c>
      <c r="R19" s="19">
        <f ca="1">IF(Q19=0,0,IF(O19=0,1,Q19/O19))</f>
        <v>1.9738425451972227E-2</v>
      </c>
      <c r="S19" s="18">
        <f>+DB19</f>
        <v>320395</v>
      </c>
      <c r="T19" s="73">
        <f ca="1">OFFSET(DB19,0,14,1,1)</f>
        <v>326710</v>
      </c>
      <c r="U19" s="18">
        <f ca="1">SUM(T19-S19)</f>
        <v>6315</v>
      </c>
      <c r="V19" s="19">
        <f ca="1">IF(U19=0,0,IF(S19=0,1,U19/S19))</f>
        <v>1.9710045412693705E-2</v>
      </c>
      <c r="W19" s="18">
        <f>SUMIF($C$6:V$6,W$5,$C19:V19)</f>
        <v>877177</v>
      </c>
      <c r="X19" s="73">
        <f ca="1">SUMIF($C$6:W$6,X$5,$C19:W19)</f>
        <v>894482</v>
      </c>
      <c r="Y19" s="18">
        <f ca="1">SUM(X19-W19)</f>
        <v>17305</v>
      </c>
      <c r="Z19" s="19">
        <f ca="1">IF(Y19=0,0,IF(W19=0,1,Y19/W19))</f>
        <v>1.9728059445243092E-2</v>
      </c>
      <c r="AA19" s="18">
        <f>+DC19</f>
        <v>322532</v>
      </c>
      <c r="AB19" s="73">
        <f ca="1">OFFSET(DC19,0,14,1,1)</f>
        <v>331677</v>
      </c>
      <c r="AC19" s="18">
        <f ca="1">SUM(AB19-AA19)</f>
        <v>9145</v>
      </c>
      <c r="AD19" s="19">
        <f ca="1">IF(AC19=0,0,IF(AA19=0,1,AC19/AA19))</f>
        <v>2.8353775749383008E-2</v>
      </c>
      <c r="AE19" s="18">
        <f>SUMIF($C$6:AD$6,AE$5,$C19:AD19)</f>
        <v>1199709</v>
      </c>
      <c r="AF19" s="73">
        <f ca="1">SUMIF($C$6:AE$6,AF$5,$C19:AE19)</f>
        <v>1226159</v>
      </c>
      <c r="AG19" s="18">
        <f ca="1">SUM(AF19-AE19)</f>
        <v>26450</v>
      </c>
      <c r="AH19" s="19">
        <f ca="1">IF(AG19=0,0,IF(AE19=0,1,AG19/AE19))</f>
        <v>2.2047013067335496E-2</v>
      </c>
      <c r="AI19" s="18">
        <f>+DD19</f>
        <v>329552</v>
      </c>
      <c r="AJ19" s="73">
        <f ca="1">OFFSET(DD19,0,14,1,1)</f>
        <v>359835</v>
      </c>
      <c r="AK19" s="18">
        <f ca="1">SUM(AJ19-AI19)</f>
        <v>30283</v>
      </c>
      <c r="AL19" s="19">
        <f ca="1">IF(AK19=0,0,IF(AI19=0,1,AK19/AI19))</f>
        <v>9.1891416225663936E-2</v>
      </c>
      <c r="AM19" s="18">
        <f>SUMIF($C$6:AL$6,AM$5,$C19:AL19)</f>
        <v>1529261</v>
      </c>
      <c r="AN19" s="73">
        <f ca="1">SUMIF($C$6:AM$6,AN$5,$C19:AM19)</f>
        <v>1585994</v>
      </c>
      <c r="AO19" s="18">
        <f ca="1">SUM(AN19-AM19)</f>
        <v>56733</v>
      </c>
      <c r="AP19" s="19">
        <f ca="1">IF(AO19=0,0,IF(AM19=0,1,AO19/AM19))</f>
        <v>3.7098310883492094E-2</v>
      </c>
      <c r="AQ19" s="18">
        <f>+DE19</f>
        <v>323136</v>
      </c>
      <c r="AR19" s="73">
        <f ca="1">OFFSET(DE19,0,14,1,1)</f>
        <v>358656</v>
      </c>
      <c r="AS19" s="18">
        <f ca="1">SUM(AR19-AQ19)</f>
        <v>35520</v>
      </c>
      <c r="AT19" s="19">
        <f ca="1">IF(AS19=0,0,IF(AQ19=0,1,AS19/AQ19))</f>
        <v>0.10992275698158051</v>
      </c>
      <c r="AU19" s="18">
        <f>SUMIF($C$6:AT$6,AU$5,$C19:AT19)</f>
        <v>1852397</v>
      </c>
      <c r="AV19" s="73">
        <f ca="1">SUMIF($C$6:AU$6,AV$5,$C19:AU19)</f>
        <v>1944650</v>
      </c>
      <c r="AW19" s="18">
        <f ca="1">SUM(AV19-AU19)</f>
        <v>92253</v>
      </c>
      <c r="AX19" s="19">
        <f ca="1">IF(AW19=0,0,IF(AU19=0,1,AW19/AU19))</f>
        <v>4.9801959299221495E-2</v>
      </c>
      <c r="AY19" s="18">
        <f>+DF19</f>
        <v>333692</v>
      </c>
      <c r="AZ19" s="73">
        <f ca="1">OFFSET(DF19,0,14,1,1)</f>
        <v>370644</v>
      </c>
      <c r="BA19" s="18">
        <f ca="1">SUM(AZ19-AY19)</f>
        <v>36952</v>
      </c>
      <c r="BB19" s="19">
        <f ca="1">IF(BA19=0,0,IF(AY19=0,1,BA19/AY19))</f>
        <v>0.11073684715246394</v>
      </c>
      <c r="BC19" s="18">
        <f>SUMIF($C$6:BB$6,BC$5,$C19:BB19)</f>
        <v>2186089</v>
      </c>
      <c r="BD19" s="73">
        <f ca="1">SUMIF($C$6:BC$6,BD$5,$C19:BC19)</f>
        <v>2315294</v>
      </c>
      <c r="BE19" s="18">
        <f ca="1">SUM(BD19-BC19)</f>
        <v>129205</v>
      </c>
      <c r="BF19" s="19">
        <f ca="1">IF(BE19=0,0,IF(BC19=0,1,BE19/BC19))</f>
        <v>5.910326615247595E-2</v>
      </c>
      <c r="BG19" s="18">
        <f>+DG19</f>
        <v>344852</v>
      </c>
      <c r="BH19" s="73">
        <f ca="1">OFFSET(DG19,0,14,1,1)</f>
        <v>373975</v>
      </c>
      <c r="BI19" s="18">
        <f ca="1">SUM(BH19-BG19)</f>
        <v>29123</v>
      </c>
      <c r="BJ19" s="19">
        <f ca="1">IF(BI19=0,0,IF(BG19=0,1,BI19/BG19))</f>
        <v>8.4450720888961064E-2</v>
      </c>
      <c r="BK19" s="18">
        <f>SUMIF($C$6:BJ$6,BK$5,$C19:BJ19)</f>
        <v>2530941</v>
      </c>
      <c r="BL19" s="73">
        <f ca="1">SUMIF($C$6:BK$6,BL$5,$C19:BK19)</f>
        <v>2689269</v>
      </c>
      <c r="BM19" s="18">
        <f ca="1">SUM(BL19-BK19)</f>
        <v>158328</v>
      </c>
      <c r="BN19" s="19">
        <f ca="1">IF(BM19=0,0,IF(BK19=0,1,BM19/BK19))</f>
        <v>6.2556969917512889E-2</v>
      </c>
      <c r="BO19" s="18">
        <f>+DH19</f>
        <v>321899</v>
      </c>
      <c r="BP19" s="73">
        <f ca="1">OFFSET(DH19,0,14,1,1)</f>
        <v>358271</v>
      </c>
      <c r="BQ19" s="18">
        <f ca="1">SUM(BP19-BO19)</f>
        <v>36372</v>
      </c>
      <c r="BR19" s="19">
        <f ca="1">IF(BQ19=0,0,IF(BO19=0,1,BQ19/BO19))</f>
        <v>0.1129919633176866</v>
      </c>
      <c r="BS19" s="18">
        <f>SUMIF($C$6:BR$6,BS$5,$C19:BR19)</f>
        <v>2852840</v>
      </c>
      <c r="BT19" s="73">
        <f ca="1">SUMIF($C$6:BS$6,BT$5,$C19:BS19)</f>
        <v>3047540</v>
      </c>
      <c r="BU19" s="18">
        <f ca="1">SUM(BT19-BS19)</f>
        <v>194700</v>
      </c>
      <c r="BV19" s="19">
        <f ca="1">IF(BU19=0,0,IF(BS19=0,1,BU19/BS19))</f>
        <v>6.8247781158424586E-2</v>
      </c>
      <c r="BW19" s="18">
        <f>+DI19</f>
        <v>337522</v>
      </c>
      <c r="BX19" s="73">
        <f ca="1">OFFSET(DI19,0,14,1,1)</f>
        <v>368467</v>
      </c>
      <c r="BY19" s="18">
        <f ca="1">SUM(BX19-BW19)</f>
        <v>30945</v>
      </c>
      <c r="BZ19" s="19">
        <f ca="1">IF(BY19=0,0,IF(BW19=0,1,BY19/BW19))</f>
        <v>9.1682912521257875E-2</v>
      </c>
      <c r="CA19" s="18">
        <f>SUMIF($C$6:BZ$6,CA$5,$C19:BZ19)</f>
        <v>3190362</v>
      </c>
      <c r="CB19" s="73">
        <f ca="1">SUMIF($C$6:CA$6,CB$5,$C19:CA19)</f>
        <v>3416007</v>
      </c>
      <c r="CC19" s="18">
        <f ca="1">SUM(CB19-CA19)</f>
        <v>225645</v>
      </c>
      <c r="CD19" s="19">
        <f ca="1">IF(CC19=0,0,IF(CA19=0,1,CC19/CA19))</f>
        <v>7.0727083635023238E-2</v>
      </c>
      <c r="CE19" s="18">
        <f>+DJ19</f>
        <v>316268</v>
      </c>
      <c r="CF19" s="73">
        <f ca="1">OFFSET(DJ19,0,14,1,1)</f>
        <v>341970</v>
      </c>
      <c r="CG19" s="18">
        <f ca="1">SUM(CF19-CE19)</f>
        <v>25702</v>
      </c>
      <c r="CH19" s="19">
        <f ca="1">IF(CG19=0,0,IF(CE19=0,1,CG19/CE19))</f>
        <v>8.1266520798816189E-2</v>
      </c>
      <c r="CI19" s="18">
        <f>SUMIF($C$6:CH$6,CI$5,$C19:CH19)</f>
        <v>3506630</v>
      </c>
      <c r="CJ19" s="73">
        <f ca="1">SUMIF($C$6:CI$6,CJ$5,$C19:CI19)</f>
        <v>3757977</v>
      </c>
      <c r="CK19" s="18">
        <f ca="1">SUM(CJ19-CI19)</f>
        <v>251347</v>
      </c>
      <c r="CL19" s="19">
        <f ca="1">IF(CK19=0,0,IF(CI19=0,1,CK19/CI19))</f>
        <v>7.1677650621822089E-2</v>
      </c>
      <c r="CM19" s="18">
        <f>+DK19</f>
        <v>327791</v>
      </c>
      <c r="CN19" s="73">
        <f ca="1">OFFSET(DK19,0,14,1,1)</f>
        <v>349368</v>
      </c>
      <c r="CO19" s="18">
        <f ca="1">SUM(CN19-CM19)</f>
        <v>21577</v>
      </c>
      <c r="CP19" s="19">
        <f ca="1">IF(CO19=0,0,IF(CM19=0,1,CO19/CM19))</f>
        <v>6.5825480260287811E-2</v>
      </c>
      <c r="CQ19" s="18">
        <f>SUMIF($C$6:CP$6,CQ$5,$C19:CP19)</f>
        <v>3834421</v>
      </c>
      <c r="CR19" s="73">
        <f ca="1">SUMIF($C$6:CQ$6,CR$5,$C19:CQ19)</f>
        <v>4107345</v>
      </c>
      <c r="CS19" s="18">
        <f ca="1">SUM(CR19-CQ19)</f>
        <v>272924</v>
      </c>
      <c r="CT19" s="19">
        <f ca="1">IF(CS19=0,0,IF(CQ19=0,1,CS19/CQ19))</f>
        <v>7.1177369412487576E-2</v>
      </c>
      <c r="CW19" t="s">
        <v>11</v>
      </c>
      <c r="CX19" t="s">
        <v>6</v>
      </c>
      <c r="CZ19" s="74">
        <f>SUMIF(DWT!$A$93:$A$103,'2014-2015'!CZ$7,DWT!D$93:D$103)</f>
        <v>286184</v>
      </c>
      <c r="DA19" s="74">
        <f>SUMIF(DWT!$A$93:$A$103,'2014-2015'!DA$7,DWT!E$93:E$103)</f>
        <v>270598</v>
      </c>
      <c r="DB19" s="74">
        <f>SUMIF(DWT!$A$93:$A$103,'2014-2015'!DB$7,DWT!F$93:F$103)</f>
        <v>320395</v>
      </c>
      <c r="DC19" s="74">
        <f>SUMIF(DWT!$A$93:$A$103,'2014-2015'!DC$7,DWT!G$93:G$103)</f>
        <v>322532</v>
      </c>
      <c r="DD19" s="74">
        <f>SUMIF(DWT!$A$93:$A$103,'2014-2015'!DD$7,DWT!H$93:H$103)</f>
        <v>329552</v>
      </c>
      <c r="DE19" s="74">
        <f>SUMIF(DWT!$A$93:$A$103,'2014-2015'!DE$7,DWT!I$93:I$103)</f>
        <v>323136</v>
      </c>
      <c r="DF19" s="74">
        <f>SUMIF(DWT!$A$93:$A$103,'2014-2015'!DF$7,DWT!J$93:J$103)</f>
        <v>333692</v>
      </c>
      <c r="DG19" s="74">
        <f>SUMIF(DWT!$A$93:$A$103,'2014-2015'!DG$7,DWT!K$93:K$103)</f>
        <v>344852</v>
      </c>
      <c r="DH19" s="74">
        <f>SUMIF(DWT!$A$93:$A$103,'2014-2015'!DH$7,DWT!L$93:L$103)</f>
        <v>321899</v>
      </c>
      <c r="DI19" s="74">
        <f>SUMIF(DWT!$A$93:$A$103,'2014-2015'!DI$7,DWT!M$93:M$103)</f>
        <v>337522</v>
      </c>
      <c r="DJ19" s="74">
        <f>SUMIF(DWT!$A$93:$A$103,'2014-2015'!DJ$7,DWT!N$93:N$103)</f>
        <v>316268</v>
      </c>
      <c r="DK19" s="74">
        <f>SUMIF(DWT!$A$93:$A$103,'2014-2015'!DK$7,DWT!O$93:O$103)</f>
        <v>327791</v>
      </c>
      <c r="DN19" s="74">
        <f>SUMIF(DWT!$A$93:$A$103,'2014-2015'!DN$7,DWT!D$93:D$103)</f>
        <v>298064</v>
      </c>
      <c r="DO19" s="74">
        <f>SUMIF(DWT!$A$93:$A$103,'2014-2015'!DO$7,DWT!E$93:E$103)</f>
        <v>269708</v>
      </c>
      <c r="DP19" s="74">
        <f>SUMIF(DWT!$A$93:$A$103,'2014-2015'!DP$7,DWT!F$93:F$103)</f>
        <v>326710</v>
      </c>
      <c r="DQ19" s="74">
        <f>SUMIF(DWT!$A$93:$A$103,'2014-2015'!DQ$7,DWT!G$93:G$103)</f>
        <v>331677</v>
      </c>
      <c r="DR19" s="74">
        <f>SUMIF(DWT!$A$93:$A$103,'2014-2015'!DR$7,DWT!H$93:H$103)</f>
        <v>359835</v>
      </c>
      <c r="DS19" s="74">
        <f>SUMIF(DWT!$A$93:$A$103,'2014-2015'!DS$7,DWT!I$93:I$103)</f>
        <v>358656</v>
      </c>
      <c r="DT19" s="74">
        <f>SUMIF(DWT!$A$93:$A$103,'2014-2015'!DT$7,DWT!J$93:J$103)</f>
        <v>370644</v>
      </c>
      <c r="DU19" s="74">
        <f>SUMIF(DWT!$A$93:$A$103,'2014-2015'!DU$7,DWT!K$93:K$103)</f>
        <v>373975</v>
      </c>
      <c r="DV19" s="74">
        <f>SUMIF(DWT!$A$93:$A$103,'2014-2015'!DV$7,DWT!L$93:L$103)</f>
        <v>358271</v>
      </c>
      <c r="DW19" s="74">
        <f>SUMIF(DWT!$A$93:$A$103,'2014-2015'!DW$7,DWT!M$93:M$103)</f>
        <v>368467</v>
      </c>
      <c r="DX19" s="74">
        <f>SUMIF(DWT!$A$93:$A$103,'2014-2015'!DX$7,DWT!N$93:N$103)</f>
        <v>341970</v>
      </c>
      <c r="DY19" s="74">
        <f>SUMIF(DWT!$A$93:$A$103,'2014-2015'!DY$7,DWT!O$93:O$103)</f>
        <v>349368</v>
      </c>
    </row>
    <row r="20" spans="1:130">
      <c r="A20" s="84" t="str">
        <f>+CW21</f>
        <v>Detroit-Windsor Tunnel</v>
      </c>
      <c r="B20" s="26" t="s">
        <v>7</v>
      </c>
      <c r="C20" s="18">
        <f>+CZ20</f>
        <v>2312</v>
      </c>
      <c r="D20" s="73">
        <f ca="1">OFFSET(CZ20,0,14,1,1)</f>
        <v>2294</v>
      </c>
      <c r="E20" s="18">
        <f ca="1">SUM(D20-C20)</f>
        <v>-18</v>
      </c>
      <c r="F20" s="19">
        <f ca="1">IF(E20=0,0,IF(C20=0,1,E20/C20))</f>
        <v>-7.7854671280276812E-3</v>
      </c>
      <c r="G20" s="18">
        <f>SUMIF($C$6:F$6,G$5,$C20:F20)</f>
        <v>2312</v>
      </c>
      <c r="H20" s="73">
        <f ca="1">SUMIF($C$6:G$6,H$5,$C20:G20)</f>
        <v>2294</v>
      </c>
      <c r="I20" s="18">
        <f ca="1">SUM(H20-G20)</f>
        <v>-18</v>
      </c>
      <c r="J20" s="19">
        <f ca="1">IF(I20=0,0,IF(G20=0,1,I20/G20))</f>
        <v>-7.7854671280276812E-3</v>
      </c>
      <c r="K20" s="18">
        <f>+DA20</f>
        <v>2435</v>
      </c>
      <c r="L20" s="73">
        <f ca="1">OFFSET(DA20,0,14,1,1)</f>
        <v>1905</v>
      </c>
      <c r="M20" s="18">
        <f ca="1">SUM(L20-K20)</f>
        <v>-530</v>
      </c>
      <c r="N20" s="19">
        <f ca="1">IF(M20=0,0,IF(K20=0,1,M20/K20))</f>
        <v>-0.21765913757700206</v>
      </c>
      <c r="O20" s="18">
        <f>SUMIF($C$6:N$6,O$5,$C20:N20)</f>
        <v>4747</v>
      </c>
      <c r="P20" s="73">
        <f ca="1">SUMIF($C$6:O$6,P$5,$C20:O20)</f>
        <v>4199</v>
      </c>
      <c r="Q20" s="18">
        <f ca="1">SUM(P20-O20)</f>
        <v>-548</v>
      </c>
      <c r="R20" s="19">
        <f ca="1">IF(Q20=0,0,IF(O20=0,1,Q20/O20))</f>
        <v>-0.11544133136717927</v>
      </c>
      <c r="S20" s="18">
        <f>+DB20</f>
        <v>2963</v>
      </c>
      <c r="T20" s="73">
        <f ca="1">OFFSET(DB20,0,14,1,1)</f>
        <v>1995</v>
      </c>
      <c r="U20" s="18">
        <f ca="1">SUM(T20-S20)</f>
        <v>-968</v>
      </c>
      <c r="V20" s="19">
        <f ca="1">IF(U20=0,0,IF(S20=0,1,U20/S20))</f>
        <v>-0.32669591630104622</v>
      </c>
      <c r="W20" s="18">
        <f>SUMIF($C$6:V$6,W$5,$C20:V20)</f>
        <v>7710</v>
      </c>
      <c r="X20" s="73">
        <f ca="1">SUMIF($C$6:W$6,X$5,$C20:W20)</f>
        <v>6194</v>
      </c>
      <c r="Y20" s="18">
        <f ca="1">SUM(X20-W20)</f>
        <v>-1516</v>
      </c>
      <c r="Z20" s="19">
        <f ca="1">IF(Y20=0,0,IF(W20=0,1,Y20/W20))</f>
        <v>-0.19662775616083009</v>
      </c>
      <c r="AA20" s="18">
        <f>+DC20</f>
        <v>2835</v>
      </c>
      <c r="AB20" s="73">
        <f ca="1">OFFSET(DC20,0,14,1,1)</f>
        <v>2251</v>
      </c>
      <c r="AC20" s="18">
        <f ca="1">SUM(AB20-AA20)</f>
        <v>-584</v>
      </c>
      <c r="AD20" s="19">
        <f ca="1">IF(AC20=0,0,IF(AA20=0,1,AC20/AA20))</f>
        <v>-0.20599647266313934</v>
      </c>
      <c r="AE20" s="18">
        <f>SUMIF($C$6:AD$6,AE$5,$C20:AD20)</f>
        <v>10545</v>
      </c>
      <c r="AF20" s="73">
        <f ca="1">SUMIF($C$6:AE$6,AF$5,$C20:AE20)</f>
        <v>8445</v>
      </c>
      <c r="AG20" s="18">
        <f ca="1">SUM(AF20-AE20)</f>
        <v>-2100</v>
      </c>
      <c r="AH20" s="19">
        <f ca="1">IF(AG20=0,0,IF(AE20=0,1,AG20/AE20))</f>
        <v>-0.19914651493598862</v>
      </c>
      <c r="AI20" s="18">
        <f>+DD20</f>
        <v>2934</v>
      </c>
      <c r="AJ20" s="73">
        <f ca="1">OFFSET(DD20,0,14,1,1)</f>
        <v>2160</v>
      </c>
      <c r="AK20" s="18">
        <f ca="1">SUM(AJ20-AI20)</f>
        <v>-774</v>
      </c>
      <c r="AL20" s="19">
        <f ca="1">IF(AK20=0,0,IF(AI20=0,1,AK20/AI20))</f>
        <v>-0.26380368098159507</v>
      </c>
      <c r="AM20" s="18">
        <f>SUMIF($C$6:AL$6,AM$5,$C20:AL20)</f>
        <v>13479</v>
      </c>
      <c r="AN20" s="73">
        <f ca="1">SUMIF($C$6:AM$6,AN$5,$C20:AM20)</f>
        <v>10605</v>
      </c>
      <c r="AO20" s="18">
        <f ca="1">SUM(AN20-AM20)</f>
        <v>-2874</v>
      </c>
      <c r="AP20" s="19">
        <f ca="1">IF(AO20=0,0,IF(AM20=0,1,AO20/AM20))</f>
        <v>-0.21322056532383707</v>
      </c>
      <c r="AQ20" s="18">
        <f>+DE20</f>
        <v>2693</v>
      </c>
      <c r="AR20" s="73">
        <f ca="1">OFFSET(DE20,0,14,1,1)</f>
        <v>2632</v>
      </c>
      <c r="AS20" s="18">
        <f ca="1">SUM(AR20-AQ20)</f>
        <v>-61</v>
      </c>
      <c r="AT20" s="19">
        <f ca="1">IF(AS20=0,0,IF(AQ20=0,1,AS20/AQ20))</f>
        <v>-2.2651318232454511E-2</v>
      </c>
      <c r="AU20" s="18">
        <f>SUMIF($C$6:AT$6,AU$5,$C20:AT20)</f>
        <v>16172</v>
      </c>
      <c r="AV20" s="73">
        <f ca="1">SUMIF($C$6:AU$6,AV$5,$C20:AU20)</f>
        <v>13237</v>
      </c>
      <c r="AW20" s="18">
        <f ca="1">SUM(AV20-AU20)</f>
        <v>-2935</v>
      </c>
      <c r="AX20" s="19">
        <f ca="1">IF(AW20=0,0,IF(AU20=0,1,AW20/AU20))</f>
        <v>-0.18148651991095721</v>
      </c>
      <c r="AY20" s="18">
        <f>+DF20</f>
        <v>2196</v>
      </c>
      <c r="AZ20" s="73">
        <f ca="1">OFFSET(DF20,0,14,1,1)</f>
        <v>2212</v>
      </c>
      <c r="BA20" s="18">
        <f ca="1">SUM(AZ20-AY20)</f>
        <v>16</v>
      </c>
      <c r="BB20" s="19">
        <f ca="1">IF(BA20=0,0,IF(AY20=0,1,BA20/AY20))</f>
        <v>7.2859744990892532E-3</v>
      </c>
      <c r="BC20" s="18">
        <f>SUMIF($C$6:BB$6,BC$5,$C20:BB20)</f>
        <v>18368</v>
      </c>
      <c r="BD20" s="73">
        <f ca="1">SUMIF($C$6:BC$6,BD$5,$C20:BC20)</f>
        <v>15449</v>
      </c>
      <c r="BE20" s="18">
        <f ca="1">SUM(BD20-BC20)</f>
        <v>-2919</v>
      </c>
      <c r="BF20" s="19">
        <f ca="1">IF(BE20=0,0,IF(BC20=0,1,BE20/BC20))</f>
        <v>-0.15891768292682926</v>
      </c>
      <c r="BG20" s="18">
        <f>+DG20</f>
        <v>1895</v>
      </c>
      <c r="BH20" s="73">
        <f ca="1">OFFSET(DG20,0,14,1,1)</f>
        <v>2801</v>
      </c>
      <c r="BI20" s="18">
        <f ca="1">SUM(BH20-BG20)</f>
        <v>906</v>
      </c>
      <c r="BJ20" s="19">
        <f ca="1">IF(BI20=0,0,IF(BG20=0,1,BI20/BG20))</f>
        <v>0.47810026385224275</v>
      </c>
      <c r="BK20" s="18">
        <f>SUMIF($C$6:BJ$6,BK$5,$C20:BJ20)</f>
        <v>20263</v>
      </c>
      <c r="BL20" s="73">
        <f ca="1">SUMIF($C$6:BK$6,BL$5,$C20:BK20)</f>
        <v>18250</v>
      </c>
      <c r="BM20" s="18">
        <f ca="1">SUM(BL20-BK20)</f>
        <v>-2013</v>
      </c>
      <c r="BN20" s="19">
        <f ca="1">IF(BM20=0,0,IF(BK20=0,1,BM20/BK20))</f>
        <v>-9.9343631249074665E-2</v>
      </c>
      <c r="BO20" s="18">
        <f>+DH20</f>
        <v>2209</v>
      </c>
      <c r="BP20" s="73">
        <f ca="1">OFFSET(DH20,0,14,1,1)</f>
        <v>2813</v>
      </c>
      <c r="BQ20" s="18">
        <f ca="1">SUM(BP20-BO20)</f>
        <v>604</v>
      </c>
      <c r="BR20" s="19">
        <f ca="1">IF(BQ20=0,0,IF(BO20=0,1,BQ20/BO20))</f>
        <v>0.27342688999547304</v>
      </c>
      <c r="BS20" s="18">
        <f>SUMIF($C$6:BR$6,BS$5,$C20:BR20)</f>
        <v>22472</v>
      </c>
      <c r="BT20" s="73">
        <f ca="1">SUMIF($C$6:BS$6,BT$5,$C20:BS20)</f>
        <v>21063</v>
      </c>
      <c r="BU20" s="18">
        <f ca="1">SUM(BT20-BS20)</f>
        <v>-1409</v>
      </c>
      <c r="BV20" s="19">
        <f ca="1">IF(BU20=0,0,IF(BS20=0,1,BU20/BS20))</f>
        <v>-6.2700249199003202E-2</v>
      </c>
      <c r="BW20" s="18">
        <f>+DI20</f>
        <v>2409</v>
      </c>
      <c r="BX20" s="73">
        <f ca="1">OFFSET(DI20,0,14,1,1)</f>
        <v>3254</v>
      </c>
      <c r="BY20" s="18">
        <f ca="1">SUM(BX20-BW20)</f>
        <v>845</v>
      </c>
      <c r="BZ20" s="19">
        <f ca="1">IF(BY20=0,0,IF(BW20=0,1,BY20/BW20))</f>
        <v>0.35076795350767953</v>
      </c>
      <c r="CA20" s="18">
        <f>SUMIF($C$6:BZ$6,CA$5,$C20:BZ20)</f>
        <v>24881</v>
      </c>
      <c r="CB20" s="73">
        <f ca="1">SUMIF($C$6:CA$6,CB$5,$C20:CA20)</f>
        <v>24317</v>
      </c>
      <c r="CC20" s="18">
        <f ca="1">SUM(CB20-CA20)</f>
        <v>-564</v>
      </c>
      <c r="CD20" s="19">
        <f ca="1">IF(CC20=0,0,IF(CA20=0,1,CC20/CA20))</f>
        <v>-2.266789920019292E-2</v>
      </c>
      <c r="CE20" s="18">
        <f>+DJ20</f>
        <v>3531</v>
      </c>
      <c r="CF20" s="73">
        <f ca="1">OFFSET(DJ20,0,14,1,1)</f>
        <v>2884</v>
      </c>
      <c r="CG20" s="18">
        <f ca="1">SUM(CF20-CE20)</f>
        <v>-647</v>
      </c>
      <c r="CH20" s="19">
        <f ca="1">IF(CG20=0,0,IF(CE20=0,1,CG20/CE20))</f>
        <v>-0.18323421127159445</v>
      </c>
      <c r="CI20" s="18">
        <f>SUMIF($C$6:CH$6,CI$5,$C20:CH20)</f>
        <v>28412</v>
      </c>
      <c r="CJ20" s="73">
        <f ca="1">SUMIF($C$6:CI$6,CJ$5,$C20:CI20)</f>
        <v>27201</v>
      </c>
      <c r="CK20" s="18">
        <f ca="1">SUM(CJ20-CI20)</f>
        <v>-1211</v>
      </c>
      <c r="CL20" s="19">
        <f ca="1">IF(CK20=0,0,IF(CI20=0,1,CK20/CI20))</f>
        <v>-4.2622835421652822E-2</v>
      </c>
      <c r="CM20" s="18">
        <f>+DK20</f>
        <v>2029</v>
      </c>
      <c r="CN20" s="73">
        <f ca="1">OFFSET(DK20,0,14,1,1)</f>
        <v>2097</v>
      </c>
      <c r="CO20" s="18">
        <f ca="1">SUM(CN20-CM20)</f>
        <v>68</v>
      </c>
      <c r="CP20" s="19">
        <f ca="1">IF(CO20=0,0,IF(CM20=0,1,CO20/CM20))</f>
        <v>3.351404632824051E-2</v>
      </c>
      <c r="CQ20" s="18">
        <f>SUMIF($C$6:CP$6,CQ$5,$C20:CP20)</f>
        <v>30441</v>
      </c>
      <c r="CR20" s="73">
        <f ca="1">SUMIF($C$6:CQ$6,CR$5,$C20:CQ20)</f>
        <v>29298</v>
      </c>
      <c r="CS20" s="18">
        <f ca="1">SUM(CR20-CQ20)</f>
        <v>-1143</v>
      </c>
      <c r="CT20" s="19">
        <f ca="1">IF(CS20=0,0,IF(CQ20=0,1,CS20/CQ20))</f>
        <v>-3.7548043756775402E-2</v>
      </c>
      <c r="CW20" t="s">
        <v>11</v>
      </c>
      <c r="CX20" t="s">
        <v>7</v>
      </c>
      <c r="CY20" s="7"/>
      <c r="CZ20" s="74">
        <f>SUMIF(DWT!$A$111:$A$121,'2014-2015'!CZ$7,DWT!D$111:D$121)</f>
        <v>2312</v>
      </c>
      <c r="DA20" s="74">
        <f>SUMIF(DWT!$A$111:$A$121,'2014-2015'!DA$7,DWT!E$111:E$121)</f>
        <v>2435</v>
      </c>
      <c r="DB20" s="74">
        <f>SUMIF(DWT!$A$111:$A$121,'2014-2015'!DB$7,DWT!F$111:F$121)</f>
        <v>2963</v>
      </c>
      <c r="DC20" s="74">
        <f>SUMIF(DWT!$A$111:$A$121,'2014-2015'!DC$7,DWT!G$111:G$121)</f>
        <v>2835</v>
      </c>
      <c r="DD20" s="74">
        <f>SUMIF(DWT!$A$111:$A$121,'2014-2015'!DD$7,DWT!H$111:H$121)</f>
        <v>2934</v>
      </c>
      <c r="DE20" s="74">
        <f>SUMIF(DWT!$A$111:$A$121,'2014-2015'!DE$7,DWT!I$111:I$121)</f>
        <v>2693</v>
      </c>
      <c r="DF20" s="74">
        <f>SUMIF(DWT!$A$111:$A$121,'2014-2015'!DF$7,DWT!J$111:J$121)</f>
        <v>2196</v>
      </c>
      <c r="DG20" s="74">
        <f>SUMIF(DWT!$A$111:$A$121,'2014-2015'!DG$7,DWT!K$111:K$121)</f>
        <v>1895</v>
      </c>
      <c r="DH20" s="74">
        <f>SUMIF(DWT!$A$111:$A$121,'2014-2015'!DH$7,DWT!L$111:L$121)</f>
        <v>2209</v>
      </c>
      <c r="DI20" s="74">
        <f>SUMIF(DWT!$A$111:$A$121,'2014-2015'!DI$7,DWT!M$111:M$121)</f>
        <v>2409</v>
      </c>
      <c r="DJ20" s="74">
        <f>SUMIF(DWT!$A$111:$A$121,'2014-2015'!DJ$7,DWT!N$111:N$121)</f>
        <v>3531</v>
      </c>
      <c r="DK20" s="74">
        <f>SUMIF(DWT!$A$111:$A$121,'2014-2015'!DK$7,DWT!O$111:O$121)</f>
        <v>2029</v>
      </c>
      <c r="DN20" s="74">
        <f>SUMIF(DWT!$A$111:$A$121,'2014-2015'!DN$7,DWT!D$111:D$121)</f>
        <v>2294</v>
      </c>
      <c r="DO20" s="74">
        <f>SUMIF(DWT!$A$111:$A$121,'2014-2015'!DO$7,DWT!E$111:E$121)</f>
        <v>1905</v>
      </c>
      <c r="DP20" s="74">
        <f>SUMIF(DWT!$A$111:$A$121,'2014-2015'!DP$7,DWT!F$111:F$121)</f>
        <v>1995</v>
      </c>
      <c r="DQ20" s="74">
        <f>SUMIF(DWT!$A$111:$A$121,'2014-2015'!DQ$7,DWT!G$111:G$121)</f>
        <v>2251</v>
      </c>
      <c r="DR20" s="74">
        <f>SUMIF(DWT!$A$111:$A$121,'2014-2015'!DR$7,DWT!H$111:H$121)</f>
        <v>2160</v>
      </c>
      <c r="DS20" s="74">
        <f>SUMIF(DWT!$A$111:$A$121,'2014-2015'!DS$7,DWT!I$111:I$121)</f>
        <v>2632</v>
      </c>
      <c r="DT20" s="74">
        <f>SUMIF(DWT!$A$111:$A$121,'2014-2015'!DT$7,DWT!J$111:J$121)</f>
        <v>2212</v>
      </c>
      <c r="DU20" s="74">
        <f>SUMIF(DWT!$A$111:$A$121,'2014-2015'!DU$7,DWT!K$111:K$121)</f>
        <v>2801</v>
      </c>
      <c r="DV20" s="74">
        <f>SUMIF(DWT!$A$111:$A$121,'2014-2015'!DV$7,DWT!L$111:L$121)</f>
        <v>2813</v>
      </c>
      <c r="DW20" s="74">
        <f>SUMIF(DWT!$A$111:$A$121,'2014-2015'!DW$7,DWT!M$111:M$121)</f>
        <v>3254</v>
      </c>
      <c r="DX20" s="74">
        <f>SUMIF(DWT!$A$111:$A$121,'2014-2015'!DX$7,DWT!N$111:N$121)</f>
        <v>2884</v>
      </c>
      <c r="DY20" s="74">
        <f>SUMIF(DWT!$A$111:$A$121,'2014-2015'!DY$7,DWT!O$111:O$121)</f>
        <v>2097</v>
      </c>
    </row>
    <row r="21" spans="1:130">
      <c r="A21" s="83"/>
      <c r="B21" s="26" t="s">
        <v>8</v>
      </c>
      <c r="C21" s="73">
        <f>+CZ21</f>
        <v>3909</v>
      </c>
      <c r="D21" s="73">
        <f ca="1">OFFSET(CZ21,0,14,1,1)</f>
        <v>3773</v>
      </c>
      <c r="E21" s="73">
        <f ca="1">SUM(D21-C21)</f>
        <v>-136</v>
      </c>
      <c r="F21" s="19">
        <f ca="1">IF(E21=0,0,IF(C21=0,1,E21/C21))</f>
        <v>-3.4791506779227425E-2</v>
      </c>
      <c r="G21" s="73">
        <f>SUMIF($C$6:F$6,G$5,$C21:F21)</f>
        <v>3909</v>
      </c>
      <c r="H21" s="73">
        <f ca="1">SUMIF($C$6:G$6,H$5,$C21:G21)</f>
        <v>3773</v>
      </c>
      <c r="I21" s="73">
        <f ca="1">SUM(H21-G21)</f>
        <v>-136</v>
      </c>
      <c r="J21" s="19">
        <f ca="1">IF(I21=0,0,IF(G21=0,1,I21/G21))</f>
        <v>-3.4791506779227425E-2</v>
      </c>
      <c r="K21" s="73">
        <f>+DA21</f>
        <v>3021</v>
      </c>
      <c r="L21" s="73">
        <f ca="1">OFFSET(DA21,0,14,1,1)</f>
        <v>2994</v>
      </c>
      <c r="M21" s="73">
        <f ca="1">SUM(L21-K21)</f>
        <v>-27</v>
      </c>
      <c r="N21" s="19">
        <f ca="1">IF(M21=0,0,IF(K21=0,1,M21/K21))</f>
        <v>-8.9374379344587893E-3</v>
      </c>
      <c r="O21" s="73">
        <f>SUMIF($C$6:N$6,O$5,$C21:N21)</f>
        <v>6930</v>
      </c>
      <c r="P21" s="73">
        <f ca="1">SUMIF($C$6:O$6,P$5,$C21:O21)</f>
        <v>6767</v>
      </c>
      <c r="Q21" s="73">
        <f ca="1">SUM(P21-O21)</f>
        <v>-163</v>
      </c>
      <c r="R21" s="19">
        <f ca="1">IF(Q21=0,0,IF(O21=0,1,Q21/O21))</f>
        <v>-2.3520923520923522E-2</v>
      </c>
      <c r="S21" s="73">
        <f>+DB21</f>
        <v>3656</v>
      </c>
      <c r="T21" s="73">
        <f ca="1">OFFSET(DB21,0,14,1,1)</f>
        <v>3479</v>
      </c>
      <c r="U21" s="73">
        <f ca="1">SUM(T21-S21)</f>
        <v>-177</v>
      </c>
      <c r="V21" s="19">
        <f ca="1">IF(U21=0,0,IF(S21=0,1,U21/S21))</f>
        <v>-4.8413566739606125E-2</v>
      </c>
      <c r="W21" s="73">
        <f>SUMIF($C$6:V$6,W$5,$C21:V21)</f>
        <v>10586</v>
      </c>
      <c r="X21" s="73">
        <f ca="1">SUMIF($C$6:W$6,X$5,$C21:W21)</f>
        <v>10246</v>
      </c>
      <c r="Y21" s="73">
        <f ca="1">SUM(X21-W21)</f>
        <v>-340</v>
      </c>
      <c r="Z21" s="19">
        <f ca="1">IF(Y21=0,0,IF(W21=0,1,Y21/W21))</f>
        <v>-3.2117891554883808E-2</v>
      </c>
      <c r="AA21" s="73">
        <f>+DC21</f>
        <v>3431</v>
      </c>
      <c r="AB21" s="73">
        <f ca="1">OFFSET(DC21,0,14,1,1)</f>
        <v>3462</v>
      </c>
      <c r="AC21" s="73">
        <f ca="1">SUM(AB21-AA21)</f>
        <v>31</v>
      </c>
      <c r="AD21" s="19">
        <f ca="1">IF(AC21=0,0,IF(AA21=0,1,AC21/AA21))</f>
        <v>9.0352666860973475E-3</v>
      </c>
      <c r="AE21" s="73">
        <f>SUMIF($C$6:AD$6,AE$5,$C21:AD21)</f>
        <v>14017</v>
      </c>
      <c r="AF21" s="73">
        <f ca="1">SUMIF($C$6:AE$6,AF$5,$C21:AE21)</f>
        <v>13708</v>
      </c>
      <c r="AG21" s="73">
        <f ca="1">SUM(AF21-AE21)</f>
        <v>-309</v>
      </c>
      <c r="AH21" s="19">
        <f ca="1">IF(AG21=0,0,IF(AE21=0,1,AG21/AE21))</f>
        <v>-2.2044660055646714E-2</v>
      </c>
      <c r="AI21" s="73">
        <f>+DD21</f>
        <v>3783</v>
      </c>
      <c r="AJ21" s="73">
        <f ca="1">OFFSET(DD21,0,14,1,1)</f>
        <v>3848</v>
      </c>
      <c r="AK21" s="73">
        <f ca="1">SUM(AJ21-AI21)</f>
        <v>65</v>
      </c>
      <c r="AL21" s="19">
        <f ca="1">IF(AK21=0,0,IF(AI21=0,1,AK21/AI21))</f>
        <v>1.7182130584192441E-2</v>
      </c>
      <c r="AM21" s="73">
        <f>SUMIF($C$6:AL$6,AM$5,$C21:AL21)</f>
        <v>17800</v>
      </c>
      <c r="AN21" s="73">
        <f ca="1">SUMIF($C$6:AM$6,AN$5,$C21:AM21)</f>
        <v>17556</v>
      </c>
      <c r="AO21" s="73">
        <f ca="1">SUM(AN21-AM21)</f>
        <v>-244</v>
      </c>
      <c r="AP21" s="19">
        <f ca="1">IF(AO21=0,0,IF(AM21=0,1,AO21/AM21))</f>
        <v>-1.3707865168539326E-2</v>
      </c>
      <c r="AQ21" s="73">
        <f>+DE21</f>
        <v>3901</v>
      </c>
      <c r="AR21" s="73">
        <f ca="1">OFFSET(DE21,0,14,1,1)</f>
        <v>3724</v>
      </c>
      <c r="AS21" s="73">
        <f ca="1">SUM(AR21-AQ21)</f>
        <v>-177</v>
      </c>
      <c r="AT21" s="19">
        <f ca="1">IF(AS21=0,0,IF(AQ21=0,1,AS21/AQ21))</f>
        <v>-4.5372981286849523E-2</v>
      </c>
      <c r="AU21" s="73">
        <f>SUMIF($C$6:AT$6,AU$5,$C21:AT21)</f>
        <v>21701</v>
      </c>
      <c r="AV21" s="73">
        <f ca="1">SUMIF($C$6:AU$6,AV$5,$C21:AU21)</f>
        <v>21280</v>
      </c>
      <c r="AW21" s="73">
        <f ca="1">SUM(AV21-AU21)</f>
        <v>-421</v>
      </c>
      <c r="AX21" s="19">
        <f ca="1">IF(AW21=0,0,IF(AU21=0,1,AW21/AU21))</f>
        <v>-1.9400027648495462E-2</v>
      </c>
      <c r="AY21" s="73">
        <f>+DF21</f>
        <v>3836</v>
      </c>
      <c r="AZ21" s="73">
        <f ca="1">OFFSET(DF21,0,14,1,1)</f>
        <v>4220</v>
      </c>
      <c r="BA21" s="73">
        <f ca="1">SUM(AZ21-AY21)</f>
        <v>384</v>
      </c>
      <c r="BB21" s="19">
        <f ca="1">IF(BA21=0,0,IF(AY21=0,1,BA21/AY21))</f>
        <v>0.10010427528675704</v>
      </c>
      <c r="BC21" s="73">
        <f>SUMIF($C$6:BB$6,BC$5,$C21:BB21)</f>
        <v>25537</v>
      </c>
      <c r="BD21" s="73">
        <f ca="1">SUMIF($C$6:BC$6,BD$5,$C21:BC21)</f>
        <v>25500</v>
      </c>
      <c r="BE21" s="73">
        <f ca="1">SUM(BD21-BC21)</f>
        <v>-37</v>
      </c>
      <c r="BF21" s="19">
        <f ca="1">IF(BE21=0,0,IF(BC21=0,1,BE21/BC21))</f>
        <v>-1.4488780984453929E-3</v>
      </c>
      <c r="BG21" s="73">
        <f>+DG21</f>
        <v>4182</v>
      </c>
      <c r="BH21" s="73">
        <f ca="1">OFFSET(DG21,0,14,1,1)</f>
        <v>4192</v>
      </c>
      <c r="BI21" s="73">
        <f ca="1">SUM(BH21-BG21)</f>
        <v>10</v>
      </c>
      <c r="BJ21" s="19">
        <f ca="1">IF(BI21=0,0,IF(BG21=0,1,BI21/BG21))</f>
        <v>2.3912003825920613E-3</v>
      </c>
      <c r="BK21" s="73">
        <f>SUMIF($C$6:BJ$6,BK$5,$C21:BJ21)</f>
        <v>29719</v>
      </c>
      <c r="BL21" s="73">
        <f ca="1">SUMIF($C$6:BK$6,BL$5,$C21:BK21)</f>
        <v>29692</v>
      </c>
      <c r="BM21" s="73">
        <f ca="1">SUM(BL21-BK21)</f>
        <v>-27</v>
      </c>
      <c r="BN21" s="19">
        <f ca="1">IF(BM21=0,0,IF(BK21=0,1,BM21/BK21))</f>
        <v>-9.0850970759446821E-4</v>
      </c>
      <c r="BO21" s="73">
        <f>+DH21</f>
        <v>3721</v>
      </c>
      <c r="BP21" s="73">
        <f ca="1">OFFSET(DH21,0,14,1,1)</f>
        <v>3989</v>
      </c>
      <c r="BQ21" s="73">
        <f ca="1">SUM(BP21-BO21)</f>
        <v>268</v>
      </c>
      <c r="BR21" s="19">
        <f ca="1">IF(BQ21=0,0,IF(BO21=0,1,BQ21/BO21))</f>
        <v>7.2023649556570812E-2</v>
      </c>
      <c r="BS21" s="73">
        <f>SUMIF($C$6:BR$6,BS$5,$C21:BR21)</f>
        <v>33440</v>
      </c>
      <c r="BT21" s="73">
        <f ca="1">SUMIF($C$6:BS$6,BT$5,$C21:BS21)</f>
        <v>33681</v>
      </c>
      <c r="BU21" s="73">
        <f ca="1">SUM(BT21-BS21)</f>
        <v>241</v>
      </c>
      <c r="BV21" s="19">
        <f ca="1">IF(BU21=0,0,IF(BS21=0,1,BU21/BS21))</f>
        <v>7.2069377990430618E-3</v>
      </c>
      <c r="BW21" s="73">
        <f>+DI21</f>
        <v>3749</v>
      </c>
      <c r="BX21" s="73">
        <f ca="1">OFFSET(DI21,0,14,1,1)</f>
        <v>3888</v>
      </c>
      <c r="BY21" s="73">
        <f ca="1">SUM(BX21-BW21)</f>
        <v>139</v>
      </c>
      <c r="BZ21" s="19">
        <f ca="1">IF(BY21=0,0,IF(BW21=0,1,BY21/BW21))</f>
        <v>3.7076553747666045E-2</v>
      </c>
      <c r="CA21" s="73">
        <f>SUMIF($C$6:BZ$6,CA$5,$C21:BZ21)</f>
        <v>37189</v>
      </c>
      <c r="CB21" s="73">
        <f ca="1">SUMIF($C$6:CA$6,CB$5,$C21:CA21)</f>
        <v>37569</v>
      </c>
      <c r="CC21" s="73">
        <f ca="1">SUM(CB21-CA21)</f>
        <v>380</v>
      </c>
      <c r="CD21" s="19">
        <f ca="1">IF(CC21=0,0,IF(CA21=0,1,CC21/CA21))</f>
        <v>1.0218075237301352E-2</v>
      </c>
      <c r="CE21" s="73">
        <f>+DJ21</f>
        <v>2063</v>
      </c>
      <c r="CF21" s="73">
        <f ca="1">OFFSET(DJ21,0,14,1,1)</f>
        <v>3479</v>
      </c>
      <c r="CG21" s="73">
        <f ca="1">SUM(CF21-CE21)</f>
        <v>1416</v>
      </c>
      <c r="CH21" s="19">
        <f ca="1">IF(CG21=0,0,IF(CE21=0,1,CG21/CE21))</f>
        <v>0.68637905962190982</v>
      </c>
      <c r="CI21" s="73">
        <f>SUMIF($C$6:CH$6,CI$5,$C21:CH21)</f>
        <v>39252</v>
      </c>
      <c r="CJ21" s="73">
        <f ca="1">SUMIF($C$6:CI$6,CJ$5,$C21:CI21)</f>
        <v>41048</v>
      </c>
      <c r="CK21" s="73">
        <f ca="1">SUM(CJ21-CI21)</f>
        <v>1796</v>
      </c>
      <c r="CL21" s="19">
        <f ca="1">IF(CK21=0,0,IF(CI21=0,1,CK21/CI21))</f>
        <v>4.5755630286354834E-2</v>
      </c>
      <c r="CM21" s="73">
        <f>+DK21</f>
        <v>3279</v>
      </c>
      <c r="CN21" s="73">
        <f ca="1">OFFSET(DK21,0,14,1,1)</f>
        <v>3435</v>
      </c>
      <c r="CO21" s="73">
        <f ca="1">SUM(CN21-CM21)</f>
        <v>156</v>
      </c>
      <c r="CP21" s="19">
        <f ca="1">IF(CO21=0,0,IF(CM21=0,1,CO21/CM21))</f>
        <v>4.7575480329368709E-2</v>
      </c>
      <c r="CQ21" s="73">
        <f>SUMIF($C$6:CP$6,CQ$5,$C21:CP21)</f>
        <v>42531</v>
      </c>
      <c r="CR21" s="73">
        <f ca="1">SUMIF($C$6:CQ$6,CR$5,$C21:CQ21)</f>
        <v>44483</v>
      </c>
      <c r="CS21" s="73">
        <f ca="1">SUM(CR21-CQ21)</f>
        <v>1952</v>
      </c>
      <c r="CT21" s="19">
        <f ca="1">IF(CS21=0,0,IF(CQ21=0,1,CS21/CQ21))</f>
        <v>4.5895934729961674E-2</v>
      </c>
      <c r="CW21" t="s">
        <v>11</v>
      </c>
      <c r="CX21" t="s">
        <v>8</v>
      </c>
      <c r="CY21" s="7"/>
      <c r="CZ21" s="74">
        <f>SUMIF(DWT!$A$129:$A$139,'2014-2015'!CZ$7,DWT!D$129:D$139)</f>
        <v>3909</v>
      </c>
      <c r="DA21" s="74">
        <f>SUMIF(DWT!$A$129:$A$139,'2014-2015'!DA$7,DWT!E$129:E$139)</f>
        <v>3021</v>
      </c>
      <c r="DB21" s="74">
        <f>SUMIF(DWT!$A$129:$A$139,'2014-2015'!DB$7,DWT!F$129:F$139)</f>
        <v>3656</v>
      </c>
      <c r="DC21" s="74">
        <f>SUMIF(DWT!$A$129:$A$139,'2014-2015'!DC$7,DWT!G$129:G$139)</f>
        <v>3431</v>
      </c>
      <c r="DD21" s="74">
        <f>SUMIF(DWT!$A$129:$A$139,'2014-2015'!DD$7,DWT!H$129:H$139)</f>
        <v>3783</v>
      </c>
      <c r="DE21" s="74">
        <f>SUMIF(DWT!$A$129:$A$139,'2014-2015'!DE$7,DWT!I$129:I$139)</f>
        <v>3901</v>
      </c>
      <c r="DF21" s="74">
        <f>SUMIF(DWT!$A$129:$A$139,'2014-2015'!DF$7,DWT!J$129:J$139)</f>
        <v>3836</v>
      </c>
      <c r="DG21" s="74">
        <f>SUMIF(DWT!$A$129:$A$139,'2014-2015'!DG$7,DWT!K$129:K$139)</f>
        <v>4182</v>
      </c>
      <c r="DH21" s="74">
        <f>SUMIF(DWT!$A$129:$A$139,'2014-2015'!DH$7,DWT!L$129:L$139)</f>
        <v>3721</v>
      </c>
      <c r="DI21" s="74">
        <f>SUMIF(DWT!$A$129:$A$139,'2014-2015'!DI$7,DWT!M$129:M$139)</f>
        <v>3749</v>
      </c>
      <c r="DJ21" s="74">
        <f>SUMIF(DWT!$A$129:$A$139,'2014-2015'!DJ$7,DWT!N$129:N$139)</f>
        <v>2063</v>
      </c>
      <c r="DK21" s="74">
        <f>SUMIF(DWT!$A$129:$A$139,'2014-2015'!DK$7,DWT!O$129:O$139)</f>
        <v>3279</v>
      </c>
      <c r="DN21" s="74">
        <f>SUMIF(DWT!$A$129:$A$139,'2014-2015'!DN$7,DWT!D$129:D$139)</f>
        <v>3773</v>
      </c>
      <c r="DO21" s="74">
        <f>SUMIF(DWT!$A$129:$A$139,'2014-2015'!DO$7,DWT!E$129:E$139)</f>
        <v>2994</v>
      </c>
      <c r="DP21" s="74">
        <f>SUMIF(DWT!$A$129:$A$139,'2014-2015'!DP$7,DWT!F$129:F$139)</f>
        <v>3479</v>
      </c>
      <c r="DQ21" s="74">
        <f>SUMIF(DWT!$A$129:$A$139,'2014-2015'!DQ$7,DWT!G$129:G$139)</f>
        <v>3462</v>
      </c>
      <c r="DR21" s="74">
        <f>SUMIF(DWT!$A$129:$A$139,'2014-2015'!DR$7,DWT!H$129:H$139)</f>
        <v>3848</v>
      </c>
      <c r="DS21" s="74">
        <f>SUMIF(DWT!$A$129:$A$139,'2014-2015'!DS$7,DWT!I$129:I$139)</f>
        <v>3724</v>
      </c>
      <c r="DT21" s="74">
        <f>SUMIF(DWT!$A$129:$A$139,'2014-2015'!DT$7,DWT!J$129:J$139)</f>
        <v>4220</v>
      </c>
      <c r="DU21" s="74">
        <f>SUMIF(DWT!$A$129:$A$139,'2014-2015'!DU$7,DWT!K$129:K$139)</f>
        <v>4192</v>
      </c>
      <c r="DV21" s="74">
        <f>SUMIF(DWT!$A$129:$A$139,'2014-2015'!DV$7,DWT!L$129:L$139)</f>
        <v>3989</v>
      </c>
      <c r="DW21" s="74">
        <f>SUMIF(DWT!$A$129:$A$139,'2014-2015'!DW$7,DWT!M$129:M$139)</f>
        <v>3888</v>
      </c>
      <c r="DX21" s="74">
        <f>SUMIF(DWT!$A$129:$A$139,'2014-2015'!DX$7,DWT!N$129:N$139)</f>
        <v>3479</v>
      </c>
      <c r="DY21" s="74">
        <f>SUMIF(DWT!$A$129:$A$139,'2014-2015'!DY$7,DWT!O$129:O$139)</f>
        <v>3435</v>
      </c>
    </row>
    <row r="22" spans="1:130" s="7" customFormat="1">
      <c r="A22" s="75"/>
      <c r="B22" s="24" t="s">
        <v>9</v>
      </c>
      <c r="C22" s="12">
        <f>+SUM(C19:C21)</f>
        <v>292405</v>
      </c>
      <c r="D22" s="86">
        <f ca="1">+SUM(D19:D21)</f>
        <v>304131</v>
      </c>
      <c r="E22" s="12">
        <f ca="1">SUM(E19:E21)</f>
        <v>11726</v>
      </c>
      <c r="F22" s="13">
        <f ca="1">IF(E22=0,0,IF(C22=0,1,E22/C22))</f>
        <v>4.0101913441972607E-2</v>
      </c>
      <c r="G22" s="12">
        <f>SUM(G19:G21)</f>
        <v>292405</v>
      </c>
      <c r="H22" s="86">
        <f ca="1">SUM(H19:H21)</f>
        <v>304131</v>
      </c>
      <c r="I22" s="12">
        <f ca="1">SUM(I19:I21)</f>
        <v>11726</v>
      </c>
      <c r="J22" s="13">
        <f ca="1">IF(I22=0,0,IF(G22=0,1,I22/G22))</f>
        <v>4.0101913441972607E-2</v>
      </c>
      <c r="K22" s="12">
        <f>+SUM(K19:K21)</f>
        <v>276054</v>
      </c>
      <c r="L22" s="86">
        <f ca="1">+SUM(L19:L21)</f>
        <v>274607</v>
      </c>
      <c r="M22" s="12">
        <f ca="1">SUM(M19:M21)</f>
        <v>-1447</v>
      </c>
      <c r="N22" s="13">
        <f ca="1">IF(M22=0,0,IF(K22=0,1,M22/K22))</f>
        <v>-5.2417280676968995E-3</v>
      </c>
      <c r="O22" s="12">
        <f>SUM(O19:O21)</f>
        <v>568459</v>
      </c>
      <c r="P22" s="86">
        <f ca="1">SUM(P19:P21)</f>
        <v>578738</v>
      </c>
      <c r="Q22" s="12">
        <f ca="1">SUM(Q19:Q21)</f>
        <v>10279</v>
      </c>
      <c r="R22" s="13">
        <f ca="1">IF(Q22=0,0,IF(O22=0,1,Q22/O22))</f>
        <v>1.808221877039505E-2</v>
      </c>
      <c r="S22" s="12">
        <f>+SUM(S19:S21)</f>
        <v>327014</v>
      </c>
      <c r="T22" s="86">
        <f ca="1">+SUM(T19:T21)</f>
        <v>332184</v>
      </c>
      <c r="U22" s="12">
        <f ca="1">SUM(U19:U21)</f>
        <v>5170</v>
      </c>
      <c r="V22" s="13">
        <f ca="1">IF(U22=0,0,IF(S22=0,1,U22/S22))</f>
        <v>1.5809720684741325E-2</v>
      </c>
      <c r="W22" s="12">
        <f>SUM(W19:W21)</f>
        <v>895473</v>
      </c>
      <c r="X22" s="86">
        <f ca="1">SUM(X19:X21)</f>
        <v>910922</v>
      </c>
      <c r="Y22" s="12">
        <f ca="1">SUM(Y19:Y21)</f>
        <v>15449</v>
      </c>
      <c r="Z22" s="13">
        <f ca="1">IF(Y22=0,0,IF(W22=0,1,Y22/W22))</f>
        <v>1.7252334799597532E-2</v>
      </c>
      <c r="AA22" s="12">
        <f>+SUM(AA19:AA21)</f>
        <v>328798</v>
      </c>
      <c r="AB22" s="86">
        <f ca="1">+SUM(AB19:AB21)</f>
        <v>337390</v>
      </c>
      <c r="AC22" s="12">
        <f ca="1">SUM(AC19:AC21)</f>
        <v>8592</v>
      </c>
      <c r="AD22" s="13">
        <f ca="1">IF(AC22=0,0,IF(AA22=0,1,AC22/AA22))</f>
        <v>2.6131545812322458E-2</v>
      </c>
      <c r="AE22" s="12">
        <f>SUM(AE19:AE21)</f>
        <v>1224271</v>
      </c>
      <c r="AF22" s="86">
        <f ca="1">SUM(AF19:AF21)</f>
        <v>1248312</v>
      </c>
      <c r="AG22" s="12">
        <f ca="1">SUM(AG19:AG21)</f>
        <v>24041</v>
      </c>
      <c r="AH22" s="13">
        <f ca="1">IF(AG22=0,0,IF(AE22=0,1,AG22/AE22))</f>
        <v>1.9636992136544931E-2</v>
      </c>
      <c r="AI22" s="12">
        <f>+SUM(AI19:AI21)</f>
        <v>336269</v>
      </c>
      <c r="AJ22" s="86">
        <f ca="1">+SUM(AJ19:AJ21)</f>
        <v>365843</v>
      </c>
      <c r="AK22" s="12">
        <f ca="1">SUM(AK19:AK21)</f>
        <v>29574</v>
      </c>
      <c r="AL22" s="13">
        <f ca="1">IF(AK22=0,0,IF(AI22=0,1,AK22/AI22))</f>
        <v>8.7947446835717827E-2</v>
      </c>
      <c r="AM22" s="12">
        <f>SUM(AM19:AM21)</f>
        <v>1560540</v>
      </c>
      <c r="AN22" s="86">
        <f ca="1">SUM(AN19:AN21)</f>
        <v>1614155</v>
      </c>
      <c r="AO22" s="12">
        <f ca="1">SUM(AO19:AO21)</f>
        <v>53615</v>
      </c>
      <c r="AP22" s="13">
        <f ca="1">IF(AO22=0,0,IF(AM22=0,1,AO22/AM22))</f>
        <v>3.4356697040767936E-2</v>
      </c>
      <c r="AQ22" s="12">
        <f>+SUM(AQ19:AQ21)</f>
        <v>329730</v>
      </c>
      <c r="AR22" s="86">
        <f ca="1">+SUM(AR19:AR21)</f>
        <v>365012</v>
      </c>
      <c r="AS22" s="12">
        <f ca="1">SUM(AS19:AS21)</f>
        <v>35282</v>
      </c>
      <c r="AT22" s="13">
        <f ca="1">IF(AS22=0,0,IF(AQ22=0,1,AS22/AQ22))</f>
        <v>0.10700269917811543</v>
      </c>
      <c r="AU22" s="12">
        <f>SUM(AU19:AU21)</f>
        <v>1890270</v>
      </c>
      <c r="AV22" s="86">
        <f ca="1">SUM(AV19:AV21)</f>
        <v>1979167</v>
      </c>
      <c r="AW22" s="12">
        <f ca="1">SUM(AW19:AW21)</f>
        <v>88897</v>
      </c>
      <c r="AX22" s="13">
        <f ca="1">IF(AW22=0,0,IF(AU22=0,1,AW22/AU22))</f>
        <v>4.7028731345257556E-2</v>
      </c>
      <c r="AY22" s="12">
        <f>+SUM(AY19:AY21)</f>
        <v>339724</v>
      </c>
      <c r="AZ22" s="86">
        <f ca="1">+SUM(AZ19:AZ21)</f>
        <v>377076</v>
      </c>
      <c r="BA22" s="12">
        <f ca="1">SUM(BA19:BA21)</f>
        <v>37352</v>
      </c>
      <c r="BB22" s="13">
        <f ca="1">IF(BA22=0,0,IF(AY22=0,1,BA22/AY22))</f>
        <v>0.10994807549657958</v>
      </c>
      <c r="BC22" s="12">
        <f>SUM(BC19:BC21)</f>
        <v>2229994</v>
      </c>
      <c r="BD22" s="86">
        <f ca="1">SUM(BD19:BD21)</f>
        <v>2356243</v>
      </c>
      <c r="BE22" s="12">
        <f ca="1">SUM(BE19:BE21)</f>
        <v>126249</v>
      </c>
      <c r="BF22" s="13">
        <f ca="1">IF(BE22=0,0,IF(BC22=0,1,BE22/BC22))</f>
        <v>5.6614053670099564E-2</v>
      </c>
      <c r="BG22" s="12">
        <f>+SUM(BG19:BG21)</f>
        <v>350929</v>
      </c>
      <c r="BH22" s="86">
        <f ca="1">+SUM(BH19:BH21)</f>
        <v>380968</v>
      </c>
      <c r="BI22" s="12">
        <f ca="1">SUM(BI19:BI21)</f>
        <v>30039</v>
      </c>
      <c r="BJ22" s="13">
        <f ca="1">IF(BI22=0,0,IF(BG22=0,1,BI22/BG22))</f>
        <v>8.5598511379794767E-2</v>
      </c>
      <c r="BK22" s="12">
        <f>SUM(BK19:BK21)</f>
        <v>2580923</v>
      </c>
      <c r="BL22" s="86">
        <f ca="1">SUM(BL19:BL21)</f>
        <v>2737211</v>
      </c>
      <c r="BM22" s="12">
        <f ca="1">SUM(BM19:BM21)</f>
        <v>156288</v>
      </c>
      <c r="BN22" s="13">
        <f ca="1">IF(BM22=0,0,IF(BK22=0,1,BM22/BK22))</f>
        <v>6.0555080488646891E-2</v>
      </c>
      <c r="BO22" s="12">
        <f>+SUM(BO19:BO21)</f>
        <v>327829</v>
      </c>
      <c r="BP22" s="86">
        <f ca="1">+SUM(BP19:BP21)</f>
        <v>365073</v>
      </c>
      <c r="BQ22" s="12">
        <f ca="1">SUM(BQ19:BQ21)</f>
        <v>37244</v>
      </c>
      <c r="BR22" s="13">
        <f ca="1">IF(BQ22=0,0,IF(BO22=0,1,BQ22/BO22))</f>
        <v>0.11360800905350045</v>
      </c>
      <c r="BS22" s="12">
        <f>SUM(BS19:BS21)</f>
        <v>2908752</v>
      </c>
      <c r="BT22" s="86">
        <f ca="1">SUM(BT19:BT21)</f>
        <v>3102284</v>
      </c>
      <c r="BU22" s="12">
        <f ca="1">SUM(BU19:BU21)</f>
        <v>193532</v>
      </c>
      <c r="BV22" s="13">
        <f ca="1">IF(BU22=0,0,IF(BS22=0,1,BU22/BS22))</f>
        <v>6.6534376254833688E-2</v>
      </c>
      <c r="BW22" s="12">
        <f>+SUM(BW19:BW21)</f>
        <v>343680</v>
      </c>
      <c r="BX22" s="86">
        <f ca="1">+SUM(BX19:BX21)</f>
        <v>375609</v>
      </c>
      <c r="BY22" s="12">
        <f ca="1">SUM(BY19:BY21)</f>
        <v>31929</v>
      </c>
      <c r="BZ22" s="13">
        <f ca="1">IF(BY22=0,0,IF(BW22=0,1,BY22/BW22))</f>
        <v>9.2903282122905023E-2</v>
      </c>
      <c r="CA22" s="12">
        <f>SUM(CA19:CA21)</f>
        <v>3252432</v>
      </c>
      <c r="CB22" s="86">
        <f ca="1">SUM(CB19:CB21)</f>
        <v>3477893</v>
      </c>
      <c r="CC22" s="12">
        <f ca="1">SUM(CC19:CC21)</f>
        <v>225461</v>
      </c>
      <c r="CD22" s="13">
        <f ca="1">IF(CC22=0,0,IF(CA22=0,1,CC22/CA22))</f>
        <v>6.9320742140035516E-2</v>
      </c>
      <c r="CE22" s="12">
        <f>+SUM(CE19:CE21)</f>
        <v>321862</v>
      </c>
      <c r="CF22" s="86">
        <f ca="1">+SUM(CF19:CF21)</f>
        <v>348333</v>
      </c>
      <c r="CG22" s="12">
        <f ca="1">SUM(CG19:CG21)</f>
        <v>26471</v>
      </c>
      <c r="CH22" s="13">
        <f ca="1">IF(CG22=0,0,IF(CE22=0,1,CG22/CE22))</f>
        <v>8.2243321672020933E-2</v>
      </c>
      <c r="CI22" s="12">
        <f>SUM(CI19:CI21)</f>
        <v>3574294</v>
      </c>
      <c r="CJ22" s="86">
        <f ca="1">SUM(CJ19:CJ21)</f>
        <v>3826226</v>
      </c>
      <c r="CK22" s="12">
        <f ca="1">SUM(CK19:CK21)</f>
        <v>251932</v>
      </c>
      <c r="CL22" s="13">
        <f ca="1">IF(CK22=0,0,IF(CI22=0,1,CK22/CI22))</f>
        <v>7.0484408949012034E-2</v>
      </c>
      <c r="CM22" s="12">
        <f>+SUM(CM19:CM21)</f>
        <v>333099</v>
      </c>
      <c r="CN22" s="86">
        <f ca="1">+SUM(CN19:CN21)</f>
        <v>354900</v>
      </c>
      <c r="CO22" s="12">
        <f ca="1">SUM(CO19:CO21)</f>
        <v>21801</v>
      </c>
      <c r="CP22" s="13">
        <f ca="1">IF(CO22=0,0,IF(CM22=0,1,CO22/CM22))</f>
        <v>6.5449010654490103E-2</v>
      </c>
      <c r="CQ22" s="12">
        <f>SUM(CQ19:CQ21)</f>
        <v>3907393</v>
      </c>
      <c r="CR22" s="86">
        <f ca="1">SUM(CR19:CR21)</f>
        <v>4181126</v>
      </c>
      <c r="CS22" s="12">
        <f ca="1">SUM(CS19:CS21)</f>
        <v>273733</v>
      </c>
      <c r="CT22" s="13">
        <f ca="1">IF(CS22=0,0,IF(CQ22=0,1,CS22/CQ22))</f>
        <v>7.005514930287278E-2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44950</v>
      </c>
      <c r="D24" s="73">
        <f ca="1">OFFSET(CZ24,0,14,1,1)</f>
        <v>38140</v>
      </c>
      <c r="E24" s="18">
        <f ca="1">SUM(D24-C24)</f>
        <v>-6810</v>
      </c>
      <c r="F24" s="19">
        <f ca="1">IF(E24=0,0,IF(C24=0,1,E24/C24))</f>
        <v>-0.15150166852057842</v>
      </c>
      <c r="G24" s="18">
        <f>SUMIF($C$6:F$6,G$5,$C24:F24)</f>
        <v>44950</v>
      </c>
      <c r="H24" s="73">
        <f ca="1">SUMIF($C$6:G$6,H$5,$C24:G24)</f>
        <v>38140</v>
      </c>
      <c r="I24" s="18">
        <f ca="1">SUM(H24-G24)</f>
        <v>-6810</v>
      </c>
      <c r="J24" s="19">
        <f ca="1">IF(I24=0,0,IF(G24=0,1,I24/G24))</f>
        <v>-0.15150166852057842</v>
      </c>
      <c r="K24" s="18">
        <f>+DA24</f>
        <v>40605</v>
      </c>
      <c r="L24" s="73">
        <f ca="1">OFFSET(DA24,0,14,1,1)</f>
        <v>32637</v>
      </c>
      <c r="M24" s="18">
        <f ca="1">SUM(L24-K24)</f>
        <v>-7968</v>
      </c>
      <c r="N24" s="19">
        <f ca="1">IF(M24=0,0,IF(K24=0,1,M24/K24))</f>
        <v>-0.19623199113409678</v>
      </c>
      <c r="O24" s="18">
        <f>SUMIF($C$6:N$6,O$5,$C24:N24)</f>
        <v>85555</v>
      </c>
      <c r="P24" s="73">
        <f ca="1">SUMIF($C$6:O$6,P$5,$C24:O24)</f>
        <v>70777</v>
      </c>
      <c r="Q24" s="18">
        <f ca="1">SUM(P24-O24)</f>
        <v>-14778</v>
      </c>
      <c r="R24" s="19">
        <f ca="1">IF(Q24=0,0,IF(O24=0,1,Q24/O24))</f>
        <v>-0.17273099175968676</v>
      </c>
      <c r="S24" s="18">
        <f>+DB24</f>
        <v>52288</v>
      </c>
      <c r="T24" s="73">
        <f ca="1">OFFSET(DB24,0,14,1,1)</f>
        <v>41260</v>
      </c>
      <c r="U24" s="18">
        <f ca="1">SUM(T24-S24)</f>
        <v>-11028</v>
      </c>
      <c r="V24" s="19">
        <f ca="1">IF(U24=0,0,IF(S24=0,1,U24/S24))</f>
        <v>-0.21090881272949816</v>
      </c>
      <c r="W24" s="18">
        <f>SUMIF($C$6:V$6,W$5,$C24:V24)</f>
        <v>137843</v>
      </c>
      <c r="X24" s="73">
        <f ca="1">SUMIF($C$6:W$6,X$5,$C24:W24)</f>
        <v>112037</v>
      </c>
      <c r="Y24" s="18">
        <f ca="1">SUM(X24-W24)</f>
        <v>-25806</v>
      </c>
      <c r="Z24" s="19">
        <f ca="1">IF(Y24=0,0,IF(W24=0,1,Y24/W24))</f>
        <v>-0.18721298869003142</v>
      </c>
      <c r="AA24" s="18">
        <f>+DC24</f>
        <v>53818</v>
      </c>
      <c r="AB24" s="73">
        <f ca="1">OFFSET(DC24,0,14,1,1)</f>
        <v>43870</v>
      </c>
      <c r="AC24" s="18">
        <f ca="1">SUM(AB24-AA24)</f>
        <v>-9948</v>
      </c>
      <c r="AD24" s="19">
        <f ca="1">IF(AC24=0,0,IF(AA24=0,1,AC24/AA24))</f>
        <v>-0.18484521907168605</v>
      </c>
      <c r="AE24" s="18">
        <f>SUMIF($C$6:AD$6,AE$5,$C24:AD24)</f>
        <v>191661</v>
      </c>
      <c r="AF24" s="73">
        <f ca="1">SUMIF($C$6:AE$6,AF$5,$C24:AE24)</f>
        <v>155907</v>
      </c>
      <c r="AG24" s="18">
        <f ca="1">SUM(AF24-AE24)</f>
        <v>-35754</v>
      </c>
      <c r="AH24" s="19">
        <f ca="1">IF(AG24=0,0,IF(AE24=0,1,AG24/AE24))</f>
        <v>-0.1865481240314931</v>
      </c>
      <c r="AI24" s="18">
        <f>+DD24</f>
        <v>64158</v>
      </c>
      <c r="AJ24" s="73">
        <f ca="1">OFFSET(DD24,0,14,1,1)</f>
        <v>55095</v>
      </c>
      <c r="AK24" s="18">
        <f ca="1">SUM(AJ24-AI24)</f>
        <v>-9063</v>
      </c>
      <c r="AL24" s="19">
        <f ca="1">IF(AK24=0,0,IF(AI24=0,1,AK24/AI24))</f>
        <v>-0.14126063780043019</v>
      </c>
      <c r="AM24" s="18">
        <f>SUMIF($C$6:AL$6,AM$5,$C24:AL24)</f>
        <v>255819</v>
      </c>
      <c r="AN24" s="73">
        <f ca="1">SUMIF($C$6:AM$6,AN$5,$C24:AM24)</f>
        <v>211002</v>
      </c>
      <c r="AO24" s="18">
        <f ca="1">SUM(AN24-AM24)</f>
        <v>-44817</v>
      </c>
      <c r="AP24" s="19">
        <f ca="1">IF(AO24=0,0,IF(AM24=0,1,AO24/AM24))</f>
        <v>-0.17519027124646722</v>
      </c>
      <c r="AQ24" s="18">
        <f>+DE24</f>
        <v>65083</v>
      </c>
      <c r="AR24" s="73">
        <f ca="1">OFFSET(DE24,0,14,1,1)</f>
        <v>54894</v>
      </c>
      <c r="AS24" s="18">
        <f ca="1">SUM(AR24-AQ24)</f>
        <v>-10189</v>
      </c>
      <c r="AT24" s="19">
        <f ca="1">IF(AS24=0,0,IF(AQ24=0,1,AS24/AQ24))</f>
        <v>-0.15655393881658805</v>
      </c>
      <c r="AU24" s="18">
        <f>SUMIF($C$6:AT$6,AU$5,$C24:AT24)</f>
        <v>320902</v>
      </c>
      <c r="AV24" s="73">
        <f ca="1">SUMIF($C$6:AU$6,AV$5,$C24:AU24)</f>
        <v>265896</v>
      </c>
      <c r="AW24" s="18">
        <f ca="1">SUM(AV24-AU24)</f>
        <v>-55006</v>
      </c>
      <c r="AX24" s="19">
        <f ca="1">IF(AW24=0,0,IF(AU24=0,1,AW24/AU24))</f>
        <v>-0.17141058640955806</v>
      </c>
      <c r="AY24" s="18">
        <f>+DF24</f>
        <v>74239</v>
      </c>
      <c r="AZ24" s="73">
        <f ca="1">OFFSET(DF24,0,14,1,1)</f>
        <v>49966</v>
      </c>
      <c r="BA24" s="18">
        <f ca="1">SUM(AZ24-AY24)</f>
        <v>-24273</v>
      </c>
      <c r="BB24" s="19">
        <f ca="1">IF(BA24=0,0,IF(AY24=0,1,BA24/AY24))</f>
        <v>-0.32695752906154446</v>
      </c>
      <c r="BC24" s="18">
        <f>SUMIF($C$6:BB$6,BC$5,$C24:BB24)</f>
        <v>395141</v>
      </c>
      <c r="BD24" s="73">
        <f ca="1">SUMIF($C$6:BC$6,BD$5,$C24:BC24)</f>
        <v>315862</v>
      </c>
      <c r="BE24" s="18">
        <f ca="1">SUM(BD24-BC24)</f>
        <v>-79279</v>
      </c>
      <c r="BF24" s="19">
        <f ca="1">IF(BE24=0,0,IF(BC24=0,1,BE24/BC24))</f>
        <v>-0.20063471014144318</v>
      </c>
      <c r="BG24" s="18">
        <f>+DG24</f>
        <v>79520</v>
      </c>
      <c r="BH24" s="73">
        <f ca="1">OFFSET(DG24,0,14,1,1)</f>
        <v>58505</v>
      </c>
      <c r="BI24" s="18">
        <f ca="1">SUM(BH24-BG24)</f>
        <v>-21015</v>
      </c>
      <c r="BJ24" s="19">
        <f ca="1">IF(BI24=0,0,IF(BG24=0,1,BI24/BG24))</f>
        <v>-0.26427313883299797</v>
      </c>
      <c r="BK24" s="18">
        <f>SUMIF($C$6:BJ$6,BK$5,$C24:BJ24)</f>
        <v>474661</v>
      </c>
      <c r="BL24" s="73">
        <f ca="1">SUMIF($C$6:BK$6,BL$5,$C24:BK24)</f>
        <v>374367</v>
      </c>
      <c r="BM24" s="18">
        <f ca="1">SUM(BL24-BK24)</f>
        <v>-100294</v>
      </c>
      <c r="BN24" s="19">
        <f ca="1">IF(BM24=0,0,IF(BK24=0,1,BM24/BK24))</f>
        <v>-0.21129606182096275</v>
      </c>
      <c r="BO24" s="18">
        <f>+DH24</f>
        <v>59618</v>
      </c>
      <c r="BP24" s="73">
        <f ca="1">OFFSET(DH24,0,14,1,1)</f>
        <v>48025</v>
      </c>
      <c r="BQ24" s="18">
        <f ca="1">SUM(BP24-BO24)</f>
        <v>-11593</v>
      </c>
      <c r="BR24" s="19">
        <f ca="1">IF(BQ24=0,0,IF(BO24=0,1,BQ24/BO24))</f>
        <v>-0.1944546948908048</v>
      </c>
      <c r="BS24" s="18">
        <f>SUMIF($C$6:BR$6,BS$5,$C24:BR24)</f>
        <v>534279</v>
      </c>
      <c r="BT24" s="73">
        <f ca="1">SUMIF($C$6:BS$6,BT$5,$C24:BS24)</f>
        <v>422392</v>
      </c>
      <c r="BU24" s="18">
        <f ca="1">SUM(BT24-BS24)</f>
        <v>-111887</v>
      </c>
      <c r="BV24" s="19">
        <f ca="1">IF(BU24=0,0,IF(BS24=0,1,BU24/BS24))</f>
        <v>-0.20941680283147943</v>
      </c>
      <c r="BW24" s="18">
        <f>+DI24</f>
        <v>59146</v>
      </c>
      <c r="BX24" s="73">
        <f ca="1">OFFSET(DI24,0,14,1,1)</f>
        <v>46897</v>
      </c>
      <c r="BY24" s="18">
        <f ca="1">SUM(BX24-BW24)</f>
        <v>-12249</v>
      </c>
      <c r="BZ24" s="19">
        <f ca="1">IF(BY24=0,0,IF(BW24=0,1,BY24/BW24))</f>
        <v>-0.20709769046089338</v>
      </c>
      <c r="CA24" s="18">
        <f>SUMIF($C$6:BZ$6,CA$5,$C24:BZ24)</f>
        <v>593425</v>
      </c>
      <c r="CB24" s="73">
        <f ca="1">SUMIF($C$6:CA$6,CB$5,$C24:CA24)</f>
        <v>469289</v>
      </c>
      <c r="CC24" s="18">
        <f ca="1">SUM(CB24-CA24)</f>
        <v>-124136</v>
      </c>
      <c r="CD24" s="19">
        <f ca="1">IF(CC24=0,0,IF(CA24=0,1,CC24/CA24))</f>
        <v>-0.20918565951889456</v>
      </c>
      <c r="CE24" s="18">
        <f>+DJ24</f>
        <v>55332</v>
      </c>
      <c r="CF24" s="73">
        <f ca="1">OFFSET(DJ24,0,14,1,1)</f>
        <v>43657</v>
      </c>
      <c r="CG24" s="18">
        <f ca="1">SUM(CF24-CE24)</f>
        <v>-11675</v>
      </c>
      <c r="CH24" s="19">
        <f ca="1">IF(CG24=0,0,IF(CE24=0,1,CG24/CE24))</f>
        <v>-0.21099906021831852</v>
      </c>
      <c r="CI24" s="18">
        <f>SUMIF($C$6:CH$6,CI$5,$C24:CH24)</f>
        <v>648757</v>
      </c>
      <c r="CJ24" s="73">
        <f ca="1">SUMIF($C$6:CI$6,CJ$5,$C24:CI24)</f>
        <v>512946</v>
      </c>
      <c r="CK24" s="18">
        <f ca="1">SUM(CJ24-CI24)</f>
        <v>-135811</v>
      </c>
      <c r="CL24" s="19">
        <f ca="1">IF(CK24=0,0,IF(CI24=0,1,CK24/CI24))</f>
        <v>-0.20934032311019379</v>
      </c>
      <c r="CM24" s="18">
        <f>+DK24</f>
        <v>55407</v>
      </c>
      <c r="CN24" s="73">
        <f ca="1">OFFSET(DK24,0,14,1,1)</f>
        <v>43901</v>
      </c>
      <c r="CO24" s="18">
        <f ca="1">SUM(CN24-CM24)</f>
        <v>-11506</v>
      </c>
      <c r="CP24" s="19">
        <f ca="1">IF(CO24=0,0,IF(CM24=0,1,CO24/CM24))</f>
        <v>-0.20766329164185029</v>
      </c>
      <c r="CQ24" s="18">
        <f>SUMIF($C$6:CP$6,CQ$5,$C24:CP24)</f>
        <v>704164</v>
      </c>
      <c r="CR24" s="73">
        <f ca="1">SUMIF($C$6:CQ$6,CR$5,$C24:CQ24)</f>
        <v>556847</v>
      </c>
      <c r="CS24" s="18">
        <f ca="1">SUM(CR24-CQ24)</f>
        <v>-147317</v>
      </c>
      <c r="CT24" s="19">
        <f ca="1">IF(CS24=0,0,IF(CQ24=0,1,CS24/CQ24))</f>
        <v>-0.20920836623286621</v>
      </c>
      <c r="CW24" t="s">
        <v>13</v>
      </c>
      <c r="CX24" t="s">
        <v>6</v>
      </c>
      <c r="CZ24" s="74">
        <f>SUMIF(OGB!$A$93:$A$103,'2014-2015'!CZ$7,OGB!D$93:D$103)</f>
        <v>44950</v>
      </c>
      <c r="DA24" s="74">
        <f>SUMIF(OGB!$A$93:$A$103,'2014-2015'!DA$7,OGB!E$93:E$103)</f>
        <v>40605</v>
      </c>
      <c r="DB24" s="74">
        <f>SUMIF(OGB!$A$93:$A$103,'2014-2015'!DB$7,OGB!F$93:F$103)</f>
        <v>52288</v>
      </c>
      <c r="DC24" s="74">
        <f>SUMIF(OGB!$A$93:$A$103,'2014-2015'!DC$7,OGB!G$93:G$103)</f>
        <v>53818</v>
      </c>
      <c r="DD24" s="74">
        <f>SUMIF(OGB!$A$93:$A$103,'2014-2015'!DD$7,OGB!H$93:H$103)</f>
        <v>64158</v>
      </c>
      <c r="DE24" s="74">
        <f>SUMIF(OGB!$A$93:$A$103,'2014-2015'!DE$7,OGB!I$93:I$103)</f>
        <v>65083</v>
      </c>
      <c r="DF24" s="74">
        <f>SUMIF(OGB!$A$93:$A$103,'2014-2015'!DF$7,OGB!J$93:J$103)</f>
        <v>74239</v>
      </c>
      <c r="DG24" s="74">
        <f>SUMIF(OGB!$A$93:$A$103,'2014-2015'!DG$7,OGB!K$93:K$103)</f>
        <v>79520</v>
      </c>
      <c r="DH24" s="74">
        <f>SUMIF(OGB!$A$93:$A$103,'2014-2015'!DH$7,OGB!L$93:L$103)</f>
        <v>59618</v>
      </c>
      <c r="DI24" s="74">
        <f>SUMIF(OGB!$A$93:$A$103,'2014-2015'!DI$7,OGB!M$93:M$103)</f>
        <v>59146</v>
      </c>
      <c r="DJ24" s="74">
        <f>SUMIF(OGB!$A$93:$A$103,'2014-2015'!DJ$7,OGB!N$93:N$103)</f>
        <v>55332</v>
      </c>
      <c r="DK24" s="74">
        <f>SUMIF(OGB!$A$93:$A$103,'2014-2015'!DK$7,OGB!O$93:O$103)</f>
        <v>55407</v>
      </c>
      <c r="DN24" s="74">
        <f>SUMIF(OGB!$A$93:$A$103,'2014-2015'!DN$7,OGB!D$93:D$103)</f>
        <v>38140</v>
      </c>
      <c r="DO24" s="74">
        <f>SUMIF(OGB!$A$93:$A$103,'2014-2015'!DO$7,OGB!E$93:E$103)</f>
        <v>32637</v>
      </c>
      <c r="DP24" s="74">
        <f>SUMIF(OGB!$A$93:$A$103,'2014-2015'!DP$7,OGB!F$93:F$103)</f>
        <v>41260</v>
      </c>
      <c r="DQ24" s="74">
        <f>SUMIF(OGB!$A$93:$A$103,'2014-2015'!DQ$7,OGB!G$93:G$103)</f>
        <v>43870</v>
      </c>
      <c r="DR24" s="74">
        <f>SUMIF(OGB!$A$93:$A$103,'2014-2015'!DR$7,OGB!H$93:H$103)</f>
        <v>55095</v>
      </c>
      <c r="DS24" s="74">
        <f>SUMIF(OGB!$A$93:$A$103,'2014-2015'!DS$7,OGB!I$93:I$103)</f>
        <v>54894</v>
      </c>
      <c r="DT24" s="74">
        <f>SUMIF(OGB!$A$93:$A$103,'2014-2015'!DT$7,OGB!J$93:J$103)</f>
        <v>49966</v>
      </c>
      <c r="DU24" s="74">
        <f>SUMIF(OGB!$A$93:$A$103,'2014-2015'!DU$7,OGB!K$93:K$103)</f>
        <v>58505</v>
      </c>
      <c r="DV24" s="74">
        <f>SUMIF(OGB!$A$93:$A$103,'2014-2015'!DV$7,OGB!L$93:L$103)</f>
        <v>48025</v>
      </c>
      <c r="DW24" s="74">
        <f>SUMIF(OGB!$A$93:$A$103,'2014-2015'!DW$7,OGB!M$93:M$103)</f>
        <v>46897</v>
      </c>
      <c r="DX24" s="74">
        <f>SUMIF(OGB!$A$93:$A$103,'2014-2015'!DX$7,OGB!N$93:N$103)</f>
        <v>43657</v>
      </c>
      <c r="DY24" s="74">
        <f>SUMIF(OGB!$A$93:$A$103,'2014-2015'!DY$7,OGB!O$93:O$103)</f>
        <v>43901</v>
      </c>
    </row>
    <row r="25" spans="1:130">
      <c r="A25" s="84" t="str">
        <f>+CW26</f>
        <v>Ogdensburg Bridge</v>
      </c>
      <c r="B25" s="26" t="s">
        <v>7</v>
      </c>
      <c r="C25" s="18">
        <f>+CZ25</f>
        <v>6444</v>
      </c>
      <c r="D25" s="73">
        <f ca="1">OFFSET(CZ25,0,14,1,1)</f>
        <v>6104</v>
      </c>
      <c r="E25" s="18">
        <f ca="1">SUM(D25-C25)</f>
        <v>-340</v>
      </c>
      <c r="F25" s="19">
        <f ca="1">IF(E25=0,0,IF(C25=0,1,E25/C25))</f>
        <v>-5.2762259466170081E-2</v>
      </c>
      <c r="G25" s="18">
        <f>SUMIF($C$6:F$6,G$5,$C25:F25)</f>
        <v>6444</v>
      </c>
      <c r="H25" s="73">
        <f ca="1">SUMIF($C$6:G$6,H$5,$C25:G25)</f>
        <v>6104</v>
      </c>
      <c r="I25" s="18">
        <f ca="1">SUM(H25-G25)</f>
        <v>-340</v>
      </c>
      <c r="J25" s="19">
        <f ca="1">IF(I25=0,0,IF(G25=0,1,I25/G25))</f>
        <v>-5.2762259466170081E-2</v>
      </c>
      <c r="K25" s="18">
        <f>+DA25</f>
        <v>5965</v>
      </c>
      <c r="L25" s="73">
        <f ca="1">OFFSET(DA25,0,14,1,1)</f>
        <v>6042</v>
      </c>
      <c r="M25" s="18">
        <f ca="1">SUM(L25-K25)</f>
        <v>77</v>
      </c>
      <c r="N25" s="19">
        <f ca="1">IF(M25=0,0,IF(K25=0,1,M25/K25))</f>
        <v>1.2908633696563285E-2</v>
      </c>
      <c r="O25" s="18">
        <f>SUMIF($C$6:N$6,O$5,$C25:N25)</f>
        <v>12409</v>
      </c>
      <c r="P25" s="73">
        <f ca="1">SUMIF($C$6:O$6,P$5,$C25:O25)</f>
        <v>12146</v>
      </c>
      <c r="Q25" s="18">
        <f ca="1">SUM(P25-O25)</f>
        <v>-263</v>
      </c>
      <c r="R25" s="19">
        <f ca="1">IF(Q25=0,0,IF(O25=0,1,Q25/O25))</f>
        <v>-2.1194294463695706E-2</v>
      </c>
      <c r="S25" s="18">
        <f>+DB25</f>
        <v>6051</v>
      </c>
      <c r="T25" s="73">
        <f ca="1">OFFSET(DB25,0,14,1,1)</f>
        <v>6324</v>
      </c>
      <c r="U25" s="18">
        <f ca="1">SUM(T25-S25)</f>
        <v>273</v>
      </c>
      <c r="V25" s="19">
        <f ca="1">IF(U25=0,0,IF(S25=0,1,U25/S25))</f>
        <v>4.5116509667823497E-2</v>
      </c>
      <c r="W25" s="18">
        <f>SUMIF($C$6:V$6,W$5,$C25:V25)</f>
        <v>18460</v>
      </c>
      <c r="X25" s="73">
        <f ca="1">SUMIF($C$6:W$6,X$5,$C25:W25)</f>
        <v>18470</v>
      </c>
      <c r="Y25" s="18">
        <f ca="1">SUM(X25-W25)</f>
        <v>10</v>
      </c>
      <c r="Z25" s="19">
        <f ca="1">IF(Y25=0,0,IF(W25=0,1,Y25/W25))</f>
        <v>5.4171180931744309E-4</v>
      </c>
      <c r="AA25" s="18">
        <f>+DC25</f>
        <v>6506</v>
      </c>
      <c r="AB25" s="73">
        <f ca="1">OFFSET(DC25,0,14,1,1)</f>
        <v>6136</v>
      </c>
      <c r="AC25" s="18">
        <f ca="1">SUM(AB25-AA25)</f>
        <v>-370</v>
      </c>
      <c r="AD25" s="19">
        <f ca="1">IF(AC25=0,0,IF(AA25=0,1,AC25/AA25))</f>
        <v>-5.6870581002151858E-2</v>
      </c>
      <c r="AE25" s="18">
        <f>SUMIF($C$6:AD$6,AE$5,$C25:AD25)</f>
        <v>24966</v>
      </c>
      <c r="AF25" s="73">
        <f ca="1">SUMIF($C$6:AE$6,AF$5,$C25:AE25)</f>
        <v>24606</v>
      </c>
      <c r="AG25" s="18">
        <f ca="1">SUM(AF25-AE25)</f>
        <v>-360</v>
      </c>
      <c r="AH25" s="19">
        <f ca="1">IF(AG25=0,0,IF(AE25=0,1,AG25/AE25))</f>
        <v>-1.4419610670511895E-2</v>
      </c>
      <c r="AI25" s="18">
        <f>+DD25</f>
        <v>6568</v>
      </c>
      <c r="AJ25" s="73">
        <f ca="1">OFFSET(DD25,0,14,1,1)</f>
        <v>6255</v>
      </c>
      <c r="AK25" s="18">
        <f ca="1">SUM(AJ25-AI25)</f>
        <v>-313</v>
      </c>
      <c r="AL25" s="19">
        <f ca="1">IF(AK25=0,0,IF(AI25=0,1,AK25/AI25))</f>
        <v>-4.7655298416565163E-2</v>
      </c>
      <c r="AM25" s="18">
        <f>SUMIF($C$6:AL$6,AM$5,$C25:AL25)</f>
        <v>31534</v>
      </c>
      <c r="AN25" s="73">
        <f ca="1">SUMIF($C$6:AM$6,AN$5,$C25:AM25)</f>
        <v>30861</v>
      </c>
      <c r="AO25" s="18">
        <f ca="1">SUM(AN25-AM25)</f>
        <v>-673</v>
      </c>
      <c r="AP25" s="19">
        <f ca="1">IF(AO25=0,0,IF(AM25=0,1,AO25/AM25))</f>
        <v>-2.1342043508593898E-2</v>
      </c>
      <c r="AQ25" s="18">
        <f>+DE25</f>
        <v>6628</v>
      </c>
      <c r="AR25" s="73">
        <f ca="1">OFFSET(DE25,0,14,1,1)</f>
        <v>6864</v>
      </c>
      <c r="AS25" s="18">
        <f ca="1">SUM(AR25-AQ25)</f>
        <v>236</v>
      </c>
      <c r="AT25" s="19">
        <f ca="1">IF(AS25=0,0,IF(AQ25=0,1,AS25/AQ25))</f>
        <v>3.5606517803258901E-2</v>
      </c>
      <c r="AU25" s="18">
        <f>SUMIF($C$6:AT$6,AU$5,$C25:AT25)</f>
        <v>38162</v>
      </c>
      <c r="AV25" s="73">
        <f ca="1">SUMIF($C$6:AU$6,AV$5,$C25:AU25)</f>
        <v>37725</v>
      </c>
      <c r="AW25" s="18">
        <f ca="1">SUM(AV25-AU25)</f>
        <v>-437</v>
      </c>
      <c r="AX25" s="19">
        <f ca="1">IF(AW25=0,0,IF(AU25=0,1,AW25/AU25))</f>
        <v>-1.1451181803888684E-2</v>
      </c>
      <c r="AY25" s="18">
        <f>+DF25</f>
        <v>6775</v>
      </c>
      <c r="AZ25" s="73">
        <f ca="1">OFFSET(DF25,0,14,1,1)</f>
        <v>5505</v>
      </c>
      <c r="BA25" s="18">
        <f ca="1">SUM(AZ25-AY25)</f>
        <v>-1270</v>
      </c>
      <c r="BB25" s="19">
        <f ca="1">IF(BA25=0,0,IF(AY25=0,1,BA25/AY25))</f>
        <v>-0.18745387453874537</v>
      </c>
      <c r="BC25" s="18">
        <f>SUMIF($C$6:BB$6,BC$5,$C25:BB25)</f>
        <v>44937</v>
      </c>
      <c r="BD25" s="73">
        <f ca="1">SUMIF($C$6:BC$6,BD$5,$C25:BC25)</f>
        <v>43230</v>
      </c>
      <c r="BE25" s="18">
        <f ca="1">SUM(BD25-BC25)</f>
        <v>-1707</v>
      </c>
      <c r="BF25" s="19">
        <f ca="1">IF(BE25=0,0,IF(BC25=0,1,BE25/BC25))</f>
        <v>-3.7986514453568328E-2</v>
      </c>
      <c r="BG25" s="18">
        <f>+DG25</f>
        <v>6492</v>
      </c>
      <c r="BH25" s="73">
        <f ca="1">OFFSET(DG25,0,14,1,1)</f>
        <v>6798</v>
      </c>
      <c r="BI25" s="18">
        <f ca="1">SUM(BH25-BG25)</f>
        <v>306</v>
      </c>
      <c r="BJ25" s="19">
        <f ca="1">IF(BI25=0,0,IF(BG25=0,1,BI25/BG25))</f>
        <v>4.7134935304990758E-2</v>
      </c>
      <c r="BK25" s="18">
        <f>SUMIF($C$6:BJ$6,BK$5,$C25:BJ25)</f>
        <v>51429</v>
      </c>
      <c r="BL25" s="73">
        <f ca="1">SUMIF($C$6:BK$6,BL$5,$C25:BK25)</f>
        <v>50028</v>
      </c>
      <c r="BM25" s="18">
        <f ca="1">SUM(BL25-BK25)</f>
        <v>-1401</v>
      </c>
      <c r="BN25" s="19">
        <f ca="1">IF(BM25=0,0,IF(BK25=0,1,BM25/BK25))</f>
        <v>-2.7241439654669544E-2</v>
      </c>
      <c r="BO25" s="18">
        <f>+DH25</f>
        <v>6611</v>
      </c>
      <c r="BP25" s="73">
        <f ca="1">OFFSET(DH25,0,14,1,1)</f>
        <v>6875</v>
      </c>
      <c r="BQ25" s="18">
        <f ca="1">SUM(BP25-BO25)</f>
        <v>264</v>
      </c>
      <c r="BR25" s="19">
        <f ca="1">IF(BQ25=0,0,IF(BO25=0,1,BQ25/BO25))</f>
        <v>3.9933444259567387E-2</v>
      </c>
      <c r="BS25" s="18">
        <f>SUMIF($C$6:BR$6,BS$5,$C25:BR25)</f>
        <v>58040</v>
      </c>
      <c r="BT25" s="73">
        <f ca="1">SUMIF($C$6:BS$6,BT$5,$C25:BS25)</f>
        <v>56903</v>
      </c>
      <c r="BU25" s="18">
        <f ca="1">SUM(BT25-BS25)</f>
        <v>-1137</v>
      </c>
      <c r="BV25" s="19">
        <f ca="1">IF(BU25=0,0,IF(BS25=0,1,BU25/BS25))</f>
        <v>-1.9589937973811165E-2</v>
      </c>
      <c r="BW25" s="18">
        <f>+DI25</f>
        <v>6660</v>
      </c>
      <c r="BX25" s="73">
        <f ca="1">OFFSET(DI25,0,14,1,1)</f>
        <v>6734</v>
      </c>
      <c r="BY25" s="18">
        <f ca="1">SUM(BX25-BW25)</f>
        <v>74</v>
      </c>
      <c r="BZ25" s="19">
        <f ca="1">IF(BY25=0,0,IF(BW25=0,1,BY25/BW25))</f>
        <v>1.1111111111111112E-2</v>
      </c>
      <c r="CA25" s="18">
        <f>SUMIF($C$6:BZ$6,CA$5,$C25:BZ25)</f>
        <v>64700</v>
      </c>
      <c r="CB25" s="73">
        <f ca="1">SUMIF($C$6:CA$6,CB$5,$C25:CA25)</f>
        <v>63637</v>
      </c>
      <c r="CC25" s="18">
        <f ca="1">SUM(CB25-CA25)</f>
        <v>-1063</v>
      </c>
      <c r="CD25" s="19">
        <f ca="1">IF(CC25=0,0,IF(CA25=0,1,CC25/CA25))</f>
        <v>-1.6429675425038641E-2</v>
      </c>
      <c r="CE25" s="18">
        <f>+DJ25</f>
        <v>5540</v>
      </c>
      <c r="CF25" s="73">
        <f ca="1">OFFSET(DJ25,0,14,1,1)</f>
        <v>6256</v>
      </c>
      <c r="CG25" s="18">
        <f ca="1">SUM(CF25-CE25)</f>
        <v>716</v>
      </c>
      <c r="CH25" s="19">
        <f ca="1">IF(CG25=0,0,IF(CE25=0,1,CG25/CE25))</f>
        <v>0.12924187725631769</v>
      </c>
      <c r="CI25" s="18">
        <f>SUMIF($C$6:CH$6,CI$5,$C25:CH25)</f>
        <v>70240</v>
      </c>
      <c r="CJ25" s="73">
        <f ca="1">SUMIF($C$6:CI$6,CJ$5,$C25:CI25)</f>
        <v>69893</v>
      </c>
      <c r="CK25" s="18">
        <f ca="1">SUM(CJ25-CI25)</f>
        <v>-347</v>
      </c>
      <c r="CL25" s="19">
        <f ca="1">IF(CK25=0,0,IF(CI25=0,1,CK25/CI25))</f>
        <v>-4.9402050113895217E-3</v>
      </c>
      <c r="CM25" s="18">
        <f>+DK25</f>
        <v>5836</v>
      </c>
      <c r="CN25" s="73">
        <f ca="1">OFFSET(DK25,0,14,1,1)</f>
        <v>5894</v>
      </c>
      <c r="CO25" s="18">
        <f ca="1">SUM(CN25-CM25)</f>
        <v>58</v>
      </c>
      <c r="CP25" s="19">
        <f ca="1">IF(CO25=0,0,IF(CM25=0,1,CO25/CM25))</f>
        <v>9.938313913639479E-3</v>
      </c>
      <c r="CQ25" s="18">
        <f>SUMIF($C$6:CP$6,CQ$5,$C25:CP25)</f>
        <v>76076</v>
      </c>
      <c r="CR25" s="73">
        <f ca="1">SUMIF($C$6:CQ$6,CR$5,$C25:CQ25)</f>
        <v>75787</v>
      </c>
      <c r="CS25" s="18">
        <f ca="1">SUM(CR25-CQ25)</f>
        <v>-289</v>
      </c>
      <c r="CT25" s="19">
        <f ca="1">IF(CS25=0,0,IF(CQ25=0,1,CS25/CQ25))</f>
        <v>-3.7988327462011671E-3</v>
      </c>
      <c r="CW25" t="s">
        <v>13</v>
      </c>
      <c r="CX25" t="s">
        <v>7</v>
      </c>
      <c r="CY25" s="7"/>
      <c r="CZ25" s="74">
        <f>SUMIF(OGB!$A$111:$A$121,'2014-2015'!CZ$7,OGB!D$111:D$121)</f>
        <v>6444</v>
      </c>
      <c r="DA25" s="74">
        <f>SUMIF(OGB!$A$111:$A$121,'2014-2015'!DA$7,OGB!E$111:E$121)</f>
        <v>5965</v>
      </c>
      <c r="DB25" s="74">
        <f>SUMIF(OGB!$A$111:$A$121,'2014-2015'!DB$7,OGB!F$111:F$121)</f>
        <v>6051</v>
      </c>
      <c r="DC25" s="74">
        <f>SUMIF(OGB!$A$111:$A$121,'2014-2015'!DC$7,OGB!G$111:G$121)</f>
        <v>6506</v>
      </c>
      <c r="DD25" s="74">
        <f>SUMIF(OGB!$A$111:$A$121,'2014-2015'!DD$7,OGB!H$111:H$121)</f>
        <v>6568</v>
      </c>
      <c r="DE25" s="74">
        <f>SUMIF(OGB!$A$111:$A$121,'2014-2015'!DE$7,OGB!I$111:I$121)</f>
        <v>6628</v>
      </c>
      <c r="DF25" s="74">
        <f>SUMIF(OGB!$A$111:$A$121,'2014-2015'!DF$7,OGB!J$111:J$121)</f>
        <v>6775</v>
      </c>
      <c r="DG25" s="74">
        <f>SUMIF(OGB!$A$111:$A$121,'2014-2015'!DG$7,OGB!K$111:K$121)</f>
        <v>6492</v>
      </c>
      <c r="DH25" s="74">
        <f>SUMIF(OGB!$A$111:$A$121,'2014-2015'!DH$7,OGB!L$111:L$121)</f>
        <v>6611</v>
      </c>
      <c r="DI25" s="74">
        <f>SUMIF(OGB!$A$111:$A$121,'2014-2015'!DI$7,OGB!M$111:M$121)</f>
        <v>6660</v>
      </c>
      <c r="DJ25" s="74">
        <f>SUMIF(OGB!$A$111:$A$121,'2014-2015'!DJ$7,OGB!N$111:N$121)</f>
        <v>5540</v>
      </c>
      <c r="DK25" s="74">
        <f>SUMIF(OGB!$A$111:$A$121,'2014-2015'!DK$7,OGB!O$111:O$121)</f>
        <v>5836</v>
      </c>
      <c r="DN25" s="74">
        <f>SUMIF(OGB!$A$111:$A$121,'2014-2015'!DN$7,OGB!D$111:D$121)</f>
        <v>6104</v>
      </c>
      <c r="DO25" s="74">
        <f>SUMIF(OGB!$A$111:$A$121,'2014-2015'!DO$7,OGB!E$111:E$121)</f>
        <v>6042</v>
      </c>
      <c r="DP25" s="74">
        <f>SUMIF(OGB!$A$111:$A$121,'2014-2015'!DP$7,OGB!F$111:F$121)</f>
        <v>6324</v>
      </c>
      <c r="DQ25" s="74">
        <f>SUMIF(OGB!$A$111:$A$121,'2014-2015'!DQ$7,OGB!G$111:G$121)</f>
        <v>6136</v>
      </c>
      <c r="DR25" s="74">
        <f>SUMIF(OGB!$A$111:$A$121,'2014-2015'!DR$7,OGB!H$111:H$121)</f>
        <v>6255</v>
      </c>
      <c r="DS25" s="74">
        <f>SUMIF(OGB!$A$111:$A$121,'2014-2015'!DS$7,OGB!I$111:I$121)</f>
        <v>6864</v>
      </c>
      <c r="DT25" s="74">
        <f>SUMIF(OGB!$A$111:$A$121,'2014-2015'!DT$7,OGB!J$111:J$121)</f>
        <v>5505</v>
      </c>
      <c r="DU25" s="74">
        <f>SUMIF(OGB!$A$111:$A$121,'2014-2015'!DU$7,OGB!K$111:K$121)</f>
        <v>6798</v>
      </c>
      <c r="DV25" s="74">
        <f>SUMIF(OGB!$A$111:$A$121,'2014-2015'!DV$7,OGB!L$111:L$121)</f>
        <v>6875</v>
      </c>
      <c r="DW25" s="74">
        <f>SUMIF(OGB!$A$111:$A$121,'2014-2015'!DW$7,OGB!M$111:M$121)</f>
        <v>6734</v>
      </c>
      <c r="DX25" s="74">
        <f>SUMIF(OGB!$A$111:$A$121,'2014-2015'!DX$7,OGB!N$111:N$121)</f>
        <v>6256</v>
      </c>
      <c r="DY25" s="74">
        <f>SUMIF(OGB!$A$111:$A$121,'2014-2015'!DY$7,OGB!O$111:O$121)</f>
        <v>5894</v>
      </c>
    </row>
    <row r="26" spans="1:130">
      <c r="A26" s="83"/>
      <c r="B26" s="26" t="s">
        <v>8</v>
      </c>
      <c r="C26" s="73">
        <f>+CZ26</f>
        <v>24</v>
      </c>
      <c r="D26" s="73">
        <f ca="1">OFFSET(CZ26,0,14,1,1)</f>
        <v>26</v>
      </c>
      <c r="E26" s="73">
        <f ca="1">SUM(D26-C26)</f>
        <v>2</v>
      </c>
      <c r="F26" s="19">
        <f ca="1">IF(E26=0,0,IF(C26=0,1,E26/C26))</f>
        <v>8.3333333333333329E-2</v>
      </c>
      <c r="G26" s="73">
        <f>SUMIF($C$6:F$6,G$5,$C26:F26)</f>
        <v>24</v>
      </c>
      <c r="H26" s="73">
        <f ca="1">SUMIF($C$6:G$6,H$5,$C26:G26)</f>
        <v>26</v>
      </c>
      <c r="I26" s="73">
        <f ca="1">SUM(H26-G26)</f>
        <v>2</v>
      </c>
      <c r="J26" s="19">
        <f ca="1">IF(I26=0,0,IF(G26=0,1,I26/G26))</f>
        <v>8.3333333333333329E-2</v>
      </c>
      <c r="K26" s="73">
        <f>+DA26</f>
        <v>32</v>
      </c>
      <c r="L26" s="73">
        <f ca="1">OFFSET(DA26,0,14,1,1)</f>
        <v>16</v>
      </c>
      <c r="M26" s="73">
        <f ca="1">SUM(L26-K26)</f>
        <v>-16</v>
      </c>
      <c r="N26" s="19">
        <f ca="1">IF(M26=0,0,IF(K26=0,1,M26/K26))</f>
        <v>-0.5</v>
      </c>
      <c r="O26" s="73">
        <f>SUMIF($C$6:N$6,O$5,$C26:N26)</f>
        <v>56</v>
      </c>
      <c r="P26" s="73">
        <f ca="1">SUMIF($C$6:O$6,P$5,$C26:O26)</f>
        <v>42</v>
      </c>
      <c r="Q26" s="73">
        <f ca="1">SUM(P26-O26)</f>
        <v>-14</v>
      </c>
      <c r="R26" s="19">
        <f ca="1">IF(Q26=0,0,IF(O26=0,1,Q26/O26))</f>
        <v>-0.25</v>
      </c>
      <c r="S26" s="73">
        <f>+DB26</f>
        <v>10</v>
      </c>
      <c r="T26" s="73">
        <f ca="1">OFFSET(DB26,0,14,1,1)</f>
        <v>16</v>
      </c>
      <c r="U26" s="73">
        <f ca="1">SUM(T26-S26)</f>
        <v>6</v>
      </c>
      <c r="V26" s="19">
        <f ca="1">IF(U26=0,0,IF(S26=0,1,U26/S26))</f>
        <v>0.6</v>
      </c>
      <c r="W26" s="73">
        <f>SUMIF($C$6:V$6,W$5,$C26:V26)</f>
        <v>66</v>
      </c>
      <c r="X26" s="73">
        <f ca="1">SUMIF($C$6:W$6,X$5,$C26:W26)</f>
        <v>58</v>
      </c>
      <c r="Y26" s="73">
        <f ca="1">SUM(X26-W26)</f>
        <v>-8</v>
      </c>
      <c r="Z26" s="19">
        <f ca="1">IF(Y26=0,0,IF(W26=0,1,Y26/W26))</f>
        <v>-0.12121212121212122</v>
      </c>
      <c r="AA26" s="73">
        <f>+DC26</f>
        <v>15</v>
      </c>
      <c r="AB26" s="73">
        <f ca="1">OFFSET(DC26,0,14,1,1)</f>
        <v>27</v>
      </c>
      <c r="AC26" s="73">
        <f ca="1">SUM(AB26-AA26)</f>
        <v>12</v>
      </c>
      <c r="AD26" s="19">
        <f ca="1">IF(AC26=0,0,IF(AA26=0,1,AC26/AA26))</f>
        <v>0.8</v>
      </c>
      <c r="AE26" s="73">
        <f>SUMIF($C$6:AD$6,AE$5,$C26:AD26)</f>
        <v>81</v>
      </c>
      <c r="AF26" s="73">
        <f ca="1">SUMIF($C$6:AE$6,AF$5,$C26:AE26)</f>
        <v>85</v>
      </c>
      <c r="AG26" s="73">
        <f ca="1">SUM(AF26-AE26)</f>
        <v>4</v>
      </c>
      <c r="AH26" s="19">
        <f ca="1">IF(AG26=0,0,IF(AE26=0,1,AG26/AE26))</f>
        <v>4.9382716049382713E-2</v>
      </c>
      <c r="AI26" s="73">
        <f>+DD26</f>
        <v>46</v>
      </c>
      <c r="AJ26" s="73">
        <f ca="1">OFFSET(DD26,0,14,1,1)</f>
        <v>31</v>
      </c>
      <c r="AK26" s="73">
        <f ca="1">SUM(AJ26-AI26)</f>
        <v>-15</v>
      </c>
      <c r="AL26" s="19">
        <f ca="1">IF(AK26=0,0,IF(AI26=0,1,AK26/AI26))</f>
        <v>-0.32608695652173914</v>
      </c>
      <c r="AM26" s="73">
        <f>SUMIF($C$6:AL$6,AM$5,$C26:AL26)</f>
        <v>127</v>
      </c>
      <c r="AN26" s="73">
        <f ca="1">SUMIF($C$6:AM$6,AN$5,$C26:AM26)</f>
        <v>116</v>
      </c>
      <c r="AO26" s="73">
        <f ca="1">SUM(AN26-AM26)</f>
        <v>-11</v>
      </c>
      <c r="AP26" s="19">
        <f ca="1">IF(AO26=0,0,IF(AM26=0,1,AO26/AM26))</f>
        <v>-8.6614173228346455E-2</v>
      </c>
      <c r="AQ26" s="73">
        <f>+DE26</f>
        <v>55</v>
      </c>
      <c r="AR26" s="73">
        <f ca="1">OFFSET(DE26,0,14,1,1)</f>
        <v>43</v>
      </c>
      <c r="AS26" s="73">
        <f ca="1">SUM(AR26-AQ26)</f>
        <v>-12</v>
      </c>
      <c r="AT26" s="19">
        <f ca="1">IF(AS26=0,0,IF(AQ26=0,1,AS26/AQ26))</f>
        <v>-0.21818181818181817</v>
      </c>
      <c r="AU26" s="73">
        <f>SUMIF($C$6:AT$6,AU$5,$C26:AT26)</f>
        <v>182</v>
      </c>
      <c r="AV26" s="73">
        <f ca="1">SUMIF($C$6:AU$6,AV$5,$C26:AU26)</f>
        <v>159</v>
      </c>
      <c r="AW26" s="73">
        <f ca="1">SUM(AV26-AU26)</f>
        <v>-23</v>
      </c>
      <c r="AX26" s="19">
        <f ca="1">IF(AW26=0,0,IF(AU26=0,1,AW26/AU26))</f>
        <v>-0.12637362637362637</v>
      </c>
      <c r="AY26" s="73">
        <f>+DF26</f>
        <v>39</v>
      </c>
      <c r="AZ26" s="73">
        <f ca="1">OFFSET(DF26,0,14,1,1)</f>
        <v>10</v>
      </c>
      <c r="BA26" s="73">
        <f ca="1">SUM(AZ26-AY26)</f>
        <v>-29</v>
      </c>
      <c r="BB26" s="19">
        <f ca="1">IF(BA26=0,0,IF(AY26=0,1,BA26/AY26))</f>
        <v>-0.74358974358974361</v>
      </c>
      <c r="BC26" s="73">
        <f>SUMIF($C$6:BB$6,BC$5,$C26:BB26)</f>
        <v>221</v>
      </c>
      <c r="BD26" s="73">
        <f ca="1">SUMIF($C$6:BC$6,BD$5,$C26:BC26)</f>
        <v>169</v>
      </c>
      <c r="BE26" s="73">
        <f ca="1">SUM(BD26-BC26)</f>
        <v>-52</v>
      </c>
      <c r="BF26" s="19">
        <f ca="1">IF(BE26=0,0,IF(BC26=0,1,BE26/BC26))</f>
        <v>-0.23529411764705882</v>
      </c>
      <c r="BG26" s="73">
        <f>+DG26</f>
        <v>28</v>
      </c>
      <c r="BH26" s="73">
        <f ca="1">OFFSET(DG26,0,14,1,1)</f>
        <v>23</v>
      </c>
      <c r="BI26" s="73">
        <f ca="1">SUM(BH26-BG26)</f>
        <v>-5</v>
      </c>
      <c r="BJ26" s="19">
        <f ca="1">IF(BI26=0,0,IF(BG26=0,1,BI26/BG26))</f>
        <v>-0.17857142857142858</v>
      </c>
      <c r="BK26" s="73">
        <f>SUMIF($C$6:BJ$6,BK$5,$C26:BJ26)</f>
        <v>249</v>
      </c>
      <c r="BL26" s="73">
        <f ca="1">SUMIF($C$6:BK$6,BL$5,$C26:BK26)</f>
        <v>192</v>
      </c>
      <c r="BM26" s="73">
        <f ca="1">SUM(BL26-BK26)</f>
        <v>-57</v>
      </c>
      <c r="BN26" s="19">
        <f ca="1">IF(BM26=0,0,IF(BK26=0,1,BM26/BK26))</f>
        <v>-0.2289156626506024</v>
      </c>
      <c r="BO26" s="73">
        <f>+DH26</f>
        <v>5</v>
      </c>
      <c r="BP26" s="73">
        <f ca="1">OFFSET(DH26,0,14,1,1)</f>
        <v>8</v>
      </c>
      <c r="BQ26" s="73">
        <f ca="1">SUM(BP26-BO26)</f>
        <v>3</v>
      </c>
      <c r="BR26" s="19">
        <f ca="1">IF(BQ26=0,0,IF(BO26=0,1,BQ26/BO26))</f>
        <v>0.6</v>
      </c>
      <c r="BS26" s="73">
        <f>SUMIF($C$6:BR$6,BS$5,$C26:BR26)</f>
        <v>254</v>
      </c>
      <c r="BT26" s="73">
        <f ca="1">SUMIF($C$6:BS$6,BT$5,$C26:BS26)</f>
        <v>200</v>
      </c>
      <c r="BU26" s="73">
        <f ca="1">SUM(BT26-BS26)</f>
        <v>-54</v>
      </c>
      <c r="BV26" s="19">
        <f ca="1">IF(BU26=0,0,IF(BS26=0,1,BU26/BS26))</f>
        <v>-0.2125984251968504</v>
      </c>
      <c r="BW26" s="73">
        <f>+DI26</f>
        <v>32</v>
      </c>
      <c r="BX26" s="73">
        <f ca="1">OFFSET(DI26,0,14,1,1)</f>
        <v>28</v>
      </c>
      <c r="BY26" s="73">
        <f ca="1">SUM(BX26-BW26)</f>
        <v>-4</v>
      </c>
      <c r="BZ26" s="19">
        <f ca="1">IF(BY26=0,0,IF(BW26=0,1,BY26/BW26))</f>
        <v>-0.125</v>
      </c>
      <c r="CA26" s="73">
        <f>SUMIF($C$6:BZ$6,CA$5,$C26:BZ26)</f>
        <v>286</v>
      </c>
      <c r="CB26" s="73">
        <f ca="1">SUMIF($C$6:CA$6,CB$5,$C26:CA26)</f>
        <v>228</v>
      </c>
      <c r="CC26" s="73">
        <f ca="1">SUM(CB26-CA26)</f>
        <v>-58</v>
      </c>
      <c r="CD26" s="19">
        <f ca="1">IF(CC26=0,0,IF(CA26=0,1,CC26/CA26))</f>
        <v>-0.20279720279720279</v>
      </c>
      <c r="CE26" s="73">
        <f>+DJ26</f>
        <v>51</v>
      </c>
      <c r="CF26" s="73">
        <f ca="1">OFFSET(DJ26,0,14,1,1)</f>
        <v>28</v>
      </c>
      <c r="CG26" s="73">
        <f ca="1">SUM(CF26-CE26)</f>
        <v>-23</v>
      </c>
      <c r="CH26" s="19">
        <f ca="1">IF(CG26=0,0,IF(CE26=0,1,CG26/CE26))</f>
        <v>-0.45098039215686275</v>
      </c>
      <c r="CI26" s="73">
        <f>SUMIF($C$6:CH$6,CI$5,$C26:CH26)</f>
        <v>337</v>
      </c>
      <c r="CJ26" s="73">
        <f ca="1">SUMIF($C$6:CI$6,CJ$5,$C26:CI26)</f>
        <v>256</v>
      </c>
      <c r="CK26" s="73">
        <f ca="1">SUM(CJ26-CI26)</f>
        <v>-81</v>
      </c>
      <c r="CL26" s="19">
        <f ca="1">IF(CK26=0,0,IF(CI26=0,1,CK26/CI26))</f>
        <v>-0.24035608308605341</v>
      </c>
      <c r="CM26" s="73">
        <f>+DK26</f>
        <v>26</v>
      </c>
      <c r="CN26" s="73">
        <f ca="1">OFFSET(DK26,0,14,1,1)</f>
        <v>15</v>
      </c>
      <c r="CO26" s="73">
        <f ca="1">SUM(CN26-CM26)</f>
        <v>-11</v>
      </c>
      <c r="CP26" s="19">
        <f ca="1">IF(CO26=0,0,IF(CM26=0,1,CO26/CM26))</f>
        <v>-0.42307692307692307</v>
      </c>
      <c r="CQ26" s="73">
        <f>SUMIF($C$6:CP$6,CQ$5,$C26:CP26)</f>
        <v>363</v>
      </c>
      <c r="CR26" s="73">
        <f ca="1">SUMIF($C$6:CQ$6,CR$5,$C26:CQ26)</f>
        <v>271</v>
      </c>
      <c r="CS26" s="73">
        <f ca="1">SUM(CR26-CQ26)</f>
        <v>-92</v>
      </c>
      <c r="CT26" s="19">
        <f ca="1">IF(CS26=0,0,IF(CQ26=0,1,CS26/CQ26))</f>
        <v>-0.25344352617079891</v>
      </c>
      <c r="CW26" t="s">
        <v>13</v>
      </c>
      <c r="CX26" t="s">
        <v>8</v>
      </c>
      <c r="CY26" s="7"/>
      <c r="CZ26" s="74">
        <f>SUMIF(OGB!$A$129:$A$139,'2014-2015'!CZ$7,OGB!D$129:D$139)</f>
        <v>24</v>
      </c>
      <c r="DA26" s="74">
        <f>SUMIF(OGB!$A$129:$A$139,'2014-2015'!DA$7,OGB!E$129:E$139)</f>
        <v>32</v>
      </c>
      <c r="DB26" s="74">
        <f>SUMIF(OGB!$A$129:$A$139,'2014-2015'!DB$7,OGB!F$129:F$139)</f>
        <v>10</v>
      </c>
      <c r="DC26" s="74">
        <f>SUMIF(OGB!$A$129:$A$139,'2014-2015'!DC$7,OGB!G$129:G$139)</f>
        <v>15</v>
      </c>
      <c r="DD26" s="74">
        <f>SUMIF(OGB!$A$129:$A$139,'2014-2015'!DD$7,OGB!H$129:H$139)</f>
        <v>46</v>
      </c>
      <c r="DE26" s="74">
        <f>SUMIF(OGB!$A$129:$A$139,'2014-2015'!DE$7,OGB!I$129:I$139)</f>
        <v>55</v>
      </c>
      <c r="DF26" s="74">
        <f>SUMIF(OGB!$A$129:$A$139,'2014-2015'!DF$7,OGB!J$129:J$139)</f>
        <v>39</v>
      </c>
      <c r="DG26" s="74">
        <f>SUMIF(OGB!$A$129:$A$139,'2014-2015'!DG$7,OGB!K$129:K$139)</f>
        <v>28</v>
      </c>
      <c r="DH26" s="74">
        <f>SUMIF(OGB!$A$129:$A$139,'2014-2015'!DH$7,OGB!L$129:L$139)</f>
        <v>5</v>
      </c>
      <c r="DI26" s="74">
        <f>SUMIF(OGB!$A$129:$A$139,'2014-2015'!DI$7,OGB!M$129:M$139)</f>
        <v>32</v>
      </c>
      <c r="DJ26" s="74">
        <f>SUMIF(OGB!$A$129:$A$139,'2014-2015'!DJ$7,OGB!N$129:N$139)</f>
        <v>51</v>
      </c>
      <c r="DK26" s="74">
        <f>SUMIF(OGB!$A$129:$A$139,'2014-2015'!DK$7,OGB!O$129:O$139)</f>
        <v>26</v>
      </c>
      <c r="DN26" s="74">
        <f>SUMIF(OGB!$A$129:$A$139,'2014-2015'!DN$7,OGB!D$129:D$139)</f>
        <v>26</v>
      </c>
      <c r="DO26" s="74">
        <f>SUMIF(OGB!$A$129:$A$139,'2014-2015'!DO$7,OGB!E$129:E$139)</f>
        <v>16</v>
      </c>
      <c r="DP26" s="74">
        <f>SUMIF(OGB!$A$129:$A$139,'2014-2015'!DP$7,OGB!F$129:F$139)</f>
        <v>16</v>
      </c>
      <c r="DQ26" s="74">
        <f>SUMIF(OGB!$A$129:$A$139,'2014-2015'!DQ$7,OGB!G$129:G$139)</f>
        <v>27</v>
      </c>
      <c r="DR26" s="74">
        <f>SUMIF(OGB!$A$129:$A$139,'2014-2015'!DR$7,OGB!H$129:H$139)</f>
        <v>31</v>
      </c>
      <c r="DS26" s="74">
        <f>SUMIF(OGB!$A$129:$A$139,'2014-2015'!DS$7,OGB!I$129:I$139)</f>
        <v>43</v>
      </c>
      <c r="DT26" s="74">
        <f>SUMIF(OGB!$A$129:$A$139,'2014-2015'!DT$7,OGB!J$129:J$139)</f>
        <v>10</v>
      </c>
      <c r="DU26" s="74">
        <f>SUMIF(OGB!$A$129:$A$139,'2014-2015'!DU$7,OGB!K$129:K$139)</f>
        <v>23</v>
      </c>
      <c r="DV26" s="74">
        <f>SUMIF(OGB!$A$129:$A$139,'2014-2015'!DV$7,OGB!L$129:L$139)</f>
        <v>8</v>
      </c>
      <c r="DW26" s="74">
        <f>SUMIF(OGB!$A$129:$A$139,'2014-2015'!DW$7,OGB!M$129:M$139)</f>
        <v>28</v>
      </c>
      <c r="DX26" s="74">
        <f>SUMIF(OGB!$A$129:$A$139,'2014-2015'!DX$7,OGB!N$129:N$139)</f>
        <v>28</v>
      </c>
      <c r="DY26" s="74">
        <f>SUMIF(OGB!$A$129:$A$139,'2014-2015'!DY$7,OGB!O$129:O$139)</f>
        <v>15</v>
      </c>
    </row>
    <row r="27" spans="1:130" s="7" customFormat="1">
      <c r="A27" s="75"/>
      <c r="B27" s="24" t="s">
        <v>9</v>
      </c>
      <c r="C27" s="12">
        <f>+SUM(C24:C26)</f>
        <v>51418</v>
      </c>
      <c r="D27" s="86">
        <f ca="1">+SUM(D24:D26)</f>
        <v>44270</v>
      </c>
      <c r="E27" s="12">
        <f ca="1">SUM(E24:E26)</f>
        <v>-7148</v>
      </c>
      <c r="F27" s="13">
        <f ca="1">IF(E27=0,0,IF(C27=0,1,E27/C27))</f>
        <v>-0.13901746470107745</v>
      </c>
      <c r="G27" s="12">
        <f>SUM(G24:G26)</f>
        <v>51418</v>
      </c>
      <c r="H27" s="86">
        <f ca="1">SUM(H24:H26)</f>
        <v>44270</v>
      </c>
      <c r="I27" s="12">
        <f ca="1">SUM(I24:I26)</f>
        <v>-7148</v>
      </c>
      <c r="J27" s="13">
        <f ca="1">IF(I27=0,0,IF(G27=0,1,I27/G27))</f>
        <v>-0.13901746470107745</v>
      </c>
      <c r="K27" s="12">
        <f>+SUM(K24:K26)</f>
        <v>46602</v>
      </c>
      <c r="L27" s="86">
        <f ca="1">+SUM(L24:L26)</f>
        <v>38695</v>
      </c>
      <c r="M27" s="12">
        <f ca="1">SUM(M24:M26)</f>
        <v>-7907</v>
      </c>
      <c r="N27" s="13">
        <f ca="1">IF(M27=0,0,IF(K27=0,1,M27/K27))</f>
        <v>-0.16967082957812971</v>
      </c>
      <c r="O27" s="12">
        <f>SUM(O24:O26)</f>
        <v>98020</v>
      </c>
      <c r="P27" s="86">
        <f ca="1">SUM(P24:P26)</f>
        <v>82965</v>
      </c>
      <c r="Q27" s="12">
        <f ca="1">SUM(Q24:Q26)</f>
        <v>-15055</v>
      </c>
      <c r="R27" s="13">
        <f ca="1">IF(Q27=0,0,IF(O27=0,1,Q27/O27))</f>
        <v>-0.15359110385635585</v>
      </c>
      <c r="S27" s="12">
        <f>+SUM(S24:S26)</f>
        <v>58349</v>
      </c>
      <c r="T27" s="86">
        <f ca="1">+SUM(T24:T26)</f>
        <v>47600</v>
      </c>
      <c r="U27" s="12">
        <f ca="1">SUM(U24:U26)</f>
        <v>-10749</v>
      </c>
      <c r="V27" s="13">
        <f ca="1">IF(U27=0,0,IF(S27=0,1,U27/S27))</f>
        <v>-0.18421909544293819</v>
      </c>
      <c r="W27" s="12">
        <f>SUM(W24:W26)</f>
        <v>156369</v>
      </c>
      <c r="X27" s="86">
        <f ca="1">SUM(X24:X26)</f>
        <v>130565</v>
      </c>
      <c r="Y27" s="12">
        <f ca="1">SUM(Y24:Y26)</f>
        <v>-25804</v>
      </c>
      <c r="Z27" s="13">
        <f ca="1">IF(Y27=0,0,IF(W27=0,1,Y27/W27))</f>
        <v>-0.16501992082829717</v>
      </c>
      <c r="AA27" s="12">
        <f>+SUM(AA24:AA26)</f>
        <v>60339</v>
      </c>
      <c r="AB27" s="86">
        <f ca="1">+SUM(AB24:AB26)</f>
        <v>50033</v>
      </c>
      <c r="AC27" s="12">
        <f ca="1">SUM(AC24:AC26)</f>
        <v>-10306</v>
      </c>
      <c r="AD27" s="13">
        <f ca="1">IF(AC27=0,0,IF(AA27=0,1,AC27/AA27))</f>
        <v>-0.17080163741527038</v>
      </c>
      <c r="AE27" s="12">
        <f>SUM(AE24:AE26)</f>
        <v>216708</v>
      </c>
      <c r="AF27" s="86">
        <f ca="1">SUM(AF24:AF26)</f>
        <v>180598</v>
      </c>
      <c r="AG27" s="12">
        <f ca="1">SUM(AG24:AG26)</f>
        <v>-36110</v>
      </c>
      <c r="AH27" s="13">
        <f ca="1">IF(AG27=0,0,IF(AE27=0,1,AG27/AE27))</f>
        <v>-0.1666297506321871</v>
      </c>
      <c r="AI27" s="12">
        <f>+SUM(AI24:AI26)</f>
        <v>70772</v>
      </c>
      <c r="AJ27" s="86">
        <f ca="1">+SUM(AJ24:AJ26)</f>
        <v>61381</v>
      </c>
      <c r="AK27" s="12">
        <f ca="1">SUM(AK24:AK26)</f>
        <v>-9391</v>
      </c>
      <c r="AL27" s="13">
        <f ca="1">IF(AK27=0,0,IF(AI27=0,1,AK27/AI27))</f>
        <v>-0.13269372068049512</v>
      </c>
      <c r="AM27" s="12">
        <f>SUM(AM24:AM26)</f>
        <v>287480</v>
      </c>
      <c r="AN27" s="86">
        <f ca="1">SUM(AN24:AN26)</f>
        <v>241979</v>
      </c>
      <c r="AO27" s="12">
        <f ca="1">SUM(AO24:AO26)</f>
        <v>-45501</v>
      </c>
      <c r="AP27" s="13">
        <f ca="1">IF(AO27=0,0,IF(AM27=0,1,AO27/AM27))</f>
        <v>-0.15827535828579378</v>
      </c>
      <c r="AQ27" s="12">
        <f>+SUM(AQ24:AQ26)</f>
        <v>71766</v>
      </c>
      <c r="AR27" s="86">
        <f ca="1">+SUM(AR24:AR26)</f>
        <v>61801</v>
      </c>
      <c r="AS27" s="12">
        <f ca="1">SUM(AS24:AS26)</f>
        <v>-9965</v>
      </c>
      <c r="AT27" s="13">
        <f ca="1">IF(AS27=0,0,IF(AQ27=0,1,AS27/AQ27))</f>
        <v>-0.13885405345149512</v>
      </c>
      <c r="AU27" s="12">
        <f>SUM(AU24:AU26)</f>
        <v>359246</v>
      </c>
      <c r="AV27" s="86">
        <f ca="1">SUM(AV24:AV26)</f>
        <v>303780</v>
      </c>
      <c r="AW27" s="12">
        <f ca="1">SUM(AW24:AW26)</f>
        <v>-55466</v>
      </c>
      <c r="AX27" s="13">
        <f ca="1">IF(AW27=0,0,IF(AU27=0,1,AW27/AU27))</f>
        <v>-0.15439559521887508</v>
      </c>
      <c r="AY27" s="12">
        <f>+SUM(AY24:AY26)</f>
        <v>81053</v>
      </c>
      <c r="AZ27" s="86">
        <f ca="1">+SUM(AZ24:AZ26)</f>
        <v>55481</v>
      </c>
      <c r="BA27" s="12">
        <f ca="1">SUM(BA24:BA26)</f>
        <v>-25572</v>
      </c>
      <c r="BB27" s="13">
        <f ca="1">IF(BA27=0,0,IF(AY27=0,1,BA27/AY27))</f>
        <v>-0.31549726722021393</v>
      </c>
      <c r="BC27" s="12">
        <f>SUM(BC24:BC26)</f>
        <v>440299</v>
      </c>
      <c r="BD27" s="86">
        <f ca="1">SUM(BD24:BD26)</f>
        <v>359261</v>
      </c>
      <c r="BE27" s="12">
        <f ca="1">SUM(BE24:BE26)</f>
        <v>-81038</v>
      </c>
      <c r="BF27" s="13">
        <f ca="1">IF(BE27=0,0,IF(BC27=0,1,BE27/BC27))</f>
        <v>-0.18405220089075833</v>
      </c>
      <c r="BG27" s="12">
        <f>+SUM(BG24:BG26)</f>
        <v>86040</v>
      </c>
      <c r="BH27" s="86">
        <f ca="1">+SUM(BH24:BH26)</f>
        <v>65326</v>
      </c>
      <c r="BI27" s="12">
        <f ca="1">SUM(BI24:BI26)</f>
        <v>-20714</v>
      </c>
      <c r="BJ27" s="13">
        <f ca="1">IF(BI27=0,0,IF(BG27=0,1,BI27/BG27))</f>
        <v>-0.24074848907484891</v>
      </c>
      <c r="BK27" s="12">
        <f>SUM(BK24:BK26)</f>
        <v>526339</v>
      </c>
      <c r="BL27" s="86">
        <f ca="1">SUM(BL24:BL26)</f>
        <v>424587</v>
      </c>
      <c r="BM27" s="12">
        <f ca="1">SUM(BM24:BM26)</f>
        <v>-101752</v>
      </c>
      <c r="BN27" s="13">
        <f ca="1">IF(BM27=0,0,IF(BK27=0,1,BM27/BK27))</f>
        <v>-0.19332027457589121</v>
      </c>
      <c r="BO27" s="12">
        <f>+SUM(BO24:BO26)</f>
        <v>66234</v>
      </c>
      <c r="BP27" s="86">
        <f ca="1">+SUM(BP24:BP26)</f>
        <v>54908</v>
      </c>
      <c r="BQ27" s="12">
        <f ca="1">SUM(BQ24:BQ26)</f>
        <v>-11326</v>
      </c>
      <c r="BR27" s="13">
        <f ca="1">IF(BQ27=0,0,IF(BO27=0,1,BQ27/BO27))</f>
        <v>-0.17099978862819701</v>
      </c>
      <c r="BS27" s="12">
        <f>SUM(BS24:BS26)</f>
        <v>592573</v>
      </c>
      <c r="BT27" s="86">
        <f ca="1">SUM(BT24:BT26)</f>
        <v>479495</v>
      </c>
      <c r="BU27" s="12">
        <f ca="1">SUM(BU24:BU26)</f>
        <v>-113078</v>
      </c>
      <c r="BV27" s="13">
        <f ca="1">IF(BU27=0,0,IF(BS27=0,1,BU27/BS27))</f>
        <v>-0.1908254341659171</v>
      </c>
      <c r="BW27" s="12">
        <f>+SUM(BW24:BW26)</f>
        <v>65838</v>
      </c>
      <c r="BX27" s="86">
        <f ca="1">+SUM(BX24:BX26)</f>
        <v>53659</v>
      </c>
      <c r="BY27" s="12">
        <f ca="1">SUM(BY24:BY26)</f>
        <v>-12179</v>
      </c>
      <c r="BZ27" s="13">
        <f ca="1">IF(BY27=0,0,IF(BW27=0,1,BY27/BW27))</f>
        <v>-0.18498435553935416</v>
      </c>
      <c r="CA27" s="12">
        <f>SUM(CA24:CA26)</f>
        <v>658411</v>
      </c>
      <c r="CB27" s="86">
        <f ca="1">SUM(CB24:CB26)</f>
        <v>533154</v>
      </c>
      <c r="CC27" s="12">
        <f ca="1">SUM(CC24:CC26)</f>
        <v>-125257</v>
      </c>
      <c r="CD27" s="13">
        <f ca="1">IF(CC27=0,0,IF(CA27=0,1,CC27/CA27))</f>
        <v>-0.19024135380484225</v>
      </c>
      <c r="CE27" s="12">
        <f>+SUM(CE24:CE26)</f>
        <v>60923</v>
      </c>
      <c r="CF27" s="86">
        <f ca="1">+SUM(CF24:CF26)</f>
        <v>49941</v>
      </c>
      <c r="CG27" s="12">
        <f ca="1">SUM(CG24:CG26)</f>
        <v>-10982</v>
      </c>
      <c r="CH27" s="13">
        <f ca="1">IF(CG27=0,0,IF(CE27=0,1,CG27/CE27))</f>
        <v>-0.18026032861152602</v>
      </c>
      <c r="CI27" s="12">
        <f>SUM(CI24:CI26)</f>
        <v>719334</v>
      </c>
      <c r="CJ27" s="86">
        <f ca="1">SUM(CJ24:CJ26)</f>
        <v>583095</v>
      </c>
      <c r="CK27" s="12">
        <f ca="1">SUM(CK24:CK26)</f>
        <v>-136239</v>
      </c>
      <c r="CL27" s="13">
        <f ca="1">IF(CK27=0,0,IF(CI27=0,1,CK27/CI27))</f>
        <v>-0.18939602465614025</v>
      </c>
      <c r="CM27" s="12">
        <f>+SUM(CM24:CM26)</f>
        <v>61269</v>
      </c>
      <c r="CN27" s="86">
        <f ca="1">+SUM(CN24:CN26)</f>
        <v>49810</v>
      </c>
      <c r="CO27" s="12">
        <f ca="1">SUM(CO24:CO26)</f>
        <v>-11459</v>
      </c>
      <c r="CP27" s="13">
        <f ca="1">IF(CO27=0,0,IF(CM27=0,1,CO27/CM27))</f>
        <v>-0.18702769753056195</v>
      </c>
      <c r="CQ27" s="12">
        <f>SUM(CQ24:CQ26)</f>
        <v>780603</v>
      </c>
      <c r="CR27" s="86">
        <f ca="1">SUM(CR24:CR26)</f>
        <v>632905</v>
      </c>
      <c r="CS27" s="12">
        <f ca="1">SUM(CS24:CS26)</f>
        <v>-147698</v>
      </c>
      <c r="CT27" s="13">
        <f ca="1">IF(CS27=0,0,IF(CQ27=0,1,CS27/CQ27))</f>
        <v>-0.18921013626645042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267431</v>
      </c>
      <c r="D29" s="73">
        <f ca="1">OFFSET(CZ29,0,14,1,1)</f>
        <v>258071</v>
      </c>
      <c r="E29" s="18">
        <f ca="1">SUM(D29-C29)</f>
        <v>-9360</v>
      </c>
      <c r="F29" s="19">
        <f ca="1">IF(E29=0,0,IF(C29=0,1,E29/C29))</f>
        <v>-3.4999682161006018E-2</v>
      </c>
      <c r="G29" s="18">
        <f>SUMIF($C$6:F$6,G$5,$C29:F29)</f>
        <v>267431</v>
      </c>
      <c r="H29" s="73">
        <f ca="1">SUMIF($C$6:G$6,H$5,$C29:G29)</f>
        <v>258071</v>
      </c>
      <c r="I29" s="18">
        <f ca="1">SUM(H29-G29)</f>
        <v>-9360</v>
      </c>
      <c r="J29" s="19">
        <f ca="1">IF(I29=0,0,IF(G29=0,1,I29/G29))</f>
        <v>-3.4999682161006018E-2</v>
      </c>
      <c r="K29" s="18">
        <f>+DA29</f>
        <v>267120</v>
      </c>
      <c r="L29" s="73">
        <f ca="1">OFFSET(DA29,0,14,1,1)</f>
        <v>234191</v>
      </c>
      <c r="M29" s="18">
        <f ca="1">SUM(L29-K29)</f>
        <v>-32929</v>
      </c>
      <c r="N29" s="19">
        <f ca="1">IF(M29=0,0,IF(K29=0,1,M29/K29))</f>
        <v>-0.12327418388739143</v>
      </c>
      <c r="O29" s="18">
        <f>SUMIF($C$6:N$6,O$5,$C29:N29)</f>
        <v>534551</v>
      </c>
      <c r="P29" s="73">
        <f ca="1">SUMIF($C$6:O$6,P$5,$C29:O29)</f>
        <v>492262</v>
      </c>
      <c r="Q29" s="18">
        <f ca="1">SUM(P29-O29)</f>
        <v>-42289</v>
      </c>
      <c r="R29" s="19">
        <f ca="1">IF(Q29=0,0,IF(O29=0,1,Q29/O29))</f>
        <v>-7.9111254117941968E-2</v>
      </c>
      <c r="S29" s="18">
        <f>+DB29</f>
        <v>336106</v>
      </c>
      <c r="T29" s="73">
        <f ca="1">OFFSET(DB29,0,14,1,1)</f>
        <v>318362</v>
      </c>
      <c r="U29" s="18">
        <f ca="1">SUM(T29-S29)</f>
        <v>-17744</v>
      </c>
      <c r="V29" s="19">
        <f ca="1">IF(U29=0,0,IF(S29=0,1,U29/S29))</f>
        <v>-5.279286891635377E-2</v>
      </c>
      <c r="W29" s="18">
        <f>SUMIF($C$6:V$6,W$5,$C29:V29)</f>
        <v>870657</v>
      </c>
      <c r="X29" s="73">
        <f ca="1">SUMIF($C$6:W$6,X$5,$C29:W29)</f>
        <v>810624</v>
      </c>
      <c r="Y29" s="18">
        <f ca="1">SUM(X29-W29)</f>
        <v>-60033</v>
      </c>
      <c r="Z29" s="19">
        <f ca="1">IF(Y29=0,0,IF(W29=0,1,Y29/W29))</f>
        <v>-6.8951378097230023E-2</v>
      </c>
      <c r="AA29" s="18">
        <f>+DC29</f>
        <v>332507</v>
      </c>
      <c r="AB29" s="73">
        <f ca="1">OFFSET(DC29,0,14,1,1)</f>
        <v>311196</v>
      </c>
      <c r="AC29" s="18">
        <f ca="1">SUM(AB29-AA29)</f>
        <v>-21311</v>
      </c>
      <c r="AD29" s="19">
        <f ca="1">IF(AC29=0,0,IF(AA29=0,1,AC29/AA29))</f>
        <v>-6.4091883779890349E-2</v>
      </c>
      <c r="AE29" s="18">
        <f>SUMIF($C$6:AD$6,AE$5,$C29:AD29)</f>
        <v>1203164</v>
      </c>
      <c r="AF29" s="73">
        <f ca="1">SUMIF($C$6:AE$6,AF$5,$C29:AE29)</f>
        <v>1121820</v>
      </c>
      <c r="AG29" s="18">
        <f ca="1">SUM(AF29-AE29)</f>
        <v>-81344</v>
      </c>
      <c r="AH29" s="19">
        <f ca="1">IF(AG29=0,0,IF(AE29=0,1,AG29/AE29))</f>
        <v>-6.7608405836610805E-2</v>
      </c>
      <c r="AI29" s="18">
        <f>+DD29</f>
        <v>374066</v>
      </c>
      <c r="AJ29" s="73">
        <f ca="1">OFFSET(DD29,0,14,1,1)</f>
        <v>356973</v>
      </c>
      <c r="AK29" s="18">
        <f ca="1">SUM(AJ29-AI29)</f>
        <v>-17093</v>
      </c>
      <c r="AL29" s="19">
        <f ca="1">IF(AK29=0,0,IF(AI29=0,1,AK29/AI29))</f>
        <v>-4.5695144707083774E-2</v>
      </c>
      <c r="AM29" s="18">
        <f>SUMIF($C$6:AL$6,AM$5,$C29:AL29)</f>
        <v>1577230</v>
      </c>
      <c r="AN29" s="73">
        <f ca="1">SUMIF($C$6:AM$6,AN$5,$C29:AM29)</f>
        <v>1478793</v>
      </c>
      <c r="AO29" s="18">
        <f ca="1">SUM(AN29-AM29)</f>
        <v>-98437</v>
      </c>
      <c r="AP29" s="19">
        <f ca="1">IF(AO29=0,0,IF(AM29=0,1,AO29/AM29))</f>
        <v>-6.241131604141438E-2</v>
      </c>
      <c r="AQ29" s="18">
        <f>+DE29</f>
        <v>402330</v>
      </c>
      <c r="AR29" s="73">
        <f ca="1">OFFSET(DE29,0,14,1,1)</f>
        <v>375566</v>
      </c>
      <c r="AS29" s="18">
        <f ca="1">SUM(AR29-AQ29)</f>
        <v>-26764</v>
      </c>
      <c r="AT29" s="19">
        <f ca="1">IF(AS29=0,0,IF(AQ29=0,1,AS29/AQ29))</f>
        <v>-6.6522506400218728E-2</v>
      </c>
      <c r="AU29" s="18">
        <f>SUMIF($C$6:AT$6,AU$5,$C29:AT29)</f>
        <v>1979560</v>
      </c>
      <c r="AV29" s="73">
        <f ca="1">SUMIF($C$6:AU$6,AV$5,$C29:AU29)</f>
        <v>1854359</v>
      </c>
      <c r="AW29" s="18">
        <f ca="1">SUM(AV29-AU29)</f>
        <v>-125201</v>
      </c>
      <c r="AX29" s="19">
        <f ca="1">IF(AW29=0,0,IF(AU29=0,1,AW29/AU29))</f>
        <v>-6.3246883145749555E-2</v>
      </c>
      <c r="AY29" s="18">
        <f>+DF29</f>
        <v>484673</v>
      </c>
      <c r="AZ29" s="73">
        <f ca="1">OFFSET(DF29,0,14,1,1)</f>
        <v>488693</v>
      </c>
      <c r="BA29" s="18">
        <f ca="1">SUM(AZ29-AY29)</f>
        <v>4020</v>
      </c>
      <c r="BB29" s="19">
        <f ca="1">IF(BA29=0,0,IF(AY29=0,1,BA29/AY29))</f>
        <v>8.2942520008335522E-3</v>
      </c>
      <c r="BC29" s="18">
        <f>SUMIF($C$6:BB$6,BC$5,$C29:BB29)</f>
        <v>2464233</v>
      </c>
      <c r="BD29" s="73">
        <f ca="1">SUMIF($C$6:BC$6,BD$5,$C29:BC29)</f>
        <v>2343052</v>
      </c>
      <c r="BE29" s="18">
        <f ca="1">SUM(BD29-BC29)</f>
        <v>-121181</v>
      </c>
      <c r="BF29" s="19">
        <f ca="1">IF(BE29=0,0,IF(BC29=0,1,BE29/BC29))</f>
        <v>-4.9175950488448132E-2</v>
      </c>
      <c r="BG29" s="18">
        <f>+DG29</f>
        <v>528038</v>
      </c>
      <c r="BH29" s="73">
        <f ca="1">OFFSET(DG29,0,14,1,1)</f>
        <v>496728</v>
      </c>
      <c r="BI29" s="18">
        <f ca="1">SUM(BH29-BG29)</f>
        <v>-31310</v>
      </c>
      <c r="BJ29" s="19">
        <f ca="1">IF(BI29=0,0,IF(BG29=0,1,BI29/BG29))</f>
        <v>-5.9294974982861084E-2</v>
      </c>
      <c r="BK29" s="18">
        <f>SUMIF($C$6:BJ$6,BK$5,$C29:BJ29)</f>
        <v>2992271</v>
      </c>
      <c r="BL29" s="73">
        <f ca="1">SUMIF($C$6:BK$6,BL$5,$C29:BK29)</f>
        <v>2839780</v>
      </c>
      <c r="BM29" s="18">
        <f ca="1">SUM(BL29-BK29)</f>
        <v>-152491</v>
      </c>
      <c r="BN29" s="19">
        <f ca="1">IF(BM29=0,0,IF(BK29=0,1,BM29/BK29))</f>
        <v>-5.0961627472912711E-2</v>
      </c>
      <c r="BO29" s="18">
        <f>+DH29</f>
        <v>365665</v>
      </c>
      <c r="BP29" s="73">
        <f ca="1">OFFSET(DH29,0,14,1,1)</f>
        <v>371271</v>
      </c>
      <c r="BQ29" s="18">
        <f ca="1">SUM(BP29-BO29)</f>
        <v>5606</v>
      </c>
      <c r="BR29" s="19">
        <f ca="1">IF(BQ29=0,0,IF(BO29=0,1,BQ29/BO29))</f>
        <v>1.5330972338068998E-2</v>
      </c>
      <c r="BS29" s="18">
        <f>SUMIF($C$6:BR$6,BS$5,$C29:BR29)</f>
        <v>3357936</v>
      </c>
      <c r="BT29" s="73">
        <f ca="1">SUMIF($C$6:BS$6,BT$5,$C29:BS29)</f>
        <v>3211051</v>
      </c>
      <c r="BU29" s="18">
        <f ca="1">SUM(BT29-BS29)</f>
        <v>-146885</v>
      </c>
      <c r="BV29" s="19">
        <f ca="1">IF(BU29=0,0,IF(BS29=0,1,BU29/BS29))</f>
        <v>-4.3742644291016861E-2</v>
      </c>
      <c r="BW29" s="18">
        <f>+DI29</f>
        <v>369940</v>
      </c>
      <c r="BX29" s="73">
        <f ca="1">OFFSET(DI29,0,14,1,1)</f>
        <v>348857</v>
      </c>
      <c r="BY29" s="18">
        <f ca="1">SUM(BX29-BW29)</f>
        <v>-21083</v>
      </c>
      <c r="BZ29" s="19">
        <f ca="1">IF(BY29=0,0,IF(BW29=0,1,BY29/BW29))</f>
        <v>-5.6990322755041359E-2</v>
      </c>
      <c r="CA29" s="18">
        <f>SUMIF($C$6:BZ$6,CA$5,$C29:BZ29)</f>
        <v>3727876</v>
      </c>
      <c r="CB29" s="73">
        <f ca="1">SUMIF($C$6:CA$6,CB$5,$C29:CA29)</f>
        <v>3559908</v>
      </c>
      <c r="CC29" s="18">
        <f ca="1">SUM(CB29-CA29)</f>
        <v>-167968</v>
      </c>
      <c r="CD29" s="19">
        <f ca="1">IF(CC29=0,0,IF(CA29=0,1,CC29/CA29))</f>
        <v>-4.505729267818994E-2</v>
      </c>
      <c r="CE29" s="18">
        <f>+DJ29</f>
        <v>293694</v>
      </c>
      <c r="CF29" s="73">
        <f ca="1">OFFSET(DJ29,0,14,1,1)</f>
        <v>298125</v>
      </c>
      <c r="CG29" s="18">
        <f ca="1">SUM(CF29-CE29)</f>
        <v>4431</v>
      </c>
      <c r="CH29" s="19">
        <f ca="1">IF(CG29=0,0,IF(CE29=0,1,CG29/CE29))</f>
        <v>1.5087131504218677E-2</v>
      </c>
      <c r="CI29" s="18">
        <f>SUMIF($C$6:CH$6,CI$5,$C29:CH29)</f>
        <v>4021570</v>
      </c>
      <c r="CJ29" s="73">
        <f ca="1">SUMIF($C$6:CI$6,CJ$5,$C29:CI29)</f>
        <v>3858033</v>
      </c>
      <c r="CK29" s="18">
        <f ca="1">SUM(CJ29-CI29)</f>
        <v>-163537</v>
      </c>
      <c r="CL29" s="19">
        <f ca="1">IF(CK29=0,0,IF(CI29=0,1,CK29/CI29))</f>
        <v>-4.0664964180655815E-2</v>
      </c>
      <c r="CM29" s="18">
        <f>+DK29</f>
        <v>318768</v>
      </c>
      <c r="CN29" s="73">
        <f ca="1">OFFSET(DK29,0,14,1,1)</f>
        <v>297902</v>
      </c>
      <c r="CO29" s="18">
        <f ca="1">SUM(CN29-CM29)</f>
        <v>-20866</v>
      </c>
      <c r="CP29" s="19">
        <f ca="1">IF(CO29=0,0,IF(CM29=0,1,CO29/CM29))</f>
        <v>-6.5458264317622847E-2</v>
      </c>
      <c r="CQ29" s="18">
        <f>SUMIF($C$6:CP$6,CQ$5,$C29:CP29)</f>
        <v>4340338</v>
      </c>
      <c r="CR29" s="73">
        <f ca="1">SUMIF($C$6:CQ$6,CR$5,$C29:CQ29)</f>
        <v>4155935</v>
      </c>
      <c r="CS29" s="18">
        <f ca="1">SUM(CR29-CQ29)</f>
        <v>-184403</v>
      </c>
      <c r="CT29" s="19">
        <f ca="1">IF(CS29=0,0,IF(CQ29=0,1,CS29/CQ29))</f>
        <v>-4.248586170017174E-2</v>
      </c>
      <c r="CW29" t="s">
        <v>14</v>
      </c>
      <c r="CX29" t="s">
        <v>6</v>
      </c>
      <c r="CZ29" s="74">
        <f>SUMIF(PB!$A$93:$A$103,'2014-2015'!CZ$7,PB!D$93:D$103)</f>
        <v>267431</v>
      </c>
      <c r="DA29" s="74">
        <f>SUMIF(PB!$A$93:$A$103,'2014-2015'!DA$7,PB!E$93:E$103)</f>
        <v>267120</v>
      </c>
      <c r="DB29" s="74">
        <f>SUMIF(PB!$A$93:$A$103,'2014-2015'!DB$7,PB!F$93:F$103)</f>
        <v>336106</v>
      </c>
      <c r="DC29" s="74">
        <f>SUMIF(PB!$A$93:$A$103,'2014-2015'!DC$7,PB!G$93:G$103)</f>
        <v>332507</v>
      </c>
      <c r="DD29" s="74">
        <f>SUMIF(PB!$A$93:$A$103,'2014-2015'!DD$7,PB!H$93:H$103)</f>
        <v>374066</v>
      </c>
      <c r="DE29" s="74">
        <f>SUMIF(PB!$A$93:$A$103,'2014-2015'!DE$7,PB!I$93:I$103)</f>
        <v>402330</v>
      </c>
      <c r="DF29" s="74">
        <f>SUMIF(PB!$A$93:$A$103,'2014-2015'!DF$7,PB!J$93:J$103)</f>
        <v>484673</v>
      </c>
      <c r="DG29" s="74">
        <f>SUMIF(PB!$A$93:$A$103,'2014-2015'!DG$7,PB!K$93:K$103)</f>
        <v>528038</v>
      </c>
      <c r="DH29" s="74">
        <f>SUMIF(PB!$A$93:$A$103,'2014-2015'!DH$7,PB!L$93:L$103)</f>
        <v>365665</v>
      </c>
      <c r="DI29" s="74">
        <f>SUMIF(PB!$A$93:$A$103,'2014-2015'!DI$7,PB!M$93:M$103)</f>
        <v>369940</v>
      </c>
      <c r="DJ29" s="74">
        <f>SUMIF(PB!$A$93:$A$103,'2014-2015'!DJ$7,PB!N$93:N$103)</f>
        <v>293694</v>
      </c>
      <c r="DK29" s="74">
        <f>SUMIF(PB!$A$93:$A$103,'2014-2015'!DK$7,PB!O$93:O$103)</f>
        <v>318768</v>
      </c>
      <c r="DN29" s="74">
        <f>SUMIF(PB!$A$93:$A$103,'2014-2015'!DN$7,PB!D$93:D$103)</f>
        <v>258071</v>
      </c>
      <c r="DO29" s="74">
        <f>SUMIF(PB!$A$93:$A$103,'2014-2015'!DO$7,PB!E$93:E$103)</f>
        <v>234191</v>
      </c>
      <c r="DP29" s="74">
        <f>SUMIF(PB!$A$93:$A$103,'2014-2015'!DP$7,PB!F$93:F$103)</f>
        <v>318362</v>
      </c>
      <c r="DQ29" s="74">
        <f>SUMIF(PB!$A$93:$A$103,'2014-2015'!DQ$7,PB!G$93:G$103)</f>
        <v>311196</v>
      </c>
      <c r="DR29" s="74">
        <f>SUMIF(PB!$A$93:$A$103,'2014-2015'!DR$7,PB!H$93:H$103)</f>
        <v>356973</v>
      </c>
      <c r="DS29" s="74">
        <f>SUMIF(PB!$A$93:$A$103,'2014-2015'!DS$7,PB!I$93:I$103)</f>
        <v>375566</v>
      </c>
      <c r="DT29" s="74">
        <f>SUMIF(PB!$A$93:$A$103,'2014-2015'!DT$7,PB!J$93:J$103)</f>
        <v>488693</v>
      </c>
      <c r="DU29" s="74">
        <f>SUMIF(PB!$A$93:$A$103,'2014-2015'!DU$7,PB!K$93:K$103)</f>
        <v>496728</v>
      </c>
      <c r="DV29" s="74">
        <f>SUMIF(PB!$A$93:$A$103,'2014-2015'!DV$7,PB!L$93:L$103)</f>
        <v>371271</v>
      </c>
      <c r="DW29" s="74">
        <f>SUMIF(PB!$A$93:$A$103,'2014-2015'!DW$7,PB!M$93:M$103)</f>
        <v>348857</v>
      </c>
      <c r="DX29" s="74">
        <f>SUMIF(PB!$A$93:$A$103,'2014-2015'!DX$7,PB!N$93:N$103)</f>
        <v>298125</v>
      </c>
      <c r="DY29" s="74">
        <f>SUMIF(PB!$A$93:$A$103,'2014-2015'!DY$7,PB!O$93:O$103)</f>
        <v>297902</v>
      </c>
    </row>
    <row r="30" spans="1:130">
      <c r="A30" s="84" t="str">
        <f>+CW31</f>
        <v>Peace Bridge</v>
      </c>
      <c r="B30" s="26" t="s">
        <v>7</v>
      </c>
      <c r="C30" s="18">
        <f>+CZ30</f>
        <v>101216</v>
      </c>
      <c r="D30" s="73">
        <f ca="1">OFFSET(CZ30,0,14,1,1)</f>
        <v>97922</v>
      </c>
      <c r="E30" s="18">
        <f ca="1">SUM(D30-C30)</f>
        <v>-3294</v>
      </c>
      <c r="F30" s="19">
        <f ca="1">IF(E30=0,0,IF(C30=0,1,E30/C30))</f>
        <v>-3.2544261776794182E-2</v>
      </c>
      <c r="G30" s="18">
        <f>SUMIF($C$6:F$6,G$5,$C30:F30)</f>
        <v>101216</v>
      </c>
      <c r="H30" s="73">
        <f ca="1">SUMIF($C$6:G$6,H$5,$C30:G30)</f>
        <v>97922</v>
      </c>
      <c r="I30" s="18">
        <f ca="1">SUM(H30-G30)</f>
        <v>-3294</v>
      </c>
      <c r="J30" s="19">
        <f ca="1">IF(I30=0,0,IF(G30=0,1,I30/G30))</f>
        <v>-3.2544261776794182E-2</v>
      </c>
      <c r="K30" s="18">
        <f>+DA30</f>
        <v>96407</v>
      </c>
      <c r="L30" s="73">
        <f ca="1">OFFSET(DA30,0,14,1,1)</f>
        <v>93178</v>
      </c>
      <c r="M30" s="18">
        <f ca="1">SUM(L30-K30)</f>
        <v>-3229</v>
      </c>
      <c r="N30" s="19">
        <f ca="1">IF(M30=0,0,IF(K30=0,1,M30/K30))</f>
        <v>-3.3493418527700269E-2</v>
      </c>
      <c r="O30" s="18">
        <f>SUMIF($C$6:N$6,O$5,$C30:N30)</f>
        <v>197623</v>
      </c>
      <c r="P30" s="73">
        <f ca="1">SUMIF($C$6:O$6,P$5,$C30:O30)</f>
        <v>191100</v>
      </c>
      <c r="Q30" s="18">
        <f ca="1">SUM(P30-O30)</f>
        <v>-6523</v>
      </c>
      <c r="R30" s="19">
        <f ca="1">IF(Q30=0,0,IF(O30=0,1,Q30/O30))</f>
        <v>-3.3007291661395689E-2</v>
      </c>
      <c r="S30" s="18">
        <f>+DB30</f>
        <v>104736</v>
      </c>
      <c r="T30" s="73">
        <f ca="1">OFFSET(DB30,0,14,1,1)</f>
        <v>109328</v>
      </c>
      <c r="U30" s="18">
        <f ca="1">SUM(T30-S30)</f>
        <v>4592</v>
      </c>
      <c r="V30" s="19">
        <f ca="1">IF(U30=0,0,IF(S30=0,1,U30/S30))</f>
        <v>4.384356859150626E-2</v>
      </c>
      <c r="W30" s="18">
        <f>SUMIF($C$6:V$6,W$5,$C30:V30)</f>
        <v>302359</v>
      </c>
      <c r="X30" s="73">
        <f ca="1">SUMIF($C$6:W$6,X$5,$C30:W30)</f>
        <v>300428</v>
      </c>
      <c r="Y30" s="18">
        <f ca="1">SUM(X30-W30)</f>
        <v>-1931</v>
      </c>
      <c r="Z30" s="19">
        <f ca="1">IF(Y30=0,0,IF(W30=0,1,Y30/W30))</f>
        <v>-6.3864478980285022E-3</v>
      </c>
      <c r="AA30" s="18">
        <f>+DC30</f>
        <v>108482</v>
      </c>
      <c r="AB30" s="73">
        <f ca="1">OFFSET(DC30,0,14,1,1)</f>
        <v>105203</v>
      </c>
      <c r="AC30" s="18">
        <f ca="1">SUM(AB30-AA30)</f>
        <v>-3279</v>
      </c>
      <c r="AD30" s="19">
        <f ca="1">IF(AC30=0,0,IF(AA30=0,1,AC30/AA30))</f>
        <v>-3.0226212643572205E-2</v>
      </c>
      <c r="AE30" s="18">
        <f>SUMIF($C$6:AD$6,AE$5,$C30:AD30)</f>
        <v>410841</v>
      </c>
      <c r="AF30" s="73">
        <f ca="1">SUMIF($C$6:AE$6,AF$5,$C30:AE30)</f>
        <v>405631</v>
      </c>
      <c r="AG30" s="18">
        <f ca="1">SUM(AF30-AE30)</f>
        <v>-5210</v>
      </c>
      <c r="AH30" s="19">
        <f ca="1">IF(AG30=0,0,IF(AE30=0,1,AG30/AE30))</f>
        <v>-1.2681304933051959E-2</v>
      </c>
      <c r="AI30" s="18">
        <f>+DD30</f>
        <v>110771</v>
      </c>
      <c r="AJ30" s="73">
        <f ca="1">OFFSET(DD30,0,14,1,1)</f>
        <v>102985</v>
      </c>
      <c r="AK30" s="18">
        <f ca="1">SUM(AJ30-AI30)</f>
        <v>-7786</v>
      </c>
      <c r="AL30" s="19">
        <f ca="1">IF(AK30=0,0,IF(AI30=0,1,AK30/AI30))</f>
        <v>-7.0289155103772649E-2</v>
      </c>
      <c r="AM30" s="18">
        <f>SUMIF($C$6:AL$6,AM$5,$C30:AL30)</f>
        <v>521612</v>
      </c>
      <c r="AN30" s="73">
        <f ca="1">SUMIF($C$6:AM$6,AN$5,$C30:AM30)</f>
        <v>508616</v>
      </c>
      <c r="AO30" s="18">
        <f ca="1">SUM(AN30-AM30)</f>
        <v>-12996</v>
      </c>
      <c r="AP30" s="19">
        <f ca="1">IF(AO30=0,0,IF(AM30=0,1,AO30/AM30))</f>
        <v>-2.4915070972293583E-2</v>
      </c>
      <c r="AQ30" s="18">
        <f>+DE30</f>
        <v>108827</v>
      </c>
      <c r="AR30" s="73">
        <f ca="1">OFFSET(DE30,0,14,1,1)</f>
        <v>107913</v>
      </c>
      <c r="AS30" s="18">
        <f ca="1">SUM(AR30-AQ30)</f>
        <v>-914</v>
      </c>
      <c r="AT30" s="19">
        <f ca="1">IF(AS30=0,0,IF(AQ30=0,1,AS30/AQ30))</f>
        <v>-8.3986510700469561E-3</v>
      </c>
      <c r="AU30" s="18">
        <f>SUMIF($C$6:AT$6,AU$5,$C30:AT30)</f>
        <v>630439</v>
      </c>
      <c r="AV30" s="73">
        <f ca="1">SUMIF($C$6:AU$6,AV$5,$C30:AU30)</f>
        <v>616529</v>
      </c>
      <c r="AW30" s="18">
        <f ca="1">SUM(AV30-AU30)</f>
        <v>-13910</v>
      </c>
      <c r="AX30" s="19">
        <f ca="1">IF(AW30=0,0,IF(AU30=0,1,AW30/AU30))</f>
        <v>-2.2063990330547446E-2</v>
      </c>
      <c r="AY30" s="18">
        <f>+DF30</f>
        <v>108709</v>
      </c>
      <c r="AZ30" s="73">
        <f ca="1">OFFSET(DF30,0,14,1,1)</f>
        <v>102085</v>
      </c>
      <c r="BA30" s="18">
        <f ca="1">SUM(AZ30-AY30)</f>
        <v>-6624</v>
      </c>
      <c r="BB30" s="19">
        <f ca="1">IF(BA30=0,0,IF(AY30=0,1,BA30/AY30))</f>
        <v>-6.0933317388624675E-2</v>
      </c>
      <c r="BC30" s="18">
        <f>SUMIF($C$6:BB$6,BC$5,$C30:BB30)</f>
        <v>739148</v>
      </c>
      <c r="BD30" s="73">
        <f ca="1">SUMIF($C$6:BC$6,BD$5,$C30:BC30)</f>
        <v>718614</v>
      </c>
      <c r="BE30" s="18">
        <f ca="1">SUM(BD30-BC30)</f>
        <v>-20534</v>
      </c>
      <c r="BF30" s="19">
        <f ca="1">IF(BE30=0,0,IF(BC30=0,1,BE30/BC30))</f>
        <v>-2.7780633919052746E-2</v>
      </c>
      <c r="BG30" s="18">
        <f>+DG30</f>
        <v>103272</v>
      </c>
      <c r="BH30" s="73">
        <f ca="1">OFFSET(DG30,0,14,1,1)</f>
        <v>99798</v>
      </c>
      <c r="BI30" s="18">
        <f ca="1">SUM(BH30-BG30)</f>
        <v>-3474</v>
      </c>
      <c r="BJ30" s="19">
        <f ca="1">IF(BI30=0,0,IF(BG30=0,1,BI30/BG30))</f>
        <v>-3.363932140367186E-2</v>
      </c>
      <c r="BK30" s="18">
        <f>SUMIF($C$6:BJ$6,BK$5,$C30:BJ30)</f>
        <v>842420</v>
      </c>
      <c r="BL30" s="73">
        <f ca="1">SUMIF($C$6:BK$6,BL$5,$C30:BK30)</f>
        <v>818412</v>
      </c>
      <c r="BM30" s="18">
        <f ca="1">SUM(BL30-BK30)</f>
        <v>-24008</v>
      </c>
      <c r="BN30" s="19">
        <f ca="1">IF(BM30=0,0,IF(BK30=0,1,BM30/BK30))</f>
        <v>-2.8498848555352438E-2</v>
      </c>
      <c r="BO30" s="18">
        <f>+DH30</f>
        <v>111534</v>
      </c>
      <c r="BP30" s="73">
        <f ca="1">OFFSET(DH30,0,14,1,1)</f>
        <v>104023</v>
      </c>
      <c r="BQ30" s="18">
        <f ca="1">SUM(BP30-BO30)</f>
        <v>-7511</v>
      </c>
      <c r="BR30" s="19">
        <f ca="1">IF(BQ30=0,0,IF(BO30=0,1,BQ30/BO30))</f>
        <v>-6.7342693707748313E-2</v>
      </c>
      <c r="BS30" s="18">
        <f>SUMIF($C$6:BR$6,BS$5,$C30:BR30)</f>
        <v>953954</v>
      </c>
      <c r="BT30" s="73">
        <f ca="1">SUMIF($C$6:BS$6,BT$5,$C30:BS30)</f>
        <v>922435</v>
      </c>
      <c r="BU30" s="18">
        <f ca="1">SUM(BT30-BS30)</f>
        <v>-31519</v>
      </c>
      <c r="BV30" s="19">
        <f ca="1">IF(BU30=0,0,IF(BS30=0,1,BU30/BS30))</f>
        <v>-3.3040377208963953E-2</v>
      </c>
      <c r="BW30" s="18">
        <f>+DI30</f>
        <v>112616</v>
      </c>
      <c r="BX30" s="73">
        <f ca="1">OFFSET(DI30,0,14,1,1)</f>
        <v>107541</v>
      </c>
      <c r="BY30" s="18">
        <f ca="1">SUM(BX30-BW30)</f>
        <v>-5075</v>
      </c>
      <c r="BZ30" s="19">
        <f ca="1">IF(BY30=0,0,IF(BW30=0,1,BY30/BW30))</f>
        <v>-4.5064644455494782E-2</v>
      </c>
      <c r="CA30" s="18">
        <f>SUMIF($C$6:BZ$6,CA$5,$C30:BZ30)</f>
        <v>1066570</v>
      </c>
      <c r="CB30" s="73">
        <f ca="1">SUMIF($C$6:CA$6,CB$5,$C30:CA30)</f>
        <v>1029976</v>
      </c>
      <c r="CC30" s="18">
        <f ca="1">SUM(CB30-CA30)</f>
        <v>-36594</v>
      </c>
      <c r="CD30" s="19">
        <f ca="1">IF(CC30=0,0,IF(CA30=0,1,CC30/CA30))</f>
        <v>-3.4309984342331026E-2</v>
      </c>
      <c r="CE30" s="18">
        <f>+DJ30</f>
        <v>84688</v>
      </c>
      <c r="CF30" s="73">
        <f ca="1">OFFSET(DJ30,0,14,1,1)</f>
        <v>102058</v>
      </c>
      <c r="CG30" s="18">
        <f ca="1">SUM(CF30-CE30)</f>
        <v>17370</v>
      </c>
      <c r="CH30" s="19">
        <f ca="1">IF(CG30=0,0,IF(CE30=0,1,CG30/CE30))</f>
        <v>0.20510580011335727</v>
      </c>
      <c r="CI30" s="18">
        <f>SUMIF($C$6:CH$6,CI$5,$C30:CH30)</f>
        <v>1151258</v>
      </c>
      <c r="CJ30" s="73">
        <f ca="1">SUMIF($C$6:CI$6,CJ$5,$C30:CI30)</f>
        <v>1132034</v>
      </c>
      <c r="CK30" s="18">
        <f ca="1">SUM(CJ30-CI30)</f>
        <v>-19224</v>
      </c>
      <c r="CL30" s="19">
        <f ca="1">IF(CK30=0,0,IF(CI30=0,1,CK30/CI30))</f>
        <v>-1.6698255299854595E-2</v>
      </c>
      <c r="CM30" s="18">
        <f>+DK30</f>
        <v>99147</v>
      </c>
      <c r="CN30" s="73">
        <f ca="1">OFFSET(DK30,0,14,1,1)</f>
        <v>96842</v>
      </c>
      <c r="CO30" s="18">
        <f ca="1">SUM(CN30-CM30)</f>
        <v>-2305</v>
      </c>
      <c r="CP30" s="19">
        <f ca="1">IF(CO30=0,0,IF(CM30=0,1,CO30/CM30))</f>
        <v>-2.3248308067818493E-2</v>
      </c>
      <c r="CQ30" s="18">
        <f>SUMIF($C$6:CP$6,CQ$5,$C30:CP30)</f>
        <v>1250405</v>
      </c>
      <c r="CR30" s="73">
        <f ca="1">SUMIF($C$6:CQ$6,CR$5,$C30:CQ30)</f>
        <v>1228876</v>
      </c>
      <c r="CS30" s="18">
        <f ca="1">SUM(CR30-CQ30)</f>
        <v>-21529</v>
      </c>
      <c r="CT30" s="19">
        <f ca="1">IF(CS30=0,0,IF(CQ30=0,1,CS30/CQ30))</f>
        <v>-1.7217621490637033E-2</v>
      </c>
      <c r="CW30" t="s">
        <v>14</v>
      </c>
      <c r="CX30" t="s">
        <v>7</v>
      </c>
      <c r="CY30" s="7"/>
      <c r="CZ30" s="74">
        <f>SUMIF(PB!$A$111:$A$121,'2014-2015'!CZ$7,PB!D$111:D$121)</f>
        <v>101216</v>
      </c>
      <c r="DA30" s="74">
        <f>SUMIF(PB!$A$111:$A$121,'2014-2015'!DA$7,PB!E$111:E$121)</f>
        <v>96407</v>
      </c>
      <c r="DB30" s="74">
        <f>SUMIF(PB!$A$111:$A$121,'2014-2015'!DB$7,PB!F$111:F$121)</f>
        <v>104736</v>
      </c>
      <c r="DC30" s="74">
        <f>SUMIF(PB!$A$111:$A$121,'2014-2015'!DC$7,PB!G$111:G$121)</f>
        <v>108482</v>
      </c>
      <c r="DD30" s="74">
        <f>SUMIF(PB!$A$111:$A$121,'2014-2015'!DD$7,PB!H$111:H$121)</f>
        <v>110771</v>
      </c>
      <c r="DE30" s="74">
        <f>SUMIF(PB!$A$111:$A$121,'2014-2015'!DE$7,PB!I$111:I$121)</f>
        <v>108827</v>
      </c>
      <c r="DF30" s="74">
        <f>SUMIF(PB!$A$111:$A$121,'2014-2015'!DF$7,PB!J$111:J$121)</f>
        <v>108709</v>
      </c>
      <c r="DG30" s="74">
        <f>SUMIF(PB!$A$111:$A$121,'2014-2015'!DG$7,PB!K$111:K$121)</f>
        <v>103272</v>
      </c>
      <c r="DH30" s="74">
        <f>SUMIF(PB!$A$111:$A$121,'2014-2015'!DH$7,PB!L$111:L$121)</f>
        <v>111534</v>
      </c>
      <c r="DI30" s="74">
        <f>SUMIF(PB!$A$111:$A$121,'2014-2015'!DI$7,PB!M$111:M$121)</f>
        <v>112616</v>
      </c>
      <c r="DJ30" s="74">
        <f>SUMIF(PB!$A$111:$A$121,'2014-2015'!DJ$7,PB!N$111:N$121)</f>
        <v>84688</v>
      </c>
      <c r="DK30" s="74">
        <f>SUMIF(PB!$A$111:$A$121,'2014-2015'!DK$7,PB!O$111:O$121)</f>
        <v>99147</v>
      </c>
      <c r="DN30" s="74">
        <f>SUMIF(PB!$A$111:$A$121,'2014-2015'!DN$7,PB!D$111:D$121)</f>
        <v>97922</v>
      </c>
      <c r="DO30" s="74">
        <f>SUMIF(PB!$A$111:$A$121,'2014-2015'!DO$7,PB!E$111:E$121)</f>
        <v>93178</v>
      </c>
      <c r="DP30" s="74">
        <f>SUMIF(PB!$A$111:$A$121,'2014-2015'!DP$7,PB!F$111:F$121)</f>
        <v>109328</v>
      </c>
      <c r="DQ30" s="74">
        <f>SUMIF(PB!$A$111:$A$121,'2014-2015'!DQ$7,PB!G$111:G$121)</f>
        <v>105203</v>
      </c>
      <c r="DR30" s="74">
        <f>SUMIF(PB!$A$111:$A$121,'2014-2015'!DR$7,PB!H$111:H$121)</f>
        <v>102985</v>
      </c>
      <c r="DS30" s="74">
        <f>SUMIF(PB!$A$111:$A$121,'2014-2015'!DS$7,PB!I$111:I$121)</f>
        <v>107913</v>
      </c>
      <c r="DT30" s="74">
        <f>SUMIF(PB!$A$111:$A$121,'2014-2015'!DT$7,PB!J$111:J$121)</f>
        <v>102085</v>
      </c>
      <c r="DU30" s="74">
        <f>SUMIF(PB!$A$111:$A$121,'2014-2015'!DU$7,PB!K$111:K$121)</f>
        <v>99798</v>
      </c>
      <c r="DV30" s="74">
        <f>SUMIF(PB!$A$111:$A$121,'2014-2015'!DV$7,PB!L$111:L$121)</f>
        <v>104023</v>
      </c>
      <c r="DW30" s="74">
        <f>SUMIF(PB!$A$111:$A$121,'2014-2015'!DW$7,PB!M$111:M$121)</f>
        <v>107541</v>
      </c>
      <c r="DX30" s="74">
        <f>SUMIF(PB!$A$111:$A$121,'2014-2015'!DX$7,PB!N$111:N$121)</f>
        <v>102058</v>
      </c>
      <c r="DY30" s="74">
        <f>SUMIF(PB!$A$111:$A$121,'2014-2015'!DY$7,PB!O$111:O$121)</f>
        <v>96842</v>
      </c>
    </row>
    <row r="31" spans="1:130">
      <c r="A31" s="83"/>
      <c r="B31" s="26" t="s">
        <v>8</v>
      </c>
      <c r="C31" s="73">
        <f>+CZ31</f>
        <v>2086</v>
      </c>
      <c r="D31" s="73">
        <f ca="1">OFFSET(CZ31,0,14,1,1)</f>
        <v>1976</v>
      </c>
      <c r="E31" s="73">
        <f ca="1">SUM(D31-C31)</f>
        <v>-110</v>
      </c>
      <c r="F31" s="19">
        <f ca="1">IF(E31=0,0,IF(C31=0,1,E31/C31))</f>
        <v>-5.2732502396931925E-2</v>
      </c>
      <c r="G31" s="73">
        <f>SUMIF($C$6:F$6,G$5,$C31:F31)</f>
        <v>2086</v>
      </c>
      <c r="H31" s="73">
        <f ca="1">SUMIF($C$6:G$6,H$5,$C31:G31)</f>
        <v>1976</v>
      </c>
      <c r="I31" s="73">
        <f ca="1">SUM(H31-G31)</f>
        <v>-110</v>
      </c>
      <c r="J31" s="19">
        <f ca="1">IF(I31=0,0,IF(G31=0,1,I31/G31))</f>
        <v>-5.2732502396931925E-2</v>
      </c>
      <c r="K31" s="73">
        <f>+DA31</f>
        <v>2052</v>
      </c>
      <c r="L31" s="73">
        <f ca="1">OFFSET(DA31,0,14,1,1)</f>
        <v>1884</v>
      </c>
      <c r="M31" s="73">
        <f ca="1">SUM(L31-K31)</f>
        <v>-168</v>
      </c>
      <c r="N31" s="19">
        <f ca="1">IF(M31=0,0,IF(K31=0,1,M31/K31))</f>
        <v>-8.1871345029239762E-2</v>
      </c>
      <c r="O31" s="73">
        <f>SUMIF($C$6:N$6,O$5,$C31:N31)</f>
        <v>4138</v>
      </c>
      <c r="P31" s="73">
        <f ca="1">SUMIF($C$6:O$6,P$5,$C31:O31)</f>
        <v>3860</v>
      </c>
      <c r="Q31" s="73">
        <f ca="1">SUM(P31-O31)</f>
        <v>-278</v>
      </c>
      <c r="R31" s="19">
        <f ca="1">IF(Q31=0,0,IF(O31=0,1,Q31/O31))</f>
        <v>-6.7182213629772836E-2</v>
      </c>
      <c r="S31" s="73">
        <f>+DB31</f>
        <v>2114</v>
      </c>
      <c r="T31" s="73">
        <f ca="1">OFFSET(DB31,0,14,1,1)</f>
        <v>1870</v>
      </c>
      <c r="U31" s="73">
        <f ca="1">SUM(T31-S31)</f>
        <v>-244</v>
      </c>
      <c r="V31" s="19">
        <f ca="1">IF(U31=0,0,IF(S31=0,1,U31/S31))</f>
        <v>-0.11542100283822138</v>
      </c>
      <c r="W31" s="73">
        <f>SUMIF($C$6:V$6,W$5,$C31:V31)</f>
        <v>6252</v>
      </c>
      <c r="X31" s="73">
        <f ca="1">SUMIF($C$6:W$6,X$5,$C31:W31)</f>
        <v>5730</v>
      </c>
      <c r="Y31" s="73">
        <f ca="1">SUM(X31-W31)</f>
        <v>-522</v>
      </c>
      <c r="Z31" s="19">
        <f ca="1">IF(Y31=0,0,IF(W31=0,1,Y31/W31))</f>
        <v>-8.3493282149712092E-2</v>
      </c>
      <c r="AA31" s="73">
        <f>+DC31</f>
        <v>2132</v>
      </c>
      <c r="AB31" s="73">
        <f ca="1">OFFSET(DC31,0,14,1,1)</f>
        <v>1828</v>
      </c>
      <c r="AC31" s="73">
        <f ca="1">SUM(AB31-AA31)</f>
        <v>-304</v>
      </c>
      <c r="AD31" s="19">
        <f ca="1">IF(AC31=0,0,IF(AA31=0,1,AC31/AA31))</f>
        <v>-0.14258911819887429</v>
      </c>
      <c r="AE31" s="73">
        <f>SUMIF($C$6:AD$6,AE$5,$C31:AD31)</f>
        <v>8384</v>
      </c>
      <c r="AF31" s="73">
        <f ca="1">SUMIF($C$6:AE$6,AF$5,$C31:AE31)</f>
        <v>7558</v>
      </c>
      <c r="AG31" s="73">
        <f ca="1">SUM(AF31-AE31)</f>
        <v>-826</v>
      </c>
      <c r="AH31" s="19">
        <f ca="1">IF(AG31=0,0,IF(AE31=0,1,AG31/AE31))</f>
        <v>-9.8520992366412208E-2</v>
      </c>
      <c r="AI31" s="73">
        <f>+DD31</f>
        <v>2452</v>
      </c>
      <c r="AJ31" s="73">
        <f ca="1">OFFSET(DD31,0,14,1,1)</f>
        <v>2176</v>
      </c>
      <c r="AK31" s="73">
        <f ca="1">SUM(AJ31-AI31)</f>
        <v>-276</v>
      </c>
      <c r="AL31" s="19">
        <f ca="1">IF(AK31=0,0,IF(AI31=0,1,AK31/AI31))</f>
        <v>-0.11256117455138662</v>
      </c>
      <c r="AM31" s="73">
        <f>SUMIF($C$6:AL$6,AM$5,$C31:AL31)</f>
        <v>10836</v>
      </c>
      <c r="AN31" s="73">
        <f ca="1">SUMIF($C$6:AM$6,AN$5,$C31:AM31)</f>
        <v>9734</v>
      </c>
      <c r="AO31" s="73">
        <f ca="1">SUM(AN31-AM31)</f>
        <v>-1102</v>
      </c>
      <c r="AP31" s="19">
        <f ca="1">IF(AO31=0,0,IF(AM31=0,1,AO31/AM31))</f>
        <v>-0.10169804355850867</v>
      </c>
      <c r="AQ31" s="73">
        <f>+DE31</f>
        <v>2066</v>
      </c>
      <c r="AR31" s="73">
        <f ca="1">OFFSET(DE31,0,14,1,1)</f>
        <v>2046</v>
      </c>
      <c r="AS31" s="73">
        <f ca="1">SUM(AR31-AQ31)</f>
        <v>-20</v>
      </c>
      <c r="AT31" s="19">
        <f ca="1">IF(AS31=0,0,IF(AQ31=0,1,AS31/AQ31))</f>
        <v>-9.6805421103581795E-3</v>
      </c>
      <c r="AU31" s="73">
        <f>SUMIF($C$6:AT$6,AU$5,$C31:AT31)</f>
        <v>12902</v>
      </c>
      <c r="AV31" s="73">
        <f ca="1">SUMIF($C$6:AU$6,AV$5,$C31:AU31)</f>
        <v>11780</v>
      </c>
      <c r="AW31" s="73">
        <f ca="1">SUM(AV31-AU31)</f>
        <v>-1122</v>
      </c>
      <c r="AX31" s="19">
        <f ca="1">IF(AW31=0,0,IF(AU31=0,1,AW31/AU31))</f>
        <v>-8.6963261509843431E-2</v>
      </c>
      <c r="AY31" s="73">
        <f>+DF31</f>
        <v>2534</v>
      </c>
      <c r="AZ31" s="73">
        <f ca="1">OFFSET(DF31,0,14,1,1)</f>
        <v>2498</v>
      </c>
      <c r="BA31" s="73">
        <f ca="1">SUM(AZ31-AY31)</f>
        <v>-36</v>
      </c>
      <c r="BB31" s="19">
        <f ca="1">IF(BA31=0,0,IF(AY31=0,1,BA31/AY31))</f>
        <v>-1.4206787687450671E-2</v>
      </c>
      <c r="BC31" s="73">
        <f>SUMIF($C$6:BB$6,BC$5,$C31:BB31)</f>
        <v>15436</v>
      </c>
      <c r="BD31" s="73">
        <f ca="1">SUMIF($C$6:BC$6,BD$5,$C31:BC31)</f>
        <v>14278</v>
      </c>
      <c r="BE31" s="73">
        <f ca="1">SUM(BD31-BC31)</f>
        <v>-1158</v>
      </c>
      <c r="BF31" s="19">
        <f ca="1">IF(BE31=0,0,IF(BC31=0,1,BE31/BC31))</f>
        <v>-7.5019435086810055E-2</v>
      </c>
      <c r="BG31" s="73">
        <f>+DG31</f>
        <v>2708</v>
      </c>
      <c r="BH31" s="73">
        <f ca="1">OFFSET(DG31,0,14,1,1)</f>
        <v>2552</v>
      </c>
      <c r="BI31" s="73">
        <f ca="1">SUM(BH31-BG31)</f>
        <v>-156</v>
      </c>
      <c r="BJ31" s="19">
        <f ca="1">IF(BI31=0,0,IF(BG31=0,1,BI31/BG31))</f>
        <v>-5.7607090103397339E-2</v>
      </c>
      <c r="BK31" s="73">
        <f>SUMIF($C$6:BJ$6,BK$5,$C31:BJ31)</f>
        <v>18144</v>
      </c>
      <c r="BL31" s="73">
        <f ca="1">SUMIF($C$6:BK$6,BL$5,$C31:BK31)</f>
        <v>16830</v>
      </c>
      <c r="BM31" s="73">
        <f ca="1">SUM(BL31-BK31)</f>
        <v>-1314</v>
      </c>
      <c r="BN31" s="19">
        <f ca="1">IF(BM31=0,0,IF(BK31=0,1,BM31/BK31))</f>
        <v>-7.2420634920634927E-2</v>
      </c>
      <c r="BO31" s="73">
        <f>+DH31</f>
        <v>2334</v>
      </c>
      <c r="BP31" s="73">
        <f ca="1">OFFSET(DH31,0,14,1,1)</f>
        <v>2346</v>
      </c>
      <c r="BQ31" s="73">
        <f ca="1">SUM(BP31-BO31)</f>
        <v>12</v>
      </c>
      <c r="BR31" s="19">
        <f ca="1">IF(BQ31=0,0,IF(BO31=0,1,BQ31/BO31))</f>
        <v>5.1413881748071976E-3</v>
      </c>
      <c r="BS31" s="73">
        <f>SUMIF($C$6:BR$6,BS$5,$C31:BR31)</f>
        <v>20478</v>
      </c>
      <c r="BT31" s="73">
        <f ca="1">SUMIF($C$6:BS$6,BT$5,$C31:BS31)</f>
        <v>19176</v>
      </c>
      <c r="BU31" s="73">
        <f ca="1">SUM(BT31-BS31)</f>
        <v>-1302</v>
      </c>
      <c r="BV31" s="19">
        <f ca="1">IF(BU31=0,0,IF(BS31=0,1,BU31/BS31))</f>
        <v>-6.3580427776150014E-2</v>
      </c>
      <c r="BW31" s="73">
        <f>+DI31</f>
        <v>2536</v>
      </c>
      <c r="BX31" s="73">
        <f ca="1">OFFSET(DI31,0,14,1,1)</f>
        <v>2374</v>
      </c>
      <c r="BY31" s="73">
        <f ca="1">SUM(BX31-BW31)</f>
        <v>-162</v>
      </c>
      <c r="BZ31" s="19">
        <f ca="1">IF(BY31=0,0,IF(BW31=0,1,BY31/BW31))</f>
        <v>-6.3880126182965305E-2</v>
      </c>
      <c r="CA31" s="73">
        <f>SUMIF($C$6:BZ$6,CA$5,$C31:BZ31)</f>
        <v>23014</v>
      </c>
      <c r="CB31" s="73">
        <f ca="1">SUMIF($C$6:CA$6,CB$5,$C31:CA31)</f>
        <v>21550</v>
      </c>
      <c r="CC31" s="73">
        <f ca="1">SUM(CB31-CA31)</f>
        <v>-1464</v>
      </c>
      <c r="CD31" s="19">
        <f ca="1">IF(CC31=0,0,IF(CA31=0,1,CC31/CA31))</f>
        <v>-6.3613452680976804E-2</v>
      </c>
      <c r="CE31" s="73">
        <f>+DJ31</f>
        <v>2172</v>
      </c>
      <c r="CF31" s="73">
        <f ca="1">OFFSET(DJ31,0,14,1,1)</f>
        <v>1940</v>
      </c>
      <c r="CG31" s="73">
        <f ca="1">SUM(CF31-CE31)</f>
        <v>-232</v>
      </c>
      <c r="CH31" s="19">
        <f ca="1">IF(CG31=0,0,IF(CE31=0,1,CG31/CE31))</f>
        <v>-0.10681399631675875</v>
      </c>
      <c r="CI31" s="73">
        <f>SUMIF($C$6:CH$6,CI$5,$C31:CH31)</f>
        <v>25186</v>
      </c>
      <c r="CJ31" s="73">
        <f ca="1">SUMIF($C$6:CI$6,CJ$5,$C31:CI31)</f>
        <v>23490</v>
      </c>
      <c r="CK31" s="73">
        <f ca="1">SUM(CJ31-CI31)</f>
        <v>-1696</v>
      </c>
      <c r="CL31" s="19">
        <f ca="1">IF(CK31=0,0,IF(CI31=0,1,CK31/CI31))</f>
        <v>-6.7338997855951724E-2</v>
      </c>
      <c r="CM31" s="73">
        <f>+DK31</f>
        <v>2054</v>
      </c>
      <c r="CN31" s="73">
        <f ca="1">OFFSET(DK31,0,14,1,1)</f>
        <v>1946</v>
      </c>
      <c r="CO31" s="73">
        <f ca="1">SUM(CN31-CM31)</f>
        <v>-108</v>
      </c>
      <c r="CP31" s="19">
        <f ca="1">IF(CO31=0,0,IF(CM31=0,1,CO31/CM31))</f>
        <v>-5.2580331061343723E-2</v>
      </c>
      <c r="CQ31" s="73">
        <f>SUMIF($C$6:CP$6,CQ$5,$C31:CP31)</f>
        <v>27240</v>
      </c>
      <c r="CR31" s="73">
        <f ca="1">SUMIF($C$6:CQ$6,CR$5,$C31:CQ31)</f>
        <v>25436</v>
      </c>
      <c r="CS31" s="73">
        <f ca="1">SUM(CR31-CQ31)</f>
        <v>-1804</v>
      </c>
      <c r="CT31" s="19">
        <f ca="1">IF(CS31=0,0,IF(CQ31=0,1,CS31/CQ31))</f>
        <v>-6.622613803230544E-2</v>
      </c>
      <c r="CW31" t="s">
        <v>14</v>
      </c>
      <c r="CX31" t="s">
        <v>8</v>
      </c>
      <c r="CY31" s="7"/>
      <c r="CZ31" s="74">
        <f>SUMIF(PB!$A$129:$A$139,'2014-2015'!CZ$7,PB!D$129:D$139)</f>
        <v>2086</v>
      </c>
      <c r="DA31" s="74">
        <f>SUMIF(PB!$A$129:$A$139,'2014-2015'!DA$7,PB!E$129:E$139)</f>
        <v>2052</v>
      </c>
      <c r="DB31" s="74">
        <f>SUMIF(PB!$A$129:$A$139,'2014-2015'!DB$7,PB!F$129:F$139)</f>
        <v>2114</v>
      </c>
      <c r="DC31" s="74">
        <f>SUMIF(PB!$A$129:$A$139,'2014-2015'!DC$7,PB!G$129:G$139)</f>
        <v>2132</v>
      </c>
      <c r="DD31" s="74">
        <f>SUMIF(PB!$A$129:$A$139,'2014-2015'!DD$7,PB!H$129:H$139)</f>
        <v>2452</v>
      </c>
      <c r="DE31" s="74">
        <f>SUMIF(PB!$A$129:$A$139,'2014-2015'!DE$7,PB!I$129:I$139)</f>
        <v>2066</v>
      </c>
      <c r="DF31" s="74">
        <f>SUMIF(PB!$A$129:$A$139,'2014-2015'!DF$7,PB!J$129:J$139)</f>
        <v>2534</v>
      </c>
      <c r="DG31" s="74">
        <f>SUMIF(PB!$A$129:$A$139,'2014-2015'!DG$7,PB!K$129:K$139)</f>
        <v>2708</v>
      </c>
      <c r="DH31" s="74">
        <f>SUMIF(PB!$A$129:$A$139,'2014-2015'!DH$7,PB!L$129:L$139)</f>
        <v>2334</v>
      </c>
      <c r="DI31" s="74">
        <f>SUMIF(PB!$A$129:$A$139,'2014-2015'!DI$7,PB!M$129:M$139)</f>
        <v>2536</v>
      </c>
      <c r="DJ31" s="74">
        <f>SUMIF(PB!$A$129:$A$139,'2014-2015'!DJ$7,PB!N$129:N$139)</f>
        <v>2172</v>
      </c>
      <c r="DK31" s="74">
        <f>SUMIF(PB!$A$129:$A$139,'2014-2015'!DK$7,PB!O$129:O$139)</f>
        <v>2054</v>
      </c>
      <c r="DN31" s="74">
        <f>SUMIF(PB!$A$129:$A$139,'2014-2015'!DN$7,PB!D$129:D$139)</f>
        <v>1976</v>
      </c>
      <c r="DO31" s="74">
        <f>SUMIF(PB!$A$129:$A$139,'2014-2015'!DO$7,PB!E$129:E$139)</f>
        <v>1884</v>
      </c>
      <c r="DP31" s="74">
        <f>SUMIF(PB!$A$129:$A$139,'2014-2015'!DP$7,PB!F$129:F$139)</f>
        <v>1870</v>
      </c>
      <c r="DQ31" s="74">
        <f>SUMIF(PB!$A$129:$A$139,'2014-2015'!DQ$7,PB!G$129:G$139)</f>
        <v>1828</v>
      </c>
      <c r="DR31" s="74">
        <f>SUMIF(PB!$A$129:$A$139,'2014-2015'!DR$7,PB!H$129:H$139)</f>
        <v>2176</v>
      </c>
      <c r="DS31" s="74">
        <f>SUMIF(PB!$A$129:$A$139,'2014-2015'!DS$7,PB!I$129:I$139)</f>
        <v>2046</v>
      </c>
      <c r="DT31" s="74">
        <f>SUMIF(PB!$A$129:$A$139,'2014-2015'!DT$7,PB!J$129:J$139)</f>
        <v>2498</v>
      </c>
      <c r="DU31" s="74">
        <f>SUMIF(PB!$A$129:$A$139,'2014-2015'!DU$7,PB!K$129:K$139)</f>
        <v>2552</v>
      </c>
      <c r="DV31" s="74">
        <f>SUMIF(PB!$A$129:$A$139,'2014-2015'!DV$7,PB!L$129:L$139)</f>
        <v>2346</v>
      </c>
      <c r="DW31" s="74">
        <f>SUMIF(PB!$A$129:$A$139,'2014-2015'!DW$7,PB!M$129:M$139)</f>
        <v>2374</v>
      </c>
      <c r="DX31" s="74">
        <f>SUMIF(PB!$A$129:$A$139,'2014-2015'!DX$7,PB!N$129:N$139)</f>
        <v>1940</v>
      </c>
      <c r="DY31" s="74">
        <f>SUMIF(PB!$A$129:$A$139,'2014-2015'!DY$7,PB!O$129:O$139)</f>
        <v>1946</v>
      </c>
    </row>
    <row r="32" spans="1:130" s="7" customFormat="1">
      <c r="A32" s="75"/>
      <c r="B32" s="24" t="s">
        <v>9</v>
      </c>
      <c r="C32" s="12">
        <f>+SUM(C29:C31)</f>
        <v>370733</v>
      </c>
      <c r="D32" s="86">
        <f ca="1">+SUM(D29:D31)</f>
        <v>357969</v>
      </c>
      <c r="E32" s="12">
        <f ca="1">SUM(E29:E31)</f>
        <v>-12764</v>
      </c>
      <c r="F32" s="13">
        <f ca="1">IF(E32=0,0,IF(C32=0,1,E32/C32))</f>
        <v>-3.4429090477513469E-2</v>
      </c>
      <c r="G32" s="12">
        <f>SUM(G29:G31)</f>
        <v>370733</v>
      </c>
      <c r="H32" s="86">
        <f ca="1">SUM(H29:H31)</f>
        <v>357969</v>
      </c>
      <c r="I32" s="12">
        <f ca="1">SUM(I29:I31)</f>
        <v>-12764</v>
      </c>
      <c r="J32" s="13">
        <f ca="1">IF(I32=0,0,IF(G32=0,1,I32/G32))</f>
        <v>-3.4429090477513469E-2</v>
      </c>
      <c r="K32" s="12">
        <f>+SUM(K29:K31)</f>
        <v>365579</v>
      </c>
      <c r="L32" s="86">
        <f ca="1">+SUM(L29:L31)</f>
        <v>329253</v>
      </c>
      <c r="M32" s="12">
        <f ca="1">SUM(M29:M31)</f>
        <v>-36326</v>
      </c>
      <c r="N32" s="13">
        <f ca="1">IF(M32=0,0,IF(K32=0,1,M32/K32))</f>
        <v>-9.9365663782657099E-2</v>
      </c>
      <c r="O32" s="12">
        <f>SUM(O29:O31)</f>
        <v>736312</v>
      </c>
      <c r="P32" s="86">
        <f ca="1">SUM(P29:P31)</f>
        <v>687222</v>
      </c>
      <c r="Q32" s="12">
        <f ca="1">SUM(Q29:Q31)</f>
        <v>-49090</v>
      </c>
      <c r="R32" s="13">
        <f ca="1">IF(Q32=0,0,IF(O32=0,1,Q32/O32))</f>
        <v>-6.6670107237149473E-2</v>
      </c>
      <c r="S32" s="12">
        <f>+SUM(S29:S31)</f>
        <v>442956</v>
      </c>
      <c r="T32" s="86">
        <f ca="1">+SUM(T29:T31)</f>
        <v>429560</v>
      </c>
      <c r="U32" s="12">
        <f ca="1">SUM(U29:U31)</f>
        <v>-13396</v>
      </c>
      <c r="V32" s="13">
        <f ca="1">IF(U32=0,0,IF(S32=0,1,U32/S32))</f>
        <v>-3.0242281400409972E-2</v>
      </c>
      <c r="W32" s="12">
        <f>SUM(W29:W31)</f>
        <v>1179268</v>
      </c>
      <c r="X32" s="86">
        <f ca="1">SUM(X29:X31)</f>
        <v>1116782</v>
      </c>
      <c r="Y32" s="12">
        <f ca="1">SUM(Y29:Y31)</f>
        <v>-62486</v>
      </c>
      <c r="Z32" s="13">
        <f ca="1">IF(Y32=0,0,IF(W32=0,1,Y32/W32))</f>
        <v>-5.2987107256365816E-2</v>
      </c>
      <c r="AA32" s="12">
        <f>+SUM(AA29:AA31)</f>
        <v>443121</v>
      </c>
      <c r="AB32" s="86">
        <f ca="1">+SUM(AB29:AB31)</f>
        <v>418227</v>
      </c>
      <c r="AC32" s="12">
        <f ca="1">SUM(AC29:AC31)</f>
        <v>-24894</v>
      </c>
      <c r="AD32" s="13">
        <f ca="1">IF(AC32=0,0,IF(AA32=0,1,AC32/AA32))</f>
        <v>-5.6178786381146456E-2</v>
      </c>
      <c r="AE32" s="12">
        <f>SUM(AE29:AE31)</f>
        <v>1622389</v>
      </c>
      <c r="AF32" s="86">
        <f ca="1">SUM(AF29:AF31)</f>
        <v>1535009</v>
      </c>
      <c r="AG32" s="12">
        <f ca="1">SUM(AG29:AG31)</f>
        <v>-87380</v>
      </c>
      <c r="AH32" s="13">
        <f ca="1">IF(AG32=0,0,IF(AE32=0,1,AG32/AE32))</f>
        <v>-5.3858846429555428E-2</v>
      </c>
      <c r="AI32" s="12">
        <f>+SUM(AI29:AI31)</f>
        <v>487289</v>
      </c>
      <c r="AJ32" s="86">
        <f ca="1">+SUM(AJ29:AJ31)</f>
        <v>462134</v>
      </c>
      <c r="AK32" s="12">
        <f ca="1">SUM(AK29:AK31)</f>
        <v>-25155</v>
      </c>
      <c r="AL32" s="13">
        <f ca="1">IF(AK32=0,0,IF(AI32=0,1,AK32/AI32))</f>
        <v>-5.1622343209060742E-2</v>
      </c>
      <c r="AM32" s="12">
        <f>SUM(AM29:AM31)</f>
        <v>2109678</v>
      </c>
      <c r="AN32" s="86">
        <f ca="1">SUM(AN29:AN31)</f>
        <v>1997143</v>
      </c>
      <c r="AO32" s="12">
        <f ca="1">SUM(AO29:AO31)</f>
        <v>-112535</v>
      </c>
      <c r="AP32" s="13">
        <f ca="1">IF(AO32=0,0,IF(AM32=0,1,AO32/AM32))</f>
        <v>-5.334226360610482E-2</v>
      </c>
      <c r="AQ32" s="12">
        <f>+SUM(AQ29:AQ31)</f>
        <v>513223</v>
      </c>
      <c r="AR32" s="86">
        <f ca="1">+SUM(AR29:AR31)</f>
        <v>485525</v>
      </c>
      <c r="AS32" s="12">
        <f ca="1">SUM(AS29:AS31)</f>
        <v>-27698</v>
      </c>
      <c r="AT32" s="13">
        <f ca="1">IF(AS32=0,0,IF(AQ32=0,1,AS32/AQ32))</f>
        <v>-5.3968742632345003E-2</v>
      </c>
      <c r="AU32" s="12">
        <f>SUM(AU29:AU31)</f>
        <v>2622901</v>
      </c>
      <c r="AV32" s="86">
        <f ca="1">SUM(AV29:AV31)</f>
        <v>2482668</v>
      </c>
      <c r="AW32" s="12">
        <f ca="1">SUM(AW29:AW31)</f>
        <v>-140233</v>
      </c>
      <c r="AX32" s="13">
        <f ca="1">IF(AW32=0,0,IF(AU32=0,1,AW32/AU32))</f>
        <v>-5.346484674793292E-2</v>
      </c>
      <c r="AY32" s="12">
        <f>+SUM(AY29:AY31)</f>
        <v>595916</v>
      </c>
      <c r="AZ32" s="86">
        <f ca="1">+SUM(AZ29:AZ31)</f>
        <v>593276</v>
      </c>
      <c r="BA32" s="12">
        <f ca="1">SUM(BA29:BA31)</f>
        <v>-2640</v>
      </c>
      <c r="BB32" s="13">
        <f ca="1">IF(BA32=0,0,IF(AY32=0,1,BA32/AY32))</f>
        <v>-4.4301545855456141E-3</v>
      </c>
      <c r="BC32" s="12">
        <f>SUM(BC29:BC31)</f>
        <v>3218817</v>
      </c>
      <c r="BD32" s="86">
        <f ca="1">SUM(BD29:BD31)</f>
        <v>3075944</v>
      </c>
      <c r="BE32" s="12">
        <f ca="1">SUM(BE29:BE31)</f>
        <v>-142873</v>
      </c>
      <c r="BF32" s="13">
        <f ca="1">IF(BE32=0,0,IF(BC32=0,1,BE32/BC32))</f>
        <v>-4.4386804220308267E-2</v>
      </c>
      <c r="BG32" s="12">
        <f>+SUM(BG29:BG31)</f>
        <v>634018</v>
      </c>
      <c r="BH32" s="86">
        <f ca="1">+SUM(BH29:BH31)</f>
        <v>599078</v>
      </c>
      <c r="BI32" s="12">
        <f ca="1">SUM(BI29:BI31)</f>
        <v>-34940</v>
      </c>
      <c r="BJ32" s="13">
        <f ca="1">IF(BI32=0,0,IF(BG32=0,1,BI32/BG32))</f>
        <v>-5.5108845490191127E-2</v>
      </c>
      <c r="BK32" s="12">
        <f>SUM(BK29:BK31)</f>
        <v>3852835</v>
      </c>
      <c r="BL32" s="86">
        <f ca="1">SUM(BL29:BL31)</f>
        <v>3675022</v>
      </c>
      <c r="BM32" s="12">
        <f ca="1">SUM(BM29:BM31)</f>
        <v>-177813</v>
      </c>
      <c r="BN32" s="13">
        <f ca="1">IF(BM32=0,0,IF(BK32=0,1,BM32/BK32))</f>
        <v>-4.6151210731837727E-2</v>
      </c>
      <c r="BO32" s="12">
        <f>+SUM(BO29:BO31)</f>
        <v>479533</v>
      </c>
      <c r="BP32" s="86">
        <f ca="1">+SUM(BP29:BP31)</f>
        <v>477640</v>
      </c>
      <c r="BQ32" s="12">
        <f ca="1">SUM(BQ29:BQ31)</f>
        <v>-1893</v>
      </c>
      <c r="BR32" s="13">
        <f ca="1">IF(BQ32=0,0,IF(BO32=0,1,BQ32/BO32))</f>
        <v>-3.9475906767625999E-3</v>
      </c>
      <c r="BS32" s="12">
        <f>SUM(BS29:BS31)</f>
        <v>4332368</v>
      </c>
      <c r="BT32" s="86">
        <f ca="1">SUM(BT29:BT31)</f>
        <v>4152662</v>
      </c>
      <c r="BU32" s="12">
        <f ca="1">SUM(BU29:BU31)</f>
        <v>-179706</v>
      </c>
      <c r="BV32" s="13">
        <f ca="1">IF(BU32=0,0,IF(BS32=0,1,BU32/BS32))</f>
        <v>-4.1479855820188864E-2</v>
      </c>
      <c r="BW32" s="12">
        <f>+SUM(BW29:BW31)</f>
        <v>485092</v>
      </c>
      <c r="BX32" s="86">
        <f ca="1">+SUM(BX29:BX31)</f>
        <v>458772</v>
      </c>
      <c r="BY32" s="12">
        <f ca="1">SUM(BY29:BY31)</f>
        <v>-26320</v>
      </c>
      <c r="BZ32" s="13">
        <f ca="1">IF(BY32=0,0,IF(BW32=0,1,BY32/BW32))</f>
        <v>-5.4257749045541877E-2</v>
      </c>
      <c r="CA32" s="12">
        <f>SUM(CA29:CA31)</f>
        <v>4817460</v>
      </c>
      <c r="CB32" s="86">
        <f ca="1">SUM(CB29:CB31)</f>
        <v>4611434</v>
      </c>
      <c r="CC32" s="12">
        <f ca="1">SUM(CC29:CC31)</f>
        <v>-206026</v>
      </c>
      <c r="CD32" s="13">
        <f ca="1">IF(CC32=0,0,IF(CA32=0,1,CC32/CA32))</f>
        <v>-4.2766520116409891E-2</v>
      </c>
      <c r="CE32" s="12">
        <f>+SUM(CE29:CE31)</f>
        <v>380554</v>
      </c>
      <c r="CF32" s="86">
        <f ca="1">+SUM(CF29:CF31)</f>
        <v>402123</v>
      </c>
      <c r="CG32" s="12">
        <f ca="1">SUM(CG29:CG31)</f>
        <v>21569</v>
      </c>
      <c r="CH32" s="13">
        <f ca="1">IF(CG32=0,0,IF(CE32=0,1,CG32/CE32))</f>
        <v>5.6677895909647516E-2</v>
      </c>
      <c r="CI32" s="12">
        <f>SUM(CI29:CI31)</f>
        <v>5198014</v>
      </c>
      <c r="CJ32" s="86">
        <f ca="1">SUM(CJ29:CJ31)</f>
        <v>5013557</v>
      </c>
      <c r="CK32" s="12">
        <f ca="1">SUM(CK29:CK31)</f>
        <v>-184457</v>
      </c>
      <c r="CL32" s="13">
        <f ca="1">IF(CK32=0,0,IF(CI32=0,1,CK32/CI32))</f>
        <v>-3.5486052942527664E-2</v>
      </c>
      <c r="CM32" s="12">
        <f>+SUM(CM29:CM31)</f>
        <v>419969</v>
      </c>
      <c r="CN32" s="86">
        <f ca="1">+SUM(CN29:CN31)</f>
        <v>396690</v>
      </c>
      <c r="CO32" s="12">
        <f ca="1">SUM(CO29:CO31)</f>
        <v>-23279</v>
      </c>
      <c r="CP32" s="13">
        <f ca="1">IF(CO32=0,0,IF(CM32=0,1,CO32/CM32))</f>
        <v>-5.5430281758891725E-2</v>
      </c>
      <c r="CQ32" s="12">
        <f>SUM(CQ29:CQ31)</f>
        <v>5617983</v>
      </c>
      <c r="CR32" s="86">
        <f ca="1">SUM(CR29:CR31)</f>
        <v>5410247</v>
      </c>
      <c r="CS32" s="12">
        <f ca="1">SUM(CS29:CS31)</f>
        <v>-207736</v>
      </c>
      <c r="CT32" s="13">
        <f ca="1">IF(CS32=0,0,IF(CQ32=0,1,CS32/CQ32))</f>
        <v>-3.6976971984429285E-2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137190</v>
      </c>
      <c r="D34" s="73">
        <f ca="1">OFFSET(CZ34,0,14,1,1)</f>
        <v>113526</v>
      </c>
      <c r="E34" s="18">
        <f ca="1">SUM(D34-C34)</f>
        <v>-23664</v>
      </c>
      <c r="F34" s="19">
        <f ca="1">IF(E34=0,0,IF(C34=0,1,E34/C34))</f>
        <v>-0.17249070631970259</v>
      </c>
      <c r="G34" s="18">
        <f>SUMIF($C$6:F$6,G$5,$C34:F34)</f>
        <v>137190</v>
      </c>
      <c r="H34" s="73">
        <f ca="1">SUMIF($C$6:G$6,H$5,$C34:G34)</f>
        <v>113526</v>
      </c>
      <c r="I34" s="18">
        <f ca="1">SUM(H34-G34)</f>
        <v>-23664</v>
      </c>
      <c r="J34" s="19">
        <f ca="1">IF(I34=0,0,IF(G34=0,1,I34/G34))</f>
        <v>-0.17249070631970259</v>
      </c>
      <c r="K34" s="18">
        <f>+DA34</f>
        <v>128384</v>
      </c>
      <c r="L34" s="73">
        <f ca="1">OFFSET(DA34,0,14,1,1)</f>
        <v>101055</v>
      </c>
      <c r="M34" s="18">
        <f ca="1">SUM(L34-K34)</f>
        <v>-27329</v>
      </c>
      <c r="N34" s="19">
        <f ca="1">IF(M34=0,0,IF(K34=0,1,M34/K34))</f>
        <v>-0.21286920488534397</v>
      </c>
      <c r="O34" s="18">
        <f>SUMIF($C$6:N$6,O$5,$C34:N34)</f>
        <v>265574</v>
      </c>
      <c r="P34" s="73">
        <f ca="1">SUMIF($C$6:O$6,P$5,$C34:O34)</f>
        <v>214581</v>
      </c>
      <c r="Q34" s="18">
        <f ca="1">SUM(P34-O34)</f>
        <v>-50993</v>
      </c>
      <c r="R34" s="19">
        <f ca="1">IF(Q34=0,0,IF(O34=0,1,Q34/O34))</f>
        <v>-0.19201051307733438</v>
      </c>
      <c r="S34" s="18">
        <f>+DB34</f>
        <v>146966</v>
      </c>
      <c r="T34" s="73">
        <f ca="1">OFFSET(DB34,0,14,1,1)</f>
        <v>112123</v>
      </c>
      <c r="U34" s="18">
        <f ca="1">SUM(T34-S34)</f>
        <v>-34843</v>
      </c>
      <c r="V34" s="19">
        <f ca="1">IF(U34=0,0,IF(S34=0,1,U34/S34))</f>
        <v>-0.23708204618755357</v>
      </c>
      <c r="W34" s="18">
        <f>SUMIF($C$6:V$6,W$5,$C34:V34)</f>
        <v>412540</v>
      </c>
      <c r="X34" s="73">
        <f ca="1">SUMIF($C$6:W$6,X$5,$C34:W34)</f>
        <v>326704</v>
      </c>
      <c r="Y34" s="18">
        <f ca="1">SUM(X34-W34)</f>
        <v>-85836</v>
      </c>
      <c r="Z34" s="19">
        <f ca="1">IF(Y34=0,0,IF(W34=0,1,Y34/W34))</f>
        <v>-0.20806709652397343</v>
      </c>
      <c r="AA34" s="18">
        <f>+DC34</f>
        <v>144009</v>
      </c>
      <c r="AB34" s="73">
        <f ca="1">OFFSET(DC34,0,14,1,1)</f>
        <v>113490</v>
      </c>
      <c r="AC34" s="18">
        <f ca="1">SUM(AB34-AA34)</f>
        <v>-30519</v>
      </c>
      <c r="AD34" s="19">
        <f ca="1">IF(AC34=0,0,IF(AA34=0,1,AC34/AA34))</f>
        <v>-0.21192425473407911</v>
      </c>
      <c r="AE34" s="18">
        <f>SUMIF($C$6:AD$6,AE$5,$C34:AD34)</f>
        <v>556549</v>
      </c>
      <c r="AF34" s="73">
        <f ca="1">SUMIF($C$6:AE$6,AF$5,$C34:AE34)</f>
        <v>440194</v>
      </c>
      <c r="AG34" s="18">
        <f ca="1">SUM(AF34-AE34)</f>
        <v>-116355</v>
      </c>
      <c r="AH34" s="19">
        <f ca="1">IF(AG34=0,0,IF(AE34=0,1,AG34/AE34))</f>
        <v>-0.2090651496993077</v>
      </c>
      <c r="AI34" s="18">
        <f>+DD34</f>
        <v>160095</v>
      </c>
      <c r="AJ34" s="73">
        <f ca="1">OFFSET(DD34,0,14,1,1)</f>
        <v>129858</v>
      </c>
      <c r="AK34" s="18">
        <f ca="1">SUM(AJ34-AI34)</f>
        <v>-30237</v>
      </c>
      <c r="AL34" s="19">
        <f ca="1">IF(AK34=0,0,IF(AI34=0,1,AK34/AI34))</f>
        <v>-0.1888691089665511</v>
      </c>
      <c r="AM34" s="18">
        <f>SUMIF($C$6:AL$6,AM$5,$C34:AL34)</f>
        <v>716644</v>
      </c>
      <c r="AN34" s="73">
        <f ca="1">SUMIF($C$6:AM$6,AN$5,$C34:AM34)</f>
        <v>570052</v>
      </c>
      <c r="AO34" s="18">
        <f ca="1">SUM(AN34-AM34)</f>
        <v>-146592</v>
      </c>
      <c r="AP34" s="19">
        <f ca="1">IF(AO34=0,0,IF(AM34=0,1,AO34/AM34))</f>
        <v>-0.2045534463415587</v>
      </c>
      <c r="AQ34" s="18">
        <f>+DE34</f>
        <v>166383</v>
      </c>
      <c r="AR34" s="73">
        <f ca="1">OFFSET(DE34,0,14,1,1)</f>
        <v>133588</v>
      </c>
      <c r="AS34" s="18">
        <f ca="1">SUM(AR34-AQ34)</f>
        <v>-32795</v>
      </c>
      <c r="AT34" s="19">
        <f ca="1">IF(AS34=0,0,IF(AQ34=0,1,AS34/AQ34))</f>
        <v>-0.19710547351592411</v>
      </c>
      <c r="AU34" s="18">
        <f>SUMIF($C$6:AT$6,AU$5,$C34:AT34)</f>
        <v>883027</v>
      </c>
      <c r="AV34" s="73">
        <f ca="1">SUMIF($C$6:AU$6,AV$5,$C34:AU34)</f>
        <v>703640</v>
      </c>
      <c r="AW34" s="18">
        <f ca="1">SUM(AV34-AU34)</f>
        <v>-179387</v>
      </c>
      <c r="AX34" s="19">
        <f ca="1">IF(AW34=0,0,IF(AU34=0,1,AW34/AU34))</f>
        <v>-0.20315007355380979</v>
      </c>
      <c r="AY34" s="18">
        <f>+DF34</f>
        <v>185403</v>
      </c>
      <c r="AZ34" s="73">
        <f ca="1">OFFSET(DF34,0,14,1,1)</f>
        <v>151497</v>
      </c>
      <c r="BA34" s="18">
        <f ca="1">SUM(AZ34-AY34)</f>
        <v>-33906</v>
      </c>
      <c r="BB34" s="19">
        <f ca="1">IF(BA34=0,0,IF(AY34=0,1,BA34/AY34))</f>
        <v>-0.18287729972006925</v>
      </c>
      <c r="BC34" s="18">
        <f>SUMIF($C$6:BB$6,BC$5,$C34:BB34)</f>
        <v>1068430</v>
      </c>
      <c r="BD34" s="73">
        <f ca="1">SUMIF($C$6:BC$6,BD$5,$C34:BC34)</f>
        <v>855137</v>
      </c>
      <c r="BE34" s="18">
        <f ca="1">SUM(BD34-BC34)</f>
        <v>-213293</v>
      </c>
      <c r="BF34" s="19">
        <f ca="1">IF(BE34=0,0,IF(BC34=0,1,BE34/BC34))</f>
        <v>-0.19963217056802973</v>
      </c>
      <c r="BG34" s="18">
        <f>+DG34</f>
        <v>187226</v>
      </c>
      <c r="BH34" s="73">
        <f ca="1">OFFSET(DG34,0,14,1,1)</f>
        <v>140119</v>
      </c>
      <c r="BI34" s="18">
        <f ca="1">SUM(BH34-BG34)</f>
        <v>-47107</v>
      </c>
      <c r="BJ34" s="19">
        <f ca="1">IF(BI34=0,0,IF(BG34=0,1,BI34/BG34))</f>
        <v>-0.25160501212438441</v>
      </c>
      <c r="BK34" s="18">
        <f>SUMIF($C$6:BJ$6,BK$5,$C34:BJ34)</f>
        <v>1255656</v>
      </c>
      <c r="BL34" s="73">
        <f ca="1">SUMIF($C$6:BK$6,BL$5,$C34:BK34)</f>
        <v>995256</v>
      </c>
      <c r="BM34" s="18">
        <f ca="1">SUM(BL34-BK34)</f>
        <v>-260400</v>
      </c>
      <c r="BN34" s="19">
        <f ca="1">IF(BM34=0,0,IF(BK34=0,1,BM34/BK34))</f>
        <v>-0.20738163955733099</v>
      </c>
      <c r="BO34" s="18">
        <f>+DH34</f>
        <v>161639</v>
      </c>
      <c r="BP34" s="73">
        <f ca="1">OFFSET(DH34,0,14,1,1)</f>
        <v>123666</v>
      </c>
      <c r="BQ34" s="18">
        <f ca="1">SUM(BP34-BO34)</f>
        <v>-37973</v>
      </c>
      <c r="BR34" s="19">
        <f ca="1">IF(BQ34=0,0,IF(BO34=0,1,BQ34/BO34))</f>
        <v>-0.23492473969772146</v>
      </c>
      <c r="BS34" s="18">
        <f>SUMIF($C$6:BR$6,BS$5,$C34:BR34)</f>
        <v>1417295</v>
      </c>
      <c r="BT34" s="73">
        <f ca="1">SUMIF($C$6:BS$6,BT$5,$C34:BS34)</f>
        <v>1118922</v>
      </c>
      <c r="BU34" s="18">
        <f ca="1">SUM(BT34-BS34)</f>
        <v>-298373</v>
      </c>
      <c r="BV34" s="19">
        <f ca="1">IF(BU34=0,0,IF(BS34=0,1,BU34/BS34))</f>
        <v>-0.21052286221287736</v>
      </c>
      <c r="BW34" s="18">
        <f>+DI34</f>
        <v>153275</v>
      </c>
      <c r="BX34" s="73">
        <f ca="1">OFFSET(DI34,0,14,1,1)</f>
        <v>114505</v>
      </c>
      <c r="BY34" s="18">
        <f ca="1">SUM(BX34-BW34)</f>
        <v>-38770</v>
      </c>
      <c r="BZ34" s="19">
        <f ca="1">IF(BY34=0,0,IF(BW34=0,1,BY34/BW34))</f>
        <v>-0.25294405480345783</v>
      </c>
      <c r="CA34" s="18">
        <f>SUMIF($C$6:BZ$6,CA$5,$C34:BZ34)</f>
        <v>1570570</v>
      </c>
      <c r="CB34" s="73">
        <f ca="1">SUMIF($C$6:CA$6,CB$5,$C34:CA34)</f>
        <v>1233427</v>
      </c>
      <c r="CC34" s="18">
        <f ca="1">SUM(CB34-CA34)</f>
        <v>-337143</v>
      </c>
      <c r="CD34" s="19">
        <f ca="1">IF(CC34=0,0,IF(CA34=0,1,CC34/CA34))</f>
        <v>-0.21466282941861872</v>
      </c>
      <c r="CE34" s="18">
        <f>+DJ34</f>
        <v>131661</v>
      </c>
      <c r="CF34" s="73">
        <f ca="1">OFFSET(DJ34,0,14,1,1)</f>
        <v>98863</v>
      </c>
      <c r="CG34" s="18">
        <f ca="1">SUM(CF34-CE34)</f>
        <v>-32798</v>
      </c>
      <c r="CH34" s="19">
        <f ca="1">IF(CG34=0,0,IF(CE34=0,1,CG34/CE34))</f>
        <v>-0.2491094553436477</v>
      </c>
      <c r="CI34" s="18">
        <f>SUMIF($C$6:CH$6,CI$5,$C34:CH34)</f>
        <v>1702231</v>
      </c>
      <c r="CJ34" s="73">
        <f ca="1">SUMIF($C$6:CI$6,CJ$5,$C34:CI34)</f>
        <v>1332290</v>
      </c>
      <c r="CK34" s="18">
        <f ca="1">SUM(CJ34-CI34)</f>
        <v>-369941</v>
      </c>
      <c r="CL34" s="19">
        <f ca="1">IF(CK34=0,0,IF(CI34=0,1,CK34/CI34))</f>
        <v>-0.21732714302582903</v>
      </c>
      <c r="CM34" s="18">
        <f>+DK34</f>
        <v>140186</v>
      </c>
      <c r="CN34" s="73">
        <f ca="1">OFFSET(DK34,0,14,1,1)</f>
        <v>107038</v>
      </c>
      <c r="CO34" s="18">
        <f ca="1">SUM(CN34-CM34)</f>
        <v>-33148</v>
      </c>
      <c r="CP34" s="19">
        <f ca="1">IF(CO34=0,0,IF(CM34=0,1,CO34/CM34))</f>
        <v>-0.23645727818755083</v>
      </c>
      <c r="CQ34" s="18">
        <f>SUMIF($C$6:CP$6,CQ$5,$C34:CP34)</f>
        <v>1842417</v>
      </c>
      <c r="CR34" s="73">
        <f ca="1">SUMIF($C$6:CQ$6,CR$5,$C34:CQ34)</f>
        <v>1439328</v>
      </c>
      <c r="CS34" s="18">
        <f ca="1">SUM(CR34-CQ34)</f>
        <v>-403089</v>
      </c>
      <c r="CT34" s="19">
        <f ca="1">IF(CS34=0,0,IF(CQ34=0,1,CS34/CQ34))</f>
        <v>-0.21878271857022596</v>
      </c>
      <c r="CW34" t="s">
        <v>74</v>
      </c>
      <c r="CX34" t="s">
        <v>6</v>
      </c>
      <c r="CZ34" s="74">
        <f>SUMIF(IBA!$A$93:$A$103,'2014-2015'!CZ$7,IBA!D$93:D$103)</f>
        <v>137190</v>
      </c>
      <c r="DA34" s="74">
        <f>SUMIF(IBA!$A$93:$A$103,'2014-2015'!DA$7,IBA!E$93:E$103)</f>
        <v>128384</v>
      </c>
      <c r="DB34" s="74">
        <f>SUMIF(IBA!$A$93:$A$103,'2014-2015'!DB$7,IBA!F$93:F$103)</f>
        <v>146966</v>
      </c>
      <c r="DC34" s="74">
        <f>SUMIF(IBA!$A$93:$A$103,'2014-2015'!DC$7,IBA!G$93:G$103)</f>
        <v>144009</v>
      </c>
      <c r="DD34" s="74">
        <f>SUMIF(IBA!$A$93:$A$103,'2014-2015'!DD$7,IBA!H$93:H$103)</f>
        <v>160095</v>
      </c>
      <c r="DE34" s="74">
        <f>SUMIF(IBA!$A$93:$A$103,'2014-2015'!DE$7,IBA!I$93:I$103)</f>
        <v>166383</v>
      </c>
      <c r="DF34" s="74">
        <f>SUMIF(IBA!$A$93:$A$103,'2014-2015'!DF$7,IBA!J$93:J$103)</f>
        <v>185403</v>
      </c>
      <c r="DG34" s="74">
        <f>SUMIF(IBA!$A$93:$A$103,'2014-2015'!DG$7,IBA!K$93:K$103)</f>
        <v>187226</v>
      </c>
      <c r="DH34" s="74">
        <f>SUMIF(IBA!$A$93:$A$103,'2014-2015'!DH$7,IBA!L$93:L$103)</f>
        <v>161639</v>
      </c>
      <c r="DI34" s="74">
        <f>SUMIF(IBA!$A$93:$A$103,'2014-2015'!DI$7,IBA!M$93:M$103)</f>
        <v>153275</v>
      </c>
      <c r="DJ34" s="74">
        <f>SUMIF(IBA!$A$93:$A$103,'2014-2015'!DJ$7,IBA!N$93:N$103)</f>
        <v>131661</v>
      </c>
      <c r="DK34" s="74">
        <f>SUMIF(IBA!$A$93:$A$103,'2014-2015'!DK$7,IBA!O$93:O$103)</f>
        <v>140186</v>
      </c>
      <c r="DN34" s="74">
        <f>SUMIF(IBA!$A$93:$A$103,'2014-2015'!DN$7,IBA!D$93:D$103)</f>
        <v>113526</v>
      </c>
      <c r="DO34" s="74">
        <f>SUMIF(IBA!$A$93:$A$103,'2014-2015'!DO$7,IBA!E$93:E$103)</f>
        <v>101055</v>
      </c>
      <c r="DP34" s="74">
        <f>SUMIF(IBA!$A$93:$A$103,'2014-2015'!DP$7,IBA!F$93:F$103)</f>
        <v>112123</v>
      </c>
      <c r="DQ34" s="74">
        <f>SUMIF(IBA!$A$93:$A$103,'2014-2015'!DQ$7,IBA!G$93:G$103)</f>
        <v>113490</v>
      </c>
      <c r="DR34" s="74">
        <f>SUMIF(IBA!$A$93:$A$103,'2014-2015'!DR$7,IBA!H$93:H$103)</f>
        <v>129858</v>
      </c>
      <c r="DS34" s="74">
        <f>SUMIF(IBA!$A$93:$A$103,'2014-2015'!DS$7,IBA!I$93:I$103)</f>
        <v>133588</v>
      </c>
      <c r="DT34" s="74">
        <f>SUMIF(IBA!$A$93:$A$103,'2014-2015'!DT$7,IBA!J$93:J$103)</f>
        <v>151497</v>
      </c>
      <c r="DU34" s="74">
        <f>SUMIF(IBA!$A$93:$A$103,'2014-2015'!DU$7,IBA!K$93:K$103)</f>
        <v>140119</v>
      </c>
      <c r="DV34" s="74">
        <f>SUMIF(IBA!$A$93:$A$103,'2014-2015'!DV$7,IBA!L$93:L$103)</f>
        <v>123666</v>
      </c>
      <c r="DW34" s="74">
        <f>SUMIF(IBA!$A$93:$A$103,'2014-2015'!DW$7,IBA!M$93:M$103)</f>
        <v>114505</v>
      </c>
      <c r="DX34" s="74">
        <f>SUMIF(IBA!$A$93:$A$103,'2014-2015'!DX$7,IBA!N$93:N$103)</f>
        <v>98863</v>
      </c>
      <c r="DY34" s="74">
        <f>SUMIF(IBA!$A$93:$A$103,'2014-2015'!DY$7,IBA!O$93:O$103)</f>
        <v>107038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8169</v>
      </c>
      <c r="D35" s="73">
        <f ca="1">OFFSET(CZ35,0,14,1,1)</f>
        <v>7219</v>
      </c>
      <c r="E35" s="18">
        <f ca="1">SUM(D35-C35)</f>
        <v>-950</v>
      </c>
      <c r="F35" s="19">
        <f ca="1">IF(E35=0,0,IF(C35=0,1,E35/C35))</f>
        <v>-0.11629330395397233</v>
      </c>
      <c r="G35" s="18">
        <f>SUMIF($C$6:F$6,G$5,$C35:F35)</f>
        <v>8169</v>
      </c>
      <c r="H35" s="73">
        <f ca="1">SUMIF($C$6:G$6,H$5,$C35:G35)</f>
        <v>7219</v>
      </c>
      <c r="I35" s="18">
        <f ca="1">SUM(H35-G35)</f>
        <v>-950</v>
      </c>
      <c r="J35" s="19">
        <f ca="1">IF(I35=0,0,IF(G35=0,1,I35/G35))</f>
        <v>-0.11629330395397233</v>
      </c>
      <c r="K35" s="18">
        <f>+DA35</f>
        <v>9316</v>
      </c>
      <c r="L35" s="73">
        <f ca="1">OFFSET(DA35,0,14,1,1)</f>
        <v>7231</v>
      </c>
      <c r="M35" s="18">
        <f ca="1">SUM(L35-K35)</f>
        <v>-2085</v>
      </c>
      <c r="N35" s="19">
        <f ca="1">IF(M35=0,0,IF(K35=0,1,M35/K35))</f>
        <v>-0.22380850150279089</v>
      </c>
      <c r="O35" s="18">
        <f>SUMIF($C$6:N$6,O$5,$C35:N35)</f>
        <v>17485</v>
      </c>
      <c r="P35" s="73">
        <f ca="1">SUMIF($C$6:O$6,P$5,$C35:O35)</f>
        <v>14450</v>
      </c>
      <c r="Q35" s="18">
        <f ca="1">SUM(P35-O35)</f>
        <v>-3035</v>
      </c>
      <c r="R35" s="19">
        <f ca="1">IF(Q35=0,0,IF(O35=0,1,Q35/O35))</f>
        <v>-0.17357735201601374</v>
      </c>
      <c r="S35" s="18">
        <f>+DB35</f>
        <v>9938</v>
      </c>
      <c r="T35" s="73">
        <f ca="1">OFFSET(DB35,0,14,1,1)</f>
        <v>8362</v>
      </c>
      <c r="U35" s="18">
        <f ca="1">SUM(T35-S35)</f>
        <v>-1576</v>
      </c>
      <c r="V35" s="19">
        <f ca="1">IF(U35=0,0,IF(S35=0,1,U35/S35))</f>
        <v>-0.15858321593882069</v>
      </c>
      <c r="W35" s="18">
        <f>SUMIF($C$6:V$6,W$5,$C35:V35)</f>
        <v>27423</v>
      </c>
      <c r="X35" s="73">
        <f ca="1">SUMIF($C$6:W$6,X$5,$C35:W35)</f>
        <v>22812</v>
      </c>
      <c r="Y35" s="18">
        <f ca="1">SUM(X35-W35)</f>
        <v>-4611</v>
      </c>
      <c r="Z35" s="19">
        <f ca="1">IF(Y35=0,0,IF(W35=0,1,Y35/W35))</f>
        <v>-0.16814352915435948</v>
      </c>
      <c r="AA35" s="18">
        <f>+DC35</f>
        <v>8146</v>
      </c>
      <c r="AB35" s="73">
        <f ca="1">OFFSET(DC35,0,14,1,1)</f>
        <v>8109</v>
      </c>
      <c r="AC35" s="18">
        <f ca="1">SUM(AB35-AA35)</f>
        <v>-37</v>
      </c>
      <c r="AD35" s="19">
        <f ca="1">IF(AC35=0,0,IF(AA35=0,1,AC35/AA35))</f>
        <v>-4.5421065553645961E-3</v>
      </c>
      <c r="AE35" s="18">
        <f>SUMIF($C$6:AD$6,AE$5,$C35:AD35)</f>
        <v>35569</v>
      </c>
      <c r="AF35" s="73">
        <f ca="1">SUMIF($C$6:AE$6,AF$5,$C35:AE35)</f>
        <v>30921</v>
      </c>
      <c r="AG35" s="18">
        <f ca="1">SUM(AF35-AE35)</f>
        <v>-4648</v>
      </c>
      <c r="AH35" s="19">
        <f ca="1">IF(AG35=0,0,IF(AE35=0,1,AG35/AE35))</f>
        <v>-0.13067558829317663</v>
      </c>
      <c r="AI35" s="18">
        <f>+DD35</f>
        <v>8005</v>
      </c>
      <c r="AJ35" s="73">
        <f ca="1">OFFSET(DD35,0,14,1,1)</f>
        <v>7285</v>
      </c>
      <c r="AK35" s="18">
        <f ca="1">SUM(AJ35-AI35)</f>
        <v>-720</v>
      </c>
      <c r="AL35" s="19">
        <f ca="1">IF(AK35=0,0,IF(AI35=0,1,AK35/AI35))</f>
        <v>-8.9943785134291063E-2</v>
      </c>
      <c r="AM35" s="18">
        <f>SUMIF($C$6:AL$6,AM$5,$C35:AL35)</f>
        <v>43574</v>
      </c>
      <c r="AN35" s="73">
        <f ca="1">SUMIF($C$6:AM$6,AN$5,$C35:AM35)</f>
        <v>38206</v>
      </c>
      <c r="AO35" s="18">
        <f ca="1">SUM(AN35-AM35)</f>
        <v>-5368</v>
      </c>
      <c r="AP35" s="19">
        <f ca="1">IF(AO35=0,0,IF(AM35=0,1,AO35/AM35))</f>
        <v>-0.1231927296094001</v>
      </c>
      <c r="AQ35" s="18">
        <f>+DE35</f>
        <v>7668</v>
      </c>
      <c r="AR35" s="73">
        <f ca="1">OFFSET(DE35,0,14,1,1)</f>
        <v>7863</v>
      </c>
      <c r="AS35" s="18">
        <f ca="1">SUM(AR35-AQ35)</f>
        <v>195</v>
      </c>
      <c r="AT35" s="19">
        <f ca="1">IF(AS35=0,0,IF(AQ35=0,1,AS35/AQ35))</f>
        <v>2.543035993740219E-2</v>
      </c>
      <c r="AU35" s="18">
        <f>SUMIF($C$6:AT$6,AU$5,$C35:AT35)</f>
        <v>51242</v>
      </c>
      <c r="AV35" s="73">
        <f ca="1">SUMIF($C$6:AU$6,AV$5,$C35:AU35)</f>
        <v>46069</v>
      </c>
      <c r="AW35" s="18">
        <f ca="1">SUM(AV35-AU35)</f>
        <v>-5173</v>
      </c>
      <c r="AX35" s="19">
        <f ca="1">IF(AW35=0,0,IF(AU35=0,1,AW35/AU35))</f>
        <v>-0.10095234378049256</v>
      </c>
      <c r="AY35" s="18">
        <f>+DF35</f>
        <v>8013</v>
      </c>
      <c r="AZ35" s="73">
        <f ca="1">OFFSET(DF35,0,14,1,1)</f>
        <v>7478</v>
      </c>
      <c r="BA35" s="18">
        <f ca="1">SUM(AZ35-AY35)</f>
        <v>-535</v>
      </c>
      <c r="BB35" s="19">
        <f ca="1">IF(BA35=0,0,IF(AY35=0,1,BA35/AY35))</f>
        <v>-6.6766504430300758E-2</v>
      </c>
      <c r="BC35" s="18">
        <f>SUMIF($C$6:BB$6,BC$5,$C35:BB35)</f>
        <v>59255</v>
      </c>
      <c r="BD35" s="73">
        <f ca="1">SUMIF($C$6:BC$6,BD$5,$C35:BC35)</f>
        <v>53547</v>
      </c>
      <c r="BE35" s="18">
        <f ca="1">SUM(BD35-BC35)</f>
        <v>-5708</v>
      </c>
      <c r="BF35" s="19">
        <f ca="1">IF(BE35=0,0,IF(BC35=0,1,BE35/BC35))</f>
        <v>-9.6329423677326803E-2</v>
      </c>
      <c r="BG35" s="18">
        <f>+DG35</f>
        <v>7443</v>
      </c>
      <c r="BH35" s="73">
        <f ca="1">OFFSET(DG35,0,14,1,1)</f>
        <v>7395</v>
      </c>
      <c r="BI35" s="18">
        <f ca="1">SUM(BH35-BG35)</f>
        <v>-48</v>
      </c>
      <c r="BJ35" s="19">
        <f ca="1">IF(BI35=0,0,IF(BG35=0,1,BI35/BG35))</f>
        <v>-6.4490124949617093E-3</v>
      </c>
      <c r="BK35" s="18">
        <f>SUMIF($C$6:BJ$6,BK$5,$C35:BJ35)</f>
        <v>66698</v>
      </c>
      <c r="BL35" s="73">
        <f ca="1">SUMIF($C$6:BK$6,BL$5,$C35:BK35)</f>
        <v>60942</v>
      </c>
      <c r="BM35" s="18">
        <f ca="1">SUM(BL35-BK35)</f>
        <v>-5756</v>
      </c>
      <c r="BN35" s="19">
        <f ca="1">IF(BM35=0,0,IF(BK35=0,1,BM35/BK35))</f>
        <v>-8.6299439263546135E-2</v>
      </c>
      <c r="BO35" s="18">
        <f>+DH35</f>
        <v>7850</v>
      </c>
      <c r="BP35" s="73">
        <f ca="1">OFFSET(DH35,0,14,1,1)</f>
        <v>7497</v>
      </c>
      <c r="BQ35" s="18">
        <f ca="1">SUM(BP35-BO35)</f>
        <v>-353</v>
      </c>
      <c r="BR35" s="19">
        <f ca="1">IF(BQ35=0,0,IF(BO35=0,1,BQ35/BO35))</f>
        <v>-4.4968152866242041E-2</v>
      </c>
      <c r="BS35" s="18">
        <f>SUMIF($C$6:BR$6,BS$5,$C35:BR35)</f>
        <v>74548</v>
      </c>
      <c r="BT35" s="73">
        <f ca="1">SUMIF($C$6:BS$6,BT$5,$C35:BS35)</f>
        <v>68439</v>
      </c>
      <c r="BU35" s="18">
        <f ca="1">SUM(BT35-BS35)</f>
        <v>-6109</v>
      </c>
      <c r="BV35" s="19">
        <f ca="1">IF(BU35=0,0,IF(BS35=0,1,BU35/BS35))</f>
        <v>-8.1947201802865272E-2</v>
      </c>
      <c r="BW35" s="18">
        <f>+DI35</f>
        <v>7923</v>
      </c>
      <c r="BX35" s="73">
        <f ca="1">OFFSET(DI35,0,14,1,1)</f>
        <v>7273</v>
      </c>
      <c r="BY35" s="18">
        <f ca="1">SUM(BX35-BW35)</f>
        <v>-650</v>
      </c>
      <c r="BZ35" s="19">
        <f ca="1">IF(BY35=0,0,IF(BW35=0,1,BY35/BW35))</f>
        <v>-8.2039631452732548E-2</v>
      </c>
      <c r="CA35" s="18">
        <f>SUMIF($C$6:BZ$6,CA$5,$C35:BZ35)</f>
        <v>82471</v>
      </c>
      <c r="CB35" s="73">
        <f ca="1">SUMIF($C$6:CA$6,CB$5,$C35:CA35)</f>
        <v>75712</v>
      </c>
      <c r="CC35" s="18">
        <f ca="1">SUM(CB35-CA35)</f>
        <v>-6759</v>
      </c>
      <c r="CD35" s="19">
        <f ca="1">IF(CC35=0,0,IF(CA35=0,1,CC35/CA35))</f>
        <v>-8.1956081531689928E-2</v>
      </c>
      <c r="CE35" s="18">
        <f>+DJ35</f>
        <v>6676</v>
      </c>
      <c r="CF35" s="73">
        <f ca="1">OFFSET(DJ35,0,14,1,1)</f>
        <v>6572</v>
      </c>
      <c r="CG35" s="18">
        <f ca="1">SUM(CF35-CE35)</f>
        <v>-104</v>
      </c>
      <c r="CH35" s="19">
        <f ca="1">IF(CG35=0,0,IF(CE35=0,1,CG35/CE35))</f>
        <v>-1.5578190533253445E-2</v>
      </c>
      <c r="CI35" s="18">
        <f>SUMIF($C$6:CH$6,CI$5,$C35:CH35)</f>
        <v>89147</v>
      </c>
      <c r="CJ35" s="73">
        <f ca="1">SUMIF($C$6:CI$6,CJ$5,$C35:CI35)</f>
        <v>82284</v>
      </c>
      <c r="CK35" s="18">
        <f ca="1">SUM(CJ35-CI35)</f>
        <v>-6863</v>
      </c>
      <c r="CL35" s="19">
        <f ca="1">IF(CK35=0,0,IF(CI35=0,1,CK35/CI35))</f>
        <v>-7.6985204213265726E-2</v>
      </c>
      <c r="CM35" s="18">
        <f>+DK35</f>
        <v>6697</v>
      </c>
      <c r="CN35" s="73">
        <f ca="1">OFFSET(DK35,0,14,1,1)</f>
        <v>6187</v>
      </c>
      <c r="CO35" s="18">
        <f ca="1">SUM(CN35-CM35)</f>
        <v>-510</v>
      </c>
      <c r="CP35" s="19">
        <f ca="1">IF(CO35=0,0,IF(CM35=0,1,CO35/CM35))</f>
        <v>-7.6153501567866211E-2</v>
      </c>
      <c r="CQ35" s="18">
        <f>SUMIF($C$6:CP$6,CQ$5,$C35:CP35)</f>
        <v>95844</v>
      </c>
      <c r="CR35" s="73">
        <f ca="1">SUMIF($C$6:CQ$6,CR$5,$C35:CQ35)</f>
        <v>88471</v>
      </c>
      <c r="CS35" s="18">
        <f ca="1">SUM(CR35-CQ35)</f>
        <v>-7373</v>
      </c>
      <c r="CT35" s="19">
        <f ca="1">IF(CS35=0,0,IF(CQ35=0,1,CS35/CQ35))</f>
        <v>-7.6927089854346653E-2</v>
      </c>
      <c r="CW35" t="s">
        <v>74</v>
      </c>
      <c r="CX35" t="s">
        <v>7</v>
      </c>
      <c r="CY35" s="7"/>
      <c r="CZ35" s="74">
        <f>SUMIF(IBA!$A$111:$A$121,'2014-2015'!CZ$7,IBA!D$111:D$121)</f>
        <v>8169</v>
      </c>
      <c r="DA35" s="74">
        <f>SUMIF(IBA!$A$111:$A$121,'2014-2015'!DA$7,IBA!E$111:E$121)</f>
        <v>9316</v>
      </c>
      <c r="DB35" s="74">
        <f>SUMIF(IBA!$A$111:$A$121,'2014-2015'!DB$7,IBA!F$111:F$121)</f>
        <v>9938</v>
      </c>
      <c r="DC35" s="74">
        <f>SUMIF(IBA!$A$111:$A$121,'2014-2015'!DC$7,IBA!G$111:G$121)</f>
        <v>8146</v>
      </c>
      <c r="DD35" s="74">
        <f>SUMIF(IBA!$A$111:$A$121,'2014-2015'!DD$7,IBA!H$111:H$121)</f>
        <v>8005</v>
      </c>
      <c r="DE35" s="74">
        <f>SUMIF(IBA!$A$111:$A$121,'2014-2015'!DE$7,IBA!I$111:I$121)</f>
        <v>7668</v>
      </c>
      <c r="DF35" s="74">
        <f>SUMIF(IBA!$A$111:$A$121,'2014-2015'!DF$7,IBA!J$111:J$121)</f>
        <v>8013</v>
      </c>
      <c r="DG35" s="74">
        <f>SUMIF(IBA!$A$111:$A$121,'2014-2015'!DG$7,IBA!K$111:K$121)</f>
        <v>7443</v>
      </c>
      <c r="DH35" s="74">
        <f>SUMIF(IBA!$A$111:$A$121,'2014-2015'!DH$7,IBA!L$111:L$121)</f>
        <v>7850</v>
      </c>
      <c r="DI35" s="74">
        <f>SUMIF(IBA!$A$111:$A$121,'2014-2015'!DI$7,IBA!M$111:M$121)</f>
        <v>7923</v>
      </c>
      <c r="DJ35" s="74">
        <f>SUMIF(IBA!$A$111:$A$121,'2014-2015'!DJ$7,IBA!N$111:N$121)</f>
        <v>6676</v>
      </c>
      <c r="DK35" s="74">
        <f>SUMIF(IBA!$A$111:$A$121,'2014-2015'!DK$7,IBA!O$111:O$121)</f>
        <v>6697</v>
      </c>
      <c r="DN35" s="74">
        <f>SUMIF(IBA!$A$111:$A$121,'2014-2015'!DN$7,IBA!D$111:D$121)</f>
        <v>7219</v>
      </c>
      <c r="DO35" s="74">
        <f>SUMIF(IBA!$A$111:$A$121,'2014-2015'!DO$7,IBA!E$111:E$121)</f>
        <v>7231</v>
      </c>
      <c r="DP35" s="74">
        <f>SUMIF(IBA!$A$111:$A$121,'2014-2015'!DP$7,IBA!F$111:F$121)</f>
        <v>8362</v>
      </c>
      <c r="DQ35" s="74">
        <f>SUMIF(IBA!$A$111:$A$121,'2014-2015'!DQ$7,IBA!G$111:G$121)</f>
        <v>8109</v>
      </c>
      <c r="DR35" s="74">
        <f>SUMIF(IBA!$A$111:$A$121,'2014-2015'!DR$7,IBA!H$111:H$121)</f>
        <v>7285</v>
      </c>
      <c r="DS35" s="74">
        <f>SUMIF(IBA!$A$111:$A$121,'2014-2015'!DS$7,IBA!I$111:I$121)</f>
        <v>7863</v>
      </c>
      <c r="DT35" s="74">
        <f>SUMIF(IBA!$A$111:$A$121,'2014-2015'!DT$7,IBA!J$111:J$121)</f>
        <v>7478</v>
      </c>
      <c r="DU35" s="74">
        <f>SUMIF(IBA!$A$111:$A$121,'2014-2015'!DU$7,IBA!K$111:K$121)</f>
        <v>7395</v>
      </c>
      <c r="DV35" s="74">
        <f>SUMIF(IBA!$A$111:$A$121,'2014-2015'!DV$7,IBA!L$111:L$121)</f>
        <v>7497</v>
      </c>
      <c r="DW35" s="74">
        <f>SUMIF(IBA!$A$111:$A$121,'2014-2015'!DW$7,IBA!M$111:M$121)</f>
        <v>7273</v>
      </c>
      <c r="DX35" s="74">
        <f>SUMIF(IBA!$A$111:$A$121,'2014-2015'!DX$7,IBA!N$111:N$121)</f>
        <v>6572</v>
      </c>
      <c r="DY35" s="74">
        <f>SUMIF(IBA!$A$111:$A$121,'2014-2015'!DY$7,IBA!O$111:O$121)</f>
        <v>6187</v>
      </c>
    </row>
    <row r="36" spans="1:130">
      <c r="A36" s="83"/>
      <c r="B36" s="26" t="s">
        <v>8</v>
      </c>
      <c r="C36" s="73">
        <f>+CZ36</f>
        <v>998</v>
      </c>
      <c r="D36" s="73">
        <f ca="1">OFFSET(CZ36,0,14,1,1)</f>
        <v>1062</v>
      </c>
      <c r="E36" s="73">
        <f ca="1">SUM(D36-C36)</f>
        <v>64</v>
      </c>
      <c r="F36" s="19">
        <f ca="1">IF(E36=0,0,IF(C36=0,1,E36/C36))</f>
        <v>6.4128256513026047E-2</v>
      </c>
      <c r="G36" s="73">
        <f>SUMIF($C$6:F$6,G$5,$C36:F36)</f>
        <v>998</v>
      </c>
      <c r="H36" s="73">
        <f ca="1">SUMIF($C$6:G$6,H$5,$C36:G36)</f>
        <v>1062</v>
      </c>
      <c r="I36" s="73">
        <f ca="1">SUM(H36-G36)</f>
        <v>64</v>
      </c>
      <c r="J36" s="19">
        <f ca="1">IF(I36=0,0,IF(G36=0,1,I36/G36))</f>
        <v>6.4128256513026047E-2</v>
      </c>
      <c r="K36" s="73">
        <f>+DA36</f>
        <v>1193</v>
      </c>
      <c r="L36" s="73">
        <f ca="1">OFFSET(DA36,0,14,1,1)</f>
        <v>1032</v>
      </c>
      <c r="M36" s="73">
        <f ca="1">SUM(L36-K36)</f>
        <v>-161</v>
      </c>
      <c r="N36" s="19">
        <f ca="1">IF(M36=0,0,IF(K36=0,1,M36/K36))</f>
        <v>-0.134953897736798</v>
      </c>
      <c r="O36" s="73">
        <f>SUMIF($C$6:N$6,O$5,$C36:N36)</f>
        <v>2191</v>
      </c>
      <c r="P36" s="73">
        <f ca="1">SUMIF($C$6:O$6,P$5,$C36:O36)</f>
        <v>2094</v>
      </c>
      <c r="Q36" s="73">
        <f ca="1">SUM(P36-O36)</f>
        <v>-97</v>
      </c>
      <c r="R36" s="19">
        <f ca="1">IF(Q36=0,0,IF(O36=0,1,Q36/O36))</f>
        <v>-4.4272021907804653E-2</v>
      </c>
      <c r="S36" s="73">
        <f>+DB36</f>
        <v>1181</v>
      </c>
      <c r="T36" s="73">
        <f ca="1">OFFSET(DB36,0,14,1,1)</f>
        <v>1225</v>
      </c>
      <c r="U36" s="73">
        <f ca="1">SUM(T36-S36)</f>
        <v>44</v>
      </c>
      <c r="V36" s="19">
        <f ca="1">IF(U36=0,0,IF(S36=0,1,U36/S36))</f>
        <v>3.7256562235393732E-2</v>
      </c>
      <c r="W36" s="73">
        <f>SUMIF($C$6:V$6,W$5,$C36:V36)</f>
        <v>3372</v>
      </c>
      <c r="X36" s="73">
        <f ca="1">SUMIF($C$6:W$6,X$5,$C36:W36)</f>
        <v>3319</v>
      </c>
      <c r="Y36" s="73">
        <f ca="1">SUM(X36-W36)</f>
        <v>-53</v>
      </c>
      <c r="Z36" s="19">
        <f ca="1">IF(Y36=0,0,IF(W36=0,1,Y36/W36))</f>
        <v>-1.5717674970344011E-2</v>
      </c>
      <c r="AA36" s="73">
        <f>+DC36</f>
        <v>1058</v>
      </c>
      <c r="AB36" s="73">
        <f ca="1">OFFSET(DC36,0,14,1,1)</f>
        <v>1034</v>
      </c>
      <c r="AC36" s="73">
        <f ca="1">SUM(AB36-AA36)</f>
        <v>-24</v>
      </c>
      <c r="AD36" s="19">
        <f ca="1">IF(AC36=0,0,IF(AA36=0,1,AC36/AA36))</f>
        <v>-2.2684310018903593E-2</v>
      </c>
      <c r="AE36" s="73">
        <f>SUMIF($C$6:AD$6,AE$5,$C36:AD36)</f>
        <v>4430</v>
      </c>
      <c r="AF36" s="73">
        <f ca="1">SUMIF($C$6:AE$6,AF$5,$C36:AE36)</f>
        <v>4353</v>
      </c>
      <c r="AG36" s="73">
        <f ca="1">SUM(AF36-AE36)</f>
        <v>-77</v>
      </c>
      <c r="AH36" s="19">
        <f ca="1">IF(AG36=0,0,IF(AE36=0,1,AG36/AE36))</f>
        <v>-1.7381489841986456E-2</v>
      </c>
      <c r="AI36" s="73">
        <f>+DD36</f>
        <v>3637</v>
      </c>
      <c r="AJ36" s="73">
        <f ca="1">OFFSET(DD36,0,14,1,1)</f>
        <v>3998</v>
      </c>
      <c r="AK36" s="73">
        <f ca="1">SUM(AJ36-AI36)</f>
        <v>361</v>
      </c>
      <c r="AL36" s="19">
        <f ca="1">IF(AK36=0,0,IF(AI36=0,1,AK36/AI36))</f>
        <v>9.9257629914764917E-2</v>
      </c>
      <c r="AM36" s="73">
        <f>SUMIF($C$6:AL$6,AM$5,$C36:AL36)</f>
        <v>8067</v>
      </c>
      <c r="AN36" s="73">
        <f ca="1">SUMIF($C$6:AM$6,AN$5,$C36:AM36)</f>
        <v>8351</v>
      </c>
      <c r="AO36" s="73">
        <f ca="1">SUM(AN36-AM36)</f>
        <v>284</v>
      </c>
      <c r="AP36" s="19">
        <f ca="1">IF(AO36=0,0,IF(AM36=0,1,AO36/AM36))</f>
        <v>3.5205156811701999E-2</v>
      </c>
      <c r="AQ36" s="73">
        <f>+DE36</f>
        <v>6624</v>
      </c>
      <c r="AR36" s="73">
        <f ca="1">OFFSET(DE36,0,14,1,1)</f>
        <v>6319</v>
      </c>
      <c r="AS36" s="73">
        <f ca="1">SUM(AR36-AQ36)</f>
        <v>-305</v>
      </c>
      <c r="AT36" s="19">
        <f ca="1">IF(AS36=0,0,IF(AQ36=0,1,AS36/AQ36))</f>
        <v>-4.6044685990338168E-2</v>
      </c>
      <c r="AU36" s="73">
        <f>SUMIF($C$6:AT$6,AU$5,$C36:AT36)</f>
        <v>14691</v>
      </c>
      <c r="AV36" s="73">
        <f ca="1">SUMIF($C$6:AU$6,AV$5,$C36:AU36)</f>
        <v>14670</v>
      </c>
      <c r="AW36" s="73">
        <f ca="1">SUM(AV36-AU36)</f>
        <v>-21</v>
      </c>
      <c r="AX36" s="19">
        <f ca="1">IF(AW36=0,0,IF(AU36=0,1,AW36/AU36))</f>
        <v>-1.4294465999591588E-3</v>
      </c>
      <c r="AY36" s="73">
        <f>+DF36</f>
        <v>8302</v>
      </c>
      <c r="AZ36" s="73">
        <f ca="1">OFFSET(DF36,0,14,1,1)</f>
        <v>8808</v>
      </c>
      <c r="BA36" s="73">
        <f ca="1">SUM(AZ36-AY36)</f>
        <v>506</v>
      </c>
      <c r="BB36" s="19">
        <f ca="1">IF(BA36=0,0,IF(AY36=0,1,BA36/AY36))</f>
        <v>6.0949168874969886E-2</v>
      </c>
      <c r="BC36" s="73">
        <f>SUMIF($C$6:BB$6,BC$5,$C36:BB36)</f>
        <v>22993</v>
      </c>
      <c r="BD36" s="73">
        <f ca="1">SUMIF($C$6:BC$6,BD$5,$C36:BC36)</f>
        <v>23478</v>
      </c>
      <c r="BE36" s="73">
        <f ca="1">SUM(BD36-BC36)</f>
        <v>485</v>
      </c>
      <c r="BF36" s="19">
        <f ca="1">IF(BE36=0,0,IF(BC36=0,1,BE36/BC36))</f>
        <v>2.1093376244944114E-2</v>
      </c>
      <c r="BG36" s="73">
        <f>+DG36</f>
        <v>9699</v>
      </c>
      <c r="BH36" s="73">
        <f ca="1">OFFSET(DG36,0,14,1,1)</f>
        <v>9224</v>
      </c>
      <c r="BI36" s="73">
        <f ca="1">SUM(BH36-BG36)</f>
        <v>-475</v>
      </c>
      <c r="BJ36" s="19">
        <f ca="1">IF(BI36=0,0,IF(BG36=0,1,BI36/BG36))</f>
        <v>-4.8974121043406538E-2</v>
      </c>
      <c r="BK36" s="73">
        <f>SUMIF($C$6:BJ$6,BK$5,$C36:BJ36)</f>
        <v>32692</v>
      </c>
      <c r="BL36" s="73">
        <f ca="1">SUMIF($C$6:BK$6,BL$5,$C36:BK36)</f>
        <v>32702</v>
      </c>
      <c r="BM36" s="73">
        <f ca="1">SUM(BL36-BK36)</f>
        <v>10</v>
      </c>
      <c r="BN36" s="19">
        <f ca="1">IF(BM36=0,0,IF(BK36=0,1,BM36/BK36))</f>
        <v>3.0588523186100575E-4</v>
      </c>
      <c r="BO36" s="73">
        <f>+DH36</f>
        <v>5442</v>
      </c>
      <c r="BP36" s="73">
        <f ca="1">OFFSET(DH36,0,14,1,1)</f>
        <v>6662</v>
      </c>
      <c r="BQ36" s="73">
        <f ca="1">SUM(BP36-BO36)</f>
        <v>1220</v>
      </c>
      <c r="BR36" s="19">
        <f ca="1">IF(BQ36=0,0,IF(BO36=0,1,BQ36/BO36))</f>
        <v>0.22418228592429254</v>
      </c>
      <c r="BS36" s="73">
        <f>SUMIF($C$6:BR$6,BS$5,$C36:BR36)</f>
        <v>38134</v>
      </c>
      <c r="BT36" s="73">
        <f ca="1">SUMIF($C$6:BS$6,BT$5,$C36:BS36)</f>
        <v>39364</v>
      </c>
      <c r="BU36" s="73">
        <f ca="1">SUM(BT36-BS36)</f>
        <v>1230</v>
      </c>
      <c r="BV36" s="19">
        <f ca="1">IF(BU36=0,0,IF(BS36=0,1,BU36/BS36))</f>
        <v>3.225468086222269E-2</v>
      </c>
      <c r="BW36" s="73">
        <f>+DI36</f>
        <v>2756</v>
      </c>
      <c r="BX36" s="73">
        <f ca="1">OFFSET(DI36,0,14,1,1)</f>
        <v>3255</v>
      </c>
      <c r="BY36" s="73">
        <f ca="1">SUM(BX36-BW36)</f>
        <v>499</v>
      </c>
      <c r="BZ36" s="19">
        <f ca="1">IF(BY36=0,0,IF(BW36=0,1,BY36/BW36))</f>
        <v>0.18105950653120464</v>
      </c>
      <c r="CA36" s="73">
        <f>SUMIF($C$6:BZ$6,CA$5,$C36:BZ36)</f>
        <v>40890</v>
      </c>
      <c r="CB36" s="73">
        <f ca="1">SUMIF($C$6:CA$6,CB$5,$C36:CA36)</f>
        <v>42619</v>
      </c>
      <c r="CC36" s="73">
        <f ca="1">SUM(CB36-CA36)</f>
        <v>1729</v>
      </c>
      <c r="CD36" s="19">
        <f ca="1">IF(CC36=0,0,IF(CA36=0,1,CC36/CA36))</f>
        <v>4.2284177060405964E-2</v>
      </c>
      <c r="CE36" s="73">
        <f>+DJ36</f>
        <v>1025</v>
      </c>
      <c r="CF36" s="73">
        <f ca="1">OFFSET(DJ36,0,14,1,1)</f>
        <v>1065</v>
      </c>
      <c r="CG36" s="73">
        <f ca="1">SUM(CF36-CE36)</f>
        <v>40</v>
      </c>
      <c r="CH36" s="19">
        <f ca="1">IF(CG36=0,0,IF(CE36=0,1,CG36/CE36))</f>
        <v>3.9024390243902439E-2</v>
      </c>
      <c r="CI36" s="73">
        <f>SUMIF($C$6:CH$6,CI$5,$C36:CH36)</f>
        <v>41915</v>
      </c>
      <c r="CJ36" s="73">
        <f ca="1">SUMIF($C$6:CI$6,CJ$5,$C36:CI36)</f>
        <v>43684</v>
      </c>
      <c r="CK36" s="73">
        <f ca="1">SUM(CJ36-CI36)</f>
        <v>1769</v>
      </c>
      <c r="CL36" s="19">
        <f ca="1">IF(CK36=0,0,IF(CI36=0,1,CK36/CI36))</f>
        <v>4.2204461409996424E-2</v>
      </c>
      <c r="CM36" s="73">
        <f>+DK36</f>
        <v>665</v>
      </c>
      <c r="CN36" s="73">
        <f ca="1">OFFSET(DK36,0,14,1,1)</f>
        <v>552</v>
      </c>
      <c r="CO36" s="73">
        <f ca="1">SUM(CN36-CM36)</f>
        <v>-113</v>
      </c>
      <c r="CP36" s="19">
        <f ca="1">IF(CO36=0,0,IF(CM36=0,1,CO36/CM36))</f>
        <v>-0.1699248120300752</v>
      </c>
      <c r="CQ36" s="73">
        <f>SUMIF($C$6:CP$6,CQ$5,$C36:CP36)</f>
        <v>42580</v>
      </c>
      <c r="CR36" s="73">
        <f ca="1">SUMIF($C$6:CQ$6,CR$5,$C36:CQ36)</f>
        <v>44236</v>
      </c>
      <c r="CS36" s="73">
        <f ca="1">SUM(CR36-CQ36)</f>
        <v>1656</v>
      </c>
      <c r="CT36" s="19">
        <f ca="1">IF(CS36=0,0,IF(CQ36=0,1,CS36/CQ36))</f>
        <v>3.8891498356035697E-2</v>
      </c>
      <c r="CW36" t="s">
        <v>74</v>
      </c>
      <c r="CX36" t="s">
        <v>8</v>
      </c>
      <c r="CY36" s="7"/>
      <c r="CZ36" s="74">
        <f>SUMIF(IBA!$A$129:$A$139,'2014-2015'!CZ$7,IBA!D$129:D$139)</f>
        <v>998</v>
      </c>
      <c r="DA36" s="74">
        <f>SUMIF(IBA!$A$129:$A$139,'2014-2015'!DA$7,IBA!E$129:E$139)</f>
        <v>1193</v>
      </c>
      <c r="DB36" s="74">
        <f>SUMIF(IBA!$A$129:$A$139,'2014-2015'!DB$7,IBA!F$129:F$139)</f>
        <v>1181</v>
      </c>
      <c r="DC36" s="74">
        <f>SUMIF(IBA!$A$129:$A$139,'2014-2015'!DC$7,IBA!G$129:G$139)</f>
        <v>1058</v>
      </c>
      <c r="DD36" s="74">
        <f>SUMIF(IBA!$A$129:$A$139,'2014-2015'!DD$7,IBA!H$129:H$139)</f>
        <v>3637</v>
      </c>
      <c r="DE36" s="74">
        <f>SUMIF(IBA!$A$129:$A$139,'2014-2015'!DE$7,IBA!I$129:I$139)</f>
        <v>6624</v>
      </c>
      <c r="DF36" s="74">
        <f>SUMIF(IBA!$A$129:$A$139,'2014-2015'!DF$7,IBA!J$129:J$139)</f>
        <v>8302</v>
      </c>
      <c r="DG36" s="74">
        <f>SUMIF(IBA!$A$129:$A$139,'2014-2015'!DG$7,IBA!K$129:K$139)</f>
        <v>9699</v>
      </c>
      <c r="DH36" s="74">
        <f>SUMIF(IBA!$A$129:$A$139,'2014-2015'!DH$7,IBA!L$129:L$139)</f>
        <v>5442</v>
      </c>
      <c r="DI36" s="74">
        <f>SUMIF(IBA!$A$129:$A$139,'2014-2015'!DI$7,IBA!M$129:M$139)</f>
        <v>2756</v>
      </c>
      <c r="DJ36" s="74">
        <f>SUMIF(IBA!$A$129:$A$139,'2014-2015'!DJ$7,IBA!N$129:N$139)</f>
        <v>1025</v>
      </c>
      <c r="DK36" s="74">
        <f>SUMIF(IBA!$A$129:$A$139,'2014-2015'!DK$7,IBA!O$129:O$139)</f>
        <v>665</v>
      </c>
      <c r="DN36" s="74">
        <f>SUMIF(IBA!$A$129:$A$139,'2014-2015'!DN$7,IBA!D$129:D$139)</f>
        <v>1062</v>
      </c>
      <c r="DO36" s="74">
        <f>SUMIF(IBA!$A$129:$A$139,'2014-2015'!DO$7,IBA!E$129:E$139)</f>
        <v>1032</v>
      </c>
      <c r="DP36" s="74">
        <f>SUMIF(IBA!$A$129:$A$139,'2014-2015'!DP$7,IBA!F$129:F$139)</f>
        <v>1225</v>
      </c>
      <c r="DQ36" s="74">
        <f>SUMIF(IBA!$A$129:$A$139,'2014-2015'!DQ$7,IBA!G$129:G$139)</f>
        <v>1034</v>
      </c>
      <c r="DR36" s="74">
        <f>SUMIF(IBA!$A$129:$A$139,'2014-2015'!DR$7,IBA!H$129:H$139)</f>
        <v>3998</v>
      </c>
      <c r="DS36" s="74">
        <f>SUMIF(IBA!$A$129:$A$139,'2014-2015'!DS$7,IBA!I$129:I$139)</f>
        <v>6319</v>
      </c>
      <c r="DT36" s="74">
        <f>SUMIF(IBA!$A$129:$A$139,'2014-2015'!DT$7,IBA!J$129:J$139)</f>
        <v>8808</v>
      </c>
      <c r="DU36" s="74">
        <f>SUMIF(IBA!$A$129:$A$139,'2014-2015'!DU$7,IBA!K$129:K$139)</f>
        <v>9224</v>
      </c>
      <c r="DV36" s="74">
        <f>SUMIF(IBA!$A$129:$A$139,'2014-2015'!DV$7,IBA!L$129:L$139)</f>
        <v>6662</v>
      </c>
      <c r="DW36" s="74">
        <f>SUMIF(IBA!$A$129:$A$139,'2014-2015'!DW$7,IBA!M$129:M$139)</f>
        <v>3255</v>
      </c>
      <c r="DX36" s="74">
        <f>SUMIF(IBA!$A$129:$A$139,'2014-2015'!DX$7,IBA!N$129:N$139)</f>
        <v>1065</v>
      </c>
      <c r="DY36" s="74">
        <f>SUMIF(IBA!$A$129:$A$139,'2014-2015'!DY$7,IBA!O$129:O$139)</f>
        <v>552</v>
      </c>
    </row>
    <row r="37" spans="1:130" s="7" customFormat="1">
      <c r="A37" s="75"/>
      <c r="B37" s="24" t="s">
        <v>9</v>
      </c>
      <c r="C37" s="12">
        <f>+SUM(C34:C36)</f>
        <v>146357</v>
      </c>
      <c r="D37" s="86">
        <f ca="1">+SUM(D34:D36)</f>
        <v>121807</v>
      </c>
      <c r="E37" s="12">
        <f ca="1">SUM(E34:E36)</f>
        <v>-24550</v>
      </c>
      <c r="F37" s="13">
        <f ca="1">IF(E37=0,0,IF(C37=0,1,E37/C37))</f>
        <v>-0.16774052488094179</v>
      </c>
      <c r="G37" s="12">
        <f>SUM(G34:G36)</f>
        <v>146357</v>
      </c>
      <c r="H37" s="86">
        <f ca="1">SUM(H34:H36)</f>
        <v>121807</v>
      </c>
      <c r="I37" s="12">
        <f ca="1">SUM(I34:I36)</f>
        <v>-24550</v>
      </c>
      <c r="J37" s="13">
        <f ca="1">IF(I37=0,0,IF(G37=0,1,I37/G37))</f>
        <v>-0.16774052488094179</v>
      </c>
      <c r="K37" s="12">
        <f>+SUM(K34:K36)</f>
        <v>138893</v>
      </c>
      <c r="L37" s="86">
        <f ca="1">+SUM(L34:L36)</f>
        <v>109318</v>
      </c>
      <c r="M37" s="12">
        <f ca="1">SUM(M34:M36)</f>
        <v>-29575</v>
      </c>
      <c r="N37" s="13">
        <f ca="1">IF(M37=0,0,IF(K37=0,1,M37/K37))</f>
        <v>-0.212933697162564</v>
      </c>
      <c r="O37" s="12">
        <f>SUM(O34:O36)</f>
        <v>285250</v>
      </c>
      <c r="P37" s="86">
        <f ca="1">SUM(P34:P36)</f>
        <v>231125</v>
      </c>
      <c r="Q37" s="12">
        <f ca="1">SUM(Q34:Q36)</f>
        <v>-54125</v>
      </c>
      <c r="R37" s="13">
        <f ca="1">IF(Q37=0,0,IF(O37=0,1,Q37/O37))</f>
        <v>-0.18974583698510078</v>
      </c>
      <c r="S37" s="12">
        <f>+SUM(S34:S36)</f>
        <v>158085</v>
      </c>
      <c r="T37" s="86">
        <f ca="1">+SUM(T34:T36)</f>
        <v>121710</v>
      </c>
      <c r="U37" s="12">
        <f ca="1">SUM(U34:U36)</f>
        <v>-36375</v>
      </c>
      <c r="V37" s="13">
        <f ca="1">IF(U37=0,0,IF(S37=0,1,U37/S37))</f>
        <v>-0.23009773223265964</v>
      </c>
      <c r="W37" s="12">
        <f>SUM(W34:W36)</f>
        <v>443335</v>
      </c>
      <c r="X37" s="86">
        <f ca="1">SUM(X34:X36)</f>
        <v>352835</v>
      </c>
      <c r="Y37" s="12">
        <f ca="1">SUM(Y34:Y36)</f>
        <v>-90500</v>
      </c>
      <c r="Z37" s="13">
        <f ca="1">IF(Y37=0,0,IF(W37=0,1,Y37/W37))</f>
        <v>-0.20413457092266571</v>
      </c>
      <c r="AA37" s="12">
        <f>+SUM(AA34:AA36)</f>
        <v>153213</v>
      </c>
      <c r="AB37" s="86">
        <f ca="1">+SUM(AB34:AB36)</f>
        <v>122633</v>
      </c>
      <c r="AC37" s="12">
        <f ca="1">SUM(AC34:AC36)</f>
        <v>-30580</v>
      </c>
      <c r="AD37" s="13">
        <f ca="1">IF(AC37=0,0,IF(AA37=0,1,AC37/AA37))</f>
        <v>-0.19959141848276582</v>
      </c>
      <c r="AE37" s="12">
        <f>SUM(AE34:AE36)</f>
        <v>596548</v>
      </c>
      <c r="AF37" s="86">
        <f ca="1">SUM(AF34:AF36)</f>
        <v>475468</v>
      </c>
      <c r="AG37" s="12">
        <f ca="1">SUM(AG34:AG36)</f>
        <v>-121080</v>
      </c>
      <c r="AH37" s="13">
        <f ca="1">IF(AG37=0,0,IF(AE37=0,1,AG37/AE37))</f>
        <v>-0.20296774107029109</v>
      </c>
      <c r="AI37" s="12">
        <f>+SUM(AI34:AI36)</f>
        <v>171737</v>
      </c>
      <c r="AJ37" s="86">
        <f ca="1">+SUM(AJ34:AJ36)</f>
        <v>141141</v>
      </c>
      <c r="AK37" s="12">
        <f ca="1">SUM(AK34:AK36)</f>
        <v>-30596</v>
      </c>
      <c r="AL37" s="13">
        <f ca="1">IF(AK37=0,0,IF(AI37=0,1,AK37/AI37))</f>
        <v>-0.178156134088752</v>
      </c>
      <c r="AM37" s="12">
        <f>SUM(AM34:AM36)</f>
        <v>768285</v>
      </c>
      <c r="AN37" s="86">
        <f ca="1">SUM(AN34:AN36)</f>
        <v>616609</v>
      </c>
      <c r="AO37" s="12">
        <f ca="1">SUM(AO34:AO36)</f>
        <v>-151676</v>
      </c>
      <c r="AP37" s="13">
        <f ca="1">IF(AO37=0,0,IF(AM37=0,1,AO37/AM37))</f>
        <v>-0.19742152977085325</v>
      </c>
      <c r="AQ37" s="12">
        <f>+SUM(AQ34:AQ36)</f>
        <v>180675</v>
      </c>
      <c r="AR37" s="86">
        <f ca="1">+SUM(AR34:AR36)</f>
        <v>147770</v>
      </c>
      <c r="AS37" s="12">
        <f ca="1">SUM(AS34:AS36)</f>
        <v>-32905</v>
      </c>
      <c r="AT37" s="13">
        <f ca="1">IF(AS37=0,0,IF(AQ37=0,1,AS37/AQ37))</f>
        <v>-0.18212259582122595</v>
      </c>
      <c r="AU37" s="12">
        <f>SUM(AU34:AU36)</f>
        <v>948960</v>
      </c>
      <c r="AV37" s="86">
        <f ca="1">SUM(AV34:AV36)</f>
        <v>764379</v>
      </c>
      <c r="AW37" s="12">
        <f ca="1">SUM(AW34:AW36)</f>
        <v>-184581</v>
      </c>
      <c r="AX37" s="13">
        <f ca="1">IF(AW37=0,0,IF(AU37=0,1,AW37/AU37))</f>
        <v>-0.19450872534142641</v>
      </c>
      <c r="AY37" s="12">
        <f>+SUM(AY34:AY36)</f>
        <v>201718</v>
      </c>
      <c r="AZ37" s="86">
        <f ca="1">+SUM(AZ34:AZ36)</f>
        <v>167783</v>
      </c>
      <c r="BA37" s="12">
        <f ca="1">SUM(BA34:BA36)</f>
        <v>-33935</v>
      </c>
      <c r="BB37" s="13">
        <f ca="1">IF(BA37=0,0,IF(AY37=0,1,BA37/AY37))</f>
        <v>-0.16822990511506161</v>
      </c>
      <c r="BC37" s="12">
        <f>SUM(BC34:BC36)</f>
        <v>1150678</v>
      </c>
      <c r="BD37" s="86">
        <f ca="1">SUM(BD34:BD36)</f>
        <v>932162</v>
      </c>
      <c r="BE37" s="12">
        <f ca="1">SUM(BE34:BE36)</f>
        <v>-218516</v>
      </c>
      <c r="BF37" s="13">
        <f ca="1">IF(BE37=0,0,IF(BC37=0,1,BE37/BC37))</f>
        <v>-0.18990195345700533</v>
      </c>
      <c r="BG37" s="12">
        <f>+SUM(BG34:BG36)</f>
        <v>204368</v>
      </c>
      <c r="BH37" s="86">
        <f ca="1">+SUM(BH34:BH36)</f>
        <v>156738</v>
      </c>
      <c r="BI37" s="12">
        <f ca="1">SUM(BI34:BI36)</f>
        <v>-47630</v>
      </c>
      <c r="BJ37" s="13">
        <f ca="1">IF(BI37=0,0,IF(BG37=0,1,BI37/BG37))</f>
        <v>-0.23305997024974556</v>
      </c>
      <c r="BK37" s="12">
        <f>SUM(BK34:BK36)</f>
        <v>1355046</v>
      </c>
      <c r="BL37" s="86">
        <f ca="1">SUM(BL34:BL36)</f>
        <v>1088900</v>
      </c>
      <c r="BM37" s="12">
        <f ca="1">SUM(BM34:BM36)</f>
        <v>-266146</v>
      </c>
      <c r="BN37" s="13">
        <f ca="1">IF(BM37=0,0,IF(BK37=0,1,BM37/BK37))</f>
        <v>-0.19641104434830994</v>
      </c>
      <c r="BO37" s="12">
        <f>+SUM(BO34:BO36)</f>
        <v>174931</v>
      </c>
      <c r="BP37" s="86">
        <f ca="1">+SUM(BP34:BP36)</f>
        <v>137825</v>
      </c>
      <c r="BQ37" s="12">
        <f ca="1">SUM(BQ34:BQ36)</f>
        <v>-37106</v>
      </c>
      <c r="BR37" s="13">
        <f ca="1">IF(BQ37=0,0,IF(BO37=0,1,BQ37/BO37))</f>
        <v>-0.21211792078019334</v>
      </c>
      <c r="BS37" s="12">
        <f>SUM(BS34:BS36)</f>
        <v>1529977</v>
      </c>
      <c r="BT37" s="86">
        <f ca="1">SUM(BT34:BT36)</f>
        <v>1226725</v>
      </c>
      <c r="BU37" s="12">
        <f ca="1">SUM(BU34:BU36)</f>
        <v>-303252</v>
      </c>
      <c r="BV37" s="13">
        <f ca="1">IF(BU37=0,0,IF(BS37=0,1,BU37/BS37))</f>
        <v>-0.19820690114949441</v>
      </c>
      <c r="BW37" s="12">
        <f>+SUM(BW34:BW36)</f>
        <v>163954</v>
      </c>
      <c r="BX37" s="86">
        <f ca="1">+SUM(BX34:BX36)</f>
        <v>125033</v>
      </c>
      <c r="BY37" s="12">
        <f ca="1">SUM(BY34:BY36)</f>
        <v>-38921</v>
      </c>
      <c r="BZ37" s="13">
        <f ca="1">IF(BY37=0,0,IF(BW37=0,1,BY37/BW37))</f>
        <v>-0.23738975566317383</v>
      </c>
      <c r="CA37" s="12">
        <f>SUM(CA34:CA36)</f>
        <v>1693931</v>
      </c>
      <c r="CB37" s="86">
        <f ca="1">SUM(CB34:CB36)</f>
        <v>1351758</v>
      </c>
      <c r="CC37" s="12">
        <f ca="1">SUM(CC34:CC36)</f>
        <v>-342173</v>
      </c>
      <c r="CD37" s="13">
        <f ca="1">IF(CC37=0,0,IF(CA37=0,1,CC37/CA37))</f>
        <v>-0.2019993730559273</v>
      </c>
      <c r="CE37" s="12">
        <f>+SUM(CE34:CE36)</f>
        <v>139362</v>
      </c>
      <c r="CF37" s="86">
        <f ca="1">+SUM(CF34:CF36)</f>
        <v>106500</v>
      </c>
      <c r="CG37" s="12">
        <f ca="1">SUM(CG34:CG36)</f>
        <v>-32862</v>
      </c>
      <c r="CH37" s="13">
        <f ca="1">IF(CG37=0,0,IF(CE37=0,1,CG37/CE37))</f>
        <v>-0.23580316011538296</v>
      </c>
      <c r="CI37" s="12">
        <f>SUM(CI34:CI36)</f>
        <v>1833293</v>
      </c>
      <c r="CJ37" s="86">
        <f ca="1">SUM(CJ34:CJ36)</f>
        <v>1458258</v>
      </c>
      <c r="CK37" s="12">
        <f ca="1">SUM(CK34:CK36)</f>
        <v>-375035</v>
      </c>
      <c r="CL37" s="13">
        <f ca="1">IF(CK37=0,0,IF(CI37=0,1,CK37/CI37))</f>
        <v>-0.20456904597355688</v>
      </c>
      <c r="CM37" s="12">
        <f>+SUM(CM34:CM36)</f>
        <v>147548</v>
      </c>
      <c r="CN37" s="86">
        <f ca="1">+SUM(CN34:CN36)</f>
        <v>113777</v>
      </c>
      <c r="CO37" s="12">
        <f ca="1">SUM(CO34:CO36)</f>
        <v>-33771</v>
      </c>
      <c r="CP37" s="13">
        <f ca="1">IF(CO37=0,0,IF(CM37=0,1,CO37/CM37))</f>
        <v>-0.22888144874888172</v>
      </c>
      <c r="CQ37" s="12">
        <f>SUM(CQ34:CQ36)</f>
        <v>1980841</v>
      </c>
      <c r="CR37" s="86">
        <f ca="1">SUM(CR34:CR36)</f>
        <v>1572035</v>
      </c>
      <c r="CS37" s="12">
        <f ca="1">SUM(CS34:CS36)</f>
        <v>-408806</v>
      </c>
      <c r="CT37" s="13">
        <f ca="1">IF(CS37=0,0,IF(CQ37=0,1,CS37/CQ37))</f>
        <v>-0.20638001737645778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158816</v>
      </c>
      <c r="D39" s="73">
        <f ca="1">OFFSET(CZ39,0,14,1,1)</f>
        <v>168775</v>
      </c>
      <c r="E39" s="18">
        <f ca="1">SUM(D39-C39)</f>
        <v>9959</v>
      </c>
      <c r="F39" s="19">
        <f ca="1">IF(E39=0,0,IF(C39=0,1,E39/C39))</f>
        <v>6.2707787628450529E-2</v>
      </c>
      <c r="G39" s="18">
        <f>SUMIF($C$6:F$6,G$5,$C39:F39)</f>
        <v>158816</v>
      </c>
      <c r="H39" s="73">
        <f ca="1">SUMIF($C$6:G$6,H$5,$C39:G39)</f>
        <v>168775</v>
      </c>
      <c r="I39" s="18">
        <f ca="1">SUM(H39-G39)</f>
        <v>9959</v>
      </c>
      <c r="J39" s="19">
        <f ca="1">IF(I39=0,0,IF(G39=0,1,I39/G39))</f>
        <v>6.2707787628450529E-2</v>
      </c>
      <c r="K39" s="18">
        <f>+DA39</f>
        <v>149644</v>
      </c>
      <c r="L39" s="73">
        <f ca="1">OFFSET(DA39,0,14,1,1)</f>
        <v>148863</v>
      </c>
      <c r="M39" s="18">
        <f ca="1">SUM(L39-K39)</f>
        <v>-781</v>
      </c>
      <c r="N39" s="19">
        <f ca="1">IF(M39=0,0,IF(K39=0,1,M39/K39))</f>
        <v>-5.2190532196412821E-3</v>
      </c>
      <c r="O39" s="18">
        <f>SUMIF($C$6:N$6,O$5,$C39:N39)</f>
        <v>308460</v>
      </c>
      <c r="P39" s="73">
        <f ca="1">SUMIF($C$6:O$6,P$5,$C39:O39)</f>
        <v>317638</v>
      </c>
      <c r="Q39" s="18">
        <f ca="1">SUM(P39-O39)</f>
        <v>9178</v>
      </c>
      <c r="R39" s="19">
        <f ca="1">IF(Q39=0,0,IF(O39=0,1,Q39/O39))</f>
        <v>2.9754263113531739E-2</v>
      </c>
      <c r="S39" s="18">
        <f>+DB39</f>
        <v>177756</v>
      </c>
      <c r="T39" s="73">
        <f ca="1">OFFSET(DB39,0,14,1,1)</f>
        <v>176662</v>
      </c>
      <c r="U39" s="18">
        <f ca="1">SUM(T39-S39)</f>
        <v>-1094</v>
      </c>
      <c r="V39" s="19">
        <f ca="1">IF(U39=0,0,IF(S39=0,1,U39/S39))</f>
        <v>-6.1545039267310248E-3</v>
      </c>
      <c r="W39" s="18">
        <f>SUMIF($C$6:V$6,W$5,$C39:V39)</f>
        <v>486216</v>
      </c>
      <c r="X39" s="73">
        <f ca="1">SUMIF($C$6:W$6,X$5,$C39:W39)</f>
        <v>494300</v>
      </c>
      <c r="Y39" s="18">
        <f ca="1">SUM(X39-W39)</f>
        <v>8084</v>
      </c>
      <c r="Z39" s="19">
        <f ca="1">IF(Y39=0,0,IF(W39=0,1,Y39/W39))</f>
        <v>1.6626355364693882E-2</v>
      </c>
      <c r="AA39" s="18">
        <f>+DC39</f>
        <v>180120</v>
      </c>
      <c r="AB39" s="73">
        <f ca="1">OFFSET(DC39,0,14,1,1)</f>
        <v>181186</v>
      </c>
      <c r="AC39" s="18">
        <f ca="1">SUM(AB39-AA39)</f>
        <v>1066</v>
      </c>
      <c r="AD39" s="19">
        <f ca="1">IF(AC39=0,0,IF(AA39=0,1,AC39/AA39))</f>
        <v>5.9182767044192756E-3</v>
      </c>
      <c r="AE39" s="18">
        <f>SUMIF($C$6:AD$6,AE$5,$C39:AD39)</f>
        <v>666336</v>
      </c>
      <c r="AF39" s="73">
        <f ca="1">SUMIF($C$6:AE$6,AF$5,$C39:AE39)</f>
        <v>675486</v>
      </c>
      <c r="AG39" s="18">
        <f ca="1">SUM(AF39-AE39)</f>
        <v>9150</v>
      </c>
      <c r="AH39" s="19">
        <f ca="1">IF(AG39=0,0,IF(AE39=0,1,AG39/AE39))</f>
        <v>1.3731810978245209E-2</v>
      </c>
      <c r="AI39" s="18">
        <f>+DD39</f>
        <v>198889</v>
      </c>
      <c r="AJ39" s="73">
        <f ca="1">OFFSET(DD39,0,14,1,1)</f>
        <v>194759</v>
      </c>
      <c r="AK39" s="18">
        <f ca="1">SUM(AJ39-AI39)</f>
        <v>-4130</v>
      </c>
      <c r="AL39" s="19">
        <f ca="1">IF(AK39=0,0,IF(AI39=0,1,AK39/AI39))</f>
        <v>-2.0765351527736578E-2</v>
      </c>
      <c r="AM39" s="18">
        <f>SUMIF($C$6:AL$6,AM$5,$C39:AL39)</f>
        <v>865225</v>
      </c>
      <c r="AN39" s="73">
        <f ca="1">SUMIF($C$6:AM$6,AN$5,$C39:AM39)</f>
        <v>870245</v>
      </c>
      <c r="AO39" s="18">
        <f ca="1">SUM(AN39-AM39)</f>
        <v>5020</v>
      </c>
      <c r="AP39" s="19">
        <f ca="1">IF(AO39=0,0,IF(AM39=0,1,AO39/AM39))</f>
        <v>5.8019590279984974E-3</v>
      </c>
      <c r="AQ39" s="18">
        <f>+DE39</f>
        <v>204955</v>
      </c>
      <c r="AR39" s="73">
        <f ca="1">OFFSET(DE39,0,14,1,1)</f>
        <v>196292</v>
      </c>
      <c r="AS39" s="18">
        <f ca="1">SUM(AR39-AQ39)</f>
        <v>-8663</v>
      </c>
      <c r="AT39" s="19">
        <f ca="1">IF(AS39=0,0,IF(AQ39=0,1,AS39/AQ39))</f>
        <v>-4.2267814886194528E-2</v>
      </c>
      <c r="AU39" s="18">
        <f>SUMIF($C$6:AT$6,AU$5,$C39:AT39)</f>
        <v>1070180</v>
      </c>
      <c r="AV39" s="73">
        <f ca="1">SUMIF($C$6:AU$6,AV$5,$C39:AU39)</f>
        <v>1066537</v>
      </c>
      <c r="AW39" s="18">
        <f ca="1">SUM(AV39-AU39)</f>
        <v>-3643</v>
      </c>
      <c r="AX39" s="19">
        <f ca="1">IF(AW39=0,0,IF(AU39=0,1,AW39/AU39))</f>
        <v>-3.4041002448186287E-3</v>
      </c>
      <c r="AY39" s="18">
        <f>+DF39</f>
        <v>214139</v>
      </c>
      <c r="AZ39" s="73">
        <f ca="1">OFFSET(DF39,0,14,1,1)</f>
        <v>204647</v>
      </c>
      <c r="BA39" s="18">
        <f ca="1">SUM(AZ39-AY39)</f>
        <v>-9492</v>
      </c>
      <c r="BB39" s="19">
        <f ca="1">IF(BA39=0,0,IF(AY39=0,1,BA39/AY39))</f>
        <v>-4.4326348773460228E-2</v>
      </c>
      <c r="BC39" s="18">
        <f>SUMIF($C$6:BB$6,BC$5,$C39:BB39)</f>
        <v>1284319</v>
      </c>
      <c r="BD39" s="73">
        <f ca="1">SUMIF($C$6:BC$6,BD$5,$C39:BC39)</f>
        <v>1271184</v>
      </c>
      <c r="BE39" s="18">
        <f ca="1">SUM(BD39-BC39)</f>
        <v>-13135</v>
      </c>
      <c r="BF39" s="19">
        <f ca="1">IF(BE39=0,0,IF(BC39=0,1,BE39/BC39))</f>
        <v>-1.0227209906573055E-2</v>
      </c>
      <c r="BG39" s="18">
        <f>+DG39</f>
        <v>208665</v>
      </c>
      <c r="BH39" s="73">
        <f ca="1">OFFSET(DG39,0,14,1,1)</f>
        <v>197575</v>
      </c>
      <c r="BI39" s="18">
        <f ca="1">SUM(BH39-BG39)</f>
        <v>-11090</v>
      </c>
      <c r="BJ39" s="19">
        <f ca="1">IF(BI39=0,0,IF(BG39=0,1,BI39/BG39))</f>
        <v>-5.3147389356145019E-2</v>
      </c>
      <c r="BK39" s="18">
        <f>SUMIF($C$6:BJ$6,BK$5,$C39:BJ39)</f>
        <v>1492984</v>
      </c>
      <c r="BL39" s="73">
        <f ca="1">SUMIF($C$6:BK$6,BL$5,$C39:BK39)</f>
        <v>1468759</v>
      </c>
      <c r="BM39" s="18">
        <f ca="1">SUM(BL39-BK39)</f>
        <v>-24225</v>
      </c>
      <c r="BN39" s="19">
        <f ca="1">IF(BM39=0,0,IF(BK39=0,1,BM39/BK39))</f>
        <v>-1.6225893914469276E-2</v>
      </c>
      <c r="BO39" s="18">
        <f>+DH39</f>
        <v>199582</v>
      </c>
      <c r="BP39" s="73">
        <f ca="1">OFFSET(DH39,0,14,1,1)</f>
        <v>186442</v>
      </c>
      <c r="BQ39" s="18">
        <f ca="1">SUM(BP39-BO39)</f>
        <v>-13140</v>
      </c>
      <c r="BR39" s="19">
        <f ca="1">IF(BQ39=0,0,IF(BO39=0,1,BQ39/BO39))</f>
        <v>-6.5837600585223116E-2</v>
      </c>
      <c r="BS39" s="18">
        <f>SUMIF($C$6:BR$6,BS$5,$C39:BR39)</f>
        <v>1692566</v>
      </c>
      <c r="BT39" s="73">
        <f ca="1">SUMIF($C$6:BS$6,BT$5,$C39:BS39)</f>
        <v>1655201</v>
      </c>
      <c r="BU39" s="18">
        <f ca="1">SUM(BT39-BS39)</f>
        <v>-37365</v>
      </c>
      <c r="BV39" s="19">
        <f ca="1">IF(BU39=0,0,IF(BS39=0,1,BU39/BS39))</f>
        <v>-2.2075948589301689E-2</v>
      </c>
      <c r="BW39" s="18">
        <f>+DI39</f>
        <v>196279</v>
      </c>
      <c r="BX39" s="73">
        <f ca="1">OFFSET(DI39,0,14,1,1)</f>
        <v>191000</v>
      </c>
      <c r="BY39" s="18">
        <f ca="1">SUM(BX39-BW39)</f>
        <v>-5279</v>
      </c>
      <c r="BZ39" s="19">
        <f ca="1">IF(BY39=0,0,IF(BW39=0,1,BY39/BW39))</f>
        <v>-2.6895388706891721E-2</v>
      </c>
      <c r="CA39" s="18">
        <f>SUMIF($C$6:BZ$6,CA$5,$C39:BZ39)</f>
        <v>1888845</v>
      </c>
      <c r="CB39" s="73">
        <f ca="1">SUMIF($C$6:CA$6,CB$5,$C39:CA39)</f>
        <v>1846201</v>
      </c>
      <c r="CC39" s="18">
        <f ca="1">SUM(CB39-CA39)</f>
        <v>-42644</v>
      </c>
      <c r="CD39" s="19">
        <f ca="1">IF(CC39=0,0,IF(CA39=0,1,CC39/CA39))</f>
        <v>-2.2576759871773492E-2</v>
      </c>
      <c r="CE39" s="18">
        <f>+DJ39</f>
        <v>182857</v>
      </c>
      <c r="CF39" s="73">
        <f ca="1">OFFSET(DJ39,0,14,1,1)</f>
        <v>179893</v>
      </c>
      <c r="CG39" s="18">
        <f ca="1">SUM(CF39-CE39)</f>
        <v>-2964</v>
      </c>
      <c r="CH39" s="19">
        <f ca="1">IF(CG39=0,0,IF(CE39=0,1,CG39/CE39))</f>
        <v>-1.6209387663584113E-2</v>
      </c>
      <c r="CI39" s="18">
        <f>SUMIF($C$6:CH$6,CI$5,$C39:CH39)</f>
        <v>2071702</v>
      </c>
      <c r="CJ39" s="73">
        <f ca="1">SUMIF($C$6:CI$6,CJ$5,$C39:CI39)</f>
        <v>2026094</v>
      </c>
      <c r="CK39" s="18">
        <f ca="1">SUM(CJ39-CI39)</f>
        <v>-45608</v>
      </c>
      <c r="CL39" s="19">
        <f ca="1">IF(CK39=0,0,IF(CI39=0,1,CK39/CI39))</f>
        <v>-2.2014749225516026E-2</v>
      </c>
      <c r="CM39" s="18">
        <f>+DK39</f>
        <v>182464</v>
      </c>
      <c r="CN39" s="73">
        <f ca="1">OFFSET(DK39,0,14,1,1)</f>
        <v>176064</v>
      </c>
      <c r="CO39" s="18">
        <f ca="1">SUM(CN39-CM39)</f>
        <v>-6400</v>
      </c>
      <c r="CP39" s="19">
        <f ca="1">IF(CO39=0,0,IF(CM39=0,1,CO39/CM39))</f>
        <v>-3.5075412136092596E-2</v>
      </c>
      <c r="CQ39" s="18">
        <f>SUMIF($C$6:CP$6,CQ$5,$C39:CP39)</f>
        <v>2254166</v>
      </c>
      <c r="CR39" s="73">
        <f ca="1">SUMIF($C$6:CQ$6,CR$5,$C39:CQ39)</f>
        <v>2202158</v>
      </c>
      <c r="CS39" s="18">
        <f ca="1">SUM(CR39-CQ39)</f>
        <v>-52008</v>
      </c>
      <c r="CT39" s="19">
        <f ca="1">IF(CS39=0,0,IF(CQ39=0,1,CS39/CQ39))</f>
        <v>-2.3071947673773803E-2</v>
      </c>
      <c r="CW39" t="s">
        <v>16</v>
      </c>
      <c r="CX39" t="s">
        <v>6</v>
      </c>
      <c r="CZ39" s="74">
        <f>SUMIF(SIBC!$A$93:$A$103,'2014-2015'!CZ$7,SIBC!D$93:D$103)</f>
        <v>158816</v>
      </c>
      <c r="DA39" s="74">
        <f>SUMIF(SIBC!$A$93:$A$103,'2014-2015'!DA$7,SIBC!E$93:E$103)</f>
        <v>149644</v>
      </c>
      <c r="DB39" s="74">
        <f>SUMIF(SIBC!$A$93:$A$103,'2014-2015'!DB$7,SIBC!F$93:F$103)</f>
        <v>177756</v>
      </c>
      <c r="DC39" s="74">
        <f>SUMIF(SIBC!$A$93:$A$103,'2014-2015'!DC$7,SIBC!G$93:G$103)</f>
        <v>180120</v>
      </c>
      <c r="DD39" s="74">
        <f>SUMIF(SIBC!$A$93:$A$103,'2014-2015'!DD$7,SIBC!H$93:H$103)</f>
        <v>198889</v>
      </c>
      <c r="DE39" s="74">
        <f>SUMIF(SIBC!$A$93:$A$103,'2014-2015'!DE$7,SIBC!I$93:I$103)</f>
        <v>204955</v>
      </c>
      <c r="DF39" s="74">
        <f>SUMIF(SIBC!$A$93:$A$103,'2014-2015'!DF$7,SIBC!J$93:J$103)</f>
        <v>214139</v>
      </c>
      <c r="DG39" s="74">
        <f>SUMIF(SIBC!$A$93:$A$103,'2014-2015'!DG$7,SIBC!K$93:K$103)</f>
        <v>208665</v>
      </c>
      <c r="DH39" s="74">
        <f>SUMIF(SIBC!$A$93:$A$103,'2014-2015'!DH$7,SIBC!L$93:L$103)</f>
        <v>199582</v>
      </c>
      <c r="DI39" s="74">
        <f>SUMIF(SIBC!$A$93:$A$103,'2014-2015'!DI$7,SIBC!M$93:M$103)</f>
        <v>196279</v>
      </c>
      <c r="DJ39" s="74">
        <f>SUMIF(SIBC!$A$93:$A$103,'2014-2015'!DJ$7,SIBC!N$93:N$103)</f>
        <v>182857</v>
      </c>
      <c r="DK39" s="74">
        <f>SUMIF(SIBC!$A$93:$A$103,'2014-2015'!DK$7,SIBC!O$93:O$103)</f>
        <v>182464</v>
      </c>
      <c r="DN39" s="74">
        <f>SUMIF(SIBC!$A$93:$A$103,'2014-2015'!DN$7,SIBC!D$93:D$103)</f>
        <v>168775</v>
      </c>
      <c r="DO39" s="74">
        <f>SUMIF(SIBC!$A$93:$A$103,'2014-2015'!DO$7,SIBC!E$93:E$103)</f>
        <v>148863</v>
      </c>
      <c r="DP39" s="74">
        <f>SUMIF(SIBC!$A$93:$A$103,'2014-2015'!DP$7,SIBC!F$93:F$103)</f>
        <v>176662</v>
      </c>
      <c r="DQ39" s="74">
        <f>SUMIF(SIBC!$A$93:$A$103,'2014-2015'!DQ$7,SIBC!G$93:G$103)</f>
        <v>181186</v>
      </c>
      <c r="DR39" s="74">
        <f>SUMIF(SIBC!$A$93:$A$103,'2014-2015'!DR$7,SIBC!H$93:H$103)</f>
        <v>194759</v>
      </c>
      <c r="DS39" s="74">
        <f>SUMIF(SIBC!$A$93:$A$103,'2014-2015'!DS$7,SIBC!I$93:I$103)</f>
        <v>196292</v>
      </c>
      <c r="DT39" s="74">
        <f>SUMIF(SIBC!$A$93:$A$103,'2014-2015'!DT$7,SIBC!J$93:J$103)</f>
        <v>204647</v>
      </c>
      <c r="DU39" s="74">
        <f>SUMIF(SIBC!$A$93:$A$103,'2014-2015'!DU$7,SIBC!K$93:K$103)</f>
        <v>197575</v>
      </c>
      <c r="DV39" s="74">
        <f>SUMIF(SIBC!$A$93:$A$103,'2014-2015'!DV$7,SIBC!L$93:L$103)</f>
        <v>186442</v>
      </c>
      <c r="DW39" s="74">
        <f>SUMIF(SIBC!$A$93:$A$103,'2014-2015'!DW$7,SIBC!M$93:M$103)</f>
        <v>191000</v>
      </c>
      <c r="DX39" s="74">
        <f>SUMIF(SIBC!$A$93:$A$103,'2014-2015'!DX$7,SIBC!N$93:N$103)</f>
        <v>179893</v>
      </c>
      <c r="DY39" s="74">
        <f>SUMIF(SIBC!$A$93:$A$103,'2014-2015'!DY$7,SIBC!O$93:O$103)</f>
        <v>176064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4984</v>
      </c>
      <c r="D40" s="73">
        <f ca="1">OFFSET(CZ40,0,14,1,1)</f>
        <v>4351</v>
      </c>
      <c r="E40" s="18">
        <f ca="1">SUM(D40-C40)</f>
        <v>-633</v>
      </c>
      <c r="F40" s="19">
        <f ca="1">IF(E40=0,0,IF(C40=0,1,E40/C40))</f>
        <v>-0.1270064205457464</v>
      </c>
      <c r="G40" s="18">
        <f>SUMIF($C$6:F$6,G$5,$C40:F40)</f>
        <v>4984</v>
      </c>
      <c r="H40" s="73">
        <f ca="1">SUMIF($C$6:G$6,H$5,$C40:G40)</f>
        <v>4351</v>
      </c>
      <c r="I40" s="18">
        <f ca="1">SUM(H40-G40)</f>
        <v>-633</v>
      </c>
      <c r="J40" s="19">
        <f ca="1">IF(I40=0,0,IF(G40=0,1,I40/G40))</f>
        <v>-0.1270064205457464</v>
      </c>
      <c r="K40" s="18">
        <f>+DA40</f>
        <v>4486</v>
      </c>
      <c r="L40" s="73">
        <f ca="1">OFFSET(DA40,0,14,1,1)</f>
        <v>4212</v>
      </c>
      <c r="M40" s="18">
        <f ca="1">SUM(L40-K40)</f>
        <v>-274</v>
      </c>
      <c r="N40" s="19">
        <f ca="1">IF(M40=0,0,IF(K40=0,1,M40/K40))</f>
        <v>-6.107891217119929E-2</v>
      </c>
      <c r="O40" s="18">
        <f>SUMIF($C$6:N$6,O$5,$C40:N40)</f>
        <v>9470</v>
      </c>
      <c r="P40" s="73">
        <f ca="1">SUMIF($C$6:O$6,P$5,$C40:O40)</f>
        <v>8563</v>
      </c>
      <c r="Q40" s="18">
        <f ca="1">SUM(P40-O40)</f>
        <v>-907</v>
      </c>
      <c r="R40" s="19">
        <f ca="1">IF(Q40=0,0,IF(O40=0,1,Q40/O40))</f>
        <v>-9.5776135163674767E-2</v>
      </c>
      <c r="S40" s="18">
        <f>+DB40</f>
        <v>4412</v>
      </c>
      <c r="T40" s="73">
        <f ca="1">OFFSET(DB40,0,14,1,1)</f>
        <v>4450</v>
      </c>
      <c r="U40" s="18">
        <f ca="1">SUM(T40-S40)</f>
        <v>38</v>
      </c>
      <c r="V40" s="19">
        <f ca="1">IF(U40=0,0,IF(S40=0,1,U40/S40))</f>
        <v>8.6128739800543971E-3</v>
      </c>
      <c r="W40" s="18">
        <f>SUMIF($C$6:V$6,W$5,$C40:V40)</f>
        <v>13882</v>
      </c>
      <c r="X40" s="73">
        <f ca="1">SUMIF($C$6:W$6,X$5,$C40:W40)</f>
        <v>13013</v>
      </c>
      <c r="Y40" s="18">
        <f ca="1">SUM(X40-W40)</f>
        <v>-869</v>
      </c>
      <c r="Z40" s="19">
        <f ca="1">IF(Y40=0,0,IF(W40=0,1,Y40/W40))</f>
        <v>-6.2599049128367668E-2</v>
      </c>
      <c r="AA40" s="18">
        <f>+DC40</f>
        <v>5414</v>
      </c>
      <c r="AB40" s="73">
        <f ca="1">OFFSET(DC40,0,14,1,1)</f>
        <v>4521</v>
      </c>
      <c r="AC40" s="18">
        <f ca="1">SUM(AB40-AA40)</f>
        <v>-893</v>
      </c>
      <c r="AD40" s="19">
        <f ca="1">IF(AC40=0,0,IF(AA40=0,1,AC40/AA40))</f>
        <v>-0.16494274104174364</v>
      </c>
      <c r="AE40" s="18">
        <f>SUMIF($C$6:AD$6,AE$5,$C40:AD40)</f>
        <v>19296</v>
      </c>
      <c r="AF40" s="73">
        <f ca="1">SUMIF($C$6:AE$6,AF$5,$C40:AE40)</f>
        <v>17534</v>
      </c>
      <c r="AG40" s="18">
        <f ca="1">SUM(AF40-AE40)</f>
        <v>-1762</v>
      </c>
      <c r="AH40" s="19">
        <f ca="1">IF(AG40=0,0,IF(AE40=0,1,AG40/AE40))</f>
        <v>-9.1314262023217241E-2</v>
      </c>
      <c r="AI40" s="18">
        <f>+DD40</f>
        <v>5774</v>
      </c>
      <c r="AJ40" s="73">
        <f ca="1">OFFSET(DD40,0,14,1,1)</f>
        <v>5980</v>
      </c>
      <c r="AK40" s="18">
        <f ca="1">SUM(AJ40-AI40)</f>
        <v>206</v>
      </c>
      <c r="AL40" s="19">
        <f ca="1">IF(AK40=0,0,IF(AI40=0,1,AK40/AI40))</f>
        <v>3.5677173536543122E-2</v>
      </c>
      <c r="AM40" s="18">
        <f>SUMIF($C$6:AL$6,AM$5,$C40:AL40)</f>
        <v>25070</v>
      </c>
      <c r="AN40" s="73">
        <f ca="1">SUMIF($C$6:AM$6,AN$5,$C40:AM40)</f>
        <v>23514</v>
      </c>
      <c r="AO40" s="18">
        <f ca="1">SUM(AN40-AM40)</f>
        <v>-1556</v>
      </c>
      <c r="AP40" s="19">
        <f ca="1">IF(AO40=0,0,IF(AM40=0,1,AO40/AM40))</f>
        <v>-6.2066214599122455E-2</v>
      </c>
      <c r="AQ40" s="18">
        <f>+DE40</f>
        <v>6222</v>
      </c>
      <c r="AR40" s="73">
        <f ca="1">OFFSET(DE40,0,14,1,1)</f>
        <v>6351</v>
      </c>
      <c r="AS40" s="18">
        <f ca="1">SUM(AR40-AQ40)</f>
        <v>129</v>
      </c>
      <c r="AT40" s="19">
        <f ca="1">IF(AS40=0,0,IF(AQ40=0,1,AS40/AQ40))</f>
        <v>2.0732883317261332E-2</v>
      </c>
      <c r="AU40" s="18">
        <f>SUMIF($C$6:AT$6,AU$5,$C40:AT40)</f>
        <v>31292</v>
      </c>
      <c r="AV40" s="73">
        <f ca="1">SUMIF($C$6:AU$6,AV$5,$C40:AU40)</f>
        <v>29865</v>
      </c>
      <c r="AW40" s="18">
        <f ca="1">SUM(AV40-AU40)</f>
        <v>-1427</v>
      </c>
      <c r="AX40" s="19">
        <f ca="1">IF(AW40=0,0,IF(AU40=0,1,AW40/AU40))</f>
        <v>-4.5602709957816692E-2</v>
      </c>
      <c r="AY40" s="18">
        <f>+DF40</f>
        <v>6449</v>
      </c>
      <c r="AZ40" s="73">
        <f ca="1">OFFSET(DF40,0,14,1,1)</f>
        <v>6271</v>
      </c>
      <c r="BA40" s="18">
        <f ca="1">SUM(AZ40-AY40)</f>
        <v>-178</v>
      </c>
      <c r="BB40" s="19">
        <f ca="1">IF(BA40=0,0,IF(AY40=0,1,BA40/AY40))</f>
        <v>-2.76011784772833E-2</v>
      </c>
      <c r="BC40" s="18">
        <f>SUMIF($C$6:BB$6,BC$5,$C40:BB40)</f>
        <v>37741</v>
      </c>
      <c r="BD40" s="73">
        <f ca="1">SUMIF($C$6:BC$6,BD$5,$C40:BC40)</f>
        <v>36136</v>
      </c>
      <c r="BE40" s="18">
        <f ca="1">SUM(BD40-BC40)</f>
        <v>-1605</v>
      </c>
      <c r="BF40" s="19">
        <f ca="1">IF(BE40=0,0,IF(BC40=0,1,BE40/BC40))</f>
        <v>-4.2526695106118013E-2</v>
      </c>
      <c r="BG40" s="18">
        <f>+DG40</f>
        <v>6383</v>
      </c>
      <c r="BH40" s="73">
        <f ca="1">OFFSET(DG40,0,14,1,1)</f>
        <v>6369</v>
      </c>
      <c r="BI40" s="18">
        <f ca="1">SUM(BH40-BG40)</f>
        <v>-14</v>
      </c>
      <c r="BJ40" s="19">
        <f ca="1">IF(BI40=0,0,IF(BG40=0,1,BI40/BG40))</f>
        <v>-2.1933260222465924E-3</v>
      </c>
      <c r="BK40" s="18">
        <f>SUMIF($C$6:BJ$6,BK$5,$C40:BJ40)</f>
        <v>44124</v>
      </c>
      <c r="BL40" s="73">
        <f ca="1">SUMIF($C$6:BK$6,BL$5,$C40:BK40)</f>
        <v>42505</v>
      </c>
      <c r="BM40" s="18">
        <f ca="1">SUM(BL40-BK40)</f>
        <v>-1619</v>
      </c>
      <c r="BN40" s="19">
        <f ca="1">IF(BM40=0,0,IF(BK40=0,1,BM40/BK40))</f>
        <v>-3.6692049678179676E-2</v>
      </c>
      <c r="BO40" s="18">
        <f>+DH40</f>
        <v>6547</v>
      </c>
      <c r="BP40" s="73">
        <f ca="1">OFFSET(DH40,0,14,1,1)</f>
        <v>6475</v>
      </c>
      <c r="BQ40" s="18">
        <f ca="1">SUM(BP40-BO40)</f>
        <v>-72</v>
      </c>
      <c r="BR40" s="19">
        <f ca="1">IF(BQ40=0,0,IF(BO40=0,1,BQ40/BO40))</f>
        <v>-1.0997403390866045E-2</v>
      </c>
      <c r="BS40" s="18">
        <f>SUMIF($C$6:BR$6,BS$5,$C40:BR40)</f>
        <v>50671</v>
      </c>
      <c r="BT40" s="73">
        <f ca="1">SUMIF($C$6:BS$6,BT$5,$C40:BS40)</f>
        <v>48980</v>
      </c>
      <c r="BU40" s="18">
        <f ca="1">SUM(BT40-BS40)</f>
        <v>-1691</v>
      </c>
      <c r="BV40" s="19">
        <f ca="1">IF(BU40=0,0,IF(BS40=0,1,BU40/BS40))</f>
        <v>-3.3372145803319452E-2</v>
      </c>
      <c r="BW40" s="18">
        <f>+DI40</f>
        <v>6148</v>
      </c>
      <c r="BX40" s="73">
        <f ca="1">OFFSET(DI40,0,14,1,1)</f>
        <v>6122</v>
      </c>
      <c r="BY40" s="18">
        <f ca="1">SUM(BX40-BW40)</f>
        <v>-26</v>
      </c>
      <c r="BZ40" s="19">
        <f ca="1">IF(BY40=0,0,IF(BW40=0,1,BY40/BW40))</f>
        <v>-4.2290175666883541E-3</v>
      </c>
      <c r="CA40" s="18">
        <f>SUMIF($C$6:BZ$6,CA$5,$C40:BZ40)</f>
        <v>56819</v>
      </c>
      <c r="CB40" s="73">
        <f ca="1">SUMIF($C$6:CA$6,CB$5,$C40:CA40)</f>
        <v>55102</v>
      </c>
      <c r="CC40" s="18">
        <f ca="1">SUM(CB40-CA40)</f>
        <v>-1717</v>
      </c>
      <c r="CD40" s="19">
        <f ca="1">IF(CC40=0,0,IF(CA40=0,1,CC40/CA40))</f>
        <v>-3.0218764849786164E-2</v>
      </c>
      <c r="CE40" s="18">
        <f>+DJ40</f>
        <v>4732</v>
      </c>
      <c r="CF40" s="73">
        <f ca="1">OFFSET(DJ40,0,14,1,1)</f>
        <v>5477</v>
      </c>
      <c r="CG40" s="18">
        <f ca="1">SUM(CF40-CE40)</f>
        <v>745</v>
      </c>
      <c r="CH40" s="19">
        <f ca="1">IF(CG40=0,0,IF(CE40=0,1,CG40/CE40))</f>
        <v>0.15743871513102281</v>
      </c>
      <c r="CI40" s="18">
        <f>SUMIF($C$6:CH$6,CI$5,$C40:CH40)</f>
        <v>61551</v>
      </c>
      <c r="CJ40" s="73">
        <f ca="1">SUMIF($C$6:CI$6,CJ$5,$C40:CI40)</f>
        <v>60579</v>
      </c>
      <c r="CK40" s="18">
        <f ca="1">SUM(CJ40-CI40)</f>
        <v>-972</v>
      </c>
      <c r="CL40" s="19">
        <f ca="1">IF(CK40=0,0,IF(CI40=0,1,CK40/CI40))</f>
        <v>-1.5791782424331043E-2</v>
      </c>
      <c r="CM40" s="18">
        <f>+DK40</f>
        <v>4440</v>
      </c>
      <c r="CN40" s="73">
        <f ca="1">OFFSET(DK40,0,14,1,1)</f>
        <v>5212</v>
      </c>
      <c r="CO40" s="18">
        <f ca="1">SUM(CN40-CM40)</f>
        <v>772</v>
      </c>
      <c r="CP40" s="19">
        <f ca="1">IF(CO40=0,0,IF(CM40=0,1,CO40/CM40))</f>
        <v>0.17387387387387387</v>
      </c>
      <c r="CQ40" s="18">
        <f>SUMIF($C$6:CP$6,CQ$5,$C40:CP40)</f>
        <v>65991</v>
      </c>
      <c r="CR40" s="73">
        <f ca="1">SUMIF($C$6:CQ$6,CR$5,$C40:CQ40)</f>
        <v>65791</v>
      </c>
      <c r="CS40" s="18">
        <f ca="1">SUM(CR40-CQ40)</f>
        <v>-200</v>
      </c>
      <c r="CT40" s="19">
        <f ca="1">IF(CS40=0,0,IF(CQ40=0,1,CS40/CQ40))</f>
        <v>-3.0307163097998214E-3</v>
      </c>
      <c r="CW40" t="s">
        <v>16</v>
      </c>
      <c r="CX40" t="s">
        <v>7</v>
      </c>
      <c r="CY40" s="7"/>
      <c r="CZ40" s="74">
        <f>SUMIF(SIBC!$A$111:$A$121,'2014-2015'!CZ$7,SIBC!D$111:D$121)</f>
        <v>4984</v>
      </c>
      <c r="DA40" s="74">
        <f>SUMIF(SIBC!$A$111:$A$121,'2014-2015'!DA$7,SIBC!E$111:E$121)</f>
        <v>4486</v>
      </c>
      <c r="DB40" s="74">
        <f>SUMIF(SIBC!$A$111:$A$121,'2014-2015'!DB$7,SIBC!F$111:F$121)</f>
        <v>4412</v>
      </c>
      <c r="DC40" s="74">
        <f>SUMIF(SIBC!$A$111:$A$121,'2014-2015'!DC$7,SIBC!G$111:G$121)</f>
        <v>5414</v>
      </c>
      <c r="DD40" s="74">
        <f>SUMIF(SIBC!$A$111:$A$121,'2014-2015'!DD$7,SIBC!H$111:H$121)</f>
        <v>5774</v>
      </c>
      <c r="DE40" s="74">
        <f>SUMIF(SIBC!$A$111:$A$121,'2014-2015'!DE$7,SIBC!I$111:I$121)</f>
        <v>6222</v>
      </c>
      <c r="DF40" s="74">
        <f>SUMIF(SIBC!$A$111:$A$121,'2014-2015'!DF$7,SIBC!J$111:J$121)</f>
        <v>6449</v>
      </c>
      <c r="DG40" s="74">
        <f>SUMIF(SIBC!$A$111:$A$121,'2014-2015'!DG$7,SIBC!K$111:K$121)</f>
        <v>6383</v>
      </c>
      <c r="DH40" s="74">
        <f>SUMIF(SIBC!$A$111:$A$121,'2014-2015'!DH$7,SIBC!L$111:L$121)</f>
        <v>6547</v>
      </c>
      <c r="DI40" s="74">
        <f>SUMIF(SIBC!$A$111:$A$121,'2014-2015'!DI$7,SIBC!M$111:M$121)</f>
        <v>6148</v>
      </c>
      <c r="DJ40" s="74">
        <f>SUMIF(SIBC!$A$111:$A$121,'2014-2015'!DJ$7,SIBC!N$111:N$121)</f>
        <v>4732</v>
      </c>
      <c r="DK40" s="74">
        <f>SUMIF(SIBC!$A$111:$A$121,'2014-2015'!DK$7,SIBC!O$111:O$121)</f>
        <v>4440</v>
      </c>
      <c r="DN40" s="74">
        <f>SUMIF(SIBC!$A$111:$A$121,'2014-2015'!DN$7,SIBC!D$111:D$121)</f>
        <v>4351</v>
      </c>
      <c r="DO40" s="74">
        <f>SUMIF(SIBC!$A$111:$A$121,'2014-2015'!DO$7,SIBC!E$111:E$121)</f>
        <v>4212</v>
      </c>
      <c r="DP40" s="74">
        <f>SUMIF(SIBC!$A$111:$A$121,'2014-2015'!DP$7,SIBC!F$111:F$121)</f>
        <v>4450</v>
      </c>
      <c r="DQ40" s="74">
        <f>SUMIF(SIBC!$A$111:$A$121,'2014-2015'!DQ$7,SIBC!G$111:G$121)</f>
        <v>4521</v>
      </c>
      <c r="DR40" s="74">
        <f>SUMIF(SIBC!$A$111:$A$121,'2014-2015'!DR$7,SIBC!H$111:H$121)</f>
        <v>5980</v>
      </c>
      <c r="DS40" s="74">
        <f>SUMIF(SIBC!$A$111:$A$121,'2014-2015'!DS$7,SIBC!I$111:I$121)</f>
        <v>6351</v>
      </c>
      <c r="DT40" s="74">
        <f>SUMIF(SIBC!$A$111:$A$121,'2014-2015'!DT$7,SIBC!J$111:J$121)</f>
        <v>6271</v>
      </c>
      <c r="DU40" s="74">
        <f>SUMIF(SIBC!$A$111:$A$121,'2014-2015'!DU$7,SIBC!K$111:K$121)</f>
        <v>6369</v>
      </c>
      <c r="DV40" s="74">
        <f>SUMIF(SIBC!$A$111:$A$121,'2014-2015'!DV$7,SIBC!L$111:L$121)</f>
        <v>6475</v>
      </c>
      <c r="DW40" s="74">
        <f>SUMIF(SIBC!$A$111:$A$121,'2014-2015'!DW$7,SIBC!M$111:M$121)</f>
        <v>6122</v>
      </c>
      <c r="DX40" s="74">
        <f>SUMIF(SIBC!$A$111:$A$121,'2014-2015'!DX$7,SIBC!N$111:N$121)</f>
        <v>5477</v>
      </c>
      <c r="DY40" s="74">
        <f>SUMIF(SIBC!$A$111:$A$121,'2014-2015'!DY$7,SIBC!O$111:O$121)</f>
        <v>5212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SUMIF(SIBC!$A$129:$A$139,'2014-2015'!CZ$7,SIBC!D$129:D$139)</f>
        <v>0</v>
      </c>
      <c r="DA41" s="74">
        <f>SUMIF(SIBC!$A$129:$A$139,'2014-2015'!DA$7,SIBC!E$129:E$139)</f>
        <v>0</v>
      </c>
      <c r="DB41" s="74">
        <f>SUMIF(SIBC!$A$129:$A$139,'2014-2015'!DB$7,SIBC!F$129:F$139)</f>
        <v>0</v>
      </c>
      <c r="DC41" s="74">
        <f>SUMIF(SIBC!$A$129:$A$139,'2014-2015'!DC$7,SIBC!G$129:G$139)</f>
        <v>0</v>
      </c>
      <c r="DD41" s="74">
        <f>SUMIF(SIBC!$A$129:$A$139,'2014-2015'!DD$7,SIBC!H$129:H$139)</f>
        <v>0</v>
      </c>
      <c r="DE41" s="74">
        <f>SUMIF(SIBC!$A$129:$A$139,'2014-2015'!DE$7,SIBC!I$129:I$139)</f>
        <v>0</v>
      </c>
      <c r="DF41" s="74">
        <f>SUMIF(SIBC!$A$129:$A$139,'2014-2015'!DF$7,SIBC!J$129:J$139)</f>
        <v>0</v>
      </c>
      <c r="DG41" s="74">
        <f>SUMIF(SIBC!$A$129:$A$139,'2014-2015'!DG$7,SIBC!K$129:K$139)</f>
        <v>0</v>
      </c>
      <c r="DH41" s="74">
        <f>SUMIF(SIBC!$A$129:$A$139,'2014-2015'!DH$7,SIBC!L$129:L$139)</f>
        <v>0</v>
      </c>
      <c r="DI41" s="74">
        <f>SUMIF(SIBC!$A$129:$A$139,'2014-2015'!DI$7,SIBC!M$129:M$139)</f>
        <v>0</v>
      </c>
      <c r="DJ41" s="74">
        <f>SUMIF(SIBC!$A$129:$A$139,'2014-2015'!DJ$7,SIBC!N$129:N$139)</f>
        <v>0</v>
      </c>
      <c r="DK41" s="74">
        <f>SUMIF(SIBC!$A$129:$A$139,'2014-2015'!DK$7,SIBC!O$129:O$139)</f>
        <v>0</v>
      </c>
      <c r="DN41" s="74">
        <f>SUMIF(SIBC!$A$129:$A$139,'2014-2015'!DN$7,SIBC!D$129:D$139)</f>
        <v>0</v>
      </c>
      <c r="DO41" s="74">
        <f>SUMIF(SIBC!$A$129:$A$139,'2014-2015'!DO$7,SIBC!E$129:E$139)</f>
        <v>0</v>
      </c>
      <c r="DP41" s="74">
        <f>SUMIF(SIBC!$A$129:$A$139,'2014-2015'!DP$7,SIBC!F$129:F$139)</f>
        <v>0</v>
      </c>
      <c r="DQ41" s="74">
        <f>SUMIF(SIBC!$A$129:$A$139,'2014-2015'!DQ$7,SIBC!G$129:G$139)</f>
        <v>0</v>
      </c>
      <c r="DR41" s="74">
        <f>SUMIF(SIBC!$A$129:$A$139,'2014-2015'!DR$7,SIBC!H$129:H$139)</f>
        <v>0</v>
      </c>
      <c r="DS41" s="74">
        <f>SUMIF(SIBC!$A$129:$A$139,'2014-2015'!DS$7,SIBC!I$129:I$139)</f>
        <v>0</v>
      </c>
      <c r="DT41" s="74">
        <f>SUMIF(SIBC!$A$129:$A$139,'2014-2015'!DT$7,SIBC!J$129:J$139)</f>
        <v>0</v>
      </c>
      <c r="DU41" s="74">
        <f>SUMIF(SIBC!$A$129:$A$139,'2014-2015'!DU$7,SIBC!K$129:K$139)</f>
        <v>0</v>
      </c>
      <c r="DV41" s="74">
        <f>SUMIF(SIBC!$A$129:$A$139,'2014-2015'!DV$7,SIBC!L$129:L$139)</f>
        <v>0</v>
      </c>
      <c r="DW41" s="74">
        <f>SUMIF(SIBC!$A$129:$A$139,'2014-2015'!DW$7,SIBC!M$129:M$139)</f>
        <v>0</v>
      </c>
      <c r="DX41" s="74">
        <f>SUMIF(SIBC!$A$129:$A$139,'2014-2015'!DX$7,SIBC!N$129:N$139)</f>
        <v>0</v>
      </c>
      <c r="DY41" s="74">
        <f>SUMIF(SIBC!$A$129:$A$139,'2014-2015'!DY$7,SIBC!O$129:O$139)</f>
        <v>0</v>
      </c>
    </row>
    <row r="42" spans="1:130" s="7" customFormat="1">
      <c r="A42" s="75"/>
      <c r="B42" s="24" t="s">
        <v>9</v>
      </c>
      <c r="C42" s="12">
        <f>+SUM(C39:C41)</f>
        <v>163800</v>
      </c>
      <c r="D42" s="86">
        <f ca="1">+SUM(D39:D41)</f>
        <v>173126</v>
      </c>
      <c r="E42" s="12">
        <f ca="1">SUM(E39:E41)</f>
        <v>9326</v>
      </c>
      <c r="F42" s="13">
        <f ca="1">IF(E42=0,0,IF(C42=0,1,E42/C42))</f>
        <v>5.6935286935286933E-2</v>
      </c>
      <c r="G42" s="12">
        <f>SUM(G39:G41)</f>
        <v>163800</v>
      </c>
      <c r="H42" s="86">
        <f ca="1">SUM(H39:H41)</f>
        <v>173126</v>
      </c>
      <c r="I42" s="12">
        <f ca="1">SUM(I39:I41)</f>
        <v>9326</v>
      </c>
      <c r="J42" s="13">
        <f ca="1">IF(I42=0,0,IF(G42=0,1,I42/G42))</f>
        <v>5.6935286935286933E-2</v>
      </c>
      <c r="K42" s="12">
        <f>+SUM(K39:K41)</f>
        <v>154130</v>
      </c>
      <c r="L42" s="86">
        <f ca="1">+SUM(L39:L41)</f>
        <v>153075</v>
      </c>
      <c r="M42" s="12">
        <f ca="1">SUM(M39:M41)</f>
        <v>-1055</v>
      </c>
      <c r="N42" s="13">
        <f ca="1">IF(M42=0,0,IF(K42=0,1,M42/K42))</f>
        <v>-6.8448712126127293E-3</v>
      </c>
      <c r="O42" s="12">
        <f>SUM(O39:O41)</f>
        <v>317930</v>
      </c>
      <c r="P42" s="86">
        <f ca="1">SUM(P39:P41)</f>
        <v>326201</v>
      </c>
      <c r="Q42" s="12">
        <f ca="1">SUM(Q39:Q41)</f>
        <v>8271</v>
      </c>
      <c r="R42" s="13">
        <f ca="1">IF(Q42=0,0,IF(O42=0,1,Q42/O42))</f>
        <v>2.6015160569936777E-2</v>
      </c>
      <c r="S42" s="12">
        <f>+SUM(S39:S41)</f>
        <v>182168</v>
      </c>
      <c r="T42" s="86">
        <f ca="1">+SUM(T39:T41)</f>
        <v>181112</v>
      </c>
      <c r="U42" s="12">
        <f ca="1">SUM(U39:U41)</f>
        <v>-1056</v>
      </c>
      <c r="V42" s="13">
        <f ca="1">IF(U42=0,0,IF(S42=0,1,U42/S42))</f>
        <v>-5.7968468666286061E-3</v>
      </c>
      <c r="W42" s="12">
        <f>SUM(W39:W41)</f>
        <v>500098</v>
      </c>
      <c r="X42" s="86">
        <f ca="1">SUM(X39:X41)</f>
        <v>507313</v>
      </c>
      <c r="Y42" s="12">
        <f ca="1">SUM(Y39:Y41)</f>
        <v>7215</v>
      </c>
      <c r="Z42" s="13">
        <f ca="1">IF(Y42=0,0,IF(W42=0,1,Y42/W42))</f>
        <v>1.442717227423425E-2</v>
      </c>
      <c r="AA42" s="12">
        <f>+SUM(AA39:AA41)</f>
        <v>185534</v>
      </c>
      <c r="AB42" s="86">
        <f ca="1">+SUM(AB39:AB41)</f>
        <v>185707</v>
      </c>
      <c r="AC42" s="12">
        <f ca="1">SUM(AC39:AC41)</f>
        <v>173</v>
      </c>
      <c r="AD42" s="13">
        <f ca="1">IF(AC42=0,0,IF(AA42=0,1,AC42/AA42))</f>
        <v>9.3244364914247526E-4</v>
      </c>
      <c r="AE42" s="12">
        <f>SUM(AE39:AE41)</f>
        <v>685632</v>
      </c>
      <c r="AF42" s="86">
        <f ca="1">SUM(AF39:AF41)</f>
        <v>693020</v>
      </c>
      <c r="AG42" s="12">
        <f ca="1">SUM(AG39:AG41)</f>
        <v>7388</v>
      </c>
      <c r="AH42" s="13">
        <f ca="1">IF(AG42=0,0,IF(AE42=0,1,AG42/AE42))</f>
        <v>1.0775459721833287E-2</v>
      </c>
      <c r="AI42" s="12">
        <f>+SUM(AI39:AI41)</f>
        <v>204663</v>
      </c>
      <c r="AJ42" s="86">
        <f ca="1">+SUM(AJ39:AJ41)</f>
        <v>200739</v>
      </c>
      <c r="AK42" s="12">
        <f ca="1">SUM(AK39:AK41)</f>
        <v>-3924</v>
      </c>
      <c r="AL42" s="13">
        <f ca="1">IF(AK42=0,0,IF(AI42=0,1,AK42/AI42))</f>
        <v>-1.9172981926386303E-2</v>
      </c>
      <c r="AM42" s="12">
        <f>SUM(AM39:AM41)</f>
        <v>890295</v>
      </c>
      <c r="AN42" s="86">
        <f ca="1">SUM(AN39:AN41)</f>
        <v>893759</v>
      </c>
      <c r="AO42" s="12">
        <f ca="1">SUM(AO39:AO41)</f>
        <v>3464</v>
      </c>
      <c r="AP42" s="13">
        <f ca="1">IF(AO42=0,0,IF(AM42=0,1,AO42/AM42))</f>
        <v>3.8908451692978171E-3</v>
      </c>
      <c r="AQ42" s="12">
        <f>+SUM(AQ39:AQ41)</f>
        <v>211177</v>
      </c>
      <c r="AR42" s="86">
        <f ca="1">+SUM(AR39:AR41)</f>
        <v>202643</v>
      </c>
      <c r="AS42" s="12">
        <f ca="1">SUM(AS39:AS41)</f>
        <v>-8534</v>
      </c>
      <c r="AT42" s="13">
        <f ca="1">IF(AS42=0,0,IF(AQ42=0,1,AS42/AQ42))</f>
        <v>-4.041159785393296E-2</v>
      </c>
      <c r="AU42" s="12">
        <f>SUM(AU39:AU41)</f>
        <v>1101472</v>
      </c>
      <c r="AV42" s="86">
        <f ca="1">SUM(AV39:AV41)</f>
        <v>1096402</v>
      </c>
      <c r="AW42" s="12">
        <f ca="1">SUM(AW39:AW41)</f>
        <v>-5070</v>
      </c>
      <c r="AX42" s="13">
        <f ca="1">IF(AW42=0,0,IF(AU42=0,1,AW42/AU42))</f>
        <v>-4.6029313500479362E-3</v>
      </c>
      <c r="AY42" s="12">
        <f>+SUM(AY39:AY41)</f>
        <v>220588</v>
      </c>
      <c r="AZ42" s="86">
        <f ca="1">+SUM(AZ39:AZ41)</f>
        <v>210918</v>
      </c>
      <c r="BA42" s="12">
        <f ca="1">SUM(BA39:BA41)</f>
        <v>-9670</v>
      </c>
      <c r="BB42" s="13">
        <f ca="1">IF(BA42=0,0,IF(AY42=0,1,BA42/AY42))</f>
        <v>-4.3837380093205432E-2</v>
      </c>
      <c r="BC42" s="12">
        <f>SUM(BC39:BC41)</f>
        <v>1322060</v>
      </c>
      <c r="BD42" s="86">
        <f ca="1">SUM(BD39:BD41)</f>
        <v>1307320</v>
      </c>
      <c r="BE42" s="12">
        <f ca="1">SUM(BE39:BE41)</f>
        <v>-14740</v>
      </c>
      <c r="BF42" s="13">
        <f ca="1">IF(BE42=0,0,IF(BC42=0,1,BE42/BC42))</f>
        <v>-1.1149267052932545E-2</v>
      </c>
      <c r="BG42" s="12">
        <f>+SUM(BG39:BG41)</f>
        <v>215048</v>
      </c>
      <c r="BH42" s="86">
        <f ca="1">+SUM(BH39:BH41)</f>
        <v>203944</v>
      </c>
      <c r="BI42" s="12">
        <f ca="1">SUM(BI39:BI41)</f>
        <v>-11104</v>
      </c>
      <c r="BJ42" s="13">
        <f ca="1">IF(BI42=0,0,IF(BG42=0,1,BI42/BG42))</f>
        <v>-5.1634983817566309E-2</v>
      </c>
      <c r="BK42" s="12">
        <f>SUM(BK39:BK41)</f>
        <v>1537108</v>
      </c>
      <c r="BL42" s="86">
        <f ca="1">SUM(BL39:BL41)</f>
        <v>1511264</v>
      </c>
      <c r="BM42" s="12">
        <f ca="1">SUM(BM39:BM41)</f>
        <v>-25844</v>
      </c>
      <c r="BN42" s="13">
        <f ca="1">IF(BM42=0,0,IF(BK42=0,1,BM42/BK42))</f>
        <v>-1.681339242265345E-2</v>
      </c>
      <c r="BO42" s="12">
        <f>+SUM(BO39:BO41)</f>
        <v>206129</v>
      </c>
      <c r="BP42" s="86">
        <f ca="1">+SUM(BP39:BP41)</f>
        <v>192917</v>
      </c>
      <c r="BQ42" s="12">
        <f ca="1">SUM(BQ39:BQ41)</f>
        <v>-13212</v>
      </c>
      <c r="BR42" s="13">
        <f ca="1">IF(BQ42=0,0,IF(BO42=0,1,BQ42/BO42))</f>
        <v>-6.4095784678526557E-2</v>
      </c>
      <c r="BS42" s="12">
        <f>SUM(BS39:BS41)</f>
        <v>1743237</v>
      </c>
      <c r="BT42" s="86">
        <f ca="1">SUM(BT39:BT41)</f>
        <v>1704181</v>
      </c>
      <c r="BU42" s="12">
        <f ca="1">SUM(BU39:BU41)</f>
        <v>-39056</v>
      </c>
      <c r="BV42" s="13">
        <f ca="1">IF(BU42=0,0,IF(BS42=0,1,BU42/BS42))</f>
        <v>-2.2404297292909686E-2</v>
      </c>
      <c r="BW42" s="12">
        <f>+SUM(BW39:BW41)</f>
        <v>202427</v>
      </c>
      <c r="BX42" s="86">
        <f ca="1">+SUM(BX39:BX41)</f>
        <v>197122</v>
      </c>
      <c r="BY42" s="12">
        <f ca="1">SUM(BY39:BY41)</f>
        <v>-5305</v>
      </c>
      <c r="BZ42" s="13">
        <f ca="1">IF(BY42=0,0,IF(BW42=0,1,BY42/BW42))</f>
        <v>-2.6206978318109739E-2</v>
      </c>
      <c r="CA42" s="12">
        <f>SUM(CA39:CA41)</f>
        <v>1945664</v>
      </c>
      <c r="CB42" s="86">
        <f ca="1">SUM(CB39:CB41)</f>
        <v>1901303</v>
      </c>
      <c r="CC42" s="12">
        <f ca="1">SUM(CC39:CC41)</f>
        <v>-44361</v>
      </c>
      <c r="CD42" s="13">
        <f ca="1">IF(CC42=0,0,IF(CA42=0,1,CC42/CA42))</f>
        <v>-2.2799928456300779E-2</v>
      </c>
      <c r="CE42" s="12">
        <f>+SUM(CE39:CE41)</f>
        <v>187589</v>
      </c>
      <c r="CF42" s="86">
        <f ca="1">+SUM(CF39:CF41)</f>
        <v>185370</v>
      </c>
      <c r="CG42" s="12">
        <f ca="1">SUM(CG39:CG41)</f>
        <v>-2219</v>
      </c>
      <c r="CH42" s="13">
        <f ca="1">IF(CG42=0,0,IF(CE42=0,1,CG42/CE42))</f>
        <v>-1.1829051810074152E-2</v>
      </c>
      <c r="CI42" s="12">
        <f>SUM(CI39:CI41)</f>
        <v>2133253</v>
      </c>
      <c r="CJ42" s="86">
        <f ca="1">SUM(CJ39:CJ41)</f>
        <v>2086673</v>
      </c>
      <c r="CK42" s="12">
        <f ca="1">SUM(CK39:CK41)</f>
        <v>-46580</v>
      </c>
      <c r="CL42" s="13">
        <f ca="1">IF(CK42=0,0,IF(CI42=0,1,CK42/CI42))</f>
        <v>-2.1835197231645755E-2</v>
      </c>
      <c r="CM42" s="12">
        <f>+SUM(CM39:CM41)</f>
        <v>186904</v>
      </c>
      <c r="CN42" s="86">
        <f ca="1">+SUM(CN39:CN41)</f>
        <v>181276</v>
      </c>
      <c r="CO42" s="12">
        <f ca="1">SUM(CO39:CO41)</f>
        <v>-5628</v>
      </c>
      <c r="CP42" s="13">
        <f ca="1">IF(CO42=0,0,IF(CM42=0,1,CO42/CM42))</f>
        <v>-3.0111715105080684E-2</v>
      </c>
      <c r="CQ42" s="12">
        <f>SUM(CQ39:CQ41)</f>
        <v>2320157</v>
      </c>
      <c r="CR42" s="86">
        <f ca="1">SUM(CR39:CR41)</f>
        <v>2267949</v>
      </c>
      <c r="CS42" s="12">
        <f ca="1">SUM(CS39:CS41)</f>
        <v>-52208</v>
      </c>
      <c r="CT42" s="13">
        <f ca="1">IF(CS42=0,0,IF(CQ42=0,1,CS42/CQ42))</f>
        <v>-2.2501925516247391E-2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78326</v>
      </c>
      <c r="D44" s="73">
        <f ca="1">OFFSET(CZ44,0,14,1,1)</f>
        <v>78571</v>
      </c>
      <c r="E44" s="18">
        <f ca="1">SUM(D44-C44)</f>
        <v>245</v>
      </c>
      <c r="F44" s="19">
        <f ca="1">IF(E44=0,0,IF(C44=0,1,E44/C44))</f>
        <v>3.1279524040548476E-3</v>
      </c>
      <c r="G44" s="18">
        <f>SUMIF($C$6:F$6,G$5,$C44:F44)</f>
        <v>78326</v>
      </c>
      <c r="H44" s="73">
        <f ca="1">SUMIF($C$6:G$6,H$5,$C44:G44)</f>
        <v>78571</v>
      </c>
      <c r="I44" s="18">
        <f ca="1">SUM(H44-G44)</f>
        <v>245</v>
      </c>
      <c r="J44" s="19">
        <f ca="1">IF(I44=0,0,IF(G44=0,1,I44/G44))</f>
        <v>3.1279524040548476E-3</v>
      </c>
      <c r="K44" s="18">
        <f>+DA44</f>
        <v>75871</v>
      </c>
      <c r="L44" s="73">
        <f ca="1">OFFSET(DA44,0,14,1,1)</f>
        <v>70224</v>
      </c>
      <c r="M44" s="18">
        <f ca="1">SUM(L44-K44)</f>
        <v>-5647</v>
      </c>
      <c r="N44" s="19">
        <f ca="1">IF(M44=0,0,IF(K44=0,1,M44/K44))</f>
        <v>-7.4428964953671364E-2</v>
      </c>
      <c r="O44" s="18">
        <f>SUMIF($C$6:N$6,O$5,$C44:N44)</f>
        <v>154197</v>
      </c>
      <c r="P44" s="73">
        <f ca="1">SUMIF($C$6:O$6,P$5,$C44:O44)</f>
        <v>148795</v>
      </c>
      <c r="Q44" s="18">
        <f ca="1">SUM(P44-O44)</f>
        <v>-5402</v>
      </c>
      <c r="R44" s="19">
        <f ca="1">IF(Q44=0,0,IF(O44=0,1,Q44/O44))</f>
        <v>-3.5033106999487668E-2</v>
      </c>
      <c r="S44" s="18">
        <f>+DB44</f>
        <v>107530</v>
      </c>
      <c r="T44" s="73">
        <f ca="1">OFFSET(DB44,0,14,1,1)</f>
        <v>103493</v>
      </c>
      <c r="U44" s="18">
        <f ca="1">SUM(T44-S44)</f>
        <v>-4037</v>
      </c>
      <c r="V44" s="19">
        <f ca="1">IF(U44=0,0,IF(S44=0,1,U44/S44))</f>
        <v>-3.7543011252673675E-2</v>
      </c>
      <c r="W44" s="18">
        <f>SUMIF($C$6:V$6,W$5,$C44:V44)</f>
        <v>261727</v>
      </c>
      <c r="X44" s="73">
        <f ca="1">SUMIF($C$6:W$6,X$5,$C44:W44)</f>
        <v>252288</v>
      </c>
      <c r="Y44" s="18">
        <f ca="1">SUM(X44-W44)</f>
        <v>-9439</v>
      </c>
      <c r="Z44" s="19">
        <f ca="1">IF(Y44=0,0,IF(W44=0,1,Y44/W44))</f>
        <v>-3.6064296003087186E-2</v>
      </c>
      <c r="AA44" s="18">
        <f>+DC44</f>
        <v>126148</v>
      </c>
      <c r="AB44" s="73">
        <f ca="1">OFFSET(DC44,0,14,1,1)</f>
        <v>123873</v>
      </c>
      <c r="AC44" s="18">
        <f ca="1">SUM(AB44-AA44)</f>
        <v>-2275</v>
      </c>
      <c r="AD44" s="19">
        <f ca="1">IF(AC44=0,0,IF(AA44=0,1,AC44/AA44))</f>
        <v>-1.8034372324571137E-2</v>
      </c>
      <c r="AE44" s="18">
        <f>SUMIF($C$6:AD$6,AE$5,$C44:AD44)</f>
        <v>387875</v>
      </c>
      <c r="AF44" s="73">
        <f ca="1">SUMIF($C$6:AE$6,AF$5,$C44:AE44)</f>
        <v>376161</v>
      </c>
      <c r="AG44" s="18">
        <f ca="1">SUM(AF44-AE44)</f>
        <v>-11714</v>
      </c>
      <c r="AH44" s="19">
        <f ca="1">IF(AG44=0,0,IF(AE44=0,1,AG44/AE44))</f>
        <v>-3.0200451176281017E-2</v>
      </c>
      <c r="AI44" s="18">
        <f>+DD44</f>
        <v>151376</v>
      </c>
      <c r="AJ44" s="73">
        <f ca="1">OFFSET(DD44,0,14,1,1)</f>
        <v>151341</v>
      </c>
      <c r="AK44" s="18">
        <f ca="1">SUM(AJ44-AI44)</f>
        <v>-35</v>
      </c>
      <c r="AL44" s="19">
        <f ca="1">IF(AK44=0,0,IF(AI44=0,1,AK44/AI44))</f>
        <v>-2.3121234541803191E-4</v>
      </c>
      <c r="AM44" s="18">
        <f>SUMIF($C$6:AL$6,AM$5,$C44:AL44)</f>
        <v>539251</v>
      </c>
      <c r="AN44" s="73">
        <f ca="1">SUMIF($C$6:AM$6,AN$5,$C44:AM44)</f>
        <v>527502</v>
      </c>
      <c r="AO44" s="18">
        <f ca="1">SUM(AN44-AM44)</f>
        <v>-11749</v>
      </c>
      <c r="AP44" s="19">
        <f ca="1">IF(AO44=0,0,IF(AM44=0,1,AO44/AM44))</f>
        <v>-2.1787627653912556E-2</v>
      </c>
      <c r="AQ44" s="18">
        <f>+DE44</f>
        <v>166240</v>
      </c>
      <c r="AR44" s="73">
        <f ca="1">OFFSET(DE44,0,14,1,1)</f>
        <v>162668</v>
      </c>
      <c r="AS44" s="18">
        <f ca="1">SUM(AR44-AQ44)</f>
        <v>-3572</v>
      </c>
      <c r="AT44" s="19">
        <f ca="1">IF(AS44=0,0,IF(AQ44=0,1,AS44/AQ44))</f>
        <v>-2.1487006737247353E-2</v>
      </c>
      <c r="AU44" s="18">
        <f>SUMIF($C$6:AT$6,AU$5,$C44:AT44)</f>
        <v>705491</v>
      </c>
      <c r="AV44" s="73">
        <f ca="1">SUMIF($C$6:AU$6,AV$5,$C44:AU44)</f>
        <v>690170</v>
      </c>
      <c r="AW44" s="18">
        <f ca="1">SUM(AV44-AU44)</f>
        <v>-15321</v>
      </c>
      <c r="AX44" s="19">
        <f ca="1">IF(AW44=0,0,IF(AU44=0,1,AW44/AU44))</f>
        <v>-2.1716790150405889E-2</v>
      </c>
      <c r="AY44" s="18">
        <f>+DF44</f>
        <v>230028</v>
      </c>
      <c r="AZ44" s="73">
        <f ca="1">OFFSET(DF44,0,14,1,1)</f>
        <v>227698</v>
      </c>
      <c r="BA44" s="18">
        <f ca="1">SUM(AZ44-AY44)</f>
        <v>-2330</v>
      </c>
      <c r="BB44" s="19">
        <f ca="1">IF(BA44=0,0,IF(AY44=0,1,BA44/AY44))</f>
        <v>-1.0129201662406316E-2</v>
      </c>
      <c r="BC44" s="18">
        <f>SUMIF($C$6:BB$6,BC$5,$C44:BB44)</f>
        <v>935519</v>
      </c>
      <c r="BD44" s="73">
        <f ca="1">SUMIF($C$6:BC$6,BD$5,$C44:BC44)</f>
        <v>917868</v>
      </c>
      <c r="BE44" s="18">
        <f ca="1">SUM(BD44-BC44)</f>
        <v>-17651</v>
      </c>
      <c r="BF44" s="19">
        <f ca="1">IF(BE44=0,0,IF(BC44=0,1,BE44/BC44))</f>
        <v>-1.8867601833848377E-2</v>
      </c>
      <c r="BG44" s="18">
        <f>+DG44</f>
        <v>257393</v>
      </c>
      <c r="BH44" s="73">
        <f ca="1">OFFSET(DG44,0,14,1,1)</f>
        <v>222847</v>
      </c>
      <c r="BI44" s="18">
        <f ca="1">SUM(BH44-BG44)</f>
        <v>-34546</v>
      </c>
      <c r="BJ44" s="19">
        <f ca="1">IF(BI44=0,0,IF(BG44=0,1,BI44/BG44))</f>
        <v>-0.13421499419176125</v>
      </c>
      <c r="BK44" s="18">
        <f>SUMIF($C$6:BJ$6,BK$5,$C44:BJ44)</f>
        <v>1192912</v>
      </c>
      <c r="BL44" s="73">
        <f ca="1">SUMIF($C$6:BK$6,BL$5,$C44:BK44)</f>
        <v>1140715</v>
      </c>
      <c r="BM44" s="18">
        <f ca="1">SUM(BL44-BK44)</f>
        <v>-52197</v>
      </c>
      <c r="BN44" s="19">
        <f ca="1">IF(BM44=0,0,IF(BK44=0,1,BM44/BK44))</f>
        <v>-4.3755951822095844E-2</v>
      </c>
      <c r="BO44" s="18">
        <f>+DH44</f>
        <v>146202</v>
      </c>
      <c r="BP44" s="73">
        <f ca="1">OFFSET(DH44,0,14,1,1)</f>
        <v>147801</v>
      </c>
      <c r="BQ44" s="18">
        <f ca="1">SUM(BP44-BO44)</f>
        <v>1599</v>
      </c>
      <c r="BR44" s="19">
        <f ca="1">IF(BQ44=0,0,IF(BO44=0,1,BQ44/BO44))</f>
        <v>1.0936922887511798E-2</v>
      </c>
      <c r="BS44" s="18">
        <f>SUMIF($C$6:BR$6,BS$5,$C44:BR44)</f>
        <v>1339114</v>
      </c>
      <c r="BT44" s="73">
        <f ca="1">SUMIF($C$6:BS$6,BT$5,$C44:BS44)</f>
        <v>1288516</v>
      </c>
      <c r="BU44" s="18">
        <f ca="1">SUM(BT44-BS44)</f>
        <v>-50598</v>
      </c>
      <c r="BV44" s="19">
        <f ca="1">IF(BU44=0,0,IF(BS44=0,1,BU44/BS44))</f>
        <v>-3.7784684500348741E-2</v>
      </c>
      <c r="BW44" s="18">
        <f>+DI44</f>
        <v>140419</v>
      </c>
      <c r="BX44" s="73">
        <f ca="1">OFFSET(DI44,0,14,1,1)</f>
        <v>128421</v>
      </c>
      <c r="BY44" s="18">
        <f ca="1">SUM(BX44-BW44)</f>
        <v>-11998</v>
      </c>
      <c r="BZ44" s="19">
        <f ca="1">IF(BY44=0,0,IF(BW44=0,1,BY44/BW44))</f>
        <v>-8.5444277483816292E-2</v>
      </c>
      <c r="CA44" s="18">
        <f>SUMIF($C$6:BZ$6,CA$5,$C44:BZ44)</f>
        <v>1479533</v>
      </c>
      <c r="CB44" s="73">
        <f ca="1">SUMIF($C$6:CA$6,CB$5,$C44:CA44)</f>
        <v>1416937</v>
      </c>
      <c r="CC44" s="18">
        <f ca="1">SUM(CB44-CA44)</f>
        <v>-62596</v>
      </c>
      <c r="CD44" s="19">
        <f ca="1">IF(CC44=0,0,IF(CA44=0,1,CC44/CA44))</f>
        <v>-4.2307944466260634E-2</v>
      </c>
      <c r="CE44" s="18">
        <f>+DJ44</f>
        <v>116516</v>
      </c>
      <c r="CF44" s="73">
        <f ca="1">OFFSET(DJ44,0,14,1,1)</f>
        <v>104231</v>
      </c>
      <c r="CG44" s="18">
        <f ca="1">SUM(CF44-CE44)</f>
        <v>-12285</v>
      </c>
      <c r="CH44" s="19">
        <f ca="1">IF(CG44=0,0,IF(CE44=0,1,CG44/CE44))</f>
        <v>-0.10543616327371348</v>
      </c>
      <c r="CI44" s="18">
        <f>SUMIF($C$6:CH$6,CI$5,$C44:CH44)</f>
        <v>1596049</v>
      </c>
      <c r="CJ44" s="73">
        <f ca="1">SUMIF($C$6:CI$6,CJ$5,$C44:CI44)</f>
        <v>1521168</v>
      </c>
      <c r="CK44" s="18">
        <f ca="1">SUM(CJ44-CI44)</f>
        <v>-74881</v>
      </c>
      <c r="CL44" s="19">
        <f ca="1">IF(CK44=0,0,IF(CI44=0,1,CK44/CI44))</f>
        <v>-4.6916479381272129E-2</v>
      </c>
      <c r="CM44" s="18">
        <f>+DK44</f>
        <v>100839</v>
      </c>
      <c r="CN44" s="73">
        <f ca="1">OFFSET(DK44,0,14,1,1)</f>
        <v>93626</v>
      </c>
      <c r="CO44" s="18">
        <f ca="1">SUM(CN44-CM44)</f>
        <v>-7213</v>
      </c>
      <c r="CP44" s="19">
        <f ca="1">IF(CO44=0,0,IF(CM44=0,1,CO44/CM44))</f>
        <v>-7.1529864437370458E-2</v>
      </c>
      <c r="CQ44" s="18">
        <f>SUMIF($C$6:CP$6,CQ$5,$C44:CP44)</f>
        <v>1696888</v>
      </c>
      <c r="CR44" s="73">
        <f ca="1">SUMIF($C$6:CQ$6,CR$5,$C44:CQ44)</f>
        <v>1614794</v>
      </c>
      <c r="CS44" s="18">
        <f ca="1">SUM(CR44-CQ44)</f>
        <v>-82094</v>
      </c>
      <c r="CT44" s="19">
        <f ca="1">IF(CS44=0,0,IF(CQ44=0,1,CS44/CQ44))</f>
        <v>-4.8379150539104528E-2</v>
      </c>
      <c r="CW44" t="s">
        <v>17</v>
      </c>
      <c r="CX44" t="s">
        <v>6</v>
      </c>
      <c r="CZ44" s="74">
        <f>SUMIF(TIBA!$A$93:$A$103,'2014-2015'!CZ$7,TIBA!D$93:D$103)</f>
        <v>78326</v>
      </c>
      <c r="DA44" s="74">
        <f>SUMIF(TIBA!$A$93:$A$103,'2014-2015'!DA$7,TIBA!E$93:E$103)</f>
        <v>75871</v>
      </c>
      <c r="DB44" s="74">
        <f>SUMIF(TIBA!$A$93:$A$103,'2014-2015'!DB$7,TIBA!F$93:F$103)</f>
        <v>107530</v>
      </c>
      <c r="DC44" s="74">
        <f>SUMIF(TIBA!$A$93:$A$103,'2014-2015'!DC$7,TIBA!G$93:G$103)</f>
        <v>126148</v>
      </c>
      <c r="DD44" s="74">
        <f>SUMIF(TIBA!$A$93:$A$103,'2014-2015'!DD$7,TIBA!H$93:H$103)</f>
        <v>151376</v>
      </c>
      <c r="DE44" s="74">
        <f>SUMIF(TIBA!$A$93:$A$103,'2014-2015'!DE$7,TIBA!I$93:I$103)</f>
        <v>166240</v>
      </c>
      <c r="DF44" s="74">
        <f>SUMIF(TIBA!$A$93:$A$103,'2014-2015'!DF$7,TIBA!J$93:J$103)</f>
        <v>230028</v>
      </c>
      <c r="DG44" s="74">
        <f>SUMIF(TIBA!$A$93:$A$103,'2014-2015'!DG$7,TIBA!K$93:K$103)</f>
        <v>257393</v>
      </c>
      <c r="DH44" s="74">
        <f>SUMIF(TIBA!$A$93:$A$103,'2014-2015'!DH$7,TIBA!L$93:L$103)</f>
        <v>146202</v>
      </c>
      <c r="DI44" s="74">
        <f>SUMIF(TIBA!$A$93:$A$103,'2014-2015'!DI$7,TIBA!M$93:M$103)</f>
        <v>140419</v>
      </c>
      <c r="DJ44" s="74">
        <f>SUMIF(TIBA!$A$93:$A$103,'2014-2015'!DJ$7,TIBA!N$93:N$103)</f>
        <v>116516</v>
      </c>
      <c r="DK44" s="74">
        <f>SUMIF(TIBA!$A$93:$A$103,'2014-2015'!DK$7,TIBA!O$93:O$103)</f>
        <v>100839</v>
      </c>
      <c r="DN44" s="74">
        <f>SUMIF(TIBA!$A$93:$A$103,'2014-2015'!DN$7,TIBA!D$93:D$103)</f>
        <v>78571</v>
      </c>
      <c r="DO44" s="74">
        <f>SUMIF(TIBA!$A$93:$A$103,'2014-2015'!DO$7,TIBA!E$93:E$103)</f>
        <v>70224</v>
      </c>
      <c r="DP44" s="74">
        <f>SUMIF(TIBA!$A$93:$A$103,'2014-2015'!DP$7,TIBA!F$93:F$103)</f>
        <v>103493</v>
      </c>
      <c r="DQ44" s="74">
        <f>SUMIF(TIBA!$A$93:$A$103,'2014-2015'!DQ$7,TIBA!G$93:G$103)</f>
        <v>123873</v>
      </c>
      <c r="DR44" s="74">
        <f>SUMIF(TIBA!$A$93:$A$103,'2014-2015'!DR$7,TIBA!H$93:H$103)</f>
        <v>151341</v>
      </c>
      <c r="DS44" s="74">
        <f>SUMIF(TIBA!$A$93:$A$103,'2014-2015'!DS$7,TIBA!I$93:I$103)</f>
        <v>162668</v>
      </c>
      <c r="DT44" s="74">
        <f>SUMIF(TIBA!$A$93:$A$103,'2014-2015'!DT$7,TIBA!J$93:J$103)</f>
        <v>227698</v>
      </c>
      <c r="DU44" s="74">
        <f>SUMIF(TIBA!$A$93:$A$103,'2014-2015'!DU$7,TIBA!K$93:K$103)</f>
        <v>222847</v>
      </c>
      <c r="DV44" s="74">
        <f>SUMIF(TIBA!$A$93:$A$103,'2014-2015'!DV$7,TIBA!L$93:L$103)</f>
        <v>147801</v>
      </c>
      <c r="DW44" s="74">
        <f>SUMIF(TIBA!$A$93:$A$103,'2014-2015'!DW$7,TIBA!M$93:M$103)</f>
        <v>128421</v>
      </c>
      <c r="DX44" s="74">
        <f>SUMIF(TIBA!$A$93:$A$103,'2014-2015'!DX$7,TIBA!N$93:N$103)</f>
        <v>104231</v>
      </c>
      <c r="DY44" s="74">
        <f>SUMIF(TIBA!$A$93:$A$103,'2014-2015'!DY$7,TIBA!O$93:O$103)</f>
        <v>93626</v>
      </c>
    </row>
    <row r="45" spans="1:130">
      <c r="A45" s="84" t="str">
        <f>+CW46</f>
        <v>Thousand Islands Bridge</v>
      </c>
      <c r="B45" s="26" t="s">
        <v>7</v>
      </c>
      <c r="C45" s="18">
        <f>+CZ45</f>
        <v>28840</v>
      </c>
      <c r="D45" s="73">
        <f ca="1">OFFSET(CZ45,0,14,1,1)</f>
        <v>30959</v>
      </c>
      <c r="E45" s="18">
        <f ca="1">SUM(D45-C45)</f>
        <v>2119</v>
      </c>
      <c r="F45" s="19">
        <f ca="1">IF(E45=0,0,IF(C45=0,1,E45/C45))</f>
        <v>7.3474341192787798E-2</v>
      </c>
      <c r="G45" s="18">
        <f>SUMIF($C$6:F$6,G$5,$C45:F45)</f>
        <v>28840</v>
      </c>
      <c r="H45" s="73">
        <f ca="1">SUMIF($C$6:G$6,H$5,$C45:G45)</f>
        <v>30959</v>
      </c>
      <c r="I45" s="18">
        <f ca="1">SUM(H45-G45)</f>
        <v>2119</v>
      </c>
      <c r="J45" s="19">
        <f ca="1">IF(I45=0,0,IF(G45=0,1,I45/G45))</f>
        <v>7.3474341192787798E-2</v>
      </c>
      <c r="K45" s="18">
        <f>+DA45</f>
        <v>28763</v>
      </c>
      <c r="L45" s="73">
        <f ca="1">OFFSET(DA45,0,14,1,1)</f>
        <v>29692</v>
      </c>
      <c r="M45" s="18">
        <f ca="1">SUM(L45-K45)</f>
        <v>929</v>
      </c>
      <c r="N45" s="19">
        <f ca="1">IF(M45=0,0,IF(K45=0,1,M45/K45))</f>
        <v>3.2298438966728085E-2</v>
      </c>
      <c r="O45" s="18">
        <f>SUMIF($C$6:N$6,O$5,$C45:N45)</f>
        <v>57603</v>
      </c>
      <c r="P45" s="73">
        <f ca="1">SUMIF($C$6:O$6,P$5,$C45:O45)</f>
        <v>60651</v>
      </c>
      <c r="Q45" s="18">
        <f ca="1">SUM(P45-O45)</f>
        <v>3048</v>
      </c>
      <c r="R45" s="19">
        <f ca="1">IF(Q45=0,0,IF(O45=0,1,Q45/O45))</f>
        <v>5.2913910733815947E-2</v>
      </c>
      <c r="S45" s="18">
        <f>+DB45</f>
        <v>33272</v>
      </c>
      <c r="T45" s="73">
        <f ca="1">OFFSET(DB45,0,14,1,1)</f>
        <v>34524</v>
      </c>
      <c r="U45" s="18">
        <f ca="1">SUM(T45-S45)</f>
        <v>1252</v>
      </c>
      <c r="V45" s="19">
        <f ca="1">IF(U45=0,0,IF(S45=0,1,U45/S45))</f>
        <v>3.7629237797547489E-2</v>
      </c>
      <c r="W45" s="18">
        <f>SUMIF($C$6:V$6,W$5,$C45:V45)</f>
        <v>90875</v>
      </c>
      <c r="X45" s="73">
        <f ca="1">SUMIF($C$6:W$6,X$5,$C45:W45)</f>
        <v>95175</v>
      </c>
      <c r="Y45" s="18">
        <f ca="1">SUM(X45-W45)</f>
        <v>4300</v>
      </c>
      <c r="Z45" s="19">
        <f ca="1">IF(Y45=0,0,IF(W45=0,1,Y45/W45))</f>
        <v>4.7317744154057768E-2</v>
      </c>
      <c r="AA45" s="18">
        <f>+DC45</f>
        <v>34261</v>
      </c>
      <c r="AB45" s="73">
        <f ca="1">OFFSET(DC45,0,14,1,1)</f>
        <v>37797</v>
      </c>
      <c r="AC45" s="18">
        <f ca="1">SUM(AB45-AA45)</f>
        <v>3536</v>
      </c>
      <c r="AD45" s="19">
        <f ca="1">IF(AC45=0,0,IF(AA45=0,1,AC45/AA45))</f>
        <v>0.10320772890458539</v>
      </c>
      <c r="AE45" s="18">
        <f>SUMIF($C$6:AD$6,AE$5,$C45:AD45)</f>
        <v>125136</v>
      </c>
      <c r="AF45" s="73">
        <f ca="1">SUMIF($C$6:AE$6,AF$5,$C45:AE45)</f>
        <v>132972</v>
      </c>
      <c r="AG45" s="18">
        <f ca="1">SUM(AF45-AE45)</f>
        <v>7836</v>
      </c>
      <c r="AH45" s="19">
        <f ca="1">IF(AG45=0,0,IF(AE45=0,1,AG45/AE45))</f>
        <v>6.2619869581894902E-2</v>
      </c>
      <c r="AI45" s="18">
        <f>+DD45</f>
        <v>34192</v>
      </c>
      <c r="AJ45" s="73">
        <f ca="1">OFFSET(DD45,0,14,1,1)</f>
        <v>36236</v>
      </c>
      <c r="AK45" s="18">
        <f ca="1">SUM(AJ45-AI45)</f>
        <v>2044</v>
      </c>
      <c r="AL45" s="19">
        <f ca="1">IF(AK45=0,0,IF(AI45=0,1,AK45/AI45))</f>
        <v>5.978006551240056E-2</v>
      </c>
      <c r="AM45" s="18">
        <f>SUMIF($C$6:AL$6,AM$5,$C45:AL45)</f>
        <v>159328</v>
      </c>
      <c r="AN45" s="73">
        <f ca="1">SUMIF($C$6:AM$6,AN$5,$C45:AM45)</f>
        <v>169208</v>
      </c>
      <c r="AO45" s="18">
        <f ca="1">SUM(AN45-AM45)</f>
        <v>9880</v>
      </c>
      <c r="AP45" s="19">
        <f ca="1">IF(AO45=0,0,IF(AM45=0,1,AO45/AM45))</f>
        <v>6.2010443864229763E-2</v>
      </c>
      <c r="AQ45" s="18">
        <f>+DE45</f>
        <v>32036</v>
      </c>
      <c r="AR45" s="73">
        <f ca="1">OFFSET(DE45,0,14,1,1)</f>
        <v>34764</v>
      </c>
      <c r="AS45" s="18">
        <f ca="1">SUM(AR45-AQ45)</f>
        <v>2728</v>
      </c>
      <c r="AT45" s="19">
        <f ca="1">IF(AS45=0,0,IF(AQ45=0,1,AS45/AQ45))</f>
        <v>8.5154201523286302E-2</v>
      </c>
      <c r="AU45" s="18">
        <f>SUMIF($C$6:AT$6,AU$5,$C45:AT45)</f>
        <v>191364</v>
      </c>
      <c r="AV45" s="73">
        <f ca="1">SUMIF($C$6:AU$6,AV$5,$C45:AU45)</f>
        <v>203972</v>
      </c>
      <c r="AW45" s="18">
        <f ca="1">SUM(AV45-AU45)</f>
        <v>12608</v>
      </c>
      <c r="AX45" s="19">
        <f ca="1">IF(AW45=0,0,IF(AU45=0,1,AW45/AU45))</f>
        <v>6.5884910432474242E-2</v>
      </c>
      <c r="AY45" s="18">
        <f>+DF45</f>
        <v>32810</v>
      </c>
      <c r="AZ45" s="73">
        <f ca="1">OFFSET(DF45,0,14,1,1)</f>
        <v>32291</v>
      </c>
      <c r="BA45" s="18">
        <f ca="1">SUM(AZ45-AY45)</f>
        <v>-519</v>
      </c>
      <c r="BB45" s="19">
        <f ca="1">IF(BA45=0,0,IF(AY45=0,1,BA45/AY45))</f>
        <v>-1.5818348064614445E-2</v>
      </c>
      <c r="BC45" s="18">
        <f>SUMIF($C$6:BB$6,BC$5,$C45:BB45)</f>
        <v>224174</v>
      </c>
      <c r="BD45" s="73">
        <f ca="1">SUMIF($C$6:BC$6,BD$5,$C45:BC45)</f>
        <v>236263</v>
      </c>
      <c r="BE45" s="18">
        <f ca="1">SUM(BD45-BC45)</f>
        <v>12089</v>
      </c>
      <c r="BF45" s="19">
        <f ca="1">IF(BE45=0,0,IF(BC45=0,1,BE45/BC45))</f>
        <v>5.3926860385236468E-2</v>
      </c>
      <c r="BG45" s="18">
        <f>+DG45</f>
        <v>30522</v>
      </c>
      <c r="BH45" s="73">
        <f ca="1">OFFSET(DG45,0,14,1,1)</f>
        <v>30522</v>
      </c>
      <c r="BI45" s="18">
        <f ca="1">SUM(BH45-BG45)</f>
        <v>0</v>
      </c>
      <c r="BJ45" s="19">
        <f ca="1">IF(BI45=0,0,IF(BG45=0,1,BI45/BG45))</f>
        <v>0</v>
      </c>
      <c r="BK45" s="18">
        <f>SUMIF($C$6:BJ$6,BK$5,$C45:BJ45)</f>
        <v>254696</v>
      </c>
      <c r="BL45" s="73">
        <f ca="1">SUMIF($C$6:BK$6,BL$5,$C45:BK45)</f>
        <v>266785</v>
      </c>
      <c r="BM45" s="18">
        <f ca="1">SUM(BL45-BK45)</f>
        <v>12089</v>
      </c>
      <c r="BN45" s="19">
        <f ca="1">IF(BM45=0,0,IF(BK45=0,1,BM45/BK45))</f>
        <v>4.7464428181047208E-2</v>
      </c>
      <c r="BO45" s="18">
        <f>+DH45</f>
        <v>33189</v>
      </c>
      <c r="BP45" s="73">
        <f ca="1">OFFSET(DH45,0,14,1,1)</f>
        <v>34374</v>
      </c>
      <c r="BQ45" s="18">
        <f ca="1">SUM(BP45-BO45)</f>
        <v>1185</v>
      </c>
      <c r="BR45" s="19">
        <f ca="1">IF(BQ45=0,0,IF(BO45=0,1,BQ45/BO45))</f>
        <v>3.5704600921992229E-2</v>
      </c>
      <c r="BS45" s="18">
        <f>SUMIF($C$6:BR$6,BS$5,$C45:BR45)</f>
        <v>287885</v>
      </c>
      <c r="BT45" s="73">
        <f ca="1">SUMIF($C$6:BS$6,BT$5,$C45:BS45)</f>
        <v>301159</v>
      </c>
      <c r="BU45" s="18">
        <f ca="1">SUM(BT45-BS45)</f>
        <v>13274</v>
      </c>
      <c r="BV45" s="19">
        <f ca="1">IF(BU45=0,0,IF(BS45=0,1,BU45/BS45))</f>
        <v>4.610868923354812E-2</v>
      </c>
      <c r="BW45" s="18">
        <f>+DI45</f>
        <v>34795</v>
      </c>
      <c r="BX45" s="73">
        <f ca="1">OFFSET(DI45,0,14,1,1)</f>
        <v>35080</v>
      </c>
      <c r="BY45" s="18">
        <f ca="1">SUM(BX45-BW45)</f>
        <v>285</v>
      </c>
      <c r="BZ45" s="19">
        <f ca="1">IF(BY45=0,0,IF(BW45=0,1,BY45/BW45))</f>
        <v>8.1908320160942669E-3</v>
      </c>
      <c r="CA45" s="18">
        <f>SUMIF($C$6:BZ$6,CA$5,$C45:BZ45)</f>
        <v>322680</v>
      </c>
      <c r="CB45" s="73">
        <f ca="1">SUMIF($C$6:CA$6,CB$5,$C45:CA45)</f>
        <v>336239</v>
      </c>
      <c r="CC45" s="18">
        <f ca="1">SUM(CB45-CA45)</f>
        <v>13559</v>
      </c>
      <c r="CD45" s="19">
        <f ca="1">IF(CC45=0,0,IF(CA45=0,1,CC45/CA45))</f>
        <v>4.201995785298128E-2</v>
      </c>
      <c r="CE45" s="18">
        <f>+DJ45</f>
        <v>31773</v>
      </c>
      <c r="CF45" s="73">
        <f ca="1">OFFSET(DJ45,0,14,1,1)</f>
        <v>33229</v>
      </c>
      <c r="CG45" s="18">
        <f ca="1">SUM(CF45-CE45)</f>
        <v>1456</v>
      </c>
      <c r="CH45" s="19">
        <f ca="1">IF(CG45=0,0,IF(CE45=0,1,CG45/CE45))</f>
        <v>4.5825071601674379E-2</v>
      </c>
      <c r="CI45" s="18">
        <f>SUMIF($C$6:CH$6,CI$5,$C45:CH45)</f>
        <v>354453</v>
      </c>
      <c r="CJ45" s="73">
        <f ca="1">SUMIF($C$6:CI$6,CJ$5,$C45:CI45)</f>
        <v>369468</v>
      </c>
      <c r="CK45" s="18">
        <f ca="1">SUM(CJ45-CI45)</f>
        <v>15015</v>
      </c>
      <c r="CL45" s="19">
        <f ca="1">IF(CK45=0,0,IF(CI45=0,1,CK45/CI45))</f>
        <v>4.2361046457499302E-2</v>
      </c>
      <c r="CM45" s="18">
        <f>+DK45</f>
        <v>28641</v>
      </c>
      <c r="CN45" s="73">
        <f ca="1">OFFSET(DK45,0,14,1,1)</f>
        <v>30463</v>
      </c>
      <c r="CO45" s="18">
        <f ca="1">SUM(CN45-CM45)</f>
        <v>1822</v>
      </c>
      <c r="CP45" s="19">
        <f ca="1">IF(CO45=0,0,IF(CM45=0,1,CO45/CM45))</f>
        <v>6.3615097238224921E-2</v>
      </c>
      <c r="CQ45" s="18">
        <f>SUMIF($C$6:CP$6,CQ$5,$C45:CP45)</f>
        <v>383094</v>
      </c>
      <c r="CR45" s="73">
        <f ca="1">SUMIF($C$6:CQ$6,CR$5,$C45:CQ45)</f>
        <v>399931</v>
      </c>
      <c r="CS45" s="18">
        <f ca="1">SUM(CR45-CQ45)</f>
        <v>16837</v>
      </c>
      <c r="CT45" s="19">
        <f ca="1">IF(CS45=0,0,IF(CQ45=0,1,CS45/CQ45))</f>
        <v>4.3950048813085042E-2</v>
      </c>
      <c r="CW45" t="s">
        <v>17</v>
      </c>
      <c r="CX45" t="s">
        <v>7</v>
      </c>
      <c r="CY45" s="7"/>
      <c r="CZ45" s="74">
        <f>SUMIF(TIBA!$A$111:$A$121,'2014-2015'!CZ$7,TIBA!D$111:D$121)</f>
        <v>28840</v>
      </c>
      <c r="DA45" s="74">
        <f>SUMIF(TIBA!$A$111:$A$121,'2014-2015'!DA$7,TIBA!E$111:E$121)</f>
        <v>28763</v>
      </c>
      <c r="DB45" s="74">
        <f>SUMIF(TIBA!$A$111:$A$121,'2014-2015'!DB$7,TIBA!F$111:F$121)</f>
        <v>33272</v>
      </c>
      <c r="DC45" s="74">
        <f>SUMIF(TIBA!$A$111:$A$121,'2014-2015'!DC$7,TIBA!G$111:G$121)</f>
        <v>34261</v>
      </c>
      <c r="DD45" s="74">
        <f>SUMIF(TIBA!$A$111:$A$121,'2014-2015'!DD$7,TIBA!H$111:H$121)</f>
        <v>34192</v>
      </c>
      <c r="DE45" s="74">
        <f>SUMIF(TIBA!$A$111:$A$121,'2014-2015'!DE$7,TIBA!I$111:I$121)</f>
        <v>32036</v>
      </c>
      <c r="DF45" s="74">
        <f>SUMIF(TIBA!$A$111:$A$121,'2014-2015'!DF$7,TIBA!J$111:J$121)</f>
        <v>32810</v>
      </c>
      <c r="DG45" s="74">
        <f>SUMIF(TIBA!$A$111:$A$121,'2014-2015'!DG$7,TIBA!K$111:K$121)</f>
        <v>30522</v>
      </c>
      <c r="DH45" s="74">
        <f>SUMIF(TIBA!$A$111:$A$121,'2014-2015'!DH$7,TIBA!L$111:L$121)</f>
        <v>33189</v>
      </c>
      <c r="DI45" s="74">
        <f>SUMIF(TIBA!$A$111:$A$121,'2014-2015'!DI$7,TIBA!M$111:M$121)</f>
        <v>34795</v>
      </c>
      <c r="DJ45" s="74">
        <f>SUMIF(TIBA!$A$111:$A$121,'2014-2015'!DJ$7,TIBA!N$111:N$121)</f>
        <v>31773</v>
      </c>
      <c r="DK45" s="74">
        <f>SUMIF(TIBA!$A$111:$A$121,'2014-2015'!DK$7,TIBA!O$111:O$121)</f>
        <v>28641</v>
      </c>
      <c r="DN45" s="74">
        <f>SUMIF(TIBA!$A$111:$A$121,'2014-2015'!DN$7,TIBA!D$111:D$121)</f>
        <v>30959</v>
      </c>
      <c r="DO45" s="74">
        <f>SUMIF(TIBA!$A$111:$A$121,'2014-2015'!DO$7,TIBA!E$111:E$121)</f>
        <v>29692</v>
      </c>
      <c r="DP45" s="74">
        <f>SUMIF(TIBA!$A$111:$A$121,'2014-2015'!DP$7,TIBA!F$111:F$121)</f>
        <v>34524</v>
      </c>
      <c r="DQ45" s="74">
        <f>SUMIF(TIBA!$A$111:$A$121,'2014-2015'!DQ$7,TIBA!G$111:G$121)</f>
        <v>37797</v>
      </c>
      <c r="DR45" s="74">
        <f>SUMIF(TIBA!$A$111:$A$121,'2014-2015'!DR$7,TIBA!H$111:H$121)</f>
        <v>36236</v>
      </c>
      <c r="DS45" s="74">
        <f>SUMIF(TIBA!$A$111:$A$121,'2014-2015'!DS$7,TIBA!I$111:I$121)</f>
        <v>34764</v>
      </c>
      <c r="DT45" s="74">
        <f>SUMIF(TIBA!$A$111:$A$121,'2014-2015'!DT$7,TIBA!J$111:J$121)</f>
        <v>32291</v>
      </c>
      <c r="DU45" s="74">
        <f>SUMIF(TIBA!$A$111:$A$121,'2014-2015'!DU$7,TIBA!K$111:K$121)</f>
        <v>30522</v>
      </c>
      <c r="DV45" s="74">
        <f>SUMIF(TIBA!$A$111:$A$121,'2014-2015'!DV$7,TIBA!L$111:L$121)</f>
        <v>34374</v>
      </c>
      <c r="DW45" s="74">
        <f>SUMIF(TIBA!$A$111:$A$121,'2014-2015'!DW$7,TIBA!M$111:M$121)</f>
        <v>35080</v>
      </c>
      <c r="DX45" s="74">
        <f>SUMIF(TIBA!$A$111:$A$121,'2014-2015'!DX$7,TIBA!N$111:N$121)</f>
        <v>33229</v>
      </c>
      <c r="DY45" s="74">
        <f>SUMIF(TIBA!$A$111:$A$121,'2014-2015'!DY$7,TIBA!O$111:O$121)</f>
        <v>30463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SUMIF(TIBA!$A$129:$A$139,'2014-2015'!CZ$7,TIBA!D$129:D$139)</f>
        <v>0</v>
      </c>
      <c r="DA46" s="74">
        <f>SUMIF(TIBA!$A$129:$A$139,'2014-2015'!DA$7,TIBA!E$129:E$139)</f>
        <v>0</v>
      </c>
      <c r="DB46" s="74">
        <f>SUMIF(TIBA!$A$129:$A$139,'2014-2015'!DB$7,TIBA!F$129:F$139)</f>
        <v>0</v>
      </c>
      <c r="DC46" s="74">
        <f>SUMIF(TIBA!$A$129:$A$139,'2014-2015'!DC$7,TIBA!G$129:G$139)</f>
        <v>0</v>
      </c>
      <c r="DD46" s="74">
        <f>SUMIF(TIBA!$A$129:$A$139,'2014-2015'!DD$7,TIBA!H$129:H$139)</f>
        <v>0</v>
      </c>
      <c r="DE46" s="74">
        <f>SUMIF(TIBA!$A$129:$A$139,'2014-2015'!DE$7,TIBA!I$129:I$139)</f>
        <v>0</v>
      </c>
      <c r="DF46" s="74">
        <f>SUMIF(TIBA!$A$129:$A$139,'2014-2015'!DF$7,TIBA!J$129:J$139)</f>
        <v>0</v>
      </c>
      <c r="DG46" s="74">
        <f>SUMIF(TIBA!$A$129:$A$139,'2014-2015'!DG$7,TIBA!K$129:K$139)</f>
        <v>0</v>
      </c>
      <c r="DH46" s="74">
        <f>SUMIF(TIBA!$A$129:$A$139,'2014-2015'!DH$7,TIBA!L$129:L$139)</f>
        <v>0</v>
      </c>
      <c r="DI46" s="74">
        <f>SUMIF(TIBA!$A$129:$A$139,'2014-2015'!DI$7,TIBA!M$129:M$139)</f>
        <v>0</v>
      </c>
      <c r="DJ46" s="74">
        <f>SUMIF(TIBA!$A$129:$A$139,'2014-2015'!DJ$7,TIBA!N$129:N$139)</f>
        <v>0</v>
      </c>
      <c r="DK46" s="74">
        <f>SUMIF(TIBA!$A$129:$A$139,'2014-2015'!DK$7,TIBA!O$129:O$139)</f>
        <v>0</v>
      </c>
      <c r="DN46" s="74">
        <f>SUMIF(TIBA!$A$129:$A$139,'2014-2015'!DN$7,TIBA!D$129:D$139)</f>
        <v>0</v>
      </c>
      <c r="DO46" s="74">
        <f>SUMIF(TIBA!$A$129:$A$139,'2014-2015'!DO$7,TIBA!E$129:E$139)</f>
        <v>0</v>
      </c>
      <c r="DP46" s="74">
        <f>SUMIF(TIBA!$A$129:$A$139,'2014-2015'!DP$7,TIBA!F$129:F$139)</f>
        <v>0</v>
      </c>
      <c r="DQ46" s="74">
        <f>SUMIF(TIBA!$A$129:$A$139,'2014-2015'!DQ$7,TIBA!G$129:G$139)</f>
        <v>0</v>
      </c>
      <c r="DR46" s="74">
        <f>SUMIF(TIBA!$A$129:$A$139,'2014-2015'!DR$7,TIBA!H$129:H$139)</f>
        <v>0</v>
      </c>
      <c r="DS46" s="74">
        <f>SUMIF(TIBA!$A$129:$A$139,'2014-2015'!DS$7,TIBA!I$129:I$139)</f>
        <v>0</v>
      </c>
      <c r="DT46" s="74">
        <f>SUMIF(TIBA!$A$129:$A$139,'2014-2015'!DT$7,TIBA!J$129:J$139)</f>
        <v>0</v>
      </c>
      <c r="DU46" s="74">
        <f>SUMIF(TIBA!$A$129:$A$139,'2014-2015'!DU$7,TIBA!K$129:K$139)</f>
        <v>0</v>
      </c>
      <c r="DV46" s="74">
        <f>SUMIF(TIBA!$A$129:$A$139,'2014-2015'!DV$7,TIBA!L$129:L$139)</f>
        <v>0</v>
      </c>
      <c r="DW46" s="74">
        <f>SUMIF(TIBA!$A$129:$A$139,'2014-2015'!DW$7,TIBA!M$129:M$139)</f>
        <v>0</v>
      </c>
      <c r="DX46" s="74">
        <f>SUMIF(TIBA!$A$129:$A$139,'2014-2015'!DX$7,TIBA!N$129:N$139)</f>
        <v>0</v>
      </c>
      <c r="DY46" s="74">
        <f>SUMIF(TIBA!$A$129:$A$139,'2014-2015'!DY$7,TIBA!O$129:O$139)</f>
        <v>0</v>
      </c>
    </row>
    <row r="47" spans="1:130" s="7" customFormat="1">
      <c r="A47" s="75"/>
      <c r="B47" s="24" t="s">
        <v>9</v>
      </c>
      <c r="C47" s="12">
        <f>+SUM(C44:C46)</f>
        <v>107166</v>
      </c>
      <c r="D47" s="86">
        <f ca="1">+SUM(D44:D46)</f>
        <v>109530</v>
      </c>
      <c r="E47" s="12">
        <f ca="1">SUM(E44:E46)</f>
        <v>2364</v>
      </c>
      <c r="F47" s="13">
        <f ca="1">IF(E47=0,0,IF(C47=0,1,E47/C47))</f>
        <v>2.2059235205195676E-2</v>
      </c>
      <c r="G47" s="12">
        <f>SUM(G44:G46)</f>
        <v>107166</v>
      </c>
      <c r="H47" s="86">
        <f ca="1">SUM(H44:H46)</f>
        <v>109530</v>
      </c>
      <c r="I47" s="12">
        <f ca="1">SUM(I44:I46)</f>
        <v>2364</v>
      </c>
      <c r="J47" s="13">
        <f ca="1">IF(I47=0,0,IF(G47=0,1,I47/G47))</f>
        <v>2.2059235205195676E-2</v>
      </c>
      <c r="K47" s="12">
        <f>+SUM(K44:K46)</f>
        <v>104634</v>
      </c>
      <c r="L47" s="86">
        <f ca="1">+SUM(L44:L46)</f>
        <v>99916</v>
      </c>
      <c r="M47" s="12">
        <f ca="1">SUM(M44:M46)</f>
        <v>-4718</v>
      </c>
      <c r="N47" s="13">
        <f ca="1">IF(M47=0,0,IF(K47=0,1,M47/K47))</f>
        <v>-4.5090505954087583E-2</v>
      </c>
      <c r="O47" s="12">
        <f>SUM(O44:O46)</f>
        <v>211800</v>
      </c>
      <c r="P47" s="86">
        <f ca="1">SUM(P44:P46)</f>
        <v>209446</v>
      </c>
      <c r="Q47" s="12">
        <f ca="1">SUM(Q44:Q46)</f>
        <v>-2354</v>
      </c>
      <c r="R47" s="13">
        <f ca="1">IF(Q47=0,0,IF(O47=0,1,Q47/O47))</f>
        <v>-1.1114258734655335E-2</v>
      </c>
      <c r="S47" s="12">
        <f>+SUM(S44:S46)</f>
        <v>140802</v>
      </c>
      <c r="T47" s="86">
        <f ca="1">+SUM(T44:T46)</f>
        <v>138017</v>
      </c>
      <c r="U47" s="12">
        <f ca="1">SUM(U44:U46)</f>
        <v>-2785</v>
      </c>
      <c r="V47" s="13">
        <f ca="1">IF(U47=0,0,IF(S47=0,1,U47/S47))</f>
        <v>-1.9779548585957585E-2</v>
      </c>
      <c r="W47" s="12">
        <f>SUM(W44:W46)</f>
        <v>352602</v>
      </c>
      <c r="X47" s="86">
        <f ca="1">SUM(X44:X46)</f>
        <v>347463</v>
      </c>
      <c r="Y47" s="12">
        <f ca="1">SUM(Y44:Y46)</f>
        <v>-5139</v>
      </c>
      <c r="Z47" s="13">
        <f ca="1">IF(Y47=0,0,IF(W47=0,1,Y47/W47))</f>
        <v>-1.4574506100362448E-2</v>
      </c>
      <c r="AA47" s="12">
        <f>+SUM(AA44:AA46)</f>
        <v>160409</v>
      </c>
      <c r="AB47" s="86">
        <f ca="1">+SUM(AB44:AB46)</f>
        <v>161670</v>
      </c>
      <c r="AC47" s="12">
        <f ca="1">SUM(AC44:AC46)</f>
        <v>1261</v>
      </c>
      <c r="AD47" s="13">
        <f ca="1">IF(AC47=0,0,IF(AA47=0,1,AC47/AA47))</f>
        <v>7.861154922728774E-3</v>
      </c>
      <c r="AE47" s="12">
        <f>SUM(AE44:AE46)</f>
        <v>513011</v>
      </c>
      <c r="AF47" s="86">
        <f ca="1">SUM(AF44:AF46)</f>
        <v>509133</v>
      </c>
      <c r="AG47" s="12">
        <f ca="1">SUM(AG44:AG46)</f>
        <v>-3878</v>
      </c>
      <c r="AH47" s="13">
        <f ca="1">IF(AG47=0,0,IF(AE47=0,1,AG47/AE47))</f>
        <v>-7.5592921009491028E-3</v>
      </c>
      <c r="AI47" s="12">
        <f>+SUM(AI44:AI46)</f>
        <v>185568</v>
      </c>
      <c r="AJ47" s="86">
        <f ca="1">+SUM(AJ44:AJ46)</f>
        <v>187577</v>
      </c>
      <c r="AK47" s="12">
        <f ca="1">SUM(AK44:AK46)</f>
        <v>2009</v>
      </c>
      <c r="AL47" s="13">
        <f ca="1">IF(AK47=0,0,IF(AI47=0,1,AK47/AI47))</f>
        <v>1.0826220037937576E-2</v>
      </c>
      <c r="AM47" s="12">
        <f>SUM(AM44:AM46)</f>
        <v>698579</v>
      </c>
      <c r="AN47" s="86">
        <f ca="1">SUM(AN44:AN46)</f>
        <v>696710</v>
      </c>
      <c r="AO47" s="12">
        <f ca="1">SUM(AO44:AO46)</f>
        <v>-1869</v>
      </c>
      <c r="AP47" s="13">
        <f ca="1">IF(AO47=0,0,IF(AM47=0,1,AO47/AM47))</f>
        <v>-2.6754311251841237E-3</v>
      </c>
      <c r="AQ47" s="12">
        <f>+SUM(AQ44:AQ46)</f>
        <v>198276</v>
      </c>
      <c r="AR47" s="86">
        <f ca="1">+SUM(AR44:AR46)</f>
        <v>197432</v>
      </c>
      <c r="AS47" s="12">
        <f ca="1">SUM(AS44:AS46)</f>
        <v>-844</v>
      </c>
      <c r="AT47" s="13">
        <f ca="1">IF(AS47=0,0,IF(AQ47=0,1,AS47/AQ47))</f>
        <v>-4.2566926909963889E-3</v>
      </c>
      <c r="AU47" s="12">
        <f>SUM(AU44:AU46)</f>
        <v>896855</v>
      </c>
      <c r="AV47" s="86">
        <f ca="1">SUM(AV44:AV46)</f>
        <v>894142</v>
      </c>
      <c r="AW47" s="12">
        <f ca="1">SUM(AW44:AW46)</f>
        <v>-2713</v>
      </c>
      <c r="AX47" s="13">
        <f ca="1">IF(AW47=0,0,IF(AU47=0,1,AW47/AU47))</f>
        <v>-3.0250151919764064E-3</v>
      </c>
      <c r="AY47" s="12">
        <f>+SUM(AY44:AY46)</f>
        <v>262838</v>
      </c>
      <c r="AZ47" s="86">
        <f ca="1">+SUM(AZ44:AZ46)</f>
        <v>259989</v>
      </c>
      <c r="BA47" s="12">
        <f ca="1">SUM(BA44:BA46)</f>
        <v>-2849</v>
      </c>
      <c r="BB47" s="13">
        <f ca="1">IF(BA47=0,0,IF(AY47=0,1,BA47/AY47))</f>
        <v>-1.0839376345886059E-2</v>
      </c>
      <c r="BC47" s="12">
        <f>SUM(BC44:BC46)</f>
        <v>1159693</v>
      </c>
      <c r="BD47" s="86">
        <f ca="1">SUM(BD44:BD46)</f>
        <v>1154131</v>
      </c>
      <c r="BE47" s="12">
        <f ca="1">SUM(BE44:BE46)</f>
        <v>-5562</v>
      </c>
      <c r="BF47" s="13">
        <f ca="1">IF(BE47=0,0,IF(BC47=0,1,BE47/BC47))</f>
        <v>-4.7960968980583652E-3</v>
      </c>
      <c r="BG47" s="12">
        <f>+SUM(BG44:BG46)</f>
        <v>287915</v>
      </c>
      <c r="BH47" s="86">
        <f ca="1">+SUM(BH44:BH46)</f>
        <v>253369</v>
      </c>
      <c r="BI47" s="12">
        <f ca="1">SUM(BI44:BI46)</f>
        <v>-34546</v>
      </c>
      <c r="BJ47" s="13">
        <f ca="1">IF(BI47=0,0,IF(BG47=0,1,BI47/BG47))</f>
        <v>-0.11998680166021222</v>
      </c>
      <c r="BK47" s="12">
        <f>SUM(BK44:BK46)</f>
        <v>1447608</v>
      </c>
      <c r="BL47" s="86">
        <f ca="1">SUM(BL44:BL46)</f>
        <v>1407500</v>
      </c>
      <c r="BM47" s="12">
        <f ca="1">SUM(BM44:BM46)</f>
        <v>-40108</v>
      </c>
      <c r="BN47" s="13">
        <f ca="1">IF(BM47=0,0,IF(BK47=0,1,BM47/BK47))</f>
        <v>-2.7706395654072097E-2</v>
      </c>
      <c r="BO47" s="12">
        <f>+SUM(BO44:BO46)</f>
        <v>179391</v>
      </c>
      <c r="BP47" s="86">
        <f ca="1">+SUM(BP44:BP46)</f>
        <v>182175</v>
      </c>
      <c r="BQ47" s="12">
        <f ca="1">SUM(BQ44:BQ46)</f>
        <v>2784</v>
      </c>
      <c r="BR47" s="13">
        <f ca="1">IF(BQ47=0,0,IF(BO47=0,1,BQ47/BO47))</f>
        <v>1.551917320266903E-2</v>
      </c>
      <c r="BS47" s="12">
        <f>SUM(BS44:BS46)</f>
        <v>1626999</v>
      </c>
      <c r="BT47" s="86">
        <f ca="1">SUM(BT44:BT46)</f>
        <v>1589675</v>
      </c>
      <c r="BU47" s="12">
        <f ca="1">SUM(BU44:BU46)</f>
        <v>-37324</v>
      </c>
      <c r="BV47" s="13">
        <f ca="1">IF(BU47=0,0,IF(BS47=0,1,BU47/BS47))</f>
        <v>-2.2940395169265625E-2</v>
      </c>
      <c r="BW47" s="12">
        <f>+SUM(BW44:BW46)</f>
        <v>175214</v>
      </c>
      <c r="BX47" s="86">
        <f ca="1">+SUM(BX44:BX46)</f>
        <v>163501</v>
      </c>
      <c r="BY47" s="12">
        <f ca="1">SUM(BY44:BY46)</f>
        <v>-11713</v>
      </c>
      <c r="BZ47" s="13">
        <f ca="1">IF(BY47=0,0,IF(BW47=0,1,BY47/BW47))</f>
        <v>-6.6849680961567001E-2</v>
      </c>
      <c r="CA47" s="12">
        <f>SUM(CA44:CA46)</f>
        <v>1802213</v>
      </c>
      <c r="CB47" s="86">
        <f ca="1">SUM(CB44:CB46)</f>
        <v>1753176</v>
      </c>
      <c r="CC47" s="12">
        <f ca="1">SUM(CC44:CC46)</f>
        <v>-49037</v>
      </c>
      <c r="CD47" s="13">
        <f ca="1">IF(CC47=0,0,IF(CA47=0,1,CC47/CA47))</f>
        <v>-2.7209325423798409E-2</v>
      </c>
      <c r="CE47" s="12">
        <f>+SUM(CE44:CE46)</f>
        <v>148289</v>
      </c>
      <c r="CF47" s="86">
        <f ca="1">+SUM(CF44:CF46)</f>
        <v>137460</v>
      </c>
      <c r="CG47" s="12">
        <f ca="1">SUM(CG44:CG46)</f>
        <v>-10829</v>
      </c>
      <c r="CH47" s="13">
        <f ca="1">IF(CG47=0,0,IF(CE47=0,1,CG47/CE47))</f>
        <v>-7.3026320226045091E-2</v>
      </c>
      <c r="CI47" s="12">
        <f>SUM(CI44:CI46)</f>
        <v>1950502</v>
      </c>
      <c r="CJ47" s="86">
        <f ca="1">SUM(CJ44:CJ46)</f>
        <v>1890636</v>
      </c>
      <c r="CK47" s="12">
        <f ca="1">SUM(CK44:CK46)</f>
        <v>-59866</v>
      </c>
      <c r="CL47" s="13">
        <f ca="1">IF(CK47=0,0,IF(CI47=0,1,CK47/CI47))</f>
        <v>-3.0692611440541973E-2</v>
      </c>
      <c r="CM47" s="12">
        <f>+SUM(CM44:CM46)</f>
        <v>129480</v>
      </c>
      <c r="CN47" s="86">
        <f ca="1">+SUM(CN44:CN46)</f>
        <v>124089</v>
      </c>
      <c r="CO47" s="12">
        <f ca="1">SUM(CO44:CO46)</f>
        <v>-5391</v>
      </c>
      <c r="CP47" s="13">
        <f ca="1">IF(CO47=0,0,IF(CM47=0,1,CO47/CM47))</f>
        <v>-4.1635773864689529E-2</v>
      </c>
      <c r="CQ47" s="12">
        <f>SUM(CQ44:CQ46)</f>
        <v>2079982</v>
      </c>
      <c r="CR47" s="86">
        <f ca="1">SUM(CR44:CR46)</f>
        <v>2014725</v>
      </c>
      <c r="CS47" s="12">
        <f ca="1">SUM(CS44:CS46)</f>
        <v>-65257</v>
      </c>
      <c r="CT47" s="13">
        <f ca="1">IF(CS47=0,0,IF(CQ47=0,1,CS47/CQ47))</f>
        <v>-3.1373829196598819E-2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165717</v>
      </c>
      <c r="D49" s="73">
        <f ca="1">OFFSET(CZ49,0,14,1,1)</f>
        <v>154893</v>
      </c>
      <c r="E49" s="18">
        <f ca="1">SUM(D49-C49)</f>
        <v>-10824</v>
      </c>
      <c r="F49" s="19">
        <f ca="1">IF(E49=0,0,IF(C49=0,1,E49/C49))</f>
        <v>-6.5316171545466067E-2</v>
      </c>
      <c r="G49" s="18">
        <f>SUMIF($C$6:F$6,G$5,$C49:F49)</f>
        <v>165717</v>
      </c>
      <c r="H49" s="73">
        <f ca="1">SUMIF($C$6:G$6,H$5,$C49:G49)</f>
        <v>154893</v>
      </c>
      <c r="I49" s="18">
        <f ca="1">SUM(H49-G49)</f>
        <v>-10824</v>
      </c>
      <c r="J49" s="19">
        <f ca="1">IF(I49=0,0,IF(G49=0,1,I49/G49))</f>
        <v>-6.5316171545466067E-2</v>
      </c>
      <c r="K49" s="18">
        <f>+DA49</f>
        <v>158456</v>
      </c>
      <c r="L49" s="73">
        <f ca="1">OFFSET(DA49,0,14,1,1)</f>
        <v>133537</v>
      </c>
      <c r="M49" s="18">
        <f ca="1">SUM(L49-K49)</f>
        <v>-24919</v>
      </c>
      <c r="N49" s="19">
        <f ca="1">IF(M49=0,0,IF(K49=0,1,M49/K49))</f>
        <v>-0.15726132175493512</v>
      </c>
      <c r="O49" s="18">
        <f>SUMIF($C$6:N$6,O$5,$C49:N49)</f>
        <v>324173</v>
      </c>
      <c r="P49" s="73">
        <f ca="1">SUMIF($C$6:O$6,P$5,$C49:O49)</f>
        <v>288430</v>
      </c>
      <c r="Q49" s="18">
        <f ca="1">SUM(P49-O49)</f>
        <v>-35743</v>
      </c>
      <c r="R49" s="19">
        <f ca="1">IF(Q49=0,0,IF(O49=0,1,Q49/O49))</f>
        <v>-0.11025902835831485</v>
      </c>
      <c r="S49" s="18">
        <f>+DB49</f>
        <v>210660</v>
      </c>
      <c r="T49" s="73">
        <f ca="1">OFFSET(DB49,0,14,1,1)</f>
        <v>184665</v>
      </c>
      <c r="U49" s="18">
        <f ca="1">SUM(T49-S49)</f>
        <v>-25995</v>
      </c>
      <c r="V49" s="19">
        <f ca="1">IF(U49=0,0,IF(S49=0,1,U49/S49))</f>
        <v>-0.12339789233836514</v>
      </c>
      <c r="W49" s="18">
        <f>SUMIF($C$6:V$6,W$5,$C49:V49)</f>
        <v>534833</v>
      </c>
      <c r="X49" s="73">
        <f ca="1">SUMIF($C$6:W$6,X$5,$C49:W49)</f>
        <v>473095</v>
      </c>
      <c r="Y49" s="18">
        <f ca="1">SUM(X49-W49)</f>
        <v>-61738</v>
      </c>
      <c r="Z49" s="19">
        <f ca="1">IF(Y49=0,0,IF(W49=0,1,Y49/W49))</f>
        <v>-0.11543416356133597</v>
      </c>
      <c r="AA49" s="18">
        <f>+DC49</f>
        <v>223555</v>
      </c>
      <c r="AB49" s="73">
        <f ca="1">OFFSET(DC49,0,14,1,1)</f>
        <v>191551</v>
      </c>
      <c r="AC49" s="18">
        <f ca="1">SUM(AB49-AA49)</f>
        <v>-32004</v>
      </c>
      <c r="AD49" s="19">
        <f ca="1">IF(AC49=0,0,IF(AA49=0,1,AC49/AA49))</f>
        <v>-0.14315940148956632</v>
      </c>
      <c r="AE49" s="18">
        <f>SUMIF($C$6:AD$6,AE$5,$C49:AD49)</f>
        <v>758388</v>
      </c>
      <c r="AF49" s="73">
        <f ca="1">SUMIF($C$6:AE$6,AF$5,$C49:AE49)</f>
        <v>664646</v>
      </c>
      <c r="AG49" s="18">
        <f ca="1">SUM(AF49-AE49)</f>
        <v>-93742</v>
      </c>
      <c r="AH49" s="19">
        <f ca="1">IF(AG49=0,0,IF(AE49=0,1,AG49/AE49))</f>
        <v>-0.12360691361150229</v>
      </c>
      <c r="AI49" s="18">
        <f>+DD49</f>
        <v>248866</v>
      </c>
      <c r="AJ49" s="73">
        <f ca="1">OFFSET(DD49,0,14,1,1)</f>
        <v>227801</v>
      </c>
      <c r="AK49" s="18">
        <f ca="1">SUM(AJ49-AI49)</f>
        <v>-21065</v>
      </c>
      <c r="AL49" s="19">
        <f ca="1">IF(AK49=0,0,IF(AI49=0,1,AK49/AI49))</f>
        <v>-8.4643944934221629E-2</v>
      </c>
      <c r="AM49" s="18">
        <f>SUMIF($C$6:AL$6,AM$5,$C49:AL49)</f>
        <v>1007254</v>
      </c>
      <c r="AN49" s="73">
        <f ca="1">SUMIF($C$6:AM$6,AN$5,$C49:AM49)</f>
        <v>892447</v>
      </c>
      <c r="AO49" s="18">
        <f ca="1">SUM(AN49-AM49)</f>
        <v>-114807</v>
      </c>
      <c r="AP49" s="19">
        <f ca="1">IF(AO49=0,0,IF(AM49=0,1,AO49/AM49))</f>
        <v>-0.11398018771829152</v>
      </c>
      <c r="AQ49" s="18">
        <f>+DE49</f>
        <v>249092</v>
      </c>
      <c r="AR49" s="73">
        <f ca="1">OFFSET(DE49,0,14,1,1)</f>
        <v>224989</v>
      </c>
      <c r="AS49" s="18">
        <f ca="1">SUM(AR49-AQ49)</f>
        <v>-24103</v>
      </c>
      <c r="AT49" s="19">
        <f ca="1">IF(AS49=0,0,IF(AQ49=0,1,AS49/AQ49))</f>
        <v>-9.6763444831628478E-2</v>
      </c>
      <c r="AU49" s="18">
        <f>SUMIF($C$6:AT$6,AU$5,$C49:AT49)</f>
        <v>1256346</v>
      </c>
      <c r="AV49" s="73">
        <f ca="1">SUMIF($C$6:AU$6,AV$5,$C49:AU49)</f>
        <v>1117436</v>
      </c>
      <c r="AW49" s="18">
        <f ca="1">SUM(AV49-AU49)</f>
        <v>-138910</v>
      </c>
      <c r="AX49" s="19">
        <f ca="1">IF(AW49=0,0,IF(AU49=0,1,AW49/AU49))</f>
        <v>-0.11056667510383286</v>
      </c>
      <c r="AY49" s="18">
        <f>+DF49</f>
        <v>286257</v>
      </c>
      <c r="AZ49" s="73">
        <f ca="1">OFFSET(DF49,0,14,1,1)</f>
        <v>275422</v>
      </c>
      <c r="BA49" s="18">
        <f ca="1">SUM(AZ49-AY49)</f>
        <v>-10835</v>
      </c>
      <c r="BB49" s="19">
        <f ca="1">IF(BA49=0,0,IF(AY49=0,1,BA49/AY49))</f>
        <v>-3.7850602780019352E-2</v>
      </c>
      <c r="BC49" s="18">
        <f>SUMIF($C$6:BB$6,BC$5,$C49:BB49)</f>
        <v>1542603</v>
      </c>
      <c r="BD49" s="73">
        <f ca="1">SUMIF($C$6:BC$6,BD$5,$C49:BC49)</f>
        <v>1392858</v>
      </c>
      <c r="BE49" s="18">
        <f ca="1">SUM(BD49-BC49)</f>
        <v>-149745</v>
      </c>
      <c r="BF49" s="19">
        <f ca="1">IF(BE49=0,0,IF(BC49=0,1,BE49/BC49))</f>
        <v>-9.7072934513935213E-2</v>
      </c>
      <c r="BG49" s="18">
        <f>+DG49</f>
        <v>316711</v>
      </c>
      <c r="BH49" s="73">
        <f ca="1">OFFSET(DG49,0,14,1,1)</f>
        <v>282830</v>
      </c>
      <c r="BI49" s="18">
        <f ca="1">SUM(BH49-BG49)</f>
        <v>-33881</v>
      </c>
      <c r="BJ49" s="19">
        <f ca="1">IF(BI49=0,0,IF(BG49=0,1,BI49/BG49))</f>
        <v>-0.10697765470728834</v>
      </c>
      <c r="BK49" s="18">
        <f>SUMIF($C$6:BJ$6,BK$5,$C49:BJ49)</f>
        <v>1859314</v>
      </c>
      <c r="BL49" s="73">
        <f ca="1">SUMIF($C$6:BK$6,BL$5,$C49:BK49)</f>
        <v>1675688</v>
      </c>
      <c r="BM49" s="18">
        <f ca="1">SUM(BL49-BK49)</f>
        <v>-183626</v>
      </c>
      <c r="BN49" s="19">
        <f ca="1">IF(BM49=0,0,IF(BK49=0,1,BM49/BK49))</f>
        <v>-9.8760080330702618E-2</v>
      </c>
      <c r="BO49" s="18">
        <f>+DH49</f>
        <v>235775</v>
      </c>
      <c r="BP49" s="73">
        <f ca="1">OFFSET(DH49,0,14,1,1)</f>
        <v>215316</v>
      </c>
      <c r="BQ49" s="18">
        <f ca="1">SUM(BP49-BO49)</f>
        <v>-20459</v>
      </c>
      <c r="BR49" s="19">
        <f ca="1">IF(BQ49=0,0,IF(BO49=0,1,BQ49/BO49))</f>
        <v>-8.6773406849750823E-2</v>
      </c>
      <c r="BS49" s="18">
        <f>SUMIF($C$6:BR$6,BS$5,$C49:BR49)</f>
        <v>2095089</v>
      </c>
      <c r="BT49" s="73">
        <f ca="1">SUMIF($C$6:BS$6,BT$5,$C49:BS49)</f>
        <v>1891004</v>
      </c>
      <c r="BU49" s="18">
        <f ca="1">SUM(BT49-BS49)</f>
        <v>-204085</v>
      </c>
      <c r="BV49" s="19">
        <f ca="1">IF(BU49=0,0,IF(BS49=0,1,BU49/BS49))</f>
        <v>-9.7411136233353332E-2</v>
      </c>
      <c r="BW49" s="18">
        <f>+DI49</f>
        <v>234540</v>
      </c>
      <c r="BX49" s="73">
        <f ca="1">OFFSET(DI49,0,14,1,1)</f>
        <v>202295</v>
      </c>
      <c r="BY49" s="18">
        <f ca="1">SUM(BX49-BW49)</f>
        <v>-32245</v>
      </c>
      <c r="BZ49" s="19">
        <f ca="1">IF(BY49=0,0,IF(BW49=0,1,BY49/BW49))</f>
        <v>-0.13748187942355247</v>
      </c>
      <c r="CA49" s="18">
        <f>SUMIF($C$6:BZ$6,CA$5,$C49:BZ49)</f>
        <v>2329629</v>
      </c>
      <c r="CB49" s="73">
        <f ca="1">SUMIF($C$6:CA$6,CB$5,$C49:CA49)</f>
        <v>2093299</v>
      </c>
      <c r="CC49" s="18">
        <f ca="1">SUM(CB49-CA49)</f>
        <v>-236330</v>
      </c>
      <c r="CD49" s="19">
        <f ca="1">IF(CC49=0,0,IF(CA49=0,1,CC49/CA49))</f>
        <v>-0.10144533743355702</v>
      </c>
      <c r="CE49" s="18">
        <f>+DJ49</f>
        <v>203026</v>
      </c>
      <c r="CF49" s="73">
        <f ca="1">OFFSET(DJ49,0,14,1,1)</f>
        <v>186615</v>
      </c>
      <c r="CG49" s="18">
        <f ca="1">SUM(CF49-CE49)</f>
        <v>-16411</v>
      </c>
      <c r="CH49" s="19">
        <f ca="1">IF(CG49=0,0,IF(CE49=0,1,CG49/CE49))</f>
        <v>-8.0832011663530781E-2</v>
      </c>
      <c r="CI49" s="18">
        <f>SUMIF($C$6:CH$6,CI$5,$C49:CH49)</f>
        <v>2532655</v>
      </c>
      <c r="CJ49" s="73">
        <f ca="1">SUMIF($C$6:CI$6,CJ$5,$C49:CI49)</f>
        <v>2279914</v>
      </c>
      <c r="CK49" s="18">
        <f ca="1">SUM(CJ49-CI49)</f>
        <v>-252741</v>
      </c>
      <c r="CL49" s="19">
        <f ca="1">IF(CK49=0,0,IF(CI49=0,1,CK49/CI49))</f>
        <v>-9.9792905073924396E-2</v>
      </c>
      <c r="CM49" s="18">
        <f>+DK49</f>
        <v>209818</v>
      </c>
      <c r="CN49" s="73">
        <f ca="1">OFFSET(DK49,0,14,1,1)</f>
        <v>182279</v>
      </c>
      <c r="CO49" s="18">
        <f ca="1">SUM(CN49-CM49)</f>
        <v>-27539</v>
      </c>
      <c r="CP49" s="19">
        <f ca="1">IF(CO49=0,0,IF(CM49=0,1,CO49/CM49))</f>
        <v>-0.13125184683868876</v>
      </c>
      <c r="CQ49" s="18">
        <f>SUMIF($C$6:CP$6,CQ$5,$C49:CP49)</f>
        <v>2742473</v>
      </c>
      <c r="CR49" s="73">
        <f ca="1">SUMIF($C$6:CQ$6,CR$5,$C49:CQ49)</f>
        <v>2462193</v>
      </c>
      <c r="CS49" s="18">
        <f ca="1">SUM(CR49-CQ49)</f>
        <v>-280280</v>
      </c>
      <c r="CT49" s="19">
        <f ca="1">IF(CS49=0,0,IF(CQ49=0,1,CS49/CQ49))</f>
        <v>-0.10219972995176252</v>
      </c>
      <c r="CW49" t="s">
        <v>12</v>
      </c>
      <c r="CX49" t="s">
        <v>6</v>
      </c>
      <c r="CZ49" s="74">
        <f>SUMIF(LQB!$A$93:$A$103,'2014-2015'!CZ$7,LQB!D$93:D$103)</f>
        <v>165717</v>
      </c>
      <c r="DA49" s="74">
        <f>SUMIF(LQB!$A$93:$A$103,'2014-2015'!DA$7,LQB!E$93:E$103)</f>
        <v>158456</v>
      </c>
      <c r="DB49" s="74">
        <f>SUMIF(LQB!$A$93:$A$103,'2014-2015'!DB$7,LQB!F$93:F$103)</f>
        <v>210660</v>
      </c>
      <c r="DC49" s="74">
        <f>SUMIF(LQB!$A$93:$A$103,'2014-2015'!DC$7,LQB!G$93:G$103)</f>
        <v>223555</v>
      </c>
      <c r="DD49" s="74">
        <f>SUMIF(LQB!$A$93:$A$103,'2014-2015'!DD$7,LQB!H$93:H$103)</f>
        <v>248866</v>
      </c>
      <c r="DE49" s="74">
        <f>SUMIF(LQB!$A$93:$A$103,'2014-2015'!DE$7,LQB!I$93:I$103)</f>
        <v>249092</v>
      </c>
      <c r="DF49" s="74">
        <f>SUMIF(LQB!$A$93:$A$103,'2014-2015'!DF$7,LQB!J$93:J$103)</f>
        <v>286257</v>
      </c>
      <c r="DG49" s="74">
        <f>SUMIF(LQB!$A$93:$A$103,'2014-2015'!DG$7,LQB!K$93:K$103)</f>
        <v>316711</v>
      </c>
      <c r="DH49" s="74">
        <f>SUMIF(LQB!$A$93:$A$103,'2014-2015'!DH$7,LQB!L$93:L$103)</f>
        <v>235775</v>
      </c>
      <c r="DI49" s="74">
        <f>SUMIF(LQB!$A$93:$A$103,'2014-2015'!DI$7,LQB!M$93:M$103)</f>
        <v>234540</v>
      </c>
      <c r="DJ49" s="74">
        <f>SUMIF(LQB!$A$93:$A$103,'2014-2015'!DJ$7,LQB!N$93:N$103)</f>
        <v>203026</v>
      </c>
      <c r="DK49" s="74">
        <f>SUMIF(LQB!$A$93:$A$103,'2014-2015'!DK$7,LQB!O$93:O$103)</f>
        <v>209818</v>
      </c>
      <c r="DN49" s="74">
        <f>SUMIF(LQB!$A$93:$A$103,'2014-2015'!DN$7,LQB!D$93:D$103)</f>
        <v>154893</v>
      </c>
      <c r="DO49" s="74">
        <f>SUMIF(LQB!$A$93:$A$103,'2014-2015'!DO$7,LQB!E$93:E$103)</f>
        <v>133537</v>
      </c>
      <c r="DP49" s="74">
        <f>SUMIF(LQB!$A$93:$A$103,'2014-2015'!DP$7,LQB!F$93:F$103)</f>
        <v>184665</v>
      </c>
      <c r="DQ49" s="74">
        <f>SUMIF(LQB!$A$93:$A$103,'2014-2015'!DQ$7,LQB!G$93:G$103)</f>
        <v>191551</v>
      </c>
      <c r="DR49" s="74">
        <f>SUMIF(LQB!$A$93:$A$103,'2014-2015'!DR$7,LQB!H$93:H$103)</f>
        <v>227801</v>
      </c>
      <c r="DS49" s="74">
        <f>SUMIF(LQB!$A$93:$A$103,'2014-2015'!DS$7,LQB!I$93:I$103)</f>
        <v>224989</v>
      </c>
      <c r="DT49" s="74">
        <f>SUMIF(LQB!$A$93:$A$103,'2014-2015'!DT$7,LQB!J$93:J$103)</f>
        <v>275422</v>
      </c>
      <c r="DU49" s="74">
        <f>SUMIF(LQB!$A$93:$A$103,'2014-2015'!DU$7,LQB!K$93:K$103)</f>
        <v>282830</v>
      </c>
      <c r="DV49" s="74">
        <f>SUMIF(LQB!$A$93:$A$103,'2014-2015'!DV$7,LQB!L$93:L$103)</f>
        <v>215316</v>
      </c>
      <c r="DW49" s="74">
        <f>SUMIF(LQB!$A$93:$A$103,'2014-2015'!DW$7,LQB!M$93:M$103)</f>
        <v>202295</v>
      </c>
      <c r="DX49" s="74">
        <f>SUMIF(LQB!$A$93:$A$103,'2014-2015'!DX$7,LQB!N$93:N$103)</f>
        <v>186615</v>
      </c>
      <c r="DY49" s="74">
        <f>SUMIF(LQB!$A$93:$A$103,'2014-2015'!DY$7,LQB!O$93:O$103)</f>
        <v>182279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55648</v>
      </c>
      <c r="D50" s="73">
        <f ca="1">OFFSET(CZ50,0,14,1,1)</f>
        <v>55740</v>
      </c>
      <c r="E50" s="18">
        <f ca="1">SUM(D50-C50)</f>
        <v>92</v>
      </c>
      <c r="F50" s="19">
        <f ca="1">IF(E50=0,0,IF(C50=0,1,E50/C50))</f>
        <v>1.6532489936745256E-3</v>
      </c>
      <c r="G50" s="18">
        <f>SUMIF($C$6:F$6,G$5,$C50:F50)</f>
        <v>55648</v>
      </c>
      <c r="H50" s="73">
        <f ca="1">SUMIF($C$6:G$6,H$5,$C50:G50)</f>
        <v>55740</v>
      </c>
      <c r="I50" s="18">
        <f ca="1">SUM(H50-G50)</f>
        <v>92</v>
      </c>
      <c r="J50" s="19">
        <f ca="1">IF(I50=0,0,IF(G50=0,1,I50/G50))</f>
        <v>1.6532489936745256E-3</v>
      </c>
      <c r="K50" s="18">
        <f>+DA50</f>
        <v>52664</v>
      </c>
      <c r="L50" s="73">
        <f ca="1">OFFSET(DA50,0,14,1,1)</f>
        <v>51718</v>
      </c>
      <c r="M50" s="18">
        <f ca="1">SUM(L50-K50)</f>
        <v>-946</v>
      </c>
      <c r="N50" s="19">
        <f ca="1">IF(M50=0,0,IF(K50=0,1,M50/K50))</f>
        <v>-1.7962934832143399E-2</v>
      </c>
      <c r="O50" s="18">
        <f>SUMIF($C$6:N$6,O$5,$C50:N50)</f>
        <v>108312</v>
      </c>
      <c r="P50" s="73">
        <f ca="1">SUMIF($C$6:O$6,P$5,$C50:O50)</f>
        <v>107458</v>
      </c>
      <c r="Q50" s="18">
        <f ca="1">SUM(P50-O50)</f>
        <v>-854</v>
      </c>
      <c r="R50" s="19">
        <f ca="1">IF(Q50=0,0,IF(O50=0,1,Q50/O50))</f>
        <v>-7.8846295885959088E-3</v>
      </c>
      <c r="S50" s="18">
        <f>+DB50</f>
        <v>58434</v>
      </c>
      <c r="T50" s="73">
        <f ca="1">OFFSET(DB50,0,14,1,1)</f>
        <v>62110</v>
      </c>
      <c r="U50" s="18">
        <f ca="1">SUM(T50-S50)</f>
        <v>3676</v>
      </c>
      <c r="V50" s="19">
        <f ca="1">IF(U50=0,0,IF(S50=0,1,U50/S50))</f>
        <v>6.2908580620871415E-2</v>
      </c>
      <c r="W50" s="18">
        <f>SUMIF($C$6:V$6,W$5,$C50:V50)</f>
        <v>166746</v>
      </c>
      <c r="X50" s="73">
        <f ca="1">SUMIF($C$6:W$6,X$5,$C50:W50)</f>
        <v>169568</v>
      </c>
      <c r="Y50" s="18">
        <f ca="1">SUM(X50-W50)</f>
        <v>2822</v>
      </c>
      <c r="Z50" s="19">
        <f ca="1">IF(Y50=0,0,IF(W50=0,1,Y50/W50))</f>
        <v>1.692394420255958E-2</v>
      </c>
      <c r="AA50" s="18">
        <f>+DC50</f>
        <v>60906</v>
      </c>
      <c r="AB50" s="73">
        <f ca="1">OFFSET(DC50,0,14,1,1)</f>
        <v>62786</v>
      </c>
      <c r="AC50" s="18">
        <f ca="1">SUM(AB50-AA50)</f>
        <v>1880</v>
      </c>
      <c r="AD50" s="19">
        <f ca="1">IF(AC50=0,0,IF(AA50=0,1,AC50/AA50))</f>
        <v>3.0867238038945258E-2</v>
      </c>
      <c r="AE50" s="18">
        <f>SUMIF($C$6:AD$6,AE$5,$C50:AD50)</f>
        <v>227652</v>
      </c>
      <c r="AF50" s="73">
        <f ca="1">SUMIF($C$6:AE$6,AF$5,$C50:AE50)</f>
        <v>232354</v>
      </c>
      <c r="AG50" s="18">
        <f ca="1">SUM(AF50-AE50)</f>
        <v>4702</v>
      </c>
      <c r="AH50" s="19">
        <f ca="1">IF(AG50=0,0,IF(AE50=0,1,AG50/AE50))</f>
        <v>2.0654332050673834E-2</v>
      </c>
      <c r="AI50" s="18">
        <f>+DD50</f>
        <v>64200</v>
      </c>
      <c r="AJ50" s="73">
        <f ca="1">OFFSET(DD50,0,14,1,1)</f>
        <v>63648</v>
      </c>
      <c r="AK50" s="18">
        <f ca="1">SUM(AJ50-AI50)</f>
        <v>-552</v>
      </c>
      <c r="AL50" s="19">
        <f ca="1">IF(AK50=0,0,IF(AI50=0,1,AK50/AI50))</f>
        <v>-8.5981308411214961E-3</v>
      </c>
      <c r="AM50" s="18">
        <f>SUMIF($C$6:AL$6,AM$5,$C50:AL50)</f>
        <v>291852</v>
      </c>
      <c r="AN50" s="73">
        <f ca="1">SUMIF($C$6:AM$6,AN$5,$C50:AM50)</f>
        <v>296002</v>
      </c>
      <c r="AO50" s="18">
        <f ca="1">SUM(AN50-AM50)</f>
        <v>4150</v>
      </c>
      <c r="AP50" s="19">
        <f ca="1">IF(AO50=0,0,IF(AM50=0,1,AO50/AM50))</f>
        <v>1.4219535929169578E-2</v>
      </c>
      <c r="AQ50" s="18">
        <f>+DE50</f>
        <v>61082</v>
      </c>
      <c r="AR50" s="73">
        <f ca="1">OFFSET(DE50,0,14,1,1)</f>
        <v>63284</v>
      </c>
      <c r="AS50" s="18">
        <f ca="1">SUM(AR50-AQ50)</f>
        <v>2202</v>
      </c>
      <c r="AT50" s="19">
        <f ca="1">IF(AS50=0,0,IF(AQ50=0,1,AS50/AQ50))</f>
        <v>3.604990013424577E-2</v>
      </c>
      <c r="AU50" s="18">
        <f>SUMIF($C$6:AT$6,AU$5,$C50:AT50)</f>
        <v>352934</v>
      </c>
      <c r="AV50" s="73">
        <f ca="1">SUMIF($C$6:AU$6,AV$5,$C50:AU50)</f>
        <v>359286</v>
      </c>
      <c r="AW50" s="18">
        <f ca="1">SUM(AV50-AU50)</f>
        <v>6352</v>
      </c>
      <c r="AX50" s="19">
        <f ca="1">IF(AW50=0,0,IF(AU50=0,1,AW50/AU50))</f>
        <v>1.7997699286552159E-2</v>
      </c>
      <c r="AY50" s="18">
        <f>+DF50</f>
        <v>62128</v>
      </c>
      <c r="AZ50" s="73">
        <f ca="1">OFFSET(DF50,0,14,1,1)</f>
        <v>61492</v>
      </c>
      <c r="BA50" s="18">
        <f ca="1">SUM(AZ50-AY50)</f>
        <v>-636</v>
      </c>
      <c r="BB50" s="19">
        <f ca="1">IF(BA50=0,0,IF(AY50=0,1,BA50/AY50))</f>
        <v>-1.0236930208601596E-2</v>
      </c>
      <c r="BC50" s="18">
        <f>SUMIF($C$6:BB$6,BC$5,$C50:BB50)</f>
        <v>415062</v>
      </c>
      <c r="BD50" s="73">
        <f ca="1">SUMIF($C$6:BC$6,BD$5,$C50:BC50)</f>
        <v>420778</v>
      </c>
      <c r="BE50" s="18">
        <f ca="1">SUM(BD50-BC50)</f>
        <v>5716</v>
      </c>
      <c r="BF50" s="19">
        <f ca="1">IF(BE50=0,0,IF(BC50=0,1,BE50/BC50))</f>
        <v>1.3771436556466263E-2</v>
      </c>
      <c r="BG50" s="18">
        <f>+DG50</f>
        <v>59872</v>
      </c>
      <c r="BH50" s="73">
        <f ca="1">OFFSET(DG50,0,14,1,1)</f>
        <v>60980</v>
      </c>
      <c r="BI50" s="18">
        <f ca="1">SUM(BH50-BG50)</f>
        <v>1108</v>
      </c>
      <c r="BJ50" s="19">
        <f ca="1">IF(BI50=0,0,IF(BG50=0,1,BI50/BG50))</f>
        <v>1.8506146445750934E-2</v>
      </c>
      <c r="BK50" s="18">
        <f>SUMIF($C$6:BJ$6,BK$5,$C50:BJ50)</f>
        <v>474934</v>
      </c>
      <c r="BL50" s="73">
        <f ca="1">SUMIF($C$6:BK$6,BL$5,$C50:BK50)</f>
        <v>481758</v>
      </c>
      <c r="BM50" s="18">
        <f ca="1">SUM(BL50-BK50)</f>
        <v>6824</v>
      </c>
      <c r="BN50" s="19">
        <f ca="1">IF(BM50=0,0,IF(BK50=0,1,BM50/BK50))</f>
        <v>1.4368312228646507E-2</v>
      </c>
      <c r="BO50" s="18">
        <f>+DH50</f>
        <v>62092</v>
      </c>
      <c r="BP50" s="73">
        <f ca="1">OFFSET(DH50,0,14,1,1)</f>
        <v>62396</v>
      </c>
      <c r="BQ50" s="18">
        <f ca="1">SUM(BP50-BO50)</f>
        <v>304</v>
      </c>
      <c r="BR50" s="19">
        <f ca="1">IF(BQ50=0,0,IF(BO50=0,1,BQ50/BO50))</f>
        <v>4.8959608323133411E-3</v>
      </c>
      <c r="BS50" s="18">
        <f>SUMIF($C$6:BR$6,BS$5,$C50:BR50)</f>
        <v>537026</v>
      </c>
      <c r="BT50" s="73">
        <f ca="1">SUMIF($C$6:BS$6,BT$5,$C50:BS50)</f>
        <v>544154</v>
      </c>
      <c r="BU50" s="18">
        <f ca="1">SUM(BT50-BS50)</f>
        <v>7128</v>
      </c>
      <c r="BV50" s="19">
        <f ca="1">IF(BU50=0,0,IF(BS50=0,1,BU50/BS50))</f>
        <v>1.3273100371304183E-2</v>
      </c>
      <c r="BW50" s="18">
        <f>+DI50</f>
        <v>66078</v>
      </c>
      <c r="BX50" s="73">
        <f ca="1">OFFSET(DI50,0,14,1,1)</f>
        <v>62938</v>
      </c>
      <c r="BY50" s="18">
        <f ca="1">SUM(BX50-BW50)</f>
        <v>-3140</v>
      </c>
      <c r="BZ50" s="19">
        <f ca="1">IF(BY50=0,0,IF(BW50=0,1,BY50/BW50))</f>
        <v>-4.751959805078846E-2</v>
      </c>
      <c r="CA50" s="18">
        <f>SUMIF($C$6:BZ$6,CA$5,$C50:BZ50)</f>
        <v>603104</v>
      </c>
      <c r="CB50" s="73">
        <f ca="1">SUMIF($C$6:CA$6,CB$5,$C50:CA50)</f>
        <v>607092</v>
      </c>
      <c r="CC50" s="18">
        <f ca="1">SUM(CB50-CA50)</f>
        <v>3988</v>
      </c>
      <c r="CD50" s="19">
        <f ca="1">IF(CC50=0,0,IF(CA50=0,1,CC50/CA50))</f>
        <v>6.6124582161617229E-3</v>
      </c>
      <c r="CE50" s="18">
        <f>+DJ50</f>
        <v>59804</v>
      </c>
      <c r="CF50" s="73">
        <f ca="1">OFFSET(DJ50,0,14,1,1)</f>
        <v>58792</v>
      </c>
      <c r="CG50" s="18">
        <f ca="1">SUM(CF50-CE50)</f>
        <v>-1012</v>
      </c>
      <c r="CH50" s="19">
        <f ca="1">IF(CG50=0,0,IF(CE50=0,1,CG50/CE50))</f>
        <v>-1.6921945020399974E-2</v>
      </c>
      <c r="CI50" s="18">
        <f>SUMIF($C$6:CH$6,CI$5,$C50:CH50)</f>
        <v>662908</v>
      </c>
      <c r="CJ50" s="73">
        <f ca="1">SUMIF($C$6:CI$6,CJ$5,$C50:CI50)</f>
        <v>665884</v>
      </c>
      <c r="CK50" s="18">
        <f ca="1">SUM(CJ50-CI50)</f>
        <v>2976</v>
      </c>
      <c r="CL50" s="19">
        <f ca="1">IF(CK50=0,0,IF(CI50=0,1,CK50/CI50))</f>
        <v>4.4893107339178291E-3</v>
      </c>
      <c r="CM50" s="18">
        <f>+DK50</f>
        <v>57680</v>
      </c>
      <c r="CN50" s="73">
        <f ca="1">OFFSET(DK50,0,14,1,1)</f>
        <v>57860</v>
      </c>
      <c r="CO50" s="18">
        <f ca="1">SUM(CN50-CM50)</f>
        <v>180</v>
      </c>
      <c r="CP50" s="19">
        <f ca="1">IF(CO50=0,0,IF(CM50=0,1,CO50/CM50))</f>
        <v>3.1206657420249652E-3</v>
      </c>
      <c r="CQ50" s="18">
        <f>SUMIF($C$6:CP$6,CQ$5,$C50:CP50)</f>
        <v>720588</v>
      </c>
      <c r="CR50" s="73">
        <f ca="1">SUMIF($C$6:CQ$6,CR$5,$C50:CQ50)</f>
        <v>723744</v>
      </c>
      <c r="CS50" s="18">
        <f ca="1">SUM(CR50-CQ50)</f>
        <v>3156</v>
      </c>
      <c r="CT50" s="19">
        <f ca="1">IF(CS50=0,0,IF(CQ50=0,1,CS50/CQ50))</f>
        <v>4.379756532165398E-3</v>
      </c>
      <c r="CW50" t="s">
        <v>12</v>
      </c>
      <c r="CX50" t="s">
        <v>7</v>
      </c>
      <c r="CY50" s="7"/>
      <c r="CZ50" s="74">
        <f>SUMIF(LQB!$A$111:$A$121,'2014-2015'!CZ$7,LQB!D$111:D$121)</f>
        <v>55648</v>
      </c>
      <c r="DA50" s="74">
        <f>SUMIF(LQB!$A$111:$A$121,'2014-2015'!DA$7,LQB!E$111:E$121)</f>
        <v>52664</v>
      </c>
      <c r="DB50" s="74">
        <f>SUMIF(LQB!$A$111:$A$121,'2014-2015'!DB$7,LQB!F$111:F$121)</f>
        <v>58434</v>
      </c>
      <c r="DC50" s="74">
        <f>SUMIF(LQB!$A$111:$A$121,'2014-2015'!DC$7,LQB!G$111:G$121)</f>
        <v>60906</v>
      </c>
      <c r="DD50" s="74">
        <f>SUMIF(LQB!$A$111:$A$121,'2014-2015'!DD$7,LQB!H$111:H$121)</f>
        <v>64200</v>
      </c>
      <c r="DE50" s="74">
        <f>SUMIF(LQB!$A$111:$A$121,'2014-2015'!DE$7,LQB!I$111:I$121)</f>
        <v>61082</v>
      </c>
      <c r="DF50" s="74">
        <f>SUMIF(LQB!$A$111:$A$121,'2014-2015'!DF$7,LQB!J$111:J$121)</f>
        <v>62128</v>
      </c>
      <c r="DG50" s="74">
        <f>SUMIF(LQB!$A$111:$A$121,'2014-2015'!DG$7,LQB!K$111:K$121)</f>
        <v>59872</v>
      </c>
      <c r="DH50" s="74">
        <f>SUMIF(LQB!$A$111:$A$121,'2014-2015'!DH$7,LQB!L$111:L$121)</f>
        <v>62092</v>
      </c>
      <c r="DI50" s="74">
        <f>SUMIF(LQB!$A$111:$A$121,'2014-2015'!DI$7,LQB!M$111:M$121)</f>
        <v>66078</v>
      </c>
      <c r="DJ50" s="74">
        <f>SUMIF(LQB!$A$111:$A$121,'2014-2015'!DJ$7,LQB!N$111:N$121)</f>
        <v>59804</v>
      </c>
      <c r="DK50" s="74">
        <f>SUMIF(LQB!$A$111:$A$121,'2014-2015'!DK$7,LQB!O$111:O$121)</f>
        <v>57680</v>
      </c>
      <c r="DN50" s="74">
        <f>SUMIF(LQB!$A$111:$A$121,'2014-2015'!DN$7,LQB!D$111:D$121)</f>
        <v>55740</v>
      </c>
      <c r="DO50" s="74">
        <f>SUMIF(LQB!$A$111:$A$121,'2014-2015'!DO$7,LQB!E$111:E$121)</f>
        <v>51718</v>
      </c>
      <c r="DP50" s="74">
        <f>SUMIF(LQB!$A$111:$A$121,'2014-2015'!DP$7,LQB!F$111:F$121)</f>
        <v>62110</v>
      </c>
      <c r="DQ50" s="74">
        <f>SUMIF(LQB!$A$111:$A$121,'2014-2015'!DQ$7,LQB!G$111:G$121)</f>
        <v>62786</v>
      </c>
      <c r="DR50" s="74">
        <f>SUMIF(LQB!$A$111:$A$121,'2014-2015'!DR$7,LQB!H$111:H$121)</f>
        <v>63648</v>
      </c>
      <c r="DS50" s="74">
        <f>SUMIF(LQB!$A$111:$A$121,'2014-2015'!DS$7,LQB!I$111:I$121)</f>
        <v>63284</v>
      </c>
      <c r="DT50" s="74">
        <f>SUMIF(LQB!$A$111:$A$121,'2014-2015'!DT$7,LQB!J$111:J$121)</f>
        <v>61492</v>
      </c>
      <c r="DU50" s="74">
        <f>SUMIF(LQB!$A$111:$A$121,'2014-2015'!DU$7,LQB!K$111:K$121)</f>
        <v>60980</v>
      </c>
      <c r="DV50" s="74">
        <f>SUMIF(LQB!$A$111:$A$121,'2014-2015'!DV$7,LQB!L$111:L$121)</f>
        <v>62396</v>
      </c>
      <c r="DW50" s="74">
        <f>SUMIF(LQB!$A$111:$A$121,'2014-2015'!DW$7,LQB!M$111:M$121)</f>
        <v>62938</v>
      </c>
      <c r="DX50" s="74">
        <f>SUMIF(LQB!$A$111:$A$121,'2014-2015'!DX$7,LQB!N$111:N$121)</f>
        <v>58792</v>
      </c>
      <c r="DY50" s="74">
        <f>SUMIF(LQB!$A$111:$A$121,'2014-2015'!DY$7,LQB!O$111:O$121)</f>
        <v>57860</v>
      </c>
    </row>
    <row r="51" spans="1:130">
      <c r="A51" s="83"/>
      <c r="B51" s="26" t="s">
        <v>8</v>
      </c>
      <c r="C51" s="73">
        <f>+CZ51</f>
        <v>314</v>
      </c>
      <c r="D51" s="73">
        <f ca="1">OFFSET(CZ51,0,14,1,1)</f>
        <v>300</v>
      </c>
      <c r="E51" s="73">
        <f ca="1">SUM(D51-C51)</f>
        <v>-14</v>
      </c>
      <c r="F51" s="19">
        <f ca="1">IF(E51=0,0,IF(C51=0,1,E51/C51))</f>
        <v>-4.4585987261146494E-2</v>
      </c>
      <c r="G51" s="73">
        <f>SUMIF($C$6:F$6,G$5,$C51:F51)</f>
        <v>314</v>
      </c>
      <c r="H51" s="73">
        <f ca="1">SUMIF($C$6:G$6,H$5,$C51:G51)</f>
        <v>300</v>
      </c>
      <c r="I51" s="73">
        <f ca="1">SUM(H51-G51)</f>
        <v>-14</v>
      </c>
      <c r="J51" s="19">
        <f ca="1">IF(I51=0,0,IF(G51=0,1,I51/G51))</f>
        <v>-4.4585987261146494E-2</v>
      </c>
      <c r="K51" s="73">
        <f>+DA51</f>
        <v>344</v>
      </c>
      <c r="L51" s="73">
        <f ca="1">OFFSET(DA51,0,14,1,1)</f>
        <v>302</v>
      </c>
      <c r="M51" s="73">
        <f ca="1">SUM(L51-K51)</f>
        <v>-42</v>
      </c>
      <c r="N51" s="19">
        <f ca="1">IF(M51=0,0,IF(K51=0,1,M51/K51))</f>
        <v>-0.12209302325581395</v>
      </c>
      <c r="O51" s="73">
        <f>SUMIF($C$6:N$6,O$5,$C51:N51)</f>
        <v>658</v>
      </c>
      <c r="P51" s="73">
        <f ca="1">SUMIF($C$6:O$6,P$5,$C51:O51)</f>
        <v>602</v>
      </c>
      <c r="Q51" s="73">
        <f ca="1">SUM(P51-O51)</f>
        <v>-56</v>
      </c>
      <c r="R51" s="19">
        <f ca="1">IF(Q51=0,0,IF(O51=0,1,Q51/O51))</f>
        <v>-8.5106382978723402E-2</v>
      </c>
      <c r="S51" s="73">
        <f>+DB51</f>
        <v>386</v>
      </c>
      <c r="T51" s="73">
        <f ca="1">OFFSET(DB51,0,14,1,1)</f>
        <v>512</v>
      </c>
      <c r="U51" s="73">
        <f ca="1">SUM(T51-S51)</f>
        <v>126</v>
      </c>
      <c r="V51" s="19">
        <f ca="1">IF(U51=0,0,IF(S51=0,1,U51/S51))</f>
        <v>0.32642487046632124</v>
      </c>
      <c r="W51" s="73">
        <f>SUMIF($C$6:V$6,W$5,$C51:V51)</f>
        <v>1044</v>
      </c>
      <c r="X51" s="73">
        <f ca="1">SUMIF($C$6:W$6,X$5,$C51:W51)</f>
        <v>1114</v>
      </c>
      <c r="Y51" s="73">
        <f ca="1">SUM(X51-W51)</f>
        <v>70</v>
      </c>
      <c r="Z51" s="19">
        <f ca="1">IF(Y51=0,0,IF(W51=0,1,Y51/W51))</f>
        <v>6.7049808429118771E-2</v>
      </c>
      <c r="AA51" s="73">
        <f>+DC51</f>
        <v>772</v>
      </c>
      <c r="AB51" s="73">
        <f ca="1">OFFSET(DC51,0,14,1,1)</f>
        <v>658</v>
      </c>
      <c r="AC51" s="73">
        <f ca="1">SUM(AB51-AA51)</f>
        <v>-114</v>
      </c>
      <c r="AD51" s="19">
        <f ca="1">IF(AC51=0,0,IF(AA51=0,1,AC51/AA51))</f>
        <v>-0.14766839378238342</v>
      </c>
      <c r="AE51" s="73">
        <f>SUMIF($C$6:AD$6,AE$5,$C51:AD51)</f>
        <v>1816</v>
      </c>
      <c r="AF51" s="73">
        <f ca="1">SUMIF($C$6:AE$6,AF$5,$C51:AE51)</f>
        <v>1772</v>
      </c>
      <c r="AG51" s="73">
        <f ca="1">SUM(AF51-AE51)</f>
        <v>-44</v>
      </c>
      <c r="AH51" s="19">
        <f ca="1">IF(AG51=0,0,IF(AE51=0,1,AG51/AE51))</f>
        <v>-2.4229074889867842E-2</v>
      </c>
      <c r="AI51" s="73">
        <f>+DD51</f>
        <v>852</v>
      </c>
      <c r="AJ51" s="73">
        <f ca="1">OFFSET(DD51,0,14,1,1)</f>
        <v>964</v>
      </c>
      <c r="AK51" s="73">
        <f ca="1">SUM(AJ51-AI51)</f>
        <v>112</v>
      </c>
      <c r="AL51" s="19">
        <f ca="1">IF(AK51=0,0,IF(AI51=0,1,AK51/AI51))</f>
        <v>0.13145539906103287</v>
      </c>
      <c r="AM51" s="73">
        <f>SUMIF($C$6:AL$6,AM$5,$C51:AL51)</f>
        <v>2668</v>
      </c>
      <c r="AN51" s="73">
        <f ca="1">SUMIF($C$6:AM$6,AN$5,$C51:AM51)</f>
        <v>2736</v>
      </c>
      <c r="AO51" s="73">
        <f ca="1">SUM(AN51-AM51)</f>
        <v>68</v>
      </c>
      <c r="AP51" s="19">
        <f ca="1">IF(AO51=0,0,IF(AM51=0,1,AO51/AM51))</f>
        <v>2.5487256371814093E-2</v>
      </c>
      <c r="AQ51" s="73">
        <f>+DE51</f>
        <v>642</v>
      </c>
      <c r="AR51" s="73">
        <f ca="1">OFFSET(DE51,0,14,1,1)</f>
        <v>750</v>
      </c>
      <c r="AS51" s="73">
        <f ca="1">SUM(AR51-AQ51)</f>
        <v>108</v>
      </c>
      <c r="AT51" s="19">
        <f ca="1">IF(AS51=0,0,IF(AQ51=0,1,AS51/AQ51))</f>
        <v>0.16822429906542055</v>
      </c>
      <c r="AU51" s="73">
        <f>SUMIF($C$6:AT$6,AU$5,$C51:AT51)</f>
        <v>3310</v>
      </c>
      <c r="AV51" s="73">
        <f ca="1">SUMIF($C$6:AU$6,AV$5,$C51:AU51)</f>
        <v>3486</v>
      </c>
      <c r="AW51" s="73">
        <f ca="1">SUM(AV51-AU51)</f>
        <v>176</v>
      </c>
      <c r="AX51" s="19">
        <f ca="1">IF(AW51=0,0,IF(AU51=0,1,AW51/AU51))</f>
        <v>5.3172205438066465E-2</v>
      </c>
      <c r="AY51" s="73">
        <f>+DF51</f>
        <v>1052</v>
      </c>
      <c r="AZ51" s="73">
        <f ca="1">OFFSET(DF51,0,14,1,1)</f>
        <v>996</v>
      </c>
      <c r="BA51" s="73">
        <f ca="1">SUM(AZ51-AY51)</f>
        <v>-56</v>
      </c>
      <c r="BB51" s="19">
        <f ca="1">IF(BA51=0,0,IF(AY51=0,1,BA51/AY51))</f>
        <v>-5.3231939163498096E-2</v>
      </c>
      <c r="BC51" s="73">
        <f>SUMIF($C$6:BB$6,BC$5,$C51:BB51)</f>
        <v>4362</v>
      </c>
      <c r="BD51" s="73">
        <f ca="1">SUMIF($C$6:BC$6,BD$5,$C51:BC51)</f>
        <v>4482</v>
      </c>
      <c r="BE51" s="73">
        <f ca="1">SUM(BD51-BC51)</f>
        <v>120</v>
      </c>
      <c r="BF51" s="19">
        <f ca="1">IF(BE51=0,0,IF(BC51=0,1,BE51/BC51))</f>
        <v>2.7510316368638238E-2</v>
      </c>
      <c r="BG51" s="73">
        <f>+DG51</f>
        <v>1170</v>
      </c>
      <c r="BH51" s="73">
        <f ca="1">OFFSET(DG51,0,14,1,1)</f>
        <v>816</v>
      </c>
      <c r="BI51" s="73">
        <f ca="1">SUM(BH51-BG51)</f>
        <v>-354</v>
      </c>
      <c r="BJ51" s="19">
        <f ca="1">IF(BI51=0,0,IF(BG51=0,1,BI51/BG51))</f>
        <v>-0.30256410256410254</v>
      </c>
      <c r="BK51" s="73">
        <f>SUMIF($C$6:BJ$6,BK$5,$C51:BJ51)</f>
        <v>5532</v>
      </c>
      <c r="BL51" s="73">
        <f ca="1">SUMIF($C$6:BK$6,BL$5,$C51:BK51)</f>
        <v>5298</v>
      </c>
      <c r="BM51" s="73">
        <f ca="1">SUM(BL51-BK51)</f>
        <v>-234</v>
      </c>
      <c r="BN51" s="19">
        <f ca="1">IF(BM51=0,0,IF(BK51=0,1,BM51/BK51))</f>
        <v>-4.2299349240780909E-2</v>
      </c>
      <c r="BO51" s="73">
        <f>+DH51</f>
        <v>862</v>
      </c>
      <c r="BP51" s="73">
        <f ca="1">OFFSET(DH51,0,14,1,1)</f>
        <v>798</v>
      </c>
      <c r="BQ51" s="73">
        <f ca="1">SUM(BP51-BO51)</f>
        <v>-64</v>
      </c>
      <c r="BR51" s="19">
        <f ca="1">IF(BQ51=0,0,IF(BO51=0,1,BQ51/BO51))</f>
        <v>-7.4245939675174011E-2</v>
      </c>
      <c r="BS51" s="73">
        <f>SUMIF($C$6:BR$6,BS$5,$C51:BR51)</f>
        <v>6394</v>
      </c>
      <c r="BT51" s="73">
        <f ca="1">SUMIF($C$6:BS$6,BT$5,$C51:BS51)</f>
        <v>6096</v>
      </c>
      <c r="BU51" s="73">
        <f ca="1">SUM(BT51-BS51)</f>
        <v>-298</v>
      </c>
      <c r="BV51" s="19">
        <f ca="1">IF(BU51=0,0,IF(BS51=0,1,BU51/BS51))</f>
        <v>-4.6606193306224585E-2</v>
      </c>
      <c r="BW51" s="73">
        <f>+DI51</f>
        <v>830</v>
      </c>
      <c r="BX51" s="73">
        <f ca="1">OFFSET(DI51,0,14,1,1)</f>
        <v>768</v>
      </c>
      <c r="BY51" s="73">
        <f ca="1">SUM(BX51-BW51)</f>
        <v>-62</v>
      </c>
      <c r="BZ51" s="19">
        <f ca="1">IF(BY51=0,0,IF(BW51=0,1,BY51/BW51))</f>
        <v>-7.4698795180722893E-2</v>
      </c>
      <c r="CA51" s="73">
        <f>SUMIF($C$6:BZ$6,CA$5,$C51:BZ51)</f>
        <v>7224</v>
      </c>
      <c r="CB51" s="73">
        <f ca="1">SUMIF($C$6:CA$6,CB$5,$C51:CA51)</f>
        <v>6864</v>
      </c>
      <c r="CC51" s="73">
        <f ca="1">SUM(CB51-CA51)</f>
        <v>-360</v>
      </c>
      <c r="CD51" s="19">
        <f ca="1">IF(CC51=0,0,IF(CA51=0,1,CC51/CA51))</f>
        <v>-4.9833887043189369E-2</v>
      </c>
      <c r="CE51" s="73">
        <f>+DJ51</f>
        <v>618</v>
      </c>
      <c r="CF51" s="73">
        <f ca="1">OFFSET(DJ51,0,14,1,1)</f>
        <v>628</v>
      </c>
      <c r="CG51" s="73">
        <f ca="1">SUM(CF51-CE51)</f>
        <v>10</v>
      </c>
      <c r="CH51" s="19">
        <f ca="1">IF(CG51=0,0,IF(CE51=0,1,CG51/CE51))</f>
        <v>1.6181229773462782E-2</v>
      </c>
      <c r="CI51" s="73">
        <f>SUMIF($C$6:CH$6,CI$5,$C51:CH51)</f>
        <v>7842</v>
      </c>
      <c r="CJ51" s="73">
        <f ca="1">SUMIF($C$6:CI$6,CJ$5,$C51:CI51)</f>
        <v>7492</v>
      </c>
      <c r="CK51" s="73">
        <f ca="1">SUM(CJ51-CI51)</f>
        <v>-350</v>
      </c>
      <c r="CL51" s="19">
        <f ca="1">IF(CK51=0,0,IF(CI51=0,1,CK51/CI51))</f>
        <v>-4.4631471563376691E-2</v>
      </c>
      <c r="CM51" s="73">
        <f>+DK51</f>
        <v>490</v>
      </c>
      <c r="CN51" s="73">
        <f ca="1">OFFSET(DK51,0,14,1,1)</f>
        <v>424</v>
      </c>
      <c r="CO51" s="73">
        <f ca="1">SUM(CN51-CM51)</f>
        <v>-66</v>
      </c>
      <c r="CP51" s="19">
        <f ca="1">IF(CO51=0,0,IF(CM51=0,1,CO51/CM51))</f>
        <v>-0.13469387755102041</v>
      </c>
      <c r="CQ51" s="73">
        <f>SUMIF($C$6:CP$6,CQ$5,$C51:CP51)</f>
        <v>8332</v>
      </c>
      <c r="CR51" s="73">
        <f ca="1">SUMIF($C$6:CQ$6,CR$5,$C51:CQ51)</f>
        <v>7916</v>
      </c>
      <c r="CS51" s="73">
        <f ca="1">SUM(CR51-CQ51)</f>
        <v>-416</v>
      </c>
      <c r="CT51" s="19">
        <f ca="1">IF(CS51=0,0,IF(CQ51=0,1,CS51/CQ51))</f>
        <v>-4.9927988478156507E-2</v>
      </c>
      <c r="CW51" t="s">
        <v>12</v>
      </c>
      <c r="CX51" t="s">
        <v>8</v>
      </c>
      <c r="CY51" s="7"/>
      <c r="CZ51" s="74">
        <f>SUMIF(LQB!$A$129:$A$139,'2014-2015'!CZ$7,LQB!D$129:D$139)</f>
        <v>314</v>
      </c>
      <c r="DA51" s="74">
        <f>SUMIF(LQB!$A$129:$A$139,'2014-2015'!DA$7,LQB!E$129:E$139)</f>
        <v>344</v>
      </c>
      <c r="DB51" s="74">
        <f>SUMIF(LQB!$A$129:$A$139,'2014-2015'!DB$7,LQB!F$129:F$139)</f>
        <v>386</v>
      </c>
      <c r="DC51" s="74">
        <f>SUMIF(LQB!$A$129:$A$139,'2014-2015'!DC$7,LQB!G$129:G$139)</f>
        <v>772</v>
      </c>
      <c r="DD51" s="74">
        <f>SUMIF(LQB!$A$129:$A$139,'2014-2015'!DD$7,LQB!H$129:H$139)</f>
        <v>852</v>
      </c>
      <c r="DE51" s="74">
        <f>SUMIF(LQB!$A$129:$A$139,'2014-2015'!DE$7,LQB!I$129:I$139)</f>
        <v>642</v>
      </c>
      <c r="DF51" s="74">
        <f>SUMIF(LQB!$A$129:$A$139,'2014-2015'!DF$7,LQB!J$129:J$139)</f>
        <v>1052</v>
      </c>
      <c r="DG51" s="74">
        <f>SUMIF(LQB!$A$129:$A$139,'2014-2015'!DG$7,LQB!K$129:K$139)</f>
        <v>1170</v>
      </c>
      <c r="DH51" s="74">
        <f>SUMIF(LQB!$A$129:$A$139,'2014-2015'!DH$7,LQB!L$129:L$139)</f>
        <v>862</v>
      </c>
      <c r="DI51" s="74">
        <f>SUMIF(LQB!$A$129:$A$139,'2014-2015'!DI$7,LQB!M$129:M$139)</f>
        <v>830</v>
      </c>
      <c r="DJ51" s="74">
        <f>SUMIF(LQB!$A$129:$A$139,'2014-2015'!DJ$7,LQB!N$129:N$139)</f>
        <v>618</v>
      </c>
      <c r="DK51" s="74">
        <f>SUMIF(LQB!$A$129:$A$139,'2014-2015'!DK$7,LQB!O$129:O$139)</f>
        <v>490</v>
      </c>
      <c r="DN51" s="74">
        <f>SUMIF(LQB!$A$129:$A$139,'2014-2015'!DN$7,LQB!D$129:D$139)</f>
        <v>300</v>
      </c>
      <c r="DO51" s="74">
        <f>SUMIF(LQB!$A$129:$A$139,'2014-2015'!DO$7,LQB!E$129:E$139)</f>
        <v>302</v>
      </c>
      <c r="DP51" s="74">
        <f>SUMIF(LQB!$A$129:$A$139,'2014-2015'!DP$7,LQB!F$129:F$139)</f>
        <v>512</v>
      </c>
      <c r="DQ51" s="74">
        <f>SUMIF(LQB!$A$129:$A$139,'2014-2015'!DQ$7,LQB!G$129:G$139)</f>
        <v>658</v>
      </c>
      <c r="DR51" s="74">
        <f>SUMIF(LQB!$A$129:$A$139,'2014-2015'!DR$7,LQB!H$129:H$139)</f>
        <v>964</v>
      </c>
      <c r="DS51" s="74">
        <f>SUMIF(LQB!$A$129:$A$139,'2014-2015'!DS$7,LQB!I$129:I$139)</f>
        <v>750</v>
      </c>
      <c r="DT51" s="74">
        <f>SUMIF(LQB!$A$129:$A$139,'2014-2015'!DT$7,LQB!J$129:J$139)</f>
        <v>996</v>
      </c>
      <c r="DU51" s="74">
        <f>SUMIF(LQB!$A$129:$A$139,'2014-2015'!DU$7,LQB!K$129:K$139)</f>
        <v>816</v>
      </c>
      <c r="DV51" s="74">
        <f>SUMIF(LQB!$A$129:$A$139,'2014-2015'!DV$7,LQB!L$129:L$139)</f>
        <v>798</v>
      </c>
      <c r="DW51" s="74">
        <f>SUMIF(LQB!$A$129:$A$139,'2014-2015'!DW$7,LQB!M$129:M$139)</f>
        <v>768</v>
      </c>
      <c r="DX51" s="74">
        <f>SUMIF(LQB!$A$129:$A$139,'2014-2015'!DX$7,LQB!N$129:N$139)</f>
        <v>628</v>
      </c>
      <c r="DY51" s="74">
        <f>SUMIF(LQB!$A$129:$A$139,'2014-2015'!DY$7,LQB!O$129:O$139)</f>
        <v>424</v>
      </c>
    </row>
    <row r="52" spans="1:130" s="7" customFormat="1">
      <c r="A52" s="75"/>
      <c r="B52" s="24" t="s">
        <v>9</v>
      </c>
      <c r="C52" s="12">
        <f>+SUM(C49:C51)</f>
        <v>221679</v>
      </c>
      <c r="D52" s="86">
        <f ca="1">+SUM(D49:D51)</f>
        <v>210933</v>
      </c>
      <c r="E52" s="12">
        <f ca="1">SUM(E49:E51)</f>
        <v>-10746</v>
      </c>
      <c r="F52" s="13">
        <f ca="1">IF(E52=0,0,IF(C52=0,1,E52/C52))</f>
        <v>-4.8475498355730583E-2</v>
      </c>
      <c r="G52" s="12">
        <f>SUM(G49:G51)</f>
        <v>221679</v>
      </c>
      <c r="H52" s="86">
        <f ca="1">SUM(H49:H51)</f>
        <v>210933</v>
      </c>
      <c r="I52" s="12">
        <f ca="1">SUM(I49:I51)</f>
        <v>-10746</v>
      </c>
      <c r="J52" s="13">
        <f ca="1">IF(I52=0,0,IF(G52=0,1,I52/G52))</f>
        <v>-4.8475498355730583E-2</v>
      </c>
      <c r="K52" s="12">
        <f>+SUM(K49:K51)</f>
        <v>211464</v>
      </c>
      <c r="L52" s="86">
        <f ca="1">+SUM(L49:L51)</f>
        <v>185557</v>
      </c>
      <c r="M52" s="12">
        <f ca="1">SUM(M49:M51)</f>
        <v>-25907</v>
      </c>
      <c r="N52" s="13">
        <f ca="1">IF(M52=0,0,IF(K52=0,1,M52/K52))</f>
        <v>-0.12251257897325313</v>
      </c>
      <c r="O52" s="12">
        <f>SUM(O49:O51)</f>
        <v>433143</v>
      </c>
      <c r="P52" s="86">
        <f ca="1">SUM(P49:P51)</f>
        <v>396490</v>
      </c>
      <c r="Q52" s="12">
        <f ca="1">SUM(Q49:Q51)</f>
        <v>-36653</v>
      </c>
      <c r="R52" s="13">
        <f ca="1">IF(Q52=0,0,IF(O52=0,1,Q52/O52))</f>
        <v>-8.4621014307053335E-2</v>
      </c>
      <c r="S52" s="12">
        <f>+SUM(S49:S51)</f>
        <v>269480</v>
      </c>
      <c r="T52" s="86">
        <f ca="1">+SUM(T49:T51)</f>
        <v>247287</v>
      </c>
      <c r="U52" s="12">
        <f ca="1">SUM(U49:U51)</f>
        <v>-22193</v>
      </c>
      <c r="V52" s="13">
        <f ca="1">IF(U52=0,0,IF(S52=0,1,U52/S52))</f>
        <v>-8.235490574439662E-2</v>
      </c>
      <c r="W52" s="12">
        <f>SUM(W49:W51)</f>
        <v>702623</v>
      </c>
      <c r="X52" s="86">
        <f ca="1">SUM(X49:X51)</f>
        <v>643777</v>
      </c>
      <c r="Y52" s="12">
        <f ca="1">SUM(Y49:Y51)</f>
        <v>-58846</v>
      </c>
      <c r="Z52" s="13">
        <f ca="1">IF(Y52=0,0,IF(W52=0,1,Y52/W52))</f>
        <v>-8.3751884011767336E-2</v>
      </c>
      <c r="AA52" s="12">
        <f>+SUM(AA49:AA51)</f>
        <v>285233</v>
      </c>
      <c r="AB52" s="86">
        <f ca="1">+SUM(AB49:AB51)</f>
        <v>254995</v>
      </c>
      <c r="AC52" s="12">
        <f ca="1">SUM(AC49:AC51)</f>
        <v>-30238</v>
      </c>
      <c r="AD52" s="13">
        <f ca="1">IF(AC52=0,0,IF(AA52=0,1,AC52/AA52))</f>
        <v>-0.10601157650061528</v>
      </c>
      <c r="AE52" s="12">
        <f>SUM(AE49:AE51)</f>
        <v>987856</v>
      </c>
      <c r="AF52" s="86">
        <f ca="1">SUM(AF49:AF51)</f>
        <v>898772</v>
      </c>
      <c r="AG52" s="12">
        <f ca="1">SUM(AG49:AG51)</f>
        <v>-89084</v>
      </c>
      <c r="AH52" s="13">
        <f ca="1">IF(AG52=0,0,IF(AE52=0,1,AG52/AE52))</f>
        <v>-9.0179135420547119E-2</v>
      </c>
      <c r="AI52" s="12">
        <f>+SUM(AI49:AI51)</f>
        <v>313918</v>
      </c>
      <c r="AJ52" s="86">
        <f ca="1">+SUM(AJ49:AJ51)</f>
        <v>292413</v>
      </c>
      <c r="AK52" s="12">
        <f ca="1">SUM(AK49:AK51)</f>
        <v>-21505</v>
      </c>
      <c r="AL52" s="13">
        <f ca="1">IF(AK52=0,0,IF(AI52=0,1,AK52/AI52))</f>
        <v>-6.8505151026701239E-2</v>
      </c>
      <c r="AM52" s="12">
        <f>SUM(AM49:AM51)</f>
        <v>1301774</v>
      </c>
      <c r="AN52" s="86">
        <f ca="1">SUM(AN49:AN51)</f>
        <v>1191185</v>
      </c>
      <c r="AO52" s="12">
        <f ca="1">SUM(AO49:AO51)</f>
        <v>-110589</v>
      </c>
      <c r="AP52" s="13">
        <f ca="1">IF(AO52=0,0,IF(AM52=0,1,AO52/AM52))</f>
        <v>-8.4952534003598174E-2</v>
      </c>
      <c r="AQ52" s="12">
        <f>+SUM(AQ49:AQ51)</f>
        <v>310816</v>
      </c>
      <c r="AR52" s="86">
        <f ca="1">+SUM(AR49:AR51)</f>
        <v>289023</v>
      </c>
      <c r="AS52" s="12">
        <f ca="1">SUM(AS49:AS51)</f>
        <v>-21793</v>
      </c>
      <c r="AT52" s="13">
        <f ca="1">IF(AS52=0,0,IF(AQ52=0,1,AS52/AQ52))</f>
        <v>-7.0115438072686095E-2</v>
      </c>
      <c r="AU52" s="12">
        <f>SUM(AU49:AU51)</f>
        <v>1612590</v>
      </c>
      <c r="AV52" s="86">
        <f ca="1">SUM(AV49:AV51)</f>
        <v>1480208</v>
      </c>
      <c r="AW52" s="12">
        <f ca="1">SUM(AW49:AW51)</f>
        <v>-132382</v>
      </c>
      <c r="AX52" s="13">
        <f ca="1">IF(AW52=0,0,IF(AU52=0,1,AW52/AU52))</f>
        <v>-8.2092782418345639E-2</v>
      </c>
      <c r="AY52" s="12">
        <f>+SUM(AY49:AY51)</f>
        <v>349437</v>
      </c>
      <c r="AZ52" s="86">
        <f ca="1">+SUM(AZ49:AZ51)</f>
        <v>337910</v>
      </c>
      <c r="BA52" s="12">
        <f ca="1">SUM(BA49:BA51)</f>
        <v>-11527</v>
      </c>
      <c r="BB52" s="13">
        <f ca="1">IF(BA52=0,0,IF(AY52=0,1,BA52/AY52))</f>
        <v>-3.2987348220136964E-2</v>
      </c>
      <c r="BC52" s="12">
        <f>SUM(BC49:BC51)</f>
        <v>1962027</v>
      </c>
      <c r="BD52" s="86">
        <f ca="1">SUM(BD49:BD51)</f>
        <v>1818118</v>
      </c>
      <c r="BE52" s="12">
        <f ca="1">SUM(BE49:BE51)</f>
        <v>-143909</v>
      </c>
      <c r="BF52" s="13">
        <f ca="1">IF(BE52=0,0,IF(BC52=0,1,BE52/BC52))</f>
        <v>-7.3347104805387489E-2</v>
      </c>
      <c r="BG52" s="12">
        <f>+SUM(BG49:BG51)</f>
        <v>377753</v>
      </c>
      <c r="BH52" s="86">
        <f ca="1">+SUM(BH49:BH51)</f>
        <v>344626</v>
      </c>
      <c r="BI52" s="12">
        <f ca="1">SUM(BI49:BI51)</f>
        <v>-33127</v>
      </c>
      <c r="BJ52" s="13">
        <f ca="1">IF(BI52=0,0,IF(BG52=0,1,BI52/BG52))</f>
        <v>-8.769486939878704E-2</v>
      </c>
      <c r="BK52" s="12">
        <f>SUM(BK49:BK51)</f>
        <v>2339780</v>
      </c>
      <c r="BL52" s="86">
        <f ca="1">SUM(BL49:BL51)</f>
        <v>2162744</v>
      </c>
      <c r="BM52" s="12">
        <f ca="1">SUM(BM49:BM51)</f>
        <v>-177036</v>
      </c>
      <c r="BN52" s="13">
        <f ca="1">IF(BM52=0,0,IF(BK52=0,1,BM52/BK52))</f>
        <v>-7.5663523921052411E-2</v>
      </c>
      <c r="BO52" s="12">
        <f>+SUM(BO49:BO51)</f>
        <v>298729</v>
      </c>
      <c r="BP52" s="86">
        <f ca="1">+SUM(BP49:BP51)</f>
        <v>278510</v>
      </c>
      <c r="BQ52" s="12">
        <f ca="1">SUM(BQ49:BQ51)</f>
        <v>-20219</v>
      </c>
      <c r="BR52" s="13">
        <f ca="1">IF(BQ52=0,0,IF(BO52=0,1,BQ52/BO52))</f>
        <v>-6.7683418750774119E-2</v>
      </c>
      <c r="BS52" s="12">
        <f>SUM(BS49:BS51)</f>
        <v>2638509</v>
      </c>
      <c r="BT52" s="86">
        <f ca="1">SUM(BT49:BT51)</f>
        <v>2441254</v>
      </c>
      <c r="BU52" s="12">
        <f ca="1">SUM(BU49:BU51)</f>
        <v>-197255</v>
      </c>
      <c r="BV52" s="13">
        <f ca="1">IF(BU52=0,0,IF(BS52=0,1,BU52/BS52))</f>
        <v>-7.476002545376953E-2</v>
      </c>
      <c r="BW52" s="12">
        <f>+SUM(BW49:BW51)</f>
        <v>301448</v>
      </c>
      <c r="BX52" s="86">
        <f ca="1">+SUM(BX49:BX51)</f>
        <v>266001</v>
      </c>
      <c r="BY52" s="12">
        <f ca="1">SUM(BY49:BY51)</f>
        <v>-35447</v>
      </c>
      <c r="BZ52" s="13">
        <f ca="1">IF(BY52=0,0,IF(BW52=0,1,BY52/BW52))</f>
        <v>-0.11758910326159072</v>
      </c>
      <c r="CA52" s="12">
        <f>SUM(CA49:CA51)</f>
        <v>2939957</v>
      </c>
      <c r="CB52" s="86">
        <f ca="1">SUM(CB49:CB51)</f>
        <v>2707255</v>
      </c>
      <c r="CC52" s="12">
        <f ca="1">SUM(CC49:CC51)</f>
        <v>-232702</v>
      </c>
      <c r="CD52" s="13">
        <f ca="1">IF(CC52=0,0,IF(CA52=0,1,CC52/CA52))</f>
        <v>-7.9151497794015355E-2</v>
      </c>
      <c r="CE52" s="12">
        <f>+SUM(CE49:CE51)</f>
        <v>263448</v>
      </c>
      <c r="CF52" s="86">
        <f ca="1">+SUM(CF49:CF51)</f>
        <v>246035</v>
      </c>
      <c r="CG52" s="12">
        <f ca="1">SUM(CG49:CG51)</f>
        <v>-17413</v>
      </c>
      <c r="CH52" s="13">
        <f ca="1">IF(CG52=0,0,IF(CE52=0,1,CG52/CE52))</f>
        <v>-6.6096535179617985E-2</v>
      </c>
      <c r="CI52" s="12">
        <f>SUM(CI49:CI51)</f>
        <v>3203405</v>
      </c>
      <c r="CJ52" s="86">
        <f ca="1">SUM(CJ49:CJ51)</f>
        <v>2953290</v>
      </c>
      <c r="CK52" s="12">
        <f ca="1">SUM(CK49:CK51)</f>
        <v>-250115</v>
      </c>
      <c r="CL52" s="13">
        <f ca="1">IF(CK52=0,0,IF(CI52=0,1,CK52/CI52))</f>
        <v>-7.8077857779456541E-2</v>
      </c>
      <c r="CM52" s="12">
        <f>+SUM(CM49:CM51)</f>
        <v>267988</v>
      </c>
      <c r="CN52" s="86">
        <f ca="1">+SUM(CN49:CN51)</f>
        <v>240563</v>
      </c>
      <c r="CO52" s="12">
        <f ca="1">SUM(CO49:CO51)</f>
        <v>-27425</v>
      </c>
      <c r="CP52" s="13">
        <f ca="1">IF(CO52=0,0,IF(CM52=0,1,CO52/CM52))</f>
        <v>-0.10233667179127423</v>
      </c>
      <c r="CQ52" s="12">
        <f>SUM(CQ49:CQ51)</f>
        <v>3471393</v>
      </c>
      <c r="CR52" s="86">
        <f ca="1">SUM(CR49:CR51)</f>
        <v>3193853</v>
      </c>
      <c r="CS52" s="12">
        <f ca="1">SUM(CS49:CS51)</f>
        <v>-277540</v>
      </c>
      <c r="CT52" s="13">
        <f ca="1">IF(CS52=0,0,IF(CQ52=0,1,CS52/CQ52))</f>
        <v>-7.9950613485710198E-2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182762</v>
      </c>
      <c r="D54" s="73">
        <f ca="1">OFFSET(CZ54,0,14,1,1)</f>
        <v>158355</v>
      </c>
      <c r="E54" s="18">
        <f ca="1">SUM(D54-C54)</f>
        <v>-24407</v>
      </c>
      <c r="F54" s="19">
        <f ca="1">IF(E54=0,0,IF(C54=0,1,E54/C54))</f>
        <v>-0.13354526652148696</v>
      </c>
      <c r="G54" s="18">
        <f>SUMIF($C$6:F$6,G$5,$C54:F54)</f>
        <v>182762</v>
      </c>
      <c r="H54" s="73">
        <f ca="1">SUMIF($C$6:G$6,H$5,$C54:G54)</f>
        <v>158355</v>
      </c>
      <c r="I54" s="18">
        <f ca="1">SUM(H54-G54)</f>
        <v>-24407</v>
      </c>
      <c r="J54" s="19">
        <f ca="1">IF(I54=0,0,IF(G54=0,1,I54/G54))</f>
        <v>-0.13354526652148696</v>
      </c>
      <c r="K54" s="18">
        <f>+DA54</f>
        <v>185729</v>
      </c>
      <c r="L54" s="73">
        <f ca="1">OFFSET(DA54,0,14,1,1)</f>
        <v>141839</v>
      </c>
      <c r="M54" s="18">
        <f ca="1">SUM(L54-K54)</f>
        <v>-43890</v>
      </c>
      <c r="N54" s="19">
        <f ca="1">IF(M54=0,0,IF(K54=0,1,M54/K54))</f>
        <v>-0.23631204604558254</v>
      </c>
      <c r="O54" s="18">
        <f>SUMIF($C$6:N$6,O$5,$C54:N54)</f>
        <v>368491</v>
      </c>
      <c r="P54" s="73">
        <f ca="1">SUMIF($C$6:O$6,P$5,$C54:O54)</f>
        <v>300194</v>
      </c>
      <c r="Q54" s="18">
        <f ca="1">SUM(P54-O54)</f>
        <v>-68297</v>
      </c>
      <c r="R54" s="19">
        <f ca="1">IF(Q54=0,0,IF(O54=0,1,Q54/O54))</f>
        <v>-0.18534238285331256</v>
      </c>
      <c r="S54" s="18">
        <f>+DB54</f>
        <v>229638</v>
      </c>
      <c r="T54" s="73">
        <f ca="1">OFFSET(DB54,0,14,1,1)</f>
        <v>186559</v>
      </c>
      <c r="U54" s="18">
        <f ca="1">SUM(T54-S54)</f>
        <v>-43079</v>
      </c>
      <c r="V54" s="19">
        <f ca="1">IF(U54=0,0,IF(S54=0,1,U54/S54))</f>
        <v>-0.18759525862444368</v>
      </c>
      <c r="W54" s="18">
        <f>SUMIF($C$6:V$6,W$5,$C54:V54)</f>
        <v>598129</v>
      </c>
      <c r="X54" s="73">
        <f ca="1">SUMIF($C$6:W$6,X$5,$C54:W54)</f>
        <v>486753</v>
      </c>
      <c r="Y54" s="18">
        <f ca="1">SUM(X54-W54)</f>
        <v>-111376</v>
      </c>
      <c r="Z54" s="19">
        <f ca="1">IF(Y54=0,0,IF(W54=0,1,Y54/W54))</f>
        <v>-0.18620732316941663</v>
      </c>
      <c r="AA54" s="18">
        <f>+DC54</f>
        <v>249218</v>
      </c>
      <c r="AB54" s="73">
        <f ca="1">OFFSET(DC54,0,14,1,1)</f>
        <v>201365</v>
      </c>
      <c r="AC54" s="18">
        <f ca="1">SUM(AB54-AA54)</f>
        <v>-47853</v>
      </c>
      <c r="AD54" s="19">
        <f ca="1">IF(AC54=0,0,IF(AA54=0,1,AC54/AA54))</f>
        <v>-0.19201261546116252</v>
      </c>
      <c r="AE54" s="18">
        <f>SUMIF($C$6:AD$6,AE$5,$C54:AD54)</f>
        <v>847347</v>
      </c>
      <c r="AF54" s="73">
        <f ca="1">SUMIF($C$6:AE$6,AF$5,$C54:AE54)</f>
        <v>688118</v>
      </c>
      <c r="AG54" s="18">
        <f ca="1">SUM(AF54-AE54)</f>
        <v>-159229</v>
      </c>
      <c r="AH54" s="19">
        <f ca="1">IF(AG54=0,0,IF(AE54=0,1,AG54/AE54))</f>
        <v>-0.18791475039151612</v>
      </c>
      <c r="AI54" s="18">
        <f>+DD54</f>
        <v>278100</v>
      </c>
      <c r="AJ54" s="73">
        <f ca="1">OFFSET(DD54,0,14,1,1)</f>
        <v>237878</v>
      </c>
      <c r="AK54" s="18">
        <f ca="1">SUM(AJ54-AI54)</f>
        <v>-40222</v>
      </c>
      <c r="AL54" s="19">
        <f ca="1">IF(AK54=0,0,IF(AI54=0,1,AK54/AI54))</f>
        <v>-0.1446314275440489</v>
      </c>
      <c r="AM54" s="18">
        <f>SUMIF($C$6:AL$6,AM$5,$C54:AL54)</f>
        <v>1125447</v>
      </c>
      <c r="AN54" s="73">
        <f ca="1">SUMIF($C$6:AM$6,AN$5,$C54:AM54)</f>
        <v>925996</v>
      </c>
      <c r="AO54" s="18">
        <f ca="1">SUM(AN54-AM54)</f>
        <v>-199451</v>
      </c>
      <c r="AP54" s="19">
        <f ca="1">IF(AO54=0,0,IF(AM54=0,1,AO54/AM54))</f>
        <v>-0.17721936261769769</v>
      </c>
      <c r="AQ54" s="18">
        <f>+DE54</f>
        <v>289739</v>
      </c>
      <c r="AR54" s="73">
        <f ca="1">OFFSET(DE54,0,14,1,1)</f>
        <v>252028</v>
      </c>
      <c r="AS54" s="18">
        <f ca="1">SUM(AR54-AQ54)</f>
        <v>-37711</v>
      </c>
      <c r="AT54" s="19">
        <f ca="1">IF(AS54=0,0,IF(AQ54=0,1,AS54/AQ54))</f>
        <v>-0.13015507059802098</v>
      </c>
      <c r="AU54" s="18">
        <f>SUMIF($C$6:AT$6,AU$5,$C54:AT54)</f>
        <v>1415186</v>
      </c>
      <c r="AV54" s="73">
        <f ca="1">SUMIF($C$6:AU$6,AV$5,$C54:AU54)</f>
        <v>1178024</v>
      </c>
      <c r="AW54" s="18">
        <f ca="1">SUM(AV54-AU54)</f>
        <v>-237162</v>
      </c>
      <c r="AX54" s="19">
        <f ca="1">IF(AW54=0,0,IF(AU54=0,1,AW54/AU54))</f>
        <v>-0.16758362504999344</v>
      </c>
      <c r="AY54" s="18">
        <f>+DF54</f>
        <v>343804</v>
      </c>
      <c r="AZ54" s="73">
        <f ca="1">OFFSET(DF54,0,14,1,1)</f>
        <v>309469</v>
      </c>
      <c r="BA54" s="18">
        <f ca="1">SUM(AZ54-AY54)</f>
        <v>-34335</v>
      </c>
      <c r="BB54" s="19">
        <f ca="1">IF(BA54=0,0,IF(AY54=0,1,BA54/AY54))</f>
        <v>-9.9867948016893346E-2</v>
      </c>
      <c r="BC54" s="18">
        <f>SUMIF($C$6:BB$6,BC$5,$C54:BB54)</f>
        <v>1758990</v>
      </c>
      <c r="BD54" s="73">
        <f ca="1">SUMIF($C$6:BC$6,BD$5,$C54:BC54)</f>
        <v>1487493</v>
      </c>
      <c r="BE54" s="18">
        <f ca="1">SUM(BD54-BC54)</f>
        <v>-271497</v>
      </c>
      <c r="BF54" s="19">
        <f ca="1">IF(BE54=0,0,IF(BC54=0,1,BE54/BC54))</f>
        <v>-0.15434823392969829</v>
      </c>
      <c r="BG54" s="18">
        <f>+DG54</f>
        <v>372456</v>
      </c>
      <c r="BH54" s="73">
        <f ca="1">OFFSET(DG54,0,14,1,1)</f>
        <v>311361</v>
      </c>
      <c r="BI54" s="18">
        <f ca="1">SUM(BH54-BG54)</f>
        <v>-61095</v>
      </c>
      <c r="BJ54" s="19">
        <f ca="1">IF(BI54=0,0,IF(BG54=0,1,BI54/BG54))</f>
        <v>-0.16403279850505831</v>
      </c>
      <c r="BK54" s="18">
        <f>SUMIF($C$6:BJ$6,BK$5,$C54:BJ54)</f>
        <v>2131446</v>
      </c>
      <c r="BL54" s="73">
        <f ca="1">SUMIF($C$6:BK$6,BL$5,$C54:BK54)</f>
        <v>1798854</v>
      </c>
      <c r="BM54" s="18">
        <f ca="1">SUM(BL54-BK54)</f>
        <v>-332592</v>
      </c>
      <c r="BN54" s="19">
        <f ca="1">IF(BM54=0,0,IF(BK54=0,1,BM54/BK54))</f>
        <v>-0.15604054712153159</v>
      </c>
      <c r="BO54" s="18">
        <f>+DH54</f>
        <v>276818</v>
      </c>
      <c r="BP54" s="73">
        <f ca="1">OFFSET(DH54,0,14,1,1)</f>
        <v>225052</v>
      </c>
      <c r="BQ54" s="18">
        <f ca="1">SUM(BP54-BO54)</f>
        <v>-51766</v>
      </c>
      <c r="BR54" s="19">
        <f ca="1">IF(BQ54=0,0,IF(BO54=0,1,BQ54/BO54))</f>
        <v>-0.18700373530623007</v>
      </c>
      <c r="BS54" s="18">
        <f>SUMIF($C$6:BR$6,BS$5,$C54:BR54)</f>
        <v>2408264</v>
      </c>
      <c r="BT54" s="73">
        <f ca="1">SUMIF($C$6:BS$6,BT$5,$C54:BS54)</f>
        <v>2023906</v>
      </c>
      <c r="BU54" s="18">
        <f ca="1">SUM(BT54-BS54)</f>
        <v>-384358</v>
      </c>
      <c r="BV54" s="19">
        <f ca="1">IF(BU54=0,0,IF(BS54=0,1,BU54/BS54))</f>
        <v>-0.15959961200267081</v>
      </c>
      <c r="BW54" s="18">
        <f>+DI54</f>
        <v>260422</v>
      </c>
      <c r="BX54" s="73">
        <f ca="1">OFFSET(DI54,0,14,1,1)</f>
        <v>207249</v>
      </c>
      <c r="BY54" s="18">
        <f ca="1">SUM(BX54-BW54)</f>
        <v>-53173</v>
      </c>
      <c r="BZ54" s="19">
        <f ca="1">IF(BY54=0,0,IF(BW54=0,1,BY54/BW54))</f>
        <v>-0.20418013839076576</v>
      </c>
      <c r="CA54" s="18">
        <f>SUMIF($C$6:BZ$6,CA$5,$C54:BZ54)</f>
        <v>2668686</v>
      </c>
      <c r="CB54" s="73">
        <f ca="1">SUMIF($C$6:CA$6,CB$5,$C54:CA54)</f>
        <v>2231155</v>
      </c>
      <c r="CC54" s="18">
        <f ca="1">SUM(CB54-CA54)</f>
        <v>-437531</v>
      </c>
      <c r="CD54" s="19">
        <f ca="1">IF(CC54=0,0,IF(CA54=0,1,CC54/CA54))</f>
        <v>-0.16394997388227764</v>
      </c>
      <c r="CE54" s="18">
        <f>+DJ54</f>
        <v>203180</v>
      </c>
      <c r="CF54" s="73">
        <f ca="1">OFFSET(DJ54,0,14,1,1)</f>
        <v>170883</v>
      </c>
      <c r="CG54" s="18">
        <f ca="1">SUM(CF54-CE54)</f>
        <v>-32297</v>
      </c>
      <c r="CH54" s="19">
        <f ca="1">IF(CG54=0,0,IF(CE54=0,1,CG54/CE54))</f>
        <v>-0.15895757456442564</v>
      </c>
      <c r="CI54" s="18">
        <f>SUMIF($C$6:CH$6,CI$5,$C54:CH54)</f>
        <v>2871866</v>
      </c>
      <c r="CJ54" s="73">
        <f ca="1">SUMIF($C$6:CI$6,CJ$5,$C54:CI54)</f>
        <v>2402038</v>
      </c>
      <c r="CK54" s="18">
        <f ca="1">SUM(CJ54-CI54)</f>
        <v>-469828</v>
      </c>
      <c r="CL54" s="19">
        <f ca="1">IF(CK54=0,0,IF(CI54=0,1,CK54/CI54))</f>
        <v>-0.16359676948715574</v>
      </c>
      <c r="CM54" s="18">
        <f>+DK54</f>
        <v>211148</v>
      </c>
      <c r="CN54" s="73">
        <f ca="1">OFFSET(DK54,0,14,1,1)</f>
        <v>169301</v>
      </c>
      <c r="CO54" s="18">
        <f ca="1">SUM(CN54-CM54)</f>
        <v>-41847</v>
      </c>
      <c r="CP54" s="19">
        <f ca="1">IF(CO54=0,0,IF(CM54=0,1,CO54/CM54))</f>
        <v>-0.19818800083353855</v>
      </c>
      <c r="CQ54" s="18">
        <f>SUMIF($C$6:CP$6,CQ$5,$C54:CP54)</f>
        <v>3083014</v>
      </c>
      <c r="CR54" s="73">
        <f ca="1">SUMIF($C$6:CQ$6,CR$5,$C54:CQ54)</f>
        <v>2571339</v>
      </c>
      <c r="CS54" s="18">
        <f ca="1">SUM(CR54-CQ54)</f>
        <v>-511675</v>
      </c>
      <c r="CT54" s="19">
        <f ca="1">IF(CS54=0,0,IF(CQ54=0,1,CS54/CQ54))</f>
        <v>-0.16596583732671988</v>
      </c>
      <c r="CW54" t="s">
        <v>15</v>
      </c>
      <c r="CX54" t="s">
        <v>6</v>
      </c>
      <c r="CZ54" s="74">
        <f>SUMIF(RBW!$A$93:$A$103,'2014-2015'!CZ$7,RBW!D$93:D$103)</f>
        <v>182762</v>
      </c>
      <c r="DA54" s="74">
        <f>SUMIF(RBW!$A$93:$A$103,'2014-2015'!DA$7,RBW!E$93:E$103)</f>
        <v>185729</v>
      </c>
      <c r="DB54" s="74">
        <f>SUMIF(RBW!$A$93:$A$103,'2014-2015'!DB$7,RBW!F$93:F$103)</f>
        <v>229638</v>
      </c>
      <c r="DC54" s="74">
        <f>SUMIF(RBW!$A$93:$A$103,'2014-2015'!DC$7,RBW!G$93:G$103)</f>
        <v>249218</v>
      </c>
      <c r="DD54" s="74">
        <f>SUMIF(RBW!$A$93:$A$103,'2014-2015'!DD$7,RBW!H$93:H$103)</f>
        <v>278100</v>
      </c>
      <c r="DE54" s="74">
        <f>SUMIF(RBW!$A$93:$A$103,'2014-2015'!DE$7,RBW!I$93:I$103)</f>
        <v>289739</v>
      </c>
      <c r="DF54" s="74">
        <f>SUMIF(RBW!$A$93:$A$103,'2014-2015'!DF$7,RBW!J$93:J$103)</f>
        <v>343804</v>
      </c>
      <c r="DG54" s="74">
        <f>SUMIF(RBW!$A$93:$A$103,'2014-2015'!DG$7,RBW!K$93:K$103)</f>
        <v>372456</v>
      </c>
      <c r="DH54" s="74">
        <f>SUMIF(RBW!$A$93:$A$103,'2014-2015'!DH$7,RBW!L$93:L$103)</f>
        <v>276818</v>
      </c>
      <c r="DI54" s="74">
        <f>SUMIF(RBW!$A$93:$A$103,'2014-2015'!DI$7,RBW!M$93:M$103)</f>
        <v>260422</v>
      </c>
      <c r="DJ54" s="74">
        <f>SUMIF(RBW!$A$93:$A$103,'2014-2015'!DJ$7,RBW!N$93:N$103)</f>
        <v>203180</v>
      </c>
      <c r="DK54" s="74">
        <f>SUMIF(RBW!$A$93:$A$103,'2014-2015'!DK$7,RBW!O$93:O$103)</f>
        <v>211148</v>
      </c>
      <c r="DN54" s="74">
        <f>SUMIF(RBW!$A$93:$A$103,'2014-2015'!DN$7,RBW!D$93:D$103)</f>
        <v>158355</v>
      </c>
      <c r="DO54" s="74">
        <f>SUMIF(RBW!$A$93:$A$103,'2014-2015'!DO$7,RBW!E$93:E$103)</f>
        <v>141839</v>
      </c>
      <c r="DP54" s="74">
        <f>SUMIF(RBW!$A$93:$A$103,'2014-2015'!DP$7,RBW!F$93:F$103)</f>
        <v>186559</v>
      </c>
      <c r="DQ54" s="74">
        <f>SUMIF(RBW!$A$93:$A$103,'2014-2015'!DQ$7,RBW!G$93:G$103)</f>
        <v>201365</v>
      </c>
      <c r="DR54" s="74">
        <f>SUMIF(RBW!$A$93:$A$103,'2014-2015'!DR$7,RBW!H$93:H$103)</f>
        <v>237878</v>
      </c>
      <c r="DS54" s="74">
        <f>SUMIF(RBW!$A$93:$A$103,'2014-2015'!DS$7,RBW!I$93:I$103)</f>
        <v>252028</v>
      </c>
      <c r="DT54" s="74">
        <f>SUMIF(RBW!$A$93:$A$103,'2014-2015'!DT$7,RBW!J$93:J$103)</f>
        <v>309469</v>
      </c>
      <c r="DU54" s="74">
        <f>SUMIF(RBW!$A$93:$A$103,'2014-2015'!DU$7,RBW!K$93:K$103)</f>
        <v>311361</v>
      </c>
      <c r="DV54" s="74">
        <f>SUMIF(RBW!$A$93:$A$103,'2014-2015'!DV$7,RBW!L$93:L$103)</f>
        <v>225052</v>
      </c>
      <c r="DW54" s="74">
        <f>SUMIF(RBW!$A$93:$A$103,'2014-2015'!DW$7,RBW!M$93:M$103)</f>
        <v>207249</v>
      </c>
      <c r="DX54" s="74">
        <f>SUMIF(RBW!$A$93:$A$103,'2014-2015'!DX$7,RBW!N$93:N$103)</f>
        <v>170883</v>
      </c>
      <c r="DY54" s="74">
        <f>SUMIF(RBW!$A$93:$A$103,'2014-2015'!DY$7,RBW!O$93:O$103)</f>
        <v>169301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2</v>
      </c>
      <c r="D55" s="73">
        <f ca="1">OFFSET(CZ55,0,14,1,1)</f>
        <v>10</v>
      </c>
      <c r="E55" s="18">
        <f ca="1">SUM(D55-C55)</f>
        <v>8</v>
      </c>
      <c r="F55" s="19">
        <f ca="1">IF(E55=0,0,IF(C55=0,1,E55/C55))</f>
        <v>4</v>
      </c>
      <c r="G55" s="18">
        <f>SUMIF($C$6:F$6,G$5,$C55:F55)</f>
        <v>2</v>
      </c>
      <c r="H55" s="73">
        <f ca="1">SUMIF($C$6:G$6,H$5,$C55:G55)</f>
        <v>10</v>
      </c>
      <c r="I55" s="18">
        <f ca="1">SUM(H55-G55)</f>
        <v>8</v>
      </c>
      <c r="J55" s="19">
        <f ca="1">IF(I55=0,0,IF(G55=0,1,I55/G55))</f>
        <v>4</v>
      </c>
      <c r="K55" s="18">
        <f>+DA55</f>
        <v>5</v>
      </c>
      <c r="L55" s="73">
        <f ca="1">OFFSET(DA55,0,14,1,1)</f>
        <v>7</v>
      </c>
      <c r="M55" s="18">
        <f ca="1">SUM(L55-K55)</f>
        <v>2</v>
      </c>
      <c r="N55" s="19">
        <f ca="1">IF(M55=0,0,IF(K55=0,1,M55/K55))</f>
        <v>0.4</v>
      </c>
      <c r="O55" s="18">
        <f>SUMIF($C$6:N$6,O$5,$C55:N55)</f>
        <v>7</v>
      </c>
      <c r="P55" s="73">
        <f ca="1">SUMIF($C$6:O$6,P$5,$C55:O55)</f>
        <v>17</v>
      </c>
      <c r="Q55" s="18">
        <f ca="1">SUM(P55-O55)</f>
        <v>10</v>
      </c>
      <c r="R55" s="19">
        <f ca="1">IF(Q55=0,0,IF(O55=0,1,Q55/O55))</f>
        <v>1.4285714285714286</v>
      </c>
      <c r="S55" s="18">
        <f>+DB55</f>
        <v>7</v>
      </c>
      <c r="T55" s="73">
        <f ca="1">OFFSET(DB55,0,14,1,1)</f>
        <v>10</v>
      </c>
      <c r="U55" s="18">
        <f ca="1">SUM(T55-S55)</f>
        <v>3</v>
      </c>
      <c r="V55" s="19">
        <f ca="1">IF(U55=0,0,IF(S55=0,1,U55/S55))</f>
        <v>0.42857142857142855</v>
      </c>
      <c r="W55" s="18">
        <f>SUMIF($C$6:V$6,W$5,$C55:V55)</f>
        <v>14</v>
      </c>
      <c r="X55" s="73">
        <f ca="1">SUMIF($C$6:W$6,X$5,$C55:W55)</f>
        <v>27</v>
      </c>
      <c r="Y55" s="18">
        <f ca="1">SUM(X55-W55)</f>
        <v>13</v>
      </c>
      <c r="Z55" s="19">
        <f ca="1">IF(Y55=0,0,IF(W55=0,1,Y55/W55))</f>
        <v>0.9285714285714286</v>
      </c>
      <c r="AA55" s="18">
        <f>+DC55</f>
        <v>17</v>
      </c>
      <c r="AB55" s="73">
        <f ca="1">OFFSET(DC55,0,14,1,1)</f>
        <v>27</v>
      </c>
      <c r="AC55" s="18">
        <f ca="1">SUM(AB55-AA55)</f>
        <v>10</v>
      </c>
      <c r="AD55" s="19">
        <f ca="1">IF(AC55=0,0,IF(AA55=0,1,AC55/AA55))</f>
        <v>0.58823529411764708</v>
      </c>
      <c r="AE55" s="18">
        <f>SUMIF($C$6:AD$6,AE$5,$C55:AD55)</f>
        <v>31</v>
      </c>
      <c r="AF55" s="73">
        <f ca="1">SUMIF($C$6:AE$6,AF$5,$C55:AE55)</f>
        <v>54</v>
      </c>
      <c r="AG55" s="18">
        <f ca="1">SUM(AF55-AE55)</f>
        <v>23</v>
      </c>
      <c r="AH55" s="19">
        <f ca="1">IF(AG55=0,0,IF(AE55=0,1,AG55/AE55))</f>
        <v>0.74193548387096775</v>
      </c>
      <c r="AI55" s="18">
        <f>+DD55</f>
        <v>7</v>
      </c>
      <c r="AJ55" s="73">
        <f ca="1">OFFSET(DD55,0,14,1,1)</f>
        <v>31</v>
      </c>
      <c r="AK55" s="18">
        <f ca="1">SUM(AJ55-AI55)</f>
        <v>24</v>
      </c>
      <c r="AL55" s="19">
        <f ca="1">IF(AK55=0,0,IF(AI55=0,1,AK55/AI55))</f>
        <v>3.4285714285714284</v>
      </c>
      <c r="AM55" s="18">
        <f>SUMIF($C$6:AL$6,AM$5,$C55:AL55)</f>
        <v>38</v>
      </c>
      <c r="AN55" s="73">
        <f ca="1">SUMIF($C$6:AM$6,AN$5,$C55:AM55)</f>
        <v>85</v>
      </c>
      <c r="AO55" s="18">
        <f ca="1">SUM(AN55-AM55)</f>
        <v>47</v>
      </c>
      <c r="AP55" s="19">
        <f ca="1">IF(AO55=0,0,IF(AM55=0,1,AO55/AM55))</f>
        <v>1.236842105263158</v>
      </c>
      <c r="AQ55" s="18">
        <f>+DE55</f>
        <v>8</v>
      </c>
      <c r="AR55" s="73">
        <f ca="1">OFFSET(DE55,0,14,1,1)</f>
        <v>133</v>
      </c>
      <c r="AS55" s="18">
        <f ca="1">SUM(AR55-AQ55)</f>
        <v>125</v>
      </c>
      <c r="AT55" s="19">
        <f ca="1">IF(AS55=0,0,IF(AQ55=0,1,AS55/AQ55))</f>
        <v>15.625</v>
      </c>
      <c r="AU55" s="18">
        <f>SUMIF($C$6:AT$6,AU$5,$C55:AT55)</f>
        <v>46</v>
      </c>
      <c r="AV55" s="73">
        <f ca="1">SUMIF($C$6:AU$6,AV$5,$C55:AU55)</f>
        <v>218</v>
      </c>
      <c r="AW55" s="18">
        <f ca="1">SUM(AV55-AU55)</f>
        <v>172</v>
      </c>
      <c r="AX55" s="19">
        <f ca="1">IF(AW55=0,0,IF(AU55=0,1,AW55/AU55))</f>
        <v>3.7391304347826089</v>
      </c>
      <c r="AY55" s="18">
        <f>+DF55</f>
        <v>8</v>
      </c>
      <c r="AZ55" s="73">
        <f ca="1">OFFSET(DF55,0,14,1,1)</f>
        <v>107</v>
      </c>
      <c r="BA55" s="18">
        <f ca="1">SUM(AZ55-AY55)</f>
        <v>99</v>
      </c>
      <c r="BB55" s="19">
        <f ca="1">IF(BA55=0,0,IF(AY55=0,1,BA55/AY55))</f>
        <v>12.375</v>
      </c>
      <c r="BC55" s="18">
        <f>SUMIF($C$6:BB$6,BC$5,$C55:BB55)</f>
        <v>54</v>
      </c>
      <c r="BD55" s="73">
        <f ca="1">SUMIF($C$6:BC$6,BD$5,$C55:BC55)</f>
        <v>325</v>
      </c>
      <c r="BE55" s="18">
        <f ca="1">SUM(BD55-BC55)</f>
        <v>271</v>
      </c>
      <c r="BF55" s="19">
        <f ca="1">IF(BE55=0,0,IF(BC55=0,1,BE55/BC55))</f>
        <v>5.0185185185185182</v>
      </c>
      <c r="BG55" s="18">
        <f>+DG55</f>
        <v>31</v>
      </c>
      <c r="BH55" s="73">
        <f ca="1">OFFSET(DG55,0,14,1,1)</f>
        <v>49</v>
      </c>
      <c r="BI55" s="18">
        <f ca="1">SUM(BH55-BG55)</f>
        <v>18</v>
      </c>
      <c r="BJ55" s="19">
        <f ca="1">IF(BI55=0,0,IF(BG55=0,1,BI55/BG55))</f>
        <v>0.58064516129032262</v>
      </c>
      <c r="BK55" s="18">
        <f>SUMIF($C$6:BJ$6,BK$5,$C55:BJ55)</f>
        <v>85</v>
      </c>
      <c r="BL55" s="73">
        <f ca="1">SUMIF($C$6:BK$6,BL$5,$C55:BK55)</f>
        <v>374</v>
      </c>
      <c r="BM55" s="18">
        <f ca="1">SUM(BL55-BK55)</f>
        <v>289</v>
      </c>
      <c r="BN55" s="19">
        <f ca="1">IF(BM55=0,0,IF(BK55=0,1,BM55/BK55))</f>
        <v>3.4</v>
      </c>
      <c r="BO55" s="18">
        <f>+DH55</f>
        <v>39</v>
      </c>
      <c r="BP55" s="73">
        <f ca="1">OFFSET(DH55,0,14,1,1)</f>
        <v>31</v>
      </c>
      <c r="BQ55" s="18">
        <f ca="1">SUM(BP55-BO55)</f>
        <v>-8</v>
      </c>
      <c r="BR55" s="19">
        <f ca="1">IF(BQ55=0,0,IF(BO55=0,1,BQ55/BO55))</f>
        <v>-0.20512820512820512</v>
      </c>
      <c r="BS55" s="18">
        <f>SUMIF($C$6:BR$6,BS$5,$C55:BR55)</f>
        <v>124</v>
      </c>
      <c r="BT55" s="73">
        <f ca="1">SUMIF($C$6:BS$6,BT$5,$C55:BS55)</f>
        <v>405</v>
      </c>
      <c r="BU55" s="18">
        <f ca="1">SUM(BT55-BS55)</f>
        <v>281</v>
      </c>
      <c r="BV55" s="19">
        <f ca="1">IF(BU55=0,0,IF(BS55=0,1,BU55/BS55))</f>
        <v>2.2661290322580645</v>
      </c>
      <c r="BW55" s="18">
        <f>+DI55</f>
        <v>33</v>
      </c>
      <c r="BX55" s="73">
        <f ca="1">OFFSET(DI55,0,14,1,1)</f>
        <v>20</v>
      </c>
      <c r="BY55" s="18">
        <f ca="1">SUM(BX55-BW55)</f>
        <v>-13</v>
      </c>
      <c r="BZ55" s="19">
        <f ca="1">IF(BY55=0,0,IF(BW55=0,1,BY55/BW55))</f>
        <v>-0.39393939393939392</v>
      </c>
      <c r="CA55" s="18">
        <f>SUMIF($C$6:BZ$6,CA$5,$C55:BZ55)</f>
        <v>157</v>
      </c>
      <c r="CB55" s="73">
        <f ca="1">SUMIF($C$6:CA$6,CB$5,$C55:CA55)</f>
        <v>425</v>
      </c>
      <c r="CC55" s="18">
        <f ca="1">SUM(CB55-CA55)</f>
        <v>268</v>
      </c>
      <c r="CD55" s="19">
        <f ca="1">IF(CC55=0,0,IF(CA55=0,1,CC55/CA55))</f>
        <v>1.7070063694267517</v>
      </c>
      <c r="CE55" s="18">
        <f>+DJ55</f>
        <v>17</v>
      </c>
      <c r="CF55" s="73">
        <f ca="1">OFFSET(DJ55,0,14,1,1)</f>
        <v>5</v>
      </c>
      <c r="CG55" s="18">
        <f ca="1">SUM(CF55-CE55)</f>
        <v>-12</v>
      </c>
      <c r="CH55" s="19">
        <f ca="1">IF(CG55=0,0,IF(CE55=0,1,CG55/CE55))</f>
        <v>-0.70588235294117652</v>
      </c>
      <c r="CI55" s="18">
        <f>SUMIF($C$6:CH$6,CI$5,$C55:CH55)</f>
        <v>174</v>
      </c>
      <c r="CJ55" s="73">
        <f ca="1">SUMIF($C$6:CI$6,CJ$5,$C55:CI55)</f>
        <v>430</v>
      </c>
      <c r="CK55" s="18">
        <f ca="1">SUM(CJ55-CI55)</f>
        <v>256</v>
      </c>
      <c r="CL55" s="19">
        <f ca="1">IF(CK55=0,0,IF(CI55=0,1,CK55/CI55))</f>
        <v>1.4712643678160919</v>
      </c>
      <c r="CM55" s="18">
        <f>+DK55</f>
        <v>12</v>
      </c>
      <c r="CN55" s="73">
        <f ca="1">OFFSET(DK55,0,14,1,1)</f>
        <v>9</v>
      </c>
      <c r="CO55" s="18">
        <f ca="1">SUM(CN55-CM55)</f>
        <v>-3</v>
      </c>
      <c r="CP55" s="19">
        <f ca="1">IF(CO55=0,0,IF(CM55=0,1,CO55/CM55))</f>
        <v>-0.25</v>
      </c>
      <c r="CQ55" s="18">
        <f>SUMIF($C$6:CP$6,CQ$5,$C55:CP55)</f>
        <v>186</v>
      </c>
      <c r="CR55" s="73">
        <f ca="1">SUMIF($C$6:CQ$6,CR$5,$C55:CQ55)</f>
        <v>439</v>
      </c>
      <c r="CS55" s="18">
        <f ca="1">SUM(CR55-CQ55)</f>
        <v>253</v>
      </c>
      <c r="CT55" s="19">
        <f ca="1">IF(CS55=0,0,IF(CQ55=0,1,CS55/CQ55))</f>
        <v>1.3602150537634408</v>
      </c>
      <c r="CW55" t="s">
        <v>15</v>
      </c>
      <c r="CX55" t="s">
        <v>7</v>
      </c>
      <c r="CY55" s="7"/>
      <c r="CZ55" s="74">
        <f>SUMIF(RBW!$A$111:$A$121,'2014-2015'!CZ$7,RBW!D$111:D$121)</f>
        <v>2</v>
      </c>
      <c r="DA55" s="74">
        <f>SUMIF(RBW!$A$111:$A$121,'2014-2015'!DA$7,RBW!E$111:E$121)</f>
        <v>5</v>
      </c>
      <c r="DB55" s="74">
        <f>SUMIF(RBW!$A$111:$A$121,'2014-2015'!DB$7,RBW!F$111:F$121)</f>
        <v>7</v>
      </c>
      <c r="DC55" s="74">
        <f>SUMIF(RBW!$A$111:$A$121,'2014-2015'!DC$7,RBW!G$111:G$121)</f>
        <v>17</v>
      </c>
      <c r="DD55" s="74">
        <f>SUMIF(RBW!$A$111:$A$121,'2014-2015'!DD$7,RBW!H$111:H$121)</f>
        <v>7</v>
      </c>
      <c r="DE55" s="74">
        <f>SUMIF(RBW!$A$111:$A$121,'2014-2015'!DE$7,RBW!I$111:I$121)</f>
        <v>8</v>
      </c>
      <c r="DF55" s="74">
        <f>SUMIF(RBW!$A$111:$A$121,'2014-2015'!DF$7,RBW!J$111:J$121)</f>
        <v>8</v>
      </c>
      <c r="DG55" s="74">
        <f>SUMIF(RBW!$A$111:$A$121,'2014-2015'!DG$7,RBW!K$111:K$121)</f>
        <v>31</v>
      </c>
      <c r="DH55" s="74">
        <f>SUMIF(RBW!$A$111:$A$121,'2014-2015'!DH$7,RBW!L$111:L$121)</f>
        <v>39</v>
      </c>
      <c r="DI55" s="74">
        <f>SUMIF(RBW!$A$111:$A$121,'2014-2015'!DI$7,RBW!M$111:M$121)</f>
        <v>33</v>
      </c>
      <c r="DJ55" s="74">
        <f>SUMIF(RBW!$A$111:$A$121,'2014-2015'!DJ$7,RBW!N$111:N$121)</f>
        <v>17</v>
      </c>
      <c r="DK55" s="74">
        <f>SUMIF(RBW!$A$111:$A$121,'2014-2015'!DK$7,RBW!O$111:O$121)</f>
        <v>12</v>
      </c>
      <c r="DN55" s="74">
        <f>SUMIF(RBW!$A$111:$A$121,'2014-2015'!DN$7,RBW!D$111:D$121)</f>
        <v>10</v>
      </c>
      <c r="DO55" s="74">
        <f>SUMIF(RBW!$A$111:$A$121,'2014-2015'!DO$7,RBW!E$111:E$121)</f>
        <v>7</v>
      </c>
      <c r="DP55" s="74">
        <f>SUMIF(RBW!$A$111:$A$121,'2014-2015'!DP$7,RBW!F$111:F$121)</f>
        <v>10</v>
      </c>
      <c r="DQ55" s="74">
        <f>SUMIF(RBW!$A$111:$A$121,'2014-2015'!DQ$7,RBW!G$111:G$121)</f>
        <v>27</v>
      </c>
      <c r="DR55" s="74">
        <f>SUMIF(RBW!$A$111:$A$121,'2014-2015'!DR$7,RBW!H$111:H$121)</f>
        <v>31</v>
      </c>
      <c r="DS55" s="74">
        <f>SUMIF(RBW!$A$111:$A$121,'2014-2015'!DS$7,RBW!I$111:I$121)</f>
        <v>133</v>
      </c>
      <c r="DT55" s="74">
        <f>SUMIF(RBW!$A$111:$A$121,'2014-2015'!DT$7,RBW!J$111:J$121)</f>
        <v>107</v>
      </c>
      <c r="DU55" s="74">
        <f>SUMIF(RBW!$A$111:$A$121,'2014-2015'!DU$7,RBW!K$111:K$121)</f>
        <v>49</v>
      </c>
      <c r="DV55" s="74">
        <f>SUMIF(RBW!$A$111:$A$121,'2014-2015'!DV$7,RBW!L$111:L$121)</f>
        <v>31</v>
      </c>
      <c r="DW55" s="74">
        <f>SUMIF(RBW!$A$111:$A$121,'2014-2015'!DW$7,RBW!M$111:M$121)</f>
        <v>20</v>
      </c>
      <c r="DX55" s="74">
        <f>SUMIF(RBW!$A$111:$A$121,'2014-2015'!DX$7,RBW!N$111:N$121)</f>
        <v>5</v>
      </c>
      <c r="DY55" s="74">
        <f>SUMIF(RBW!$A$111:$A$121,'2014-2015'!DY$7,RBW!O$111:O$121)</f>
        <v>9</v>
      </c>
    </row>
    <row r="56" spans="1:130">
      <c r="A56" s="83"/>
      <c r="B56" s="26" t="s">
        <v>8</v>
      </c>
      <c r="C56" s="73">
        <f>+CZ56</f>
        <v>602</v>
      </c>
      <c r="D56" s="73">
        <f ca="1">OFFSET(CZ56,0,14,1,1)</f>
        <v>430</v>
      </c>
      <c r="E56" s="73">
        <f ca="1">SUM(D56-C56)</f>
        <v>-172</v>
      </c>
      <c r="F56" s="19">
        <f ca="1">IF(E56=0,0,IF(C56=0,1,E56/C56))</f>
        <v>-0.2857142857142857</v>
      </c>
      <c r="G56" s="73">
        <f>SUMIF($C$6:F$6,G$5,$C56:F56)</f>
        <v>602</v>
      </c>
      <c r="H56" s="73">
        <f ca="1">SUMIF($C$6:G$6,H$5,$C56:G56)</f>
        <v>430</v>
      </c>
      <c r="I56" s="73">
        <f ca="1">SUM(H56-G56)</f>
        <v>-172</v>
      </c>
      <c r="J56" s="19">
        <f ca="1">IF(I56=0,0,IF(G56=0,1,I56/G56))</f>
        <v>-0.2857142857142857</v>
      </c>
      <c r="K56" s="73">
        <f>+DA56</f>
        <v>588</v>
      </c>
      <c r="L56" s="73">
        <f ca="1">OFFSET(DA56,0,14,1,1)</f>
        <v>346</v>
      </c>
      <c r="M56" s="73">
        <f ca="1">SUM(L56-K56)</f>
        <v>-242</v>
      </c>
      <c r="N56" s="19">
        <f ca="1">IF(M56=0,0,IF(K56=0,1,M56/K56))</f>
        <v>-0.41156462585034015</v>
      </c>
      <c r="O56" s="73">
        <f>SUMIF($C$6:N$6,O$5,$C56:N56)</f>
        <v>1190</v>
      </c>
      <c r="P56" s="73">
        <f ca="1">SUMIF($C$6:O$6,P$5,$C56:O56)</f>
        <v>776</v>
      </c>
      <c r="Q56" s="73">
        <f ca="1">SUM(P56-O56)</f>
        <v>-414</v>
      </c>
      <c r="R56" s="19">
        <f ca="1">IF(Q56=0,0,IF(O56=0,1,Q56/O56))</f>
        <v>-0.34789915966386553</v>
      </c>
      <c r="S56" s="73">
        <f>+DB56</f>
        <v>836</v>
      </c>
      <c r="T56" s="73">
        <f ca="1">OFFSET(DB56,0,14,1,1)</f>
        <v>620</v>
      </c>
      <c r="U56" s="73">
        <f ca="1">SUM(T56-S56)</f>
        <v>-216</v>
      </c>
      <c r="V56" s="19">
        <f ca="1">IF(U56=0,0,IF(S56=0,1,U56/S56))</f>
        <v>-0.25837320574162681</v>
      </c>
      <c r="W56" s="73">
        <f>SUMIF($C$6:V$6,W$5,$C56:V56)</f>
        <v>2026</v>
      </c>
      <c r="X56" s="73">
        <f ca="1">SUMIF($C$6:W$6,X$5,$C56:W56)</f>
        <v>1396</v>
      </c>
      <c r="Y56" s="73">
        <f ca="1">SUM(X56-W56)</f>
        <v>-630</v>
      </c>
      <c r="Z56" s="19">
        <f ca="1">IF(Y56=0,0,IF(W56=0,1,Y56/W56))</f>
        <v>-0.31095755182625862</v>
      </c>
      <c r="AA56" s="73">
        <f>+DC56</f>
        <v>1584</v>
      </c>
      <c r="AB56" s="73">
        <f ca="1">OFFSET(DC56,0,14,1,1)</f>
        <v>1184</v>
      </c>
      <c r="AC56" s="73">
        <f ca="1">SUM(AB56-AA56)</f>
        <v>-400</v>
      </c>
      <c r="AD56" s="19">
        <f ca="1">IF(AC56=0,0,IF(AA56=0,1,AC56/AA56))</f>
        <v>-0.25252525252525254</v>
      </c>
      <c r="AE56" s="73">
        <f>SUMIF($C$6:AD$6,AE$5,$C56:AD56)</f>
        <v>3610</v>
      </c>
      <c r="AF56" s="73">
        <f ca="1">SUMIF($C$6:AE$6,AF$5,$C56:AE56)</f>
        <v>2580</v>
      </c>
      <c r="AG56" s="73">
        <f ca="1">SUM(AF56-AE56)</f>
        <v>-1030</v>
      </c>
      <c r="AH56" s="19">
        <f ca="1">IF(AG56=0,0,IF(AE56=0,1,AG56/AE56))</f>
        <v>-0.2853185595567867</v>
      </c>
      <c r="AI56" s="73">
        <f>+DD56</f>
        <v>2922</v>
      </c>
      <c r="AJ56" s="73">
        <f ca="1">OFFSET(DD56,0,14,1,1)</f>
        <v>2432</v>
      </c>
      <c r="AK56" s="73">
        <f ca="1">SUM(AJ56-AI56)</f>
        <v>-490</v>
      </c>
      <c r="AL56" s="19">
        <f ca="1">IF(AK56=0,0,IF(AI56=0,1,AK56/AI56))</f>
        <v>-0.16769336071184121</v>
      </c>
      <c r="AM56" s="73">
        <f>SUMIF($C$6:AL$6,AM$5,$C56:AL56)</f>
        <v>6532</v>
      </c>
      <c r="AN56" s="73">
        <f ca="1">SUMIF($C$6:AM$6,AN$5,$C56:AM56)</f>
        <v>5012</v>
      </c>
      <c r="AO56" s="73">
        <f ca="1">SUM(AN56-AM56)</f>
        <v>-1520</v>
      </c>
      <c r="AP56" s="19">
        <f ca="1">IF(AO56=0,0,IF(AM56=0,1,AO56/AM56))</f>
        <v>-0.23270055113288426</v>
      </c>
      <c r="AQ56" s="73">
        <f>+DE56</f>
        <v>3370</v>
      </c>
      <c r="AR56" s="73">
        <f ca="1">OFFSET(DE56,0,14,1,1)</f>
        <v>2942</v>
      </c>
      <c r="AS56" s="73">
        <f ca="1">SUM(AR56-AQ56)</f>
        <v>-428</v>
      </c>
      <c r="AT56" s="19">
        <f ca="1">IF(AS56=0,0,IF(AQ56=0,1,AS56/AQ56))</f>
        <v>-0.12700296735905045</v>
      </c>
      <c r="AU56" s="73">
        <f>SUMIF($C$6:AT$6,AU$5,$C56:AT56)</f>
        <v>9902</v>
      </c>
      <c r="AV56" s="73">
        <f ca="1">SUMIF($C$6:AU$6,AV$5,$C56:AU56)</f>
        <v>7954</v>
      </c>
      <c r="AW56" s="73">
        <f ca="1">SUM(AV56-AU56)</f>
        <v>-1948</v>
      </c>
      <c r="AX56" s="19">
        <f ca="1">IF(AW56=0,0,IF(AU56=0,1,AW56/AU56))</f>
        <v>-0.19672793375075742</v>
      </c>
      <c r="AY56" s="73">
        <f>+DF56</f>
        <v>3412</v>
      </c>
      <c r="AZ56" s="73">
        <f ca="1">OFFSET(DF56,0,14,1,1)</f>
        <v>2950</v>
      </c>
      <c r="BA56" s="73">
        <f ca="1">SUM(AZ56-AY56)</f>
        <v>-462</v>
      </c>
      <c r="BB56" s="19">
        <f ca="1">IF(BA56=0,0,IF(AY56=0,1,BA56/AY56))</f>
        <v>-0.13540445486518171</v>
      </c>
      <c r="BC56" s="73">
        <f>SUMIF($C$6:BB$6,BC$5,$C56:BB56)</f>
        <v>13314</v>
      </c>
      <c r="BD56" s="73">
        <f ca="1">SUMIF($C$6:BC$6,BD$5,$C56:BC56)</f>
        <v>10904</v>
      </c>
      <c r="BE56" s="73">
        <f ca="1">SUM(BD56-BC56)</f>
        <v>-2410</v>
      </c>
      <c r="BF56" s="19">
        <f ca="1">IF(BE56=0,0,IF(BC56=0,1,BE56/BC56))</f>
        <v>-0.18101246807871413</v>
      </c>
      <c r="BG56" s="73">
        <f>+DG56</f>
        <v>4446</v>
      </c>
      <c r="BH56" s="73">
        <f ca="1">OFFSET(DG56,0,14,1,1)</f>
        <v>3049</v>
      </c>
      <c r="BI56" s="73">
        <f ca="1">SUM(BH56-BG56)</f>
        <v>-1397</v>
      </c>
      <c r="BJ56" s="19">
        <f ca="1">IF(BI56=0,0,IF(BG56=0,1,BI56/BG56))</f>
        <v>-0.31421502474134055</v>
      </c>
      <c r="BK56" s="73">
        <f>SUMIF($C$6:BJ$6,BK$5,$C56:BJ56)</f>
        <v>17760</v>
      </c>
      <c r="BL56" s="73">
        <f ca="1">SUMIF($C$6:BK$6,BL$5,$C56:BK56)</f>
        <v>13953</v>
      </c>
      <c r="BM56" s="73">
        <f ca="1">SUM(BL56-BK56)</f>
        <v>-3807</v>
      </c>
      <c r="BN56" s="19">
        <f ca="1">IF(BM56=0,0,IF(BK56=0,1,BM56/BK56))</f>
        <v>-0.2143581081081081</v>
      </c>
      <c r="BO56" s="73">
        <f>+DH56</f>
        <v>2798</v>
      </c>
      <c r="BP56" s="73">
        <f ca="1">OFFSET(DH56,0,14,1,1)</f>
        <v>2966</v>
      </c>
      <c r="BQ56" s="73">
        <f ca="1">SUM(BP56-BO56)</f>
        <v>168</v>
      </c>
      <c r="BR56" s="19">
        <f ca="1">IF(BQ56=0,0,IF(BO56=0,1,BQ56/BO56))</f>
        <v>6.0042887776983557E-2</v>
      </c>
      <c r="BS56" s="73">
        <f>SUMIF($C$6:BR$6,BS$5,$C56:BR56)</f>
        <v>20558</v>
      </c>
      <c r="BT56" s="73">
        <f ca="1">SUMIF($C$6:BS$6,BT$5,$C56:BS56)</f>
        <v>16919</v>
      </c>
      <c r="BU56" s="73">
        <f ca="1">SUM(BT56-BS56)</f>
        <v>-3639</v>
      </c>
      <c r="BV56" s="19">
        <f ca="1">IF(BU56=0,0,IF(BS56=0,1,BU56/BS56))</f>
        <v>-0.17701138243019748</v>
      </c>
      <c r="BW56" s="73">
        <f>+DI56</f>
        <v>2178</v>
      </c>
      <c r="BX56" s="73">
        <f ca="1">OFFSET(DI56,0,14,1,1)</f>
        <v>2488</v>
      </c>
      <c r="BY56" s="73">
        <f ca="1">SUM(BX56-BW56)</f>
        <v>310</v>
      </c>
      <c r="BZ56" s="19">
        <f ca="1">IF(BY56=0,0,IF(BW56=0,1,BY56/BW56))</f>
        <v>0.1423324150596878</v>
      </c>
      <c r="CA56" s="73">
        <f>SUMIF($C$6:BZ$6,CA$5,$C56:BZ56)</f>
        <v>22736</v>
      </c>
      <c r="CB56" s="73">
        <f ca="1">SUMIF($C$6:CA$6,CB$5,$C56:CA56)</f>
        <v>19407</v>
      </c>
      <c r="CC56" s="73">
        <f ca="1">SUM(CB56-CA56)</f>
        <v>-3329</v>
      </c>
      <c r="CD56" s="19">
        <f ca="1">IF(CC56=0,0,IF(CA56=0,1,CC56/CA56))</f>
        <v>-0.14641977480647431</v>
      </c>
      <c r="CE56" s="73">
        <f>+DJ56</f>
        <v>608</v>
      </c>
      <c r="CF56" s="73">
        <f ca="1">OFFSET(DJ56,0,14,1,1)</f>
        <v>796</v>
      </c>
      <c r="CG56" s="73">
        <f ca="1">SUM(CF56-CE56)</f>
        <v>188</v>
      </c>
      <c r="CH56" s="19">
        <f ca="1">IF(CG56=0,0,IF(CE56=0,1,CG56/CE56))</f>
        <v>0.30921052631578949</v>
      </c>
      <c r="CI56" s="73">
        <f>SUMIF($C$6:CH$6,CI$5,$C56:CH56)</f>
        <v>23344</v>
      </c>
      <c r="CJ56" s="73">
        <f ca="1">SUMIF($C$6:CI$6,CJ$5,$C56:CI56)</f>
        <v>20203</v>
      </c>
      <c r="CK56" s="73">
        <f ca="1">SUM(CJ56-CI56)</f>
        <v>-3141</v>
      </c>
      <c r="CL56" s="19">
        <f ca="1">IF(CK56=0,0,IF(CI56=0,1,CK56/CI56))</f>
        <v>-0.13455277587388623</v>
      </c>
      <c r="CM56" s="73">
        <f>+DK56</f>
        <v>624</v>
      </c>
      <c r="CN56" s="73">
        <f ca="1">OFFSET(DK56,0,14,1,1)</f>
        <v>624</v>
      </c>
      <c r="CO56" s="73">
        <f ca="1">SUM(CN56-CM56)</f>
        <v>0</v>
      </c>
      <c r="CP56" s="19">
        <f ca="1">IF(CO56=0,0,IF(CM56=0,1,CO56/CM56))</f>
        <v>0</v>
      </c>
      <c r="CQ56" s="73">
        <f>SUMIF($C$6:CP$6,CQ$5,$C56:CP56)</f>
        <v>23968</v>
      </c>
      <c r="CR56" s="73">
        <f ca="1">SUMIF($C$6:CQ$6,CR$5,$C56:CQ56)</f>
        <v>20827</v>
      </c>
      <c r="CS56" s="73">
        <f ca="1">SUM(CR56-CQ56)</f>
        <v>-3141</v>
      </c>
      <c r="CT56" s="19">
        <f ca="1">IF(CS56=0,0,IF(CQ56=0,1,CS56/CQ56))</f>
        <v>-0.13104973297730307</v>
      </c>
      <c r="CW56" t="s">
        <v>15</v>
      </c>
      <c r="CX56" t="s">
        <v>8</v>
      </c>
      <c r="CY56" s="7"/>
      <c r="CZ56" s="74">
        <f>SUMIF(RBW!$A$129:$A$139,'2014-2015'!CZ$7,RBW!D$129:D$139)</f>
        <v>602</v>
      </c>
      <c r="DA56" s="74">
        <f>SUMIF(RBW!$A$129:$A$139,'2014-2015'!DA$7,RBW!E$129:E$139)</f>
        <v>588</v>
      </c>
      <c r="DB56" s="74">
        <f>SUMIF(RBW!$A$129:$A$139,'2014-2015'!DB$7,RBW!F$129:F$139)</f>
        <v>836</v>
      </c>
      <c r="DC56" s="74">
        <f>SUMIF(RBW!$A$129:$A$139,'2014-2015'!DC$7,RBW!G$129:G$139)</f>
        <v>1584</v>
      </c>
      <c r="DD56" s="74">
        <f>SUMIF(RBW!$A$129:$A$139,'2014-2015'!DD$7,RBW!H$129:H$139)</f>
        <v>2922</v>
      </c>
      <c r="DE56" s="74">
        <f>SUMIF(RBW!$A$129:$A$139,'2014-2015'!DE$7,RBW!I$129:I$139)</f>
        <v>3370</v>
      </c>
      <c r="DF56" s="74">
        <f>SUMIF(RBW!$A$129:$A$139,'2014-2015'!DF$7,RBW!J$129:J$139)</f>
        <v>3412</v>
      </c>
      <c r="DG56" s="74">
        <f>SUMIF(RBW!$A$129:$A$139,'2014-2015'!DG$7,RBW!K$129:K$139)</f>
        <v>4446</v>
      </c>
      <c r="DH56" s="74">
        <f>SUMIF(RBW!$A$129:$A$139,'2014-2015'!DH$7,RBW!L$129:L$139)</f>
        <v>2798</v>
      </c>
      <c r="DI56" s="74">
        <f>SUMIF(RBW!$A$129:$A$139,'2014-2015'!DI$7,RBW!M$129:M$139)</f>
        <v>2178</v>
      </c>
      <c r="DJ56" s="74">
        <f>SUMIF(RBW!$A$129:$A$139,'2014-2015'!DJ$7,RBW!N$129:N$139)</f>
        <v>608</v>
      </c>
      <c r="DK56" s="74">
        <f>SUMIF(RBW!$A$129:$A$139,'2014-2015'!DK$7,RBW!O$129:O$139)</f>
        <v>624</v>
      </c>
      <c r="DN56" s="74">
        <f>SUMIF(RBW!$A$129:$A$139,'2014-2015'!DN$7,RBW!D$129:D$139)</f>
        <v>430</v>
      </c>
      <c r="DO56" s="74">
        <f>SUMIF(RBW!$A$129:$A$139,'2014-2015'!DO$7,RBW!E$129:E$139)</f>
        <v>346</v>
      </c>
      <c r="DP56" s="74">
        <f>SUMIF(RBW!$A$129:$A$139,'2014-2015'!DP$7,RBW!F$129:F$139)</f>
        <v>620</v>
      </c>
      <c r="DQ56" s="74">
        <f>SUMIF(RBW!$A$129:$A$139,'2014-2015'!DQ$7,RBW!G$129:G$139)</f>
        <v>1184</v>
      </c>
      <c r="DR56" s="74">
        <f>SUMIF(RBW!$A$129:$A$139,'2014-2015'!DR$7,RBW!H$129:H$139)</f>
        <v>2432</v>
      </c>
      <c r="DS56" s="74">
        <f>SUMIF(RBW!$A$129:$A$139,'2014-2015'!DS$7,RBW!I$129:I$139)</f>
        <v>2942</v>
      </c>
      <c r="DT56" s="74">
        <f>SUMIF(RBW!$A$129:$A$139,'2014-2015'!DT$7,RBW!J$129:J$139)</f>
        <v>2950</v>
      </c>
      <c r="DU56" s="74">
        <f>SUMIF(RBW!$A$129:$A$139,'2014-2015'!DU$7,RBW!K$129:K$139)</f>
        <v>3049</v>
      </c>
      <c r="DV56" s="74">
        <f>SUMIF(RBW!$A$129:$A$139,'2014-2015'!DV$7,RBW!L$129:L$139)</f>
        <v>2966</v>
      </c>
      <c r="DW56" s="74">
        <f>SUMIF(RBW!$A$129:$A$139,'2014-2015'!DW$7,RBW!M$129:M$139)</f>
        <v>2488</v>
      </c>
      <c r="DX56" s="74">
        <f>SUMIF(RBW!$A$129:$A$139,'2014-2015'!DX$7,RBW!N$129:N$139)</f>
        <v>796</v>
      </c>
      <c r="DY56" s="74">
        <f>SUMIF(RBW!$A$129:$A$139,'2014-2015'!DY$7,RBW!O$129:O$139)</f>
        <v>624</v>
      </c>
    </row>
    <row r="57" spans="1:130" s="7" customFormat="1">
      <c r="A57" s="75"/>
      <c r="B57" s="24" t="s">
        <v>9</v>
      </c>
      <c r="C57" s="12">
        <f>+SUM(C54:C56)</f>
        <v>183366</v>
      </c>
      <c r="D57" s="86">
        <f ca="1">+SUM(D54:D56)</f>
        <v>158795</v>
      </c>
      <c r="E57" s="12">
        <f ca="1">SUM(E54:E56)</f>
        <v>-24571</v>
      </c>
      <c r="F57" s="13">
        <f ca="1">IF(E57=0,0,IF(C57=0,1,E57/C57))</f>
        <v>-0.13399976004275602</v>
      </c>
      <c r="G57" s="12">
        <f>SUM(G54:G56)</f>
        <v>183366</v>
      </c>
      <c r="H57" s="86">
        <f ca="1">SUM(H54:H56)</f>
        <v>158795</v>
      </c>
      <c r="I57" s="12">
        <f ca="1">SUM(I54:I56)</f>
        <v>-24571</v>
      </c>
      <c r="J57" s="13">
        <f ca="1">IF(I57=0,0,IF(G57=0,1,I57/G57))</f>
        <v>-0.13399976004275602</v>
      </c>
      <c r="K57" s="12">
        <f>+SUM(K54:K56)</f>
        <v>186322</v>
      </c>
      <c r="L57" s="86">
        <f ca="1">+SUM(L54:L56)</f>
        <v>142192</v>
      </c>
      <c r="M57" s="12">
        <f ca="1">SUM(M54:M56)</f>
        <v>-44130</v>
      </c>
      <c r="N57" s="13">
        <f ca="1">IF(M57=0,0,IF(K57=0,1,M57/K57))</f>
        <v>-0.2368480372688142</v>
      </c>
      <c r="O57" s="12">
        <f>SUM(O54:O56)</f>
        <v>369688</v>
      </c>
      <c r="P57" s="86">
        <f ca="1">SUM(P54:P56)</f>
        <v>300987</v>
      </c>
      <c r="Q57" s="12">
        <f ca="1">SUM(Q54:Q56)</f>
        <v>-68701</v>
      </c>
      <c r="R57" s="13">
        <f ca="1">IF(Q57=0,0,IF(O57=0,1,Q57/O57))</f>
        <v>-0.18583508255610137</v>
      </c>
      <c r="S57" s="12">
        <f>+SUM(S54:S56)</f>
        <v>230481</v>
      </c>
      <c r="T57" s="86">
        <f ca="1">+SUM(T54:T56)</f>
        <v>187189</v>
      </c>
      <c r="U57" s="12">
        <f ca="1">SUM(U54:U56)</f>
        <v>-43292</v>
      </c>
      <c r="V57" s="13">
        <f ca="1">IF(U57=0,0,IF(S57=0,1,U57/S57))</f>
        <v>-0.18783327042142303</v>
      </c>
      <c r="W57" s="12">
        <f>SUM(W54:W56)</f>
        <v>600169</v>
      </c>
      <c r="X57" s="86">
        <f ca="1">SUM(X54:X56)</f>
        <v>488176</v>
      </c>
      <c r="Y57" s="12">
        <f ca="1">SUM(Y54:Y56)</f>
        <v>-111993</v>
      </c>
      <c r="Z57" s="13">
        <f ca="1">IF(Y57=0,0,IF(W57=0,1,Y57/W57))</f>
        <v>-0.18660244031264528</v>
      </c>
      <c r="AA57" s="12">
        <f>+SUM(AA54:AA56)</f>
        <v>250819</v>
      </c>
      <c r="AB57" s="86">
        <f ca="1">+SUM(AB54:AB56)</f>
        <v>202576</v>
      </c>
      <c r="AC57" s="12">
        <f ca="1">SUM(AC54:AC56)</f>
        <v>-48243</v>
      </c>
      <c r="AD57" s="13">
        <f ca="1">IF(AC57=0,0,IF(AA57=0,1,AC57/AA57))</f>
        <v>-0.19234188797499391</v>
      </c>
      <c r="AE57" s="12">
        <f>SUM(AE54:AE56)</f>
        <v>850988</v>
      </c>
      <c r="AF57" s="86">
        <f ca="1">SUM(AF54:AF56)</f>
        <v>690752</v>
      </c>
      <c r="AG57" s="12">
        <f ca="1">SUM(AG54:AG56)</f>
        <v>-160236</v>
      </c>
      <c r="AH57" s="13">
        <f ca="1">IF(AG57=0,0,IF(AE57=0,1,AG57/AE57))</f>
        <v>-0.18829407700226089</v>
      </c>
      <c r="AI57" s="12">
        <f>+SUM(AI54:AI56)</f>
        <v>281029</v>
      </c>
      <c r="AJ57" s="86">
        <f ca="1">+SUM(AJ54:AJ56)</f>
        <v>240341</v>
      </c>
      <c r="AK57" s="12">
        <f ca="1">SUM(AK54:AK56)</f>
        <v>-40688</v>
      </c>
      <c r="AL57" s="13">
        <f ca="1">IF(AK57=0,0,IF(AI57=0,1,AK57/AI57))</f>
        <v>-0.14478221108853534</v>
      </c>
      <c r="AM57" s="12">
        <f>SUM(AM54:AM56)</f>
        <v>1132017</v>
      </c>
      <c r="AN57" s="86">
        <f ca="1">SUM(AN54:AN56)</f>
        <v>931093</v>
      </c>
      <c r="AO57" s="12">
        <f ca="1">SUM(AO54:AO56)</f>
        <v>-200924</v>
      </c>
      <c r="AP57" s="13">
        <f ca="1">IF(AO57=0,0,IF(AM57=0,1,AO57/AM57))</f>
        <v>-0.17749203413022949</v>
      </c>
      <c r="AQ57" s="12">
        <f>+SUM(AQ54:AQ56)</f>
        <v>293117</v>
      </c>
      <c r="AR57" s="86">
        <f ca="1">+SUM(AR54:AR56)</f>
        <v>255103</v>
      </c>
      <c r="AS57" s="12">
        <f ca="1">SUM(AS54:AS56)</f>
        <v>-38014</v>
      </c>
      <c r="AT57" s="13">
        <f ca="1">IF(AS57=0,0,IF(AQ57=0,1,AS57/AQ57))</f>
        <v>-0.12968882732833648</v>
      </c>
      <c r="AU57" s="12">
        <f>SUM(AU54:AU56)</f>
        <v>1425134</v>
      </c>
      <c r="AV57" s="86">
        <f ca="1">SUM(AV54:AV56)</f>
        <v>1186196</v>
      </c>
      <c r="AW57" s="12">
        <f ca="1">SUM(AW54:AW56)</f>
        <v>-238938</v>
      </c>
      <c r="AX57" s="13">
        <f ca="1">IF(AW57=0,0,IF(AU57=0,1,AW57/AU57))</f>
        <v>-0.1676600235486628</v>
      </c>
      <c r="AY57" s="12">
        <f>+SUM(AY54:AY56)</f>
        <v>347224</v>
      </c>
      <c r="AZ57" s="86">
        <f ca="1">+SUM(AZ54:AZ56)</f>
        <v>312526</v>
      </c>
      <c r="BA57" s="12">
        <f ca="1">SUM(BA54:BA56)</f>
        <v>-34698</v>
      </c>
      <c r="BB57" s="13">
        <f ca="1">IF(BA57=0,0,IF(AY57=0,1,BA57/AY57))</f>
        <v>-9.9929728359790804E-2</v>
      </c>
      <c r="BC57" s="12">
        <f>SUM(BC54:BC56)</f>
        <v>1772358</v>
      </c>
      <c r="BD57" s="86">
        <f ca="1">SUM(BD54:BD56)</f>
        <v>1498722</v>
      </c>
      <c r="BE57" s="12">
        <f ca="1">SUM(BE54:BE56)</f>
        <v>-273636</v>
      </c>
      <c r="BF57" s="13">
        <f ca="1">IF(BE57=0,0,IF(BC57=0,1,BE57/BC57))</f>
        <v>-0.15439093004912099</v>
      </c>
      <c r="BG57" s="12">
        <f>+SUM(BG54:BG56)</f>
        <v>376933</v>
      </c>
      <c r="BH57" s="86">
        <f ca="1">+SUM(BH54:BH56)</f>
        <v>314459</v>
      </c>
      <c r="BI57" s="12">
        <f ca="1">SUM(BI54:BI56)</f>
        <v>-62474</v>
      </c>
      <c r="BJ57" s="13">
        <f ca="1">IF(BI57=0,0,IF(BG57=0,1,BI57/BG57))</f>
        <v>-0.1657429835010466</v>
      </c>
      <c r="BK57" s="12">
        <f>SUM(BK54:BK56)</f>
        <v>2149291</v>
      </c>
      <c r="BL57" s="86">
        <f ca="1">SUM(BL54:BL56)</f>
        <v>1813181</v>
      </c>
      <c r="BM57" s="12">
        <f ca="1">SUM(BM54:BM56)</f>
        <v>-336110</v>
      </c>
      <c r="BN57" s="13">
        <f ca="1">IF(BM57=0,0,IF(BK57=0,1,BM57/BK57))</f>
        <v>-0.15638180218499961</v>
      </c>
      <c r="BO57" s="12">
        <f>+SUM(BO54:BO56)</f>
        <v>279655</v>
      </c>
      <c r="BP57" s="86">
        <f ca="1">+SUM(BP54:BP56)</f>
        <v>228049</v>
      </c>
      <c r="BQ57" s="12">
        <f ca="1">SUM(BQ54:BQ56)</f>
        <v>-51606</v>
      </c>
      <c r="BR57" s="13">
        <f ca="1">IF(BQ57=0,0,IF(BO57=0,1,BQ57/BO57))</f>
        <v>-0.18453451574261143</v>
      </c>
      <c r="BS57" s="12">
        <f>SUM(BS54:BS56)</f>
        <v>2428946</v>
      </c>
      <c r="BT57" s="86">
        <f ca="1">SUM(BT54:BT56)</f>
        <v>2041230</v>
      </c>
      <c r="BU57" s="12">
        <f ca="1">SUM(BU54:BU56)</f>
        <v>-387716</v>
      </c>
      <c r="BV57" s="13">
        <f ca="1">IF(BU57=0,0,IF(BS57=0,1,BU57/BS57))</f>
        <v>-0.15962314518313706</v>
      </c>
      <c r="BW57" s="12">
        <f>+SUM(BW54:BW56)</f>
        <v>262633</v>
      </c>
      <c r="BX57" s="86">
        <f ca="1">+SUM(BX54:BX56)</f>
        <v>209757</v>
      </c>
      <c r="BY57" s="12">
        <f ca="1">SUM(BY54:BY56)</f>
        <v>-52876</v>
      </c>
      <c r="BZ57" s="13">
        <f ca="1">IF(BY57=0,0,IF(BW57=0,1,BY57/BW57))</f>
        <v>-0.20133037356310898</v>
      </c>
      <c r="CA57" s="12">
        <f>SUM(CA54:CA56)</f>
        <v>2691579</v>
      </c>
      <c r="CB57" s="86">
        <f ca="1">SUM(CB54:CB56)</f>
        <v>2250987</v>
      </c>
      <c r="CC57" s="12">
        <f ca="1">SUM(CC54:CC56)</f>
        <v>-440592</v>
      </c>
      <c r="CD57" s="13">
        <f ca="1">IF(CC57=0,0,IF(CA57=0,1,CC57/CA57))</f>
        <v>-0.16369276175806097</v>
      </c>
      <c r="CE57" s="12">
        <f>+SUM(CE54:CE56)</f>
        <v>203805</v>
      </c>
      <c r="CF57" s="86">
        <f ca="1">+SUM(CF54:CF56)</f>
        <v>171684</v>
      </c>
      <c r="CG57" s="12">
        <f ca="1">SUM(CG54:CG56)</f>
        <v>-32121</v>
      </c>
      <c r="CH57" s="13">
        <f ca="1">IF(CG57=0,0,IF(CE57=0,1,CG57/CE57))</f>
        <v>-0.15760653565908589</v>
      </c>
      <c r="CI57" s="12">
        <f>SUM(CI54:CI56)</f>
        <v>2895384</v>
      </c>
      <c r="CJ57" s="86">
        <f ca="1">SUM(CJ54:CJ56)</f>
        <v>2422671</v>
      </c>
      <c r="CK57" s="12">
        <f ca="1">SUM(CK54:CK56)</f>
        <v>-472713</v>
      </c>
      <c r="CL57" s="13">
        <f ca="1">IF(CK57=0,0,IF(CI57=0,1,CK57/CI57))</f>
        <v>-0.16326435457265773</v>
      </c>
      <c r="CM57" s="12">
        <f>+SUM(CM54:CM56)</f>
        <v>211784</v>
      </c>
      <c r="CN57" s="86">
        <f ca="1">+SUM(CN54:CN56)</f>
        <v>169934</v>
      </c>
      <c r="CO57" s="12">
        <f ca="1">SUM(CO54:CO56)</f>
        <v>-41850</v>
      </c>
      <c r="CP57" s="13">
        <f ca="1">IF(CO57=0,0,IF(CM57=0,1,CO57/CM57))</f>
        <v>-0.19760699580704869</v>
      </c>
      <c r="CQ57" s="12">
        <f>SUM(CQ54:CQ56)</f>
        <v>3107168</v>
      </c>
      <c r="CR57" s="86">
        <f ca="1">SUM(CR54:CR56)</f>
        <v>2592605</v>
      </c>
      <c r="CS57" s="12">
        <f ca="1">SUM(CS54:CS56)</f>
        <v>-514563</v>
      </c>
      <c r="CT57" s="13">
        <f ca="1">IF(CS57=0,0,IF(CQ57=0,1,CS57/CQ57))</f>
        <v>-0.16560514268942009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49327</v>
      </c>
      <c r="D59" s="73">
        <f ca="1">OFFSET(CZ59,0,14,1,1)</f>
        <v>40223</v>
      </c>
      <c r="E59" s="73">
        <f ca="1">SUM(D59-C59)</f>
        <v>-9104</v>
      </c>
      <c r="F59" s="19">
        <f ca="1">IF(E59=0,0,IF(C59=0,1,E59/C59))</f>
        <v>-0.18456423459768484</v>
      </c>
      <c r="G59" s="73">
        <f>SUMIF($C$6:F$6,G$5,$C59:F59)</f>
        <v>49327</v>
      </c>
      <c r="H59" s="73">
        <f ca="1">SUMIF($C$6:G$6,H$5,$C59:G59)</f>
        <v>40223</v>
      </c>
      <c r="I59" s="73">
        <f ca="1">SUM(H59-G59)</f>
        <v>-9104</v>
      </c>
      <c r="J59" s="19">
        <f ca="1">IF(I59=0,0,IF(G59=0,1,I59/G59))</f>
        <v>-0.18456423459768484</v>
      </c>
      <c r="K59" s="73">
        <f>+DA59</f>
        <v>46740</v>
      </c>
      <c r="L59" s="73">
        <f ca="1">OFFSET(DA59,0,14,1,1)</f>
        <v>33451</v>
      </c>
      <c r="M59" s="73">
        <f ca="1">SUM(L59-K59)</f>
        <v>-13289</v>
      </c>
      <c r="N59" s="19">
        <f ca="1">IF(M59=0,0,IF(K59=0,1,M59/K59))</f>
        <v>-0.28431750106974751</v>
      </c>
      <c r="O59" s="73">
        <f>SUMIF($C$6:N$6,O$5,$C59:N59)</f>
        <v>96067</v>
      </c>
      <c r="P59" s="73">
        <f ca="1">SUMIF($C$6:O$6,P$5,$C59:O59)</f>
        <v>73674</v>
      </c>
      <c r="Q59" s="73">
        <f ca="1">SUM(P59-O59)</f>
        <v>-22393</v>
      </c>
      <c r="R59" s="19">
        <f ca="1">IF(Q59=0,0,IF(O59=0,1,Q59/O59))</f>
        <v>-0.23309773387323429</v>
      </c>
      <c r="S59" s="73">
        <f>+DB59</f>
        <v>54923</v>
      </c>
      <c r="T59" s="73">
        <f ca="1">OFFSET(DB59,0,14,1,1)</f>
        <v>42240</v>
      </c>
      <c r="U59" s="73">
        <f ca="1">SUM(T59-S59)</f>
        <v>-12683</v>
      </c>
      <c r="V59" s="19">
        <f ca="1">IF(U59=0,0,IF(S59=0,1,U59/S59))</f>
        <v>-0.23092329260965352</v>
      </c>
      <c r="W59" s="73">
        <f>SUMIF($C$6:V$6,W$5,$C59:V59)</f>
        <v>150990</v>
      </c>
      <c r="X59" s="73">
        <f ca="1">SUMIF($C$6:W$6,X$5,$C59:W59)</f>
        <v>115914</v>
      </c>
      <c r="Y59" s="73">
        <f ca="1">SUM(X59-W59)</f>
        <v>-35076</v>
      </c>
      <c r="Z59" s="19">
        <f ca="1">IF(Y59=0,0,IF(W59=0,1,Y59/W59))</f>
        <v>-0.23230677528313134</v>
      </c>
      <c r="AA59" s="73">
        <f>+DC59</f>
        <v>62426</v>
      </c>
      <c r="AB59" s="73">
        <f ca="1">OFFSET(DC59,0,14,1,1)</f>
        <v>45247</v>
      </c>
      <c r="AC59" s="73">
        <f ca="1">SUM(AB59-AA59)</f>
        <v>-17179</v>
      </c>
      <c r="AD59" s="19">
        <f ca="1">IF(AC59=0,0,IF(AA59=0,1,AC59/AA59))</f>
        <v>-0.27518982475250697</v>
      </c>
      <c r="AE59" s="73">
        <f>SUMIF($C$6:AD$6,AE$5,$C59:AD59)</f>
        <v>213416</v>
      </c>
      <c r="AF59" s="73">
        <f ca="1">SUMIF($C$6:AE$6,AF$5,$C59:AE59)</f>
        <v>161161</v>
      </c>
      <c r="AG59" s="73">
        <f ca="1">SUM(AF59-AE59)</f>
        <v>-52255</v>
      </c>
      <c r="AH59" s="19">
        <f ca="1">IF(AG59=0,0,IF(AE59=0,1,AG59/AE59))</f>
        <v>-0.24485043295722908</v>
      </c>
      <c r="AI59" s="73">
        <f>+DD59</f>
        <v>67244</v>
      </c>
      <c r="AJ59" s="73">
        <f ca="1">OFFSET(DD59,0,14,1,1)</f>
        <v>52812</v>
      </c>
      <c r="AK59" s="73">
        <f ca="1">SUM(AJ59-AI59)</f>
        <v>-14432</v>
      </c>
      <c r="AL59" s="19">
        <f ca="1">IF(AK59=0,0,IF(AI59=0,1,AK59/AI59))</f>
        <v>-0.21462137885908036</v>
      </c>
      <c r="AM59" s="73">
        <f>SUMIF($C$6:AL$6,AM$5,$C59:AL59)</f>
        <v>280660</v>
      </c>
      <c r="AN59" s="73">
        <f ca="1">SUMIF($C$6:AM$6,AN$5,$C59:AM59)</f>
        <v>213973</v>
      </c>
      <c r="AO59" s="73">
        <f ca="1">SUM(AN59-AM59)</f>
        <v>-66687</v>
      </c>
      <c r="AP59" s="19">
        <f ca="1">IF(AO59=0,0,IF(AM59=0,1,AO59/AM59))</f>
        <v>-0.23760778165752156</v>
      </c>
      <c r="AQ59" s="73">
        <f>+DE59</f>
        <v>71927</v>
      </c>
      <c r="AR59" s="73">
        <f ca="1">OFFSET(DE59,0,14,1,1)</f>
        <v>53314</v>
      </c>
      <c r="AS59" s="73">
        <f ca="1">SUM(AR59-AQ59)</f>
        <v>-18613</v>
      </c>
      <c r="AT59" s="19">
        <f ca="1">IF(AS59=0,0,IF(AQ59=0,1,AS59/AQ59))</f>
        <v>-0.25877625926286374</v>
      </c>
      <c r="AU59" s="73">
        <f>SUMIF($C$6:AT$6,AU$5,$C59:AT59)</f>
        <v>352587</v>
      </c>
      <c r="AV59" s="73">
        <f ca="1">SUMIF($C$6:AU$6,AV$5,$C59:AU59)</f>
        <v>267287</v>
      </c>
      <c r="AW59" s="73">
        <f ca="1">SUM(AV59-AU59)</f>
        <v>-85300</v>
      </c>
      <c r="AX59" s="19">
        <f ca="1">IF(AW59=0,0,IF(AU59=0,1,AW59/AU59))</f>
        <v>-0.24192610618088586</v>
      </c>
      <c r="AY59" s="73">
        <f>+DF59</f>
        <v>78361</v>
      </c>
      <c r="AZ59" s="73">
        <f ca="1">OFFSET(DF59,0,14,1,1)</f>
        <v>59221</v>
      </c>
      <c r="BA59" s="73">
        <f ca="1">SUM(AZ59-AY59)</f>
        <v>-19140</v>
      </c>
      <c r="BB59" s="19">
        <f ca="1">IF(BA59=0,0,IF(AY59=0,1,BA59/AY59))</f>
        <v>-0.2442541570424063</v>
      </c>
      <c r="BC59" s="73">
        <f>SUMIF($C$6:BB$6,BC$5,$C59:BB59)</f>
        <v>430948</v>
      </c>
      <c r="BD59" s="73">
        <f ca="1">SUMIF($C$6:BC$6,BD$5,$C59:BC59)</f>
        <v>326508</v>
      </c>
      <c r="BE59" s="73">
        <f ca="1">SUM(BD59-BC59)</f>
        <v>-104440</v>
      </c>
      <c r="BF59" s="19">
        <f ca="1">IF(BE59=0,0,IF(BC59=0,1,BE59/BC59))</f>
        <v>-0.24234942498862971</v>
      </c>
      <c r="BG59" s="73">
        <f>+DG59</f>
        <v>84311</v>
      </c>
      <c r="BH59" s="73">
        <f ca="1">OFFSET(DG59,0,14,1,1)</f>
        <v>55603</v>
      </c>
      <c r="BI59" s="73">
        <f ca="1">SUM(BH59-BG59)</f>
        <v>-28708</v>
      </c>
      <c r="BJ59" s="19">
        <f ca="1">IF(BI59=0,0,IF(BG59=0,1,BI59/BG59))</f>
        <v>-0.34050123945867089</v>
      </c>
      <c r="BK59" s="73">
        <f>SUMIF($C$6:BJ$6,BK$5,$C59:BJ59)</f>
        <v>515259</v>
      </c>
      <c r="BL59" s="73">
        <f ca="1">SUMIF($C$6:BK$6,BL$5,$C59:BK59)</f>
        <v>382111</v>
      </c>
      <c r="BM59" s="73">
        <f ca="1">SUM(BL59-BK59)</f>
        <v>-133148</v>
      </c>
      <c r="BN59" s="19">
        <f ca="1">IF(BM59=0,0,IF(BK59=0,1,BM59/BK59))</f>
        <v>-0.25840984825107371</v>
      </c>
      <c r="BO59" s="73">
        <f>+DH59</f>
        <v>33324</v>
      </c>
      <c r="BP59" s="73">
        <f ca="1">OFFSET(DH59,0,14,1,1)</f>
        <v>46638</v>
      </c>
      <c r="BQ59" s="73">
        <f ca="1">SUM(BP59-BO59)</f>
        <v>13314</v>
      </c>
      <c r="BR59" s="19">
        <f ca="1">IF(BQ59=0,0,IF(BO59=0,1,BQ59/BO59))</f>
        <v>0.39953186892329851</v>
      </c>
      <c r="BS59" s="73">
        <f>SUMIF($C$6:BR$6,BS$5,$C59:BR59)</f>
        <v>548583</v>
      </c>
      <c r="BT59" s="73">
        <f ca="1">SUMIF($C$6:BS$6,BT$5,$C59:BS59)</f>
        <v>428749</v>
      </c>
      <c r="BU59" s="73">
        <f ca="1">SUM(BT59-BS59)</f>
        <v>-119834</v>
      </c>
      <c r="BV59" s="19">
        <f ca="1">IF(BU59=0,0,IF(BS59=0,1,BU59/BS59))</f>
        <v>-0.21844278805577277</v>
      </c>
      <c r="BW59" s="73">
        <f>+DI59</f>
        <v>52294</v>
      </c>
      <c r="BX59" s="73">
        <f ca="1">OFFSET(DI59,0,14,1,1)</f>
        <v>43509</v>
      </c>
      <c r="BY59" s="73">
        <f ca="1">SUM(BX59-BW59)</f>
        <v>-8785</v>
      </c>
      <c r="BZ59" s="19">
        <f ca="1">IF(BY59=0,0,IF(BW59=0,1,BY59/BW59))</f>
        <v>-0.16799250392014381</v>
      </c>
      <c r="CA59" s="73">
        <f>SUMIF($C$6:BZ$6,CA$5,$C59:BZ59)</f>
        <v>600877</v>
      </c>
      <c r="CB59" s="73">
        <f ca="1">SUMIF($C$6:CA$6,CB$5,$C59:CA59)</f>
        <v>472258</v>
      </c>
      <c r="CC59" s="73">
        <f ca="1">SUM(CB59-CA59)</f>
        <v>-128619</v>
      </c>
      <c r="CD59" s="19">
        <f ca="1">IF(CC59=0,0,IF(CA59=0,1,CC59/CA59))</f>
        <v>-0.21405212714082916</v>
      </c>
      <c r="CE59" s="73">
        <f>+DJ59</f>
        <v>50958</v>
      </c>
      <c r="CF59" s="73">
        <f ca="1">OFFSET(DJ59,0,14,1,1)</f>
        <v>40836</v>
      </c>
      <c r="CG59" s="73">
        <f ca="1">SUM(CF59-CE59)</f>
        <v>-10122</v>
      </c>
      <c r="CH59" s="19">
        <f ca="1">IF(CG59=0,0,IF(CE59=0,1,CG59/CE59))</f>
        <v>-0.19863416931590722</v>
      </c>
      <c r="CI59" s="73">
        <f>SUMIF($C$6:CH$6,CI$5,$C59:CH59)</f>
        <v>651835</v>
      </c>
      <c r="CJ59" s="73">
        <f ca="1">SUMIF($C$6:CI$6,CJ$5,$C59:CI59)</f>
        <v>513094</v>
      </c>
      <c r="CK59" s="73">
        <f ca="1">SUM(CJ59-CI59)</f>
        <v>-138741</v>
      </c>
      <c r="CL59" s="19">
        <f ca="1">IF(CK59=0,0,IF(CI59=0,1,CK59/CI59))</f>
        <v>-0.21284680939194736</v>
      </c>
      <c r="CM59" s="73">
        <f>+DK59</f>
        <v>54855</v>
      </c>
      <c r="CN59" s="73">
        <f ca="1">OFFSET(DK59,0,14,1,1)</f>
        <v>41891</v>
      </c>
      <c r="CO59" s="73">
        <f ca="1">SUM(CN59-CM59)</f>
        <v>-12964</v>
      </c>
      <c r="CP59" s="19">
        <f ca="1">IF(CO59=0,0,IF(CM59=0,1,CO59/CM59))</f>
        <v>-0.23633214839121319</v>
      </c>
      <c r="CQ59" s="73">
        <f>SUMIF($C$6:CP$6,CQ$5,$C59:CP59)</f>
        <v>706690</v>
      </c>
      <c r="CR59" s="73">
        <f ca="1">SUMIF($C$6:CQ$6,CR$5,$C59:CQ59)</f>
        <v>554985</v>
      </c>
      <c r="CS59" s="73">
        <f ca="1">SUM(CR59-CQ59)</f>
        <v>-151705</v>
      </c>
      <c r="CT59" s="19">
        <f ca="1">IF(CS59=0,0,IF(CQ59=0,1,CS59/CQ59))</f>
        <v>-0.21466979863872418</v>
      </c>
      <c r="CW59" t="s">
        <v>18</v>
      </c>
      <c r="CX59" t="s">
        <v>6</v>
      </c>
      <c r="CZ59" s="74">
        <f>SUMIF(WPB!$A$93:$A$103,'2014-2015'!CZ$7,WPB!D$93:D$103)</f>
        <v>49327</v>
      </c>
      <c r="DA59" s="74">
        <f>SUMIF(WPB!$A$93:$A$103,'2014-2015'!DA$7,WPB!E$93:E$103)</f>
        <v>46740</v>
      </c>
      <c r="DB59" s="74">
        <f>SUMIF(WPB!$A$93:$A$103,'2014-2015'!DB$7,WPB!F$93:F$103)</f>
        <v>54923</v>
      </c>
      <c r="DC59" s="74">
        <f>SUMIF(WPB!$A$93:$A$103,'2014-2015'!DC$7,WPB!G$93:G$103)</f>
        <v>62426</v>
      </c>
      <c r="DD59" s="74">
        <f>SUMIF(WPB!$A$93:$A$103,'2014-2015'!DD$7,WPB!H$93:H$103)</f>
        <v>67244</v>
      </c>
      <c r="DE59" s="74">
        <f>SUMIF(WPB!$A$93:$A$103,'2014-2015'!DE$7,WPB!I$93:I$103)</f>
        <v>71927</v>
      </c>
      <c r="DF59" s="74">
        <f>SUMIF(WPB!$A$93:$A$103,'2014-2015'!DF$7,WPB!J$93:J$103)</f>
        <v>78361</v>
      </c>
      <c r="DG59" s="74">
        <f>SUMIF(WPB!$A$93:$A$103,'2014-2015'!DG$7,WPB!K$93:K$103)</f>
        <v>84311</v>
      </c>
      <c r="DH59" s="74">
        <f>SUMIF(WPB!$A$93:$A$103,'2014-2015'!DH$7,WPB!L$93:L$103)</f>
        <v>33324</v>
      </c>
      <c r="DI59" s="74">
        <f>SUMIF(WPB!$A$93:$A$103,'2014-2015'!DI$7,WPB!M$93:M$103)</f>
        <v>52294</v>
      </c>
      <c r="DJ59" s="74">
        <f>SUMIF(WPB!$A$93:$A$103,'2014-2015'!DJ$7,WPB!N$93:N$103)</f>
        <v>50958</v>
      </c>
      <c r="DK59" s="74">
        <f>SUMIF(WPB!$A$93:$A$103,'2014-2015'!DK$7,WPB!O$93:O$103)</f>
        <v>54855</v>
      </c>
      <c r="DN59" s="74">
        <f>SUMIF(WPB!$A$93:$A$103,'2014-2015'!DN$7,WPB!D$93:D$103)</f>
        <v>40223</v>
      </c>
      <c r="DO59" s="74">
        <f>SUMIF(WPB!$A$93:$A$103,'2014-2015'!DO$7,WPB!E$93:E$103)</f>
        <v>33451</v>
      </c>
      <c r="DP59" s="74">
        <f>SUMIF(WPB!$A$93:$A$103,'2014-2015'!DP$7,WPB!F$93:F$103)</f>
        <v>42240</v>
      </c>
      <c r="DQ59" s="74">
        <f>SUMIF(WPB!$A$93:$A$103,'2014-2015'!DQ$7,WPB!G$93:G$103)</f>
        <v>45247</v>
      </c>
      <c r="DR59" s="74">
        <f>SUMIF(WPB!$A$93:$A$103,'2014-2015'!DR$7,WPB!H$93:H$103)</f>
        <v>52812</v>
      </c>
      <c r="DS59" s="74">
        <f>SUMIF(WPB!$A$93:$A$103,'2014-2015'!DS$7,WPB!I$93:I$103)</f>
        <v>53314</v>
      </c>
      <c r="DT59" s="74">
        <f>SUMIF(WPB!$A$93:$A$103,'2014-2015'!DT$7,WPB!J$93:J$103)</f>
        <v>59221</v>
      </c>
      <c r="DU59" s="74">
        <f>SUMIF(WPB!$A$93:$A$103,'2014-2015'!DU$7,WPB!K$93:K$103)</f>
        <v>55603</v>
      </c>
      <c r="DV59" s="74">
        <f>SUMIF(WPB!$A$93:$A$103,'2014-2015'!DV$7,WPB!L$93:L$103)</f>
        <v>46638</v>
      </c>
      <c r="DW59" s="74">
        <f>SUMIF(WPB!$A$93:$A$103,'2014-2015'!DW$7,WPB!M$93:M$103)</f>
        <v>43509</v>
      </c>
      <c r="DX59" s="74">
        <f>SUMIF(WPB!$A$93:$A$103,'2014-2015'!DX$7,WPB!N$93:N$103)</f>
        <v>40836</v>
      </c>
      <c r="DY59" s="74">
        <f>SUMIF(WPB!$A$93:$A$103,'2014-2015'!DY$7,WPB!O$93:O$103)</f>
        <v>41891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SUMIF(WPB!$A$111:$A$121,'2014-2015'!CZ$7,WPB!D$111:D$121)</f>
        <v>0</v>
      </c>
      <c r="DA60" s="74">
        <f>SUMIF(WPB!$A$111:$A$121,'2014-2015'!DA$7,WPB!E$111:E$121)</f>
        <v>0</v>
      </c>
      <c r="DB60" s="74">
        <f>SUMIF(WPB!$A$111:$A$121,'2014-2015'!DB$7,WPB!F$111:F$121)</f>
        <v>0</v>
      </c>
      <c r="DC60" s="74">
        <f>SUMIF(WPB!$A$111:$A$121,'2014-2015'!DC$7,WPB!G$111:G$121)</f>
        <v>0</v>
      </c>
      <c r="DD60" s="74">
        <f>SUMIF(WPB!$A$111:$A$121,'2014-2015'!DD$7,WPB!H$111:H$121)</f>
        <v>0</v>
      </c>
      <c r="DE60" s="74">
        <f>SUMIF(WPB!$A$111:$A$121,'2014-2015'!DE$7,WPB!I$111:I$121)</f>
        <v>0</v>
      </c>
      <c r="DF60" s="74">
        <f>SUMIF(WPB!$A$111:$A$121,'2014-2015'!DF$7,WPB!J$111:J$121)</f>
        <v>0</v>
      </c>
      <c r="DG60" s="74">
        <f>SUMIF(WPB!$A$111:$A$121,'2014-2015'!DG$7,WPB!K$111:K$121)</f>
        <v>0</v>
      </c>
      <c r="DH60" s="74">
        <f>SUMIF(WPB!$A$111:$A$121,'2014-2015'!DH$7,WPB!L$111:L$121)</f>
        <v>0</v>
      </c>
      <c r="DI60" s="74">
        <f>SUMIF(WPB!$A$111:$A$121,'2014-2015'!DI$7,WPB!M$111:M$121)</f>
        <v>0</v>
      </c>
      <c r="DJ60" s="74">
        <f>SUMIF(WPB!$A$111:$A$121,'2014-2015'!DJ$7,WPB!N$111:N$121)</f>
        <v>0</v>
      </c>
      <c r="DK60" s="74">
        <f>SUMIF(WPB!$A$111:$A$121,'2014-2015'!DK$7,WPB!O$111:O$121)</f>
        <v>0</v>
      </c>
      <c r="DN60" s="74">
        <f>SUMIF(WPB!$A$111:$A$121,'2014-2015'!DN$7,WPB!D$111:D$121)</f>
        <v>0</v>
      </c>
      <c r="DO60" s="74">
        <f>SUMIF(WPB!$A$111:$A$121,'2014-2015'!DO$7,WPB!E$111:E$121)</f>
        <v>0</v>
      </c>
      <c r="DP60" s="74">
        <f>SUMIF(WPB!$A$111:$A$121,'2014-2015'!DP$7,WPB!F$111:F$121)</f>
        <v>0</v>
      </c>
      <c r="DQ60" s="74">
        <f>SUMIF(WPB!$A$111:$A$121,'2014-2015'!DQ$7,WPB!G$111:G$121)</f>
        <v>0</v>
      </c>
      <c r="DR60" s="74">
        <f>SUMIF(WPB!$A$111:$A$121,'2014-2015'!DR$7,WPB!H$111:H$121)</f>
        <v>0</v>
      </c>
      <c r="DS60" s="74">
        <f>SUMIF(WPB!$A$111:$A$121,'2014-2015'!DS$7,WPB!I$111:I$121)</f>
        <v>0</v>
      </c>
      <c r="DT60" s="74">
        <f>SUMIF(WPB!$A$111:$A$121,'2014-2015'!DT$7,WPB!J$111:J$121)</f>
        <v>0</v>
      </c>
      <c r="DU60" s="74">
        <f>SUMIF(WPB!$A$111:$A$121,'2014-2015'!DU$7,WPB!K$111:K$121)</f>
        <v>0</v>
      </c>
      <c r="DV60" s="74">
        <f>SUMIF(WPB!$A$111:$A$121,'2014-2015'!DV$7,WPB!L$111:L$121)</f>
        <v>0</v>
      </c>
      <c r="DW60" s="74">
        <f>SUMIF(WPB!$A$111:$A$121,'2014-2015'!DW$7,WPB!M$111:M$121)</f>
        <v>0</v>
      </c>
      <c r="DX60" s="74">
        <f>SUMIF(WPB!$A$111:$A$121,'2014-2015'!DX$7,WPB!N$111:N$121)</f>
        <v>0</v>
      </c>
      <c r="DY60" s="74">
        <f>SUMIF(WPB!$A$111:$A$121,'2014-2015'!DY$7,WPB!O$111:O$121)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SUMIF(WPB!$A$129:$A$139,'2014-2015'!CZ$7,WPB!D$129:D$139)</f>
        <v>0</v>
      </c>
      <c r="DA61" s="74">
        <f>SUMIF(WPB!$A$129:$A$139,'2014-2015'!DA$7,WPB!E$129:E$139)</f>
        <v>0</v>
      </c>
      <c r="DB61" s="74">
        <f>SUMIF(WPB!$A$129:$A$139,'2014-2015'!DB$7,WPB!F$129:F$139)</f>
        <v>0</v>
      </c>
      <c r="DC61" s="74">
        <f>SUMIF(WPB!$A$129:$A$139,'2014-2015'!DC$7,WPB!G$129:G$139)</f>
        <v>0</v>
      </c>
      <c r="DD61" s="74">
        <f>SUMIF(WPB!$A$129:$A$139,'2014-2015'!DD$7,WPB!H$129:H$139)</f>
        <v>0</v>
      </c>
      <c r="DE61" s="74">
        <f>SUMIF(WPB!$A$129:$A$139,'2014-2015'!DE$7,WPB!I$129:I$139)</f>
        <v>0</v>
      </c>
      <c r="DF61" s="74">
        <f>SUMIF(WPB!$A$129:$A$139,'2014-2015'!DF$7,WPB!J$129:J$139)</f>
        <v>0</v>
      </c>
      <c r="DG61" s="74">
        <f>SUMIF(WPB!$A$129:$A$139,'2014-2015'!DG$7,WPB!K$129:K$139)</f>
        <v>0</v>
      </c>
      <c r="DH61" s="74">
        <f>SUMIF(WPB!$A$129:$A$139,'2014-2015'!DH$7,WPB!L$129:L$139)</f>
        <v>0</v>
      </c>
      <c r="DI61" s="74">
        <f>SUMIF(WPB!$A$129:$A$139,'2014-2015'!DI$7,WPB!M$129:M$139)</f>
        <v>0</v>
      </c>
      <c r="DJ61" s="74">
        <f>SUMIF(WPB!$A$129:$A$139,'2014-2015'!DJ$7,WPB!N$129:N$139)</f>
        <v>0</v>
      </c>
      <c r="DK61" s="74">
        <f>SUMIF(WPB!$A$129:$A$139,'2014-2015'!DK$7,WPB!O$129:O$139)</f>
        <v>0</v>
      </c>
      <c r="DN61" s="74">
        <f>SUMIF(WPB!$A$129:$A$139,'2014-2015'!DN$7,WPB!D$129:D$139)</f>
        <v>0</v>
      </c>
      <c r="DO61" s="74">
        <f>SUMIF(WPB!$A$129:$A$139,'2014-2015'!DO$7,WPB!E$129:E$139)</f>
        <v>0</v>
      </c>
      <c r="DP61" s="74">
        <f>SUMIF(WPB!$A$129:$A$139,'2014-2015'!DP$7,WPB!F$129:F$139)</f>
        <v>0</v>
      </c>
      <c r="DQ61" s="74">
        <f>SUMIF(WPB!$A$129:$A$139,'2014-2015'!DQ$7,WPB!G$129:G$139)</f>
        <v>0</v>
      </c>
      <c r="DR61" s="74">
        <f>SUMIF(WPB!$A$129:$A$139,'2014-2015'!DR$7,WPB!H$129:H$139)</f>
        <v>0</v>
      </c>
      <c r="DS61" s="74">
        <f>SUMIF(WPB!$A$129:$A$139,'2014-2015'!DS$7,WPB!I$129:I$139)</f>
        <v>0</v>
      </c>
      <c r="DT61" s="74">
        <f>SUMIF(WPB!$A$129:$A$139,'2014-2015'!DT$7,WPB!J$129:J$139)</f>
        <v>0</v>
      </c>
      <c r="DU61" s="74">
        <f>SUMIF(WPB!$A$129:$A$139,'2014-2015'!DU$7,WPB!K$129:K$139)</f>
        <v>0</v>
      </c>
      <c r="DV61" s="74">
        <f>SUMIF(WPB!$A$129:$A$139,'2014-2015'!DV$7,WPB!L$129:L$139)</f>
        <v>0</v>
      </c>
      <c r="DW61" s="74">
        <f>SUMIF(WPB!$A$129:$A$139,'2014-2015'!DW$7,WPB!M$129:M$139)</f>
        <v>0</v>
      </c>
      <c r="DX61" s="74">
        <f>SUMIF(WPB!$A$129:$A$139,'2014-2015'!DX$7,WPB!N$129:N$139)</f>
        <v>0</v>
      </c>
      <c r="DY61" s="74">
        <f>SUMIF(WPB!$A$129:$A$139,'2014-2015'!DY$7,WPB!O$129:O$139)</f>
        <v>0</v>
      </c>
    </row>
    <row r="62" spans="1:130" s="7" customFormat="1">
      <c r="A62" s="75"/>
      <c r="B62" s="24" t="s">
        <v>9</v>
      </c>
      <c r="C62" s="12">
        <f>+SUM(C59:C61)</f>
        <v>49327</v>
      </c>
      <c r="D62" s="86">
        <f ca="1">+SUM(D59:D61)</f>
        <v>40223</v>
      </c>
      <c r="E62" s="12">
        <f ca="1">SUM(E59:E61)</f>
        <v>-9104</v>
      </c>
      <c r="F62" s="13">
        <f ca="1">IF(E62=0,0,IF(C62=0,1,E62/C62))</f>
        <v>-0.18456423459768484</v>
      </c>
      <c r="G62" s="12">
        <f>SUM(G59:G61)</f>
        <v>49327</v>
      </c>
      <c r="H62" s="86">
        <f ca="1">SUM(H59:H61)</f>
        <v>40223</v>
      </c>
      <c r="I62" s="12">
        <f ca="1">SUM(I59:I61)</f>
        <v>-9104</v>
      </c>
      <c r="J62" s="13">
        <f ca="1">IF(I62=0,0,IF(G62=0,1,I62/G62))</f>
        <v>-0.18456423459768484</v>
      </c>
      <c r="K62" s="12">
        <f>+SUM(K59:K61)</f>
        <v>46740</v>
      </c>
      <c r="L62" s="86">
        <f ca="1">+SUM(L59:L61)</f>
        <v>33451</v>
      </c>
      <c r="M62" s="12">
        <f ca="1">SUM(M59:M61)</f>
        <v>-13289</v>
      </c>
      <c r="N62" s="13">
        <f ca="1">IF(M62=0,0,IF(K62=0,1,M62/K62))</f>
        <v>-0.28431750106974751</v>
      </c>
      <c r="O62" s="12">
        <f>SUM(O59:O61)</f>
        <v>96067</v>
      </c>
      <c r="P62" s="86">
        <f ca="1">SUM(P59:P61)</f>
        <v>73674</v>
      </c>
      <c r="Q62" s="12">
        <f ca="1">SUM(Q59:Q61)</f>
        <v>-22393</v>
      </c>
      <c r="R62" s="13">
        <f ca="1">IF(Q62=0,0,IF(O62=0,1,Q62/O62))</f>
        <v>-0.23309773387323429</v>
      </c>
      <c r="S62" s="12">
        <f>+SUM(S59:S61)</f>
        <v>54923</v>
      </c>
      <c r="T62" s="86">
        <f ca="1">+SUM(T59:T61)</f>
        <v>42240</v>
      </c>
      <c r="U62" s="12">
        <f ca="1">SUM(U59:U61)</f>
        <v>-12683</v>
      </c>
      <c r="V62" s="13">
        <f ca="1">IF(U62=0,0,IF(S62=0,1,U62/S62))</f>
        <v>-0.23092329260965352</v>
      </c>
      <c r="W62" s="12">
        <f>SUM(W59:W61)</f>
        <v>150990</v>
      </c>
      <c r="X62" s="86">
        <f ca="1">SUM(X59:X61)</f>
        <v>115914</v>
      </c>
      <c r="Y62" s="12">
        <f ca="1">SUM(Y59:Y61)</f>
        <v>-35076</v>
      </c>
      <c r="Z62" s="13">
        <f ca="1">IF(Y62=0,0,IF(W62=0,1,Y62/W62))</f>
        <v>-0.23230677528313134</v>
      </c>
      <c r="AA62" s="12">
        <f>+SUM(AA59:AA61)</f>
        <v>62426</v>
      </c>
      <c r="AB62" s="86">
        <f ca="1">+SUM(AB59:AB61)</f>
        <v>45247</v>
      </c>
      <c r="AC62" s="12">
        <f ca="1">SUM(AC59:AC61)</f>
        <v>-17179</v>
      </c>
      <c r="AD62" s="13">
        <f ca="1">IF(AC62=0,0,IF(AA62=0,1,AC62/AA62))</f>
        <v>-0.27518982475250697</v>
      </c>
      <c r="AE62" s="12">
        <f>SUM(AE59:AE61)</f>
        <v>213416</v>
      </c>
      <c r="AF62" s="86">
        <f ca="1">SUM(AF59:AF61)</f>
        <v>161161</v>
      </c>
      <c r="AG62" s="12">
        <f ca="1">SUM(AG59:AG61)</f>
        <v>-52255</v>
      </c>
      <c r="AH62" s="13">
        <f ca="1">IF(AG62=0,0,IF(AE62=0,1,AG62/AE62))</f>
        <v>-0.24485043295722908</v>
      </c>
      <c r="AI62" s="12">
        <f>+SUM(AI59:AI61)</f>
        <v>67244</v>
      </c>
      <c r="AJ62" s="86">
        <f ca="1">+SUM(AJ59:AJ61)</f>
        <v>52812</v>
      </c>
      <c r="AK62" s="12">
        <f ca="1">SUM(AK59:AK61)</f>
        <v>-14432</v>
      </c>
      <c r="AL62" s="13">
        <f ca="1">IF(AK62=0,0,IF(AI62=0,1,AK62/AI62))</f>
        <v>-0.21462137885908036</v>
      </c>
      <c r="AM62" s="12">
        <f>SUM(AM59:AM61)</f>
        <v>280660</v>
      </c>
      <c r="AN62" s="86">
        <f ca="1">SUM(AN59:AN61)</f>
        <v>213973</v>
      </c>
      <c r="AO62" s="12">
        <f ca="1">SUM(AO59:AO61)</f>
        <v>-66687</v>
      </c>
      <c r="AP62" s="13">
        <f ca="1">IF(AO62=0,0,IF(AM62=0,1,AO62/AM62))</f>
        <v>-0.23760778165752156</v>
      </c>
      <c r="AQ62" s="12">
        <f>+SUM(AQ59:AQ61)</f>
        <v>71927</v>
      </c>
      <c r="AR62" s="86">
        <f ca="1">+SUM(AR59:AR61)</f>
        <v>53314</v>
      </c>
      <c r="AS62" s="12">
        <f ca="1">SUM(AS59:AS61)</f>
        <v>-18613</v>
      </c>
      <c r="AT62" s="13">
        <f ca="1">IF(AS62=0,0,IF(AQ62=0,1,AS62/AQ62))</f>
        <v>-0.25877625926286374</v>
      </c>
      <c r="AU62" s="12">
        <f>SUM(AU59:AU61)</f>
        <v>352587</v>
      </c>
      <c r="AV62" s="86">
        <f ca="1">SUM(AV59:AV61)</f>
        <v>267287</v>
      </c>
      <c r="AW62" s="12">
        <f ca="1">SUM(AW59:AW61)</f>
        <v>-85300</v>
      </c>
      <c r="AX62" s="13">
        <f ca="1">IF(AW62=0,0,IF(AU62=0,1,AW62/AU62))</f>
        <v>-0.24192610618088586</v>
      </c>
      <c r="AY62" s="12">
        <f>+SUM(AY59:AY61)</f>
        <v>78361</v>
      </c>
      <c r="AZ62" s="86">
        <f ca="1">+SUM(AZ59:AZ61)</f>
        <v>59221</v>
      </c>
      <c r="BA62" s="12">
        <f ca="1">SUM(BA59:BA61)</f>
        <v>-19140</v>
      </c>
      <c r="BB62" s="13">
        <f ca="1">IF(BA62=0,0,IF(AY62=0,1,BA62/AY62))</f>
        <v>-0.2442541570424063</v>
      </c>
      <c r="BC62" s="12">
        <f>SUM(BC59:BC61)</f>
        <v>430948</v>
      </c>
      <c r="BD62" s="86">
        <f ca="1">SUM(BD59:BD61)</f>
        <v>326508</v>
      </c>
      <c r="BE62" s="12">
        <f ca="1">SUM(BE59:BE61)</f>
        <v>-104440</v>
      </c>
      <c r="BF62" s="13">
        <f ca="1">IF(BE62=0,0,IF(BC62=0,1,BE62/BC62))</f>
        <v>-0.24234942498862971</v>
      </c>
      <c r="BG62" s="12">
        <f>+SUM(BG59:BG61)</f>
        <v>84311</v>
      </c>
      <c r="BH62" s="86">
        <f ca="1">+SUM(BH59:BH61)</f>
        <v>55603</v>
      </c>
      <c r="BI62" s="12">
        <f ca="1">SUM(BI59:BI61)</f>
        <v>-28708</v>
      </c>
      <c r="BJ62" s="13">
        <f ca="1">IF(BI62=0,0,IF(BG62=0,1,BI62/BG62))</f>
        <v>-0.34050123945867089</v>
      </c>
      <c r="BK62" s="12">
        <f>SUM(BK59:BK61)</f>
        <v>515259</v>
      </c>
      <c r="BL62" s="86">
        <f ca="1">SUM(BL59:BL61)</f>
        <v>382111</v>
      </c>
      <c r="BM62" s="12">
        <f ca="1">SUM(BM59:BM61)</f>
        <v>-133148</v>
      </c>
      <c r="BN62" s="13">
        <f ca="1">IF(BM62=0,0,IF(BK62=0,1,BM62/BK62))</f>
        <v>-0.25840984825107371</v>
      </c>
      <c r="BO62" s="12">
        <f>+SUM(BO59:BO61)</f>
        <v>33324</v>
      </c>
      <c r="BP62" s="86">
        <f ca="1">+SUM(BP59:BP61)</f>
        <v>46638</v>
      </c>
      <c r="BQ62" s="12">
        <f ca="1">SUM(BQ59:BQ61)</f>
        <v>13314</v>
      </c>
      <c r="BR62" s="13">
        <f ca="1">IF(BQ62=0,0,IF(BO62=0,1,BQ62/BO62))</f>
        <v>0.39953186892329851</v>
      </c>
      <c r="BS62" s="12">
        <f>SUM(BS59:BS61)</f>
        <v>548583</v>
      </c>
      <c r="BT62" s="86">
        <f ca="1">SUM(BT59:BT61)</f>
        <v>428749</v>
      </c>
      <c r="BU62" s="12">
        <f ca="1">SUM(BU59:BU61)</f>
        <v>-119834</v>
      </c>
      <c r="BV62" s="13">
        <f ca="1">IF(BU62=0,0,IF(BS62=0,1,BU62/BS62))</f>
        <v>-0.21844278805577277</v>
      </c>
      <c r="BW62" s="12">
        <f>+SUM(BW59:BW61)</f>
        <v>52294</v>
      </c>
      <c r="BX62" s="86">
        <f ca="1">+SUM(BX59:BX61)</f>
        <v>43509</v>
      </c>
      <c r="BY62" s="12">
        <f ca="1">SUM(BY59:BY61)</f>
        <v>-8785</v>
      </c>
      <c r="BZ62" s="13">
        <f ca="1">IF(BY62=0,0,IF(BW62=0,1,BY62/BW62))</f>
        <v>-0.16799250392014381</v>
      </c>
      <c r="CA62" s="12">
        <f>SUM(CA59:CA61)</f>
        <v>600877</v>
      </c>
      <c r="CB62" s="86">
        <f ca="1">SUM(CB59:CB61)</f>
        <v>472258</v>
      </c>
      <c r="CC62" s="12">
        <f ca="1">SUM(CC59:CC61)</f>
        <v>-128619</v>
      </c>
      <c r="CD62" s="13">
        <f ca="1">IF(CC62=0,0,IF(CA62=0,1,CC62/CA62))</f>
        <v>-0.21405212714082916</v>
      </c>
      <c r="CE62" s="12">
        <f>+SUM(CE59:CE61)</f>
        <v>50958</v>
      </c>
      <c r="CF62" s="86">
        <f ca="1">+SUM(CF59:CF61)</f>
        <v>40836</v>
      </c>
      <c r="CG62" s="12">
        <f ca="1">SUM(CG59:CG61)</f>
        <v>-10122</v>
      </c>
      <c r="CH62" s="13">
        <f ca="1">IF(CG62=0,0,IF(CE62=0,1,CG62/CE62))</f>
        <v>-0.19863416931590722</v>
      </c>
      <c r="CI62" s="12">
        <f>SUM(CI59:CI61)</f>
        <v>651835</v>
      </c>
      <c r="CJ62" s="86">
        <f ca="1">SUM(CJ59:CJ61)</f>
        <v>513094</v>
      </c>
      <c r="CK62" s="12">
        <f ca="1">SUM(CK59:CK61)</f>
        <v>-138741</v>
      </c>
      <c r="CL62" s="13">
        <f ca="1">IF(CK62=0,0,IF(CI62=0,1,CK62/CI62))</f>
        <v>-0.21284680939194736</v>
      </c>
      <c r="CM62" s="12">
        <f>+SUM(CM59:CM61)</f>
        <v>54855</v>
      </c>
      <c r="CN62" s="86">
        <f ca="1">+SUM(CN59:CN61)</f>
        <v>41891</v>
      </c>
      <c r="CO62" s="12">
        <f ca="1">SUM(CO59:CO61)</f>
        <v>-12964</v>
      </c>
      <c r="CP62" s="13">
        <f ca="1">IF(CO62=0,0,IF(CM62=0,1,CO62/CM62))</f>
        <v>-0.23633214839121319</v>
      </c>
      <c r="CQ62" s="12">
        <f>SUM(CQ59:CQ61)</f>
        <v>706690</v>
      </c>
      <c r="CR62" s="86">
        <f ca="1">SUM(CR59:CR61)</f>
        <v>554985</v>
      </c>
      <c r="CS62" s="12">
        <f ca="1">SUM(CS59:CS61)</f>
        <v>-151705</v>
      </c>
      <c r="CT62" s="13">
        <f ca="1">IF(CS62=0,0,IF(CQ62=0,1,CS62/CQ62))</f>
        <v>-0.21466979863872418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1957922</v>
      </c>
      <c r="D64" s="73">
        <f t="shared" ca="1" si="2"/>
        <v>1888018</v>
      </c>
      <c r="E64" s="18">
        <f t="shared" ca="1" si="2"/>
        <v>-69904</v>
      </c>
      <c r="F64" s="19">
        <f ca="1">IF(E64=0,0,IF(C64=0,1,E64/C64))</f>
        <v>-3.5703158757090424E-2</v>
      </c>
      <c r="G64" s="18">
        <f t="shared" ref="G64:I66" si="3">SUMIF($B$9:$B$63,$B64,G$9:G$63)</f>
        <v>1957922</v>
      </c>
      <c r="H64" s="73">
        <f t="shared" ca="1" si="3"/>
        <v>1888018</v>
      </c>
      <c r="I64" s="18">
        <f t="shared" ca="1" si="3"/>
        <v>-69904</v>
      </c>
      <c r="J64" s="19">
        <f ca="1">IF(I64=0,0,IF(G64=0,1,I64/G64))</f>
        <v>-3.5703158757090424E-2</v>
      </c>
      <c r="K64" s="18">
        <f t="shared" ref="K64:M66" si="4">SUMIF($B$9:$B$63,$B64,K$9:K$63)</f>
        <v>1868336</v>
      </c>
      <c r="L64" s="73">
        <f t="shared" ca="1" si="4"/>
        <v>1666121</v>
      </c>
      <c r="M64" s="18">
        <f t="shared" ca="1" si="4"/>
        <v>-202215</v>
      </c>
      <c r="N64" s="19">
        <f ca="1">IF(M64=0,0,IF(K64=0,1,M64/K64))</f>
        <v>-0.10823267335211653</v>
      </c>
      <c r="O64" s="18">
        <f t="shared" ref="O64:Q66" si="5">SUMIF($B$9:$B$63,$B64,O$9:O$63)</f>
        <v>3826258</v>
      </c>
      <c r="P64" s="73">
        <f t="shared" ca="1" si="5"/>
        <v>3554139</v>
      </c>
      <c r="Q64" s="18">
        <f t="shared" ca="1" si="5"/>
        <v>-272119</v>
      </c>
      <c r="R64" s="19">
        <f ca="1">IF(Q64=0,0,IF(O64=0,1,Q64/O64))</f>
        <v>-7.1118832028577272E-2</v>
      </c>
      <c r="S64" s="18">
        <f t="shared" ref="S64:U66" si="6">SUMIF($B$9:$B$63,$B64,S$9:S$63)</f>
        <v>2312128</v>
      </c>
      <c r="T64" s="73">
        <f t="shared" ca="1" si="6"/>
        <v>2129406</v>
      </c>
      <c r="U64" s="18">
        <f t="shared" ca="1" si="6"/>
        <v>-182722</v>
      </c>
      <c r="V64" s="19">
        <f ca="1">IF(U64=0,0,IF(S64=0,1,U64/S64))</f>
        <v>-7.9027631688211031E-2</v>
      </c>
      <c r="W64" s="18">
        <f t="shared" ref="W64:Y66" si="7">SUMIF($B$9:$B$63,$B64,W$9:W$63)</f>
        <v>6138386</v>
      </c>
      <c r="X64" s="73">
        <f t="shared" ca="1" si="7"/>
        <v>5683545</v>
      </c>
      <c r="Y64" s="18">
        <f t="shared" ca="1" si="7"/>
        <v>-454841</v>
      </c>
      <c r="Z64" s="19">
        <f ca="1">IF(Y64=0,0,IF(W64=0,1,Y64/W64))</f>
        <v>-7.4097816592179122E-2</v>
      </c>
      <c r="AA64" s="18">
        <f t="shared" ref="AA64:AC66" si="8">SUMIF($B$9:$B$63,$B64,AA$9:AA$63)</f>
        <v>2373010</v>
      </c>
      <c r="AB64" s="73">
        <f t="shared" ca="1" si="8"/>
        <v>2161853</v>
      </c>
      <c r="AC64" s="18">
        <f t="shared" ca="1" si="8"/>
        <v>-211157</v>
      </c>
      <c r="AD64" s="19">
        <f ca="1">IF(AC64=0,0,IF(AA64=0,1,AC64/AA64))</f>
        <v>-8.8982768719895827E-2</v>
      </c>
      <c r="AE64" s="18">
        <f t="shared" ref="AE64:AG66" si="9">SUMIF($B$9:$B$63,$B64,AE$9:AE$63)</f>
        <v>8511396</v>
      </c>
      <c r="AF64" s="73">
        <f t="shared" ca="1" si="9"/>
        <v>7845398</v>
      </c>
      <c r="AG64" s="18">
        <f t="shared" ca="1" si="9"/>
        <v>-665998</v>
      </c>
      <c r="AH64" s="19">
        <f ca="1">IF(AG64=0,0,IF(AE64=0,1,AG64/AE64))</f>
        <v>-7.8247798598490778E-2</v>
      </c>
      <c r="AI64" s="18">
        <f t="shared" ref="AI64:AK66" si="10">SUMIF($B$9:$B$63,$B64,AI$9:AI$63)</f>
        <v>2608463</v>
      </c>
      <c r="AJ64" s="73">
        <f t="shared" ca="1" si="10"/>
        <v>2440536</v>
      </c>
      <c r="AK64" s="18">
        <f t="shared" ca="1" si="10"/>
        <v>-167927</v>
      </c>
      <c r="AL64" s="19">
        <f ca="1">IF(AK64=0,0,IF(AI64=0,1,AK64/AI64))</f>
        <v>-6.4377758089725637E-2</v>
      </c>
      <c r="AM64" s="18">
        <f t="shared" ref="AM64:AO66" si="11">SUMIF($B$9:$B$63,$B64,AM$9:AM$63)</f>
        <v>11119859</v>
      </c>
      <c r="AN64" s="73">
        <f t="shared" ca="1" si="11"/>
        <v>10285934</v>
      </c>
      <c r="AO64" s="18">
        <f t="shared" ca="1" si="11"/>
        <v>-833925</v>
      </c>
      <c r="AP64" s="19">
        <f ca="1">IF(AO64=0,0,IF(AM64=0,1,AO64/AM64))</f>
        <v>-7.4994206311428946E-2</v>
      </c>
      <c r="AQ64" s="18">
        <f t="shared" ref="AQ64:AS66" si="12">SUMIF($B$9:$B$63,$B64,AQ$9:AQ$63)</f>
        <v>2689916</v>
      </c>
      <c r="AR64" s="73">
        <f t="shared" ca="1" si="12"/>
        <v>2488811</v>
      </c>
      <c r="AS64" s="18">
        <f t="shared" ca="1" si="12"/>
        <v>-201105</v>
      </c>
      <c r="AT64" s="19">
        <f ca="1">IF(AS64=0,0,IF(AQ64=0,1,AS64/AQ64))</f>
        <v>-7.4762557641205152E-2</v>
      </c>
      <c r="AU64" s="18">
        <f t="shared" ref="AU64:AW66" si="13">SUMIF($B$9:$B$63,$B64,AU$9:AU$63)</f>
        <v>13809775</v>
      </c>
      <c r="AV64" s="73">
        <f t="shared" ca="1" si="13"/>
        <v>12774745</v>
      </c>
      <c r="AW64" s="18">
        <f t="shared" ca="1" si="13"/>
        <v>-1035030</v>
      </c>
      <c r="AX64" s="19">
        <f ca="1">IF(AW64=0,0,IF(AU64=0,1,AW64/AU64))</f>
        <v>-7.4949084977850827E-2</v>
      </c>
      <c r="AY64" s="18">
        <f t="shared" ref="AY64:BA66" si="14">SUMIF($B$9:$B$63,$B64,AY$9:AY$63)</f>
        <v>3049965</v>
      </c>
      <c r="AZ64" s="73">
        <f t="shared" ca="1" si="14"/>
        <v>2897802</v>
      </c>
      <c r="BA64" s="18">
        <f t="shared" ca="1" si="14"/>
        <v>-152163</v>
      </c>
      <c r="BB64" s="19">
        <f ca="1">IF(BA64=0,0,IF(AY64=0,1,BA64/AY64))</f>
        <v>-4.9890080705844164E-2</v>
      </c>
      <c r="BC64" s="18">
        <f t="shared" ref="BC64:BE66" si="15">SUMIF($B$9:$B$63,$B64,BC$9:BC$63)</f>
        <v>16859740</v>
      </c>
      <c r="BD64" s="73">
        <f t="shared" ca="1" si="15"/>
        <v>15672547</v>
      </c>
      <c r="BE64" s="18">
        <f t="shared" ca="1" si="15"/>
        <v>-1187193</v>
      </c>
      <c r="BF64" s="19">
        <f ca="1">IF(BE64=0,0,IF(BC64=0,1,BE64/BC64))</f>
        <v>-7.0415854574269826E-2</v>
      </c>
      <c r="BG64" s="18">
        <f t="shared" ref="BG64:BI66" si="16">SUMIF($B$9:$B$63,$B64,BG$9:BG$63)</f>
        <v>3258514</v>
      </c>
      <c r="BH64" s="73">
        <f t="shared" ca="1" si="16"/>
        <v>2900227</v>
      </c>
      <c r="BI64" s="18">
        <f t="shared" ca="1" si="16"/>
        <v>-358287</v>
      </c>
      <c r="BJ64" s="19">
        <f ca="1">IF(BI64=0,0,IF(BG64=0,1,BI64/BG64))</f>
        <v>-0.10995410791544857</v>
      </c>
      <c r="BK64" s="18">
        <f t="shared" ref="BK64:BM66" si="17">SUMIF($B$9:$B$63,$B64,BK$9:BK$63)</f>
        <v>20118254</v>
      </c>
      <c r="BL64" s="73">
        <f t="shared" ca="1" si="17"/>
        <v>18572774</v>
      </c>
      <c r="BM64" s="18">
        <f t="shared" ca="1" si="17"/>
        <v>-1545480</v>
      </c>
      <c r="BN64" s="19">
        <f ca="1">IF(BM64=0,0,IF(BK64=0,1,BM64/BK64))</f>
        <v>-7.6819787641611445E-2</v>
      </c>
      <c r="BO64" s="18">
        <f t="shared" ref="BO64:BQ66" si="18">SUMIF($B$9:$B$63,$B64,BO$9:BO$63)</f>
        <v>2501050</v>
      </c>
      <c r="BP64" s="73">
        <f t="shared" ca="1" si="18"/>
        <v>2364622</v>
      </c>
      <c r="BQ64" s="18">
        <f t="shared" ca="1" si="18"/>
        <v>-136428</v>
      </c>
      <c r="BR64" s="19">
        <f ca="1">IF(BQ64=0,0,IF(BO64=0,1,BQ64/BO64))</f>
        <v>-5.4548289718318307E-2</v>
      </c>
      <c r="BS64" s="18">
        <f t="shared" ref="BS64:BU66" si="19">SUMIF($B$9:$B$63,$B64,BS$9:BS$63)</f>
        <v>22619304</v>
      </c>
      <c r="BT64" s="73">
        <f t="shared" ca="1" si="19"/>
        <v>20937396</v>
      </c>
      <c r="BU64" s="18">
        <f t="shared" ca="1" si="19"/>
        <v>-1681908</v>
      </c>
      <c r="BV64" s="19">
        <f ca="1">IF(BU64=0,0,IF(BS64=0,1,BU64/BS64))</f>
        <v>-7.4357195075498345E-2</v>
      </c>
      <c r="BW64" s="18">
        <f t="shared" ref="BW64:BY66" si="20">SUMIF($B$9:$B$63,$B64,BW$9:BW$63)</f>
        <v>2541622</v>
      </c>
      <c r="BX64" s="73">
        <f t="shared" ca="1" si="20"/>
        <v>2288833</v>
      </c>
      <c r="BY64" s="18">
        <f t="shared" ca="1" si="20"/>
        <v>-252789</v>
      </c>
      <c r="BZ64" s="19">
        <f ca="1">IF(BY64=0,0,IF(BW64=0,1,BY64/BW64))</f>
        <v>-9.9459715095321019E-2</v>
      </c>
      <c r="CA64" s="18">
        <f t="shared" ref="CA64:CC66" si="21">SUMIF($B$9:$B$63,$B64,CA$9:CA$63)</f>
        <v>25160926</v>
      </c>
      <c r="CB64" s="73">
        <f t="shared" ca="1" si="21"/>
        <v>23226229</v>
      </c>
      <c r="CC64" s="18">
        <f t="shared" ca="1" si="21"/>
        <v>-1934697</v>
      </c>
      <c r="CD64" s="19">
        <f ca="1">IF(CC64=0,0,IF(CA64=0,1,CC64/CA64))</f>
        <v>-7.689291721616287E-2</v>
      </c>
      <c r="CE64" s="18">
        <f t="shared" ref="CE64:CG66" si="22">SUMIF($B$9:$B$63,$B64,CE$9:CE$63)</f>
        <v>2216204</v>
      </c>
      <c r="CF64" s="73">
        <f t="shared" ca="1" si="22"/>
        <v>2046307</v>
      </c>
      <c r="CG64" s="18">
        <f t="shared" ca="1" si="22"/>
        <v>-169897</v>
      </c>
      <c r="CH64" s="19">
        <f ca="1">IF(CG64=0,0,IF(CE64=0,1,CG64/CE64))</f>
        <v>-7.6661264035260288E-2</v>
      </c>
      <c r="CI64" s="18">
        <f t="shared" ref="CI64:CK66" si="23">SUMIF($B$9:$B$63,$B64,CI$9:CI$63)</f>
        <v>27377130</v>
      </c>
      <c r="CJ64" s="73">
        <f t="shared" ca="1" si="23"/>
        <v>25272536</v>
      </c>
      <c r="CK64" s="18">
        <f t="shared" ca="1" si="23"/>
        <v>-2104594</v>
      </c>
      <c r="CL64" s="19">
        <f ca="1">IF(CK64=0,0,IF(CI64=0,1,CK64/CI64))</f>
        <v>-7.6874164676867154E-2</v>
      </c>
      <c r="CM64" s="18">
        <f t="shared" ref="CM64:CO66" si="24">SUMIF($B$9:$B$63,$B64,CM$9:CM$63)</f>
        <v>2282056</v>
      </c>
      <c r="CN64" s="73">
        <f t="shared" ca="1" si="24"/>
        <v>2041261</v>
      </c>
      <c r="CO64" s="18">
        <f t="shared" ca="1" si="24"/>
        <v>-240795</v>
      </c>
      <c r="CP64" s="19">
        <f ca="1">IF(CO64=0,0,IF(CM64=0,1,CO64/CM64))</f>
        <v>-0.10551669196549077</v>
      </c>
      <c r="CQ64" s="18">
        <f t="shared" ref="CQ64:CS66" si="25">SUMIF($B$9:$B$63,$B64,CQ$9:CQ$63)</f>
        <v>29659186</v>
      </c>
      <c r="CR64" s="73">
        <f t="shared" ca="1" si="25"/>
        <v>27313797</v>
      </c>
      <c r="CS64" s="18">
        <f t="shared" ca="1" si="25"/>
        <v>-2345389</v>
      </c>
      <c r="CT64" s="19">
        <f ca="1">IF(CS64=0,0,IF(CQ64=0,1,CS64/CQ64))</f>
        <v>-7.9077996274071721E-2</v>
      </c>
    </row>
    <row r="65" spans="1:98">
      <c r="A65" s="77"/>
      <c r="B65" s="26" t="s">
        <v>7</v>
      </c>
      <c r="C65" s="18">
        <f t="shared" si="2"/>
        <v>517072</v>
      </c>
      <c r="D65" s="73">
        <f t="shared" ca="1" si="2"/>
        <v>528458</v>
      </c>
      <c r="E65" s="18">
        <f t="shared" ca="1" si="2"/>
        <v>11386</v>
      </c>
      <c r="F65" s="19">
        <f ca="1">IF(E65=0,0,IF(C65=0,1,E65/C65))</f>
        <v>2.2020144196552897E-2</v>
      </c>
      <c r="G65" s="18">
        <f t="shared" si="3"/>
        <v>517072</v>
      </c>
      <c r="H65" s="73">
        <f t="shared" ca="1" si="3"/>
        <v>528458</v>
      </c>
      <c r="I65" s="18">
        <f t="shared" ca="1" si="3"/>
        <v>11386</v>
      </c>
      <c r="J65" s="19">
        <f ca="1">IF(I65=0,0,IF(G65=0,1,I65/G65))</f>
        <v>2.2020144196552897E-2</v>
      </c>
      <c r="K65" s="18">
        <f t="shared" si="4"/>
        <v>503928</v>
      </c>
      <c r="L65" s="73">
        <f t="shared" ca="1" si="4"/>
        <v>496335</v>
      </c>
      <c r="M65" s="18">
        <f t="shared" ca="1" si="4"/>
        <v>-7593</v>
      </c>
      <c r="N65" s="19">
        <f ca="1">IF(M65=0,0,IF(K65=0,1,M65/K65))</f>
        <v>-1.5067628708863171E-2</v>
      </c>
      <c r="O65" s="18">
        <f t="shared" si="5"/>
        <v>1021000</v>
      </c>
      <c r="P65" s="73">
        <f t="shared" ca="1" si="5"/>
        <v>1024793</v>
      </c>
      <c r="Q65" s="18">
        <f t="shared" ca="1" si="5"/>
        <v>3793</v>
      </c>
      <c r="R65" s="19">
        <f ca="1">IF(Q65=0,0,IF(O65=0,1,Q65/O65))</f>
        <v>3.7149853085210577E-3</v>
      </c>
      <c r="S65" s="18">
        <f t="shared" si="6"/>
        <v>553988</v>
      </c>
      <c r="T65" s="73">
        <f t="shared" ca="1" si="6"/>
        <v>571473</v>
      </c>
      <c r="U65" s="18">
        <f t="shared" ca="1" si="6"/>
        <v>17485</v>
      </c>
      <c r="V65" s="19">
        <f ca="1">IF(U65=0,0,IF(S65=0,1,U65/S65))</f>
        <v>3.156205549578691E-2</v>
      </c>
      <c r="W65" s="18">
        <f t="shared" si="7"/>
        <v>1574988</v>
      </c>
      <c r="X65" s="73">
        <f t="shared" ca="1" si="7"/>
        <v>1596266</v>
      </c>
      <c r="Y65" s="18">
        <f t="shared" ca="1" si="7"/>
        <v>21278</v>
      </c>
      <c r="Z65" s="19">
        <f ca="1">IF(Y65=0,0,IF(W65=0,1,Y65/W65))</f>
        <v>1.3509944202749482E-2</v>
      </c>
      <c r="AA65" s="18">
        <f t="shared" si="8"/>
        <v>569125</v>
      </c>
      <c r="AB65" s="73">
        <f t="shared" ca="1" si="8"/>
        <v>558415</v>
      </c>
      <c r="AC65" s="18">
        <f t="shared" ca="1" si="8"/>
        <v>-10710</v>
      </c>
      <c r="AD65" s="19">
        <f ca="1">IF(AC65=0,0,IF(AA65=0,1,AC65/AA65))</f>
        <v>-1.8818361519877005E-2</v>
      </c>
      <c r="AE65" s="18">
        <f t="shared" si="9"/>
        <v>2144113</v>
      </c>
      <c r="AF65" s="73">
        <f t="shared" ca="1" si="9"/>
        <v>2154681</v>
      </c>
      <c r="AG65" s="18">
        <f t="shared" ca="1" si="9"/>
        <v>10568</v>
      </c>
      <c r="AH65" s="19">
        <f ca="1">IF(AG65=0,0,IF(AE65=0,1,AG65/AE65))</f>
        <v>4.9288447017484622E-3</v>
      </c>
      <c r="AI65" s="18">
        <f t="shared" si="10"/>
        <v>589559</v>
      </c>
      <c r="AJ65" s="73">
        <f t="shared" ca="1" si="10"/>
        <v>559288</v>
      </c>
      <c r="AK65" s="18">
        <f t="shared" ca="1" si="10"/>
        <v>-30271</v>
      </c>
      <c r="AL65" s="19">
        <f ca="1">IF(AK65=0,0,IF(AI65=0,1,AK65/AI65))</f>
        <v>-5.134515799097291E-2</v>
      </c>
      <c r="AM65" s="18">
        <f t="shared" si="11"/>
        <v>2733672</v>
      </c>
      <c r="AN65" s="73">
        <f t="shared" ca="1" si="11"/>
        <v>2713969</v>
      </c>
      <c r="AO65" s="18">
        <f t="shared" ca="1" si="11"/>
        <v>-19703</v>
      </c>
      <c r="AP65" s="19">
        <f ca="1">IF(AO65=0,0,IF(AM65=0,1,AO65/AM65))</f>
        <v>-7.2075216046402057E-3</v>
      </c>
      <c r="AQ65" s="18">
        <f t="shared" si="12"/>
        <v>579289</v>
      </c>
      <c r="AR65" s="73">
        <f t="shared" ca="1" si="12"/>
        <v>582797</v>
      </c>
      <c r="AS65" s="18">
        <f t="shared" ca="1" si="12"/>
        <v>3508</v>
      </c>
      <c r="AT65" s="19">
        <f ca="1">IF(AS65=0,0,IF(AQ65=0,1,AS65/AQ65))</f>
        <v>6.0556993141592536E-3</v>
      </c>
      <c r="AU65" s="18">
        <f t="shared" si="13"/>
        <v>3312961</v>
      </c>
      <c r="AV65" s="73">
        <f t="shared" ca="1" si="13"/>
        <v>3296766</v>
      </c>
      <c r="AW65" s="18">
        <f t="shared" ca="1" si="13"/>
        <v>-16195</v>
      </c>
      <c r="AX65" s="19">
        <f ca="1">IF(AW65=0,0,IF(AU65=0,1,AW65/AU65))</f>
        <v>-4.8883762893677284E-3</v>
      </c>
      <c r="AY65" s="18">
        <f t="shared" si="14"/>
        <v>561733</v>
      </c>
      <c r="AZ65" s="73">
        <f t="shared" ca="1" si="14"/>
        <v>542985</v>
      </c>
      <c r="BA65" s="18">
        <f t="shared" ca="1" si="14"/>
        <v>-18748</v>
      </c>
      <c r="BB65" s="19">
        <f ca="1">IF(BA65=0,0,IF(AY65=0,1,BA65/AY65))</f>
        <v>-3.3375286835560666E-2</v>
      </c>
      <c r="BC65" s="18">
        <f t="shared" si="15"/>
        <v>3874694</v>
      </c>
      <c r="BD65" s="73">
        <f t="shared" ca="1" si="15"/>
        <v>3839751</v>
      </c>
      <c r="BE65" s="18">
        <f t="shared" ca="1" si="15"/>
        <v>-34943</v>
      </c>
      <c r="BF65" s="19">
        <f ca="1">IF(BE65=0,0,IF(BC65=0,1,BE65/BC65))</f>
        <v>-9.018260538767706E-3</v>
      </c>
      <c r="BG65" s="18">
        <f t="shared" si="16"/>
        <v>547919</v>
      </c>
      <c r="BH65" s="73">
        <f t="shared" ca="1" si="16"/>
        <v>567421</v>
      </c>
      <c r="BI65" s="18">
        <f t="shared" ca="1" si="16"/>
        <v>19502</v>
      </c>
      <c r="BJ65" s="19">
        <f ca="1">IF(BI65=0,0,IF(BG65=0,1,BI65/BG65))</f>
        <v>3.5592852228157813E-2</v>
      </c>
      <c r="BK65" s="18">
        <f t="shared" si="17"/>
        <v>4422613</v>
      </c>
      <c r="BL65" s="73">
        <f t="shared" ca="1" si="17"/>
        <v>4407172</v>
      </c>
      <c r="BM65" s="18">
        <f t="shared" ca="1" si="17"/>
        <v>-15441</v>
      </c>
      <c r="BN65" s="19">
        <f ca="1">IF(BM65=0,0,IF(BK65=0,1,BM65/BK65))</f>
        <v>-3.4913748953390223E-3</v>
      </c>
      <c r="BO65" s="18">
        <f t="shared" si="18"/>
        <v>588938</v>
      </c>
      <c r="BP65" s="73">
        <f t="shared" ca="1" si="18"/>
        <v>582165</v>
      </c>
      <c r="BQ65" s="18">
        <f t="shared" ca="1" si="18"/>
        <v>-6773</v>
      </c>
      <c r="BR65" s="19">
        <f ca="1">IF(BQ65=0,0,IF(BO65=0,1,BQ65/BO65))</f>
        <v>-1.1500361667951466E-2</v>
      </c>
      <c r="BS65" s="18">
        <f t="shared" si="19"/>
        <v>5011551</v>
      </c>
      <c r="BT65" s="73">
        <f t="shared" ca="1" si="19"/>
        <v>4989337</v>
      </c>
      <c r="BU65" s="18">
        <f t="shared" ca="1" si="19"/>
        <v>-22214</v>
      </c>
      <c r="BV65" s="19">
        <f ca="1">IF(BU65=0,0,IF(BS65=0,1,BU65/BS65))</f>
        <v>-4.432559900118746E-3</v>
      </c>
      <c r="BW65" s="18">
        <f t="shared" si="20"/>
        <v>609205</v>
      </c>
      <c r="BX65" s="73">
        <f t="shared" ca="1" si="20"/>
        <v>601078</v>
      </c>
      <c r="BY65" s="18">
        <f t="shared" ca="1" si="20"/>
        <v>-8127</v>
      </c>
      <c r="BZ65" s="19">
        <f ca="1">IF(BY65=0,0,IF(BW65=0,1,BY65/BW65))</f>
        <v>-1.3340336996577508E-2</v>
      </c>
      <c r="CA65" s="18">
        <f t="shared" si="21"/>
        <v>5620756</v>
      </c>
      <c r="CB65" s="73">
        <f t="shared" ca="1" si="21"/>
        <v>5590415</v>
      </c>
      <c r="CC65" s="18">
        <f t="shared" ca="1" si="21"/>
        <v>-30341</v>
      </c>
      <c r="CD65" s="19">
        <f ca="1">IF(CC65=0,0,IF(CA65=0,1,CC65/CA65))</f>
        <v>-5.398028307935801E-3</v>
      </c>
      <c r="CE65" s="18">
        <f t="shared" si="22"/>
        <v>536917</v>
      </c>
      <c r="CF65" s="73">
        <f t="shared" ca="1" si="22"/>
        <v>566661</v>
      </c>
      <c r="CG65" s="18">
        <f t="shared" ca="1" si="22"/>
        <v>29744</v>
      </c>
      <c r="CH65" s="19">
        <f ca="1">IF(CG65=0,0,IF(CE65=0,1,CG65/CE65))</f>
        <v>5.5397761665210821E-2</v>
      </c>
      <c r="CI65" s="18">
        <f t="shared" si="23"/>
        <v>6157673</v>
      </c>
      <c r="CJ65" s="73">
        <f t="shared" ca="1" si="23"/>
        <v>6157076</v>
      </c>
      <c r="CK65" s="18">
        <f t="shared" ca="1" si="23"/>
        <v>-597</v>
      </c>
      <c r="CL65" s="19">
        <f ca="1">IF(CK65=0,0,IF(CI65=0,1,CK65/CI65))</f>
        <v>-9.695220905689536E-5</v>
      </c>
      <c r="CM65" s="18">
        <f t="shared" si="24"/>
        <v>521312</v>
      </c>
      <c r="CN65" s="73">
        <f t="shared" ca="1" si="24"/>
        <v>521376</v>
      </c>
      <c r="CO65" s="18">
        <f t="shared" ca="1" si="24"/>
        <v>64</v>
      </c>
      <c r="CP65" s="19">
        <f ca="1">IF(CO65=0,0,IF(CM65=0,1,CO65/CM65))</f>
        <v>1.2276717205819164E-4</v>
      </c>
      <c r="CQ65" s="18">
        <f t="shared" si="25"/>
        <v>6678985</v>
      </c>
      <c r="CR65" s="73">
        <f t="shared" ca="1" si="25"/>
        <v>6678452</v>
      </c>
      <c r="CS65" s="18">
        <f t="shared" ca="1" si="25"/>
        <v>-533</v>
      </c>
      <c r="CT65" s="19">
        <f ca="1">IF(CS65=0,0,IF(CQ65=0,1,CS65/CQ65))</f>
        <v>-7.9802544847757561E-5</v>
      </c>
    </row>
    <row r="66" spans="1:98">
      <c r="A66" s="78"/>
      <c r="B66" s="26" t="s">
        <v>8</v>
      </c>
      <c r="C66" s="73">
        <f t="shared" si="2"/>
        <v>8297</v>
      </c>
      <c r="D66" s="73">
        <f t="shared" ca="1" si="2"/>
        <v>8029</v>
      </c>
      <c r="E66" s="73">
        <f t="shared" ca="1" si="2"/>
        <v>-268</v>
      </c>
      <c r="F66" s="19">
        <f ca="1">IF(E66=0,0,IF(C66=0,1,E66/C66))</f>
        <v>-3.2300831625888878E-2</v>
      </c>
      <c r="G66" s="73">
        <f t="shared" si="3"/>
        <v>8297</v>
      </c>
      <c r="H66" s="73">
        <f t="shared" ca="1" si="3"/>
        <v>8029</v>
      </c>
      <c r="I66" s="73">
        <f t="shared" ca="1" si="3"/>
        <v>-268</v>
      </c>
      <c r="J66" s="19">
        <f ca="1">IF(I66=0,0,IF(G66=0,1,I66/G66))</f>
        <v>-3.2300831625888878E-2</v>
      </c>
      <c r="K66" s="73">
        <f t="shared" si="4"/>
        <v>7530</v>
      </c>
      <c r="L66" s="73">
        <f t="shared" ca="1" si="4"/>
        <v>6902</v>
      </c>
      <c r="M66" s="73">
        <f t="shared" ca="1" si="4"/>
        <v>-628</v>
      </c>
      <c r="N66" s="19">
        <f ca="1">IF(M66=0,0,IF(K66=0,1,M66/K66))</f>
        <v>-8.3399734395750338E-2</v>
      </c>
      <c r="O66" s="73">
        <f t="shared" si="5"/>
        <v>15827</v>
      </c>
      <c r="P66" s="73">
        <f t="shared" ca="1" si="5"/>
        <v>14931</v>
      </c>
      <c r="Q66" s="73">
        <f t="shared" ca="1" si="5"/>
        <v>-896</v>
      </c>
      <c r="R66" s="19">
        <f ca="1">IF(Q66=0,0,IF(O66=0,1,Q66/O66))</f>
        <v>-5.6612118531623179E-2</v>
      </c>
      <c r="S66" s="73">
        <f t="shared" si="6"/>
        <v>8586</v>
      </c>
      <c r="T66" s="73">
        <f t="shared" ca="1" si="6"/>
        <v>8209</v>
      </c>
      <c r="U66" s="73">
        <f t="shared" ca="1" si="6"/>
        <v>-377</v>
      </c>
      <c r="V66" s="19">
        <f ca="1">IF(U66=0,0,IF(S66=0,1,U66/S66))</f>
        <v>-4.3908688562776611E-2</v>
      </c>
      <c r="W66" s="73">
        <f t="shared" si="7"/>
        <v>24413</v>
      </c>
      <c r="X66" s="73">
        <f t="shared" ca="1" si="7"/>
        <v>23140</v>
      </c>
      <c r="Y66" s="73">
        <f t="shared" ca="1" si="7"/>
        <v>-1273</v>
      </c>
      <c r="Z66" s="19">
        <f ca="1">IF(Y66=0,0,IF(W66=0,1,Y66/W66))</f>
        <v>-5.2144349322082499E-2</v>
      </c>
      <c r="AA66" s="73">
        <f t="shared" si="8"/>
        <v>9450</v>
      </c>
      <c r="AB66" s="73">
        <f t="shared" ca="1" si="8"/>
        <v>8746</v>
      </c>
      <c r="AC66" s="73">
        <f t="shared" ca="1" si="8"/>
        <v>-704</v>
      </c>
      <c r="AD66" s="19">
        <f ca="1">IF(AC66=0,0,IF(AA66=0,1,AC66/AA66))</f>
        <v>-7.4497354497354493E-2</v>
      </c>
      <c r="AE66" s="73">
        <f t="shared" si="9"/>
        <v>33863</v>
      </c>
      <c r="AF66" s="73">
        <f t="shared" ca="1" si="9"/>
        <v>31886</v>
      </c>
      <c r="AG66" s="73">
        <f t="shared" ca="1" si="9"/>
        <v>-1977</v>
      </c>
      <c r="AH66" s="19">
        <f ca="1">IF(AG66=0,0,IF(AE66=0,1,AG66/AE66))</f>
        <v>-5.8382305170835425E-2</v>
      </c>
      <c r="AI66" s="73">
        <f t="shared" si="10"/>
        <v>14329</v>
      </c>
      <c r="AJ66" s="73">
        <f t="shared" ca="1" si="10"/>
        <v>14068</v>
      </c>
      <c r="AK66" s="73">
        <f t="shared" ca="1" si="10"/>
        <v>-261</v>
      </c>
      <c r="AL66" s="19">
        <f ca="1">IF(AK66=0,0,IF(AI66=0,1,AK66/AI66))</f>
        <v>-1.8214809128341128E-2</v>
      </c>
      <c r="AM66" s="73">
        <f t="shared" si="11"/>
        <v>48192</v>
      </c>
      <c r="AN66" s="73">
        <f t="shared" ca="1" si="11"/>
        <v>45954</v>
      </c>
      <c r="AO66" s="73">
        <f t="shared" ca="1" si="11"/>
        <v>-2238</v>
      </c>
      <c r="AP66" s="19">
        <f ca="1">IF(AO66=0,0,IF(AM66=0,1,AO66/AM66))</f>
        <v>-4.6439243027888447E-2</v>
      </c>
      <c r="AQ66" s="73">
        <f t="shared" si="12"/>
        <v>17322</v>
      </c>
      <c r="AR66" s="73">
        <f t="shared" ca="1" si="12"/>
        <v>16488</v>
      </c>
      <c r="AS66" s="73">
        <f t="shared" ca="1" si="12"/>
        <v>-834</v>
      </c>
      <c r="AT66" s="19">
        <f ca="1">IF(AS66=0,0,IF(AQ66=0,1,AS66/AQ66))</f>
        <v>-4.814686525805334E-2</v>
      </c>
      <c r="AU66" s="73">
        <f t="shared" si="13"/>
        <v>65514</v>
      </c>
      <c r="AV66" s="73">
        <f t="shared" ca="1" si="13"/>
        <v>62442</v>
      </c>
      <c r="AW66" s="73">
        <f t="shared" ca="1" si="13"/>
        <v>-3072</v>
      </c>
      <c r="AX66" s="19">
        <f ca="1">IF(AW66=0,0,IF(AU66=0,1,AW66/AU66))</f>
        <v>-4.6890740910339776E-2</v>
      </c>
      <c r="AY66" s="73">
        <f t="shared" si="14"/>
        <v>19916</v>
      </c>
      <c r="AZ66" s="73">
        <f t="shared" ca="1" si="14"/>
        <v>20104</v>
      </c>
      <c r="BA66" s="73">
        <f t="shared" ca="1" si="14"/>
        <v>188</v>
      </c>
      <c r="BB66" s="19">
        <f ca="1">IF(BA66=0,0,IF(AY66=0,1,BA66/AY66))</f>
        <v>9.4396465153645318E-3</v>
      </c>
      <c r="BC66" s="73">
        <f t="shared" si="15"/>
        <v>85430</v>
      </c>
      <c r="BD66" s="73">
        <f t="shared" ca="1" si="15"/>
        <v>82546</v>
      </c>
      <c r="BE66" s="73">
        <f t="shared" ca="1" si="15"/>
        <v>-2884</v>
      </c>
      <c r="BF66" s="19">
        <f ca="1">IF(BE66=0,0,IF(BC66=0,1,BE66/BC66))</f>
        <v>-3.3758632798782627E-2</v>
      </c>
      <c r="BG66" s="73">
        <f t="shared" si="16"/>
        <v>23074</v>
      </c>
      <c r="BH66" s="73">
        <f t="shared" ca="1" si="16"/>
        <v>20433</v>
      </c>
      <c r="BI66" s="73">
        <f t="shared" ca="1" si="16"/>
        <v>-2641</v>
      </c>
      <c r="BJ66" s="19">
        <f ca="1">IF(BI66=0,0,IF(BG66=0,1,BI66/BG66))</f>
        <v>-0.1144578313253012</v>
      </c>
      <c r="BK66" s="73">
        <f t="shared" si="17"/>
        <v>108504</v>
      </c>
      <c r="BL66" s="73">
        <f t="shared" ca="1" si="17"/>
        <v>102979</v>
      </c>
      <c r="BM66" s="73">
        <f t="shared" ca="1" si="17"/>
        <v>-5525</v>
      </c>
      <c r="BN66" s="19">
        <f ca="1">IF(BM66=0,0,IF(BK66=0,1,BM66/BK66))</f>
        <v>-5.091978175919782E-2</v>
      </c>
      <c r="BO66" s="73">
        <f t="shared" si="18"/>
        <v>15899</v>
      </c>
      <c r="BP66" s="73">
        <f t="shared" ca="1" si="18"/>
        <v>17354</v>
      </c>
      <c r="BQ66" s="73">
        <f t="shared" ca="1" si="18"/>
        <v>1455</v>
      </c>
      <c r="BR66" s="19">
        <f ca="1">IF(BQ66=0,0,IF(BO66=0,1,BQ66/BO66))</f>
        <v>9.1515189634568214E-2</v>
      </c>
      <c r="BS66" s="73">
        <f t="shared" si="19"/>
        <v>124403</v>
      </c>
      <c r="BT66" s="73">
        <f t="shared" ca="1" si="19"/>
        <v>120333</v>
      </c>
      <c r="BU66" s="73">
        <f t="shared" ca="1" si="19"/>
        <v>-4070</v>
      </c>
      <c r="BV66" s="19">
        <f ca="1">IF(BU66=0,0,IF(BS66=0,1,BU66/BS66))</f>
        <v>-3.2716252823484962E-2</v>
      </c>
      <c r="BW66" s="73">
        <f t="shared" si="20"/>
        <v>12791</v>
      </c>
      <c r="BX66" s="73">
        <f t="shared" ca="1" si="20"/>
        <v>13381</v>
      </c>
      <c r="BY66" s="73">
        <f t="shared" ca="1" si="20"/>
        <v>590</v>
      </c>
      <c r="BZ66" s="19">
        <f ca="1">IF(BY66=0,0,IF(BW66=0,1,BY66/BW66))</f>
        <v>4.6126182472050657E-2</v>
      </c>
      <c r="CA66" s="73">
        <f t="shared" si="21"/>
        <v>137194</v>
      </c>
      <c r="CB66" s="73">
        <f t="shared" ca="1" si="21"/>
        <v>133714</v>
      </c>
      <c r="CC66" s="73">
        <f t="shared" ca="1" si="21"/>
        <v>-3480</v>
      </c>
      <c r="CD66" s="19">
        <f ca="1">IF(CC66=0,0,IF(CA66=0,1,CC66/CA66))</f>
        <v>-2.536554076708894E-2</v>
      </c>
      <c r="CE66" s="73">
        <f t="shared" si="22"/>
        <v>7200</v>
      </c>
      <c r="CF66" s="73">
        <f t="shared" ca="1" si="22"/>
        <v>8377</v>
      </c>
      <c r="CG66" s="73">
        <f t="shared" ca="1" si="22"/>
        <v>1177</v>
      </c>
      <c r="CH66" s="19">
        <f ca="1">IF(CG66=0,0,IF(CE66=0,1,CG66/CE66))</f>
        <v>0.16347222222222221</v>
      </c>
      <c r="CI66" s="73">
        <f t="shared" si="23"/>
        <v>144394</v>
      </c>
      <c r="CJ66" s="73">
        <f t="shared" ca="1" si="23"/>
        <v>142091</v>
      </c>
      <c r="CK66" s="73">
        <f t="shared" ca="1" si="23"/>
        <v>-2303</v>
      </c>
      <c r="CL66" s="19">
        <f ca="1">IF(CK66=0,0,IF(CI66=0,1,CK66/CI66))</f>
        <v>-1.5949416180727732E-2</v>
      </c>
      <c r="CM66" s="73">
        <f t="shared" si="24"/>
        <v>7491</v>
      </c>
      <c r="CN66" s="73">
        <f t="shared" ca="1" si="24"/>
        <v>7257</v>
      </c>
      <c r="CO66" s="73">
        <f t="shared" ca="1" si="24"/>
        <v>-234</v>
      </c>
      <c r="CP66" s="19">
        <f ca="1">IF(CO66=0,0,IF(CM66=0,1,CO66/CM66))</f>
        <v>-3.1237484981978373E-2</v>
      </c>
      <c r="CQ66" s="73">
        <f t="shared" si="25"/>
        <v>151885</v>
      </c>
      <c r="CR66" s="73">
        <f t="shared" ca="1" si="25"/>
        <v>149348</v>
      </c>
      <c r="CS66" s="73">
        <f t="shared" ca="1" si="25"/>
        <v>-2537</v>
      </c>
      <c r="CT66" s="19">
        <f ca="1">IF(CS66=0,0,IF(CQ66=0,1,CS66/CQ66))</f>
        <v>-1.6703426934852026E-2</v>
      </c>
    </row>
    <row r="67" spans="1:98" s="7" customFormat="1">
      <c r="B67" s="27" t="s">
        <v>20</v>
      </c>
      <c r="C67" s="12">
        <f>SUM(C64:C66)</f>
        <v>2483291</v>
      </c>
      <c r="D67" s="86">
        <f ca="1">SUM(D64:D66)</f>
        <v>2424505</v>
      </c>
      <c r="E67" s="12">
        <f ca="1">SUM(E64:E66)</f>
        <v>-58786</v>
      </c>
      <c r="F67" s="13">
        <f ca="1">IF(E67=0,0,IF(C67=0,1,E67/C67))</f>
        <v>-2.3672618311748401E-2</v>
      </c>
      <c r="G67" s="12">
        <f>SUM(G64:G66)</f>
        <v>2483291</v>
      </c>
      <c r="H67" s="86">
        <f ca="1">SUM(H64:H66)</f>
        <v>2424505</v>
      </c>
      <c r="I67" s="12">
        <f ca="1">SUM(I64:I66)</f>
        <v>-58786</v>
      </c>
      <c r="J67" s="13">
        <f ca="1">IF(I67=0,0,IF(G67=0,1,I67/G67))</f>
        <v>-2.3672618311748401E-2</v>
      </c>
      <c r="K67" s="12">
        <f>SUM(K64:K66)</f>
        <v>2379794</v>
      </c>
      <c r="L67" s="86">
        <f ca="1">SUM(L64:L66)</f>
        <v>2169358</v>
      </c>
      <c r="M67" s="12">
        <f ca="1">SUM(M64:M66)</f>
        <v>-210436</v>
      </c>
      <c r="N67" s="13">
        <f ca="1">IF(M67=0,0,IF(K67=0,1,M67/K67))</f>
        <v>-8.8426141086161245E-2</v>
      </c>
      <c r="O67" s="12">
        <f>SUM(O64:O66)</f>
        <v>4863085</v>
      </c>
      <c r="P67" s="85">
        <f ca="1">SUM(P64:P66)</f>
        <v>4593863</v>
      </c>
      <c r="Q67" s="12">
        <f ca="1">SUM(Q64:Q66)</f>
        <v>-269222</v>
      </c>
      <c r="R67" s="13">
        <f ca="1">IF(Q67=0,0,IF(O67=0,1,Q67/O67))</f>
        <v>-5.5360331970343929E-2</v>
      </c>
      <c r="S67" s="12">
        <f>SUM(S64:S66)</f>
        <v>2874702</v>
      </c>
      <c r="T67" s="85">
        <f ca="1">SUM(T64:T66)</f>
        <v>2709088</v>
      </c>
      <c r="U67" s="12">
        <f ca="1">SUM(U64:U66)</f>
        <v>-165614</v>
      </c>
      <c r="V67" s="13">
        <f ca="1">IF(U67=0,0,IF(S67=0,1,U67/S67))</f>
        <v>-5.761084105413361E-2</v>
      </c>
      <c r="W67" s="12">
        <f>SUM(W64:W66)</f>
        <v>7737787</v>
      </c>
      <c r="X67" s="85">
        <f ca="1">SUM(X64:X66)</f>
        <v>7302951</v>
      </c>
      <c r="Y67" s="12">
        <f ca="1">SUM(Y64:Y66)</f>
        <v>-434836</v>
      </c>
      <c r="Z67" s="13">
        <f ca="1">IF(Y67=0,0,IF(W67=0,1,Y67/W67))</f>
        <v>-5.6196429289149467E-2</v>
      </c>
      <c r="AA67" s="12">
        <f>SUM(AA64:AA66)</f>
        <v>2951585</v>
      </c>
      <c r="AB67" s="85">
        <f ca="1">SUM(AB64:AB66)</f>
        <v>2729014</v>
      </c>
      <c r="AC67" s="12">
        <f ca="1">SUM(AC64:AC66)</f>
        <v>-222571</v>
      </c>
      <c r="AD67" s="13">
        <f ca="1">IF(AC67=0,0,IF(AA67=0,1,AC67/AA67))</f>
        <v>-7.5407281172658075E-2</v>
      </c>
      <c r="AE67" s="12">
        <f>SUM(AE64:AE66)</f>
        <v>10689372</v>
      </c>
      <c r="AF67" s="85">
        <f ca="1">SUM(AF64:AF66)</f>
        <v>10031965</v>
      </c>
      <c r="AG67" s="12">
        <f ca="1">SUM(AG64:AG66)</f>
        <v>-657407</v>
      </c>
      <c r="AH67" s="13">
        <f ca="1">IF(AG67=0,0,IF(AE67=0,1,AG67/AE67))</f>
        <v>-6.1500993697291104E-2</v>
      </c>
      <c r="AI67" s="12">
        <f>SUM(AI64:AI66)</f>
        <v>3212351</v>
      </c>
      <c r="AJ67" s="85">
        <f ca="1">SUM(AJ64:AJ66)</f>
        <v>3013892</v>
      </c>
      <c r="AK67" s="12">
        <f ca="1">SUM(AK64:AK66)</f>
        <v>-198459</v>
      </c>
      <c r="AL67" s="13">
        <f ca="1">IF(AK67=0,0,IF(AI67=0,1,AK67/AI67))</f>
        <v>-6.1779986060053839E-2</v>
      </c>
      <c r="AM67" s="12">
        <f>SUM(AM64:AM66)</f>
        <v>13901723</v>
      </c>
      <c r="AN67" s="85">
        <f ca="1">SUM(AN64:AN66)</f>
        <v>13045857</v>
      </c>
      <c r="AO67" s="12">
        <f ca="1">SUM(AO64:AO66)</f>
        <v>-855866</v>
      </c>
      <c r="AP67" s="13">
        <f ca="1">IF(AO67=0,0,IF(AM67=0,1,AO67/AM67))</f>
        <v>-6.1565462065385705E-2</v>
      </c>
      <c r="AQ67" s="12">
        <f>SUM(AQ64:AQ66)</f>
        <v>3286527</v>
      </c>
      <c r="AR67" s="85">
        <f ca="1">SUM(AR64:AR66)</f>
        <v>3088096</v>
      </c>
      <c r="AS67" s="12">
        <f ca="1">SUM(AS64:AS66)</f>
        <v>-198431</v>
      </c>
      <c r="AT67" s="13">
        <f ca="1">IF(AS67=0,0,IF(AQ67=0,1,AS67/AQ67))</f>
        <v>-6.0377109331522301E-2</v>
      </c>
      <c r="AU67" s="12">
        <f>SUM(AU64:AU66)</f>
        <v>17188250</v>
      </c>
      <c r="AV67" s="85">
        <f ca="1">SUM(AV64:AV66)</f>
        <v>16133953</v>
      </c>
      <c r="AW67" s="12">
        <f ca="1">SUM(AW64:AW66)</f>
        <v>-1054297</v>
      </c>
      <c r="AX67" s="13">
        <f ca="1">IF(AW67=0,0,IF(AU67=0,1,AW67/AU67))</f>
        <v>-6.133823978590025E-2</v>
      </c>
      <c r="AY67" s="12">
        <f>SUM(AY64:AY66)</f>
        <v>3631614</v>
      </c>
      <c r="AZ67" s="85">
        <f ca="1">SUM(AZ64:AZ66)</f>
        <v>3460891</v>
      </c>
      <c r="BA67" s="12">
        <f ca="1">SUM(BA64:BA66)</f>
        <v>-170723</v>
      </c>
      <c r="BB67" s="13">
        <f ca="1">IF(BA67=0,0,IF(AY67=0,1,BA67/AY67))</f>
        <v>-4.7010227408529649E-2</v>
      </c>
      <c r="BC67" s="12">
        <f>SUM(BC64:BC66)</f>
        <v>20819864</v>
      </c>
      <c r="BD67" s="85">
        <f ca="1">SUM(BD64:BD66)</f>
        <v>19594844</v>
      </c>
      <c r="BE67" s="12">
        <f ca="1">SUM(BE64:BE66)</f>
        <v>-1225020</v>
      </c>
      <c r="BF67" s="13">
        <f ca="1">IF(BE67=0,0,IF(BC67=0,1,BE67/BC67))</f>
        <v>-5.8839001061678407E-2</v>
      </c>
      <c r="BG67" s="12">
        <f>SUM(BG64:BG66)</f>
        <v>3829507</v>
      </c>
      <c r="BH67" s="85">
        <f ca="1">SUM(BH64:BH66)</f>
        <v>3488081</v>
      </c>
      <c r="BI67" s="12">
        <f ca="1">SUM(BI64:BI66)</f>
        <v>-341426</v>
      </c>
      <c r="BJ67" s="13">
        <f ca="1">IF(BI67=0,0,IF(BG67=0,1,BI67/BG67))</f>
        <v>-8.9156646012136812E-2</v>
      </c>
      <c r="BK67" s="12">
        <f>SUM(BK64:BK66)</f>
        <v>24649371</v>
      </c>
      <c r="BL67" s="85">
        <f ca="1">SUM(BL64:BL66)</f>
        <v>23082925</v>
      </c>
      <c r="BM67" s="12">
        <f ca="1">SUM(BM64:BM66)</f>
        <v>-1566446</v>
      </c>
      <c r="BN67" s="13">
        <f ca="1">IF(BM67=0,0,IF(BK67=0,1,BM67/BK67))</f>
        <v>-6.3549126669398576E-2</v>
      </c>
      <c r="BO67" s="12">
        <f>SUM(BO64:BO66)</f>
        <v>3105887</v>
      </c>
      <c r="BP67" s="85">
        <f ca="1">SUM(BP64:BP66)</f>
        <v>2964141</v>
      </c>
      <c r="BQ67" s="12">
        <f ca="1">SUM(BQ64:BQ66)</f>
        <v>-141746</v>
      </c>
      <c r="BR67" s="13">
        <f ca="1">IF(BQ67=0,0,IF(BO67=0,1,BQ67/BO67))</f>
        <v>-4.5637848382764731E-2</v>
      </c>
      <c r="BS67" s="12">
        <f>SUM(BS64:BS66)</f>
        <v>27755258</v>
      </c>
      <c r="BT67" s="85">
        <f ca="1">SUM(BT64:BT66)</f>
        <v>26047066</v>
      </c>
      <c r="BU67" s="12">
        <f ca="1">SUM(BU64:BU66)</f>
        <v>-1708192</v>
      </c>
      <c r="BV67" s="13">
        <f ca="1">IF(BU67=0,0,IF(BS67=0,1,BU67/BS67))</f>
        <v>-6.154480711366473E-2</v>
      </c>
      <c r="BW67" s="12">
        <f>SUM(BW64:BW66)</f>
        <v>3163618</v>
      </c>
      <c r="BX67" s="85">
        <f ca="1">SUM(BX64:BX66)</f>
        <v>2903292</v>
      </c>
      <c r="BY67" s="12">
        <f ca="1">SUM(BY64:BY66)</f>
        <v>-260326</v>
      </c>
      <c r="BZ67" s="13">
        <f ca="1">IF(BY67=0,0,IF(BW67=0,1,BY67/BW67))</f>
        <v>-8.2287431668425198E-2</v>
      </c>
      <c r="CA67" s="12">
        <f>SUM(CA64:CA66)</f>
        <v>30918876</v>
      </c>
      <c r="CB67" s="85">
        <f ca="1">SUM(CB64:CB66)</f>
        <v>28950358</v>
      </c>
      <c r="CC67" s="12">
        <f ca="1">SUM(CC64:CC66)</f>
        <v>-1968518</v>
      </c>
      <c r="CD67" s="13">
        <f ca="1">IF(CC67=0,0,IF(CA67=0,1,CC67/CA67))</f>
        <v>-6.3667191524038588E-2</v>
      </c>
      <c r="CE67" s="12">
        <f>SUM(CE64:CE66)</f>
        <v>2760321</v>
      </c>
      <c r="CF67" s="86">
        <f ca="1">SUM(CF64:CF66)</f>
        <v>2621345</v>
      </c>
      <c r="CG67" s="12">
        <f ca="1">SUM(CG64:CG66)</f>
        <v>-138976</v>
      </c>
      <c r="CH67" s="13">
        <f ca="1">IF(CG67=0,0,IF(CE67=0,1,CG67/CE67))</f>
        <v>-5.03477675241394E-2</v>
      </c>
      <c r="CI67" s="12">
        <f>SUM(CI64:CI66)</f>
        <v>33679197</v>
      </c>
      <c r="CJ67" s="86">
        <f ca="1">SUM(CJ64:CJ66)</f>
        <v>31571703</v>
      </c>
      <c r="CK67" s="12">
        <f ca="1">SUM(CK64:CK66)</f>
        <v>-2107494</v>
      </c>
      <c r="CL67" s="13">
        <f ca="1">IF(CK67=0,0,IF(CI67=0,1,CK67/CI67))</f>
        <v>-6.257554180997843E-2</v>
      </c>
      <c r="CM67" s="12">
        <f>SUM(CM64:CM66)</f>
        <v>2810859</v>
      </c>
      <c r="CN67" s="86">
        <f ca="1">SUM(CN64:CN66)</f>
        <v>2569894</v>
      </c>
      <c r="CO67" s="12">
        <f ca="1">SUM(CO64:CO66)</f>
        <v>-240965</v>
      </c>
      <c r="CP67" s="13">
        <f ca="1">IF(CO67=0,0,IF(CM67=0,1,CO67/CM67))</f>
        <v>-8.5726462978043372E-2</v>
      </c>
      <c r="CQ67" s="12">
        <f>SUM(CQ64:CQ66)</f>
        <v>36490056</v>
      </c>
      <c r="CR67" s="86">
        <f ca="1">SUM(CR64:CR66)</f>
        <v>34141597</v>
      </c>
      <c r="CS67" s="12">
        <f ca="1">SUM(CS64:CS66)</f>
        <v>-2348459</v>
      </c>
      <c r="CT67" s="13">
        <f ca="1">IF(CS67=0,0,IF(CQ67=0,1,CS67/CQ67))</f>
        <v>-6.4358876292215067E-2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-0.249977111117893"/>
  </sheetPr>
  <dimension ref="A1:DZ124"/>
  <sheetViews>
    <sheetView zoomScale="70" zoomScaleNormal="70" workbookViewId="0">
      <pane xSplit="2" ySplit="8" topLeftCell="C9" activePane="bottomRight" state="frozen"/>
      <selection activeCell="J85" sqref="J85"/>
      <selection pane="topRight" activeCell="J85" sqref="J85"/>
      <selection pane="bottomLeft" activeCell="J85" sqref="J85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44140625" bestFit="1" customWidth="1"/>
    <col min="4" max="4" width="16.88671875" customWidth="1"/>
    <col min="5" max="5" width="10" customWidth="1"/>
    <col min="6" max="6" width="8.609375" customWidth="1"/>
    <col min="7" max="7" width="14.88671875" customWidth="1"/>
    <col min="8" max="8" width="17.38671875" customWidth="1"/>
    <col min="9" max="9" width="10" customWidth="1"/>
    <col min="10" max="10" width="8.609375" customWidth="1"/>
    <col min="11" max="11" width="15" customWidth="1"/>
    <col min="12" max="12" width="16.44140625" customWidth="1"/>
    <col min="13" max="13" width="15" customWidth="1"/>
    <col min="14" max="14" width="8.609375" customWidth="1"/>
    <col min="15" max="15" width="15.88671875" customWidth="1"/>
    <col min="16" max="16" width="20.109375" customWidth="1"/>
    <col min="17" max="17" width="10" customWidth="1"/>
    <col min="18" max="18" width="8.609375" customWidth="1"/>
    <col min="19" max="19" width="15.109375" customWidth="1"/>
    <col min="20" max="20" width="14" customWidth="1"/>
    <col min="21" max="21" width="14.44140625" customWidth="1"/>
    <col min="22" max="22" width="11.609375" customWidth="1"/>
    <col min="23" max="23" width="13.38671875" customWidth="1"/>
    <col min="24" max="24" width="16.109375" customWidth="1"/>
    <col min="25" max="25" width="14.44140625" customWidth="1"/>
    <col min="26" max="26" width="12.109375" customWidth="1"/>
    <col min="27" max="27" width="13.609375" customWidth="1"/>
    <col min="28" max="28" width="16.109375" customWidth="1"/>
    <col min="29" max="29" width="13.38671875" customWidth="1"/>
    <col min="30" max="30" width="11.609375" customWidth="1"/>
    <col min="31" max="31" width="15.109375" customWidth="1"/>
    <col min="32" max="32" width="15.88671875" customWidth="1"/>
    <col min="33" max="33" width="11" customWidth="1"/>
    <col min="34" max="34" width="12.609375" customWidth="1"/>
    <col min="35" max="35" width="14.88671875" customWidth="1"/>
    <col min="36" max="36" width="16.38671875" customWidth="1"/>
    <col min="37" max="37" width="13" customWidth="1"/>
    <col min="38" max="38" width="11.5546875" customWidth="1"/>
    <col min="39" max="39" width="14" customWidth="1"/>
    <col min="40" max="40" width="16.44140625" customWidth="1"/>
    <col min="41" max="41" width="16.38671875" customWidth="1"/>
    <col min="42" max="42" width="12.109375" customWidth="1"/>
    <col min="43" max="43" width="14.109375" customWidth="1"/>
    <col min="44" max="44" width="16.88671875" customWidth="1"/>
    <col min="45" max="45" width="12.609375" customWidth="1"/>
    <col min="46" max="46" width="12.38671875" customWidth="1"/>
    <col min="47" max="47" width="14.38671875" customWidth="1"/>
    <col min="48" max="48" width="17.88671875" customWidth="1"/>
    <col min="49" max="49" width="11" customWidth="1"/>
    <col min="50" max="50" width="8.609375" customWidth="1"/>
    <col min="51" max="51" width="14.44140625" customWidth="1"/>
    <col min="52" max="52" width="16.609375" customWidth="1"/>
    <col min="53" max="53" width="16.109375" customWidth="1"/>
    <col min="54" max="54" width="14.609375" customWidth="1"/>
    <col min="55" max="55" width="15.88671875" customWidth="1"/>
    <col min="56" max="56" width="17.88671875" customWidth="1"/>
    <col min="57" max="57" width="11.609375" bestFit="1" customWidth="1"/>
    <col min="58" max="58" width="8.609375" customWidth="1"/>
    <col min="59" max="59" width="16.38671875" customWidth="1"/>
    <col min="60" max="60" width="18.44140625" customWidth="1"/>
    <col min="61" max="61" width="11.609375" customWidth="1"/>
    <col min="62" max="62" width="11.38671875" customWidth="1"/>
    <col min="63" max="63" width="15.38671875" customWidth="1"/>
    <col min="64" max="64" width="15.609375" customWidth="1"/>
    <col min="65" max="65" width="11.609375" bestFit="1" customWidth="1"/>
    <col min="66" max="66" width="8.609375" customWidth="1"/>
    <col min="67" max="67" width="14.609375" customWidth="1"/>
    <col min="68" max="68" width="15.38671875" bestFit="1" customWidth="1"/>
    <col min="69" max="69" width="13.44140625" customWidth="1"/>
    <col min="70" max="70" width="11.38671875" customWidth="1"/>
    <col min="71" max="71" width="12.88671875" customWidth="1"/>
    <col min="72" max="72" width="15.609375" customWidth="1"/>
    <col min="73" max="73" width="15.38671875" customWidth="1"/>
    <col min="74" max="74" width="8.609375" customWidth="1"/>
    <col min="75" max="75" width="11.609375" bestFit="1" customWidth="1"/>
    <col min="76" max="76" width="15.38671875" customWidth="1"/>
    <col min="77" max="77" width="12.44140625" bestFit="1" customWidth="1"/>
    <col min="78" max="78" width="10.38671875" bestFit="1" customWidth="1"/>
    <col min="79" max="79" width="12.609375" bestFit="1" customWidth="1"/>
    <col min="80" max="80" width="16.38671875" bestFit="1" customWidth="1"/>
    <col min="81" max="81" width="11.609375" bestFit="1" customWidth="1"/>
    <col min="82" max="82" width="8.609375" customWidth="1"/>
    <col min="83" max="83" width="13" customWidth="1"/>
    <col min="84" max="84" width="12.609375" bestFit="1" customWidth="1"/>
    <col min="85" max="85" width="10.5546875" bestFit="1" customWidth="1"/>
    <col min="86" max="86" width="10.38671875" bestFit="1" customWidth="1"/>
    <col min="87" max="87" width="12.88671875" bestFit="1" customWidth="1"/>
    <col min="88" max="88" width="14.38671875" bestFit="1" customWidth="1"/>
    <col min="89" max="89" width="13.38671875" bestFit="1" customWidth="1"/>
    <col min="90" max="90" width="8.609375" customWidth="1"/>
    <col min="91" max="91" width="11.609375" bestFit="1" customWidth="1"/>
    <col min="92" max="92" width="11.609375" customWidth="1"/>
    <col min="93" max="93" width="12.109375" bestFit="1" customWidth="1"/>
    <col min="94" max="94" width="10.38671875" bestFit="1" customWidth="1"/>
    <col min="95" max="95" width="12.609375" bestFit="1" customWidth="1"/>
    <col min="96" max="96" width="13.5546875" customWidth="1"/>
    <col min="97" max="97" width="13.38671875" bestFit="1" customWidth="1"/>
    <col min="98" max="98" width="9.5546875" bestFit="1" customWidth="1"/>
    <col min="100" max="100" width="8.88671875" customWidth="1"/>
    <col min="101" max="101" width="36.38671875" hidden="1" customWidth="1"/>
    <col min="102" max="102" width="14.38671875" hidden="1" customWidth="1"/>
    <col min="103" max="103" width="8.88671875" hidden="1" customWidth="1"/>
    <col min="104" max="115" width="9" hidden="1" customWidth="1"/>
    <col min="116" max="117" width="1.44140625" hidden="1" customWidth="1"/>
    <col min="118" max="129" width="9" hidden="1" customWidth="1"/>
  </cols>
  <sheetData>
    <row r="1" spans="1:130">
      <c r="A1" s="6" t="s">
        <v>76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2013 - 2014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2013</v>
      </c>
      <c r="DA7" s="69">
        <f t="shared" ref="DA7:DK7" si="0">+CZ7</f>
        <v>2013</v>
      </c>
      <c r="DB7" s="69">
        <f t="shared" si="0"/>
        <v>2013</v>
      </c>
      <c r="DC7" s="69">
        <f t="shared" si="0"/>
        <v>2013</v>
      </c>
      <c r="DD7" s="69">
        <f t="shared" si="0"/>
        <v>2013</v>
      </c>
      <c r="DE7" s="69">
        <f t="shared" si="0"/>
        <v>2013</v>
      </c>
      <c r="DF7" s="69">
        <f t="shared" si="0"/>
        <v>2013</v>
      </c>
      <c r="DG7" s="69">
        <f t="shared" si="0"/>
        <v>2013</v>
      </c>
      <c r="DH7" s="69">
        <f t="shared" si="0"/>
        <v>2013</v>
      </c>
      <c r="DI7" s="69">
        <f t="shared" si="0"/>
        <v>2013</v>
      </c>
      <c r="DJ7" s="69">
        <f t="shared" si="0"/>
        <v>2013</v>
      </c>
      <c r="DK7" s="69">
        <f t="shared" si="0"/>
        <v>2013</v>
      </c>
      <c r="DL7" s="69"/>
      <c r="DM7" s="69"/>
      <c r="DN7" s="69">
        <f>+$D$8</f>
        <v>2014</v>
      </c>
      <c r="DO7" s="69">
        <f t="shared" ref="DO7:DY7" si="1">+DN7</f>
        <v>2014</v>
      </c>
      <c r="DP7" s="69">
        <f t="shared" si="1"/>
        <v>2014</v>
      </c>
      <c r="DQ7" s="69">
        <f t="shared" si="1"/>
        <v>2014</v>
      </c>
      <c r="DR7" s="69">
        <f t="shared" si="1"/>
        <v>2014</v>
      </c>
      <c r="DS7" s="69">
        <f t="shared" si="1"/>
        <v>2014</v>
      </c>
      <c r="DT7" s="69">
        <f t="shared" si="1"/>
        <v>2014</v>
      </c>
      <c r="DU7" s="69">
        <f t="shared" si="1"/>
        <v>2014</v>
      </c>
      <c r="DV7" s="69">
        <f t="shared" si="1"/>
        <v>2014</v>
      </c>
      <c r="DW7" s="69">
        <f t="shared" si="1"/>
        <v>2014</v>
      </c>
      <c r="DX7" s="69">
        <f t="shared" si="1"/>
        <v>2014</v>
      </c>
      <c r="DY7" s="69">
        <f t="shared" si="1"/>
        <v>2014</v>
      </c>
    </row>
    <row r="8" spans="1:130" ht="18" thickBot="1">
      <c r="A8" s="16" t="s">
        <v>21</v>
      </c>
      <c r="B8" s="17" t="s">
        <v>33</v>
      </c>
      <c r="C8" s="20">
        <v>2013</v>
      </c>
      <c r="D8" s="21">
        <v>2014</v>
      </c>
      <c r="E8" s="22" t="s">
        <v>3</v>
      </c>
      <c r="F8" s="23" t="s">
        <v>4</v>
      </c>
      <c r="G8" s="20">
        <f>+$C$8</f>
        <v>2013</v>
      </c>
      <c r="H8" s="21">
        <f>+$D$8</f>
        <v>2014</v>
      </c>
      <c r="I8" s="22" t="s">
        <v>3</v>
      </c>
      <c r="J8" s="23" t="s">
        <v>4</v>
      </c>
      <c r="K8" s="20">
        <f>+$C$8</f>
        <v>2013</v>
      </c>
      <c r="L8" s="21">
        <f>+$D$8</f>
        <v>2014</v>
      </c>
      <c r="M8" s="22" t="s">
        <v>3</v>
      </c>
      <c r="N8" s="23" t="s">
        <v>4</v>
      </c>
      <c r="O8" s="20">
        <f>+$C$8</f>
        <v>2013</v>
      </c>
      <c r="P8" s="21">
        <f>+$D$8</f>
        <v>2014</v>
      </c>
      <c r="Q8" s="22" t="s">
        <v>3</v>
      </c>
      <c r="R8" s="23" t="s">
        <v>4</v>
      </c>
      <c r="S8" s="20">
        <f>+$C$8</f>
        <v>2013</v>
      </c>
      <c r="T8" s="21">
        <f>+$D$8</f>
        <v>2014</v>
      </c>
      <c r="U8" s="22" t="s">
        <v>3</v>
      </c>
      <c r="V8" s="23" t="s">
        <v>4</v>
      </c>
      <c r="W8" s="20">
        <f>+$C$8</f>
        <v>2013</v>
      </c>
      <c r="X8" s="21">
        <f>+$D$8</f>
        <v>2014</v>
      </c>
      <c r="Y8" s="22" t="s">
        <v>3</v>
      </c>
      <c r="Z8" s="23" t="s">
        <v>4</v>
      </c>
      <c r="AA8" s="20">
        <f>+$C$8</f>
        <v>2013</v>
      </c>
      <c r="AB8" s="21">
        <f>+$D$8</f>
        <v>2014</v>
      </c>
      <c r="AC8" s="22" t="s">
        <v>3</v>
      </c>
      <c r="AD8" s="23" t="s">
        <v>4</v>
      </c>
      <c r="AE8" s="20">
        <f>+$C$8</f>
        <v>2013</v>
      </c>
      <c r="AF8" s="21">
        <f>+$D$8</f>
        <v>2014</v>
      </c>
      <c r="AG8" s="22" t="s">
        <v>3</v>
      </c>
      <c r="AH8" s="23" t="s">
        <v>4</v>
      </c>
      <c r="AI8" s="20">
        <f>+$C$8</f>
        <v>2013</v>
      </c>
      <c r="AJ8" s="21">
        <f>+$D$8</f>
        <v>2014</v>
      </c>
      <c r="AK8" s="22" t="s">
        <v>3</v>
      </c>
      <c r="AL8" s="23" t="s">
        <v>4</v>
      </c>
      <c r="AM8" s="20">
        <f>+$C$8</f>
        <v>2013</v>
      </c>
      <c r="AN8" s="21">
        <f>+$D$8</f>
        <v>2014</v>
      </c>
      <c r="AO8" s="22" t="s">
        <v>3</v>
      </c>
      <c r="AP8" s="23" t="s">
        <v>4</v>
      </c>
      <c r="AQ8" s="20">
        <f>+$C$8</f>
        <v>2013</v>
      </c>
      <c r="AR8" s="21">
        <f>+$D$8</f>
        <v>2014</v>
      </c>
      <c r="AS8" s="22" t="s">
        <v>3</v>
      </c>
      <c r="AT8" s="23" t="s">
        <v>4</v>
      </c>
      <c r="AU8" s="20">
        <f>+$C$8</f>
        <v>2013</v>
      </c>
      <c r="AV8" s="21">
        <f>+$D$8</f>
        <v>2014</v>
      </c>
      <c r="AW8" s="22" t="s">
        <v>3</v>
      </c>
      <c r="AX8" s="23" t="s">
        <v>4</v>
      </c>
      <c r="AY8" s="20">
        <f>+$C$8</f>
        <v>2013</v>
      </c>
      <c r="AZ8" s="21">
        <f>+$D$8</f>
        <v>2014</v>
      </c>
      <c r="BA8" s="22" t="s">
        <v>3</v>
      </c>
      <c r="BB8" s="23" t="s">
        <v>4</v>
      </c>
      <c r="BC8" s="20">
        <f>+$C$8</f>
        <v>2013</v>
      </c>
      <c r="BD8" s="21">
        <f>+$D$8</f>
        <v>2014</v>
      </c>
      <c r="BE8" s="22" t="s">
        <v>3</v>
      </c>
      <c r="BF8" s="23" t="s">
        <v>4</v>
      </c>
      <c r="BG8" s="20">
        <f>+$C$8</f>
        <v>2013</v>
      </c>
      <c r="BH8" s="21">
        <f>+$D$8</f>
        <v>2014</v>
      </c>
      <c r="BI8" s="22" t="s">
        <v>3</v>
      </c>
      <c r="BJ8" s="23" t="s">
        <v>4</v>
      </c>
      <c r="BK8" s="20">
        <f>+$C$8</f>
        <v>2013</v>
      </c>
      <c r="BL8" s="21">
        <f>+$D$8</f>
        <v>2014</v>
      </c>
      <c r="BM8" s="22" t="s">
        <v>3</v>
      </c>
      <c r="BN8" s="23" t="s">
        <v>4</v>
      </c>
      <c r="BO8" s="20">
        <f>+$C$8</f>
        <v>2013</v>
      </c>
      <c r="BP8" s="21">
        <f>+$D$8</f>
        <v>2014</v>
      </c>
      <c r="BQ8" s="22" t="s">
        <v>3</v>
      </c>
      <c r="BR8" s="23" t="s">
        <v>4</v>
      </c>
      <c r="BS8" s="20">
        <f>+$C$8</f>
        <v>2013</v>
      </c>
      <c r="BT8" s="21">
        <f>+$D$8</f>
        <v>2014</v>
      </c>
      <c r="BU8" s="22" t="s">
        <v>3</v>
      </c>
      <c r="BV8" s="23" t="s">
        <v>4</v>
      </c>
      <c r="BW8" s="20">
        <f>+$C$8</f>
        <v>2013</v>
      </c>
      <c r="BX8" s="21">
        <f>+$D$8</f>
        <v>2014</v>
      </c>
      <c r="BY8" s="22" t="s">
        <v>3</v>
      </c>
      <c r="BZ8" s="23" t="s">
        <v>4</v>
      </c>
      <c r="CA8" s="20">
        <f>+$C$8</f>
        <v>2013</v>
      </c>
      <c r="CB8" s="21">
        <f>+$D$8</f>
        <v>2014</v>
      </c>
      <c r="CC8" s="22" t="s">
        <v>3</v>
      </c>
      <c r="CD8" s="23" t="s">
        <v>4</v>
      </c>
      <c r="CE8" s="20">
        <f>+$C$8</f>
        <v>2013</v>
      </c>
      <c r="CF8" s="21">
        <f>+$D$8</f>
        <v>2014</v>
      </c>
      <c r="CG8" s="22" t="s">
        <v>3</v>
      </c>
      <c r="CH8" s="23" t="s">
        <v>4</v>
      </c>
      <c r="CI8" s="20">
        <f>+$C$8</f>
        <v>2013</v>
      </c>
      <c r="CJ8" s="21">
        <f>+$D$8</f>
        <v>2014</v>
      </c>
      <c r="CK8" s="22" t="s">
        <v>3</v>
      </c>
      <c r="CL8" s="23" t="s">
        <v>4</v>
      </c>
      <c r="CM8" s="20">
        <f>+$C$8</f>
        <v>2013</v>
      </c>
      <c r="CN8" s="21">
        <f>+$D$8</f>
        <v>2014</v>
      </c>
      <c r="CO8" s="22" t="s">
        <v>3</v>
      </c>
      <c r="CP8" s="23" t="s">
        <v>4</v>
      </c>
      <c r="CQ8" s="20">
        <f>+$C$8</f>
        <v>2013</v>
      </c>
      <c r="CR8" s="21">
        <f>+$D$8</f>
        <v>2014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375332</v>
      </c>
      <c r="D9" s="73">
        <f ca="1">OFFSET(CZ9,0,14,1,1)</f>
        <v>349785</v>
      </c>
      <c r="E9" s="18">
        <f ca="1">SUM(D9-C9)</f>
        <v>-25547</v>
      </c>
      <c r="F9" s="19">
        <f ca="1">IF(E9=0,0,IF(C9=0,1,E9/C9))</f>
        <v>-6.8065073055321695E-2</v>
      </c>
      <c r="G9" s="18">
        <f>SUMIF($C$6:F$6,G$5,$C9:F9)</f>
        <v>375332</v>
      </c>
      <c r="H9" s="73">
        <f ca="1">SUMIF($C$6:G$6,H$5,$C9:G9)</f>
        <v>349785</v>
      </c>
      <c r="I9" s="18">
        <f ca="1">SUM(H9-G9)</f>
        <v>-25547</v>
      </c>
      <c r="J9" s="19">
        <f ca="1">IF(I9=0,0,IF(G9=0,1,I9/G9))</f>
        <v>-6.8065073055321695E-2</v>
      </c>
      <c r="K9" s="18">
        <f>+DA9</f>
        <v>348452</v>
      </c>
      <c r="L9" s="73">
        <f ca="1">OFFSET(DA9,0,14,1,1)</f>
        <v>328480</v>
      </c>
      <c r="M9" s="18">
        <f ca="1">SUM(L9-K9)</f>
        <v>-19972</v>
      </c>
      <c r="N9" s="19">
        <f ca="1">IF(M9=0,0,IF(K9=0,1,M9/K9))</f>
        <v>-5.7316359211598729E-2</v>
      </c>
      <c r="O9" s="18">
        <f>SUMIF($C$6:N$6,O$5,$C9:N9)</f>
        <v>723784</v>
      </c>
      <c r="P9" s="73">
        <f ca="1">SUMIF($C$6:O$6,P$5,$C9:O9)</f>
        <v>678265</v>
      </c>
      <c r="Q9" s="18">
        <f ca="1">SUM(P9-O9)</f>
        <v>-45519</v>
      </c>
      <c r="R9" s="19">
        <f ca="1">IF(Q9=0,0,IF(O9=0,1,Q9/O9))</f>
        <v>-6.2890309816188261E-2</v>
      </c>
      <c r="S9" s="18">
        <f>+DB9</f>
        <v>423471</v>
      </c>
      <c r="T9" s="73">
        <f ca="1">OFFSET(DB9,0,14,1,1)</f>
        <v>401206</v>
      </c>
      <c r="U9" s="18">
        <f ca="1">SUM(T9-S9)</f>
        <v>-22265</v>
      </c>
      <c r="V9" s="19">
        <f ca="1">IF(U9=0,0,IF(S9=0,1,U9/S9))</f>
        <v>-5.257739018728555E-2</v>
      </c>
      <c r="W9" s="18">
        <f>SUMIF($C$6:V$6,W$5,$C9:V9)</f>
        <v>1147255</v>
      </c>
      <c r="X9" s="73">
        <f ca="1">SUMIF($C$6:W$6,X$5,$C9:W9)</f>
        <v>1079471</v>
      </c>
      <c r="Y9" s="18">
        <f ca="1">SUM(X9-W9)</f>
        <v>-67784</v>
      </c>
      <c r="Z9" s="19">
        <f ca="1">IF(Y9=0,0,IF(W9=0,1,Y9/W9))</f>
        <v>-5.9083638772548387E-2</v>
      </c>
      <c r="AA9" s="18">
        <f>+DC9</f>
        <v>402766</v>
      </c>
      <c r="AB9" s="73">
        <f ca="1">OFFSET(DC9,0,14,1,1)</f>
        <v>383406</v>
      </c>
      <c r="AC9" s="18">
        <f ca="1">SUM(AB9-AA9)</f>
        <v>-19360</v>
      </c>
      <c r="AD9" s="19">
        <f ca="1">IF(AC9=0,0,IF(AA9=0,1,AC9/AA9))</f>
        <v>-4.8067612459840203E-2</v>
      </c>
      <c r="AE9" s="18">
        <f>SUMIF($C$6:AD$6,AE$5,$C9:AD9)</f>
        <v>1550021</v>
      </c>
      <c r="AF9" s="73">
        <f ca="1">SUMIF($C$6:AE$6,AF$5,$C9:AE9)</f>
        <v>1462877</v>
      </c>
      <c r="AG9" s="18">
        <f ca="1">SUM(AF9-AE9)</f>
        <v>-87144</v>
      </c>
      <c r="AH9" s="19">
        <f ca="1">IF(AG9=0,0,IF(AE9=0,1,AG9/AE9))</f>
        <v>-5.6221173777645593E-2</v>
      </c>
      <c r="AI9" s="18">
        <f>+DD9</f>
        <v>422777</v>
      </c>
      <c r="AJ9" s="73">
        <f ca="1">OFFSET(DD9,0,14,1,1)</f>
        <v>401466</v>
      </c>
      <c r="AK9" s="18">
        <f ca="1">SUM(AJ9-AI9)</f>
        <v>-21311</v>
      </c>
      <c r="AL9" s="19">
        <f ca="1">IF(AK9=0,0,IF(AI9=0,1,AK9/AI9))</f>
        <v>-5.0407188659742606E-2</v>
      </c>
      <c r="AM9" s="18">
        <f>SUMIF($C$6:AL$6,AM$5,$C9:AL9)</f>
        <v>1972798</v>
      </c>
      <c r="AN9" s="73">
        <f ca="1">SUMIF($C$6:AM$6,AN$5,$C9:AM9)</f>
        <v>1864343</v>
      </c>
      <c r="AO9" s="18">
        <f ca="1">SUM(AN9-AM9)</f>
        <v>-108455</v>
      </c>
      <c r="AP9" s="19">
        <f ca="1">IF(AO9=0,0,IF(AM9=0,1,AO9/AM9))</f>
        <v>-5.4975217939190933E-2</v>
      </c>
      <c r="AQ9" s="18">
        <f>+DE9</f>
        <v>417145</v>
      </c>
      <c r="AR9" s="73">
        <f ca="1">OFFSET(DE9,0,14,1,1)</f>
        <v>402246</v>
      </c>
      <c r="AS9" s="18">
        <f ca="1">SUM(AR9-AQ9)</f>
        <v>-14899</v>
      </c>
      <c r="AT9" s="19">
        <f ca="1">IF(AS9=0,0,IF(AQ9=0,1,AS9/AQ9))</f>
        <v>-3.5716597346246506E-2</v>
      </c>
      <c r="AU9" s="18">
        <f>SUMIF($C$6:AT$6,AU$5,$C9:AT9)</f>
        <v>2389943</v>
      </c>
      <c r="AV9" s="73">
        <f ca="1">SUMIF($C$6:AU$6,AV$5,$C9:AU9)</f>
        <v>2266589</v>
      </c>
      <c r="AW9" s="18">
        <f ca="1">SUM(AV9-AU9)</f>
        <v>-123354</v>
      </c>
      <c r="AX9" s="19">
        <f ca="1">IF(AW9=0,0,IF(AU9=0,1,AW9/AU9))</f>
        <v>-5.1613783257592333E-2</v>
      </c>
      <c r="AY9" s="18">
        <f>+DF9</f>
        <v>436972</v>
      </c>
      <c r="AZ9" s="73">
        <f ca="1">OFFSET(DF9,0,14,1,1)</f>
        <v>420906</v>
      </c>
      <c r="BA9" s="18">
        <f ca="1">SUM(AZ9-AY9)</f>
        <v>-16066</v>
      </c>
      <c r="BB9" s="19">
        <f ca="1">IF(BA9=0,0,IF(AY9=0,1,BA9/AY9))</f>
        <v>-3.676665781789222E-2</v>
      </c>
      <c r="BC9" s="18">
        <f>SUMIF($C$6:BB$6,BC$5,$C9:BB9)</f>
        <v>2826915</v>
      </c>
      <c r="BD9" s="73">
        <f ca="1">SUMIF($C$6:BC$6,BD$5,$C9:BC9)</f>
        <v>2687495</v>
      </c>
      <c r="BE9" s="18">
        <f ca="1">SUM(BD9-BC9)</f>
        <v>-139420</v>
      </c>
      <c r="BF9" s="19">
        <f ca="1">IF(BE9=0,0,IF(BC9=0,1,BE9/BC9))</f>
        <v>-4.931878036658336E-2</v>
      </c>
      <c r="BG9" s="18">
        <f>+DG9</f>
        <v>469696</v>
      </c>
      <c r="BH9" s="73">
        <f ca="1">OFFSET(DG9,0,14,1,1)</f>
        <v>450293</v>
      </c>
      <c r="BI9" s="18">
        <f ca="1">SUM(BH9-BG9)</f>
        <v>-19403</v>
      </c>
      <c r="BJ9" s="19">
        <f ca="1">IF(BI9=0,0,IF(BG9=0,1,BI9/BG9))</f>
        <v>-4.1309698187763998E-2</v>
      </c>
      <c r="BK9" s="18">
        <f>SUMIF($C$6:BJ$6,BK$5,$C9:BJ9)</f>
        <v>3296611</v>
      </c>
      <c r="BL9" s="73">
        <f ca="1">SUMIF($C$6:BK$6,BL$5,$C9:BK9)</f>
        <v>3137788</v>
      </c>
      <c r="BM9" s="18">
        <f ca="1">SUM(BL9-BK9)</f>
        <v>-158823</v>
      </c>
      <c r="BN9" s="19">
        <f ca="1">IF(BM9=0,0,IF(BK9=0,1,BM9/BK9))</f>
        <v>-4.8177658813854593E-2</v>
      </c>
      <c r="BO9" s="18">
        <f>+DH9</f>
        <v>399924</v>
      </c>
      <c r="BP9" s="73">
        <f ca="1">OFFSET(DH9,0,14,1,1)</f>
        <v>382147</v>
      </c>
      <c r="BQ9" s="18">
        <f ca="1">SUM(BP9-BO9)</f>
        <v>-17777</v>
      </c>
      <c r="BR9" s="19">
        <f ca="1">IF(BQ9=0,0,IF(BO9=0,1,BQ9/BO9))</f>
        <v>-4.4450945679679138E-2</v>
      </c>
      <c r="BS9" s="18">
        <f>SUMIF($C$6:BR$6,BS$5,$C9:BR9)</f>
        <v>3696535</v>
      </c>
      <c r="BT9" s="73">
        <f ca="1">SUMIF($C$6:BS$6,BT$5,$C9:BS9)</f>
        <v>3519935</v>
      </c>
      <c r="BU9" s="18">
        <f ca="1">SUM(BT9-BS9)</f>
        <v>-176600</v>
      </c>
      <c r="BV9" s="19">
        <f ca="1">IF(BU9=0,0,IF(BS9=0,1,BU9/BS9))</f>
        <v>-4.7774469875166876E-2</v>
      </c>
      <c r="BW9" s="18">
        <f>+DI9</f>
        <v>422852</v>
      </c>
      <c r="BX9" s="73">
        <f ca="1">OFFSET(DI9,0,14,1,1)</f>
        <v>414926</v>
      </c>
      <c r="BY9" s="18">
        <f ca="1">SUM(BX9-BW9)</f>
        <v>-7926</v>
      </c>
      <c r="BZ9" s="19">
        <f ca="1">IF(BY9=0,0,IF(BW9=0,1,BY9/BW9))</f>
        <v>-1.8744146888272965E-2</v>
      </c>
      <c r="CA9" s="18">
        <f>SUMIF($C$6:BZ$6,CA$5,$C9:BZ9)</f>
        <v>4119387</v>
      </c>
      <c r="CB9" s="73">
        <f ca="1">SUMIF($C$6:CA$6,CB$5,$C9:CA9)</f>
        <v>3934861</v>
      </c>
      <c r="CC9" s="18">
        <f ca="1">SUM(CB9-CA9)</f>
        <v>-184526</v>
      </c>
      <c r="CD9" s="19">
        <f ca="1">IF(CC9=0,0,IF(CA9=0,1,CC9/CA9))</f>
        <v>-4.4794528894711763E-2</v>
      </c>
      <c r="CE9" s="18">
        <f>+DJ9</f>
        <v>387116</v>
      </c>
      <c r="CF9" s="73">
        <f ca="1">OFFSET(DJ9,0,14,1,1)</f>
        <v>373537</v>
      </c>
      <c r="CG9" s="18">
        <f ca="1">SUM(CF9-CE9)</f>
        <v>-13579</v>
      </c>
      <c r="CH9" s="19">
        <f ca="1">IF(CG9=0,0,IF(CE9=0,1,CG9/CE9))</f>
        <v>-3.507734115872245E-2</v>
      </c>
      <c r="CI9" s="18">
        <f>SUMIF($C$6:CH$6,CI$5,$C9:CH9)</f>
        <v>4506503</v>
      </c>
      <c r="CJ9" s="73">
        <f ca="1">SUMIF($C$6:CI$6,CJ$5,$C9:CI9)</f>
        <v>4308398</v>
      </c>
      <c r="CK9" s="18">
        <f ca="1">SUM(CJ9-CI9)</f>
        <v>-198105</v>
      </c>
      <c r="CL9" s="19">
        <f ca="1">IF(CK9=0,0,IF(CI9=0,1,CK9/CI9))</f>
        <v>-4.3959806528476739E-2</v>
      </c>
      <c r="CM9" s="18">
        <f>+DK9</f>
        <v>389036</v>
      </c>
      <c r="CN9" s="73">
        <f ca="1">OFFSET(DK9,0,14,1,1)</f>
        <v>383585</v>
      </c>
      <c r="CO9" s="18">
        <f ca="1">SUM(CN9-CM9)</f>
        <v>-5451</v>
      </c>
      <c r="CP9" s="19">
        <f ca="1">IF(CO9=0,0,IF(CM9=0,1,CO9/CM9))</f>
        <v>-1.4011556771095734E-2</v>
      </c>
      <c r="CQ9" s="18">
        <f>SUMIF($C$6:CP$6,CQ$5,$C9:CP9)</f>
        <v>4895539</v>
      </c>
      <c r="CR9" s="73">
        <f ca="1">SUMIF($C$6:CQ$6,CR$5,$C9:CQ9)</f>
        <v>4691983</v>
      </c>
      <c r="CS9" s="18">
        <f ca="1">SUM(CR9-CQ9)</f>
        <v>-203556</v>
      </c>
      <c r="CT9" s="19">
        <f ca="1">IF(CS9=0,0,IF(CQ9=0,1,CS9/CQ9))</f>
        <v>-4.1579895492610722E-2</v>
      </c>
      <c r="CW9" t="s">
        <v>5</v>
      </c>
      <c r="CX9" t="s">
        <v>6</v>
      </c>
      <c r="CZ9" s="74">
        <f>SUMIF(AMB!$A$93:$A$103,'2013-2014'!CZ$7,AMB!D$93:D$103)</f>
        <v>375332</v>
      </c>
      <c r="DA9" s="74">
        <f>SUMIF(AMB!$A$93:$A$103,'2013-2014'!DA$7,AMB!E$93:E$103)</f>
        <v>348452</v>
      </c>
      <c r="DB9" s="74">
        <f>SUMIF(AMB!$A$93:$A$103,'2013-2014'!DB$7,AMB!F$93:F$103)</f>
        <v>423471</v>
      </c>
      <c r="DC9" s="74">
        <f>SUMIF(AMB!$A$93:$A$103,'2013-2014'!DC$7,AMB!G$93:G$103)</f>
        <v>402766</v>
      </c>
      <c r="DD9" s="74">
        <f>SUMIF(AMB!$A$93:$A$103,'2013-2014'!DD$7,AMB!H$93:H$103)</f>
        <v>422777</v>
      </c>
      <c r="DE9" s="74">
        <f>SUMIF(AMB!$A$93:$A$103,'2013-2014'!DE$7,AMB!I$93:I$103)</f>
        <v>417145</v>
      </c>
      <c r="DF9" s="74">
        <f>SUMIF(AMB!$A$93:$A$103,'2013-2014'!DF$7,AMB!J$93:J$103)</f>
        <v>436972</v>
      </c>
      <c r="DG9" s="74">
        <f>SUMIF(AMB!$A$93:$A$103,'2013-2014'!DG$7,AMB!K$93:K$103)</f>
        <v>469696</v>
      </c>
      <c r="DH9" s="74">
        <f>SUMIF(AMB!$A$93:$A$103,'2013-2014'!DH$7,AMB!L$93:L$103)</f>
        <v>399924</v>
      </c>
      <c r="DI9" s="74">
        <f>SUMIF(AMB!$A$93:$A$103,'2013-2014'!DI$7,AMB!M$93:M$103)</f>
        <v>422852</v>
      </c>
      <c r="DJ9" s="74">
        <f>SUMIF(AMB!$A$93:$A$103,'2013-2014'!DJ$7,AMB!N$93:N$103)</f>
        <v>387116</v>
      </c>
      <c r="DK9" s="74">
        <f>SUMIF(AMB!$A$93:$A$103,'2013-2014'!DK$7,AMB!O$93:O$103)</f>
        <v>389036</v>
      </c>
      <c r="DN9" s="74">
        <f>SUMIF(AMB!$A$93:$A$103,'2013-2014'!DN$7,AMB!D$93:D$103)</f>
        <v>349785</v>
      </c>
      <c r="DO9" s="74">
        <f>SUMIF(AMB!$A$93:$A$103,'2013-2014'!DO$7,AMB!E$93:E$103)</f>
        <v>328480</v>
      </c>
      <c r="DP9" s="74">
        <f>SUMIF(AMB!$A$93:$A$103,'2013-2014'!DP$7,AMB!F$93:F$103)</f>
        <v>401206</v>
      </c>
      <c r="DQ9" s="74">
        <f>SUMIF(AMB!$A$93:$A$103,'2013-2014'!DQ$7,AMB!G$93:G$103)</f>
        <v>383406</v>
      </c>
      <c r="DR9" s="74">
        <f>SUMIF(AMB!$A$93:$A$103,'2013-2014'!DR$7,AMB!H$93:H$103)</f>
        <v>401466</v>
      </c>
      <c r="DS9" s="74">
        <f>SUMIF(AMB!$A$93:$A$103,'2013-2014'!DS$7,AMB!I$93:I$103)</f>
        <v>402246</v>
      </c>
      <c r="DT9" s="74">
        <f>SUMIF(AMB!$A$93:$A$103,'2013-2014'!DT$7,AMB!J$93:J$103)</f>
        <v>420906</v>
      </c>
      <c r="DU9" s="74">
        <f>SUMIF(AMB!$A$93:$A$103,'2013-2014'!DU$7,AMB!K$93:K$103)</f>
        <v>450293</v>
      </c>
      <c r="DV9" s="74">
        <f>SUMIF(AMB!$A$93:$A$103,'2013-2014'!DV$7,AMB!L$93:L$103)</f>
        <v>382147</v>
      </c>
      <c r="DW9" s="74">
        <f>SUMIF(AMB!$A$93:$A$103,'2013-2014'!DW$7,AMB!M$93:M$103)</f>
        <v>414926</v>
      </c>
      <c r="DX9" s="74">
        <f>SUMIF(AMB!$A$93:$A$103,'2013-2014'!DX$7,AMB!N$93:N$103)</f>
        <v>373537</v>
      </c>
      <c r="DY9" s="74">
        <f>SUMIF(AMB!$A$93:$A$103,'2013-2014'!DY$7,AMB!O$93:O$103)</f>
        <v>383585</v>
      </c>
    </row>
    <row r="10" spans="1:130">
      <c r="A10" s="84" t="str">
        <f>+CW11</f>
        <v>Ambassador Bridge</v>
      </c>
      <c r="B10" s="26" t="s">
        <v>7</v>
      </c>
      <c r="C10" s="18">
        <f>+CZ10</f>
        <v>185163</v>
      </c>
      <c r="D10" s="73">
        <f ca="1">OFFSET(CZ10,0,14,1,1)</f>
        <v>191499</v>
      </c>
      <c r="E10" s="18">
        <f ca="1">SUM(D10-C10)</f>
        <v>6336</v>
      </c>
      <c r="F10" s="19">
        <f ca="1">IF(E10=0,0,IF(C10=0,1,E10/C10))</f>
        <v>3.4218499376225273E-2</v>
      </c>
      <c r="G10" s="18">
        <f>SUMIF($C$6:F$6,G$5,$C10:F10)</f>
        <v>185163</v>
      </c>
      <c r="H10" s="73">
        <f ca="1">SUMIF($C$6:G$6,H$5,$C10:G10)</f>
        <v>191499</v>
      </c>
      <c r="I10" s="18">
        <f ca="1">SUM(H10-G10)</f>
        <v>6336</v>
      </c>
      <c r="J10" s="19">
        <f ca="1">IF(I10=0,0,IF(G10=0,1,I10/G10))</f>
        <v>3.4218499376225273E-2</v>
      </c>
      <c r="K10" s="18">
        <f>+DA10</f>
        <v>187096</v>
      </c>
      <c r="L10" s="73">
        <f ca="1">OFFSET(DA10,0,14,1,1)</f>
        <v>187984</v>
      </c>
      <c r="M10" s="18">
        <f ca="1">SUM(L10-K10)</f>
        <v>888</v>
      </c>
      <c r="N10" s="19">
        <f ca="1">IF(M10=0,0,IF(K10=0,1,M10/K10))</f>
        <v>4.7462265361098042E-3</v>
      </c>
      <c r="O10" s="18">
        <f>SUMIF($C$6:N$6,O$5,$C10:N10)</f>
        <v>372259</v>
      </c>
      <c r="P10" s="73">
        <f ca="1">SUMIF($C$6:O$6,P$5,$C10:O10)</f>
        <v>379483</v>
      </c>
      <c r="Q10" s="18">
        <f ca="1">SUM(P10-O10)</f>
        <v>7224</v>
      </c>
      <c r="R10" s="19">
        <f ca="1">IF(Q10=0,0,IF(O10=0,1,Q10/O10))</f>
        <v>1.9405843780808524E-2</v>
      </c>
      <c r="S10" s="18">
        <f>+DB10</f>
        <v>195836</v>
      </c>
      <c r="T10" s="73">
        <f ca="1">OFFSET(DB10,0,14,1,1)</f>
        <v>204513</v>
      </c>
      <c r="U10" s="18">
        <f ca="1">SUM(T10-S10)</f>
        <v>8677</v>
      </c>
      <c r="V10" s="19">
        <f ca="1">IF(U10=0,0,IF(S10=0,1,U10/S10))</f>
        <v>4.4307481770460996E-2</v>
      </c>
      <c r="W10" s="18">
        <f>SUMIF($C$6:V$6,W$5,$C10:V10)</f>
        <v>568095</v>
      </c>
      <c r="X10" s="73">
        <f ca="1">SUMIF($C$6:W$6,X$5,$C10:W10)</f>
        <v>583996</v>
      </c>
      <c r="Y10" s="18">
        <f ca="1">SUM(X10-W10)</f>
        <v>15901</v>
      </c>
      <c r="Z10" s="19">
        <f ca="1">IF(Y10=0,0,IF(W10=0,1,Y10/W10))</f>
        <v>2.7990036877634902E-2</v>
      </c>
      <c r="AA10" s="18">
        <f>+DC10</f>
        <v>206279</v>
      </c>
      <c r="AB10" s="73">
        <f ca="1">OFFSET(DC10,0,14,1,1)</f>
        <v>210122</v>
      </c>
      <c r="AC10" s="18">
        <f ca="1">SUM(AB10-AA10)</f>
        <v>3843</v>
      </c>
      <c r="AD10" s="19">
        <f ca="1">IF(AC10=0,0,IF(AA10=0,1,AC10/AA10))</f>
        <v>1.8630107766665537E-2</v>
      </c>
      <c r="AE10" s="18">
        <f>SUMIF($C$6:AD$6,AE$5,$C10:AD10)</f>
        <v>774374</v>
      </c>
      <c r="AF10" s="73">
        <f ca="1">SUMIF($C$6:AE$6,AF$5,$C10:AE10)</f>
        <v>794118</v>
      </c>
      <c r="AG10" s="18">
        <f ca="1">SUM(AF10-AE10)</f>
        <v>19744</v>
      </c>
      <c r="AH10" s="19">
        <f ca="1">IF(AG10=0,0,IF(AE10=0,1,AG10/AE10))</f>
        <v>2.549672380529305E-2</v>
      </c>
      <c r="AI10" s="18">
        <f>+DD10</f>
        <v>209964</v>
      </c>
      <c r="AJ10" s="73">
        <f ca="1">OFFSET(DD10,0,14,1,1)</f>
        <v>218998</v>
      </c>
      <c r="AK10" s="18">
        <f ca="1">SUM(AJ10-AI10)</f>
        <v>9034</v>
      </c>
      <c r="AL10" s="19">
        <f ca="1">IF(AK10=0,0,IF(AI10=0,1,AK10/AI10))</f>
        <v>4.302642357737517E-2</v>
      </c>
      <c r="AM10" s="18">
        <f>SUMIF($C$6:AL$6,AM$5,$C10:AL10)</f>
        <v>984338</v>
      </c>
      <c r="AN10" s="73">
        <f ca="1">SUMIF($C$6:AM$6,AN$5,$C10:AM10)</f>
        <v>1013116</v>
      </c>
      <c r="AO10" s="18">
        <f ca="1">SUM(AN10-AM10)</f>
        <v>28778</v>
      </c>
      <c r="AP10" s="19">
        <f ca="1">IF(AO10=0,0,IF(AM10=0,1,AO10/AM10))</f>
        <v>2.9235892549104067E-2</v>
      </c>
      <c r="AQ10" s="18">
        <f>+DE10</f>
        <v>202669</v>
      </c>
      <c r="AR10" s="73">
        <f ca="1">OFFSET(DE10,0,14,1,1)</f>
        <v>216264</v>
      </c>
      <c r="AS10" s="18">
        <f ca="1">SUM(AR10-AQ10)</f>
        <v>13595</v>
      </c>
      <c r="AT10" s="19">
        <f ca="1">IF(AS10=0,0,IF(AQ10=0,1,AS10/AQ10))</f>
        <v>6.7079819804706189E-2</v>
      </c>
      <c r="AU10" s="18">
        <f>SUMIF($C$6:AT$6,AU$5,$C10:AT10)</f>
        <v>1187007</v>
      </c>
      <c r="AV10" s="73">
        <f ca="1">SUMIF($C$6:AU$6,AV$5,$C10:AU10)</f>
        <v>1229380</v>
      </c>
      <c r="AW10" s="18">
        <f ca="1">SUM(AV10-AU10)</f>
        <v>42373</v>
      </c>
      <c r="AX10" s="19">
        <f ca="1">IF(AW10=0,0,IF(AU10=0,1,AW10/AU10))</f>
        <v>3.5697346350948227E-2</v>
      </c>
      <c r="AY10" s="18">
        <f>+DF10</f>
        <v>175258</v>
      </c>
      <c r="AZ10" s="73">
        <f ca="1">OFFSET(DF10,0,14,1,1)</f>
        <v>200836</v>
      </c>
      <c r="BA10" s="18">
        <f ca="1">SUM(AZ10-AY10)</f>
        <v>25578</v>
      </c>
      <c r="BB10" s="19">
        <f ca="1">IF(BA10=0,0,IF(AY10=0,1,BA10/AY10))</f>
        <v>0.14594483561378083</v>
      </c>
      <c r="BC10" s="18">
        <f>SUMIF($C$6:BB$6,BC$5,$C10:BB10)</f>
        <v>1362265</v>
      </c>
      <c r="BD10" s="73">
        <f ca="1">SUMIF($C$6:BC$6,BD$5,$C10:BC10)</f>
        <v>1430216</v>
      </c>
      <c r="BE10" s="18">
        <f ca="1">SUM(BD10-BC10)</f>
        <v>67951</v>
      </c>
      <c r="BF10" s="19">
        <f ca="1">IF(BE10=0,0,IF(BC10=0,1,BE10/BC10))</f>
        <v>4.9880896888637671E-2</v>
      </c>
      <c r="BG10" s="18">
        <f>+DG10</f>
        <v>202810</v>
      </c>
      <c r="BH10" s="73">
        <f ca="1">OFFSET(DG10,0,14,1,1)</f>
        <v>199712</v>
      </c>
      <c r="BI10" s="18">
        <f ca="1">SUM(BH10-BG10)</f>
        <v>-3098</v>
      </c>
      <c r="BJ10" s="19">
        <f ca="1">IF(BI10=0,0,IF(BG10=0,1,BI10/BG10))</f>
        <v>-1.5275380898377792E-2</v>
      </c>
      <c r="BK10" s="18">
        <f>SUMIF($C$6:BJ$6,BK$5,$C10:BJ10)</f>
        <v>1565075</v>
      </c>
      <c r="BL10" s="73">
        <f ca="1">SUMIF($C$6:BK$6,BL$5,$C10:BK10)</f>
        <v>1629928</v>
      </c>
      <c r="BM10" s="18">
        <f ca="1">SUM(BL10-BK10)</f>
        <v>64853</v>
      </c>
      <c r="BN10" s="19">
        <f ca="1">IF(BM10=0,0,IF(BK10=0,1,BM10/BK10))</f>
        <v>4.1437630784467196E-2</v>
      </c>
      <c r="BO10" s="18">
        <f>+DH10</f>
        <v>201559</v>
      </c>
      <c r="BP10" s="73">
        <f ca="1">OFFSET(DH10,0,14,1,1)</f>
        <v>216563</v>
      </c>
      <c r="BQ10" s="18">
        <f ca="1">SUM(BP10-BO10)</f>
        <v>15004</v>
      </c>
      <c r="BR10" s="19">
        <f ca="1">IF(BQ10=0,0,IF(BO10=0,1,BQ10/BO10))</f>
        <v>7.4439742209477119E-2</v>
      </c>
      <c r="BS10" s="18">
        <f>SUMIF($C$6:BR$6,BS$5,$C10:BR10)</f>
        <v>1766634</v>
      </c>
      <c r="BT10" s="73">
        <f ca="1">SUMIF($C$6:BS$6,BT$5,$C10:BS10)</f>
        <v>1846491</v>
      </c>
      <c r="BU10" s="18">
        <f ca="1">SUM(BT10-BS10)</f>
        <v>79857</v>
      </c>
      <c r="BV10" s="19">
        <f ca="1">IF(BU10=0,0,IF(BS10=0,1,BU10/BS10))</f>
        <v>4.5202911299114586E-2</v>
      </c>
      <c r="BW10" s="18">
        <f>+DI10</f>
        <v>213756</v>
      </c>
      <c r="BX10" s="73">
        <f ca="1">OFFSET(DI10,0,14,1,1)</f>
        <v>223988</v>
      </c>
      <c r="BY10" s="18">
        <f ca="1">SUM(BX10-BW10)</f>
        <v>10232</v>
      </c>
      <c r="BZ10" s="19">
        <f ca="1">IF(BY10=0,0,IF(BW10=0,1,BY10/BW10))</f>
        <v>4.7867662194277585E-2</v>
      </c>
      <c r="CA10" s="18">
        <f>SUMIF($C$6:BZ$6,CA$5,$C10:BZ10)</f>
        <v>1980390</v>
      </c>
      <c r="CB10" s="73">
        <f ca="1">SUMIF($C$6:CA$6,CB$5,$C10:CA10)</f>
        <v>2070479</v>
      </c>
      <c r="CC10" s="18">
        <f ca="1">SUM(CB10-CA10)</f>
        <v>90089</v>
      </c>
      <c r="CD10" s="19">
        <f ca="1">IF(CC10=0,0,IF(CA10=0,1,CC10/CA10))</f>
        <v>4.5490534692661545E-2</v>
      </c>
      <c r="CE10" s="18">
        <f>+DJ10</f>
        <v>201602</v>
      </c>
      <c r="CF10" s="73">
        <f ca="1">OFFSET(DJ10,0,14,1,1)</f>
        <v>208163</v>
      </c>
      <c r="CG10" s="18">
        <f ca="1">SUM(CF10-CE10)</f>
        <v>6561</v>
      </c>
      <c r="CH10" s="19">
        <f ca="1">IF(CG10=0,0,IF(CE10=0,1,CG10/CE10))</f>
        <v>3.254431999682543E-2</v>
      </c>
      <c r="CI10" s="18">
        <f>SUMIF($C$6:CH$6,CI$5,$C10:CH10)</f>
        <v>2181992</v>
      </c>
      <c r="CJ10" s="73">
        <f ca="1">SUMIF($C$6:CI$6,CJ$5,$C10:CI10)</f>
        <v>2278642</v>
      </c>
      <c r="CK10" s="18">
        <f ca="1">SUM(CJ10-CI10)</f>
        <v>96650</v>
      </c>
      <c r="CL10" s="19">
        <f ca="1">IF(CK10=0,0,IF(CI10=0,1,CK10/CI10))</f>
        <v>4.429438788043219E-2</v>
      </c>
      <c r="CM10" s="18">
        <f>+DK10</f>
        <v>169077</v>
      </c>
      <c r="CN10" s="73">
        <f ca="1">OFFSET(DK10,0,14,1,1)</f>
        <v>191557</v>
      </c>
      <c r="CO10" s="18">
        <f ca="1">SUM(CN10-CM10)</f>
        <v>22480</v>
      </c>
      <c r="CP10" s="19">
        <f ca="1">IF(CO10=0,0,IF(CM10=0,1,CO10/CM10))</f>
        <v>0.13295717335888382</v>
      </c>
      <c r="CQ10" s="18">
        <f>SUMIF($C$6:CP$6,CQ$5,$C10:CP10)</f>
        <v>2351069</v>
      </c>
      <c r="CR10" s="73">
        <f ca="1">SUMIF($C$6:CQ$6,CR$5,$C10:CQ10)</f>
        <v>2470199</v>
      </c>
      <c r="CS10" s="18">
        <f ca="1">SUM(CR10-CQ10)</f>
        <v>119130</v>
      </c>
      <c r="CT10" s="19">
        <f ca="1">IF(CS10=0,0,IF(CQ10=0,1,CS10/CQ10))</f>
        <v>5.0670567303639322E-2</v>
      </c>
      <c r="CW10" t="s">
        <v>5</v>
      </c>
      <c r="CX10" t="s">
        <v>7</v>
      </c>
      <c r="CY10" s="7"/>
      <c r="CZ10" s="74">
        <f>SUMIF(AMB!$A$111:$A$121,'2013-2014'!CZ$7,AMB!D$111:D$121)</f>
        <v>185163</v>
      </c>
      <c r="DA10" s="74">
        <f>SUMIF(AMB!$A$111:$A$121,'2013-2014'!DA$7,AMB!E$111:E$121)</f>
        <v>187096</v>
      </c>
      <c r="DB10" s="74">
        <f>SUMIF(AMB!$A$111:$A$121,'2013-2014'!DB$7,AMB!F$111:F$121)</f>
        <v>195836</v>
      </c>
      <c r="DC10" s="74">
        <f>SUMIF(AMB!$A$111:$A$121,'2013-2014'!DC$7,AMB!G$111:G$121)</f>
        <v>206279</v>
      </c>
      <c r="DD10" s="74">
        <f>SUMIF(AMB!$A$111:$A$121,'2013-2014'!DD$7,AMB!H$111:H$121)</f>
        <v>209964</v>
      </c>
      <c r="DE10" s="74">
        <f>SUMIF(AMB!$A$111:$A$121,'2013-2014'!DE$7,AMB!I$111:I$121)</f>
        <v>202669</v>
      </c>
      <c r="DF10" s="74">
        <f>SUMIF(AMB!$A$111:$A$121,'2013-2014'!DF$7,AMB!J$111:J$121)</f>
        <v>175258</v>
      </c>
      <c r="DG10" s="74">
        <f>SUMIF(AMB!$A$111:$A$121,'2013-2014'!DG$7,AMB!K$111:K$121)</f>
        <v>202810</v>
      </c>
      <c r="DH10" s="74">
        <f>SUMIF(AMB!$A$111:$A$121,'2013-2014'!DH$7,AMB!L$111:L$121)</f>
        <v>201559</v>
      </c>
      <c r="DI10" s="74">
        <f>SUMIF(AMB!$A$111:$A$121,'2013-2014'!DI$7,AMB!M$111:M$121)</f>
        <v>213756</v>
      </c>
      <c r="DJ10" s="74">
        <f>SUMIF(AMB!$A$111:$A$121,'2013-2014'!DJ$7,AMB!N$111:N$121)</f>
        <v>201602</v>
      </c>
      <c r="DK10" s="74">
        <f>SUMIF(AMB!$A$111:$A$121,'2013-2014'!DK$7,AMB!O$111:O$121)</f>
        <v>169077</v>
      </c>
      <c r="DN10" s="74">
        <f>SUMIF(AMB!$A$111:$A$121,'2013-2014'!DN$7,AMB!D$111:D$121)</f>
        <v>191499</v>
      </c>
      <c r="DO10" s="74">
        <f>SUMIF(AMB!$A$111:$A$121,'2013-2014'!DO$7,AMB!E$111:E$121)</f>
        <v>187984</v>
      </c>
      <c r="DP10" s="74">
        <f>SUMIF(AMB!$A$111:$A$121,'2013-2014'!DP$7,AMB!F$111:F$121)</f>
        <v>204513</v>
      </c>
      <c r="DQ10" s="74">
        <f>SUMIF(AMB!$A$111:$A$121,'2013-2014'!DQ$7,AMB!G$111:G$121)</f>
        <v>210122</v>
      </c>
      <c r="DR10" s="74">
        <f>SUMIF(AMB!$A$111:$A$121,'2013-2014'!DR$7,AMB!H$111:H$121)</f>
        <v>218998</v>
      </c>
      <c r="DS10" s="74">
        <f>SUMIF(AMB!$A$111:$A$121,'2013-2014'!DS$7,AMB!I$111:I$121)</f>
        <v>216264</v>
      </c>
      <c r="DT10" s="74">
        <f>SUMIF(AMB!$A$111:$A$121,'2013-2014'!DT$7,AMB!J$111:J$121)</f>
        <v>200836</v>
      </c>
      <c r="DU10" s="74">
        <f>SUMIF(AMB!$A$111:$A$121,'2013-2014'!DU$7,AMB!K$111:K$121)</f>
        <v>199712</v>
      </c>
      <c r="DV10" s="74">
        <f>SUMIF(AMB!$A$111:$A$121,'2013-2014'!DV$7,AMB!L$111:L$121)</f>
        <v>216563</v>
      </c>
      <c r="DW10" s="74">
        <f>SUMIF(AMB!$A$111:$A$121,'2013-2014'!DW$7,AMB!M$111:M$121)</f>
        <v>223988</v>
      </c>
      <c r="DX10" s="74">
        <f>SUMIF(AMB!$A$111:$A$121,'2013-2014'!DX$7,AMB!N$111:N$121)</f>
        <v>208163</v>
      </c>
      <c r="DY10" s="74">
        <f>SUMIF(AMB!$A$111:$A$121,'2013-2014'!DY$7,AMB!O$111:O$121)</f>
        <v>191557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SUMIF(AMB!$A$129:$A$139,'2013-2014'!CZ$7,AMB!D$129:D$139)</f>
        <v>0</v>
      </c>
      <c r="DA11" s="74">
        <f>SUMIF(AMB!$A$129:$A$139,'2013-2014'!DA$7,AMB!E$129:E$139)</f>
        <v>0</v>
      </c>
      <c r="DB11" s="74">
        <f>SUMIF(AMB!$A$129:$A$139,'2013-2014'!DB$7,AMB!F$129:F$139)</f>
        <v>0</v>
      </c>
      <c r="DC11" s="74">
        <f>SUMIF(AMB!$A$129:$A$139,'2013-2014'!DC$7,AMB!G$129:G$139)</f>
        <v>0</v>
      </c>
      <c r="DD11" s="74">
        <f>SUMIF(AMB!$A$129:$A$139,'2013-2014'!DD$7,AMB!H$129:H$139)</f>
        <v>0</v>
      </c>
      <c r="DE11" s="74">
        <f>SUMIF(AMB!$A$129:$A$139,'2013-2014'!DE$7,AMB!I$129:I$139)</f>
        <v>0</v>
      </c>
      <c r="DF11" s="74">
        <f>SUMIF(AMB!$A$129:$A$139,'2013-2014'!DF$7,AMB!J$129:J$139)</f>
        <v>0</v>
      </c>
      <c r="DG11" s="74">
        <f>SUMIF(AMB!$A$129:$A$139,'2013-2014'!DG$7,AMB!K$129:K$139)</f>
        <v>0</v>
      </c>
      <c r="DH11" s="74">
        <f>SUMIF(AMB!$A$129:$A$139,'2013-2014'!DH$7,AMB!L$129:L$139)</f>
        <v>0</v>
      </c>
      <c r="DI11" s="74">
        <f>SUMIF(AMB!$A$129:$A$139,'2013-2014'!DI$7,AMB!M$129:M$139)</f>
        <v>0</v>
      </c>
      <c r="DJ11" s="74">
        <f>SUMIF(AMB!$A$129:$A$139,'2013-2014'!DJ$7,AMB!N$129:N$139)</f>
        <v>0</v>
      </c>
      <c r="DK11" s="74">
        <f>SUMIF(AMB!$A$129:$A$139,'2013-2014'!DK$7,AMB!O$129:O$139)</f>
        <v>0</v>
      </c>
      <c r="DN11" s="74">
        <f>SUMIF(AMB!$A$129:$A$139,'2013-2014'!DN$7,AMB!D$129:D$139)</f>
        <v>0</v>
      </c>
      <c r="DO11" s="74">
        <f>SUMIF(AMB!$A$129:$A$139,'2013-2014'!DO$7,AMB!E$129:E$139)</f>
        <v>0</v>
      </c>
      <c r="DP11" s="74">
        <f>SUMIF(AMB!$A$129:$A$139,'2013-2014'!DP$7,AMB!F$129:F$139)</f>
        <v>0</v>
      </c>
      <c r="DQ11" s="74">
        <f>SUMIF(AMB!$A$129:$A$139,'2013-2014'!DQ$7,AMB!G$129:G$139)</f>
        <v>0</v>
      </c>
      <c r="DR11" s="74">
        <f>SUMIF(AMB!$A$129:$A$139,'2013-2014'!DR$7,AMB!H$129:H$139)</f>
        <v>0</v>
      </c>
      <c r="DS11" s="74">
        <f>SUMIF(AMB!$A$129:$A$139,'2013-2014'!DS$7,AMB!I$129:I$139)</f>
        <v>0</v>
      </c>
      <c r="DT11" s="74">
        <f>SUMIF(AMB!$A$129:$A$139,'2013-2014'!DT$7,AMB!J$129:J$139)</f>
        <v>0</v>
      </c>
      <c r="DU11" s="74">
        <f>SUMIF(AMB!$A$129:$A$139,'2013-2014'!DU$7,AMB!K$129:K$139)</f>
        <v>0</v>
      </c>
      <c r="DV11" s="74">
        <f>SUMIF(AMB!$A$129:$A$139,'2013-2014'!DV$7,AMB!L$129:L$139)</f>
        <v>0</v>
      </c>
      <c r="DW11" s="74">
        <f>SUMIF(AMB!$A$129:$A$139,'2013-2014'!DW$7,AMB!M$129:M$139)</f>
        <v>0</v>
      </c>
      <c r="DX11" s="74">
        <f>SUMIF(AMB!$A$129:$A$139,'2013-2014'!DX$7,AMB!N$129:N$139)</f>
        <v>0</v>
      </c>
      <c r="DY11" s="74">
        <f>SUMIF(AMB!$A$129:$A$139,'2013-2014'!DY$7,AMB!O$129:O$139)</f>
        <v>0</v>
      </c>
    </row>
    <row r="12" spans="1:130" s="7" customFormat="1">
      <c r="A12" s="75"/>
      <c r="B12" s="24" t="s">
        <v>9</v>
      </c>
      <c r="C12" s="12">
        <f>+SUM(C9:C11)</f>
        <v>560495</v>
      </c>
      <c r="D12" s="86">
        <f ca="1">+SUM(D9:D11)</f>
        <v>541284</v>
      </c>
      <c r="E12" s="12">
        <f ca="1">SUM(E9:E11)</f>
        <v>-19211</v>
      </c>
      <c r="F12" s="13">
        <f ca="1">IF(E12=0,0,IF(C12=0,1,E12/C12))</f>
        <v>-3.4275060437648865E-2</v>
      </c>
      <c r="G12" s="12">
        <f>SUM(G9:G11)</f>
        <v>560495</v>
      </c>
      <c r="H12" s="86">
        <f ca="1">SUM(H9:H11)</f>
        <v>541284</v>
      </c>
      <c r="I12" s="12">
        <f ca="1">SUM(I9:I11)</f>
        <v>-19211</v>
      </c>
      <c r="J12" s="13">
        <f ca="1">IF(I12=0,0,IF(G12=0,1,I12/G12))</f>
        <v>-3.4275060437648865E-2</v>
      </c>
      <c r="K12" s="12">
        <f>+SUM(K9:K11)</f>
        <v>535548</v>
      </c>
      <c r="L12" s="86">
        <f ca="1">+SUM(L9:L11)</f>
        <v>516464</v>
      </c>
      <c r="M12" s="12">
        <f ca="1">SUM(M9:M11)</f>
        <v>-19084</v>
      </c>
      <c r="N12" s="13">
        <f ca="1">IF(M12=0,0,IF(K12=0,1,M12/K12))</f>
        <v>-3.5634527624041172E-2</v>
      </c>
      <c r="O12" s="12">
        <f>SUM(O9:O11)</f>
        <v>1096043</v>
      </c>
      <c r="P12" s="86">
        <f ca="1">SUM(P9:P11)</f>
        <v>1057748</v>
      </c>
      <c r="Q12" s="12">
        <f ca="1">SUM(Q9:Q11)</f>
        <v>-38295</v>
      </c>
      <c r="R12" s="13">
        <f ca="1">IF(Q12=0,0,IF(O12=0,1,Q12/O12))</f>
        <v>-3.493932263606446E-2</v>
      </c>
      <c r="S12" s="12">
        <f>+SUM(S9:S11)</f>
        <v>619307</v>
      </c>
      <c r="T12" s="86">
        <f ca="1">+SUM(T9:T11)</f>
        <v>605719</v>
      </c>
      <c r="U12" s="12">
        <f ca="1">SUM(U9:U11)</f>
        <v>-13588</v>
      </c>
      <c r="V12" s="13">
        <f ca="1">IF(U12=0,0,IF(S12=0,1,U12/S12))</f>
        <v>-2.1940653020230676E-2</v>
      </c>
      <c r="W12" s="12">
        <f>SUM(W9:W11)</f>
        <v>1715350</v>
      </c>
      <c r="X12" s="86">
        <f ca="1">SUM(X9:X11)</f>
        <v>1663467</v>
      </c>
      <c r="Y12" s="12">
        <f ca="1">SUM(Y9:Y11)</f>
        <v>-51883</v>
      </c>
      <c r="Z12" s="13">
        <f ca="1">IF(Y12=0,0,IF(W12=0,1,Y12/W12))</f>
        <v>-3.0246305418719213E-2</v>
      </c>
      <c r="AA12" s="12">
        <f>+SUM(AA9:AA11)</f>
        <v>609045</v>
      </c>
      <c r="AB12" s="86">
        <f ca="1">+SUM(AB9:AB11)</f>
        <v>593528</v>
      </c>
      <c r="AC12" s="12">
        <f ca="1">SUM(AC9:AC11)</f>
        <v>-15517</v>
      </c>
      <c r="AD12" s="13">
        <f ca="1">IF(AC12=0,0,IF(AA12=0,1,AC12/AA12))</f>
        <v>-2.5477591967752792E-2</v>
      </c>
      <c r="AE12" s="12">
        <f>SUM(AE9:AE11)</f>
        <v>2324395</v>
      </c>
      <c r="AF12" s="86">
        <f ca="1">SUM(AF9:AF11)</f>
        <v>2256995</v>
      </c>
      <c r="AG12" s="12">
        <f ca="1">SUM(AG9:AG11)</f>
        <v>-67400</v>
      </c>
      <c r="AH12" s="13">
        <f ca="1">IF(AG12=0,0,IF(AE12=0,1,AG12/AE12))</f>
        <v>-2.8996792713802948E-2</v>
      </c>
      <c r="AI12" s="12">
        <f>+SUM(AI9:AI11)</f>
        <v>632741</v>
      </c>
      <c r="AJ12" s="86">
        <f ca="1">+SUM(AJ9:AJ11)</f>
        <v>620464</v>
      </c>
      <c r="AK12" s="12">
        <f ca="1">SUM(AK9:AK11)</f>
        <v>-12277</v>
      </c>
      <c r="AL12" s="13">
        <f ca="1">IF(AK12=0,0,IF(AI12=0,1,AK12/AI12))</f>
        <v>-1.9402883644334727E-2</v>
      </c>
      <c r="AM12" s="12">
        <f>SUM(AM9:AM11)</f>
        <v>2957136</v>
      </c>
      <c r="AN12" s="86">
        <f ca="1">SUM(AN9:AN11)</f>
        <v>2877459</v>
      </c>
      <c r="AO12" s="12">
        <f ca="1">SUM(AO9:AO11)</f>
        <v>-79677</v>
      </c>
      <c r="AP12" s="13">
        <f ca="1">IF(AO12=0,0,IF(AM12=0,1,AO12/AM12))</f>
        <v>-2.6943975522262079E-2</v>
      </c>
      <c r="AQ12" s="12">
        <f>+SUM(AQ9:AQ11)</f>
        <v>619814</v>
      </c>
      <c r="AR12" s="86">
        <f ca="1">+SUM(AR9:AR11)</f>
        <v>618510</v>
      </c>
      <c r="AS12" s="12">
        <f ca="1">SUM(AS9:AS11)</f>
        <v>-1304</v>
      </c>
      <c r="AT12" s="13">
        <f ca="1">IF(AS12=0,0,IF(AQ12=0,1,AS12/AQ12))</f>
        <v>-2.1038569635406751E-3</v>
      </c>
      <c r="AU12" s="12">
        <f>SUM(AU9:AU11)</f>
        <v>3576950</v>
      </c>
      <c r="AV12" s="86">
        <f ca="1">SUM(AV9:AV11)</f>
        <v>3495969</v>
      </c>
      <c r="AW12" s="12">
        <f ca="1">SUM(AW9:AW11)</f>
        <v>-80981</v>
      </c>
      <c r="AX12" s="13">
        <f ca="1">IF(AW12=0,0,IF(AU12=0,1,AW12/AU12))</f>
        <v>-2.2639679056179147E-2</v>
      </c>
      <c r="AY12" s="12">
        <f>+SUM(AY9:AY11)</f>
        <v>612230</v>
      </c>
      <c r="AZ12" s="86">
        <f ca="1">+SUM(AZ9:AZ11)</f>
        <v>621742</v>
      </c>
      <c r="BA12" s="12">
        <f ca="1">SUM(BA9:BA11)</f>
        <v>9512</v>
      </c>
      <c r="BB12" s="13">
        <f ca="1">IF(BA12=0,0,IF(AY12=0,1,BA12/AY12))</f>
        <v>1.5536644725021642E-2</v>
      </c>
      <c r="BC12" s="12">
        <f>SUM(BC9:BC11)</f>
        <v>4189180</v>
      </c>
      <c r="BD12" s="86">
        <f ca="1">SUM(BD9:BD11)</f>
        <v>4117711</v>
      </c>
      <c r="BE12" s="12">
        <f ca="1">SUM(BE9:BE11)</f>
        <v>-71469</v>
      </c>
      <c r="BF12" s="13">
        <f ca="1">IF(BE12=0,0,IF(BC12=0,1,BE12/BC12))</f>
        <v>-1.7060379358251495E-2</v>
      </c>
      <c r="BG12" s="12">
        <f>+SUM(BG9:BG11)</f>
        <v>672506</v>
      </c>
      <c r="BH12" s="86">
        <f ca="1">+SUM(BH9:BH11)</f>
        <v>650005</v>
      </c>
      <c r="BI12" s="12">
        <f ca="1">SUM(BI9:BI11)</f>
        <v>-22501</v>
      </c>
      <c r="BJ12" s="13">
        <f ca="1">IF(BI12=0,0,IF(BG12=0,1,BI12/BG12))</f>
        <v>-3.3458437545538629E-2</v>
      </c>
      <c r="BK12" s="12">
        <f>SUM(BK9:BK11)</f>
        <v>4861686</v>
      </c>
      <c r="BL12" s="86">
        <f ca="1">SUM(BL9:BL11)</f>
        <v>4767716</v>
      </c>
      <c r="BM12" s="12">
        <f ca="1">SUM(BM9:BM11)</f>
        <v>-93970</v>
      </c>
      <c r="BN12" s="13">
        <f ca="1">IF(BM12=0,0,IF(BK12=0,1,BM12/BK12))</f>
        <v>-1.9328685562991933E-2</v>
      </c>
      <c r="BO12" s="12">
        <f>+SUM(BO9:BO11)</f>
        <v>601483</v>
      </c>
      <c r="BP12" s="86">
        <f ca="1">+SUM(BP9:BP11)</f>
        <v>598710</v>
      </c>
      <c r="BQ12" s="12">
        <f ca="1">SUM(BQ9:BQ11)</f>
        <v>-2773</v>
      </c>
      <c r="BR12" s="13">
        <f ca="1">IF(BQ12=0,0,IF(BO12=0,1,BQ12/BO12))</f>
        <v>-4.6102716119990087E-3</v>
      </c>
      <c r="BS12" s="12">
        <f>SUM(BS9:BS11)</f>
        <v>5463169</v>
      </c>
      <c r="BT12" s="86">
        <f ca="1">SUM(BT9:BT11)</f>
        <v>5366426</v>
      </c>
      <c r="BU12" s="12">
        <f ca="1">SUM(BU9:BU11)</f>
        <v>-96743</v>
      </c>
      <c r="BV12" s="13">
        <f ca="1">IF(BU12=0,0,IF(BS12=0,1,BU12/BS12))</f>
        <v>-1.7708220265563814E-2</v>
      </c>
      <c r="BW12" s="12">
        <f>+SUM(BW9:BW11)</f>
        <v>636608</v>
      </c>
      <c r="BX12" s="86">
        <f ca="1">+SUM(BX9:BX11)</f>
        <v>638914</v>
      </c>
      <c r="BY12" s="12">
        <f ca="1">SUM(BY9:BY11)</f>
        <v>2306</v>
      </c>
      <c r="BZ12" s="13">
        <f ca="1">IF(BY12=0,0,IF(BW12=0,1,BY12/BW12))</f>
        <v>3.6223233135618781E-3</v>
      </c>
      <c r="CA12" s="12">
        <f>SUM(CA9:CA11)</f>
        <v>6099777</v>
      </c>
      <c r="CB12" s="86">
        <f ca="1">SUM(CB9:CB11)</f>
        <v>6005340</v>
      </c>
      <c r="CC12" s="12">
        <f ca="1">SUM(CC9:CC11)</f>
        <v>-94437</v>
      </c>
      <c r="CD12" s="13">
        <f ca="1">IF(CC12=0,0,IF(CA12=0,1,CC12/CA12))</f>
        <v>-1.5482041392660748E-2</v>
      </c>
      <c r="CE12" s="12">
        <f>+SUM(CE9:CE11)</f>
        <v>588718</v>
      </c>
      <c r="CF12" s="86">
        <f ca="1">+SUM(CF9:CF11)</f>
        <v>581700</v>
      </c>
      <c r="CG12" s="12">
        <f ca="1">SUM(CG9:CG11)</f>
        <v>-7018</v>
      </c>
      <c r="CH12" s="13">
        <f ca="1">IF(CG12=0,0,IF(CE12=0,1,CG12/CE12))</f>
        <v>-1.192081777693225E-2</v>
      </c>
      <c r="CI12" s="12">
        <f>SUM(CI9:CI11)</f>
        <v>6688495</v>
      </c>
      <c r="CJ12" s="86">
        <f ca="1">SUM(CJ9:CJ11)</f>
        <v>6587040</v>
      </c>
      <c r="CK12" s="12">
        <f ca="1">SUM(CK9:CK11)</f>
        <v>-101455</v>
      </c>
      <c r="CL12" s="13">
        <f ca="1">IF(CK12=0,0,IF(CI12=0,1,CK12/CI12))</f>
        <v>-1.5168584262976948E-2</v>
      </c>
      <c r="CM12" s="12">
        <f>+SUM(CM9:CM11)</f>
        <v>558113</v>
      </c>
      <c r="CN12" s="86">
        <f ca="1">+SUM(CN9:CN11)</f>
        <v>575142</v>
      </c>
      <c r="CO12" s="12">
        <f ca="1">SUM(CO9:CO11)</f>
        <v>17029</v>
      </c>
      <c r="CP12" s="13">
        <f ca="1">IF(CO12=0,0,IF(CM12=0,1,CO12/CM12))</f>
        <v>3.0511742245745932E-2</v>
      </c>
      <c r="CQ12" s="12">
        <f>SUM(CQ9:CQ11)</f>
        <v>7246608</v>
      </c>
      <c r="CR12" s="86">
        <f ca="1">SUM(CR9:CR11)</f>
        <v>7162182</v>
      </c>
      <c r="CS12" s="12">
        <f ca="1">SUM(CS9:CS11)</f>
        <v>-84426</v>
      </c>
      <c r="CT12" s="13">
        <f ca="1">IF(CS12=0,0,IF(CQ12=0,1,CS12/CQ12))</f>
        <v>-1.1650416305118202E-2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244896</v>
      </c>
      <c r="D14" s="73">
        <f ca="1">OFFSET(CZ14,0,14,1,1)</f>
        <v>237434</v>
      </c>
      <c r="E14" s="18">
        <f ca="1">SUM(D14-C14)</f>
        <v>-7462</v>
      </c>
      <c r="F14" s="19">
        <f ca="1">IF(E14=0,0,IF(C14=0,1,E14/C14))</f>
        <v>-3.0470077093950085E-2</v>
      </c>
      <c r="G14" s="18">
        <f>SUMIF($C$6:F$6,G$5,$C14:F14)</f>
        <v>244896</v>
      </c>
      <c r="H14" s="73">
        <f ca="1">SUMIF($C$6:G$6,H$5,$C14:G14)</f>
        <v>237434</v>
      </c>
      <c r="I14" s="18">
        <f ca="1">SUM(H14-G14)</f>
        <v>-7462</v>
      </c>
      <c r="J14" s="19">
        <f ca="1">IF(I14=0,0,IF(G14=0,1,I14/G14))</f>
        <v>-3.0470077093950085E-2</v>
      </c>
      <c r="K14" s="18">
        <f>+DA14</f>
        <v>224453</v>
      </c>
      <c r="L14" s="73">
        <f ca="1">OFFSET(DA14,0,14,1,1)</f>
        <v>216709</v>
      </c>
      <c r="M14" s="18">
        <f ca="1">SUM(L14-K14)</f>
        <v>-7744</v>
      </c>
      <c r="N14" s="19">
        <f ca="1">IF(M14=0,0,IF(K14=0,1,M14/K14))</f>
        <v>-3.4501655134928026E-2</v>
      </c>
      <c r="O14" s="18">
        <f>SUMIF($C$6:N$6,O$5,$C14:N14)</f>
        <v>469349</v>
      </c>
      <c r="P14" s="73">
        <f ca="1">SUMIF($C$6:O$6,P$5,$C14:O14)</f>
        <v>454143</v>
      </c>
      <c r="Q14" s="18">
        <f ca="1">SUM(P14-O14)</f>
        <v>-15206</v>
      </c>
      <c r="R14" s="19">
        <f ca="1">IF(Q14=0,0,IF(O14=0,1,Q14/O14))</f>
        <v>-3.239806625773145E-2</v>
      </c>
      <c r="S14" s="18">
        <f>+DB14</f>
        <v>298139</v>
      </c>
      <c r="T14" s="73">
        <f ca="1">OFFSET(DB14,0,14,1,1)</f>
        <v>274660</v>
      </c>
      <c r="U14" s="18">
        <f ca="1">SUM(T14-S14)</f>
        <v>-23479</v>
      </c>
      <c r="V14" s="19">
        <f ca="1">IF(U14=0,0,IF(S14=0,1,U14/S14))</f>
        <v>-7.8751857355126298E-2</v>
      </c>
      <c r="W14" s="18">
        <f>SUMIF($C$6:V$6,W$5,$C14:V14)</f>
        <v>767488</v>
      </c>
      <c r="X14" s="73">
        <f ca="1">SUMIF($C$6:W$6,X$5,$C14:W14)</f>
        <v>728803</v>
      </c>
      <c r="Y14" s="18">
        <f ca="1">SUM(X14-W14)</f>
        <v>-38685</v>
      </c>
      <c r="Z14" s="19">
        <f ca="1">IF(Y14=0,0,IF(W14=0,1,Y14/W14))</f>
        <v>-5.0404696881254173E-2</v>
      </c>
      <c r="AA14" s="18">
        <f>+DC14</f>
        <v>285930</v>
      </c>
      <c r="AB14" s="73">
        <f ca="1">OFFSET(DC14,0,14,1,1)</f>
        <v>295271</v>
      </c>
      <c r="AC14" s="18">
        <f ca="1">SUM(AB14-AA14)</f>
        <v>9341</v>
      </c>
      <c r="AD14" s="19">
        <f ca="1">IF(AC14=0,0,IF(AA14=0,1,AC14/AA14))</f>
        <v>3.2668835029552687E-2</v>
      </c>
      <c r="AE14" s="18">
        <f>SUMIF($C$6:AD$6,AE$5,$C14:AD14)</f>
        <v>1053418</v>
      </c>
      <c r="AF14" s="73">
        <f ca="1">SUMIF($C$6:AE$6,AF$5,$C14:AE14)</f>
        <v>1024074</v>
      </c>
      <c r="AG14" s="18">
        <f ca="1">SUM(AF14-AE14)</f>
        <v>-29344</v>
      </c>
      <c r="AH14" s="19">
        <f ca="1">IF(AG14=0,0,IF(AE14=0,1,AG14/AE14))</f>
        <v>-2.7855988790774413E-2</v>
      </c>
      <c r="AI14" s="18">
        <f>+DD14</f>
        <v>332718</v>
      </c>
      <c r="AJ14" s="73">
        <f ca="1">OFFSET(DD14,0,14,1,1)</f>
        <v>334651</v>
      </c>
      <c r="AK14" s="18">
        <f ca="1">SUM(AJ14-AI14)</f>
        <v>1933</v>
      </c>
      <c r="AL14" s="19">
        <f ca="1">IF(AK14=0,0,IF(AI14=0,1,AK14/AI14))</f>
        <v>5.8097247518919927E-3</v>
      </c>
      <c r="AM14" s="18">
        <f>SUMIF($C$6:AL$6,AM$5,$C14:AL14)</f>
        <v>1386136</v>
      </c>
      <c r="AN14" s="73">
        <f ca="1">SUMIF($C$6:AM$6,AN$5,$C14:AM14)</f>
        <v>1358725</v>
      </c>
      <c r="AO14" s="18">
        <f ca="1">SUM(AN14-AM14)</f>
        <v>-27411</v>
      </c>
      <c r="AP14" s="19">
        <f ca="1">IF(AO14=0,0,IF(AM14=0,1,AO14/AM14))</f>
        <v>-1.9775115861647052E-2</v>
      </c>
      <c r="AQ14" s="18">
        <f>+DE14</f>
        <v>346739</v>
      </c>
      <c r="AR14" s="73">
        <f ca="1">OFFSET(DE14,0,14,1,1)</f>
        <v>348785</v>
      </c>
      <c r="AS14" s="18">
        <f ca="1">SUM(AR14-AQ14)</f>
        <v>2046</v>
      </c>
      <c r="AT14" s="19">
        <f ca="1">IF(AS14=0,0,IF(AQ14=0,1,AS14/AQ14))</f>
        <v>5.9006918748684169E-3</v>
      </c>
      <c r="AU14" s="18">
        <f>SUMIF($C$6:AT$6,AU$5,$C14:AT14)</f>
        <v>1732875</v>
      </c>
      <c r="AV14" s="73">
        <f ca="1">SUMIF($C$6:AU$6,AV$5,$C14:AU14)</f>
        <v>1707510</v>
      </c>
      <c r="AW14" s="18">
        <f ca="1">SUM(AV14-AU14)</f>
        <v>-25365</v>
      </c>
      <c r="AX14" s="19">
        <f ca="1">IF(AW14=0,0,IF(AU14=0,1,AW14/AU14))</f>
        <v>-1.4637524345379788E-2</v>
      </c>
      <c r="AY14" s="18">
        <f>+DF14</f>
        <v>399785</v>
      </c>
      <c r="AZ14" s="73">
        <f ca="1">OFFSET(DF14,0,14,1,1)</f>
        <v>398463</v>
      </c>
      <c r="BA14" s="18">
        <f ca="1">SUM(AZ14-AY14)</f>
        <v>-1322</v>
      </c>
      <c r="BB14" s="19">
        <f ca="1">IF(BA14=0,0,IF(AY14=0,1,BA14/AY14))</f>
        <v>-3.3067773928486563E-3</v>
      </c>
      <c r="BC14" s="18">
        <f>SUMIF($C$6:BB$6,BC$5,$C14:BB14)</f>
        <v>2132660</v>
      </c>
      <c r="BD14" s="73">
        <f ca="1">SUMIF($C$6:BC$6,BD$5,$C14:BC14)</f>
        <v>2105973</v>
      </c>
      <c r="BE14" s="18">
        <f ca="1">SUM(BD14-BC14)</f>
        <v>-26687</v>
      </c>
      <c r="BF14" s="19">
        <f ca="1">IF(BE14=0,0,IF(BC14=0,1,BE14/BC14))</f>
        <v>-1.2513480817382986E-2</v>
      </c>
      <c r="BG14" s="18">
        <f>+DG14</f>
        <v>442625</v>
      </c>
      <c r="BH14" s="73">
        <f ca="1">OFFSET(DG14,0,14,1,1)</f>
        <v>429049</v>
      </c>
      <c r="BI14" s="18">
        <f ca="1">SUM(BH14-BG14)</f>
        <v>-13576</v>
      </c>
      <c r="BJ14" s="19">
        <f ca="1">IF(BI14=0,0,IF(BG14=0,1,BI14/BG14))</f>
        <v>-3.0671561705732844E-2</v>
      </c>
      <c r="BK14" s="18">
        <f>SUMIF($C$6:BJ$6,BK$5,$C14:BJ14)</f>
        <v>2575285</v>
      </c>
      <c r="BL14" s="73">
        <f ca="1">SUMIF($C$6:BK$6,BL$5,$C14:BK14)</f>
        <v>2535022</v>
      </c>
      <c r="BM14" s="18">
        <f ca="1">SUM(BL14-BK14)</f>
        <v>-40263</v>
      </c>
      <c r="BN14" s="19">
        <f ca="1">IF(BM14=0,0,IF(BK14=0,1,BM14/BK14))</f>
        <v>-1.5634386097072753E-2</v>
      </c>
      <c r="BO14" s="18">
        <f>+DH14</f>
        <v>332091</v>
      </c>
      <c r="BP14" s="73">
        <f ca="1">OFFSET(DH14,0,14,1,1)</f>
        <v>318381</v>
      </c>
      <c r="BQ14" s="18">
        <f ca="1">SUM(BP14-BO14)</f>
        <v>-13710</v>
      </c>
      <c r="BR14" s="19">
        <f ca="1">IF(BQ14=0,0,IF(BO14=0,1,BQ14/BO14))</f>
        <v>-4.1283864964723527E-2</v>
      </c>
      <c r="BS14" s="18">
        <f>SUMIF($C$6:BR$6,BS$5,$C14:BR14)</f>
        <v>2907376</v>
      </c>
      <c r="BT14" s="73">
        <f ca="1">SUMIF($C$6:BS$6,BT$5,$C14:BS14)</f>
        <v>2853403</v>
      </c>
      <c r="BU14" s="18">
        <f ca="1">SUM(BT14-BS14)</f>
        <v>-53973</v>
      </c>
      <c r="BV14" s="19">
        <f ca="1">IF(BU14=0,0,IF(BS14=0,1,BU14/BS14))</f>
        <v>-1.8564162323689817E-2</v>
      </c>
      <c r="BW14" s="18">
        <f>+DI14</f>
        <v>328904</v>
      </c>
      <c r="BX14" s="73">
        <f ca="1">OFFSET(DI14,0,14,1,1)</f>
        <v>322859</v>
      </c>
      <c r="BY14" s="18">
        <f ca="1">SUM(BX14-BW14)</f>
        <v>-6045</v>
      </c>
      <c r="BZ14" s="19">
        <f ca="1">IF(BY14=0,0,IF(BW14=0,1,BY14/BW14))</f>
        <v>-1.8379223116775714E-2</v>
      </c>
      <c r="CA14" s="18">
        <f>SUMIF($C$6:BZ$6,CA$5,$C14:BZ14)</f>
        <v>3236280</v>
      </c>
      <c r="CB14" s="73">
        <f ca="1">SUMIF($C$6:CA$6,CB$5,$C14:CA14)</f>
        <v>3176262</v>
      </c>
      <c r="CC14" s="18">
        <f ca="1">SUM(CB14-CA14)</f>
        <v>-60018</v>
      </c>
      <c r="CD14" s="19">
        <f ca="1">IF(CC14=0,0,IF(CA14=0,1,CC14/CA14))</f>
        <v>-1.8545366902740182E-2</v>
      </c>
      <c r="CE14" s="18">
        <f>+DJ14</f>
        <v>308940</v>
      </c>
      <c r="CF14" s="73">
        <f ca="1">OFFSET(DJ14,0,14,1,1)</f>
        <v>289175</v>
      </c>
      <c r="CG14" s="18">
        <f ca="1">SUM(CF14-CE14)</f>
        <v>-19765</v>
      </c>
      <c r="CH14" s="19">
        <f ca="1">IF(CG14=0,0,IF(CE14=0,1,CG14/CE14))</f>
        <v>-6.3976823978766098E-2</v>
      </c>
      <c r="CI14" s="18">
        <f>SUMIF($C$6:CH$6,CI$5,$C14:CH14)</f>
        <v>3545220</v>
      </c>
      <c r="CJ14" s="73">
        <f ca="1">SUMIF($C$6:CI$6,CJ$5,$C14:CI14)</f>
        <v>3465437</v>
      </c>
      <c r="CK14" s="18">
        <f ca="1">SUM(CJ14-CI14)</f>
        <v>-79783</v>
      </c>
      <c r="CL14" s="19">
        <f ca="1">IF(CK14=0,0,IF(CI14=0,1,CK14/CI14))</f>
        <v>-2.2504386187599076E-2</v>
      </c>
      <c r="CM14" s="18">
        <f>+DK14</f>
        <v>316327</v>
      </c>
      <c r="CN14" s="73">
        <f ca="1">OFFSET(DK14,0,14,1,1)</f>
        <v>297195</v>
      </c>
      <c r="CO14" s="18">
        <f ca="1">SUM(CN14-CM14)</f>
        <v>-19132</v>
      </c>
      <c r="CP14" s="19">
        <f ca="1">IF(CO14=0,0,IF(CM14=0,1,CO14/CM14))</f>
        <v>-6.0481716704549403E-2</v>
      </c>
      <c r="CQ14" s="18">
        <f>SUMIF($C$6:CP$6,CQ$5,$C14:CP14)</f>
        <v>3861547</v>
      </c>
      <c r="CR14" s="73">
        <f ca="1">SUMIF($C$6:CQ$6,CR$5,$C14:CQ14)</f>
        <v>3762632</v>
      </c>
      <c r="CS14" s="18">
        <f ca="1">SUM(CR14-CQ14)</f>
        <v>-98915</v>
      </c>
      <c r="CT14" s="19">
        <f ca="1">IF(CS14=0,0,IF(CQ14=0,1,CS14/CQ14))</f>
        <v>-2.5615381607423139E-2</v>
      </c>
      <c r="CW14" t="s">
        <v>10</v>
      </c>
      <c r="CX14" t="s">
        <v>6</v>
      </c>
      <c r="CZ14" s="74">
        <f>SUMIF(BWB!$A$93:$A$103,'2013-2014'!CZ$7,BWB!D$93:D$103)</f>
        <v>244896</v>
      </c>
      <c r="DA14" s="74">
        <f>SUMIF(BWB!$A$93:$A$103,'2013-2014'!DA$7,BWB!E$93:E$103)</f>
        <v>224453</v>
      </c>
      <c r="DB14" s="74">
        <f>SUMIF(BWB!$A$93:$A$103,'2013-2014'!DB$7,BWB!F$93:F$103)</f>
        <v>298139</v>
      </c>
      <c r="DC14" s="74">
        <f>SUMIF(BWB!$A$93:$A$103,'2013-2014'!DC$7,BWB!G$93:G$103)</f>
        <v>285930</v>
      </c>
      <c r="DD14" s="74">
        <f>SUMIF(BWB!$A$93:$A$103,'2013-2014'!DD$7,BWB!H$93:H$103)</f>
        <v>332718</v>
      </c>
      <c r="DE14" s="74">
        <f>SUMIF(BWB!$A$93:$A$103,'2013-2014'!DE$7,BWB!I$93:I$103)</f>
        <v>346739</v>
      </c>
      <c r="DF14" s="74">
        <f>SUMIF(BWB!$A$93:$A$103,'2013-2014'!DF$7,BWB!J$93:J$103)</f>
        <v>399785</v>
      </c>
      <c r="DG14" s="74">
        <f>SUMIF(BWB!$A$93:$A$103,'2013-2014'!DG$7,BWB!K$93:K$103)</f>
        <v>442625</v>
      </c>
      <c r="DH14" s="74">
        <f>SUMIF(BWB!$A$93:$A$103,'2013-2014'!DH$7,BWB!L$93:L$103)</f>
        <v>332091</v>
      </c>
      <c r="DI14" s="74">
        <f>SUMIF(BWB!$A$93:$A$103,'2013-2014'!DI$7,BWB!M$93:M$103)</f>
        <v>328904</v>
      </c>
      <c r="DJ14" s="74">
        <f>SUMIF(BWB!$A$93:$A$103,'2013-2014'!DJ$7,BWB!N$93:N$103)</f>
        <v>308940</v>
      </c>
      <c r="DK14" s="74">
        <f>SUMIF(BWB!$A$93:$A$103,'2013-2014'!DK$7,BWB!O$93:O$103)</f>
        <v>316327</v>
      </c>
      <c r="DN14" s="74">
        <f>SUMIF(BWB!$A$93:$A$103,'2013-2014'!DN$7,BWB!D$93:D$103)</f>
        <v>237434</v>
      </c>
      <c r="DO14" s="74">
        <f>SUMIF(BWB!$A$93:$A$103,'2013-2014'!DO$7,BWB!E$93:E$103)</f>
        <v>216709</v>
      </c>
      <c r="DP14" s="74">
        <f>SUMIF(BWB!$A$93:$A$103,'2013-2014'!DP$7,BWB!F$93:F$103)</f>
        <v>274660</v>
      </c>
      <c r="DQ14" s="74">
        <f>SUMIF(BWB!$A$93:$A$103,'2013-2014'!DQ$7,BWB!G$93:G$103)</f>
        <v>295271</v>
      </c>
      <c r="DR14" s="74">
        <f>SUMIF(BWB!$A$93:$A$103,'2013-2014'!DR$7,BWB!H$93:H$103)</f>
        <v>334651</v>
      </c>
      <c r="DS14" s="74">
        <f>SUMIF(BWB!$A$93:$A$103,'2013-2014'!DS$7,BWB!I$93:I$103)</f>
        <v>348785</v>
      </c>
      <c r="DT14" s="74">
        <f>SUMIF(BWB!$A$93:$A$103,'2013-2014'!DT$7,BWB!J$93:J$103)</f>
        <v>398463</v>
      </c>
      <c r="DU14" s="74">
        <f>SUMIF(BWB!$A$93:$A$103,'2013-2014'!DU$7,BWB!K$93:K$103)</f>
        <v>429049</v>
      </c>
      <c r="DV14" s="74">
        <f>SUMIF(BWB!$A$93:$A$103,'2013-2014'!DV$7,BWB!L$93:L$103)</f>
        <v>318381</v>
      </c>
      <c r="DW14" s="74">
        <f>SUMIF(BWB!$A$93:$A$103,'2013-2014'!DW$7,BWB!M$93:M$103)</f>
        <v>322859</v>
      </c>
      <c r="DX14" s="74">
        <f>SUMIF(BWB!$A$93:$A$103,'2013-2014'!DX$7,BWB!N$93:N$103)</f>
        <v>289175</v>
      </c>
      <c r="DY14" s="74">
        <f>SUMIF(BWB!$A$93:$A$103,'2013-2014'!DY$7,BWB!O$93:O$103)</f>
        <v>297195</v>
      </c>
    </row>
    <row r="15" spans="1:130">
      <c r="A15" s="84" t="str">
        <f>+CW16</f>
        <v>Blue Water Bridge</v>
      </c>
      <c r="B15" s="26" t="s">
        <v>7</v>
      </c>
      <c r="C15" s="18">
        <f>+CZ15</f>
        <v>124995</v>
      </c>
      <c r="D15" s="73">
        <f ca="1">OFFSET(CZ15,0,14,1,1)</f>
        <v>117958</v>
      </c>
      <c r="E15" s="18">
        <f ca="1">SUM(D15-C15)</f>
        <v>-7037</v>
      </c>
      <c r="F15" s="19">
        <f ca="1">IF(E15=0,0,IF(C15=0,1,E15/C15))</f>
        <v>-5.6298251930077203E-2</v>
      </c>
      <c r="G15" s="18">
        <f>SUMIF($C$6:F$6,G$5,$C15:F15)</f>
        <v>124995</v>
      </c>
      <c r="H15" s="73">
        <f ca="1">SUMIF($C$6:G$6,H$5,$C15:G15)</f>
        <v>117958</v>
      </c>
      <c r="I15" s="18">
        <f ca="1">SUM(H15-G15)</f>
        <v>-7037</v>
      </c>
      <c r="J15" s="19">
        <f ca="1">IF(I15=0,0,IF(G15=0,1,I15/G15))</f>
        <v>-5.6298251930077203E-2</v>
      </c>
      <c r="K15" s="18">
        <f>+DA15</f>
        <v>112961</v>
      </c>
      <c r="L15" s="73">
        <f ca="1">OFFSET(DA15,0,14,1,1)</f>
        <v>115903</v>
      </c>
      <c r="M15" s="18">
        <f ca="1">SUM(L15-K15)</f>
        <v>2942</v>
      </c>
      <c r="N15" s="19">
        <f ca="1">IF(M15=0,0,IF(K15=0,1,M15/K15))</f>
        <v>2.6044387000823292E-2</v>
      </c>
      <c r="O15" s="18">
        <f>SUMIF($C$6:N$6,O$5,$C15:N15)</f>
        <v>237956</v>
      </c>
      <c r="P15" s="73">
        <f ca="1">SUMIF($C$6:O$6,P$5,$C15:O15)</f>
        <v>233861</v>
      </c>
      <c r="Q15" s="18">
        <f ca="1">SUM(P15-O15)</f>
        <v>-4095</v>
      </c>
      <c r="R15" s="19">
        <f ca="1">IF(Q15=0,0,IF(O15=0,1,Q15/O15))</f>
        <v>-1.7209063860545649E-2</v>
      </c>
      <c r="S15" s="18">
        <f>+DB15</f>
        <v>124301</v>
      </c>
      <c r="T15" s="73">
        <f ca="1">OFFSET(DB15,0,14,1,1)</f>
        <v>129662</v>
      </c>
      <c r="U15" s="18">
        <f ca="1">SUM(T15-S15)</f>
        <v>5361</v>
      </c>
      <c r="V15" s="19">
        <f ca="1">IF(U15=0,0,IF(S15=0,1,U15/S15))</f>
        <v>4.3129178365419428E-2</v>
      </c>
      <c r="W15" s="18">
        <f>SUMIF($C$6:V$6,W$5,$C15:V15)</f>
        <v>362257</v>
      </c>
      <c r="X15" s="73">
        <f ca="1">SUMIF($C$6:W$6,X$5,$C15:W15)</f>
        <v>363523</v>
      </c>
      <c r="Y15" s="18">
        <f ca="1">SUM(X15-W15)</f>
        <v>1266</v>
      </c>
      <c r="Z15" s="19">
        <f ca="1">IF(Y15=0,0,IF(W15=0,1,Y15/W15))</f>
        <v>3.494756485036866E-3</v>
      </c>
      <c r="AA15" s="18">
        <f>+DC15</f>
        <v>131383</v>
      </c>
      <c r="AB15" s="73">
        <f ca="1">OFFSET(DC15,0,14,1,1)</f>
        <v>132436</v>
      </c>
      <c r="AC15" s="18">
        <f ca="1">SUM(AB15-AA15)</f>
        <v>1053</v>
      </c>
      <c r="AD15" s="19">
        <f ca="1">IF(AC15=0,0,IF(AA15=0,1,AC15/AA15))</f>
        <v>8.014735544172381E-3</v>
      </c>
      <c r="AE15" s="18">
        <f>SUMIF($C$6:AD$6,AE$5,$C15:AD15)</f>
        <v>493640</v>
      </c>
      <c r="AF15" s="73">
        <f ca="1">SUMIF($C$6:AE$6,AF$5,$C15:AE15)</f>
        <v>495959</v>
      </c>
      <c r="AG15" s="18">
        <f ca="1">SUM(AF15-AE15)</f>
        <v>2319</v>
      </c>
      <c r="AH15" s="19">
        <f ca="1">IF(AG15=0,0,IF(AE15=0,1,AG15/AE15))</f>
        <v>4.6977554493152903E-3</v>
      </c>
      <c r="AI15" s="18">
        <f>+DD15</f>
        <v>138007</v>
      </c>
      <c r="AJ15" s="73">
        <f ca="1">OFFSET(DD15,0,14,1,1)</f>
        <v>138110</v>
      </c>
      <c r="AK15" s="18">
        <f ca="1">SUM(AJ15-AI15)</f>
        <v>103</v>
      </c>
      <c r="AL15" s="19">
        <f ca="1">IF(AK15=0,0,IF(AI15=0,1,AK15/AI15))</f>
        <v>7.4633895382118299E-4</v>
      </c>
      <c r="AM15" s="18">
        <f>SUMIF($C$6:AL$6,AM$5,$C15:AL15)</f>
        <v>631647</v>
      </c>
      <c r="AN15" s="73">
        <f ca="1">SUMIF($C$6:AM$6,AN$5,$C15:AM15)</f>
        <v>634069</v>
      </c>
      <c r="AO15" s="18">
        <f ca="1">SUM(AN15-AM15)</f>
        <v>2422</v>
      </c>
      <c r="AP15" s="19">
        <f ca="1">IF(AO15=0,0,IF(AM15=0,1,AO15/AM15))</f>
        <v>3.8344201745595247E-3</v>
      </c>
      <c r="AQ15" s="18">
        <f>+DE15</f>
        <v>133299</v>
      </c>
      <c r="AR15" s="73">
        <f ca="1">OFFSET(DE15,0,14,1,1)</f>
        <v>137861</v>
      </c>
      <c r="AS15" s="18">
        <f ca="1">SUM(AR15-AQ15)</f>
        <v>4562</v>
      </c>
      <c r="AT15" s="19">
        <f ca="1">IF(AS15=0,0,IF(AQ15=0,1,AS15/AQ15))</f>
        <v>3.4223812631752677E-2</v>
      </c>
      <c r="AU15" s="18">
        <f>SUMIF($C$6:AT$6,AU$5,$C15:AT15)</f>
        <v>764946</v>
      </c>
      <c r="AV15" s="73">
        <f ca="1">SUMIF($C$6:AU$6,AV$5,$C15:AU15)</f>
        <v>771930</v>
      </c>
      <c r="AW15" s="18">
        <f ca="1">SUM(AV15-AU15)</f>
        <v>6984</v>
      </c>
      <c r="AX15" s="19">
        <f ca="1">IF(AW15=0,0,IF(AU15=0,1,AW15/AU15))</f>
        <v>9.1300562392639482E-3</v>
      </c>
      <c r="AY15" s="18">
        <f>+DF15</f>
        <v>125182</v>
      </c>
      <c r="AZ15" s="73">
        <f ca="1">OFFSET(DF15,0,14,1,1)</f>
        <v>133809</v>
      </c>
      <c r="BA15" s="18">
        <f ca="1">SUM(AZ15-AY15)</f>
        <v>8627</v>
      </c>
      <c r="BB15" s="19">
        <f ca="1">IF(BA15=0,0,IF(AY15=0,1,BA15/AY15))</f>
        <v>6.8915658800786053E-2</v>
      </c>
      <c r="BC15" s="18">
        <f>SUMIF($C$6:BB$6,BC$5,$C15:BB15)</f>
        <v>890128</v>
      </c>
      <c r="BD15" s="73">
        <f ca="1">SUMIF($C$6:BC$6,BD$5,$C15:BC15)</f>
        <v>905739</v>
      </c>
      <c r="BE15" s="18">
        <f ca="1">SUM(BD15-BC15)</f>
        <v>15611</v>
      </c>
      <c r="BF15" s="19">
        <f ca="1">IF(BE15=0,0,IF(BC15=0,1,BE15/BC15))</f>
        <v>1.7537927129581365E-2</v>
      </c>
      <c r="BG15" s="18">
        <f>+DG15</f>
        <v>133476</v>
      </c>
      <c r="BH15" s="73">
        <f ca="1">OFFSET(DG15,0,14,1,1)</f>
        <v>132297</v>
      </c>
      <c r="BI15" s="18">
        <f ca="1">SUM(BH15-BG15)</f>
        <v>-1179</v>
      </c>
      <c r="BJ15" s="19">
        <f ca="1">IF(BI15=0,0,IF(BG15=0,1,BI15/BG15))</f>
        <v>-8.8330486379573862E-3</v>
      </c>
      <c r="BK15" s="18">
        <f>SUMIF($C$6:BJ$6,BK$5,$C15:BJ15)</f>
        <v>1023604</v>
      </c>
      <c r="BL15" s="73">
        <f ca="1">SUMIF($C$6:BK$6,BL$5,$C15:BK15)</f>
        <v>1038036</v>
      </c>
      <c r="BM15" s="18">
        <f ca="1">SUM(BL15-BK15)</f>
        <v>14432</v>
      </c>
      <c r="BN15" s="19">
        <f ca="1">IF(BM15=0,0,IF(BK15=0,1,BM15/BK15))</f>
        <v>1.4099202425938156E-2</v>
      </c>
      <c r="BO15" s="18">
        <f>+DH15</f>
        <v>129876</v>
      </c>
      <c r="BP15" s="73">
        <f ca="1">OFFSET(DH15,0,14,1,1)</f>
        <v>142304</v>
      </c>
      <c r="BQ15" s="18">
        <f ca="1">SUM(BP15-BO15)</f>
        <v>12428</v>
      </c>
      <c r="BR15" s="19">
        <f ca="1">IF(BQ15=0,0,IF(BO15=0,1,BQ15/BO15))</f>
        <v>9.5691274754381106E-2</v>
      </c>
      <c r="BS15" s="18">
        <f>SUMIF($C$6:BR$6,BS$5,$C15:BR15)</f>
        <v>1153480</v>
      </c>
      <c r="BT15" s="73">
        <f ca="1">SUMIF($C$6:BS$6,BT$5,$C15:BS15)</f>
        <v>1180340</v>
      </c>
      <c r="BU15" s="18">
        <f ca="1">SUM(BT15-BS15)</f>
        <v>26860</v>
      </c>
      <c r="BV15" s="19">
        <f ca="1">IF(BU15=0,0,IF(BS15=0,1,BU15/BS15))</f>
        <v>2.3286056108471755E-2</v>
      </c>
      <c r="BW15" s="18">
        <f>+DI15</f>
        <v>142597</v>
      </c>
      <c r="BX15" s="73">
        <f ca="1">OFFSET(DI15,0,14,1,1)</f>
        <v>148555</v>
      </c>
      <c r="BY15" s="18">
        <f ca="1">SUM(BX15-BW15)</f>
        <v>5958</v>
      </c>
      <c r="BZ15" s="19">
        <f ca="1">IF(BY15=0,0,IF(BW15=0,1,BY15/BW15))</f>
        <v>4.1782085177107513E-2</v>
      </c>
      <c r="CA15" s="18">
        <f>SUMIF($C$6:BZ$6,CA$5,$C15:BZ15)</f>
        <v>1296077</v>
      </c>
      <c r="CB15" s="73">
        <f ca="1">SUMIF($C$6:CA$6,CB$5,$C15:CA15)</f>
        <v>1328895</v>
      </c>
      <c r="CC15" s="18">
        <f ca="1">SUM(CB15-CA15)</f>
        <v>32818</v>
      </c>
      <c r="CD15" s="19">
        <f ca="1">IF(CC15=0,0,IF(CA15=0,1,CC15/CA15))</f>
        <v>2.5321026451360529E-2</v>
      </c>
      <c r="CE15" s="18">
        <f>+DJ15</f>
        <v>130402</v>
      </c>
      <c r="CF15" s="73">
        <f ca="1">OFFSET(DJ15,0,14,1,1)</f>
        <v>131993</v>
      </c>
      <c r="CG15" s="18">
        <f ca="1">SUM(CF15-CE15)</f>
        <v>1591</v>
      </c>
      <c r="CH15" s="19">
        <f ca="1">IF(CG15=0,0,IF(CE15=0,1,CG15/CE15))</f>
        <v>1.2200733117590221E-2</v>
      </c>
      <c r="CI15" s="18">
        <f>SUMIF($C$6:CH$6,CI$5,$C15:CH15)</f>
        <v>1426479</v>
      </c>
      <c r="CJ15" s="73">
        <f ca="1">SUMIF($C$6:CI$6,CJ$5,$C15:CI15)</f>
        <v>1460888</v>
      </c>
      <c r="CK15" s="18">
        <f ca="1">SUM(CJ15-CI15)</f>
        <v>34409</v>
      </c>
      <c r="CL15" s="19">
        <f ca="1">IF(CK15=0,0,IF(CI15=0,1,CK15/CI15))</f>
        <v>2.4121630952856649E-2</v>
      </c>
      <c r="CM15" s="18">
        <f>+DK15</f>
        <v>110472</v>
      </c>
      <c r="CN15" s="73">
        <f ca="1">OFFSET(DK15,0,14,1,1)</f>
        <v>125273</v>
      </c>
      <c r="CO15" s="18">
        <f ca="1">SUM(CN15-CM15)</f>
        <v>14801</v>
      </c>
      <c r="CP15" s="19">
        <f ca="1">IF(CO15=0,0,IF(CM15=0,1,CO15/CM15))</f>
        <v>0.13397965095227751</v>
      </c>
      <c r="CQ15" s="18">
        <f>SUMIF($C$6:CP$6,CQ$5,$C15:CP15)</f>
        <v>1536951</v>
      </c>
      <c r="CR15" s="73">
        <f ca="1">SUMIF($C$6:CQ$6,CR$5,$C15:CQ15)</f>
        <v>1586161</v>
      </c>
      <c r="CS15" s="18">
        <f ca="1">SUM(CR15-CQ15)</f>
        <v>49210</v>
      </c>
      <c r="CT15" s="19">
        <f ca="1">IF(CS15=0,0,IF(CQ15=0,1,CS15/CQ15))</f>
        <v>3.2017936811258134E-2</v>
      </c>
      <c r="CW15" t="s">
        <v>10</v>
      </c>
      <c r="CX15" t="s">
        <v>7</v>
      </c>
      <c r="CY15" s="7"/>
      <c r="CZ15" s="74">
        <f>SUMIF(BWB!$A$111:$A$121,'2013-2014'!CZ$7,BWB!D$111:D$121)</f>
        <v>124995</v>
      </c>
      <c r="DA15" s="74">
        <f>SUMIF(BWB!$A$111:$A$121,'2013-2014'!DA$7,BWB!E$111:E$121)</f>
        <v>112961</v>
      </c>
      <c r="DB15" s="74">
        <f>SUMIF(BWB!$A$111:$A$121,'2013-2014'!DB$7,BWB!F$111:F$121)</f>
        <v>124301</v>
      </c>
      <c r="DC15" s="74">
        <f>SUMIF(BWB!$A$111:$A$121,'2013-2014'!DC$7,BWB!G$111:G$121)</f>
        <v>131383</v>
      </c>
      <c r="DD15" s="74">
        <f>SUMIF(BWB!$A$111:$A$121,'2013-2014'!DD$7,BWB!H$111:H$121)</f>
        <v>138007</v>
      </c>
      <c r="DE15" s="74">
        <f>SUMIF(BWB!$A$111:$A$121,'2013-2014'!DE$7,BWB!I$111:I$121)</f>
        <v>133299</v>
      </c>
      <c r="DF15" s="74">
        <f>SUMIF(BWB!$A$111:$A$121,'2013-2014'!DF$7,BWB!J$111:J$121)</f>
        <v>125182</v>
      </c>
      <c r="DG15" s="74">
        <f>SUMIF(BWB!$A$111:$A$121,'2013-2014'!DG$7,BWB!K$111:K$121)</f>
        <v>133476</v>
      </c>
      <c r="DH15" s="74">
        <f>SUMIF(BWB!$A$111:$A$121,'2013-2014'!DH$7,BWB!L$111:L$121)</f>
        <v>129876</v>
      </c>
      <c r="DI15" s="74">
        <f>SUMIF(BWB!$A$111:$A$121,'2013-2014'!DI$7,BWB!M$111:M$121)</f>
        <v>142597</v>
      </c>
      <c r="DJ15" s="74">
        <f>SUMIF(BWB!$A$111:$A$121,'2013-2014'!DJ$7,BWB!N$111:N$121)</f>
        <v>130402</v>
      </c>
      <c r="DK15" s="74">
        <f>SUMIF(BWB!$A$111:$A$121,'2013-2014'!DK$7,BWB!O$111:O$121)</f>
        <v>110472</v>
      </c>
      <c r="DN15" s="74">
        <f>SUMIF(BWB!$A$111:$A$121,'2013-2014'!DN$7,BWB!D$111:D$121)</f>
        <v>117958</v>
      </c>
      <c r="DO15" s="74">
        <f>SUMIF(BWB!$A$111:$A$121,'2013-2014'!DO$7,BWB!E$111:E$121)</f>
        <v>115903</v>
      </c>
      <c r="DP15" s="74">
        <f>SUMIF(BWB!$A$111:$A$121,'2013-2014'!DP$7,BWB!F$111:F$121)</f>
        <v>129662</v>
      </c>
      <c r="DQ15" s="74">
        <f>SUMIF(BWB!$A$111:$A$121,'2013-2014'!DQ$7,BWB!G$111:G$121)</f>
        <v>132436</v>
      </c>
      <c r="DR15" s="74">
        <f>SUMIF(BWB!$A$111:$A$121,'2013-2014'!DR$7,BWB!H$111:H$121)</f>
        <v>138110</v>
      </c>
      <c r="DS15" s="74">
        <f>SUMIF(BWB!$A$111:$A$121,'2013-2014'!DS$7,BWB!I$111:I$121)</f>
        <v>137861</v>
      </c>
      <c r="DT15" s="74">
        <f>SUMIF(BWB!$A$111:$A$121,'2013-2014'!DT$7,BWB!J$111:J$121)</f>
        <v>133809</v>
      </c>
      <c r="DU15" s="74">
        <f>SUMIF(BWB!$A$111:$A$121,'2013-2014'!DU$7,BWB!K$111:K$121)</f>
        <v>132297</v>
      </c>
      <c r="DV15" s="74">
        <f>SUMIF(BWB!$A$111:$A$121,'2013-2014'!DV$7,BWB!L$111:L$121)</f>
        <v>142304</v>
      </c>
      <c r="DW15" s="74">
        <f>SUMIF(BWB!$A$111:$A$121,'2013-2014'!DW$7,BWB!M$111:M$121)</f>
        <v>148555</v>
      </c>
      <c r="DX15" s="74">
        <f>SUMIF(BWB!$A$111:$A$121,'2013-2014'!DX$7,BWB!N$111:N$121)</f>
        <v>131993</v>
      </c>
      <c r="DY15" s="74">
        <f>SUMIF(BWB!$A$111:$A$121,'2013-2014'!DY$7,BWB!O$111:O$121)</f>
        <v>125273</v>
      </c>
    </row>
    <row r="16" spans="1:130">
      <c r="A16" s="83"/>
      <c r="B16" s="26" t="s">
        <v>8</v>
      </c>
      <c r="C16" s="73">
        <f>+CZ16</f>
        <v>344</v>
      </c>
      <c r="D16" s="73">
        <f ca="1">OFFSET(CZ16,0,14,1,1)</f>
        <v>364</v>
      </c>
      <c r="E16" s="73">
        <f ca="1">SUM(D16-C16)</f>
        <v>20</v>
      </c>
      <c r="F16" s="19">
        <f ca="1">IF(E16=0,0,IF(C16=0,1,E16/C16))</f>
        <v>5.8139534883720929E-2</v>
      </c>
      <c r="G16" s="73">
        <f>SUMIF($C$6:F$6,G$5,$C16:F16)</f>
        <v>344</v>
      </c>
      <c r="H16" s="73">
        <f ca="1">SUMIF($C$6:G$6,H$5,$C16:G16)</f>
        <v>364</v>
      </c>
      <c r="I16" s="73">
        <f ca="1">SUM(H16-G16)</f>
        <v>20</v>
      </c>
      <c r="J16" s="19">
        <f ca="1">IF(I16=0,0,IF(G16=0,1,I16/G16))</f>
        <v>5.8139534883720929E-2</v>
      </c>
      <c r="K16" s="73">
        <f>+DA16</f>
        <v>352</v>
      </c>
      <c r="L16" s="73">
        <f ca="1">OFFSET(DA16,0,14,1,1)</f>
        <v>300</v>
      </c>
      <c r="M16" s="73">
        <f ca="1">SUM(L16-K16)</f>
        <v>-52</v>
      </c>
      <c r="N16" s="19">
        <f ca="1">IF(M16=0,0,IF(K16=0,1,M16/K16))</f>
        <v>-0.14772727272727273</v>
      </c>
      <c r="O16" s="73">
        <f>SUMIF($C$6:N$6,O$5,$C16:N16)</f>
        <v>696</v>
      </c>
      <c r="P16" s="73">
        <f ca="1">SUMIF($C$6:O$6,P$5,$C16:O16)</f>
        <v>664</v>
      </c>
      <c r="Q16" s="73">
        <f ca="1">SUM(P16-O16)</f>
        <v>-32</v>
      </c>
      <c r="R16" s="19">
        <f ca="1">IF(Q16=0,0,IF(O16=0,1,Q16/O16))</f>
        <v>-4.5977011494252873E-2</v>
      </c>
      <c r="S16" s="73">
        <f>+DB16</f>
        <v>411</v>
      </c>
      <c r="T16" s="73">
        <f ca="1">OFFSET(DB16,0,14,1,1)</f>
        <v>403</v>
      </c>
      <c r="U16" s="73">
        <f ca="1">SUM(T16-S16)</f>
        <v>-8</v>
      </c>
      <c r="V16" s="19">
        <f ca="1">IF(U16=0,0,IF(S16=0,1,U16/S16))</f>
        <v>-1.9464720194647202E-2</v>
      </c>
      <c r="W16" s="73">
        <f>SUMIF($C$6:V$6,W$5,$C16:V16)</f>
        <v>1107</v>
      </c>
      <c r="X16" s="73">
        <f ca="1">SUMIF($C$6:W$6,X$5,$C16:W16)</f>
        <v>1067</v>
      </c>
      <c r="Y16" s="73">
        <f ca="1">SUM(X16-W16)</f>
        <v>-40</v>
      </c>
      <c r="Z16" s="19">
        <f ca="1">IF(Y16=0,0,IF(W16=0,1,Y16/W16))</f>
        <v>-3.6133694670280034E-2</v>
      </c>
      <c r="AA16" s="73">
        <f>+DC16</f>
        <v>538</v>
      </c>
      <c r="AB16" s="73">
        <f ca="1">OFFSET(DC16,0,14,1,1)</f>
        <v>458</v>
      </c>
      <c r="AC16" s="73">
        <f ca="1">SUM(AB16-AA16)</f>
        <v>-80</v>
      </c>
      <c r="AD16" s="19">
        <f ca="1">IF(AC16=0,0,IF(AA16=0,1,AC16/AA16))</f>
        <v>-0.14869888475836432</v>
      </c>
      <c r="AE16" s="73">
        <f>SUMIF($C$6:AD$6,AE$5,$C16:AD16)</f>
        <v>1645</v>
      </c>
      <c r="AF16" s="73">
        <f ca="1">SUMIF($C$6:AE$6,AF$5,$C16:AE16)</f>
        <v>1525</v>
      </c>
      <c r="AG16" s="73">
        <f ca="1">SUM(AF16-AE16)</f>
        <v>-120</v>
      </c>
      <c r="AH16" s="19">
        <f ca="1">IF(AG16=0,0,IF(AE16=0,1,AG16/AE16))</f>
        <v>-7.29483282674772E-2</v>
      </c>
      <c r="AI16" s="73">
        <f>+DD16</f>
        <v>785</v>
      </c>
      <c r="AJ16" s="73">
        <f ca="1">OFFSET(DD16,0,14,1,1)</f>
        <v>637</v>
      </c>
      <c r="AK16" s="73">
        <f ca="1">SUM(AJ16-AI16)</f>
        <v>-148</v>
      </c>
      <c r="AL16" s="19">
        <f ca="1">IF(AK16=0,0,IF(AI16=0,1,AK16/AI16))</f>
        <v>-0.18853503184713377</v>
      </c>
      <c r="AM16" s="73">
        <f>SUMIF($C$6:AL$6,AM$5,$C16:AL16)</f>
        <v>2430</v>
      </c>
      <c r="AN16" s="73">
        <f ca="1">SUMIF($C$6:AM$6,AN$5,$C16:AM16)</f>
        <v>2162</v>
      </c>
      <c r="AO16" s="73">
        <f ca="1">SUM(AN16-AM16)</f>
        <v>-268</v>
      </c>
      <c r="AP16" s="19">
        <f ca="1">IF(AO16=0,0,IF(AM16=0,1,AO16/AM16))</f>
        <v>-0.1102880658436214</v>
      </c>
      <c r="AQ16" s="73">
        <f>+DE16</f>
        <v>825</v>
      </c>
      <c r="AR16" s="73">
        <f ca="1">OFFSET(DE16,0,14,1,1)</f>
        <v>664</v>
      </c>
      <c r="AS16" s="73">
        <f ca="1">SUM(AR16-AQ16)</f>
        <v>-161</v>
      </c>
      <c r="AT16" s="19">
        <f ca="1">IF(AS16=0,0,IF(AQ16=0,1,AS16/AQ16))</f>
        <v>-0.19515151515151516</v>
      </c>
      <c r="AU16" s="73">
        <f>SUMIF($C$6:AT$6,AU$5,$C16:AT16)</f>
        <v>3255</v>
      </c>
      <c r="AV16" s="73">
        <f ca="1">SUMIF($C$6:AU$6,AV$5,$C16:AU16)</f>
        <v>2826</v>
      </c>
      <c r="AW16" s="73">
        <f ca="1">SUM(AV16-AU16)</f>
        <v>-429</v>
      </c>
      <c r="AX16" s="19">
        <f ca="1">IF(AW16=0,0,IF(AU16=0,1,AW16/AU16))</f>
        <v>-0.13179723502304147</v>
      </c>
      <c r="AY16" s="73">
        <f>+DF16</f>
        <v>539</v>
      </c>
      <c r="AZ16" s="73">
        <f ca="1">OFFSET(DF16,0,14,1,1)</f>
        <v>741</v>
      </c>
      <c r="BA16" s="73">
        <f ca="1">SUM(AZ16-AY16)</f>
        <v>202</v>
      </c>
      <c r="BB16" s="19">
        <f ca="1">IF(BA16=0,0,IF(AY16=0,1,BA16/AY16))</f>
        <v>0.37476808905380332</v>
      </c>
      <c r="BC16" s="73">
        <f>SUMIF($C$6:BB$6,BC$5,$C16:BB16)</f>
        <v>3794</v>
      </c>
      <c r="BD16" s="73">
        <f ca="1">SUMIF($C$6:BC$6,BD$5,$C16:BC16)</f>
        <v>3567</v>
      </c>
      <c r="BE16" s="73">
        <f ca="1">SUM(BD16-BC16)</f>
        <v>-227</v>
      </c>
      <c r="BF16" s="19">
        <f ca="1">IF(BE16=0,0,IF(BC16=0,1,BE16/BC16))</f>
        <v>-5.9831312598840274E-2</v>
      </c>
      <c r="BG16" s="73">
        <f>+DG16</f>
        <v>675</v>
      </c>
      <c r="BH16" s="73">
        <f ca="1">OFFSET(DG16,0,14,1,1)</f>
        <v>841</v>
      </c>
      <c r="BI16" s="73">
        <f ca="1">SUM(BH16-BG16)</f>
        <v>166</v>
      </c>
      <c r="BJ16" s="19">
        <f ca="1">IF(BI16=0,0,IF(BG16=0,1,BI16/BG16))</f>
        <v>0.24592592592592594</v>
      </c>
      <c r="BK16" s="73">
        <f>SUMIF($C$6:BJ$6,BK$5,$C16:BJ16)</f>
        <v>4469</v>
      </c>
      <c r="BL16" s="73">
        <f ca="1">SUMIF($C$6:BK$6,BL$5,$C16:BK16)</f>
        <v>4408</v>
      </c>
      <c r="BM16" s="73">
        <f ca="1">SUM(BL16-BK16)</f>
        <v>-61</v>
      </c>
      <c r="BN16" s="19">
        <f ca="1">IF(BM16=0,0,IF(BK16=0,1,BM16/BK16))</f>
        <v>-1.3649586037144775E-2</v>
      </c>
      <c r="BO16" s="73">
        <f>+DH16</f>
        <v>694</v>
      </c>
      <c r="BP16" s="73">
        <f ca="1">OFFSET(DH16,0,14,1,1)</f>
        <v>737</v>
      </c>
      <c r="BQ16" s="73">
        <f ca="1">SUM(BP16-BO16)</f>
        <v>43</v>
      </c>
      <c r="BR16" s="19">
        <f ca="1">IF(BQ16=0,0,IF(BO16=0,1,BQ16/BO16))</f>
        <v>6.1959654178674349E-2</v>
      </c>
      <c r="BS16" s="73">
        <f>SUMIF($C$6:BR$6,BS$5,$C16:BR16)</f>
        <v>5163</v>
      </c>
      <c r="BT16" s="73">
        <f ca="1">SUMIF($C$6:BS$6,BT$5,$C16:BS16)</f>
        <v>5145</v>
      </c>
      <c r="BU16" s="73">
        <f ca="1">SUM(BT16-BS16)</f>
        <v>-18</v>
      </c>
      <c r="BV16" s="19">
        <f ca="1">IF(BU16=0,0,IF(BS16=0,1,BU16/BS16))</f>
        <v>-3.4863451481696689E-3</v>
      </c>
      <c r="BW16" s="73">
        <f>+DI16</f>
        <v>611</v>
      </c>
      <c r="BX16" s="73">
        <f ca="1">OFFSET(DI16,0,14,1,1)</f>
        <v>710</v>
      </c>
      <c r="BY16" s="73">
        <f ca="1">SUM(BX16-BW16)</f>
        <v>99</v>
      </c>
      <c r="BZ16" s="19">
        <f ca="1">IF(BY16=0,0,IF(BW16=0,1,BY16/BW16))</f>
        <v>0.16202945990180032</v>
      </c>
      <c r="CA16" s="73">
        <f>SUMIF($C$6:BZ$6,CA$5,$C16:BZ16)</f>
        <v>5774</v>
      </c>
      <c r="CB16" s="73">
        <f ca="1">SUMIF($C$6:CA$6,CB$5,$C16:CA16)</f>
        <v>5855</v>
      </c>
      <c r="CC16" s="73">
        <f ca="1">SUM(CB16-CA16)</f>
        <v>81</v>
      </c>
      <c r="CD16" s="19">
        <f ca="1">IF(CC16=0,0,IF(CA16=0,1,CC16/CA16))</f>
        <v>1.4028403186698995E-2</v>
      </c>
      <c r="CE16" s="73">
        <f>+DJ16</f>
        <v>576</v>
      </c>
      <c r="CF16" s="73">
        <f ca="1">OFFSET(DJ16,0,14,1,1)</f>
        <v>663</v>
      </c>
      <c r="CG16" s="73">
        <f ca="1">SUM(CF16-CE16)</f>
        <v>87</v>
      </c>
      <c r="CH16" s="19">
        <f ca="1">IF(CG16=0,0,IF(CE16=0,1,CG16/CE16))</f>
        <v>0.15104166666666666</v>
      </c>
      <c r="CI16" s="73">
        <f>SUMIF($C$6:CH$6,CI$5,$C16:CH16)</f>
        <v>6350</v>
      </c>
      <c r="CJ16" s="73">
        <f ca="1">SUMIF($C$6:CI$6,CJ$5,$C16:CI16)</f>
        <v>6518</v>
      </c>
      <c r="CK16" s="73">
        <f ca="1">SUM(CJ16-CI16)</f>
        <v>168</v>
      </c>
      <c r="CL16" s="19">
        <f ca="1">IF(CK16=0,0,IF(CI16=0,1,CK16/CI16))</f>
        <v>2.6456692913385826E-2</v>
      </c>
      <c r="CM16" s="73">
        <f>+DK16</f>
        <v>360</v>
      </c>
      <c r="CN16" s="73">
        <f ca="1">OFFSET(DK16,0,14,1,1)</f>
        <v>353</v>
      </c>
      <c r="CO16" s="73">
        <f ca="1">SUM(CN16-CM16)</f>
        <v>-7</v>
      </c>
      <c r="CP16" s="19">
        <f ca="1">IF(CO16=0,0,IF(CM16=0,1,CO16/CM16))</f>
        <v>-1.9444444444444445E-2</v>
      </c>
      <c r="CQ16" s="73">
        <f>SUMIF($C$6:CP$6,CQ$5,$C16:CP16)</f>
        <v>6710</v>
      </c>
      <c r="CR16" s="73">
        <f ca="1">SUMIF($C$6:CQ$6,CR$5,$C16:CQ16)</f>
        <v>6871</v>
      </c>
      <c r="CS16" s="73">
        <f ca="1">SUM(CR16-CQ16)</f>
        <v>161</v>
      </c>
      <c r="CT16" s="19">
        <f ca="1">IF(CS16=0,0,IF(CQ16=0,1,CS16/CQ16))</f>
        <v>2.399403874813711E-2</v>
      </c>
      <c r="CW16" t="s">
        <v>10</v>
      </c>
      <c r="CX16" t="s">
        <v>8</v>
      </c>
      <c r="CY16" s="7"/>
      <c r="CZ16" s="74">
        <f>SUMIF(BWB!$A$129:$A$139,'2013-2014'!CZ$7,BWB!D$129:D$139)</f>
        <v>344</v>
      </c>
      <c r="DA16" s="74">
        <f>SUMIF(BWB!$A$129:$A$139,'2013-2014'!DA$7,BWB!E$129:E$139)</f>
        <v>352</v>
      </c>
      <c r="DB16" s="74">
        <f>SUMIF(BWB!$A$129:$A$139,'2013-2014'!DB$7,BWB!F$129:F$139)</f>
        <v>411</v>
      </c>
      <c r="DC16" s="74">
        <f>SUMIF(BWB!$A$129:$A$139,'2013-2014'!DC$7,BWB!G$129:G$139)</f>
        <v>538</v>
      </c>
      <c r="DD16" s="74">
        <f>SUMIF(BWB!$A$129:$A$139,'2013-2014'!DD$7,BWB!H$129:H$139)</f>
        <v>785</v>
      </c>
      <c r="DE16" s="74">
        <f>SUMIF(BWB!$A$129:$A$139,'2013-2014'!DE$7,BWB!I$129:I$139)</f>
        <v>825</v>
      </c>
      <c r="DF16" s="74">
        <f>SUMIF(BWB!$A$129:$A$139,'2013-2014'!DF$7,BWB!J$129:J$139)</f>
        <v>539</v>
      </c>
      <c r="DG16" s="74">
        <f>SUMIF(BWB!$A$129:$A$139,'2013-2014'!DG$7,BWB!K$129:K$139)</f>
        <v>675</v>
      </c>
      <c r="DH16" s="74">
        <f>SUMIF(BWB!$A$129:$A$139,'2013-2014'!DH$7,BWB!L$129:L$139)</f>
        <v>694</v>
      </c>
      <c r="DI16" s="74">
        <f>SUMIF(BWB!$A$129:$A$139,'2013-2014'!DI$7,BWB!M$129:M$139)</f>
        <v>611</v>
      </c>
      <c r="DJ16" s="74">
        <f>SUMIF(BWB!$A$129:$A$139,'2013-2014'!DJ$7,BWB!N$129:N$139)</f>
        <v>576</v>
      </c>
      <c r="DK16" s="74">
        <f>SUMIF(BWB!$A$129:$A$139,'2013-2014'!DK$7,BWB!O$129:O$139)</f>
        <v>360</v>
      </c>
      <c r="DN16" s="74">
        <f>SUMIF(BWB!$A$129:$A$139,'2013-2014'!DN$7,BWB!D$129:D$139)</f>
        <v>364</v>
      </c>
      <c r="DO16" s="74">
        <f>SUMIF(BWB!$A$129:$A$139,'2013-2014'!DO$7,BWB!E$129:E$139)</f>
        <v>300</v>
      </c>
      <c r="DP16" s="74">
        <f>SUMIF(BWB!$A$129:$A$139,'2013-2014'!DP$7,BWB!F$129:F$139)</f>
        <v>403</v>
      </c>
      <c r="DQ16" s="74">
        <f>SUMIF(BWB!$A$129:$A$139,'2013-2014'!DQ$7,BWB!G$129:G$139)</f>
        <v>458</v>
      </c>
      <c r="DR16" s="74">
        <f>SUMIF(BWB!$A$129:$A$139,'2013-2014'!DR$7,BWB!H$129:H$139)</f>
        <v>637</v>
      </c>
      <c r="DS16" s="74">
        <f>SUMIF(BWB!$A$129:$A$139,'2013-2014'!DS$7,BWB!I$129:I$139)</f>
        <v>664</v>
      </c>
      <c r="DT16" s="74">
        <f>SUMIF(BWB!$A$129:$A$139,'2013-2014'!DT$7,BWB!J$129:J$139)</f>
        <v>741</v>
      </c>
      <c r="DU16" s="74">
        <f>SUMIF(BWB!$A$129:$A$139,'2013-2014'!DU$7,BWB!K$129:K$139)</f>
        <v>841</v>
      </c>
      <c r="DV16" s="74">
        <f>SUMIF(BWB!$A$129:$A$139,'2013-2014'!DV$7,BWB!L$129:L$139)</f>
        <v>737</v>
      </c>
      <c r="DW16" s="74">
        <f>SUMIF(BWB!$A$129:$A$139,'2013-2014'!DW$7,BWB!M$129:M$139)</f>
        <v>710</v>
      </c>
      <c r="DX16" s="74">
        <f>SUMIF(BWB!$A$129:$A$139,'2013-2014'!DX$7,BWB!N$129:N$139)</f>
        <v>663</v>
      </c>
      <c r="DY16" s="74">
        <f>SUMIF(BWB!$A$129:$A$139,'2013-2014'!DY$7,BWB!O$129:O$139)</f>
        <v>353</v>
      </c>
    </row>
    <row r="17" spans="1:130" s="7" customFormat="1">
      <c r="A17" s="75"/>
      <c r="B17" s="24" t="s">
        <v>9</v>
      </c>
      <c r="C17" s="12">
        <f>+SUM(C14:C16)</f>
        <v>370235</v>
      </c>
      <c r="D17" s="86">
        <f ca="1">+SUM(D14:D16)</f>
        <v>355756</v>
      </c>
      <c r="E17" s="12">
        <f ca="1">SUM(E14:E16)</f>
        <v>-14479</v>
      </c>
      <c r="F17" s="13">
        <f ca="1">IF(E17=0,0,IF(C17=0,1,E17/C17))</f>
        <v>-3.9107593825543234E-2</v>
      </c>
      <c r="G17" s="12">
        <f>SUM(G14:G16)</f>
        <v>370235</v>
      </c>
      <c r="H17" s="86">
        <f ca="1">SUM(H14:H16)</f>
        <v>355756</v>
      </c>
      <c r="I17" s="12">
        <f ca="1">SUM(I14:I16)</f>
        <v>-14479</v>
      </c>
      <c r="J17" s="13">
        <f ca="1">IF(I17=0,0,IF(G17=0,1,I17/G17))</f>
        <v>-3.9107593825543234E-2</v>
      </c>
      <c r="K17" s="12">
        <f>+SUM(K14:K16)</f>
        <v>337766</v>
      </c>
      <c r="L17" s="86">
        <f ca="1">+SUM(L14:L16)</f>
        <v>332912</v>
      </c>
      <c r="M17" s="12">
        <f ca="1">SUM(M14:M16)</f>
        <v>-4854</v>
      </c>
      <c r="N17" s="13">
        <f ca="1">IF(M17=0,0,IF(K17=0,1,M17/K17))</f>
        <v>-1.4370895827288715E-2</v>
      </c>
      <c r="O17" s="12">
        <f>SUM(O14:O16)</f>
        <v>708001</v>
      </c>
      <c r="P17" s="86">
        <f ca="1">SUM(P14:P16)</f>
        <v>688668</v>
      </c>
      <c r="Q17" s="12">
        <f ca="1">SUM(Q14:Q16)</f>
        <v>-19333</v>
      </c>
      <c r="R17" s="13">
        <f ca="1">IF(Q17=0,0,IF(O17=0,1,Q17/O17))</f>
        <v>-2.7306458606696882E-2</v>
      </c>
      <c r="S17" s="12">
        <f>+SUM(S14:S16)</f>
        <v>422851</v>
      </c>
      <c r="T17" s="86">
        <f ca="1">+SUM(T14:T16)</f>
        <v>404725</v>
      </c>
      <c r="U17" s="12">
        <f ca="1">SUM(U14:U16)</f>
        <v>-18126</v>
      </c>
      <c r="V17" s="13">
        <f ca="1">IF(U17=0,0,IF(S17=0,1,U17/S17))</f>
        <v>-4.2866163258452744E-2</v>
      </c>
      <c r="W17" s="12">
        <f>SUM(W14:W16)</f>
        <v>1130852</v>
      </c>
      <c r="X17" s="86">
        <f ca="1">SUM(X14:X16)</f>
        <v>1093393</v>
      </c>
      <c r="Y17" s="12">
        <f ca="1">SUM(Y14:Y16)</f>
        <v>-37459</v>
      </c>
      <c r="Z17" s="13">
        <f ca="1">IF(Y17=0,0,IF(W17=0,1,Y17/W17))</f>
        <v>-3.3124582173440907E-2</v>
      </c>
      <c r="AA17" s="12">
        <f>+SUM(AA14:AA16)</f>
        <v>417851</v>
      </c>
      <c r="AB17" s="86">
        <f ca="1">+SUM(AB14:AB16)</f>
        <v>428165</v>
      </c>
      <c r="AC17" s="12">
        <f ca="1">SUM(AC14:AC16)</f>
        <v>10314</v>
      </c>
      <c r="AD17" s="13">
        <f ca="1">IF(AC17=0,0,IF(AA17=0,1,AC17/AA17))</f>
        <v>2.4683439790738802E-2</v>
      </c>
      <c r="AE17" s="12">
        <f>SUM(AE14:AE16)</f>
        <v>1548703</v>
      </c>
      <c r="AF17" s="86">
        <f ca="1">SUM(AF14:AF16)</f>
        <v>1521558</v>
      </c>
      <c r="AG17" s="12">
        <f ca="1">SUM(AG14:AG16)</f>
        <v>-27145</v>
      </c>
      <c r="AH17" s="13">
        <f ca="1">IF(AG17=0,0,IF(AE17=0,1,AG17/AE17))</f>
        <v>-1.7527569843927466E-2</v>
      </c>
      <c r="AI17" s="12">
        <f>+SUM(AI14:AI16)</f>
        <v>471510</v>
      </c>
      <c r="AJ17" s="86">
        <f ca="1">+SUM(AJ14:AJ16)</f>
        <v>473398</v>
      </c>
      <c r="AK17" s="12">
        <f ca="1">SUM(AK14:AK16)</f>
        <v>1888</v>
      </c>
      <c r="AL17" s="13">
        <f ca="1">IF(AK17=0,0,IF(AI17=0,1,AK17/AI17))</f>
        <v>4.0041568577548724E-3</v>
      </c>
      <c r="AM17" s="12">
        <f>SUM(AM14:AM16)</f>
        <v>2020213</v>
      </c>
      <c r="AN17" s="86">
        <f ca="1">SUM(AN14:AN16)</f>
        <v>1994956</v>
      </c>
      <c r="AO17" s="12">
        <f ca="1">SUM(AO14:AO16)</f>
        <v>-25257</v>
      </c>
      <c r="AP17" s="13">
        <f ca="1">IF(AO17=0,0,IF(AM17=0,1,AO17/AM17))</f>
        <v>-1.2502147050830779E-2</v>
      </c>
      <c r="AQ17" s="12">
        <f>+SUM(AQ14:AQ16)</f>
        <v>480863</v>
      </c>
      <c r="AR17" s="86">
        <f ca="1">+SUM(AR14:AR16)</f>
        <v>487310</v>
      </c>
      <c r="AS17" s="12">
        <f ca="1">SUM(AS14:AS16)</f>
        <v>6447</v>
      </c>
      <c r="AT17" s="13">
        <f ca="1">IF(AS17=0,0,IF(AQ17=0,1,AS17/AQ17))</f>
        <v>1.3407145070425465E-2</v>
      </c>
      <c r="AU17" s="12">
        <f>SUM(AU14:AU16)</f>
        <v>2501076</v>
      </c>
      <c r="AV17" s="86">
        <f ca="1">SUM(AV14:AV16)</f>
        <v>2482266</v>
      </c>
      <c r="AW17" s="12">
        <f ca="1">SUM(AW14:AW16)</f>
        <v>-18810</v>
      </c>
      <c r="AX17" s="13">
        <f ca="1">IF(AW17=0,0,IF(AU17=0,1,AW17/AU17))</f>
        <v>-7.5207630635774365E-3</v>
      </c>
      <c r="AY17" s="12">
        <f>+SUM(AY14:AY16)</f>
        <v>525506</v>
      </c>
      <c r="AZ17" s="86">
        <f ca="1">+SUM(AZ14:AZ16)</f>
        <v>533013</v>
      </c>
      <c r="BA17" s="12">
        <f ca="1">SUM(BA14:BA16)</f>
        <v>7507</v>
      </c>
      <c r="BB17" s="13">
        <f ca="1">IF(BA17=0,0,IF(AY17=0,1,BA17/AY17))</f>
        <v>1.4285279330778335E-2</v>
      </c>
      <c r="BC17" s="12">
        <f>SUM(BC14:BC16)</f>
        <v>3026582</v>
      </c>
      <c r="BD17" s="86">
        <f ca="1">SUM(BD14:BD16)</f>
        <v>3015279</v>
      </c>
      <c r="BE17" s="12">
        <f ca="1">SUM(BE14:BE16)</f>
        <v>-11303</v>
      </c>
      <c r="BF17" s="13">
        <f ca="1">IF(BE17=0,0,IF(BC17=0,1,BE17/BC17))</f>
        <v>-3.7345758350508925E-3</v>
      </c>
      <c r="BG17" s="12">
        <f>+SUM(BG14:BG16)</f>
        <v>576776</v>
      </c>
      <c r="BH17" s="86">
        <f ca="1">+SUM(BH14:BH16)</f>
        <v>562187</v>
      </c>
      <c r="BI17" s="12">
        <f ca="1">SUM(BI14:BI16)</f>
        <v>-14589</v>
      </c>
      <c r="BJ17" s="13">
        <f ca="1">IF(BI17=0,0,IF(BG17=0,1,BI17/BG17))</f>
        <v>-2.5294048296045604E-2</v>
      </c>
      <c r="BK17" s="12">
        <f>SUM(BK14:BK16)</f>
        <v>3603358</v>
      </c>
      <c r="BL17" s="86">
        <f ca="1">SUM(BL14:BL16)</f>
        <v>3577466</v>
      </c>
      <c r="BM17" s="12">
        <f ca="1">SUM(BM14:BM16)</f>
        <v>-25892</v>
      </c>
      <c r="BN17" s="13">
        <f ca="1">IF(BM17=0,0,IF(BK17=0,1,BM17/BK17))</f>
        <v>-7.1855197290971364E-3</v>
      </c>
      <c r="BO17" s="12">
        <f>+SUM(BO14:BO16)</f>
        <v>462661</v>
      </c>
      <c r="BP17" s="86">
        <f ca="1">+SUM(BP14:BP16)</f>
        <v>461422</v>
      </c>
      <c r="BQ17" s="12">
        <f ca="1">SUM(BQ14:BQ16)</f>
        <v>-1239</v>
      </c>
      <c r="BR17" s="13">
        <f ca="1">IF(BQ17=0,0,IF(BO17=0,1,BQ17/BO17))</f>
        <v>-2.6779866900387109E-3</v>
      </c>
      <c r="BS17" s="12">
        <f>SUM(BS14:BS16)</f>
        <v>4066019</v>
      </c>
      <c r="BT17" s="86">
        <f ca="1">SUM(BT14:BT16)</f>
        <v>4038888</v>
      </c>
      <c r="BU17" s="12">
        <f ca="1">SUM(BU14:BU16)</f>
        <v>-27131</v>
      </c>
      <c r="BV17" s="13">
        <f ca="1">IF(BU17=0,0,IF(BS17=0,1,BU17/BS17))</f>
        <v>-6.6726200738363491E-3</v>
      </c>
      <c r="BW17" s="12">
        <f>+SUM(BW14:BW16)</f>
        <v>472112</v>
      </c>
      <c r="BX17" s="86">
        <f ca="1">+SUM(BX14:BX16)</f>
        <v>472124</v>
      </c>
      <c r="BY17" s="12">
        <f ca="1">SUM(BY14:BY16)</f>
        <v>12</v>
      </c>
      <c r="BZ17" s="13">
        <f ca="1">IF(BY17=0,0,IF(BW17=0,1,BY17/BW17))</f>
        <v>2.5417697495509542E-5</v>
      </c>
      <c r="CA17" s="12">
        <f>SUM(CA14:CA16)</f>
        <v>4538131</v>
      </c>
      <c r="CB17" s="86">
        <f ca="1">SUM(CB14:CB16)</f>
        <v>4511012</v>
      </c>
      <c r="CC17" s="12">
        <f ca="1">SUM(CC14:CC16)</f>
        <v>-27119</v>
      </c>
      <c r="CD17" s="13">
        <f ca="1">IF(CC17=0,0,IF(CA17=0,1,CC17/CA17))</f>
        <v>-5.9758081024985834E-3</v>
      </c>
      <c r="CE17" s="12">
        <f>+SUM(CE14:CE16)</f>
        <v>439918</v>
      </c>
      <c r="CF17" s="86">
        <f ca="1">+SUM(CF14:CF16)</f>
        <v>421831</v>
      </c>
      <c r="CG17" s="12">
        <f ca="1">SUM(CG14:CG16)</f>
        <v>-18087</v>
      </c>
      <c r="CH17" s="13">
        <f ca="1">IF(CG17=0,0,IF(CE17=0,1,CG17/CE17))</f>
        <v>-4.1114480425897555E-2</v>
      </c>
      <c r="CI17" s="12">
        <f>SUM(CI14:CI16)</f>
        <v>4978049</v>
      </c>
      <c r="CJ17" s="86">
        <f ca="1">SUM(CJ14:CJ16)</f>
        <v>4932843</v>
      </c>
      <c r="CK17" s="12">
        <f ca="1">SUM(CK14:CK16)</f>
        <v>-45206</v>
      </c>
      <c r="CL17" s="13">
        <f ca="1">IF(CK17=0,0,IF(CI17=0,1,CK17/CI17))</f>
        <v>-9.0810677034316046E-3</v>
      </c>
      <c r="CM17" s="12">
        <f>+SUM(CM14:CM16)</f>
        <v>427159</v>
      </c>
      <c r="CN17" s="86">
        <f ca="1">+SUM(CN14:CN16)</f>
        <v>422821</v>
      </c>
      <c r="CO17" s="12">
        <f ca="1">SUM(CO14:CO16)</f>
        <v>-4338</v>
      </c>
      <c r="CP17" s="13">
        <f ca="1">IF(CO17=0,0,IF(CM17=0,1,CO17/CM17))</f>
        <v>-1.0155469040802136E-2</v>
      </c>
      <c r="CQ17" s="12">
        <f>SUM(CQ14:CQ16)</f>
        <v>5405208</v>
      </c>
      <c r="CR17" s="86">
        <f ca="1">SUM(CR14:CR16)</f>
        <v>5355664</v>
      </c>
      <c r="CS17" s="12">
        <f ca="1">SUM(CS14:CS16)</f>
        <v>-49544</v>
      </c>
      <c r="CT17" s="13">
        <f ca="1">IF(CS17=0,0,IF(CQ17=0,1,CS17/CQ17))</f>
        <v>-9.1659747413975565E-3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311437</v>
      </c>
      <c r="D19" s="73">
        <f ca="1">OFFSET(CZ19,0,14,1,1)</f>
        <v>286184</v>
      </c>
      <c r="E19" s="18">
        <f ca="1">SUM(D19-C19)</f>
        <v>-25253</v>
      </c>
      <c r="F19" s="19">
        <f ca="1">IF(E19=0,0,IF(C19=0,1,E19/C19))</f>
        <v>-8.1085420165234054E-2</v>
      </c>
      <c r="G19" s="18">
        <f>SUMIF($C$6:F$6,G$5,$C19:F19)</f>
        <v>311437</v>
      </c>
      <c r="H19" s="73">
        <f ca="1">SUMIF($C$6:G$6,H$5,$C19:G19)</f>
        <v>286184</v>
      </c>
      <c r="I19" s="18">
        <f ca="1">SUM(H19-G19)</f>
        <v>-25253</v>
      </c>
      <c r="J19" s="19">
        <f ca="1">IF(I19=0,0,IF(G19=0,1,I19/G19))</f>
        <v>-8.1085420165234054E-2</v>
      </c>
      <c r="K19" s="18">
        <f>+DA19</f>
        <v>278379</v>
      </c>
      <c r="L19" s="73">
        <f ca="1">OFFSET(DA19,0,14,1,1)</f>
        <v>270598</v>
      </c>
      <c r="M19" s="18">
        <f ca="1">SUM(L19-K19)</f>
        <v>-7781</v>
      </c>
      <c r="N19" s="19">
        <f ca="1">IF(M19=0,0,IF(K19=0,1,M19/K19))</f>
        <v>-2.795110263346014E-2</v>
      </c>
      <c r="O19" s="18">
        <f>SUMIF($C$6:N$6,O$5,$C19:N19)</f>
        <v>589816</v>
      </c>
      <c r="P19" s="73">
        <f ca="1">SUMIF($C$6:O$6,P$5,$C19:O19)</f>
        <v>556782</v>
      </c>
      <c r="Q19" s="18">
        <f ca="1">SUM(P19-O19)</f>
        <v>-33034</v>
      </c>
      <c r="R19" s="19">
        <f ca="1">IF(Q19=0,0,IF(O19=0,1,Q19/O19))</f>
        <v>-5.6007297190988375E-2</v>
      </c>
      <c r="S19" s="18">
        <f>+DB19</f>
        <v>325477</v>
      </c>
      <c r="T19" s="73">
        <f ca="1">OFFSET(DB19,0,14,1,1)</f>
        <v>320395</v>
      </c>
      <c r="U19" s="18">
        <f ca="1">SUM(T19-S19)</f>
        <v>-5082</v>
      </c>
      <c r="V19" s="19">
        <f ca="1">IF(U19=0,0,IF(S19=0,1,U19/S19))</f>
        <v>-1.5614006519661912E-2</v>
      </c>
      <c r="W19" s="18">
        <f>SUMIF($C$6:V$6,W$5,$C19:V19)</f>
        <v>915293</v>
      </c>
      <c r="X19" s="73">
        <f ca="1">SUMIF($C$6:W$6,X$5,$C19:W19)</f>
        <v>877177</v>
      </c>
      <c r="Y19" s="18">
        <f ca="1">SUM(X19-W19)</f>
        <v>-38116</v>
      </c>
      <c r="Z19" s="19">
        <f ca="1">IF(Y19=0,0,IF(W19=0,1,Y19/W19))</f>
        <v>-4.1643495580103856E-2</v>
      </c>
      <c r="AA19" s="18">
        <f>+DC19</f>
        <v>321989</v>
      </c>
      <c r="AB19" s="73">
        <f ca="1">OFFSET(DC19,0,14,1,1)</f>
        <v>322532</v>
      </c>
      <c r="AC19" s="18">
        <f ca="1">SUM(AB19-AA19)</f>
        <v>543</v>
      </c>
      <c r="AD19" s="19">
        <f ca="1">IF(AC19=0,0,IF(AA19=0,1,AC19/AA19))</f>
        <v>1.6863930134259244E-3</v>
      </c>
      <c r="AE19" s="18">
        <f>SUMIF($C$6:AD$6,AE$5,$C19:AD19)</f>
        <v>1237282</v>
      </c>
      <c r="AF19" s="73">
        <f ca="1">SUMIF($C$6:AE$6,AF$5,$C19:AE19)</f>
        <v>1199709</v>
      </c>
      <c r="AG19" s="18">
        <f ca="1">SUM(AF19-AE19)</f>
        <v>-37573</v>
      </c>
      <c r="AH19" s="19">
        <f ca="1">IF(AG19=0,0,IF(AE19=0,1,AG19/AE19))</f>
        <v>-3.0367369766956927E-2</v>
      </c>
      <c r="AI19" s="18">
        <f>+DD19</f>
        <v>337880</v>
      </c>
      <c r="AJ19" s="73">
        <f ca="1">OFFSET(DD19,0,14,1,1)</f>
        <v>329552</v>
      </c>
      <c r="AK19" s="18">
        <f ca="1">SUM(AJ19-AI19)</f>
        <v>-8328</v>
      </c>
      <c r="AL19" s="19">
        <f ca="1">IF(AK19=0,0,IF(AI19=0,1,AK19/AI19))</f>
        <v>-2.4647803954066533E-2</v>
      </c>
      <c r="AM19" s="18">
        <f>SUMIF($C$6:AL$6,AM$5,$C19:AL19)</f>
        <v>1575162</v>
      </c>
      <c r="AN19" s="73">
        <f ca="1">SUMIF($C$6:AM$6,AN$5,$C19:AM19)</f>
        <v>1529261</v>
      </c>
      <c r="AO19" s="18">
        <f ca="1">SUM(AN19-AM19)</f>
        <v>-45901</v>
      </c>
      <c r="AP19" s="19">
        <f ca="1">IF(AO19=0,0,IF(AM19=0,1,AO19/AM19))</f>
        <v>-2.9140494755460072E-2</v>
      </c>
      <c r="AQ19" s="18">
        <f>+DE19</f>
        <v>323713</v>
      </c>
      <c r="AR19" s="73">
        <f ca="1">OFFSET(DE19,0,14,1,1)</f>
        <v>323136</v>
      </c>
      <c r="AS19" s="18">
        <f ca="1">SUM(AR19-AQ19)</f>
        <v>-577</v>
      </c>
      <c r="AT19" s="19">
        <f ca="1">IF(AS19=0,0,IF(AQ19=0,1,AS19/AQ19))</f>
        <v>-1.782443090021099E-3</v>
      </c>
      <c r="AU19" s="18">
        <f>SUMIF($C$6:AT$6,AU$5,$C19:AT19)</f>
        <v>1898875</v>
      </c>
      <c r="AV19" s="73">
        <f ca="1">SUMIF($C$6:AU$6,AV$5,$C19:AU19)</f>
        <v>1852397</v>
      </c>
      <c r="AW19" s="18">
        <f ca="1">SUM(AV19-AU19)</f>
        <v>-46478</v>
      </c>
      <c r="AX19" s="19">
        <f ca="1">IF(AW19=0,0,IF(AU19=0,1,AW19/AU19))</f>
        <v>-2.4476597985649398E-2</v>
      </c>
      <c r="AY19" s="18">
        <f>+DF19</f>
        <v>333155</v>
      </c>
      <c r="AZ19" s="73">
        <f ca="1">OFFSET(DF19,0,14,1,1)</f>
        <v>333692</v>
      </c>
      <c r="BA19" s="18">
        <f ca="1">SUM(AZ19-AY19)</f>
        <v>537</v>
      </c>
      <c r="BB19" s="19">
        <f ca="1">IF(BA19=0,0,IF(AY19=0,1,BA19/AY19))</f>
        <v>1.6118623463553001E-3</v>
      </c>
      <c r="BC19" s="18">
        <f>SUMIF($C$6:BB$6,BC$5,$C19:BB19)</f>
        <v>2232030</v>
      </c>
      <c r="BD19" s="73">
        <f ca="1">SUMIF($C$6:BC$6,BD$5,$C19:BC19)</f>
        <v>2186089</v>
      </c>
      <c r="BE19" s="18">
        <f ca="1">SUM(BD19-BC19)</f>
        <v>-45941</v>
      </c>
      <c r="BF19" s="19">
        <f ca="1">IF(BE19=0,0,IF(BC19=0,1,BE19/BC19))</f>
        <v>-2.0582608656693681E-2</v>
      </c>
      <c r="BG19" s="18">
        <f>+DG19</f>
        <v>354985</v>
      </c>
      <c r="BH19" s="73">
        <f ca="1">OFFSET(DG19,0,14,1,1)</f>
        <v>344852</v>
      </c>
      <c r="BI19" s="18">
        <f ca="1">SUM(BH19-BG19)</f>
        <v>-10133</v>
      </c>
      <c r="BJ19" s="19">
        <f ca="1">IF(BI19=0,0,IF(BG19=0,1,BI19/BG19))</f>
        <v>-2.8544868093018014E-2</v>
      </c>
      <c r="BK19" s="18">
        <f>SUMIF($C$6:BJ$6,BK$5,$C19:BJ19)</f>
        <v>2587015</v>
      </c>
      <c r="BL19" s="73">
        <f ca="1">SUMIF($C$6:BK$6,BL$5,$C19:BK19)</f>
        <v>2530941</v>
      </c>
      <c r="BM19" s="18">
        <f ca="1">SUM(BL19-BK19)</f>
        <v>-56074</v>
      </c>
      <c r="BN19" s="19">
        <f ca="1">IF(BM19=0,0,IF(BK19=0,1,BM19/BK19))</f>
        <v>-2.1675173897329546E-2</v>
      </c>
      <c r="BO19" s="18">
        <f>+DH19</f>
        <v>325000</v>
      </c>
      <c r="BP19" s="73">
        <f ca="1">OFFSET(DH19,0,14,1,1)</f>
        <v>321899</v>
      </c>
      <c r="BQ19" s="18">
        <f ca="1">SUM(BP19-BO19)</f>
        <v>-3101</v>
      </c>
      <c r="BR19" s="19">
        <f ca="1">IF(BQ19=0,0,IF(BO19=0,1,BQ19/BO19))</f>
        <v>-9.5415384615384607E-3</v>
      </c>
      <c r="BS19" s="18">
        <f>SUMIF($C$6:BR$6,BS$5,$C19:BR19)</f>
        <v>2912015</v>
      </c>
      <c r="BT19" s="73">
        <f ca="1">SUMIF($C$6:BS$6,BT$5,$C19:BS19)</f>
        <v>2852840</v>
      </c>
      <c r="BU19" s="18">
        <f ca="1">SUM(BT19-BS19)</f>
        <v>-59175</v>
      </c>
      <c r="BV19" s="19">
        <f ca="1">IF(BU19=0,0,IF(BS19=0,1,BU19/BS19))</f>
        <v>-2.0320980489454896E-2</v>
      </c>
      <c r="BW19" s="18">
        <f>+DI19</f>
        <v>344558</v>
      </c>
      <c r="BX19" s="73">
        <f ca="1">OFFSET(DI19,0,14,1,1)</f>
        <v>337522</v>
      </c>
      <c r="BY19" s="18">
        <f ca="1">SUM(BX19-BW19)</f>
        <v>-7036</v>
      </c>
      <c r="BZ19" s="19">
        <f ca="1">IF(BY19=0,0,IF(BW19=0,1,BY19/BW19))</f>
        <v>-2.0420364641076393E-2</v>
      </c>
      <c r="CA19" s="18">
        <f>SUMIF($C$6:BZ$6,CA$5,$C19:BZ19)</f>
        <v>3256573</v>
      </c>
      <c r="CB19" s="73">
        <f ca="1">SUMIF($C$6:CA$6,CB$5,$C19:CA19)</f>
        <v>3190362</v>
      </c>
      <c r="CC19" s="18">
        <f ca="1">SUM(CB19-CA19)</f>
        <v>-66211</v>
      </c>
      <c r="CD19" s="19">
        <f ca="1">IF(CC19=0,0,IF(CA19=0,1,CC19/CA19))</f>
        <v>-2.033149571650935E-2</v>
      </c>
      <c r="CE19" s="18">
        <f>+DJ19</f>
        <v>325225</v>
      </c>
      <c r="CF19" s="73">
        <f ca="1">OFFSET(DJ19,0,14,1,1)</f>
        <v>316268</v>
      </c>
      <c r="CG19" s="18">
        <f ca="1">SUM(CF19-CE19)</f>
        <v>-8957</v>
      </c>
      <c r="CH19" s="19">
        <f ca="1">IF(CG19=0,0,IF(CE19=0,1,CG19/CE19))</f>
        <v>-2.7540933200092245E-2</v>
      </c>
      <c r="CI19" s="18">
        <f>SUMIF($C$6:CH$6,CI$5,$C19:CH19)</f>
        <v>3581798</v>
      </c>
      <c r="CJ19" s="73">
        <f ca="1">SUMIF($C$6:CI$6,CJ$5,$C19:CI19)</f>
        <v>3506630</v>
      </c>
      <c r="CK19" s="18">
        <f ca="1">SUM(CJ19-CI19)</f>
        <v>-75168</v>
      </c>
      <c r="CL19" s="19">
        <f ca="1">IF(CK19=0,0,IF(CI19=0,1,CK19/CI19))</f>
        <v>-2.0986108094314643E-2</v>
      </c>
      <c r="CM19" s="18">
        <f>+DK19</f>
        <v>324789</v>
      </c>
      <c r="CN19" s="73">
        <f ca="1">OFFSET(DK19,0,14,1,1)</f>
        <v>327791</v>
      </c>
      <c r="CO19" s="18">
        <f ca="1">SUM(CN19-CM19)</f>
        <v>3002</v>
      </c>
      <c r="CP19" s="19">
        <f ca="1">IF(CO19=0,0,IF(CM19=0,1,CO19/CM19))</f>
        <v>9.242923867495513E-3</v>
      </c>
      <c r="CQ19" s="18">
        <f>SUMIF($C$6:CP$6,CQ$5,$C19:CP19)</f>
        <v>3906587</v>
      </c>
      <c r="CR19" s="73">
        <f ca="1">SUMIF($C$6:CQ$6,CR$5,$C19:CQ19)</f>
        <v>3834421</v>
      </c>
      <c r="CS19" s="18">
        <f ca="1">SUM(CR19-CQ19)</f>
        <v>-72166</v>
      </c>
      <c r="CT19" s="19">
        <f ca="1">IF(CS19=0,0,IF(CQ19=0,1,CS19/CQ19))</f>
        <v>-1.8472902305772275E-2</v>
      </c>
      <c r="CW19" t="s">
        <v>11</v>
      </c>
      <c r="CX19" t="s">
        <v>6</v>
      </c>
      <c r="CZ19" s="74">
        <f>SUMIF(DWT!$A$93:$A$103,'2013-2014'!CZ$7,DWT!D$93:D$103)</f>
        <v>311437</v>
      </c>
      <c r="DA19" s="74">
        <f>SUMIF(DWT!$A$93:$A$103,'2013-2014'!DA$7,DWT!E$93:E$103)</f>
        <v>278379</v>
      </c>
      <c r="DB19" s="74">
        <f>SUMIF(DWT!$A$93:$A$103,'2013-2014'!DB$7,DWT!F$93:F$103)</f>
        <v>325477</v>
      </c>
      <c r="DC19" s="74">
        <f>SUMIF(DWT!$A$93:$A$103,'2013-2014'!DC$7,DWT!G$93:G$103)</f>
        <v>321989</v>
      </c>
      <c r="DD19" s="74">
        <f>SUMIF(DWT!$A$93:$A$103,'2013-2014'!DD$7,DWT!H$93:H$103)</f>
        <v>337880</v>
      </c>
      <c r="DE19" s="74">
        <f>SUMIF(DWT!$A$93:$A$103,'2013-2014'!DE$7,DWT!I$93:I$103)</f>
        <v>323713</v>
      </c>
      <c r="DF19" s="74">
        <f>SUMIF(DWT!$A$93:$A$103,'2013-2014'!DF$7,DWT!J$93:J$103)</f>
        <v>333155</v>
      </c>
      <c r="DG19" s="74">
        <f>SUMIF(DWT!$A$93:$A$103,'2013-2014'!DG$7,DWT!K$93:K$103)</f>
        <v>354985</v>
      </c>
      <c r="DH19" s="74">
        <f>SUMIF(DWT!$A$93:$A$103,'2013-2014'!DH$7,DWT!L$93:L$103)</f>
        <v>325000</v>
      </c>
      <c r="DI19" s="74">
        <f>SUMIF(DWT!$A$93:$A$103,'2013-2014'!DI$7,DWT!M$93:M$103)</f>
        <v>344558</v>
      </c>
      <c r="DJ19" s="74">
        <f>SUMIF(DWT!$A$93:$A$103,'2013-2014'!DJ$7,DWT!N$93:N$103)</f>
        <v>325225</v>
      </c>
      <c r="DK19" s="74">
        <f>SUMIF(DWT!$A$93:$A$103,'2013-2014'!DK$7,DWT!O$93:O$103)</f>
        <v>324789</v>
      </c>
      <c r="DN19" s="74">
        <f>SUMIF(DWT!$A$93:$A$103,'2013-2014'!DN$7,DWT!D$93:D$103)</f>
        <v>286184</v>
      </c>
      <c r="DO19" s="74">
        <f>SUMIF(DWT!$A$93:$A$103,'2013-2014'!DO$7,DWT!E$93:E$103)</f>
        <v>270598</v>
      </c>
      <c r="DP19" s="74">
        <f>SUMIF(DWT!$A$93:$A$103,'2013-2014'!DP$7,DWT!F$93:F$103)</f>
        <v>320395</v>
      </c>
      <c r="DQ19" s="74">
        <f>SUMIF(DWT!$A$93:$A$103,'2013-2014'!DQ$7,DWT!G$93:G$103)</f>
        <v>322532</v>
      </c>
      <c r="DR19" s="74">
        <f>SUMIF(DWT!$A$93:$A$103,'2013-2014'!DR$7,DWT!H$93:H$103)</f>
        <v>329552</v>
      </c>
      <c r="DS19" s="74">
        <f>SUMIF(DWT!$A$93:$A$103,'2013-2014'!DS$7,DWT!I$93:I$103)</f>
        <v>323136</v>
      </c>
      <c r="DT19" s="74">
        <f>SUMIF(DWT!$A$93:$A$103,'2013-2014'!DT$7,DWT!J$93:J$103)</f>
        <v>333692</v>
      </c>
      <c r="DU19" s="74">
        <f>SUMIF(DWT!$A$93:$A$103,'2013-2014'!DU$7,DWT!K$93:K$103)</f>
        <v>344852</v>
      </c>
      <c r="DV19" s="74">
        <f>SUMIF(DWT!$A$93:$A$103,'2013-2014'!DV$7,DWT!L$93:L$103)</f>
        <v>321899</v>
      </c>
      <c r="DW19" s="74">
        <f>SUMIF(DWT!$A$93:$A$103,'2013-2014'!DW$7,DWT!M$93:M$103)</f>
        <v>337522</v>
      </c>
      <c r="DX19" s="74">
        <f>SUMIF(DWT!$A$93:$A$103,'2013-2014'!DX$7,DWT!N$93:N$103)</f>
        <v>316268</v>
      </c>
      <c r="DY19" s="74">
        <f>SUMIF(DWT!$A$93:$A$103,'2013-2014'!DY$7,DWT!O$93:O$103)</f>
        <v>327791</v>
      </c>
    </row>
    <row r="20" spans="1:130">
      <c r="A20" s="84" t="str">
        <f>+CW21</f>
        <v>Detroit-Windsor Tunnel</v>
      </c>
      <c r="B20" s="26" t="s">
        <v>7</v>
      </c>
      <c r="C20" s="18">
        <f>+CZ20</f>
        <v>2400</v>
      </c>
      <c r="D20" s="73">
        <f ca="1">OFFSET(CZ20,0,14,1,1)</f>
        <v>2312</v>
      </c>
      <c r="E20" s="18">
        <f ca="1">SUM(D20-C20)</f>
        <v>-88</v>
      </c>
      <c r="F20" s="19">
        <f ca="1">IF(E20=0,0,IF(C20=0,1,E20/C20))</f>
        <v>-3.6666666666666667E-2</v>
      </c>
      <c r="G20" s="18">
        <f>SUMIF($C$6:F$6,G$5,$C20:F20)</f>
        <v>2400</v>
      </c>
      <c r="H20" s="73">
        <f ca="1">SUMIF($C$6:G$6,H$5,$C20:G20)</f>
        <v>2312</v>
      </c>
      <c r="I20" s="18">
        <f ca="1">SUM(H20-G20)</f>
        <v>-88</v>
      </c>
      <c r="J20" s="19">
        <f ca="1">IF(I20=0,0,IF(G20=0,1,I20/G20))</f>
        <v>-3.6666666666666667E-2</v>
      </c>
      <c r="K20" s="18">
        <f>+DA20</f>
        <v>2390</v>
      </c>
      <c r="L20" s="73">
        <f ca="1">OFFSET(DA20,0,14,1,1)</f>
        <v>2435</v>
      </c>
      <c r="M20" s="18">
        <f ca="1">SUM(L20-K20)</f>
        <v>45</v>
      </c>
      <c r="N20" s="19">
        <f ca="1">IF(M20=0,0,IF(K20=0,1,M20/K20))</f>
        <v>1.8828451882845189E-2</v>
      </c>
      <c r="O20" s="18">
        <f>SUMIF($C$6:N$6,O$5,$C20:N20)</f>
        <v>4790</v>
      </c>
      <c r="P20" s="73">
        <f ca="1">SUMIF($C$6:O$6,P$5,$C20:O20)</f>
        <v>4747</v>
      </c>
      <c r="Q20" s="18">
        <f ca="1">SUM(P20-O20)</f>
        <v>-43</v>
      </c>
      <c r="R20" s="19">
        <f ca="1">IF(Q20=0,0,IF(O20=0,1,Q20/O20))</f>
        <v>-8.9770354906054273E-3</v>
      </c>
      <c r="S20" s="18">
        <f>+DB20</f>
        <v>2117</v>
      </c>
      <c r="T20" s="73">
        <f ca="1">OFFSET(DB20,0,14,1,1)</f>
        <v>2963</v>
      </c>
      <c r="U20" s="18">
        <f ca="1">SUM(T20-S20)</f>
        <v>846</v>
      </c>
      <c r="V20" s="19">
        <f ca="1">IF(U20=0,0,IF(S20=0,1,U20/S20))</f>
        <v>0.39962210675484178</v>
      </c>
      <c r="W20" s="18">
        <f>SUMIF($C$6:V$6,W$5,$C20:V20)</f>
        <v>6907</v>
      </c>
      <c r="X20" s="73">
        <f ca="1">SUMIF($C$6:W$6,X$5,$C20:W20)</f>
        <v>7710</v>
      </c>
      <c r="Y20" s="18">
        <f ca="1">SUM(X20-W20)</f>
        <v>803</v>
      </c>
      <c r="Z20" s="19">
        <f ca="1">IF(Y20=0,0,IF(W20=0,1,Y20/W20))</f>
        <v>0.11625886781525988</v>
      </c>
      <c r="AA20" s="18">
        <f>+DC20</f>
        <v>2701</v>
      </c>
      <c r="AB20" s="73">
        <f ca="1">OFFSET(DC20,0,14,1,1)</f>
        <v>2835</v>
      </c>
      <c r="AC20" s="18">
        <f ca="1">SUM(AB20-AA20)</f>
        <v>134</v>
      </c>
      <c r="AD20" s="19">
        <f ca="1">IF(AC20=0,0,IF(AA20=0,1,AC20/AA20))</f>
        <v>4.9611255090707143E-2</v>
      </c>
      <c r="AE20" s="18">
        <f>SUMIF($C$6:AD$6,AE$5,$C20:AD20)</f>
        <v>9608</v>
      </c>
      <c r="AF20" s="73">
        <f ca="1">SUMIF($C$6:AE$6,AF$5,$C20:AE20)</f>
        <v>10545</v>
      </c>
      <c r="AG20" s="18">
        <f ca="1">SUM(AF20-AE20)</f>
        <v>937</v>
      </c>
      <c r="AH20" s="19">
        <f ca="1">IF(AG20=0,0,IF(AE20=0,1,AG20/AE20))</f>
        <v>9.7522897585345547E-2</v>
      </c>
      <c r="AI20" s="18">
        <f>+DD20</f>
        <v>2915</v>
      </c>
      <c r="AJ20" s="73">
        <f ca="1">OFFSET(DD20,0,14,1,1)</f>
        <v>2934</v>
      </c>
      <c r="AK20" s="18">
        <f ca="1">SUM(AJ20-AI20)</f>
        <v>19</v>
      </c>
      <c r="AL20" s="19">
        <f ca="1">IF(AK20=0,0,IF(AI20=0,1,AK20/AI20))</f>
        <v>6.5180102915951971E-3</v>
      </c>
      <c r="AM20" s="18">
        <f>SUMIF($C$6:AL$6,AM$5,$C20:AL20)</f>
        <v>12523</v>
      </c>
      <c r="AN20" s="73">
        <f ca="1">SUMIF($C$6:AM$6,AN$5,$C20:AM20)</f>
        <v>13479</v>
      </c>
      <c r="AO20" s="18">
        <f ca="1">SUM(AN20-AM20)</f>
        <v>956</v>
      </c>
      <c r="AP20" s="19">
        <f ca="1">IF(AO20=0,0,IF(AM20=0,1,AO20/AM20))</f>
        <v>7.6339535255130556E-2</v>
      </c>
      <c r="AQ20" s="18">
        <f>+DE20</f>
        <v>2610</v>
      </c>
      <c r="AR20" s="73">
        <f ca="1">OFFSET(DE20,0,14,1,1)</f>
        <v>2693</v>
      </c>
      <c r="AS20" s="18">
        <f ca="1">SUM(AR20-AQ20)</f>
        <v>83</v>
      </c>
      <c r="AT20" s="19">
        <f ca="1">IF(AS20=0,0,IF(AQ20=0,1,AS20/AQ20))</f>
        <v>3.1800766283524906E-2</v>
      </c>
      <c r="AU20" s="18">
        <f>SUMIF($C$6:AT$6,AU$5,$C20:AT20)</f>
        <v>15133</v>
      </c>
      <c r="AV20" s="73">
        <f ca="1">SUMIF($C$6:AU$6,AV$5,$C20:AU20)</f>
        <v>16172</v>
      </c>
      <c r="AW20" s="18">
        <f ca="1">SUM(AV20-AU20)</f>
        <v>1039</v>
      </c>
      <c r="AX20" s="19">
        <f ca="1">IF(AW20=0,0,IF(AU20=0,1,AW20/AU20))</f>
        <v>6.8657899953743481E-2</v>
      </c>
      <c r="AY20" s="18">
        <f>+DF20</f>
        <v>2544</v>
      </c>
      <c r="AZ20" s="73">
        <f ca="1">OFFSET(DF20,0,14,1,1)</f>
        <v>2196</v>
      </c>
      <c r="BA20" s="18">
        <f ca="1">SUM(AZ20-AY20)</f>
        <v>-348</v>
      </c>
      <c r="BB20" s="19">
        <f ca="1">IF(BA20=0,0,IF(AY20=0,1,BA20/AY20))</f>
        <v>-0.13679245283018868</v>
      </c>
      <c r="BC20" s="18">
        <f>SUMIF($C$6:BB$6,BC$5,$C20:BB20)</f>
        <v>17677</v>
      </c>
      <c r="BD20" s="73">
        <f ca="1">SUMIF($C$6:BC$6,BD$5,$C20:BC20)</f>
        <v>18368</v>
      </c>
      <c r="BE20" s="18">
        <f ca="1">SUM(BD20-BC20)</f>
        <v>691</v>
      </c>
      <c r="BF20" s="19">
        <f ca="1">IF(BE20=0,0,IF(BC20=0,1,BE20/BC20))</f>
        <v>3.9090343384058382E-2</v>
      </c>
      <c r="BG20" s="18">
        <f>+DG20</f>
        <v>2689</v>
      </c>
      <c r="BH20" s="73">
        <f ca="1">OFFSET(DG20,0,14,1,1)</f>
        <v>1895</v>
      </c>
      <c r="BI20" s="18">
        <f ca="1">SUM(BH20-BG20)</f>
        <v>-794</v>
      </c>
      <c r="BJ20" s="19">
        <f ca="1">IF(BI20=0,0,IF(BG20=0,1,BI20/BG20))</f>
        <v>-0.29527705466716253</v>
      </c>
      <c r="BK20" s="18">
        <f>SUMIF($C$6:BJ$6,BK$5,$C20:BJ20)</f>
        <v>20366</v>
      </c>
      <c r="BL20" s="73">
        <f ca="1">SUMIF($C$6:BK$6,BL$5,$C20:BK20)</f>
        <v>20263</v>
      </c>
      <c r="BM20" s="18">
        <f ca="1">SUM(BL20-BK20)</f>
        <v>-103</v>
      </c>
      <c r="BN20" s="19">
        <f ca="1">IF(BM20=0,0,IF(BK20=0,1,BM20/BK20))</f>
        <v>-5.0574486889914567E-3</v>
      </c>
      <c r="BO20" s="18">
        <f>+DH20</f>
        <v>2468</v>
      </c>
      <c r="BP20" s="73">
        <f ca="1">OFFSET(DH20,0,14,1,1)</f>
        <v>2209</v>
      </c>
      <c r="BQ20" s="18">
        <f ca="1">SUM(BP20-BO20)</f>
        <v>-259</v>
      </c>
      <c r="BR20" s="19">
        <f ca="1">IF(BQ20=0,0,IF(BO20=0,1,BQ20/BO20))</f>
        <v>-0.10494327390599675</v>
      </c>
      <c r="BS20" s="18">
        <f>SUMIF($C$6:BR$6,BS$5,$C20:BR20)</f>
        <v>22834</v>
      </c>
      <c r="BT20" s="73">
        <f ca="1">SUMIF($C$6:BS$6,BT$5,$C20:BS20)</f>
        <v>22472</v>
      </c>
      <c r="BU20" s="18">
        <f ca="1">SUM(BT20-BS20)</f>
        <v>-362</v>
      </c>
      <c r="BV20" s="19">
        <f ca="1">IF(BU20=0,0,IF(BS20=0,1,BU20/BS20))</f>
        <v>-1.5853551721117631E-2</v>
      </c>
      <c r="BW20" s="18">
        <f>+DI20</f>
        <v>2746</v>
      </c>
      <c r="BX20" s="73">
        <f ca="1">OFFSET(DI20,0,14,1,1)</f>
        <v>2409</v>
      </c>
      <c r="BY20" s="18">
        <f ca="1">SUM(BX20-BW20)</f>
        <v>-337</v>
      </c>
      <c r="BZ20" s="19">
        <f ca="1">IF(BY20=0,0,IF(BW20=0,1,BY20/BW20))</f>
        <v>-0.12272396212672979</v>
      </c>
      <c r="CA20" s="18">
        <f>SUMIF($C$6:BZ$6,CA$5,$C20:BZ20)</f>
        <v>25580</v>
      </c>
      <c r="CB20" s="73">
        <f ca="1">SUMIF($C$6:CA$6,CB$5,$C20:CA20)</f>
        <v>24881</v>
      </c>
      <c r="CC20" s="18">
        <f ca="1">SUM(CB20-CA20)</f>
        <v>-699</v>
      </c>
      <c r="CD20" s="19">
        <f ca="1">IF(CC20=0,0,IF(CA20=0,1,CC20/CA20))</f>
        <v>-2.7326035965598124E-2</v>
      </c>
      <c r="CE20" s="18">
        <f>+DJ20</f>
        <v>2420</v>
      </c>
      <c r="CF20" s="73">
        <f ca="1">OFFSET(DJ20,0,14,1,1)</f>
        <v>3531</v>
      </c>
      <c r="CG20" s="18">
        <f ca="1">SUM(CF20-CE20)</f>
        <v>1111</v>
      </c>
      <c r="CH20" s="19">
        <f ca="1">IF(CG20=0,0,IF(CE20=0,1,CG20/CE20))</f>
        <v>0.45909090909090911</v>
      </c>
      <c r="CI20" s="18">
        <f>SUMIF($C$6:CH$6,CI$5,$C20:CH20)</f>
        <v>28000</v>
      </c>
      <c r="CJ20" s="73">
        <f ca="1">SUMIF($C$6:CI$6,CJ$5,$C20:CI20)</f>
        <v>28412</v>
      </c>
      <c r="CK20" s="18">
        <f ca="1">SUM(CJ20-CI20)</f>
        <v>412</v>
      </c>
      <c r="CL20" s="19">
        <f ca="1">IF(CK20=0,0,IF(CI20=0,1,CK20/CI20))</f>
        <v>1.4714285714285714E-2</v>
      </c>
      <c r="CM20" s="18">
        <f>+DK20</f>
        <v>2097</v>
      </c>
      <c r="CN20" s="73">
        <f ca="1">OFFSET(DK20,0,14,1,1)</f>
        <v>2029</v>
      </c>
      <c r="CO20" s="18">
        <f ca="1">SUM(CN20-CM20)</f>
        <v>-68</v>
      </c>
      <c r="CP20" s="19">
        <f ca="1">IF(CO20=0,0,IF(CM20=0,1,CO20/CM20))</f>
        <v>-3.2427277062470193E-2</v>
      </c>
      <c r="CQ20" s="18">
        <f>SUMIF($C$6:CP$6,CQ$5,$C20:CP20)</f>
        <v>30097</v>
      </c>
      <c r="CR20" s="73">
        <f ca="1">SUMIF($C$6:CQ$6,CR$5,$C20:CQ20)</f>
        <v>30441</v>
      </c>
      <c r="CS20" s="18">
        <f ca="1">SUM(CR20-CQ20)</f>
        <v>344</v>
      </c>
      <c r="CT20" s="19">
        <f ca="1">IF(CS20=0,0,IF(CQ20=0,1,CS20/CQ20))</f>
        <v>1.142971060238562E-2</v>
      </c>
      <c r="CW20" t="s">
        <v>11</v>
      </c>
      <c r="CX20" t="s">
        <v>7</v>
      </c>
      <c r="CY20" s="7"/>
      <c r="CZ20" s="74">
        <f>SUMIF(DWT!$A$111:$A$121,'2013-2014'!CZ$7,DWT!D$111:D$121)</f>
        <v>2400</v>
      </c>
      <c r="DA20" s="74">
        <f>SUMIF(DWT!$A$111:$A$121,'2013-2014'!DA$7,DWT!E$111:E$121)</f>
        <v>2390</v>
      </c>
      <c r="DB20" s="74">
        <f>SUMIF(DWT!$A$111:$A$121,'2013-2014'!DB$7,DWT!F$111:F$121)</f>
        <v>2117</v>
      </c>
      <c r="DC20" s="74">
        <f>SUMIF(DWT!$A$111:$A$121,'2013-2014'!DC$7,DWT!G$111:G$121)</f>
        <v>2701</v>
      </c>
      <c r="DD20" s="74">
        <f>SUMIF(DWT!$A$111:$A$121,'2013-2014'!DD$7,DWT!H$111:H$121)</f>
        <v>2915</v>
      </c>
      <c r="DE20" s="74">
        <f>SUMIF(DWT!$A$111:$A$121,'2013-2014'!DE$7,DWT!I$111:I$121)</f>
        <v>2610</v>
      </c>
      <c r="DF20" s="74">
        <f>SUMIF(DWT!$A$111:$A$121,'2013-2014'!DF$7,DWT!J$111:J$121)</f>
        <v>2544</v>
      </c>
      <c r="DG20" s="74">
        <f>SUMIF(DWT!$A$111:$A$121,'2013-2014'!DG$7,DWT!K$111:K$121)</f>
        <v>2689</v>
      </c>
      <c r="DH20" s="74">
        <f>SUMIF(DWT!$A$111:$A$121,'2013-2014'!DH$7,DWT!L$111:L$121)</f>
        <v>2468</v>
      </c>
      <c r="DI20" s="74">
        <f>SUMIF(DWT!$A$111:$A$121,'2013-2014'!DI$7,DWT!M$111:M$121)</f>
        <v>2746</v>
      </c>
      <c r="DJ20" s="74">
        <f>SUMIF(DWT!$A$111:$A$121,'2013-2014'!DJ$7,DWT!N$111:N$121)</f>
        <v>2420</v>
      </c>
      <c r="DK20" s="74">
        <f>SUMIF(DWT!$A$111:$A$121,'2013-2014'!DK$7,DWT!O$111:O$121)</f>
        <v>2097</v>
      </c>
      <c r="DN20" s="74">
        <f>SUMIF(DWT!$A$111:$A$121,'2013-2014'!DN$7,DWT!D$111:D$121)</f>
        <v>2312</v>
      </c>
      <c r="DO20" s="74">
        <f>SUMIF(DWT!$A$111:$A$121,'2013-2014'!DO$7,DWT!E$111:E$121)</f>
        <v>2435</v>
      </c>
      <c r="DP20" s="74">
        <f>SUMIF(DWT!$A$111:$A$121,'2013-2014'!DP$7,DWT!F$111:F$121)</f>
        <v>2963</v>
      </c>
      <c r="DQ20" s="74">
        <f>SUMIF(DWT!$A$111:$A$121,'2013-2014'!DQ$7,DWT!G$111:G$121)</f>
        <v>2835</v>
      </c>
      <c r="DR20" s="74">
        <f>SUMIF(DWT!$A$111:$A$121,'2013-2014'!DR$7,DWT!H$111:H$121)</f>
        <v>2934</v>
      </c>
      <c r="DS20" s="74">
        <f>SUMIF(DWT!$A$111:$A$121,'2013-2014'!DS$7,DWT!I$111:I$121)</f>
        <v>2693</v>
      </c>
      <c r="DT20" s="74">
        <f>SUMIF(DWT!$A$111:$A$121,'2013-2014'!DT$7,DWT!J$111:J$121)</f>
        <v>2196</v>
      </c>
      <c r="DU20" s="74">
        <f>SUMIF(DWT!$A$111:$A$121,'2013-2014'!DU$7,DWT!K$111:K$121)</f>
        <v>1895</v>
      </c>
      <c r="DV20" s="74">
        <f>SUMIF(DWT!$A$111:$A$121,'2013-2014'!DV$7,DWT!L$111:L$121)</f>
        <v>2209</v>
      </c>
      <c r="DW20" s="74">
        <f>SUMIF(DWT!$A$111:$A$121,'2013-2014'!DW$7,DWT!M$111:M$121)</f>
        <v>2409</v>
      </c>
      <c r="DX20" s="74">
        <f>SUMIF(DWT!$A$111:$A$121,'2013-2014'!DX$7,DWT!N$111:N$121)</f>
        <v>3531</v>
      </c>
      <c r="DY20" s="74">
        <f>SUMIF(DWT!$A$111:$A$121,'2013-2014'!DY$7,DWT!O$111:O$121)</f>
        <v>2029</v>
      </c>
    </row>
    <row r="21" spans="1:130">
      <c r="A21" s="83"/>
      <c r="B21" s="26" t="s">
        <v>8</v>
      </c>
      <c r="C21" s="73">
        <f>+CZ21</f>
        <v>4132</v>
      </c>
      <c r="D21" s="73">
        <f ca="1">OFFSET(CZ21,0,14,1,1)</f>
        <v>3909</v>
      </c>
      <c r="E21" s="73">
        <f ca="1">SUM(D21-C21)</f>
        <v>-223</v>
      </c>
      <c r="F21" s="19">
        <f ca="1">IF(E21=0,0,IF(C21=0,1,E21/C21))</f>
        <v>-5.3969022265246851E-2</v>
      </c>
      <c r="G21" s="73">
        <f>SUMIF($C$6:F$6,G$5,$C21:F21)</f>
        <v>4132</v>
      </c>
      <c r="H21" s="73">
        <f ca="1">SUMIF($C$6:G$6,H$5,$C21:G21)</f>
        <v>3909</v>
      </c>
      <c r="I21" s="73">
        <f ca="1">SUM(H21-G21)</f>
        <v>-223</v>
      </c>
      <c r="J21" s="19">
        <f ca="1">IF(I21=0,0,IF(G21=0,1,I21/G21))</f>
        <v>-5.3969022265246851E-2</v>
      </c>
      <c r="K21" s="73">
        <f>+DA21</f>
        <v>3477</v>
      </c>
      <c r="L21" s="73">
        <f ca="1">OFFSET(DA21,0,14,1,1)</f>
        <v>3021</v>
      </c>
      <c r="M21" s="73">
        <f ca="1">SUM(L21-K21)</f>
        <v>-456</v>
      </c>
      <c r="N21" s="19">
        <f ca="1">IF(M21=0,0,IF(K21=0,1,M21/K21))</f>
        <v>-0.13114754098360656</v>
      </c>
      <c r="O21" s="73">
        <f>SUMIF($C$6:N$6,O$5,$C21:N21)</f>
        <v>7609</v>
      </c>
      <c r="P21" s="73">
        <f ca="1">SUMIF($C$6:O$6,P$5,$C21:O21)</f>
        <v>6930</v>
      </c>
      <c r="Q21" s="73">
        <f ca="1">SUM(P21-O21)</f>
        <v>-679</v>
      </c>
      <c r="R21" s="19">
        <f ca="1">IF(Q21=0,0,IF(O21=0,1,Q21/O21))</f>
        <v>-8.9236430542778286E-2</v>
      </c>
      <c r="S21" s="73">
        <f>+DB21</f>
        <v>3633</v>
      </c>
      <c r="T21" s="73">
        <f ca="1">OFFSET(DB21,0,14,1,1)</f>
        <v>3656</v>
      </c>
      <c r="U21" s="73">
        <f ca="1">SUM(T21-S21)</f>
        <v>23</v>
      </c>
      <c r="V21" s="19">
        <f ca="1">IF(U21=0,0,IF(S21=0,1,U21/S21))</f>
        <v>6.3308560418387011E-3</v>
      </c>
      <c r="W21" s="73">
        <f>SUMIF($C$6:V$6,W$5,$C21:V21)</f>
        <v>11242</v>
      </c>
      <c r="X21" s="73">
        <f ca="1">SUMIF($C$6:W$6,X$5,$C21:W21)</f>
        <v>10586</v>
      </c>
      <c r="Y21" s="73">
        <f ca="1">SUM(X21-W21)</f>
        <v>-656</v>
      </c>
      <c r="Z21" s="19">
        <f ca="1">IF(Y21=0,0,IF(W21=0,1,Y21/W21))</f>
        <v>-5.8352606297811777E-2</v>
      </c>
      <c r="AA21" s="73">
        <f>+DC21</f>
        <v>3604</v>
      </c>
      <c r="AB21" s="73">
        <f ca="1">OFFSET(DC21,0,14,1,1)</f>
        <v>3431</v>
      </c>
      <c r="AC21" s="73">
        <f ca="1">SUM(AB21-AA21)</f>
        <v>-173</v>
      </c>
      <c r="AD21" s="19">
        <f ca="1">IF(AC21=0,0,IF(AA21=0,1,AC21/AA21))</f>
        <v>-4.8002219755826858E-2</v>
      </c>
      <c r="AE21" s="73">
        <f>SUMIF($C$6:AD$6,AE$5,$C21:AD21)</f>
        <v>14846</v>
      </c>
      <c r="AF21" s="73">
        <f ca="1">SUMIF($C$6:AE$6,AF$5,$C21:AE21)</f>
        <v>14017</v>
      </c>
      <c r="AG21" s="73">
        <f ca="1">SUM(AF21-AE21)</f>
        <v>-829</v>
      </c>
      <c r="AH21" s="19">
        <f ca="1">IF(AG21=0,0,IF(AE21=0,1,AG21/AE21))</f>
        <v>-5.5839956890744981E-2</v>
      </c>
      <c r="AI21" s="73">
        <f>+DD21</f>
        <v>2701</v>
      </c>
      <c r="AJ21" s="73">
        <f ca="1">OFFSET(DD21,0,14,1,1)</f>
        <v>3783</v>
      </c>
      <c r="AK21" s="73">
        <f ca="1">SUM(AJ21-AI21)</f>
        <v>1082</v>
      </c>
      <c r="AL21" s="19">
        <f ca="1">IF(AK21=0,0,IF(AI21=0,1,AK21/AI21))</f>
        <v>0.40059237319511293</v>
      </c>
      <c r="AM21" s="73">
        <f>SUMIF($C$6:AL$6,AM$5,$C21:AL21)</f>
        <v>17547</v>
      </c>
      <c r="AN21" s="73">
        <f ca="1">SUMIF($C$6:AM$6,AN$5,$C21:AM21)</f>
        <v>17800</v>
      </c>
      <c r="AO21" s="73">
        <f ca="1">SUM(AN21-AM21)</f>
        <v>253</v>
      </c>
      <c r="AP21" s="19">
        <f ca="1">IF(AO21=0,0,IF(AM21=0,1,AO21/AM21))</f>
        <v>1.4418419102980567E-2</v>
      </c>
      <c r="AQ21" s="73">
        <f>+DE21</f>
        <v>2936</v>
      </c>
      <c r="AR21" s="73">
        <f ca="1">OFFSET(DE21,0,14,1,1)</f>
        <v>3901</v>
      </c>
      <c r="AS21" s="73">
        <f ca="1">SUM(AR21-AQ21)</f>
        <v>965</v>
      </c>
      <c r="AT21" s="19">
        <f ca="1">IF(AS21=0,0,IF(AQ21=0,1,AS21/AQ21))</f>
        <v>0.3286784741144414</v>
      </c>
      <c r="AU21" s="73">
        <f>SUMIF($C$6:AT$6,AU$5,$C21:AT21)</f>
        <v>20483</v>
      </c>
      <c r="AV21" s="73">
        <f ca="1">SUMIF($C$6:AU$6,AV$5,$C21:AU21)</f>
        <v>21701</v>
      </c>
      <c r="AW21" s="73">
        <f ca="1">SUM(AV21-AU21)</f>
        <v>1218</v>
      </c>
      <c r="AX21" s="19">
        <f ca="1">IF(AW21=0,0,IF(AU21=0,1,AW21/AU21))</f>
        <v>5.9463945711077479E-2</v>
      </c>
      <c r="AY21" s="73">
        <f>+DF21</f>
        <v>3823</v>
      </c>
      <c r="AZ21" s="73">
        <f ca="1">OFFSET(DF21,0,14,1,1)</f>
        <v>3836</v>
      </c>
      <c r="BA21" s="73">
        <f ca="1">SUM(AZ21-AY21)</f>
        <v>13</v>
      </c>
      <c r="BB21" s="19">
        <f ca="1">IF(BA21=0,0,IF(AY21=0,1,BA21/AY21))</f>
        <v>3.4004708344232276E-3</v>
      </c>
      <c r="BC21" s="73">
        <f>SUMIF($C$6:BB$6,BC$5,$C21:BB21)</f>
        <v>24306</v>
      </c>
      <c r="BD21" s="73">
        <f ca="1">SUMIF($C$6:BC$6,BD$5,$C21:BC21)</f>
        <v>25537</v>
      </c>
      <c r="BE21" s="73">
        <f ca="1">SUM(BD21-BC21)</f>
        <v>1231</v>
      </c>
      <c r="BF21" s="19">
        <f ca="1">IF(BE21=0,0,IF(BC21=0,1,BE21/BC21))</f>
        <v>5.0645931045832301E-2</v>
      </c>
      <c r="BG21" s="73">
        <f>+DG21</f>
        <v>4501</v>
      </c>
      <c r="BH21" s="73">
        <f ca="1">OFFSET(DG21,0,14,1,1)</f>
        <v>4182</v>
      </c>
      <c r="BI21" s="73">
        <f ca="1">SUM(BH21-BG21)</f>
        <v>-319</v>
      </c>
      <c r="BJ21" s="19">
        <f ca="1">IF(BI21=0,0,IF(BG21=0,1,BI21/BG21))</f>
        <v>-7.087313930237725E-2</v>
      </c>
      <c r="BK21" s="73">
        <f>SUMIF($C$6:BJ$6,BK$5,$C21:BJ21)</f>
        <v>28807</v>
      </c>
      <c r="BL21" s="73">
        <f ca="1">SUMIF($C$6:BK$6,BL$5,$C21:BK21)</f>
        <v>29719</v>
      </c>
      <c r="BM21" s="73">
        <f ca="1">SUM(BL21-BK21)</f>
        <v>912</v>
      </c>
      <c r="BN21" s="19">
        <f ca="1">IF(BM21=0,0,IF(BK21=0,1,BM21/BK21))</f>
        <v>3.1658971777692925E-2</v>
      </c>
      <c r="BO21" s="73">
        <f>+DH21</f>
        <v>3791</v>
      </c>
      <c r="BP21" s="73">
        <f ca="1">OFFSET(DH21,0,14,1,1)</f>
        <v>3721</v>
      </c>
      <c r="BQ21" s="73">
        <f ca="1">SUM(BP21-BO21)</f>
        <v>-70</v>
      </c>
      <c r="BR21" s="19">
        <f ca="1">IF(BQ21=0,0,IF(BO21=0,1,BQ21/BO21))</f>
        <v>-1.8464785017145872E-2</v>
      </c>
      <c r="BS21" s="73">
        <f>SUMIF($C$6:BR$6,BS$5,$C21:BR21)</f>
        <v>32598</v>
      </c>
      <c r="BT21" s="73">
        <f ca="1">SUMIF($C$6:BS$6,BT$5,$C21:BS21)</f>
        <v>33440</v>
      </c>
      <c r="BU21" s="73">
        <f ca="1">SUM(BT21-BS21)</f>
        <v>842</v>
      </c>
      <c r="BV21" s="19">
        <f ca="1">IF(BU21=0,0,IF(BS21=0,1,BU21/BS21))</f>
        <v>2.5829805509540463E-2</v>
      </c>
      <c r="BW21" s="73">
        <f>+DI21</f>
        <v>3792</v>
      </c>
      <c r="BX21" s="73">
        <f ca="1">OFFSET(DI21,0,14,1,1)</f>
        <v>3749</v>
      </c>
      <c r="BY21" s="73">
        <f ca="1">SUM(BX21-BW21)</f>
        <v>-43</v>
      </c>
      <c r="BZ21" s="19">
        <f ca="1">IF(BY21=0,0,IF(BW21=0,1,BY21/BW21))</f>
        <v>-1.1339662447257384E-2</v>
      </c>
      <c r="CA21" s="73">
        <f>SUMIF($C$6:BZ$6,CA$5,$C21:BZ21)</f>
        <v>36390</v>
      </c>
      <c r="CB21" s="73">
        <f ca="1">SUMIF($C$6:CA$6,CB$5,$C21:CA21)</f>
        <v>37189</v>
      </c>
      <c r="CC21" s="73">
        <f ca="1">SUM(CB21-CA21)</f>
        <v>799</v>
      </c>
      <c r="CD21" s="19">
        <f ca="1">IF(CC21=0,0,IF(CA21=0,1,CC21/CA21))</f>
        <v>2.195658147842814E-2</v>
      </c>
      <c r="CE21" s="73">
        <f>+DJ21</f>
        <v>3635</v>
      </c>
      <c r="CF21" s="73">
        <f ca="1">OFFSET(DJ21,0,14,1,1)</f>
        <v>2063</v>
      </c>
      <c r="CG21" s="73">
        <f ca="1">SUM(CF21-CE21)</f>
        <v>-1572</v>
      </c>
      <c r="CH21" s="19">
        <f ca="1">IF(CG21=0,0,IF(CE21=0,1,CG21/CE21))</f>
        <v>-0.43246217331499315</v>
      </c>
      <c r="CI21" s="73">
        <f>SUMIF($C$6:CH$6,CI$5,$C21:CH21)</f>
        <v>40025</v>
      </c>
      <c r="CJ21" s="73">
        <f ca="1">SUMIF($C$6:CI$6,CJ$5,$C21:CI21)</f>
        <v>39252</v>
      </c>
      <c r="CK21" s="73">
        <f ca="1">SUM(CJ21-CI21)</f>
        <v>-773</v>
      </c>
      <c r="CL21" s="19">
        <f ca="1">IF(CK21=0,0,IF(CI21=0,1,CK21/CI21))</f>
        <v>-1.9312929419113053E-2</v>
      </c>
      <c r="CM21" s="73">
        <f>+DK21</f>
        <v>3485</v>
      </c>
      <c r="CN21" s="73">
        <f ca="1">OFFSET(DK21,0,14,1,1)</f>
        <v>3279</v>
      </c>
      <c r="CO21" s="73">
        <f ca="1">SUM(CN21-CM21)</f>
        <v>-206</v>
      </c>
      <c r="CP21" s="19">
        <f ca="1">IF(CO21=0,0,IF(CM21=0,1,CO21/CM21))</f>
        <v>-5.9110473457675755E-2</v>
      </c>
      <c r="CQ21" s="73">
        <f>SUMIF($C$6:CP$6,CQ$5,$C21:CP21)</f>
        <v>43510</v>
      </c>
      <c r="CR21" s="73">
        <f ca="1">SUMIF($C$6:CQ$6,CR$5,$C21:CQ21)</f>
        <v>42531</v>
      </c>
      <c r="CS21" s="73">
        <f ca="1">SUM(CR21-CQ21)</f>
        <v>-979</v>
      </c>
      <c r="CT21" s="19">
        <f ca="1">IF(CS21=0,0,IF(CQ21=0,1,CS21/CQ21))</f>
        <v>-2.2500574580556192E-2</v>
      </c>
      <c r="CW21" t="s">
        <v>11</v>
      </c>
      <c r="CX21" t="s">
        <v>8</v>
      </c>
      <c r="CY21" s="7"/>
      <c r="CZ21" s="74">
        <f>SUMIF(DWT!$A$129:$A$139,'2013-2014'!CZ$7,DWT!D$129:D$139)</f>
        <v>4132</v>
      </c>
      <c r="DA21" s="74">
        <f>SUMIF(DWT!$A$129:$A$139,'2013-2014'!DA$7,DWT!E$129:E$139)</f>
        <v>3477</v>
      </c>
      <c r="DB21" s="74">
        <f>SUMIF(DWT!$A$129:$A$139,'2013-2014'!DB$7,DWT!F$129:F$139)</f>
        <v>3633</v>
      </c>
      <c r="DC21" s="74">
        <f>SUMIF(DWT!$A$129:$A$139,'2013-2014'!DC$7,DWT!G$129:G$139)</f>
        <v>3604</v>
      </c>
      <c r="DD21" s="74">
        <f>SUMIF(DWT!$A$129:$A$139,'2013-2014'!DD$7,DWT!H$129:H$139)</f>
        <v>2701</v>
      </c>
      <c r="DE21" s="74">
        <f>SUMIF(DWT!$A$129:$A$139,'2013-2014'!DE$7,DWT!I$129:I$139)</f>
        <v>2936</v>
      </c>
      <c r="DF21" s="74">
        <f>SUMIF(DWT!$A$129:$A$139,'2013-2014'!DF$7,DWT!J$129:J$139)</f>
        <v>3823</v>
      </c>
      <c r="DG21" s="74">
        <f>SUMIF(DWT!$A$129:$A$139,'2013-2014'!DG$7,DWT!K$129:K$139)</f>
        <v>4501</v>
      </c>
      <c r="DH21" s="74">
        <f>SUMIF(DWT!$A$129:$A$139,'2013-2014'!DH$7,DWT!L$129:L$139)</f>
        <v>3791</v>
      </c>
      <c r="DI21" s="74">
        <f>SUMIF(DWT!$A$129:$A$139,'2013-2014'!DI$7,DWT!M$129:M$139)</f>
        <v>3792</v>
      </c>
      <c r="DJ21" s="74">
        <f>SUMIF(DWT!$A$129:$A$139,'2013-2014'!DJ$7,DWT!N$129:N$139)</f>
        <v>3635</v>
      </c>
      <c r="DK21" s="74">
        <f>SUMIF(DWT!$A$129:$A$139,'2013-2014'!DK$7,DWT!O$129:O$139)</f>
        <v>3485</v>
      </c>
      <c r="DN21" s="74">
        <f>SUMIF(DWT!$A$129:$A$139,'2013-2014'!DN$7,DWT!D$129:D$139)</f>
        <v>3909</v>
      </c>
      <c r="DO21" s="74">
        <f>SUMIF(DWT!$A$129:$A$139,'2013-2014'!DO$7,DWT!E$129:E$139)</f>
        <v>3021</v>
      </c>
      <c r="DP21" s="74">
        <f>SUMIF(DWT!$A$129:$A$139,'2013-2014'!DP$7,DWT!F$129:F$139)</f>
        <v>3656</v>
      </c>
      <c r="DQ21" s="74">
        <f>SUMIF(DWT!$A$129:$A$139,'2013-2014'!DQ$7,DWT!G$129:G$139)</f>
        <v>3431</v>
      </c>
      <c r="DR21" s="74">
        <f>SUMIF(DWT!$A$129:$A$139,'2013-2014'!DR$7,DWT!H$129:H$139)</f>
        <v>3783</v>
      </c>
      <c r="DS21" s="74">
        <f>SUMIF(DWT!$A$129:$A$139,'2013-2014'!DS$7,DWT!I$129:I$139)</f>
        <v>3901</v>
      </c>
      <c r="DT21" s="74">
        <f>SUMIF(DWT!$A$129:$A$139,'2013-2014'!DT$7,DWT!J$129:J$139)</f>
        <v>3836</v>
      </c>
      <c r="DU21" s="74">
        <f>SUMIF(DWT!$A$129:$A$139,'2013-2014'!DU$7,DWT!K$129:K$139)</f>
        <v>4182</v>
      </c>
      <c r="DV21" s="74">
        <f>SUMIF(DWT!$A$129:$A$139,'2013-2014'!DV$7,DWT!L$129:L$139)</f>
        <v>3721</v>
      </c>
      <c r="DW21" s="74">
        <f>SUMIF(DWT!$A$129:$A$139,'2013-2014'!DW$7,DWT!M$129:M$139)</f>
        <v>3749</v>
      </c>
      <c r="DX21" s="74">
        <f>SUMIF(DWT!$A$129:$A$139,'2013-2014'!DX$7,DWT!N$129:N$139)</f>
        <v>2063</v>
      </c>
      <c r="DY21" s="74">
        <f>SUMIF(DWT!$A$129:$A$139,'2013-2014'!DY$7,DWT!O$129:O$139)</f>
        <v>3279</v>
      </c>
    </row>
    <row r="22" spans="1:130" s="7" customFormat="1">
      <c r="A22" s="75"/>
      <c r="B22" s="24" t="s">
        <v>9</v>
      </c>
      <c r="C22" s="12">
        <f>+SUM(C19:C21)</f>
        <v>317969</v>
      </c>
      <c r="D22" s="86">
        <f ca="1">+SUM(D19:D21)</f>
        <v>292405</v>
      </c>
      <c r="E22" s="12">
        <f ca="1">SUM(E19:E21)</f>
        <v>-25564</v>
      </c>
      <c r="F22" s="13">
        <f ca="1">IF(E22=0,0,IF(C22=0,1,E22/C22))</f>
        <v>-8.0397774625828297E-2</v>
      </c>
      <c r="G22" s="12">
        <f>SUM(G19:G21)</f>
        <v>317969</v>
      </c>
      <c r="H22" s="86">
        <f ca="1">SUM(H19:H21)</f>
        <v>292405</v>
      </c>
      <c r="I22" s="12">
        <f ca="1">SUM(I19:I21)</f>
        <v>-25564</v>
      </c>
      <c r="J22" s="13">
        <f ca="1">IF(I22=0,0,IF(G22=0,1,I22/G22))</f>
        <v>-8.0397774625828297E-2</v>
      </c>
      <c r="K22" s="12">
        <f>+SUM(K19:K21)</f>
        <v>284246</v>
      </c>
      <c r="L22" s="86">
        <f ca="1">+SUM(L19:L21)</f>
        <v>276054</v>
      </c>
      <c r="M22" s="12">
        <f ca="1">SUM(M19:M21)</f>
        <v>-8192</v>
      </c>
      <c r="N22" s="13">
        <f ca="1">IF(M22=0,0,IF(K22=0,1,M22/K22))</f>
        <v>-2.8820106527444538E-2</v>
      </c>
      <c r="O22" s="12">
        <f>SUM(O19:O21)</f>
        <v>602215</v>
      </c>
      <c r="P22" s="86">
        <f ca="1">SUM(P19:P21)</f>
        <v>568459</v>
      </c>
      <c r="Q22" s="12">
        <f ca="1">SUM(Q19:Q21)</f>
        <v>-33756</v>
      </c>
      <c r="R22" s="13">
        <f ca="1">IF(Q22=0,0,IF(O22=0,1,Q22/O22))</f>
        <v>-5.6053070747158408E-2</v>
      </c>
      <c r="S22" s="12">
        <f>+SUM(S19:S21)</f>
        <v>331227</v>
      </c>
      <c r="T22" s="86">
        <f ca="1">+SUM(T19:T21)</f>
        <v>327014</v>
      </c>
      <c r="U22" s="12">
        <f ca="1">SUM(U19:U21)</f>
        <v>-4213</v>
      </c>
      <c r="V22" s="13">
        <f ca="1">IF(U22=0,0,IF(S22=0,1,U22/S22))</f>
        <v>-1.2719373722552812E-2</v>
      </c>
      <c r="W22" s="12">
        <f>SUM(W19:W21)</f>
        <v>933442</v>
      </c>
      <c r="X22" s="86">
        <f ca="1">SUM(X19:X21)</f>
        <v>895473</v>
      </c>
      <c r="Y22" s="12">
        <f ca="1">SUM(Y19:Y21)</f>
        <v>-37969</v>
      </c>
      <c r="Z22" s="13">
        <f ca="1">IF(Y22=0,0,IF(W22=0,1,Y22/W22))</f>
        <v>-4.0676335540933452E-2</v>
      </c>
      <c r="AA22" s="12">
        <f>+SUM(AA19:AA21)</f>
        <v>328294</v>
      </c>
      <c r="AB22" s="86">
        <f ca="1">+SUM(AB19:AB21)</f>
        <v>328798</v>
      </c>
      <c r="AC22" s="12">
        <f ca="1">SUM(AC19:AC21)</f>
        <v>504</v>
      </c>
      <c r="AD22" s="13">
        <f ca="1">IF(AC22=0,0,IF(AA22=0,1,AC22/AA22))</f>
        <v>1.5352092941083298E-3</v>
      </c>
      <c r="AE22" s="12">
        <f>SUM(AE19:AE21)</f>
        <v>1261736</v>
      </c>
      <c r="AF22" s="86">
        <f ca="1">SUM(AF19:AF21)</f>
        <v>1224271</v>
      </c>
      <c r="AG22" s="12">
        <f ca="1">SUM(AG19:AG21)</f>
        <v>-37465</v>
      </c>
      <c r="AH22" s="13">
        <f ca="1">IF(AG22=0,0,IF(AE22=0,1,AG22/AE22))</f>
        <v>-2.969321633051605E-2</v>
      </c>
      <c r="AI22" s="12">
        <f>+SUM(AI19:AI21)</f>
        <v>343496</v>
      </c>
      <c r="AJ22" s="86">
        <f ca="1">+SUM(AJ19:AJ21)</f>
        <v>336269</v>
      </c>
      <c r="AK22" s="12">
        <f ca="1">SUM(AK19:AK21)</f>
        <v>-7227</v>
      </c>
      <c r="AL22" s="13">
        <f ca="1">IF(AK22=0,0,IF(AI22=0,1,AK22/AI22))</f>
        <v>-2.1039546312038568E-2</v>
      </c>
      <c r="AM22" s="12">
        <f>SUM(AM19:AM21)</f>
        <v>1605232</v>
      </c>
      <c r="AN22" s="86">
        <f ca="1">SUM(AN19:AN21)</f>
        <v>1560540</v>
      </c>
      <c r="AO22" s="12">
        <f ca="1">SUM(AO19:AO21)</f>
        <v>-44692</v>
      </c>
      <c r="AP22" s="13">
        <f ca="1">IF(AO22=0,0,IF(AM22=0,1,AO22/AM22))</f>
        <v>-2.7841458430930856E-2</v>
      </c>
      <c r="AQ22" s="12">
        <f>+SUM(AQ19:AQ21)</f>
        <v>329259</v>
      </c>
      <c r="AR22" s="86">
        <f ca="1">+SUM(AR19:AR21)</f>
        <v>329730</v>
      </c>
      <c r="AS22" s="12">
        <f ca="1">SUM(AS19:AS21)</f>
        <v>471</v>
      </c>
      <c r="AT22" s="13">
        <f ca="1">IF(AS22=0,0,IF(AQ22=0,1,AS22/AQ22))</f>
        <v>1.4304848159048043E-3</v>
      </c>
      <c r="AU22" s="12">
        <f>SUM(AU19:AU21)</f>
        <v>1934491</v>
      </c>
      <c r="AV22" s="86">
        <f ca="1">SUM(AV19:AV21)</f>
        <v>1890270</v>
      </c>
      <c r="AW22" s="12">
        <f ca="1">SUM(AW19:AW21)</f>
        <v>-44221</v>
      </c>
      <c r="AX22" s="13">
        <f ca="1">IF(AW22=0,0,IF(AU22=0,1,AW22/AU22))</f>
        <v>-2.2859243077377977E-2</v>
      </c>
      <c r="AY22" s="12">
        <f>+SUM(AY19:AY21)</f>
        <v>339522</v>
      </c>
      <c r="AZ22" s="86">
        <f ca="1">+SUM(AZ19:AZ21)</f>
        <v>339724</v>
      </c>
      <c r="BA22" s="12">
        <f ca="1">SUM(BA19:BA21)</f>
        <v>202</v>
      </c>
      <c r="BB22" s="13">
        <f ca="1">IF(BA22=0,0,IF(AY22=0,1,BA22/AY22))</f>
        <v>5.9495408250422651E-4</v>
      </c>
      <c r="BC22" s="12">
        <f>SUM(BC19:BC21)</f>
        <v>2274013</v>
      </c>
      <c r="BD22" s="86">
        <f ca="1">SUM(BD19:BD21)</f>
        <v>2229994</v>
      </c>
      <c r="BE22" s="12">
        <f ca="1">SUM(BE19:BE21)</f>
        <v>-44019</v>
      </c>
      <c r="BF22" s="13">
        <f ca="1">IF(BE22=0,0,IF(BC22=0,1,BE22/BC22))</f>
        <v>-1.9357409126508952E-2</v>
      </c>
      <c r="BG22" s="12">
        <f>+SUM(BG19:BG21)</f>
        <v>362175</v>
      </c>
      <c r="BH22" s="86">
        <f ca="1">+SUM(BH19:BH21)</f>
        <v>350929</v>
      </c>
      <c r="BI22" s="12">
        <f ca="1">SUM(BI19:BI21)</f>
        <v>-11246</v>
      </c>
      <c r="BJ22" s="13">
        <f ca="1">IF(BI22=0,0,IF(BG22=0,1,BI22/BG22))</f>
        <v>-3.1051287361082348E-2</v>
      </c>
      <c r="BK22" s="12">
        <f>SUM(BK19:BK21)</f>
        <v>2636188</v>
      </c>
      <c r="BL22" s="86">
        <f ca="1">SUM(BL19:BL21)</f>
        <v>2580923</v>
      </c>
      <c r="BM22" s="12">
        <f ca="1">SUM(BM19:BM21)</f>
        <v>-55265</v>
      </c>
      <c r="BN22" s="13">
        <f ca="1">IF(BM22=0,0,IF(BK22=0,1,BM22/BK22))</f>
        <v>-2.0963982841891399E-2</v>
      </c>
      <c r="BO22" s="12">
        <f>+SUM(BO19:BO21)</f>
        <v>331259</v>
      </c>
      <c r="BP22" s="86">
        <f ca="1">+SUM(BP19:BP21)</f>
        <v>327829</v>
      </c>
      <c r="BQ22" s="12">
        <f ca="1">SUM(BQ19:BQ21)</f>
        <v>-3430</v>
      </c>
      <c r="BR22" s="13">
        <f ca="1">IF(BQ22=0,0,IF(BO22=0,1,BQ22/BO22))</f>
        <v>-1.0354435653069049E-2</v>
      </c>
      <c r="BS22" s="12">
        <f>SUM(BS19:BS21)</f>
        <v>2967447</v>
      </c>
      <c r="BT22" s="86">
        <f ca="1">SUM(BT19:BT21)</f>
        <v>2908752</v>
      </c>
      <c r="BU22" s="12">
        <f ca="1">SUM(BU19:BU21)</f>
        <v>-58695</v>
      </c>
      <c r="BV22" s="13">
        <f ca="1">IF(BU22=0,0,IF(BS22=0,1,BU22/BS22))</f>
        <v>-1.9779628751583431E-2</v>
      </c>
      <c r="BW22" s="12">
        <f>+SUM(BW19:BW21)</f>
        <v>351096</v>
      </c>
      <c r="BX22" s="86">
        <f ca="1">+SUM(BX19:BX21)</f>
        <v>343680</v>
      </c>
      <c r="BY22" s="12">
        <f ca="1">SUM(BY19:BY21)</f>
        <v>-7416</v>
      </c>
      <c r="BZ22" s="13">
        <f ca="1">IF(BY22=0,0,IF(BW22=0,1,BY22/BW22))</f>
        <v>-2.1122428053865609E-2</v>
      </c>
      <c r="CA22" s="12">
        <f>SUM(CA19:CA21)</f>
        <v>3318543</v>
      </c>
      <c r="CB22" s="86">
        <f ca="1">SUM(CB19:CB21)</f>
        <v>3252432</v>
      </c>
      <c r="CC22" s="12">
        <f ca="1">SUM(CC19:CC21)</f>
        <v>-66111</v>
      </c>
      <c r="CD22" s="13">
        <f ca="1">IF(CC22=0,0,IF(CA22=0,1,CC22/CA22))</f>
        <v>-1.9921694550891763E-2</v>
      </c>
      <c r="CE22" s="12">
        <f>+SUM(CE19:CE21)</f>
        <v>331280</v>
      </c>
      <c r="CF22" s="86">
        <f ca="1">+SUM(CF19:CF21)</f>
        <v>321862</v>
      </c>
      <c r="CG22" s="12">
        <f ca="1">SUM(CG19:CG21)</f>
        <v>-9418</v>
      </c>
      <c r="CH22" s="13">
        <f ca="1">IF(CG22=0,0,IF(CE22=0,1,CG22/CE22))</f>
        <v>-2.8429123400144894E-2</v>
      </c>
      <c r="CI22" s="12">
        <f>SUM(CI19:CI21)</f>
        <v>3649823</v>
      </c>
      <c r="CJ22" s="86">
        <f ca="1">SUM(CJ19:CJ21)</f>
        <v>3574294</v>
      </c>
      <c r="CK22" s="12">
        <f ca="1">SUM(CK19:CK21)</f>
        <v>-75529</v>
      </c>
      <c r="CL22" s="13">
        <f ca="1">IF(CK22=0,0,IF(CI22=0,1,CK22/CI22))</f>
        <v>-2.0693880223780714E-2</v>
      </c>
      <c r="CM22" s="12">
        <f>+SUM(CM19:CM21)</f>
        <v>330371</v>
      </c>
      <c r="CN22" s="86">
        <f ca="1">+SUM(CN19:CN21)</f>
        <v>333099</v>
      </c>
      <c r="CO22" s="12">
        <f ca="1">SUM(CO19:CO21)</f>
        <v>2728</v>
      </c>
      <c r="CP22" s="13">
        <f ca="1">IF(CO22=0,0,IF(CM22=0,1,CO22/CM22))</f>
        <v>8.2573833659734062E-3</v>
      </c>
      <c r="CQ22" s="12">
        <f>SUM(CQ19:CQ21)</f>
        <v>3980194</v>
      </c>
      <c r="CR22" s="86">
        <f ca="1">SUM(CR19:CR21)</f>
        <v>3907393</v>
      </c>
      <c r="CS22" s="12">
        <f ca="1">SUM(CS19:CS21)</f>
        <v>-72801</v>
      </c>
      <c r="CT22" s="13">
        <f ca="1">IF(CS22=0,0,IF(CQ22=0,1,CS22/CQ22))</f>
        <v>-1.8290816980277846E-2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47312</v>
      </c>
      <c r="D24" s="73">
        <f ca="1">OFFSET(CZ24,0,14,1,1)</f>
        <v>44950</v>
      </c>
      <c r="E24" s="18">
        <f ca="1">SUM(D24-C24)</f>
        <v>-2362</v>
      </c>
      <c r="F24" s="19">
        <f ca="1">IF(E24=0,0,IF(C24=0,1,E24/C24))</f>
        <v>-4.9923909367602298E-2</v>
      </c>
      <c r="G24" s="18">
        <f>SUMIF($C$6:F$6,G$5,$C24:F24)</f>
        <v>47312</v>
      </c>
      <c r="H24" s="73">
        <f ca="1">SUMIF($C$6:G$6,H$5,$C24:G24)</f>
        <v>44950</v>
      </c>
      <c r="I24" s="18">
        <f ca="1">SUM(H24-G24)</f>
        <v>-2362</v>
      </c>
      <c r="J24" s="19">
        <f ca="1">IF(I24=0,0,IF(G24=0,1,I24/G24))</f>
        <v>-4.9923909367602298E-2</v>
      </c>
      <c r="K24" s="18">
        <f>+DA24</f>
        <v>45480</v>
      </c>
      <c r="L24" s="73">
        <f ca="1">OFFSET(DA24,0,14,1,1)</f>
        <v>40605</v>
      </c>
      <c r="M24" s="18">
        <f ca="1">SUM(L24-K24)</f>
        <v>-4875</v>
      </c>
      <c r="N24" s="19">
        <f ca="1">IF(M24=0,0,IF(K24=0,1,M24/K24))</f>
        <v>-0.10718997361477572</v>
      </c>
      <c r="O24" s="18">
        <f>SUMIF($C$6:N$6,O$5,$C24:N24)</f>
        <v>92792</v>
      </c>
      <c r="P24" s="73">
        <f ca="1">SUMIF($C$6:O$6,P$5,$C24:O24)</f>
        <v>85555</v>
      </c>
      <c r="Q24" s="18">
        <f ca="1">SUM(P24-O24)</f>
        <v>-7237</v>
      </c>
      <c r="R24" s="19">
        <f ca="1">IF(Q24=0,0,IF(O24=0,1,Q24/O24))</f>
        <v>-7.7991637210104325E-2</v>
      </c>
      <c r="S24" s="18">
        <f>+DB24</f>
        <v>58487</v>
      </c>
      <c r="T24" s="73">
        <f ca="1">OFFSET(DB24,0,14,1,1)</f>
        <v>52288</v>
      </c>
      <c r="U24" s="18">
        <f ca="1">SUM(T24-S24)</f>
        <v>-6199</v>
      </c>
      <c r="V24" s="19">
        <f ca="1">IF(U24=0,0,IF(S24=0,1,U24/S24))</f>
        <v>-0.10598936515806931</v>
      </c>
      <c r="W24" s="18">
        <f>SUMIF($C$6:V$6,W$5,$C24:V24)</f>
        <v>151279</v>
      </c>
      <c r="X24" s="73">
        <f ca="1">SUMIF($C$6:W$6,X$5,$C24:W24)</f>
        <v>137843</v>
      </c>
      <c r="Y24" s="18">
        <f ca="1">SUM(X24-W24)</f>
        <v>-13436</v>
      </c>
      <c r="Z24" s="19">
        <f ca="1">IF(Y24=0,0,IF(W24=0,1,Y24/W24))</f>
        <v>-8.8816028662273019E-2</v>
      </c>
      <c r="AA24" s="18">
        <f>+DC24</f>
        <v>61162</v>
      </c>
      <c r="AB24" s="73">
        <f ca="1">OFFSET(DC24,0,14,1,1)</f>
        <v>53818</v>
      </c>
      <c r="AC24" s="18">
        <f ca="1">SUM(AB24-AA24)</f>
        <v>-7344</v>
      </c>
      <c r="AD24" s="19">
        <f ca="1">IF(AC24=0,0,IF(AA24=0,1,AC24/AA24))</f>
        <v>-0.12007455609692293</v>
      </c>
      <c r="AE24" s="18">
        <f>SUMIF($C$6:AD$6,AE$5,$C24:AD24)</f>
        <v>212441</v>
      </c>
      <c r="AF24" s="73">
        <f ca="1">SUMIF($C$6:AE$6,AF$5,$C24:AE24)</f>
        <v>191661</v>
      </c>
      <c r="AG24" s="18">
        <f ca="1">SUM(AF24-AE24)</f>
        <v>-20780</v>
      </c>
      <c r="AH24" s="19">
        <f ca="1">IF(AG24=0,0,IF(AE24=0,1,AG24/AE24))</f>
        <v>-9.7815393450416815E-2</v>
      </c>
      <c r="AI24" s="18">
        <f>+DD24</f>
        <v>67434</v>
      </c>
      <c r="AJ24" s="73">
        <f ca="1">OFFSET(DD24,0,14,1,1)</f>
        <v>64158</v>
      </c>
      <c r="AK24" s="18">
        <f ca="1">SUM(AJ24-AI24)</f>
        <v>-3276</v>
      </c>
      <c r="AL24" s="19">
        <f ca="1">IF(AK24=0,0,IF(AI24=0,1,AK24/AI24))</f>
        <v>-4.8580834593825076E-2</v>
      </c>
      <c r="AM24" s="18">
        <f>SUMIF($C$6:AL$6,AM$5,$C24:AL24)</f>
        <v>279875</v>
      </c>
      <c r="AN24" s="73">
        <f ca="1">SUMIF($C$6:AM$6,AN$5,$C24:AM24)</f>
        <v>255819</v>
      </c>
      <c r="AO24" s="18">
        <f ca="1">SUM(AN24-AM24)</f>
        <v>-24056</v>
      </c>
      <c r="AP24" s="19">
        <f ca="1">IF(AO24=0,0,IF(AM24=0,1,AO24/AM24))</f>
        <v>-8.5952657436355509E-2</v>
      </c>
      <c r="AQ24" s="18">
        <f>+DE24</f>
        <v>69387</v>
      </c>
      <c r="AR24" s="73">
        <f ca="1">OFFSET(DE24,0,14,1,1)</f>
        <v>65083</v>
      </c>
      <c r="AS24" s="18">
        <f ca="1">SUM(AR24-AQ24)</f>
        <v>-4304</v>
      </c>
      <c r="AT24" s="19">
        <f ca="1">IF(AS24=0,0,IF(AQ24=0,1,AS24/AQ24))</f>
        <v>-6.2028910314612246E-2</v>
      </c>
      <c r="AU24" s="18">
        <f>SUMIF($C$6:AT$6,AU$5,$C24:AT24)</f>
        <v>349262</v>
      </c>
      <c r="AV24" s="73">
        <f ca="1">SUMIF($C$6:AU$6,AV$5,$C24:AU24)</f>
        <v>320902</v>
      </c>
      <c r="AW24" s="18">
        <f ca="1">SUM(AV24-AU24)</f>
        <v>-28360</v>
      </c>
      <c r="AX24" s="19">
        <f ca="1">IF(AW24=0,0,IF(AU24=0,1,AW24/AU24))</f>
        <v>-8.1199786979402278E-2</v>
      </c>
      <c r="AY24" s="18">
        <f>+DF24</f>
        <v>77000</v>
      </c>
      <c r="AZ24" s="73">
        <f ca="1">OFFSET(DF24,0,14,1,1)</f>
        <v>74239</v>
      </c>
      <c r="BA24" s="18">
        <f ca="1">SUM(AZ24-AY24)</f>
        <v>-2761</v>
      </c>
      <c r="BB24" s="19">
        <f ca="1">IF(BA24=0,0,IF(AY24=0,1,BA24/AY24))</f>
        <v>-3.5857142857142858E-2</v>
      </c>
      <c r="BC24" s="18">
        <f>SUMIF($C$6:BB$6,BC$5,$C24:BB24)</f>
        <v>426262</v>
      </c>
      <c r="BD24" s="73">
        <f ca="1">SUMIF($C$6:BC$6,BD$5,$C24:BC24)</f>
        <v>395141</v>
      </c>
      <c r="BE24" s="18">
        <f ca="1">SUM(BD24-BC24)</f>
        <v>-31121</v>
      </c>
      <c r="BF24" s="19">
        <f ca="1">IF(BE24=0,0,IF(BC24=0,1,BE24/BC24))</f>
        <v>-7.3009088307191355E-2</v>
      </c>
      <c r="BG24" s="18">
        <f>+DG24</f>
        <v>85399</v>
      </c>
      <c r="BH24" s="73">
        <f ca="1">OFFSET(DG24,0,14,1,1)</f>
        <v>79520</v>
      </c>
      <c r="BI24" s="18">
        <f ca="1">SUM(BH24-BG24)</f>
        <v>-5879</v>
      </c>
      <c r="BJ24" s="19">
        <f ca="1">IF(BI24=0,0,IF(BG24=0,1,BI24/BG24))</f>
        <v>-6.8841555521727424E-2</v>
      </c>
      <c r="BK24" s="18">
        <f>SUMIF($C$6:BJ$6,BK$5,$C24:BJ24)</f>
        <v>511661</v>
      </c>
      <c r="BL24" s="73">
        <f ca="1">SUMIF($C$6:BK$6,BL$5,$C24:BK24)</f>
        <v>474661</v>
      </c>
      <c r="BM24" s="18">
        <f ca="1">SUM(BL24-BK24)</f>
        <v>-37000</v>
      </c>
      <c r="BN24" s="19">
        <f ca="1">IF(BM24=0,0,IF(BK24=0,1,BM24/BK24))</f>
        <v>-7.2313504449234942E-2</v>
      </c>
      <c r="BO24" s="18">
        <f>+DH24</f>
        <v>67103</v>
      </c>
      <c r="BP24" s="73">
        <f ca="1">OFFSET(DH24,0,14,1,1)</f>
        <v>59618</v>
      </c>
      <c r="BQ24" s="18">
        <f ca="1">SUM(BP24-BO24)</f>
        <v>-7485</v>
      </c>
      <c r="BR24" s="19">
        <f ca="1">IF(BQ24=0,0,IF(BO24=0,1,BQ24/BO24))</f>
        <v>-0.11154493837831393</v>
      </c>
      <c r="BS24" s="18">
        <f>SUMIF($C$6:BR$6,BS$5,$C24:BR24)</f>
        <v>578764</v>
      </c>
      <c r="BT24" s="73">
        <f ca="1">SUMIF($C$6:BS$6,BT$5,$C24:BS24)</f>
        <v>534279</v>
      </c>
      <c r="BU24" s="18">
        <f ca="1">SUM(BT24-BS24)</f>
        <v>-44485</v>
      </c>
      <c r="BV24" s="19">
        <f ca="1">IF(BU24=0,0,IF(BS24=0,1,BU24/BS24))</f>
        <v>-7.6862071587037201E-2</v>
      </c>
      <c r="BW24" s="18">
        <f>+DI24</f>
        <v>64730</v>
      </c>
      <c r="BX24" s="73">
        <f ca="1">OFFSET(DI24,0,14,1,1)</f>
        <v>59146</v>
      </c>
      <c r="BY24" s="18">
        <f ca="1">SUM(BX24-BW24)</f>
        <v>-5584</v>
      </c>
      <c r="BZ24" s="19">
        <f ca="1">IF(BY24=0,0,IF(BW24=0,1,BY24/BW24))</f>
        <v>-8.6266028116792834E-2</v>
      </c>
      <c r="CA24" s="18">
        <f>SUMIF($C$6:BZ$6,CA$5,$C24:BZ24)</f>
        <v>643494</v>
      </c>
      <c r="CB24" s="73">
        <f ca="1">SUMIF($C$6:CA$6,CB$5,$C24:CA24)</f>
        <v>593425</v>
      </c>
      <c r="CC24" s="18">
        <f ca="1">SUM(CB24-CA24)</f>
        <v>-50069</v>
      </c>
      <c r="CD24" s="19">
        <f ca="1">IF(CC24=0,0,IF(CA24=0,1,CC24/CA24))</f>
        <v>-7.7808029290094394E-2</v>
      </c>
      <c r="CE24" s="18">
        <f>+DJ24</f>
        <v>62140</v>
      </c>
      <c r="CF24" s="73">
        <f ca="1">OFFSET(DJ24,0,14,1,1)</f>
        <v>55332</v>
      </c>
      <c r="CG24" s="18">
        <f ca="1">SUM(CF24-CE24)</f>
        <v>-6808</v>
      </c>
      <c r="CH24" s="19">
        <f ca="1">IF(CG24=0,0,IF(CE24=0,1,CG24/CE24))</f>
        <v>-0.10955906018667524</v>
      </c>
      <c r="CI24" s="18">
        <f>SUMIF($C$6:CH$6,CI$5,$C24:CH24)</f>
        <v>705634</v>
      </c>
      <c r="CJ24" s="73">
        <f ca="1">SUMIF($C$6:CI$6,CJ$5,$C24:CI24)</f>
        <v>648757</v>
      </c>
      <c r="CK24" s="18">
        <f ca="1">SUM(CJ24-CI24)</f>
        <v>-56877</v>
      </c>
      <c r="CL24" s="19">
        <f ca="1">IF(CK24=0,0,IF(CI24=0,1,CK24/CI24))</f>
        <v>-8.0604109212424571E-2</v>
      </c>
      <c r="CM24" s="18">
        <f>+DK24</f>
        <v>58757</v>
      </c>
      <c r="CN24" s="73">
        <f ca="1">OFFSET(DK24,0,14,1,1)</f>
        <v>55407</v>
      </c>
      <c r="CO24" s="18">
        <f ca="1">SUM(CN24-CM24)</f>
        <v>-3350</v>
      </c>
      <c r="CP24" s="19">
        <f ca="1">IF(CO24=0,0,IF(CM24=0,1,CO24/CM24))</f>
        <v>-5.7014483380703578E-2</v>
      </c>
      <c r="CQ24" s="18">
        <f>SUMIF($C$6:CP$6,CQ$5,$C24:CP24)</f>
        <v>764391</v>
      </c>
      <c r="CR24" s="73">
        <f ca="1">SUMIF($C$6:CQ$6,CR$5,$C24:CQ24)</f>
        <v>704164</v>
      </c>
      <c r="CS24" s="18">
        <f ca="1">SUM(CR24-CQ24)</f>
        <v>-60227</v>
      </c>
      <c r="CT24" s="19">
        <f ca="1">IF(CS24=0,0,IF(CQ24=0,1,CS24/CQ24))</f>
        <v>-7.8790828254126491E-2</v>
      </c>
      <c r="CW24" t="s">
        <v>13</v>
      </c>
      <c r="CX24" t="s">
        <v>6</v>
      </c>
      <c r="CZ24" s="74">
        <f>SUMIF(OGB!$A$93:$A$103,'2013-2014'!CZ$7,OGB!D$93:D$103)</f>
        <v>47312</v>
      </c>
      <c r="DA24" s="74">
        <f>SUMIF(OGB!$A$93:$A$103,'2013-2014'!DA$7,OGB!E$93:E$103)</f>
        <v>45480</v>
      </c>
      <c r="DB24" s="74">
        <f>SUMIF(OGB!$A$93:$A$103,'2013-2014'!DB$7,OGB!F$93:F$103)</f>
        <v>58487</v>
      </c>
      <c r="DC24" s="74">
        <f>SUMIF(OGB!$A$93:$A$103,'2013-2014'!DC$7,OGB!G$93:G$103)</f>
        <v>61162</v>
      </c>
      <c r="DD24" s="74">
        <f>SUMIF(OGB!$A$93:$A$103,'2013-2014'!DD$7,OGB!H$93:H$103)</f>
        <v>67434</v>
      </c>
      <c r="DE24" s="74">
        <f>SUMIF(OGB!$A$93:$A$103,'2013-2014'!DE$7,OGB!I$93:I$103)</f>
        <v>69387</v>
      </c>
      <c r="DF24" s="74">
        <f>SUMIF(OGB!$A$93:$A$103,'2013-2014'!DF$7,OGB!J$93:J$103)</f>
        <v>77000</v>
      </c>
      <c r="DG24" s="74">
        <f>SUMIF(OGB!$A$93:$A$103,'2013-2014'!DG$7,OGB!K$93:K$103)</f>
        <v>85399</v>
      </c>
      <c r="DH24" s="74">
        <f>SUMIF(OGB!$A$93:$A$103,'2013-2014'!DH$7,OGB!L$93:L$103)</f>
        <v>67103</v>
      </c>
      <c r="DI24" s="74">
        <f>SUMIF(OGB!$A$93:$A$103,'2013-2014'!DI$7,OGB!M$93:M$103)</f>
        <v>64730</v>
      </c>
      <c r="DJ24" s="74">
        <f>SUMIF(OGB!$A$93:$A$103,'2013-2014'!DJ$7,OGB!N$93:N$103)</f>
        <v>62140</v>
      </c>
      <c r="DK24" s="74">
        <f>SUMIF(OGB!$A$93:$A$103,'2013-2014'!DK$7,OGB!O$93:O$103)</f>
        <v>58757</v>
      </c>
      <c r="DN24" s="74">
        <f>SUMIF(OGB!$A$93:$A$103,'2013-2014'!DN$7,OGB!D$93:D$103)</f>
        <v>44950</v>
      </c>
      <c r="DO24" s="74">
        <f>SUMIF(OGB!$A$93:$A$103,'2013-2014'!DO$7,OGB!E$93:E$103)</f>
        <v>40605</v>
      </c>
      <c r="DP24" s="74">
        <f>SUMIF(OGB!$A$93:$A$103,'2013-2014'!DP$7,OGB!F$93:F$103)</f>
        <v>52288</v>
      </c>
      <c r="DQ24" s="74">
        <f>SUMIF(OGB!$A$93:$A$103,'2013-2014'!DQ$7,OGB!G$93:G$103)</f>
        <v>53818</v>
      </c>
      <c r="DR24" s="74">
        <f>SUMIF(OGB!$A$93:$A$103,'2013-2014'!DR$7,OGB!H$93:H$103)</f>
        <v>64158</v>
      </c>
      <c r="DS24" s="74">
        <f>SUMIF(OGB!$A$93:$A$103,'2013-2014'!DS$7,OGB!I$93:I$103)</f>
        <v>65083</v>
      </c>
      <c r="DT24" s="74">
        <f>SUMIF(OGB!$A$93:$A$103,'2013-2014'!DT$7,OGB!J$93:J$103)</f>
        <v>74239</v>
      </c>
      <c r="DU24" s="74">
        <f>SUMIF(OGB!$A$93:$A$103,'2013-2014'!DU$7,OGB!K$93:K$103)</f>
        <v>79520</v>
      </c>
      <c r="DV24" s="74">
        <f>SUMIF(OGB!$A$93:$A$103,'2013-2014'!DV$7,OGB!L$93:L$103)</f>
        <v>59618</v>
      </c>
      <c r="DW24" s="74">
        <f>SUMIF(OGB!$A$93:$A$103,'2013-2014'!DW$7,OGB!M$93:M$103)</f>
        <v>59146</v>
      </c>
      <c r="DX24" s="74">
        <f>SUMIF(OGB!$A$93:$A$103,'2013-2014'!DX$7,OGB!N$93:N$103)</f>
        <v>55332</v>
      </c>
      <c r="DY24" s="74">
        <f>SUMIF(OGB!$A$93:$A$103,'2013-2014'!DY$7,OGB!O$93:O$103)</f>
        <v>55407</v>
      </c>
    </row>
    <row r="25" spans="1:130">
      <c r="A25" s="84" t="str">
        <f>+CW26</f>
        <v>Ogdensburg Bridge</v>
      </c>
      <c r="B25" s="26" t="s">
        <v>7</v>
      </c>
      <c r="C25" s="18">
        <f>+CZ25</f>
        <v>6430</v>
      </c>
      <c r="D25" s="73">
        <f ca="1">OFFSET(CZ25,0,14,1,1)</f>
        <v>6444</v>
      </c>
      <c r="E25" s="18">
        <f ca="1">SUM(D25-C25)</f>
        <v>14</v>
      </c>
      <c r="F25" s="19">
        <f ca="1">IF(E25=0,0,IF(C25=0,1,E25/C25))</f>
        <v>2.1772939346811821E-3</v>
      </c>
      <c r="G25" s="18">
        <f>SUMIF($C$6:F$6,G$5,$C25:F25)</f>
        <v>6430</v>
      </c>
      <c r="H25" s="73">
        <f ca="1">SUMIF($C$6:G$6,H$5,$C25:G25)</f>
        <v>6444</v>
      </c>
      <c r="I25" s="18">
        <f ca="1">SUM(H25-G25)</f>
        <v>14</v>
      </c>
      <c r="J25" s="19">
        <f ca="1">IF(I25=0,0,IF(G25=0,1,I25/G25))</f>
        <v>2.1772939346811821E-3</v>
      </c>
      <c r="K25" s="18">
        <f>+DA25</f>
        <v>5811</v>
      </c>
      <c r="L25" s="73">
        <f ca="1">OFFSET(DA25,0,14,1,1)</f>
        <v>5965</v>
      </c>
      <c r="M25" s="18">
        <f ca="1">SUM(L25-K25)</f>
        <v>154</v>
      </c>
      <c r="N25" s="19">
        <f ca="1">IF(M25=0,0,IF(K25=0,1,M25/K25))</f>
        <v>2.6501462743073481E-2</v>
      </c>
      <c r="O25" s="18">
        <f>SUMIF($C$6:N$6,O$5,$C25:N25)</f>
        <v>12241</v>
      </c>
      <c r="P25" s="73">
        <f ca="1">SUMIF($C$6:O$6,P$5,$C25:O25)</f>
        <v>12409</v>
      </c>
      <c r="Q25" s="18">
        <f ca="1">SUM(P25-O25)</f>
        <v>168</v>
      </c>
      <c r="R25" s="19">
        <f ca="1">IF(Q25=0,0,IF(O25=0,1,Q25/O25))</f>
        <v>1.3724368924107508E-2</v>
      </c>
      <c r="S25" s="18">
        <f>+DB25</f>
        <v>5757</v>
      </c>
      <c r="T25" s="73">
        <f ca="1">OFFSET(DB25,0,14,1,1)</f>
        <v>6051</v>
      </c>
      <c r="U25" s="18">
        <f ca="1">SUM(T25-S25)</f>
        <v>294</v>
      </c>
      <c r="V25" s="19">
        <f ca="1">IF(U25=0,0,IF(S25=0,1,U25/S25))</f>
        <v>5.1068264721208963E-2</v>
      </c>
      <c r="W25" s="18">
        <f>SUMIF($C$6:V$6,W$5,$C25:V25)</f>
        <v>17998</v>
      </c>
      <c r="X25" s="73">
        <f ca="1">SUMIF($C$6:W$6,X$5,$C25:W25)</f>
        <v>18460</v>
      </c>
      <c r="Y25" s="18">
        <f ca="1">SUM(X25-W25)</f>
        <v>462</v>
      </c>
      <c r="Z25" s="19">
        <f ca="1">IF(Y25=0,0,IF(W25=0,1,Y25/W25))</f>
        <v>2.5669518835426158E-2</v>
      </c>
      <c r="AA25" s="18">
        <f>+DC25</f>
        <v>5866</v>
      </c>
      <c r="AB25" s="73">
        <f ca="1">OFFSET(DC25,0,14,1,1)</f>
        <v>6506</v>
      </c>
      <c r="AC25" s="18">
        <f ca="1">SUM(AB25-AA25)</f>
        <v>640</v>
      </c>
      <c r="AD25" s="19">
        <f ca="1">IF(AC25=0,0,IF(AA25=0,1,AC25/AA25))</f>
        <v>0.10910330719399931</v>
      </c>
      <c r="AE25" s="18">
        <f>SUMIF($C$6:AD$6,AE$5,$C25:AD25)</f>
        <v>23864</v>
      </c>
      <c r="AF25" s="73">
        <f ca="1">SUMIF($C$6:AE$6,AF$5,$C25:AE25)</f>
        <v>24966</v>
      </c>
      <c r="AG25" s="18">
        <f ca="1">SUM(AF25-AE25)</f>
        <v>1102</v>
      </c>
      <c r="AH25" s="19">
        <f ca="1">IF(AG25=0,0,IF(AE25=0,1,AG25/AE25))</f>
        <v>4.6178343949044583E-2</v>
      </c>
      <c r="AI25" s="18">
        <f>+DD25</f>
        <v>6314</v>
      </c>
      <c r="AJ25" s="73">
        <f ca="1">OFFSET(DD25,0,14,1,1)</f>
        <v>6568</v>
      </c>
      <c r="AK25" s="18">
        <f ca="1">SUM(AJ25-AI25)</f>
        <v>254</v>
      </c>
      <c r="AL25" s="19">
        <f ca="1">IF(AK25=0,0,IF(AI25=0,1,AK25/AI25))</f>
        <v>4.0228064618308523E-2</v>
      </c>
      <c r="AM25" s="18">
        <f>SUMIF($C$6:AL$6,AM$5,$C25:AL25)</f>
        <v>30178</v>
      </c>
      <c r="AN25" s="73">
        <f ca="1">SUMIF($C$6:AM$6,AN$5,$C25:AM25)</f>
        <v>31534</v>
      </c>
      <c r="AO25" s="18">
        <f ca="1">SUM(AN25-AM25)</f>
        <v>1356</v>
      </c>
      <c r="AP25" s="19">
        <f ca="1">IF(AO25=0,0,IF(AM25=0,1,AO25/AM25))</f>
        <v>4.4933395188547949E-2</v>
      </c>
      <c r="AQ25" s="18">
        <f>+DE25</f>
        <v>5708</v>
      </c>
      <c r="AR25" s="73">
        <f ca="1">OFFSET(DE25,0,14,1,1)</f>
        <v>6628</v>
      </c>
      <c r="AS25" s="18">
        <f ca="1">SUM(AR25-AQ25)</f>
        <v>920</v>
      </c>
      <c r="AT25" s="19">
        <f ca="1">IF(AS25=0,0,IF(AQ25=0,1,AS25/AQ25))</f>
        <v>0.16117729502452699</v>
      </c>
      <c r="AU25" s="18">
        <f>SUMIF($C$6:AT$6,AU$5,$C25:AT25)</f>
        <v>35886</v>
      </c>
      <c r="AV25" s="73">
        <f ca="1">SUMIF($C$6:AU$6,AV$5,$C25:AU25)</f>
        <v>38162</v>
      </c>
      <c r="AW25" s="18">
        <f ca="1">SUM(AV25-AU25)</f>
        <v>2276</v>
      </c>
      <c r="AX25" s="19">
        <f ca="1">IF(AW25=0,0,IF(AU25=0,1,AW25/AU25))</f>
        <v>6.342306191829683E-2</v>
      </c>
      <c r="AY25" s="18">
        <f>+DF25</f>
        <v>6107</v>
      </c>
      <c r="AZ25" s="73">
        <f ca="1">OFFSET(DF25,0,14,1,1)</f>
        <v>6775</v>
      </c>
      <c r="BA25" s="18">
        <f ca="1">SUM(AZ25-AY25)</f>
        <v>668</v>
      </c>
      <c r="BB25" s="19">
        <f ca="1">IF(BA25=0,0,IF(AY25=0,1,BA25/AY25))</f>
        <v>0.10938267561814312</v>
      </c>
      <c r="BC25" s="18">
        <f>SUMIF($C$6:BB$6,BC$5,$C25:BB25)</f>
        <v>41993</v>
      </c>
      <c r="BD25" s="73">
        <f ca="1">SUMIF($C$6:BC$6,BD$5,$C25:BC25)</f>
        <v>44937</v>
      </c>
      <c r="BE25" s="18">
        <f ca="1">SUM(BD25-BC25)</f>
        <v>2944</v>
      </c>
      <c r="BF25" s="19">
        <f ca="1">IF(BE25=0,0,IF(BC25=0,1,BE25/BC25))</f>
        <v>7.0106922582335154E-2</v>
      </c>
      <c r="BG25" s="18">
        <f>+DG25</f>
        <v>6178</v>
      </c>
      <c r="BH25" s="73">
        <f ca="1">OFFSET(DG25,0,14,1,1)</f>
        <v>6492</v>
      </c>
      <c r="BI25" s="18">
        <f ca="1">SUM(BH25-BG25)</f>
        <v>314</v>
      </c>
      <c r="BJ25" s="19">
        <f ca="1">IF(BI25=0,0,IF(BG25=0,1,BI25/BG25))</f>
        <v>5.0825509873745546E-2</v>
      </c>
      <c r="BK25" s="18">
        <f>SUMIF($C$6:BJ$6,BK$5,$C25:BJ25)</f>
        <v>48171</v>
      </c>
      <c r="BL25" s="73">
        <f ca="1">SUMIF($C$6:BK$6,BL$5,$C25:BK25)</f>
        <v>51429</v>
      </c>
      <c r="BM25" s="18">
        <f ca="1">SUM(BL25-BK25)</f>
        <v>3258</v>
      </c>
      <c r="BN25" s="19">
        <f ca="1">IF(BM25=0,0,IF(BK25=0,1,BM25/BK25))</f>
        <v>6.7634053683751638E-2</v>
      </c>
      <c r="BO25" s="18">
        <f>+DH25</f>
        <v>5989</v>
      </c>
      <c r="BP25" s="73">
        <f ca="1">OFFSET(DH25,0,14,1,1)</f>
        <v>6611</v>
      </c>
      <c r="BQ25" s="18">
        <f ca="1">SUM(BP25-BO25)</f>
        <v>622</v>
      </c>
      <c r="BR25" s="19">
        <f ca="1">IF(BQ25=0,0,IF(BO25=0,1,BQ25/BO25))</f>
        <v>0.10385707129737853</v>
      </c>
      <c r="BS25" s="18">
        <f>SUMIF($C$6:BR$6,BS$5,$C25:BR25)</f>
        <v>54160</v>
      </c>
      <c r="BT25" s="73">
        <f ca="1">SUMIF($C$6:BS$6,BT$5,$C25:BS25)</f>
        <v>58040</v>
      </c>
      <c r="BU25" s="18">
        <f ca="1">SUM(BT25-BS25)</f>
        <v>3880</v>
      </c>
      <c r="BV25" s="19">
        <f ca="1">IF(BU25=0,0,IF(BS25=0,1,BU25/BS25))</f>
        <v>7.1639586410635156E-2</v>
      </c>
      <c r="BW25" s="18">
        <f>+DI25</f>
        <v>6451</v>
      </c>
      <c r="BX25" s="73">
        <f ca="1">OFFSET(DI25,0,14,1,1)</f>
        <v>6660</v>
      </c>
      <c r="BY25" s="18">
        <f ca="1">SUM(BX25-BW25)</f>
        <v>209</v>
      </c>
      <c r="BZ25" s="19">
        <f ca="1">IF(BY25=0,0,IF(BW25=0,1,BY25/BW25))</f>
        <v>3.2398077817392651E-2</v>
      </c>
      <c r="CA25" s="18">
        <f>SUMIF($C$6:BZ$6,CA$5,$C25:BZ25)</f>
        <v>60611</v>
      </c>
      <c r="CB25" s="73">
        <f ca="1">SUMIF($C$6:CA$6,CB$5,$C25:CA25)</f>
        <v>64700</v>
      </c>
      <c r="CC25" s="18">
        <f ca="1">SUM(CB25-CA25)</f>
        <v>4089</v>
      </c>
      <c r="CD25" s="19">
        <f ca="1">IF(CC25=0,0,IF(CA25=0,1,CC25/CA25))</f>
        <v>6.746300176535612E-2</v>
      </c>
      <c r="CE25" s="18">
        <f>+DJ25</f>
        <v>5894</v>
      </c>
      <c r="CF25" s="73">
        <f ca="1">OFFSET(DJ25,0,14,1,1)</f>
        <v>5540</v>
      </c>
      <c r="CG25" s="18">
        <f ca="1">SUM(CF25-CE25)</f>
        <v>-354</v>
      </c>
      <c r="CH25" s="19">
        <f ca="1">IF(CG25=0,0,IF(CE25=0,1,CG25/CE25))</f>
        <v>-6.0061079063454363E-2</v>
      </c>
      <c r="CI25" s="18">
        <f>SUMIF($C$6:CH$6,CI$5,$C25:CH25)</f>
        <v>66505</v>
      </c>
      <c r="CJ25" s="73">
        <f ca="1">SUMIF($C$6:CI$6,CJ$5,$C25:CI25)</f>
        <v>70240</v>
      </c>
      <c r="CK25" s="18">
        <f ca="1">SUM(CJ25-CI25)</f>
        <v>3735</v>
      </c>
      <c r="CL25" s="19">
        <f ca="1">IF(CK25=0,0,IF(CI25=0,1,CK25/CI25))</f>
        <v>5.6161190887903167E-2</v>
      </c>
      <c r="CM25" s="18">
        <f>+DK25</f>
        <v>5645</v>
      </c>
      <c r="CN25" s="73">
        <f ca="1">OFFSET(DK25,0,14,1,1)</f>
        <v>5836</v>
      </c>
      <c r="CO25" s="18">
        <f ca="1">SUM(CN25-CM25)</f>
        <v>191</v>
      </c>
      <c r="CP25" s="19">
        <f ca="1">IF(CO25=0,0,IF(CM25=0,1,CO25/CM25))</f>
        <v>3.3835252435783877E-2</v>
      </c>
      <c r="CQ25" s="18">
        <f>SUMIF($C$6:CP$6,CQ$5,$C25:CP25)</f>
        <v>72150</v>
      </c>
      <c r="CR25" s="73">
        <f ca="1">SUMIF($C$6:CQ$6,CR$5,$C25:CQ25)</f>
        <v>76076</v>
      </c>
      <c r="CS25" s="18">
        <f ca="1">SUM(CR25-CQ25)</f>
        <v>3926</v>
      </c>
      <c r="CT25" s="19">
        <f ca="1">IF(CS25=0,0,IF(CQ25=0,1,CS25/CQ25))</f>
        <v>5.4414414414414414E-2</v>
      </c>
      <c r="CW25" t="s">
        <v>13</v>
      </c>
      <c r="CX25" t="s">
        <v>7</v>
      </c>
      <c r="CY25" s="7"/>
      <c r="CZ25" s="74">
        <f>SUMIF(OGB!$A$111:$A$121,'2013-2014'!CZ$7,OGB!D$111:D$121)</f>
        <v>6430</v>
      </c>
      <c r="DA25" s="74">
        <f>SUMIF(OGB!$A$111:$A$121,'2013-2014'!DA$7,OGB!E$111:E$121)</f>
        <v>5811</v>
      </c>
      <c r="DB25" s="74">
        <f>SUMIF(OGB!$A$111:$A$121,'2013-2014'!DB$7,OGB!F$111:F$121)</f>
        <v>5757</v>
      </c>
      <c r="DC25" s="74">
        <f>SUMIF(OGB!$A$111:$A$121,'2013-2014'!DC$7,OGB!G$111:G$121)</f>
        <v>5866</v>
      </c>
      <c r="DD25" s="74">
        <f>SUMIF(OGB!$A$111:$A$121,'2013-2014'!DD$7,OGB!H$111:H$121)</f>
        <v>6314</v>
      </c>
      <c r="DE25" s="74">
        <f>SUMIF(OGB!$A$111:$A$121,'2013-2014'!DE$7,OGB!I$111:I$121)</f>
        <v>5708</v>
      </c>
      <c r="DF25" s="74">
        <f>SUMIF(OGB!$A$111:$A$121,'2013-2014'!DF$7,OGB!J$111:J$121)</f>
        <v>6107</v>
      </c>
      <c r="DG25" s="74">
        <f>SUMIF(OGB!$A$111:$A$121,'2013-2014'!DG$7,OGB!K$111:K$121)</f>
        <v>6178</v>
      </c>
      <c r="DH25" s="74">
        <f>SUMIF(OGB!$A$111:$A$121,'2013-2014'!DH$7,OGB!L$111:L$121)</f>
        <v>5989</v>
      </c>
      <c r="DI25" s="74">
        <f>SUMIF(OGB!$A$111:$A$121,'2013-2014'!DI$7,OGB!M$111:M$121)</f>
        <v>6451</v>
      </c>
      <c r="DJ25" s="74">
        <f>SUMIF(OGB!$A$111:$A$121,'2013-2014'!DJ$7,OGB!N$111:N$121)</f>
        <v>5894</v>
      </c>
      <c r="DK25" s="74">
        <f>SUMIF(OGB!$A$111:$A$121,'2013-2014'!DK$7,OGB!O$111:O$121)</f>
        <v>5645</v>
      </c>
      <c r="DN25" s="74">
        <f>SUMIF(OGB!$A$111:$A$121,'2013-2014'!DN$7,OGB!D$111:D$121)</f>
        <v>6444</v>
      </c>
      <c r="DO25" s="74">
        <f>SUMIF(OGB!$A$111:$A$121,'2013-2014'!DO$7,OGB!E$111:E$121)</f>
        <v>5965</v>
      </c>
      <c r="DP25" s="74">
        <f>SUMIF(OGB!$A$111:$A$121,'2013-2014'!DP$7,OGB!F$111:F$121)</f>
        <v>6051</v>
      </c>
      <c r="DQ25" s="74">
        <f>SUMIF(OGB!$A$111:$A$121,'2013-2014'!DQ$7,OGB!G$111:G$121)</f>
        <v>6506</v>
      </c>
      <c r="DR25" s="74">
        <f>SUMIF(OGB!$A$111:$A$121,'2013-2014'!DR$7,OGB!H$111:H$121)</f>
        <v>6568</v>
      </c>
      <c r="DS25" s="74">
        <f>SUMIF(OGB!$A$111:$A$121,'2013-2014'!DS$7,OGB!I$111:I$121)</f>
        <v>6628</v>
      </c>
      <c r="DT25" s="74">
        <f>SUMIF(OGB!$A$111:$A$121,'2013-2014'!DT$7,OGB!J$111:J$121)</f>
        <v>6775</v>
      </c>
      <c r="DU25" s="74">
        <f>SUMIF(OGB!$A$111:$A$121,'2013-2014'!DU$7,OGB!K$111:K$121)</f>
        <v>6492</v>
      </c>
      <c r="DV25" s="74">
        <f>SUMIF(OGB!$A$111:$A$121,'2013-2014'!DV$7,OGB!L$111:L$121)</f>
        <v>6611</v>
      </c>
      <c r="DW25" s="74">
        <f>SUMIF(OGB!$A$111:$A$121,'2013-2014'!DW$7,OGB!M$111:M$121)</f>
        <v>6660</v>
      </c>
      <c r="DX25" s="74">
        <f>SUMIF(OGB!$A$111:$A$121,'2013-2014'!DX$7,OGB!N$111:N$121)</f>
        <v>5540</v>
      </c>
      <c r="DY25" s="74">
        <f>SUMIF(OGB!$A$111:$A$121,'2013-2014'!DY$7,OGB!O$111:O$121)</f>
        <v>5836</v>
      </c>
    </row>
    <row r="26" spans="1:130">
      <c r="A26" s="83"/>
      <c r="B26" s="26" t="s">
        <v>8</v>
      </c>
      <c r="C26" s="73">
        <f>+CZ26</f>
        <v>22</v>
      </c>
      <c r="D26" s="73">
        <f ca="1">OFFSET(CZ26,0,14,1,1)</f>
        <v>24</v>
      </c>
      <c r="E26" s="73">
        <f ca="1">SUM(D26-C26)</f>
        <v>2</v>
      </c>
      <c r="F26" s="19">
        <f ca="1">IF(E26=0,0,IF(C26=0,1,E26/C26))</f>
        <v>9.0909090909090912E-2</v>
      </c>
      <c r="G26" s="73">
        <f>SUMIF($C$6:F$6,G$5,$C26:F26)</f>
        <v>22</v>
      </c>
      <c r="H26" s="73">
        <f ca="1">SUMIF($C$6:G$6,H$5,$C26:G26)</f>
        <v>24</v>
      </c>
      <c r="I26" s="73">
        <f ca="1">SUM(H26-G26)</f>
        <v>2</v>
      </c>
      <c r="J26" s="19">
        <f ca="1">IF(I26=0,0,IF(G26=0,1,I26/G26))</f>
        <v>9.0909090909090912E-2</v>
      </c>
      <c r="K26" s="73">
        <f>+DA26</f>
        <v>33</v>
      </c>
      <c r="L26" s="73">
        <f ca="1">OFFSET(DA26,0,14,1,1)</f>
        <v>32</v>
      </c>
      <c r="M26" s="73">
        <f ca="1">SUM(L26-K26)</f>
        <v>-1</v>
      </c>
      <c r="N26" s="19">
        <f ca="1">IF(M26=0,0,IF(K26=0,1,M26/K26))</f>
        <v>-3.0303030303030304E-2</v>
      </c>
      <c r="O26" s="73">
        <f>SUMIF($C$6:N$6,O$5,$C26:N26)</f>
        <v>55</v>
      </c>
      <c r="P26" s="73">
        <f ca="1">SUMIF($C$6:O$6,P$5,$C26:O26)</f>
        <v>56</v>
      </c>
      <c r="Q26" s="73">
        <f ca="1">SUM(P26-O26)</f>
        <v>1</v>
      </c>
      <c r="R26" s="19">
        <f ca="1">IF(Q26=0,0,IF(O26=0,1,Q26/O26))</f>
        <v>1.8181818181818181E-2</v>
      </c>
      <c r="S26" s="73">
        <f>+DB26</f>
        <v>5</v>
      </c>
      <c r="T26" s="73">
        <f ca="1">OFFSET(DB26,0,14,1,1)</f>
        <v>10</v>
      </c>
      <c r="U26" s="73">
        <f ca="1">SUM(T26-S26)</f>
        <v>5</v>
      </c>
      <c r="V26" s="19">
        <f ca="1">IF(U26=0,0,IF(S26=0,1,U26/S26))</f>
        <v>1</v>
      </c>
      <c r="W26" s="73">
        <f>SUMIF($C$6:V$6,W$5,$C26:V26)</f>
        <v>60</v>
      </c>
      <c r="X26" s="73">
        <f ca="1">SUMIF($C$6:W$6,X$5,$C26:W26)</f>
        <v>66</v>
      </c>
      <c r="Y26" s="73">
        <f ca="1">SUM(X26-W26)</f>
        <v>6</v>
      </c>
      <c r="Z26" s="19">
        <f ca="1">IF(Y26=0,0,IF(W26=0,1,Y26/W26))</f>
        <v>0.1</v>
      </c>
      <c r="AA26" s="73">
        <f>+DC26</f>
        <v>23</v>
      </c>
      <c r="AB26" s="73">
        <f ca="1">OFFSET(DC26,0,14,1,1)</f>
        <v>15</v>
      </c>
      <c r="AC26" s="73">
        <f ca="1">SUM(AB26-AA26)</f>
        <v>-8</v>
      </c>
      <c r="AD26" s="19">
        <f ca="1">IF(AC26=0,0,IF(AA26=0,1,AC26/AA26))</f>
        <v>-0.34782608695652173</v>
      </c>
      <c r="AE26" s="73">
        <f>SUMIF($C$6:AD$6,AE$5,$C26:AD26)</f>
        <v>83</v>
      </c>
      <c r="AF26" s="73">
        <f ca="1">SUMIF($C$6:AE$6,AF$5,$C26:AE26)</f>
        <v>81</v>
      </c>
      <c r="AG26" s="73">
        <f ca="1">SUM(AF26-AE26)</f>
        <v>-2</v>
      </c>
      <c r="AH26" s="19">
        <f ca="1">IF(AG26=0,0,IF(AE26=0,1,AG26/AE26))</f>
        <v>-2.4096385542168676E-2</v>
      </c>
      <c r="AI26" s="73">
        <f>+DD26</f>
        <v>23</v>
      </c>
      <c r="AJ26" s="73">
        <f ca="1">OFFSET(DD26,0,14,1,1)</f>
        <v>46</v>
      </c>
      <c r="AK26" s="73">
        <f ca="1">SUM(AJ26-AI26)</f>
        <v>23</v>
      </c>
      <c r="AL26" s="19">
        <f ca="1">IF(AK26=0,0,IF(AI26=0,1,AK26/AI26))</f>
        <v>1</v>
      </c>
      <c r="AM26" s="73">
        <f>SUMIF($C$6:AL$6,AM$5,$C26:AL26)</f>
        <v>106</v>
      </c>
      <c r="AN26" s="73">
        <f ca="1">SUMIF($C$6:AM$6,AN$5,$C26:AM26)</f>
        <v>127</v>
      </c>
      <c r="AO26" s="73">
        <f ca="1">SUM(AN26-AM26)</f>
        <v>21</v>
      </c>
      <c r="AP26" s="19">
        <f ca="1">IF(AO26=0,0,IF(AM26=0,1,AO26/AM26))</f>
        <v>0.19811320754716982</v>
      </c>
      <c r="AQ26" s="73">
        <f>+DE26</f>
        <v>47</v>
      </c>
      <c r="AR26" s="73">
        <f ca="1">OFFSET(DE26,0,14,1,1)</f>
        <v>55</v>
      </c>
      <c r="AS26" s="73">
        <f ca="1">SUM(AR26-AQ26)</f>
        <v>8</v>
      </c>
      <c r="AT26" s="19">
        <f ca="1">IF(AS26=0,0,IF(AQ26=0,1,AS26/AQ26))</f>
        <v>0.1702127659574468</v>
      </c>
      <c r="AU26" s="73">
        <f>SUMIF($C$6:AT$6,AU$5,$C26:AT26)</f>
        <v>153</v>
      </c>
      <c r="AV26" s="73">
        <f ca="1">SUMIF($C$6:AU$6,AV$5,$C26:AU26)</f>
        <v>182</v>
      </c>
      <c r="AW26" s="73">
        <f ca="1">SUM(AV26-AU26)</f>
        <v>29</v>
      </c>
      <c r="AX26" s="19">
        <f ca="1">IF(AW26=0,0,IF(AU26=0,1,AW26/AU26))</f>
        <v>0.18954248366013071</v>
      </c>
      <c r="AY26" s="73">
        <f>+DF26</f>
        <v>10</v>
      </c>
      <c r="AZ26" s="73">
        <f ca="1">OFFSET(DF26,0,14,1,1)</f>
        <v>39</v>
      </c>
      <c r="BA26" s="73">
        <f ca="1">SUM(AZ26-AY26)</f>
        <v>29</v>
      </c>
      <c r="BB26" s="19">
        <f ca="1">IF(BA26=0,0,IF(AY26=0,1,BA26/AY26))</f>
        <v>2.9</v>
      </c>
      <c r="BC26" s="73">
        <f>SUMIF($C$6:BB$6,BC$5,$C26:BB26)</f>
        <v>163</v>
      </c>
      <c r="BD26" s="73">
        <f ca="1">SUMIF($C$6:BC$6,BD$5,$C26:BC26)</f>
        <v>221</v>
      </c>
      <c r="BE26" s="73">
        <f ca="1">SUM(BD26-BC26)</f>
        <v>58</v>
      </c>
      <c r="BF26" s="19">
        <f ca="1">IF(BE26=0,0,IF(BC26=0,1,BE26/BC26))</f>
        <v>0.35582822085889571</v>
      </c>
      <c r="BG26" s="73">
        <f>+DG26</f>
        <v>25</v>
      </c>
      <c r="BH26" s="73">
        <f ca="1">OFFSET(DG26,0,14,1,1)</f>
        <v>28</v>
      </c>
      <c r="BI26" s="73">
        <f ca="1">SUM(BH26-BG26)</f>
        <v>3</v>
      </c>
      <c r="BJ26" s="19">
        <f ca="1">IF(BI26=0,0,IF(BG26=0,1,BI26/BG26))</f>
        <v>0.12</v>
      </c>
      <c r="BK26" s="73">
        <f>SUMIF($C$6:BJ$6,BK$5,$C26:BJ26)</f>
        <v>188</v>
      </c>
      <c r="BL26" s="73">
        <f ca="1">SUMIF($C$6:BK$6,BL$5,$C26:BK26)</f>
        <v>249</v>
      </c>
      <c r="BM26" s="73">
        <f ca="1">SUM(BL26-BK26)</f>
        <v>61</v>
      </c>
      <c r="BN26" s="19">
        <f ca="1">IF(BM26=0,0,IF(BK26=0,1,BM26/BK26))</f>
        <v>0.32446808510638298</v>
      </c>
      <c r="BO26" s="73">
        <f>+DH26</f>
        <v>8</v>
      </c>
      <c r="BP26" s="73">
        <f ca="1">OFFSET(DH26,0,14,1,1)</f>
        <v>5</v>
      </c>
      <c r="BQ26" s="73">
        <f ca="1">SUM(BP26-BO26)</f>
        <v>-3</v>
      </c>
      <c r="BR26" s="19">
        <f ca="1">IF(BQ26=0,0,IF(BO26=0,1,BQ26/BO26))</f>
        <v>-0.375</v>
      </c>
      <c r="BS26" s="73">
        <f>SUMIF($C$6:BR$6,BS$5,$C26:BR26)</f>
        <v>196</v>
      </c>
      <c r="BT26" s="73">
        <f ca="1">SUMIF($C$6:BS$6,BT$5,$C26:BS26)</f>
        <v>254</v>
      </c>
      <c r="BU26" s="73">
        <f ca="1">SUM(BT26-BS26)</f>
        <v>58</v>
      </c>
      <c r="BV26" s="19">
        <f ca="1">IF(BU26=0,0,IF(BS26=0,1,BU26/BS26))</f>
        <v>0.29591836734693877</v>
      </c>
      <c r="BW26" s="73">
        <f>+DI26</f>
        <v>28</v>
      </c>
      <c r="BX26" s="73">
        <f ca="1">OFFSET(DI26,0,14,1,1)</f>
        <v>32</v>
      </c>
      <c r="BY26" s="73">
        <f ca="1">SUM(BX26-BW26)</f>
        <v>4</v>
      </c>
      <c r="BZ26" s="19">
        <f ca="1">IF(BY26=0,0,IF(BW26=0,1,BY26/BW26))</f>
        <v>0.14285714285714285</v>
      </c>
      <c r="CA26" s="73">
        <f>SUMIF($C$6:BZ$6,CA$5,$C26:BZ26)</f>
        <v>224</v>
      </c>
      <c r="CB26" s="73">
        <f ca="1">SUMIF($C$6:CA$6,CB$5,$C26:CA26)</f>
        <v>286</v>
      </c>
      <c r="CC26" s="73">
        <f ca="1">SUM(CB26-CA26)</f>
        <v>62</v>
      </c>
      <c r="CD26" s="19">
        <f ca="1">IF(CC26=0,0,IF(CA26=0,1,CC26/CA26))</f>
        <v>0.2767857142857143</v>
      </c>
      <c r="CE26" s="73">
        <f>+DJ26</f>
        <v>14</v>
      </c>
      <c r="CF26" s="73">
        <f ca="1">OFFSET(DJ26,0,14,1,1)</f>
        <v>51</v>
      </c>
      <c r="CG26" s="73">
        <f ca="1">SUM(CF26-CE26)</f>
        <v>37</v>
      </c>
      <c r="CH26" s="19">
        <f ca="1">IF(CG26=0,0,IF(CE26=0,1,CG26/CE26))</f>
        <v>2.6428571428571428</v>
      </c>
      <c r="CI26" s="73">
        <f>SUMIF($C$6:CH$6,CI$5,$C26:CH26)</f>
        <v>238</v>
      </c>
      <c r="CJ26" s="73">
        <f ca="1">SUMIF($C$6:CI$6,CJ$5,$C26:CI26)</f>
        <v>337</v>
      </c>
      <c r="CK26" s="73">
        <f ca="1">SUM(CJ26-CI26)</f>
        <v>99</v>
      </c>
      <c r="CL26" s="19">
        <f ca="1">IF(CK26=0,0,IF(CI26=0,1,CK26/CI26))</f>
        <v>0.41596638655462187</v>
      </c>
      <c r="CM26" s="73">
        <f>+DK26</f>
        <v>24</v>
      </c>
      <c r="CN26" s="73">
        <f ca="1">OFFSET(DK26,0,14,1,1)</f>
        <v>26</v>
      </c>
      <c r="CO26" s="73">
        <f ca="1">SUM(CN26-CM26)</f>
        <v>2</v>
      </c>
      <c r="CP26" s="19">
        <f ca="1">IF(CO26=0,0,IF(CM26=0,1,CO26/CM26))</f>
        <v>8.3333333333333329E-2</v>
      </c>
      <c r="CQ26" s="73">
        <f>SUMIF($C$6:CP$6,CQ$5,$C26:CP26)</f>
        <v>262</v>
      </c>
      <c r="CR26" s="73">
        <f ca="1">SUMIF($C$6:CQ$6,CR$5,$C26:CQ26)</f>
        <v>363</v>
      </c>
      <c r="CS26" s="73">
        <f ca="1">SUM(CR26-CQ26)</f>
        <v>101</v>
      </c>
      <c r="CT26" s="19">
        <f ca="1">IF(CS26=0,0,IF(CQ26=0,1,CS26/CQ26))</f>
        <v>0.38549618320610685</v>
      </c>
      <c r="CW26" t="s">
        <v>13</v>
      </c>
      <c r="CX26" t="s">
        <v>8</v>
      </c>
      <c r="CY26" s="7"/>
      <c r="CZ26" s="74">
        <f>SUMIF(OGB!$A$129:$A$139,'2013-2014'!CZ$7,OGB!D$129:D$139)</f>
        <v>22</v>
      </c>
      <c r="DA26" s="74">
        <f>SUMIF(OGB!$A$129:$A$139,'2013-2014'!DA$7,OGB!E$129:E$139)</f>
        <v>33</v>
      </c>
      <c r="DB26" s="74">
        <f>SUMIF(OGB!$A$129:$A$139,'2013-2014'!DB$7,OGB!F$129:F$139)</f>
        <v>5</v>
      </c>
      <c r="DC26" s="74">
        <f>SUMIF(OGB!$A$129:$A$139,'2013-2014'!DC$7,OGB!G$129:G$139)</f>
        <v>23</v>
      </c>
      <c r="DD26" s="74">
        <f>SUMIF(OGB!$A$129:$A$139,'2013-2014'!DD$7,OGB!H$129:H$139)</f>
        <v>23</v>
      </c>
      <c r="DE26" s="74">
        <f>SUMIF(OGB!$A$129:$A$139,'2013-2014'!DE$7,OGB!I$129:I$139)</f>
        <v>47</v>
      </c>
      <c r="DF26" s="74">
        <f>SUMIF(OGB!$A$129:$A$139,'2013-2014'!DF$7,OGB!J$129:J$139)</f>
        <v>10</v>
      </c>
      <c r="DG26" s="74">
        <f>SUMIF(OGB!$A$129:$A$139,'2013-2014'!DG$7,OGB!K$129:K$139)</f>
        <v>25</v>
      </c>
      <c r="DH26" s="74">
        <f>SUMIF(OGB!$A$129:$A$139,'2013-2014'!DH$7,OGB!L$129:L$139)</f>
        <v>8</v>
      </c>
      <c r="DI26" s="74">
        <f>SUMIF(OGB!$A$129:$A$139,'2013-2014'!DI$7,OGB!M$129:M$139)</f>
        <v>28</v>
      </c>
      <c r="DJ26" s="74">
        <f>SUMIF(OGB!$A$129:$A$139,'2013-2014'!DJ$7,OGB!N$129:N$139)</f>
        <v>14</v>
      </c>
      <c r="DK26" s="74">
        <f>SUMIF(OGB!$A$129:$A$139,'2013-2014'!DK$7,OGB!O$129:O$139)</f>
        <v>24</v>
      </c>
      <c r="DN26" s="74">
        <f>SUMIF(OGB!$A$129:$A$139,'2013-2014'!DN$7,OGB!D$129:D$139)</f>
        <v>24</v>
      </c>
      <c r="DO26" s="74">
        <f>SUMIF(OGB!$A$129:$A$139,'2013-2014'!DO$7,OGB!E$129:E$139)</f>
        <v>32</v>
      </c>
      <c r="DP26" s="74">
        <f>SUMIF(OGB!$A$129:$A$139,'2013-2014'!DP$7,OGB!F$129:F$139)</f>
        <v>10</v>
      </c>
      <c r="DQ26" s="74">
        <f>SUMIF(OGB!$A$129:$A$139,'2013-2014'!DQ$7,OGB!G$129:G$139)</f>
        <v>15</v>
      </c>
      <c r="DR26" s="74">
        <f>SUMIF(OGB!$A$129:$A$139,'2013-2014'!DR$7,OGB!H$129:H$139)</f>
        <v>46</v>
      </c>
      <c r="DS26" s="74">
        <f>SUMIF(OGB!$A$129:$A$139,'2013-2014'!DS$7,OGB!I$129:I$139)</f>
        <v>55</v>
      </c>
      <c r="DT26" s="74">
        <f>SUMIF(OGB!$A$129:$A$139,'2013-2014'!DT$7,OGB!J$129:J$139)</f>
        <v>39</v>
      </c>
      <c r="DU26" s="74">
        <f>SUMIF(OGB!$A$129:$A$139,'2013-2014'!DU$7,OGB!K$129:K$139)</f>
        <v>28</v>
      </c>
      <c r="DV26" s="74">
        <f>SUMIF(OGB!$A$129:$A$139,'2013-2014'!DV$7,OGB!L$129:L$139)</f>
        <v>5</v>
      </c>
      <c r="DW26" s="74">
        <f>SUMIF(OGB!$A$129:$A$139,'2013-2014'!DW$7,OGB!M$129:M$139)</f>
        <v>32</v>
      </c>
      <c r="DX26" s="74">
        <f>SUMIF(OGB!$A$129:$A$139,'2013-2014'!DX$7,OGB!N$129:N$139)</f>
        <v>51</v>
      </c>
      <c r="DY26" s="74">
        <f>SUMIF(OGB!$A$129:$A$139,'2013-2014'!DY$7,OGB!O$129:O$139)</f>
        <v>26</v>
      </c>
    </row>
    <row r="27" spans="1:130" s="7" customFormat="1">
      <c r="A27" s="75"/>
      <c r="B27" s="24" t="s">
        <v>9</v>
      </c>
      <c r="C27" s="12">
        <f>+SUM(C24:C26)</f>
        <v>53764</v>
      </c>
      <c r="D27" s="86">
        <f ca="1">+SUM(D24:D26)</f>
        <v>51418</v>
      </c>
      <c r="E27" s="12">
        <f ca="1">SUM(E24:E26)</f>
        <v>-2346</v>
      </c>
      <c r="F27" s="13">
        <f ca="1">IF(E27=0,0,IF(C27=0,1,E27/C27))</f>
        <v>-4.3635146194479578E-2</v>
      </c>
      <c r="G27" s="12">
        <f>SUM(G24:G26)</f>
        <v>53764</v>
      </c>
      <c r="H27" s="86">
        <f ca="1">SUM(H24:H26)</f>
        <v>51418</v>
      </c>
      <c r="I27" s="12">
        <f ca="1">SUM(I24:I26)</f>
        <v>-2346</v>
      </c>
      <c r="J27" s="13">
        <f ca="1">IF(I27=0,0,IF(G27=0,1,I27/G27))</f>
        <v>-4.3635146194479578E-2</v>
      </c>
      <c r="K27" s="12">
        <f>+SUM(K24:K26)</f>
        <v>51324</v>
      </c>
      <c r="L27" s="86">
        <f ca="1">+SUM(L24:L26)</f>
        <v>46602</v>
      </c>
      <c r="M27" s="12">
        <f ca="1">SUM(M24:M26)</f>
        <v>-4722</v>
      </c>
      <c r="N27" s="13">
        <f ca="1">IF(M27=0,0,IF(K27=0,1,M27/K27))</f>
        <v>-9.2003740939911149E-2</v>
      </c>
      <c r="O27" s="12">
        <f>SUM(O24:O26)</f>
        <v>105088</v>
      </c>
      <c r="P27" s="86">
        <f ca="1">SUM(P24:P26)</f>
        <v>98020</v>
      </c>
      <c r="Q27" s="12">
        <f ca="1">SUM(Q24:Q26)</f>
        <v>-7068</v>
      </c>
      <c r="R27" s="13">
        <f ca="1">IF(Q27=0,0,IF(O27=0,1,Q27/O27))</f>
        <v>-6.7257917174177825E-2</v>
      </c>
      <c r="S27" s="12">
        <f>+SUM(S24:S26)</f>
        <v>64249</v>
      </c>
      <c r="T27" s="86">
        <f ca="1">+SUM(T24:T26)</f>
        <v>58349</v>
      </c>
      <c r="U27" s="12">
        <f ca="1">SUM(U24:U26)</f>
        <v>-5900</v>
      </c>
      <c r="V27" s="13">
        <f ca="1">IF(U27=0,0,IF(S27=0,1,U27/S27))</f>
        <v>-9.1830223038490866E-2</v>
      </c>
      <c r="W27" s="12">
        <f>SUM(W24:W26)</f>
        <v>169337</v>
      </c>
      <c r="X27" s="86">
        <f ca="1">SUM(X24:X26)</f>
        <v>156369</v>
      </c>
      <c r="Y27" s="12">
        <f ca="1">SUM(Y24:Y26)</f>
        <v>-12968</v>
      </c>
      <c r="Z27" s="13">
        <f ca="1">IF(Y27=0,0,IF(W27=0,1,Y27/W27))</f>
        <v>-7.658101891494476E-2</v>
      </c>
      <c r="AA27" s="12">
        <f>+SUM(AA24:AA26)</f>
        <v>67051</v>
      </c>
      <c r="AB27" s="86">
        <f ca="1">+SUM(AB24:AB26)</f>
        <v>60339</v>
      </c>
      <c r="AC27" s="12">
        <f ca="1">SUM(AC24:AC26)</f>
        <v>-6712</v>
      </c>
      <c r="AD27" s="13">
        <f ca="1">IF(AC27=0,0,IF(AA27=0,1,AC27/AA27))</f>
        <v>-0.10010290674262874</v>
      </c>
      <c r="AE27" s="12">
        <f>SUM(AE24:AE26)</f>
        <v>236388</v>
      </c>
      <c r="AF27" s="86">
        <f ca="1">SUM(AF24:AF26)</f>
        <v>216708</v>
      </c>
      <c r="AG27" s="12">
        <f ca="1">SUM(AG24:AG26)</f>
        <v>-19680</v>
      </c>
      <c r="AH27" s="13">
        <f ca="1">IF(AG27=0,0,IF(AE27=0,1,AG27/AE27))</f>
        <v>-8.3252957002893549E-2</v>
      </c>
      <c r="AI27" s="12">
        <f>+SUM(AI24:AI26)</f>
        <v>73771</v>
      </c>
      <c r="AJ27" s="86">
        <f ca="1">+SUM(AJ24:AJ26)</f>
        <v>70772</v>
      </c>
      <c r="AK27" s="12">
        <f ca="1">SUM(AK24:AK26)</f>
        <v>-2999</v>
      </c>
      <c r="AL27" s="13">
        <f ca="1">IF(AK27=0,0,IF(AI27=0,1,AK27/AI27))</f>
        <v>-4.0652831058274934E-2</v>
      </c>
      <c r="AM27" s="12">
        <f>SUM(AM24:AM26)</f>
        <v>310159</v>
      </c>
      <c r="AN27" s="86">
        <f ca="1">SUM(AN24:AN26)</f>
        <v>287480</v>
      </c>
      <c r="AO27" s="12">
        <f ca="1">SUM(AO24:AO26)</f>
        <v>-22679</v>
      </c>
      <c r="AP27" s="13">
        <f ca="1">IF(AO27=0,0,IF(AM27=0,1,AO27/AM27))</f>
        <v>-7.3120560744650329E-2</v>
      </c>
      <c r="AQ27" s="12">
        <f>+SUM(AQ24:AQ26)</f>
        <v>75142</v>
      </c>
      <c r="AR27" s="86">
        <f ca="1">+SUM(AR24:AR26)</f>
        <v>71766</v>
      </c>
      <c r="AS27" s="12">
        <f ca="1">SUM(AS24:AS26)</f>
        <v>-3376</v>
      </c>
      <c r="AT27" s="13">
        <f ca="1">IF(AS27=0,0,IF(AQ27=0,1,AS27/AQ27))</f>
        <v>-4.4928269143754494E-2</v>
      </c>
      <c r="AU27" s="12">
        <f>SUM(AU24:AU26)</f>
        <v>385301</v>
      </c>
      <c r="AV27" s="86">
        <f ca="1">SUM(AV24:AV26)</f>
        <v>359246</v>
      </c>
      <c r="AW27" s="12">
        <f ca="1">SUM(AW24:AW26)</f>
        <v>-26055</v>
      </c>
      <c r="AX27" s="13">
        <f ca="1">IF(AW27=0,0,IF(AU27=0,1,AW27/AU27))</f>
        <v>-6.7622456209560838E-2</v>
      </c>
      <c r="AY27" s="12">
        <f>+SUM(AY24:AY26)</f>
        <v>83117</v>
      </c>
      <c r="AZ27" s="86">
        <f ca="1">+SUM(AZ24:AZ26)</f>
        <v>81053</v>
      </c>
      <c r="BA27" s="12">
        <f ca="1">SUM(BA24:BA26)</f>
        <v>-2064</v>
      </c>
      <c r="BB27" s="13">
        <f ca="1">IF(BA27=0,0,IF(AY27=0,1,BA27/AY27))</f>
        <v>-2.4832465079345983E-2</v>
      </c>
      <c r="BC27" s="12">
        <f>SUM(BC24:BC26)</f>
        <v>468418</v>
      </c>
      <c r="BD27" s="86">
        <f ca="1">SUM(BD24:BD26)</f>
        <v>440299</v>
      </c>
      <c r="BE27" s="12">
        <f ca="1">SUM(BE24:BE26)</f>
        <v>-28119</v>
      </c>
      <c r="BF27" s="13">
        <f ca="1">IF(BE27=0,0,IF(BC27=0,1,BE27/BC27))</f>
        <v>-6.0029717047594244E-2</v>
      </c>
      <c r="BG27" s="12">
        <f>+SUM(BG24:BG26)</f>
        <v>91602</v>
      </c>
      <c r="BH27" s="86">
        <f ca="1">+SUM(BH24:BH26)</f>
        <v>86040</v>
      </c>
      <c r="BI27" s="12">
        <f ca="1">SUM(BI24:BI26)</f>
        <v>-5562</v>
      </c>
      <c r="BJ27" s="13">
        <f ca="1">IF(BI27=0,0,IF(BG27=0,1,BI27/BG27))</f>
        <v>-6.0719198270780116E-2</v>
      </c>
      <c r="BK27" s="12">
        <f>SUM(BK24:BK26)</f>
        <v>560020</v>
      </c>
      <c r="BL27" s="86">
        <f ca="1">SUM(BL24:BL26)</f>
        <v>526339</v>
      </c>
      <c r="BM27" s="12">
        <f ca="1">SUM(BM24:BM26)</f>
        <v>-33681</v>
      </c>
      <c r="BN27" s="13">
        <f ca="1">IF(BM27=0,0,IF(BK27=0,1,BM27/BK27))</f>
        <v>-6.0142494910896037E-2</v>
      </c>
      <c r="BO27" s="12">
        <f>+SUM(BO24:BO26)</f>
        <v>73100</v>
      </c>
      <c r="BP27" s="86">
        <f ca="1">+SUM(BP24:BP26)</f>
        <v>66234</v>
      </c>
      <c r="BQ27" s="12">
        <f ca="1">SUM(BQ24:BQ26)</f>
        <v>-6866</v>
      </c>
      <c r="BR27" s="13">
        <f ca="1">IF(BQ27=0,0,IF(BO27=0,1,BQ27/BO27))</f>
        <v>-9.392612859097127E-2</v>
      </c>
      <c r="BS27" s="12">
        <f>SUM(BS24:BS26)</f>
        <v>633120</v>
      </c>
      <c r="BT27" s="86">
        <f ca="1">SUM(BT24:BT26)</f>
        <v>592573</v>
      </c>
      <c r="BU27" s="12">
        <f ca="1">SUM(BU24:BU26)</f>
        <v>-40547</v>
      </c>
      <c r="BV27" s="13">
        <f ca="1">IF(BU27=0,0,IF(BS27=0,1,BU27/BS27))</f>
        <v>-6.404315137730604E-2</v>
      </c>
      <c r="BW27" s="12">
        <f>+SUM(BW24:BW26)</f>
        <v>71209</v>
      </c>
      <c r="BX27" s="86">
        <f ca="1">+SUM(BX24:BX26)</f>
        <v>65838</v>
      </c>
      <c r="BY27" s="12">
        <f ca="1">SUM(BY24:BY26)</f>
        <v>-5371</v>
      </c>
      <c r="BZ27" s="13">
        <f ca="1">IF(BY27=0,0,IF(BW27=0,1,BY27/BW27))</f>
        <v>-7.542585909084526E-2</v>
      </c>
      <c r="CA27" s="12">
        <f>SUM(CA24:CA26)</f>
        <v>704329</v>
      </c>
      <c r="CB27" s="86">
        <f ca="1">SUM(CB24:CB26)</f>
        <v>658411</v>
      </c>
      <c r="CC27" s="12">
        <f ca="1">SUM(CC24:CC26)</f>
        <v>-45918</v>
      </c>
      <c r="CD27" s="13">
        <f ca="1">IF(CC27=0,0,IF(CA27=0,1,CC27/CA27))</f>
        <v>-6.5193964752267755E-2</v>
      </c>
      <c r="CE27" s="12">
        <f>+SUM(CE24:CE26)</f>
        <v>68048</v>
      </c>
      <c r="CF27" s="86">
        <f ca="1">+SUM(CF24:CF26)</f>
        <v>60923</v>
      </c>
      <c r="CG27" s="12">
        <f ca="1">SUM(CG24:CG26)</f>
        <v>-7125</v>
      </c>
      <c r="CH27" s="13">
        <f ca="1">IF(CG27=0,0,IF(CE27=0,1,CG27/CE27))</f>
        <v>-0.10470550199858923</v>
      </c>
      <c r="CI27" s="12">
        <f>SUM(CI24:CI26)</f>
        <v>772377</v>
      </c>
      <c r="CJ27" s="86">
        <f ca="1">SUM(CJ24:CJ26)</f>
        <v>719334</v>
      </c>
      <c r="CK27" s="12">
        <f ca="1">SUM(CK24:CK26)</f>
        <v>-53043</v>
      </c>
      <c r="CL27" s="13">
        <f ca="1">IF(CK27=0,0,IF(CI27=0,1,CK27/CI27))</f>
        <v>-6.8675012332060636E-2</v>
      </c>
      <c r="CM27" s="12">
        <f>+SUM(CM24:CM26)</f>
        <v>64426</v>
      </c>
      <c r="CN27" s="86">
        <f ca="1">+SUM(CN24:CN26)</f>
        <v>61269</v>
      </c>
      <c r="CO27" s="12">
        <f ca="1">SUM(CO24:CO26)</f>
        <v>-3157</v>
      </c>
      <c r="CP27" s="13">
        <f ca="1">IF(CO27=0,0,IF(CM27=0,1,CO27/CM27))</f>
        <v>-4.9001955732157827E-2</v>
      </c>
      <c r="CQ27" s="12">
        <f>SUM(CQ24:CQ26)</f>
        <v>836803</v>
      </c>
      <c r="CR27" s="86">
        <f ca="1">SUM(CR24:CR26)</f>
        <v>780603</v>
      </c>
      <c r="CS27" s="12">
        <f ca="1">SUM(CS24:CS26)</f>
        <v>-56200</v>
      </c>
      <c r="CT27" s="13">
        <f ca="1">IF(CS27=0,0,IF(CQ27=0,1,CS27/CQ27))</f>
        <v>-6.7160371078975573E-2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295667</v>
      </c>
      <c r="D29" s="73">
        <f ca="1">OFFSET(CZ29,0,14,1,1)</f>
        <v>267431</v>
      </c>
      <c r="E29" s="18">
        <f ca="1">SUM(D29-C29)</f>
        <v>-28236</v>
      </c>
      <c r="F29" s="19">
        <f ca="1">IF(E29=0,0,IF(C29=0,1,E29/C29))</f>
        <v>-9.549932863660808E-2</v>
      </c>
      <c r="G29" s="18">
        <f>SUMIF($C$6:F$6,G$5,$C29:F29)</f>
        <v>295667</v>
      </c>
      <c r="H29" s="73">
        <f ca="1">SUMIF($C$6:G$6,H$5,$C29:G29)</f>
        <v>267431</v>
      </c>
      <c r="I29" s="18">
        <f ca="1">SUM(H29-G29)</f>
        <v>-28236</v>
      </c>
      <c r="J29" s="19">
        <f ca="1">IF(I29=0,0,IF(G29=0,1,I29/G29))</f>
        <v>-9.549932863660808E-2</v>
      </c>
      <c r="K29" s="18">
        <f>+DA29</f>
        <v>289035</v>
      </c>
      <c r="L29" s="73">
        <f ca="1">OFFSET(DA29,0,14,1,1)</f>
        <v>267120</v>
      </c>
      <c r="M29" s="18">
        <f ca="1">SUM(L29-K29)</f>
        <v>-21915</v>
      </c>
      <c r="N29" s="19">
        <f ca="1">IF(M29=0,0,IF(K29=0,1,M29/K29))</f>
        <v>-7.582126732056671E-2</v>
      </c>
      <c r="O29" s="18">
        <f>SUMIF($C$6:N$6,O$5,$C29:N29)</f>
        <v>584702</v>
      </c>
      <c r="P29" s="73">
        <f ca="1">SUMIF($C$6:O$6,P$5,$C29:O29)</f>
        <v>534551</v>
      </c>
      <c r="Q29" s="18">
        <f ca="1">SUM(P29-O29)</f>
        <v>-50151</v>
      </c>
      <c r="R29" s="19">
        <f ca="1">IF(Q29=0,0,IF(O29=0,1,Q29/O29))</f>
        <v>-8.5771897479399756E-2</v>
      </c>
      <c r="S29" s="18">
        <f>+DB29</f>
        <v>380499</v>
      </c>
      <c r="T29" s="73">
        <f ca="1">OFFSET(DB29,0,14,1,1)</f>
        <v>336106</v>
      </c>
      <c r="U29" s="18">
        <f ca="1">SUM(T29-S29)</f>
        <v>-44393</v>
      </c>
      <c r="V29" s="19">
        <f ca="1">IF(U29=0,0,IF(S29=0,1,U29/S29))</f>
        <v>-0.11667047745197753</v>
      </c>
      <c r="W29" s="18">
        <f>SUMIF($C$6:V$6,W$5,$C29:V29)</f>
        <v>965201</v>
      </c>
      <c r="X29" s="73">
        <f ca="1">SUMIF($C$6:W$6,X$5,$C29:W29)</f>
        <v>870657</v>
      </c>
      <c r="Y29" s="18">
        <f ca="1">SUM(X29-W29)</f>
        <v>-94544</v>
      </c>
      <c r="Z29" s="19">
        <f ca="1">IF(Y29=0,0,IF(W29=0,1,Y29/W29))</f>
        <v>-9.7952654421203461E-2</v>
      </c>
      <c r="AA29" s="18">
        <f>+DC29</f>
        <v>351690</v>
      </c>
      <c r="AB29" s="73">
        <f ca="1">OFFSET(DC29,0,14,1,1)</f>
        <v>332507</v>
      </c>
      <c r="AC29" s="18">
        <f ca="1">SUM(AB29-AA29)</f>
        <v>-19183</v>
      </c>
      <c r="AD29" s="19">
        <f ca="1">IF(AC29=0,0,IF(AA29=0,1,AC29/AA29))</f>
        <v>-5.4545196053342432E-2</v>
      </c>
      <c r="AE29" s="18">
        <f>SUMIF($C$6:AD$6,AE$5,$C29:AD29)</f>
        <v>1316891</v>
      </c>
      <c r="AF29" s="73">
        <f ca="1">SUMIF($C$6:AE$6,AF$5,$C29:AE29)</f>
        <v>1203164</v>
      </c>
      <c r="AG29" s="18">
        <f ca="1">SUM(AF29-AE29)</f>
        <v>-113727</v>
      </c>
      <c r="AH29" s="19">
        <f ca="1">IF(AG29=0,0,IF(AE29=0,1,AG29/AE29))</f>
        <v>-8.6360222675984574E-2</v>
      </c>
      <c r="AI29" s="18">
        <f>+DD29</f>
        <v>397072</v>
      </c>
      <c r="AJ29" s="73">
        <f ca="1">OFFSET(DD29,0,14,1,1)</f>
        <v>374066</v>
      </c>
      <c r="AK29" s="18">
        <f ca="1">SUM(AJ29-AI29)</f>
        <v>-23006</v>
      </c>
      <c r="AL29" s="19">
        <f ca="1">IF(AK29=0,0,IF(AI29=0,1,AK29/AI29))</f>
        <v>-5.7939114316798969E-2</v>
      </c>
      <c r="AM29" s="18">
        <f>SUMIF($C$6:AL$6,AM$5,$C29:AL29)</f>
        <v>1713963</v>
      </c>
      <c r="AN29" s="73">
        <f ca="1">SUMIF($C$6:AM$6,AN$5,$C29:AM29)</f>
        <v>1577230</v>
      </c>
      <c r="AO29" s="18">
        <f ca="1">SUM(AN29-AM29)</f>
        <v>-136733</v>
      </c>
      <c r="AP29" s="19">
        <f ca="1">IF(AO29=0,0,IF(AM29=0,1,AO29/AM29))</f>
        <v>-7.9775934486333716E-2</v>
      </c>
      <c r="AQ29" s="18">
        <f>+DE29</f>
        <v>422120</v>
      </c>
      <c r="AR29" s="73">
        <f ca="1">OFFSET(DE29,0,14,1,1)</f>
        <v>402330</v>
      </c>
      <c r="AS29" s="18">
        <f ca="1">SUM(AR29-AQ29)</f>
        <v>-19790</v>
      </c>
      <c r="AT29" s="19">
        <f ca="1">IF(AS29=0,0,IF(AQ29=0,1,AS29/AQ29))</f>
        <v>-4.6882403108120911E-2</v>
      </c>
      <c r="AU29" s="18">
        <f>SUMIF($C$6:AT$6,AU$5,$C29:AT29)</f>
        <v>2136083</v>
      </c>
      <c r="AV29" s="73">
        <f ca="1">SUMIF($C$6:AU$6,AV$5,$C29:AU29)</f>
        <v>1979560</v>
      </c>
      <c r="AW29" s="18">
        <f ca="1">SUM(AV29-AU29)</f>
        <v>-156523</v>
      </c>
      <c r="AX29" s="19">
        <f ca="1">IF(AW29=0,0,IF(AU29=0,1,AW29/AU29))</f>
        <v>-7.327571072846889E-2</v>
      </c>
      <c r="AY29" s="18">
        <f>+DF29</f>
        <v>516685</v>
      </c>
      <c r="AZ29" s="73">
        <f ca="1">OFFSET(DF29,0,14,1,1)</f>
        <v>484673</v>
      </c>
      <c r="BA29" s="18">
        <f ca="1">SUM(AZ29-AY29)</f>
        <v>-32012</v>
      </c>
      <c r="BB29" s="19">
        <f ca="1">IF(BA29=0,0,IF(AY29=0,1,BA29/AY29))</f>
        <v>-6.1956511220569596E-2</v>
      </c>
      <c r="BC29" s="18">
        <f>SUMIF($C$6:BB$6,BC$5,$C29:BB29)</f>
        <v>2652768</v>
      </c>
      <c r="BD29" s="73">
        <f ca="1">SUMIF($C$6:BC$6,BD$5,$C29:BC29)</f>
        <v>2464233</v>
      </c>
      <c r="BE29" s="18">
        <f ca="1">SUM(BD29-BC29)</f>
        <v>-188535</v>
      </c>
      <c r="BF29" s="19">
        <f ca="1">IF(BE29=0,0,IF(BC29=0,1,BE29/BC29))</f>
        <v>-7.1071047298519888E-2</v>
      </c>
      <c r="BG29" s="18">
        <f>+DG29</f>
        <v>543071</v>
      </c>
      <c r="BH29" s="73">
        <f ca="1">OFFSET(DG29,0,14,1,1)</f>
        <v>528038</v>
      </c>
      <c r="BI29" s="18">
        <f ca="1">SUM(BH29-BG29)</f>
        <v>-15033</v>
      </c>
      <c r="BJ29" s="19">
        <f ca="1">IF(BI29=0,0,IF(BG29=0,1,BI29/BG29))</f>
        <v>-2.7681463381399485E-2</v>
      </c>
      <c r="BK29" s="18">
        <f>SUMIF($C$6:BJ$6,BK$5,$C29:BJ29)</f>
        <v>3195839</v>
      </c>
      <c r="BL29" s="73">
        <f ca="1">SUMIF($C$6:BK$6,BL$5,$C29:BK29)</f>
        <v>2992271</v>
      </c>
      <c r="BM29" s="18">
        <f ca="1">SUM(BL29-BK29)</f>
        <v>-203568</v>
      </c>
      <c r="BN29" s="19">
        <f ca="1">IF(BM29=0,0,IF(BK29=0,1,BM29/BK29))</f>
        <v>-6.3697827080775968E-2</v>
      </c>
      <c r="BO29" s="18">
        <f>+DH29</f>
        <v>393697</v>
      </c>
      <c r="BP29" s="73">
        <f ca="1">OFFSET(DH29,0,14,1,1)</f>
        <v>365665</v>
      </c>
      <c r="BQ29" s="18">
        <f ca="1">SUM(BP29-BO29)</f>
        <v>-28032</v>
      </c>
      <c r="BR29" s="19">
        <f ca="1">IF(BQ29=0,0,IF(BO29=0,1,BQ29/BO29))</f>
        <v>-7.1201964962902944E-2</v>
      </c>
      <c r="BS29" s="18">
        <f>SUMIF($C$6:BR$6,BS$5,$C29:BR29)</f>
        <v>3589536</v>
      </c>
      <c r="BT29" s="73">
        <f ca="1">SUMIF($C$6:BS$6,BT$5,$C29:BS29)</f>
        <v>3357936</v>
      </c>
      <c r="BU29" s="18">
        <f ca="1">SUM(BT29-BS29)</f>
        <v>-231600</v>
      </c>
      <c r="BV29" s="19">
        <f ca="1">IF(BU29=0,0,IF(BS29=0,1,BU29/BS29))</f>
        <v>-6.452087400711401E-2</v>
      </c>
      <c r="BW29" s="18">
        <f>+DI29</f>
        <v>380348</v>
      </c>
      <c r="BX29" s="73">
        <f ca="1">OFFSET(DI29,0,14,1,1)</f>
        <v>369940</v>
      </c>
      <c r="BY29" s="18">
        <f ca="1">SUM(BX29-BW29)</f>
        <v>-10408</v>
      </c>
      <c r="BZ29" s="19">
        <f ca="1">IF(BY29=0,0,IF(BW29=0,1,BY29/BW29))</f>
        <v>-2.7364413642243419E-2</v>
      </c>
      <c r="CA29" s="18">
        <f>SUMIF($C$6:BZ$6,CA$5,$C29:BZ29)</f>
        <v>3969884</v>
      </c>
      <c r="CB29" s="73">
        <f ca="1">SUMIF($C$6:CA$6,CB$5,$C29:CA29)</f>
        <v>3727876</v>
      </c>
      <c r="CC29" s="18">
        <f ca="1">SUM(CB29-CA29)</f>
        <v>-242008</v>
      </c>
      <c r="CD29" s="19">
        <f ca="1">IF(CC29=0,0,IF(CA29=0,1,CC29/CA29))</f>
        <v>-6.0960975182146382E-2</v>
      </c>
      <c r="CE29" s="18">
        <f>+DJ29</f>
        <v>349160</v>
      </c>
      <c r="CF29" s="73">
        <f ca="1">OFFSET(DJ29,0,14,1,1)</f>
        <v>293694</v>
      </c>
      <c r="CG29" s="18">
        <f ca="1">SUM(CF29-CE29)</f>
        <v>-55466</v>
      </c>
      <c r="CH29" s="19">
        <f ca="1">IF(CG29=0,0,IF(CE29=0,1,CG29/CE29))</f>
        <v>-0.15885553900790469</v>
      </c>
      <c r="CI29" s="18">
        <f>SUMIF($C$6:CH$6,CI$5,$C29:CH29)</f>
        <v>4319044</v>
      </c>
      <c r="CJ29" s="73">
        <f ca="1">SUMIF($C$6:CI$6,CJ$5,$C29:CI29)</f>
        <v>4021570</v>
      </c>
      <c r="CK29" s="18">
        <f ca="1">SUM(CJ29-CI29)</f>
        <v>-297474</v>
      </c>
      <c r="CL29" s="19">
        <f ca="1">IF(CK29=0,0,IF(CI29=0,1,CK29/CI29))</f>
        <v>-6.8874963996662222E-2</v>
      </c>
      <c r="CM29" s="18">
        <f>+DK29</f>
        <v>334590</v>
      </c>
      <c r="CN29" s="73">
        <f ca="1">OFFSET(DK29,0,14,1,1)</f>
        <v>318768</v>
      </c>
      <c r="CO29" s="18">
        <f ca="1">SUM(CN29-CM29)</f>
        <v>-15822</v>
      </c>
      <c r="CP29" s="19">
        <f ca="1">IF(CO29=0,0,IF(CM29=0,1,CO29/CM29))</f>
        <v>-4.7287725275710568E-2</v>
      </c>
      <c r="CQ29" s="18">
        <f>SUMIF($C$6:CP$6,CQ$5,$C29:CP29)</f>
        <v>4653634</v>
      </c>
      <c r="CR29" s="73">
        <f ca="1">SUMIF($C$6:CQ$6,CR$5,$C29:CQ29)</f>
        <v>4340338</v>
      </c>
      <c r="CS29" s="18">
        <f ca="1">SUM(CR29-CQ29)</f>
        <v>-313296</v>
      </c>
      <c r="CT29" s="19">
        <f ca="1">IF(CS29=0,0,IF(CQ29=0,1,CS29/CQ29))</f>
        <v>-6.7322870685576047E-2</v>
      </c>
      <c r="CW29" t="s">
        <v>14</v>
      </c>
      <c r="CX29" t="s">
        <v>6</v>
      </c>
      <c r="CZ29" s="74">
        <f>SUMIF(PB!$A$93:$A$103,'2013-2014'!CZ$7,PB!D$93:D$103)</f>
        <v>295667</v>
      </c>
      <c r="DA29" s="74">
        <f>SUMIF(PB!$A$93:$A$103,'2013-2014'!DA$7,PB!E$93:E$103)</f>
        <v>289035</v>
      </c>
      <c r="DB29" s="74">
        <f>SUMIF(PB!$A$93:$A$103,'2013-2014'!DB$7,PB!F$93:F$103)</f>
        <v>380499</v>
      </c>
      <c r="DC29" s="74">
        <f>SUMIF(PB!$A$93:$A$103,'2013-2014'!DC$7,PB!G$93:G$103)</f>
        <v>351690</v>
      </c>
      <c r="DD29" s="74">
        <f>SUMIF(PB!$A$93:$A$103,'2013-2014'!DD$7,PB!H$93:H$103)</f>
        <v>397072</v>
      </c>
      <c r="DE29" s="74">
        <f>SUMIF(PB!$A$93:$A$103,'2013-2014'!DE$7,PB!I$93:I$103)</f>
        <v>422120</v>
      </c>
      <c r="DF29" s="74">
        <f>SUMIF(PB!$A$93:$A$103,'2013-2014'!DF$7,PB!J$93:J$103)</f>
        <v>516685</v>
      </c>
      <c r="DG29" s="74">
        <f>SUMIF(PB!$A$93:$A$103,'2013-2014'!DG$7,PB!K$93:K$103)</f>
        <v>543071</v>
      </c>
      <c r="DH29" s="74">
        <f>SUMIF(PB!$A$93:$A$103,'2013-2014'!DH$7,PB!L$93:L$103)</f>
        <v>393697</v>
      </c>
      <c r="DI29" s="74">
        <f>SUMIF(PB!$A$93:$A$103,'2013-2014'!DI$7,PB!M$93:M$103)</f>
        <v>380348</v>
      </c>
      <c r="DJ29" s="74">
        <f>SUMIF(PB!$A$93:$A$103,'2013-2014'!DJ$7,PB!N$93:N$103)</f>
        <v>349160</v>
      </c>
      <c r="DK29" s="74">
        <f>SUMIF(PB!$A$93:$A$103,'2013-2014'!DK$7,PB!O$93:O$103)</f>
        <v>334590</v>
      </c>
      <c r="DN29" s="74">
        <f>SUMIF(PB!$A$93:$A$103,'2013-2014'!DN$7,PB!D$93:D$103)</f>
        <v>267431</v>
      </c>
      <c r="DO29" s="74">
        <f>SUMIF(PB!$A$93:$A$103,'2013-2014'!DO$7,PB!E$93:E$103)</f>
        <v>267120</v>
      </c>
      <c r="DP29" s="74">
        <f>SUMIF(PB!$A$93:$A$103,'2013-2014'!DP$7,PB!F$93:F$103)</f>
        <v>336106</v>
      </c>
      <c r="DQ29" s="74">
        <f>SUMIF(PB!$A$93:$A$103,'2013-2014'!DQ$7,PB!G$93:G$103)</f>
        <v>332507</v>
      </c>
      <c r="DR29" s="74">
        <f>SUMIF(PB!$A$93:$A$103,'2013-2014'!DR$7,PB!H$93:H$103)</f>
        <v>374066</v>
      </c>
      <c r="DS29" s="74">
        <f>SUMIF(PB!$A$93:$A$103,'2013-2014'!DS$7,PB!I$93:I$103)</f>
        <v>402330</v>
      </c>
      <c r="DT29" s="74">
        <f>SUMIF(PB!$A$93:$A$103,'2013-2014'!DT$7,PB!J$93:J$103)</f>
        <v>484673</v>
      </c>
      <c r="DU29" s="74">
        <f>SUMIF(PB!$A$93:$A$103,'2013-2014'!DU$7,PB!K$93:K$103)</f>
        <v>528038</v>
      </c>
      <c r="DV29" s="74">
        <f>SUMIF(PB!$A$93:$A$103,'2013-2014'!DV$7,PB!L$93:L$103)</f>
        <v>365665</v>
      </c>
      <c r="DW29" s="74">
        <f>SUMIF(PB!$A$93:$A$103,'2013-2014'!DW$7,PB!M$93:M$103)</f>
        <v>369940</v>
      </c>
      <c r="DX29" s="74">
        <f>SUMIF(PB!$A$93:$A$103,'2013-2014'!DX$7,PB!N$93:N$103)</f>
        <v>293694</v>
      </c>
      <c r="DY29" s="74">
        <f>SUMIF(PB!$A$93:$A$103,'2013-2014'!DY$7,PB!O$93:O$103)</f>
        <v>318768</v>
      </c>
    </row>
    <row r="30" spans="1:130">
      <c r="A30" s="84" t="str">
        <f>+CW31</f>
        <v>Peace Bridge</v>
      </c>
      <c r="B30" s="26" t="s">
        <v>7</v>
      </c>
      <c r="C30" s="18">
        <f>+CZ30</f>
        <v>105017</v>
      </c>
      <c r="D30" s="73">
        <f ca="1">OFFSET(CZ30,0,14,1,1)</f>
        <v>101216</v>
      </c>
      <c r="E30" s="18">
        <f ca="1">SUM(D30-C30)</f>
        <v>-3801</v>
      </c>
      <c r="F30" s="19">
        <f ca="1">IF(E30=0,0,IF(C30=0,1,E30/C30))</f>
        <v>-3.619413999638154E-2</v>
      </c>
      <c r="G30" s="18">
        <f>SUMIF($C$6:F$6,G$5,$C30:F30)</f>
        <v>105017</v>
      </c>
      <c r="H30" s="73">
        <f ca="1">SUMIF($C$6:G$6,H$5,$C30:G30)</f>
        <v>101216</v>
      </c>
      <c r="I30" s="18">
        <f ca="1">SUM(H30-G30)</f>
        <v>-3801</v>
      </c>
      <c r="J30" s="19">
        <f ca="1">IF(I30=0,0,IF(G30=0,1,I30/G30))</f>
        <v>-3.619413999638154E-2</v>
      </c>
      <c r="K30" s="18">
        <f>+DA30</f>
        <v>95975</v>
      </c>
      <c r="L30" s="73">
        <f ca="1">OFFSET(DA30,0,14,1,1)</f>
        <v>96407</v>
      </c>
      <c r="M30" s="18">
        <f ca="1">SUM(L30-K30)</f>
        <v>432</v>
      </c>
      <c r="N30" s="19">
        <f ca="1">IF(M30=0,0,IF(K30=0,1,M30/K30))</f>
        <v>4.5011721802552746E-3</v>
      </c>
      <c r="O30" s="18">
        <f>SUMIF($C$6:N$6,O$5,$C30:N30)</f>
        <v>200992</v>
      </c>
      <c r="P30" s="73">
        <f ca="1">SUMIF($C$6:O$6,P$5,$C30:O30)</f>
        <v>197623</v>
      </c>
      <c r="Q30" s="18">
        <f ca="1">SUM(P30-O30)</f>
        <v>-3369</v>
      </c>
      <c r="R30" s="19">
        <f ca="1">IF(Q30=0,0,IF(O30=0,1,Q30/O30))</f>
        <v>-1.6761861168603724E-2</v>
      </c>
      <c r="S30" s="18">
        <f>+DB30</f>
        <v>100338</v>
      </c>
      <c r="T30" s="73">
        <f ca="1">OFFSET(DB30,0,14,1,1)</f>
        <v>104736</v>
      </c>
      <c r="U30" s="18">
        <f ca="1">SUM(T30-S30)</f>
        <v>4398</v>
      </c>
      <c r="V30" s="19">
        <f ca="1">IF(U30=0,0,IF(S30=0,1,U30/S30))</f>
        <v>4.3831848352568321E-2</v>
      </c>
      <c r="W30" s="18">
        <f>SUMIF($C$6:V$6,W$5,$C30:V30)</f>
        <v>301330</v>
      </c>
      <c r="X30" s="73">
        <f ca="1">SUMIF($C$6:W$6,X$5,$C30:W30)</f>
        <v>302359</v>
      </c>
      <c r="Y30" s="18">
        <f ca="1">SUM(X30-W30)</f>
        <v>1029</v>
      </c>
      <c r="Z30" s="19">
        <f ca="1">IF(Y30=0,0,IF(W30=0,1,Y30/W30))</f>
        <v>3.4148607838582284E-3</v>
      </c>
      <c r="AA30" s="18">
        <f>+DC30</f>
        <v>108155</v>
      </c>
      <c r="AB30" s="73">
        <f ca="1">OFFSET(DC30,0,14,1,1)</f>
        <v>108482</v>
      </c>
      <c r="AC30" s="18">
        <f ca="1">SUM(AB30-AA30)</f>
        <v>327</v>
      </c>
      <c r="AD30" s="19">
        <f ca="1">IF(AC30=0,0,IF(AA30=0,1,AC30/AA30))</f>
        <v>3.0234385835144007E-3</v>
      </c>
      <c r="AE30" s="18">
        <f>SUMIF($C$6:AD$6,AE$5,$C30:AD30)</f>
        <v>409485</v>
      </c>
      <c r="AF30" s="73">
        <f ca="1">SUMIF($C$6:AE$6,AF$5,$C30:AE30)</f>
        <v>410841</v>
      </c>
      <c r="AG30" s="18">
        <f ca="1">SUM(AF30-AE30)</f>
        <v>1356</v>
      </c>
      <c r="AH30" s="19">
        <f ca="1">IF(AG30=0,0,IF(AE30=0,1,AG30/AE30))</f>
        <v>3.3114766108648668E-3</v>
      </c>
      <c r="AI30" s="18">
        <f>+DD30</f>
        <v>111783</v>
      </c>
      <c r="AJ30" s="73">
        <f ca="1">OFFSET(DD30,0,14,1,1)</f>
        <v>110771</v>
      </c>
      <c r="AK30" s="18">
        <f ca="1">SUM(AJ30-AI30)</f>
        <v>-1012</v>
      </c>
      <c r="AL30" s="19">
        <f ca="1">IF(AK30=0,0,IF(AI30=0,1,AK30/AI30))</f>
        <v>-9.053254967213261E-3</v>
      </c>
      <c r="AM30" s="18">
        <f>SUMIF($C$6:AL$6,AM$5,$C30:AL30)</f>
        <v>521268</v>
      </c>
      <c r="AN30" s="73">
        <f ca="1">SUMIF($C$6:AM$6,AN$5,$C30:AM30)</f>
        <v>521612</v>
      </c>
      <c r="AO30" s="18">
        <f ca="1">SUM(AN30-AM30)</f>
        <v>344</v>
      </c>
      <c r="AP30" s="19">
        <f ca="1">IF(AO30=0,0,IF(AM30=0,1,AO30/AM30))</f>
        <v>6.5992924944558264E-4</v>
      </c>
      <c r="AQ30" s="18">
        <f>+DE30</f>
        <v>103836</v>
      </c>
      <c r="AR30" s="73">
        <f ca="1">OFFSET(DE30,0,14,1,1)</f>
        <v>108827</v>
      </c>
      <c r="AS30" s="18">
        <f ca="1">SUM(AR30-AQ30)</f>
        <v>4991</v>
      </c>
      <c r="AT30" s="19">
        <f ca="1">IF(AS30=0,0,IF(AQ30=0,1,AS30/AQ30))</f>
        <v>4.806618128587388E-2</v>
      </c>
      <c r="AU30" s="18">
        <f>SUMIF($C$6:AT$6,AU$5,$C30:AT30)</f>
        <v>625104</v>
      </c>
      <c r="AV30" s="73">
        <f ca="1">SUMIF($C$6:AU$6,AV$5,$C30:AU30)</f>
        <v>630439</v>
      </c>
      <c r="AW30" s="18">
        <f ca="1">SUM(AV30-AU30)</f>
        <v>5335</v>
      </c>
      <c r="AX30" s="19">
        <f ca="1">IF(AW30=0,0,IF(AU30=0,1,AW30/AU30))</f>
        <v>8.53457984591364E-3</v>
      </c>
      <c r="AY30" s="18">
        <f>+DF30</f>
        <v>104510</v>
      </c>
      <c r="AZ30" s="73">
        <f ca="1">OFFSET(DF30,0,14,1,1)</f>
        <v>108709</v>
      </c>
      <c r="BA30" s="18">
        <f ca="1">SUM(AZ30-AY30)</f>
        <v>4199</v>
      </c>
      <c r="BB30" s="19">
        <f ca="1">IF(BA30=0,0,IF(AY30=0,1,BA30/AY30))</f>
        <v>4.0177973399674674E-2</v>
      </c>
      <c r="BC30" s="18">
        <f>SUMIF($C$6:BB$6,BC$5,$C30:BB30)</f>
        <v>729614</v>
      </c>
      <c r="BD30" s="73">
        <f ca="1">SUMIF($C$6:BC$6,BD$5,$C30:BC30)</f>
        <v>739148</v>
      </c>
      <c r="BE30" s="18">
        <f ca="1">SUM(BD30-BC30)</f>
        <v>9534</v>
      </c>
      <c r="BF30" s="19">
        <f ca="1">IF(BE30=0,0,IF(BC30=0,1,BE30/BC30))</f>
        <v>1.306718346961544E-2</v>
      </c>
      <c r="BG30" s="18">
        <f>+DG30</f>
        <v>106640</v>
      </c>
      <c r="BH30" s="73">
        <f ca="1">OFFSET(DG30,0,14,1,1)</f>
        <v>103272</v>
      </c>
      <c r="BI30" s="18">
        <f ca="1">SUM(BH30-BG30)</f>
        <v>-3368</v>
      </c>
      <c r="BJ30" s="19">
        <f ca="1">IF(BI30=0,0,IF(BG30=0,1,BI30/BG30))</f>
        <v>-3.1582895723930984E-2</v>
      </c>
      <c r="BK30" s="18">
        <f>SUMIF($C$6:BJ$6,BK$5,$C30:BJ30)</f>
        <v>836254</v>
      </c>
      <c r="BL30" s="73">
        <f ca="1">SUMIF($C$6:BK$6,BL$5,$C30:BK30)</f>
        <v>842420</v>
      </c>
      <c r="BM30" s="18">
        <f ca="1">SUM(BL30-BK30)</f>
        <v>6166</v>
      </c>
      <c r="BN30" s="19">
        <f ca="1">IF(BM30=0,0,IF(BK30=0,1,BM30/BK30))</f>
        <v>7.3733578553884342E-3</v>
      </c>
      <c r="BO30" s="18">
        <f>+DH30</f>
        <v>103978</v>
      </c>
      <c r="BP30" s="73">
        <f ca="1">OFFSET(DH30,0,14,1,1)</f>
        <v>111534</v>
      </c>
      <c r="BQ30" s="18">
        <f ca="1">SUM(BP30-BO30)</f>
        <v>7556</v>
      </c>
      <c r="BR30" s="19">
        <f ca="1">IF(BQ30=0,0,IF(BO30=0,1,BQ30/BO30))</f>
        <v>7.2669218488526421E-2</v>
      </c>
      <c r="BS30" s="18">
        <f>SUMIF($C$6:BR$6,BS$5,$C30:BR30)</f>
        <v>940232</v>
      </c>
      <c r="BT30" s="73">
        <f ca="1">SUMIF($C$6:BS$6,BT$5,$C30:BS30)</f>
        <v>953954</v>
      </c>
      <c r="BU30" s="18">
        <f ca="1">SUM(BT30-BS30)</f>
        <v>13722</v>
      </c>
      <c r="BV30" s="19">
        <f ca="1">IF(BU30=0,0,IF(BS30=0,1,BU30/BS30))</f>
        <v>1.4594270350296522E-2</v>
      </c>
      <c r="BW30" s="18">
        <f>+DI30</f>
        <v>112642</v>
      </c>
      <c r="BX30" s="73">
        <f ca="1">OFFSET(DI30,0,14,1,1)</f>
        <v>112616</v>
      </c>
      <c r="BY30" s="18">
        <f ca="1">SUM(BX30-BW30)</f>
        <v>-26</v>
      </c>
      <c r="BZ30" s="19">
        <f ca="1">IF(BY30=0,0,IF(BW30=0,1,BY30/BW30))</f>
        <v>-2.3081976527405409E-4</v>
      </c>
      <c r="CA30" s="18">
        <f>SUMIF($C$6:BZ$6,CA$5,$C30:BZ30)</f>
        <v>1052874</v>
      </c>
      <c r="CB30" s="73">
        <f ca="1">SUMIF($C$6:CA$6,CB$5,$C30:CA30)</f>
        <v>1066570</v>
      </c>
      <c r="CC30" s="18">
        <f ca="1">SUM(CB30-CA30)</f>
        <v>13696</v>
      </c>
      <c r="CD30" s="19">
        <f ca="1">IF(CC30=0,0,IF(CA30=0,1,CC30/CA30))</f>
        <v>1.3008204210570305E-2</v>
      </c>
      <c r="CE30" s="18">
        <f>+DJ30</f>
        <v>100459</v>
      </c>
      <c r="CF30" s="73">
        <f ca="1">OFFSET(DJ30,0,14,1,1)</f>
        <v>84688</v>
      </c>
      <c r="CG30" s="18">
        <f ca="1">SUM(CF30-CE30)</f>
        <v>-15771</v>
      </c>
      <c r="CH30" s="19">
        <f ca="1">IF(CG30=0,0,IF(CE30=0,1,CG30/CE30))</f>
        <v>-0.15698941856876936</v>
      </c>
      <c r="CI30" s="18">
        <f>SUMIF($C$6:CH$6,CI$5,$C30:CH30)</f>
        <v>1153333</v>
      </c>
      <c r="CJ30" s="73">
        <f ca="1">SUMIF($C$6:CI$6,CJ$5,$C30:CI30)</f>
        <v>1151258</v>
      </c>
      <c r="CK30" s="18">
        <f ca="1">SUM(CJ30-CI30)</f>
        <v>-2075</v>
      </c>
      <c r="CL30" s="19">
        <f ca="1">IF(CK30=0,0,IF(CI30=0,1,CK30/CI30))</f>
        <v>-1.7991334679576497E-3</v>
      </c>
      <c r="CM30" s="18">
        <f>+DK30</f>
        <v>91405</v>
      </c>
      <c r="CN30" s="73">
        <f ca="1">OFFSET(DK30,0,14,1,1)</f>
        <v>99147</v>
      </c>
      <c r="CO30" s="18">
        <f ca="1">SUM(CN30-CM30)</f>
        <v>7742</v>
      </c>
      <c r="CP30" s="19">
        <f ca="1">IF(CO30=0,0,IF(CM30=0,1,CO30/CM30))</f>
        <v>8.4699961708878072E-2</v>
      </c>
      <c r="CQ30" s="18">
        <f>SUMIF($C$6:CP$6,CQ$5,$C30:CP30)</f>
        <v>1244738</v>
      </c>
      <c r="CR30" s="73">
        <f ca="1">SUMIF($C$6:CQ$6,CR$5,$C30:CQ30)</f>
        <v>1250405</v>
      </c>
      <c r="CS30" s="18">
        <f ca="1">SUM(CR30-CQ30)</f>
        <v>5667</v>
      </c>
      <c r="CT30" s="19">
        <f ca="1">IF(CS30=0,0,IF(CQ30=0,1,CS30/CQ30))</f>
        <v>4.5527653208948388E-3</v>
      </c>
      <c r="CW30" t="s">
        <v>14</v>
      </c>
      <c r="CX30" t="s">
        <v>7</v>
      </c>
      <c r="CY30" s="7"/>
      <c r="CZ30" s="74">
        <f>SUMIF(PB!$A$111:$A$121,'2013-2014'!CZ$7,PB!D$111:D$121)</f>
        <v>105017</v>
      </c>
      <c r="DA30" s="74">
        <f>SUMIF(PB!$A$111:$A$121,'2013-2014'!DA$7,PB!E$111:E$121)</f>
        <v>95975</v>
      </c>
      <c r="DB30" s="74">
        <f>SUMIF(PB!$A$111:$A$121,'2013-2014'!DB$7,PB!F$111:F$121)</f>
        <v>100338</v>
      </c>
      <c r="DC30" s="74">
        <f>SUMIF(PB!$A$111:$A$121,'2013-2014'!DC$7,PB!G$111:G$121)</f>
        <v>108155</v>
      </c>
      <c r="DD30" s="74">
        <f>SUMIF(PB!$A$111:$A$121,'2013-2014'!DD$7,PB!H$111:H$121)</f>
        <v>111783</v>
      </c>
      <c r="DE30" s="74">
        <f>SUMIF(PB!$A$111:$A$121,'2013-2014'!DE$7,PB!I$111:I$121)</f>
        <v>103836</v>
      </c>
      <c r="DF30" s="74">
        <f>SUMIF(PB!$A$111:$A$121,'2013-2014'!DF$7,PB!J$111:J$121)</f>
        <v>104510</v>
      </c>
      <c r="DG30" s="74">
        <f>SUMIF(PB!$A$111:$A$121,'2013-2014'!DG$7,PB!K$111:K$121)</f>
        <v>106640</v>
      </c>
      <c r="DH30" s="74">
        <f>SUMIF(PB!$A$111:$A$121,'2013-2014'!DH$7,PB!L$111:L$121)</f>
        <v>103978</v>
      </c>
      <c r="DI30" s="74">
        <f>SUMIF(PB!$A$111:$A$121,'2013-2014'!DI$7,PB!M$111:M$121)</f>
        <v>112642</v>
      </c>
      <c r="DJ30" s="74">
        <f>SUMIF(PB!$A$111:$A$121,'2013-2014'!DJ$7,PB!N$111:N$121)</f>
        <v>100459</v>
      </c>
      <c r="DK30" s="74">
        <f>SUMIF(PB!$A$111:$A$121,'2013-2014'!DK$7,PB!O$111:O$121)</f>
        <v>91405</v>
      </c>
      <c r="DN30" s="74">
        <f>SUMIF(PB!$A$111:$A$121,'2013-2014'!DN$7,PB!D$111:D$121)</f>
        <v>101216</v>
      </c>
      <c r="DO30" s="74">
        <f>SUMIF(PB!$A$111:$A$121,'2013-2014'!DO$7,PB!E$111:E$121)</f>
        <v>96407</v>
      </c>
      <c r="DP30" s="74">
        <f>SUMIF(PB!$A$111:$A$121,'2013-2014'!DP$7,PB!F$111:F$121)</f>
        <v>104736</v>
      </c>
      <c r="DQ30" s="74">
        <f>SUMIF(PB!$A$111:$A$121,'2013-2014'!DQ$7,PB!G$111:G$121)</f>
        <v>108482</v>
      </c>
      <c r="DR30" s="74">
        <f>SUMIF(PB!$A$111:$A$121,'2013-2014'!DR$7,PB!H$111:H$121)</f>
        <v>110771</v>
      </c>
      <c r="DS30" s="74">
        <f>SUMIF(PB!$A$111:$A$121,'2013-2014'!DS$7,PB!I$111:I$121)</f>
        <v>108827</v>
      </c>
      <c r="DT30" s="74">
        <f>SUMIF(PB!$A$111:$A$121,'2013-2014'!DT$7,PB!J$111:J$121)</f>
        <v>108709</v>
      </c>
      <c r="DU30" s="74">
        <f>SUMIF(PB!$A$111:$A$121,'2013-2014'!DU$7,PB!K$111:K$121)</f>
        <v>103272</v>
      </c>
      <c r="DV30" s="74">
        <f>SUMIF(PB!$A$111:$A$121,'2013-2014'!DV$7,PB!L$111:L$121)</f>
        <v>111534</v>
      </c>
      <c r="DW30" s="74">
        <f>SUMIF(PB!$A$111:$A$121,'2013-2014'!DW$7,PB!M$111:M$121)</f>
        <v>112616</v>
      </c>
      <c r="DX30" s="74">
        <f>SUMIF(PB!$A$111:$A$121,'2013-2014'!DX$7,PB!N$111:N$121)</f>
        <v>84688</v>
      </c>
      <c r="DY30" s="74">
        <f>SUMIF(PB!$A$111:$A$121,'2013-2014'!DY$7,PB!O$111:O$121)</f>
        <v>99147</v>
      </c>
    </row>
    <row r="31" spans="1:130">
      <c r="A31" s="83"/>
      <c r="B31" s="26" t="s">
        <v>8</v>
      </c>
      <c r="C31" s="73">
        <f>+CZ31</f>
        <v>2220</v>
      </c>
      <c r="D31" s="73">
        <f ca="1">OFFSET(CZ31,0,14,1,1)</f>
        <v>2086</v>
      </c>
      <c r="E31" s="73">
        <f ca="1">SUM(D31-C31)</f>
        <v>-134</v>
      </c>
      <c r="F31" s="19">
        <f ca="1">IF(E31=0,0,IF(C31=0,1,E31/C31))</f>
        <v>-6.0360360360360361E-2</v>
      </c>
      <c r="G31" s="73">
        <f>SUMIF($C$6:F$6,G$5,$C31:F31)</f>
        <v>2220</v>
      </c>
      <c r="H31" s="73">
        <f ca="1">SUMIF($C$6:G$6,H$5,$C31:G31)</f>
        <v>2086</v>
      </c>
      <c r="I31" s="73">
        <f ca="1">SUM(H31-G31)</f>
        <v>-134</v>
      </c>
      <c r="J31" s="19">
        <f ca="1">IF(I31=0,0,IF(G31=0,1,I31/G31))</f>
        <v>-6.0360360360360361E-2</v>
      </c>
      <c r="K31" s="73">
        <f>+DA31</f>
        <v>2204</v>
      </c>
      <c r="L31" s="73">
        <f ca="1">OFFSET(DA31,0,14,1,1)</f>
        <v>2052</v>
      </c>
      <c r="M31" s="73">
        <f ca="1">SUM(L31-K31)</f>
        <v>-152</v>
      </c>
      <c r="N31" s="19">
        <f ca="1">IF(M31=0,0,IF(K31=0,1,M31/K31))</f>
        <v>-6.8965517241379309E-2</v>
      </c>
      <c r="O31" s="73">
        <f>SUMIF($C$6:N$6,O$5,$C31:N31)</f>
        <v>4424</v>
      </c>
      <c r="P31" s="73">
        <f ca="1">SUMIF($C$6:O$6,P$5,$C31:O31)</f>
        <v>4138</v>
      </c>
      <c r="Q31" s="73">
        <f ca="1">SUM(P31-O31)</f>
        <v>-286</v>
      </c>
      <c r="R31" s="19">
        <f ca="1">IF(Q31=0,0,IF(O31=0,1,Q31/O31))</f>
        <v>-6.4647377938517173E-2</v>
      </c>
      <c r="S31" s="73">
        <f>+DB31</f>
        <v>2332</v>
      </c>
      <c r="T31" s="73">
        <f ca="1">OFFSET(DB31,0,14,1,1)</f>
        <v>2114</v>
      </c>
      <c r="U31" s="73">
        <f ca="1">SUM(T31-S31)</f>
        <v>-218</v>
      </c>
      <c r="V31" s="19">
        <f ca="1">IF(U31=0,0,IF(S31=0,1,U31/S31))</f>
        <v>-9.3481989708404808E-2</v>
      </c>
      <c r="W31" s="73">
        <f>SUMIF($C$6:V$6,W$5,$C31:V31)</f>
        <v>6756</v>
      </c>
      <c r="X31" s="73">
        <f ca="1">SUMIF($C$6:W$6,X$5,$C31:W31)</f>
        <v>6252</v>
      </c>
      <c r="Y31" s="73">
        <f ca="1">SUM(X31-W31)</f>
        <v>-504</v>
      </c>
      <c r="Z31" s="19">
        <f ca="1">IF(Y31=0,0,IF(W31=0,1,Y31/W31))</f>
        <v>-7.460035523978685E-2</v>
      </c>
      <c r="AA31" s="73">
        <f>+DC31</f>
        <v>2372</v>
      </c>
      <c r="AB31" s="73">
        <f ca="1">OFFSET(DC31,0,14,1,1)</f>
        <v>2132</v>
      </c>
      <c r="AC31" s="73">
        <f ca="1">SUM(AB31-AA31)</f>
        <v>-240</v>
      </c>
      <c r="AD31" s="19">
        <f ca="1">IF(AC31=0,0,IF(AA31=0,1,AC31/AA31))</f>
        <v>-0.10118043844856661</v>
      </c>
      <c r="AE31" s="73">
        <f>SUMIF($C$6:AD$6,AE$5,$C31:AD31)</f>
        <v>9128</v>
      </c>
      <c r="AF31" s="73">
        <f ca="1">SUMIF($C$6:AE$6,AF$5,$C31:AE31)</f>
        <v>8384</v>
      </c>
      <c r="AG31" s="73">
        <f ca="1">SUM(AF31-AE31)</f>
        <v>-744</v>
      </c>
      <c r="AH31" s="19">
        <f ca="1">IF(AG31=0,0,IF(AE31=0,1,AG31/AE31))</f>
        <v>-8.1507449605609114E-2</v>
      </c>
      <c r="AI31" s="73">
        <f>+DD31</f>
        <v>2466</v>
      </c>
      <c r="AJ31" s="73">
        <f ca="1">OFFSET(DD31,0,14,1,1)</f>
        <v>2452</v>
      </c>
      <c r="AK31" s="73">
        <f ca="1">SUM(AJ31-AI31)</f>
        <v>-14</v>
      </c>
      <c r="AL31" s="19">
        <f ca="1">IF(AK31=0,0,IF(AI31=0,1,AK31/AI31))</f>
        <v>-5.6772100567721003E-3</v>
      </c>
      <c r="AM31" s="73">
        <f>SUMIF($C$6:AL$6,AM$5,$C31:AL31)</f>
        <v>11594</v>
      </c>
      <c r="AN31" s="73">
        <f ca="1">SUMIF($C$6:AM$6,AN$5,$C31:AM31)</f>
        <v>10836</v>
      </c>
      <c r="AO31" s="73">
        <f ca="1">SUM(AN31-AM31)</f>
        <v>-758</v>
      </c>
      <c r="AP31" s="19">
        <f ca="1">IF(AO31=0,0,IF(AM31=0,1,AO31/AM31))</f>
        <v>-6.5378644126272215E-2</v>
      </c>
      <c r="AQ31" s="73">
        <f>+DE31</f>
        <v>2290</v>
      </c>
      <c r="AR31" s="73">
        <f ca="1">OFFSET(DE31,0,14,1,1)</f>
        <v>2066</v>
      </c>
      <c r="AS31" s="73">
        <f ca="1">SUM(AR31-AQ31)</f>
        <v>-224</v>
      </c>
      <c r="AT31" s="19">
        <f ca="1">IF(AS31=0,0,IF(AQ31=0,1,AS31/AQ31))</f>
        <v>-9.7816593886462883E-2</v>
      </c>
      <c r="AU31" s="73">
        <f>SUMIF($C$6:AT$6,AU$5,$C31:AT31)</f>
        <v>13884</v>
      </c>
      <c r="AV31" s="73">
        <f ca="1">SUMIF($C$6:AU$6,AV$5,$C31:AU31)</f>
        <v>12902</v>
      </c>
      <c r="AW31" s="73">
        <f ca="1">SUM(AV31-AU31)</f>
        <v>-982</v>
      </c>
      <c r="AX31" s="19">
        <f ca="1">IF(AW31=0,0,IF(AU31=0,1,AW31/AU31))</f>
        <v>-7.0728896571593203E-2</v>
      </c>
      <c r="AY31" s="73">
        <f>+DF31</f>
        <v>2666</v>
      </c>
      <c r="AZ31" s="73">
        <f ca="1">OFFSET(DF31,0,14,1,1)</f>
        <v>2534</v>
      </c>
      <c r="BA31" s="73">
        <f ca="1">SUM(AZ31-AY31)</f>
        <v>-132</v>
      </c>
      <c r="BB31" s="19">
        <f ca="1">IF(BA31=0,0,IF(AY31=0,1,BA31/AY31))</f>
        <v>-4.9512378094523628E-2</v>
      </c>
      <c r="BC31" s="73">
        <f>SUMIF($C$6:BB$6,BC$5,$C31:BB31)</f>
        <v>16550</v>
      </c>
      <c r="BD31" s="73">
        <f ca="1">SUMIF($C$6:BC$6,BD$5,$C31:BC31)</f>
        <v>15436</v>
      </c>
      <c r="BE31" s="73">
        <f ca="1">SUM(BD31-BC31)</f>
        <v>-1114</v>
      </c>
      <c r="BF31" s="19">
        <f ca="1">IF(BE31=0,0,IF(BC31=0,1,BE31/BC31))</f>
        <v>-6.7311178247734138E-2</v>
      </c>
      <c r="BG31" s="73">
        <f>+DG31</f>
        <v>2816</v>
      </c>
      <c r="BH31" s="73">
        <f ca="1">OFFSET(DG31,0,14,1,1)</f>
        <v>2708</v>
      </c>
      <c r="BI31" s="73">
        <f ca="1">SUM(BH31-BG31)</f>
        <v>-108</v>
      </c>
      <c r="BJ31" s="19">
        <f ca="1">IF(BI31=0,0,IF(BG31=0,1,BI31/BG31))</f>
        <v>-3.8352272727272728E-2</v>
      </c>
      <c r="BK31" s="73">
        <f>SUMIF($C$6:BJ$6,BK$5,$C31:BJ31)</f>
        <v>19366</v>
      </c>
      <c r="BL31" s="73">
        <f ca="1">SUMIF($C$6:BK$6,BL$5,$C31:BK31)</f>
        <v>18144</v>
      </c>
      <c r="BM31" s="73">
        <f ca="1">SUM(BL31-BK31)</f>
        <v>-1222</v>
      </c>
      <c r="BN31" s="19">
        <f ca="1">IF(BM31=0,0,IF(BK31=0,1,BM31/BK31))</f>
        <v>-6.3100278839202731E-2</v>
      </c>
      <c r="BO31" s="73">
        <f>+DH31</f>
        <v>2840</v>
      </c>
      <c r="BP31" s="73">
        <f ca="1">OFFSET(DH31,0,14,1,1)</f>
        <v>2334</v>
      </c>
      <c r="BQ31" s="73">
        <f ca="1">SUM(BP31-BO31)</f>
        <v>-506</v>
      </c>
      <c r="BR31" s="19">
        <f ca="1">IF(BQ31=0,0,IF(BO31=0,1,BQ31/BO31))</f>
        <v>-0.17816901408450705</v>
      </c>
      <c r="BS31" s="73">
        <f>SUMIF($C$6:BR$6,BS$5,$C31:BR31)</f>
        <v>22206</v>
      </c>
      <c r="BT31" s="73">
        <f ca="1">SUMIF($C$6:BS$6,BT$5,$C31:BS31)</f>
        <v>20478</v>
      </c>
      <c r="BU31" s="73">
        <f ca="1">SUM(BT31-BS31)</f>
        <v>-1728</v>
      </c>
      <c r="BV31" s="19">
        <f ca="1">IF(BU31=0,0,IF(BS31=0,1,BU31/BS31))</f>
        <v>-7.7816806268576066E-2</v>
      </c>
      <c r="BW31" s="73">
        <f>+DI31</f>
        <v>2670</v>
      </c>
      <c r="BX31" s="73">
        <f ca="1">OFFSET(DI31,0,14,1,1)</f>
        <v>2536</v>
      </c>
      <c r="BY31" s="73">
        <f ca="1">SUM(BX31-BW31)</f>
        <v>-134</v>
      </c>
      <c r="BZ31" s="19">
        <f ca="1">IF(BY31=0,0,IF(BW31=0,1,BY31/BW31))</f>
        <v>-5.0187265917602995E-2</v>
      </c>
      <c r="CA31" s="73">
        <f>SUMIF($C$6:BZ$6,CA$5,$C31:BZ31)</f>
        <v>24876</v>
      </c>
      <c r="CB31" s="73">
        <f ca="1">SUMIF($C$6:CA$6,CB$5,$C31:CA31)</f>
        <v>23014</v>
      </c>
      <c r="CC31" s="73">
        <f ca="1">SUM(CB31-CA31)</f>
        <v>-1862</v>
      </c>
      <c r="CD31" s="19">
        <f ca="1">IF(CC31=0,0,IF(CA31=0,1,CC31/CA31))</f>
        <v>-7.4851262260813636E-2</v>
      </c>
      <c r="CE31" s="73">
        <f>+DJ31</f>
        <v>2420</v>
      </c>
      <c r="CF31" s="73">
        <f ca="1">OFFSET(DJ31,0,14,1,1)</f>
        <v>2172</v>
      </c>
      <c r="CG31" s="73">
        <f ca="1">SUM(CF31-CE31)</f>
        <v>-248</v>
      </c>
      <c r="CH31" s="19">
        <f ca="1">IF(CG31=0,0,IF(CE31=0,1,CG31/CE31))</f>
        <v>-0.10247933884297521</v>
      </c>
      <c r="CI31" s="73">
        <f>SUMIF($C$6:CH$6,CI$5,$C31:CH31)</f>
        <v>27296</v>
      </c>
      <c r="CJ31" s="73">
        <f ca="1">SUMIF($C$6:CI$6,CJ$5,$C31:CI31)</f>
        <v>25186</v>
      </c>
      <c r="CK31" s="73">
        <f ca="1">SUM(CJ31-CI31)</f>
        <v>-2110</v>
      </c>
      <c r="CL31" s="19">
        <f ca="1">IF(CK31=0,0,IF(CI31=0,1,CK31/CI31))</f>
        <v>-7.7300703399765539E-2</v>
      </c>
      <c r="CM31" s="73">
        <f>+DK31</f>
        <v>2218</v>
      </c>
      <c r="CN31" s="73">
        <f ca="1">OFFSET(DK31,0,14,1,1)</f>
        <v>2054</v>
      </c>
      <c r="CO31" s="73">
        <f ca="1">SUM(CN31-CM31)</f>
        <v>-164</v>
      </c>
      <c r="CP31" s="19">
        <f ca="1">IF(CO31=0,0,IF(CM31=0,1,CO31/CM31))</f>
        <v>-7.3940486925157797E-2</v>
      </c>
      <c r="CQ31" s="73">
        <f>SUMIF($C$6:CP$6,CQ$5,$C31:CP31)</f>
        <v>29514</v>
      </c>
      <c r="CR31" s="73">
        <f ca="1">SUMIF($C$6:CQ$6,CR$5,$C31:CQ31)</f>
        <v>27240</v>
      </c>
      <c r="CS31" s="73">
        <f ca="1">SUM(CR31-CQ31)</f>
        <v>-2274</v>
      </c>
      <c r="CT31" s="19">
        <f ca="1">IF(CS31=0,0,IF(CQ31=0,1,CS31/CQ31))</f>
        <v>-7.7048180524496843E-2</v>
      </c>
      <c r="CW31" t="s">
        <v>14</v>
      </c>
      <c r="CX31" t="s">
        <v>8</v>
      </c>
      <c r="CY31" s="7"/>
      <c r="CZ31" s="74">
        <f>SUMIF(PB!$A$129:$A$139,'2013-2014'!CZ$7,PB!D$129:D$139)</f>
        <v>2220</v>
      </c>
      <c r="DA31" s="74">
        <f>SUMIF(PB!$A$129:$A$139,'2013-2014'!DA$7,PB!E$129:E$139)</f>
        <v>2204</v>
      </c>
      <c r="DB31" s="74">
        <f>SUMIF(PB!$A$129:$A$139,'2013-2014'!DB$7,PB!F$129:F$139)</f>
        <v>2332</v>
      </c>
      <c r="DC31" s="74">
        <f>SUMIF(PB!$A$129:$A$139,'2013-2014'!DC$7,PB!G$129:G$139)</f>
        <v>2372</v>
      </c>
      <c r="DD31" s="74">
        <f>SUMIF(PB!$A$129:$A$139,'2013-2014'!DD$7,PB!H$129:H$139)</f>
        <v>2466</v>
      </c>
      <c r="DE31" s="74">
        <f>SUMIF(PB!$A$129:$A$139,'2013-2014'!DE$7,PB!I$129:I$139)</f>
        <v>2290</v>
      </c>
      <c r="DF31" s="74">
        <f>SUMIF(PB!$A$129:$A$139,'2013-2014'!DF$7,PB!J$129:J$139)</f>
        <v>2666</v>
      </c>
      <c r="DG31" s="74">
        <f>SUMIF(PB!$A$129:$A$139,'2013-2014'!DG$7,PB!K$129:K$139)</f>
        <v>2816</v>
      </c>
      <c r="DH31" s="74">
        <f>SUMIF(PB!$A$129:$A$139,'2013-2014'!DH$7,PB!L$129:L$139)</f>
        <v>2840</v>
      </c>
      <c r="DI31" s="74">
        <f>SUMIF(PB!$A$129:$A$139,'2013-2014'!DI$7,PB!M$129:M$139)</f>
        <v>2670</v>
      </c>
      <c r="DJ31" s="74">
        <f>SUMIF(PB!$A$129:$A$139,'2013-2014'!DJ$7,PB!N$129:N$139)</f>
        <v>2420</v>
      </c>
      <c r="DK31" s="74">
        <f>SUMIF(PB!$A$129:$A$139,'2013-2014'!DK$7,PB!O$129:O$139)</f>
        <v>2218</v>
      </c>
      <c r="DN31" s="74">
        <f>SUMIF(PB!$A$129:$A$139,'2013-2014'!DN$7,PB!D$129:D$139)</f>
        <v>2086</v>
      </c>
      <c r="DO31" s="74">
        <f>SUMIF(PB!$A$129:$A$139,'2013-2014'!DO$7,PB!E$129:E$139)</f>
        <v>2052</v>
      </c>
      <c r="DP31" s="74">
        <f>SUMIF(PB!$A$129:$A$139,'2013-2014'!DP$7,PB!F$129:F$139)</f>
        <v>2114</v>
      </c>
      <c r="DQ31" s="74">
        <f>SUMIF(PB!$A$129:$A$139,'2013-2014'!DQ$7,PB!G$129:G$139)</f>
        <v>2132</v>
      </c>
      <c r="DR31" s="74">
        <f>SUMIF(PB!$A$129:$A$139,'2013-2014'!DR$7,PB!H$129:H$139)</f>
        <v>2452</v>
      </c>
      <c r="DS31" s="74">
        <f>SUMIF(PB!$A$129:$A$139,'2013-2014'!DS$7,PB!I$129:I$139)</f>
        <v>2066</v>
      </c>
      <c r="DT31" s="74">
        <f>SUMIF(PB!$A$129:$A$139,'2013-2014'!DT$7,PB!J$129:J$139)</f>
        <v>2534</v>
      </c>
      <c r="DU31" s="74">
        <f>SUMIF(PB!$A$129:$A$139,'2013-2014'!DU$7,PB!K$129:K$139)</f>
        <v>2708</v>
      </c>
      <c r="DV31" s="74">
        <f>SUMIF(PB!$A$129:$A$139,'2013-2014'!DV$7,PB!L$129:L$139)</f>
        <v>2334</v>
      </c>
      <c r="DW31" s="74">
        <f>SUMIF(PB!$A$129:$A$139,'2013-2014'!DW$7,PB!M$129:M$139)</f>
        <v>2536</v>
      </c>
      <c r="DX31" s="74">
        <f>SUMIF(PB!$A$129:$A$139,'2013-2014'!DX$7,PB!N$129:N$139)</f>
        <v>2172</v>
      </c>
      <c r="DY31" s="74">
        <f>SUMIF(PB!$A$129:$A$139,'2013-2014'!DY$7,PB!O$129:O$139)</f>
        <v>2054</v>
      </c>
    </row>
    <row r="32" spans="1:130" s="7" customFormat="1">
      <c r="A32" s="75"/>
      <c r="B32" s="24" t="s">
        <v>9</v>
      </c>
      <c r="C32" s="12">
        <f>+SUM(C29:C31)</f>
        <v>402904</v>
      </c>
      <c r="D32" s="86">
        <f ca="1">+SUM(D29:D31)</f>
        <v>370733</v>
      </c>
      <c r="E32" s="12">
        <f ca="1">SUM(E29:E31)</f>
        <v>-32171</v>
      </c>
      <c r="F32" s="13">
        <f ca="1">IF(E32=0,0,IF(C32=0,1,E32/C32))</f>
        <v>-7.9847804936163447E-2</v>
      </c>
      <c r="G32" s="12">
        <f>SUM(G29:G31)</f>
        <v>402904</v>
      </c>
      <c r="H32" s="86">
        <f ca="1">SUM(H29:H31)</f>
        <v>370733</v>
      </c>
      <c r="I32" s="12">
        <f ca="1">SUM(I29:I31)</f>
        <v>-32171</v>
      </c>
      <c r="J32" s="13">
        <f ca="1">IF(I32=0,0,IF(G32=0,1,I32/G32))</f>
        <v>-7.9847804936163447E-2</v>
      </c>
      <c r="K32" s="12">
        <f>+SUM(K29:K31)</f>
        <v>387214</v>
      </c>
      <c r="L32" s="86">
        <f ca="1">+SUM(L29:L31)</f>
        <v>365579</v>
      </c>
      <c r="M32" s="12">
        <f ca="1">SUM(M29:M31)</f>
        <v>-21635</v>
      </c>
      <c r="N32" s="13">
        <f ca="1">IF(M32=0,0,IF(K32=0,1,M32/K32))</f>
        <v>-5.5873496309534261E-2</v>
      </c>
      <c r="O32" s="12">
        <f>SUM(O29:O31)</f>
        <v>790118</v>
      </c>
      <c r="P32" s="86">
        <f ca="1">SUM(P29:P31)</f>
        <v>736312</v>
      </c>
      <c r="Q32" s="12">
        <f ca="1">SUM(Q29:Q31)</f>
        <v>-53806</v>
      </c>
      <c r="R32" s="13">
        <f ca="1">IF(Q32=0,0,IF(O32=0,1,Q32/O32))</f>
        <v>-6.8098689056571293E-2</v>
      </c>
      <c r="S32" s="12">
        <f>+SUM(S29:S31)</f>
        <v>483169</v>
      </c>
      <c r="T32" s="86">
        <f ca="1">+SUM(T29:T31)</f>
        <v>442956</v>
      </c>
      <c r="U32" s="12">
        <f ca="1">SUM(U29:U31)</f>
        <v>-40213</v>
      </c>
      <c r="V32" s="13">
        <f ca="1">IF(U32=0,0,IF(S32=0,1,U32/S32))</f>
        <v>-8.322760773145628E-2</v>
      </c>
      <c r="W32" s="12">
        <f>SUM(W29:W31)</f>
        <v>1273287</v>
      </c>
      <c r="X32" s="86">
        <f ca="1">SUM(X29:X31)</f>
        <v>1179268</v>
      </c>
      <c r="Y32" s="12">
        <f ca="1">SUM(Y29:Y31)</f>
        <v>-94019</v>
      </c>
      <c r="Z32" s="13">
        <f ca="1">IF(Y32=0,0,IF(W32=0,1,Y32/W32))</f>
        <v>-7.3839597828297937E-2</v>
      </c>
      <c r="AA32" s="12">
        <f>+SUM(AA29:AA31)</f>
        <v>462217</v>
      </c>
      <c r="AB32" s="86">
        <f ca="1">+SUM(AB29:AB31)</f>
        <v>443121</v>
      </c>
      <c r="AC32" s="12">
        <f ca="1">SUM(AC29:AC31)</f>
        <v>-19096</v>
      </c>
      <c r="AD32" s="13">
        <f ca="1">IF(AC32=0,0,IF(AA32=0,1,AC32/AA32))</f>
        <v>-4.1313928306401536E-2</v>
      </c>
      <c r="AE32" s="12">
        <f>SUM(AE29:AE31)</f>
        <v>1735504</v>
      </c>
      <c r="AF32" s="86">
        <f ca="1">SUM(AF29:AF31)</f>
        <v>1622389</v>
      </c>
      <c r="AG32" s="12">
        <f ca="1">SUM(AG29:AG31)</f>
        <v>-113115</v>
      </c>
      <c r="AH32" s="13">
        <f ca="1">IF(AG32=0,0,IF(AE32=0,1,AG32/AE32))</f>
        <v>-6.5177032147433825E-2</v>
      </c>
      <c r="AI32" s="12">
        <f>+SUM(AI29:AI31)</f>
        <v>511321</v>
      </c>
      <c r="AJ32" s="86">
        <f ca="1">+SUM(AJ29:AJ31)</f>
        <v>487289</v>
      </c>
      <c r="AK32" s="12">
        <f ca="1">SUM(AK29:AK31)</f>
        <v>-24032</v>
      </c>
      <c r="AL32" s="13">
        <f ca="1">IF(AK32=0,0,IF(AI32=0,1,AK32/AI32))</f>
        <v>-4.6999829852480142E-2</v>
      </c>
      <c r="AM32" s="12">
        <f>SUM(AM29:AM31)</f>
        <v>2246825</v>
      </c>
      <c r="AN32" s="86">
        <f ca="1">SUM(AN29:AN31)</f>
        <v>2109678</v>
      </c>
      <c r="AO32" s="12">
        <f ca="1">SUM(AO29:AO31)</f>
        <v>-137147</v>
      </c>
      <c r="AP32" s="13">
        <f ca="1">IF(AO32=0,0,IF(AM32=0,1,AO32/AM32))</f>
        <v>-6.1040356948137926E-2</v>
      </c>
      <c r="AQ32" s="12">
        <f>+SUM(AQ29:AQ31)</f>
        <v>528246</v>
      </c>
      <c r="AR32" s="86">
        <f ca="1">+SUM(AR29:AR31)</f>
        <v>513223</v>
      </c>
      <c r="AS32" s="12">
        <f ca="1">SUM(AS29:AS31)</f>
        <v>-15023</v>
      </c>
      <c r="AT32" s="13">
        <f ca="1">IF(AS32=0,0,IF(AQ32=0,1,AS32/AQ32))</f>
        <v>-2.8439401339527416E-2</v>
      </c>
      <c r="AU32" s="12">
        <f>SUM(AU29:AU31)</f>
        <v>2775071</v>
      </c>
      <c r="AV32" s="86">
        <f ca="1">SUM(AV29:AV31)</f>
        <v>2622901</v>
      </c>
      <c r="AW32" s="12">
        <f ca="1">SUM(AW29:AW31)</f>
        <v>-152170</v>
      </c>
      <c r="AX32" s="13">
        <f ca="1">IF(AW32=0,0,IF(AU32=0,1,AW32/AU32))</f>
        <v>-5.4834633059838829E-2</v>
      </c>
      <c r="AY32" s="12">
        <f>+SUM(AY29:AY31)</f>
        <v>623861</v>
      </c>
      <c r="AZ32" s="86">
        <f ca="1">+SUM(AZ29:AZ31)</f>
        <v>595916</v>
      </c>
      <c r="BA32" s="12">
        <f ca="1">SUM(BA29:BA31)</f>
        <v>-27945</v>
      </c>
      <c r="BB32" s="13">
        <f ca="1">IF(BA32=0,0,IF(AY32=0,1,BA32/AY32))</f>
        <v>-4.4793631914801534E-2</v>
      </c>
      <c r="BC32" s="12">
        <f>SUM(BC29:BC31)</f>
        <v>3398932</v>
      </c>
      <c r="BD32" s="86">
        <f ca="1">SUM(BD29:BD31)</f>
        <v>3218817</v>
      </c>
      <c r="BE32" s="12">
        <f ca="1">SUM(BE29:BE31)</f>
        <v>-180115</v>
      </c>
      <c r="BF32" s="13">
        <f ca="1">IF(BE32=0,0,IF(BC32=0,1,BE32/BC32))</f>
        <v>-5.299164561103311E-2</v>
      </c>
      <c r="BG32" s="12">
        <f>+SUM(BG29:BG31)</f>
        <v>652527</v>
      </c>
      <c r="BH32" s="86">
        <f ca="1">+SUM(BH29:BH31)</f>
        <v>634018</v>
      </c>
      <c r="BI32" s="12">
        <f ca="1">SUM(BI29:BI31)</f>
        <v>-18509</v>
      </c>
      <c r="BJ32" s="13">
        <f ca="1">IF(BI32=0,0,IF(BG32=0,1,BI32/BG32))</f>
        <v>-2.8365109796222993E-2</v>
      </c>
      <c r="BK32" s="12">
        <f>SUM(BK29:BK31)</f>
        <v>4051459</v>
      </c>
      <c r="BL32" s="86">
        <f ca="1">SUM(BL29:BL31)</f>
        <v>3852835</v>
      </c>
      <c r="BM32" s="12">
        <f ca="1">SUM(BM29:BM31)</f>
        <v>-198624</v>
      </c>
      <c r="BN32" s="13">
        <f ca="1">IF(BM32=0,0,IF(BK32=0,1,BM32/BK32))</f>
        <v>-4.9025301749320432E-2</v>
      </c>
      <c r="BO32" s="12">
        <f>+SUM(BO29:BO31)</f>
        <v>500515</v>
      </c>
      <c r="BP32" s="86">
        <f ca="1">+SUM(BP29:BP31)</f>
        <v>479533</v>
      </c>
      <c r="BQ32" s="12">
        <f ca="1">SUM(BQ29:BQ31)</f>
        <v>-20982</v>
      </c>
      <c r="BR32" s="13">
        <f ca="1">IF(BQ32=0,0,IF(BO32=0,1,BQ32/BO32))</f>
        <v>-4.1920821553799587E-2</v>
      </c>
      <c r="BS32" s="12">
        <f>SUM(BS29:BS31)</f>
        <v>4551974</v>
      </c>
      <c r="BT32" s="86">
        <f ca="1">SUM(BT29:BT31)</f>
        <v>4332368</v>
      </c>
      <c r="BU32" s="12">
        <f ca="1">SUM(BU29:BU31)</f>
        <v>-219606</v>
      </c>
      <c r="BV32" s="13">
        <f ca="1">IF(BU32=0,0,IF(BS32=0,1,BU32/BS32))</f>
        <v>-4.8244124417230853E-2</v>
      </c>
      <c r="BW32" s="12">
        <f>+SUM(BW29:BW31)</f>
        <v>495660</v>
      </c>
      <c r="BX32" s="86">
        <f ca="1">+SUM(BX29:BX31)</f>
        <v>485092</v>
      </c>
      <c r="BY32" s="12">
        <f ca="1">SUM(BY29:BY31)</f>
        <v>-10568</v>
      </c>
      <c r="BZ32" s="13">
        <f ca="1">IF(BY32=0,0,IF(BW32=0,1,BY32/BW32))</f>
        <v>-2.132106686034782E-2</v>
      </c>
      <c r="CA32" s="12">
        <f>SUM(CA29:CA31)</f>
        <v>5047634</v>
      </c>
      <c r="CB32" s="86">
        <f ca="1">SUM(CB29:CB31)</f>
        <v>4817460</v>
      </c>
      <c r="CC32" s="12">
        <f ca="1">SUM(CC29:CC31)</f>
        <v>-230174</v>
      </c>
      <c r="CD32" s="13">
        <f ca="1">IF(CC32=0,0,IF(CA32=0,1,CC32/CA32))</f>
        <v>-4.5600374353608045E-2</v>
      </c>
      <c r="CE32" s="12">
        <f>+SUM(CE29:CE31)</f>
        <v>452039</v>
      </c>
      <c r="CF32" s="86">
        <f ca="1">+SUM(CF29:CF31)</f>
        <v>380554</v>
      </c>
      <c r="CG32" s="12">
        <f ca="1">SUM(CG29:CG31)</f>
        <v>-71485</v>
      </c>
      <c r="CH32" s="13">
        <f ca="1">IF(CG32=0,0,IF(CE32=0,1,CG32/CE32))</f>
        <v>-0.15813901012965695</v>
      </c>
      <c r="CI32" s="12">
        <f>SUM(CI29:CI31)</f>
        <v>5499673</v>
      </c>
      <c r="CJ32" s="86">
        <f ca="1">SUM(CJ29:CJ31)</f>
        <v>5198014</v>
      </c>
      <c r="CK32" s="12">
        <f ca="1">SUM(CK29:CK31)</f>
        <v>-301659</v>
      </c>
      <c r="CL32" s="13">
        <f ca="1">IF(CK32=0,0,IF(CI32=0,1,CK32/CI32))</f>
        <v>-5.4850352011837793E-2</v>
      </c>
      <c r="CM32" s="12">
        <f>+SUM(CM29:CM31)</f>
        <v>428213</v>
      </c>
      <c r="CN32" s="86">
        <f ca="1">+SUM(CN29:CN31)</f>
        <v>419969</v>
      </c>
      <c r="CO32" s="12">
        <f ca="1">SUM(CO29:CO31)</f>
        <v>-8244</v>
      </c>
      <c r="CP32" s="13">
        <f ca="1">IF(CO32=0,0,IF(CM32=0,1,CO32/CM32))</f>
        <v>-1.9252101173948478E-2</v>
      </c>
      <c r="CQ32" s="12">
        <f>SUM(CQ29:CQ31)</f>
        <v>5927886</v>
      </c>
      <c r="CR32" s="86">
        <f ca="1">SUM(CR29:CR31)</f>
        <v>5617983</v>
      </c>
      <c r="CS32" s="12">
        <f ca="1">SUM(CS29:CS31)</f>
        <v>-309903</v>
      </c>
      <c r="CT32" s="13">
        <f ca="1">IF(CS32=0,0,IF(CQ32=0,1,CS32/CQ32))</f>
        <v>-5.2278839370392752E-2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140060</v>
      </c>
      <c r="D34" s="73">
        <f ca="1">OFFSET(CZ34,0,14,1,1)</f>
        <v>137190</v>
      </c>
      <c r="E34" s="18">
        <f ca="1">SUM(D34-C34)</f>
        <v>-2870</v>
      </c>
      <c r="F34" s="19">
        <f ca="1">IF(E34=0,0,IF(C34=0,1,E34/C34))</f>
        <v>-2.0491218049407397E-2</v>
      </c>
      <c r="G34" s="18">
        <f>SUMIF($C$6:F$6,G$5,$C34:F34)</f>
        <v>140060</v>
      </c>
      <c r="H34" s="73">
        <f ca="1">SUMIF($C$6:G$6,H$5,$C34:G34)</f>
        <v>137190</v>
      </c>
      <c r="I34" s="18">
        <f ca="1">SUM(H34-G34)</f>
        <v>-2870</v>
      </c>
      <c r="J34" s="19">
        <f ca="1">IF(I34=0,0,IF(G34=0,1,I34/G34))</f>
        <v>-2.0491218049407397E-2</v>
      </c>
      <c r="K34" s="18">
        <f>+DA34</f>
        <v>136761</v>
      </c>
      <c r="L34" s="73">
        <f ca="1">OFFSET(DA34,0,14,1,1)</f>
        <v>128384</v>
      </c>
      <c r="M34" s="18">
        <f ca="1">SUM(L34-K34)</f>
        <v>-8377</v>
      </c>
      <c r="N34" s="19">
        <f ca="1">IF(M34=0,0,IF(K34=0,1,M34/K34))</f>
        <v>-6.1252842550142218E-2</v>
      </c>
      <c r="O34" s="18">
        <f>SUMIF($C$6:N$6,O$5,$C34:N34)</f>
        <v>276821</v>
      </c>
      <c r="P34" s="73">
        <f ca="1">SUMIF($C$6:O$6,P$5,$C34:O34)</f>
        <v>265574</v>
      </c>
      <c r="Q34" s="18">
        <f ca="1">SUM(P34-O34)</f>
        <v>-11247</v>
      </c>
      <c r="R34" s="19">
        <f ca="1">IF(Q34=0,0,IF(O34=0,1,Q34/O34))</f>
        <v>-4.062914302021884E-2</v>
      </c>
      <c r="S34" s="18">
        <f>+DB34</f>
        <v>159384</v>
      </c>
      <c r="T34" s="73">
        <f ca="1">OFFSET(DB34,0,14,1,1)</f>
        <v>146966</v>
      </c>
      <c r="U34" s="18">
        <f ca="1">SUM(T34-S34)</f>
        <v>-12418</v>
      </c>
      <c r="V34" s="19">
        <f ca="1">IF(U34=0,0,IF(S34=0,1,U34/S34))</f>
        <v>-7.7912462982482555E-2</v>
      </c>
      <c r="W34" s="18">
        <f>SUMIF($C$6:V$6,W$5,$C34:V34)</f>
        <v>436205</v>
      </c>
      <c r="X34" s="73">
        <f ca="1">SUMIF($C$6:W$6,X$5,$C34:W34)</f>
        <v>412540</v>
      </c>
      <c r="Y34" s="18">
        <f ca="1">SUM(X34-W34)</f>
        <v>-23665</v>
      </c>
      <c r="Z34" s="19">
        <f ca="1">IF(Y34=0,0,IF(W34=0,1,Y34/W34))</f>
        <v>-5.4252014534450548E-2</v>
      </c>
      <c r="AA34" s="18">
        <f>+DC34</f>
        <v>149604</v>
      </c>
      <c r="AB34" s="73">
        <f ca="1">OFFSET(DC34,0,14,1,1)</f>
        <v>144009</v>
      </c>
      <c r="AC34" s="18">
        <f ca="1">SUM(AB34-AA34)</f>
        <v>-5595</v>
      </c>
      <c r="AD34" s="19">
        <f ca="1">IF(AC34=0,0,IF(AA34=0,1,AC34/AA34))</f>
        <v>-3.7398732654207109E-2</v>
      </c>
      <c r="AE34" s="18">
        <f>SUMIF($C$6:AD$6,AE$5,$C34:AD34)</f>
        <v>585809</v>
      </c>
      <c r="AF34" s="73">
        <f ca="1">SUMIF($C$6:AE$6,AF$5,$C34:AE34)</f>
        <v>556549</v>
      </c>
      <c r="AG34" s="18">
        <f ca="1">SUM(AF34-AE34)</f>
        <v>-29260</v>
      </c>
      <c r="AH34" s="19">
        <f ca="1">IF(AG34=0,0,IF(AE34=0,1,AG34/AE34))</f>
        <v>-4.9948020600571179E-2</v>
      </c>
      <c r="AI34" s="18">
        <f>+DD34</f>
        <v>165113</v>
      </c>
      <c r="AJ34" s="73">
        <f ca="1">OFFSET(DD34,0,14,1,1)</f>
        <v>160095</v>
      </c>
      <c r="AK34" s="18">
        <f ca="1">SUM(AJ34-AI34)</f>
        <v>-5018</v>
      </c>
      <c r="AL34" s="19">
        <f ca="1">IF(AK34=0,0,IF(AI34=0,1,AK34/AI34))</f>
        <v>-3.039130777104165E-2</v>
      </c>
      <c r="AM34" s="18">
        <f>SUMIF($C$6:AL$6,AM$5,$C34:AL34)</f>
        <v>750922</v>
      </c>
      <c r="AN34" s="73">
        <f ca="1">SUMIF($C$6:AM$6,AN$5,$C34:AM34)</f>
        <v>716644</v>
      </c>
      <c r="AO34" s="18">
        <f ca="1">SUM(AN34-AM34)</f>
        <v>-34278</v>
      </c>
      <c r="AP34" s="19">
        <f ca="1">IF(AO34=0,0,IF(AM34=0,1,AO34/AM34))</f>
        <v>-4.5647883535174093E-2</v>
      </c>
      <c r="AQ34" s="18">
        <f>+DE34</f>
        <v>169360</v>
      </c>
      <c r="AR34" s="73">
        <f ca="1">OFFSET(DE34,0,14,1,1)</f>
        <v>166383</v>
      </c>
      <c r="AS34" s="18">
        <f ca="1">SUM(AR34-AQ34)</f>
        <v>-2977</v>
      </c>
      <c r="AT34" s="19">
        <f ca="1">IF(AS34=0,0,IF(AQ34=0,1,AS34/AQ34))</f>
        <v>-1.7577940481813888E-2</v>
      </c>
      <c r="AU34" s="18">
        <f>SUMIF($C$6:AT$6,AU$5,$C34:AT34)</f>
        <v>920282</v>
      </c>
      <c r="AV34" s="73">
        <f ca="1">SUMIF($C$6:AU$6,AV$5,$C34:AU34)</f>
        <v>883027</v>
      </c>
      <c r="AW34" s="18">
        <f ca="1">SUM(AV34-AU34)</f>
        <v>-37255</v>
      </c>
      <c r="AX34" s="19">
        <f ca="1">IF(AW34=0,0,IF(AU34=0,1,AW34/AU34))</f>
        <v>-4.0482156556359901E-2</v>
      </c>
      <c r="AY34" s="18">
        <f>+DF34</f>
        <v>190322</v>
      </c>
      <c r="AZ34" s="73">
        <f ca="1">OFFSET(DF34,0,14,1,1)</f>
        <v>185403</v>
      </c>
      <c r="BA34" s="18">
        <f ca="1">SUM(AZ34-AY34)</f>
        <v>-4919</v>
      </c>
      <c r="BB34" s="19">
        <f ca="1">IF(BA34=0,0,IF(AY34=0,1,BA34/AY34))</f>
        <v>-2.5845672071541915E-2</v>
      </c>
      <c r="BC34" s="18">
        <f>SUMIF($C$6:BB$6,BC$5,$C34:BB34)</f>
        <v>1110604</v>
      </c>
      <c r="BD34" s="73">
        <f ca="1">SUMIF($C$6:BC$6,BD$5,$C34:BC34)</f>
        <v>1068430</v>
      </c>
      <c r="BE34" s="18">
        <f ca="1">SUM(BD34-BC34)</f>
        <v>-42174</v>
      </c>
      <c r="BF34" s="19">
        <f ca="1">IF(BE34=0,0,IF(BC34=0,1,BE34/BC34))</f>
        <v>-3.7973931302246348E-2</v>
      </c>
      <c r="BG34" s="18">
        <f>+DG34</f>
        <v>194898</v>
      </c>
      <c r="BH34" s="73">
        <f ca="1">OFFSET(DG34,0,14,1,1)</f>
        <v>187226</v>
      </c>
      <c r="BI34" s="18">
        <f ca="1">SUM(BH34-BG34)</f>
        <v>-7672</v>
      </c>
      <c r="BJ34" s="19">
        <f ca="1">IF(BI34=0,0,IF(BG34=0,1,BI34/BG34))</f>
        <v>-3.9364180237868016E-2</v>
      </c>
      <c r="BK34" s="18">
        <f>SUMIF($C$6:BJ$6,BK$5,$C34:BJ34)</f>
        <v>1305502</v>
      </c>
      <c r="BL34" s="73">
        <f ca="1">SUMIF($C$6:BK$6,BL$5,$C34:BK34)</f>
        <v>1255656</v>
      </c>
      <c r="BM34" s="18">
        <f ca="1">SUM(BL34-BK34)</f>
        <v>-49846</v>
      </c>
      <c r="BN34" s="19">
        <f ca="1">IF(BM34=0,0,IF(BK34=0,1,BM34/BK34))</f>
        <v>-3.8181481146715976E-2</v>
      </c>
      <c r="BO34" s="18">
        <f>+DH34</f>
        <v>173776</v>
      </c>
      <c r="BP34" s="73">
        <f ca="1">OFFSET(DH34,0,14,1,1)</f>
        <v>161639</v>
      </c>
      <c r="BQ34" s="18">
        <f ca="1">SUM(BP34-BO34)</f>
        <v>-12137</v>
      </c>
      <c r="BR34" s="19">
        <f ca="1">IF(BQ34=0,0,IF(BO34=0,1,BQ34/BO34))</f>
        <v>-6.984278611545898E-2</v>
      </c>
      <c r="BS34" s="18">
        <f>SUMIF($C$6:BR$6,BS$5,$C34:BR34)</f>
        <v>1479278</v>
      </c>
      <c r="BT34" s="73">
        <f ca="1">SUMIF($C$6:BS$6,BT$5,$C34:BS34)</f>
        <v>1417295</v>
      </c>
      <c r="BU34" s="18">
        <f ca="1">SUM(BT34-BS34)</f>
        <v>-61983</v>
      </c>
      <c r="BV34" s="19">
        <f ca="1">IF(BU34=0,0,IF(BS34=0,1,BU34/BS34))</f>
        <v>-4.1900846223630717E-2</v>
      </c>
      <c r="BW34" s="18">
        <f>+DI34</f>
        <v>169999</v>
      </c>
      <c r="BX34" s="73">
        <f ca="1">OFFSET(DI34,0,14,1,1)</f>
        <v>153275</v>
      </c>
      <c r="BY34" s="18">
        <f ca="1">SUM(BX34-BW34)</f>
        <v>-16724</v>
      </c>
      <c r="BZ34" s="19">
        <f ca="1">IF(BY34=0,0,IF(BW34=0,1,BY34/BW34))</f>
        <v>-9.8377049276760456E-2</v>
      </c>
      <c r="CA34" s="18">
        <f>SUMIF($C$6:BZ$6,CA$5,$C34:BZ34)</f>
        <v>1649277</v>
      </c>
      <c r="CB34" s="73">
        <f ca="1">SUMIF($C$6:CA$6,CB$5,$C34:CA34)</f>
        <v>1570570</v>
      </c>
      <c r="CC34" s="18">
        <f ca="1">SUM(CB34-CA34)</f>
        <v>-78707</v>
      </c>
      <c r="CD34" s="19">
        <f ca="1">IF(CC34=0,0,IF(CA34=0,1,CC34/CA34))</f>
        <v>-4.7722123087874262E-2</v>
      </c>
      <c r="CE34" s="18">
        <f>+DJ34</f>
        <v>153557</v>
      </c>
      <c r="CF34" s="73">
        <f ca="1">OFFSET(DJ34,0,14,1,1)</f>
        <v>131661</v>
      </c>
      <c r="CG34" s="18">
        <f ca="1">SUM(CF34-CE34)</f>
        <v>-21896</v>
      </c>
      <c r="CH34" s="19">
        <f ca="1">IF(CG34=0,0,IF(CE34=0,1,CG34/CE34))</f>
        <v>-0.14259200166713337</v>
      </c>
      <c r="CI34" s="18">
        <f>SUMIF($C$6:CH$6,CI$5,$C34:CH34)</f>
        <v>1802834</v>
      </c>
      <c r="CJ34" s="73">
        <f ca="1">SUMIF($C$6:CI$6,CJ$5,$C34:CI34)</f>
        <v>1702231</v>
      </c>
      <c r="CK34" s="18">
        <f ca="1">SUM(CJ34-CI34)</f>
        <v>-100603</v>
      </c>
      <c r="CL34" s="19">
        <f ca="1">IF(CK34=0,0,IF(CI34=0,1,CK34/CI34))</f>
        <v>-5.5802697308792712E-2</v>
      </c>
      <c r="CM34" s="18">
        <f>+DK34</f>
        <v>160882</v>
      </c>
      <c r="CN34" s="73">
        <f ca="1">OFFSET(DK34,0,14,1,1)</f>
        <v>140186</v>
      </c>
      <c r="CO34" s="18">
        <f ca="1">SUM(CN34-CM34)</f>
        <v>-20696</v>
      </c>
      <c r="CP34" s="19">
        <f ca="1">IF(CO34=0,0,IF(CM34=0,1,CO34/CM34))</f>
        <v>-0.12864086721945275</v>
      </c>
      <c r="CQ34" s="18">
        <f>SUMIF($C$6:CP$6,CQ$5,$C34:CP34)</f>
        <v>1963716</v>
      </c>
      <c r="CR34" s="73">
        <f ca="1">SUMIF($C$6:CQ$6,CR$5,$C34:CQ34)</f>
        <v>1842417</v>
      </c>
      <c r="CS34" s="18">
        <f ca="1">SUM(CR34-CQ34)</f>
        <v>-121299</v>
      </c>
      <c r="CT34" s="19">
        <f ca="1">IF(CS34=0,0,IF(CQ34=0,1,CS34/CQ34))</f>
        <v>-6.1770133766797235E-2</v>
      </c>
      <c r="CW34" t="s">
        <v>74</v>
      </c>
      <c r="CX34" t="s">
        <v>6</v>
      </c>
      <c r="CZ34" s="74">
        <f>SUMIF(IBA!$A$93:$A$103,'2013-2014'!CZ$7,IBA!D$93:D$103)</f>
        <v>140060</v>
      </c>
      <c r="DA34" s="74">
        <f>SUMIF(IBA!$A$93:$A$103,'2013-2014'!DA$7,IBA!E$93:E$103)</f>
        <v>136761</v>
      </c>
      <c r="DB34" s="74">
        <f>SUMIF(IBA!$A$93:$A$103,'2013-2014'!DB$7,IBA!F$93:F$103)</f>
        <v>159384</v>
      </c>
      <c r="DC34" s="74">
        <f>SUMIF(IBA!$A$93:$A$103,'2013-2014'!DC$7,IBA!G$93:G$103)</f>
        <v>149604</v>
      </c>
      <c r="DD34" s="74">
        <f>SUMIF(IBA!$A$93:$A$103,'2013-2014'!DD$7,IBA!H$93:H$103)</f>
        <v>165113</v>
      </c>
      <c r="DE34" s="74">
        <f>SUMIF(IBA!$A$93:$A$103,'2013-2014'!DE$7,IBA!I$93:I$103)</f>
        <v>169360</v>
      </c>
      <c r="DF34" s="74">
        <f>SUMIF(IBA!$A$93:$A$103,'2013-2014'!DF$7,IBA!J$93:J$103)</f>
        <v>190322</v>
      </c>
      <c r="DG34" s="74">
        <f>SUMIF(IBA!$A$93:$A$103,'2013-2014'!DG$7,IBA!K$93:K$103)</f>
        <v>194898</v>
      </c>
      <c r="DH34" s="74">
        <f>SUMIF(IBA!$A$93:$A$103,'2013-2014'!DH$7,IBA!L$93:L$103)</f>
        <v>173776</v>
      </c>
      <c r="DI34" s="74">
        <f>SUMIF(IBA!$A$93:$A$103,'2013-2014'!DI$7,IBA!M$93:M$103)</f>
        <v>169999</v>
      </c>
      <c r="DJ34" s="74">
        <f>SUMIF(IBA!$A$93:$A$103,'2013-2014'!DJ$7,IBA!N$93:N$103)</f>
        <v>153557</v>
      </c>
      <c r="DK34" s="74">
        <f>SUMIF(IBA!$A$93:$A$103,'2013-2014'!DK$7,IBA!O$93:O$103)</f>
        <v>160882</v>
      </c>
      <c r="DN34" s="74">
        <f>SUMIF(IBA!$A$93:$A$103,'2013-2014'!DN$7,IBA!D$93:D$103)</f>
        <v>137190</v>
      </c>
      <c r="DO34" s="74">
        <f>SUMIF(IBA!$A$93:$A$103,'2013-2014'!DO$7,IBA!E$93:E$103)</f>
        <v>128384</v>
      </c>
      <c r="DP34" s="74">
        <f>SUMIF(IBA!$A$93:$A$103,'2013-2014'!DP$7,IBA!F$93:F$103)</f>
        <v>146966</v>
      </c>
      <c r="DQ34" s="74">
        <f>SUMIF(IBA!$A$93:$A$103,'2013-2014'!DQ$7,IBA!G$93:G$103)</f>
        <v>144009</v>
      </c>
      <c r="DR34" s="74">
        <f>SUMIF(IBA!$A$93:$A$103,'2013-2014'!DR$7,IBA!H$93:H$103)</f>
        <v>160095</v>
      </c>
      <c r="DS34" s="74">
        <f>SUMIF(IBA!$A$93:$A$103,'2013-2014'!DS$7,IBA!I$93:I$103)</f>
        <v>166383</v>
      </c>
      <c r="DT34" s="74">
        <f>SUMIF(IBA!$A$93:$A$103,'2013-2014'!DT$7,IBA!J$93:J$103)</f>
        <v>185403</v>
      </c>
      <c r="DU34" s="74">
        <f>SUMIF(IBA!$A$93:$A$103,'2013-2014'!DU$7,IBA!K$93:K$103)</f>
        <v>187226</v>
      </c>
      <c r="DV34" s="74">
        <f>SUMIF(IBA!$A$93:$A$103,'2013-2014'!DV$7,IBA!L$93:L$103)</f>
        <v>161639</v>
      </c>
      <c r="DW34" s="74">
        <f>SUMIF(IBA!$A$93:$A$103,'2013-2014'!DW$7,IBA!M$93:M$103)</f>
        <v>153275</v>
      </c>
      <c r="DX34" s="74">
        <f>SUMIF(IBA!$A$93:$A$103,'2013-2014'!DX$7,IBA!N$93:N$103)</f>
        <v>131661</v>
      </c>
      <c r="DY34" s="74">
        <f>SUMIF(IBA!$A$93:$A$103,'2013-2014'!DY$7,IBA!O$93:O$103)</f>
        <v>140186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8235</v>
      </c>
      <c r="D35" s="73">
        <f ca="1">OFFSET(CZ35,0,14,1,1)</f>
        <v>8169</v>
      </c>
      <c r="E35" s="18">
        <f ca="1">SUM(D35-C35)</f>
        <v>-66</v>
      </c>
      <c r="F35" s="19">
        <f ca="1">IF(E35=0,0,IF(C35=0,1,E35/C35))</f>
        <v>-8.0145719489981785E-3</v>
      </c>
      <c r="G35" s="18">
        <f>SUMIF($C$6:F$6,G$5,$C35:F35)</f>
        <v>8235</v>
      </c>
      <c r="H35" s="73">
        <f ca="1">SUMIF($C$6:G$6,H$5,$C35:G35)</f>
        <v>8169</v>
      </c>
      <c r="I35" s="18">
        <f ca="1">SUM(H35-G35)</f>
        <v>-66</v>
      </c>
      <c r="J35" s="19">
        <f ca="1">IF(I35=0,0,IF(G35=0,1,I35/G35))</f>
        <v>-8.0145719489981785E-3</v>
      </c>
      <c r="K35" s="18">
        <f>+DA35</f>
        <v>7723</v>
      </c>
      <c r="L35" s="73">
        <f ca="1">OFFSET(DA35,0,14,1,1)</f>
        <v>9316</v>
      </c>
      <c r="M35" s="18">
        <f ca="1">SUM(L35-K35)</f>
        <v>1593</v>
      </c>
      <c r="N35" s="19">
        <f ca="1">IF(M35=0,0,IF(K35=0,1,M35/K35))</f>
        <v>0.20626699469118218</v>
      </c>
      <c r="O35" s="18">
        <f>SUMIF($C$6:N$6,O$5,$C35:N35)</f>
        <v>15958</v>
      </c>
      <c r="P35" s="73">
        <f ca="1">SUMIF($C$6:O$6,P$5,$C35:O35)</f>
        <v>17485</v>
      </c>
      <c r="Q35" s="18">
        <f ca="1">SUM(P35-O35)</f>
        <v>1527</v>
      </c>
      <c r="R35" s="19">
        <f ca="1">IF(Q35=0,0,IF(O35=0,1,Q35/O35))</f>
        <v>9.5688682792329866E-2</v>
      </c>
      <c r="S35" s="18">
        <f>+DB35</f>
        <v>8494</v>
      </c>
      <c r="T35" s="73">
        <f ca="1">OFFSET(DB35,0,14,1,1)</f>
        <v>9938</v>
      </c>
      <c r="U35" s="18">
        <f ca="1">SUM(T35-S35)</f>
        <v>1444</v>
      </c>
      <c r="V35" s="19">
        <f ca="1">IF(U35=0,0,IF(S35=0,1,U35/S35))</f>
        <v>0.17000235460324936</v>
      </c>
      <c r="W35" s="18">
        <f>SUMIF($C$6:V$6,W$5,$C35:V35)</f>
        <v>24452</v>
      </c>
      <c r="X35" s="73">
        <f ca="1">SUMIF($C$6:W$6,X$5,$C35:W35)</f>
        <v>27423</v>
      </c>
      <c r="Y35" s="18">
        <f ca="1">SUM(X35-W35)</f>
        <v>2971</v>
      </c>
      <c r="Z35" s="19">
        <f ca="1">IF(Y35=0,0,IF(W35=0,1,Y35/W35))</f>
        <v>0.12150335350891543</v>
      </c>
      <c r="AA35" s="18">
        <f>+DC35</f>
        <v>8632</v>
      </c>
      <c r="AB35" s="73">
        <f ca="1">OFFSET(DC35,0,14,1,1)</f>
        <v>8146</v>
      </c>
      <c r="AC35" s="18">
        <f ca="1">SUM(AB35-AA35)</f>
        <v>-486</v>
      </c>
      <c r="AD35" s="19">
        <f ca="1">IF(AC35=0,0,IF(AA35=0,1,AC35/AA35))</f>
        <v>-5.6302131603336421E-2</v>
      </c>
      <c r="AE35" s="18">
        <f>SUMIF($C$6:AD$6,AE$5,$C35:AD35)</f>
        <v>33084</v>
      </c>
      <c r="AF35" s="73">
        <f ca="1">SUMIF($C$6:AE$6,AF$5,$C35:AE35)</f>
        <v>35569</v>
      </c>
      <c r="AG35" s="18">
        <f ca="1">SUM(AF35-AE35)</f>
        <v>2485</v>
      </c>
      <c r="AH35" s="19">
        <f ca="1">IF(AG35=0,0,IF(AE35=0,1,AG35/AE35))</f>
        <v>7.5111836537298998E-2</v>
      </c>
      <c r="AI35" s="18">
        <f>+DD35</f>
        <v>8518</v>
      </c>
      <c r="AJ35" s="73">
        <f ca="1">OFFSET(DD35,0,14,1,1)</f>
        <v>8005</v>
      </c>
      <c r="AK35" s="18">
        <f ca="1">SUM(AJ35-AI35)</f>
        <v>-513</v>
      </c>
      <c r="AL35" s="19">
        <f ca="1">IF(AK35=0,0,IF(AI35=0,1,AK35/AI35))</f>
        <v>-6.0225405024653678E-2</v>
      </c>
      <c r="AM35" s="18">
        <f>SUMIF($C$6:AL$6,AM$5,$C35:AL35)</f>
        <v>41602</v>
      </c>
      <c r="AN35" s="73">
        <f ca="1">SUMIF($C$6:AM$6,AN$5,$C35:AM35)</f>
        <v>43574</v>
      </c>
      <c r="AO35" s="18">
        <f ca="1">SUM(AN35-AM35)</f>
        <v>1972</v>
      </c>
      <c r="AP35" s="19">
        <f ca="1">IF(AO35=0,0,IF(AM35=0,1,AO35/AM35))</f>
        <v>4.7401567232344601E-2</v>
      </c>
      <c r="AQ35" s="18">
        <f>+DE35</f>
        <v>8036</v>
      </c>
      <c r="AR35" s="73">
        <f ca="1">OFFSET(DE35,0,14,1,1)</f>
        <v>7668</v>
      </c>
      <c r="AS35" s="18">
        <f ca="1">SUM(AR35-AQ35)</f>
        <v>-368</v>
      </c>
      <c r="AT35" s="19">
        <f ca="1">IF(AS35=0,0,IF(AQ35=0,1,AS35/AQ35))</f>
        <v>-4.5793927327028375E-2</v>
      </c>
      <c r="AU35" s="18">
        <f>SUMIF($C$6:AT$6,AU$5,$C35:AT35)</f>
        <v>49638</v>
      </c>
      <c r="AV35" s="73">
        <f ca="1">SUMIF($C$6:AU$6,AV$5,$C35:AU35)</f>
        <v>51242</v>
      </c>
      <c r="AW35" s="18">
        <f ca="1">SUM(AV35-AU35)</f>
        <v>1604</v>
      </c>
      <c r="AX35" s="19">
        <f ca="1">IF(AW35=0,0,IF(AU35=0,1,AW35/AU35))</f>
        <v>3.2313953019863811E-2</v>
      </c>
      <c r="AY35" s="18">
        <f>+DF35</f>
        <v>8101</v>
      </c>
      <c r="AZ35" s="73">
        <f ca="1">OFFSET(DF35,0,14,1,1)</f>
        <v>8013</v>
      </c>
      <c r="BA35" s="18">
        <f ca="1">SUM(AZ35-AY35)</f>
        <v>-88</v>
      </c>
      <c r="BB35" s="19">
        <f ca="1">IF(BA35=0,0,IF(AY35=0,1,BA35/AY35))</f>
        <v>-1.0862856437476854E-2</v>
      </c>
      <c r="BC35" s="18">
        <f>SUMIF($C$6:BB$6,BC$5,$C35:BB35)</f>
        <v>57739</v>
      </c>
      <c r="BD35" s="73">
        <f ca="1">SUMIF($C$6:BC$6,BD$5,$C35:BC35)</f>
        <v>59255</v>
      </c>
      <c r="BE35" s="18">
        <f ca="1">SUM(BD35-BC35)</f>
        <v>1516</v>
      </c>
      <c r="BF35" s="19">
        <f ca="1">IF(BE35=0,0,IF(BC35=0,1,BE35/BC35))</f>
        <v>2.6256083409826981E-2</v>
      </c>
      <c r="BG35" s="18">
        <f>+DG35</f>
        <v>8288</v>
      </c>
      <c r="BH35" s="73">
        <f ca="1">OFFSET(DG35,0,14,1,1)</f>
        <v>7443</v>
      </c>
      <c r="BI35" s="18">
        <f ca="1">SUM(BH35-BG35)</f>
        <v>-845</v>
      </c>
      <c r="BJ35" s="19">
        <f ca="1">IF(BI35=0,0,IF(BG35=0,1,BI35/BG35))</f>
        <v>-0.1019546332046332</v>
      </c>
      <c r="BK35" s="18">
        <f>SUMIF($C$6:BJ$6,BK$5,$C35:BJ35)</f>
        <v>66027</v>
      </c>
      <c r="BL35" s="73">
        <f ca="1">SUMIF($C$6:BK$6,BL$5,$C35:BK35)</f>
        <v>66698</v>
      </c>
      <c r="BM35" s="18">
        <f ca="1">SUM(BL35-BK35)</f>
        <v>671</v>
      </c>
      <c r="BN35" s="19">
        <f ca="1">IF(BM35=0,0,IF(BK35=0,1,BM35/BK35))</f>
        <v>1.0162509276508094E-2</v>
      </c>
      <c r="BO35" s="18">
        <f>+DH35</f>
        <v>7700</v>
      </c>
      <c r="BP35" s="73">
        <f ca="1">OFFSET(DH35,0,14,1,1)</f>
        <v>7850</v>
      </c>
      <c r="BQ35" s="18">
        <f ca="1">SUM(BP35-BO35)</f>
        <v>150</v>
      </c>
      <c r="BR35" s="19">
        <f ca="1">IF(BQ35=0,0,IF(BO35=0,1,BQ35/BO35))</f>
        <v>1.948051948051948E-2</v>
      </c>
      <c r="BS35" s="18">
        <f>SUMIF($C$6:BR$6,BS$5,$C35:BR35)</f>
        <v>73727</v>
      </c>
      <c r="BT35" s="73">
        <f ca="1">SUMIF($C$6:BS$6,BT$5,$C35:BS35)</f>
        <v>74548</v>
      </c>
      <c r="BU35" s="18">
        <f ca="1">SUM(BT35-BS35)</f>
        <v>821</v>
      </c>
      <c r="BV35" s="19">
        <f ca="1">IF(BU35=0,0,IF(BS35=0,1,BU35/BS35))</f>
        <v>1.1135676210886106E-2</v>
      </c>
      <c r="BW35" s="18">
        <f>+DI35</f>
        <v>8368</v>
      </c>
      <c r="BX35" s="73">
        <f ca="1">OFFSET(DI35,0,14,1,1)</f>
        <v>7923</v>
      </c>
      <c r="BY35" s="18">
        <f ca="1">SUM(BX35-BW35)</f>
        <v>-445</v>
      </c>
      <c r="BZ35" s="19">
        <f ca="1">IF(BY35=0,0,IF(BW35=0,1,BY35/BW35))</f>
        <v>-5.3178776290630975E-2</v>
      </c>
      <c r="CA35" s="18">
        <f>SUMIF($C$6:BZ$6,CA$5,$C35:BZ35)</f>
        <v>82095</v>
      </c>
      <c r="CB35" s="73">
        <f ca="1">SUMIF($C$6:CA$6,CB$5,$C35:CA35)</f>
        <v>82471</v>
      </c>
      <c r="CC35" s="18">
        <f ca="1">SUM(CB35-CA35)</f>
        <v>376</v>
      </c>
      <c r="CD35" s="19">
        <f ca="1">IF(CC35=0,0,IF(CA35=0,1,CC35/CA35))</f>
        <v>4.580059686948048E-3</v>
      </c>
      <c r="CE35" s="18">
        <f>+DJ35</f>
        <v>7101</v>
      </c>
      <c r="CF35" s="73">
        <f ca="1">OFFSET(DJ35,0,14,1,1)</f>
        <v>6676</v>
      </c>
      <c r="CG35" s="18">
        <f ca="1">SUM(CF35-CE35)</f>
        <v>-425</v>
      </c>
      <c r="CH35" s="19">
        <f ca="1">IF(CG35=0,0,IF(CE35=0,1,CG35/CE35))</f>
        <v>-5.9850725249964792E-2</v>
      </c>
      <c r="CI35" s="18">
        <f>SUMIF($C$6:CH$6,CI$5,$C35:CH35)</f>
        <v>89196</v>
      </c>
      <c r="CJ35" s="73">
        <f ca="1">SUMIF($C$6:CI$6,CJ$5,$C35:CI35)</f>
        <v>89147</v>
      </c>
      <c r="CK35" s="18">
        <f ca="1">SUM(CJ35-CI35)</f>
        <v>-49</v>
      </c>
      <c r="CL35" s="19">
        <f ca="1">IF(CK35=0,0,IF(CI35=0,1,CK35/CI35))</f>
        <v>-5.4935198887842501E-4</v>
      </c>
      <c r="CM35" s="18">
        <f>+DK35</f>
        <v>6352</v>
      </c>
      <c r="CN35" s="73">
        <f ca="1">OFFSET(DK35,0,14,1,1)</f>
        <v>6697</v>
      </c>
      <c r="CO35" s="18">
        <f ca="1">SUM(CN35-CM35)</f>
        <v>345</v>
      </c>
      <c r="CP35" s="19">
        <f ca="1">IF(CO35=0,0,IF(CM35=0,1,CO35/CM35))</f>
        <v>5.4313602015113351E-2</v>
      </c>
      <c r="CQ35" s="18">
        <f>SUMIF($C$6:CP$6,CQ$5,$C35:CP35)</f>
        <v>95548</v>
      </c>
      <c r="CR35" s="73">
        <f ca="1">SUMIF($C$6:CQ$6,CR$5,$C35:CQ35)</f>
        <v>95844</v>
      </c>
      <c r="CS35" s="18">
        <f ca="1">SUM(CR35-CQ35)</f>
        <v>296</v>
      </c>
      <c r="CT35" s="19">
        <f ca="1">IF(CS35=0,0,IF(CQ35=0,1,CS35/CQ35))</f>
        <v>3.09791937036882E-3</v>
      </c>
      <c r="CW35" t="s">
        <v>74</v>
      </c>
      <c r="CX35" t="s">
        <v>7</v>
      </c>
      <c r="CY35" s="7"/>
      <c r="CZ35" s="74">
        <f>SUMIF(IBA!$A$111:$A$121,'2013-2014'!CZ$7,IBA!D$111:D$121)</f>
        <v>8235</v>
      </c>
      <c r="DA35" s="74">
        <f>SUMIF(IBA!$A$111:$A$121,'2013-2014'!DA$7,IBA!E$111:E$121)</f>
        <v>7723</v>
      </c>
      <c r="DB35" s="74">
        <f>SUMIF(IBA!$A$111:$A$121,'2013-2014'!DB$7,IBA!F$111:F$121)</f>
        <v>8494</v>
      </c>
      <c r="DC35" s="74">
        <f>SUMIF(IBA!$A$111:$A$121,'2013-2014'!DC$7,IBA!G$111:G$121)</f>
        <v>8632</v>
      </c>
      <c r="DD35" s="74">
        <f>SUMIF(IBA!$A$111:$A$121,'2013-2014'!DD$7,IBA!H$111:H$121)</f>
        <v>8518</v>
      </c>
      <c r="DE35" s="74">
        <f>SUMIF(IBA!$A$111:$A$121,'2013-2014'!DE$7,IBA!I$111:I$121)</f>
        <v>8036</v>
      </c>
      <c r="DF35" s="74">
        <f>SUMIF(IBA!$A$111:$A$121,'2013-2014'!DF$7,IBA!J$111:J$121)</f>
        <v>8101</v>
      </c>
      <c r="DG35" s="74">
        <f>SUMIF(IBA!$A$111:$A$121,'2013-2014'!DG$7,IBA!K$111:K$121)</f>
        <v>8288</v>
      </c>
      <c r="DH35" s="74">
        <f>SUMIF(IBA!$A$111:$A$121,'2013-2014'!DH$7,IBA!L$111:L$121)</f>
        <v>7700</v>
      </c>
      <c r="DI35" s="74">
        <f>SUMIF(IBA!$A$111:$A$121,'2013-2014'!DI$7,IBA!M$111:M$121)</f>
        <v>8368</v>
      </c>
      <c r="DJ35" s="74">
        <f>SUMIF(IBA!$A$111:$A$121,'2013-2014'!DJ$7,IBA!N$111:N$121)</f>
        <v>7101</v>
      </c>
      <c r="DK35" s="74">
        <f>SUMIF(IBA!$A$111:$A$121,'2013-2014'!DK$7,IBA!O$111:O$121)</f>
        <v>6352</v>
      </c>
      <c r="DN35" s="74">
        <f>SUMIF(IBA!$A$111:$A$121,'2013-2014'!DN$7,IBA!D$111:D$121)</f>
        <v>8169</v>
      </c>
      <c r="DO35" s="74">
        <f>SUMIF(IBA!$A$111:$A$121,'2013-2014'!DO$7,IBA!E$111:E$121)</f>
        <v>9316</v>
      </c>
      <c r="DP35" s="74">
        <f>SUMIF(IBA!$A$111:$A$121,'2013-2014'!DP$7,IBA!F$111:F$121)</f>
        <v>9938</v>
      </c>
      <c r="DQ35" s="74">
        <f>SUMIF(IBA!$A$111:$A$121,'2013-2014'!DQ$7,IBA!G$111:G$121)</f>
        <v>8146</v>
      </c>
      <c r="DR35" s="74">
        <f>SUMIF(IBA!$A$111:$A$121,'2013-2014'!DR$7,IBA!H$111:H$121)</f>
        <v>8005</v>
      </c>
      <c r="DS35" s="74">
        <f>SUMIF(IBA!$A$111:$A$121,'2013-2014'!DS$7,IBA!I$111:I$121)</f>
        <v>7668</v>
      </c>
      <c r="DT35" s="74">
        <f>SUMIF(IBA!$A$111:$A$121,'2013-2014'!DT$7,IBA!J$111:J$121)</f>
        <v>8013</v>
      </c>
      <c r="DU35" s="74">
        <f>SUMIF(IBA!$A$111:$A$121,'2013-2014'!DU$7,IBA!K$111:K$121)</f>
        <v>7443</v>
      </c>
      <c r="DV35" s="74">
        <f>SUMIF(IBA!$A$111:$A$121,'2013-2014'!DV$7,IBA!L$111:L$121)</f>
        <v>7850</v>
      </c>
      <c r="DW35" s="74">
        <f>SUMIF(IBA!$A$111:$A$121,'2013-2014'!DW$7,IBA!M$111:M$121)</f>
        <v>7923</v>
      </c>
      <c r="DX35" s="74">
        <f>SUMIF(IBA!$A$111:$A$121,'2013-2014'!DX$7,IBA!N$111:N$121)</f>
        <v>6676</v>
      </c>
      <c r="DY35" s="74">
        <f>SUMIF(IBA!$A$111:$A$121,'2013-2014'!DY$7,IBA!O$111:O$121)</f>
        <v>6697</v>
      </c>
    </row>
    <row r="36" spans="1:130">
      <c r="A36" s="83"/>
      <c r="B36" s="26" t="s">
        <v>8</v>
      </c>
      <c r="C36" s="73">
        <f>+CZ36</f>
        <v>1178</v>
      </c>
      <c r="D36" s="73">
        <f ca="1">OFFSET(CZ36,0,14,1,1)</f>
        <v>998</v>
      </c>
      <c r="E36" s="73">
        <f ca="1">SUM(D36-C36)</f>
        <v>-180</v>
      </c>
      <c r="F36" s="19">
        <f ca="1">IF(E36=0,0,IF(C36=0,1,E36/C36))</f>
        <v>-0.15280135823429541</v>
      </c>
      <c r="G36" s="73">
        <f>SUMIF($C$6:F$6,G$5,$C36:F36)</f>
        <v>1178</v>
      </c>
      <c r="H36" s="73">
        <f ca="1">SUMIF($C$6:G$6,H$5,$C36:G36)</f>
        <v>998</v>
      </c>
      <c r="I36" s="73">
        <f ca="1">SUM(H36-G36)</f>
        <v>-180</v>
      </c>
      <c r="J36" s="19">
        <f ca="1">IF(I36=0,0,IF(G36=0,1,I36/G36))</f>
        <v>-0.15280135823429541</v>
      </c>
      <c r="K36" s="73">
        <f>+DA36</f>
        <v>1440</v>
      </c>
      <c r="L36" s="73">
        <f ca="1">OFFSET(DA36,0,14,1,1)</f>
        <v>1193</v>
      </c>
      <c r="M36" s="73">
        <f ca="1">SUM(L36-K36)</f>
        <v>-247</v>
      </c>
      <c r="N36" s="19">
        <f ca="1">IF(M36=0,0,IF(K36=0,1,M36/K36))</f>
        <v>-0.17152777777777778</v>
      </c>
      <c r="O36" s="73">
        <f>SUMIF($C$6:N$6,O$5,$C36:N36)</f>
        <v>2618</v>
      </c>
      <c r="P36" s="73">
        <f ca="1">SUMIF($C$6:O$6,P$5,$C36:O36)</f>
        <v>2191</v>
      </c>
      <c r="Q36" s="73">
        <f ca="1">SUM(P36-O36)</f>
        <v>-427</v>
      </c>
      <c r="R36" s="19">
        <f ca="1">IF(Q36=0,0,IF(O36=0,1,Q36/O36))</f>
        <v>-0.16310160427807488</v>
      </c>
      <c r="S36" s="73">
        <f>+DB36</f>
        <v>1496</v>
      </c>
      <c r="T36" s="73">
        <f ca="1">OFFSET(DB36,0,14,1,1)</f>
        <v>1181</v>
      </c>
      <c r="U36" s="73">
        <f ca="1">SUM(T36-S36)</f>
        <v>-315</v>
      </c>
      <c r="V36" s="19">
        <f ca="1">IF(U36=0,0,IF(S36=0,1,U36/S36))</f>
        <v>-0.21056149732620322</v>
      </c>
      <c r="W36" s="73">
        <f>SUMIF($C$6:V$6,W$5,$C36:V36)</f>
        <v>4114</v>
      </c>
      <c r="X36" s="73">
        <f ca="1">SUMIF($C$6:W$6,X$5,$C36:W36)</f>
        <v>3372</v>
      </c>
      <c r="Y36" s="73">
        <f ca="1">SUM(X36-W36)</f>
        <v>-742</v>
      </c>
      <c r="Z36" s="19">
        <f ca="1">IF(Y36=0,0,IF(W36=0,1,Y36/W36))</f>
        <v>-0.18035974720466699</v>
      </c>
      <c r="AA36" s="73">
        <f>+DC36</f>
        <v>1265</v>
      </c>
      <c r="AB36" s="73">
        <f ca="1">OFFSET(DC36,0,14,1,1)</f>
        <v>1058</v>
      </c>
      <c r="AC36" s="73">
        <f ca="1">SUM(AB36-AA36)</f>
        <v>-207</v>
      </c>
      <c r="AD36" s="19">
        <f ca="1">IF(AC36=0,0,IF(AA36=0,1,AC36/AA36))</f>
        <v>-0.16363636363636364</v>
      </c>
      <c r="AE36" s="73">
        <f>SUMIF($C$6:AD$6,AE$5,$C36:AD36)</f>
        <v>5379</v>
      </c>
      <c r="AF36" s="73">
        <f ca="1">SUMIF($C$6:AE$6,AF$5,$C36:AE36)</f>
        <v>4430</v>
      </c>
      <c r="AG36" s="73">
        <f ca="1">SUM(AF36-AE36)</f>
        <v>-949</v>
      </c>
      <c r="AH36" s="19">
        <f ca="1">IF(AG36=0,0,IF(AE36=0,1,AG36/AE36))</f>
        <v>-0.17642684513850157</v>
      </c>
      <c r="AI36" s="73">
        <f>+DD36</f>
        <v>4181</v>
      </c>
      <c r="AJ36" s="73">
        <f ca="1">OFFSET(DD36,0,14,1,1)</f>
        <v>3637</v>
      </c>
      <c r="AK36" s="73">
        <f ca="1">SUM(AJ36-AI36)</f>
        <v>-544</v>
      </c>
      <c r="AL36" s="19">
        <f ca="1">IF(AK36=0,0,IF(AI36=0,1,AK36/AI36))</f>
        <v>-0.13011241329825401</v>
      </c>
      <c r="AM36" s="73">
        <f>SUMIF($C$6:AL$6,AM$5,$C36:AL36)</f>
        <v>9560</v>
      </c>
      <c r="AN36" s="73">
        <f ca="1">SUMIF($C$6:AM$6,AN$5,$C36:AM36)</f>
        <v>8067</v>
      </c>
      <c r="AO36" s="73">
        <f ca="1">SUM(AN36-AM36)</f>
        <v>-1493</v>
      </c>
      <c r="AP36" s="19">
        <f ca="1">IF(AO36=0,0,IF(AM36=0,1,AO36/AM36))</f>
        <v>-0.15617154811715481</v>
      </c>
      <c r="AQ36" s="73">
        <f>+DE36</f>
        <v>6850</v>
      </c>
      <c r="AR36" s="73">
        <f ca="1">OFFSET(DE36,0,14,1,1)</f>
        <v>6624</v>
      </c>
      <c r="AS36" s="73">
        <f ca="1">SUM(AR36-AQ36)</f>
        <v>-226</v>
      </c>
      <c r="AT36" s="19">
        <f ca="1">IF(AS36=0,0,IF(AQ36=0,1,AS36/AQ36))</f>
        <v>-3.2992700729927008E-2</v>
      </c>
      <c r="AU36" s="73">
        <f>SUMIF($C$6:AT$6,AU$5,$C36:AT36)</f>
        <v>16410</v>
      </c>
      <c r="AV36" s="73">
        <f ca="1">SUMIF($C$6:AU$6,AV$5,$C36:AU36)</f>
        <v>14691</v>
      </c>
      <c r="AW36" s="73">
        <f ca="1">SUM(AV36-AU36)</f>
        <v>-1719</v>
      </c>
      <c r="AX36" s="19">
        <f ca="1">IF(AW36=0,0,IF(AU36=0,1,AW36/AU36))</f>
        <v>-0.10475319926873858</v>
      </c>
      <c r="AY36" s="73">
        <f>+DF36</f>
        <v>8327</v>
      </c>
      <c r="AZ36" s="73">
        <f ca="1">OFFSET(DF36,0,14,1,1)</f>
        <v>8302</v>
      </c>
      <c r="BA36" s="73">
        <f ca="1">SUM(AZ36-AY36)</f>
        <v>-25</v>
      </c>
      <c r="BB36" s="19">
        <f ca="1">IF(BA36=0,0,IF(AY36=0,1,BA36/AY36))</f>
        <v>-3.0022817341179295E-3</v>
      </c>
      <c r="BC36" s="73">
        <f>SUMIF($C$6:BB$6,BC$5,$C36:BB36)</f>
        <v>24737</v>
      </c>
      <c r="BD36" s="73">
        <f ca="1">SUMIF($C$6:BC$6,BD$5,$C36:BC36)</f>
        <v>22993</v>
      </c>
      <c r="BE36" s="73">
        <f ca="1">SUM(BD36-BC36)</f>
        <v>-1744</v>
      </c>
      <c r="BF36" s="19">
        <f ca="1">IF(BE36=0,0,IF(BC36=0,1,BE36/BC36))</f>
        <v>-7.0501677648866071E-2</v>
      </c>
      <c r="BG36" s="73">
        <f>+DG36</f>
        <v>9814</v>
      </c>
      <c r="BH36" s="73">
        <f ca="1">OFFSET(DG36,0,14,1,1)</f>
        <v>9699</v>
      </c>
      <c r="BI36" s="73">
        <f ca="1">SUM(BH36-BG36)</f>
        <v>-115</v>
      </c>
      <c r="BJ36" s="19">
        <f ca="1">IF(BI36=0,0,IF(BG36=0,1,BI36/BG36))</f>
        <v>-1.1717953943346239E-2</v>
      </c>
      <c r="BK36" s="73">
        <f>SUMIF($C$6:BJ$6,BK$5,$C36:BJ36)</f>
        <v>34551</v>
      </c>
      <c r="BL36" s="73">
        <f ca="1">SUMIF($C$6:BK$6,BL$5,$C36:BK36)</f>
        <v>32692</v>
      </c>
      <c r="BM36" s="73">
        <f ca="1">SUM(BL36-BK36)</f>
        <v>-1859</v>
      </c>
      <c r="BN36" s="19">
        <f ca="1">IF(BM36=0,0,IF(BK36=0,1,BM36/BK36))</f>
        <v>-5.3804520853231452E-2</v>
      </c>
      <c r="BO36" s="73">
        <f>+DH36</f>
        <v>5602</v>
      </c>
      <c r="BP36" s="73">
        <f ca="1">OFFSET(DH36,0,14,1,1)</f>
        <v>5442</v>
      </c>
      <c r="BQ36" s="73">
        <f ca="1">SUM(BP36-BO36)</f>
        <v>-160</v>
      </c>
      <c r="BR36" s="19">
        <f ca="1">IF(BQ36=0,0,IF(BO36=0,1,BQ36/BO36))</f>
        <v>-2.8561228132809712E-2</v>
      </c>
      <c r="BS36" s="73">
        <f>SUMIF($C$6:BR$6,BS$5,$C36:BR36)</f>
        <v>40153</v>
      </c>
      <c r="BT36" s="73">
        <f ca="1">SUMIF($C$6:BS$6,BT$5,$C36:BS36)</f>
        <v>38134</v>
      </c>
      <c r="BU36" s="73">
        <f ca="1">SUM(BT36-BS36)</f>
        <v>-2019</v>
      </c>
      <c r="BV36" s="19">
        <f ca="1">IF(BU36=0,0,IF(BS36=0,1,BU36/BS36))</f>
        <v>-5.0282668791871092E-2</v>
      </c>
      <c r="BW36" s="73">
        <f>+DI36</f>
        <v>2932</v>
      </c>
      <c r="BX36" s="73">
        <f ca="1">OFFSET(DI36,0,14,1,1)</f>
        <v>2756</v>
      </c>
      <c r="BY36" s="73">
        <f ca="1">SUM(BX36-BW36)</f>
        <v>-176</v>
      </c>
      <c r="BZ36" s="19">
        <f ca="1">IF(BY36=0,0,IF(BW36=0,1,BY36/BW36))</f>
        <v>-6.0027285129604369E-2</v>
      </c>
      <c r="CA36" s="73">
        <f>SUMIF($C$6:BZ$6,CA$5,$C36:BZ36)</f>
        <v>43085</v>
      </c>
      <c r="CB36" s="73">
        <f ca="1">SUMIF($C$6:CA$6,CB$5,$C36:CA36)</f>
        <v>40890</v>
      </c>
      <c r="CC36" s="73">
        <f ca="1">SUM(CB36-CA36)</f>
        <v>-2195</v>
      </c>
      <c r="CD36" s="19">
        <f ca="1">IF(CC36=0,0,IF(CA36=0,1,CC36/CA36))</f>
        <v>-5.0945804804456304E-2</v>
      </c>
      <c r="CE36" s="73">
        <f>+DJ36</f>
        <v>1218</v>
      </c>
      <c r="CF36" s="73">
        <f ca="1">OFFSET(DJ36,0,14,1,1)</f>
        <v>1025</v>
      </c>
      <c r="CG36" s="73">
        <f ca="1">SUM(CF36-CE36)</f>
        <v>-193</v>
      </c>
      <c r="CH36" s="19">
        <f ca="1">IF(CG36=0,0,IF(CE36=0,1,CG36/CE36))</f>
        <v>-0.15845648604269294</v>
      </c>
      <c r="CI36" s="73">
        <f>SUMIF($C$6:CH$6,CI$5,$C36:CH36)</f>
        <v>44303</v>
      </c>
      <c r="CJ36" s="73">
        <f ca="1">SUMIF($C$6:CI$6,CJ$5,$C36:CI36)</f>
        <v>41915</v>
      </c>
      <c r="CK36" s="73">
        <f ca="1">SUM(CJ36-CI36)</f>
        <v>-2388</v>
      </c>
      <c r="CL36" s="19">
        <f ca="1">IF(CK36=0,0,IF(CI36=0,1,CK36/CI36))</f>
        <v>-5.3901541656321245E-2</v>
      </c>
      <c r="CM36" s="73">
        <f>+DK36</f>
        <v>891</v>
      </c>
      <c r="CN36" s="73">
        <f ca="1">OFFSET(DK36,0,14,1,1)</f>
        <v>665</v>
      </c>
      <c r="CO36" s="73">
        <f ca="1">SUM(CN36-CM36)</f>
        <v>-226</v>
      </c>
      <c r="CP36" s="19">
        <f ca="1">IF(CO36=0,0,IF(CM36=0,1,CO36/CM36))</f>
        <v>-0.25364758698092033</v>
      </c>
      <c r="CQ36" s="73">
        <f>SUMIF($C$6:CP$6,CQ$5,$C36:CP36)</f>
        <v>45194</v>
      </c>
      <c r="CR36" s="73">
        <f ca="1">SUMIF($C$6:CQ$6,CR$5,$C36:CQ36)</f>
        <v>42580</v>
      </c>
      <c r="CS36" s="73">
        <f ca="1">SUM(CR36-CQ36)</f>
        <v>-2614</v>
      </c>
      <c r="CT36" s="19">
        <f ca="1">IF(CS36=0,0,IF(CQ36=0,1,CS36/CQ36))</f>
        <v>-5.7839536221622342E-2</v>
      </c>
      <c r="CW36" t="s">
        <v>74</v>
      </c>
      <c r="CX36" t="s">
        <v>8</v>
      </c>
      <c r="CY36" s="7"/>
      <c r="CZ36" s="74">
        <f>SUMIF(IBA!$A$129:$A$139,'2013-2014'!CZ$7,IBA!D$129:D$139)</f>
        <v>1178</v>
      </c>
      <c r="DA36" s="74">
        <f>SUMIF(IBA!$A$129:$A$139,'2013-2014'!DA$7,IBA!E$129:E$139)</f>
        <v>1440</v>
      </c>
      <c r="DB36" s="74">
        <f>SUMIF(IBA!$A$129:$A$139,'2013-2014'!DB$7,IBA!F$129:F$139)</f>
        <v>1496</v>
      </c>
      <c r="DC36" s="74">
        <f>SUMIF(IBA!$A$129:$A$139,'2013-2014'!DC$7,IBA!G$129:G$139)</f>
        <v>1265</v>
      </c>
      <c r="DD36" s="74">
        <f>SUMIF(IBA!$A$129:$A$139,'2013-2014'!DD$7,IBA!H$129:H$139)</f>
        <v>4181</v>
      </c>
      <c r="DE36" s="74">
        <f>SUMIF(IBA!$A$129:$A$139,'2013-2014'!DE$7,IBA!I$129:I$139)</f>
        <v>6850</v>
      </c>
      <c r="DF36" s="74">
        <f>SUMIF(IBA!$A$129:$A$139,'2013-2014'!DF$7,IBA!J$129:J$139)</f>
        <v>8327</v>
      </c>
      <c r="DG36" s="74">
        <f>SUMIF(IBA!$A$129:$A$139,'2013-2014'!DG$7,IBA!K$129:K$139)</f>
        <v>9814</v>
      </c>
      <c r="DH36" s="74">
        <f>SUMIF(IBA!$A$129:$A$139,'2013-2014'!DH$7,IBA!L$129:L$139)</f>
        <v>5602</v>
      </c>
      <c r="DI36" s="74">
        <f>SUMIF(IBA!$A$129:$A$139,'2013-2014'!DI$7,IBA!M$129:M$139)</f>
        <v>2932</v>
      </c>
      <c r="DJ36" s="74">
        <f>SUMIF(IBA!$A$129:$A$139,'2013-2014'!DJ$7,IBA!N$129:N$139)</f>
        <v>1218</v>
      </c>
      <c r="DK36" s="74">
        <f>SUMIF(IBA!$A$129:$A$139,'2013-2014'!DK$7,IBA!O$129:O$139)</f>
        <v>891</v>
      </c>
      <c r="DN36" s="74">
        <f>SUMIF(IBA!$A$129:$A$139,'2013-2014'!DN$7,IBA!D$129:D$139)</f>
        <v>998</v>
      </c>
      <c r="DO36" s="74">
        <f>SUMIF(IBA!$A$129:$A$139,'2013-2014'!DO$7,IBA!E$129:E$139)</f>
        <v>1193</v>
      </c>
      <c r="DP36" s="74">
        <f>SUMIF(IBA!$A$129:$A$139,'2013-2014'!DP$7,IBA!F$129:F$139)</f>
        <v>1181</v>
      </c>
      <c r="DQ36" s="74">
        <f>SUMIF(IBA!$A$129:$A$139,'2013-2014'!DQ$7,IBA!G$129:G$139)</f>
        <v>1058</v>
      </c>
      <c r="DR36" s="74">
        <f>SUMIF(IBA!$A$129:$A$139,'2013-2014'!DR$7,IBA!H$129:H$139)</f>
        <v>3637</v>
      </c>
      <c r="DS36" s="74">
        <f>SUMIF(IBA!$A$129:$A$139,'2013-2014'!DS$7,IBA!I$129:I$139)</f>
        <v>6624</v>
      </c>
      <c r="DT36" s="74">
        <f>SUMIF(IBA!$A$129:$A$139,'2013-2014'!DT$7,IBA!J$129:J$139)</f>
        <v>8302</v>
      </c>
      <c r="DU36" s="74">
        <f>SUMIF(IBA!$A$129:$A$139,'2013-2014'!DU$7,IBA!K$129:K$139)</f>
        <v>9699</v>
      </c>
      <c r="DV36" s="74">
        <f>SUMIF(IBA!$A$129:$A$139,'2013-2014'!DV$7,IBA!L$129:L$139)</f>
        <v>5442</v>
      </c>
      <c r="DW36" s="74">
        <f>SUMIF(IBA!$A$129:$A$139,'2013-2014'!DW$7,IBA!M$129:M$139)</f>
        <v>2756</v>
      </c>
      <c r="DX36" s="74">
        <f>SUMIF(IBA!$A$129:$A$139,'2013-2014'!DX$7,IBA!N$129:N$139)</f>
        <v>1025</v>
      </c>
      <c r="DY36" s="74">
        <f>SUMIF(IBA!$A$129:$A$139,'2013-2014'!DY$7,IBA!O$129:O$139)</f>
        <v>665</v>
      </c>
    </row>
    <row r="37" spans="1:130" s="7" customFormat="1">
      <c r="A37" s="75"/>
      <c r="B37" s="24" t="s">
        <v>9</v>
      </c>
      <c r="C37" s="12">
        <f>+SUM(C34:C36)</f>
        <v>149473</v>
      </c>
      <c r="D37" s="86">
        <f ca="1">+SUM(D34:D36)</f>
        <v>146357</v>
      </c>
      <c r="E37" s="12">
        <f ca="1">SUM(E34:E36)</f>
        <v>-3116</v>
      </c>
      <c r="F37" s="13">
        <f ca="1">IF(E37=0,0,IF(C37=0,1,E37/C37))</f>
        <v>-2.084657429769925E-2</v>
      </c>
      <c r="G37" s="12">
        <f>SUM(G34:G36)</f>
        <v>149473</v>
      </c>
      <c r="H37" s="86">
        <f ca="1">SUM(H34:H36)</f>
        <v>146357</v>
      </c>
      <c r="I37" s="12">
        <f ca="1">SUM(I34:I36)</f>
        <v>-3116</v>
      </c>
      <c r="J37" s="13">
        <f ca="1">IF(I37=0,0,IF(G37=0,1,I37/G37))</f>
        <v>-2.084657429769925E-2</v>
      </c>
      <c r="K37" s="12">
        <f>+SUM(K34:K36)</f>
        <v>145924</v>
      </c>
      <c r="L37" s="86">
        <f ca="1">+SUM(L34:L36)</f>
        <v>138893</v>
      </c>
      <c r="M37" s="12">
        <f ca="1">SUM(M34:M36)</f>
        <v>-7031</v>
      </c>
      <c r="N37" s="13">
        <f ca="1">IF(M37=0,0,IF(K37=0,1,M37/K37))</f>
        <v>-4.8182615608124778E-2</v>
      </c>
      <c r="O37" s="12">
        <f>SUM(O34:O36)</f>
        <v>295397</v>
      </c>
      <c r="P37" s="86">
        <f ca="1">SUM(P34:P36)</f>
        <v>285250</v>
      </c>
      <c r="Q37" s="12">
        <f ca="1">SUM(Q34:Q36)</f>
        <v>-10147</v>
      </c>
      <c r="R37" s="13">
        <f ca="1">IF(Q37=0,0,IF(O37=0,1,Q37/O37))</f>
        <v>-3.4350382705308449E-2</v>
      </c>
      <c r="S37" s="12">
        <f>+SUM(S34:S36)</f>
        <v>169374</v>
      </c>
      <c r="T37" s="86">
        <f ca="1">+SUM(T34:T36)</f>
        <v>158085</v>
      </c>
      <c r="U37" s="12">
        <f ca="1">SUM(U34:U36)</f>
        <v>-11289</v>
      </c>
      <c r="V37" s="13">
        <f ca="1">IF(U37=0,0,IF(S37=0,1,U37/S37))</f>
        <v>-6.6651316022530022E-2</v>
      </c>
      <c r="W37" s="12">
        <f>SUM(W34:W36)</f>
        <v>464771</v>
      </c>
      <c r="X37" s="86">
        <f ca="1">SUM(X34:X36)</f>
        <v>443335</v>
      </c>
      <c r="Y37" s="12">
        <f ca="1">SUM(Y34:Y36)</f>
        <v>-21436</v>
      </c>
      <c r="Z37" s="13">
        <f ca="1">IF(Y37=0,0,IF(W37=0,1,Y37/W37))</f>
        <v>-4.6121638398264955E-2</v>
      </c>
      <c r="AA37" s="12">
        <f>+SUM(AA34:AA36)</f>
        <v>159501</v>
      </c>
      <c r="AB37" s="86">
        <f ca="1">+SUM(AB34:AB36)</f>
        <v>153213</v>
      </c>
      <c r="AC37" s="12">
        <f ca="1">SUM(AC34:AC36)</f>
        <v>-6288</v>
      </c>
      <c r="AD37" s="13">
        <f ca="1">IF(AC37=0,0,IF(AA37=0,1,AC37/AA37))</f>
        <v>-3.9422950326330246E-2</v>
      </c>
      <c r="AE37" s="12">
        <f>SUM(AE34:AE36)</f>
        <v>624272</v>
      </c>
      <c r="AF37" s="86">
        <f ca="1">SUM(AF34:AF36)</f>
        <v>596548</v>
      </c>
      <c r="AG37" s="12">
        <f ca="1">SUM(AG34:AG36)</f>
        <v>-27724</v>
      </c>
      <c r="AH37" s="13">
        <f ca="1">IF(AG37=0,0,IF(AE37=0,1,AG37/AE37))</f>
        <v>-4.4410128918163878E-2</v>
      </c>
      <c r="AI37" s="12">
        <f>+SUM(AI34:AI36)</f>
        <v>177812</v>
      </c>
      <c r="AJ37" s="86">
        <f ca="1">+SUM(AJ34:AJ36)</f>
        <v>171737</v>
      </c>
      <c r="AK37" s="12">
        <f ca="1">SUM(AK34:AK36)</f>
        <v>-6075</v>
      </c>
      <c r="AL37" s="13">
        <f ca="1">IF(AK37=0,0,IF(AI37=0,1,AK37/AI37))</f>
        <v>-3.4165298180100334E-2</v>
      </c>
      <c r="AM37" s="12">
        <f>SUM(AM34:AM36)</f>
        <v>802084</v>
      </c>
      <c r="AN37" s="86">
        <f ca="1">SUM(AN34:AN36)</f>
        <v>768285</v>
      </c>
      <c r="AO37" s="12">
        <f ca="1">SUM(AO34:AO36)</f>
        <v>-33799</v>
      </c>
      <c r="AP37" s="13">
        <f ca="1">IF(AO37=0,0,IF(AM37=0,1,AO37/AM37))</f>
        <v>-4.2138977962407925E-2</v>
      </c>
      <c r="AQ37" s="12">
        <f>+SUM(AQ34:AQ36)</f>
        <v>184246</v>
      </c>
      <c r="AR37" s="86">
        <f ca="1">+SUM(AR34:AR36)</f>
        <v>180675</v>
      </c>
      <c r="AS37" s="12">
        <f ca="1">SUM(AS34:AS36)</f>
        <v>-3571</v>
      </c>
      <c r="AT37" s="13">
        <f ca="1">IF(AS37=0,0,IF(AQ37=0,1,AS37/AQ37))</f>
        <v>-1.9381696210501179E-2</v>
      </c>
      <c r="AU37" s="12">
        <f>SUM(AU34:AU36)</f>
        <v>986330</v>
      </c>
      <c r="AV37" s="86">
        <f ca="1">SUM(AV34:AV36)</f>
        <v>948960</v>
      </c>
      <c r="AW37" s="12">
        <f ca="1">SUM(AW34:AW36)</f>
        <v>-37370</v>
      </c>
      <c r="AX37" s="13">
        <f ca="1">IF(AW37=0,0,IF(AU37=0,1,AW37/AU37))</f>
        <v>-3.7887927975424049E-2</v>
      </c>
      <c r="AY37" s="12">
        <f>+SUM(AY34:AY36)</f>
        <v>206750</v>
      </c>
      <c r="AZ37" s="86">
        <f ca="1">+SUM(AZ34:AZ36)</f>
        <v>201718</v>
      </c>
      <c r="BA37" s="12">
        <f ca="1">SUM(BA34:BA36)</f>
        <v>-5032</v>
      </c>
      <c r="BB37" s="13">
        <f ca="1">IF(BA37=0,0,IF(AY37=0,1,BA37/AY37))</f>
        <v>-2.4338573155985491E-2</v>
      </c>
      <c r="BC37" s="12">
        <f>SUM(BC34:BC36)</f>
        <v>1193080</v>
      </c>
      <c r="BD37" s="86">
        <f ca="1">SUM(BD34:BD36)</f>
        <v>1150678</v>
      </c>
      <c r="BE37" s="12">
        <f ca="1">SUM(BE34:BE36)</f>
        <v>-42402</v>
      </c>
      <c r="BF37" s="13">
        <f ca="1">IF(BE37=0,0,IF(BC37=0,1,BE37/BC37))</f>
        <v>-3.5539947027860661E-2</v>
      </c>
      <c r="BG37" s="12">
        <f>+SUM(BG34:BG36)</f>
        <v>213000</v>
      </c>
      <c r="BH37" s="86">
        <f ca="1">+SUM(BH34:BH36)</f>
        <v>204368</v>
      </c>
      <c r="BI37" s="12">
        <f ca="1">SUM(BI34:BI36)</f>
        <v>-8632</v>
      </c>
      <c r="BJ37" s="13">
        <f ca="1">IF(BI37=0,0,IF(BG37=0,1,BI37/BG37))</f>
        <v>-4.0525821596244134E-2</v>
      </c>
      <c r="BK37" s="12">
        <f>SUM(BK34:BK36)</f>
        <v>1406080</v>
      </c>
      <c r="BL37" s="86">
        <f ca="1">SUM(BL34:BL36)</f>
        <v>1355046</v>
      </c>
      <c r="BM37" s="12">
        <f ca="1">SUM(BM34:BM36)</f>
        <v>-51034</v>
      </c>
      <c r="BN37" s="13">
        <f ca="1">IF(BM37=0,0,IF(BK37=0,1,BM37/BK37))</f>
        <v>-3.6295232134729176E-2</v>
      </c>
      <c r="BO37" s="12">
        <f>+SUM(BO34:BO36)</f>
        <v>187078</v>
      </c>
      <c r="BP37" s="86">
        <f ca="1">+SUM(BP34:BP36)</f>
        <v>174931</v>
      </c>
      <c r="BQ37" s="12">
        <f ca="1">SUM(BQ34:BQ36)</f>
        <v>-12147</v>
      </c>
      <c r="BR37" s="13">
        <f ca="1">IF(BQ37=0,0,IF(BO37=0,1,BQ37/BO37))</f>
        <v>-6.4930136092966564E-2</v>
      </c>
      <c r="BS37" s="12">
        <f>SUM(BS34:BS36)</f>
        <v>1593158</v>
      </c>
      <c r="BT37" s="86">
        <f ca="1">SUM(BT34:BT36)</f>
        <v>1529977</v>
      </c>
      <c r="BU37" s="12">
        <f ca="1">SUM(BU34:BU36)</f>
        <v>-63181</v>
      </c>
      <c r="BV37" s="13">
        <f ca="1">IF(BU37=0,0,IF(BS37=0,1,BU37/BS37))</f>
        <v>-3.9657711287894859E-2</v>
      </c>
      <c r="BW37" s="12">
        <f>+SUM(BW34:BW36)</f>
        <v>181299</v>
      </c>
      <c r="BX37" s="86">
        <f ca="1">+SUM(BX34:BX36)</f>
        <v>163954</v>
      </c>
      <c r="BY37" s="12">
        <f ca="1">SUM(BY34:BY36)</f>
        <v>-17345</v>
      </c>
      <c r="BZ37" s="13">
        <f ca="1">IF(BY37=0,0,IF(BW37=0,1,BY37/BW37))</f>
        <v>-9.5670687648580527E-2</v>
      </c>
      <c r="CA37" s="12">
        <f>SUM(CA34:CA36)</f>
        <v>1774457</v>
      </c>
      <c r="CB37" s="86">
        <f ca="1">SUM(CB34:CB36)</f>
        <v>1693931</v>
      </c>
      <c r="CC37" s="12">
        <f ca="1">SUM(CC34:CC36)</f>
        <v>-80526</v>
      </c>
      <c r="CD37" s="13">
        <f ca="1">IF(CC37=0,0,IF(CA37=0,1,CC37/CA37))</f>
        <v>-4.5380643205217147E-2</v>
      </c>
      <c r="CE37" s="12">
        <f>+SUM(CE34:CE36)</f>
        <v>161876</v>
      </c>
      <c r="CF37" s="86">
        <f ca="1">+SUM(CF34:CF36)</f>
        <v>139362</v>
      </c>
      <c r="CG37" s="12">
        <f ca="1">SUM(CG34:CG36)</f>
        <v>-22514</v>
      </c>
      <c r="CH37" s="13">
        <f ca="1">IF(CG37=0,0,IF(CE37=0,1,CG37/CE37))</f>
        <v>-0.13908176629024685</v>
      </c>
      <c r="CI37" s="12">
        <f>SUM(CI34:CI36)</f>
        <v>1936333</v>
      </c>
      <c r="CJ37" s="86">
        <f ca="1">SUM(CJ34:CJ36)</f>
        <v>1833293</v>
      </c>
      <c r="CK37" s="12">
        <f ca="1">SUM(CK34:CK36)</f>
        <v>-103040</v>
      </c>
      <c r="CL37" s="13">
        <f ca="1">IF(CK37=0,0,IF(CI37=0,1,CK37/CI37))</f>
        <v>-5.3213987470130397E-2</v>
      </c>
      <c r="CM37" s="12">
        <f>+SUM(CM34:CM36)</f>
        <v>168125</v>
      </c>
      <c r="CN37" s="86">
        <f ca="1">+SUM(CN34:CN36)</f>
        <v>147548</v>
      </c>
      <c r="CO37" s="12">
        <f ca="1">SUM(CO34:CO36)</f>
        <v>-20577</v>
      </c>
      <c r="CP37" s="13">
        <f ca="1">IF(CO37=0,0,IF(CM37=0,1,CO37/CM37))</f>
        <v>-0.1223910780669145</v>
      </c>
      <c r="CQ37" s="12">
        <f>SUM(CQ34:CQ36)</f>
        <v>2104458</v>
      </c>
      <c r="CR37" s="86">
        <f ca="1">SUM(CR34:CR36)</f>
        <v>1980841</v>
      </c>
      <c r="CS37" s="12">
        <f ca="1">SUM(CS34:CS36)</f>
        <v>-123617</v>
      </c>
      <c r="CT37" s="13">
        <f ca="1">IF(CS37=0,0,IF(CQ37=0,1,CS37/CQ37))</f>
        <v>-5.8740540319645249E-2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170771</v>
      </c>
      <c r="D39" s="73">
        <f ca="1">OFFSET(CZ39,0,14,1,1)</f>
        <v>158816</v>
      </c>
      <c r="E39" s="18">
        <f ca="1">SUM(D39-C39)</f>
        <v>-11955</v>
      </c>
      <c r="F39" s="19">
        <f ca="1">IF(E39=0,0,IF(C39=0,1,E39/C39))</f>
        <v>-7.0006031469043342E-2</v>
      </c>
      <c r="G39" s="18">
        <f>SUMIF($C$6:F$6,G$5,$C39:F39)</f>
        <v>170771</v>
      </c>
      <c r="H39" s="73">
        <f ca="1">SUMIF($C$6:G$6,H$5,$C39:G39)</f>
        <v>158816</v>
      </c>
      <c r="I39" s="18">
        <f ca="1">SUM(H39-G39)</f>
        <v>-11955</v>
      </c>
      <c r="J39" s="19">
        <f ca="1">IF(I39=0,0,IF(G39=0,1,I39/G39))</f>
        <v>-7.0006031469043342E-2</v>
      </c>
      <c r="K39" s="18">
        <f>+DA39</f>
        <v>159771</v>
      </c>
      <c r="L39" s="73">
        <f ca="1">OFFSET(DA39,0,14,1,1)</f>
        <v>149644</v>
      </c>
      <c r="M39" s="18">
        <f ca="1">SUM(L39-K39)</f>
        <v>-10127</v>
      </c>
      <c r="N39" s="19">
        <f ca="1">IF(M39=0,0,IF(K39=0,1,M39/K39))</f>
        <v>-6.3384469021286721E-2</v>
      </c>
      <c r="O39" s="18">
        <f>SUMIF($C$6:N$6,O$5,$C39:N39)</f>
        <v>330542</v>
      </c>
      <c r="P39" s="73">
        <f ca="1">SUMIF($C$6:O$6,P$5,$C39:O39)</f>
        <v>308460</v>
      </c>
      <c r="Q39" s="18">
        <f ca="1">SUM(P39-O39)</f>
        <v>-22082</v>
      </c>
      <c r="R39" s="19">
        <f ca="1">IF(Q39=0,0,IF(O39=0,1,Q39/O39))</f>
        <v>-6.6805428659595448E-2</v>
      </c>
      <c r="S39" s="18">
        <f>+DB39</f>
        <v>175993</v>
      </c>
      <c r="T39" s="73">
        <f ca="1">OFFSET(DB39,0,14,1,1)</f>
        <v>177756</v>
      </c>
      <c r="U39" s="18">
        <f ca="1">SUM(T39-S39)</f>
        <v>1763</v>
      </c>
      <c r="V39" s="19">
        <f ca="1">IF(U39=0,0,IF(S39=0,1,U39/S39))</f>
        <v>1.0017443875608689E-2</v>
      </c>
      <c r="W39" s="18">
        <f>SUMIF($C$6:V$6,W$5,$C39:V39)</f>
        <v>506535</v>
      </c>
      <c r="X39" s="73">
        <f ca="1">SUMIF($C$6:W$6,X$5,$C39:W39)</f>
        <v>486216</v>
      </c>
      <c r="Y39" s="18">
        <f ca="1">SUM(X39-W39)</f>
        <v>-20319</v>
      </c>
      <c r="Z39" s="19">
        <f ca="1">IF(Y39=0,0,IF(W39=0,1,Y39/W39))</f>
        <v>-4.0113713761141874E-2</v>
      </c>
      <c r="AA39" s="18">
        <f>+DC39</f>
        <v>165716</v>
      </c>
      <c r="AB39" s="73">
        <f ca="1">OFFSET(DC39,0,14,1,1)</f>
        <v>180120</v>
      </c>
      <c r="AC39" s="18">
        <f ca="1">SUM(AB39-AA39)</f>
        <v>14404</v>
      </c>
      <c r="AD39" s="19">
        <f ca="1">IF(AC39=0,0,IF(AA39=0,1,AC39/AA39))</f>
        <v>8.6919790484926013E-2</v>
      </c>
      <c r="AE39" s="18">
        <f>SUMIF($C$6:AD$6,AE$5,$C39:AD39)</f>
        <v>672251</v>
      </c>
      <c r="AF39" s="73">
        <f ca="1">SUMIF($C$6:AE$6,AF$5,$C39:AE39)</f>
        <v>666336</v>
      </c>
      <c r="AG39" s="18">
        <f ca="1">SUM(AF39-AE39)</f>
        <v>-5915</v>
      </c>
      <c r="AH39" s="19">
        <f ca="1">IF(AG39=0,0,IF(AE39=0,1,AG39/AE39))</f>
        <v>-8.7987968779518356E-3</v>
      </c>
      <c r="AI39" s="18">
        <f>+DD39</f>
        <v>188854</v>
      </c>
      <c r="AJ39" s="73">
        <f ca="1">OFFSET(DD39,0,14,1,1)</f>
        <v>198889</v>
      </c>
      <c r="AK39" s="18">
        <f ca="1">SUM(AJ39-AI39)</f>
        <v>10035</v>
      </c>
      <c r="AL39" s="19">
        <f ca="1">IF(AK39=0,0,IF(AI39=0,1,AK39/AI39))</f>
        <v>5.3136285172673069E-2</v>
      </c>
      <c r="AM39" s="18">
        <f>SUMIF($C$6:AL$6,AM$5,$C39:AL39)</f>
        <v>861105</v>
      </c>
      <c r="AN39" s="73">
        <f ca="1">SUMIF($C$6:AM$6,AN$5,$C39:AM39)</f>
        <v>865225</v>
      </c>
      <c r="AO39" s="18">
        <f ca="1">SUM(AN39-AM39)</f>
        <v>4120</v>
      </c>
      <c r="AP39" s="19">
        <f ca="1">IF(AO39=0,0,IF(AM39=0,1,AO39/AM39))</f>
        <v>4.7845500839038217E-3</v>
      </c>
      <c r="AQ39" s="18">
        <f>+DE39</f>
        <v>178870</v>
      </c>
      <c r="AR39" s="73">
        <f ca="1">OFFSET(DE39,0,14,1,1)</f>
        <v>204955</v>
      </c>
      <c r="AS39" s="18">
        <f ca="1">SUM(AR39-AQ39)</f>
        <v>26085</v>
      </c>
      <c r="AT39" s="19">
        <f ca="1">IF(AS39=0,0,IF(AQ39=0,1,AS39/AQ39))</f>
        <v>0.14583216861407727</v>
      </c>
      <c r="AU39" s="18">
        <f>SUMIF($C$6:AT$6,AU$5,$C39:AT39)</f>
        <v>1039975</v>
      </c>
      <c r="AV39" s="73">
        <f ca="1">SUMIF($C$6:AU$6,AV$5,$C39:AU39)</f>
        <v>1070180</v>
      </c>
      <c r="AW39" s="18">
        <f ca="1">SUM(AV39-AU39)</f>
        <v>30205</v>
      </c>
      <c r="AX39" s="19">
        <f ca="1">IF(AW39=0,0,IF(AU39=0,1,AW39/AU39))</f>
        <v>2.9043967403062573E-2</v>
      </c>
      <c r="AY39" s="18">
        <f>+DF39</f>
        <v>200608</v>
      </c>
      <c r="AZ39" s="73">
        <f ca="1">OFFSET(DF39,0,14,1,1)</f>
        <v>214139</v>
      </c>
      <c r="BA39" s="18">
        <f ca="1">SUM(AZ39-AY39)</f>
        <v>13531</v>
      </c>
      <c r="BB39" s="19">
        <f ca="1">IF(BA39=0,0,IF(AY39=0,1,BA39/AY39))</f>
        <v>6.7449952145477748E-2</v>
      </c>
      <c r="BC39" s="18">
        <f>SUMIF($C$6:BB$6,BC$5,$C39:BB39)</f>
        <v>1240583</v>
      </c>
      <c r="BD39" s="73">
        <f ca="1">SUMIF($C$6:BC$6,BD$5,$C39:BC39)</f>
        <v>1284319</v>
      </c>
      <c r="BE39" s="18">
        <f ca="1">SUM(BD39-BC39)</f>
        <v>43736</v>
      </c>
      <c r="BF39" s="19">
        <f ca="1">IF(BE39=0,0,IF(BC39=0,1,BE39/BC39))</f>
        <v>3.5254392491272248E-2</v>
      </c>
      <c r="BG39" s="18">
        <f>+DG39</f>
        <v>195142</v>
      </c>
      <c r="BH39" s="73">
        <f ca="1">OFFSET(DG39,0,14,1,1)</f>
        <v>208665</v>
      </c>
      <c r="BI39" s="18">
        <f ca="1">SUM(BH39-BG39)</f>
        <v>13523</v>
      </c>
      <c r="BJ39" s="19">
        <f ca="1">IF(BI39=0,0,IF(BG39=0,1,BI39/BG39))</f>
        <v>6.9298254604339402E-2</v>
      </c>
      <c r="BK39" s="18">
        <f>SUMIF($C$6:BJ$6,BK$5,$C39:BJ39)</f>
        <v>1435725</v>
      </c>
      <c r="BL39" s="73">
        <f ca="1">SUMIF($C$6:BK$6,BL$5,$C39:BK39)</f>
        <v>1492984</v>
      </c>
      <c r="BM39" s="18">
        <f ca="1">SUM(BL39-BK39)</f>
        <v>57259</v>
      </c>
      <c r="BN39" s="19">
        <f ca="1">IF(BM39=0,0,IF(BK39=0,1,BM39/BK39))</f>
        <v>3.9881592923435898E-2</v>
      </c>
      <c r="BO39" s="18">
        <f>+DH39</f>
        <v>188217</v>
      </c>
      <c r="BP39" s="73">
        <f ca="1">OFFSET(DH39,0,14,1,1)</f>
        <v>199582</v>
      </c>
      <c r="BQ39" s="18">
        <f ca="1">SUM(BP39-BO39)</f>
        <v>11365</v>
      </c>
      <c r="BR39" s="19">
        <f ca="1">IF(BQ39=0,0,IF(BO39=0,1,BQ39/BO39))</f>
        <v>6.0382430917504795E-2</v>
      </c>
      <c r="BS39" s="18">
        <f>SUMIF($C$6:BR$6,BS$5,$C39:BR39)</f>
        <v>1623942</v>
      </c>
      <c r="BT39" s="73">
        <f ca="1">SUMIF($C$6:BS$6,BT$5,$C39:BS39)</f>
        <v>1692566</v>
      </c>
      <c r="BU39" s="18">
        <f ca="1">SUM(BT39-BS39)</f>
        <v>68624</v>
      </c>
      <c r="BV39" s="19">
        <f ca="1">IF(BU39=0,0,IF(BS39=0,1,BU39/BS39))</f>
        <v>4.2257666837855049E-2</v>
      </c>
      <c r="BW39" s="18">
        <f>+DI39</f>
        <v>190640</v>
      </c>
      <c r="BX39" s="73">
        <f ca="1">OFFSET(DI39,0,14,1,1)</f>
        <v>196279</v>
      </c>
      <c r="BY39" s="18">
        <f ca="1">SUM(BX39-BW39)</f>
        <v>5639</v>
      </c>
      <c r="BZ39" s="19">
        <f ca="1">IF(BY39=0,0,IF(BW39=0,1,BY39/BW39))</f>
        <v>2.9579311791859002E-2</v>
      </c>
      <c r="CA39" s="18">
        <f>SUMIF($C$6:BZ$6,CA$5,$C39:BZ39)</f>
        <v>1814582</v>
      </c>
      <c r="CB39" s="73">
        <f ca="1">SUMIF($C$6:CA$6,CB$5,$C39:CA39)</f>
        <v>1888845</v>
      </c>
      <c r="CC39" s="18">
        <f ca="1">SUM(CB39-CA39)</f>
        <v>74263</v>
      </c>
      <c r="CD39" s="19">
        <f ca="1">IF(CC39=0,0,IF(CA39=0,1,CC39/CA39))</f>
        <v>4.0925678751359815E-2</v>
      </c>
      <c r="CE39" s="18">
        <f>+DJ39</f>
        <v>175502</v>
      </c>
      <c r="CF39" s="73">
        <f ca="1">OFFSET(DJ39,0,14,1,1)</f>
        <v>182857</v>
      </c>
      <c r="CG39" s="18">
        <f ca="1">SUM(CF39-CE39)</f>
        <v>7355</v>
      </c>
      <c r="CH39" s="19">
        <f ca="1">IF(CG39=0,0,IF(CE39=0,1,CG39/CE39))</f>
        <v>4.1908354320748478E-2</v>
      </c>
      <c r="CI39" s="18">
        <f>SUMIF($C$6:CH$6,CI$5,$C39:CH39)</f>
        <v>1990084</v>
      </c>
      <c r="CJ39" s="73">
        <f ca="1">SUMIF($C$6:CI$6,CJ$5,$C39:CI39)</f>
        <v>2071702</v>
      </c>
      <c r="CK39" s="18">
        <f ca="1">SUM(CJ39-CI39)</f>
        <v>81618</v>
      </c>
      <c r="CL39" s="19">
        <f ca="1">IF(CK39=0,0,IF(CI39=0,1,CK39/CI39))</f>
        <v>4.101233917764275E-2</v>
      </c>
      <c r="CM39" s="18">
        <f>+DK39</f>
        <v>163907</v>
      </c>
      <c r="CN39" s="73">
        <f ca="1">OFFSET(DK39,0,14,1,1)</f>
        <v>182464</v>
      </c>
      <c r="CO39" s="18">
        <f ca="1">SUM(CN39-CM39)</f>
        <v>18557</v>
      </c>
      <c r="CP39" s="19">
        <f ca="1">IF(CO39=0,0,IF(CM39=0,1,CO39/CM39))</f>
        <v>0.11321664114406341</v>
      </c>
      <c r="CQ39" s="18">
        <f>SUMIF($C$6:CP$6,CQ$5,$C39:CP39)</f>
        <v>2153991</v>
      </c>
      <c r="CR39" s="73">
        <f ca="1">SUMIF($C$6:CQ$6,CR$5,$C39:CQ39)</f>
        <v>2254166</v>
      </c>
      <c r="CS39" s="18">
        <f ca="1">SUM(CR39-CQ39)</f>
        <v>100175</v>
      </c>
      <c r="CT39" s="19">
        <f ca="1">IF(CS39=0,0,IF(CQ39=0,1,CS39/CQ39))</f>
        <v>4.6506693853409789E-2</v>
      </c>
      <c r="CW39" t="s">
        <v>16</v>
      </c>
      <c r="CX39" t="s">
        <v>6</v>
      </c>
      <c r="CZ39" s="74">
        <f>SUMIF(SIBC!$A$93:$A$103,'2013-2014'!CZ$7,SIBC!D$93:D$103)</f>
        <v>170771</v>
      </c>
      <c r="DA39" s="74">
        <f>SUMIF(SIBC!$A$93:$A$103,'2013-2014'!DA$7,SIBC!E$93:E$103)</f>
        <v>159771</v>
      </c>
      <c r="DB39" s="74">
        <f>SUMIF(SIBC!$A$93:$A$103,'2013-2014'!DB$7,SIBC!F$93:F$103)</f>
        <v>175993</v>
      </c>
      <c r="DC39" s="74">
        <f>SUMIF(SIBC!$A$93:$A$103,'2013-2014'!DC$7,SIBC!G$93:G$103)</f>
        <v>165716</v>
      </c>
      <c r="DD39" s="74">
        <f>SUMIF(SIBC!$A$93:$A$103,'2013-2014'!DD$7,SIBC!H$93:H$103)</f>
        <v>188854</v>
      </c>
      <c r="DE39" s="74">
        <f>SUMIF(SIBC!$A$93:$A$103,'2013-2014'!DE$7,SIBC!I$93:I$103)</f>
        <v>178870</v>
      </c>
      <c r="DF39" s="74">
        <f>SUMIF(SIBC!$A$93:$A$103,'2013-2014'!DF$7,SIBC!J$93:J$103)</f>
        <v>200608</v>
      </c>
      <c r="DG39" s="74">
        <f>SUMIF(SIBC!$A$93:$A$103,'2013-2014'!DG$7,SIBC!K$93:K$103)</f>
        <v>195142</v>
      </c>
      <c r="DH39" s="74">
        <f>SUMIF(SIBC!$A$93:$A$103,'2013-2014'!DH$7,SIBC!L$93:L$103)</f>
        <v>188217</v>
      </c>
      <c r="DI39" s="74">
        <f>SUMIF(SIBC!$A$93:$A$103,'2013-2014'!DI$7,SIBC!M$93:M$103)</f>
        <v>190640</v>
      </c>
      <c r="DJ39" s="74">
        <f>SUMIF(SIBC!$A$93:$A$103,'2013-2014'!DJ$7,SIBC!N$93:N$103)</f>
        <v>175502</v>
      </c>
      <c r="DK39" s="74">
        <f>SUMIF(SIBC!$A$93:$A$103,'2013-2014'!DK$7,SIBC!O$93:O$103)</f>
        <v>163907</v>
      </c>
      <c r="DN39" s="74">
        <f>SUMIF(SIBC!$A$93:$A$103,'2013-2014'!DN$7,SIBC!D$93:D$103)</f>
        <v>158816</v>
      </c>
      <c r="DO39" s="74">
        <f>SUMIF(SIBC!$A$93:$A$103,'2013-2014'!DO$7,SIBC!E$93:E$103)</f>
        <v>149644</v>
      </c>
      <c r="DP39" s="74">
        <f>SUMIF(SIBC!$A$93:$A$103,'2013-2014'!DP$7,SIBC!F$93:F$103)</f>
        <v>177756</v>
      </c>
      <c r="DQ39" s="74">
        <f>SUMIF(SIBC!$A$93:$A$103,'2013-2014'!DQ$7,SIBC!G$93:G$103)</f>
        <v>180120</v>
      </c>
      <c r="DR39" s="74">
        <f>SUMIF(SIBC!$A$93:$A$103,'2013-2014'!DR$7,SIBC!H$93:H$103)</f>
        <v>198889</v>
      </c>
      <c r="DS39" s="74">
        <f>SUMIF(SIBC!$A$93:$A$103,'2013-2014'!DS$7,SIBC!I$93:I$103)</f>
        <v>204955</v>
      </c>
      <c r="DT39" s="74">
        <f>SUMIF(SIBC!$A$93:$A$103,'2013-2014'!DT$7,SIBC!J$93:J$103)</f>
        <v>214139</v>
      </c>
      <c r="DU39" s="74">
        <f>SUMIF(SIBC!$A$93:$A$103,'2013-2014'!DU$7,SIBC!K$93:K$103)</f>
        <v>208665</v>
      </c>
      <c r="DV39" s="74">
        <f>SUMIF(SIBC!$A$93:$A$103,'2013-2014'!DV$7,SIBC!L$93:L$103)</f>
        <v>199582</v>
      </c>
      <c r="DW39" s="74">
        <f>SUMIF(SIBC!$A$93:$A$103,'2013-2014'!DW$7,SIBC!M$93:M$103)</f>
        <v>196279</v>
      </c>
      <c r="DX39" s="74">
        <f>SUMIF(SIBC!$A$93:$A$103,'2013-2014'!DX$7,SIBC!N$93:N$103)</f>
        <v>182857</v>
      </c>
      <c r="DY39" s="74">
        <f>SUMIF(SIBC!$A$93:$A$103,'2013-2014'!DY$7,SIBC!O$93:O$103)</f>
        <v>182464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5504</v>
      </c>
      <c r="D40" s="73">
        <f ca="1">OFFSET(CZ40,0,14,1,1)</f>
        <v>4984</v>
      </c>
      <c r="E40" s="18">
        <f ca="1">SUM(D40-C40)</f>
        <v>-520</v>
      </c>
      <c r="F40" s="19">
        <f ca="1">IF(E40=0,0,IF(C40=0,1,E40/C40))</f>
        <v>-9.4476744186046513E-2</v>
      </c>
      <c r="G40" s="18">
        <f>SUMIF($C$6:F$6,G$5,$C40:F40)</f>
        <v>5504</v>
      </c>
      <c r="H40" s="73">
        <f ca="1">SUMIF($C$6:G$6,H$5,$C40:G40)</f>
        <v>4984</v>
      </c>
      <c r="I40" s="18">
        <f ca="1">SUM(H40-G40)</f>
        <v>-520</v>
      </c>
      <c r="J40" s="19">
        <f ca="1">IF(I40=0,0,IF(G40=0,1,I40/G40))</f>
        <v>-9.4476744186046513E-2</v>
      </c>
      <c r="K40" s="18">
        <f>+DA40</f>
        <v>5231</v>
      </c>
      <c r="L40" s="73">
        <f ca="1">OFFSET(DA40,0,14,1,1)</f>
        <v>4486</v>
      </c>
      <c r="M40" s="18">
        <f ca="1">SUM(L40-K40)</f>
        <v>-745</v>
      </c>
      <c r="N40" s="19">
        <f ca="1">IF(M40=0,0,IF(K40=0,1,M40/K40))</f>
        <v>-0.14242018734467596</v>
      </c>
      <c r="O40" s="18">
        <f>SUMIF($C$6:N$6,O$5,$C40:N40)</f>
        <v>10735</v>
      </c>
      <c r="P40" s="73">
        <f ca="1">SUMIF($C$6:O$6,P$5,$C40:O40)</f>
        <v>9470</v>
      </c>
      <c r="Q40" s="18">
        <f ca="1">SUM(P40-O40)</f>
        <v>-1265</v>
      </c>
      <c r="R40" s="19">
        <f ca="1">IF(Q40=0,0,IF(O40=0,1,Q40/O40))</f>
        <v>-0.11783884489986027</v>
      </c>
      <c r="S40" s="18">
        <f>+DB40</f>
        <v>5147</v>
      </c>
      <c r="T40" s="73">
        <f ca="1">OFFSET(DB40,0,14,1,1)</f>
        <v>4412</v>
      </c>
      <c r="U40" s="18">
        <f ca="1">SUM(T40-S40)</f>
        <v>-735</v>
      </c>
      <c r="V40" s="19">
        <f ca="1">IF(U40=0,0,IF(S40=0,1,U40/S40))</f>
        <v>-0.14280163201865165</v>
      </c>
      <c r="W40" s="18">
        <f>SUMIF($C$6:V$6,W$5,$C40:V40)</f>
        <v>15882</v>
      </c>
      <c r="X40" s="73">
        <f ca="1">SUMIF($C$6:W$6,X$5,$C40:W40)</f>
        <v>13882</v>
      </c>
      <c r="Y40" s="18">
        <f ca="1">SUM(X40-W40)</f>
        <v>-2000</v>
      </c>
      <c r="Z40" s="19">
        <f ca="1">IF(Y40=0,0,IF(W40=0,1,Y40/W40))</f>
        <v>-0.1259287243420224</v>
      </c>
      <c r="AA40" s="18">
        <f>+DC40</f>
        <v>5675</v>
      </c>
      <c r="AB40" s="73">
        <f ca="1">OFFSET(DC40,0,14,1,1)</f>
        <v>5414</v>
      </c>
      <c r="AC40" s="18">
        <f ca="1">SUM(AB40-AA40)</f>
        <v>-261</v>
      </c>
      <c r="AD40" s="19">
        <f ca="1">IF(AC40=0,0,IF(AA40=0,1,AC40/AA40))</f>
        <v>-4.5991189427312777E-2</v>
      </c>
      <c r="AE40" s="18">
        <f>SUMIF($C$6:AD$6,AE$5,$C40:AD40)</f>
        <v>21557</v>
      </c>
      <c r="AF40" s="73">
        <f ca="1">SUMIF($C$6:AE$6,AF$5,$C40:AE40)</f>
        <v>19296</v>
      </c>
      <c r="AG40" s="18">
        <f ca="1">SUM(AF40-AE40)</f>
        <v>-2261</v>
      </c>
      <c r="AH40" s="19">
        <f ca="1">IF(AG40=0,0,IF(AE40=0,1,AG40/AE40))</f>
        <v>-0.10488472421951106</v>
      </c>
      <c r="AI40" s="18">
        <f>+DD40</f>
        <v>7160</v>
      </c>
      <c r="AJ40" s="73">
        <f ca="1">OFFSET(DD40,0,14,1,1)</f>
        <v>5774</v>
      </c>
      <c r="AK40" s="18">
        <f ca="1">SUM(AJ40-AI40)</f>
        <v>-1386</v>
      </c>
      <c r="AL40" s="19">
        <f ca="1">IF(AK40=0,0,IF(AI40=0,1,AK40/AI40))</f>
        <v>-0.19357541899441341</v>
      </c>
      <c r="AM40" s="18">
        <f>SUMIF($C$6:AL$6,AM$5,$C40:AL40)</f>
        <v>28717</v>
      </c>
      <c r="AN40" s="73">
        <f ca="1">SUMIF($C$6:AM$6,AN$5,$C40:AM40)</f>
        <v>25070</v>
      </c>
      <c r="AO40" s="18">
        <f ca="1">SUM(AN40-AM40)</f>
        <v>-3647</v>
      </c>
      <c r="AP40" s="19">
        <f ca="1">IF(AO40=0,0,IF(AM40=0,1,AO40/AM40))</f>
        <v>-0.12699794546784135</v>
      </c>
      <c r="AQ40" s="18">
        <f>+DE40</f>
        <v>7077</v>
      </c>
      <c r="AR40" s="73">
        <f ca="1">OFFSET(DE40,0,14,1,1)</f>
        <v>6222</v>
      </c>
      <c r="AS40" s="18">
        <f ca="1">SUM(AR40-AQ40)</f>
        <v>-855</v>
      </c>
      <c r="AT40" s="19">
        <f ca="1">IF(AS40=0,0,IF(AQ40=0,1,AS40/AQ40))</f>
        <v>-0.12081390419669351</v>
      </c>
      <c r="AU40" s="18">
        <f>SUMIF($C$6:AT$6,AU$5,$C40:AT40)</f>
        <v>35794</v>
      </c>
      <c r="AV40" s="73">
        <f ca="1">SUMIF($C$6:AU$6,AV$5,$C40:AU40)</f>
        <v>31292</v>
      </c>
      <c r="AW40" s="18">
        <f ca="1">SUM(AV40-AU40)</f>
        <v>-4502</v>
      </c>
      <c r="AX40" s="19">
        <f ca="1">IF(AW40=0,0,IF(AU40=0,1,AW40/AU40))</f>
        <v>-0.12577526959825669</v>
      </c>
      <c r="AY40" s="18">
        <f>+DF40</f>
        <v>8345</v>
      </c>
      <c r="AZ40" s="73">
        <f ca="1">OFFSET(DF40,0,14,1,1)</f>
        <v>6449</v>
      </c>
      <c r="BA40" s="18">
        <f ca="1">SUM(AZ40-AY40)</f>
        <v>-1896</v>
      </c>
      <c r="BB40" s="19">
        <f ca="1">IF(BA40=0,0,IF(AY40=0,1,BA40/AY40))</f>
        <v>-0.22720191731575795</v>
      </c>
      <c r="BC40" s="18">
        <f>SUMIF($C$6:BB$6,BC$5,$C40:BB40)</f>
        <v>44139</v>
      </c>
      <c r="BD40" s="73">
        <f ca="1">SUMIF($C$6:BC$6,BD$5,$C40:BC40)</f>
        <v>37741</v>
      </c>
      <c r="BE40" s="18">
        <f ca="1">SUM(BD40-BC40)</f>
        <v>-6398</v>
      </c>
      <c r="BF40" s="19">
        <f ca="1">IF(BE40=0,0,IF(BC40=0,1,BE40/BC40))</f>
        <v>-0.1449511769636829</v>
      </c>
      <c r="BG40" s="18">
        <f>+DG40</f>
        <v>7807</v>
      </c>
      <c r="BH40" s="73">
        <f ca="1">OFFSET(DG40,0,14,1,1)</f>
        <v>6383</v>
      </c>
      <c r="BI40" s="18">
        <f ca="1">SUM(BH40-BG40)</f>
        <v>-1424</v>
      </c>
      <c r="BJ40" s="19">
        <f ca="1">IF(BI40=0,0,IF(BG40=0,1,BI40/BG40))</f>
        <v>-0.18240040988856154</v>
      </c>
      <c r="BK40" s="18">
        <f>SUMIF($C$6:BJ$6,BK$5,$C40:BJ40)</f>
        <v>51946</v>
      </c>
      <c r="BL40" s="73">
        <f ca="1">SUMIF($C$6:BK$6,BL$5,$C40:BK40)</f>
        <v>44124</v>
      </c>
      <c r="BM40" s="18">
        <f ca="1">SUM(BL40-BK40)</f>
        <v>-7822</v>
      </c>
      <c r="BN40" s="19">
        <f ca="1">IF(BM40=0,0,IF(BK40=0,1,BM40/BK40))</f>
        <v>-0.15057944788819158</v>
      </c>
      <c r="BO40" s="18">
        <f>+DH40</f>
        <v>7412</v>
      </c>
      <c r="BP40" s="73">
        <f ca="1">OFFSET(DH40,0,14,1,1)</f>
        <v>6547</v>
      </c>
      <c r="BQ40" s="18">
        <f ca="1">SUM(BP40-BO40)</f>
        <v>-865</v>
      </c>
      <c r="BR40" s="19">
        <f ca="1">IF(BQ40=0,0,IF(BO40=0,1,BQ40/BO40))</f>
        <v>-0.11670264436049649</v>
      </c>
      <c r="BS40" s="18">
        <f>SUMIF($C$6:BR$6,BS$5,$C40:BR40)</f>
        <v>59358</v>
      </c>
      <c r="BT40" s="73">
        <f ca="1">SUMIF($C$6:BS$6,BT$5,$C40:BS40)</f>
        <v>50671</v>
      </c>
      <c r="BU40" s="18">
        <f ca="1">SUM(BT40-BS40)</f>
        <v>-8687</v>
      </c>
      <c r="BV40" s="19">
        <f ca="1">IF(BU40=0,0,IF(BS40=0,1,BU40/BS40))</f>
        <v>-0.14634927052798274</v>
      </c>
      <c r="BW40" s="18">
        <f>+DI40</f>
        <v>6734</v>
      </c>
      <c r="BX40" s="73">
        <f ca="1">OFFSET(DI40,0,14,1,1)</f>
        <v>6148</v>
      </c>
      <c r="BY40" s="18">
        <f ca="1">SUM(BX40-BW40)</f>
        <v>-586</v>
      </c>
      <c r="BZ40" s="19">
        <f ca="1">IF(BY40=0,0,IF(BW40=0,1,BY40/BW40))</f>
        <v>-8.7021087021087018E-2</v>
      </c>
      <c r="CA40" s="18">
        <f>SUMIF($C$6:BZ$6,CA$5,$C40:BZ40)</f>
        <v>66092</v>
      </c>
      <c r="CB40" s="73">
        <f ca="1">SUMIF($C$6:CA$6,CB$5,$C40:CA40)</f>
        <v>56819</v>
      </c>
      <c r="CC40" s="18">
        <f ca="1">SUM(CB40-CA40)</f>
        <v>-9273</v>
      </c>
      <c r="CD40" s="19">
        <f ca="1">IF(CC40=0,0,IF(CA40=0,1,CC40/CA40))</f>
        <v>-0.14030442413605276</v>
      </c>
      <c r="CE40" s="18">
        <f>+DJ40</f>
        <v>5597</v>
      </c>
      <c r="CF40" s="73">
        <f ca="1">OFFSET(DJ40,0,14,1,1)</f>
        <v>4732</v>
      </c>
      <c r="CG40" s="18">
        <f ca="1">SUM(CF40-CE40)</f>
        <v>-865</v>
      </c>
      <c r="CH40" s="19">
        <f ca="1">IF(CG40=0,0,IF(CE40=0,1,CG40/CE40))</f>
        <v>-0.15454707879221011</v>
      </c>
      <c r="CI40" s="18">
        <f>SUMIF($C$6:CH$6,CI$5,$C40:CH40)</f>
        <v>71689</v>
      </c>
      <c r="CJ40" s="73">
        <f ca="1">SUMIF($C$6:CI$6,CJ$5,$C40:CI40)</f>
        <v>61551</v>
      </c>
      <c r="CK40" s="18">
        <f ca="1">SUM(CJ40-CI40)</f>
        <v>-10138</v>
      </c>
      <c r="CL40" s="19">
        <f ca="1">IF(CK40=0,0,IF(CI40=0,1,CK40/CI40))</f>
        <v>-0.14141639582083723</v>
      </c>
      <c r="CM40" s="18">
        <f>+DK40</f>
        <v>4824</v>
      </c>
      <c r="CN40" s="73">
        <f ca="1">OFFSET(DK40,0,14,1,1)</f>
        <v>4440</v>
      </c>
      <c r="CO40" s="18">
        <f ca="1">SUM(CN40-CM40)</f>
        <v>-384</v>
      </c>
      <c r="CP40" s="19">
        <f ca="1">IF(CO40=0,0,IF(CM40=0,1,CO40/CM40))</f>
        <v>-7.9601990049751242E-2</v>
      </c>
      <c r="CQ40" s="18">
        <f>SUMIF($C$6:CP$6,CQ$5,$C40:CP40)</f>
        <v>76513</v>
      </c>
      <c r="CR40" s="73">
        <f ca="1">SUMIF($C$6:CQ$6,CR$5,$C40:CQ40)</f>
        <v>65991</v>
      </c>
      <c r="CS40" s="18">
        <f ca="1">SUM(CR40-CQ40)</f>
        <v>-10522</v>
      </c>
      <c r="CT40" s="19">
        <f ca="1">IF(CS40=0,0,IF(CQ40=0,1,CS40/CQ40))</f>
        <v>-0.13751911439886033</v>
      </c>
      <c r="CW40" t="s">
        <v>16</v>
      </c>
      <c r="CX40" t="s">
        <v>7</v>
      </c>
      <c r="CY40" s="7"/>
      <c r="CZ40" s="74">
        <f>SUMIF(SIBC!$A$111:$A$121,'2013-2014'!CZ$7,SIBC!D$111:D$121)</f>
        <v>5504</v>
      </c>
      <c r="DA40" s="74">
        <f>SUMIF(SIBC!$A$111:$A$121,'2013-2014'!DA$7,SIBC!E$111:E$121)</f>
        <v>5231</v>
      </c>
      <c r="DB40" s="74">
        <f>SUMIF(SIBC!$A$111:$A$121,'2013-2014'!DB$7,SIBC!F$111:F$121)</f>
        <v>5147</v>
      </c>
      <c r="DC40" s="74">
        <f>SUMIF(SIBC!$A$111:$A$121,'2013-2014'!DC$7,SIBC!G$111:G$121)</f>
        <v>5675</v>
      </c>
      <c r="DD40" s="74">
        <f>SUMIF(SIBC!$A$111:$A$121,'2013-2014'!DD$7,SIBC!H$111:H$121)</f>
        <v>7160</v>
      </c>
      <c r="DE40" s="74">
        <f>SUMIF(SIBC!$A$111:$A$121,'2013-2014'!DE$7,SIBC!I$111:I$121)</f>
        <v>7077</v>
      </c>
      <c r="DF40" s="74">
        <f>SUMIF(SIBC!$A$111:$A$121,'2013-2014'!DF$7,SIBC!J$111:J$121)</f>
        <v>8345</v>
      </c>
      <c r="DG40" s="74">
        <f>SUMIF(SIBC!$A$111:$A$121,'2013-2014'!DG$7,SIBC!K$111:K$121)</f>
        <v>7807</v>
      </c>
      <c r="DH40" s="74">
        <f>SUMIF(SIBC!$A$111:$A$121,'2013-2014'!DH$7,SIBC!L$111:L$121)</f>
        <v>7412</v>
      </c>
      <c r="DI40" s="74">
        <f>SUMIF(SIBC!$A$111:$A$121,'2013-2014'!DI$7,SIBC!M$111:M$121)</f>
        <v>6734</v>
      </c>
      <c r="DJ40" s="74">
        <f>SUMIF(SIBC!$A$111:$A$121,'2013-2014'!DJ$7,SIBC!N$111:N$121)</f>
        <v>5597</v>
      </c>
      <c r="DK40" s="74">
        <f>SUMIF(SIBC!$A$111:$A$121,'2013-2014'!DK$7,SIBC!O$111:O$121)</f>
        <v>4824</v>
      </c>
      <c r="DN40" s="74">
        <f>SUMIF(SIBC!$A$111:$A$121,'2013-2014'!DN$7,SIBC!D$111:D$121)</f>
        <v>4984</v>
      </c>
      <c r="DO40" s="74">
        <f>SUMIF(SIBC!$A$111:$A$121,'2013-2014'!DO$7,SIBC!E$111:E$121)</f>
        <v>4486</v>
      </c>
      <c r="DP40" s="74">
        <f>SUMIF(SIBC!$A$111:$A$121,'2013-2014'!DP$7,SIBC!F$111:F$121)</f>
        <v>4412</v>
      </c>
      <c r="DQ40" s="74">
        <f>SUMIF(SIBC!$A$111:$A$121,'2013-2014'!DQ$7,SIBC!G$111:G$121)</f>
        <v>5414</v>
      </c>
      <c r="DR40" s="74">
        <f>SUMIF(SIBC!$A$111:$A$121,'2013-2014'!DR$7,SIBC!H$111:H$121)</f>
        <v>5774</v>
      </c>
      <c r="DS40" s="74">
        <f>SUMIF(SIBC!$A$111:$A$121,'2013-2014'!DS$7,SIBC!I$111:I$121)</f>
        <v>6222</v>
      </c>
      <c r="DT40" s="74">
        <f>SUMIF(SIBC!$A$111:$A$121,'2013-2014'!DT$7,SIBC!J$111:J$121)</f>
        <v>6449</v>
      </c>
      <c r="DU40" s="74">
        <f>SUMIF(SIBC!$A$111:$A$121,'2013-2014'!DU$7,SIBC!K$111:K$121)</f>
        <v>6383</v>
      </c>
      <c r="DV40" s="74">
        <f>SUMIF(SIBC!$A$111:$A$121,'2013-2014'!DV$7,SIBC!L$111:L$121)</f>
        <v>6547</v>
      </c>
      <c r="DW40" s="74">
        <f>SUMIF(SIBC!$A$111:$A$121,'2013-2014'!DW$7,SIBC!M$111:M$121)</f>
        <v>6148</v>
      </c>
      <c r="DX40" s="74">
        <f>SUMIF(SIBC!$A$111:$A$121,'2013-2014'!DX$7,SIBC!N$111:N$121)</f>
        <v>4732</v>
      </c>
      <c r="DY40" s="74">
        <f>SUMIF(SIBC!$A$111:$A$121,'2013-2014'!DY$7,SIBC!O$111:O$121)</f>
        <v>4440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SUMIF(SIBC!$A$129:$A$139,'2013-2014'!CZ$7,SIBC!D$129:D$139)</f>
        <v>0</v>
      </c>
      <c r="DA41" s="74">
        <f>SUMIF(SIBC!$A$129:$A$139,'2013-2014'!DA$7,SIBC!E$129:E$139)</f>
        <v>0</v>
      </c>
      <c r="DB41" s="74">
        <f>SUMIF(SIBC!$A$129:$A$139,'2013-2014'!DB$7,SIBC!F$129:F$139)</f>
        <v>0</v>
      </c>
      <c r="DC41" s="74">
        <f>SUMIF(SIBC!$A$129:$A$139,'2013-2014'!DC$7,SIBC!G$129:G$139)</f>
        <v>0</v>
      </c>
      <c r="DD41" s="74">
        <f>SUMIF(SIBC!$A$129:$A$139,'2013-2014'!DD$7,SIBC!H$129:H$139)</f>
        <v>0</v>
      </c>
      <c r="DE41" s="74">
        <f>SUMIF(SIBC!$A$129:$A$139,'2013-2014'!DE$7,SIBC!I$129:I$139)</f>
        <v>0</v>
      </c>
      <c r="DF41" s="74">
        <f>SUMIF(SIBC!$A$129:$A$139,'2013-2014'!DF$7,SIBC!J$129:J$139)</f>
        <v>0</v>
      </c>
      <c r="DG41" s="74">
        <f>SUMIF(SIBC!$A$129:$A$139,'2013-2014'!DG$7,SIBC!K$129:K$139)</f>
        <v>0</v>
      </c>
      <c r="DH41" s="74">
        <f>SUMIF(SIBC!$A$129:$A$139,'2013-2014'!DH$7,SIBC!L$129:L$139)</f>
        <v>0</v>
      </c>
      <c r="DI41" s="74">
        <f>SUMIF(SIBC!$A$129:$A$139,'2013-2014'!DI$7,SIBC!M$129:M$139)</f>
        <v>0</v>
      </c>
      <c r="DJ41" s="74">
        <f>SUMIF(SIBC!$A$129:$A$139,'2013-2014'!DJ$7,SIBC!N$129:N$139)</f>
        <v>0</v>
      </c>
      <c r="DK41" s="74">
        <f>SUMIF(SIBC!$A$129:$A$139,'2013-2014'!DK$7,SIBC!O$129:O$139)</f>
        <v>0</v>
      </c>
      <c r="DN41" s="74">
        <f>SUMIF(SIBC!$A$129:$A$139,'2013-2014'!DN$7,SIBC!D$129:D$139)</f>
        <v>0</v>
      </c>
      <c r="DO41" s="74">
        <f>SUMIF(SIBC!$A$129:$A$139,'2013-2014'!DO$7,SIBC!E$129:E$139)</f>
        <v>0</v>
      </c>
      <c r="DP41" s="74">
        <f>SUMIF(SIBC!$A$129:$A$139,'2013-2014'!DP$7,SIBC!F$129:F$139)</f>
        <v>0</v>
      </c>
      <c r="DQ41" s="74">
        <f>SUMIF(SIBC!$A$129:$A$139,'2013-2014'!DQ$7,SIBC!G$129:G$139)</f>
        <v>0</v>
      </c>
      <c r="DR41" s="74">
        <f>SUMIF(SIBC!$A$129:$A$139,'2013-2014'!DR$7,SIBC!H$129:H$139)</f>
        <v>0</v>
      </c>
      <c r="DS41" s="74">
        <f>SUMIF(SIBC!$A$129:$A$139,'2013-2014'!DS$7,SIBC!I$129:I$139)</f>
        <v>0</v>
      </c>
      <c r="DT41" s="74">
        <f>SUMIF(SIBC!$A$129:$A$139,'2013-2014'!DT$7,SIBC!J$129:J$139)</f>
        <v>0</v>
      </c>
      <c r="DU41" s="74">
        <f>SUMIF(SIBC!$A$129:$A$139,'2013-2014'!DU$7,SIBC!K$129:K$139)</f>
        <v>0</v>
      </c>
      <c r="DV41" s="74">
        <f>SUMIF(SIBC!$A$129:$A$139,'2013-2014'!DV$7,SIBC!L$129:L$139)</f>
        <v>0</v>
      </c>
      <c r="DW41" s="74">
        <f>SUMIF(SIBC!$A$129:$A$139,'2013-2014'!DW$7,SIBC!M$129:M$139)</f>
        <v>0</v>
      </c>
      <c r="DX41" s="74">
        <f>SUMIF(SIBC!$A$129:$A$139,'2013-2014'!DX$7,SIBC!N$129:N$139)</f>
        <v>0</v>
      </c>
      <c r="DY41" s="74">
        <f>SUMIF(SIBC!$A$129:$A$139,'2013-2014'!DY$7,SIBC!O$129:O$139)</f>
        <v>0</v>
      </c>
    </row>
    <row r="42" spans="1:130" s="7" customFormat="1">
      <c r="A42" s="75"/>
      <c r="B42" s="24" t="s">
        <v>9</v>
      </c>
      <c r="C42" s="12">
        <f>+SUM(C39:C41)</f>
        <v>176275</v>
      </c>
      <c r="D42" s="86">
        <f ca="1">+SUM(D39:D41)</f>
        <v>163800</v>
      </c>
      <c r="E42" s="12">
        <f ca="1">SUM(E39:E41)</f>
        <v>-12475</v>
      </c>
      <c r="F42" s="13">
        <f ca="1">IF(E42=0,0,IF(C42=0,1,E42/C42))</f>
        <v>-7.0770103531413983E-2</v>
      </c>
      <c r="G42" s="12">
        <f>SUM(G39:G41)</f>
        <v>176275</v>
      </c>
      <c r="H42" s="86">
        <f ca="1">SUM(H39:H41)</f>
        <v>163800</v>
      </c>
      <c r="I42" s="12">
        <f ca="1">SUM(I39:I41)</f>
        <v>-12475</v>
      </c>
      <c r="J42" s="13">
        <f ca="1">IF(I42=0,0,IF(G42=0,1,I42/G42))</f>
        <v>-7.0770103531413983E-2</v>
      </c>
      <c r="K42" s="12">
        <f>+SUM(K39:K41)</f>
        <v>165002</v>
      </c>
      <c r="L42" s="86">
        <f ca="1">+SUM(L39:L41)</f>
        <v>154130</v>
      </c>
      <c r="M42" s="12">
        <f ca="1">SUM(M39:M41)</f>
        <v>-10872</v>
      </c>
      <c r="N42" s="13">
        <f ca="1">IF(M42=0,0,IF(K42=0,1,M42/K42))</f>
        <v>-6.5890110422903964E-2</v>
      </c>
      <c r="O42" s="12">
        <f>SUM(O39:O41)</f>
        <v>341277</v>
      </c>
      <c r="P42" s="86">
        <f ca="1">SUM(P39:P41)</f>
        <v>317930</v>
      </c>
      <c r="Q42" s="12">
        <f ca="1">SUM(Q39:Q41)</f>
        <v>-23347</v>
      </c>
      <c r="R42" s="13">
        <f ca="1">IF(Q42=0,0,IF(O42=0,1,Q42/O42))</f>
        <v>-6.8410704501035813E-2</v>
      </c>
      <c r="S42" s="12">
        <f>+SUM(S39:S41)</f>
        <v>181140</v>
      </c>
      <c r="T42" s="86">
        <f ca="1">+SUM(T39:T41)</f>
        <v>182168</v>
      </c>
      <c r="U42" s="12">
        <f ca="1">SUM(U39:U41)</f>
        <v>1028</v>
      </c>
      <c r="V42" s="13">
        <f ca="1">IF(U42=0,0,IF(S42=0,1,U42/S42))</f>
        <v>5.6751683780501272E-3</v>
      </c>
      <c r="W42" s="12">
        <f>SUM(W39:W41)</f>
        <v>522417</v>
      </c>
      <c r="X42" s="86">
        <f ca="1">SUM(X39:X41)</f>
        <v>500098</v>
      </c>
      <c r="Y42" s="12">
        <f ca="1">SUM(Y39:Y41)</f>
        <v>-22319</v>
      </c>
      <c r="Z42" s="13">
        <f ca="1">IF(Y42=0,0,IF(W42=0,1,Y42/W42))</f>
        <v>-4.2722576026430995E-2</v>
      </c>
      <c r="AA42" s="12">
        <f>+SUM(AA39:AA41)</f>
        <v>171391</v>
      </c>
      <c r="AB42" s="86">
        <f ca="1">+SUM(AB39:AB41)</f>
        <v>185534</v>
      </c>
      <c r="AC42" s="12">
        <f ca="1">SUM(AC39:AC41)</f>
        <v>14143</v>
      </c>
      <c r="AD42" s="13">
        <f ca="1">IF(AC42=0,0,IF(AA42=0,1,AC42/AA42))</f>
        <v>8.2518918729688251E-2</v>
      </c>
      <c r="AE42" s="12">
        <f>SUM(AE39:AE41)</f>
        <v>693808</v>
      </c>
      <c r="AF42" s="86">
        <f ca="1">SUM(AF39:AF41)</f>
        <v>685632</v>
      </c>
      <c r="AG42" s="12">
        <f ca="1">SUM(AG39:AG41)</f>
        <v>-8176</v>
      </c>
      <c r="AH42" s="13">
        <f ca="1">IF(AG42=0,0,IF(AE42=0,1,AG42/AE42))</f>
        <v>-1.1784240020293799E-2</v>
      </c>
      <c r="AI42" s="12">
        <f>+SUM(AI39:AI41)</f>
        <v>196014</v>
      </c>
      <c r="AJ42" s="86">
        <f ca="1">+SUM(AJ39:AJ41)</f>
        <v>204663</v>
      </c>
      <c r="AK42" s="12">
        <f ca="1">SUM(AK39:AK41)</f>
        <v>8649</v>
      </c>
      <c r="AL42" s="13">
        <f ca="1">IF(AK42=0,0,IF(AI42=0,1,AK42/AI42))</f>
        <v>4.4124399277602623E-2</v>
      </c>
      <c r="AM42" s="12">
        <f>SUM(AM39:AM41)</f>
        <v>889822</v>
      </c>
      <c r="AN42" s="86">
        <f ca="1">SUM(AN39:AN41)</f>
        <v>890295</v>
      </c>
      <c r="AO42" s="12">
        <f ca="1">SUM(AO39:AO41)</f>
        <v>473</v>
      </c>
      <c r="AP42" s="13">
        <f ca="1">IF(AO42=0,0,IF(AM42=0,1,AO42/AM42))</f>
        <v>5.3156698755481432E-4</v>
      </c>
      <c r="AQ42" s="12">
        <f>+SUM(AQ39:AQ41)</f>
        <v>185947</v>
      </c>
      <c r="AR42" s="86">
        <f ca="1">+SUM(AR39:AR41)</f>
        <v>211177</v>
      </c>
      <c r="AS42" s="12">
        <f ca="1">SUM(AS39:AS41)</f>
        <v>25230</v>
      </c>
      <c r="AT42" s="13">
        <f ca="1">IF(AS42=0,0,IF(AQ42=0,1,AS42/AQ42))</f>
        <v>0.13568382388530065</v>
      </c>
      <c r="AU42" s="12">
        <f>SUM(AU39:AU41)</f>
        <v>1075769</v>
      </c>
      <c r="AV42" s="86">
        <f ca="1">SUM(AV39:AV41)</f>
        <v>1101472</v>
      </c>
      <c r="AW42" s="12">
        <f ca="1">SUM(AW39:AW41)</f>
        <v>25703</v>
      </c>
      <c r="AX42" s="13">
        <f ca="1">IF(AW42=0,0,IF(AU42=0,1,AW42/AU42))</f>
        <v>2.3892675843977657E-2</v>
      </c>
      <c r="AY42" s="12">
        <f>+SUM(AY39:AY41)</f>
        <v>208953</v>
      </c>
      <c r="AZ42" s="86">
        <f ca="1">+SUM(AZ39:AZ41)</f>
        <v>220588</v>
      </c>
      <c r="BA42" s="12">
        <f ca="1">SUM(BA39:BA41)</f>
        <v>11635</v>
      </c>
      <c r="BB42" s="13">
        <f ca="1">IF(BA42=0,0,IF(AY42=0,1,BA42/AY42))</f>
        <v>5.5682378333883696E-2</v>
      </c>
      <c r="BC42" s="12">
        <f>SUM(BC39:BC41)</f>
        <v>1284722</v>
      </c>
      <c r="BD42" s="86">
        <f ca="1">SUM(BD39:BD41)</f>
        <v>1322060</v>
      </c>
      <c r="BE42" s="12">
        <f ca="1">SUM(BE39:BE41)</f>
        <v>37338</v>
      </c>
      <c r="BF42" s="13">
        <f ca="1">IF(BE42=0,0,IF(BC42=0,1,BE42/BC42))</f>
        <v>2.9063096919022171E-2</v>
      </c>
      <c r="BG42" s="12">
        <f>+SUM(BG39:BG41)</f>
        <v>202949</v>
      </c>
      <c r="BH42" s="86">
        <f ca="1">+SUM(BH39:BH41)</f>
        <v>215048</v>
      </c>
      <c r="BI42" s="12">
        <f ca="1">SUM(BI39:BI41)</f>
        <v>12099</v>
      </c>
      <c r="BJ42" s="13">
        <f ca="1">IF(BI42=0,0,IF(BG42=0,1,BI42/BG42))</f>
        <v>5.9615962631005819E-2</v>
      </c>
      <c r="BK42" s="12">
        <f>SUM(BK39:BK41)</f>
        <v>1487671</v>
      </c>
      <c r="BL42" s="86">
        <f ca="1">SUM(BL39:BL41)</f>
        <v>1537108</v>
      </c>
      <c r="BM42" s="12">
        <f ca="1">SUM(BM39:BM41)</f>
        <v>49437</v>
      </c>
      <c r="BN42" s="13">
        <f ca="1">IF(BM42=0,0,IF(BK42=0,1,BM42/BK42))</f>
        <v>3.3231137798612732E-2</v>
      </c>
      <c r="BO42" s="12">
        <f>+SUM(BO39:BO41)</f>
        <v>195629</v>
      </c>
      <c r="BP42" s="86">
        <f ca="1">+SUM(BP39:BP41)</f>
        <v>206129</v>
      </c>
      <c r="BQ42" s="12">
        <f ca="1">SUM(BQ39:BQ41)</f>
        <v>10500</v>
      </c>
      <c r="BR42" s="13">
        <f ca="1">IF(BQ42=0,0,IF(BO42=0,1,BQ42/BO42))</f>
        <v>5.3673023938168675E-2</v>
      </c>
      <c r="BS42" s="12">
        <f>SUM(BS39:BS41)</f>
        <v>1683300</v>
      </c>
      <c r="BT42" s="86">
        <f ca="1">SUM(BT39:BT41)</f>
        <v>1743237</v>
      </c>
      <c r="BU42" s="12">
        <f ca="1">SUM(BU39:BU41)</f>
        <v>59937</v>
      </c>
      <c r="BV42" s="13">
        <f ca="1">IF(BU42=0,0,IF(BS42=0,1,BU42/BS42))</f>
        <v>3.5606843699875247E-2</v>
      </c>
      <c r="BW42" s="12">
        <f>+SUM(BW39:BW41)</f>
        <v>197374</v>
      </c>
      <c r="BX42" s="86">
        <f ca="1">+SUM(BX39:BX41)</f>
        <v>202427</v>
      </c>
      <c r="BY42" s="12">
        <f ca="1">SUM(BY39:BY41)</f>
        <v>5053</v>
      </c>
      <c r="BZ42" s="13">
        <f ca="1">IF(BY42=0,0,IF(BW42=0,1,BY42/BW42))</f>
        <v>2.5601143007690983E-2</v>
      </c>
      <c r="CA42" s="12">
        <f>SUM(CA39:CA41)</f>
        <v>1880674</v>
      </c>
      <c r="CB42" s="86">
        <f ca="1">SUM(CB39:CB41)</f>
        <v>1945664</v>
      </c>
      <c r="CC42" s="12">
        <f ca="1">SUM(CC39:CC41)</f>
        <v>64990</v>
      </c>
      <c r="CD42" s="13">
        <f ca="1">IF(CC42=0,0,IF(CA42=0,1,CC42/CA42))</f>
        <v>3.4556759970095829E-2</v>
      </c>
      <c r="CE42" s="12">
        <f>+SUM(CE39:CE41)</f>
        <v>181099</v>
      </c>
      <c r="CF42" s="86">
        <f ca="1">+SUM(CF39:CF41)</f>
        <v>187589</v>
      </c>
      <c r="CG42" s="12">
        <f ca="1">SUM(CG39:CG41)</f>
        <v>6490</v>
      </c>
      <c r="CH42" s="13">
        <f ca="1">IF(CG42=0,0,IF(CE42=0,1,CG42/CE42))</f>
        <v>3.5836752273618294E-2</v>
      </c>
      <c r="CI42" s="12">
        <f>SUM(CI39:CI41)</f>
        <v>2061773</v>
      </c>
      <c r="CJ42" s="86">
        <f ca="1">SUM(CJ39:CJ41)</f>
        <v>2133253</v>
      </c>
      <c r="CK42" s="12">
        <f ca="1">SUM(CK39:CK41)</f>
        <v>71480</v>
      </c>
      <c r="CL42" s="13">
        <f ca="1">IF(CK42=0,0,IF(CI42=0,1,CK42/CI42))</f>
        <v>3.4669190061175505E-2</v>
      </c>
      <c r="CM42" s="12">
        <f>+SUM(CM39:CM41)</f>
        <v>168731</v>
      </c>
      <c r="CN42" s="86">
        <f ca="1">+SUM(CN39:CN41)</f>
        <v>186904</v>
      </c>
      <c r="CO42" s="12">
        <f ca="1">SUM(CO39:CO41)</f>
        <v>18173</v>
      </c>
      <c r="CP42" s="13">
        <f ca="1">IF(CO42=0,0,IF(CM42=0,1,CO42/CM42))</f>
        <v>0.10770397852202618</v>
      </c>
      <c r="CQ42" s="12">
        <f>SUM(CQ39:CQ41)</f>
        <v>2230504</v>
      </c>
      <c r="CR42" s="86">
        <f ca="1">SUM(CR39:CR41)</f>
        <v>2320157</v>
      </c>
      <c r="CS42" s="12">
        <f ca="1">SUM(CS39:CS41)</f>
        <v>89653</v>
      </c>
      <c r="CT42" s="13">
        <f ca="1">IF(CS42=0,0,IF(CQ42=0,1,CS42/CQ42))</f>
        <v>4.019405479658409E-2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84204</v>
      </c>
      <c r="D44" s="73">
        <f ca="1">OFFSET(CZ44,0,14,1,1)</f>
        <v>78326</v>
      </c>
      <c r="E44" s="18">
        <f ca="1">SUM(D44-C44)</f>
        <v>-5878</v>
      </c>
      <c r="F44" s="19">
        <f ca="1">IF(E44=0,0,IF(C44=0,1,E44/C44))</f>
        <v>-6.9806660016151253E-2</v>
      </c>
      <c r="G44" s="18">
        <f>SUMIF($C$6:F$6,G$5,$C44:F44)</f>
        <v>84204</v>
      </c>
      <c r="H44" s="73">
        <f ca="1">SUMIF($C$6:G$6,H$5,$C44:G44)</f>
        <v>78326</v>
      </c>
      <c r="I44" s="18">
        <f ca="1">SUM(H44-G44)</f>
        <v>-5878</v>
      </c>
      <c r="J44" s="19">
        <f ca="1">IF(I44=0,0,IF(G44=0,1,I44/G44))</f>
        <v>-6.9806660016151253E-2</v>
      </c>
      <c r="K44" s="18">
        <f>+DA44</f>
        <v>81792</v>
      </c>
      <c r="L44" s="73">
        <f ca="1">OFFSET(DA44,0,14,1,1)</f>
        <v>75871</v>
      </c>
      <c r="M44" s="18">
        <f ca="1">SUM(L44-K44)</f>
        <v>-5921</v>
      </c>
      <c r="N44" s="19">
        <f ca="1">IF(M44=0,0,IF(K44=0,1,M44/K44))</f>
        <v>-7.2390942879499223E-2</v>
      </c>
      <c r="O44" s="18">
        <f>SUMIF($C$6:N$6,O$5,$C44:N44)</f>
        <v>165996</v>
      </c>
      <c r="P44" s="73">
        <f ca="1">SUMIF($C$6:O$6,P$5,$C44:O44)</f>
        <v>154197</v>
      </c>
      <c r="Q44" s="18">
        <f ca="1">SUM(P44-O44)</f>
        <v>-11799</v>
      </c>
      <c r="R44" s="19">
        <f ca="1">IF(Q44=0,0,IF(O44=0,1,Q44/O44))</f>
        <v>-7.1080026024723492E-2</v>
      </c>
      <c r="S44" s="18">
        <f>+DB44</f>
        <v>124453</v>
      </c>
      <c r="T44" s="73">
        <f ca="1">OFFSET(DB44,0,14,1,1)</f>
        <v>107530</v>
      </c>
      <c r="U44" s="18">
        <f ca="1">SUM(T44-S44)</f>
        <v>-16923</v>
      </c>
      <c r="V44" s="19">
        <f ca="1">IF(U44=0,0,IF(S44=0,1,U44/S44))</f>
        <v>-0.13597904429784738</v>
      </c>
      <c r="W44" s="18">
        <f>SUMIF($C$6:V$6,W$5,$C44:V44)</f>
        <v>290449</v>
      </c>
      <c r="X44" s="73">
        <f ca="1">SUMIF($C$6:W$6,X$5,$C44:W44)</f>
        <v>261727</v>
      </c>
      <c r="Y44" s="18">
        <f ca="1">SUM(X44-W44)</f>
        <v>-28722</v>
      </c>
      <c r="Z44" s="19">
        <f ca="1">IF(Y44=0,0,IF(W44=0,1,Y44/W44))</f>
        <v>-9.8888272984241646E-2</v>
      </c>
      <c r="AA44" s="18">
        <f>+DC44</f>
        <v>122851</v>
      </c>
      <c r="AB44" s="73">
        <f ca="1">OFFSET(DC44,0,14,1,1)</f>
        <v>126148</v>
      </c>
      <c r="AC44" s="18">
        <f ca="1">SUM(AB44-AA44)</f>
        <v>3297</v>
      </c>
      <c r="AD44" s="19">
        <f ca="1">IF(AC44=0,0,IF(AA44=0,1,AC44/AA44))</f>
        <v>2.6837388381046958E-2</v>
      </c>
      <c r="AE44" s="18">
        <f>SUMIF($C$6:AD$6,AE$5,$C44:AD44)</f>
        <v>413300</v>
      </c>
      <c r="AF44" s="73">
        <f ca="1">SUMIF($C$6:AE$6,AF$5,$C44:AE44)</f>
        <v>387875</v>
      </c>
      <c r="AG44" s="18">
        <f ca="1">SUM(AF44-AE44)</f>
        <v>-25425</v>
      </c>
      <c r="AH44" s="19">
        <f ca="1">IF(AG44=0,0,IF(AE44=0,1,AG44/AE44))</f>
        <v>-6.1517057827244134E-2</v>
      </c>
      <c r="AI44" s="18">
        <f>+DD44</f>
        <v>153493</v>
      </c>
      <c r="AJ44" s="73">
        <f ca="1">OFFSET(DD44,0,14,1,1)</f>
        <v>151376</v>
      </c>
      <c r="AK44" s="18">
        <f ca="1">SUM(AJ44-AI44)</f>
        <v>-2117</v>
      </c>
      <c r="AL44" s="19">
        <f ca="1">IF(AK44=0,0,IF(AI44=0,1,AK44/AI44))</f>
        <v>-1.3792159903057469E-2</v>
      </c>
      <c r="AM44" s="18">
        <f>SUMIF($C$6:AL$6,AM$5,$C44:AL44)</f>
        <v>566793</v>
      </c>
      <c r="AN44" s="73">
        <f ca="1">SUMIF($C$6:AM$6,AN$5,$C44:AM44)</f>
        <v>539251</v>
      </c>
      <c r="AO44" s="18">
        <f ca="1">SUM(AN44-AM44)</f>
        <v>-27542</v>
      </c>
      <c r="AP44" s="19">
        <f ca="1">IF(AO44=0,0,IF(AM44=0,1,AO44/AM44))</f>
        <v>-4.859269609892853E-2</v>
      </c>
      <c r="AQ44" s="18">
        <f>+DE44</f>
        <v>169944</v>
      </c>
      <c r="AR44" s="73">
        <f ca="1">OFFSET(DE44,0,14,1,1)</f>
        <v>166240</v>
      </c>
      <c r="AS44" s="18">
        <f ca="1">SUM(AR44-AQ44)</f>
        <v>-3704</v>
      </c>
      <c r="AT44" s="19">
        <f ca="1">IF(AS44=0,0,IF(AQ44=0,1,AS44/AQ44))</f>
        <v>-2.1795414960222192E-2</v>
      </c>
      <c r="AU44" s="18">
        <f>SUMIF($C$6:AT$6,AU$5,$C44:AT44)</f>
        <v>736737</v>
      </c>
      <c r="AV44" s="73">
        <f ca="1">SUMIF($C$6:AU$6,AV$5,$C44:AU44)</f>
        <v>705491</v>
      </c>
      <c r="AW44" s="18">
        <f ca="1">SUM(AV44-AU44)</f>
        <v>-31246</v>
      </c>
      <c r="AX44" s="19">
        <f ca="1">IF(AW44=0,0,IF(AU44=0,1,AW44/AU44))</f>
        <v>-4.241133538834075E-2</v>
      </c>
      <c r="AY44" s="18">
        <f>+DF44</f>
        <v>231049</v>
      </c>
      <c r="AZ44" s="73">
        <f ca="1">OFFSET(DF44,0,14,1,1)</f>
        <v>230028</v>
      </c>
      <c r="BA44" s="18">
        <f ca="1">SUM(AZ44-AY44)</f>
        <v>-1021</v>
      </c>
      <c r="BB44" s="19">
        <f ca="1">IF(BA44=0,0,IF(AY44=0,1,BA44/AY44))</f>
        <v>-4.4189760613549504E-3</v>
      </c>
      <c r="BC44" s="18">
        <f>SUMIF($C$6:BB$6,BC$5,$C44:BB44)</f>
        <v>967786</v>
      </c>
      <c r="BD44" s="73">
        <f ca="1">SUMIF($C$6:BC$6,BD$5,$C44:BC44)</f>
        <v>935519</v>
      </c>
      <c r="BE44" s="18">
        <f ca="1">SUM(BD44-BC44)</f>
        <v>-32267</v>
      </c>
      <c r="BF44" s="19">
        <f ca="1">IF(BE44=0,0,IF(BC44=0,1,BE44/BC44))</f>
        <v>-3.3341048537589922E-2</v>
      </c>
      <c r="BG44" s="18">
        <f>+DG44</f>
        <v>260519</v>
      </c>
      <c r="BH44" s="73">
        <f ca="1">OFFSET(DG44,0,14,1,1)</f>
        <v>257393</v>
      </c>
      <c r="BI44" s="18">
        <f ca="1">SUM(BH44-BG44)</f>
        <v>-3126</v>
      </c>
      <c r="BJ44" s="19">
        <f ca="1">IF(BI44=0,0,IF(BG44=0,1,BI44/BG44))</f>
        <v>-1.1999124823909196E-2</v>
      </c>
      <c r="BK44" s="18">
        <f>SUMIF($C$6:BJ$6,BK$5,$C44:BJ44)</f>
        <v>1228305</v>
      </c>
      <c r="BL44" s="73">
        <f ca="1">SUMIF($C$6:BK$6,BL$5,$C44:BK44)</f>
        <v>1192912</v>
      </c>
      <c r="BM44" s="18">
        <f ca="1">SUM(BL44-BK44)</f>
        <v>-35393</v>
      </c>
      <c r="BN44" s="19">
        <f ca="1">IF(BM44=0,0,IF(BK44=0,1,BM44/BK44))</f>
        <v>-2.8814504540810304E-2</v>
      </c>
      <c r="BO44" s="18">
        <f>+DH44</f>
        <v>151961</v>
      </c>
      <c r="BP44" s="73">
        <f ca="1">OFFSET(DH44,0,14,1,1)</f>
        <v>146202</v>
      </c>
      <c r="BQ44" s="18">
        <f ca="1">SUM(BP44-BO44)</f>
        <v>-5759</v>
      </c>
      <c r="BR44" s="19">
        <f ca="1">IF(BQ44=0,0,IF(BO44=0,1,BQ44/BO44))</f>
        <v>-3.7897881693329208E-2</v>
      </c>
      <c r="BS44" s="18">
        <f>SUMIF($C$6:BR$6,BS$5,$C44:BR44)</f>
        <v>1380266</v>
      </c>
      <c r="BT44" s="73">
        <f ca="1">SUMIF($C$6:BS$6,BT$5,$C44:BS44)</f>
        <v>1339114</v>
      </c>
      <c r="BU44" s="18">
        <f ca="1">SUM(BT44-BS44)</f>
        <v>-41152</v>
      </c>
      <c r="BV44" s="19">
        <f ca="1">IF(BU44=0,0,IF(BS44=0,1,BU44/BS44))</f>
        <v>-2.9814542993886684E-2</v>
      </c>
      <c r="BW44" s="18">
        <f>+DI44</f>
        <v>142215</v>
      </c>
      <c r="BX44" s="73">
        <f ca="1">OFFSET(DI44,0,14,1,1)</f>
        <v>140419</v>
      </c>
      <c r="BY44" s="18">
        <f ca="1">SUM(BX44-BW44)</f>
        <v>-1796</v>
      </c>
      <c r="BZ44" s="19">
        <f ca="1">IF(BY44=0,0,IF(BW44=0,1,BY44/BW44))</f>
        <v>-1.2628766304538902E-2</v>
      </c>
      <c r="CA44" s="18">
        <f>SUMIF($C$6:BZ$6,CA$5,$C44:BZ44)</f>
        <v>1522481</v>
      </c>
      <c r="CB44" s="73">
        <f ca="1">SUMIF($C$6:CA$6,CB$5,$C44:CA44)</f>
        <v>1479533</v>
      </c>
      <c r="CC44" s="18">
        <f ca="1">SUM(CB44-CA44)</f>
        <v>-42948</v>
      </c>
      <c r="CD44" s="19">
        <f ca="1">IF(CC44=0,0,IF(CA44=0,1,CC44/CA44))</f>
        <v>-2.8209219031304824E-2</v>
      </c>
      <c r="CE44" s="18">
        <f>+DJ44</f>
        <v>122974</v>
      </c>
      <c r="CF44" s="73">
        <f ca="1">OFFSET(DJ44,0,14,1,1)</f>
        <v>116516</v>
      </c>
      <c r="CG44" s="18">
        <f ca="1">SUM(CF44-CE44)</f>
        <v>-6458</v>
      </c>
      <c r="CH44" s="19">
        <f ca="1">IF(CG44=0,0,IF(CE44=0,1,CG44/CE44))</f>
        <v>-5.2515165807406443E-2</v>
      </c>
      <c r="CI44" s="18">
        <f>SUMIF($C$6:CH$6,CI$5,$C44:CH44)</f>
        <v>1645455</v>
      </c>
      <c r="CJ44" s="73">
        <f ca="1">SUMIF($C$6:CI$6,CJ$5,$C44:CI44)</f>
        <v>1596049</v>
      </c>
      <c r="CK44" s="18">
        <f ca="1">SUM(CJ44-CI44)</f>
        <v>-49406</v>
      </c>
      <c r="CL44" s="19">
        <f ca="1">IF(CK44=0,0,IF(CI44=0,1,CK44/CI44))</f>
        <v>-3.0025737561950951E-2</v>
      </c>
      <c r="CM44" s="18">
        <f>+DK44</f>
        <v>103817</v>
      </c>
      <c r="CN44" s="73">
        <f ca="1">OFFSET(DK44,0,14,1,1)</f>
        <v>100839</v>
      </c>
      <c r="CO44" s="18">
        <f ca="1">SUM(CN44-CM44)</f>
        <v>-2978</v>
      </c>
      <c r="CP44" s="19">
        <f ca="1">IF(CO44=0,0,IF(CM44=0,1,CO44/CM44))</f>
        <v>-2.8685090110482869E-2</v>
      </c>
      <c r="CQ44" s="18">
        <f>SUMIF($C$6:CP$6,CQ$5,$C44:CP44)</f>
        <v>1749272</v>
      </c>
      <c r="CR44" s="73">
        <f ca="1">SUMIF($C$6:CQ$6,CR$5,$C44:CQ44)</f>
        <v>1696888</v>
      </c>
      <c r="CS44" s="18">
        <f ca="1">SUM(CR44-CQ44)</f>
        <v>-52384</v>
      </c>
      <c r="CT44" s="19">
        <f ca="1">IF(CS44=0,0,IF(CQ44=0,1,CS44/CQ44))</f>
        <v>-2.9946171893221865E-2</v>
      </c>
      <c r="CW44" t="s">
        <v>17</v>
      </c>
      <c r="CX44" t="s">
        <v>6</v>
      </c>
      <c r="CZ44" s="74">
        <f>SUMIF(TIBA!$A$93:$A$103,'2013-2014'!CZ$7,TIBA!D$93:D$103)</f>
        <v>84204</v>
      </c>
      <c r="DA44" s="74">
        <f>SUMIF(TIBA!$A$93:$A$103,'2013-2014'!DA$7,TIBA!E$93:E$103)</f>
        <v>81792</v>
      </c>
      <c r="DB44" s="74">
        <f>SUMIF(TIBA!$A$93:$A$103,'2013-2014'!DB$7,TIBA!F$93:F$103)</f>
        <v>124453</v>
      </c>
      <c r="DC44" s="74">
        <f>SUMIF(TIBA!$A$93:$A$103,'2013-2014'!DC$7,TIBA!G$93:G$103)</f>
        <v>122851</v>
      </c>
      <c r="DD44" s="74">
        <f>SUMIF(TIBA!$A$93:$A$103,'2013-2014'!DD$7,TIBA!H$93:H$103)</f>
        <v>153493</v>
      </c>
      <c r="DE44" s="74">
        <f>SUMIF(TIBA!$A$93:$A$103,'2013-2014'!DE$7,TIBA!I$93:I$103)</f>
        <v>169944</v>
      </c>
      <c r="DF44" s="74">
        <f>SUMIF(TIBA!$A$93:$A$103,'2013-2014'!DF$7,TIBA!J$93:J$103)</f>
        <v>231049</v>
      </c>
      <c r="DG44" s="74">
        <f>SUMIF(TIBA!$A$93:$A$103,'2013-2014'!DG$7,TIBA!K$93:K$103)</f>
        <v>260519</v>
      </c>
      <c r="DH44" s="74">
        <f>SUMIF(TIBA!$A$93:$A$103,'2013-2014'!DH$7,TIBA!L$93:L$103)</f>
        <v>151961</v>
      </c>
      <c r="DI44" s="74">
        <f>SUMIF(TIBA!$A$93:$A$103,'2013-2014'!DI$7,TIBA!M$93:M$103)</f>
        <v>142215</v>
      </c>
      <c r="DJ44" s="74">
        <f>SUMIF(TIBA!$A$93:$A$103,'2013-2014'!DJ$7,TIBA!N$93:N$103)</f>
        <v>122974</v>
      </c>
      <c r="DK44" s="74">
        <f>SUMIF(TIBA!$A$93:$A$103,'2013-2014'!DK$7,TIBA!O$93:O$103)</f>
        <v>103817</v>
      </c>
      <c r="DN44" s="74">
        <f>SUMIF(TIBA!$A$93:$A$103,'2013-2014'!DN$7,TIBA!D$93:D$103)</f>
        <v>78326</v>
      </c>
      <c r="DO44" s="74">
        <f>SUMIF(TIBA!$A$93:$A$103,'2013-2014'!DO$7,TIBA!E$93:E$103)</f>
        <v>75871</v>
      </c>
      <c r="DP44" s="74">
        <f>SUMIF(TIBA!$A$93:$A$103,'2013-2014'!DP$7,TIBA!F$93:F$103)</f>
        <v>107530</v>
      </c>
      <c r="DQ44" s="74">
        <f>SUMIF(TIBA!$A$93:$A$103,'2013-2014'!DQ$7,TIBA!G$93:G$103)</f>
        <v>126148</v>
      </c>
      <c r="DR44" s="74">
        <f>SUMIF(TIBA!$A$93:$A$103,'2013-2014'!DR$7,TIBA!H$93:H$103)</f>
        <v>151376</v>
      </c>
      <c r="DS44" s="74">
        <f>SUMIF(TIBA!$A$93:$A$103,'2013-2014'!DS$7,TIBA!I$93:I$103)</f>
        <v>166240</v>
      </c>
      <c r="DT44" s="74">
        <f>SUMIF(TIBA!$A$93:$A$103,'2013-2014'!DT$7,TIBA!J$93:J$103)</f>
        <v>230028</v>
      </c>
      <c r="DU44" s="74">
        <f>SUMIF(TIBA!$A$93:$A$103,'2013-2014'!DU$7,TIBA!K$93:K$103)</f>
        <v>257393</v>
      </c>
      <c r="DV44" s="74">
        <f>SUMIF(TIBA!$A$93:$A$103,'2013-2014'!DV$7,TIBA!L$93:L$103)</f>
        <v>146202</v>
      </c>
      <c r="DW44" s="74">
        <f>SUMIF(TIBA!$A$93:$A$103,'2013-2014'!DW$7,TIBA!M$93:M$103)</f>
        <v>140419</v>
      </c>
      <c r="DX44" s="74">
        <f>SUMIF(TIBA!$A$93:$A$103,'2013-2014'!DX$7,TIBA!N$93:N$103)</f>
        <v>116516</v>
      </c>
      <c r="DY44" s="74">
        <f>SUMIF(TIBA!$A$93:$A$103,'2013-2014'!DY$7,TIBA!O$93:O$103)</f>
        <v>100839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30658</v>
      </c>
      <c r="D45" s="73">
        <f ca="1">OFFSET(CZ45,0,14,1,1)</f>
        <v>28840</v>
      </c>
      <c r="E45" s="18">
        <f ca="1">SUM(D45-C45)</f>
        <v>-1818</v>
      </c>
      <c r="F45" s="19">
        <f ca="1">IF(E45=0,0,IF(C45=0,1,E45/C45))</f>
        <v>-5.9299367212473093E-2</v>
      </c>
      <c r="G45" s="18">
        <f>SUMIF($C$6:F$6,G$5,$C45:F45)</f>
        <v>30658</v>
      </c>
      <c r="H45" s="73">
        <f ca="1">SUMIF($C$6:G$6,H$5,$C45:G45)</f>
        <v>28840</v>
      </c>
      <c r="I45" s="18">
        <f ca="1">SUM(H45-G45)</f>
        <v>-1818</v>
      </c>
      <c r="J45" s="19">
        <f ca="1">IF(I45=0,0,IF(G45=0,1,I45/G45))</f>
        <v>-5.9299367212473093E-2</v>
      </c>
      <c r="K45" s="18">
        <f>+DA45</f>
        <v>28318</v>
      </c>
      <c r="L45" s="73">
        <f ca="1">OFFSET(DA45,0,14,1,1)</f>
        <v>28763</v>
      </c>
      <c r="M45" s="18">
        <f ca="1">SUM(L45-K45)</f>
        <v>445</v>
      </c>
      <c r="N45" s="19">
        <f ca="1">IF(M45=0,0,IF(K45=0,1,M45/K45))</f>
        <v>1.5714386609223814E-2</v>
      </c>
      <c r="O45" s="18">
        <f>SUMIF($C$6:N$6,O$5,$C45:N45)</f>
        <v>58976</v>
      </c>
      <c r="P45" s="73">
        <f ca="1">SUMIF($C$6:O$6,P$5,$C45:O45)</f>
        <v>57603</v>
      </c>
      <c r="Q45" s="18">
        <f ca="1">SUM(P45-O45)</f>
        <v>-1373</v>
      </c>
      <c r="R45" s="19">
        <f ca="1">IF(Q45=0,0,IF(O45=0,1,Q45/O45))</f>
        <v>-2.3280656538252849E-2</v>
      </c>
      <c r="S45" s="18">
        <f>+DB45</f>
        <v>31291</v>
      </c>
      <c r="T45" s="73">
        <f ca="1">OFFSET(DB45,0,14,1,1)</f>
        <v>33272</v>
      </c>
      <c r="U45" s="18">
        <f ca="1">SUM(T45-S45)</f>
        <v>1981</v>
      </c>
      <c r="V45" s="19">
        <f ca="1">IF(U45=0,0,IF(S45=0,1,U45/S45))</f>
        <v>6.3308938672461734E-2</v>
      </c>
      <c r="W45" s="18">
        <f>SUMIF($C$6:V$6,W$5,$C45:V45)</f>
        <v>90267</v>
      </c>
      <c r="X45" s="73">
        <f ca="1">SUMIF($C$6:W$6,X$5,$C45:W45)</f>
        <v>90875</v>
      </c>
      <c r="Y45" s="18">
        <f ca="1">SUM(X45-W45)</f>
        <v>608</v>
      </c>
      <c r="Z45" s="19">
        <f ca="1">IF(Y45=0,0,IF(W45=0,1,Y45/W45))</f>
        <v>6.7355733546035652E-3</v>
      </c>
      <c r="AA45" s="18">
        <f>+DC45</f>
        <v>32487</v>
      </c>
      <c r="AB45" s="73">
        <f ca="1">OFFSET(DC45,0,14,1,1)</f>
        <v>34261</v>
      </c>
      <c r="AC45" s="18">
        <f ca="1">SUM(AB45-AA45)</f>
        <v>1774</v>
      </c>
      <c r="AD45" s="19">
        <f ca="1">IF(AC45=0,0,IF(AA45=0,1,AC45/AA45))</f>
        <v>5.4606457967802509E-2</v>
      </c>
      <c r="AE45" s="18">
        <f>SUMIF($C$6:AD$6,AE$5,$C45:AD45)</f>
        <v>122754</v>
      </c>
      <c r="AF45" s="73">
        <f ca="1">SUMIF($C$6:AE$6,AF$5,$C45:AE45)</f>
        <v>125136</v>
      </c>
      <c r="AG45" s="18">
        <f ca="1">SUM(AF45-AE45)</f>
        <v>2382</v>
      </c>
      <c r="AH45" s="19">
        <f ca="1">IF(AG45=0,0,IF(AE45=0,1,AG45/AE45))</f>
        <v>1.9404662984505598E-2</v>
      </c>
      <c r="AI45" s="18">
        <f>+DD45</f>
        <v>32829</v>
      </c>
      <c r="AJ45" s="73">
        <f ca="1">OFFSET(DD45,0,14,1,1)</f>
        <v>34192</v>
      </c>
      <c r="AK45" s="18">
        <f ca="1">SUM(AJ45-AI45)</f>
        <v>1363</v>
      </c>
      <c r="AL45" s="19">
        <f ca="1">IF(AK45=0,0,IF(AI45=0,1,AK45/AI45))</f>
        <v>4.1518169910749643E-2</v>
      </c>
      <c r="AM45" s="18">
        <f>SUMIF($C$6:AL$6,AM$5,$C45:AL45)</f>
        <v>155583</v>
      </c>
      <c r="AN45" s="73">
        <f ca="1">SUMIF($C$6:AM$6,AN$5,$C45:AM45)</f>
        <v>159328</v>
      </c>
      <c r="AO45" s="18">
        <f ca="1">SUM(AN45-AM45)</f>
        <v>3745</v>
      </c>
      <c r="AP45" s="19">
        <f ca="1">IF(AO45=0,0,IF(AM45=0,1,AO45/AM45))</f>
        <v>2.4070753231394175E-2</v>
      </c>
      <c r="AQ45" s="18">
        <f>+DE45</f>
        <v>30600</v>
      </c>
      <c r="AR45" s="73">
        <f ca="1">OFFSET(DE45,0,14,1,1)</f>
        <v>32036</v>
      </c>
      <c r="AS45" s="18">
        <f ca="1">SUM(AR45-AQ45)</f>
        <v>1436</v>
      </c>
      <c r="AT45" s="19">
        <f ca="1">IF(AS45=0,0,IF(AQ45=0,1,AS45/AQ45))</f>
        <v>4.6928104575163401E-2</v>
      </c>
      <c r="AU45" s="18">
        <f>SUMIF($C$6:AT$6,AU$5,$C45:AT45)</f>
        <v>186183</v>
      </c>
      <c r="AV45" s="73">
        <f ca="1">SUMIF($C$6:AU$6,AV$5,$C45:AU45)</f>
        <v>191364</v>
      </c>
      <c r="AW45" s="18">
        <f ca="1">SUM(AV45-AU45)</f>
        <v>5181</v>
      </c>
      <c r="AX45" s="19">
        <f ca="1">IF(AW45=0,0,IF(AU45=0,1,AW45/AU45))</f>
        <v>2.7827460079599103E-2</v>
      </c>
      <c r="AY45" s="18">
        <f>+DF45</f>
        <v>31282</v>
      </c>
      <c r="AZ45" s="73">
        <f ca="1">OFFSET(DF45,0,14,1,1)</f>
        <v>32810</v>
      </c>
      <c r="BA45" s="18">
        <f ca="1">SUM(AZ45-AY45)</f>
        <v>1528</v>
      </c>
      <c r="BB45" s="19">
        <f ca="1">IF(BA45=0,0,IF(AY45=0,1,BA45/AY45))</f>
        <v>4.8845981714724124E-2</v>
      </c>
      <c r="BC45" s="18">
        <f>SUMIF($C$6:BB$6,BC$5,$C45:BB45)</f>
        <v>217465</v>
      </c>
      <c r="BD45" s="73">
        <f ca="1">SUMIF($C$6:BC$6,BD$5,$C45:BC45)</f>
        <v>224174</v>
      </c>
      <c r="BE45" s="18">
        <f ca="1">SUM(BD45-BC45)</f>
        <v>6709</v>
      </c>
      <c r="BF45" s="19">
        <f ca="1">IF(BE45=0,0,IF(BC45=0,1,BE45/BC45))</f>
        <v>3.085094153082105E-2</v>
      </c>
      <c r="BG45" s="18">
        <f>+DG45</f>
        <v>31600</v>
      </c>
      <c r="BH45" s="73">
        <f ca="1">OFFSET(DG45,0,14,1,1)</f>
        <v>30522</v>
      </c>
      <c r="BI45" s="18">
        <f ca="1">SUM(BH45-BG45)</f>
        <v>-1078</v>
      </c>
      <c r="BJ45" s="19">
        <f ca="1">IF(BI45=0,0,IF(BG45=0,1,BI45/BG45))</f>
        <v>-3.4113924050632911E-2</v>
      </c>
      <c r="BK45" s="18">
        <f>SUMIF($C$6:BJ$6,BK$5,$C45:BJ45)</f>
        <v>249065</v>
      </c>
      <c r="BL45" s="73">
        <f ca="1">SUMIF($C$6:BK$6,BL$5,$C45:BK45)</f>
        <v>254696</v>
      </c>
      <c r="BM45" s="18">
        <f ca="1">SUM(BL45-BK45)</f>
        <v>5631</v>
      </c>
      <c r="BN45" s="19">
        <f ca="1">IF(BM45=0,0,IF(BK45=0,1,BM45/BK45))</f>
        <v>2.2608555999437899E-2</v>
      </c>
      <c r="BO45" s="18">
        <f>+DH45</f>
        <v>30626</v>
      </c>
      <c r="BP45" s="73">
        <f ca="1">OFFSET(DH45,0,14,1,1)</f>
        <v>33189</v>
      </c>
      <c r="BQ45" s="18">
        <f ca="1">SUM(BP45-BO45)</f>
        <v>2563</v>
      </c>
      <c r="BR45" s="19">
        <f ca="1">IF(BQ45=0,0,IF(BO45=0,1,BQ45/BO45))</f>
        <v>8.3687063279566376E-2</v>
      </c>
      <c r="BS45" s="18">
        <f>SUMIF($C$6:BR$6,BS$5,$C45:BR45)</f>
        <v>279691</v>
      </c>
      <c r="BT45" s="73">
        <f ca="1">SUMIF($C$6:BS$6,BT$5,$C45:BS45)</f>
        <v>287885</v>
      </c>
      <c r="BU45" s="18">
        <f ca="1">SUM(BT45-BS45)</f>
        <v>8194</v>
      </c>
      <c r="BV45" s="19">
        <f ca="1">IF(BU45=0,0,IF(BS45=0,1,BU45/BS45))</f>
        <v>2.929661662334505E-2</v>
      </c>
      <c r="BW45" s="18">
        <f>+DI45</f>
        <v>33952</v>
      </c>
      <c r="BX45" s="73">
        <f ca="1">OFFSET(DI45,0,14,1,1)</f>
        <v>34795</v>
      </c>
      <c r="BY45" s="18">
        <f ca="1">SUM(BX45-BW45)</f>
        <v>843</v>
      </c>
      <c r="BZ45" s="19">
        <f ca="1">IF(BY45=0,0,IF(BW45=0,1,BY45/BW45))</f>
        <v>2.4829170593779454E-2</v>
      </c>
      <c r="CA45" s="18">
        <f>SUMIF($C$6:BZ$6,CA$5,$C45:BZ45)</f>
        <v>313643</v>
      </c>
      <c r="CB45" s="73">
        <f ca="1">SUMIF($C$6:CA$6,CB$5,$C45:CA45)</f>
        <v>322680</v>
      </c>
      <c r="CC45" s="18">
        <f ca="1">SUM(CB45-CA45)</f>
        <v>9037</v>
      </c>
      <c r="CD45" s="19">
        <f ca="1">IF(CC45=0,0,IF(CA45=0,1,CC45/CA45))</f>
        <v>2.8813013521742873E-2</v>
      </c>
      <c r="CE45" s="18">
        <f>+DJ45</f>
        <v>29959</v>
      </c>
      <c r="CF45" s="73">
        <f ca="1">OFFSET(DJ45,0,14,1,1)</f>
        <v>31773</v>
      </c>
      <c r="CG45" s="18">
        <f ca="1">SUM(CF45-CE45)</f>
        <v>1814</v>
      </c>
      <c r="CH45" s="19">
        <f ca="1">IF(CG45=0,0,IF(CE45=0,1,CG45/CE45))</f>
        <v>6.0549417537300976E-2</v>
      </c>
      <c r="CI45" s="18">
        <f>SUMIF($C$6:CH$6,CI$5,$C45:CH45)</f>
        <v>343602</v>
      </c>
      <c r="CJ45" s="73">
        <f ca="1">SUMIF($C$6:CI$6,CJ$5,$C45:CI45)</f>
        <v>354453</v>
      </c>
      <c r="CK45" s="18">
        <f ca="1">SUM(CJ45-CI45)</f>
        <v>10851</v>
      </c>
      <c r="CL45" s="19">
        <f ca="1">IF(CK45=0,0,IF(CI45=0,1,CK45/CI45))</f>
        <v>3.1580142141198246E-2</v>
      </c>
      <c r="CM45" s="18">
        <f>+DK45</f>
        <v>26157</v>
      </c>
      <c r="CN45" s="73">
        <f ca="1">OFFSET(DK45,0,14,1,1)</f>
        <v>28641</v>
      </c>
      <c r="CO45" s="18">
        <f ca="1">SUM(CN45-CM45)</f>
        <v>2484</v>
      </c>
      <c r="CP45" s="19">
        <f ca="1">IF(CO45=0,0,IF(CM45=0,1,CO45/CM45))</f>
        <v>9.4965018924188557E-2</v>
      </c>
      <c r="CQ45" s="18">
        <f>SUMIF($C$6:CP$6,CQ$5,$C45:CP45)</f>
        <v>369759</v>
      </c>
      <c r="CR45" s="73">
        <f ca="1">SUMIF($C$6:CQ$6,CR$5,$C45:CQ45)</f>
        <v>383094</v>
      </c>
      <c r="CS45" s="18">
        <f ca="1">SUM(CR45-CQ45)</f>
        <v>13335</v>
      </c>
      <c r="CT45" s="19">
        <f ca="1">IF(CS45=0,0,IF(CQ45=0,1,CS45/CQ45))</f>
        <v>3.6064030895799695E-2</v>
      </c>
      <c r="CW45" t="s">
        <v>17</v>
      </c>
      <c r="CX45" t="s">
        <v>7</v>
      </c>
      <c r="CY45" s="7"/>
      <c r="CZ45" s="74">
        <f>SUMIF(TIBA!$A$111:$A$121,'2013-2014'!CZ$7,TIBA!D$111:D$121)</f>
        <v>30658</v>
      </c>
      <c r="DA45" s="74">
        <f>SUMIF(TIBA!$A$111:$A$121,'2013-2014'!DA$7,TIBA!E$111:E$121)</f>
        <v>28318</v>
      </c>
      <c r="DB45" s="74">
        <f>SUMIF(TIBA!$A$111:$A$121,'2013-2014'!DB$7,TIBA!F$111:F$121)</f>
        <v>31291</v>
      </c>
      <c r="DC45" s="74">
        <f>SUMIF(TIBA!$A$111:$A$121,'2013-2014'!DC$7,TIBA!G$111:G$121)</f>
        <v>32487</v>
      </c>
      <c r="DD45" s="74">
        <f>SUMIF(TIBA!$A$111:$A$121,'2013-2014'!DD$7,TIBA!H$111:H$121)</f>
        <v>32829</v>
      </c>
      <c r="DE45" s="74">
        <f>SUMIF(TIBA!$A$111:$A$121,'2013-2014'!DE$7,TIBA!I$111:I$121)</f>
        <v>30600</v>
      </c>
      <c r="DF45" s="74">
        <f>SUMIF(TIBA!$A$111:$A$121,'2013-2014'!DF$7,TIBA!J$111:J$121)</f>
        <v>31282</v>
      </c>
      <c r="DG45" s="74">
        <f>SUMIF(TIBA!$A$111:$A$121,'2013-2014'!DG$7,TIBA!K$111:K$121)</f>
        <v>31600</v>
      </c>
      <c r="DH45" s="74">
        <f>SUMIF(TIBA!$A$111:$A$121,'2013-2014'!DH$7,TIBA!L$111:L$121)</f>
        <v>30626</v>
      </c>
      <c r="DI45" s="74">
        <f>SUMIF(TIBA!$A$111:$A$121,'2013-2014'!DI$7,TIBA!M$111:M$121)</f>
        <v>33952</v>
      </c>
      <c r="DJ45" s="74">
        <f>SUMIF(TIBA!$A$111:$A$121,'2013-2014'!DJ$7,TIBA!N$111:N$121)</f>
        <v>29959</v>
      </c>
      <c r="DK45" s="74">
        <f>SUMIF(TIBA!$A$111:$A$121,'2013-2014'!DK$7,TIBA!O$111:O$121)</f>
        <v>26157</v>
      </c>
      <c r="DN45" s="74">
        <f>SUMIF(TIBA!$A$111:$A$121,'2013-2014'!DN$7,TIBA!D$111:D$121)</f>
        <v>28840</v>
      </c>
      <c r="DO45" s="74">
        <f>SUMIF(TIBA!$A$111:$A$121,'2013-2014'!DO$7,TIBA!E$111:E$121)</f>
        <v>28763</v>
      </c>
      <c r="DP45" s="74">
        <f>SUMIF(TIBA!$A$111:$A$121,'2013-2014'!DP$7,TIBA!F$111:F$121)</f>
        <v>33272</v>
      </c>
      <c r="DQ45" s="74">
        <f>SUMIF(TIBA!$A$111:$A$121,'2013-2014'!DQ$7,TIBA!G$111:G$121)</f>
        <v>34261</v>
      </c>
      <c r="DR45" s="74">
        <f>SUMIF(TIBA!$A$111:$A$121,'2013-2014'!DR$7,TIBA!H$111:H$121)</f>
        <v>34192</v>
      </c>
      <c r="DS45" s="74">
        <f>SUMIF(TIBA!$A$111:$A$121,'2013-2014'!DS$7,TIBA!I$111:I$121)</f>
        <v>32036</v>
      </c>
      <c r="DT45" s="74">
        <f>SUMIF(TIBA!$A$111:$A$121,'2013-2014'!DT$7,TIBA!J$111:J$121)</f>
        <v>32810</v>
      </c>
      <c r="DU45" s="74">
        <f>SUMIF(TIBA!$A$111:$A$121,'2013-2014'!DU$7,TIBA!K$111:K$121)</f>
        <v>30522</v>
      </c>
      <c r="DV45" s="74">
        <f>SUMIF(TIBA!$A$111:$A$121,'2013-2014'!DV$7,TIBA!L$111:L$121)</f>
        <v>33189</v>
      </c>
      <c r="DW45" s="74">
        <f>SUMIF(TIBA!$A$111:$A$121,'2013-2014'!DW$7,TIBA!M$111:M$121)</f>
        <v>34795</v>
      </c>
      <c r="DX45" s="74">
        <f>SUMIF(TIBA!$A$111:$A$121,'2013-2014'!DX$7,TIBA!N$111:N$121)</f>
        <v>31773</v>
      </c>
      <c r="DY45" s="74">
        <f>SUMIF(TIBA!$A$111:$A$121,'2013-2014'!DY$7,TIBA!O$111:O$121)</f>
        <v>28641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SUMIF(TIBA!$A$129:$A$139,'2013-2014'!CZ$7,TIBA!D$129:D$139)</f>
        <v>0</v>
      </c>
      <c r="DA46" s="74">
        <f>SUMIF(TIBA!$A$129:$A$139,'2013-2014'!DA$7,TIBA!E$129:E$139)</f>
        <v>0</v>
      </c>
      <c r="DB46" s="74">
        <f>SUMIF(TIBA!$A$129:$A$139,'2013-2014'!DB$7,TIBA!F$129:F$139)</f>
        <v>0</v>
      </c>
      <c r="DC46" s="74">
        <f>SUMIF(TIBA!$A$129:$A$139,'2013-2014'!DC$7,TIBA!G$129:G$139)</f>
        <v>0</v>
      </c>
      <c r="DD46" s="74">
        <f>SUMIF(TIBA!$A$129:$A$139,'2013-2014'!DD$7,TIBA!H$129:H$139)</f>
        <v>0</v>
      </c>
      <c r="DE46" s="74">
        <f>SUMIF(TIBA!$A$129:$A$139,'2013-2014'!DE$7,TIBA!I$129:I$139)</f>
        <v>0</v>
      </c>
      <c r="DF46" s="74">
        <f>SUMIF(TIBA!$A$129:$A$139,'2013-2014'!DF$7,TIBA!J$129:J$139)</f>
        <v>0</v>
      </c>
      <c r="DG46" s="74">
        <f>SUMIF(TIBA!$A$129:$A$139,'2013-2014'!DG$7,TIBA!K$129:K$139)</f>
        <v>0</v>
      </c>
      <c r="DH46" s="74">
        <f>SUMIF(TIBA!$A$129:$A$139,'2013-2014'!DH$7,TIBA!L$129:L$139)</f>
        <v>0</v>
      </c>
      <c r="DI46" s="74">
        <f>SUMIF(TIBA!$A$129:$A$139,'2013-2014'!DI$7,TIBA!M$129:M$139)</f>
        <v>0</v>
      </c>
      <c r="DJ46" s="74">
        <f>SUMIF(TIBA!$A$129:$A$139,'2013-2014'!DJ$7,TIBA!N$129:N$139)</f>
        <v>0</v>
      </c>
      <c r="DK46" s="74">
        <f>SUMIF(TIBA!$A$129:$A$139,'2013-2014'!DK$7,TIBA!O$129:O$139)</f>
        <v>0</v>
      </c>
      <c r="DN46" s="74">
        <f>SUMIF(TIBA!$A$129:$A$139,'2013-2014'!DN$7,TIBA!D$129:D$139)</f>
        <v>0</v>
      </c>
      <c r="DO46" s="74">
        <f>SUMIF(TIBA!$A$129:$A$139,'2013-2014'!DO$7,TIBA!E$129:E$139)</f>
        <v>0</v>
      </c>
      <c r="DP46" s="74">
        <f>SUMIF(TIBA!$A$129:$A$139,'2013-2014'!DP$7,TIBA!F$129:F$139)</f>
        <v>0</v>
      </c>
      <c r="DQ46" s="74">
        <f>SUMIF(TIBA!$A$129:$A$139,'2013-2014'!DQ$7,TIBA!G$129:G$139)</f>
        <v>0</v>
      </c>
      <c r="DR46" s="74">
        <f>SUMIF(TIBA!$A$129:$A$139,'2013-2014'!DR$7,TIBA!H$129:H$139)</f>
        <v>0</v>
      </c>
      <c r="DS46" s="74">
        <f>SUMIF(TIBA!$A$129:$A$139,'2013-2014'!DS$7,TIBA!I$129:I$139)</f>
        <v>0</v>
      </c>
      <c r="DT46" s="74">
        <f>SUMIF(TIBA!$A$129:$A$139,'2013-2014'!DT$7,TIBA!J$129:J$139)</f>
        <v>0</v>
      </c>
      <c r="DU46" s="74">
        <f>SUMIF(TIBA!$A$129:$A$139,'2013-2014'!DU$7,TIBA!K$129:K$139)</f>
        <v>0</v>
      </c>
      <c r="DV46" s="74">
        <f>SUMIF(TIBA!$A$129:$A$139,'2013-2014'!DV$7,TIBA!L$129:L$139)</f>
        <v>0</v>
      </c>
      <c r="DW46" s="74">
        <f>SUMIF(TIBA!$A$129:$A$139,'2013-2014'!DW$7,TIBA!M$129:M$139)</f>
        <v>0</v>
      </c>
      <c r="DX46" s="74">
        <f>SUMIF(TIBA!$A$129:$A$139,'2013-2014'!DX$7,TIBA!N$129:N$139)</f>
        <v>0</v>
      </c>
      <c r="DY46" s="74">
        <f>SUMIF(TIBA!$A$129:$A$139,'2013-2014'!DY$7,TIBA!O$129:O$139)</f>
        <v>0</v>
      </c>
    </row>
    <row r="47" spans="1:130" s="7" customFormat="1">
      <c r="A47" s="75"/>
      <c r="B47" s="24" t="s">
        <v>9</v>
      </c>
      <c r="C47" s="12">
        <f>+SUM(C44:C46)</f>
        <v>114862</v>
      </c>
      <c r="D47" s="86">
        <f ca="1">+SUM(D44:D46)</f>
        <v>107166</v>
      </c>
      <c r="E47" s="12">
        <f ca="1">SUM(E44:E46)</f>
        <v>-7696</v>
      </c>
      <c r="F47" s="13">
        <f ca="1">IF(E47=0,0,IF(C47=0,1,E47/C47))</f>
        <v>-6.7002141700475359E-2</v>
      </c>
      <c r="G47" s="12">
        <f>SUM(G44:G46)</f>
        <v>114862</v>
      </c>
      <c r="H47" s="86">
        <f ca="1">SUM(H44:H46)</f>
        <v>107166</v>
      </c>
      <c r="I47" s="12">
        <f ca="1">SUM(I44:I46)</f>
        <v>-7696</v>
      </c>
      <c r="J47" s="13">
        <f ca="1">IF(I47=0,0,IF(G47=0,1,I47/G47))</f>
        <v>-6.7002141700475359E-2</v>
      </c>
      <c r="K47" s="12">
        <f>+SUM(K44:K46)</f>
        <v>110110</v>
      </c>
      <c r="L47" s="86">
        <f ca="1">+SUM(L44:L46)</f>
        <v>104634</v>
      </c>
      <c r="M47" s="12">
        <f ca="1">SUM(M44:M46)</f>
        <v>-5476</v>
      </c>
      <c r="N47" s="13">
        <f ca="1">IF(M47=0,0,IF(K47=0,1,M47/K47))</f>
        <v>-4.9732086095722459E-2</v>
      </c>
      <c r="O47" s="12">
        <f>SUM(O44:O46)</f>
        <v>224972</v>
      </c>
      <c r="P47" s="86">
        <f ca="1">SUM(P44:P46)</f>
        <v>211800</v>
      </c>
      <c r="Q47" s="12">
        <f ca="1">SUM(Q44:Q46)</f>
        <v>-13172</v>
      </c>
      <c r="R47" s="13">
        <f ca="1">IF(Q47=0,0,IF(O47=0,1,Q47/O47))</f>
        <v>-5.8549508383265475E-2</v>
      </c>
      <c r="S47" s="12">
        <f>+SUM(S44:S46)</f>
        <v>155744</v>
      </c>
      <c r="T47" s="86">
        <f ca="1">+SUM(T44:T46)</f>
        <v>140802</v>
      </c>
      <c r="U47" s="12">
        <f ca="1">SUM(U44:U46)</f>
        <v>-14942</v>
      </c>
      <c r="V47" s="13">
        <f ca="1">IF(U47=0,0,IF(S47=0,1,U47/S47))</f>
        <v>-9.5939490445859879E-2</v>
      </c>
      <c r="W47" s="12">
        <f>SUM(W44:W46)</f>
        <v>380716</v>
      </c>
      <c r="X47" s="86">
        <f ca="1">SUM(X44:X46)</f>
        <v>352602</v>
      </c>
      <c r="Y47" s="12">
        <f ca="1">SUM(Y44:Y46)</f>
        <v>-28114</v>
      </c>
      <c r="Z47" s="13">
        <f ca="1">IF(Y47=0,0,IF(W47=0,1,Y47/W47))</f>
        <v>-7.3845070866472642E-2</v>
      </c>
      <c r="AA47" s="12">
        <f>+SUM(AA44:AA46)</f>
        <v>155338</v>
      </c>
      <c r="AB47" s="86">
        <f ca="1">+SUM(AB44:AB46)</f>
        <v>160409</v>
      </c>
      <c r="AC47" s="12">
        <f ca="1">SUM(AC44:AC46)</f>
        <v>5071</v>
      </c>
      <c r="AD47" s="13">
        <f ca="1">IF(AC47=0,0,IF(AA47=0,1,AC47/AA47))</f>
        <v>3.2644941997450723E-2</v>
      </c>
      <c r="AE47" s="12">
        <f>SUM(AE44:AE46)</f>
        <v>536054</v>
      </c>
      <c r="AF47" s="86">
        <f ca="1">SUM(AF44:AF46)</f>
        <v>513011</v>
      </c>
      <c r="AG47" s="12">
        <f ca="1">SUM(AG44:AG46)</f>
        <v>-23043</v>
      </c>
      <c r="AH47" s="13">
        <f ca="1">IF(AG47=0,0,IF(AE47=0,1,AG47/AE47))</f>
        <v>-4.2986340928339306E-2</v>
      </c>
      <c r="AI47" s="12">
        <f>+SUM(AI44:AI46)</f>
        <v>186322</v>
      </c>
      <c r="AJ47" s="86">
        <f ca="1">+SUM(AJ44:AJ46)</f>
        <v>185568</v>
      </c>
      <c r="AK47" s="12">
        <f ca="1">SUM(AK44:AK46)</f>
        <v>-754</v>
      </c>
      <c r="AL47" s="13">
        <f ca="1">IF(AK47=0,0,IF(AI47=0,1,AK47/AI47))</f>
        <v>-4.0467577634417835E-3</v>
      </c>
      <c r="AM47" s="12">
        <f>SUM(AM44:AM46)</f>
        <v>722376</v>
      </c>
      <c r="AN47" s="86">
        <f ca="1">SUM(AN44:AN46)</f>
        <v>698579</v>
      </c>
      <c r="AO47" s="12">
        <f ca="1">SUM(AO44:AO46)</f>
        <v>-23797</v>
      </c>
      <c r="AP47" s="13">
        <f ca="1">IF(AO47=0,0,IF(AM47=0,1,AO47/AM47))</f>
        <v>-3.2942678051319535E-2</v>
      </c>
      <c r="AQ47" s="12">
        <f>+SUM(AQ44:AQ46)</f>
        <v>200544</v>
      </c>
      <c r="AR47" s="86">
        <f ca="1">+SUM(AR44:AR46)</f>
        <v>198276</v>
      </c>
      <c r="AS47" s="12">
        <f ca="1">SUM(AS44:AS46)</f>
        <v>-2268</v>
      </c>
      <c r="AT47" s="13">
        <f ca="1">IF(AS47=0,0,IF(AQ47=0,1,AS47/AQ47))</f>
        <v>-1.1309238870272858E-2</v>
      </c>
      <c r="AU47" s="12">
        <f>SUM(AU44:AU46)</f>
        <v>922920</v>
      </c>
      <c r="AV47" s="86">
        <f ca="1">SUM(AV44:AV46)</f>
        <v>896855</v>
      </c>
      <c r="AW47" s="12">
        <f ca="1">SUM(AW44:AW46)</f>
        <v>-26065</v>
      </c>
      <c r="AX47" s="13">
        <f ca="1">IF(AW47=0,0,IF(AU47=0,1,AW47/AU47))</f>
        <v>-2.8241884453690462E-2</v>
      </c>
      <c r="AY47" s="12">
        <f>+SUM(AY44:AY46)</f>
        <v>262331</v>
      </c>
      <c r="AZ47" s="86">
        <f ca="1">+SUM(AZ44:AZ46)</f>
        <v>262838</v>
      </c>
      <c r="BA47" s="12">
        <f ca="1">SUM(BA44:BA46)</f>
        <v>507</v>
      </c>
      <c r="BB47" s="13">
        <f ca="1">IF(BA47=0,0,IF(AY47=0,1,BA47/AY47))</f>
        <v>1.9326728446123409E-3</v>
      </c>
      <c r="BC47" s="12">
        <f>SUM(BC44:BC46)</f>
        <v>1185251</v>
      </c>
      <c r="BD47" s="86">
        <f ca="1">SUM(BD44:BD46)</f>
        <v>1159693</v>
      </c>
      <c r="BE47" s="12">
        <f ca="1">SUM(BE44:BE46)</f>
        <v>-25558</v>
      </c>
      <c r="BF47" s="13">
        <f ca="1">IF(BE47=0,0,IF(BC47=0,1,BE47/BC47))</f>
        <v>-2.1563365059384047E-2</v>
      </c>
      <c r="BG47" s="12">
        <f>+SUM(BG44:BG46)</f>
        <v>292119</v>
      </c>
      <c r="BH47" s="86">
        <f ca="1">+SUM(BH44:BH46)</f>
        <v>287915</v>
      </c>
      <c r="BI47" s="12">
        <f ca="1">SUM(BI44:BI46)</f>
        <v>-4204</v>
      </c>
      <c r="BJ47" s="13">
        <f ca="1">IF(BI47=0,0,IF(BG47=0,1,BI47/BG47))</f>
        <v>-1.4391395287536928E-2</v>
      </c>
      <c r="BK47" s="12">
        <f>SUM(BK44:BK46)</f>
        <v>1477370</v>
      </c>
      <c r="BL47" s="86">
        <f ca="1">SUM(BL44:BL46)</f>
        <v>1447608</v>
      </c>
      <c r="BM47" s="12">
        <f ca="1">SUM(BM44:BM46)</f>
        <v>-29762</v>
      </c>
      <c r="BN47" s="13">
        <f ca="1">IF(BM47=0,0,IF(BK47=0,1,BM47/BK47))</f>
        <v>-2.0145258127618675E-2</v>
      </c>
      <c r="BO47" s="12">
        <f>+SUM(BO44:BO46)</f>
        <v>182587</v>
      </c>
      <c r="BP47" s="86">
        <f ca="1">+SUM(BP44:BP46)</f>
        <v>179391</v>
      </c>
      <c r="BQ47" s="12">
        <f ca="1">SUM(BQ44:BQ46)</f>
        <v>-3196</v>
      </c>
      <c r="BR47" s="13">
        <f ca="1">IF(BQ47=0,0,IF(BO47=0,1,BQ47/BO47))</f>
        <v>-1.7503984401956326E-2</v>
      </c>
      <c r="BS47" s="12">
        <f>SUM(BS44:BS46)</f>
        <v>1659957</v>
      </c>
      <c r="BT47" s="86">
        <f ca="1">SUM(BT44:BT46)</f>
        <v>1626999</v>
      </c>
      <c r="BU47" s="12">
        <f ca="1">SUM(BU44:BU46)</f>
        <v>-32958</v>
      </c>
      <c r="BV47" s="13">
        <f ca="1">IF(BU47=0,0,IF(BS47=0,1,BU47/BS47))</f>
        <v>-1.9854731176771445E-2</v>
      </c>
      <c r="BW47" s="12">
        <f>+SUM(BW44:BW46)</f>
        <v>176167</v>
      </c>
      <c r="BX47" s="86">
        <f ca="1">+SUM(BX44:BX46)</f>
        <v>175214</v>
      </c>
      <c r="BY47" s="12">
        <f ca="1">SUM(BY44:BY46)</f>
        <v>-953</v>
      </c>
      <c r="BZ47" s="13">
        <f ca="1">IF(BY47=0,0,IF(BW47=0,1,BY47/BW47))</f>
        <v>-5.4096397168595708E-3</v>
      </c>
      <c r="CA47" s="12">
        <f>SUM(CA44:CA46)</f>
        <v>1836124</v>
      </c>
      <c r="CB47" s="86">
        <f ca="1">SUM(CB44:CB46)</f>
        <v>1802213</v>
      </c>
      <c r="CC47" s="12">
        <f ca="1">SUM(CC44:CC46)</f>
        <v>-33911</v>
      </c>
      <c r="CD47" s="13">
        <f ca="1">IF(CC47=0,0,IF(CA47=0,1,CC47/CA47))</f>
        <v>-1.8468796225091552E-2</v>
      </c>
      <c r="CE47" s="12">
        <f>+SUM(CE44:CE46)</f>
        <v>152933</v>
      </c>
      <c r="CF47" s="86">
        <f ca="1">+SUM(CF44:CF46)</f>
        <v>148289</v>
      </c>
      <c r="CG47" s="12">
        <f ca="1">SUM(CG44:CG46)</f>
        <v>-4644</v>
      </c>
      <c r="CH47" s="13">
        <f ca="1">IF(CG47=0,0,IF(CE47=0,1,CG47/CE47))</f>
        <v>-3.0366238810459481E-2</v>
      </c>
      <c r="CI47" s="12">
        <f>SUM(CI44:CI46)</f>
        <v>1989057</v>
      </c>
      <c r="CJ47" s="86">
        <f ca="1">SUM(CJ44:CJ46)</f>
        <v>1950502</v>
      </c>
      <c r="CK47" s="12">
        <f ca="1">SUM(CK44:CK46)</f>
        <v>-38555</v>
      </c>
      <c r="CL47" s="13">
        <f ca="1">IF(CK47=0,0,IF(CI47=0,1,CK47/CI47))</f>
        <v>-1.9383557132852402E-2</v>
      </c>
      <c r="CM47" s="12">
        <f>+SUM(CM44:CM46)</f>
        <v>129974</v>
      </c>
      <c r="CN47" s="86">
        <f ca="1">+SUM(CN44:CN46)</f>
        <v>129480</v>
      </c>
      <c r="CO47" s="12">
        <f ca="1">SUM(CO44:CO46)</f>
        <v>-494</v>
      </c>
      <c r="CP47" s="13">
        <f ca="1">IF(CO47=0,0,IF(CM47=0,1,CO47/CM47))</f>
        <v>-3.8007601520304059E-3</v>
      </c>
      <c r="CQ47" s="12">
        <f>SUM(CQ44:CQ46)</f>
        <v>2119031</v>
      </c>
      <c r="CR47" s="86">
        <f ca="1">SUM(CR44:CR46)</f>
        <v>2079982</v>
      </c>
      <c r="CS47" s="12">
        <f ca="1">SUM(CS44:CS46)</f>
        <v>-39049</v>
      </c>
      <c r="CT47" s="13">
        <f ca="1">IF(CS47=0,0,IF(CQ47=0,1,CS47/CQ47))</f>
        <v>-1.8427762500878939E-2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196473</v>
      </c>
      <c r="D49" s="73">
        <f ca="1">OFFSET(CZ49,0,14,1,1)</f>
        <v>165717</v>
      </c>
      <c r="E49" s="18">
        <f ca="1">SUM(D49-C49)</f>
        <v>-30756</v>
      </c>
      <c r="F49" s="19">
        <f ca="1">IF(E49=0,0,IF(C49=0,1,E49/C49))</f>
        <v>-0.15654059336397366</v>
      </c>
      <c r="G49" s="18">
        <f>SUMIF($C$6:F$6,G$5,$C49:F49)</f>
        <v>196473</v>
      </c>
      <c r="H49" s="73">
        <f ca="1">SUMIF($C$6:G$6,H$5,$C49:G49)</f>
        <v>165717</v>
      </c>
      <c r="I49" s="18">
        <f ca="1">SUM(H49-G49)</f>
        <v>-30756</v>
      </c>
      <c r="J49" s="19">
        <f ca="1">IF(I49=0,0,IF(G49=0,1,I49/G49))</f>
        <v>-0.15654059336397366</v>
      </c>
      <c r="K49" s="18">
        <f>+DA49</f>
        <v>184926</v>
      </c>
      <c r="L49" s="73">
        <f ca="1">OFFSET(DA49,0,14,1,1)</f>
        <v>158456</v>
      </c>
      <c r="M49" s="18">
        <f ca="1">SUM(L49-K49)</f>
        <v>-26470</v>
      </c>
      <c r="N49" s="19">
        <f ca="1">IF(M49=0,0,IF(K49=0,1,M49/K49))</f>
        <v>-0.14313833641564733</v>
      </c>
      <c r="O49" s="18">
        <f>SUMIF($C$6:N$6,O$5,$C49:N49)</f>
        <v>381399</v>
      </c>
      <c r="P49" s="73">
        <f ca="1">SUMIF($C$6:O$6,P$5,$C49:O49)</f>
        <v>324173</v>
      </c>
      <c r="Q49" s="18">
        <f ca="1">SUM(P49-O49)</f>
        <v>-57226</v>
      </c>
      <c r="R49" s="19">
        <f ca="1">IF(Q49=0,0,IF(O49=0,1,Q49/O49))</f>
        <v>-0.15004234410682776</v>
      </c>
      <c r="S49" s="18">
        <f>+DB49</f>
        <v>247878</v>
      </c>
      <c r="T49" s="73">
        <f ca="1">OFFSET(DB49,0,14,1,1)</f>
        <v>210660</v>
      </c>
      <c r="U49" s="18">
        <f ca="1">SUM(T49-S49)</f>
        <v>-37218</v>
      </c>
      <c r="V49" s="19">
        <f ca="1">IF(U49=0,0,IF(S49=0,1,U49/S49))</f>
        <v>-0.15014644300825405</v>
      </c>
      <c r="W49" s="18">
        <f>SUMIF($C$6:V$6,W$5,$C49:V49)</f>
        <v>629277</v>
      </c>
      <c r="X49" s="73">
        <f ca="1">SUMIF($C$6:W$6,X$5,$C49:W49)</f>
        <v>534833</v>
      </c>
      <c r="Y49" s="18">
        <f ca="1">SUM(X49-W49)</f>
        <v>-94444</v>
      </c>
      <c r="Z49" s="19">
        <f ca="1">IF(Y49=0,0,IF(W49=0,1,Y49/W49))</f>
        <v>-0.15008334962186765</v>
      </c>
      <c r="AA49" s="18">
        <f>+DC49</f>
        <v>227132</v>
      </c>
      <c r="AB49" s="73">
        <f ca="1">OFFSET(DC49,0,14,1,1)</f>
        <v>223555</v>
      </c>
      <c r="AC49" s="18">
        <f ca="1">SUM(AB49-AA49)</f>
        <v>-3577</v>
      </c>
      <c r="AD49" s="19">
        <f ca="1">IF(AC49=0,0,IF(AA49=0,1,AC49/AA49))</f>
        <v>-1.5748551503090714E-2</v>
      </c>
      <c r="AE49" s="18">
        <f>SUMIF($C$6:AD$6,AE$5,$C49:AD49)</f>
        <v>856409</v>
      </c>
      <c r="AF49" s="73">
        <f ca="1">SUMIF($C$6:AE$6,AF$5,$C49:AE49)</f>
        <v>758388</v>
      </c>
      <c r="AG49" s="18">
        <f ca="1">SUM(AF49-AE49)</f>
        <v>-98021</v>
      </c>
      <c r="AH49" s="19">
        <f ca="1">IF(AG49=0,0,IF(AE49=0,1,AG49/AE49))</f>
        <v>-0.11445582659687135</v>
      </c>
      <c r="AI49" s="18">
        <f>+DD49</f>
        <v>252096</v>
      </c>
      <c r="AJ49" s="73">
        <f ca="1">OFFSET(DD49,0,14,1,1)</f>
        <v>248866</v>
      </c>
      <c r="AK49" s="18">
        <f ca="1">SUM(AJ49-AI49)</f>
        <v>-3230</v>
      </c>
      <c r="AL49" s="19">
        <f ca="1">IF(AK49=0,0,IF(AI49=0,1,AK49/AI49))</f>
        <v>-1.2812579334856562E-2</v>
      </c>
      <c r="AM49" s="18">
        <f>SUMIF($C$6:AL$6,AM$5,$C49:AL49)</f>
        <v>1108505</v>
      </c>
      <c r="AN49" s="73">
        <f ca="1">SUMIF($C$6:AM$6,AN$5,$C49:AM49)</f>
        <v>1007254</v>
      </c>
      <c r="AO49" s="18">
        <f ca="1">SUM(AN49-AM49)</f>
        <v>-101251</v>
      </c>
      <c r="AP49" s="19">
        <f ca="1">IF(AO49=0,0,IF(AM49=0,1,AO49/AM49))</f>
        <v>-9.1340138294369447E-2</v>
      </c>
      <c r="AQ49" s="18">
        <f>+DE49</f>
        <v>251974</v>
      </c>
      <c r="AR49" s="73">
        <f ca="1">OFFSET(DE49,0,14,1,1)</f>
        <v>249092</v>
      </c>
      <c r="AS49" s="18">
        <f ca="1">SUM(AR49-AQ49)</f>
        <v>-2882</v>
      </c>
      <c r="AT49" s="19">
        <f ca="1">IF(AS49=0,0,IF(AQ49=0,1,AS49/AQ49))</f>
        <v>-1.1437688015430164E-2</v>
      </c>
      <c r="AU49" s="18">
        <f>SUMIF($C$6:AT$6,AU$5,$C49:AT49)</f>
        <v>1360479</v>
      </c>
      <c r="AV49" s="73">
        <f ca="1">SUMIF($C$6:AU$6,AV$5,$C49:AU49)</f>
        <v>1256346</v>
      </c>
      <c r="AW49" s="18">
        <f ca="1">SUM(AV49-AU49)</f>
        <v>-104133</v>
      </c>
      <c r="AX49" s="19">
        <f ca="1">IF(AW49=0,0,IF(AU49=0,1,AW49/AU49))</f>
        <v>-7.6541424013160067E-2</v>
      </c>
      <c r="AY49" s="18">
        <f>+DF49</f>
        <v>295863</v>
      </c>
      <c r="AZ49" s="73">
        <f ca="1">OFFSET(DF49,0,14,1,1)</f>
        <v>286257</v>
      </c>
      <c r="BA49" s="18">
        <f ca="1">SUM(AZ49-AY49)</f>
        <v>-9606</v>
      </c>
      <c r="BB49" s="19">
        <f ca="1">IF(BA49=0,0,IF(AY49=0,1,BA49/AY49))</f>
        <v>-3.2467729996653857E-2</v>
      </c>
      <c r="BC49" s="18">
        <f>SUMIF($C$6:BB$6,BC$5,$C49:BB49)</f>
        <v>1656342</v>
      </c>
      <c r="BD49" s="73">
        <f ca="1">SUMIF($C$6:BC$6,BD$5,$C49:BC49)</f>
        <v>1542603</v>
      </c>
      <c r="BE49" s="18">
        <f ca="1">SUM(BD49-BC49)</f>
        <v>-113739</v>
      </c>
      <c r="BF49" s="19">
        <f ca="1">IF(BE49=0,0,IF(BC49=0,1,BE49/BC49))</f>
        <v>-6.8668789416678436E-2</v>
      </c>
      <c r="BG49" s="18">
        <f>+DG49</f>
        <v>314932</v>
      </c>
      <c r="BH49" s="73">
        <f ca="1">OFFSET(DG49,0,14,1,1)</f>
        <v>316711</v>
      </c>
      <c r="BI49" s="18">
        <f ca="1">SUM(BH49-BG49)</f>
        <v>1779</v>
      </c>
      <c r="BJ49" s="19">
        <f ca="1">IF(BI49=0,0,IF(BG49=0,1,BI49/BG49))</f>
        <v>5.6488384794177787E-3</v>
      </c>
      <c r="BK49" s="18">
        <f>SUMIF($C$6:BJ$6,BK$5,$C49:BJ49)</f>
        <v>1971274</v>
      </c>
      <c r="BL49" s="73">
        <f ca="1">SUMIF($C$6:BK$6,BL$5,$C49:BK49)</f>
        <v>1859314</v>
      </c>
      <c r="BM49" s="18">
        <f ca="1">SUM(BL49-BK49)</f>
        <v>-111960</v>
      </c>
      <c r="BN49" s="19">
        <f ca="1">IF(BM49=0,0,IF(BK49=0,1,BM49/BK49))</f>
        <v>-5.6795757464462068E-2</v>
      </c>
      <c r="BO49" s="18">
        <f>+DH49</f>
        <v>235717</v>
      </c>
      <c r="BP49" s="73">
        <f ca="1">OFFSET(DH49,0,14,1,1)</f>
        <v>235775</v>
      </c>
      <c r="BQ49" s="18">
        <f ca="1">SUM(BP49-BO49)</f>
        <v>58</v>
      </c>
      <c r="BR49" s="19">
        <f ca="1">IF(BQ49=0,0,IF(BO49=0,1,BQ49/BO49))</f>
        <v>2.4605777266807231E-4</v>
      </c>
      <c r="BS49" s="18">
        <f>SUMIF($C$6:BR$6,BS$5,$C49:BR49)</f>
        <v>2206991</v>
      </c>
      <c r="BT49" s="73">
        <f ca="1">SUMIF($C$6:BS$6,BT$5,$C49:BS49)</f>
        <v>2095089</v>
      </c>
      <c r="BU49" s="18">
        <f ca="1">SUM(BT49-BS49)</f>
        <v>-111902</v>
      </c>
      <c r="BV49" s="19">
        <f ca="1">IF(BU49=0,0,IF(BS49=0,1,BU49/BS49))</f>
        <v>-5.0703423801909481E-2</v>
      </c>
      <c r="BW49" s="18">
        <f>+DI49</f>
        <v>236663</v>
      </c>
      <c r="BX49" s="73">
        <f ca="1">OFFSET(DI49,0,14,1,1)</f>
        <v>234540</v>
      </c>
      <c r="BY49" s="18">
        <f ca="1">SUM(BX49-BW49)</f>
        <v>-2123</v>
      </c>
      <c r="BZ49" s="19">
        <f ca="1">IF(BY49=0,0,IF(BW49=0,1,BY49/BW49))</f>
        <v>-8.9705615157417932E-3</v>
      </c>
      <c r="CA49" s="18">
        <f>SUMIF($C$6:BZ$6,CA$5,$C49:BZ49)</f>
        <v>2443654</v>
      </c>
      <c r="CB49" s="73">
        <f ca="1">SUMIF($C$6:CA$6,CB$5,$C49:CA49)</f>
        <v>2329629</v>
      </c>
      <c r="CC49" s="18">
        <f ca="1">SUM(CB49-CA49)</f>
        <v>-114025</v>
      </c>
      <c r="CD49" s="19">
        <f ca="1">IF(CC49=0,0,IF(CA49=0,1,CC49/CA49))</f>
        <v>-4.6661679599485036E-2</v>
      </c>
      <c r="CE49" s="18">
        <f>+DJ49</f>
        <v>232691</v>
      </c>
      <c r="CF49" s="73">
        <f ca="1">OFFSET(DJ49,0,14,1,1)</f>
        <v>203026</v>
      </c>
      <c r="CG49" s="18">
        <f ca="1">SUM(CF49-CE49)</f>
        <v>-29665</v>
      </c>
      <c r="CH49" s="19">
        <f ca="1">IF(CG49=0,0,IF(CE49=0,1,CG49/CE49))</f>
        <v>-0.12748666686721877</v>
      </c>
      <c r="CI49" s="18">
        <f>SUMIF($C$6:CH$6,CI$5,$C49:CH49)</f>
        <v>2676345</v>
      </c>
      <c r="CJ49" s="73">
        <f ca="1">SUMIF($C$6:CI$6,CJ$5,$C49:CI49)</f>
        <v>2532655</v>
      </c>
      <c r="CK49" s="18">
        <f ca="1">SUM(CJ49-CI49)</f>
        <v>-143690</v>
      </c>
      <c r="CL49" s="19">
        <f ca="1">IF(CK49=0,0,IF(CI49=0,1,CK49/CI49))</f>
        <v>-5.3688892874423889E-2</v>
      </c>
      <c r="CM49" s="18">
        <f>+DK49</f>
        <v>225837</v>
      </c>
      <c r="CN49" s="73">
        <f ca="1">OFFSET(DK49,0,14,1,1)</f>
        <v>209818</v>
      </c>
      <c r="CO49" s="18">
        <f ca="1">SUM(CN49-CM49)</f>
        <v>-16019</v>
      </c>
      <c r="CP49" s="19">
        <f ca="1">IF(CO49=0,0,IF(CM49=0,1,CO49/CM49))</f>
        <v>-7.0931689669983214E-2</v>
      </c>
      <c r="CQ49" s="18">
        <f>SUMIF($C$6:CP$6,CQ$5,$C49:CP49)</f>
        <v>2902182</v>
      </c>
      <c r="CR49" s="73">
        <f ca="1">SUMIF($C$6:CQ$6,CR$5,$C49:CQ49)</f>
        <v>2742473</v>
      </c>
      <c r="CS49" s="18">
        <f ca="1">SUM(CR49-CQ49)</f>
        <v>-159709</v>
      </c>
      <c r="CT49" s="19">
        <f ca="1">IF(CS49=0,0,IF(CQ49=0,1,CS49/CQ49))</f>
        <v>-5.5030663135530442E-2</v>
      </c>
      <c r="CW49" t="s">
        <v>12</v>
      </c>
      <c r="CX49" t="s">
        <v>6</v>
      </c>
      <c r="CZ49" s="74">
        <f>SUMIF(LQB!$A$93:$A$103,'2013-2014'!CZ$7,LQB!D$93:D$103)</f>
        <v>196473</v>
      </c>
      <c r="DA49" s="74">
        <f>SUMIF(LQB!$A$93:$A$103,'2013-2014'!DA$7,LQB!E$93:E$103)</f>
        <v>184926</v>
      </c>
      <c r="DB49" s="74">
        <f>SUMIF(LQB!$A$93:$A$103,'2013-2014'!DB$7,LQB!F$93:F$103)</f>
        <v>247878</v>
      </c>
      <c r="DC49" s="74">
        <f>SUMIF(LQB!$A$93:$A$103,'2013-2014'!DC$7,LQB!G$93:G$103)</f>
        <v>227132</v>
      </c>
      <c r="DD49" s="74">
        <f>SUMIF(LQB!$A$93:$A$103,'2013-2014'!DD$7,LQB!H$93:H$103)</f>
        <v>252096</v>
      </c>
      <c r="DE49" s="74">
        <f>SUMIF(LQB!$A$93:$A$103,'2013-2014'!DE$7,LQB!I$93:I$103)</f>
        <v>251974</v>
      </c>
      <c r="DF49" s="74">
        <f>SUMIF(LQB!$A$93:$A$103,'2013-2014'!DF$7,LQB!J$93:J$103)</f>
        <v>295863</v>
      </c>
      <c r="DG49" s="74">
        <f>SUMIF(LQB!$A$93:$A$103,'2013-2014'!DG$7,LQB!K$93:K$103)</f>
        <v>314932</v>
      </c>
      <c r="DH49" s="74">
        <f>SUMIF(LQB!$A$93:$A$103,'2013-2014'!DH$7,LQB!L$93:L$103)</f>
        <v>235717</v>
      </c>
      <c r="DI49" s="74">
        <f>SUMIF(LQB!$A$93:$A$103,'2013-2014'!DI$7,LQB!M$93:M$103)</f>
        <v>236663</v>
      </c>
      <c r="DJ49" s="74">
        <f>SUMIF(LQB!$A$93:$A$103,'2013-2014'!DJ$7,LQB!N$93:N$103)</f>
        <v>232691</v>
      </c>
      <c r="DK49" s="74">
        <f>SUMIF(LQB!$A$93:$A$103,'2013-2014'!DK$7,LQB!O$93:O$103)</f>
        <v>225837</v>
      </c>
      <c r="DN49" s="74">
        <f>SUMIF(LQB!$A$93:$A$103,'2013-2014'!DN$7,LQB!D$93:D$103)</f>
        <v>165717</v>
      </c>
      <c r="DO49" s="74">
        <f>SUMIF(LQB!$A$93:$A$103,'2013-2014'!DO$7,LQB!E$93:E$103)</f>
        <v>158456</v>
      </c>
      <c r="DP49" s="74">
        <f>SUMIF(LQB!$A$93:$A$103,'2013-2014'!DP$7,LQB!F$93:F$103)</f>
        <v>210660</v>
      </c>
      <c r="DQ49" s="74">
        <f>SUMIF(LQB!$A$93:$A$103,'2013-2014'!DQ$7,LQB!G$93:G$103)</f>
        <v>223555</v>
      </c>
      <c r="DR49" s="74">
        <f>SUMIF(LQB!$A$93:$A$103,'2013-2014'!DR$7,LQB!H$93:H$103)</f>
        <v>248866</v>
      </c>
      <c r="DS49" s="74">
        <f>SUMIF(LQB!$A$93:$A$103,'2013-2014'!DS$7,LQB!I$93:I$103)</f>
        <v>249092</v>
      </c>
      <c r="DT49" s="74">
        <f>SUMIF(LQB!$A$93:$A$103,'2013-2014'!DT$7,LQB!J$93:J$103)</f>
        <v>286257</v>
      </c>
      <c r="DU49" s="74">
        <f>SUMIF(LQB!$A$93:$A$103,'2013-2014'!DU$7,LQB!K$93:K$103)</f>
        <v>316711</v>
      </c>
      <c r="DV49" s="74">
        <f>SUMIF(LQB!$A$93:$A$103,'2013-2014'!DV$7,LQB!L$93:L$103)</f>
        <v>235775</v>
      </c>
      <c r="DW49" s="74">
        <f>SUMIF(LQB!$A$93:$A$103,'2013-2014'!DW$7,LQB!M$93:M$103)</f>
        <v>234540</v>
      </c>
      <c r="DX49" s="74">
        <f>SUMIF(LQB!$A$93:$A$103,'2013-2014'!DX$7,LQB!N$93:N$103)</f>
        <v>203026</v>
      </c>
      <c r="DY49" s="74">
        <f>SUMIF(LQB!$A$93:$A$103,'2013-2014'!DY$7,LQB!O$93:O$103)</f>
        <v>209818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53676</v>
      </c>
      <c r="D50" s="73">
        <f ca="1">OFFSET(CZ50,0,14,1,1)</f>
        <v>55648</v>
      </c>
      <c r="E50" s="18">
        <f ca="1">SUM(D50-C50)</f>
        <v>1972</v>
      </c>
      <c r="F50" s="19">
        <f ca="1">IF(E50=0,0,IF(C50=0,1,E50/C50))</f>
        <v>3.6738952231909976E-2</v>
      </c>
      <c r="G50" s="18">
        <f>SUMIF($C$6:F$6,G$5,$C50:F50)</f>
        <v>53676</v>
      </c>
      <c r="H50" s="73">
        <f ca="1">SUMIF($C$6:G$6,H$5,$C50:G50)</f>
        <v>55648</v>
      </c>
      <c r="I50" s="18">
        <f ca="1">SUM(H50-G50)</f>
        <v>1972</v>
      </c>
      <c r="J50" s="19">
        <f ca="1">IF(I50=0,0,IF(G50=0,1,I50/G50))</f>
        <v>3.6738952231909976E-2</v>
      </c>
      <c r="K50" s="18">
        <f>+DA50</f>
        <v>49120</v>
      </c>
      <c r="L50" s="73">
        <f ca="1">OFFSET(DA50,0,14,1,1)</f>
        <v>52664</v>
      </c>
      <c r="M50" s="18">
        <f ca="1">SUM(L50-K50)</f>
        <v>3544</v>
      </c>
      <c r="N50" s="19">
        <f ca="1">IF(M50=0,0,IF(K50=0,1,M50/K50))</f>
        <v>7.2149837133550485E-2</v>
      </c>
      <c r="O50" s="18">
        <f>SUMIF($C$6:N$6,O$5,$C50:N50)</f>
        <v>102796</v>
      </c>
      <c r="P50" s="73">
        <f ca="1">SUMIF($C$6:O$6,P$5,$C50:O50)</f>
        <v>108312</v>
      </c>
      <c r="Q50" s="18">
        <f ca="1">SUM(P50-O50)</f>
        <v>5516</v>
      </c>
      <c r="R50" s="19">
        <f ca="1">IF(Q50=0,0,IF(O50=0,1,Q50/O50))</f>
        <v>5.3659675473753846E-2</v>
      </c>
      <c r="S50" s="18">
        <f>+DB50</f>
        <v>55792</v>
      </c>
      <c r="T50" s="73">
        <f ca="1">OFFSET(DB50,0,14,1,1)</f>
        <v>58434</v>
      </c>
      <c r="U50" s="18">
        <f ca="1">SUM(T50-S50)</f>
        <v>2642</v>
      </c>
      <c r="V50" s="19">
        <f ca="1">IF(U50=0,0,IF(S50=0,1,U50/S50))</f>
        <v>4.7354459420705479E-2</v>
      </c>
      <c r="W50" s="18">
        <f>SUMIF($C$6:V$6,W$5,$C50:V50)</f>
        <v>158588</v>
      </c>
      <c r="X50" s="73">
        <f ca="1">SUMIF($C$6:W$6,X$5,$C50:W50)</f>
        <v>166746</v>
      </c>
      <c r="Y50" s="18">
        <f ca="1">SUM(X50-W50)</f>
        <v>8158</v>
      </c>
      <c r="Z50" s="19">
        <f ca="1">IF(Y50=0,0,IF(W50=0,1,Y50/W50))</f>
        <v>5.1441470981410949E-2</v>
      </c>
      <c r="AA50" s="18">
        <f>+DC50</f>
        <v>58196</v>
      </c>
      <c r="AB50" s="73">
        <f ca="1">OFFSET(DC50,0,14,1,1)</f>
        <v>60906</v>
      </c>
      <c r="AC50" s="18">
        <f ca="1">SUM(AB50-AA50)</f>
        <v>2710</v>
      </c>
      <c r="AD50" s="19">
        <f ca="1">IF(AC50=0,0,IF(AA50=0,1,AC50/AA50))</f>
        <v>4.656677434875249E-2</v>
      </c>
      <c r="AE50" s="18">
        <f>SUMIF($C$6:AD$6,AE$5,$C50:AD50)</f>
        <v>216784</v>
      </c>
      <c r="AF50" s="73">
        <f ca="1">SUMIF($C$6:AE$6,AF$5,$C50:AE50)</f>
        <v>227652</v>
      </c>
      <c r="AG50" s="18">
        <f ca="1">SUM(AF50-AE50)</f>
        <v>10868</v>
      </c>
      <c r="AH50" s="19">
        <f ca="1">IF(AG50=0,0,IF(AE50=0,1,AG50/AE50))</f>
        <v>5.0132851132924941E-2</v>
      </c>
      <c r="AI50" s="18">
        <f>+DD50</f>
        <v>60458</v>
      </c>
      <c r="AJ50" s="73">
        <f ca="1">OFFSET(DD50,0,14,1,1)</f>
        <v>64200</v>
      </c>
      <c r="AK50" s="18">
        <f ca="1">SUM(AJ50-AI50)</f>
        <v>3742</v>
      </c>
      <c r="AL50" s="19">
        <f ca="1">IF(AK50=0,0,IF(AI50=0,1,AK50/AI50))</f>
        <v>6.1894207549042311E-2</v>
      </c>
      <c r="AM50" s="18">
        <f>SUMIF($C$6:AL$6,AM$5,$C50:AL50)</f>
        <v>277242</v>
      </c>
      <c r="AN50" s="73">
        <f ca="1">SUMIF($C$6:AM$6,AN$5,$C50:AM50)</f>
        <v>291852</v>
      </c>
      <c r="AO50" s="18">
        <f ca="1">SUM(AN50-AM50)</f>
        <v>14610</v>
      </c>
      <c r="AP50" s="19">
        <f ca="1">IF(AO50=0,0,IF(AM50=0,1,AO50/AM50))</f>
        <v>5.2697643214231607E-2</v>
      </c>
      <c r="AQ50" s="18">
        <f>+DE50</f>
        <v>56038</v>
      </c>
      <c r="AR50" s="73">
        <f ca="1">OFFSET(DE50,0,14,1,1)</f>
        <v>61082</v>
      </c>
      <c r="AS50" s="18">
        <f ca="1">SUM(AR50-AQ50)</f>
        <v>5044</v>
      </c>
      <c r="AT50" s="19">
        <f ca="1">IF(AS50=0,0,IF(AQ50=0,1,AS50/AQ50))</f>
        <v>9.0010350119561724E-2</v>
      </c>
      <c r="AU50" s="18">
        <f>SUMIF($C$6:AT$6,AU$5,$C50:AT50)</f>
        <v>333280</v>
      </c>
      <c r="AV50" s="73">
        <f ca="1">SUMIF($C$6:AU$6,AV$5,$C50:AU50)</f>
        <v>352934</v>
      </c>
      <c r="AW50" s="18">
        <f ca="1">SUM(AV50-AU50)</f>
        <v>19654</v>
      </c>
      <c r="AX50" s="19">
        <f ca="1">IF(AW50=0,0,IF(AU50=0,1,AW50/AU50))</f>
        <v>5.8971435429668748E-2</v>
      </c>
      <c r="AY50" s="18">
        <f>+DF50</f>
        <v>56816</v>
      </c>
      <c r="AZ50" s="73">
        <f ca="1">OFFSET(DF50,0,14,1,1)</f>
        <v>62128</v>
      </c>
      <c r="BA50" s="18">
        <f ca="1">SUM(AZ50-AY50)</f>
        <v>5312</v>
      </c>
      <c r="BB50" s="19">
        <f ca="1">IF(BA50=0,0,IF(AY50=0,1,BA50/AY50))</f>
        <v>9.3494790199943681E-2</v>
      </c>
      <c r="BC50" s="18">
        <f>SUMIF($C$6:BB$6,BC$5,$C50:BB50)</f>
        <v>390096</v>
      </c>
      <c r="BD50" s="73">
        <f ca="1">SUMIF($C$6:BC$6,BD$5,$C50:BC50)</f>
        <v>415062</v>
      </c>
      <c r="BE50" s="18">
        <f ca="1">SUM(BD50-BC50)</f>
        <v>24966</v>
      </c>
      <c r="BF50" s="19">
        <f ca="1">IF(BE50=0,0,IF(BC50=0,1,BE50/BC50))</f>
        <v>6.3999630860095982E-2</v>
      </c>
      <c r="BG50" s="18">
        <f>+DG50</f>
        <v>59274</v>
      </c>
      <c r="BH50" s="73">
        <f ca="1">OFFSET(DG50,0,14,1,1)</f>
        <v>59872</v>
      </c>
      <c r="BI50" s="18">
        <f ca="1">SUM(BH50-BG50)</f>
        <v>598</v>
      </c>
      <c r="BJ50" s="19">
        <f ca="1">IF(BI50=0,0,IF(BG50=0,1,BI50/BG50))</f>
        <v>1.0088740425819077E-2</v>
      </c>
      <c r="BK50" s="18">
        <f>SUMIF($C$6:BJ$6,BK$5,$C50:BJ50)</f>
        <v>449370</v>
      </c>
      <c r="BL50" s="73">
        <f ca="1">SUMIF($C$6:BK$6,BL$5,$C50:BK50)</f>
        <v>474934</v>
      </c>
      <c r="BM50" s="18">
        <f ca="1">SUM(BL50-BK50)</f>
        <v>25564</v>
      </c>
      <c r="BN50" s="19">
        <f ca="1">IF(BM50=0,0,IF(BK50=0,1,BM50/BK50))</f>
        <v>5.6888532834857689E-2</v>
      </c>
      <c r="BO50" s="18">
        <f>+DH50</f>
        <v>57826</v>
      </c>
      <c r="BP50" s="73">
        <f ca="1">OFFSET(DH50,0,14,1,1)</f>
        <v>62092</v>
      </c>
      <c r="BQ50" s="18">
        <f ca="1">SUM(BP50-BO50)</f>
        <v>4266</v>
      </c>
      <c r="BR50" s="19">
        <f ca="1">IF(BQ50=0,0,IF(BO50=0,1,BQ50/BO50))</f>
        <v>7.3773043267734234E-2</v>
      </c>
      <c r="BS50" s="18">
        <f>SUMIF($C$6:BR$6,BS$5,$C50:BR50)</f>
        <v>507196</v>
      </c>
      <c r="BT50" s="73">
        <f ca="1">SUMIF($C$6:BS$6,BT$5,$C50:BS50)</f>
        <v>537026</v>
      </c>
      <c r="BU50" s="18">
        <f ca="1">SUM(BT50-BS50)</f>
        <v>29830</v>
      </c>
      <c r="BV50" s="19">
        <f ca="1">IF(BU50=0,0,IF(BS50=0,1,BU50/BS50))</f>
        <v>5.8813555311950406E-2</v>
      </c>
      <c r="BW50" s="18">
        <f>+DI50</f>
        <v>63630</v>
      </c>
      <c r="BX50" s="73">
        <f ca="1">OFFSET(DI50,0,14,1,1)</f>
        <v>66078</v>
      </c>
      <c r="BY50" s="18">
        <f ca="1">SUM(BX50-BW50)</f>
        <v>2448</v>
      </c>
      <c r="BZ50" s="19">
        <f ca="1">IF(BY50=0,0,IF(BW50=0,1,BY50/BW50))</f>
        <v>3.847241867043847E-2</v>
      </c>
      <c r="CA50" s="18">
        <f>SUMIF($C$6:BZ$6,CA$5,$C50:BZ50)</f>
        <v>570826</v>
      </c>
      <c r="CB50" s="73">
        <f ca="1">SUMIF($C$6:CA$6,CB$5,$C50:CA50)</f>
        <v>603104</v>
      </c>
      <c r="CC50" s="18">
        <f ca="1">SUM(CB50-CA50)</f>
        <v>32278</v>
      </c>
      <c r="CD50" s="19">
        <f ca="1">IF(CC50=0,0,IF(CA50=0,1,CC50/CA50))</f>
        <v>5.6546127891861968E-2</v>
      </c>
      <c r="CE50" s="18">
        <f>+DJ50</f>
        <v>57930</v>
      </c>
      <c r="CF50" s="73">
        <f ca="1">OFFSET(DJ50,0,14,1,1)</f>
        <v>59804</v>
      </c>
      <c r="CG50" s="18">
        <f ca="1">SUM(CF50-CE50)</f>
        <v>1874</v>
      </c>
      <c r="CH50" s="19">
        <f ca="1">IF(CG50=0,0,IF(CE50=0,1,CG50/CE50))</f>
        <v>3.2349387191437942E-2</v>
      </c>
      <c r="CI50" s="18">
        <f>SUMIF($C$6:CH$6,CI$5,$C50:CH50)</f>
        <v>628756</v>
      </c>
      <c r="CJ50" s="73">
        <f ca="1">SUMIF($C$6:CI$6,CJ$5,$C50:CI50)</f>
        <v>662908</v>
      </c>
      <c r="CK50" s="18">
        <f ca="1">SUM(CJ50-CI50)</f>
        <v>34152</v>
      </c>
      <c r="CL50" s="19">
        <f ca="1">IF(CK50=0,0,IF(CI50=0,1,CK50/CI50))</f>
        <v>5.4316777891582742E-2</v>
      </c>
      <c r="CM50" s="18">
        <f>+DK50</f>
        <v>51932</v>
      </c>
      <c r="CN50" s="73">
        <f ca="1">OFFSET(DK50,0,14,1,1)</f>
        <v>57680</v>
      </c>
      <c r="CO50" s="18">
        <f ca="1">SUM(CN50-CM50)</f>
        <v>5748</v>
      </c>
      <c r="CP50" s="19">
        <f ca="1">IF(CO50=0,0,IF(CM50=0,1,CO50/CM50))</f>
        <v>0.11068320110914273</v>
      </c>
      <c r="CQ50" s="18">
        <f>SUMIF($C$6:CP$6,CQ$5,$C50:CP50)</f>
        <v>680688</v>
      </c>
      <c r="CR50" s="73">
        <f ca="1">SUMIF($C$6:CQ$6,CR$5,$C50:CQ50)</f>
        <v>720588</v>
      </c>
      <c r="CS50" s="18">
        <f ca="1">SUM(CR50-CQ50)</f>
        <v>39900</v>
      </c>
      <c r="CT50" s="19">
        <f ca="1">IF(CS50=0,0,IF(CQ50=0,1,CS50/CQ50))</f>
        <v>5.8617163810732668E-2</v>
      </c>
      <c r="CW50" t="s">
        <v>12</v>
      </c>
      <c r="CX50" t="s">
        <v>7</v>
      </c>
      <c r="CY50" s="7"/>
      <c r="CZ50" s="74">
        <f>SUMIF(LQB!$A$111:$A$121,'2013-2014'!CZ$7,LQB!D$111:D$121)</f>
        <v>53676</v>
      </c>
      <c r="DA50" s="74">
        <f>SUMIF(LQB!$A$111:$A$121,'2013-2014'!DA$7,LQB!E$111:E$121)</f>
        <v>49120</v>
      </c>
      <c r="DB50" s="74">
        <f>SUMIF(LQB!$A$111:$A$121,'2013-2014'!DB$7,LQB!F$111:F$121)</f>
        <v>55792</v>
      </c>
      <c r="DC50" s="74">
        <f>SUMIF(LQB!$A$111:$A$121,'2013-2014'!DC$7,LQB!G$111:G$121)</f>
        <v>58196</v>
      </c>
      <c r="DD50" s="74">
        <f>SUMIF(LQB!$A$111:$A$121,'2013-2014'!DD$7,LQB!H$111:H$121)</f>
        <v>60458</v>
      </c>
      <c r="DE50" s="74">
        <f>SUMIF(LQB!$A$111:$A$121,'2013-2014'!DE$7,LQB!I$111:I$121)</f>
        <v>56038</v>
      </c>
      <c r="DF50" s="74">
        <f>SUMIF(LQB!$A$111:$A$121,'2013-2014'!DF$7,LQB!J$111:J$121)</f>
        <v>56816</v>
      </c>
      <c r="DG50" s="74">
        <f>SUMIF(LQB!$A$111:$A$121,'2013-2014'!DG$7,LQB!K$111:K$121)</f>
        <v>59274</v>
      </c>
      <c r="DH50" s="74">
        <f>SUMIF(LQB!$A$111:$A$121,'2013-2014'!DH$7,LQB!L$111:L$121)</f>
        <v>57826</v>
      </c>
      <c r="DI50" s="74">
        <f>SUMIF(LQB!$A$111:$A$121,'2013-2014'!DI$7,LQB!M$111:M$121)</f>
        <v>63630</v>
      </c>
      <c r="DJ50" s="74">
        <f>SUMIF(LQB!$A$111:$A$121,'2013-2014'!DJ$7,LQB!N$111:N$121)</f>
        <v>57930</v>
      </c>
      <c r="DK50" s="74">
        <f>SUMIF(LQB!$A$111:$A$121,'2013-2014'!DK$7,LQB!O$111:O$121)</f>
        <v>51932</v>
      </c>
      <c r="DN50" s="74">
        <f>SUMIF(LQB!$A$111:$A$121,'2013-2014'!DN$7,LQB!D$111:D$121)</f>
        <v>55648</v>
      </c>
      <c r="DO50" s="74">
        <f>SUMIF(LQB!$A$111:$A$121,'2013-2014'!DO$7,LQB!E$111:E$121)</f>
        <v>52664</v>
      </c>
      <c r="DP50" s="74">
        <f>SUMIF(LQB!$A$111:$A$121,'2013-2014'!DP$7,LQB!F$111:F$121)</f>
        <v>58434</v>
      </c>
      <c r="DQ50" s="74">
        <f>SUMIF(LQB!$A$111:$A$121,'2013-2014'!DQ$7,LQB!G$111:G$121)</f>
        <v>60906</v>
      </c>
      <c r="DR50" s="74">
        <f>SUMIF(LQB!$A$111:$A$121,'2013-2014'!DR$7,LQB!H$111:H$121)</f>
        <v>64200</v>
      </c>
      <c r="DS50" s="74">
        <f>SUMIF(LQB!$A$111:$A$121,'2013-2014'!DS$7,LQB!I$111:I$121)</f>
        <v>61082</v>
      </c>
      <c r="DT50" s="74">
        <f>SUMIF(LQB!$A$111:$A$121,'2013-2014'!DT$7,LQB!J$111:J$121)</f>
        <v>62128</v>
      </c>
      <c r="DU50" s="74">
        <f>SUMIF(LQB!$A$111:$A$121,'2013-2014'!DU$7,LQB!K$111:K$121)</f>
        <v>59872</v>
      </c>
      <c r="DV50" s="74">
        <f>SUMIF(LQB!$A$111:$A$121,'2013-2014'!DV$7,LQB!L$111:L$121)</f>
        <v>62092</v>
      </c>
      <c r="DW50" s="74">
        <f>SUMIF(LQB!$A$111:$A$121,'2013-2014'!DW$7,LQB!M$111:M$121)</f>
        <v>66078</v>
      </c>
      <c r="DX50" s="74">
        <f>SUMIF(LQB!$A$111:$A$121,'2013-2014'!DX$7,LQB!N$111:N$121)</f>
        <v>59804</v>
      </c>
      <c r="DY50" s="74">
        <f>SUMIF(LQB!$A$111:$A$121,'2013-2014'!DY$7,LQB!O$111:O$121)</f>
        <v>57680</v>
      </c>
    </row>
    <row r="51" spans="1:130">
      <c r="A51" s="83"/>
      <c r="B51" s="26" t="s">
        <v>8</v>
      </c>
      <c r="C51" s="73">
        <f>+CZ51</f>
        <v>372</v>
      </c>
      <c r="D51" s="73">
        <f ca="1">OFFSET(CZ51,0,14,1,1)</f>
        <v>314</v>
      </c>
      <c r="E51" s="73">
        <f ca="1">SUM(D51-C51)</f>
        <v>-58</v>
      </c>
      <c r="F51" s="19">
        <f ca="1">IF(E51=0,0,IF(C51=0,1,E51/C51))</f>
        <v>-0.15591397849462366</v>
      </c>
      <c r="G51" s="73">
        <f>SUMIF($C$6:F$6,G$5,$C51:F51)</f>
        <v>372</v>
      </c>
      <c r="H51" s="73">
        <f ca="1">SUMIF($C$6:G$6,H$5,$C51:G51)</f>
        <v>314</v>
      </c>
      <c r="I51" s="73">
        <f ca="1">SUM(H51-G51)</f>
        <v>-58</v>
      </c>
      <c r="J51" s="19">
        <f ca="1">IF(I51=0,0,IF(G51=0,1,I51/G51))</f>
        <v>-0.15591397849462366</v>
      </c>
      <c r="K51" s="73">
        <f>+DA51</f>
        <v>290</v>
      </c>
      <c r="L51" s="73">
        <f ca="1">OFFSET(DA51,0,14,1,1)</f>
        <v>344</v>
      </c>
      <c r="M51" s="73">
        <f ca="1">SUM(L51-K51)</f>
        <v>54</v>
      </c>
      <c r="N51" s="19">
        <f ca="1">IF(M51=0,0,IF(K51=0,1,M51/K51))</f>
        <v>0.18620689655172415</v>
      </c>
      <c r="O51" s="73">
        <f>SUMIF($C$6:N$6,O$5,$C51:N51)</f>
        <v>662</v>
      </c>
      <c r="P51" s="73">
        <f ca="1">SUMIF($C$6:O$6,P$5,$C51:O51)</f>
        <v>658</v>
      </c>
      <c r="Q51" s="73">
        <f ca="1">SUM(P51-O51)</f>
        <v>-4</v>
      </c>
      <c r="R51" s="19">
        <f ca="1">IF(Q51=0,0,IF(O51=0,1,Q51/O51))</f>
        <v>-6.0422960725075529E-3</v>
      </c>
      <c r="S51" s="73">
        <f>+DB51</f>
        <v>460</v>
      </c>
      <c r="T51" s="73">
        <f ca="1">OFFSET(DB51,0,14,1,1)</f>
        <v>386</v>
      </c>
      <c r="U51" s="73">
        <f ca="1">SUM(T51-S51)</f>
        <v>-74</v>
      </c>
      <c r="V51" s="19">
        <f ca="1">IF(U51=0,0,IF(S51=0,1,U51/S51))</f>
        <v>-0.16086956521739129</v>
      </c>
      <c r="W51" s="73">
        <f>SUMIF($C$6:V$6,W$5,$C51:V51)</f>
        <v>1122</v>
      </c>
      <c r="X51" s="73">
        <f ca="1">SUMIF($C$6:W$6,X$5,$C51:W51)</f>
        <v>1044</v>
      </c>
      <c r="Y51" s="73">
        <f ca="1">SUM(X51-W51)</f>
        <v>-78</v>
      </c>
      <c r="Z51" s="19">
        <f ca="1">IF(Y51=0,0,IF(W51=0,1,Y51/W51))</f>
        <v>-6.9518716577540107E-2</v>
      </c>
      <c r="AA51" s="73">
        <f>+DC51</f>
        <v>502</v>
      </c>
      <c r="AB51" s="73">
        <f ca="1">OFFSET(DC51,0,14,1,1)</f>
        <v>772</v>
      </c>
      <c r="AC51" s="73">
        <f ca="1">SUM(AB51-AA51)</f>
        <v>270</v>
      </c>
      <c r="AD51" s="19">
        <f ca="1">IF(AC51=0,0,IF(AA51=0,1,AC51/AA51))</f>
        <v>0.53784860557768921</v>
      </c>
      <c r="AE51" s="73">
        <f>SUMIF($C$6:AD$6,AE$5,$C51:AD51)</f>
        <v>1624</v>
      </c>
      <c r="AF51" s="73">
        <f ca="1">SUMIF($C$6:AE$6,AF$5,$C51:AE51)</f>
        <v>1816</v>
      </c>
      <c r="AG51" s="73">
        <f ca="1">SUM(AF51-AE51)</f>
        <v>192</v>
      </c>
      <c r="AH51" s="19">
        <f ca="1">IF(AG51=0,0,IF(AE51=0,1,AG51/AE51))</f>
        <v>0.11822660098522167</v>
      </c>
      <c r="AI51" s="73">
        <f>+DD51</f>
        <v>738</v>
      </c>
      <c r="AJ51" s="73">
        <f ca="1">OFFSET(DD51,0,14,1,1)</f>
        <v>852</v>
      </c>
      <c r="AK51" s="73">
        <f ca="1">SUM(AJ51-AI51)</f>
        <v>114</v>
      </c>
      <c r="AL51" s="19">
        <f ca="1">IF(AK51=0,0,IF(AI51=0,1,AK51/AI51))</f>
        <v>0.15447154471544716</v>
      </c>
      <c r="AM51" s="73">
        <f>SUMIF($C$6:AL$6,AM$5,$C51:AL51)</f>
        <v>2362</v>
      </c>
      <c r="AN51" s="73">
        <f ca="1">SUMIF($C$6:AM$6,AN$5,$C51:AM51)</f>
        <v>2668</v>
      </c>
      <c r="AO51" s="73">
        <f ca="1">SUM(AN51-AM51)</f>
        <v>306</v>
      </c>
      <c r="AP51" s="19">
        <f ca="1">IF(AO51=0,0,IF(AM51=0,1,AO51/AM51))</f>
        <v>0.12955122777307368</v>
      </c>
      <c r="AQ51" s="73">
        <f>+DE51</f>
        <v>568</v>
      </c>
      <c r="AR51" s="73">
        <f ca="1">OFFSET(DE51,0,14,1,1)</f>
        <v>642</v>
      </c>
      <c r="AS51" s="73">
        <f ca="1">SUM(AR51-AQ51)</f>
        <v>74</v>
      </c>
      <c r="AT51" s="19">
        <f ca="1">IF(AS51=0,0,IF(AQ51=0,1,AS51/AQ51))</f>
        <v>0.13028169014084506</v>
      </c>
      <c r="AU51" s="73">
        <f>SUMIF($C$6:AT$6,AU$5,$C51:AT51)</f>
        <v>2930</v>
      </c>
      <c r="AV51" s="73">
        <f ca="1">SUMIF($C$6:AU$6,AV$5,$C51:AU51)</f>
        <v>3310</v>
      </c>
      <c r="AW51" s="73">
        <f ca="1">SUM(AV51-AU51)</f>
        <v>380</v>
      </c>
      <c r="AX51" s="19">
        <f ca="1">IF(AW51=0,0,IF(AU51=0,1,AW51/AU51))</f>
        <v>0.12969283276450511</v>
      </c>
      <c r="AY51" s="73">
        <f>+DF51</f>
        <v>912</v>
      </c>
      <c r="AZ51" s="73">
        <f ca="1">OFFSET(DF51,0,14,1,1)</f>
        <v>1052</v>
      </c>
      <c r="BA51" s="73">
        <f ca="1">SUM(AZ51-AY51)</f>
        <v>140</v>
      </c>
      <c r="BB51" s="19">
        <f ca="1">IF(BA51=0,0,IF(AY51=0,1,BA51/AY51))</f>
        <v>0.15350877192982457</v>
      </c>
      <c r="BC51" s="73">
        <f>SUMIF($C$6:BB$6,BC$5,$C51:BB51)</f>
        <v>3842</v>
      </c>
      <c r="BD51" s="73">
        <f ca="1">SUMIF($C$6:BC$6,BD$5,$C51:BC51)</f>
        <v>4362</v>
      </c>
      <c r="BE51" s="73">
        <f ca="1">SUM(BD51-BC51)</f>
        <v>520</v>
      </c>
      <c r="BF51" s="19">
        <f ca="1">IF(BE51=0,0,IF(BC51=0,1,BE51/BC51))</f>
        <v>0.1353461738677772</v>
      </c>
      <c r="BG51" s="73">
        <f>+DG51</f>
        <v>1054</v>
      </c>
      <c r="BH51" s="73">
        <f ca="1">OFFSET(DG51,0,14,1,1)</f>
        <v>1170</v>
      </c>
      <c r="BI51" s="73">
        <f ca="1">SUM(BH51-BG51)</f>
        <v>116</v>
      </c>
      <c r="BJ51" s="19">
        <f ca="1">IF(BI51=0,0,IF(BG51=0,1,BI51/BG51))</f>
        <v>0.11005692599620494</v>
      </c>
      <c r="BK51" s="73">
        <f>SUMIF($C$6:BJ$6,BK$5,$C51:BJ51)</f>
        <v>4896</v>
      </c>
      <c r="BL51" s="73">
        <f ca="1">SUMIF($C$6:BK$6,BL$5,$C51:BK51)</f>
        <v>5532</v>
      </c>
      <c r="BM51" s="73">
        <f ca="1">SUM(BL51-BK51)</f>
        <v>636</v>
      </c>
      <c r="BN51" s="19">
        <f ca="1">IF(BM51=0,0,IF(BK51=0,1,BM51/BK51))</f>
        <v>0.12990196078431374</v>
      </c>
      <c r="BO51" s="73">
        <f>+DH51</f>
        <v>768</v>
      </c>
      <c r="BP51" s="73">
        <f ca="1">OFFSET(DH51,0,14,1,1)</f>
        <v>862</v>
      </c>
      <c r="BQ51" s="73">
        <f ca="1">SUM(BP51-BO51)</f>
        <v>94</v>
      </c>
      <c r="BR51" s="19">
        <f ca="1">IF(BQ51=0,0,IF(BO51=0,1,BQ51/BO51))</f>
        <v>0.12239583333333333</v>
      </c>
      <c r="BS51" s="73">
        <f>SUMIF($C$6:BR$6,BS$5,$C51:BR51)</f>
        <v>5664</v>
      </c>
      <c r="BT51" s="73">
        <f ca="1">SUMIF($C$6:BS$6,BT$5,$C51:BS51)</f>
        <v>6394</v>
      </c>
      <c r="BU51" s="73">
        <f ca="1">SUM(BT51-BS51)</f>
        <v>730</v>
      </c>
      <c r="BV51" s="19">
        <f ca="1">IF(BU51=0,0,IF(BS51=0,1,BU51/BS51))</f>
        <v>0.12888418079096045</v>
      </c>
      <c r="BW51" s="73">
        <f>+DI51</f>
        <v>772</v>
      </c>
      <c r="BX51" s="73">
        <f ca="1">OFFSET(DI51,0,14,1,1)</f>
        <v>830</v>
      </c>
      <c r="BY51" s="73">
        <f ca="1">SUM(BX51-BW51)</f>
        <v>58</v>
      </c>
      <c r="BZ51" s="19">
        <f ca="1">IF(BY51=0,0,IF(BW51=0,1,BY51/BW51))</f>
        <v>7.512953367875648E-2</v>
      </c>
      <c r="CA51" s="73">
        <f>SUMIF($C$6:BZ$6,CA$5,$C51:BZ51)</f>
        <v>6436</v>
      </c>
      <c r="CB51" s="73">
        <f ca="1">SUMIF($C$6:CA$6,CB$5,$C51:CA51)</f>
        <v>7224</v>
      </c>
      <c r="CC51" s="73">
        <f ca="1">SUM(CB51-CA51)</f>
        <v>788</v>
      </c>
      <c r="CD51" s="19">
        <f ca="1">IF(CC51=0,0,IF(CA51=0,1,CC51/CA51))</f>
        <v>0.12243629583592293</v>
      </c>
      <c r="CE51" s="73">
        <f>+DJ51</f>
        <v>672</v>
      </c>
      <c r="CF51" s="73">
        <f ca="1">OFFSET(DJ51,0,14,1,1)</f>
        <v>618</v>
      </c>
      <c r="CG51" s="73">
        <f ca="1">SUM(CF51-CE51)</f>
        <v>-54</v>
      </c>
      <c r="CH51" s="19">
        <f ca="1">IF(CG51=0,0,IF(CE51=0,1,CG51/CE51))</f>
        <v>-8.0357142857142863E-2</v>
      </c>
      <c r="CI51" s="73">
        <f>SUMIF($C$6:CH$6,CI$5,$C51:CH51)</f>
        <v>7108</v>
      </c>
      <c r="CJ51" s="73">
        <f ca="1">SUMIF($C$6:CI$6,CJ$5,$C51:CI51)</f>
        <v>7842</v>
      </c>
      <c r="CK51" s="73">
        <f ca="1">SUM(CJ51-CI51)</f>
        <v>734</v>
      </c>
      <c r="CL51" s="19">
        <f ca="1">IF(CK51=0,0,IF(CI51=0,1,CK51/CI51))</f>
        <v>0.10326392796848621</v>
      </c>
      <c r="CM51" s="73">
        <f>+DK51</f>
        <v>550</v>
      </c>
      <c r="CN51" s="73">
        <f ca="1">OFFSET(DK51,0,14,1,1)</f>
        <v>490</v>
      </c>
      <c r="CO51" s="73">
        <f ca="1">SUM(CN51-CM51)</f>
        <v>-60</v>
      </c>
      <c r="CP51" s="19">
        <f ca="1">IF(CO51=0,0,IF(CM51=0,1,CO51/CM51))</f>
        <v>-0.10909090909090909</v>
      </c>
      <c r="CQ51" s="73">
        <f>SUMIF($C$6:CP$6,CQ$5,$C51:CP51)</f>
        <v>7658</v>
      </c>
      <c r="CR51" s="73">
        <f ca="1">SUMIF($C$6:CQ$6,CR$5,$C51:CQ51)</f>
        <v>8332</v>
      </c>
      <c r="CS51" s="73">
        <f ca="1">SUM(CR51-CQ51)</f>
        <v>674</v>
      </c>
      <c r="CT51" s="19">
        <f ca="1">IF(CS51=0,0,IF(CQ51=0,1,CS51/CQ51))</f>
        <v>8.8012535910159312E-2</v>
      </c>
      <c r="CW51" t="s">
        <v>12</v>
      </c>
      <c r="CX51" t="s">
        <v>8</v>
      </c>
      <c r="CY51" s="7"/>
      <c r="CZ51" s="74">
        <f>SUMIF(LQB!$A$129:$A$139,'2013-2014'!CZ$7,LQB!D$129:D$139)</f>
        <v>372</v>
      </c>
      <c r="DA51" s="74">
        <f>SUMIF(LQB!$A$129:$A$139,'2013-2014'!DA$7,LQB!E$129:E$139)</f>
        <v>290</v>
      </c>
      <c r="DB51" s="74">
        <f>SUMIF(LQB!$A$129:$A$139,'2013-2014'!DB$7,LQB!F$129:F$139)</f>
        <v>460</v>
      </c>
      <c r="DC51" s="74">
        <f>SUMIF(LQB!$A$129:$A$139,'2013-2014'!DC$7,LQB!G$129:G$139)</f>
        <v>502</v>
      </c>
      <c r="DD51" s="74">
        <f>SUMIF(LQB!$A$129:$A$139,'2013-2014'!DD$7,LQB!H$129:H$139)</f>
        <v>738</v>
      </c>
      <c r="DE51" s="74">
        <f>SUMIF(LQB!$A$129:$A$139,'2013-2014'!DE$7,LQB!I$129:I$139)</f>
        <v>568</v>
      </c>
      <c r="DF51" s="74">
        <f>SUMIF(LQB!$A$129:$A$139,'2013-2014'!DF$7,LQB!J$129:J$139)</f>
        <v>912</v>
      </c>
      <c r="DG51" s="74">
        <f>SUMIF(LQB!$A$129:$A$139,'2013-2014'!DG$7,LQB!K$129:K$139)</f>
        <v>1054</v>
      </c>
      <c r="DH51" s="74">
        <f>SUMIF(LQB!$A$129:$A$139,'2013-2014'!DH$7,LQB!L$129:L$139)</f>
        <v>768</v>
      </c>
      <c r="DI51" s="74">
        <f>SUMIF(LQB!$A$129:$A$139,'2013-2014'!DI$7,LQB!M$129:M$139)</f>
        <v>772</v>
      </c>
      <c r="DJ51" s="74">
        <f>SUMIF(LQB!$A$129:$A$139,'2013-2014'!DJ$7,LQB!N$129:N$139)</f>
        <v>672</v>
      </c>
      <c r="DK51" s="74">
        <f>SUMIF(LQB!$A$129:$A$139,'2013-2014'!DK$7,LQB!O$129:O$139)</f>
        <v>550</v>
      </c>
      <c r="DN51" s="74">
        <f>SUMIF(LQB!$A$129:$A$139,'2013-2014'!DN$7,LQB!D$129:D$139)</f>
        <v>314</v>
      </c>
      <c r="DO51" s="74">
        <f>SUMIF(LQB!$A$129:$A$139,'2013-2014'!DO$7,LQB!E$129:E$139)</f>
        <v>344</v>
      </c>
      <c r="DP51" s="74">
        <f>SUMIF(LQB!$A$129:$A$139,'2013-2014'!DP$7,LQB!F$129:F$139)</f>
        <v>386</v>
      </c>
      <c r="DQ51" s="74">
        <f>SUMIF(LQB!$A$129:$A$139,'2013-2014'!DQ$7,LQB!G$129:G$139)</f>
        <v>772</v>
      </c>
      <c r="DR51" s="74">
        <f>SUMIF(LQB!$A$129:$A$139,'2013-2014'!DR$7,LQB!H$129:H$139)</f>
        <v>852</v>
      </c>
      <c r="DS51" s="74">
        <f>SUMIF(LQB!$A$129:$A$139,'2013-2014'!DS$7,LQB!I$129:I$139)</f>
        <v>642</v>
      </c>
      <c r="DT51" s="74">
        <f>SUMIF(LQB!$A$129:$A$139,'2013-2014'!DT$7,LQB!J$129:J$139)</f>
        <v>1052</v>
      </c>
      <c r="DU51" s="74">
        <f>SUMIF(LQB!$A$129:$A$139,'2013-2014'!DU$7,LQB!K$129:K$139)</f>
        <v>1170</v>
      </c>
      <c r="DV51" s="74">
        <f>SUMIF(LQB!$A$129:$A$139,'2013-2014'!DV$7,LQB!L$129:L$139)</f>
        <v>862</v>
      </c>
      <c r="DW51" s="74">
        <f>SUMIF(LQB!$A$129:$A$139,'2013-2014'!DW$7,LQB!M$129:M$139)</f>
        <v>830</v>
      </c>
      <c r="DX51" s="74">
        <f>SUMIF(LQB!$A$129:$A$139,'2013-2014'!DX$7,LQB!N$129:N$139)</f>
        <v>618</v>
      </c>
      <c r="DY51" s="74">
        <f>SUMIF(LQB!$A$129:$A$139,'2013-2014'!DY$7,LQB!O$129:O$139)</f>
        <v>490</v>
      </c>
    </row>
    <row r="52" spans="1:130" s="7" customFormat="1">
      <c r="A52" s="75"/>
      <c r="B52" s="24" t="s">
        <v>9</v>
      </c>
      <c r="C52" s="12">
        <f>+SUM(C49:C51)</f>
        <v>250521</v>
      </c>
      <c r="D52" s="86">
        <f ca="1">+SUM(D49:D51)</f>
        <v>221679</v>
      </c>
      <c r="E52" s="12">
        <f ca="1">SUM(E49:E51)</f>
        <v>-28842</v>
      </c>
      <c r="F52" s="13">
        <f ca="1">IF(E52=0,0,IF(C52=0,1,E52/C52))</f>
        <v>-0.11512807309566862</v>
      </c>
      <c r="G52" s="12">
        <f>SUM(G49:G51)</f>
        <v>250521</v>
      </c>
      <c r="H52" s="86">
        <f ca="1">SUM(H49:H51)</f>
        <v>221679</v>
      </c>
      <c r="I52" s="12">
        <f ca="1">SUM(I49:I51)</f>
        <v>-28842</v>
      </c>
      <c r="J52" s="13">
        <f ca="1">IF(I52=0,0,IF(G52=0,1,I52/G52))</f>
        <v>-0.11512807309566862</v>
      </c>
      <c r="K52" s="12">
        <f>+SUM(K49:K51)</f>
        <v>234336</v>
      </c>
      <c r="L52" s="86">
        <f ca="1">+SUM(L49:L51)</f>
        <v>211464</v>
      </c>
      <c r="M52" s="12">
        <f ca="1">SUM(M49:M51)</f>
        <v>-22872</v>
      </c>
      <c r="N52" s="13">
        <f ca="1">IF(M52=0,0,IF(K52=0,1,M52/K52))</f>
        <v>-9.7603441212617784E-2</v>
      </c>
      <c r="O52" s="12">
        <f>SUM(O49:O51)</f>
        <v>484857</v>
      </c>
      <c r="P52" s="86">
        <f ca="1">SUM(P49:P51)</f>
        <v>433143</v>
      </c>
      <c r="Q52" s="12">
        <f ca="1">SUM(Q49:Q51)</f>
        <v>-51714</v>
      </c>
      <c r="R52" s="13">
        <f ca="1">IF(Q52=0,0,IF(O52=0,1,Q52/O52))</f>
        <v>-0.10665825181445251</v>
      </c>
      <c r="S52" s="12">
        <f>+SUM(S49:S51)</f>
        <v>304130</v>
      </c>
      <c r="T52" s="86">
        <f ca="1">+SUM(T49:T51)</f>
        <v>269480</v>
      </c>
      <c r="U52" s="12">
        <f ca="1">SUM(U49:U51)</f>
        <v>-34650</v>
      </c>
      <c r="V52" s="13">
        <f ca="1">IF(U52=0,0,IF(S52=0,1,U52/S52))</f>
        <v>-0.11393154243251241</v>
      </c>
      <c r="W52" s="12">
        <f>SUM(W49:W51)</f>
        <v>788987</v>
      </c>
      <c r="X52" s="86">
        <f ca="1">SUM(X49:X51)</f>
        <v>702623</v>
      </c>
      <c r="Y52" s="12">
        <f ca="1">SUM(Y49:Y51)</f>
        <v>-86364</v>
      </c>
      <c r="Z52" s="13">
        <f ca="1">IF(Y52=0,0,IF(W52=0,1,Y52/W52))</f>
        <v>-0.10946187960004411</v>
      </c>
      <c r="AA52" s="12">
        <f>+SUM(AA49:AA51)</f>
        <v>285830</v>
      </c>
      <c r="AB52" s="86">
        <f ca="1">+SUM(AB49:AB51)</f>
        <v>285233</v>
      </c>
      <c r="AC52" s="12">
        <f ca="1">SUM(AC49:AC51)</f>
        <v>-597</v>
      </c>
      <c r="AD52" s="13">
        <f ca="1">IF(AC52=0,0,IF(AA52=0,1,AC52/AA52))</f>
        <v>-2.0886540950914878E-3</v>
      </c>
      <c r="AE52" s="12">
        <f>SUM(AE49:AE51)</f>
        <v>1074817</v>
      </c>
      <c r="AF52" s="86">
        <f ca="1">SUM(AF49:AF51)</f>
        <v>987856</v>
      </c>
      <c r="AG52" s="12">
        <f ca="1">SUM(AG49:AG51)</f>
        <v>-86961</v>
      </c>
      <c r="AH52" s="13">
        <f ca="1">IF(AG52=0,0,IF(AE52=0,1,AG52/AE52))</f>
        <v>-8.0907726617647474E-2</v>
      </c>
      <c r="AI52" s="12">
        <f>+SUM(AI49:AI51)</f>
        <v>313292</v>
      </c>
      <c r="AJ52" s="86">
        <f ca="1">+SUM(AJ49:AJ51)</f>
        <v>313918</v>
      </c>
      <c r="AK52" s="12">
        <f ca="1">SUM(AK49:AK51)</f>
        <v>626</v>
      </c>
      <c r="AL52" s="13">
        <f ca="1">IF(AK52=0,0,IF(AI52=0,1,AK52/AI52))</f>
        <v>1.9981359243134199E-3</v>
      </c>
      <c r="AM52" s="12">
        <f>SUM(AM49:AM51)</f>
        <v>1388109</v>
      </c>
      <c r="AN52" s="86">
        <f ca="1">SUM(AN49:AN51)</f>
        <v>1301774</v>
      </c>
      <c r="AO52" s="12">
        <f ca="1">SUM(AO49:AO51)</f>
        <v>-86335</v>
      </c>
      <c r="AP52" s="13">
        <f ca="1">IF(AO52=0,0,IF(AM52=0,1,AO52/AM52))</f>
        <v>-6.2196124367754985E-2</v>
      </c>
      <c r="AQ52" s="12">
        <f>+SUM(AQ49:AQ51)</f>
        <v>308580</v>
      </c>
      <c r="AR52" s="86">
        <f ca="1">+SUM(AR49:AR51)</f>
        <v>310816</v>
      </c>
      <c r="AS52" s="12">
        <f ca="1">SUM(AS49:AS51)</f>
        <v>2236</v>
      </c>
      <c r="AT52" s="13">
        <f ca="1">IF(AS52=0,0,IF(AQ52=0,1,AS52/AQ52))</f>
        <v>7.2460950158791887E-3</v>
      </c>
      <c r="AU52" s="12">
        <f>SUM(AU49:AU51)</f>
        <v>1696689</v>
      </c>
      <c r="AV52" s="86">
        <f ca="1">SUM(AV49:AV51)</f>
        <v>1612590</v>
      </c>
      <c r="AW52" s="12">
        <f ca="1">SUM(AW49:AW51)</f>
        <v>-84099</v>
      </c>
      <c r="AX52" s="13">
        <f ca="1">IF(AW52=0,0,IF(AU52=0,1,AW52/AU52))</f>
        <v>-4.9566538122189745E-2</v>
      </c>
      <c r="AY52" s="12">
        <f>+SUM(AY49:AY51)</f>
        <v>353591</v>
      </c>
      <c r="AZ52" s="86">
        <f ca="1">+SUM(AZ49:AZ51)</f>
        <v>349437</v>
      </c>
      <c r="BA52" s="12">
        <f ca="1">SUM(BA49:BA51)</f>
        <v>-4154</v>
      </c>
      <c r="BB52" s="13">
        <f ca="1">IF(BA52=0,0,IF(AY52=0,1,BA52/AY52))</f>
        <v>-1.1748036573329072E-2</v>
      </c>
      <c r="BC52" s="12">
        <f>SUM(BC49:BC51)</f>
        <v>2050280</v>
      </c>
      <c r="BD52" s="86">
        <f ca="1">SUM(BD49:BD51)</f>
        <v>1962027</v>
      </c>
      <c r="BE52" s="12">
        <f ca="1">SUM(BE49:BE51)</f>
        <v>-88253</v>
      </c>
      <c r="BF52" s="13">
        <f ca="1">IF(BE52=0,0,IF(BC52=0,1,BE52/BC52))</f>
        <v>-4.3044364672142343E-2</v>
      </c>
      <c r="BG52" s="12">
        <f>+SUM(BG49:BG51)</f>
        <v>375260</v>
      </c>
      <c r="BH52" s="86">
        <f ca="1">+SUM(BH49:BH51)</f>
        <v>377753</v>
      </c>
      <c r="BI52" s="12">
        <f ca="1">SUM(BI49:BI51)</f>
        <v>2493</v>
      </c>
      <c r="BJ52" s="13">
        <f ca="1">IF(BI52=0,0,IF(BG52=0,1,BI52/BG52))</f>
        <v>6.6433939135532695E-3</v>
      </c>
      <c r="BK52" s="12">
        <f>SUM(BK49:BK51)</f>
        <v>2425540</v>
      </c>
      <c r="BL52" s="86">
        <f ca="1">SUM(BL49:BL51)</f>
        <v>2339780</v>
      </c>
      <c r="BM52" s="12">
        <f ca="1">SUM(BM49:BM51)</f>
        <v>-85760</v>
      </c>
      <c r="BN52" s="13">
        <f ca="1">IF(BM52=0,0,IF(BK52=0,1,BM52/BK52))</f>
        <v>-3.5357075125539053E-2</v>
      </c>
      <c r="BO52" s="12">
        <f>+SUM(BO49:BO51)</f>
        <v>294311</v>
      </c>
      <c r="BP52" s="86">
        <f ca="1">+SUM(BP49:BP51)</f>
        <v>298729</v>
      </c>
      <c r="BQ52" s="12">
        <f ca="1">SUM(BQ49:BQ51)</f>
        <v>4418</v>
      </c>
      <c r="BR52" s="13">
        <f ca="1">IF(BQ52=0,0,IF(BO52=0,1,BQ52/BO52))</f>
        <v>1.501133155063861E-2</v>
      </c>
      <c r="BS52" s="12">
        <f>SUM(BS49:BS51)</f>
        <v>2719851</v>
      </c>
      <c r="BT52" s="86">
        <f ca="1">SUM(BT49:BT51)</f>
        <v>2638509</v>
      </c>
      <c r="BU52" s="12">
        <f ca="1">SUM(BU49:BU51)</f>
        <v>-81342</v>
      </c>
      <c r="BV52" s="13">
        <f ca="1">IF(BU52=0,0,IF(BS52=0,1,BU52/BS52))</f>
        <v>-2.9906785334931952E-2</v>
      </c>
      <c r="BW52" s="12">
        <f>+SUM(BW49:BW51)</f>
        <v>301065</v>
      </c>
      <c r="BX52" s="86">
        <f ca="1">+SUM(BX49:BX51)</f>
        <v>301448</v>
      </c>
      <c r="BY52" s="12">
        <f ca="1">SUM(BY49:BY51)</f>
        <v>383</v>
      </c>
      <c r="BZ52" s="13">
        <f ca="1">IF(BY52=0,0,IF(BW52=0,1,BY52/BW52))</f>
        <v>1.272150532277083E-3</v>
      </c>
      <c r="CA52" s="12">
        <f>SUM(CA49:CA51)</f>
        <v>3020916</v>
      </c>
      <c r="CB52" s="86">
        <f ca="1">SUM(CB49:CB51)</f>
        <v>2939957</v>
      </c>
      <c r="CC52" s="12">
        <f ca="1">SUM(CC49:CC51)</f>
        <v>-80959</v>
      </c>
      <c r="CD52" s="13">
        <f ca="1">IF(CC52=0,0,IF(CA52=0,1,CC52/CA52))</f>
        <v>-2.6799487307823191E-2</v>
      </c>
      <c r="CE52" s="12">
        <f>+SUM(CE49:CE51)</f>
        <v>291293</v>
      </c>
      <c r="CF52" s="86">
        <f ca="1">+SUM(CF49:CF51)</f>
        <v>263448</v>
      </c>
      <c r="CG52" s="12">
        <f ca="1">SUM(CG49:CG51)</f>
        <v>-27845</v>
      </c>
      <c r="CH52" s="13">
        <f ca="1">IF(CG52=0,0,IF(CE52=0,1,CG52/CE52))</f>
        <v>-9.5591037203091048E-2</v>
      </c>
      <c r="CI52" s="12">
        <f>SUM(CI49:CI51)</f>
        <v>3312209</v>
      </c>
      <c r="CJ52" s="86">
        <f ca="1">SUM(CJ49:CJ51)</f>
        <v>3203405</v>
      </c>
      <c r="CK52" s="12">
        <f ca="1">SUM(CK49:CK51)</f>
        <v>-108804</v>
      </c>
      <c r="CL52" s="13">
        <f ca="1">IF(CK52=0,0,IF(CI52=0,1,CK52/CI52))</f>
        <v>-3.2849376352760348E-2</v>
      </c>
      <c r="CM52" s="12">
        <f>+SUM(CM49:CM51)</f>
        <v>278319</v>
      </c>
      <c r="CN52" s="86">
        <f ca="1">+SUM(CN49:CN51)</f>
        <v>267988</v>
      </c>
      <c r="CO52" s="12">
        <f ca="1">SUM(CO49:CO51)</f>
        <v>-10331</v>
      </c>
      <c r="CP52" s="13">
        <f ca="1">IF(CO52=0,0,IF(CM52=0,1,CO52/CM52))</f>
        <v>-3.7119276801080771E-2</v>
      </c>
      <c r="CQ52" s="12">
        <f>SUM(CQ49:CQ51)</f>
        <v>3590528</v>
      </c>
      <c r="CR52" s="86">
        <f ca="1">SUM(CR49:CR51)</f>
        <v>3471393</v>
      </c>
      <c r="CS52" s="12">
        <f ca="1">SUM(CS49:CS51)</f>
        <v>-119135</v>
      </c>
      <c r="CT52" s="13">
        <f ca="1">IF(CS52=0,0,IF(CQ52=0,1,CS52/CQ52))</f>
        <v>-3.3180356760899789E-2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222908</v>
      </c>
      <c r="D54" s="73">
        <f ca="1">OFFSET(CZ54,0,14,1,1)</f>
        <v>182762</v>
      </c>
      <c r="E54" s="18">
        <f ca="1">SUM(D54-C54)</f>
        <v>-40146</v>
      </c>
      <c r="F54" s="19">
        <f ca="1">IF(E54=0,0,IF(C54=0,1,E54/C54))</f>
        <v>-0.18010120767312074</v>
      </c>
      <c r="G54" s="18">
        <f>SUMIF($C$6:F$6,G$5,$C54:F54)</f>
        <v>222908</v>
      </c>
      <c r="H54" s="73">
        <f ca="1">SUMIF($C$6:G$6,H$5,$C54:G54)</f>
        <v>182762</v>
      </c>
      <c r="I54" s="18">
        <f ca="1">SUM(H54-G54)</f>
        <v>-40146</v>
      </c>
      <c r="J54" s="19">
        <f ca="1">IF(I54=0,0,IF(G54=0,1,I54/G54))</f>
        <v>-0.18010120767312074</v>
      </c>
      <c r="K54" s="18">
        <f>+DA54</f>
        <v>209990</v>
      </c>
      <c r="L54" s="73">
        <f ca="1">OFFSET(DA54,0,14,1,1)</f>
        <v>185729</v>
      </c>
      <c r="M54" s="18">
        <f ca="1">SUM(L54-K54)</f>
        <v>-24261</v>
      </c>
      <c r="N54" s="19">
        <f ca="1">IF(M54=0,0,IF(K54=0,1,M54/K54))</f>
        <v>-0.11553407305109767</v>
      </c>
      <c r="O54" s="18">
        <f>SUMIF($C$6:N$6,O$5,$C54:N54)</f>
        <v>432898</v>
      </c>
      <c r="P54" s="73">
        <f ca="1">SUMIF($C$6:O$6,P$5,$C54:O54)</f>
        <v>368491</v>
      </c>
      <c r="Q54" s="18">
        <f ca="1">SUM(P54-O54)</f>
        <v>-64407</v>
      </c>
      <c r="R54" s="19">
        <f ca="1">IF(Q54=0,0,IF(O54=0,1,Q54/O54))</f>
        <v>-0.14878100614925455</v>
      </c>
      <c r="S54" s="18">
        <f>+DB54</f>
        <v>270586</v>
      </c>
      <c r="T54" s="73">
        <f ca="1">OFFSET(DB54,0,14,1,1)</f>
        <v>229638</v>
      </c>
      <c r="U54" s="18">
        <f ca="1">SUM(T54-S54)</f>
        <v>-40948</v>
      </c>
      <c r="V54" s="19">
        <f ca="1">IF(U54=0,0,IF(S54=0,1,U54/S54))</f>
        <v>-0.15133081534151804</v>
      </c>
      <c r="W54" s="18">
        <f>SUMIF($C$6:V$6,W$5,$C54:V54)</f>
        <v>703484</v>
      </c>
      <c r="X54" s="73">
        <f ca="1">SUMIF($C$6:W$6,X$5,$C54:W54)</f>
        <v>598129</v>
      </c>
      <c r="Y54" s="18">
        <f ca="1">SUM(X54-W54)</f>
        <v>-105355</v>
      </c>
      <c r="Z54" s="19">
        <f ca="1">IF(Y54=0,0,IF(W54=0,1,Y54/W54))</f>
        <v>-0.14976175719703647</v>
      </c>
      <c r="AA54" s="18">
        <f>+DC54</f>
        <v>256519</v>
      </c>
      <c r="AB54" s="73">
        <f ca="1">OFFSET(DC54,0,14,1,1)</f>
        <v>249218</v>
      </c>
      <c r="AC54" s="18">
        <f ca="1">SUM(AB54-AA54)</f>
        <v>-7301</v>
      </c>
      <c r="AD54" s="19">
        <f ca="1">IF(AC54=0,0,IF(AA54=0,1,AC54/AA54))</f>
        <v>-2.8461829338177678E-2</v>
      </c>
      <c r="AE54" s="18">
        <f>SUMIF($C$6:AD$6,AE$5,$C54:AD54)</f>
        <v>960003</v>
      </c>
      <c r="AF54" s="73">
        <f ca="1">SUMIF($C$6:AE$6,AF$5,$C54:AE54)</f>
        <v>847347</v>
      </c>
      <c r="AG54" s="18">
        <f ca="1">SUM(AF54-AE54)</f>
        <v>-112656</v>
      </c>
      <c r="AH54" s="19">
        <f ca="1">IF(AG54=0,0,IF(AE54=0,1,AG54/AE54))</f>
        <v>-0.11734963328239599</v>
      </c>
      <c r="AI54" s="18">
        <f>+DD54</f>
        <v>294875</v>
      </c>
      <c r="AJ54" s="73">
        <f ca="1">OFFSET(DD54,0,14,1,1)</f>
        <v>278100</v>
      </c>
      <c r="AK54" s="18">
        <f ca="1">SUM(AJ54-AI54)</f>
        <v>-16775</v>
      </c>
      <c r="AL54" s="19">
        <f ca="1">IF(AK54=0,0,IF(AI54=0,1,AK54/AI54))</f>
        <v>-5.6888512081390417E-2</v>
      </c>
      <c r="AM54" s="18">
        <f>SUMIF($C$6:AL$6,AM$5,$C54:AL54)</f>
        <v>1254878</v>
      </c>
      <c r="AN54" s="73">
        <f ca="1">SUMIF($C$6:AM$6,AN$5,$C54:AM54)</f>
        <v>1125447</v>
      </c>
      <c r="AO54" s="18">
        <f ca="1">SUM(AN54-AM54)</f>
        <v>-129431</v>
      </c>
      <c r="AP54" s="19">
        <f ca="1">IF(AO54=0,0,IF(AM54=0,1,AO54/AM54))</f>
        <v>-0.10314229749824286</v>
      </c>
      <c r="AQ54" s="18">
        <f>+DE54</f>
        <v>313917</v>
      </c>
      <c r="AR54" s="73">
        <f ca="1">OFFSET(DE54,0,14,1,1)</f>
        <v>289739</v>
      </c>
      <c r="AS54" s="18">
        <f ca="1">SUM(AR54-AQ54)</f>
        <v>-24178</v>
      </c>
      <c r="AT54" s="19">
        <f ca="1">IF(AS54=0,0,IF(AQ54=0,1,AS54/AQ54))</f>
        <v>-7.7020358884673332E-2</v>
      </c>
      <c r="AU54" s="18">
        <f>SUMIF($C$6:AT$6,AU$5,$C54:AT54)</f>
        <v>1568795</v>
      </c>
      <c r="AV54" s="73">
        <f ca="1">SUMIF($C$6:AU$6,AV$5,$C54:AU54)</f>
        <v>1415186</v>
      </c>
      <c r="AW54" s="18">
        <f ca="1">SUM(AV54-AU54)</f>
        <v>-153609</v>
      </c>
      <c r="AX54" s="19">
        <f ca="1">IF(AW54=0,0,IF(AU54=0,1,AW54/AU54))</f>
        <v>-9.7915278924269905E-2</v>
      </c>
      <c r="AY54" s="18">
        <f>+DF54</f>
        <v>368296</v>
      </c>
      <c r="AZ54" s="73">
        <f ca="1">OFFSET(DF54,0,14,1,1)</f>
        <v>343804</v>
      </c>
      <c r="BA54" s="18">
        <f ca="1">SUM(AZ54-AY54)</f>
        <v>-24492</v>
      </c>
      <c r="BB54" s="19">
        <f ca="1">IF(BA54=0,0,IF(AY54=0,1,BA54/AY54))</f>
        <v>-6.6500858005517305E-2</v>
      </c>
      <c r="BC54" s="18">
        <f>SUMIF($C$6:BB$6,BC$5,$C54:BB54)</f>
        <v>1937091</v>
      </c>
      <c r="BD54" s="73">
        <f ca="1">SUMIF($C$6:BC$6,BD$5,$C54:BC54)</f>
        <v>1758990</v>
      </c>
      <c r="BE54" s="18">
        <f ca="1">SUM(BD54-BC54)</f>
        <v>-178101</v>
      </c>
      <c r="BF54" s="19">
        <f ca="1">IF(BE54=0,0,IF(BC54=0,1,BE54/BC54))</f>
        <v>-9.1942505540524425E-2</v>
      </c>
      <c r="BG54" s="18">
        <f>+DG54</f>
        <v>399515</v>
      </c>
      <c r="BH54" s="73">
        <f ca="1">OFFSET(DG54,0,14,1,1)</f>
        <v>372456</v>
      </c>
      <c r="BI54" s="18">
        <f ca="1">SUM(BH54-BG54)</f>
        <v>-27059</v>
      </c>
      <c r="BJ54" s="19">
        <f ca="1">IF(BI54=0,0,IF(BG54=0,1,BI54/BG54))</f>
        <v>-6.7729622166877335E-2</v>
      </c>
      <c r="BK54" s="18">
        <f>SUMIF($C$6:BJ$6,BK$5,$C54:BJ54)</f>
        <v>2336606</v>
      </c>
      <c r="BL54" s="73">
        <f ca="1">SUMIF($C$6:BK$6,BL$5,$C54:BK54)</f>
        <v>2131446</v>
      </c>
      <c r="BM54" s="18">
        <f ca="1">SUM(BL54-BK54)</f>
        <v>-205160</v>
      </c>
      <c r="BN54" s="19">
        <f ca="1">IF(BM54=0,0,IF(BK54=0,1,BM54/BK54))</f>
        <v>-8.7802564916806686E-2</v>
      </c>
      <c r="BO54" s="18">
        <f>+DH54</f>
        <v>286853</v>
      </c>
      <c r="BP54" s="73">
        <f ca="1">OFFSET(DH54,0,14,1,1)</f>
        <v>276818</v>
      </c>
      <c r="BQ54" s="18">
        <f ca="1">SUM(BP54-BO54)</f>
        <v>-10035</v>
      </c>
      <c r="BR54" s="19">
        <f ca="1">IF(BQ54=0,0,IF(BO54=0,1,BQ54/BO54))</f>
        <v>-3.4983074954767775E-2</v>
      </c>
      <c r="BS54" s="18">
        <f>SUMIF($C$6:BR$6,BS$5,$C54:BR54)</f>
        <v>2623459</v>
      </c>
      <c r="BT54" s="73">
        <f ca="1">SUMIF($C$6:BS$6,BT$5,$C54:BS54)</f>
        <v>2408264</v>
      </c>
      <c r="BU54" s="18">
        <f ca="1">SUM(BT54-BS54)</f>
        <v>-215195</v>
      </c>
      <c r="BV54" s="19">
        <f ca="1">IF(BU54=0,0,IF(BS54=0,1,BU54/BS54))</f>
        <v>-8.2027201492380866E-2</v>
      </c>
      <c r="BW54" s="18">
        <f>+DI54</f>
        <v>277299</v>
      </c>
      <c r="BX54" s="73">
        <f ca="1">OFFSET(DI54,0,14,1,1)</f>
        <v>260422</v>
      </c>
      <c r="BY54" s="18">
        <f ca="1">SUM(BX54-BW54)</f>
        <v>-16877</v>
      </c>
      <c r="BZ54" s="19">
        <f ca="1">IF(BY54=0,0,IF(BW54=0,1,BY54/BW54))</f>
        <v>-6.0862101918867359E-2</v>
      </c>
      <c r="CA54" s="18">
        <f>SUMIF($C$6:BZ$6,CA$5,$C54:BZ54)</f>
        <v>2900758</v>
      </c>
      <c r="CB54" s="73">
        <f ca="1">SUMIF($C$6:CA$6,CB$5,$C54:CA54)</f>
        <v>2668686</v>
      </c>
      <c r="CC54" s="18">
        <f ca="1">SUM(CB54-CA54)</f>
        <v>-232072</v>
      </c>
      <c r="CD54" s="19">
        <f ca="1">IF(CC54=0,0,IF(CA54=0,1,CC54/CA54))</f>
        <v>-8.0003916217761012E-2</v>
      </c>
      <c r="CE54" s="18">
        <f>+DJ54</f>
        <v>255079</v>
      </c>
      <c r="CF54" s="73">
        <f ca="1">OFFSET(DJ54,0,14,1,1)</f>
        <v>203180</v>
      </c>
      <c r="CG54" s="18">
        <f ca="1">SUM(CF54-CE54)</f>
        <v>-51899</v>
      </c>
      <c r="CH54" s="19">
        <f ca="1">IF(CG54=0,0,IF(CE54=0,1,CG54/CE54))</f>
        <v>-0.20346245672909177</v>
      </c>
      <c r="CI54" s="18">
        <f>SUMIF($C$6:CH$6,CI$5,$C54:CH54)</f>
        <v>3155837</v>
      </c>
      <c r="CJ54" s="73">
        <f ca="1">SUMIF($C$6:CI$6,CJ$5,$C54:CI54)</f>
        <v>2871866</v>
      </c>
      <c r="CK54" s="18">
        <f ca="1">SUM(CJ54-CI54)</f>
        <v>-283971</v>
      </c>
      <c r="CL54" s="19">
        <f ca="1">IF(CK54=0,0,IF(CI54=0,1,CK54/CI54))</f>
        <v>-8.9982784281951195E-2</v>
      </c>
      <c r="CM54" s="18">
        <f>+DK54</f>
        <v>238741</v>
      </c>
      <c r="CN54" s="73">
        <f ca="1">OFFSET(DK54,0,14,1,1)</f>
        <v>211148</v>
      </c>
      <c r="CO54" s="18">
        <f ca="1">SUM(CN54-CM54)</f>
        <v>-27593</v>
      </c>
      <c r="CP54" s="19">
        <f ca="1">IF(CO54=0,0,IF(CM54=0,1,CO54/CM54))</f>
        <v>-0.11557713170339405</v>
      </c>
      <c r="CQ54" s="18">
        <f>SUMIF($C$6:CP$6,CQ$5,$C54:CP54)</f>
        <v>3394578</v>
      </c>
      <c r="CR54" s="73">
        <f ca="1">SUMIF($C$6:CQ$6,CR$5,$C54:CQ54)</f>
        <v>3083014</v>
      </c>
      <c r="CS54" s="18">
        <f ca="1">SUM(CR54-CQ54)</f>
        <v>-311564</v>
      </c>
      <c r="CT54" s="19">
        <f ca="1">IF(CS54=0,0,IF(CQ54=0,1,CS54/CQ54))</f>
        <v>-9.1782837218646912E-2</v>
      </c>
      <c r="CW54" t="s">
        <v>15</v>
      </c>
      <c r="CX54" t="s">
        <v>6</v>
      </c>
      <c r="CZ54" s="74">
        <f>SUMIF(RBW!$A$93:$A$103,'2013-2014'!CZ$7,RBW!D$93:D$103)</f>
        <v>222908</v>
      </c>
      <c r="DA54" s="74">
        <f>SUMIF(RBW!$A$93:$A$103,'2013-2014'!DA$7,RBW!E$93:E$103)</f>
        <v>209990</v>
      </c>
      <c r="DB54" s="74">
        <f>SUMIF(RBW!$A$93:$A$103,'2013-2014'!DB$7,RBW!F$93:F$103)</f>
        <v>270586</v>
      </c>
      <c r="DC54" s="74">
        <f>SUMIF(RBW!$A$93:$A$103,'2013-2014'!DC$7,RBW!G$93:G$103)</f>
        <v>256519</v>
      </c>
      <c r="DD54" s="74">
        <f>SUMIF(RBW!$A$93:$A$103,'2013-2014'!DD$7,RBW!H$93:H$103)</f>
        <v>294875</v>
      </c>
      <c r="DE54" s="74">
        <f>SUMIF(RBW!$A$93:$A$103,'2013-2014'!DE$7,RBW!I$93:I$103)</f>
        <v>313917</v>
      </c>
      <c r="DF54" s="74">
        <f>SUMIF(RBW!$A$93:$A$103,'2013-2014'!DF$7,RBW!J$93:J$103)</f>
        <v>368296</v>
      </c>
      <c r="DG54" s="74">
        <f>SUMIF(RBW!$A$93:$A$103,'2013-2014'!DG$7,RBW!K$93:K$103)</f>
        <v>399515</v>
      </c>
      <c r="DH54" s="74">
        <f>SUMIF(RBW!$A$93:$A$103,'2013-2014'!DH$7,RBW!L$93:L$103)</f>
        <v>286853</v>
      </c>
      <c r="DI54" s="74">
        <f>SUMIF(RBW!$A$93:$A$103,'2013-2014'!DI$7,RBW!M$93:M$103)</f>
        <v>277299</v>
      </c>
      <c r="DJ54" s="74">
        <f>SUMIF(RBW!$A$93:$A$103,'2013-2014'!DJ$7,RBW!N$93:N$103)</f>
        <v>255079</v>
      </c>
      <c r="DK54" s="74">
        <f>SUMIF(RBW!$A$93:$A$103,'2013-2014'!DK$7,RBW!O$93:O$103)</f>
        <v>238741</v>
      </c>
      <c r="DN54" s="74">
        <f>SUMIF(RBW!$A$93:$A$103,'2013-2014'!DN$7,RBW!D$93:D$103)</f>
        <v>182762</v>
      </c>
      <c r="DO54" s="74">
        <f>SUMIF(RBW!$A$93:$A$103,'2013-2014'!DO$7,RBW!E$93:E$103)</f>
        <v>185729</v>
      </c>
      <c r="DP54" s="74">
        <f>SUMIF(RBW!$A$93:$A$103,'2013-2014'!DP$7,RBW!F$93:F$103)</f>
        <v>229638</v>
      </c>
      <c r="DQ54" s="74">
        <f>SUMIF(RBW!$A$93:$A$103,'2013-2014'!DQ$7,RBW!G$93:G$103)</f>
        <v>249218</v>
      </c>
      <c r="DR54" s="74">
        <f>SUMIF(RBW!$A$93:$A$103,'2013-2014'!DR$7,RBW!H$93:H$103)</f>
        <v>278100</v>
      </c>
      <c r="DS54" s="74">
        <f>SUMIF(RBW!$A$93:$A$103,'2013-2014'!DS$7,RBW!I$93:I$103)</f>
        <v>289739</v>
      </c>
      <c r="DT54" s="74">
        <f>SUMIF(RBW!$A$93:$A$103,'2013-2014'!DT$7,RBW!J$93:J$103)</f>
        <v>343804</v>
      </c>
      <c r="DU54" s="74">
        <f>SUMIF(RBW!$A$93:$A$103,'2013-2014'!DU$7,RBW!K$93:K$103)</f>
        <v>372456</v>
      </c>
      <c r="DV54" s="74">
        <f>SUMIF(RBW!$A$93:$A$103,'2013-2014'!DV$7,RBW!L$93:L$103)</f>
        <v>276818</v>
      </c>
      <c r="DW54" s="74">
        <f>SUMIF(RBW!$A$93:$A$103,'2013-2014'!DW$7,RBW!M$93:M$103)</f>
        <v>260422</v>
      </c>
      <c r="DX54" s="74">
        <f>SUMIF(RBW!$A$93:$A$103,'2013-2014'!DX$7,RBW!N$93:N$103)</f>
        <v>203180</v>
      </c>
      <c r="DY54" s="74">
        <f>SUMIF(RBW!$A$93:$A$103,'2013-2014'!DY$7,RBW!O$93:O$103)</f>
        <v>211148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4</v>
      </c>
      <c r="D55" s="73">
        <f ca="1">OFFSET(CZ55,0,14,1,1)</f>
        <v>2</v>
      </c>
      <c r="E55" s="18">
        <f ca="1">SUM(D55-C55)</f>
        <v>-2</v>
      </c>
      <c r="F55" s="19">
        <f ca="1">IF(E55=0,0,IF(C55=0,1,E55/C55))</f>
        <v>-0.5</v>
      </c>
      <c r="G55" s="18">
        <f>SUMIF($C$6:F$6,G$5,$C55:F55)</f>
        <v>4</v>
      </c>
      <c r="H55" s="73">
        <f ca="1">SUMIF($C$6:G$6,H$5,$C55:G55)</f>
        <v>2</v>
      </c>
      <c r="I55" s="18">
        <f ca="1">SUM(H55-G55)</f>
        <v>-2</v>
      </c>
      <c r="J55" s="19">
        <f ca="1">IF(I55=0,0,IF(G55=0,1,I55/G55))</f>
        <v>-0.5</v>
      </c>
      <c r="K55" s="18">
        <f>+DA55</f>
        <v>5</v>
      </c>
      <c r="L55" s="73">
        <f ca="1">OFFSET(DA55,0,14,1,1)</f>
        <v>5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9</v>
      </c>
      <c r="P55" s="73">
        <f ca="1">SUMIF($C$6:O$6,P$5,$C55:O55)</f>
        <v>7</v>
      </c>
      <c r="Q55" s="18">
        <f ca="1">SUM(P55-O55)</f>
        <v>-2</v>
      </c>
      <c r="R55" s="19">
        <f ca="1">IF(Q55=0,0,IF(O55=0,1,Q55/O55))</f>
        <v>-0.22222222222222221</v>
      </c>
      <c r="S55" s="18">
        <f>+DB55</f>
        <v>5</v>
      </c>
      <c r="T55" s="73">
        <f ca="1">OFFSET(DB55,0,14,1,1)</f>
        <v>7</v>
      </c>
      <c r="U55" s="18">
        <f ca="1">SUM(T55-S55)</f>
        <v>2</v>
      </c>
      <c r="V55" s="19">
        <f ca="1">IF(U55=0,0,IF(S55=0,1,U55/S55))</f>
        <v>0.4</v>
      </c>
      <c r="W55" s="18">
        <f>SUMIF($C$6:V$6,W$5,$C55:V55)</f>
        <v>14</v>
      </c>
      <c r="X55" s="73">
        <f ca="1">SUMIF($C$6:W$6,X$5,$C55:W55)</f>
        <v>14</v>
      </c>
      <c r="Y55" s="18">
        <f ca="1">SUM(X55-W55)</f>
        <v>0</v>
      </c>
      <c r="Z55" s="19">
        <f ca="1">IF(Y55=0,0,IF(W55=0,1,Y55/W55))</f>
        <v>0</v>
      </c>
      <c r="AA55" s="18">
        <f>+DC55</f>
        <v>9</v>
      </c>
      <c r="AB55" s="73">
        <f ca="1">OFFSET(DC55,0,14,1,1)</f>
        <v>17</v>
      </c>
      <c r="AC55" s="18">
        <f ca="1">SUM(AB55-AA55)</f>
        <v>8</v>
      </c>
      <c r="AD55" s="19">
        <f ca="1">IF(AC55=0,0,IF(AA55=0,1,AC55/AA55))</f>
        <v>0.88888888888888884</v>
      </c>
      <c r="AE55" s="18">
        <f>SUMIF($C$6:AD$6,AE$5,$C55:AD55)</f>
        <v>23</v>
      </c>
      <c r="AF55" s="73">
        <f ca="1">SUMIF($C$6:AE$6,AF$5,$C55:AE55)</f>
        <v>31</v>
      </c>
      <c r="AG55" s="18">
        <f ca="1">SUM(AF55-AE55)</f>
        <v>8</v>
      </c>
      <c r="AH55" s="19">
        <f ca="1">IF(AG55=0,0,IF(AE55=0,1,AG55/AE55))</f>
        <v>0.34782608695652173</v>
      </c>
      <c r="AI55" s="18">
        <f>+DD55</f>
        <v>15</v>
      </c>
      <c r="AJ55" s="73">
        <f ca="1">OFFSET(DD55,0,14,1,1)</f>
        <v>7</v>
      </c>
      <c r="AK55" s="18">
        <f ca="1">SUM(AJ55-AI55)</f>
        <v>-8</v>
      </c>
      <c r="AL55" s="19">
        <f ca="1">IF(AK55=0,0,IF(AI55=0,1,AK55/AI55))</f>
        <v>-0.53333333333333333</v>
      </c>
      <c r="AM55" s="18">
        <f>SUMIF($C$6:AL$6,AM$5,$C55:AL55)</f>
        <v>38</v>
      </c>
      <c r="AN55" s="73">
        <f ca="1">SUMIF($C$6:AM$6,AN$5,$C55:AM55)</f>
        <v>38</v>
      </c>
      <c r="AO55" s="18">
        <f ca="1">SUM(AN55-AM55)</f>
        <v>0</v>
      </c>
      <c r="AP55" s="19">
        <f ca="1">IF(AO55=0,0,IF(AM55=0,1,AO55/AM55))</f>
        <v>0</v>
      </c>
      <c r="AQ55" s="18">
        <f>+DE55</f>
        <v>20</v>
      </c>
      <c r="AR55" s="73">
        <f ca="1">OFFSET(DE55,0,14,1,1)</f>
        <v>8</v>
      </c>
      <c r="AS55" s="18">
        <f ca="1">SUM(AR55-AQ55)</f>
        <v>-12</v>
      </c>
      <c r="AT55" s="19">
        <f ca="1">IF(AS55=0,0,IF(AQ55=0,1,AS55/AQ55))</f>
        <v>-0.6</v>
      </c>
      <c r="AU55" s="18">
        <f>SUMIF($C$6:AT$6,AU$5,$C55:AT55)</f>
        <v>58</v>
      </c>
      <c r="AV55" s="73">
        <f ca="1">SUMIF($C$6:AU$6,AV$5,$C55:AU55)</f>
        <v>46</v>
      </c>
      <c r="AW55" s="18">
        <f ca="1">SUM(AV55-AU55)</f>
        <v>-12</v>
      </c>
      <c r="AX55" s="19">
        <f ca="1">IF(AW55=0,0,IF(AU55=0,1,AW55/AU55))</f>
        <v>-0.20689655172413793</v>
      </c>
      <c r="AY55" s="18">
        <f>+DF55</f>
        <v>28</v>
      </c>
      <c r="AZ55" s="73">
        <f ca="1">OFFSET(DF55,0,14,1,1)</f>
        <v>8</v>
      </c>
      <c r="BA55" s="18">
        <f ca="1">SUM(AZ55-AY55)</f>
        <v>-20</v>
      </c>
      <c r="BB55" s="19">
        <f ca="1">IF(BA55=0,0,IF(AY55=0,1,BA55/AY55))</f>
        <v>-0.7142857142857143</v>
      </c>
      <c r="BC55" s="18">
        <f>SUMIF($C$6:BB$6,BC$5,$C55:BB55)</f>
        <v>86</v>
      </c>
      <c r="BD55" s="73">
        <f ca="1">SUMIF($C$6:BC$6,BD$5,$C55:BC55)</f>
        <v>54</v>
      </c>
      <c r="BE55" s="18">
        <f ca="1">SUM(BD55-BC55)</f>
        <v>-32</v>
      </c>
      <c r="BF55" s="19">
        <f ca="1">IF(BE55=0,0,IF(BC55=0,1,BE55/BC55))</f>
        <v>-0.37209302325581395</v>
      </c>
      <c r="BG55" s="18">
        <f>+DG55</f>
        <v>19</v>
      </c>
      <c r="BH55" s="73">
        <f ca="1">OFFSET(DG55,0,14,1,1)</f>
        <v>31</v>
      </c>
      <c r="BI55" s="18">
        <f ca="1">SUM(BH55-BG55)</f>
        <v>12</v>
      </c>
      <c r="BJ55" s="19">
        <f ca="1">IF(BI55=0,0,IF(BG55=0,1,BI55/BG55))</f>
        <v>0.63157894736842102</v>
      </c>
      <c r="BK55" s="18">
        <f>SUMIF($C$6:BJ$6,BK$5,$C55:BJ55)</f>
        <v>105</v>
      </c>
      <c r="BL55" s="73">
        <f ca="1">SUMIF($C$6:BK$6,BL$5,$C55:BK55)</f>
        <v>85</v>
      </c>
      <c r="BM55" s="18">
        <f ca="1">SUM(BL55-BK55)</f>
        <v>-20</v>
      </c>
      <c r="BN55" s="19">
        <f ca="1">IF(BM55=0,0,IF(BK55=0,1,BM55/BK55))</f>
        <v>-0.19047619047619047</v>
      </c>
      <c r="BO55" s="18">
        <f>+DH55</f>
        <v>6</v>
      </c>
      <c r="BP55" s="73">
        <f ca="1">OFFSET(DH55,0,14,1,1)</f>
        <v>39</v>
      </c>
      <c r="BQ55" s="18">
        <f ca="1">SUM(BP55-BO55)</f>
        <v>33</v>
      </c>
      <c r="BR55" s="19">
        <f ca="1">IF(BQ55=0,0,IF(BO55=0,1,BQ55/BO55))</f>
        <v>5.5</v>
      </c>
      <c r="BS55" s="18">
        <f>SUMIF($C$6:BR$6,BS$5,$C55:BR55)</f>
        <v>111</v>
      </c>
      <c r="BT55" s="73">
        <f ca="1">SUMIF($C$6:BS$6,BT$5,$C55:BS55)</f>
        <v>124</v>
      </c>
      <c r="BU55" s="18">
        <f ca="1">SUM(BT55-BS55)</f>
        <v>13</v>
      </c>
      <c r="BV55" s="19">
        <f ca="1">IF(BU55=0,0,IF(BS55=0,1,BU55/BS55))</f>
        <v>0.11711711711711711</v>
      </c>
      <c r="BW55" s="18">
        <f>+DI55</f>
        <v>3</v>
      </c>
      <c r="BX55" s="73">
        <f ca="1">OFFSET(DI55,0,14,1,1)</f>
        <v>33</v>
      </c>
      <c r="BY55" s="18">
        <f ca="1">SUM(BX55-BW55)</f>
        <v>30</v>
      </c>
      <c r="BZ55" s="19">
        <f ca="1">IF(BY55=0,0,IF(BW55=0,1,BY55/BW55))</f>
        <v>10</v>
      </c>
      <c r="CA55" s="18">
        <f>SUMIF($C$6:BZ$6,CA$5,$C55:BZ55)</f>
        <v>114</v>
      </c>
      <c r="CB55" s="73">
        <f ca="1">SUMIF($C$6:CA$6,CB$5,$C55:CA55)</f>
        <v>157</v>
      </c>
      <c r="CC55" s="18">
        <f ca="1">SUM(CB55-CA55)</f>
        <v>43</v>
      </c>
      <c r="CD55" s="19">
        <f ca="1">IF(CC55=0,0,IF(CA55=0,1,CC55/CA55))</f>
        <v>0.37719298245614036</v>
      </c>
      <c r="CE55" s="18">
        <f>+DJ55</f>
        <v>6</v>
      </c>
      <c r="CF55" s="73">
        <f ca="1">OFFSET(DJ55,0,14,1,1)</f>
        <v>17</v>
      </c>
      <c r="CG55" s="18">
        <f ca="1">SUM(CF55-CE55)</f>
        <v>11</v>
      </c>
      <c r="CH55" s="19">
        <f ca="1">IF(CG55=0,0,IF(CE55=0,1,CG55/CE55))</f>
        <v>1.8333333333333333</v>
      </c>
      <c r="CI55" s="18">
        <f>SUMIF($C$6:CH$6,CI$5,$C55:CH55)</f>
        <v>120</v>
      </c>
      <c r="CJ55" s="73">
        <f ca="1">SUMIF($C$6:CI$6,CJ$5,$C55:CI55)</f>
        <v>174</v>
      </c>
      <c r="CK55" s="18">
        <f ca="1">SUM(CJ55-CI55)</f>
        <v>54</v>
      </c>
      <c r="CL55" s="19">
        <f ca="1">IF(CK55=0,0,IF(CI55=0,1,CK55/CI55))</f>
        <v>0.45</v>
      </c>
      <c r="CM55" s="18">
        <f>+DK55</f>
        <v>4</v>
      </c>
      <c r="CN55" s="73">
        <f ca="1">OFFSET(DK55,0,14,1,1)</f>
        <v>12</v>
      </c>
      <c r="CO55" s="18">
        <f ca="1">SUM(CN55-CM55)</f>
        <v>8</v>
      </c>
      <c r="CP55" s="19">
        <f ca="1">IF(CO55=0,0,IF(CM55=0,1,CO55/CM55))</f>
        <v>2</v>
      </c>
      <c r="CQ55" s="18">
        <f>SUMIF($C$6:CP$6,CQ$5,$C55:CP55)</f>
        <v>124</v>
      </c>
      <c r="CR55" s="73">
        <f ca="1">SUMIF($C$6:CQ$6,CR$5,$C55:CQ55)</f>
        <v>186</v>
      </c>
      <c r="CS55" s="18">
        <f ca="1">SUM(CR55-CQ55)</f>
        <v>62</v>
      </c>
      <c r="CT55" s="19">
        <f ca="1">IF(CS55=0,0,IF(CQ55=0,1,CS55/CQ55))</f>
        <v>0.5</v>
      </c>
      <c r="CW55" t="s">
        <v>15</v>
      </c>
      <c r="CX55" t="s">
        <v>7</v>
      </c>
      <c r="CY55" s="7"/>
      <c r="CZ55" s="74">
        <f>SUMIF(RBW!$A$111:$A$121,'2013-2014'!CZ$7,RBW!D$111:D$121)</f>
        <v>4</v>
      </c>
      <c r="DA55" s="74">
        <f>SUMIF(RBW!$A$111:$A$121,'2013-2014'!DA$7,RBW!E$111:E$121)</f>
        <v>5</v>
      </c>
      <c r="DB55" s="74">
        <f>SUMIF(RBW!$A$111:$A$121,'2013-2014'!DB$7,RBW!F$111:F$121)</f>
        <v>5</v>
      </c>
      <c r="DC55" s="74">
        <f>SUMIF(RBW!$A$111:$A$121,'2013-2014'!DC$7,RBW!G$111:G$121)</f>
        <v>9</v>
      </c>
      <c r="DD55" s="74">
        <f>SUMIF(RBW!$A$111:$A$121,'2013-2014'!DD$7,RBW!H$111:H$121)</f>
        <v>15</v>
      </c>
      <c r="DE55" s="74">
        <f>SUMIF(RBW!$A$111:$A$121,'2013-2014'!DE$7,RBW!I$111:I$121)</f>
        <v>20</v>
      </c>
      <c r="DF55" s="74">
        <f>SUMIF(RBW!$A$111:$A$121,'2013-2014'!DF$7,RBW!J$111:J$121)</f>
        <v>28</v>
      </c>
      <c r="DG55" s="74">
        <f>SUMIF(RBW!$A$111:$A$121,'2013-2014'!DG$7,RBW!K$111:K$121)</f>
        <v>19</v>
      </c>
      <c r="DH55" s="74">
        <f>SUMIF(RBW!$A$111:$A$121,'2013-2014'!DH$7,RBW!L$111:L$121)</f>
        <v>6</v>
      </c>
      <c r="DI55" s="74">
        <f>SUMIF(RBW!$A$111:$A$121,'2013-2014'!DI$7,RBW!M$111:M$121)</f>
        <v>3</v>
      </c>
      <c r="DJ55" s="74">
        <f>SUMIF(RBW!$A$111:$A$121,'2013-2014'!DJ$7,RBW!N$111:N$121)</f>
        <v>6</v>
      </c>
      <c r="DK55" s="74">
        <f>SUMIF(RBW!$A$111:$A$121,'2013-2014'!DK$7,RBW!O$111:O$121)</f>
        <v>4</v>
      </c>
      <c r="DN55" s="74">
        <f>SUMIF(RBW!$A$111:$A$121,'2013-2014'!DN$7,RBW!D$111:D$121)</f>
        <v>2</v>
      </c>
      <c r="DO55" s="74">
        <f>SUMIF(RBW!$A$111:$A$121,'2013-2014'!DO$7,RBW!E$111:E$121)</f>
        <v>5</v>
      </c>
      <c r="DP55" s="74">
        <f>SUMIF(RBW!$A$111:$A$121,'2013-2014'!DP$7,RBW!F$111:F$121)</f>
        <v>7</v>
      </c>
      <c r="DQ55" s="74">
        <f>SUMIF(RBW!$A$111:$A$121,'2013-2014'!DQ$7,RBW!G$111:G$121)</f>
        <v>17</v>
      </c>
      <c r="DR55" s="74">
        <f>SUMIF(RBW!$A$111:$A$121,'2013-2014'!DR$7,RBW!H$111:H$121)</f>
        <v>7</v>
      </c>
      <c r="DS55" s="74">
        <f>SUMIF(RBW!$A$111:$A$121,'2013-2014'!DS$7,RBW!I$111:I$121)</f>
        <v>8</v>
      </c>
      <c r="DT55" s="74">
        <f>SUMIF(RBW!$A$111:$A$121,'2013-2014'!DT$7,RBW!J$111:J$121)</f>
        <v>8</v>
      </c>
      <c r="DU55" s="74">
        <f>SUMIF(RBW!$A$111:$A$121,'2013-2014'!DU$7,RBW!K$111:K$121)</f>
        <v>31</v>
      </c>
      <c r="DV55" s="74">
        <f>SUMIF(RBW!$A$111:$A$121,'2013-2014'!DV$7,RBW!L$111:L$121)</f>
        <v>39</v>
      </c>
      <c r="DW55" s="74">
        <f>SUMIF(RBW!$A$111:$A$121,'2013-2014'!DW$7,RBW!M$111:M$121)</f>
        <v>33</v>
      </c>
      <c r="DX55" s="74">
        <f>SUMIF(RBW!$A$111:$A$121,'2013-2014'!DX$7,RBW!N$111:N$121)</f>
        <v>17</v>
      </c>
      <c r="DY55" s="74">
        <f>SUMIF(RBW!$A$111:$A$121,'2013-2014'!DY$7,RBW!O$111:O$121)</f>
        <v>12</v>
      </c>
    </row>
    <row r="56" spans="1:130">
      <c r="A56" s="83"/>
      <c r="B56" s="26" t="s">
        <v>8</v>
      </c>
      <c r="C56" s="73">
        <f>+CZ56</f>
        <v>830</v>
      </c>
      <c r="D56" s="73">
        <f ca="1">OFFSET(CZ56,0,14,1,1)</f>
        <v>602</v>
      </c>
      <c r="E56" s="73">
        <f ca="1">SUM(D56-C56)</f>
        <v>-228</v>
      </c>
      <c r="F56" s="19">
        <f ca="1">IF(E56=0,0,IF(C56=0,1,E56/C56))</f>
        <v>-0.27469879518072288</v>
      </c>
      <c r="G56" s="73">
        <f>SUMIF($C$6:F$6,G$5,$C56:F56)</f>
        <v>830</v>
      </c>
      <c r="H56" s="73">
        <f ca="1">SUMIF($C$6:G$6,H$5,$C56:G56)</f>
        <v>602</v>
      </c>
      <c r="I56" s="73">
        <f ca="1">SUM(H56-G56)</f>
        <v>-228</v>
      </c>
      <c r="J56" s="19">
        <f ca="1">IF(I56=0,0,IF(G56=0,1,I56/G56))</f>
        <v>-0.27469879518072288</v>
      </c>
      <c r="K56" s="73">
        <f>+DA56</f>
        <v>698</v>
      </c>
      <c r="L56" s="73">
        <f ca="1">OFFSET(DA56,0,14,1,1)</f>
        <v>588</v>
      </c>
      <c r="M56" s="73">
        <f ca="1">SUM(L56-K56)</f>
        <v>-110</v>
      </c>
      <c r="N56" s="19">
        <f ca="1">IF(M56=0,0,IF(K56=0,1,M56/K56))</f>
        <v>-0.15759312320916904</v>
      </c>
      <c r="O56" s="73">
        <f>SUMIF($C$6:N$6,O$5,$C56:N56)</f>
        <v>1528</v>
      </c>
      <c r="P56" s="73">
        <f ca="1">SUMIF($C$6:O$6,P$5,$C56:O56)</f>
        <v>1190</v>
      </c>
      <c r="Q56" s="73">
        <f ca="1">SUM(P56-O56)</f>
        <v>-338</v>
      </c>
      <c r="R56" s="19">
        <f ca="1">IF(Q56=0,0,IF(O56=0,1,Q56/O56))</f>
        <v>-0.22120418848167539</v>
      </c>
      <c r="S56" s="73">
        <f>+DB56</f>
        <v>1120</v>
      </c>
      <c r="T56" s="73">
        <f ca="1">OFFSET(DB56,0,14,1,1)</f>
        <v>836</v>
      </c>
      <c r="U56" s="73">
        <f ca="1">SUM(T56-S56)</f>
        <v>-284</v>
      </c>
      <c r="V56" s="19">
        <f ca="1">IF(U56=0,0,IF(S56=0,1,U56/S56))</f>
        <v>-0.25357142857142856</v>
      </c>
      <c r="W56" s="73">
        <f>SUMIF($C$6:V$6,W$5,$C56:V56)</f>
        <v>2648</v>
      </c>
      <c r="X56" s="73">
        <f ca="1">SUMIF($C$6:W$6,X$5,$C56:W56)</f>
        <v>2026</v>
      </c>
      <c r="Y56" s="73">
        <f ca="1">SUM(X56-W56)</f>
        <v>-622</v>
      </c>
      <c r="Z56" s="19">
        <f ca="1">IF(Y56=0,0,IF(W56=0,1,Y56/W56))</f>
        <v>-0.2348942598187311</v>
      </c>
      <c r="AA56" s="73">
        <f>+DC56</f>
        <v>1798</v>
      </c>
      <c r="AB56" s="73">
        <f ca="1">OFFSET(DC56,0,14,1,1)</f>
        <v>1584</v>
      </c>
      <c r="AC56" s="73">
        <f ca="1">SUM(AB56-AA56)</f>
        <v>-214</v>
      </c>
      <c r="AD56" s="19">
        <f ca="1">IF(AC56=0,0,IF(AA56=0,1,AC56/AA56))</f>
        <v>-0.11902113459399333</v>
      </c>
      <c r="AE56" s="73">
        <f>SUMIF($C$6:AD$6,AE$5,$C56:AD56)</f>
        <v>4446</v>
      </c>
      <c r="AF56" s="73">
        <f ca="1">SUMIF($C$6:AE$6,AF$5,$C56:AE56)</f>
        <v>3610</v>
      </c>
      <c r="AG56" s="73">
        <f ca="1">SUM(AF56-AE56)</f>
        <v>-836</v>
      </c>
      <c r="AH56" s="19">
        <f ca="1">IF(AG56=0,0,IF(AE56=0,1,AG56/AE56))</f>
        <v>-0.18803418803418803</v>
      </c>
      <c r="AI56" s="73">
        <f>+DD56</f>
        <v>2892</v>
      </c>
      <c r="AJ56" s="73">
        <f ca="1">OFFSET(DD56,0,14,1,1)</f>
        <v>2922</v>
      </c>
      <c r="AK56" s="73">
        <f ca="1">SUM(AJ56-AI56)</f>
        <v>30</v>
      </c>
      <c r="AL56" s="19">
        <f ca="1">IF(AK56=0,0,IF(AI56=0,1,AK56/AI56))</f>
        <v>1.0373443983402489E-2</v>
      </c>
      <c r="AM56" s="73">
        <f>SUMIF($C$6:AL$6,AM$5,$C56:AL56)</f>
        <v>7338</v>
      </c>
      <c r="AN56" s="73">
        <f ca="1">SUMIF($C$6:AM$6,AN$5,$C56:AM56)</f>
        <v>6532</v>
      </c>
      <c r="AO56" s="73">
        <f ca="1">SUM(AN56-AM56)</f>
        <v>-806</v>
      </c>
      <c r="AP56" s="19">
        <f ca="1">IF(AO56=0,0,IF(AM56=0,1,AO56/AM56))</f>
        <v>-0.10983919324066503</v>
      </c>
      <c r="AQ56" s="73">
        <f>+DE56</f>
        <v>3340</v>
      </c>
      <c r="AR56" s="73">
        <f ca="1">OFFSET(DE56,0,14,1,1)</f>
        <v>3370</v>
      </c>
      <c r="AS56" s="73">
        <f ca="1">SUM(AR56-AQ56)</f>
        <v>30</v>
      </c>
      <c r="AT56" s="19">
        <f ca="1">IF(AS56=0,0,IF(AQ56=0,1,AS56/AQ56))</f>
        <v>8.9820359281437123E-3</v>
      </c>
      <c r="AU56" s="73">
        <f>SUMIF($C$6:AT$6,AU$5,$C56:AT56)</f>
        <v>10678</v>
      </c>
      <c r="AV56" s="73">
        <f ca="1">SUMIF($C$6:AU$6,AV$5,$C56:AU56)</f>
        <v>9902</v>
      </c>
      <c r="AW56" s="73">
        <f ca="1">SUM(AV56-AU56)</f>
        <v>-776</v>
      </c>
      <c r="AX56" s="19">
        <f ca="1">IF(AW56=0,0,IF(AU56=0,1,AW56/AU56))</f>
        <v>-7.267278516576138E-2</v>
      </c>
      <c r="AY56" s="73">
        <f>+DF56</f>
        <v>3210</v>
      </c>
      <c r="AZ56" s="73">
        <f ca="1">OFFSET(DF56,0,14,1,1)</f>
        <v>3412</v>
      </c>
      <c r="BA56" s="73">
        <f ca="1">SUM(AZ56-AY56)</f>
        <v>202</v>
      </c>
      <c r="BB56" s="19">
        <f ca="1">IF(BA56=0,0,IF(AY56=0,1,BA56/AY56))</f>
        <v>6.2928348909657317E-2</v>
      </c>
      <c r="BC56" s="73">
        <f>SUMIF($C$6:BB$6,BC$5,$C56:BB56)</f>
        <v>13888</v>
      </c>
      <c r="BD56" s="73">
        <f ca="1">SUMIF($C$6:BC$6,BD$5,$C56:BC56)</f>
        <v>13314</v>
      </c>
      <c r="BE56" s="73">
        <f ca="1">SUM(BD56-BC56)</f>
        <v>-574</v>
      </c>
      <c r="BF56" s="19">
        <f ca="1">IF(BE56=0,0,IF(BC56=0,1,BE56/BC56))</f>
        <v>-4.1330645161290321E-2</v>
      </c>
      <c r="BG56" s="73">
        <f>+DG56</f>
        <v>3234</v>
      </c>
      <c r="BH56" s="73">
        <f ca="1">OFFSET(DG56,0,14,1,1)</f>
        <v>4446</v>
      </c>
      <c r="BI56" s="73">
        <f ca="1">SUM(BH56-BG56)</f>
        <v>1212</v>
      </c>
      <c r="BJ56" s="19">
        <f ca="1">IF(BI56=0,0,IF(BG56=0,1,BI56/BG56))</f>
        <v>0.37476808905380332</v>
      </c>
      <c r="BK56" s="73">
        <f>SUMIF($C$6:BJ$6,BK$5,$C56:BJ56)</f>
        <v>17122</v>
      </c>
      <c r="BL56" s="73">
        <f ca="1">SUMIF($C$6:BK$6,BL$5,$C56:BK56)</f>
        <v>17760</v>
      </c>
      <c r="BM56" s="73">
        <f ca="1">SUM(BL56-BK56)</f>
        <v>638</v>
      </c>
      <c r="BN56" s="19">
        <f ca="1">IF(BM56=0,0,IF(BK56=0,1,BM56/BK56))</f>
        <v>3.726200210255811E-2</v>
      </c>
      <c r="BO56" s="73">
        <f>+DH56</f>
        <v>3412</v>
      </c>
      <c r="BP56" s="73">
        <f ca="1">OFFSET(DH56,0,14,1,1)</f>
        <v>2798</v>
      </c>
      <c r="BQ56" s="73">
        <f ca="1">SUM(BP56-BO56)</f>
        <v>-614</v>
      </c>
      <c r="BR56" s="19">
        <f ca="1">IF(BQ56=0,0,IF(BO56=0,1,BQ56/BO56))</f>
        <v>-0.17995310668229778</v>
      </c>
      <c r="BS56" s="73">
        <f>SUMIF($C$6:BR$6,BS$5,$C56:BR56)</f>
        <v>20534</v>
      </c>
      <c r="BT56" s="73">
        <f ca="1">SUMIF($C$6:BS$6,BT$5,$C56:BS56)</f>
        <v>20558</v>
      </c>
      <c r="BU56" s="73">
        <f ca="1">SUM(BT56-BS56)</f>
        <v>24</v>
      </c>
      <c r="BV56" s="19">
        <f ca="1">IF(BU56=0,0,IF(BS56=0,1,BU56/BS56))</f>
        <v>1.1687932209993182E-3</v>
      </c>
      <c r="BW56" s="73">
        <f>+DI56</f>
        <v>2730</v>
      </c>
      <c r="BX56" s="73">
        <f ca="1">OFFSET(DI56,0,14,1,1)</f>
        <v>2178</v>
      </c>
      <c r="BY56" s="73">
        <f ca="1">SUM(BX56-BW56)</f>
        <v>-552</v>
      </c>
      <c r="BZ56" s="19">
        <f ca="1">IF(BY56=0,0,IF(BW56=0,1,BY56/BW56))</f>
        <v>-0.2021978021978022</v>
      </c>
      <c r="CA56" s="73">
        <f>SUMIF($C$6:BZ$6,CA$5,$C56:BZ56)</f>
        <v>23264</v>
      </c>
      <c r="CB56" s="73">
        <f ca="1">SUMIF($C$6:CA$6,CB$5,$C56:CA56)</f>
        <v>22736</v>
      </c>
      <c r="CC56" s="73">
        <f ca="1">SUM(CB56-CA56)</f>
        <v>-528</v>
      </c>
      <c r="CD56" s="19">
        <f ca="1">IF(CC56=0,0,IF(CA56=0,1,CC56/CA56))</f>
        <v>-2.2696011004126548E-2</v>
      </c>
      <c r="CE56" s="73">
        <f>+DJ56</f>
        <v>1100</v>
      </c>
      <c r="CF56" s="73">
        <f ca="1">OFFSET(DJ56,0,14,1,1)</f>
        <v>608</v>
      </c>
      <c r="CG56" s="73">
        <f ca="1">SUM(CF56-CE56)</f>
        <v>-492</v>
      </c>
      <c r="CH56" s="19">
        <f ca="1">IF(CG56=0,0,IF(CE56=0,1,CG56/CE56))</f>
        <v>-0.44727272727272727</v>
      </c>
      <c r="CI56" s="73">
        <f>SUMIF($C$6:CH$6,CI$5,$C56:CH56)</f>
        <v>24364</v>
      </c>
      <c r="CJ56" s="73">
        <f ca="1">SUMIF($C$6:CI$6,CJ$5,$C56:CI56)</f>
        <v>23344</v>
      </c>
      <c r="CK56" s="73">
        <f ca="1">SUM(CJ56-CI56)</f>
        <v>-1020</v>
      </c>
      <c r="CL56" s="19">
        <f ca="1">IF(CK56=0,0,IF(CI56=0,1,CK56/CI56))</f>
        <v>-4.1865046790346409E-2</v>
      </c>
      <c r="CM56" s="73">
        <f>+DK56</f>
        <v>938</v>
      </c>
      <c r="CN56" s="73">
        <f ca="1">OFFSET(DK56,0,14,1,1)</f>
        <v>624</v>
      </c>
      <c r="CO56" s="73">
        <f ca="1">SUM(CN56-CM56)</f>
        <v>-314</v>
      </c>
      <c r="CP56" s="19">
        <f ca="1">IF(CO56=0,0,IF(CM56=0,1,CO56/CM56))</f>
        <v>-0.3347547974413646</v>
      </c>
      <c r="CQ56" s="73">
        <f>SUMIF($C$6:CP$6,CQ$5,$C56:CP56)</f>
        <v>25302</v>
      </c>
      <c r="CR56" s="73">
        <f ca="1">SUMIF($C$6:CQ$6,CR$5,$C56:CQ56)</f>
        <v>23968</v>
      </c>
      <c r="CS56" s="73">
        <f ca="1">SUM(CR56-CQ56)</f>
        <v>-1334</v>
      </c>
      <c r="CT56" s="19">
        <f ca="1">IF(CS56=0,0,IF(CQ56=0,1,CS56/CQ56))</f>
        <v>-5.2723104892893842E-2</v>
      </c>
      <c r="CW56" t="s">
        <v>15</v>
      </c>
      <c r="CX56" t="s">
        <v>8</v>
      </c>
      <c r="CY56" s="7"/>
      <c r="CZ56" s="74">
        <f>SUMIF(RBW!$A$129:$A$139,'2013-2014'!CZ$7,RBW!D$129:D$139)</f>
        <v>830</v>
      </c>
      <c r="DA56" s="74">
        <f>SUMIF(RBW!$A$129:$A$139,'2013-2014'!DA$7,RBW!E$129:E$139)</f>
        <v>698</v>
      </c>
      <c r="DB56" s="74">
        <f>SUMIF(RBW!$A$129:$A$139,'2013-2014'!DB$7,RBW!F$129:F$139)</f>
        <v>1120</v>
      </c>
      <c r="DC56" s="74">
        <f>SUMIF(RBW!$A$129:$A$139,'2013-2014'!DC$7,RBW!G$129:G$139)</f>
        <v>1798</v>
      </c>
      <c r="DD56" s="74">
        <f>SUMIF(RBW!$A$129:$A$139,'2013-2014'!DD$7,RBW!H$129:H$139)</f>
        <v>2892</v>
      </c>
      <c r="DE56" s="74">
        <f>SUMIF(RBW!$A$129:$A$139,'2013-2014'!DE$7,RBW!I$129:I$139)</f>
        <v>3340</v>
      </c>
      <c r="DF56" s="74">
        <f>SUMIF(RBW!$A$129:$A$139,'2013-2014'!DF$7,RBW!J$129:J$139)</f>
        <v>3210</v>
      </c>
      <c r="DG56" s="74">
        <f>SUMIF(RBW!$A$129:$A$139,'2013-2014'!DG$7,RBW!K$129:K$139)</f>
        <v>3234</v>
      </c>
      <c r="DH56" s="74">
        <f>SUMIF(RBW!$A$129:$A$139,'2013-2014'!DH$7,RBW!L$129:L$139)</f>
        <v>3412</v>
      </c>
      <c r="DI56" s="74">
        <f>SUMIF(RBW!$A$129:$A$139,'2013-2014'!DI$7,RBW!M$129:M$139)</f>
        <v>2730</v>
      </c>
      <c r="DJ56" s="74">
        <f>SUMIF(RBW!$A$129:$A$139,'2013-2014'!DJ$7,RBW!N$129:N$139)</f>
        <v>1100</v>
      </c>
      <c r="DK56" s="74">
        <f>SUMIF(RBW!$A$129:$A$139,'2013-2014'!DK$7,RBW!O$129:O$139)</f>
        <v>938</v>
      </c>
      <c r="DN56" s="74">
        <f>SUMIF(RBW!$A$129:$A$139,'2013-2014'!DN$7,RBW!D$129:D$139)</f>
        <v>602</v>
      </c>
      <c r="DO56" s="74">
        <f>SUMIF(RBW!$A$129:$A$139,'2013-2014'!DO$7,RBW!E$129:E$139)</f>
        <v>588</v>
      </c>
      <c r="DP56" s="74">
        <f>SUMIF(RBW!$A$129:$A$139,'2013-2014'!DP$7,RBW!F$129:F$139)</f>
        <v>836</v>
      </c>
      <c r="DQ56" s="74">
        <f>SUMIF(RBW!$A$129:$A$139,'2013-2014'!DQ$7,RBW!G$129:G$139)</f>
        <v>1584</v>
      </c>
      <c r="DR56" s="74">
        <f>SUMIF(RBW!$A$129:$A$139,'2013-2014'!DR$7,RBW!H$129:H$139)</f>
        <v>2922</v>
      </c>
      <c r="DS56" s="74">
        <f>SUMIF(RBW!$A$129:$A$139,'2013-2014'!DS$7,RBW!I$129:I$139)</f>
        <v>3370</v>
      </c>
      <c r="DT56" s="74">
        <f>SUMIF(RBW!$A$129:$A$139,'2013-2014'!DT$7,RBW!J$129:J$139)</f>
        <v>3412</v>
      </c>
      <c r="DU56" s="74">
        <f>SUMIF(RBW!$A$129:$A$139,'2013-2014'!DU$7,RBW!K$129:K$139)</f>
        <v>4446</v>
      </c>
      <c r="DV56" s="74">
        <f>SUMIF(RBW!$A$129:$A$139,'2013-2014'!DV$7,RBW!L$129:L$139)</f>
        <v>2798</v>
      </c>
      <c r="DW56" s="74">
        <f>SUMIF(RBW!$A$129:$A$139,'2013-2014'!DW$7,RBW!M$129:M$139)</f>
        <v>2178</v>
      </c>
      <c r="DX56" s="74">
        <f>SUMIF(RBW!$A$129:$A$139,'2013-2014'!DX$7,RBW!N$129:N$139)</f>
        <v>608</v>
      </c>
      <c r="DY56" s="74">
        <f>SUMIF(RBW!$A$129:$A$139,'2013-2014'!DY$7,RBW!O$129:O$139)</f>
        <v>624</v>
      </c>
    </row>
    <row r="57" spans="1:130" s="7" customFormat="1">
      <c r="A57" s="75"/>
      <c r="B57" s="24" t="s">
        <v>9</v>
      </c>
      <c r="C57" s="12">
        <f>+SUM(C54:C56)</f>
        <v>223742</v>
      </c>
      <c r="D57" s="86">
        <f ca="1">+SUM(D54:D56)</f>
        <v>183366</v>
      </c>
      <c r="E57" s="12">
        <f ca="1">SUM(E54:E56)</f>
        <v>-40376</v>
      </c>
      <c r="F57" s="13">
        <f ca="1">IF(E57=0,0,IF(C57=0,1,E57/C57))</f>
        <v>-0.1804578487722466</v>
      </c>
      <c r="G57" s="12">
        <f>SUM(G54:G56)</f>
        <v>223742</v>
      </c>
      <c r="H57" s="86">
        <f ca="1">SUM(H54:H56)</f>
        <v>183366</v>
      </c>
      <c r="I57" s="12">
        <f ca="1">SUM(I54:I56)</f>
        <v>-40376</v>
      </c>
      <c r="J57" s="13">
        <f ca="1">IF(I57=0,0,IF(G57=0,1,I57/G57))</f>
        <v>-0.1804578487722466</v>
      </c>
      <c r="K57" s="12">
        <f>+SUM(K54:K56)</f>
        <v>210693</v>
      </c>
      <c r="L57" s="86">
        <f ca="1">+SUM(L54:L56)</f>
        <v>186322</v>
      </c>
      <c r="M57" s="12">
        <f ca="1">SUM(M54:M56)</f>
        <v>-24371</v>
      </c>
      <c r="N57" s="13">
        <f ca="1">IF(M57=0,0,IF(K57=0,1,M57/K57))</f>
        <v>-0.11567066774880988</v>
      </c>
      <c r="O57" s="12">
        <f>SUM(O54:O56)</f>
        <v>434435</v>
      </c>
      <c r="P57" s="86">
        <f ca="1">SUM(P54:P56)</f>
        <v>369688</v>
      </c>
      <c r="Q57" s="12">
        <f ca="1">SUM(Q54:Q56)</f>
        <v>-64747</v>
      </c>
      <c r="R57" s="13">
        <f ca="1">IF(Q57=0,0,IF(O57=0,1,Q57/O57))</f>
        <v>-0.14903725528560083</v>
      </c>
      <c r="S57" s="12">
        <f>+SUM(S54:S56)</f>
        <v>271711</v>
      </c>
      <c r="T57" s="86">
        <f ca="1">+SUM(T54:T56)</f>
        <v>230481</v>
      </c>
      <c r="U57" s="12">
        <f ca="1">SUM(U54:U56)</f>
        <v>-41230</v>
      </c>
      <c r="V57" s="13">
        <f ca="1">IF(U57=0,0,IF(S57=0,1,U57/S57))</f>
        <v>-0.15174210834305568</v>
      </c>
      <c r="W57" s="12">
        <f>SUM(W54:W56)</f>
        <v>706146</v>
      </c>
      <c r="X57" s="86">
        <f ca="1">SUM(X54:X56)</f>
        <v>600169</v>
      </c>
      <c r="Y57" s="12">
        <f ca="1">SUM(Y54:Y56)</f>
        <v>-105977</v>
      </c>
      <c r="Z57" s="13">
        <f ca="1">IF(Y57=0,0,IF(W57=0,1,Y57/W57))</f>
        <v>-0.15007802918943108</v>
      </c>
      <c r="AA57" s="12">
        <f>+SUM(AA54:AA56)</f>
        <v>258326</v>
      </c>
      <c r="AB57" s="86">
        <f ca="1">+SUM(AB54:AB56)</f>
        <v>250819</v>
      </c>
      <c r="AC57" s="12">
        <f ca="1">SUM(AC54:AC56)</f>
        <v>-7507</v>
      </c>
      <c r="AD57" s="13">
        <f ca="1">IF(AC57=0,0,IF(AA57=0,1,AC57/AA57))</f>
        <v>-2.9060179772845165E-2</v>
      </c>
      <c r="AE57" s="12">
        <f>SUM(AE54:AE56)</f>
        <v>964472</v>
      </c>
      <c r="AF57" s="86">
        <f ca="1">SUM(AF54:AF56)</f>
        <v>850988</v>
      </c>
      <c r="AG57" s="12">
        <f ca="1">SUM(AG54:AG56)</f>
        <v>-113484</v>
      </c>
      <c r="AH57" s="13">
        <f ca="1">IF(AG57=0,0,IF(AE57=0,1,AG57/AE57))</f>
        <v>-0.11766438009605255</v>
      </c>
      <c r="AI57" s="12">
        <f>+SUM(AI54:AI56)</f>
        <v>297782</v>
      </c>
      <c r="AJ57" s="86">
        <f ca="1">+SUM(AJ54:AJ56)</f>
        <v>281029</v>
      </c>
      <c r="AK57" s="12">
        <f ca="1">SUM(AK54:AK56)</f>
        <v>-16753</v>
      </c>
      <c r="AL57" s="13">
        <f ca="1">IF(AK57=0,0,IF(AI57=0,1,AK57/AI57))</f>
        <v>-5.6259276920700381E-2</v>
      </c>
      <c r="AM57" s="12">
        <f>SUM(AM54:AM56)</f>
        <v>1262254</v>
      </c>
      <c r="AN57" s="86">
        <f ca="1">SUM(AN54:AN56)</f>
        <v>1132017</v>
      </c>
      <c r="AO57" s="12">
        <f ca="1">SUM(AO54:AO56)</f>
        <v>-130237</v>
      </c>
      <c r="AP57" s="13">
        <f ca="1">IF(AO57=0,0,IF(AM57=0,1,AO57/AM57))</f>
        <v>-0.10317812421271788</v>
      </c>
      <c r="AQ57" s="12">
        <f>+SUM(AQ54:AQ56)</f>
        <v>317277</v>
      </c>
      <c r="AR57" s="86">
        <f ca="1">+SUM(AR54:AR56)</f>
        <v>293117</v>
      </c>
      <c r="AS57" s="12">
        <f ca="1">SUM(AS54:AS56)</f>
        <v>-24160</v>
      </c>
      <c r="AT57" s="13">
        <f ca="1">IF(AS57=0,0,IF(AQ57=0,1,AS57/AQ57))</f>
        <v>-7.6147971646227108E-2</v>
      </c>
      <c r="AU57" s="12">
        <f>SUM(AU54:AU56)</f>
        <v>1579531</v>
      </c>
      <c r="AV57" s="86">
        <f ca="1">SUM(AV54:AV56)</f>
        <v>1425134</v>
      </c>
      <c r="AW57" s="12">
        <f ca="1">SUM(AW54:AW56)</f>
        <v>-154397</v>
      </c>
      <c r="AX57" s="13">
        <f ca="1">IF(AW57=0,0,IF(AU57=0,1,AW57/AU57))</f>
        <v>-9.7748635512693319E-2</v>
      </c>
      <c r="AY57" s="12">
        <f>+SUM(AY54:AY56)</f>
        <v>371534</v>
      </c>
      <c r="AZ57" s="86">
        <f ca="1">+SUM(AZ54:AZ56)</f>
        <v>347224</v>
      </c>
      <c r="BA57" s="12">
        <f ca="1">SUM(BA54:BA56)</f>
        <v>-24310</v>
      </c>
      <c r="BB57" s="13">
        <f ca="1">IF(BA57=0,0,IF(AY57=0,1,BA57/AY57))</f>
        <v>-6.5431427540951839E-2</v>
      </c>
      <c r="BC57" s="12">
        <f>SUM(BC54:BC56)</f>
        <v>1951065</v>
      </c>
      <c r="BD57" s="86">
        <f ca="1">SUM(BD54:BD56)</f>
        <v>1772358</v>
      </c>
      <c r="BE57" s="12">
        <f ca="1">SUM(BE54:BE56)</f>
        <v>-178707</v>
      </c>
      <c r="BF57" s="13">
        <f ca="1">IF(BE57=0,0,IF(BC57=0,1,BE57/BC57))</f>
        <v>-9.1594590646646837E-2</v>
      </c>
      <c r="BG57" s="12">
        <f>+SUM(BG54:BG56)</f>
        <v>402768</v>
      </c>
      <c r="BH57" s="86">
        <f ca="1">+SUM(BH54:BH56)</f>
        <v>376933</v>
      </c>
      <c r="BI57" s="12">
        <f ca="1">SUM(BI54:BI56)</f>
        <v>-25835</v>
      </c>
      <c r="BJ57" s="13">
        <f ca="1">IF(BI57=0,0,IF(BG57=0,1,BI57/BG57))</f>
        <v>-6.4143626107337232E-2</v>
      </c>
      <c r="BK57" s="12">
        <f>SUM(BK54:BK56)</f>
        <v>2353833</v>
      </c>
      <c r="BL57" s="86">
        <f ca="1">SUM(BL54:BL56)</f>
        <v>2149291</v>
      </c>
      <c r="BM57" s="12">
        <f ca="1">SUM(BM54:BM56)</f>
        <v>-204542</v>
      </c>
      <c r="BN57" s="13">
        <f ca="1">IF(BM57=0,0,IF(BK57=0,1,BM57/BK57))</f>
        <v>-8.6897413707769419E-2</v>
      </c>
      <c r="BO57" s="12">
        <f>+SUM(BO54:BO56)</f>
        <v>290271</v>
      </c>
      <c r="BP57" s="86">
        <f ca="1">+SUM(BP54:BP56)</f>
        <v>279655</v>
      </c>
      <c r="BQ57" s="12">
        <f ca="1">SUM(BQ54:BQ56)</f>
        <v>-10616</v>
      </c>
      <c r="BR57" s="13">
        <f ca="1">IF(BQ57=0,0,IF(BO57=0,1,BQ57/BO57))</f>
        <v>-3.65727199754712E-2</v>
      </c>
      <c r="BS57" s="12">
        <f>SUM(BS54:BS56)</f>
        <v>2644104</v>
      </c>
      <c r="BT57" s="86">
        <f ca="1">SUM(BT54:BT56)</f>
        <v>2428946</v>
      </c>
      <c r="BU57" s="12">
        <f ca="1">SUM(BU54:BU56)</f>
        <v>-215158</v>
      </c>
      <c r="BV57" s="13">
        <f ca="1">IF(BU57=0,0,IF(BS57=0,1,BU57/BS57))</f>
        <v>-8.1372744793699492E-2</v>
      </c>
      <c r="BW57" s="12">
        <f>+SUM(BW54:BW56)</f>
        <v>280032</v>
      </c>
      <c r="BX57" s="86">
        <f ca="1">+SUM(BX54:BX56)</f>
        <v>262633</v>
      </c>
      <c r="BY57" s="12">
        <f ca="1">SUM(BY54:BY56)</f>
        <v>-17399</v>
      </c>
      <c r="BZ57" s="13">
        <f ca="1">IF(BY57=0,0,IF(BW57=0,1,BY57/BW57))</f>
        <v>-6.2132184893155071E-2</v>
      </c>
      <c r="CA57" s="12">
        <f>SUM(CA54:CA56)</f>
        <v>2924136</v>
      </c>
      <c r="CB57" s="86">
        <f ca="1">SUM(CB54:CB56)</f>
        <v>2691579</v>
      </c>
      <c r="CC57" s="12">
        <f ca="1">SUM(CC54:CC56)</f>
        <v>-232557</v>
      </c>
      <c r="CD57" s="13">
        <f ca="1">IF(CC57=0,0,IF(CA57=0,1,CC57/CA57))</f>
        <v>-7.9530158651991562E-2</v>
      </c>
      <c r="CE57" s="12">
        <f>+SUM(CE54:CE56)</f>
        <v>256185</v>
      </c>
      <c r="CF57" s="86">
        <f ca="1">+SUM(CF54:CF56)</f>
        <v>203805</v>
      </c>
      <c r="CG57" s="12">
        <f ca="1">SUM(CG54:CG56)</f>
        <v>-52380</v>
      </c>
      <c r="CH57" s="13">
        <f ca="1">IF(CG57=0,0,IF(CE57=0,1,CG57/CE57))</f>
        <v>-0.20446161953275954</v>
      </c>
      <c r="CI57" s="12">
        <f>SUM(CI54:CI56)</f>
        <v>3180321</v>
      </c>
      <c r="CJ57" s="86">
        <f ca="1">SUM(CJ54:CJ56)</f>
        <v>2895384</v>
      </c>
      <c r="CK57" s="12">
        <f ca="1">SUM(CK54:CK56)</f>
        <v>-284937</v>
      </c>
      <c r="CL57" s="13">
        <f ca="1">IF(CK57=0,0,IF(CI57=0,1,CK57/CI57))</f>
        <v>-8.9593786287610597E-2</v>
      </c>
      <c r="CM57" s="12">
        <f>+SUM(CM54:CM56)</f>
        <v>239683</v>
      </c>
      <c r="CN57" s="86">
        <f ca="1">+SUM(CN54:CN56)</f>
        <v>211784</v>
      </c>
      <c r="CO57" s="12">
        <f ca="1">SUM(CO54:CO56)</f>
        <v>-27899</v>
      </c>
      <c r="CP57" s="13">
        <f ca="1">IF(CO57=0,0,IF(CM57=0,1,CO57/CM57))</f>
        <v>-0.11639957777564533</v>
      </c>
      <c r="CQ57" s="12">
        <f>SUM(CQ54:CQ56)</f>
        <v>3420004</v>
      </c>
      <c r="CR57" s="86">
        <f ca="1">SUM(CR54:CR56)</f>
        <v>3107168</v>
      </c>
      <c r="CS57" s="12">
        <f ca="1">SUM(CS54:CS56)</f>
        <v>-312836</v>
      </c>
      <c r="CT57" s="13">
        <f ca="1">IF(CS57=0,0,IF(CQ57=0,1,CS57/CQ57))</f>
        <v>-9.1472407634610953E-2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45686</v>
      </c>
      <c r="D59" s="73">
        <f ca="1">OFFSET(CZ59,0,14,1,1)</f>
        <v>49327</v>
      </c>
      <c r="E59" s="73">
        <f ca="1">SUM(D59-C59)</f>
        <v>3641</v>
      </c>
      <c r="F59" s="19">
        <f ca="1">IF(E59=0,0,IF(C59=0,1,E59/C59))</f>
        <v>7.9696187015715972E-2</v>
      </c>
      <c r="G59" s="73">
        <f>SUMIF($C$6:F$6,G$5,$C59:F59)</f>
        <v>45686</v>
      </c>
      <c r="H59" s="73">
        <f ca="1">SUMIF($C$6:G$6,H$5,$C59:G59)</f>
        <v>49327</v>
      </c>
      <c r="I59" s="73">
        <f ca="1">SUM(H59-G59)</f>
        <v>3641</v>
      </c>
      <c r="J59" s="19">
        <f ca="1">IF(I59=0,0,IF(G59=0,1,I59/G59))</f>
        <v>7.9696187015715972E-2</v>
      </c>
      <c r="K59" s="73">
        <f>+DA59</f>
        <v>42948</v>
      </c>
      <c r="L59" s="73">
        <f ca="1">OFFSET(DA59,0,14,1,1)</f>
        <v>46740</v>
      </c>
      <c r="M59" s="73">
        <f ca="1">SUM(L59-K59)</f>
        <v>3792</v>
      </c>
      <c r="N59" s="19">
        <f ca="1">IF(M59=0,0,IF(K59=0,1,M59/K59))</f>
        <v>8.8292819223246721E-2</v>
      </c>
      <c r="O59" s="73">
        <f>SUMIF($C$6:N$6,O$5,$C59:N59)</f>
        <v>88634</v>
      </c>
      <c r="P59" s="73">
        <f ca="1">SUMIF($C$6:O$6,P$5,$C59:O59)</f>
        <v>96067</v>
      </c>
      <c r="Q59" s="73">
        <f ca="1">SUM(P59-O59)</f>
        <v>7433</v>
      </c>
      <c r="R59" s="19">
        <f ca="1">IF(Q59=0,0,IF(O59=0,1,Q59/O59))</f>
        <v>8.3861723492113641E-2</v>
      </c>
      <c r="S59" s="73">
        <f>+DB59</f>
        <v>55345</v>
      </c>
      <c r="T59" s="73">
        <f ca="1">OFFSET(DB59,0,14,1,1)</f>
        <v>54923</v>
      </c>
      <c r="U59" s="73">
        <f ca="1">SUM(T59-S59)</f>
        <v>-422</v>
      </c>
      <c r="V59" s="19">
        <f ca="1">IF(U59=0,0,IF(S59=0,1,U59/S59))</f>
        <v>-7.6248983648026019E-3</v>
      </c>
      <c r="W59" s="73">
        <f>SUMIF($C$6:V$6,W$5,$C59:V59)</f>
        <v>143979</v>
      </c>
      <c r="X59" s="73">
        <f ca="1">SUMIF($C$6:W$6,X$5,$C59:W59)</f>
        <v>150990</v>
      </c>
      <c r="Y59" s="73">
        <f ca="1">SUM(X59-W59)</f>
        <v>7011</v>
      </c>
      <c r="Z59" s="19">
        <f ca="1">IF(Y59=0,0,IF(W59=0,1,Y59/W59))</f>
        <v>4.8694601296022336E-2</v>
      </c>
      <c r="AA59" s="73">
        <f>+DC59</f>
        <v>56468</v>
      </c>
      <c r="AB59" s="73">
        <f ca="1">OFFSET(DC59,0,14,1,1)</f>
        <v>62426</v>
      </c>
      <c r="AC59" s="73">
        <f ca="1">SUM(AB59-AA59)</f>
        <v>5958</v>
      </c>
      <c r="AD59" s="19">
        <f ca="1">IF(AC59=0,0,IF(AA59=0,1,AC59/AA59))</f>
        <v>0.10551108592477156</v>
      </c>
      <c r="AE59" s="73">
        <f>SUMIF($C$6:AD$6,AE$5,$C59:AD59)</f>
        <v>200447</v>
      </c>
      <c r="AF59" s="73">
        <f ca="1">SUMIF($C$6:AE$6,AF$5,$C59:AE59)</f>
        <v>213416</v>
      </c>
      <c r="AG59" s="73">
        <f ca="1">SUM(AF59-AE59)</f>
        <v>12969</v>
      </c>
      <c r="AH59" s="19">
        <f ca="1">IF(AG59=0,0,IF(AE59=0,1,AG59/AE59))</f>
        <v>6.4700394618028706E-2</v>
      </c>
      <c r="AI59" s="73">
        <f>+DD59</f>
        <v>65476</v>
      </c>
      <c r="AJ59" s="73">
        <f ca="1">OFFSET(DD59,0,14,1,1)</f>
        <v>67244</v>
      </c>
      <c r="AK59" s="73">
        <f ca="1">SUM(AJ59-AI59)</f>
        <v>1768</v>
      </c>
      <c r="AL59" s="19">
        <f ca="1">IF(AK59=0,0,IF(AI59=0,1,AK59/AI59))</f>
        <v>2.7002260370211986E-2</v>
      </c>
      <c r="AM59" s="73">
        <f>SUMIF($C$6:AL$6,AM$5,$C59:AL59)</f>
        <v>265923</v>
      </c>
      <c r="AN59" s="73">
        <f ca="1">SUMIF($C$6:AM$6,AN$5,$C59:AM59)</f>
        <v>280660</v>
      </c>
      <c r="AO59" s="73">
        <f ca="1">SUM(AN59-AM59)</f>
        <v>14737</v>
      </c>
      <c r="AP59" s="19">
        <f ca="1">IF(AO59=0,0,IF(AM59=0,1,AO59/AM59))</f>
        <v>5.5418297777928199E-2</v>
      </c>
      <c r="AQ59" s="73">
        <f>+DE59</f>
        <v>67219</v>
      </c>
      <c r="AR59" s="73">
        <f ca="1">OFFSET(DE59,0,14,1,1)</f>
        <v>71927</v>
      </c>
      <c r="AS59" s="73">
        <f ca="1">SUM(AR59-AQ59)</f>
        <v>4708</v>
      </c>
      <c r="AT59" s="19">
        <f ca="1">IF(AS59=0,0,IF(AQ59=0,1,AS59/AQ59))</f>
        <v>7.0039720912242073E-2</v>
      </c>
      <c r="AU59" s="73">
        <f>SUMIF($C$6:AT$6,AU$5,$C59:AT59)</f>
        <v>333142</v>
      </c>
      <c r="AV59" s="73">
        <f ca="1">SUMIF($C$6:AU$6,AV$5,$C59:AU59)</f>
        <v>352587</v>
      </c>
      <c r="AW59" s="73">
        <f ca="1">SUM(AV59-AU59)</f>
        <v>19445</v>
      </c>
      <c r="AX59" s="19">
        <f ca="1">IF(AW59=0,0,IF(AU59=0,1,AW59/AU59))</f>
        <v>5.8368503521021069E-2</v>
      </c>
      <c r="AY59" s="73">
        <f>+DF59</f>
        <v>75133</v>
      </c>
      <c r="AZ59" s="73">
        <f ca="1">OFFSET(DF59,0,14,1,1)</f>
        <v>78361</v>
      </c>
      <c r="BA59" s="73">
        <f ca="1">SUM(AZ59-AY59)</f>
        <v>3228</v>
      </c>
      <c r="BB59" s="19">
        <f ca="1">IF(BA59=0,0,IF(AY59=0,1,BA59/AY59))</f>
        <v>4.2963810842106667E-2</v>
      </c>
      <c r="BC59" s="73">
        <f>SUMIF($C$6:BB$6,BC$5,$C59:BB59)</f>
        <v>408275</v>
      </c>
      <c r="BD59" s="73">
        <f ca="1">SUMIF($C$6:BC$6,BD$5,$C59:BC59)</f>
        <v>430948</v>
      </c>
      <c r="BE59" s="73">
        <f ca="1">SUM(BD59-BC59)</f>
        <v>22673</v>
      </c>
      <c r="BF59" s="19">
        <f ca="1">IF(BE59=0,0,IF(BC59=0,1,BE59/BC59))</f>
        <v>5.5533647663951996E-2</v>
      </c>
      <c r="BG59" s="73">
        <f>+DG59</f>
        <v>82590</v>
      </c>
      <c r="BH59" s="73">
        <f ca="1">OFFSET(DG59,0,14,1,1)</f>
        <v>84311</v>
      </c>
      <c r="BI59" s="73">
        <f ca="1">SUM(BH59-BG59)</f>
        <v>1721</v>
      </c>
      <c r="BJ59" s="19">
        <f ca="1">IF(BI59=0,0,IF(BG59=0,1,BI59/BG59))</f>
        <v>2.0837873834604673E-2</v>
      </c>
      <c r="BK59" s="73">
        <f>SUMIF($C$6:BJ$6,BK$5,$C59:BJ59)</f>
        <v>490865</v>
      </c>
      <c r="BL59" s="73">
        <f ca="1">SUMIF($C$6:BK$6,BL$5,$C59:BK59)</f>
        <v>515259</v>
      </c>
      <c r="BM59" s="73">
        <f ca="1">SUM(BL59-BK59)</f>
        <v>24394</v>
      </c>
      <c r="BN59" s="19">
        <f ca="1">IF(BM59=0,0,IF(BK59=0,1,BM59/BK59))</f>
        <v>4.969594491357094E-2</v>
      </c>
      <c r="BO59" s="73">
        <f>+DH59</f>
        <v>67953</v>
      </c>
      <c r="BP59" s="73">
        <f ca="1">OFFSET(DH59,0,14,1,1)</f>
        <v>33324</v>
      </c>
      <c r="BQ59" s="73">
        <f ca="1">SUM(BP59-BO59)</f>
        <v>-34629</v>
      </c>
      <c r="BR59" s="19">
        <f ca="1">IF(BQ59=0,0,IF(BO59=0,1,BQ59/BO59))</f>
        <v>-0.509602225067326</v>
      </c>
      <c r="BS59" s="73">
        <f>SUMIF($C$6:BR$6,BS$5,$C59:BR59)</f>
        <v>558818</v>
      </c>
      <c r="BT59" s="73">
        <f ca="1">SUMIF($C$6:BS$6,BT$5,$C59:BS59)</f>
        <v>548583</v>
      </c>
      <c r="BU59" s="73">
        <f ca="1">SUM(BT59-BS59)</f>
        <v>-10235</v>
      </c>
      <c r="BV59" s="19">
        <f ca="1">IF(BU59=0,0,IF(BS59=0,1,BU59/BS59))</f>
        <v>-1.8315444384397066E-2</v>
      </c>
      <c r="BW59" s="73">
        <f>+DI59</f>
        <v>66354</v>
      </c>
      <c r="BX59" s="73">
        <f ca="1">OFFSET(DI59,0,14,1,1)</f>
        <v>52294</v>
      </c>
      <c r="BY59" s="73">
        <f ca="1">SUM(BX59-BW59)</f>
        <v>-14060</v>
      </c>
      <c r="BZ59" s="19">
        <f ca="1">IF(BY59=0,0,IF(BW59=0,1,BY59/BW59))</f>
        <v>-0.21189378183681465</v>
      </c>
      <c r="CA59" s="73">
        <f>SUMIF($C$6:BZ$6,CA$5,$C59:BZ59)</f>
        <v>625172</v>
      </c>
      <c r="CB59" s="73">
        <f ca="1">SUMIF($C$6:CA$6,CB$5,$C59:CA59)</f>
        <v>600877</v>
      </c>
      <c r="CC59" s="73">
        <f ca="1">SUM(CB59-CA59)</f>
        <v>-24295</v>
      </c>
      <c r="CD59" s="19">
        <f ca="1">IF(CC59=0,0,IF(CA59=0,1,CC59/CA59))</f>
        <v>-3.8861305368762519E-2</v>
      </c>
      <c r="CE59" s="73">
        <f>+DJ59</f>
        <v>62021</v>
      </c>
      <c r="CF59" s="73">
        <f ca="1">OFFSET(DJ59,0,14,1,1)</f>
        <v>50958</v>
      </c>
      <c r="CG59" s="73">
        <f ca="1">SUM(CF59-CE59)</f>
        <v>-11063</v>
      </c>
      <c r="CH59" s="19">
        <f ca="1">IF(CG59=0,0,IF(CE59=0,1,CG59/CE59))</f>
        <v>-0.17837506650973056</v>
      </c>
      <c r="CI59" s="73">
        <f>SUMIF($C$6:CH$6,CI$5,$C59:CH59)</f>
        <v>687193</v>
      </c>
      <c r="CJ59" s="73">
        <f ca="1">SUMIF($C$6:CI$6,CJ$5,$C59:CI59)</f>
        <v>651835</v>
      </c>
      <c r="CK59" s="73">
        <f ca="1">SUM(CJ59-CI59)</f>
        <v>-35358</v>
      </c>
      <c r="CL59" s="19">
        <f ca="1">IF(CK59=0,0,IF(CI59=0,1,CK59/CI59))</f>
        <v>-5.1452794193188815E-2</v>
      </c>
      <c r="CM59" s="73">
        <f>+DK59</f>
        <v>63794</v>
      </c>
      <c r="CN59" s="73">
        <f ca="1">OFFSET(DK59,0,14,1,1)</f>
        <v>54855</v>
      </c>
      <c r="CO59" s="73">
        <f ca="1">SUM(CN59-CM59)</f>
        <v>-8939</v>
      </c>
      <c r="CP59" s="19">
        <f ca="1">IF(CO59=0,0,IF(CM59=0,1,CO59/CM59))</f>
        <v>-0.14012289557011631</v>
      </c>
      <c r="CQ59" s="73">
        <f>SUMIF($C$6:CP$6,CQ$5,$C59:CP59)</f>
        <v>750987</v>
      </c>
      <c r="CR59" s="73">
        <f ca="1">SUMIF($C$6:CQ$6,CR$5,$C59:CQ59)</f>
        <v>706690</v>
      </c>
      <c r="CS59" s="73">
        <f ca="1">SUM(CR59-CQ59)</f>
        <v>-44297</v>
      </c>
      <c r="CT59" s="19">
        <f ca="1">IF(CS59=0,0,IF(CQ59=0,1,CS59/CQ59))</f>
        <v>-5.898504235093284E-2</v>
      </c>
      <c r="CW59" t="s">
        <v>18</v>
      </c>
      <c r="CX59" t="s">
        <v>6</v>
      </c>
      <c r="CZ59" s="74">
        <f>SUMIF(WPB!$A$93:$A$103,'2013-2014'!CZ$7,WPB!D$93:D$103)</f>
        <v>45686</v>
      </c>
      <c r="DA59" s="74">
        <f>SUMIF(WPB!$A$93:$A$103,'2013-2014'!DA$7,WPB!E$93:E$103)</f>
        <v>42948</v>
      </c>
      <c r="DB59" s="74">
        <f>SUMIF(WPB!$A$93:$A$103,'2013-2014'!DB$7,WPB!F$93:F$103)</f>
        <v>55345</v>
      </c>
      <c r="DC59" s="74">
        <f>SUMIF(WPB!$A$93:$A$103,'2013-2014'!DC$7,WPB!G$93:G$103)</f>
        <v>56468</v>
      </c>
      <c r="DD59" s="74">
        <f>SUMIF(WPB!$A$93:$A$103,'2013-2014'!DD$7,WPB!H$93:H$103)</f>
        <v>65476</v>
      </c>
      <c r="DE59" s="74">
        <f>SUMIF(WPB!$A$93:$A$103,'2013-2014'!DE$7,WPB!I$93:I$103)</f>
        <v>67219</v>
      </c>
      <c r="DF59" s="74">
        <f>SUMIF(WPB!$A$93:$A$103,'2013-2014'!DF$7,WPB!J$93:J$103)</f>
        <v>75133</v>
      </c>
      <c r="DG59" s="74">
        <f>SUMIF(WPB!$A$93:$A$103,'2013-2014'!DG$7,WPB!K$93:K$103)</f>
        <v>82590</v>
      </c>
      <c r="DH59" s="74">
        <f>SUMIF(WPB!$A$93:$A$103,'2013-2014'!DH$7,WPB!L$93:L$103)</f>
        <v>67953</v>
      </c>
      <c r="DI59" s="74">
        <f>SUMIF(WPB!$A$93:$A$103,'2013-2014'!DI$7,WPB!M$93:M$103)</f>
        <v>66354</v>
      </c>
      <c r="DJ59" s="74">
        <f>SUMIF(WPB!$A$93:$A$103,'2013-2014'!DJ$7,WPB!N$93:N$103)</f>
        <v>62021</v>
      </c>
      <c r="DK59" s="74">
        <f>SUMIF(WPB!$A$93:$A$103,'2013-2014'!DK$7,WPB!O$93:O$103)</f>
        <v>63794</v>
      </c>
      <c r="DN59" s="74">
        <f>SUMIF(WPB!$A$93:$A$103,'2013-2014'!DN$7,WPB!D$93:D$103)</f>
        <v>49327</v>
      </c>
      <c r="DO59" s="74">
        <f>SUMIF(WPB!$A$93:$A$103,'2013-2014'!DO$7,WPB!E$93:E$103)</f>
        <v>46740</v>
      </c>
      <c r="DP59" s="74">
        <f>SUMIF(WPB!$A$93:$A$103,'2013-2014'!DP$7,WPB!F$93:F$103)</f>
        <v>54923</v>
      </c>
      <c r="DQ59" s="74">
        <f>SUMIF(WPB!$A$93:$A$103,'2013-2014'!DQ$7,WPB!G$93:G$103)</f>
        <v>62426</v>
      </c>
      <c r="DR59" s="74">
        <f>SUMIF(WPB!$A$93:$A$103,'2013-2014'!DR$7,WPB!H$93:H$103)</f>
        <v>67244</v>
      </c>
      <c r="DS59" s="74">
        <f>SUMIF(WPB!$A$93:$A$103,'2013-2014'!DS$7,WPB!I$93:I$103)</f>
        <v>71927</v>
      </c>
      <c r="DT59" s="74">
        <f>SUMIF(WPB!$A$93:$A$103,'2013-2014'!DT$7,WPB!J$93:J$103)</f>
        <v>78361</v>
      </c>
      <c r="DU59" s="74">
        <f>SUMIF(WPB!$A$93:$A$103,'2013-2014'!DU$7,WPB!K$93:K$103)</f>
        <v>84311</v>
      </c>
      <c r="DV59" s="74">
        <f>SUMIF(WPB!$A$93:$A$103,'2013-2014'!DV$7,WPB!L$93:L$103)</f>
        <v>33324</v>
      </c>
      <c r="DW59" s="74">
        <f>SUMIF(WPB!$A$93:$A$103,'2013-2014'!DW$7,WPB!M$93:M$103)</f>
        <v>52294</v>
      </c>
      <c r="DX59" s="74">
        <f>SUMIF(WPB!$A$93:$A$103,'2013-2014'!DX$7,WPB!N$93:N$103)</f>
        <v>50958</v>
      </c>
      <c r="DY59" s="74">
        <f>SUMIF(WPB!$A$93:$A$103,'2013-2014'!DY$7,WPB!O$93:O$103)</f>
        <v>54855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SUMIF(WPB!$A$111:$A$121,'2013-2014'!CZ$7,WPB!D$111:D$121)</f>
        <v>0</v>
      </c>
      <c r="DA60" s="74">
        <f>SUMIF(WPB!$A$111:$A$121,'2013-2014'!DA$7,WPB!E$111:E$121)</f>
        <v>0</v>
      </c>
      <c r="DB60" s="74">
        <f>SUMIF(WPB!$A$111:$A$121,'2013-2014'!DB$7,WPB!F$111:F$121)</f>
        <v>0</v>
      </c>
      <c r="DC60" s="74">
        <f>SUMIF(WPB!$A$111:$A$121,'2013-2014'!DC$7,WPB!G$111:G$121)</f>
        <v>0</v>
      </c>
      <c r="DD60" s="74">
        <f>SUMIF(WPB!$A$111:$A$121,'2013-2014'!DD$7,WPB!H$111:H$121)</f>
        <v>0</v>
      </c>
      <c r="DE60" s="74">
        <f>SUMIF(WPB!$A$111:$A$121,'2013-2014'!DE$7,WPB!I$111:I$121)</f>
        <v>0</v>
      </c>
      <c r="DF60" s="74">
        <f>SUMIF(WPB!$A$111:$A$121,'2013-2014'!DF$7,WPB!J$111:J$121)</f>
        <v>0</v>
      </c>
      <c r="DG60" s="74">
        <f>SUMIF(WPB!$A$111:$A$121,'2013-2014'!DG$7,WPB!K$111:K$121)</f>
        <v>0</v>
      </c>
      <c r="DH60" s="74">
        <f>SUMIF(WPB!$A$111:$A$121,'2013-2014'!DH$7,WPB!L$111:L$121)</f>
        <v>0</v>
      </c>
      <c r="DI60" s="74">
        <f>SUMIF(WPB!$A$111:$A$121,'2013-2014'!DI$7,WPB!M$111:M$121)</f>
        <v>0</v>
      </c>
      <c r="DJ60" s="74">
        <f>SUMIF(WPB!$A$111:$A$121,'2013-2014'!DJ$7,WPB!N$111:N$121)</f>
        <v>0</v>
      </c>
      <c r="DK60" s="74">
        <f>SUMIF(WPB!$A$111:$A$121,'2013-2014'!DK$7,WPB!O$111:O$121)</f>
        <v>0</v>
      </c>
      <c r="DN60" s="74">
        <f>SUMIF(WPB!$A$111:$A$121,'2013-2014'!DN$7,WPB!D$111:D$121)</f>
        <v>0</v>
      </c>
      <c r="DO60" s="74">
        <f>SUMIF(WPB!$A$111:$A$121,'2013-2014'!DO$7,WPB!E$111:E$121)</f>
        <v>0</v>
      </c>
      <c r="DP60" s="74">
        <f>SUMIF(WPB!$A$111:$A$121,'2013-2014'!DP$7,WPB!F$111:F$121)</f>
        <v>0</v>
      </c>
      <c r="DQ60" s="74">
        <f>SUMIF(WPB!$A$111:$A$121,'2013-2014'!DQ$7,WPB!G$111:G$121)</f>
        <v>0</v>
      </c>
      <c r="DR60" s="74">
        <f>SUMIF(WPB!$A$111:$A$121,'2013-2014'!DR$7,WPB!H$111:H$121)</f>
        <v>0</v>
      </c>
      <c r="DS60" s="74">
        <f>SUMIF(WPB!$A$111:$A$121,'2013-2014'!DS$7,WPB!I$111:I$121)</f>
        <v>0</v>
      </c>
      <c r="DT60" s="74">
        <f>SUMIF(WPB!$A$111:$A$121,'2013-2014'!DT$7,WPB!J$111:J$121)</f>
        <v>0</v>
      </c>
      <c r="DU60" s="74">
        <f>SUMIF(WPB!$A$111:$A$121,'2013-2014'!DU$7,WPB!K$111:K$121)</f>
        <v>0</v>
      </c>
      <c r="DV60" s="74">
        <f>SUMIF(WPB!$A$111:$A$121,'2013-2014'!DV$7,WPB!L$111:L$121)</f>
        <v>0</v>
      </c>
      <c r="DW60" s="74">
        <f>SUMIF(WPB!$A$111:$A$121,'2013-2014'!DW$7,WPB!M$111:M$121)</f>
        <v>0</v>
      </c>
      <c r="DX60" s="74">
        <f>SUMIF(WPB!$A$111:$A$121,'2013-2014'!DX$7,WPB!N$111:N$121)</f>
        <v>0</v>
      </c>
      <c r="DY60" s="74">
        <f>SUMIF(WPB!$A$111:$A$121,'2013-2014'!DY$7,WPB!O$111:O$121)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SUMIF(WPB!$A$129:$A$139,'2013-2014'!CZ$7,WPB!D$129:D$139)</f>
        <v>0</v>
      </c>
      <c r="DA61" s="74">
        <f>SUMIF(WPB!$A$129:$A$139,'2013-2014'!DA$7,WPB!E$129:E$139)</f>
        <v>0</v>
      </c>
      <c r="DB61" s="74">
        <f>SUMIF(WPB!$A$129:$A$139,'2013-2014'!DB$7,WPB!F$129:F$139)</f>
        <v>0</v>
      </c>
      <c r="DC61" s="74">
        <f>SUMIF(WPB!$A$129:$A$139,'2013-2014'!DC$7,WPB!G$129:G$139)</f>
        <v>0</v>
      </c>
      <c r="DD61" s="74">
        <f>SUMIF(WPB!$A$129:$A$139,'2013-2014'!DD$7,WPB!H$129:H$139)</f>
        <v>0</v>
      </c>
      <c r="DE61" s="74">
        <f>SUMIF(WPB!$A$129:$A$139,'2013-2014'!DE$7,WPB!I$129:I$139)</f>
        <v>0</v>
      </c>
      <c r="DF61" s="74">
        <f>SUMIF(WPB!$A$129:$A$139,'2013-2014'!DF$7,WPB!J$129:J$139)</f>
        <v>0</v>
      </c>
      <c r="DG61" s="74">
        <f>SUMIF(WPB!$A$129:$A$139,'2013-2014'!DG$7,WPB!K$129:K$139)</f>
        <v>0</v>
      </c>
      <c r="DH61" s="74">
        <f>SUMIF(WPB!$A$129:$A$139,'2013-2014'!DH$7,WPB!L$129:L$139)</f>
        <v>0</v>
      </c>
      <c r="DI61" s="74">
        <f>SUMIF(WPB!$A$129:$A$139,'2013-2014'!DI$7,WPB!M$129:M$139)</f>
        <v>0</v>
      </c>
      <c r="DJ61" s="74">
        <f>SUMIF(WPB!$A$129:$A$139,'2013-2014'!DJ$7,WPB!N$129:N$139)</f>
        <v>0</v>
      </c>
      <c r="DK61" s="74">
        <f>SUMIF(WPB!$A$129:$A$139,'2013-2014'!DK$7,WPB!O$129:O$139)</f>
        <v>0</v>
      </c>
      <c r="DN61" s="74">
        <f>SUMIF(WPB!$A$129:$A$139,'2013-2014'!DN$7,WPB!D$129:D$139)</f>
        <v>0</v>
      </c>
      <c r="DO61" s="74">
        <f>SUMIF(WPB!$A$129:$A$139,'2013-2014'!DO$7,WPB!E$129:E$139)</f>
        <v>0</v>
      </c>
      <c r="DP61" s="74">
        <f>SUMIF(WPB!$A$129:$A$139,'2013-2014'!DP$7,WPB!F$129:F$139)</f>
        <v>0</v>
      </c>
      <c r="DQ61" s="74">
        <f>SUMIF(WPB!$A$129:$A$139,'2013-2014'!DQ$7,WPB!G$129:G$139)</f>
        <v>0</v>
      </c>
      <c r="DR61" s="74">
        <f>SUMIF(WPB!$A$129:$A$139,'2013-2014'!DR$7,WPB!H$129:H$139)</f>
        <v>0</v>
      </c>
      <c r="DS61" s="74">
        <f>SUMIF(WPB!$A$129:$A$139,'2013-2014'!DS$7,WPB!I$129:I$139)</f>
        <v>0</v>
      </c>
      <c r="DT61" s="74">
        <f>SUMIF(WPB!$A$129:$A$139,'2013-2014'!DT$7,WPB!J$129:J$139)</f>
        <v>0</v>
      </c>
      <c r="DU61" s="74">
        <f>SUMIF(WPB!$A$129:$A$139,'2013-2014'!DU$7,WPB!K$129:K$139)</f>
        <v>0</v>
      </c>
      <c r="DV61" s="74">
        <f>SUMIF(WPB!$A$129:$A$139,'2013-2014'!DV$7,WPB!L$129:L$139)</f>
        <v>0</v>
      </c>
      <c r="DW61" s="74">
        <f>SUMIF(WPB!$A$129:$A$139,'2013-2014'!DW$7,WPB!M$129:M$139)</f>
        <v>0</v>
      </c>
      <c r="DX61" s="74">
        <f>SUMIF(WPB!$A$129:$A$139,'2013-2014'!DX$7,WPB!N$129:N$139)</f>
        <v>0</v>
      </c>
      <c r="DY61" s="74">
        <f>SUMIF(WPB!$A$129:$A$139,'2013-2014'!DY$7,WPB!O$129:O$139)</f>
        <v>0</v>
      </c>
    </row>
    <row r="62" spans="1:130" s="7" customFormat="1">
      <c r="A62" s="75"/>
      <c r="B62" s="24" t="s">
        <v>9</v>
      </c>
      <c r="C62" s="12">
        <f>+SUM(C59:C61)</f>
        <v>45686</v>
      </c>
      <c r="D62" s="86">
        <f ca="1">+SUM(D59:D61)</f>
        <v>49327</v>
      </c>
      <c r="E62" s="12">
        <f ca="1">SUM(E59:E61)</f>
        <v>3641</v>
      </c>
      <c r="F62" s="13">
        <f ca="1">IF(E62=0,0,IF(C62=0,1,E62/C62))</f>
        <v>7.9696187015715972E-2</v>
      </c>
      <c r="G62" s="12">
        <f>SUM(G59:G61)</f>
        <v>45686</v>
      </c>
      <c r="H62" s="86">
        <f ca="1">SUM(H59:H61)</f>
        <v>49327</v>
      </c>
      <c r="I62" s="12">
        <f ca="1">SUM(I59:I61)</f>
        <v>3641</v>
      </c>
      <c r="J62" s="13">
        <f ca="1">IF(I62=0,0,IF(G62=0,1,I62/G62))</f>
        <v>7.9696187015715972E-2</v>
      </c>
      <c r="K62" s="12">
        <f>+SUM(K59:K61)</f>
        <v>42948</v>
      </c>
      <c r="L62" s="86">
        <f ca="1">+SUM(L59:L61)</f>
        <v>46740</v>
      </c>
      <c r="M62" s="12">
        <f ca="1">SUM(M59:M61)</f>
        <v>3792</v>
      </c>
      <c r="N62" s="13">
        <f ca="1">IF(M62=0,0,IF(K62=0,1,M62/K62))</f>
        <v>8.8292819223246721E-2</v>
      </c>
      <c r="O62" s="12">
        <f>SUM(O59:O61)</f>
        <v>88634</v>
      </c>
      <c r="P62" s="86">
        <f ca="1">SUM(P59:P61)</f>
        <v>96067</v>
      </c>
      <c r="Q62" s="12">
        <f ca="1">SUM(Q59:Q61)</f>
        <v>7433</v>
      </c>
      <c r="R62" s="13">
        <f ca="1">IF(Q62=0,0,IF(O62=0,1,Q62/O62))</f>
        <v>8.3861723492113641E-2</v>
      </c>
      <c r="S62" s="12">
        <f>+SUM(S59:S61)</f>
        <v>55345</v>
      </c>
      <c r="T62" s="86">
        <f ca="1">+SUM(T59:T61)</f>
        <v>54923</v>
      </c>
      <c r="U62" s="12">
        <f ca="1">SUM(U59:U61)</f>
        <v>-422</v>
      </c>
      <c r="V62" s="13">
        <f ca="1">IF(U62=0,0,IF(S62=0,1,U62/S62))</f>
        <v>-7.6248983648026019E-3</v>
      </c>
      <c r="W62" s="12">
        <f>SUM(W59:W61)</f>
        <v>143979</v>
      </c>
      <c r="X62" s="86">
        <f ca="1">SUM(X59:X61)</f>
        <v>150990</v>
      </c>
      <c r="Y62" s="12">
        <f ca="1">SUM(Y59:Y61)</f>
        <v>7011</v>
      </c>
      <c r="Z62" s="13">
        <f ca="1">IF(Y62=0,0,IF(W62=0,1,Y62/W62))</f>
        <v>4.8694601296022336E-2</v>
      </c>
      <c r="AA62" s="12">
        <f>+SUM(AA59:AA61)</f>
        <v>56468</v>
      </c>
      <c r="AB62" s="86">
        <f ca="1">+SUM(AB59:AB61)</f>
        <v>62426</v>
      </c>
      <c r="AC62" s="12">
        <f ca="1">SUM(AC59:AC61)</f>
        <v>5958</v>
      </c>
      <c r="AD62" s="13">
        <f ca="1">IF(AC62=0,0,IF(AA62=0,1,AC62/AA62))</f>
        <v>0.10551108592477156</v>
      </c>
      <c r="AE62" s="12">
        <f>SUM(AE59:AE61)</f>
        <v>200447</v>
      </c>
      <c r="AF62" s="86">
        <f ca="1">SUM(AF59:AF61)</f>
        <v>213416</v>
      </c>
      <c r="AG62" s="12">
        <f ca="1">SUM(AG59:AG61)</f>
        <v>12969</v>
      </c>
      <c r="AH62" s="13">
        <f ca="1">IF(AG62=0,0,IF(AE62=0,1,AG62/AE62))</f>
        <v>6.4700394618028706E-2</v>
      </c>
      <c r="AI62" s="12">
        <f>+SUM(AI59:AI61)</f>
        <v>65476</v>
      </c>
      <c r="AJ62" s="86">
        <f ca="1">+SUM(AJ59:AJ61)</f>
        <v>67244</v>
      </c>
      <c r="AK62" s="12">
        <f ca="1">SUM(AK59:AK61)</f>
        <v>1768</v>
      </c>
      <c r="AL62" s="13">
        <f ca="1">IF(AK62=0,0,IF(AI62=0,1,AK62/AI62))</f>
        <v>2.7002260370211986E-2</v>
      </c>
      <c r="AM62" s="12">
        <f>SUM(AM59:AM61)</f>
        <v>265923</v>
      </c>
      <c r="AN62" s="86">
        <f ca="1">SUM(AN59:AN61)</f>
        <v>280660</v>
      </c>
      <c r="AO62" s="12">
        <f ca="1">SUM(AO59:AO61)</f>
        <v>14737</v>
      </c>
      <c r="AP62" s="13">
        <f ca="1">IF(AO62=0,0,IF(AM62=0,1,AO62/AM62))</f>
        <v>5.5418297777928199E-2</v>
      </c>
      <c r="AQ62" s="12">
        <f>+SUM(AQ59:AQ61)</f>
        <v>67219</v>
      </c>
      <c r="AR62" s="86">
        <f ca="1">+SUM(AR59:AR61)</f>
        <v>71927</v>
      </c>
      <c r="AS62" s="12">
        <f ca="1">SUM(AS59:AS61)</f>
        <v>4708</v>
      </c>
      <c r="AT62" s="13">
        <f ca="1">IF(AS62=0,0,IF(AQ62=0,1,AS62/AQ62))</f>
        <v>7.0039720912242073E-2</v>
      </c>
      <c r="AU62" s="12">
        <f>SUM(AU59:AU61)</f>
        <v>333142</v>
      </c>
      <c r="AV62" s="86">
        <f ca="1">SUM(AV59:AV61)</f>
        <v>352587</v>
      </c>
      <c r="AW62" s="12">
        <f ca="1">SUM(AW59:AW61)</f>
        <v>19445</v>
      </c>
      <c r="AX62" s="13">
        <f ca="1">IF(AW62=0,0,IF(AU62=0,1,AW62/AU62))</f>
        <v>5.8368503521021069E-2</v>
      </c>
      <c r="AY62" s="12">
        <f>+SUM(AY59:AY61)</f>
        <v>75133</v>
      </c>
      <c r="AZ62" s="86">
        <f ca="1">+SUM(AZ59:AZ61)</f>
        <v>78361</v>
      </c>
      <c r="BA62" s="12">
        <f ca="1">SUM(BA59:BA61)</f>
        <v>3228</v>
      </c>
      <c r="BB62" s="13">
        <f ca="1">IF(BA62=0,0,IF(AY62=0,1,BA62/AY62))</f>
        <v>4.2963810842106667E-2</v>
      </c>
      <c r="BC62" s="12">
        <f>SUM(BC59:BC61)</f>
        <v>408275</v>
      </c>
      <c r="BD62" s="86">
        <f ca="1">SUM(BD59:BD61)</f>
        <v>430948</v>
      </c>
      <c r="BE62" s="12">
        <f ca="1">SUM(BE59:BE61)</f>
        <v>22673</v>
      </c>
      <c r="BF62" s="13">
        <f ca="1">IF(BE62=0,0,IF(BC62=0,1,BE62/BC62))</f>
        <v>5.5533647663951996E-2</v>
      </c>
      <c r="BG62" s="12">
        <f>+SUM(BG59:BG61)</f>
        <v>82590</v>
      </c>
      <c r="BH62" s="86">
        <f ca="1">+SUM(BH59:BH61)</f>
        <v>84311</v>
      </c>
      <c r="BI62" s="12">
        <f ca="1">SUM(BI59:BI61)</f>
        <v>1721</v>
      </c>
      <c r="BJ62" s="13">
        <f ca="1">IF(BI62=0,0,IF(BG62=0,1,BI62/BG62))</f>
        <v>2.0837873834604673E-2</v>
      </c>
      <c r="BK62" s="12">
        <f>SUM(BK59:BK61)</f>
        <v>490865</v>
      </c>
      <c r="BL62" s="86">
        <f ca="1">SUM(BL59:BL61)</f>
        <v>515259</v>
      </c>
      <c r="BM62" s="12">
        <f ca="1">SUM(BM59:BM61)</f>
        <v>24394</v>
      </c>
      <c r="BN62" s="13">
        <f ca="1">IF(BM62=0,0,IF(BK62=0,1,BM62/BK62))</f>
        <v>4.969594491357094E-2</v>
      </c>
      <c r="BO62" s="12">
        <f>+SUM(BO59:BO61)</f>
        <v>67953</v>
      </c>
      <c r="BP62" s="86">
        <f ca="1">+SUM(BP59:BP61)</f>
        <v>33324</v>
      </c>
      <c r="BQ62" s="12">
        <f ca="1">SUM(BQ59:BQ61)</f>
        <v>-34629</v>
      </c>
      <c r="BR62" s="13">
        <f ca="1">IF(BQ62=0,0,IF(BO62=0,1,BQ62/BO62))</f>
        <v>-0.509602225067326</v>
      </c>
      <c r="BS62" s="12">
        <f>SUM(BS59:BS61)</f>
        <v>558818</v>
      </c>
      <c r="BT62" s="86">
        <f ca="1">SUM(BT59:BT61)</f>
        <v>548583</v>
      </c>
      <c r="BU62" s="12">
        <f ca="1">SUM(BU59:BU61)</f>
        <v>-10235</v>
      </c>
      <c r="BV62" s="13">
        <f ca="1">IF(BU62=0,0,IF(BS62=0,1,BU62/BS62))</f>
        <v>-1.8315444384397066E-2</v>
      </c>
      <c r="BW62" s="12">
        <f>+SUM(BW59:BW61)</f>
        <v>66354</v>
      </c>
      <c r="BX62" s="86">
        <f ca="1">+SUM(BX59:BX61)</f>
        <v>52294</v>
      </c>
      <c r="BY62" s="12">
        <f ca="1">SUM(BY59:BY61)</f>
        <v>-14060</v>
      </c>
      <c r="BZ62" s="13">
        <f ca="1">IF(BY62=0,0,IF(BW62=0,1,BY62/BW62))</f>
        <v>-0.21189378183681465</v>
      </c>
      <c r="CA62" s="12">
        <f>SUM(CA59:CA61)</f>
        <v>625172</v>
      </c>
      <c r="CB62" s="86">
        <f ca="1">SUM(CB59:CB61)</f>
        <v>600877</v>
      </c>
      <c r="CC62" s="12">
        <f ca="1">SUM(CC59:CC61)</f>
        <v>-24295</v>
      </c>
      <c r="CD62" s="13">
        <f ca="1">IF(CC62=0,0,IF(CA62=0,1,CC62/CA62))</f>
        <v>-3.8861305368762519E-2</v>
      </c>
      <c r="CE62" s="12">
        <f>+SUM(CE59:CE61)</f>
        <v>62021</v>
      </c>
      <c r="CF62" s="86">
        <f ca="1">+SUM(CF59:CF61)</f>
        <v>50958</v>
      </c>
      <c r="CG62" s="12">
        <f ca="1">SUM(CG59:CG61)</f>
        <v>-11063</v>
      </c>
      <c r="CH62" s="13">
        <f ca="1">IF(CG62=0,0,IF(CE62=0,1,CG62/CE62))</f>
        <v>-0.17837506650973056</v>
      </c>
      <c r="CI62" s="12">
        <f>SUM(CI59:CI61)</f>
        <v>687193</v>
      </c>
      <c r="CJ62" s="86">
        <f ca="1">SUM(CJ59:CJ61)</f>
        <v>651835</v>
      </c>
      <c r="CK62" s="12">
        <f ca="1">SUM(CK59:CK61)</f>
        <v>-35358</v>
      </c>
      <c r="CL62" s="13">
        <f ca="1">IF(CK62=0,0,IF(CI62=0,1,CK62/CI62))</f>
        <v>-5.1452794193188815E-2</v>
      </c>
      <c r="CM62" s="12">
        <f>+SUM(CM59:CM61)</f>
        <v>63794</v>
      </c>
      <c r="CN62" s="86">
        <f ca="1">+SUM(CN59:CN61)</f>
        <v>54855</v>
      </c>
      <c r="CO62" s="12">
        <f ca="1">SUM(CO59:CO61)</f>
        <v>-8939</v>
      </c>
      <c r="CP62" s="13">
        <f ca="1">IF(CO62=0,0,IF(CM62=0,1,CO62/CM62))</f>
        <v>-0.14012289557011631</v>
      </c>
      <c r="CQ62" s="12">
        <f>SUM(CQ59:CQ61)</f>
        <v>750987</v>
      </c>
      <c r="CR62" s="86">
        <f ca="1">SUM(CR59:CR61)</f>
        <v>706690</v>
      </c>
      <c r="CS62" s="12">
        <f ca="1">SUM(CS59:CS61)</f>
        <v>-44297</v>
      </c>
      <c r="CT62" s="13">
        <f ca="1">IF(CS62=0,0,IF(CQ62=0,1,CS62/CQ62))</f>
        <v>-5.898504235093284E-2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2134746</v>
      </c>
      <c r="D64" s="73">
        <f t="shared" ca="1" si="2"/>
        <v>1957922</v>
      </c>
      <c r="E64" s="18">
        <f t="shared" ca="1" si="2"/>
        <v>-176824</v>
      </c>
      <c r="F64" s="19">
        <f ca="1">IF(E64=0,0,IF(C64=0,1,E64/C64))</f>
        <v>-8.2831400082258033E-2</v>
      </c>
      <c r="G64" s="18">
        <f t="shared" ref="G64:I66" si="3">SUMIF($B$9:$B$63,$B64,G$9:G$63)</f>
        <v>2134746</v>
      </c>
      <c r="H64" s="73">
        <f t="shared" ca="1" si="3"/>
        <v>1957922</v>
      </c>
      <c r="I64" s="18">
        <f t="shared" ca="1" si="3"/>
        <v>-176824</v>
      </c>
      <c r="J64" s="19">
        <f ca="1">IF(I64=0,0,IF(G64=0,1,I64/G64))</f>
        <v>-8.2831400082258033E-2</v>
      </c>
      <c r="K64" s="18">
        <f t="shared" ref="K64:M66" si="4">SUMIF($B$9:$B$63,$B64,K$9:K$63)</f>
        <v>2001987</v>
      </c>
      <c r="L64" s="73">
        <f t="shared" ca="1" si="4"/>
        <v>1868336</v>
      </c>
      <c r="M64" s="18">
        <f t="shared" ca="1" si="4"/>
        <v>-133651</v>
      </c>
      <c r="N64" s="19">
        <f ca="1">IF(M64=0,0,IF(K64=0,1,M64/K64))</f>
        <v>-6.6759174759876069E-2</v>
      </c>
      <c r="O64" s="18">
        <f t="shared" ref="O64:Q66" si="5">SUMIF($B$9:$B$63,$B64,O$9:O$63)</f>
        <v>4136733</v>
      </c>
      <c r="P64" s="73">
        <f t="shared" ca="1" si="5"/>
        <v>3826258</v>
      </c>
      <c r="Q64" s="18">
        <f t="shared" ca="1" si="5"/>
        <v>-310475</v>
      </c>
      <c r="R64" s="19">
        <f ca="1">IF(Q64=0,0,IF(O64=0,1,Q64/O64))</f>
        <v>-7.5053188107620197E-2</v>
      </c>
      <c r="S64" s="18">
        <f t="shared" ref="S64:U66" si="6">SUMIF($B$9:$B$63,$B64,S$9:S$63)</f>
        <v>2519712</v>
      </c>
      <c r="T64" s="73">
        <f t="shared" ca="1" si="6"/>
        <v>2312128</v>
      </c>
      <c r="U64" s="18">
        <f t="shared" ca="1" si="6"/>
        <v>-207584</v>
      </c>
      <c r="V64" s="19">
        <f ca="1">IF(U64=0,0,IF(S64=0,1,U64/S64))</f>
        <v>-8.2384018491002145E-2</v>
      </c>
      <c r="W64" s="18">
        <f t="shared" ref="W64:Y66" si="7">SUMIF($B$9:$B$63,$B64,W$9:W$63)</f>
        <v>6656445</v>
      </c>
      <c r="X64" s="73">
        <f t="shared" ca="1" si="7"/>
        <v>6138386</v>
      </c>
      <c r="Y64" s="18">
        <f t="shared" ca="1" si="7"/>
        <v>-518059</v>
      </c>
      <c r="Z64" s="19">
        <f ca="1">IF(Y64=0,0,IF(W64=0,1,Y64/W64))</f>
        <v>-7.782818005707251E-2</v>
      </c>
      <c r="AA64" s="18">
        <f t="shared" ref="AA64:AC66" si="8">SUMIF($B$9:$B$63,$B64,AA$9:AA$63)</f>
        <v>2401827</v>
      </c>
      <c r="AB64" s="73">
        <f t="shared" ca="1" si="8"/>
        <v>2373010</v>
      </c>
      <c r="AC64" s="18">
        <f t="shared" ca="1" si="8"/>
        <v>-28817</v>
      </c>
      <c r="AD64" s="19">
        <f ca="1">IF(AC64=0,0,IF(AA64=0,1,AC64/AA64))</f>
        <v>-1.1997949893976543E-2</v>
      </c>
      <c r="AE64" s="18">
        <f t="shared" ref="AE64:AG66" si="9">SUMIF($B$9:$B$63,$B64,AE$9:AE$63)</f>
        <v>9058272</v>
      </c>
      <c r="AF64" s="73">
        <f t="shared" ca="1" si="9"/>
        <v>8511396</v>
      </c>
      <c r="AG64" s="18">
        <f t="shared" ca="1" si="9"/>
        <v>-546876</v>
      </c>
      <c r="AH64" s="19">
        <f ca="1">IF(AG64=0,0,IF(AE64=0,1,AG64/AE64))</f>
        <v>-6.0373104274192693E-2</v>
      </c>
      <c r="AI64" s="18">
        <f t="shared" ref="AI64:AK66" si="10">SUMIF($B$9:$B$63,$B64,AI$9:AI$63)</f>
        <v>2677788</v>
      </c>
      <c r="AJ64" s="73">
        <f t="shared" ca="1" si="10"/>
        <v>2608463</v>
      </c>
      <c r="AK64" s="18">
        <f t="shared" ca="1" si="10"/>
        <v>-69325</v>
      </c>
      <c r="AL64" s="19">
        <f ca="1">IF(AK64=0,0,IF(AI64=0,1,AK64/AI64))</f>
        <v>-2.5888905320361432E-2</v>
      </c>
      <c r="AM64" s="18">
        <f t="shared" ref="AM64:AO66" si="11">SUMIF($B$9:$B$63,$B64,AM$9:AM$63)</f>
        <v>11736060</v>
      </c>
      <c r="AN64" s="73">
        <f t="shared" ca="1" si="11"/>
        <v>11119859</v>
      </c>
      <c r="AO64" s="18">
        <f t="shared" ca="1" si="11"/>
        <v>-616201</v>
      </c>
      <c r="AP64" s="19">
        <f ca="1">IF(AO64=0,0,IF(AM64=0,1,AO64/AM64))</f>
        <v>-5.2504929252236272E-2</v>
      </c>
      <c r="AQ64" s="18">
        <f t="shared" ref="AQ64:AS66" si="12">SUMIF($B$9:$B$63,$B64,AQ$9:AQ$63)</f>
        <v>2730388</v>
      </c>
      <c r="AR64" s="73">
        <f t="shared" ca="1" si="12"/>
        <v>2689916</v>
      </c>
      <c r="AS64" s="18">
        <f t="shared" ca="1" si="12"/>
        <v>-40472</v>
      </c>
      <c r="AT64" s="19">
        <f ca="1">IF(AS64=0,0,IF(AQ64=0,1,AS64/AQ64))</f>
        <v>-1.4822801740997983E-2</v>
      </c>
      <c r="AU64" s="18">
        <f t="shared" ref="AU64:AW66" si="13">SUMIF($B$9:$B$63,$B64,AU$9:AU$63)</f>
        <v>14466448</v>
      </c>
      <c r="AV64" s="73">
        <f t="shared" ca="1" si="13"/>
        <v>13809775</v>
      </c>
      <c r="AW64" s="18">
        <f t="shared" ca="1" si="13"/>
        <v>-656673</v>
      </c>
      <c r="AX64" s="19">
        <f ca="1">IF(AW64=0,0,IF(AU64=0,1,AW64/AU64))</f>
        <v>-4.5392828979166133E-2</v>
      </c>
      <c r="AY64" s="18">
        <f t="shared" ref="AY64:BA66" si="14">SUMIF($B$9:$B$63,$B64,AY$9:AY$63)</f>
        <v>3124868</v>
      </c>
      <c r="AZ64" s="73">
        <f t="shared" ca="1" si="14"/>
        <v>3049965</v>
      </c>
      <c r="BA64" s="18">
        <f t="shared" ca="1" si="14"/>
        <v>-74903</v>
      </c>
      <c r="BB64" s="19">
        <f ca="1">IF(BA64=0,0,IF(AY64=0,1,BA64/AY64))</f>
        <v>-2.3969972491638045E-2</v>
      </c>
      <c r="BC64" s="18">
        <f t="shared" ref="BC64:BE66" si="15">SUMIF($B$9:$B$63,$B64,BC$9:BC$63)</f>
        <v>17591316</v>
      </c>
      <c r="BD64" s="73">
        <f t="shared" ca="1" si="15"/>
        <v>16859740</v>
      </c>
      <c r="BE64" s="18">
        <f t="shared" ca="1" si="15"/>
        <v>-731576</v>
      </c>
      <c r="BF64" s="19">
        <f ca="1">IF(BE64=0,0,IF(BC64=0,1,BE64/BC64))</f>
        <v>-4.1587337752331886E-2</v>
      </c>
      <c r="BG64" s="18">
        <f t="shared" ref="BG64:BI66" si="16">SUMIF($B$9:$B$63,$B64,BG$9:BG$63)</f>
        <v>3343372</v>
      </c>
      <c r="BH64" s="73">
        <f t="shared" ca="1" si="16"/>
        <v>3258514</v>
      </c>
      <c r="BI64" s="18">
        <f t="shared" ca="1" si="16"/>
        <v>-84858</v>
      </c>
      <c r="BJ64" s="19">
        <f ca="1">IF(BI64=0,0,IF(BG64=0,1,BI64/BG64))</f>
        <v>-2.53809626927545E-2</v>
      </c>
      <c r="BK64" s="18">
        <f t="shared" ref="BK64:BM66" si="17">SUMIF($B$9:$B$63,$B64,BK$9:BK$63)</f>
        <v>20934688</v>
      </c>
      <c r="BL64" s="73">
        <f t="shared" ca="1" si="17"/>
        <v>20118254</v>
      </c>
      <c r="BM64" s="18">
        <f t="shared" ca="1" si="17"/>
        <v>-816434</v>
      </c>
      <c r="BN64" s="19">
        <f ca="1">IF(BM64=0,0,IF(BK64=0,1,BM64/BK64))</f>
        <v>-3.8999100440379145E-2</v>
      </c>
      <c r="BO64" s="18">
        <f t="shared" ref="BO64:BQ66" si="18">SUMIF($B$9:$B$63,$B64,BO$9:BO$63)</f>
        <v>2622292</v>
      </c>
      <c r="BP64" s="73">
        <f t="shared" ca="1" si="18"/>
        <v>2501050</v>
      </c>
      <c r="BQ64" s="18">
        <f t="shared" ca="1" si="18"/>
        <v>-121242</v>
      </c>
      <c r="BR64" s="19">
        <f ca="1">IF(BQ64=0,0,IF(BO64=0,1,BQ64/BO64))</f>
        <v>-4.623512560767451E-2</v>
      </c>
      <c r="BS64" s="18">
        <f t="shared" ref="BS64:BU66" si="19">SUMIF($B$9:$B$63,$B64,BS$9:BS$63)</f>
        <v>23556980</v>
      </c>
      <c r="BT64" s="73">
        <f t="shared" ca="1" si="19"/>
        <v>22619304</v>
      </c>
      <c r="BU64" s="18">
        <f t="shared" ca="1" si="19"/>
        <v>-937676</v>
      </c>
      <c r="BV64" s="19">
        <f ca="1">IF(BU64=0,0,IF(BS64=0,1,BU64/BS64))</f>
        <v>-3.980459294867169E-2</v>
      </c>
      <c r="BW64" s="18">
        <f t="shared" ref="BW64:BY66" si="20">SUMIF($B$9:$B$63,$B64,BW$9:BW$63)</f>
        <v>2624562</v>
      </c>
      <c r="BX64" s="73">
        <f t="shared" ca="1" si="20"/>
        <v>2541622</v>
      </c>
      <c r="BY64" s="18">
        <f t="shared" ca="1" si="20"/>
        <v>-82940</v>
      </c>
      <c r="BZ64" s="19">
        <f ca="1">IF(BY64=0,0,IF(BW64=0,1,BY64/BW64))</f>
        <v>-3.1601463406084523E-2</v>
      </c>
      <c r="CA64" s="18">
        <f t="shared" ref="CA64:CC66" si="21">SUMIF($B$9:$B$63,$B64,CA$9:CA$63)</f>
        <v>26181542</v>
      </c>
      <c r="CB64" s="73">
        <f t="shared" ca="1" si="21"/>
        <v>25160926</v>
      </c>
      <c r="CC64" s="18">
        <f t="shared" ca="1" si="21"/>
        <v>-1020616</v>
      </c>
      <c r="CD64" s="19">
        <f ca="1">IF(CC64=0,0,IF(CA64=0,1,CC64/CA64))</f>
        <v>-3.8982272319942043E-2</v>
      </c>
      <c r="CE64" s="18">
        <f t="shared" ref="CE64:CG66" si="22">SUMIF($B$9:$B$63,$B64,CE$9:CE$63)</f>
        <v>2434405</v>
      </c>
      <c r="CF64" s="73">
        <f t="shared" ca="1" si="22"/>
        <v>2216204</v>
      </c>
      <c r="CG64" s="18">
        <f t="shared" ca="1" si="22"/>
        <v>-218201</v>
      </c>
      <c r="CH64" s="19">
        <f ca="1">IF(CG64=0,0,IF(CE64=0,1,CG64/CE64))</f>
        <v>-8.963216884618623E-2</v>
      </c>
      <c r="CI64" s="18">
        <f t="shared" ref="CI64:CK66" si="23">SUMIF($B$9:$B$63,$B64,CI$9:CI$63)</f>
        <v>28615947</v>
      </c>
      <c r="CJ64" s="73">
        <f t="shared" ca="1" si="23"/>
        <v>27377130</v>
      </c>
      <c r="CK64" s="18">
        <f t="shared" ca="1" si="23"/>
        <v>-1238817</v>
      </c>
      <c r="CL64" s="19">
        <f ca="1">IF(CK64=0,0,IF(CI64=0,1,CK64/CI64))</f>
        <v>-4.3291141124911926E-2</v>
      </c>
      <c r="CM64" s="18">
        <f t="shared" ref="CM64:CO66" si="24">SUMIF($B$9:$B$63,$B64,CM$9:CM$63)</f>
        <v>2380477</v>
      </c>
      <c r="CN64" s="73">
        <f t="shared" ca="1" si="24"/>
        <v>2282056</v>
      </c>
      <c r="CO64" s="18">
        <f t="shared" ca="1" si="24"/>
        <v>-98421</v>
      </c>
      <c r="CP64" s="19">
        <f ca="1">IF(CO64=0,0,IF(CM64=0,1,CO64/CM64))</f>
        <v>-4.1345074957666046E-2</v>
      </c>
      <c r="CQ64" s="18">
        <f t="shared" ref="CQ64:CS66" si="25">SUMIF($B$9:$B$63,$B64,CQ$9:CQ$63)</f>
        <v>30996424</v>
      </c>
      <c r="CR64" s="73">
        <f t="shared" ca="1" si="25"/>
        <v>29659186</v>
      </c>
      <c r="CS64" s="18">
        <f t="shared" ca="1" si="25"/>
        <v>-1337238</v>
      </c>
      <c r="CT64" s="19">
        <f ca="1">IF(CS64=0,0,IF(CQ64=0,1,CS64/CQ64))</f>
        <v>-4.3141686279681811E-2</v>
      </c>
    </row>
    <row r="65" spans="1:98">
      <c r="A65" s="77"/>
      <c r="B65" s="26" t="s">
        <v>7</v>
      </c>
      <c r="C65" s="18">
        <f t="shared" si="2"/>
        <v>522082</v>
      </c>
      <c r="D65" s="73">
        <f t="shared" ca="1" si="2"/>
        <v>517072</v>
      </c>
      <c r="E65" s="18">
        <f t="shared" ca="1" si="2"/>
        <v>-5010</v>
      </c>
      <c r="F65" s="19">
        <f ca="1">IF(E65=0,0,IF(C65=0,1,E65/C65))</f>
        <v>-9.5961937013725809E-3</v>
      </c>
      <c r="G65" s="18">
        <f t="shared" si="3"/>
        <v>522082</v>
      </c>
      <c r="H65" s="73">
        <f t="shared" ca="1" si="3"/>
        <v>517072</v>
      </c>
      <c r="I65" s="18">
        <f t="shared" ca="1" si="3"/>
        <v>-5010</v>
      </c>
      <c r="J65" s="19">
        <f ca="1">IF(I65=0,0,IF(G65=0,1,I65/G65))</f>
        <v>-9.5961937013725809E-3</v>
      </c>
      <c r="K65" s="18">
        <f t="shared" si="4"/>
        <v>494630</v>
      </c>
      <c r="L65" s="73">
        <f t="shared" ca="1" si="4"/>
        <v>503928</v>
      </c>
      <c r="M65" s="18">
        <f t="shared" ca="1" si="4"/>
        <v>9298</v>
      </c>
      <c r="N65" s="19">
        <f ca="1">IF(M65=0,0,IF(K65=0,1,M65/K65))</f>
        <v>1.8797889331419446E-2</v>
      </c>
      <c r="O65" s="18">
        <f t="shared" si="5"/>
        <v>1016712</v>
      </c>
      <c r="P65" s="73">
        <f t="shared" ca="1" si="5"/>
        <v>1021000</v>
      </c>
      <c r="Q65" s="18">
        <f t="shared" ca="1" si="5"/>
        <v>4288</v>
      </c>
      <c r="R65" s="19">
        <f ca="1">IF(Q65=0,0,IF(O65=0,1,Q65/O65))</f>
        <v>4.2175168582646808E-3</v>
      </c>
      <c r="S65" s="18">
        <f t="shared" si="6"/>
        <v>529078</v>
      </c>
      <c r="T65" s="73">
        <f t="shared" ca="1" si="6"/>
        <v>553988</v>
      </c>
      <c r="U65" s="18">
        <f t="shared" ca="1" si="6"/>
        <v>24910</v>
      </c>
      <c r="V65" s="19">
        <f ca="1">IF(U65=0,0,IF(S65=0,1,U65/S65))</f>
        <v>4.708190474750415E-2</v>
      </c>
      <c r="W65" s="18">
        <f t="shared" si="7"/>
        <v>1545790</v>
      </c>
      <c r="X65" s="73">
        <f t="shared" ca="1" si="7"/>
        <v>1574988</v>
      </c>
      <c r="Y65" s="18">
        <f t="shared" ca="1" si="7"/>
        <v>29198</v>
      </c>
      <c r="Z65" s="19">
        <f ca="1">IF(Y65=0,0,IF(W65=0,1,Y65/W65))</f>
        <v>1.8888723565296708E-2</v>
      </c>
      <c r="AA65" s="18">
        <f t="shared" si="8"/>
        <v>559383</v>
      </c>
      <c r="AB65" s="73">
        <f t="shared" ca="1" si="8"/>
        <v>569125</v>
      </c>
      <c r="AC65" s="18">
        <f t="shared" ca="1" si="8"/>
        <v>9742</v>
      </c>
      <c r="AD65" s="19">
        <f ca="1">IF(AC65=0,0,IF(AA65=0,1,AC65/AA65))</f>
        <v>1.741561684927858E-2</v>
      </c>
      <c r="AE65" s="18">
        <f t="shared" si="9"/>
        <v>2105173</v>
      </c>
      <c r="AF65" s="73">
        <f t="shared" ca="1" si="9"/>
        <v>2144113</v>
      </c>
      <c r="AG65" s="18">
        <f t="shared" ca="1" si="9"/>
        <v>38940</v>
      </c>
      <c r="AH65" s="19">
        <f ca="1">IF(AG65=0,0,IF(AE65=0,1,AG65/AE65))</f>
        <v>1.8497292146536174E-2</v>
      </c>
      <c r="AI65" s="18">
        <f t="shared" si="10"/>
        <v>577963</v>
      </c>
      <c r="AJ65" s="73">
        <f t="shared" ca="1" si="10"/>
        <v>589559</v>
      </c>
      <c r="AK65" s="18">
        <f t="shared" ca="1" si="10"/>
        <v>11596</v>
      </c>
      <c r="AL65" s="19">
        <f ca="1">IF(AK65=0,0,IF(AI65=0,1,AK65/AI65))</f>
        <v>2.0063568083077982E-2</v>
      </c>
      <c r="AM65" s="18">
        <f t="shared" si="11"/>
        <v>2683136</v>
      </c>
      <c r="AN65" s="73">
        <f t="shared" ca="1" si="11"/>
        <v>2733672</v>
      </c>
      <c r="AO65" s="18">
        <f t="shared" ca="1" si="11"/>
        <v>50536</v>
      </c>
      <c r="AP65" s="19">
        <f ca="1">IF(AO65=0,0,IF(AM65=0,1,AO65/AM65))</f>
        <v>1.8834677034634099E-2</v>
      </c>
      <c r="AQ65" s="18">
        <f t="shared" si="12"/>
        <v>549893</v>
      </c>
      <c r="AR65" s="73">
        <f t="shared" ca="1" si="12"/>
        <v>579289</v>
      </c>
      <c r="AS65" s="18">
        <f t="shared" ca="1" si="12"/>
        <v>29396</v>
      </c>
      <c r="AT65" s="19">
        <f ca="1">IF(AS65=0,0,IF(AQ65=0,1,AS65/AQ65))</f>
        <v>5.3457672674502132E-2</v>
      </c>
      <c r="AU65" s="18">
        <f t="shared" si="13"/>
        <v>3233029</v>
      </c>
      <c r="AV65" s="73">
        <f t="shared" ca="1" si="13"/>
        <v>3312961</v>
      </c>
      <c r="AW65" s="18">
        <f t="shared" ca="1" si="13"/>
        <v>79932</v>
      </c>
      <c r="AX65" s="19">
        <f ca="1">IF(AW65=0,0,IF(AU65=0,1,AW65/AU65))</f>
        <v>2.4723564187020902E-2</v>
      </c>
      <c r="AY65" s="18">
        <f t="shared" si="14"/>
        <v>518173</v>
      </c>
      <c r="AZ65" s="73">
        <f t="shared" ca="1" si="14"/>
        <v>561733</v>
      </c>
      <c r="BA65" s="18">
        <f t="shared" ca="1" si="14"/>
        <v>43560</v>
      </c>
      <c r="BB65" s="19">
        <f ca="1">IF(BA65=0,0,IF(AY65=0,1,BA65/AY65))</f>
        <v>8.4064588467558127E-2</v>
      </c>
      <c r="BC65" s="18">
        <f t="shared" si="15"/>
        <v>3751202</v>
      </c>
      <c r="BD65" s="73">
        <f t="shared" ca="1" si="15"/>
        <v>3874694</v>
      </c>
      <c r="BE65" s="18">
        <f t="shared" ca="1" si="15"/>
        <v>123492</v>
      </c>
      <c r="BF65" s="19">
        <f ca="1">IF(BE65=0,0,IF(BC65=0,1,BE65/BC65))</f>
        <v>3.2920647835013951E-2</v>
      </c>
      <c r="BG65" s="18">
        <f t="shared" si="16"/>
        <v>558781</v>
      </c>
      <c r="BH65" s="73">
        <f t="shared" ca="1" si="16"/>
        <v>547919</v>
      </c>
      <c r="BI65" s="18">
        <f t="shared" ca="1" si="16"/>
        <v>-10862</v>
      </c>
      <c r="BJ65" s="19">
        <f ca="1">IF(BI65=0,0,IF(BG65=0,1,BI65/BG65))</f>
        <v>-1.9438742548511849E-2</v>
      </c>
      <c r="BK65" s="18">
        <f t="shared" si="17"/>
        <v>4309983</v>
      </c>
      <c r="BL65" s="73">
        <f t="shared" ca="1" si="17"/>
        <v>4422613</v>
      </c>
      <c r="BM65" s="18">
        <f t="shared" ca="1" si="17"/>
        <v>112630</v>
      </c>
      <c r="BN65" s="19">
        <f ca="1">IF(BM65=0,0,IF(BK65=0,1,BM65/BK65))</f>
        <v>2.6132353654295157E-2</v>
      </c>
      <c r="BO65" s="18">
        <f t="shared" si="18"/>
        <v>547440</v>
      </c>
      <c r="BP65" s="73">
        <f t="shared" ca="1" si="18"/>
        <v>588938</v>
      </c>
      <c r="BQ65" s="18">
        <f t="shared" ca="1" si="18"/>
        <v>41498</v>
      </c>
      <c r="BR65" s="19">
        <f ca="1">IF(BQ65=0,0,IF(BO65=0,1,BQ65/BO65))</f>
        <v>7.5803741049247406E-2</v>
      </c>
      <c r="BS65" s="18">
        <f t="shared" si="19"/>
        <v>4857423</v>
      </c>
      <c r="BT65" s="73">
        <f t="shared" ca="1" si="19"/>
        <v>5011551</v>
      </c>
      <c r="BU65" s="18">
        <f t="shared" ca="1" si="19"/>
        <v>154128</v>
      </c>
      <c r="BV65" s="19">
        <f ca="1">IF(BU65=0,0,IF(BS65=0,1,BU65/BS65))</f>
        <v>3.173040519633559E-2</v>
      </c>
      <c r="BW65" s="18">
        <f t="shared" si="20"/>
        <v>590879</v>
      </c>
      <c r="BX65" s="73">
        <f t="shared" ca="1" si="20"/>
        <v>609205</v>
      </c>
      <c r="BY65" s="18">
        <f t="shared" ca="1" si="20"/>
        <v>18326</v>
      </c>
      <c r="BZ65" s="19">
        <f ca="1">IF(BY65=0,0,IF(BW65=0,1,BY65/BW65))</f>
        <v>3.101481013879322E-2</v>
      </c>
      <c r="CA65" s="18">
        <f t="shared" si="21"/>
        <v>5448302</v>
      </c>
      <c r="CB65" s="73">
        <f t="shared" ca="1" si="21"/>
        <v>5620756</v>
      </c>
      <c r="CC65" s="18">
        <f t="shared" ca="1" si="21"/>
        <v>172454</v>
      </c>
      <c r="CD65" s="19">
        <f ca="1">IF(CC65=0,0,IF(CA65=0,1,CC65/CA65))</f>
        <v>3.1652797513794205E-2</v>
      </c>
      <c r="CE65" s="18">
        <f t="shared" si="22"/>
        <v>541370</v>
      </c>
      <c r="CF65" s="73">
        <f t="shared" ca="1" si="22"/>
        <v>536917</v>
      </c>
      <c r="CG65" s="18">
        <f t="shared" ca="1" si="22"/>
        <v>-4453</v>
      </c>
      <c r="CH65" s="19">
        <f ca="1">IF(CG65=0,0,IF(CE65=0,1,CG65/CE65))</f>
        <v>-8.2254280806103031E-3</v>
      </c>
      <c r="CI65" s="18">
        <f t="shared" si="23"/>
        <v>5989672</v>
      </c>
      <c r="CJ65" s="73">
        <f t="shared" ca="1" si="23"/>
        <v>6157673</v>
      </c>
      <c r="CK65" s="18">
        <f t="shared" ca="1" si="23"/>
        <v>168001</v>
      </c>
      <c r="CL65" s="19">
        <f ca="1">IF(CK65=0,0,IF(CI65=0,1,CK65/CI65))</f>
        <v>2.8048447394114401E-2</v>
      </c>
      <c r="CM65" s="18">
        <f t="shared" si="24"/>
        <v>467965</v>
      </c>
      <c r="CN65" s="73">
        <f t="shared" ca="1" si="24"/>
        <v>521312</v>
      </c>
      <c r="CO65" s="18">
        <f t="shared" ca="1" si="24"/>
        <v>53347</v>
      </c>
      <c r="CP65" s="19">
        <f ca="1">IF(CO65=0,0,IF(CM65=0,1,CO65/CM65))</f>
        <v>0.11399784171893197</v>
      </c>
      <c r="CQ65" s="18">
        <f t="shared" si="25"/>
        <v>6457637</v>
      </c>
      <c r="CR65" s="73">
        <f t="shared" ca="1" si="25"/>
        <v>6678985</v>
      </c>
      <c r="CS65" s="18">
        <f t="shared" ca="1" si="25"/>
        <v>221348</v>
      </c>
      <c r="CT65" s="19">
        <f ca="1">IF(CS65=0,0,IF(CQ65=0,1,CS65/CQ65))</f>
        <v>3.4276934426633147E-2</v>
      </c>
    </row>
    <row r="66" spans="1:98">
      <c r="A66" s="78"/>
      <c r="B66" s="26" t="s">
        <v>8</v>
      </c>
      <c r="C66" s="73">
        <f t="shared" si="2"/>
        <v>9098</v>
      </c>
      <c r="D66" s="73">
        <f t="shared" ca="1" si="2"/>
        <v>8297</v>
      </c>
      <c r="E66" s="73">
        <f t="shared" ca="1" si="2"/>
        <v>-801</v>
      </c>
      <c r="F66" s="19">
        <f ca="1">IF(E66=0,0,IF(C66=0,1,E66/C66))</f>
        <v>-8.8041327764343813E-2</v>
      </c>
      <c r="G66" s="73">
        <f t="shared" si="3"/>
        <v>9098</v>
      </c>
      <c r="H66" s="73">
        <f t="shared" ca="1" si="3"/>
        <v>8297</v>
      </c>
      <c r="I66" s="73">
        <f t="shared" ca="1" si="3"/>
        <v>-801</v>
      </c>
      <c r="J66" s="19">
        <f ca="1">IF(I66=0,0,IF(G66=0,1,I66/G66))</f>
        <v>-8.8041327764343813E-2</v>
      </c>
      <c r="K66" s="73">
        <f t="shared" si="4"/>
        <v>8494</v>
      </c>
      <c r="L66" s="73">
        <f t="shared" ca="1" si="4"/>
        <v>7530</v>
      </c>
      <c r="M66" s="73">
        <f t="shared" ca="1" si="4"/>
        <v>-964</v>
      </c>
      <c r="N66" s="19">
        <f ca="1">IF(M66=0,0,IF(K66=0,1,M66/K66))</f>
        <v>-0.11349187661878973</v>
      </c>
      <c r="O66" s="73">
        <f t="shared" si="5"/>
        <v>17592</v>
      </c>
      <c r="P66" s="73">
        <f t="shared" ca="1" si="5"/>
        <v>15827</v>
      </c>
      <c r="Q66" s="73">
        <f t="shared" ca="1" si="5"/>
        <v>-1765</v>
      </c>
      <c r="R66" s="19">
        <f ca="1">IF(Q66=0,0,IF(O66=0,1,Q66/O66))</f>
        <v>-0.10032969531605275</v>
      </c>
      <c r="S66" s="73">
        <f t="shared" si="6"/>
        <v>9457</v>
      </c>
      <c r="T66" s="73">
        <f t="shared" ca="1" si="6"/>
        <v>8586</v>
      </c>
      <c r="U66" s="73">
        <f t="shared" ca="1" si="6"/>
        <v>-871</v>
      </c>
      <c r="V66" s="19">
        <f ca="1">IF(U66=0,0,IF(S66=0,1,U66/S66))</f>
        <v>-9.2101089140319337E-2</v>
      </c>
      <c r="W66" s="73">
        <f t="shared" si="7"/>
        <v>27049</v>
      </c>
      <c r="X66" s="73">
        <f t="shared" ca="1" si="7"/>
        <v>24413</v>
      </c>
      <c r="Y66" s="73">
        <f t="shared" ca="1" si="7"/>
        <v>-2636</v>
      </c>
      <c r="Z66" s="19">
        <f ca="1">IF(Y66=0,0,IF(W66=0,1,Y66/W66))</f>
        <v>-9.7452770897260524E-2</v>
      </c>
      <c r="AA66" s="73">
        <f t="shared" si="8"/>
        <v>10102</v>
      </c>
      <c r="AB66" s="73">
        <f t="shared" ca="1" si="8"/>
        <v>9450</v>
      </c>
      <c r="AC66" s="73">
        <f t="shared" ca="1" si="8"/>
        <v>-652</v>
      </c>
      <c r="AD66" s="19">
        <f ca="1">IF(AC66=0,0,IF(AA66=0,1,AC66/AA66))</f>
        <v>-6.4541674915858244E-2</v>
      </c>
      <c r="AE66" s="73">
        <f t="shared" si="9"/>
        <v>37151</v>
      </c>
      <c r="AF66" s="73">
        <f t="shared" ca="1" si="9"/>
        <v>33863</v>
      </c>
      <c r="AG66" s="73">
        <f t="shared" ca="1" si="9"/>
        <v>-3288</v>
      </c>
      <c r="AH66" s="19">
        <f ca="1">IF(AG66=0,0,IF(AE66=0,1,AG66/AE66))</f>
        <v>-8.8503674194503515E-2</v>
      </c>
      <c r="AI66" s="73">
        <f t="shared" si="10"/>
        <v>13786</v>
      </c>
      <c r="AJ66" s="73">
        <f t="shared" ca="1" si="10"/>
        <v>14329</v>
      </c>
      <c r="AK66" s="73">
        <f t="shared" ca="1" si="10"/>
        <v>543</v>
      </c>
      <c r="AL66" s="19">
        <f ca="1">IF(AK66=0,0,IF(AI66=0,1,AK66/AI66))</f>
        <v>3.9387784709125198E-2</v>
      </c>
      <c r="AM66" s="73">
        <f t="shared" si="11"/>
        <v>50937</v>
      </c>
      <c r="AN66" s="73">
        <f t="shared" ca="1" si="11"/>
        <v>48192</v>
      </c>
      <c r="AO66" s="73">
        <f t="shared" ca="1" si="11"/>
        <v>-2745</v>
      </c>
      <c r="AP66" s="19">
        <f ca="1">IF(AO66=0,0,IF(AM66=0,1,AO66/AM66))</f>
        <v>-5.3890099534719356E-2</v>
      </c>
      <c r="AQ66" s="73">
        <f t="shared" si="12"/>
        <v>16856</v>
      </c>
      <c r="AR66" s="73">
        <f t="shared" ca="1" si="12"/>
        <v>17322</v>
      </c>
      <c r="AS66" s="73">
        <f t="shared" ca="1" si="12"/>
        <v>466</v>
      </c>
      <c r="AT66" s="19">
        <f ca="1">IF(AS66=0,0,IF(AQ66=0,1,AS66/AQ66))</f>
        <v>2.7645942097769341E-2</v>
      </c>
      <c r="AU66" s="73">
        <f t="shared" si="13"/>
        <v>67793</v>
      </c>
      <c r="AV66" s="73">
        <f t="shared" ca="1" si="13"/>
        <v>65514</v>
      </c>
      <c r="AW66" s="73">
        <f t="shared" ca="1" si="13"/>
        <v>-2279</v>
      </c>
      <c r="AX66" s="19">
        <f ca="1">IF(AW66=0,0,IF(AU66=0,1,AW66/AU66))</f>
        <v>-3.3617040107385719E-2</v>
      </c>
      <c r="AY66" s="73">
        <f t="shared" si="14"/>
        <v>19487</v>
      </c>
      <c r="AZ66" s="73">
        <f t="shared" ca="1" si="14"/>
        <v>19916</v>
      </c>
      <c r="BA66" s="73">
        <f t="shared" ca="1" si="14"/>
        <v>429</v>
      </c>
      <c r="BB66" s="19">
        <f ca="1">IF(BA66=0,0,IF(AY66=0,1,BA66/AY66))</f>
        <v>2.2014676450967312E-2</v>
      </c>
      <c r="BC66" s="73">
        <f t="shared" si="15"/>
        <v>87280</v>
      </c>
      <c r="BD66" s="73">
        <f t="shared" ca="1" si="15"/>
        <v>85430</v>
      </c>
      <c r="BE66" s="73">
        <f t="shared" ca="1" si="15"/>
        <v>-1850</v>
      </c>
      <c r="BF66" s="19">
        <f ca="1">IF(BE66=0,0,IF(BC66=0,1,BE66/BC66))</f>
        <v>-2.11961503208066E-2</v>
      </c>
      <c r="BG66" s="73">
        <f t="shared" si="16"/>
        <v>22119</v>
      </c>
      <c r="BH66" s="73">
        <f t="shared" ca="1" si="16"/>
        <v>23074</v>
      </c>
      <c r="BI66" s="73">
        <f t="shared" ca="1" si="16"/>
        <v>955</v>
      </c>
      <c r="BJ66" s="19">
        <f ca="1">IF(BI66=0,0,IF(BG66=0,1,BI66/BG66))</f>
        <v>4.3175550431755506E-2</v>
      </c>
      <c r="BK66" s="73">
        <f t="shared" si="17"/>
        <v>109399</v>
      </c>
      <c r="BL66" s="73">
        <f t="shared" ca="1" si="17"/>
        <v>108504</v>
      </c>
      <c r="BM66" s="73">
        <f t="shared" ca="1" si="17"/>
        <v>-895</v>
      </c>
      <c r="BN66" s="19">
        <f ca="1">IF(BM66=0,0,IF(BK66=0,1,BM66/BK66))</f>
        <v>-8.1810619841132005E-3</v>
      </c>
      <c r="BO66" s="73">
        <f t="shared" si="18"/>
        <v>17115</v>
      </c>
      <c r="BP66" s="73">
        <f t="shared" ca="1" si="18"/>
        <v>15899</v>
      </c>
      <c r="BQ66" s="73">
        <f t="shared" ca="1" si="18"/>
        <v>-1216</v>
      </c>
      <c r="BR66" s="19">
        <f ca="1">IF(BQ66=0,0,IF(BO66=0,1,BQ66/BO66))</f>
        <v>-7.1048787613204795E-2</v>
      </c>
      <c r="BS66" s="73">
        <f t="shared" si="19"/>
        <v>126514</v>
      </c>
      <c r="BT66" s="73">
        <f t="shared" ca="1" si="19"/>
        <v>124403</v>
      </c>
      <c r="BU66" s="73">
        <f t="shared" ca="1" si="19"/>
        <v>-2111</v>
      </c>
      <c r="BV66" s="19">
        <f ca="1">IF(BU66=0,0,IF(BS66=0,1,BU66/BS66))</f>
        <v>-1.6685900374662093E-2</v>
      </c>
      <c r="BW66" s="73">
        <f t="shared" si="20"/>
        <v>13535</v>
      </c>
      <c r="BX66" s="73">
        <f t="shared" ca="1" si="20"/>
        <v>12791</v>
      </c>
      <c r="BY66" s="73">
        <f t="shared" ca="1" si="20"/>
        <v>-744</v>
      </c>
      <c r="BZ66" s="19">
        <f ca="1">IF(BY66=0,0,IF(BW66=0,1,BY66/BW66))</f>
        <v>-5.4968599926117474E-2</v>
      </c>
      <c r="CA66" s="73">
        <f t="shared" si="21"/>
        <v>140049</v>
      </c>
      <c r="CB66" s="73">
        <f t="shared" ca="1" si="21"/>
        <v>137194</v>
      </c>
      <c r="CC66" s="73">
        <f t="shared" ca="1" si="21"/>
        <v>-2855</v>
      </c>
      <c r="CD66" s="19">
        <f ca="1">IF(CC66=0,0,IF(CA66=0,1,CC66/CA66))</f>
        <v>-2.0385722140108104E-2</v>
      </c>
      <c r="CE66" s="73">
        <f t="shared" si="22"/>
        <v>9635</v>
      </c>
      <c r="CF66" s="73">
        <f t="shared" ca="1" si="22"/>
        <v>7200</v>
      </c>
      <c r="CG66" s="73">
        <f t="shared" ca="1" si="22"/>
        <v>-2435</v>
      </c>
      <c r="CH66" s="19">
        <f ca="1">IF(CG66=0,0,IF(CE66=0,1,CG66/CE66))</f>
        <v>-0.25272444213803841</v>
      </c>
      <c r="CI66" s="73">
        <f t="shared" si="23"/>
        <v>149684</v>
      </c>
      <c r="CJ66" s="73">
        <f t="shared" ca="1" si="23"/>
        <v>144394</v>
      </c>
      <c r="CK66" s="73">
        <f t="shared" ca="1" si="23"/>
        <v>-5290</v>
      </c>
      <c r="CL66" s="19">
        <f ca="1">IF(CK66=0,0,IF(CI66=0,1,CK66/CI66))</f>
        <v>-3.5341118623232942E-2</v>
      </c>
      <c r="CM66" s="73">
        <f t="shared" si="24"/>
        <v>8466</v>
      </c>
      <c r="CN66" s="73">
        <f t="shared" ca="1" si="24"/>
        <v>7491</v>
      </c>
      <c r="CO66" s="73">
        <f t="shared" ca="1" si="24"/>
        <v>-975</v>
      </c>
      <c r="CP66" s="19">
        <f ca="1">IF(CO66=0,0,IF(CM66=0,1,CO66/CM66))</f>
        <v>-0.1151665485471297</v>
      </c>
      <c r="CQ66" s="73">
        <f t="shared" si="25"/>
        <v>158150</v>
      </c>
      <c r="CR66" s="73">
        <f t="shared" ca="1" si="25"/>
        <v>151885</v>
      </c>
      <c r="CS66" s="73">
        <f t="shared" ca="1" si="25"/>
        <v>-6265</v>
      </c>
      <c r="CT66" s="19">
        <f ca="1">IF(CS66=0,0,IF(CQ66=0,1,CS66/CQ66))</f>
        <v>-3.9614290230793547E-2</v>
      </c>
    </row>
    <row r="67" spans="1:98" s="7" customFormat="1">
      <c r="B67" s="27" t="s">
        <v>20</v>
      </c>
      <c r="C67" s="12">
        <f>SUM(C64:C66)</f>
        <v>2665926</v>
      </c>
      <c r="D67" s="86">
        <f ca="1">SUM(D64:D66)</f>
        <v>2483291</v>
      </c>
      <c r="E67" s="12">
        <f ca="1">SUM(E64:E66)</f>
        <v>-182635</v>
      </c>
      <c r="F67" s="13">
        <f ca="1">IF(E67=0,0,IF(C67=0,1,E67/C67))</f>
        <v>-6.8507152861707346E-2</v>
      </c>
      <c r="G67" s="12">
        <f>SUM(G64:G66)</f>
        <v>2665926</v>
      </c>
      <c r="H67" s="86">
        <f ca="1">SUM(H64:H66)</f>
        <v>2483291</v>
      </c>
      <c r="I67" s="12">
        <f ca="1">SUM(I64:I66)</f>
        <v>-182635</v>
      </c>
      <c r="J67" s="13">
        <f ca="1">IF(I67=0,0,IF(G67=0,1,I67/G67))</f>
        <v>-6.8507152861707346E-2</v>
      </c>
      <c r="K67" s="12">
        <f>SUM(K64:K66)</f>
        <v>2505111</v>
      </c>
      <c r="L67" s="86">
        <f ca="1">SUM(L64:L66)</f>
        <v>2379794</v>
      </c>
      <c r="M67" s="12">
        <f ca="1">SUM(M64:M66)</f>
        <v>-125317</v>
      </c>
      <c r="N67" s="13">
        <f ca="1">IF(M67=0,0,IF(K67=0,1,M67/K67))</f>
        <v>-5.0024529851172263E-2</v>
      </c>
      <c r="O67" s="12">
        <f>SUM(O64:O66)</f>
        <v>5171037</v>
      </c>
      <c r="P67" s="85">
        <f ca="1">SUM(P64:P66)</f>
        <v>4863085</v>
      </c>
      <c r="Q67" s="12">
        <f ca="1">SUM(Q64:Q66)</f>
        <v>-307952</v>
      </c>
      <c r="R67" s="13">
        <f ca="1">IF(Q67=0,0,IF(O67=0,1,Q67/O67))</f>
        <v>-5.9553238547703294E-2</v>
      </c>
      <c r="S67" s="12">
        <f>SUM(S64:S66)</f>
        <v>3058247</v>
      </c>
      <c r="T67" s="85">
        <f ca="1">SUM(T64:T66)</f>
        <v>2874702</v>
      </c>
      <c r="U67" s="12">
        <f ca="1">SUM(U64:U66)</f>
        <v>-183545</v>
      </c>
      <c r="V67" s="13">
        <f ca="1">IF(U67=0,0,IF(S67=0,1,U67/S67))</f>
        <v>-6.001640809260992E-2</v>
      </c>
      <c r="W67" s="12">
        <f>SUM(W64:W66)</f>
        <v>8229284</v>
      </c>
      <c r="X67" s="85">
        <f ca="1">SUM(X64:X66)</f>
        <v>7737787</v>
      </c>
      <c r="Y67" s="12">
        <f ca="1">SUM(Y64:Y66)</f>
        <v>-491497</v>
      </c>
      <c r="Z67" s="13">
        <f ca="1">IF(Y67=0,0,IF(W67=0,1,Y67/W67))</f>
        <v>-5.9725366143640199E-2</v>
      </c>
      <c r="AA67" s="12">
        <f>SUM(AA64:AA66)</f>
        <v>2971312</v>
      </c>
      <c r="AB67" s="85">
        <f ca="1">SUM(AB64:AB66)</f>
        <v>2951585</v>
      </c>
      <c r="AC67" s="12">
        <f ca="1">SUM(AC64:AC66)</f>
        <v>-19727</v>
      </c>
      <c r="AD67" s="13">
        <f ca="1">IF(AC67=0,0,IF(AA67=0,1,AC67/AA67))</f>
        <v>-6.6391546899147585E-3</v>
      </c>
      <c r="AE67" s="12">
        <f>SUM(AE64:AE66)</f>
        <v>11200596</v>
      </c>
      <c r="AF67" s="85">
        <f ca="1">SUM(AF64:AF66)</f>
        <v>10689372</v>
      </c>
      <c r="AG67" s="12">
        <f ca="1">SUM(AG64:AG66)</f>
        <v>-511224</v>
      </c>
      <c r="AH67" s="13">
        <f ca="1">IF(AG67=0,0,IF(AE67=0,1,AG67/AE67))</f>
        <v>-4.5642571163177388E-2</v>
      </c>
      <c r="AI67" s="12">
        <f>SUM(AI64:AI66)</f>
        <v>3269537</v>
      </c>
      <c r="AJ67" s="85">
        <f ca="1">SUM(AJ64:AJ66)</f>
        <v>3212351</v>
      </c>
      <c r="AK67" s="12">
        <f ca="1">SUM(AK64:AK66)</f>
        <v>-57186</v>
      </c>
      <c r="AL67" s="13">
        <f ca="1">IF(AK67=0,0,IF(AI67=0,1,AK67/AI67))</f>
        <v>-1.7490549885197812E-2</v>
      </c>
      <c r="AM67" s="12">
        <f>SUM(AM64:AM66)</f>
        <v>14470133</v>
      </c>
      <c r="AN67" s="85">
        <f ca="1">SUM(AN64:AN66)</f>
        <v>13901723</v>
      </c>
      <c r="AO67" s="12">
        <f ca="1">SUM(AO64:AO66)</f>
        <v>-568410</v>
      </c>
      <c r="AP67" s="13">
        <f ca="1">IF(AO67=0,0,IF(AM67=0,1,AO67/AM67))</f>
        <v>-3.9281601627296721E-2</v>
      </c>
      <c r="AQ67" s="12">
        <f>SUM(AQ64:AQ66)</f>
        <v>3297137</v>
      </c>
      <c r="AR67" s="85">
        <f ca="1">SUM(AR64:AR66)</f>
        <v>3286527</v>
      </c>
      <c r="AS67" s="12">
        <f ca="1">SUM(AS64:AS66)</f>
        <v>-10610</v>
      </c>
      <c r="AT67" s="13">
        <f ca="1">IF(AS67=0,0,IF(AQ67=0,1,AS67/AQ67))</f>
        <v>-3.2179433247693377E-3</v>
      </c>
      <c r="AU67" s="12">
        <f>SUM(AU64:AU66)</f>
        <v>17767270</v>
      </c>
      <c r="AV67" s="85">
        <f ca="1">SUM(AV64:AV66)</f>
        <v>17188250</v>
      </c>
      <c r="AW67" s="12">
        <f ca="1">SUM(AW64:AW66)</f>
        <v>-579020</v>
      </c>
      <c r="AX67" s="13">
        <f ca="1">IF(AW67=0,0,IF(AU67=0,1,AW67/AU67))</f>
        <v>-3.2589137216916274E-2</v>
      </c>
      <c r="AY67" s="12">
        <f>SUM(AY64:AY66)</f>
        <v>3662528</v>
      </c>
      <c r="AZ67" s="85">
        <f ca="1">SUM(AZ64:AZ66)</f>
        <v>3631614</v>
      </c>
      <c r="BA67" s="12">
        <f ca="1">SUM(BA64:BA66)</f>
        <v>-30914</v>
      </c>
      <c r="BB67" s="13">
        <f ca="1">IF(BA67=0,0,IF(AY67=0,1,BA67/AY67))</f>
        <v>-8.4406180648994352E-3</v>
      </c>
      <c r="BC67" s="12">
        <f>SUM(BC64:BC66)</f>
        <v>21429798</v>
      </c>
      <c r="BD67" s="85">
        <f ca="1">SUM(BD64:BD66)</f>
        <v>20819864</v>
      </c>
      <c r="BE67" s="12">
        <f ca="1">SUM(BE64:BE66)</f>
        <v>-609934</v>
      </c>
      <c r="BF67" s="13">
        <f ca="1">IF(BE67=0,0,IF(BC67=0,1,BE67/BC67))</f>
        <v>-2.8461957504219124E-2</v>
      </c>
      <c r="BG67" s="12">
        <f>SUM(BG64:BG66)</f>
        <v>3924272</v>
      </c>
      <c r="BH67" s="85">
        <f ca="1">SUM(BH64:BH66)</f>
        <v>3829507</v>
      </c>
      <c r="BI67" s="12">
        <f ca="1">SUM(BI64:BI66)</f>
        <v>-94765</v>
      </c>
      <c r="BJ67" s="13">
        <f ca="1">IF(BI67=0,0,IF(BG67=0,1,BI67/BG67))</f>
        <v>-2.4148428039646588E-2</v>
      </c>
      <c r="BK67" s="12">
        <f>SUM(BK64:BK66)</f>
        <v>25354070</v>
      </c>
      <c r="BL67" s="85">
        <f ca="1">SUM(BL64:BL66)</f>
        <v>24649371</v>
      </c>
      <c r="BM67" s="12">
        <f ca="1">SUM(BM64:BM66)</f>
        <v>-704699</v>
      </c>
      <c r="BN67" s="13">
        <f ca="1">IF(BM67=0,0,IF(BK67=0,1,BM67/BK67))</f>
        <v>-2.7794314680049396E-2</v>
      </c>
      <c r="BO67" s="12">
        <f>SUM(BO64:BO66)</f>
        <v>3186847</v>
      </c>
      <c r="BP67" s="85">
        <f ca="1">SUM(BP64:BP66)</f>
        <v>3105887</v>
      </c>
      <c r="BQ67" s="12">
        <f ca="1">SUM(BQ64:BQ66)</f>
        <v>-80960</v>
      </c>
      <c r="BR67" s="13">
        <f ca="1">IF(BQ67=0,0,IF(BO67=0,1,BQ67/BO67))</f>
        <v>-2.5404420105514948E-2</v>
      </c>
      <c r="BS67" s="12">
        <f>SUM(BS64:BS66)</f>
        <v>28540917</v>
      </c>
      <c r="BT67" s="85">
        <f ca="1">SUM(BT64:BT66)</f>
        <v>27755258</v>
      </c>
      <c r="BU67" s="12">
        <f ca="1">SUM(BU64:BU66)</f>
        <v>-785659</v>
      </c>
      <c r="BV67" s="13">
        <f ca="1">IF(BU67=0,0,IF(BS67=0,1,BU67/BS67))</f>
        <v>-2.7527461714001691E-2</v>
      </c>
      <c r="BW67" s="12">
        <f>SUM(BW64:BW66)</f>
        <v>3228976</v>
      </c>
      <c r="BX67" s="85">
        <f ca="1">SUM(BX64:BX66)</f>
        <v>3163618</v>
      </c>
      <c r="BY67" s="12">
        <f ca="1">SUM(BY64:BY66)</f>
        <v>-65358</v>
      </c>
      <c r="BZ67" s="13">
        <f ca="1">IF(BY67=0,0,IF(BW67=0,1,BY67/BW67))</f>
        <v>-2.0241091912730227E-2</v>
      </c>
      <c r="CA67" s="12">
        <f>SUM(CA64:CA66)</f>
        <v>31769893</v>
      </c>
      <c r="CB67" s="85">
        <f ca="1">SUM(CB64:CB66)</f>
        <v>30918876</v>
      </c>
      <c r="CC67" s="12">
        <f ca="1">SUM(CC64:CC66)</f>
        <v>-851017</v>
      </c>
      <c r="CD67" s="13">
        <f ca="1">IF(CC67=0,0,IF(CA67=0,1,CC67/CA67))</f>
        <v>-2.6786901674487856E-2</v>
      </c>
      <c r="CE67" s="12">
        <f>SUM(CE64:CE66)</f>
        <v>2985410</v>
      </c>
      <c r="CF67" s="86">
        <f ca="1">SUM(CF64:CF66)</f>
        <v>2760321</v>
      </c>
      <c r="CG67" s="12">
        <f ca="1">SUM(CG64:CG66)</f>
        <v>-225089</v>
      </c>
      <c r="CH67" s="13">
        <f ca="1">IF(CG67=0,0,IF(CE67=0,1,CG67/CE67))</f>
        <v>-7.5396344220726802E-2</v>
      </c>
      <c r="CI67" s="12">
        <f>SUM(CI64:CI66)</f>
        <v>34755303</v>
      </c>
      <c r="CJ67" s="86">
        <f ca="1">SUM(CJ64:CJ66)</f>
        <v>33679197</v>
      </c>
      <c r="CK67" s="12">
        <f ca="1">SUM(CK64:CK66)</f>
        <v>-1076106</v>
      </c>
      <c r="CL67" s="13">
        <f ca="1">IF(CK67=0,0,IF(CI67=0,1,CK67/CI67))</f>
        <v>-3.0962354147797244E-2</v>
      </c>
      <c r="CM67" s="12">
        <f>SUM(CM64:CM66)</f>
        <v>2856908</v>
      </c>
      <c r="CN67" s="86">
        <f ca="1">SUM(CN64:CN66)</f>
        <v>2810859</v>
      </c>
      <c r="CO67" s="12">
        <f ca="1">SUM(CO64:CO66)</f>
        <v>-46049</v>
      </c>
      <c r="CP67" s="13">
        <f ca="1">IF(CO67=0,0,IF(CM67=0,1,CO67/CM67))</f>
        <v>-1.6118474938639955E-2</v>
      </c>
      <c r="CQ67" s="12">
        <f>SUM(CQ64:CQ66)</f>
        <v>37612211</v>
      </c>
      <c r="CR67" s="86">
        <f ca="1">SUM(CR64:CR66)</f>
        <v>36490056</v>
      </c>
      <c r="CS67" s="12">
        <f ca="1">SUM(CS64:CS66)</f>
        <v>-1122155</v>
      </c>
      <c r="CT67" s="13">
        <f ca="1">IF(CS67=0,0,IF(CQ67=0,1,CS67/CQ67))</f>
        <v>-2.9834858684590491E-2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3CE14-48CA-4539-BBEE-7329642C8BC2}">
  <sheetPr>
    <tabColor indexed="52"/>
  </sheetPr>
  <dimension ref="A1:AD62"/>
  <sheetViews>
    <sheetView topLeftCell="A31" zoomScale="70" zoomScaleNormal="70" zoomScalePageLayoutView="55" workbookViewId="0">
      <selection activeCell="D11" sqref="D11"/>
    </sheetView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2018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+AMB!D$105</f>
        <v>361158</v>
      </c>
      <c r="E11" s="44">
        <f>+AMB!E$105</f>
        <v>315350</v>
      </c>
      <c r="F11" s="44">
        <f>+AMB!F$105</f>
        <v>387308</v>
      </c>
      <c r="G11" s="44">
        <f>+AMB!G$105</f>
        <v>375606</v>
      </c>
      <c r="H11" s="44">
        <f>+AMB!H$105</f>
        <v>399549</v>
      </c>
      <c r="I11" s="44">
        <f>+AMB!I$105</f>
        <v>409168</v>
      </c>
      <c r="J11" s="44">
        <f>+AMB!J$105</f>
        <v>438539</v>
      </c>
      <c r="K11" s="44">
        <f>+AMB!K$105</f>
        <v>449263</v>
      </c>
      <c r="L11" s="44">
        <f>+AMB!L$105</f>
        <v>382932</v>
      </c>
      <c r="M11" s="44">
        <f>+AMB!M$105</f>
        <v>407173</v>
      </c>
      <c r="N11" s="44">
        <f>+AMB!N$105</f>
        <v>358552</v>
      </c>
      <c r="O11" s="44">
        <f>+AMB!O$105</f>
        <v>360413</v>
      </c>
      <c r="P11" s="44">
        <f t="shared" ref="P11:P21" si="0">SUM(D11:O11)</f>
        <v>4645011</v>
      </c>
      <c r="Q11" s="53"/>
      <c r="R11" s="53"/>
      <c r="S11" s="44">
        <f>SUM($D11:D11)</f>
        <v>361158</v>
      </c>
      <c r="T11" s="44">
        <f>SUM($D11:E11)</f>
        <v>676508</v>
      </c>
      <c r="U11" s="44">
        <f>SUM($D11:F11)</f>
        <v>1063816</v>
      </c>
      <c r="V11" s="44">
        <f>SUM($D11:G11)</f>
        <v>1439422</v>
      </c>
      <c r="W11" s="44">
        <f>SUM($D11:H11)</f>
        <v>1838971</v>
      </c>
      <c r="X11" s="44">
        <f>SUM($D11:I11)</f>
        <v>2248139</v>
      </c>
      <c r="Y11" s="44">
        <f>SUM($D11:J11)</f>
        <v>2686678</v>
      </c>
      <c r="Z11" s="44">
        <f>SUM($D11:K11)</f>
        <v>3135941</v>
      </c>
      <c r="AA11" s="44">
        <f>SUM($D11:L11)</f>
        <v>3518873</v>
      </c>
      <c r="AB11" s="44">
        <f>SUM($D11:M11)</f>
        <v>3926046</v>
      </c>
      <c r="AC11" s="44">
        <f>SUM($D11:N11)</f>
        <v>4284598</v>
      </c>
      <c r="AD11" s="44">
        <f>SUM($D11:O11)</f>
        <v>4645011</v>
      </c>
    </row>
    <row r="12" spans="1:30" s="43" customFormat="1" ht="15.1" customHeight="1">
      <c r="A12" s="63" t="s">
        <v>10</v>
      </c>
      <c r="B12" s="65" t="s">
        <v>6</v>
      </c>
      <c r="D12" s="44">
        <f>+BWB!D$105</f>
        <v>182857</v>
      </c>
      <c r="E12" s="44">
        <f>+BWB!E$105</f>
        <v>172550</v>
      </c>
      <c r="F12" s="44">
        <f>+BWB!F$105</f>
        <v>235069</v>
      </c>
      <c r="G12" s="44">
        <f>+BWB!G$105</f>
        <v>228035</v>
      </c>
      <c r="H12" s="44">
        <f>+BWB!H$105</f>
        <v>266340</v>
      </c>
      <c r="I12" s="44">
        <f>+BWB!I$105</f>
        <v>290202</v>
      </c>
      <c r="J12" s="44">
        <f>+BWB!J$105</f>
        <v>325860</v>
      </c>
      <c r="K12" s="44">
        <f>+BWB!K$105</f>
        <v>346862</v>
      </c>
      <c r="L12" s="44">
        <f>+BWB!L$105</f>
        <v>268792</v>
      </c>
      <c r="M12" s="44">
        <f>+BWB!M$105</f>
        <v>258566</v>
      </c>
      <c r="N12" s="44">
        <f>+BWB!N$105</f>
        <v>230477</v>
      </c>
      <c r="O12" s="44">
        <f>+BWB!O$105</f>
        <v>231056</v>
      </c>
      <c r="P12" s="44">
        <f t="shared" si="0"/>
        <v>3036666</v>
      </c>
      <c r="Q12" s="54"/>
      <c r="R12" s="54"/>
      <c r="S12" s="44">
        <f>SUM($D12:D12)</f>
        <v>182857</v>
      </c>
      <c r="T12" s="44">
        <f>SUM($D12:E12)</f>
        <v>355407</v>
      </c>
      <c r="U12" s="44">
        <f>SUM($D12:F12)</f>
        <v>590476</v>
      </c>
      <c r="V12" s="44">
        <f>SUM($D12:G12)</f>
        <v>818511</v>
      </c>
      <c r="W12" s="44">
        <f>SUM($D12:H12)</f>
        <v>1084851</v>
      </c>
      <c r="X12" s="44">
        <f>SUM($D12:I12)</f>
        <v>1375053</v>
      </c>
      <c r="Y12" s="44">
        <f>SUM($D12:J12)</f>
        <v>1700913</v>
      </c>
      <c r="Z12" s="44">
        <f>SUM($D12:K12)</f>
        <v>2047775</v>
      </c>
      <c r="AA12" s="44">
        <f>SUM($D12:L12)</f>
        <v>2316567</v>
      </c>
      <c r="AB12" s="44">
        <f>SUM($D12:M12)</f>
        <v>2575133</v>
      </c>
      <c r="AC12" s="44">
        <f>SUM($D12:N12)</f>
        <v>2805610</v>
      </c>
      <c r="AD12" s="44">
        <f>SUM($D12:O12)</f>
        <v>3036666</v>
      </c>
    </row>
    <row r="13" spans="1:30" s="43" customFormat="1" ht="15.1" customHeight="1">
      <c r="A13" s="63" t="s">
        <v>11</v>
      </c>
      <c r="B13" s="65" t="s">
        <v>6</v>
      </c>
      <c r="D13" s="44">
        <f>+DWT!D$105</f>
        <v>306022</v>
      </c>
      <c r="E13" s="44">
        <f>+DWT!E$105</f>
        <v>279063</v>
      </c>
      <c r="F13" s="44">
        <f>+DWT!F$105</f>
        <v>338642</v>
      </c>
      <c r="G13" s="44">
        <f>+DWT!G$105</f>
        <v>299785</v>
      </c>
      <c r="H13" s="44">
        <f>+DWT!H$105</f>
        <v>305969</v>
      </c>
      <c r="I13" s="44">
        <f>+DWT!I$105</f>
        <v>327004</v>
      </c>
      <c r="J13" s="44">
        <f>+DWT!J$105</f>
        <v>325277</v>
      </c>
      <c r="K13" s="44">
        <f>+DWT!K$105</f>
        <v>338633</v>
      </c>
      <c r="L13" s="44">
        <f>+DWT!L$105</f>
        <v>321078</v>
      </c>
      <c r="M13" s="44">
        <f>+DWT!M$105</f>
        <v>335094</v>
      </c>
      <c r="N13" s="44">
        <f>+DWT!N$105</f>
        <v>320246</v>
      </c>
      <c r="O13" s="44">
        <f>+DWT!O$105</f>
        <v>323935</v>
      </c>
      <c r="P13" s="44">
        <f t="shared" si="0"/>
        <v>3820748</v>
      </c>
      <c r="Q13" s="54"/>
      <c r="R13" s="54"/>
      <c r="S13" s="44">
        <f>SUM($D13:D13)</f>
        <v>306022</v>
      </c>
      <c r="T13" s="44">
        <f>SUM($D13:E13)</f>
        <v>585085</v>
      </c>
      <c r="U13" s="44">
        <f>SUM($D13:F13)</f>
        <v>923727</v>
      </c>
      <c r="V13" s="44">
        <f>SUM($D13:G13)</f>
        <v>1223512</v>
      </c>
      <c r="W13" s="44">
        <f>SUM($D13:H13)</f>
        <v>1529481</v>
      </c>
      <c r="X13" s="44">
        <f>SUM($D13:I13)</f>
        <v>1856485</v>
      </c>
      <c r="Y13" s="44">
        <f>SUM($D13:J13)</f>
        <v>2181762</v>
      </c>
      <c r="Z13" s="44">
        <f>SUM($D13:K13)</f>
        <v>2520395</v>
      </c>
      <c r="AA13" s="44">
        <f>SUM($D13:L13)</f>
        <v>2841473</v>
      </c>
      <c r="AB13" s="44">
        <f>SUM($D13:M13)</f>
        <v>3176567</v>
      </c>
      <c r="AC13" s="44">
        <f>SUM($D13:N13)</f>
        <v>3496813</v>
      </c>
      <c r="AD13" s="44">
        <f>SUM($D13:O13)</f>
        <v>3820748</v>
      </c>
    </row>
    <row r="14" spans="1:30" s="43" customFormat="1" ht="15.1" customHeight="1">
      <c r="A14" s="63" t="s">
        <v>13</v>
      </c>
      <c r="B14" s="65" t="s">
        <v>6</v>
      </c>
      <c r="D14" s="44">
        <f>+OGB!D$105</f>
        <v>39567</v>
      </c>
      <c r="E14" s="44">
        <f>+OGB!E$105</f>
        <v>39580</v>
      </c>
      <c r="F14" s="44">
        <f>+OGB!F$105</f>
        <v>47597</v>
      </c>
      <c r="G14" s="44">
        <f>+OGB!G$105</f>
        <v>45117</v>
      </c>
      <c r="H14" s="44">
        <f>+OGB!H$105</f>
        <v>53579</v>
      </c>
      <c r="I14" s="44">
        <f>+OGB!I$105</f>
        <v>54918</v>
      </c>
      <c r="J14" s="44">
        <f>+OGB!J$105</f>
        <v>57042</v>
      </c>
      <c r="K14" s="44">
        <f>+OGB!K$105</f>
        <v>61281</v>
      </c>
      <c r="L14" s="44">
        <f>+OGB!L$105</f>
        <v>50136</v>
      </c>
      <c r="M14" s="44">
        <f>+OGB!M$105</f>
        <v>50361</v>
      </c>
      <c r="N14" s="44">
        <f>+OGB!N$105</f>
        <v>44883</v>
      </c>
      <c r="O14" s="44">
        <f>+OGB!O$105</f>
        <v>49555</v>
      </c>
      <c r="P14" s="44">
        <f t="shared" si="0"/>
        <v>593616</v>
      </c>
      <c r="Q14" s="54"/>
      <c r="R14" s="54"/>
      <c r="S14" s="44">
        <f>SUM($D14:D14)</f>
        <v>39567</v>
      </c>
      <c r="T14" s="44">
        <f>SUM($D14:E14)</f>
        <v>79147</v>
      </c>
      <c r="U14" s="44">
        <f>SUM($D14:F14)</f>
        <v>126744</v>
      </c>
      <c r="V14" s="44">
        <f>SUM($D14:G14)</f>
        <v>171861</v>
      </c>
      <c r="W14" s="44">
        <f>SUM($D14:H14)</f>
        <v>225440</v>
      </c>
      <c r="X14" s="44">
        <f>SUM($D14:I14)</f>
        <v>280358</v>
      </c>
      <c r="Y14" s="44">
        <f>SUM($D14:J14)</f>
        <v>337400</v>
      </c>
      <c r="Z14" s="44">
        <f>SUM($D14:K14)</f>
        <v>398681</v>
      </c>
      <c r="AA14" s="44">
        <f>SUM($D14:L14)</f>
        <v>448817</v>
      </c>
      <c r="AB14" s="44">
        <f>SUM($D14:M14)</f>
        <v>499178</v>
      </c>
      <c r="AC14" s="44">
        <f>SUM($D14:N14)</f>
        <v>544061</v>
      </c>
      <c r="AD14" s="44">
        <f>SUM($D14:O14)</f>
        <v>593616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+PB!D$105</f>
        <v>257135</v>
      </c>
      <c r="E15" s="44">
        <f>+PB!E$105</f>
        <v>243936</v>
      </c>
      <c r="F15" s="44">
        <f>+PB!F$105</f>
        <v>329733</v>
      </c>
      <c r="G15" s="44">
        <f>+PB!G$105</f>
        <v>292533</v>
      </c>
      <c r="H15" s="44">
        <f>+PB!H$105</f>
        <v>345540</v>
      </c>
      <c r="I15" s="44">
        <f>+PB!I$105</f>
        <v>390298</v>
      </c>
      <c r="J15" s="44">
        <f>+PB!J$105</f>
        <v>485629</v>
      </c>
      <c r="K15" s="44">
        <f>+PB!K$105</f>
        <v>497636</v>
      </c>
      <c r="L15" s="44">
        <f>+PB!L$105</f>
        <v>355585</v>
      </c>
      <c r="M15" s="44">
        <f>+PB!M$105</f>
        <v>331188</v>
      </c>
      <c r="N15" s="44">
        <f>+PB!N$105</f>
        <v>285658</v>
      </c>
      <c r="O15" s="44">
        <f>+PB!O$105</f>
        <v>297708</v>
      </c>
      <c r="P15" s="44">
        <f t="shared" si="0"/>
        <v>4112579</v>
      </c>
      <c r="Q15" s="41"/>
      <c r="R15" s="41"/>
      <c r="S15" s="44">
        <f>SUM($D15:D15)</f>
        <v>257135</v>
      </c>
      <c r="T15" s="44">
        <f>SUM($D15:E15)</f>
        <v>501071</v>
      </c>
      <c r="U15" s="44">
        <f>SUM($D15:F15)</f>
        <v>830804</v>
      </c>
      <c r="V15" s="44">
        <f>SUM($D15:G15)</f>
        <v>1123337</v>
      </c>
      <c r="W15" s="44">
        <f>SUM($D15:H15)</f>
        <v>1468877</v>
      </c>
      <c r="X15" s="44">
        <f>SUM($D15:I15)</f>
        <v>1859175</v>
      </c>
      <c r="Y15" s="44">
        <f>SUM($D15:J15)</f>
        <v>2344804</v>
      </c>
      <c r="Z15" s="44">
        <f>SUM($D15:K15)</f>
        <v>2842440</v>
      </c>
      <c r="AA15" s="44">
        <f>SUM($D15:L15)</f>
        <v>3198025</v>
      </c>
      <c r="AB15" s="44">
        <f>SUM($D15:M15)</f>
        <v>3529213</v>
      </c>
      <c r="AC15" s="44">
        <f>SUM($D15:N15)</f>
        <v>3814871</v>
      </c>
      <c r="AD15" s="44">
        <f>SUM($D15:O15)</f>
        <v>4112579</v>
      </c>
    </row>
    <row r="16" spans="1:30" s="43" customFormat="1" ht="15.1" customHeight="1">
      <c r="A16" s="63" t="s">
        <v>75</v>
      </c>
      <c r="B16" s="65" t="s">
        <v>6</v>
      </c>
      <c r="D16" s="44">
        <f>+IBA!D$105</f>
        <v>90113</v>
      </c>
      <c r="E16" s="44">
        <f>+IBA!E$105</f>
        <v>87254</v>
      </c>
      <c r="F16" s="44">
        <f>+IBA!F$105</f>
        <v>104778</v>
      </c>
      <c r="G16" s="44">
        <f>+IBA!G$105</f>
        <v>96712</v>
      </c>
      <c r="H16" s="44">
        <f>+IBA!H$105</f>
        <v>116972</v>
      </c>
      <c r="I16" s="44">
        <f>+IBA!I$105</f>
        <v>123236</v>
      </c>
      <c r="J16" s="44">
        <f>+IBA!J$105</f>
        <v>132532</v>
      </c>
      <c r="K16" s="44">
        <f>+IBA!K$105</f>
        <v>138629</v>
      </c>
      <c r="L16" s="44">
        <f>+IBA!L$105</f>
        <v>116864</v>
      </c>
      <c r="M16" s="44">
        <f>+IBA!M$105</f>
        <v>110524</v>
      </c>
      <c r="N16" s="44">
        <f>+IBA!N$105</f>
        <v>94130</v>
      </c>
      <c r="O16" s="44">
        <f>+IBA!O$105</f>
        <v>98180</v>
      </c>
      <c r="P16" s="44">
        <f t="shared" si="0"/>
        <v>1309924</v>
      </c>
      <c r="Q16" s="53"/>
      <c r="R16" s="53"/>
      <c r="S16" s="44">
        <f>SUM($D16:D16)</f>
        <v>90113</v>
      </c>
      <c r="T16" s="44">
        <f>SUM($D16:E16)</f>
        <v>177367</v>
      </c>
      <c r="U16" s="44">
        <f>SUM($D16:F16)</f>
        <v>282145</v>
      </c>
      <c r="V16" s="44">
        <f>SUM($D16:G16)</f>
        <v>378857</v>
      </c>
      <c r="W16" s="44">
        <f>SUM($D16:H16)</f>
        <v>495829</v>
      </c>
      <c r="X16" s="44">
        <f>SUM($D16:I16)</f>
        <v>619065</v>
      </c>
      <c r="Y16" s="44">
        <f>SUM($D16:J16)</f>
        <v>751597</v>
      </c>
      <c r="Z16" s="44">
        <f>SUM($D16:K16)</f>
        <v>890226</v>
      </c>
      <c r="AA16" s="44">
        <f>SUM($D16:L16)</f>
        <v>1007090</v>
      </c>
      <c r="AB16" s="44">
        <f>SUM($D16:M16)</f>
        <v>1117614</v>
      </c>
      <c r="AC16" s="44">
        <f>SUM($D16:N16)</f>
        <v>1211744</v>
      </c>
      <c r="AD16" s="44">
        <f>SUM($D16:O16)</f>
        <v>1309924</v>
      </c>
    </row>
    <row r="17" spans="1:30" s="43" customFormat="1" ht="15.1" customHeight="1">
      <c r="A17" s="63" t="s">
        <v>16</v>
      </c>
      <c r="B17" s="65" t="s">
        <v>6</v>
      </c>
      <c r="D17" s="44">
        <f>+SIBC!D$105</f>
        <v>172368</v>
      </c>
      <c r="E17" s="44">
        <f>+SIBC!E$105</f>
        <v>149789</v>
      </c>
      <c r="F17" s="44">
        <f>+SIBC!F$105</f>
        <v>187528</v>
      </c>
      <c r="G17" s="44">
        <f>+SIBC!G$105</f>
        <v>188157</v>
      </c>
      <c r="H17" s="44">
        <f>+SIBC!H$105</f>
        <v>210367</v>
      </c>
      <c r="I17" s="44">
        <f>+SIBC!I$105</f>
        <v>208619</v>
      </c>
      <c r="J17" s="44">
        <f>+SIBC!J$105</f>
        <v>207929</v>
      </c>
      <c r="K17" s="44">
        <f>+SIBC!K$105</f>
        <v>207672</v>
      </c>
      <c r="L17" s="44">
        <f>+SIBC!L$105</f>
        <v>197757</v>
      </c>
      <c r="M17" s="44">
        <f>+SIBC!M$105</f>
        <v>200209</v>
      </c>
      <c r="N17" s="44">
        <f>+SIBC!N$105</f>
        <v>184679</v>
      </c>
      <c r="O17" s="44">
        <f>+SIBC!O$105</f>
        <v>187465</v>
      </c>
      <c r="P17" s="44">
        <f t="shared" si="0"/>
        <v>2302539</v>
      </c>
      <c r="Q17" s="54"/>
      <c r="R17" s="54"/>
      <c r="S17" s="44">
        <f>SUM($D17:D17)</f>
        <v>172368</v>
      </c>
      <c r="T17" s="44">
        <f>SUM($D17:E17)</f>
        <v>322157</v>
      </c>
      <c r="U17" s="44">
        <f>SUM($D17:F17)</f>
        <v>509685</v>
      </c>
      <c r="V17" s="44">
        <f>SUM($D17:G17)</f>
        <v>697842</v>
      </c>
      <c r="W17" s="44">
        <f>SUM($D17:H17)</f>
        <v>908209</v>
      </c>
      <c r="X17" s="44">
        <f>SUM($D17:I17)</f>
        <v>1116828</v>
      </c>
      <c r="Y17" s="44">
        <f>SUM($D17:J17)</f>
        <v>1324757</v>
      </c>
      <c r="Z17" s="44">
        <f>SUM($D17:K17)</f>
        <v>1532429</v>
      </c>
      <c r="AA17" s="44">
        <f>SUM($D17:L17)</f>
        <v>1730186</v>
      </c>
      <c r="AB17" s="44">
        <f>SUM($D17:M17)</f>
        <v>1930395</v>
      </c>
      <c r="AC17" s="44">
        <f>SUM($D17:N17)</f>
        <v>2115074</v>
      </c>
      <c r="AD17" s="44">
        <f>SUM($D17:O17)</f>
        <v>2302539</v>
      </c>
    </row>
    <row r="18" spans="1:30" s="43" customFormat="1" ht="15.1" customHeight="1">
      <c r="A18" s="63" t="s">
        <v>17</v>
      </c>
      <c r="B18" s="65" t="s">
        <v>6</v>
      </c>
      <c r="D18" s="44">
        <f>+TIBA!D$105</f>
        <v>75297</v>
      </c>
      <c r="E18" s="44">
        <f>+TIBA!E$105</f>
        <v>74445</v>
      </c>
      <c r="F18" s="44">
        <f>+TIBA!F$105</f>
        <v>105646</v>
      </c>
      <c r="G18" s="44">
        <f>+TIBA!G$105</f>
        <v>112138</v>
      </c>
      <c r="H18" s="44">
        <f>+TIBA!H$105</f>
        <v>140497</v>
      </c>
      <c r="I18" s="44">
        <f>+TIBA!I$105</f>
        <v>162329</v>
      </c>
      <c r="J18" s="44">
        <f>+TIBA!J$105</f>
        <v>215263</v>
      </c>
      <c r="K18" s="44">
        <f>+TIBA!K$105</f>
        <v>220487</v>
      </c>
      <c r="L18" s="44">
        <f>+TIBA!L$105</f>
        <v>145906</v>
      </c>
      <c r="M18" s="44">
        <f>+TIBA!M$105</f>
        <v>129338</v>
      </c>
      <c r="N18" s="44">
        <f>+TIBA!N$105</f>
        <v>103336</v>
      </c>
      <c r="O18" s="44">
        <f>+TIBA!O$105</f>
        <v>95359</v>
      </c>
      <c r="P18" s="44">
        <f t="shared" si="0"/>
        <v>1580041</v>
      </c>
      <c r="Q18" s="54"/>
      <c r="R18" s="54"/>
      <c r="S18" s="44">
        <f>SUM($D18:D18)</f>
        <v>75297</v>
      </c>
      <c r="T18" s="44">
        <f>SUM($D18:E18)</f>
        <v>149742</v>
      </c>
      <c r="U18" s="44">
        <f>SUM($D18:F18)</f>
        <v>255388</v>
      </c>
      <c r="V18" s="44">
        <f>SUM($D18:G18)</f>
        <v>367526</v>
      </c>
      <c r="W18" s="44">
        <f>SUM($D18:H18)</f>
        <v>508023</v>
      </c>
      <c r="X18" s="44">
        <f>SUM($D18:I18)</f>
        <v>670352</v>
      </c>
      <c r="Y18" s="44">
        <f>SUM($D18:J18)</f>
        <v>885615</v>
      </c>
      <c r="Z18" s="44">
        <f>SUM($D18:K18)</f>
        <v>1106102</v>
      </c>
      <c r="AA18" s="44">
        <f>SUM($D18:L18)</f>
        <v>1252008</v>
      </c>
      <c r="AB18" s="44">
        <f>SUM($D18:M18)</f>
        <v>1381346</v>
      </c>
      <c r="AC18" s="44">
        <f>SUM($D18:N18)</f>
        <v>1484682</v>
      </c>
      <c r="AD18" s="44">
        <f>SUM($D18:O18)</f>
        <v>1580041</v>
      </c>
    </row>
    <row r="19" spans="1:30" s="43" customFormat="1" ht="15.1" customHeight="1">
      <c r="A19" s="63" t="s">
        <v>12</v>
      </c>
      <c r="B19" s="65" t="s">
        <v>6</v>
      </c>
      <c r="D19" s="44">
        <f>+LQB!D$105</f>
        <v>155199</v>
      </c>
      <c r="E19" s="44">
        <f>+LQB!E$105</f>
        <v>151081</v>
      </c>
      <c r="F19" s="44">
        <f>+LQB!F$105</f>
        <v>200840</v>
      </c>
      <c r="G19" s="44">
        <f>+LQB!G$105</f>
        <v>189746</v>
      </c>
      <c r="H19" s="44">
        <f>+LQB!H$105</f>
        <v>228575</v>
      </c>
      <c r="I19" s="44">
        <f>+LQB!I$105</f>
        <v>238808</v>
      </c>
      <c r="J19" s="44">
        <f>+LQB!J$105</f>
        <v>279027</v>
      </c>
      <c r="K19" s="44">
        <f>+LQB!K$105</f>
        <v>299345</v>
      </c>
      <c r="L19" s="44">
        <f>+LQB!L$105</f>
        <v>222053</v>
      </c>
      <c r="M19" s="44">
        <f>+LQB!M$105</f>
        <v>222935</v>
      </c>
      <c r="N19" s="44">
        <f>+LQB!N$105</f>
        <v>205230</v>
      </c>
      <c r="O19" s="44">
        <f>+LQB!O$105</f>
        <v>208650</v>
      </c>
      <c r="P19" s="44">
        <f t="shared" si="0"/>
        <v>2601489</v>
      </c>
      <c r="Q19" s="54"/>
      <c r="R19" s="54"/>
      <c r="S19" s="44">
        <f>SUM($D19:D19)</f>
        <v>155199</v>
      </c>
      <c r="T19" s="44">
        <f>SUM($D19:E19)</f>
        <v>306280</v>
      </c>
      <c r="U19" s="44">
        <f>SUM($D19:F19)</f>
        <v>507120</v>
      </c>
      <c r="V19" s="44">
        <f>SUM($D19:G19)</f>
        <v>696866</v>
      </c>
      <c r="W19" s="44">
        <f>SUM($D19:H19)</f>
        <v>925441</v>
      </c>
      <c r="X19" s="44">
        <f>SUM($D19:I19)</f>
        <v>1164249</v>
      </c>
      <c r="Y19" s="44">
        <f>SUM($D19:J19)</f>
        <v>1443276</v>
      </c>
      <c r="Z19" s="44">
        <f>SUM($D19:K19)</f>
        <v>1742621</v>
      </c>
      <c r="AA19" s="44">
        <f>SUM($D19:L19)</f>
        <v>1964674</v>
      </c>
      <c r="AB19" s="44">
        <f>SUM($D19:M19)</f>
        <v>2187609</v>
      </c>
      <c r="AC19" s="44">
        <f>SUM($D19:N19)</f>
        <v>2392839</v>
      </c>
      <c r="AD19" s="44">
        <f>SUM($D19:O19)</f>
        <v>2601489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+RBW!D$105</f>
        <v>151775</v>
      </c>
      <c r="E20" s="44">
        <f>+RBW!E$105</f>
        <v>146262</v>
      </c>
      <c r="F20" s="44">
        <f>+RBW!F$105</f>
        <v>188715</v>
      </c>
      <c r="G20" s="44">
        <f>+RBW!G$105</f>
        <v>190945</v>
      </c>
      <c r="H20" s="44">
        <f>+RBW!H$105</f>
        <v>234075</v>
      </c>
      <c r="I20" s="44">
        <f>+RBW!I$105</f>
        <v>253227</v>
      </c>
      <c r="J20" s="44">
        <f>+RBW!J$105</f>
        <v>303110</v>
      </c>
      <c r="K20" s="44">
        <f>+RBW!K$105</f>
        <v>312481</v>
      </c>
      <c r="L20" s="44">
        <f>+RBW!L$105</f>
        <v>230295</v>
      </c>
      <c r="M20" s="44">
        <f>+RBW!M$105</f>
        <v>213026</v>
      </c>
      <c r="N20" s="44">
        <f>+RBW!N$105</f>
        <v>169709</v>
      </c>
      <c r="O20" s="44">
        <f>+RBW!O$105</f>
        <v>179104</v>
      </c>
      <c r="P20" s="44">
        <f t="shared" si="0"/>
        <v>2572724</v>
      </c>
      <c r="Q20" s="41"/>
      <c r="R20" s="41"/>
      <c r="S20" s="44">
        <f>SUM($D20:D20)</f>
        <v>151775</v>
      </c>
      <c r="T20" s="44">
        <f>SUM($D20:E20)</f>
        <v>298037</v>
      </c>
      <c r="U20" s="44">
        <f>SUM($D20:F20)</f>
        <v>486752</v>
      </c>
      <c r="V20" s="44">
        <f>SUM($D20:G20)</f>
        <v>677697</v>
      </c>
      <c r="W20" s="44">
        <f>SUM($D20:H20)</f>
        <v>911772</v>
      </c>
      <c r="X20" s="44">
        <f>SUM($D20:I20)</f>
        <v>1164999</v>
      </c>
      <c r="Y20" s="44">
        <f>SUM($D20:J20)</f>
        <v>1468109</v>
      </c>
      <c r="Z20" s="44">
        <f>SUM($D20:K20)</f>
        <v>1780590</v>
      </c>
      <c r="AA20" s="44">
        <f>SUM($D20:L20)</f>
        <v>2010885</v>
      </c>
      <c r="AB20" s="44">
        <f>SUM($D20:M20)</f>
        <v>2223911</v>
      </c>
      <c r="AC20" s="44">
        <f>SUM($D20:N20)</f>
        <v>2393620</v>
      </c>
      <c r="AD20" s="44">
        <f>SUM($D20:O20)</f>
        <v>2572724</v>
      </c>
    </row>
    <row r="21" spans="1:30" s="43" customFormat="1" ht="15.1" customHeight="1">
      <c r="A21" s="63" t="s">
        <v>18</v>
      </c>
      <c r="B21" s="65" t="s">
        <v>6</v>
      </c>
      <c r="D21" s="44">
        <f>+WPB!D$105</f>
        <v>35724</v>
      </c>
      <c r="E21" s="44">
        <f>+WPB!E$105</f>
        <v>33255</v>
      </c>
      <c r="F21" s="44">
        <f>+WPB!F$105</f>
        <v>40757</v>
      </c>
      <c r="G21" s="44">
        <f>+WPB!G$105</f>
        <v>41332</v>
      </c>
      <c r="H21" s="44">
        <f>+WPB!H$105</f>
        <v>49644</v>
      </c>
      <c r="I21" s="44">
        <f>+WPB!I$105</f>
        <v>50669</v>
      </c>
      <c r="J21" s="44">
        <f>+WPB!J$105</f>
        <v>53961</v>
      </c>
      <c r="K21" s="44">
        <f>+WPB!K$105</f>
        <v>57716</v>
      </c>
      <c r="L21" s="44">
        <f>+WPB!L$105</f>
        <v>47741</v>
      </c>
      <c r="M21" s="44">
        <f>+WPB!M$105</f>
        <v>46455</v>
      </c>
      <c r="N21" s="44">
        <f>+WPB!N$105</f>
        <v>39611</v>
      </c>
      <c r="O21" s="44">
        <f>+WPB!O$105</f>
        <v>41902</v>
      </c>
      <c r="P21" s="44">
        <f t="shared" si="0"/>
        <v>538767</v>
      </c>
      <c r="Q21" s="53"/>
      <c r="R21" s="53"/>
      <c r="S21" s="44">
        <f>SUM($D21:D21)</f>
        <v>35724</v>
      </c>
      <c r="T21" s="44">
        <f>SUM($D21:E21)</f>
        <v>68979</v>
      </c>
      <c r="U21" s="44">
        <f>SUM($D21:F21)</f>
        <v>109736</v>
      </c>
      <c r="V21" s="44">
        <f>SUM($D21:G21)</f>
        <v>151068</v>
      </c>
      <c r="W21" s="44">
        <f>SUM($D21:H21)</f>
        <v>200712</v>
      </c>
      <c r="X21" s="44">
        <f>SUM($D21:I21)</f>
        <v>251381</v>
      </c>
      <c r="Y21" s="44">
        <f>SUM($D21:J21)</f>
        <v>305342</v>
      </c>
      <c r="Z21" s="44">
        <f>SUM($D21:K21)</f>
        <v>363058</v>
      </c>
      <c r="AA21" s="44">
        <f>SUM($D21:L21)</f>
        <v>410799</v>
      </c>
      <c r="AB21" s="44">
        <f>SUM($D21:M21)</f>
        <v>457254</v>
      </c>
      <c r="AC21" s="44">
        <f>SUM($D21:N21)</f>
        <v>496865</v>
      </c>
      <c r="AD21" s="44">
        <f>SUM($D21:O21)</f>
        <v>538767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1827215</v>
      </c>
      <c r="E22" s="44">
        <f t="shared" si="1"/>
        <v>1692565</v>
      </c>
      <c r="F22" s="44">
        <f t="shared" si="1"/>
        <v>2166613</v>
      </c>
      <c r="G22" s="44">
        <f t="shared" si="1"/>
        <v>2060106</v>
      </c>
      <c r="H22" s="44">
        <f t="shared" si="1"/>
        <v>2351107</v>
      </c>
      <c r="I22" s="44">
        <f t="shared" si="1"/>
        <v>2508478</v>
      </c>
      <c r="J22" s="44">
        <f t="shared" si="1"/>
        <v>2824169</v>
      </c>
      <c r="K22" s="44">
        <f t="shared" si="1"/>
        <v>2930005</v>
      </c>
      <c r="L22" s="44">
        <f t="shared" si="1"/>
        <v>2339139</v>
      </c>
      <c r="M22" s="44">
        <f t="shared" si="1"/>
        <v>2304869</v>
      </c>
      <c r="N22" s="44">
        <f t="shared" si="1"/>
        <v>2036511</v>
      </c>
      <c r="O22" s="44">
        <f t="shared" si="1"/>
        <v>2073327</v>
      </c>
      <c r="P22" s="44">
        <f t="shared" si="1"/>
        <v>27114104</v>
      </c>
      <c r="Q22" s="54"/>
      <c r="R22" s="54"/>
      <c r="S22" s="44">
        <f>SUM($D22:D22)</f>
        <v>1827215</v>
      </c>
      <c r="T22" s="44">
        <f>SUM($D22:E22)</f>
        <v>3519780</v>
      </c>
      <c r="U22" s="44">
        <f>SUM($D22:F22)</f>
        <v>5686393</v>
      </c>
      <c r="V22" s="44">
        <f>SUM($D22:G22)</f>
        <v>7746499</v>
      </c>
      <c r="W22" s="44">
        <f>SUM($D22:H22)</f>
        <v>10097606</v>
      </c>
      <c r="X22" s="44">
        <f>SUM($D22:I22)</f>
        <v>12606084</v>
      </c>
      <c r="Y22" s="44">
        <f>SUM($D22:J22)</f>
        <v>15430253</v>
      </c>
      <c r="Z22" s="44">
        <f>SUM($D22:K22)</f>
        <v>18360258</v>
      </c>
      <c r="AA22" s="44">
        <f>SUM($D22:L22)</f>
        <v>20699397</v>
      </c>
      <c r="AB22" s="44">
        <f>SUM($D22:M22)</f>
        <v>23004266</v>
      </c>
      <c r="AC22" s="44">
        <f>SUM($D22:N22)</f>
        <v>25040777</v>
      </c>
      <c r="AD22" s="44">
        <f>SUM($D22:O22)</f>
        <v>27114104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+AMB!D$123</f>
        <v>217005</v>
      </c>
      <c r="E24" s="44">
        <f>+AMB!E$123</f>
        <v>208613</v>
      </c>
      <c r="F24" s="44">
        <f>+AMB!F$123</f>
        <v>226690</v>
      </c>
      <c r="G24" s="44">
        <f>+AMB!G$123</f>
        <v>224785</v>
      </c>
      <c r="H24" s="44">
        <f>+AMB!H$123</f>
        <v>229343</v>
      </c>
      <c r="I24" s="44">
        <f>+AMB!I$123</f>
        <v>224273</v>
      </c>
      <c r="J24" s="44">
        <f>+AMB!J$123</f>
        <v>198484</v>
      </c>
      <c r="K24" s="44">
        <f>+AMB!K$123</f>
        <v>225922</v>
      </c>
      <c r="L24" s="44">
        <f>+AMB!L$123</f>
        <v>212157</v>
      </c>
      <c r="M24" s="44">
        <f>+AMB!M$123</f>
        <v>229374</v>
      </c>
      <c r="N24" s="44">
        <f>+AMB!N$123</f>
        <v>215348</v>
      </c>
      <c r="O24" s="44">
        <f>+AMB!O$123</f>
        <v>181509</v>
      </c>
      <c r="P24" s="44">
        <f t="shared" ref="P24:P34" si="2">SUM(D24:O24)</f>
        <v>2593503</v>
      </c>
      <c r="Q24" s="53"/>
      <c r="R24" s="53"/>
      <c r="S24" s="44">
        <f>SUM($D24:D24)</f>
        <v>217005</v>
      </c>
      <c r="T24" s="44">
        <f>SUM($D24:E24)</f>
        <v>425618</v>
      </c>
      <c r="U24" s="44">
        <f>SUM($D24:F24)</f>
        <v>652308</v>
      </c>
      <c r="V24" s="44">
        <f>SUM($D24:G24)</f>
        <v>877093</v>
      </c>
      <c r="W24" s="44">
        <f>SUM($D24:H24)</f>
        <v>1106436</v>
      </c>
      <c r="X24" s="44">
        <f>SUM($D24:I24)</f>
        <v>1330709</v>
      </c>
      <c r="Y24" s="44">
        <f>SUM($D24:J24)</f>
        <v>1529193</v>
      </c>
      <c r="Z24" s="44">
        <f>SUM($D24:K24)</f>
        <v>1755115</v>
      </c>
      <c r="AA24" s="44">
        <f>SUM($D24:L24)</f>
        <v>1967272</v>
      </c>
      <c r="AB24" s="44">
        <f>SUM($D24:M24)</f>
        <v>2196646</v>
      </c>
      <c r="AC24" s="44">
        <f>SUM($D24:N24)</f>
        <v>2411994</v>
      </c>
      <c r="AD24" s="44">
        <f>SUM($D24:O24)</f>
        <v>2593503</v>
      </c>
    </row>
    <row r="25" spans="1:30" s="43" customFormat="1" ht="15.1" customHeight="1">
      <c r="A25" s="63" t="s">
        <v>10</v>
      </c>
      <c r="B25" s="65" t="s">
        <v>66</v>
      </c>
      <c r="D25" s="44">
        <f>+BWB!D$123</f>
        <v>118114</v>
      </c>
      <c r="E25" s="44">
        <f>+BWB!E$123</f>
        <v>119759</v>
      </c>
      <c r="F25" s="44">
        <f>+BWB!F$123</f>
        <v>142187</v>
      </c>
      <c r="G25" s="44">
        <f>+BWB!G$123</f>
        <v>139040</v>
      </c>
      <c r="H25" s="44">
        <f>+BWB!H$123</f>
        <v>148648</v>
      </c>
      <c r="I25" s="44">
        <f>+BWB!I$123</f>
        <v>145184</v>
      </c>
      <c r="J25" s="44">
        <f>+BWB!J$123</f>
        <v>134965</v>
      </c>
      <c r="K25" s="44">
        <f>+BWB!K$123</f>
        <v>146899</v>
      </c>
      <c r="L25" s="44">
        <f>+BWB!L$123</f>
        <v>140866</v>
      </c>
      <c r="M25" s="44">
        <f>+BWB!M$123</f>
        <v>155114</v>
      </c>
      <c r="N25" s="44">
        <f>+BWB!N$123</f>
        <v>142540</v>
      </c>
      <c r="O25" s="44">
        <f>+BWB!O$123</f>
        <v>120990</v>
      </c>
      <c r="P25" s="44">
        <f t="shared" si="2"/>
        <v>1654306</v>
      </c>
      <c r="Q25" s="54"/>
      <c r="R25" s="54"/>
      <c r="S25" s="44">
        <f>SUM($D25:D25)</f>
        <v>118114</v>
      </c>
      <c r="T25" s="44">
        <f>SUM($D25:E25)</f>
        <v>237873</v>
      </c>
      <c r="U25" s="44">
        <f>SUM($D25:F25)</f>
        <v>380060</v>
      </c>
      <c r="V25" s="44">
        <f>SUM($D25:G25)</f>
        <v>519100</v>
      </c>
      <c r="W25" s="44">
        <f>SUM($D25:H25)</f>
        <v>667748</v>
      </c>
      <c r="X25" s="44">
        <f>SUM($D25:I25)</f>
        <v>812932</v>
      </c>
      <c r="Y25" s="44">
        <f>SUM($D25:J25)</f>
        <v>947897</v>
      </c>
      <c r="Z25" s="44">
        <f>SUM($D25:K25)</f>
        <v>1094796</v>
      </c>
      <c r="AA25" s="44">
        <f>SUM($D25:L25)</f>
        <v>1235662</v>
      </c>
      <c r="AB25" s="44">
        <f>SUM($D25:M25)</f>
        <v>1390776</v>
      </c>
      <c r="AC25" s="44">
        <f>SUM($D25:N25)</f>
        <v>1533316</v>
      </c>
      <c r="AD25" s="44">
        <f>SUM($D25:O25)</f>
        <v>1654306</v>
      </c>
    </row>
    <row r="26" spans="1:30" s="43" customFormat="1" ht="15.1" customHeight="1">
      <c r="A26" s="63" t="s">
        <v>11</v>
      </c>
      <c r="B26" s="65" t="s">
        <v>66</v>
      </c>
      <c r="D26" s="44">
        <f>+DWT!D$123</f>
        <v>2940</v>
      </c>
      <c r="E26" s="44">
        <f>+DWT!E$123</f>
        <v>3590</v>
      </c>
      <c r="F26" s="44">
        <f>+DWT!F$123</f>
        <v>3017</v>
      </c>
      <c r="G26" s="44">
        <f>+DWT!G$123</f>
        <v>2591</v>
      </c>
      <c r="H26" s="44">
        <f>+DWT!H$123</f>
        <v>2028</v>
      </c>
      <c r="I26" s="44">
        <f>+DWT!I$123</f>
        <v>840</v>
      </c>
      <c r="J26" s="44">
        <f>+DWT!J$123</f>
        <v>790</v>
      </c>
      <c r="K26" s="44">
        <f>+DWT!K$123</f>
        <v>894</v>
      </c>
      <c r="L26" s="44">
        <f>+DWT!L$123</f>
        <v>812</v>
      </c>
      <c r="M26" s="44">
        <f>+DWT!M$123</f>
        <v>979</v>
      </c>
      <c r="N26" s="44">
        <f>+DWT!N$123</f>
        <v>999</v>
      </c>
      <c r="O26" s="44">
        <f>+DWT!O$123</f>
        <v>731</v>
      </c>
      <c r="P26" s="44">
        <f t="shared" si="2"/>
        <v>20211</v>
      </c>
      <c r="Q26" s="54"/>
      <c r="R26" s="54"/>
      <c r="S26" s="44">
        <f>SUM($D26:D26)</f>
        <v>2940</v>
      </c>
      <c r="T26" s="44">
        <f>SUM($D26:E26)</f>
        <v>6530</v>
      </c>
      <c r="U26" s="44">
        <f>SUM($D26:F26)</f>
        <v>9547</v>
      </c>
      <c r="V26" s="44">
        <f>SUM($D26:G26)</f>
        <v>12138</v>
      </c>
      <c r="W26" s="44">
        <f>SUM($D26:H26)</f>
        <v>14166</v>
      </c>
      <c r="X26" s="44">
        <f>SUM($D26:I26)</f>
        <v>15006</v>
      </c>
      <c r="Y26" s="44">
        <f>SUM($D26:J26)</f>
        <v>15796</v>
      </c>
      <c r="Z26" s="44">
        <f>SUM($D26:K26)</f>
        <v>16690</v>
      </c>
      <c r="AA26" s="44">
        <f>SUM($D26:L26)</f>
        <v>17502</v>
      </c>
      <c r="AB26" s="44">
        <f>SUM($D26:M26)</f>
        <v>18481</v>
      </c>
      <c r="AC26" s="44">
        <f>SUM($D26:N26)</f>
        <v>19480</v>
      </c>
      <c r="AD26" s="44">
        <f>SUM($D26:O26)</f>
        <v>20211</v>
      </c>
    </row>
    <row r="27" spans="1:30" s="43" customFormat="1" ht="15.1" customHeight="1">
      <c r="A27" s="63" t="s">
        <v>13</v>
      </c>
      <c r="B27" s="65" t="s">
        <v>66</v>
      </c>
      <c r="D27" s="44">
        <f>+OGB!D$123</f>
        <v>6404</v>
      </c>
      <c r="E27" s="44">
        <f>+OGB!E$123</f>
        <v>5680</v>
      </c>
      <c r="F27" s="44">
        <f>+OGB!F$123</f>
        <v>6725</v>
      </c>
      <c r="G27" s="44">
        <f>+OGB!G$123</f>
        <v>6961</v>
      </c>
      <c r="H27" s="44">
        <f>+OGB!H$123</f>
        <v>7540</v>
      </c>
      <c r="I27" s="44">
        <f>+OGB!I$123</f>
        <v>7227</v>
      </c>
      <c r="J27" s="44">
        <f>+OGB!J$123</f>
        <v>7284</v>
      </c>
      <c r="K27" s="44">
        <f>+OGB!K$123</f>
        <v>7237</v>
      </c>
      <c r="L27" s="44">
        <f>+OGB!L$123</f>
        <v>6545</v>
      </c>
      <c r="M27" s="44">
        <f>+OGB!M$123</f>
        <v>7156</v>
      </c>
      <c r="N27" s="44">
        <f>+OGB!N$123</f>
        <v>6150</v>
      </c>
      <c r="O27" s="44">
        <f>+OGB!O$123</f>
        <v>5675</v>
      </c>
      <c r="P27" s="44">
        <f t="shared" si="2"/>
        <v>80584</v>
      </c>
      <c r="Q27" s="54"/>
      <c r="R27" s="54"/>
      <c r="S27" s="44">
        <f>SUM($D27:D27)</f>
        <v>6404</v>
      </c>
      <c r="T27" s="44">
        <f>SUM($D27:E27)</f>
        <v>12084</v>
      </c>
      <c r="U27" s="44">
        <f>SUM($D27:F27)</f>
        <v>18809</v>
      </c>
      <c r="V27" s="44">
        <f>SUM($D27:G27)</f>
        <v>25770</v>
      </c>
      <c r="W27" s="44">
        <f>SUM($D27:H27)</f>
        <v>33310</v>
      </c>
      <c r="X27" s="44">
        <f>SUM($D27:I27)</f>
        <v>40537</v>
      </c>
      <c r="Y27" s="44">
        <f>SUM($D27:J27)</f>
        <v>47821</v>
      </c>
      <c r="Z27" s="44">
        <f>SUM($D27:K27)</f>
        <v>55058</v>
      </c>
      <c r="AA27" s="44">
        <f>SUM($D27:L27)</f>
        <v>61603</v>
      </c>
      <c r="AB27" s="44">
        <f>SUM($D27:M27)</f>
        <v>68759</v>
      </c>
      <c r="AC27" s="44">
        <f>SUM($D27:N27)</f>
        <v>74909</v>
      </c>
      <c r="AD27" s="44">
        <f>SUM($D27:O27)</f>
        <v>80584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+PB!D$123</f>
        <v>94311</v>
      </c>
      <c r="E28" s="44">
        <f>+PB!E$123</f>
        <v>89952</v>
      </c>
      <c r="F28" s="44">
        <f>+PB!F$123</f>
        <v>101103</v>
      </c>
      <c r="G28" s="44">
        <f>+PB!G$123</f>
        <v>99353</v>
      </c>
      <c r="H28" s="44">
        <f>+PB!H$123</f>
        <v>102824</v>
      </c>
      <c r="I28" s="44">
        <f>+PB!I$123</f>
        <v>97073</v>
      </c>
      <c r="J28" s="44">
        <f>+PB!J$123</f>
        <v>92694</v>
      </c>
      <c r="K28" s="44">
        <f>+PB!K$123</f>
        <v>96310</v>
      </c>
      <c r="L28" s="44">
        <f>+PB!L$123</f>
        <v>89173</v>
      </c>
      <c r="M28" s="44">
        <f>+PB!M$123</f>
        <v>100711</v>
      </c>
      <c r="N28" s="44">
        <f>+PB!N$123</f>
        <v>92763</v>
      </c>
      <c r="O28" s="44">
        <f>+PB!O$123</f>
        <v>80419</v>
      </c>
      <c r="P28" s="44">
        <f t="shared" si="2"/>
        <v>1136686</v>
      </c>
      <c r="Q28" s="41"/>
      <c r="R28" s="41"/>
      <c r="S28" s="44">
        <f>SUM($D28:D28)</f>
        <v>94311</v>
      </c>
      <c r="T28" s="44">
        <f>SUM($D28:E28)</f>
        <v>184263</v>
      </c>
      <c r="U28" s="44">
        <f>SUM($D28:F28)</f>
        <v>285366</v>
      </c>
      <c r="V28" s="44">
        <f>SUM($D28:G28)</f>
        <v>384719</v>
      </c>
      <c r="W28" s="44">
        <f>SUM($D28:H28)</f>
        <v>487543</v>
      </c>
      <c r="X28" s="44">
        <f>SUM($D28:I28)</f>
        <v>584616</v>
      </c>
      <c r="Y28" s="44">
        <f>SUM($D28:J28)</f>
        <v>677310</v>
      </c>
      <c r="Z28" s="44">
        <f>SUM($D28:K28)</f>
        <v>773620</v>
      </c>
      <c r="AA28" s="44">
        <f>SUM($D28:L28)</f>
        <v>862793</v>
      </c>
      <c r="AB28" s="44">
        <f>SUM($D28:M28)</f>
        <v>963504</v>
      </c>
      <c r="AC28" s="44">
        <f>SUM($D28:N28)</f>
        <v>1056267</v>
      </c>
      <c r="AD28" s="44">
        <f>SUM($D28:O28)</f>
        <v>1136686</v>
      </c>
    </row>
    <row r="29" spans="1:30" s="43" customFormat="1" ht="15.1" customHeight="1">
      <c r="A29" s="63" t="s">
        <v>75</v>
      </c>
      <c r="B29" s="65" t="s">
        <v>66</v>
      </c>
      <c r="D29" s="44">
        <f>+IBA!D$123</f>
        <v>7737</v>
      </c>
      <c r="E29" s="44">
        <f>+IBA!E$123</f>
        <v>8306</v>
      </c>
      <c r="F29" s="44">
        <f>+IBA!F$123</f>
        <v>8378</v>
      </c>
      <c r="G29" s="44">
        <f>+IBA!G$123</f>
        <v>7763</v>
      </c>
      <c r="H29" s="44">
        <f>+IBA!H$123</f>
        <v>8105</v>
      </c>
      <c r="I29" s="44">
        <f>+IBA!I$123</f>
        <v>6906</v>
      </c>
      <c r="J29" s="44">
        <f>+IBA!J$123</f>
        <v>7290</v>
      </c>
      <c r="K29" s="44">
        <f>+IBA!K$123</f>
        <v>7688</v>
      </c>
      <c r="L29" s="44">
        <f>+IBA!L$123</f>
        <v>7409</v>
      </c>
      <c r="M29" s="44">
        <f>+IBA!M$123</f>
        <v>8300</v>
      </c>
      <c r="N29" s="44">
        <f>+IBA!N$123</f>
        <v>7671</v>
      </c>
      <c r="O29" s="44">
        <f>+IBA!O$123</f>
        <v>6435</v>
      </c>
      <c r="P29" s="44">
        <f t="shared" si="2"/>
        <v>91988</v>
      </c>
      <c r="Q29" s="53"/>
      <c r="R29" s="53"/>
      <c r="S29" s="44">
        <f>SUM($D29:D29)</f>
        <v>7737</v>
      </c>
      <c r="T29" s="44">
        <f>SUM($D29:E29)</f>
        <v>16043</v>
      </c>
      <c r="U29" s="44">
        <f>SUM($D29:F29)</f>
        <v>24421</v>
      </c>
      <c r="V29" s="44">
        <f>SUM($D29:G29)</f>
        <v>32184</v>
      </c>
      <c r="W29" s="44">
        <f>SUM($D29:H29)</f>
        <v>40289</v>
      </c>
      <c r="X29" s="44">
        <f>SUM($D29:I29)</f>
        <v>47195</v>
      </c>
      <c r="Y29" s="44">
        <f>SUM($D29:J29)</f>
        <v>54485</v>
      </c>
      <c r="Z29" s="44">
        <f>SUM($D29:K29)</f>
        <v>62173</v>
      </c>
      <c r="AA29" s="44">
        <f>SUM($D29:L29)</f>
        <v>69582</v>
      </c>
      <c r="AB29" s="44">
        <f>SUM($D29:M29)</f>
        <v>77882</v>
      </c>
      <c r="AC29" s="44">
        <f>SUM($D29:N29)</f>
        <v>85553</v>
      </c>
      <c r="AD29" s="44">
        <f>SUM($D29:O29)</f>
        <v>91988</v>
      </c>
    </row>
    <row r="30" spans="1:30" s="43" customFormat="1" ht="15.1" customHeight="1">
      <c r="A30" s="63" t="s">
        <v>16</v>
      </c>
      <c r="B30" s="65" t="s">
        <v>66</v>
      </c>
      <c r="D30" s="44">
        <f>+SIBC!D$123</f>
        <v>4798</v>
      </c>
      <c r="E30" s="44">
        <f>+SIBC!E$123</f>
        <v>4132</v>
      </c>
      <c r="F30" s="44">
        <f>+SIBC!F$123</f>
        <v>5003</v>
      </c>
      <c r="G30" s="44">
        <f>+SIBC!G$123</f>
        <v>5331</v>
      </c>
      <c r="H30" s="44">
        <f>+SIBC!H$123</f>
        <v>7373</v>
      </c>
      <c r="I30" s="44">
        <f>+SIBC!I$123</f>
        <v>7669</v>
      </c>
      <c r="J30" s="44">
        <f>+SIBC!J$123</f>
        <v>7615</v>
      </c>
      <c r="K30" s="44">
        <f>+SIBC!K$123</f>
        <v>8013</v>
      </c>
      <c r="L30" s="44">
        <f>+SIBC!L$123</f>
        <v>7501</v>
      </c>
      <c r="M30" s="44">
        <f>+SIBC!M$123</f>
        <v>7451</v>
      </c>
      <c r="N30" s="44">
        <f>+SIBC!N$123</f>
        <v>5871</v>
      </c>
      <c r="O30" s="44">
        <f>+SIBC!O$123</f>
        <v>4591</v>
      </c>
      <c r="P30" s="44">
        <f t="shared" si="2"/>
        <v>75348</v>
      </c>
      <c r="Q30" s="54"/>
      <c r="R30" s="54"/>
      <c r="S30" s="44">
        <f>SUM($D30:D30)</f>
        <v>4798</v>
      </c>
      <c r="T30" s="44">
        <f>SUM($D30:E30)</f>
        <v>8930</v>
      </c>
      <c r="U30" s="44">
        <f>SUM($D30:F30)</f>
        <v>13933</v>
      </c>
      <c r="V30" s="44">
        <f>SUM($D30:G30)</f>
        <v>19264</v>
      </c>
      <c r="W30" s="44">
        <f>SUM($D30:H30)</f>
        <v>26637</v>
      </c>
      <c r="X30" s="44">
        <f>SUM($D30:I30)</f>
        <v>34306</v>
      </c>
      <c r="Y30" s="44">
        <f>SUM($D30:J30)</f>
        <v>41921</v>
      </c>
      <c r="Z30" s="44">
        <f>SUM($D30:K30)</f>
        <v>49934</v>
      </c>
      <c r="AA30" s="44">
        <f>SUM($D30:L30)</f>
        <v>57435</v>
      </c>
      <c r="AB30" s="44">
        <f>SUM($D30:M30)</f>
        <v>64886</v>
      </c>
      <c r="AC30" s="44">
        <f>SUM($D30:N30)</f>
        <v>70757</v>
      </c>
      <c r="AD30" s="44">
        <f>SUM($D30:O30)</f>
        <v>75348</v>
      </c>
    </row>
    <row r="31" spans="1:30" s="43" customFormat="1" ht="15.1" customHeight="1">
      <c r="A31" s="63" t="s">
        <v>17</v>
      </c>
      <c r="B31" s="65" t="s">
        <v>66</v>
      </c>
      <c r="D31" s="44">
        <f>+TIBA!D$123</f>
        <v>30914</v>
      </c>
      <c r="E31" s="44">
        <f>+TIBA!E$123</f>
        <v>30630</v>
      </c>
      <c r="F31" s="44">
        <f>+TIBA!F$123</f>
        <v>34428</v>
      </c>
      <c r="G31" s="44">
        <f>+TIBA!G$123</f>
        <v>34475</v>
      </c>
      <c r="H31" s="44">
        <f>+TIBA!H$123</f>
        <v>36358</v>
      </c>
      <c r="I31" s="44">
        <f>+TIBA!I$123</f>
        <v>33164</v>
      </c>
      <c r="J31" s="44">
        <f>+TIBA!J$123</f>
        <v>32628</v>
      </c>
      <c r="K31" s="44">
        <f>+TIBA!K$123</f>
        <v>32937</v>
      </c>
      <c r="L31" s="44">
        <f>+TIBA!L$123</f>
        <v>31477</v>
      </c>
      <c r="M31" s="44">
        <f>+TIBA!M$123</f>
        <v>34747</v>
      </c>
      <c r="N31" s="44">
        <f>+TIBA!N$123</f>
        <v>30818</v>
      </c>
      <c r="O31" s="44">
        <f>+TIBA!O$123</f>
        <v>26520</v>
      </c>
      <c r="P31" s="44">
        <f t="shared" si="2"/>
        <v>389096</v>
      </c>
      <c r="Q31" s="54"/>
      <c r="R31" s="54"/>
      <c r="S31" s="44">
        <f>SUM($D31:D31)</f>
        <v>30914</v>
      </c>
      <c r="T31" s="44">
        <f>SUM($D31:E31)</f>
        <v>61544</v>
      </c>
      <c r="U31" s="44">
        <f>SUM($D31:F31)</f>
        <v>95972</v>
      </c>
      <c r="V31" s="44">
        <f>SUM($D31:G31)</f>
        <v>130447</v>
      </c>
      <c r="W31" s="44">
        <f>SUM($D31:H31)</f>
        <v>166805</v>
      </c>
      <c r="X31" s="44">
        <f>SUM($D31:I31)</f>
        <v>199969</v>
      </c>
      <c r="Y31" s="44">
        <f>SUM($D31:J31)</f>
        <v>232597</v>
      </c>
      <c r="Z31" s="44">
        <f>SUM($D31:K31)</f>
        <v>265534</v>
      </c>
      <c r="AA31" s="44">
        <f>SUM($D31:L31)</f>
        <v>297011</v>
      </c>
      <c r="AB31" s="44">
        <f>SUM($D31:M31)</f>
        <v>331758</v>
      </c>
      <c r="AC31" s="44">
        <f>SUM($D31:N31)</f>
        <v>362576</v>
      </c>
      <c r="AD31" s="44">
        <f>SUM($D31:O31)</f>
        <v>389096</v>
      </c>
    </row>
    <row r="32" spans="1:30" s="43" customFormat="1" ht="15.1" customHeight="1">
      <c r="A32" s="63" t="s">
        <v>12</v>
      </c>
      <c r="B32" s="65" t="s">
        <v>66</v>
      </c>
      <c r="D32" s="44">
        <f>+LQB!D$123</f>
        <v>60924</v>
      </c>
      <c r="E32" s="44">
        <f>+LQB!E$123</f>
        <v>58772</v>
      </c>
      <c r="F32" s="44">
        <f>+LQB!F$123</f>
        <v>67134</v>
      </c>
      <c r="G32" s="44">
        <f>+LQB!G$123</f>
        <v>64094</v>
      </c>
      <c r="H32" s="44">
        <f>+LQB!H$123</f>
        <v>69614</v>
      </c>
      <c r="I32" s="44">
        <f>+LQB!I$123</f>
        <v>66992</v>
      </c>
      <c r="J32" s="44">
        <f>+LQB!J$123</f>
        <v>63250</v>
      </c>
      <c r="K32" s="44">
        <f>+LQB!K$123</f>
        <v>69816</v>
      </c>
      <c r="L32" s="44">
        <f>+LQB!L$123</f>
        <v>63448</v>
      </c>
      <c r="M32" s="44">
        <f>+LQB!M$123</f>
        <v>71548</v>
      </c>
      <c r="N32" s="44">
        <f>+LQB!N$123</f>
        <v>67022</v>
      </c>
      <c r="O32" s="44">
        <f>+LQB!O$123</f>
        <v>58338</v>
      </c>
      <c r="P32" s="44">
        <f t="shared" si="2"/>
        <v>780952</v>
      </c>
      <c r="Q32" s="54"/>
      <c r="R32" s="54"/>
      <c r="S32" s="44">
        <f>SUM($D32:D32)</f>
        <v>60924</v>
      </c>
      <c r="T32" s="44">
        <f>SUM($D32:E32)</f>
        <v>119696</v>
      </c>
      <c r="U32" s="44">
        <f>SUM($D32:F32)</f>
        <v>186830</v>
      </c>
      <c r="V32" s="44">
        <f>SUM($D32:G32)</f>
        <v>250924</v>
      </c>
      <c r="W32" s="44">
        <f>SUM($D32:H32)</f>
        <v>320538</v>
      </c>
      <c r="X32" s="44">
        <f>SUM($D32:I32)</f>
        <v>387530</v>
      </c>
      <c r="Y32" s="44">
        <f>SUM($D32:J32)</f>
        <v>450780</v>
      </c>
      <c r="Z32" s="44">
        <f>SUM($D32:K32)</f>
        <v>520596</v>
      </c>
      <c r="AA32" s="44">
        <f>SUM($D32:L32)</f>
        <v>584044</v>
      </c>
      <c r="AB32" s="44">
        <f>SUM($D32:M32)</f>
        <v>655592</v>
      </c>
      <c r="AC32" s="44">
        <f>SUM($D32:N32)</f>
        <v>722614</v>
      </c>
      <c r="AD32" s="44">
        <f>SUM($D32:O32)</f>
        <v>780952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+RBW!D$123</f>
        <v>0</v>
      </c>
      <c r="E33" s="44">
        <f>+RBW!E$123</f>
        <v>0</v>
      </c>
      <c r="F33" s="44">
        <f>+RBW!F$123</f>
        <v>0</v>
      </c>
      <c r="G33" s="44">
        <f>+RBW!G$123</f>
        <v>0</v>
      </c>
      <c r="H33" s="44">
        <f>+RBW!H$123</f>
        <v>0</v>
      </c>
      <c r="I33" s="44">
        <f>+RBW!I$123</f>
        <v>0</v>
      </c>
      <c r="J33" s="44">
        <f>+RBW!J$123</f>
        <v>0</v>
      </c>
      <c r="K33" s="44">
        <f>+RBW!K$123</f>
        <v>0</v>
      </c>
      <c r="L33" s="44">
        <f>+RBW!L$123</f>
        <v>0</v>
      </c>
      <c r="M33" s="44">
        <f>+RBW!M$123</f>
        <v>0</v>
      </c>
      <c r="N33" s="44">
        <f>+RBW!N$123</f>
        <v>0</v>
      </c>
      <c r="O33" s="44">
        <f>+RBW!O$123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1" customHeight="1">
      <c r="A34" s="63" t="s">
        <v>18</v>
      </c>
      <c r="B34" s="65" t="s">
        <v>66</v>
      </c>
      <c r="D34" s="44">
        <f>+WPB!D$123</f>
        <v>0</v>
      </c>
      <c r="E34" s="44">
        <f>+WPB!E$123</f>
        <v>0</v>
      </c>
      <c r="F34" s="44">
        <f>+WPB!F$123</f>
        <v>0</v>
      </c>
      <c r="G34" s="44">
        <f>+WPB!G$123</f>
        <v>0</v>
      </c>
      <c r="H34" s="44">
        <f>+WPB!H$123</f>
        <v>0</v>
      </c>
      <c r="I34" s="44">
        <f>+WPB!I$123</f>
        <v>0</v>
      </c>
      <c r="J34" s="44">
        <f>+WPB!J$123</f>
        <v>0</v>
      </c>
      <c r="K34" s="44">
        <f>+WPB!K$123</f>
        <v>0</v>
      </c>
      <c r="L34" s="44">
        <f>+WPB!L$123</f>
        <v>0</v>
      </c>
      <c r="M34" s="44">
        <f>+WPB!M$123</f>
        <v>0</v>
      </c>
      <c r="N34" s="44">
        <f>+WPB!N$123</f>
        <v>0</v>
      </c>
      <c r="O34" s="44">
        <f>+WPB!O$123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O35" si="3">SUM(D24:D34)</f>
        <v>543147</v>
      </c>
      <c r="E35" s="44">
        <f t="shared" si="3"/>
        <v>529434</v>
      </c>
      <c r="F35" s="44">
        <f t="shared" si="3"/>
        <v>594665</v>
      </c>
      <c r="G35" s="44">
        <f t="shared" si="3"/>
        <v>584393</v>
      </c>
      <c r="H35" s="44">
        <f t="shared" si="3"/>
        <v>611833</v>
      </c>
      <c r="I35" s="44">
        <f t="shared" si="3"/>
        <v>589328</v>
      </c>
      <c r="J35" s="44">
        <f t="shared" si="3"/>
        <v>545000</v>
      </c>
      <c r="K35" s="44">
        <f>SUM(K24:K34)</f>
        <v>595716</v>
      </c>
      <c r="L35" s="44">
        <f t="shared" si="3"/>
        <v>559388</v>
      </c>
      <c r="M35" s="44">
        <f t="shared" si="3"/>
        <v>615380</v>
      </c>
      <c r="N35" s="44">
        <f t="shared" si="3"/>
        <v>569182</v>
      </c>
      <c r="O35" s="44">
        <f t="shared" si="3"/>
        <v>485208</v>
      </c>
      <c r="P35" s="44">
        <f>SUM(P24:P34)</f>
        <v>6822674</v>
      </c>
      <c r="Q35" s="54"/>
      <c r="R35" s="54"/>
      <c r="S35" s="44">
        <f>SUM($D35:D35)</f>
        <v>543147</v>
      </c>
      <c r="T35" s="44">
        <f>SUM($D35:E35)</f>
        <v>1072581</v>
      </c>
      <c r="U35" s="44">
        <f>SUM($D35:F35)</f>
        <v>1667246</v>
      </c>
      <c r="V35" s="44">
        <f>SUM($D35:G35)</f>
        <v>2251639</v>
      </c>
      <c r="W35" s="44">
        <f>SUM($D35:H35)</f>
        <v>2863472</v>
      </c>
      <c r="X35" s="44">
        <f>SUM($D35:I35)</f>
        <v>3452800</v>
      </c>
      <c r="Y35" s="44">
        <f>SUM($D35:J35)</f>
        <v>3997800</v>
      </c>
      <c r="Z35" s="44">
        <f>SUM($D35:K35)</f>
        <v>4593516</v>
      </c>
      <c r="AA35" s="44">
        <f>SUM($D35:L35)</f>
        <v>5152904</v>
      </c>
      <c r="AB35" s="44">
        <f>SUM($D35:M35)</f>
        <v>5768284</v>
      </c>
      <c r="AC35" s="44">
        <f>SUM($D35:N35)</f>
        <v>6337466</v>
      </c>
      <c r="AD35" s="44">
        <f>SUM($D35:O35)</f>
        <v>6822674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+AMB!D$141</f>
        <v>0</v>
      </c>
      <c r="E37" s="44">
        <f>+AMB!E$141</f>
        <v>0</v>
      </c>
      <c r="F37" s="44">
        <f>+AMB!F$141</f>
        <v>0</v>
      </c>
      <c r="G37" s="44">
        <f>+AMB!G$141</f>
        <v>0</v>
      </c>
      <c r="H37" s="44">
        <f>+AMB!H$141</f>
        <v>0</v>
      </c>
      <c r="I37" s="44">
        <f>+AMB!I$141</f>
        <v>0</v>
      </c>
      <c r="J37" s="44">
        <f>+AMB!J$141</f>
        <v>0</v>
      </c>
      <c r="K37" s="44">
        <f>+AMB!K$141</f>
        <v>0</v>
      </c>
      <c r="L37" s="44">
        <f>+AMB!L$141</f>
        <v>0</v>
      </c>
      <c r="M37" s="44">
        <f>+AMB!M$141</f>
        <v>0</v>
      </c>
      <c r="N37" s="44">
        <f>+AMB!N$141</f>
        <v>0</v>
      </c>
      <c r="O37" s="44">
        <f>+AMB!O$141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1" customHeight="1">
      <c r="A38" s="63" t="s">
        <v>10</v>
      </c>
      <c r="B38" s="65" t="s">
        <v>8</v>
      </c>
      <c r="D38" s="44">
        <f>+BWB!D$141</f>
        <v>357</v>
      </c>
      <c r="E38" s="44">
        <f>+BWB!E$141</f>
        <v>303</v>
      </c>
      <c r="F38" s="44">
        <f>+BWB!F$141</f>
        <v>393</v>
      </c>
      <c r="G38" s="44">
        <f>+BWB!G$141</f>
        <v>421</v>
      </c>
      <c r="H38" s="44">
        <f>+BWB!H$141</f>
        <v>471</v>
      </c>
      <c r="I38" s="44">
        <f>+BWB!I$141</f>
        <v>523</v>
      </c>
      <c r="J38" s="44">
        <f>+BWB!J$141</f>
        <v>477</v>
      </c>
      <c r="K38" s="44">
        <f>+BWB!K$141</f>
        <v>567</v>
      </c>
      <c r="L38" s="44">
        <f>+BWB!L$141</f>
        <v>523</v>
      </c>
      <c r="M38" s="44">
        <f>+BWB!M$141</f>
        <v>548</v>
      </c>
      <c r="N38" s="44">
        <f>+BWB!N$141</f>
        <v>478</v>
      </c>
      <c r="O38" s="44">
        <f>+BWB!O$141</f>
        <v>231</v>
      </c>
      <c r="P38" s="44">
        <f t="shared" si="4"/>
        <v>5292</v>
      </c>
      <c r="Q38" s="54"/>
      <c r="R38" s="54"/>
      <c r="S38" s="44">
        <f>SUM($D38:D38)</f>
        <v>357</v>
      </c>
      <c r="T38" s="44">
        <f>SUM($D38:E38)</f>
        <v>660</v>
      </c>
      <c r="U38" s="44">
        <f>SUM($D38:F38)</f>
        <v>1053</v>
      </c>
      <c r="V38" s="44">
        <f>SUM($D38:G38)</f>
        <v>1474</v>
      </c>
      <c r="W38" s="44">
        <f>SUM($D38:H38)</f>
        <v>1945</v>
      </c>
      <c r="X38" s="44">
        <f>SUM($D38:I38)</f>
        <v>2468</v>
      </c>
      <c r="Y38" s="44">
        <f>SUM($D38:J38)</f>
        <v>2945</v>
      </c>
      <c r="Z38" s="44">
        <f>SUM($D38:K38)</f>
        <v>3512</v>
      </c>
      <c r="AA38" s="44">
        <f>SUM($D38:L38)</f>
        <v>4035</v>
      </c>
      <c r="AB38" s="44">
        <f>SUM($D38:M38)</f>
        <v>4583</v>
      </c>
      <c r="AC38" s="44">
        <f>SUM($D38:N38)</f>
        <v>5061</v>
      </c>
      <c r="AD38" s="44">
        <f>SUM($D38:O38)</f>
        <v>5292</v>
      </c>
    </row>
    <row r="39" spans="1:30" s="43" customFormat="1" ht="15.1" customHeight="1">
      <c r="A39" s="63" t="s">
        <v>11</v>
      </c>
      <c r="B39" s="65" t="s">
        <v>8</v>
      </c>
      <c r="D39" s="44">
        <f>+DWT!D$141</f>
        <v>3308</v>
      </c>
      <c r="E39" s="44">
        <f>+DWT!E$141</f>
        <v>2584</v>
      </c>
      <c r="F39" s="44">
        <f>+DWT!F$141</f>
        <v>2913</v>
      </c>
      <c r="G39" s="44">
        <f>+DWT!G$141</f>
        <v>2556</v>
      </c>
      <c r="H39" s="44">
        <f>+DWT!H$141</f>
        <v>2744</v>
      </c>
      <c r="I39" s="44">
        <f>+DWT!I$141</f>
        <v>2531</v>
      </c>
      <c r="J39" s="44">
        <f>+DWT!J$141</f>
        <v>2422</v>
      </c>
      <c r="K39" s="44">
        <f>+DWT!K$141</f>
        <v>2480</v>
      </c>
      <c r="L39" s="44">
        <f>+DWT!L$141</f>
        <v>2340</v>
      </c>
      <c r="M39" s="44">
        <f>+DWT!M$141</f>
        <v>2428</v>
      </c>
      <c r="N39" s="44">
        <f>+DWT!N$141</f>
        <v>2303</v>
      </c>
      <c r="O39" s="44">
        <f>+DWT!O$141</f>
        <v>2145</v>
      </c>
      <c r="P39" s="44">
        <f t="shared" si="4"/>
        <v>30754</v>
      </c>
      <c r="Q39" s="54"/>
      <c r="R39" s="54"/>
      <c r="S39" s="44">
        <f>SUM($D39:D39)</f>
        <v>3308</v>
      </c>
      <c r="T39" s="44">
        <f>SUM($D39:E39)</f>
        <v>5892</v>
      </c>
      <c r="U39" s="44">
        <f>SUM($D39:F39)</f>
        <v>8805</v>
      </c>
      <c r="V39" s="44">
        <f>SUM($D39:G39)</f>
        <v>11361</v>
      </c>
      <c r="W39" s="44">
        <f>SUM($D39:H39)</f>
        <v>14105</v>
      </c>
      <c r="X39" s="44">
        <f>SUM($D39:I39)</f>
        <v>16636</v>
      </c>
      <c r="Y39" s="44">
        <f>SUM($D39:J39)</f>
        <v>19058</v>
      </c>
      <c r="Z39" s="44">
        <f>SUM($D39:K39)</f>
        <v>21538</v>
      </c>
      <c r="AA39" s="44">
        <f>SUM($D39:L39)</f>
        <v>23878</v>
      </c>
      <c r="AB39" s="44">
        <f>SUM($D39:M39)</f>
        <v>26306</v>
      </c>
      <c r="AC39" s="44">
        <f>SUM($D39:N39)</f>
        <v>28609</v>
      </c>
      <c r="AD39" s="44">
        <f>SUM($D39:O39)</f>
        <v>30754</v>
      </c>
    </row>
    <row r="40" spans="1:30" s="43" customFormat="1" ht="15.1" customHeight="1">
      <c r="A40" s="63" t="s">
        <v>13</v>
      </c>
      <c r="B40" s="65" t="s">
        <v>8</v>
      </c>
      <c r="D40" s="44">
        <f>+OGB!D$141</f>
        <v>26</v>
      </c>
      <c r="E40" s="44">
        <f>+OGB!E$141</f>
        <v>17</v>
      </c>
      <c r="F40" s="44">
        <f>+OGB!F$141</f>
        <v>10</v>
      </c>
      <c r="G40" s="44">
        <f>+OGB!G$141</f>
        <v>28</v>
      </c>
      <c r="H40" s="44">
        <f>+OGB!H$141</f>
        <v>34</v>
      </c>
      <c r="I40" s="44">
        <f>+OGB!I$141</f>
        <v>68</v>
      </c>
      <c r="J40" s="44">
        <f>+OGB!J$141</f>
        <v>16</v>
      </c>
      <c r="K40" s="44">
        <f>+OGB!K$141</f>
        <v>24</v>
      </c>
      <c r="L40" s="44">
        <f>+OGB!L$141</f>
        <v>24</v>
      </c>
      <c r="M40" s="44">
        <f>+OGB!M$141</f>
        <v>44</v>
      </c>
      <c r="N40" s="44">
        <f>+OGB!N$141</f>
        <v>39</v>
      </c>
      <c r="O40" s="44">
        <f>+OGB!O$141</f>
        <v>18</v>
      </c>
      <c r="P40" s="44">
        <f t="shared" si="4"/>
        <v>348</v>
      </c>
      <c r="Q40" s="54"/>
      <c r="R40" s="54"/>
      <c r="S40" s="44">
        <f>SUM($D40:D40)</f>
        <v>26</v>
      </c>
      <c r="T40" s="44">
        <f>SUM($D40:E40)</f>
        <v>43</v>
      </c>
      <c r="U40" s="44">
        <f>SUM($D40:F40)</f>
        <v>53</v>
      </c>
      <c r="V40" s="44">
        <f>SUM($D40:G40)</f>
        <v>81</v>
      </c>
      <c r="W40" s="44">
        <f>SUM($D40:H40)</f>
        <v>115</v>
      </c>
      <c r="X40" s="44">
        <f>SUM($D40:I40)</f>
        <v>183</v>
      </c>
      <c r="Y40" s="44">
        <f>SUM($D40:J40)</f>
        <v>199</v>
      </c>
      <c r="Z40" s="44">
        <f>SUM($D40:K40)</f>
        <v>223</v>
      </c>
      <c r="AA40" s="44">
        <f>SUM($D40:L40)</f>
        <v>247</v>
      </c>
      <c r="AB40" s="44">
        <f>SUM($D40:M40)</f>
        <v>291</v>
      </c>
      <c r="AC40" s="44">
        <f>SUM($D40:N40)</f>
        <v>330</v>
      </c>
      <c r="AD40" s="44">
        <f>SUM($D40:O40)</f>
        <v>348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+PB!D$141</f>
        <v>1690</v>
      </c>
      <c r="E41" s="44">
        <f>+PB!E$141</f>
        <v>1676</v>
      </c>
      <c r="F41" s="44">
        <f>+PB!F$141</f>
        <v>1652</v>
      </c>
      <c r="G41" s="44">
        <f>+PB!G$141</f>
        <v>1600</v>
      </c>
      <c r="H41" s="44">
        <f>+PB!H$141</f>
        <v>1626</v>
      </c>
      <c r="I41" s="44">
        <f>+PB!I$141</f>
        <v>1906</v>
      </c>
      <c r="J41" s="44">
        <f>+PB!J$141</f>
        <v>2126</v>
      </c>
      <c r="K41" s="44">
        <f>+PB!K$141</f>
        <v>2148</v>
      </c>
      <c r="L41" s="44">
        <f>+PB!L$141</f>
        <v>1930</v>
      </c>
      <c r="M41" s="44">
        <f>+PB!M$141</f>
        <v>1806</v>
      </c>
      <c r="N41" s="44">
        <f>+PB!N$141</f>
        <v>1734</v>
      </c>
      <c r="O41" s="44">
        <f>+PB!O$141</f>
        <v>1486</v>
      </c>
      <c r="P41" s="44">
        <f t="shared" si="4"/>
        <v>21380</v>
      </c>
      <c r="Q41" s="41"/>
      <c r="R41" s="41"/>
      <c r="S41" s="44">
        <f>SUM($D41:D41)</f>
        <v>1690</v>
      </c>
      <c r="T41" s="44">
        <f>SUM($D41:E41)</f>
        <v>3366</v>
      </c>
      <c r="U41" s="44">
        <f>SUM($D41:F41)</f>
        <v>5018</v>
      </c>
      <c r="V41" s="44">
        <f>SUM($D41:G41)</f>
        <v>6618</v>
      </c>
      <c r="W41" s="44">
        <f>SUM($D41:H41)</f>
        <v>8244</v>
      </c>
      <c r="X41" s="44">
        <f>SUM($D41:I41)</f>
        <v>10150</v>
      </c>
      <c r="Y41" s="44">
        <f>SUM($D41:J41)</f>
        <v>12276</v>
      </c>
      <c r="Z41" s="44">
        <f>SUM($D41:K41)</f>
        <v>14424</v>
      </c>
      <c r="AA41" s="44">
        <f>SUM($D41:L41)</f>
        <v>16354</v>
      </c>
      <c r="AB41" s="44">
        <f>SUM($D41:M41)</f>
        <v>18160</v>
      </c>
      <c r="AC41" s="44">
        <f>SUM($D41:N41)</f>
        <v>19894</v>
      </c>
      <c r="AD41" s="44">
        <f>SUM($D41:O41)</f>
        <v>21380</v>
      </c>
    </row>
    <row r="42" spans="1:30" s="43" customFormat="1" ht="15.1" customHeight="1">
      <c r="A42" s="63" t="s">
        <v>75</v>
      </c>
      <c r="B42" s="65" t="s">
        <v>8</v>
      </c>
      <c r="D42" s="44">
        <f>+IBA!D$141</f>
        <v>1756</v>
      </c>
      <c r="E42" s="44">
        <f>+IBA!E$141</f>
        <v>2285</v>
      </c>
      <c r="F42" s="44">
        <f>+IBA!F$141</f>
        <v>2211</v>
      </c>
      <c r="G42" s="44">
        <f>+IBA!G$141</f>
        <v>1749</v>
      </c>
      <c r="H42" s="44">
        <f>+IBA!H$141</f>
        <v>4638</v>
      </c>
      <c r="I42" s="44">
        <f>+IBA!I$141</f>
        <v>7860</v>
      </c>
      <c r="J42" s="44">
        <f>+IBA!J$141</f>
        <v>8918</v>
      </c>
      <c r="K42" s="44">
        <f>+IBA!K$141</f>
        <v>9937</v>
      </c>
      <c r="L42" s="44">
        <f>+IBA!L$141</f>
        <v>7485</v>
      </c>
      <c r="M42" s="44">
        <f>+IBA!M$141</f>
        <v>3150</v>
      </c>
      <c r="N42" s="44">
        <f>+IBA!N$141</f>
        <v>1927</v>
      </c>
      <c r="O42" s="44">
        <f>+IBA!O$141</f>
        <v>1192</v>
      </c>
      <c r="P42" s="44">
        <f t="shared" si="4"/>
        <v>53108</v>
      </c>
      <c r="Q42" s="53"/>
      <c r="R42" s="53"/>
      <c r="S42" s="44">
        <f>SUM($D42:D42)</f>
        <v>1756</v>
      </c>
      <c r="T42" s="44">
        <f>SUM($D42:E42)</f>
        <v>4041</v>
      </c>
      <c r="U42" s="44">
        <f>SUM($D42:F42)</f>
        <v>6252</v>
      </c>
      <c r="V42" s="44">
        <f>SUM($D42:G42)</f>
        <v>8001</v>
      </c>
      <c r="W42" s="44">
        <f>SUM($D42:H42)</f>
        <v>12639</v>
      </c>
      <c r="X42" s="44">
        <f>SUM($D42:I42)</f>
        <v>20499</v>
      </c>
      <c r="Y42" s="44">
        <f>SUM($D42:J42)</f>
        <v>29417</v>
      </c>
      <c r="Z42" s="44">
        <f>SUM($D42:K42)</f>
        <v>39354</v>
      </c>
      <c r="AA42" s="44">
        <f>SUM($D42:L42)</f>
        <v>46839</v>
      </c>
      <c r="AB42" s="44">
        <f>SUM($D42:M42)</f>
        <v>49989</v>
      </c>
      <c r="AC42" s="44">
        <f>SUM($D42:N42)</f>
        <v>51916</v>
      </c>
      <c r="AD42" s="44">
        <f>SUM($D42:O42)</f>
        <v>53108</v>
      </c>
    </row>
    <row r="43" spans="1:30" s="43" customFormat="1" ht="15.1" customHeight="1">
      <c r="A43" s="63" t="s">
        <v>16</v>
      </c>
      <c r="B43" s="65" t="s">
        <v>8</v>
      </c>
      <c r="D43" s="44">
        <f>+SIBC!D$141</f>
        <v>0</v>
      </c>
      <c r="E43" s="44">
        <f>+SIBC!E$141</f>
        <v>0</v>
      </c>
      <c r="F43" s="44">
        <f>+SIBC!F$141</f>
        <v>0</v>
      </c>
      <c r="G43" s="44">
        <f>+SIBC!G$141</f>
        <v>0</v>
      </c>
      <c r="H43" s="44">
        <f>+SIBC!H$141</f>
        <v>0</v>
      </c>
      <c r="I43" s="44">
        <f>+SIBC!I$141</f>
        <v>0</v>
      </c>
      <c r="J43" s="44">
        <f>+SIBC!J$141</f>
        <v>0</v>
      </c>
      <c r="K43" s="44">
        <f>+SIBC!K$141</f>
        <v>0</v>
      </c>
      <c r="L43" s="44">
        <f>+SIBC!L$141</f>
        <v>0</v>
      </c>
      <c r="M43" s="44">
        <f>+SIBC!M$141</f>
        <v>0</v>
      </c>
      <c r="N43" s="44">
        <f>+SIBC!N$141</f>
        <v>0</v>
      </c>
      <c r="O43" s="44">
        <f>+SIBC!O$141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+TIBA!D$141</f>
        <v>0</v>
      </c>
      <c r="E44" s="44">
        <f>+TIBA!E$141</f>
        <v>0</v>
      </c>
      <c r="F44" s="44">
        <f>+TIBA!F$141</f>
        <v>0</v>
      </c>
      <c r="G44" s="44">
        <f>+TIBA!G$141</f>
        <v>0</v>
      </c>
      <c r="H44" s="44">
        <f>+TIBA!H$141</f>
        <v>0</v>
      </c>
      <c r="I44" s="44">
        <f>+TIBA!I$141</f>
        <v>0</v>
      </c>
      <c r="J44" s="44">
        <f>+TIBA!J$141</f>
        <v>0</v>
      </c>
      <c r="K44" s="44">
        <f>+TIBA!K$141</f>
        <v>0</v>
      </c>
      <c r="L44" s="44">
        <f>+TIBA!L$141</f>
        <v>0</v>
      </c>
      <c r="M44" s="44">
        <f>+TIBA!M$141</f>
        <v>0</v>
      </c>
      <c r="N44" s="44">
        <f>+TIBA!N$141</f>
        <v>0</v>
      </c>
      <c r="O44" s="44">
        <f>+TIBA!O$141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+LQB!D$141</f>
        <v>306</v>
      </c>
      <c r="E45" s="44">
        <f>+LQB!E$141</f>
        <v>346</v>
      </c>
      <c r="F45" s="44">
        <f>+LQB!F$141</f>
        <v>430</v>
      </c>
      <c r="G45" s="44">
        <f>+LQB!G$141</f>
        <v>594</v>
      </c>
      <c r="H45" s="44">
        <f>+LQB!H$141</f>
        <v>624</v>
      </c>
      <c r="I45" s="44">
        <f>+LQB!I$141</f>
        <v>572</v>
      </c>
      <c r="J45" s="44">
        <f>+LQB!J$141</f>
        <v>1030</v>
      </c>
      <c r="K45" s="44">
        <f>+LQB!K$141</f>
        <v>982</v>
      </c>
      <c r="L45" s="44">
        <f>+LQB!L$141</f>
        <v>748</v>
      </c>
      <c r="M45" s="44">
        <f>+LQB!M$141</f>
        <v>750</v>
      </c>
      <c r="N45" s="44">
        <f>+LQB!N$141</f>
        <v>500</v>
      </c>
      <c r="O45" s="44">
        <f>+LQB!O$141</f>
        <v>394</v>
      </c>
      <c r="P45" s="44">
        <f t="shared" si="4"/>
        <v>7276</v>
      </c>
      <c r="Q45" s="54"/>
      <c r="R45" s="54"/>
      <c r="S45" s="44">
        <f>SUM($D45:D45)</f>
        <v>306</v>
      </c>
      <c r="T45" s="44">
        <f>SUM($D45:E45)</f>
        <v>652</v>
      </c>
      <c r="U45" s="44">
        <f>SUM($D45:F45)</f>
        <v>1082</v>
      </c>
      <c r="V45" s="44">
        <f>SUM($D45:G45)</f>
        <v>1676</v>
      </c>
      <c r="W45" s="44">
        <f>SUM($D45:H45)</f>
        <v>2300</v>
      </c>
      <c r="X45" s="44">
        <f>SUM($D45:I45)</f>
        <v>2872</v>
      </c>
      <c r="Y45" s="44">
        <f>SUM($D45:J45)</f>
        <v>3902</v>
      </c>
      <c r="Z45" s="44">
        <f>SUM($D45:K45)</f>
        <v>4884</v>
      </c>
      <c r="AA45" s="44">
        <f>SUM($D45:L45)</f>
        <v>5632</v>
      </c>
      <c r="AB45" s="44">
        <f>SUM($D45:M45)</f>
        <v>6382</v>
      </c>
      <c r="AC45" s="44">
        <f>SUM($D45:N45)</f>
        <v>6882</v>
      </c>
      <c r="AD45" s="44">
        <f>SUM($D45:O45)</f>
        <v>7276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+RBW!D$141</f>
        <v>420</v>
      </c>
      <c r="E46" s="44">
        <f>+RBW!E$141</f>
        <v>394</v>
      </c>
      <c r="F46" s="44">
        <f>+RBW!F$141</f>
        <v>674</v>
      </c>
      <c r="G46" s="44">
        <f>+RBW!G$141</f>
        <v>1296</v>
      </c>
      <c r="H46" s="44">
        <f>+RBW!H$141</f>
        <v>2338</v>
      </c>
      <c r="I46" s="44">
        <f>+RBW!I$141</f>
        <v>2914</v>
      </c>
      <c r="J46" s="44">
        <f>+RBW!J$141</f>
        <v>3020</v>
      </c>
      <c r="K46" s="44">
        <f>+RBW!K$141</f>
        <v>2918</v>
      </c>
      <c r="L46" s="44">
        <f>+RBW!L$141</f>
        <v>2682</v>
      </c>
      <c r="M46" s="44">
        <f>+RBW!M$141</f>
        <v>2506</v>
      </c>
      <c r="N46" s="44">
        <f>+RBW!N$141</f>
        <v>878</v>
      </c>
      <c r="O46" s="44">
        <f>+RBW!O$141</f>
        <v>624</v>
      </c>
      <c r="P46" s="44">
        <f t="shared" si="4"/>
        <v>20664</v>
      </c>
      <c r="Q46" s="41"/>
      <c r="R46" s="41"/>
      <c r="S46" s="44">
        <f>SUM($D46:D46)</f>
        <v>420</v>
      </c>
      <c r="T46" s="44">
        <f>SUM($D46:E46)</f>
        <v>814</v>
      </c>
      <c r="U46" s="44">
        <f>SUM($D46:F46)</f>
        <v>1488</v>
      </c>
      <c r="V46" s="44">
        <f>SUM($D46:G46)</f>
        <v>2784</v>
      </c>
      <c r="W46" s="44">
        <f>SUM($D46:H46)</f>
        <v>5122</v>
      </c>
      <c r="X46" s="44">
        <f>SUM($D46:I46)</f>
        <v>8036</v>
      </c>
      <c r="Y46" s="44">
        <f>SUM($D46:J46)</f>
        <v>11056</v>
      </c>
      <c r="Z46" s="44">
        <f>SUM($D46:K46)</f>
        <v>13974</v>
      </c>
      <c r="AA46" s="44">
        <f>SUM($D46:L46)</f>
        <v>16656</v>
      </c>
      <c r="AB46" s="44">
        <f>SUM($D46:M46)</f>
        <v>19162</v>
      </c>
      <c r="AC46" s="44">
        <f>SUM($D46:N46)</f>
        <v>20040</v>
      </c>
      <c r="AD46" s="44">
        <f>SUM($D46:O46)</f>
        <v>20664</v>
      </c>
    </row>
    <row r="47" spans="1:30" s="43" customFormat="1" ht="15.1" customHeight="1">
      <c r="A47" s="63" t="s">
        <v>18</v>
      </c>
      <c r="B47" s="65" t="s">
        <v>8</v>
      </c>
      <c r="D47" s="44">
        <f>+WPB!D$141</f>
        <v>0</v>
      </c>
      <c r="E47" s="44">
        <f>+WPB!E$141</f>
        <v>0</v>
      </c>
      <c r="F47" s="44">
        <f>+WPB!F$141</f>
        <v>0</v>
      </c>
      <c r="G47" s="44">
        <f>+WPB!G$141</f>
        <v>0</v>
      </c>
      <c r="H47" s="44">
        <f>+WPB!H$141</f>
        <v>0</v>
      </c>
      <c r="I47" s="44">
        <f>+WPB!I$141</f>
        <v>0</v>
      </c>
      <c r="J47" s="44">
        <f>+WPB!J$141</f>
        <v>0</v>
      </c>
      <c r="K47" s="44">
        <f>+WPB!K$141</f>
        <v>0</v>
      </c>
      <c r="L47" s="44">
        <f>+WPB!L$141</f>
        <v>0</v>
      </c>
      <c r="M47" s="44">
        <f>+WPB!M$141</f>
        <v>0</v>
      </c>
      <c r="N47" s="44">
        <f>+WPB!N$141</f>
        <v>0</v>
      </c>
      <c r="O47" s="44">
        <f>+WPB!O$141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7863</v>
      </c>
      <c r="E48" s="44">
        <f t="shared" si="5"/>
        <v>7605</v>
      </c>
      <c r="F48" s="44">
        <f t="shared" si="5"/>
        <v>8283</v>
      </c>
      <c r="G48" s="44">
        <f t="shared" si="5"/>
        <v>8244</v>
      </c>
      <c r="H48" s="44">
        <f t="shared" si="5"/>
        <v>12475</v>
      </c>
      <c r="I48" s="44">
        <f t="shared" si="5"/>
        <v>16374</v>
      </c>
      <c r="J48" s="44">
        <f t="shared" si="5"/>
        <v>18009</v>
      </c>
      <c r="K48" s="44">
        <f t="shared" si="5"/>
        <v>19056</v>
      </c>
      <c r="L48" s="44">
        <f t="shared" si="5"/>
        <v>15732</v>
      </c>
      <c r="M48" s="44">
        <f t="shared" si="5"/>
        <v>11232</v>
      </c>
      <c r="N48" s="44">
        <f t="shared" si="5"/>
        <v>7859</v>
      </c>
      <c r="O48" s="44">
        <f t="shared" si="5"/>
        <v>6090</v>
      </c>
      <c r="P48" s="44">
        <f t="shared" si="5"/>
        <v>138822</v>
      </c>
      <c r="Q48" s="54"/>
      <c r="R48" s="54"/>
      <c r="S48" s="44">
        <f>SUM($D48:D48)</f>
        <v>7863</v>
      </c>
      <c r="T48" s="44">
        <f>SUM($D48:E48)</f>
        <v>15468</v>
      </c>
      <c r="U48" s="44">
        <f>SUM($D48:F48)</f>
        <v>23751</v>
      </c>
      <c r="V48" s="44">
        <f>SUM($D48:G48)</f>
        <v>31995</v>
      </c>
      <c r="W48" s="44">
        <f>SUM($D48:H48)</f>
        <v>44470</v>
      </c>
      <c r="X48" s="44">
        <f>SUM($D48:I48)</f>
        <v>60844</v>
      </c>
      <c r="Y48" s="44">
        <f>SUM($D48:J48)</f>
        <v>78853</v>
      </c>
      <c r="Z48" s="44">
        <f>SUM($D48:K48)</f>
        <v>97909</v>
      </c>
      <c r="AA48" s="44">
        <f>SUM($D48:L48)</f>
        <v>113641</v>
      </c>
      <c r="AB48" s="44">
        <f>SUM($D48:M48)</f>
        <v>124873</v>
      </c>
      <c r="AC48" s="44">
        <f>SUM($D48:N48)</f>
        <v>132732</v>
      </c>
      <c r="AD48" s="44">
        <f>SUM($D48:O48)</f>
        <v>138822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>SUMIF($A$11:$A$49,$A50,D$11:D$49)</f>
        <v>578163</v>
      </c>
      <c r="E50" s="44">
        <f t="shared" ref="E50:N50" si="6">SUMIF($A$11:$A$49,$A50,E$11:E$49)</f>
        <v>523963</v>
      </c>
      <c r="F50" s="44">
        <f t="shared" si="6"/>
        <v>613998</v>
      </c>
      <c r="G50" s="44">
        <f t="shared" si="6"/>
        <v>600391</v>
      </c>
      <c r="H50" s="44">
        <f t="shared" si="6"/>
        <v>628892</v>
      </c>
      <c r="I50" s="44">
        <f t="shared" si="6"/>
        <v>633441</v>
      </c>
      <c r="J50" s="44">
        <f t="shared" si="6"/>
        <v>637023</v>
      </c>
      <c r="K50" s="44">
        <f t="shared" si="6"/>
        <v>675185</v>
      </c>
      <c r="L50" s="44">
        <f t="shared" si="6"/>
        <v>595089</v>
      </c>
      <c r="M50" s="44">
        <f t="shared" si="6"/>
        <v>636547</v>
      </c>
      <c r="N50" s="44">
        <f t="shared" si="6"/>
        <v>573900</v>
      </c>
      <c r="O50" s="44">
        <f>SUMIF($A$11:$A$49,$A50,O$11:O$49)</f>
        <v>541922</v>
      </c>
      <c r="P50" s="44">
        <f>SUM(D50:O50)</f>
        <v>7238514</v>
      </c>
      <c r="Q50" s="53"/>
      <c r="R50" s="53"/>
      <c r="S50" s="44">
        <f>SUM($D50:D50)</f>
        <v>578163</v>
      </c>
      <c r="T50" s="44">
        <f>SUM($D50:E50)</f>
        <v>1102126</v>
      </c>
      <c r="U50" s="44">
        <f>SUM($D50:F50)</f>
        <v>1716124</v>
      </c>
      <c r="V50" s="44">
        <f>SUM($D50:G50)</f>
        <v>2316515</v>
      </c>
      <c r="W50" s="44">
        <f>SUM($D50:H50)</f>
        <v>2945407</v>
      </c>
      <c r="X50" s="44">
        <f>SUM($D50:I50)</f>
        <v>3578848</v>
      </c>
      <c r="Y50" s="44">
        <f>SUM($D50:J50)</f>
        <v>4215871</v>
      </c>
      <c r="Z50" s="44">
        <f>SUM($D50:K50)</f>
        <v>4891056</v>
      </c>
      <c r="AA50" s="44">
        <f>SUM($D50:L50)</f>
        <v>5486145</v>
      </c>
      <c r="AB50" s="44">
        <f>SUM($D50:M50)</f>
        <v>6122692</v>
      </c>
      <c r="AC50" s="44">
        <f>SUM($D50:N50)</f>
        <v>6696592</v>
      </c>
      <c r="AD50" s="44">
        <f>SUM($D50:O50)</f>
        <v>7238514</v>
      </c>
    </row>
    <row r="51" spans="1:30" s="43" customFormat="1" ht="15.1" customHeight="1">
      <c r="A51" s="63" t="s">
        <v>10</v>
      </c>
      <c r="B51" s="66" t="s">
        <v>67</v>
      </c>
      <c r="D51" s="44">
        <f t="shared" ref="D51:O60" si="7">SUMIF($A$11:$A$49,$A51,D$11:D$49)</f>
        <v>301328</v>
      </c>
      <c r="E51" s="44">
        <f t="shared" si="7"/>
        <v>292612</v>
      </c>
      <c r="F51" s="44">
        <f t="shared" si="7"/>
        <v>377649</v>
      </c>
      <c r="G51" s="44">
        <f t="shared" si="7"/>
        <v>367496</v>
      </c>
      <c r="H51" s="44">
        <f t="shared" si="7"/>
        <v>415459</v>
      </c>
      <c r="I51" s="44">
        <f t="shared" si="7"/>
        <v>435909</v>
      </c>
      <c r="J51" s="44">
        <f t="shared" si="7"/>
        <v>461302</v>
      </c>
      <c r="K51" s="44">
        <f t="shared" si="7"/>
        <v>494328</v>
      </c>
      <c r="L51" s="44">
        <f t="shared" si="7"/>
        <v>410181</v>
      </c>
      <c r="M51" s="44">
        <f t="shared" si="7"/>
        <v>414228</v>
      </c>
      <c r="N51" s="44">
        <f t="shared" si="7"/>
        <v>373495</v>
      </c>
      <c r="O51" s="44">
        <f>SUMIF($A$11:$A$49,$A51,O$11:O$49)</f>
        <v>352277</v>
      </c>
      <c r="P51" s="44">
        <f t="shared" ref="P51:P60" si="8">SUM(D51:O51)</f>
        <v>4696264</v>
      </c>
      <c r="Q51" s="54"/>
      <c r="R51" s="54"/>
      <c r="S51" s="44">
        <f>SUM($D51:D51)</f>
        <v>301328</v>
      </c>
      <c r="T51" s="44">
        <f>SUM($D51:E51)</f>
        <v>593940</v>
      </c>
      <c r="U51" s="44">
        <f>SUM($D51:F51)</f>
        <v>971589</v>
      </c>
      <c r="V51" s="44">
        <f>SUM($D51:G51)</f>
        <v>1339085</v>
      </c>
      <c r="W51" s="44">
        <f>SUM($D51:H51)</f>
        <v>1754544</v>
      </c>
      <c r="X51" s="44">
        <f>SUM($D51:I51)</f>
        <v>2190453</v>
      </c>
      <c r="Y51" s="44">
        <f>SUM($D51:J51)</f>
        <v>2651755</v>
      </c>
      <c r="Z51" s="44">
        <f>SUM($D51:K51)</f>
        <v>3146083</v>
      </c>
      <c r="AA51" s="44">
        <f>SUM($D51:L51)</f>
        <v>3556264</v>
      </c>
      <c r="AB51" s="44">
        <f>SUM($D51:M51)</f>
        <v>3970492</v>
      </c>
      <c r="AC51" s="44">
        <f>SUM($D51:N51)</f>
        <v>4343987</v>
      </c>
      <c r="AD51" s="44">
        <f>SUM($D51:O51)</f>
        <v>4696264</v>
      </c>
    </row>
    <row r="52" spans="1:30" s="43" customFormat="1" ht="15.1" customHeight="1">
      <c r="A52" s="63" t="s">
        <v>11</v>
      </c>
      <c r="B52" s="66" t="s">
        <v>67</v>
      </c>
      <c r="D52" s="44">
        <f t="shared" si="7"/>
        <v>312270</v>
      </c>
      <c r="E52" s="44">
        <f t="shared" si="7"/>
        <v>285237</v>
      </c>
      <c r="F52" s="44">
        <f t="shared" si="7"/>
        <v>344572</v>
      </c>
      <c r="G52" s="44">
        <f t="shared" si="7"/>
        <v>304932</v>
      </c>
      <c r="H52" s="44">
        <f t="shared" si="7"/>
        <v>310741</v>
      </c>
      <c r="I52" s="44">
        <f t="shared" si="7"/>
        <v>330375</v>
      </c>
      <c r="J52" s="44">
        <f t="shared" si="7"/>
        <v>328489</v>
      </c>
      <c r="K52" s="44">
        <f t="shared" si="7"/>
        <v>342007</v>
      </c>
      <c r="L52" s="44">
        <f t="shared" si="7"/>
        <v>324230</v>
      </c>
      <c r="M52" s="44">
        <f t="shared" si="7"/>
        <v>338501</v>
      </c>
      <c r="N52" s="44">
        <f t="shared" si="7"/>
        <v>323548</v>
      </c>
      <c r="O52" s="44">
        <f t="shared" si="7"/>
        <v>326811</v>
      </c>
      <c r="P52" s="44">
        <f t="shared" si="8"/>
        <v>3871713</v>
      </c>
      <c r="Q52" s="54"/>
      <c r="R52" s="54"/>
      <c r="S52" s="44">
        <f>SUM($D52:D52)</f>
        <v>312270</v>
      </c>
      <c r="T52" s="44">
        <f>SUM($D52:E52)</f>
        <v>597507</v>
      </c>
      <c r="U52" s="44">
        <f>SUM($D52:F52)</f>
        <v>942079</v>
      </c>
      <c r="V52" s="44">
        <f>SUM($D52:G52)</f>
        <v>1247011</v>
      </c>
      <c r="W52" s="44">
        <f>SUM($D52:H52)</f>
        <v>1557752</v>
      </c>
      <c r="X52" s="44">
        <f>SUM($D52:I52)</f>
        <v>1888127</v>
      </c>
      <c r="Y52" s="44">
        <f>SUM($D52:J52)</f>
        <v>2216616</v>
      </c>
      <c r="Z52" s="44">
        <f>SUM($D52:K52)</f>
        <v>2558623</v>
      </c>
      <c r="AA52" s="44">
        <f>SUM($D52:L52)</f>
        <v>2882853</v>
      </c>
      <c r="AB52" s="44">
        <f>SUM($D52:M52)</f>
        <v>3221354</v>
      </c>
      <c r="AC52" s="44">
        <f>SUM($D52:N52)</f>
        <v>3544902</v>
      </c>
      <c r="AD52" s="44">
        <f>SUM($D52:O52)</f>
        <v>3871713</v>
      </c>
    </row>
    <row r="53" spans="1:30" s="43" customFormat="1" ht="15.1" customHeight="1">
      <c r="A53" s="63" t="s">
        <v>13</v>
      </c>
      <c r="B53" s="66" t="s">
        <v>67</v>
      </c>
      <c r="D53" s="44">
        <f t="shared" si="7"/>
        <v>45997</v>
      </c>
      <c r="E53" s="44">
        <f t="shared" si="7"/>
        <v>45277</v>
      </c>
      <c r="F53" s="44">
        <f t="shared" si="7"/>
        <v>54332</v>
      </c>
      <c r="G53" s="44">
        <f t="shared" si="7"/>
        <v>52106</v>
      </c>
      <c r="H53" s="44">
        <f t="shared" si="7"/>
        <v>61153</v>
      </c>
      <c r="I53" s="44">
        <f t="shared" si="7"/>
        <v>62213</v>
      </c>
      <c r="J53" s="44">
        <f t="shared" si="7"/>
        <v>64342</v>
      </c>
      <c r="K53" s="44">
        <f t="shared" si="7"/>
        <v>68542</v>
      </c>
      <c r="L53" s="44">
        <f t="shared" si="7"/>
        <v>56705</v>
      </c>
      <c r="M53" s="44">
        <f t="shared" si="7"/>
        <v>57561</v>
      </c>
      <c r="N53" s="44">
        <f t="shared" si="7"/>
        <v>51072</v>
      </c>
      <c r="O53" s="44">
        <f t="shared" si="7"/>
        <v>55248</v>
      </c>
      <c r="P53" s="44">
        <f t="shared" si="8"/>
        <v>674548</v>
      </c>
      <c r="Q53" s="54"/>
      <c r="R53" s="54"/>
      <c r="S53" s="44">
        <f>SUM($D53:D53)</f>
        <v>45997</v>
      </c>
      <c r="T53" s="44">
        <f>SUM($D53:E53)</f>
        <v>91274</v>
      </c>
      <c r="U53" s="44">
        <f>SUM($D53:F53)</f>
        <v>145606</v>
      </c>
      <c r="V53" s="44">
        <f>SUM($D53:G53)</f>
        <v>197712</v>
      </c>
      <c r="W53" s="44">
        <f>SUM($D53:H53)</f>
        <v>258865</v>
      </c>
      <c r="X53" s="44">
        <f>SUM($D53:I53)</f>
        <v>321078</v>
      </c>
      <c r="Y53" s="44">
        <f>SUM($D53:J53)</f>
        <v>385420</v>
      </c>
      <c r="Z53" s="44">
        <f>SUM($D53:K53)</f>
        <v>453962</v>
      </c>
      <c r="AA53" s="44">
        <f>SUM($D53:L53)</f>
        <v>510667</v>
      </c>
      <c r="AB53" s="44">
        <f>SUM($D53:M53)</f>
        <v>568228</v>
      </c>
      <c r="AC53" s="44">
        <f>SUM($D53:N53)</f>
        <v>619300</v>
      </c>
      <c r="AD53" s="44">
        <f>SUM($D53:O53)</f>
        <v>674548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si="7"/>
        <v>353136</v>
      </c>
      <c r="E54" s="44">
        <f t="shared" si="7"/>
        <v>335564</v>
      </c>
      <c r="F54" s="44">
        <f t="shared" si="7"/>
        <v>432488</v>
      </c>
      <c r="G54" s="44">
        <f t="shared" si="7"/>
        <v>393486</v>
      </c>
      <c r="H54" s="44">
        <f t="shared" si="7"/>
        <v>449990</v>
      </c>
      <c r="I54" s="44">
        <f t="shared" si="7"/>
        <v>489277</v>
      </c>
      <c r="J54" s="44">
        <f t="shared" si="7"/>
        <v>580449</v>
      </c>
      <c r="K54" s="44">
        <f t="shared" si="7"/>
        <v>596094</v>
      </c>
      <c r="L54" s="44">
        <f t="shared" si="7"/>
        <v>446688</v>
      </c>
      <c r="M54" s="44">
        <f t="shared" si="7"/>
        <v>433705</v>
      </c>
      <c r="N54" s="44">
        <f t="shared" si="7"/>
        <v>380155</v>
      </c>
      <c r="O54" s="44">
        <f t="shared" si="7"/>
        <v>379613</v>
      </c>
      <c r="P54" s="44">
        <f t="shared" si="8"/>
        <v>5270645</v>
      </c>
      <c r="Q54" s="41"/>
      <c r="R54" s="41"/>
      <c r="S54" s="44">
        <f>SUM($D54:D54)</f>
        <v>353136</v>
      </c>
      <c r="T54" s="44">
        <f>SUM($D54:E54)</f>
        <v>688700</v>
      </c>
      <c r="U54" s="44">
        <f>SUM($D54:F54)</f>
        <v>1121188</v>
      </c>
      <c r="V54" s="44">
        <f>SUM($D54:G54)</f>
        <v>1514674</v>
      </c>
      <c r="W54" s="44">
        <f>SUM($D54:H54)</f>
        <v>1964664</v>
      </c>
      <c r="X54" s="44">
        <f>SUM($D54:I54)</f>
        <v>2453941</v>
      </c>
      <c r="Y54" s="44">
        <f>SUM($D54:J54)</f>
        <v>3034390</v>
      </c>
      <c r="Z54" s="44">
        <f>SUM($D54:K54)</f>
        <v>3630484</v>
      </c>
      <c r="AA54" s="44">
        <f>SUM($D54:L54)</f>
        <v>4077172</v>
      </c>
      <c r="AB54" s="44">
        <f>SUM($D54:M54)</f>
        <v>4510877</v>
      </c>
      <c r="AC54" s="44">
        <f>SUM($D54:N54)</f>
        <v>4891032</v>
      </c>
      <c r="AD54" s="44">
        <f>SUM($D54:O54)</f>
        <v>5270645</v>
      </c>
    </row>
    <row r="55" spans="1:30" s="43" customFormat="1" ht="15.1" customHeight="1">
      <c r="A55" s="63" t="s">
        <v>75</v>
      </c>
      <c r="B55" s="66" t="s">
        <v>67</v>
      </c>
      <c r="D55" s="44">
        <f t="shared" si="7"/>
        <v>99606</v>
      </c>
      <c r="E55" s="44">
        <f t="shared" si="7"/>
        <v>97845</v>
      </c>
      <c r="F55" s="44">
        <f t="shared" si="7"/>
        <v>115367</v>
      </c>
      <c r="G55" s="44">
        <f t="shared" si="7"/>
        <v>106224</v>
      </c>
      <c r="H55" s="44">
        <f t="shared" si="7"/>
        <v>129715</v>
      </c>
      <c r="I55" s="44">
        <f t="shared" si="7"/>
        <v>138002</v>
      </c>
      <c r="J55" s="44">
        <f t="shared" si="7"/>
        <v>148740</v>
      </c>
      <c r="K55" s="44">
        <f t="shared" si="7"/>
        <v>156254</v>
      </c>
      <c r="L55" s="44">
        <f t="shared" si="7"/>
        <v>131758</v>
      </c>
      <c r="M55" s="44">
        <f t="shared" si="7"/>
        <v>121974</v>
      </c>
      <c r="N55" s="44">
        <f t="shared" si="7"/>
        <v>103728</v>
      </c>
      <c r="O55" s="44">
        <f t="shared" si="7"/>
        <v>105807</v>
      </c>
      <c r="P55" s="44">
        <f t="shared" si="8"/>
        <v>1455020</v>
      </c>
      <c r="Q55" s="53"/>
      <c r="R55" s="53"/>
      <c r="S55" s="44">
        <f>SUM($D55:D55)</f>
        <v>99606</v>
      </c>
      <c r="T55" s="44">
        <f>SUM($D55:E55)</f>
        <v>197451</v>
      </c>
      <c r="U55" s="44">
        <f>SUM($D55:F55)</f>
        <v>312818</v>
      </c>
      <c r="V55" s="44">
        <f>SUM($D55:G55)</f>
        <v>419042</v>
      </c>
      <c r="W55" s="44">
        <f>SUM($D55:H55)</f>
        <v>548757</v>
      </c>
      <c r="X55" s="44">
        <f>SUM($D55:I55)</f>
        <v>686759</v>
      </c>
      <c r="Y55" s="44">
        <f>SUM($D55:J55)</f>
        <v>835499</v>
      </c>
      <c r="Z55" s="44">
        <f>SUM($D55:K55)</f>
        <v>991753</v>
      </c>
      <c r="AA55" s="44">
        <f>SUM($D55:L55)</f>
        <v>1123511</v>
      </c>
      <c r="AB55" s="44">
        <f>SUM($D55:M55)</f>
        <v>1245485</v>
      </c>
      <c r="AC55" s="44">
        <f>SUM($D55:N55)</f>
        <v>1349213</v>
      </c>
      <c r="AD55" s="44">
        <f>SUM($D55:O55)</f>
        <v>1455020</v>
      </c>
    </row>
    <row r="56" spans="1:30" s="43" customFormat="1" ht="15.1" customHeight="1">
      <c r="A56" s="63" t="s">
        <v>16</v>
      </c>
      <c r="B56" s="66" t="s">
        <v>67</v>
      </c>
      <c r="D56" s="44">
        <f t="shared" si="7"/>
        <v>177166</v>
      </c>
      <c r="E56" s="44">
        <f t="shared" si="7"/>
        <v>153921</v>
      </c>
      <c r="F56" s="44">
        <f t="shared" si="7"/>
        <v>192531</v>
      </c>
      <c r="G56" s="44">
        <f t="shared" si="7"/>
        <v>193488</v>
      </c>
      <c r="H56" s="44">
        <f t="shared" si="7"/>
        <v>217740</v>
      </c>
      <c r="I56" s="44">
        <f t="shared" si="7"/>
        <v>216288</v>
      </c>
      <c r="J56" s="44">
        <f t="shared" si="7"/>
        <v>215544</v>
      </c>
      <c r="K56" s="44">
        <f t="shared" si="7"/>
        <v>215685</v>
      </c>
      <c r="L56" s="44">
        <f t="shared" si="7"/>
        <v>205258</v>
      </c>
      <c r="M56" s="44">
        <f t="shared" si="7"/>
        <v>207660</v>
      </c>
      <c r="N56" s="44">
        <f t="shared" si="7"/>
        <v>190550</v>
      </c>
      <c r="O56" s="44">
        <f t="shared" si="7"/>
        <v>192056</v>
      </c>
      <c r="P56" s="44">
        <f t="shared" si="8"/>
        <v>2377887</v>
      </c>
      <c r="Q56" s="54"/>
      <c r="R56" s="54"/>
      <c r="S56" s="44">
        <f>SUM($D56:D56)</f>
        <v>177166</v>
      </c>
      <c r="T56" s="44">
        <f>SUM($D56:E56)</f>
        <v>331087</v>
      </c>
      <c r="U56" s="44">
        <f>SUM($D56:F56)</f>
        <v>523618</v>
      </c>
      <c r="V56" s="44">
        <f>SUM($D56:G56)</f>
        <v>717106</v>
      </c>
      <c r="W56" s="44">
        <f>SUM($D56:H56)</f>
        <v>934846</v>
      </c>
      <c r="X56" s="44">
        <f>SUM($D56:I56)</f>
        <v>1151134</v>
      </c>
      <c r="Y56" s="44">
        <f>SUM($D56:J56)</f>
        <v>1366678</v>
      </c>
      <c r="Z56" s="44">
        <f>SUM($D56:K56)</f>
        <v>1582363</v>
      </c>
      <c r="AA56" s="44">
        <f>SUM($D56:L56)</f>
        <v>1787621</v>
      </c>
      <c r="AB56" s="44">
        <f>SUM($D56:M56)</f>
        <v>1995281</v>
      </c>
      <c r="AC56" s="44">
        <f>SUM($D56:N56)</f>
        <v>2185831</v>
      </c>
      <c r="AD56" s="44">
        <f>SUM($D56:O56)</f>
        <v>2377887</v>
      </c>
    </row>
    <row r="57" spans="1:30" s="43" customFormat="1" ht="15.1" customHeight="1">
      <c r="A57" s="63" t="s">
        <v>17</v>
      </c>
      <c r="B57" s="66" t="s">
        <v>67</v>
      </c>
      <c r="D57" s="44">
        <f t="shared" si="7"/>
        <v>106211</v>
      </c>
      <c r="E57" s="44">
        <f t="shared" si="7"/>
        <v>105075</v>
      </c>
      <c r="F57" s="44">
        <f t="shared" si="7"/>
        <v>140074</v>
      </c>
      <c r="G57" s="44">
        <f t="shared" si="7"/>
        <v>146613</v>
      </c>
      <c r="H57" s="44">
        <f t="shared" si="7"/>
        <v>176855</v>
      </c>
      <c r="I57" s="44">
        <f t="shared" si="7"/>
        <v>195493</v>
      </c>
      <c r="J57" s="44">
        <f t="shared" si="7"/>
        <v>247891</v>
      </c>
      <c r="K57" s="44">
        <f t="shared" si="7"/>
        <v>253424</v>
      </c>
      <c r="L57" s="44">
        <f t="shared" si="7"/>
        <v>177383</v>
      </c>
      <c r="M57" s="44">
        <f t="shared" si="7"/>
        <v>164085</v>
      </c>
      <c r="N57" s="44">
        <f t="shared" si="7"/>
        <v>134154</v>
      </c>
      <c r="O57" s="44">
        <f t="shared" si="7"/>
        <v>121879</v>
      </c>
      <c r="P57" s="44">
        <f t="shared" si="8"/>
        <v>1969137</v>
      </c>
      <c r="Q57" s="54"/>
      <c r="R57" s="54"/>
      <c r="S57" s="44">
        <f>SUM($D57:D57)</f>
        <v>106211</v>
      </c>
      <c r="T57" s="44">
        <f>SUM($D57:E57)</f>
        <v>211286</v>
      </c>
      <c r="U57" s="44">
        <f>SUM($D57:F57)</f>
        <v>351360</v>
      </c>
      <c r="V57" s="44">
        <f>SUM($D57:G57)</f>
        <v>497973</v>
      </c>
      <c r="W57" s="44">
        <f>SUM($D57:H57)</f>
        <v>674828</v>
      </c>
      <c r="X57" s="44">
        <f>SUM($D57:I57)</f>
        <v>870321</v>
      </c>
      <c r="Y57" s="44">
        <f>SUM($D57:J57)</f>
        <v>1118212</v>
      </c>
      <c r="Z57" s="44">
        <f>SUM($D57:K57)</f>
        <v>1371636</v>
      </c>
      <c r="AA57" s="44">
        <f>SUM($D57:L57)</f>
        <v>1549019</v>
      </c>
      <c r="AB57" s="44">
        <f>SUM($D57:M57)</f>
        <v>1713104</v>
      </c>
      <c r="AC57" s="44">
        <f>SUM($D57:N57)</f>
        <v>1847258</v>
      </c>
      <c r="AD57" s="44">
        <f>SUM($D57:O57)</f>
        <v>1969137</v>
      </c>
    </row>
    <row r="58" spans="1:30" s="43" customFormat="1" ht="15.1" customHeight="1">
      <c r="A58" s="63" t="s">
        <v>12</v>
      </c>
      <c r="B58" s="66" t="s">
        <v>67</v>
      </c>
      <c r="D58" s="44">
        <f t="shared" si="7"/>
        <v>216429</v>
      </c>
      <c r="E58" s="44">
        <f t="shared" si="7"/>
        <v>210199</v>
      </c>
      <c r="F58" s="44">
        <f t="shared" si="7"/>
        <v>268404</v>
      </c>
      <c r="G58" s="44">
        <f t="shared" si="7"/>
        <v>254434</v>
      </c>
      <c r="H58" s="44">
        <f t="shared" si="7"/>
        <v>298813</v>
      </c>
      <c r="I58" s="44">
        <f t="shared" si="7"/>
        <v>306372</v>
      </c>
      <c r="J58" s="44">
        <f t="shared" si="7"/>
        <v>343307</v>
      </c>
      <c r="K58" s="44">
        <f t="shared" si="7"/>
        <v>370143</v>
      </c>
      <c r="L58" s="44">
        <f t="shared" si="7"/>
        <v>286249</v>
      </c>
      <c r="M58" s="44">
        <f t="shared" si="7"/>
        <v>295233</v>
      </c>
      <c r="N58" s="44">
        <f t="shared" si="7"/>
        <v>272752</v>
      </c>
      <c r="O58" s="44">
        <f t="shared" si="7"/>
        <v>267382</v>
      </c>
      <c r="P58" s="44">
        <f t="shared" si="8"/>
        <v>3389717</v>
      </c>
      <c r="Q58" s="54"/>
      <c r="R58" s="54"/>
      <c r="S58" s="44">
        <f>SUM($D58:D58)</f>
        <v>216429</v>
      </c>
      <c r="T58" s="44">
        <f>SUM($D58:E58)</f>
        <v>426628</v>
      </c>
      <c r="U58" s="44">
        <f>SUM($D58:F58)</f>
        <v>695032</v>
      </c>
      <c r="V58" s="44">
        <f>SUM($D58:G58)</f>
        <v>949466</v>
      </c>
      <c r="W58" s="44">
        <f>SUM($D58:H58)</f>
        <v>1248279</v>
      </c>
      <c r="X58" s="44">
        <f>SUM($D58:I58)</f>
        <v>1554651</v>
      </c>
      <c r="Y58" s="44">
        <f>SUM($D58:J58)</f>
        <v>1897958</v>
      </c>
      <c r="Z58" s="44">
        <f>SUM($D58:K58)</f>
        <v>2268101</v>
      </c>
      <c r="AA58" s="44">
        <f>SUM($D58:L58)</f>
        <v>2554350</v>
      </c>
      <c r="AB58" s="44">
        <f>SUM($D58:M58)</f>
        <v>2849583</v>
      </c>
      <c r="AC58" s="44">
        <f>SUM($D58:N58)</f>
        <v>3122335</v>
      </c>
      <c r="AD58" s="44">
        <f>SUM($D58:O58)</f>
        <v>3389717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si="7"/>
        <v>152195</v>
      </c>
      <c r="E59" s="44">
        <f t="shared" si="7"/>
        <v>146656</v>
      </c>
      <c r="F59" s="44">
        <f t="shared" si="7"/>
        <v>189389</v>
      </c>
      <c r="G59" s="44">
        <f t="shared" si="7"/>
        <v>192241</v>
      </c>
      <c r="H59" s="44">
        <f t="shared" si="7"/>
        <v>236413</v>
      </c>
      <c r="I59" s="44">
        <f t="shared" si="7"/>
        <v>256141</v>
      </c>
      <c r="J59" s="44">
        <f t="shared" si="7"/>
        <v>306130</v>
      </c>
      <c r="K59" s="44">
        <f t="shared" si="7"/>
        <v>315399</v>
      </c>
      <c r="L59" s="44">
        <f t="shared" si="7"/>
        <v>232977</v>
      </c>
      <c r="M59" s="44">
        <f t="shared" si="7"/>
        <v>215532</v>
      </c>
      <c r="N59" s="44">
        <f t="shared" si="7"/>
        <v>170587</v>
      </c>
      <c r="O59" s="44">
        <f t="shared" si="7"/>
        <v>179728</v>
      </c>
      <c r="P59" s="44">
        <f t="shared" si="8"/>
        <v>2593388</v>
      </c>
      <c r="Q59" s="41"/>
      <c r="R59" s="41"/>
      <c r="S59" s="44">
        <f>SUM($D59:D59)</f>
        <v>152195</v>
      </c>
      <c r="T59" s="44">
        <f>SUM($D59:E59)</f>
        <v>298851</v>
      </c>
      <c r="U59" s="44">
        <f>SUM($D59:F59)</f>
        <v>488240</v>
      </c>
      <c r="V59" s="44">
        <f>SUM($D59:G59)</f>
        <v>680481</v>
      </c>
      <c r="W59" s="44">
        <f>SUM($D59:H59)</f>
        <v>916894</v>
      </c>
      <c r="X59" s="44">
        <f>SUM($D59:I59)</f>
        <v>1173035</v>
      </c>
      <c r="Y59" s="44">
        <f>SUM($D59:J59)</f>
        <v>1479165</v>
      </c>
      <c r="Z59" s="44">
        <f>SUM($D59:K59)</f>
        <v>1794564</v>
      </c>
      <c r="AA59" s="44">
        <f>SUM($D59:L59)</f>
        <v>2027541</v>
      </c>
      <c r="AB59" s="44">
        <f>SUM($D59:M59)</f>
        <v>2243073</v>
      </c>
      <c r="AC59" s="44">
        <f>SUM($D59:N59)</f>
        <v>2413660</v>
      </c>
      <c r="AD59" s="44">
        <f>SUM($D59:O59)</f>
        <v>2593388</v>
      </c>
    </row>
    <row r="60" spans="1:30" s="43" customFormat="1" ht="15.1" customHeight="1">
      <c r="A60" s="63" t="s">
        <v>18</v>
      </c>
      <c r="B60" s="66" t="s">
        <v>67</v>
      </c>
      <c r="D60" s="44">
        <f t="shared" si="7"/>
        <v>35724</v>
      </c>
      <c r="E60" s="44">
        <f t="shared" si="7"/>
        <v>33255</v>
      </c>
      <c r="F60" s="44">
        <f t="shared" si="7"/>
        <v>40757</v>
      </c>
      <c r="G60" s="44">
        <f t="shared" si="7"/>
        <v>41332</v>
      </c>
      <c r="H60" s="44">
        <f t="shared" si="7"/>
        <v>49644</v>
      </c>
      <c r="I60" s="44">
        <f t="shared" si="7"/>
        <v>50669</v>
      </c>
      <c r="J60" s="44">
        <f t="shared" si="7"/>
        <v>53961</v>
      </c>
      <c r="K60" s="44">
        <f t="shared" si="7"/>
        <v>57716</v>
      </c>
      <c r="L60" s="44">
        <f t="shared" si="7"/>
        <v>47741</v>
      </c>
      <c r="M60" s="44">
        <f t="shared" si="7"/>
        <v>46455</v>
      </c>
      <c r="N60" s="44">
        <f t="shared" si="7"/>
        <v>39611</v>
      </c>
      <c r="O60" s="44">
        <f t="shared" si="7"/>
        <v>41902</v>
      </c>
      <c r="P60" s="44">
        <f t="shared" si="8"/>
        <v>538767</v>
      </c>
      <c r="Q60" s="53"/>
      <c r="R60" s="53"/>
      <c r="S60" s="44">
        <f>SUM($D60:D60)</f>
        <v>35724</v>
      </c>
      <c r="T60" s="44">
        <f>SUM($D60:E60)</f>
        <v>68979</v>
      </c>
      <c r="U60" s="44">
        <f>SUM($D60:F60)</f>
        <v>109736</v>
      </c>
      <c r="V60" s="44">
        <f>SUM($D60:G60)</f>
        <v>151068</v>
      </c>
      <c r="W60" s="44">
        <f>SUM($D60:H60)</f>
        <v>200712</v>
      </c>
      <c r="X60" s="44">
        <f>SUM($D60:I60)</f>
        <v>251381</v>
      </c>
      <c r="Y60" s="44">
        <f>SUM($D60:J60)</f>
        <v>305342</v>
      </c>
      <c r="Z60" s="44">
        <f>SUM($D60:K60)</f>
        <v>363058</v>
      </c>
      <c r="AA60" s="44">
        <f>SUM($D60:L60)</f>
        <v>410799</v>
      </c>
      <c r="AB60" s="44">
        <f>SUM($D60:M60)</f>
        <v>457254</v>
      </c>
      <c r="AC60" s="44">
        <f>SUM($D60:N60)</f>
        <v>496865</v>
      </c>
      <c r="AD60" s="44">
        <f>SUM($D60:O60)</f>
        <v>538767</v>
      </c>
    </row>
    <row r="61" spans="1:30" s="43" customFormat="1" ht="15.1" customHeight="1">
      <c r="A61" s="63"/>
      <c r="B61" s="68" t="s">
        <v>9</v>
      </c>
      <c r="D61" s="44">
        <f t="shared" ref="D61:M61" si="9">SUM(D50:D60)</f>
        <v>2378225</v>
      </c>
      <c r="E61" s="44">
        <f t="shared" si="9"/>
        <v>2229604</v>
      </c>
      <c r="F61" s="44">
        <f t="shared" si="9"/>
        <v>2769561</v>
      </c>
      <c r="G61" s="44">
        <f t="shared" si="9"/>
        <v>2652743</v>
      </c>
      <c r="H61" s="44">
        <f t="shared" si="9"/>
        <v>2975415</v>
      </c>
      <c r="I61" s="44">
        <f t="shared" si="9"/>
        <v>3114180</v>
      </c>
      <c r="J61" s="44">
        <f t="shared" si="9"/>
        <v>3387178</v>
      </c>
      <c r="K61" s="44">
        <f t="shared" si="9"/>
        <v>3544777</v>
      </c>
      <c r="L61" s="44">
        <f t="shared" si="9"/>
        <v>2914259</v>
      </c>
      <c r="M61" s="44">
        <f t="shared" si="9"/>
        <v>2931481</v>
      </c>
      <c r="N61" s="44">
        <f>SUM(N50:N60)</f>
        <v>2613552</v>
      </c>
      <c r="O61" s="44">
        <f>SUM(O50:O60)</f>
        <v>2564625</v>
      </c>
      <c r="P61" s="44">
        <f>SUM(P50:P60)</f>
        <v>34075600</v>
      </c>
      <c r="Q61" s="54"/>
      <c r="R61" s="54"/>
      <c r="S61" s="44">
        <f>SUM($D61:D61)</f>
        <v>2378225</v>
      </c>
      <c r="T61" s="44">
        <f>SUM($D61:E61)</f>
        <v>4607829</v>
      </c>
      <c r="U61" s="44">
        <f>SUM($D61:F61)</f>
        <v>7377390</v>
      </c>
      <c r="V61" s="44">
        <f>SUM($D61:G61)</f>
        <v>10030133</v>
      </c>
      <c r="W61" s="44">
        <f>SUM($D61:H61)</f>
        <v>13005548</v>
      </c>
      <c r="X61" s="44">
        <f>SUM($D61:I61)</f>
        <v>16119728</v>
      </c>
      <c r="Y61" s="44">
        <f>SUM($D61:J61)</f>
        <v>19506906</v>
      </c>
      <c r="Z61" s="44">
        <f>SUM($D61:K61)</f>
        <v>23051683</v>
      </c>
      <c r="AA61" s="44">
        <f>SUM($D61:L61)</f>
        <v>25965942</v>
      </c>
      <c r="AB61" s="44">
        <f>SUM($D61:M61)</f>
        <v>28897423</v>
      </c>
      <c r="AC61" s="44">
        <f>SUM($D61:N61)</f>
        <v>31510975</v>
      </c>
      <c r="AD61" s="44">
        <f>SUM($D61:O61)</f>
        <v>34075600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 tint="0.39997558519241921"/>
  </sheetPr>
  <dimension ref="A1:DZ124"/>
  <sheetViews>
    <sheetView zoomScale="70" zoomScaleNormal="70" workbookViewId="0">
      <pane xSplit="2" ySplit="8" topLeftCell="C9" activePane="bottomRight" state="frozen"/>
      <selection activeCell="J85" sqref="J85"/>
      <selection pane="topRight" activeCell="J85" sqref="J85"/>
      <selection pane="bottomLeft" activeCell="J85" sqref="J85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44140625" bestFit="1" customWidth="1"/>
    <col min="4" max="4" width="16.88671875" customWidth="1"/>
    <col min="5" max="5" width="10" customWidth="1"/>
    <col min="6" max="6" width="8.609375" customWidth="1"/>
    <col min="7" max="7" width="14.88671875" customWidth="1"/>
    <col min="8" max="8" width="17.38671875" customWidth="1"/>
    <col min="9" max="9" width="10" customWidth="1"/>
    <col min="10" max="10" width="8.609375" customWidth="1"/>
    <col min="11" max="11" width="15" customWidth="1"/>
    <col min="12" max="12" width="16.44140625" customWidth="1"/>
    <col min="13" max="13" width="15" customWidth="1"/>
    <col min="14" max="14" width="8.609375" customWidth="1"/>
    <col min="15" max="15" width="15.88671875" customWidth="1"/>
    <col min="16" max="16" width="20.109375" customWidth="1"/>
    <col min="17" max="17" width="10" customWidth="1"/>
    <col min="18" max="18" width="8.609375" customWidth="1"/>
    <col min="19" max="19" width="15.109375" customWidth="1"/>
    <col min="20" max="20" width="14" customWidth="1"/>
    <col min="21" max="21" width="14.44140625" customWidth="1"/>
    <col min="22" max="22" width="11.609375" customWidth="1"/>
    <col min="23" max="23" width="13.38671875" customWidth="1"/>
    <col min="24" max="24" width="16.109375" customWidth="1"/>
    <col min="25" max="25" width="14.44140625" customWidth="1"/>
    <col min="26" max="26" width="12.109375" customWidth="1"/>
    <col min="27" max="27" width="13.609375" customWidth="1"/>
    <col min="28" max="28" width="16.109375" customWidth="1"/>
    <col min="29" max="29" width="13.38671875" customWidth="1"/>
    <col min="30" max="30" width="11.609375" customWidth="1"/>
    <col min="31" max="31" width="15.109375" customWidth="1"/>
    <col min="32" max="32" width="15.88671875" customWidth="1"/>
    <col min="33" max="33" width="11" customWidth="1"/>
    <col min="34" max="34" width="12.609375" customWidth="1"/>
    <col min="35" max="35" width="14.88671875" customWidth="1"/>
    <col min="36" max="36" width="16.38671875" customWidth="1"/>
    <col min="37" max="37" width="13" customWidth="1"/>
    <col min="38" max="38" width="11.5546875" customWidth="1"/>
    <col min="39" max="39" width="14" customWidth="1"/>
    <col min="40" max="40" width="16.44140625" customWidth="1"/>
    <col min="41" max="41" width="16.38671875" customWidth="1"/>
    <col min="42" max="42" width="12.109375" customWidth="1"/>
    <col min="43" max="43" width="14.109375" customWidth="1"/>
    <col min="44" max="44" width="16.88671875" customWidth="1"/>
    <col min="45" max="45" width="12.609375" customWidth="1"/>
    <col min="46" max="46" width="12.38671875" customWidth="1"/>
    <col min="47" max="47" width="14.38671875" customWidth="1"/>
    <col min="48" max="48" width="17.88671875" customWidth="1"/>
    <col min="49" max="49" width="11" customWidth="1"/>
    <col min="50" max="50" width="8.609375" customWidth="1"/>
    <col min="51" max="51" width="14.44140625" customWidth="1"/>
    <col min="52" max="52" width="16.609375" customWidth="1"/>
    <col min="53" max="53" width="16.109375" customWidth="1"/>
    <col min="54" max="54" width="14.609375" customWidth="1"/>
    <col min="55" max="55" width="15.88671875" customWidth="1"/>
    <col min="56" max="56" width="17.88671875" customWidth="1"/>
    <col min="57" max="57" width="11.609375" bestFit="1" customWidth="1"/>
    <col min="58" max="58" width="8.609375" customWidth="1"/>
    <col min="59" max="59" width="16.38671875" customWidth="1"/>
    <col min="60" max="60" width="18.44140625" customWidth="1"/>
    <col min="61" max="61" width="11.609375" customWidth="1"/>
    <col min="62" max="62" width="11.38671875" customWidth="1"/>
    <col min="63" max="63" width="15.38671875" customWidth="1"/>
    <col min="64" max="64" width="15.609375" customWidth="1"/>
    <col min="65" max="65" width="11.609375" bestFit="1" customWidth="1"/>
    <col min="66" max="66" width="8.609375" customWidth="1"/>
    <col min="67" max="67" width="14.609375" customWidth="1"/>
    <col min="68" max="68" width="15.38671875" bestFit="1" customWidth="1"/>
    <col min="69" max="69" width="13.44140625" customWidth="1"/>
    <col min="70" max="70" width="11.38671875" customWidth="1"/>
    <col min="71" max="71" width="12.88671875" customWidth="1"/>
    <col min="72" max="72" width="15.609375" customWidth="1"/>
    <col min="73" max="73" width="15.38671875" customWidth="1"/>
    <col min="74" max="74" width="8.609375" customWidth="1"/>
    <col min="75" max="75" width="11.609375" bestFit="1" customWidth="1"/>
    <col min="76" max="76" width="15.38671875" customWidth="1"/>
    <col min="77" max="77" width="12.44140625" bestFit="1" customWidth="1"/>
    <col min="78" max="78" width="10.38671875" bestFit="1" customWidth="1"/>
    <col min="79" max="79" width="12.609375" bestFit="1" customWidth="1"/>
    <col min="80" max="80" width="16.38671875" bestFit="1" customWidth="1"/>
    <col min="81" max="81" width="11.609375" bestFit="1" customWidth="1"/>
    <col min="82" max="82" width="8.609375" customWidth="1"/>
    <col min="83" max="83" width="13" customWidth="1"/>
    <col min="84" max="84" width="12.609375" bestFit="1" customWidth="1"/>
    <col min="85" max="85" width="10.5546875" bestFit="1" customWidth="1"/>
    <col min="86" max="86" width="10.38671875" bestFit="1" customWidth="1"/>
    <col min="87" max="87" width="12.88671875" bestFit="1" customWidth="1"/>
    <col min="88" max="88" width="14.38671875" bestFit="1" customWidth="1"/>
    <col min="89" max="89" width="13.38671875" bestFit="1" customWidth="1"/>
    <col min="90" max="90" width="8.609375" customWidth="1"/>
    <col min="91" max="91" width="11.609375" bestFit="1" customWidth="1"/>
    <col min="92" max="92" width="11.609375" customWidth="1"/>
    <col min="93" max="93" width="12.109375" bestFit="1" customWidth="1"/>
    <col min="94" max="94" width="10.38671875" bestFit="1" customWidth="1"/>
    <col min="95" max="95" width="12.609375" bestFit="1" customWidth="1"/>
    <col min="96" max="96" width="13.5546875" customWidth="1"/>
    <col min="97" max="97" width="13.38671875" bestFit="1" customWidth="1"/>
    <col min="98" max="98" width="9.5546875" bestFit="1" customWidth="1"/>
    <col min="100" max="100" width="8.88671875" customWidth="1"/>
    <col min="101" max="101" width="36.38671875" hidden="1" customWidth="1"/>
    <col min="102" max="102" width="14.38671875" hidden="1" customWidth="1"/>
    <col min="103" max="103" width="8.88671875" hidden="1" customWidth="1"/>
    <col min="104" max="115" width="9" hidden="1" customWidth="1"/>
    <col min="116" max="117" width="1.44140625" hidden="1" customWidth="1"/>
    <col min="118" max="129" width="9" hidden="1" customWidth="1"/>
  </cols>
  <sheetData>
    <row r="1" spans="1:130">
      <c r="A1" s="6" t="s">
        <v>76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2012 - 2013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2012</v>
      </c>
      <c r="DA7" s="69">
        <f t="shared" ref="DA7:DK7" si="0">+CZ7</f>
        <v>2012</v>
      </c>
      <c r="DB7" s="69">
        <f t="shared" si="0"/>
        <v>2012</v>
      </c>
      <c r="DC7" s="69">
        <f t="shared" si="0"/>
        <v>2012</v>
      </c>
      <c r="DD7" s="69">
        <f t="shared" si="0"/>
        <v>2012</v>
      </c>
      <c r="DE7" s="69">
        <f t="shared" si="0"/>
        <v>2012</v>
      </c>
      <c r="DF7" s="69">
        <f t="shared" si="0"/>
        <v>2012</v>
      </c>
      <c r="DG7" s="69">
        <f t="shared" si="0"/>
        <v>2012</v>
      </c>
      <c r="DH7" s="69">
        <f t="shared" si="0"/>
        <v>2012</v>
      </c>
      <c r="DI7" s="69">
        <f t="shared" si="0"/>
        <v>2012</v>
      </c>
      <c r="DJ7" s="69">
        <f t="shared" si="0"/>
        <v>2012</v>
      </c>
      <c r="DK7" s="69">
        <f t="shared" si="0"/>
        <v>2012</v>
      </c>
      <c r="DL7" s="69"/>
      <c r="DM7" s="69"/>
      <c r="DN7" s="69">
        <f>+$D$8</f>
        <v>2013</v>
      </c>
      <c r="DO7" s="69">
        <f t="shared" ref="DO7:DY7" si="1">+DN7</f>
        <v>2013</v>
      </c>
      <c r="DP7" s="69">
        <f t="shared" si="1"/>
        <v>2013</v>
      </c>
      <c r="DQ7" s="69">
        <f t="shared" si="1"/>
        <v>2013</v>
      </c>
      <c r="DR7" s="69">
        <f t="shared" si="1"/>
        <v>2013</v>
      </c>
      <c r="DS7" s="69">
        <f t="shared" si="1"/>
        <v>2013</v>
      </c>
      <c r="DT7" s="69">
        <f t="shared" si="1"/>
        <v>2013</v>
      </c>
      <c r="DU7" s="69">
        <f t="shared" si="1"/>
        <v>2013</v>
      </c>
      <c r="DV7" s="69">
        <f t="shared" si="1"/>
        <v>2013</v>
      </c>
      <c r="DW7" s="69">
        <f t="shared" si="1"/>
        <v>2013</v>
      </c>
      <c r="DX7" s="69">
        <f t="shared" si="1"/>
        <v>2013</v>
      </c>
      <c r="DY7" s="69">
        <f t="shared" si="1"/>
        <v>2013</v>
      </c>
    </row>
    <row r="8" spans="1:130" ht="18" thickBot="1">
      <c r="A8" s="16" t="s">
        <v>21</v>
      </c>
      <c r="B8" s="17" t="s">
        <v>33</v>
      </c>
      <c r="C8" s="20">
        <v>2012</v>
      </c>
      <c r="D8" s="21">
        <v>2013</v>
      </c>
      <c r="E8" s="22" t="s">
        <v>3</v>
      </c>
      <c r="F8" s="23" t="s">
        <v>4</v>
      </c>
      <c r="G8" s="20">
        <f>+$C$8</f>
        <v>2012</v>
      </c>
      <c r="H8" s="21">
        <f>+$D$8</f>
        <v>2013</v>
      </c>
      <c r="I8" s="22" t="s">
        <v>3</v>
      </c>
      <c r="J8" s="23" t="s">
        <v>4</v>
      </c>
      <c r="K8" s="20">
        <f>+$C$8</f>
        <v>2012</v>
      </c>
      <c r="L8" s="21">
        <f>+$D$8</f>
        <v>2013</v>
      </c>
      <c r="M8" s="22" t="s">
        <v>3</v>
      </c>
      <c r="N8" s="23" t="s">
        <v>4</v>
      </c>
      <c r="O8" s="20">
        <f>+$C$8</f>
        <v>2012</v>
      </c>
      <c r="P8" s="21">
        <f>+$D$8</f>
        <v>2013</v>
      </c>
      <c r="Q8" s="22" t="s">
        <v>3</v>
      </c>
      <c r="R8" s="23" t="s">
        <v>4</v>
      </c>
      <c r="S8" s="20">
        <f>+$C$8</f>
        <v>2012</v>
      </c>
      <c r="T8" s="21">
        <f>+$D$8</f>
        <v>2013</v>
      </c>
      <c r="U8" s="22" t="s">
        <v>3</v>
      </c>
      <c r="V8" s="23" t="s">
        <v>4</v>
      </c>
      <c r="W8" s="20">
        <f>+$C$8</f>
        <v>2012</v>
      </c>
      <c r="X8" s="21">
        <f>+$D$8</f>
        <v>2013</v>
      </c>
      <c r="Y8" s="22" t="s">
        <v>3</v>
      </c>
      <c r="Z8" s="23" t="s">
        <v>4</v>
      </c>
      <c r="AA8" s="20">
        <f>+$C$8</f>
        <v>2012</v>
      </c>
      <c r="AB8" s="21">
        <f>+$D$8</f>
        <v>2013</v>
      </c>
      <c r="AC8" s="22" t="s">
        <v>3</v>
      </c>
      <c r="AD8" s="23" t="s">
        <v>4</v>
      </c>
      <c r="AE8" s="20">
        <f>+$C$8</f>
        <v>2012</v>
      </c>
      <c r="AF8" s="21">
        <f>+$D$8</f>
        <v>2013</v>
      </c>
      <c r="AG8" s="22" t="s">
        <v>3</v>
      </c>
      <c r="AH8" s="23" t="s">
        <v>4</v>
      </c>
      <c r="AI8" s="20">
        <f>+$C$8</f>
        <v>2012</v>
      </c>
      <c r="AJ8" s="21">
        <f>+$D$8</f>
        <v>2013</v>
      </c>
      <c r="AK8" s="22" t="s">
        <v>3</v>
      </c>
      <c r="AL8" s="23" t="s">
        <v>4</v>
      </c>
      <c r="AM8" s="20">
        <f>+$C$8</f>
        <v>2012</v>
      </c>
      <c r="AN8" s="21">
        <f>+$D$8</f>
        <v>2013</v>
      </c>
      <c r="AO8" s="22" t="s">
        <v>3</v>
      </c>
      <c r="AP8" s="23" t="s">
        <v>4</v>
      </c>
      <c r="AQ8" s="20">
        <f>+$C$8</f>
        <v>2012</v>
      </c>
      <c r="AR8" s="21">
        <f>+$D$8</f>
        <v>2013</v>
      </c>
      <c r="AS8" s="22" t="s">
        <v>3</v>
      </c>
      <c r="AT8" s="23" t="s">
        <v>4</v>
      </c>
      <c r="AU8" s="20">
        <f>+$C$8</f>
        <v>2012</v>
      </c>
      <c r="AV8" s="21">
        <f>+$D$8</f>
        <v>2013</v>
      </c>
      <c r="AW8" s="22" t="s">
        <v>3</v>
      </c>
      <c r="AX8" s="23" t="s">
        <v>4</v>
      </c>
      <c r="AY8" s="20">
        <f>+$C$8</f>
        <v>2012</v>
      </c>
      <c r="AZ8" s="21">
        <f>+$D$8</f>
        <v>2013</v>
      </c>
      <c r="BA8" s="22" t="s">
        <v>3</v>
      </c>
      <c r="BB8" s="23" t="s">
        <v>4</v>
      </c>
      <c r="BC8" s="20">
        <f>+$C$8</f>
        <v>2012</v>
      </c>
      <c r="BD8" s="21">
        <f>+$D$8</f>
        <v>2013</v>
      </c>
      <c r="BE8" s="22" t="s">
        <v>3</v>
      </c>
      <c r="BF8" s="23" t="s">
        <v>4</v>
      </c>
      <c r="BG8" s="20">
        <f>+$C$8</f>
        <v>2012</v>
      </c>
      <c r="BH8" s="21">
        <f>+$D$8</f>
        <v>2013</v>
      </c>
      <c r="BI8" s="22" t="s">
        <v>3</v>
      </c>
      <c r="BJ8" s="23" t="s">
        <v>4</v>
      </c>
      <c r="BK8" s="20">
        <f>+$C$8</f>
        <v>2012</v>
      </c>
      <c r="BL8" s="21">
        <f>+$D$8</f>
        <v>2013</v>
      </c>
      <c r="BM8" s="22" t="s">
        <v>3</v>
      </c>
      <c r="BN8" s="23" t="s">
        <v>4</v>
      </c>
      <c r="BO8" s="20">
        <f>+$C$8</f>
        <v>2012</v>
      </c>
      <c r="BP8" s="21">
        <f>+$D$8</f>
        <v>2013</v>
      </c>
      <c r="BQ8" s="22" t="s">
        <v>3</v>
      </c>
      <c r="BR8" s="23" t="s">
        <v>4</v>
      </c>
      <c r="BS8" s="20">
        <f>+$C$8</f>
        <v>2012</v>
      </c>
      <c r="BT8" s="21">
        <f>+$D$8</f>
        <v>2013</v>
      </c>
      <c r="BU8" s="22" t="s">
        <v>3</v>
      </c>
      <c r="BV8" s="23" t="s">
        <v>4</v>
      </c>
      <c r="BW8" s="20">
        <f>+$C$8</f>
        <v>2012</v>
      </c>
      <c r="BX8" s="21">
        <f>+$D$8</f>
        <v>2013</v>
      </c>
      <c r="BY8" s="22" t="s">
        <v>3</v>
      </c>
      <c r="BZ8" s="23" t="s">
        <v>4</v>
      </c>
      <c r="CA8" s="20">
        <f>+$C$8</f>
        <v>2012</v>
      </c>
      <c r="CB8" s="21">
        <f>+$D$8</f>
        <v>2013</v>
      </c>
      <c r="CC8" s="22" t="s">
        <v>3</v>
      </c>
      <c r="CD8" s="23" t="s">
        <v>4</v>
      </c>
      <c r="CE8" s="20">
        <f>+$C$8</f>
        <v>2012</v>
      </c>
      <c r="CF8" s="21">
        <f>+$D$8</f>
        <v>2013</v>
      </c>
      <c r="CG8" s="22" t="s">
        <v>3</v>
      </c>
      <c r="CH8" s="23" t="s">
        <v>4</v>
      </c>
      <c r="CI8" s="20">
        <f>+$C$8</f>
        <v>2012</v>
      </c>
      <c r="CJ8" s="21">
        <f>+$D$8</f>
        <v>2013</v>
      </c>
      <c r="CK8" s="22" t="s">
        <v>3</v>
      </c>
      <c r="CL8" s="23" t="s">
        <v>4</v>
      </c>
      <c r="CM8" s="20">
        <f>+$C$8</f>
        <v>2012</v>
      </c>
      <c r="CN8" s="21">
        <f>+$D$8</f>
        <v>2013</v>
      </c>
      <c r="CO8" s="22" t="s">
        <v>3</v>
      </c>
      <c r="CP8" s="23" t="s">
        <v>4</v>
      </c>
      <c r="CQ8" s="20">
        <f>+$C$8</f>
        <v>2012</v>
      </c>
      <c r="CR8" s="21">
        <f>+$D$8</f>
        <v>2013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351181</v>
      </c>
      <c r="D9" s="73">
        <f ca="1">OFFSET(CZ9,0,14,1,1)</f>
        <v>375332</v>
      </c>
      <c r="E9" s="18">
        <f ca="1">SUM(D9-C9)</f>
        <v>24151</v>
      </c>
      <c r="F9" s="19">
        <f ca="1">IF(E9=0,0,IF(C9=0,1,E9/C9))</f>
        <v>6.8770804798665069E-2</v>
      </c>
      <c r="G9" s="18">
        <f>SUMIF($C$6:F$6,G$5,$C9:F9)</f>
        <v>351181</v>
      </c>
      <c r="H9" s="73">
        <f ca="1">SUMIF($C$6:G$6,H$5,$C9:G9)</f>
        <v>375332</v>
      </c>
      <c r="I9" s="18">
        <f ca="1">SUM(H9-G9)</f>
        <v>24151</v>
      </c>
      <c r="J9" s="19">
        <f ca="1">IF(I9=0,0,IF(G9=0,1,I9/G9))</f>
        <v>6.8770804798665069E-2</v>
      </c>
      <c r="K9" s="18">
        <f>+DA9</f>
        <v>344819</v>
      </c>
      <c r="L9" s="73">
        <f ca="1">OFFSET(DA9,0,14,1,1)</f>
        <v>348452</v>
      </c>
      <c r="M9" s="18">
        <f ca="1">SUM(L9-K9)</f>
        <v>3633</v>
      </c>
      <c r="N9" s="19">
        <f ca="1">IF(M9=0,0,IF(K9=0,1,M9/K9))</f>
        <v>1.0535962345462401E-2</v>
      </c>
      <c r="O9" s="18">
        <f>SUMIF($C$6:N$6,O$5,$C9:N9)</f>
        <v>696000</v>
      </c>
      <c r="P9" s="73">
        <f ca="1">SUMIF($C$6:O$6,P$5,$C9:O9)</f>
        <v>723784</v>
      </c>
      <c r="Q9" s="18">
        <f ca="1">SUM(P9-O9)</f>
        <v>27784</v>
      </c>
      <c r="R9" s="19">
        <f ca="1">IF(Q9=0,0,IF(O9=0,1,Q9/O9))</f>
        <v>3.9919540229885059E-2</v>
      </c>
      <c r="S9" s="18">
        <f>+DB9</f>
        <v>403883</v>
      </c>
      <c r="T9" s="73">
        <f ca="1">OFFSET(DB9,0,14,1,1)</f>
        <v>423471</v>
      </c>
      <c r="U9" s="18">
        <f ca="1">SUM(T9-S9)</f>
        <v>19588</v>
      </c>
      <c r="V9" s="19">
        <f ca="1">IF(U9=0,0,IF(S9=0,1,U9/S9))</f>
        <v>4.8499194073531197E-2</v>
      </c>
      <c r="W9" s="18">
        <f>SUMIF($C$6:V$6,W$5,$C9:V9)</f>
        <v>1099883</v>
      </c>
      <c r="X9" s="73">
        <f ca="1">SUMIF($C$6:W$6,X$5,$C9:W9)</f>
        <v>1147255</v>
      </c>
      <c r="Y9" s="18">
        <f ca="1">SUM(X9-W9)</f>
        <v>47372</v>
      </c>
      <c r="Z9" s="19">
        <f ca="1">IF(Y9=0,0,IF(W9=0,1,Y9/W9))</f>
        <v>4.3070035631062577E-2</v>
      </c>
      <c r="AA9" s="18">
        <f>+DC9</f>
        <v>389075</v>
      </c>
      <c r="AB9" s="73">
        <f ca="1">OFFSET(DC9,0,14,1,1)</f>
        <v>402766</v>
      </c>
      <c r="AC9" s="18">
        <f ca="1">SUM(AB9-AA9)</f>
        <v>13691</v>
      </c>
      <c r="AD9" s="19">
        <f ca="1">IF(AC9=0,0,IF(AA9=0,1,AC9/AA9))</f>
        <v>3.5188588318447601E-2</v>
      </c>
      <c r="AE9" s="18">
        <f>SUMIF($C$6:AD$6,AE$5,$C9:AD9)</f>
        <v>1488958</v>
      </c>
      <c r="AF9" s="73">
        <f ca="1">SUMIF($C$6:AE$6,AF$5,$C9:AE9)</f>
        <v>1550021</v>
      </c>
      <c r="AG9" s="18">
        <f ca="1">SUM(AF9-AE9)</f>
        <v>61063</v>
      </c>
      <c r="AH9" s="19">
        <f ca="1">IF(AG9=0,0,IF(AE9=0,1,AG9/AE9))</f>
        <v>4.1010559062109209E-2</v>
      </c>
      <c r="AI9" s="18">
        <f>+DD9</f>
        <v>419232</v>
      </c>
      <c r="AJ9" s="73">
        <f ca="1">OFFSET(DD9,0,14,1,1)</f>
        <v>422777</v>
      </c>
      <c r="AK9" s="18">
        <f ca="1">SUM(AJ9-AI9)</f>
        <v>3545</v>
      </c>
      <c r="AL9" s="19">
        <f ca="1">IF(AK9=0,0,IF(AI9=0,1,AK9/AI9))</f>
        <v>8.4559384779787795E-3</v>
      </c>
      <c r="AM9" s="18">
        <f>SUMIF($C$6:AL$6,AM$5,$C9:AL9)</f>
        <v>1908190</v>
      </c>
      <c r="AN9" s="73">
        <f ca="1">SUMIF($C$6:AM$6,AN$5,$C9:AM9)</f>
        <v>1972798</v>
      </c>
      <c r="AO9" s="18">
        <f ca="1">SUM(AN9-AM9)</f>
        <v>64608</v>
      </c>
      <c r="AP9" s="19">
        <f ca="1">IF(AO9=0,0,IF(AM9=0,1,AO9/AM9))</f>
        <v>3.3858263590103709E-2</v>
      </c>
      <c r="AQ9" s="18">
        <f>+DE9</f>
        <v>415082</v>
      </c>
      <c r="AR9" s="73">
        <f ca="1">OFFSET(DE9,0,14,1,1)</f>
        <v>417145</v>
      </c>
      <c r="AS9" s="18">
        <f ca="1">SUM(AR9-AQ9)</f>
        <v>2063</v>
      </c>
      <c r="AT9" s="19">
        <f ca="1">IF(AS9=0,0,IF(AQ9=0,1,AS9/AQ9))</f>
        <v>4.9701022930408933E-3</v>
      </c>
      <c r="AU9" s="18">
        <f>SUMIF($C$6:AT$6,AU$5,$C9:AT9)</f>
        <v>2323272</v>
      </c>
      <c r="AV9" s="73">
        <f ca="1">SUMIF($C$6:AU$6,AV$5,$C9:AU9)</f>
        <v>2389943</v>
      </c>
      <c r="AW9" s="18">
        <f ca="1">SUM(AV9-AU9)</f>
        <v>66671</v>
      </c>
      <c r="AX9" s="19">
        <f ca="1">IF(AW9=0,0,IF(AU9=0,1,AW9/AU9))</f>
        <v>2.8697027295986006E-2</v>
      </c>
      <c r="AY9" s="18">
        <f>+DF9</f>
        <v>421888</v>
      </c>
      <c r="AZ9" s="73">
        <f ca="1">OFFSET(DF9,0,14,1,1)</f>
        <v>436972</v>
      </c>
      <c r="BA9" s="18">
        <f ca="1">SUM(AZ9-AY9)</f>
        <v>15084</v>
      </c>
      <c r="BB9" s="19">
        <f ca="1">IF(BA9=0,0,IF(AY9=0,1,BA9/AY9))</f>
        <v>3.5753564927184463E-2</v>
      </c>
      <c r="BC9" s="18">
        <f>SUMIF($C$6:BB$6,BC$5,$C9:BB9)</f>
        <v>2745160</v>
      </c>
      <c r="BD9" s="73">
        <f ca="1">SUMIF($C$6:BC$6,BD$5,$C9:BC9)</f>
        <v>2826915</v>
      </c>
      <c r="BE9" s="18">
        <f ca="1">SUM(BD9-BC9)</f>
        <v>81755</v>
      </c>
      <c r="BF9" s="19">
        <f ca="1">IF(BE9=0,0,IF(BC9=0,1,BE9/BC9))</f>
        <v>2.9781506360285009E-2</v>
      </c>
      <c r="BG9" s="18">
        <f>+DG9</f>
        <v>451571</v>
      </c>
      <c r="BH9" s="73">
        <f ca="1">OFFSET(DG9,0,14,1,1)</f>
        <v>469696</v>
      </c>
      <c r="BI9" s="18">
        <f ca="1">SUM(BH9-BG9)</f>
        <v>18125</v>
      </c>
      <c r="BJ9" s="19">
        <f ca="1">IF(BI9=0,0,IF(BG9=0,1,BI9/BG9))</f>
        <v>4.0137652772210791E-2</v>
      </c>
      <c r="BK9" s="18">
        <f>SUMIF($C$6:BJ$6,BK$5,$C9:BJ9)</f>
        <v>3196731</v>
      </c>
      <c r="BL9" s="73">
        <f ca="1">SUMIF($C$6:BK$6,BL$5,$C9:BK9)</f>
        <v>3296611</v>
      </c>
      <c r="BM9" s="18">
        <f ca="1">SUM(BL9-BK9)</f>
        <v>99880</v>
      </c>
      <c r="BN9" s="19">
        <f ca="1">IF(BM9=0,0,IF(BK9=0,1,BM9/BK9))</f>
        <v>3.1244418125891731E-2</v>
      </c>
      <c r="BO9" s="18">
        <f>+DH9</f>
        <v>399499</v>
      </c>
      <c r="BP9" s="73">
        <f ca="1">OFFSET(DH9,0,14,1,1)</f>
        <v>399924</v>
      </c>
      <c r="BQ9" s="18">
        <f ca="1">SUM(BP9-BO9)</f>
        <v>425</v>
      </c>
      <c r="BR9" s="19">
        <f ca="1">IF(BQ9=0,0,IF(BO9=0,1,BQ9/BO9))</f>
        <v>1.0638324501438051E-3</v>
      </c>
      <c r="BS9" s="18">
        <f>SUMIF($C$6:BR$6,BS$5,$C9:BR9)</f>
        <v>3596230</v>
      </c>
      <c r="BT9" s="73">
        <f ca="1">SUMIF($C$6:BS$6,BT$5,$C9:BS9)</f>
        <v>3696535</v>
      </c>
      <c r="BU9" s="18">
        <f ca="1">SUM(BT9-BS9)</f>
        <v>100305</v>
      </c>
      <c r="BV9" s="19">
        <f ca="1">IF(BU9=0,0,IF(BS9=0,1,BU9/BS9))</f>
        <v>2.7891708817289217E-2</v>
      </c>
      <c r="BW9" s="18">
        <f>+DI9</f>
        <v>418515</v>
      </c>
      <c r="BX9" s="73">
        <f ca="1">OFFSET(DI9,0,14,1,1)</f>
        <v>422852</v>
      </c>
      <c r="BY9" s="18">
        <f ca="1">SUM(BX9-BW9)</f>
        <v>4337</v>
      </c>
      <c r="BZ9" s="19">
        <f ca="1">IF(BY9=0,0,IF(BW9=0,1,BY9/BW9))</f>
        <v>1.0362830483973096E-2</v>
      </c>
      <c r="CA9" s="18">
        <f>SUMIF($C$6:BZ$6,CA$5,$C9:BZ9)</f>
        <v>4014745</v>
      </c>
      <c r="CB9" s="73">
        <f ca="1">SUMIF($C$6:CA$6,CB$5,$C9:CA9)</f>
        <v>4119387</v>
      </c>
      <c r="CC9" s="18">
        <f ca="1">SUM(CB9-CA9)</f>
        <v>104642</v>
      </c>
      <c r="CD9" s="19">
        <f ca="1">IF(CC9=0,0,IF(CA9=0,1,CC9/CA9))</f>
        <v>2.6064420031658299E-2</v>
      </c>
      <c r="CE9" s="18">
        <f>+DJ9</f>
        <v>397904</v>
      </c>
      <c r="CF9" s="73">
        <f ca="1">OFFSET(DJ9,0,14,1,1)</f>
        <v>387116</v>
      </c>
      <c r="CG9" s="18">
        <f ca="1">SUM(CF9-CE9)</f>
        <v>-10788</v>
      </c>
      <c r="CH9" s="19">
        <f ca="1">IF(CG9=0,0,IF(CE9=0,1,CG9/CE9))</f>
        <v>-2.7112067232297237E-2</v>
      </c>
      <c r="CI9" s="18">
        <f>SUMIF($C$6:CH$6,CI$5,$C9:CH9)</f>
        <v>4412649</v>
      </c>
      <c r="CJ9" s="73">
        <f ca="1">SUMIF($C$6:CI$6,CJ$5,$C9:CI9)</f>
        <v>4506503</v>
      </c>
      <c r="CK9" s="18">
        <f ca="1">SUM(CJ9-CI9)</f>
        <v>93854</v>
      </c>
      <c r="CL9" s="19">
        <f ca="1">IF(CK9=0,0,IF(CI9=0,1,CK9/CI9))</f>
        <v>2.126931011281432E-2</v>
      </c>
      <c r="CM9" s="18">
        <f>+DK9</f>
        <v>387842</v>
      </c>
      <c r="CN9" s="73">
        <f ca="1">OFFSET(DK9,0,14,1,1)</f>
        <v>389036</v>
      </c>
      <c r="CO9" s="18">
        <f ca="1">SUM(CN9-CM9)</f>
        <v>1194</v>
      </c>
      <c r="CP9" s="19">
        <f ca="1">IF(CO9=0,0,IF(CM9=0,1,CO9/CM9))</f>
        <v>3.078573233430108E-3</v>
      </c>
      <c r="CQ9" s="18">
        <f>SUMIF($C$6:CP$6,CQ$5,$C9:CP9)</f>
        <v>4800491</v>
      </c>
      <c r="CR9" s="73">
        <f ca="1">SUMIF($C$6:CQ$6,CR$5,$C9:CQ9)</f>
        <v>4895539</v>
      </c>
      <c r="CS9" s="18">
        <f ca="1">SUM(CR9-CQ9)</f>
        <v>95048</v>
      </c>
      <c r="CT9" s="19">
        <f ca="1">IF(CS9=0,0,IF(CQ9=0,1,CS9/CQ9))</f>
        <v>1.9799641328355787E-2</v>
      </c>
      <c r="CW9" t="s">
        <v>5</v>
      </c>
      <c r="CX9" t="s">
        <v>6</v>
      </c>
      <c r="CZ9" s="74">
        <f>SUMIF(AMB!$A$93:$A$103,'2012-2013'!CZ$7,AMB!D$93:D$103)</f>
        <v>351181</v>
      </c>
      <c r="DA9" s="74">
        <f>SUMIF(AMB!$A$93:$A$103,'2012-2013'!DA$7,AMB!E$93:E$103)</f>
        <v>344819</v>
      </c>
      <c r="DB9" s="74">
        <f>SUMIF(AMB!$A$93:$A$103,'2012-2013'!DB$7,AMB!F$93:F$103)</f>
        <v>403883</v>
      </c>
      <c r="DC9" s="74">
        <f>SUMIF(AMB!$A$93:$A$103,'2012-2013'!DC$7,AMB!G$93:G$103)</f>
        <v>389075</v>
      </c>
      <c r="DD9" s="74">
        <f>SUMIF(AMB!$A$93:$A$103,'2012-2013'!DD$7,AMB!H$93:H$103)</f>
        <v>419232</v>
      </c>
      <c r="DE9" s="74">
        <f>SUMIF(AMB!$A$93:$A$103,'2012-2013'!DE$7,AMB!I$93:I$103)</f>
        <v>415082</v>
      </c>
      <c r="DF9" s="74">
        <f>SUMIF(AMB!$A$93:$A$103,'2012-2013'!DF$7,AMB!J$93:J$103)</f>
        <v>421888</v>
      </c>
      <c r="DG9" s="74">
        <f>SUMIF(AMB!$A$93:$A$103,'2012-2013'!DG$7,AMB!K$93:K$103)</f>
        <v>451571</v>
      </c>
      <c r="DH9" s="74">
        <f>SUMIF(AMB!$A$93:$A$103,'2012-2013'!DH$7,AMB!L$93:L$103)</f>
        <v>399499</v>
      </c>
      <c r="DI9" s="74">
        <f>SUMIF(AMB!$A$93:$A$103,'2012-2013'!DI$7,AMB!M$93:M$103)</f>
        <v>418515</v>
      </c>
      <c r="DJ9" s="74">
        <f>SUMIF(AMB!$A$93:$A$103,'2012-2013'!DJ$7,AMB!N$93:N$103)</f>
        <v>397904</v>
      </c>
      <c r="DK9" s="74">
        <f>SUMIF(AMB!$A$93:$A$103,'2012-2013'!DK$7,AMB!O$93:O$103)</f>
        <v>387842</v>
      </c>
      <c r="DN9" s="74">
        <f>SUMIF(AMB!$A$93:$A$103,'2012-2013'!DN$7,AMB!D$93:D$103)</f>
        <v>375332</v>
      </c>
      <c r="DO9" s="74">
        <f>SUMIF(AMB!$A$93:$A$103,'2012-2013'!DO$7,AMB!E$93:E$103)</f>
        <v>348452</v>
      </c>
      <c r="DP9" s="74">
        <f>SUMIF(AMB!$A$93:$A$103,'2012-2013'!DP$7,AMB!F$93:F$103)</f>
        <v>423471</v>
      </c>
      <c r="DQ9" s="74">
        <f>SUMIF(AMB!$A$93:$A$103,'2012-2013'!DQ$7,AMB!G$93:G$103)</f>
        <v>402766</v>
      </c>
      <c r="DR9" s="74">
        <f>SUMIF(AMB!$A$93:$A$103,'2012-2013'!DR$7,AMB!H$93:H$103)</f>
        <v>422777</v>
      </c>
      <c r="DS9" s="74">
        <f>SUMIF(AMB!$A$93:$A$103,'2012-2013'!DS$7,AMB!I$93:I$103)</f>
        <v>417145</v>
      </c>
      <c r="DT9" s="74">
        <f>SUMIF(AMB!$A$93:$A$103,'2012-2013'!DT$7,AMB!J$93:J$103)</f>
        <v>436972</v>
      </c>
      <c r="DU9" s="74">
        <f>SUMIF(AMB!$A$93:$A$103,'2012-2013'!DU$7,AMB!K$93:K$103)</f>
        <v>469696</v>
      </c>
      <c r="DV9" s="74">
        <f>SUMIF(AMB!$A$93:$A$103,'2012-2013'!DV$7,AMB!L$93:L$103)</f>
        <v>399924</v>
      </c>
      <c r="DW9" s="74">
        <f>SUMIF(AMB!$A$93:$A$103,'2012-2013'!DW$7,AMB!M$93:M$103)</f>
        <v>422852</v>
      </c>
      <c r="DX9" s="74">
        <f>SUMIF(AMB!$A$93:$A$103,'2012-2013'!DX$7,AMB!N$93:N$103)</f>
        <v>387116</v>
      </c>
      <c r="DY9" s="74">
        <f>SUMIF(AMB!$A$93:$A$103,'2012-2013'!DY$7,AMB!O$93:O$103)</f>
        <v>389036</v>
      </c>
    </row>
    <row r="10" spans="1:130">
      <c r="A10" s="84" t="str">
        <f>+CW11</f>
        <v>Ambassador Bridge</v>
      </c>
      <c r="B10" s="26" t="s">
        <v>7</v>
      </c>
      <c r="C10" s="18">
        <f>+CZ10</f>
        <v>222494</v>
      </c>
      <c r="D10" s="73">
        <f ca="1">OFFSET(CZ10,0,14,1,1)</f>
        <v>185163</v>
      </c>
      <c r="E10" s="18">
        <f ca="1">SUM(D10-C10)</f>
        <v>-37331</v>
      </c>
      <c r="F10" s="19">
        <f ca="1">IF(E10=0,0,IF(C10=0,1,E10/C10))</f>
        <v>-0.16778429980134296</v>
      </c>
      <c r="G10" s="18">
        <f>SUMIF($C$6:F$6,G$5,$C10:F10)</f>
        <v>222494</v>
      </c>
      <c r="H10" s="73">
        <f ca="1">SUMIF($C$6:G$6,H$5,$C10:G10)</f>
        <v>185163</v>
      </c>
      <c r="I10" s="18">
        <f ca="1">SUM(H10-G10)</f>
        <v>-37331</v>
      </c>
      <c r="J10" s="19">
        <f ca="1">IF(I10=0,0,IF(G10=0,1,I10/G10))</f>
        <v>-0.16778429980134296</v>
      </c>
      <c r="K10" s="18">
        <f>+DA10</f>
        <v>224988</v>
      </c>
      <c r="L10" s="73">
        <f ca="1">OFFSET(DA10,0,14,1,1)</f>
        <v>187096</v>
      </c>
      <c r="M10" s="18">
        <f ca="1">SUM(L10-K10)</f>
        <v>-37892</v>
      </c>
      <c r="N10" s="19">
        <f ca="1">IF(M10=0,0,IF(K10=0,1,M10/K10))</f>
        <v>-0.16841787117535156</v>
      </c>
      <c r="O10" s="18">
        <f>SUMIF($C$6:N$6,O$5,$C10:N10)</f>
        <v>447482</v>
      </c>
      <c r="P10" s="73">
        <f ca="1">SUMIF($C$6:O$6,P$5,$C10:O10)</f>
        <v>372259</v>
      </c>
      <c r="Q10" s="18">
        <f ca="1">SUM(P10-O10)</f>
        <v>-75223</v>
      </c>
      <c r="R10" s="19">
        <f ca="1">IF(Q10=0,0,IF(O10=0,1,Q10/O10))</f>
        <v>-0.16810285106440034</v>
      </c>
      <c r="S10" s="18">
        <f>+DB10</f>
        <v>244679</v>
      </c>
      <c r="T10" s="73">
        <f ca="1">OFFSET(DB10,0,14,1,1)</f>
        <v>195836</v>
      </c>
      <c r="U10" s="18">
        <f ca="1">SUM(T10-S10)</f>
        <v>-48843</v>
      </c>
      <c r="V10" s="19">
        <f ca="1">IF(U10=0,0,IF(S10=0,1,U10/S10))</f>
        <v>-0.1996207275655042</v>
      </c>
      <c r="W10" s="18">
        <f>SUMIF($C$6:V$6,W$5,$C10:V10)</f>
        <v>692161</v>
      </c>
      <c r="X10" s="73">
        <f ca="1">SUMIF($C$6:W$6,X$5,$C10:W10)</f>
        <v>568095</v>
      </c>
      <c r="Y10" s="18">
        <f ca="1">SUM(X10-W10)</f>
        <v>-124066</v>
      </c>
      <c r="Z10" s="19">
        <f ca="1">IF(Y10=0,0,IF(W10=0,1,Y10/W10))</f>
        <v>-0.17924442434635873</v>
      </c>
      <c r="AA10" s="18">
        <f>+DC10</f>
        <v>231129</v>
      </c>
      <c r="AB10" s="73">
        <f ca="1">OFFSET(DC10,0,14,1,1)</f>
        <v>206279</v>
      </c>
      <c r="AC10" s="18">
        <f ca="1">SUM(AB10-AA10)</f>
        <v>-24850</v>
      </c>
      <c r="AD10" s="19">
        <f ca="1">IF(AC10=0,0,IF(AA10=0,1,AC10/AA10))</f>
        <v>-0.10751571633157241</v>
      </c>
      <c r="AE10" s="18">
        <f>SUMIF($C$6:AD$6,AE$5,$C10:AD10)</f>
        <v>923290</v>
      </c>
      <c r="AF10" s="73">
        <f ca="1">SUMIF($C$6:AE$6,AF$5,$C10:AE10)</f>
        <v>774374</v>
      </c>
      <c r="AG10" s="18">
        <f ca="1">SUM(AF10-AE10)</f>
        <v>-148916</v>
      </c>
      <c r="AH10" s="19">
        <f ca="1">IF(AG10=0,0,IF(AE10=0,1,AG10/AE10))</f>
        <v>-0.16128843591937528</v>
      </c>
      <c r="AI10" s="18">
        <f>+DD10</f>
        <v>217460</v>
      </c>
      <c r="AJ10" s="73">
        <f ca="1">OFFSET(DD10,0,14,1,1)</f>
        <v>209964</v>
      </c>
      <c r="AK10" s="18">
        <f ca="1">SUM(AJ10-AI10)</f>
        <v>-7496</v>
      </c>
      <c r="AL10" s="19">
        <f ca="1">IF(AK10=0,0,IF(AI10=0,1,AK10/AI10))</f>
        <v>-3.4470707256506944E-2</v>
      </c>
      <c r="AM10" s="18">
        <f>SUMIF($C$6:AL$6,AM$5,$C10:AL10)</f>
        <v>1140750</v>
      </c>
      <c r="AN10" s="73">
        <f ca="1">SUMIF($C$6:AM$6,AN$5,$C10:AM10)</f>
        <v>984338</v>
      </c>
      <c r="AO10" s="18">
        <f ca="1">SUM(AN10-AM10)</f>
        <v>-156412</v>
      </c>
      <c r="AP10" s="19">
        <f ca="1">IF(AO10=0,0,IF(AM10=0,1,AO10/AM10))</f>
        <v>-0.13711330265176419</v>
      </c>
      <c r="AQ10" s="18">
        <f>+DE10</f>
        <v>211075</v>
      </c>
      <c r="AR10" s="73">
        <f ca="1">OFFSET(DE10,0,14,1,1)</f>
        <v>202669</v>
      </c>
      <c r="AS10" s="18">
        <f ca="1">SUM(AR10-AQ10)</f>
        <v>-8406</v>
      </c>
      <c r="AT10" s="19">
        <f ca="1">IF(AS10=0,0,IF(AQ10=0,1,AS10/AQ10))</f>
        <v>-3.9824706857751982E-2</v>
      </c>
      <c r="AU10" s="18">
        <f>SUMIF($C$6:AT$6,AU$5,$C10:AT10)</f>
        <v>1351825</v>
      </c>
      <c r="AV10" s="73">
        <f ca="1">SUMIF($C$6:AU$6,AV$5,$C10:AU10)</f>
        <v>1187007</v>
      </c>
      <c r="AW10" s="18">
        <f ca="1">SUM(AV10-AU10)</f>
        <v>-164818</v>
      </c>
      <c r="AX10" s="19">
        <f ca="1">IF(AW10=0,0,IF(AU10=0,1,AW10/AU10))</f>
        <v>-0.12192258613356019</v>
      </c>
      <c r="AY10" s="18">
        <f>+DF10</f>
        <v>172875</v>
      </c>
      <c r="AZ10" s="73">
        <f ca="1">OFFSET(DF10,0,14,1,1)</f>
        <v>175258</v>
      </c>
      <c r="BA10" s="18">
        <f ca="1">SUM(AZ10-AY10)</f>
        <v>2383</v>
      </c>
      <c r="BB10" s="19">
        <f ca="1">IF(BA10=0,0,IF(AY10=0,1,BA10/AY10))</f>
        <v>1.3784526391901662E-2</v>
      </c>
      <c r="BC10" s="18">
        <f>SUMIF($C$6:BB$6,BC$5,$C10:BB10)</f>
        <v>1524700</v>
      </c>
      <c r="BD10" s="73">
        <f ca="1">SUMIF($C$6:BC$6,BD$5,$C10:BC10)</f>
        <v>1362265</v>
      </c>
      <c r="BE10" s="18">
        <f ca="1">SUM(BD10-BC10)</f>
        <v>-162435</v>
      </c>
      <c r="BF10" s="19">
        <f ca="1">IF(BE10=0,0,IF(BC10=0,1,BE10/BC10))</f>
        <v>-0.10653571194333311</v>
      </c>
      <c r="BG10" s="18">
        <f>+DG10</f>
        <v>214758</v>
      </c>
      <c r="BH10" s="73">
        <f ca="1">OFFSET(DG10,0,14,1,1)</f>
        <v>202810</v>
      </c>
      <c r="BI10" s="18">
        <f ca="1">SUM(BH10-BG10)</f>
        <v>-11948</v>
      </c>
      <c r="BJ10" s="19">
        <f ca="1">IF(BI10=0,0,IF(BG10=0,1,BI10/BG10))</f>
        <v>-5.5634714422745604E-2</v>
      </c>
      <c r="BK10" s="18">
        <f>SUMIF($C$6:BJ$6,BK$5,$C10:BJ10)</f>
        <v>1739458</v>
      </c>
      <c r="BL10" s="73">
        <f ca="1">SUMIF($C$6:BK$6,BL$5,$C10:BK10)</f>
        <v>1565075</v>
      </c>
      <c r="BM10" s="18">
        <f ca="1">SUM(BL10-BK10)</f>
        <v>-174383</v>
      </c>
      <c r="BN10" s="19">
        <f ca="1">IF(BM10=0,0,IF(BK10=0,1,BM10/BK10))</f>
        <v>-0.10025134265961007</v>
      </c>
      <c r="BO10" s="18">
        <f>+DH10</f>
        <v>194159</v>
      </c>
      <c r="BP10" s="73">
        <f ca="1">OFFSET(DH10,0,14,1,1)</f>
        <v>201559</v>
      </c>
      <c r="BQ10" s="18">
        <f ca="1">SUM(BP10-BO10)</f>
        <v>7400</v>
      </c>
      <c r="BR10" s="19">
        <f ca="1">IF(BQ10=0,0,IF(BO10=0,1,BQ10/BO10))</f>
        <v>3.8113092877487008E-2</v>
      </c>
      <c r="BS10" s="18">
        <f>SUMIF($C$6:BR$6,BS$5,$C10:BR10)</f>
        <v>1933617</v>
      </c>
      <c r="BT10" s="73">
        <f ca="1">SUMIF($C$6:BS$6,BT$5,$C10:BS10)</f>
        <v>1766634</v>
      </c>
      <c r="BU10" s="18">
        <f ca="1">SUM(BT10-BS10)</f>
        <v>-166983</v>
      </c>
      <c r="BV10" s="19">
        <f ca="1">IF(BU10=0,0,IF(BS10=0,1,BU10/BS10))</f>
        <v>-8.6357846460803772E-2</v>
      </c>
      <c r="BW10" s="18">
        <f>+DI10</f>
        <v>212116</v>
      </c>
      <c r="BX10" s="73">
        <f ca="1">OFFSET(DI10,0,14,1,1)</f>
        <v>213756</v>
      </c>
      <c r="BY10" s="18">
        <f ca="1">SUM(BX10-BW10)</f>
        <v>1640</v>
      </c>
      <c r="BZ10" s="19">
        <f ca="1">IF(BY10=0,0,IF(BW10=0,1,BY10/BW10))</f>
        <v>7.7316185483414738E-3</v>
      </c>
      <c r="CA10" s="18">
        <f>SUMIF($C$6:BZ$6,CA$5,$C10:BZ10)</f>
        <v>2145733</v>
      </c>
      <c r="CB10" s="73">
        <f ca="1">SUMIF($C$6:CA$6,CB$5,$C10:CA10)</f>
        <v>1980390</v>
      </c>
      <c r="CC10" s="18">
        <f ca="1">SUM(CB10-CA10)</f>
        <v>-165343</v>
      </c>
      <c r="CD10" s="19">
        <f ca="1">IF(CC10=0,0,IF(CA10=0,1,CC10/CA10))</f>
        <v>-7.7056651503239218E-2</v>
      </c>
      <c r="CE10" s="18">
        <f>+DJ10</f>
        <v>201362</v>
      </c>
      <c r="CF10" s="73">
        <f ca="1">OFFSET(DJ10,0,14,1,1)</f>
        <v>201602</v>
      </c>
      <c r="CG10" s="18">
        <f ca="1">SUM(CF10-CE10)</f>
        <v>240</v>
      </c>
      <c r="CH10" s="19">
        <f ca="1">IF(CG10=0,0,IF(CE10=0,1,CG10/CE10))</f>
        <v>1.191883274897945E-3</v>
      </c>
      <c r="CI10" s="18">
        <f>SUMIF($C$6:CH$6,CI$5,$C10:CH10)</f>
        <v>2347095</v>
      </c>
      <c r="CJ10" s="73">
        <f ca="1">SUMIF($C$6:CI$6,CJ$5,$C10:CI10)</f>
        <v>2181992</v>
      </c>
      <c r="CK10" s="18">
        <f ca="1">SUM(CJ10-CI10)</f>
        <v>-165103</v>
      </c>
      <c r="CL10" s="19">
        <f ca="1">IF(CK10=0,0,IF(CI10=0,1,CK10/CI10))</f>
        <v>-7.0343552348754529E-2</v>
      </c>
      <c r="CM10" s="18">
        <f>+DK10</f>
        <v>159565</v>
      </c>
      <c r="CN10" s="73">
        <f ca="1">OFFSET(DK10,0,14,1,1)</f>
        <v>169077</v>
      </c>
      <c r="CO10" s="18">
        <f ca="1">SUM(CN10-CM10)</f>
        <v>9512</v>
      </c>
      <c r="CP10" s="19">
        <f ca="1">IF(CO10=0,0,IF(CM10=0,1,CO10/CM10))</f>
        <v>5.9612070316172092E-2</v>
      </c>
      <c r="CQ10" s="18">
        <f>SUMIF($C$6:CP$6,CQ$5,$C10:CP10)</f>
        <v>2506660</v>
      </c>
      <c r="CR10" s="73">
        <f ca="1">SUMIF($C$6:CQ$6,CR$5,$C10:CQ10)</f>
        <v>2351069</v>
      </c>
      <c r="CS10" s="18">
        <f ca="1">SUM(CR10-CQ10)</f>
        <v>-155591</v>
      </c>
      <c r="CT10" s="19">
        <f ca="1">IF(CS10=0,0,IF(CQ10=0,1,CS10/CQ10))</f>
        <v>-6.2071042742134951E-2</v>
      </c>
      <c r="CW10" t="s">
        <v>5</v>
      </c>
      <c r="CX10" t="s">
        <v>7</v>
      </c>
      <c r="CY10" s="7"/>
      <c r="CZ10" s="74">
        <f>SUMIF(AMB!$A$111:$A$121,'2012-2013'!CZ$7,AMB!D$111:D$121)</f>
        <v>222494</v>
      </c>
      <c r="DA10" s="74">
        <f>SUMIF(AMB!$A$111:$A$121,'2012-2013'!DA$7,AMB!E$111:E$121)</f>
        <v>224988</v>
      </c>
      <c r="DB10" s="74">
        <f>SUMIF(AMB!$A$111:$A$121,'2012-2013'!DB$7,AMB!F$111:F$121)</f>
        <v>244679</v>
      </c>
      <c r="DC10" s="74">
        <f>SUMIF(AMB!$A$111:$A$121,'2012-2013'!DC$7,AMB!G$111:G$121)</f>
        <v>231129</v>
      </c>
      <c r="DD10" s="74">
        <f>SUMIF(AMB!$A$111:$A$121,'2012-2013'!DD$7,AMB!H$111:H$121)</f>
        <v>217460</v>
      </c>
      <c r="DE10" s="74">
        <f>SUMIF(AMB!$A$111:$A$121,'2012-2013'!DE$7,AMB!I$111:I$121)</f>
        <v>211075</v>
      </c>
      <c r="DF10" s="74">
        <f>SUMIF(AMB!$A$111:$A$121,'2012-2013'!DF$7,AMB!J$111:J$121)</f>
        <v>172875</v>
      </c>
      <c r="DG10" s="74">
        <f>SUMIF(AMB!$A$111:$A$121,'2012-2013'!DG$7,AMB!K$111:K$121)</f>
        <v>214758</v>
      </c>
      <c r="DH10" s="74">
        <f>SUMIF(AMB!$A$111:$A$121,'2012-2013'!DH$7,AMB!L$111:L$121)</f>
        <v>194159</v>
      </c>
      <c r="DI10" s="74">
        <f>SUMIF(AMB!$A$111:$A$121,'2012-2013'!DI$7,AMB!M$111:M$121)</f>
        <v>212116</v>
      </c>
      <c r="DJ10" s="74">
        <f>SUMIF(AMB!$A$111:$A$121,'2012-2013'!DJ$7,AMB!N$111:N$121)</f>
        <v>201362</v>
      </c>
      <c r="DK10" s="74">
        <f>SUMIF(AMB!$A$111:$A$121,'2012-2013'!DK$7,AMB!O$111:O$121)</f>
        <v>159565</v>
      </c>
      <c r="DN10" s="74">
        <f>SUMIF(AMB!$A$111:$A$121,'2012-2013'!DN$7,AMB!D$111:D$121)</f>
        <v>185163</v>
      </c>
      <c r="DO10" s="74">
        <f>SUMIF(AMB!$A$111:$A$121,'2012-2013'!DO$7,AMB!E$111:E$121)</f>
        <v>187096</v>
      </c>
      <c r="DP10" s="74">
        <f>SUMIF(AMB!$A$111:$A$121,'2012-2013'!DP$7,AMB!F$111:F$121)</f>
        <v>195836</v>
      </c>
      <c r="DQ10" s="74">
        <f>SUMIF(AMB!$A$111:$A$121,'2012-2013'!DQ$7,AMB!G$111:G$121)</f>
        <v>206279</v>
      </c>
      <c r="DR10" s="74">
        <f>SUMIF(AMB!$A$111:$A$121,'2012-2013'!DR$7,AMB!H$111:H$121)</f>
        <v>209964</v>
      </c>
      <c r="DS10" s="74">
        <f>SUMIF(AMB!$A$111:$A$121,'2012-2013'!DS$7,AMB!I$111:I$121)</f>
        <v>202669</v>
      </c>
      <c r="DT10" s="74">
        <f>SUMIF(AMB!$A$111:$A$121,'2012-2013'!DT$7,AMB!J$111:J$121)</f>
        <v>175258</v>
      </c>
      <c r="DU10" s="74">
        <f>SUMIF(AMB!$A$111:$A$121,'2012-2013'!DU$7,AMB!K$111:K$121)</f>
        <v>202810</v>
      </c>
      <c r="DV10" s="74">
        <f>SUMIF(AMB!$A$111:$A$121,'2012-2013'!DV$7,AMB!L$111:L$121)</f>
        <v>201559</v>
      </c>
      <c r="DW10" s="74">
        <f>SUMIF(AMB!$A$111:$A$121,'2012-2013'!DW$7,AMB!M$111:M$121)</f>
        <v>213756</v>
      </c>
      <c r="DX10" s="74">
        <f>SUMIF(AMB!$A$111:$A$121,'2012-2013'!DX$7,AMB!N$111:N$121)</f>
        <v>201602</v>
      </c>
      <c r="DY10" s="74">
        <f>SUMIF(AMB!$A$111:$A$121,'2012-2013'!DY$7,AMB!O$111:O$121)</f>
        <v>169077</v>
      </c>
    </row>
    <row r="11" spans="1:130">
      <c r="A11" s="83"/>
      <c r="B11" s="26" t="s">
        <v>8</v>
      </c>
      <c r="C11" s="73">
        <f>+CZ11</f>
        <v>1002</v>
      </c>
      <c r="D11" s="73">
        <f ca="1">OFFSET(CZ11,0,14,1,1)</f>
        <v>0</v>
      </c>
      <c r="E11" s="73">
        <f ca="1">SUM(D11-C11)</f>
        <v>-1002</v>
      </c>
      <c r="F11" s="19">
        <f ca="1">IF(E11=0,0,IF(C11=0,1,E11/C11))</f>
        <v>-1</v>
      </c>
      <c r="G11" s="73">
        <f>SUMIF($C$6:F$6,G$5,$C11:F11)</f>
        <v>1002</v>
      </c>
      <c r="H11" s="73">
        <f ca="1">SUMIF($C$6:G$6,H$5,$C11:G11)</f>
        <v>0</v>
      </c>
      <c r="I11" s="73">
        <f ca="1">SUM(H11-G11)</f>
        <v>-1002</v>
      </c>
      <c r="J11" s="19">
        <f ca="1">IF(I11=0,0,IF(G11=0,1,I11/G11))</f>
        <v>-1</v>
      </c>
      <c r="K11" s="73">
        <f>+DA11</f>
        <v>1031</v>
      </c>
      <c r="L11" s="73">
        <f ca="1">OFFSET(DA11,0,14,1,1)</f>
        <v>0</v>
      </c>
      <c r="M11" s="73">
        <f ca="1">SUM(L11-K11)</f>
        <v>-1031</v>
      </c>
      <c r="N11" s="19">
        <f ca="1">IF(M11=0,0,IF(K11=0,1,M11/K11))</f>
        <v>-1</v>
      </c>
      <c r="O11" s="73">
        <f>SUMIF($C$6:N$6,O$5,$C11:N11)</f>
        <v>2033</v>
      </c>
      <c r="P11" s="73">
        <f ca="1">SUMIF($C$6:O$6,P$5,$C11:O11)</f>
        <v>0</v>
      </c>
      <c r="Q11" s="73">
        <f ca="1">SUM(P11-O11)</f>
        <v>-2033</v>
      </c>
      <c r="R11" s="19">
        <f ca="1">IF(Q11=0,0,IF(O11=0,1,Q11/O11))</f>
        <v>-1</v>
      </c>
      <c r="S11" s="73">
        <f>+DB11</f>
        <v>1118</v>
      </c>
      <c r="T11" s="73">
        <f ca="1">OFFSET(DB11,0,14,1,1)</f>
        <v>0</v>
      </c>
      <c r="U11" s="73">
        <f ca="1">SUM(T11-S11)</f>
        <v>-1118</v>
      </c>
      <c r="V11" s="19">
        <f ca="1">IF(U11=0,0,IF(S11=0,1,U11/S11))</f>
        <v>-1</v>
      </c>
      <c r="W11" s="73">
        <f>SUMIF($C$6:V$6,W$5,$C11:V11)</f>
        <v>3151</v>
      </c>
      <c r="X11" s="73">
        <f ca="1">SUMIF($C$6:W$6,X$5,$C11:W11)</f>
        <v>0</v>
      </c>
      <c r="Y11" s="73">
        <f ca="1">SUM(X11-W11)</f>
        <v>-3151</v>
      </c>
      <c r="Z11" s="19">
        <f ca="1">IF(Y11=0,0,IF(W11=0,1,Y11/W11))</f>
        <v>-1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3151</v>
      </c>
      <c r="AF11" s="73">
        <f ca="1">SUMIF($C$6:AE$6,AF$5,$C11:AE11)</f>
        <v>0</v>
      </c>
      <c r="AG11" s="73">
        <f ca="1">SUM(AF11-AE11)</f>
        <v>-3151</v>
      </c>
      <c r="AH11" s="19">
        <f ca="1">IF(AG11=0,0,IF(AE11=0,1,AG11/AE11))</f>
        <v>-1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3151</v>
      </c>
      <c r="AN11" s="73">
        <f ca="1">SUMIF($C$6:AM$6,AN$5,$C11:AM11)</f>
        <v>0</v>
      </c>
      <c r="AO11" s="73">
        <f ca="1">SUM(AN11-AM11)</f>
        <v>-3151</v>
      </c>
      <c r="AP11" s="19">
        <f ca="1">IF(AO11=0,0,IF(AM11=0,1,AO11/AM11))</f>
        <v>-1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3151</v>
      </c>
      <c r="AV11" s="73">
        <f ca="1">SUMIF($C$6:AU$6,AV$5,$C11:AU11)</f>
        <v>0</v>
      </c>
      <c r="AW11" s="73">
        <f ca="1">SUM(AV11-AU11)</f>
        <v>-3151</v>
      </c>
      <c r="AX11" s="19">
        <f ca="1">IF(AW11=0,0,IF(AU11=0,1,AW11/AU11))</f>
        <v>-1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3151</v>
      </c>
      <c r="BD11" s="73">
        <f ca="1">SUMIF($C$6:BC$6,BD$5,$C11:BC11)</f>
        <v>0</v>
      </c>
      <c r="BE11" s="73">
        <f ca="1">SUM(BD11-BC11)</f>
        <v>-3151</v>
      </c>
      <c r="BF11" s="19">
        <f ca="1">IF(BE11=0,0,IF(BC11=0,1,BE11/BC11))</f>
        <v>-1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3151</v>
      </c>
      <c r="BL11" s="73">
        <f ca="1">SUMIF($C$6:BK$6,BL$5,$C11:BK11)</f>
        <v>0</v>
      </c>
      <c r="BM11" s="73">
        <f ca="1">SUM(BL11-BK11)</f>
        <v>-3151</v>
      </c>
      <c r="BN11" s="19">
        <f ca="1">IF(BM11=0,0,IF(BK11=0,1,BM11/BK11))</f>
        <v>-1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3151</v>
      </c>
      <c r="BT11" s="73">
        <f ca="1">SUMIF($C$6:BS$6,BT$5,$C11:BS11)</f>
        <v>0</v>
      </c>
      <c r="BU11" s="73">
        <f ca="1">SUM(BT11-BS11)</f>
        <v>-3151</v>
      </c>
      <c r="BV11" s="19">
        <f ca="1">IF(BU11=0,0,IF(BS11=0,1,BU11/BS11))</f>
        <v>-1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3151</v>
      </c>
      <c r="CB11" s="73">
        <f ca="1">SUMIF($C$6:CA$6,CB$5,$C11:CA11)</f>
        <v>0</v>
      </c>
      <c r="CC11" s="73">
        <f ca="1">SUM(CB11-CA11)</f>
        <v>-3151</v>
      </c>
      <c r="CD11" s="19">
        <f ca="1">IF(CC11=0,0,IF(CA11=0,1,CC11/CA11))</f>
        <v>-1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3151</v>
      </c>
      <c r="CJ11" s="73">
        <f ca="1">SUMIF($C$6:CI$6,CJ$5,$C11:CI11)</f>
        <v>0</v>
      </c>
      <c r="CK11" s="73">
        <f ca="1">SUM(CJ11-CI11)</f>
        <v>-3151</v>
      </c>
      <c r="CL11" s="19">
        <f ca="1">IF(CK11=0,0,IF(CI11=0,1,CK11/CI11))</f>
        <v>-1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3151</v>
      </c>
      <c r="CR11" s="73">
        <f ca="1">SUMIF($C$6:CQ$6,CR$5,$C11:CQ11)</f>
        <v>0</v>
      </c>
      <c r="CS11" s="73">
        <f ca="1">SUM(CR11-CQ11)</f>
        <v>-3151</v>
      </c>
      <c r="CT11" s="19">
        <f ca="1">IF(CS11=0,0,IF(CQ11=0,1,CS11/CQ11))</f>
        <v>-1</v>
      </c>
      <c r="CW11" t="s">
        <v>5</v>
      </c>
      <c r="CX11" t="s">
        <v>8</v>
      </c>
      <c r="CY11" s="7"/>
      <c r="CZ11" s="74">
        <f>SUMIF(AMB!$A$129:$A$139,'2012-2013'!CZ$7,AMB!D$129:D$139)</f>
        <v>1002</v>
      </c>
      <c r="DA11" s="74">
        <f>SUMIF(AMB!$A$129:$A$139,'2012-2013'!DA$7,AMB!E$129:E$139)</f>
        <v>1031</v>
      </c>
      <c r="DB11" s="74">
        <f>SUMIF(AMB!$A$129:$A$139,'2012-2013'!DB$7,AMB!F$129:F$139)</f>
        <v>1118</v>
      </c>
      <c r="DC11" s="74">
        <f>SUMIF(AMB!$A$129:$A$139,'2012-2013'!DC$7,AMB!G$129:G$139)</f>
        <v>0</v>
      </c>
      <c r="DD11" s="74">
        <f>SUMIF(AMB!$A$129:$A$139,'2012-2013'!DD$7,AMB!H$129:H$139)</f>
        <v>0</v>
      </c>
      <c r="DE11" s="74">
        <f>SUMIF(AMB!$A$129:$A$139,'2012-2013'!DE$7,AMB!I$129:I$139)</f>
        <v>0</v>
      </c>
      <c r="DF11" s="74">
        <f>SUMIF(AMB!$A$129:$A$139,'2012-2013'!DF$7,AMB!J$129:J$139)</f>
        <v>0</v>
      </c>
      <c r="DG11" s="74">
        <f>SUMIF(AMB!$A$129:$A$139,'2012-2013'!DG$7,AMB!K$129:K$139)</f>
        <v>0</v>
      </c>
      <c r="DH11" s="74">
        <f>SUMIF(AMB!$A$129:$A$139,'2012-2013'!DH$7,AMB!L$129:L$139)</f>
        <v>0</v>
      </c>
      <c r="DI11" s="74">
        <f>SUMIF(AMB!$A$129:$A$139,'2012-2013'!DI$7,AMB!M$129:M$139)</f>
        <v>0</v>
      </c>
      <c r="DJ11" s="74">
        <f>SUMIF(AMB!$A$129:$A$139,'2012-2013'!DJ$7,AMB!N$129:N$139)</f>
        <v>0</v>
      </c>
      <c r="DK11" s="74">
        <f>SUMIF(AMB!$A$129:$A$139,'2012-2013'!DK$7,AMB!O$129:O$139)</f>
        <v>0</v>
      </c>
      <c r="DN11" s="74">
        <f>SUMIF(AMB!$A$129:$A$139,'2012-2013'!DN$7,AMB!D$129:D$139)</f>
        <v>0</v>
      </c>
      <c r="DO11" s="74">
        <f>SUMIF(AMB!$A$129:$A$139,'2012-2013'!DO$7,AMB!E$129:E$139)</f>
        <v>0</v>
      </c>
      <c r="DP11" s="74">
        <f>SUMIF(AMB!$A$129:$A$139,'2012-2013'!DP$7,AMB!F$129:F$139)</f>
        <v>0</v>
      </c>
      <c r="DQ11" s="74">
        <f>SUMIF(AMB!$A$129:$A$139,'2012-2013'!DQ$7,AMB!G$129:G$139)</f>
        <v>0</v>
      </c>
      <c r="DR11" s="74">
        <f>SUMIF(AMB!$A$129:$A$139,'2012-2013'!DR$7,AMB!H$129:H$139)</f>
        <v>0</v>
      </c>
      <c r="DS11" s="74">
        <f>SUMIF(AMB!$A$129:$A$139,'2012-2013'!DS$7,AMB!I$129:I$139)</f>
        <v>0</v>
      </c>
      <c r="DT11" s="74">
        <f>SUMIF(AMB!$A$129:$A$139,'2012-2013'!DT$7,AMB!J$129:J$139)</f>
        <v>0</v>
      </c>
      <c r="DU11" s="74">
        <f>SUMIF(AMB!$A$129:$A$139,'2012-2013'!DU$7,AMB!K$129:K$139)</f>
        <v>0</v>
      </c>
      <c r="DV11" s="74">
        <f>SUMIF(AMB!$A$129:$A$139,'2012-2013'!DV$7,AMB!L$129:L$139)</f>
        <v>0</v>
      </c>
      <c r="DW11" s="74">
        <f>SUMIF(AMB!$A$129:$A$139,'2012-2013'!DW$7,AMB!M$129:M$139)</f>
        <v>0</v>
      </c>
      <c r="DX11" s="74">
        <f>SUMIF(AMB!$A$129:$A$139,'2012-2013'!DX$7,AMB!N$129:N$139)</f>
        <v>0</v>
      </c>
      <c r="DY11" s="74">
        <f>SUMIF(AMB!$A$129:$A$139,'2012-2013'!DY$7,AMB!O$129:O$139)</f>
        <v>0</v>
      </c>
    </row>
    <row r="12" spans="1:130" s="7" customFormat="1">
      <c r="A12" s="75"/>
      <c r="B12" s="24" t="s">
        <v>9</v>
      </c>
      <c r="C12" s="12">
        <f>+SUM(C9:C11)</f>
        <v>574677</v>
      </c>
      <c r="D12" s="86">
        <f ca="1">+SUM(D9:D11)</f>
        <v>560495</v>
      </c>
      <c r="E12" s="12">
        <f ca="1">SUM(E9:E11)</f>
        <v>-14182</v>
      </c>
      <c r="F12" s="13">
        <f ca="1">IF(E12=0,0,IF(C12=0,1,E12/C12))</f>
        <v>-2.4678210542617852E-2</v>
      </c>
      <c r="G12" s="12">
        <f>SUM(G9:G11)</f>
        <v>574677</v>
      </c>
      <c r="H12" s="86">
        <f ca="1">SUM(H9:H11)</f>
        <v>560495</v>
      </c>
      <c r="I12" s="12">
        <f ca="1">SUM(I9:I11)</f>
        <v>-14182</v>
      </c>
      <c r="J12" s="13">
        <f ca="1">IF(I12=0,0,IF(G12=0,1,I12/G12))</f>
        <v>-2.4678210542617852E-2</v>
      </c>
      <c r="K12" s="12">
        <f>+SUM(K9:K11)</f>
        <v>570838</v>
      </c>
      <c r="L12" s="86">
        <f ca="1">+SUM(L9:L11)</f>
        <v>535548</v>
      </c>
      <c r="M12" s="12">
        <f ca="1">SUM(M9:M11)</f>
        <v>-35290</v>
      </c>
      <c r="N12" s="13">
        <f ca="1">IF(M12=0,0,IF(K12=0,1,M12/K12))</f>
        <v>-6.1821392409054758E-2</v>
      </c>
      <c r="O12" s="12">
        <f>SUM(O9:O11)</f>
        <v>1145515</v>
      </c>
      <c r="P12" s="86">
        <f ca="1">SUM(P9:P11)</f>
        <v>1096043</v>
      </c>
      <c r="Q12" s="12">
        <f ca="1">SUM(Q9:Q11)</f>
        <v>-49472</v>
      </c>
      <c r="R12" s="13">
        <f ca="1">IF(Q12=0,0,IF(O12=0,1,Q12/O12))</f>
        <v>-4.3187561926295158E-2</v>
      </c>
      <c r="S12" s="12">
        <f>+SUM(S9:S11)</f>
        <v>649680</v>
      </c>
      <c r="T12" s="86">
        <f ca="1">+SUM(T9:T11)</f>
        <v>619307</v>
      </c>
      <c r="U12" s="12">
        <f ca="1">SUM(U9:U11)</f>
        <v>-30373</v>
      </c>
      <c r="V12" s="13">
        <f ca="1">IF(U12=0,0,IF(S12=0,1,U12/S12))</f>
        <v>-4.6750708040881668E-2</v>
      </c>
      <c r="W12" s="12">
        <f>SUM(W9:W11)</f>
        <v>1795195</v>
      </c>
      <c r="X12" s="86">
        <f ca="1">SUM(X9:X11)</f>
        <v>1715350</v>
      </c>
      <c r="Y12" s="12">
        <f ca="1">SUM(Y9:Y11)</f>
        <v>-79845</v>
      </c>
      <c r="Z12" s="13">
        <f ca="1">IF(Y12=0,0,IF(W12=0,1,Y12/W12))</f>
        <v>-4.447706238040993E-2</v>
      </c>
      <c r="AA12" s="12">
        <f>+SUM(AA9:AA11)</f>
        <v>620204</v>
      </c>
      <c r="AB12" s="86">
        <f ca="1">+SUM(AB9:AB11)</f>
        <v>609045</v>
      </c>
      <c r="AC12" s="12">
        <f ca="1">SUM(AC9:AC11)</f>
        <v>-11159</v>
      </c>
      <c r="AD12" s="13">
        <f ca="1">IF(AC12=0,0,IF(AA12=0,1,AC12/AA12))</f>
        <v>-1.7992466994730765E-2</v>
      </c>
      <c r="AE12" s="12">
        <f>SUM(AE9:AE11)</f>
        <v>2415399</v>
      </c>
      <c r="AF12" s="86">
        <f ca="1">SUM(AF9:AF11)</f>
        <v>2324395</v>
      </c>
      <c r="AG12" s="12">
        <f ca="1">SUM(AG9:AG11)</f>
        <v>-91004</v>
      </c>
      <c r="AH12" s="13">
        <f ca="1">IF(AG12=0,0,IF(AE12=0,1,AG12/AE12))</f>
        <v>-3.7676590906926766E-2</v>
      </c>
      <c r="AI12" s="12">
        <f>+SUM(AI9:AI11)</f>
        <v>636692</v>
      </c>
      <c r="AJ12" s="86">
        <f ca="1">+SUM(AJ9:AJ11)</f>
        <v>632741</v>
      </c>
      <c r="AK12" s="12">
        <f ca="1">SUM(AK9:AK11)</f>
        <v>-3951</v>
      </c>
      <c r="AL12" s="13">
        <f ca="1">IF(AK12=0,0,IF(AI12=0,1,AK12/AI12))</f>
        <v>-6.2055122413977246E-3</v>
      </c>
      <c r="AM12" s="12">
        <f>SUM(AM9:AM11)</f>
        <v>3052091</v>
      </c>
      <c r="AN12" s="86">
        <f ca="1">SUM(AN9:AN11)</f>
        <v>2957136</v>
      </c>
      <c r="AO12" s="12">
        <f ca="1">SUM(AO9:AO11)</f>
        <v>-94955</v>
      </c>
      <c r="AP12" s="13">
        <f ca="1">IF(AO12=0,0,IF(AM12=0,1,AO12/AM12))</f>
        <v>-3.1111457685894687E-2</v>
      </c>
      <c r="AQ12" s="12">
        <f>+SUM(AQ9:AQ11)</f>
        <v>626157</v>
      </c>
      <c r="AR12" s="86">
        <f ca="1">+SUM(AR9:AR11)</f>
        <v>619814</v>
      </c>
      <c r="AS12" s="12">
        <f ca="1">SUM(AS9:AS11)</f>
        <v>-6343</v>
      </c>
      <c r="AT12" s="13">
        <f ca="1">IF(AS12=0,0,IF(AQ12=0,1,AS12/AQ12))</f>
        <v>-1.0130047256518733E-2</v>
      </c>
      <c r="AU12" s="12">
        <f>SUM(AU9:AU11)</f>
        <v>3678248</v>
      </c>
      <c r="AV12" s="86">
        <f ca="1">SUM(AV9:AV11)</f>
        <v>3576950</v>
      </c>
      <c r="AW12" s="12">
        <f ca="1">SUM(AW9:AW11)</f>
        <v>-101298</v>
      </c>
      <c r="AX12" s="13">
        <f ca="1">IF(AW12=0,0,IF(AU12=0,1,AW12/AU12))</f>
        <v>-2.7539741746614149E-2</v>
      </c>
      <c r="AY12" s="12">
        <f>+SUM(AY9:AY11)</f>
        <v>594763</v>
      </c>
      <c r="AZ12" s="86">
        <f ca="1">+SUM(AZ9:AZ11)</f>
        <v>612230</v>
      </c>
      <c r="BA12" s="12">
        <f ca="1">SUM(BA9:BA11)</f>
        <v>17467</v>
      </c>
      <c r="BB12" s="13">
        <f ca="1">IF(BA12=0,0,IF(AY12=0,1,BA12/AY12))</f>
        <v>2.9368000363169867E-2</v>
      </c>
      <c r="BC12" s="12">
        <f>SUM(BC9:BC11)</f>
        <v>4273011</v>
      </c>
      <c r="BD12" s="86">
        <f ca="1">SUM(BD9:BD11)</f>
        <v>4189180</v>
      </c>
      <c r="BE12" s="12">
        <f ca="1">SUM(BE9:BE11)</f>
        <v>-83831</v>
      </c>
      <c r="BF12" s="13">
        <f ca="1">IF(BE12=0,0,IF(BC12=0,1,BE12/BC12))</f>
        <v>-1.9618718510202759E-2</v>
      </c>
      <c r="BG12" s="12">
        <f>+SUM(BG9:BG11)</f>
        <v>666329</v>
      </c>
      <c r="BH12" s="86">
        <f ca="1">+SUM(BH9:BH11)</f>
        <v>672506</v>
      </c>
      <c r="BI12" s="12">
        <f ca="1">SUM(BI9:BI11)</f>
        <v>6177</v>
      </c>
      <c r="BJ12" s="13">
        <f ca="1">IF(BI12=0,0,IF(BG12=0,1,BI12/BG12))</f>
        <v>9.2701953539467748E-3</v>
      </c>
      <c r="BK12" s="12">
        <f>SUM(BK9:BK11)</f>
        <v>4939340</v>
      </c>
      <c r="BL12" s="86">
        <f ca="1">SUM(BL9:BL11)</f>
        <v>4861686</v>
      </c>
      <c r="BM12" s="12">
        <f ca="1">SUM(BM9:BM11)</f>
        <v>-77654</v>
      </c>
      <c r="BN12" s="13">
        <f ca="1">IF(BM12=0,0,IF(BK12=0,1,BM12/BK12))</f>
        <v>-1.5721533646195645E-2</v>
      </c>
      <c r="BO12" s="12">
        <f>+SUM(BO9:BO11)</f>
        <v>593658</v>
      </c>
      <c r="BP12" s="86">
        <f ca="1">+SUM(BP9:BP11)</f>
        <v>601483</v>
      </c>
      <c r="BQ12" s="12">
        <f ca="1">SUM(BQ9:BQ11)</f>
        <v>7825</v>
      </c>
      <c r="BR12" s="13">
        <f ca="1">IF(BQ12=0,0,IF(BO12=0,1,BQ12/BO12))</f>
        <v>1.3180989728092606E-2</v>
      </c>
      <c r="BS12" s="12">
        <f>SUM(BS9:BS11)</f>
        <v>5532998</v>
      </c>
      <c r="BT12" s="86">
        <f ca="1">SUM(BT9:BT11)</f>
        <v>5463169</v>
      </c>
      <c r="BU12" s="12">
        <f ca="1">SUM(BU9:BU11)</f>
        <v>-69829</v>
      </c>
      <c r="BV12" s="13">
        <f ca="1">IF(BU12=0,0,IF(BS12=0,1,BU12/BS12))</f>
        <v>-1.2620463625687195E-2</v>
      </c>
      <c r="BW12" s="12">
        <f>+SUM(BW9:BW11)</f>
        <v>630631</v>
      </c>
      <c r="BX12" s="86">
        <f ca="1">+SUM(BX9:BX11)</f>
        <v>636608</v>
      </c>
      <c r="BY12" s="12">
        <f ca="1">SUM(BY9:BY11)</f>
        <v>5977</v>
      </c>
      <c r="BZ12" s="13">
        <f ca="1">IF(BY12=0,0,IF(BW12=0,1,BY12/BW12))</f>
        <v>9.4778087344263122E-3</v>
      </c>
      <c r="CA12" s="12">
        <f>SUM(CA9:CA11)</f>
        <v>6163629</v>
      </c>
      <c r="CB12" s="86">
        <f ca="1">SUM(CB9:CB11)</f>
        <v>6099777</v>
      </c>
      <c r="CC12" s="12">
        <f ca="1">SUM(CC9:CC11)</f>
        <v>-63852</v>
      </c>
      <c r="CD12" s="13">
        <f ca="1">IF(CC12=0,0,IF(CA12=0,1,CC12/CA12))</f>
        <v>-1.035948140292026E-2</v>
      </c>
      <c r="CE12" s="12">
        <f>+SUM(CE9:CE11)</f>
        <v>599266</v>
      </c>
      <c r="CF12" s="86">
        <f ca="1">+SUM(CF9:CF11)</f>
        <v>588718</v>
      </c>
      <c r="CG12" s="12">
        <f ca="1">SUM(CG9:CG11)</f>
        <v>-10548</v>
      </c>
      <c r="CH12" s="13">
        <f ca="1">IF(CG12=0,0,IF(CE12=0,1,CG12/CE12))</f>
        <v>-1.7601532541475739E-2</v>
      </c>
      <c r="CI12" s="12">
        <f>SUM(CI9:CI11)</f>
        <v>6762895</v>
      </c>
      <c r="CJ12" s="86">
        <f ca="1">SUM(CJ9:CJ11)</f>
        <v>6688495</v>
      </c>
      <c r="CK12" s="12">
        <f ca="1">SUM(CK9:CK11)</f>
        <v>-74400</v>
      </c>
      <c r="CL12" s="13">
        <f ca="1">IF(CK12=0,0,IF(CI12=0,1,CK12/CI12))</f>
        <v>-1.100120584453847E-2</v>
      </c>
      <c r="CM12" s="12">
        <f>+SUM(CM9:CM11)</f>
        <v>547407</v>
      </c>
      <c r="CN12" s="86">
        <f ca="1">+SUM(CN9:CN11)</f>
        <v>558113</v>
      </c>
      <c r="CO12" s="12">
        <f ca="1">SUM(CO9:CO11)</f>
        <v>10706</v>
      </c>
      <c r="CP12" s="13">
        <f ca="1">IF(CO12=0,0,IF(CM12=0,1,CO12/CM12))</f>
        <v>1.9557660022615712E-2</v>
      </c>
      <c r="CQ12" s="12">
        <f>SUM(CQ9:CQ11)</f>
        <v>7310302</v>
      </c>
      <c r="CR12" s="86">
        <f ca="1">SUM(CR9:CR11)</f>
        <v>7246608</v>
      </c>
      <c r="CS12" s="12">
        <f ca="1">SUM(CS9:CS11)</f>
        <v>-63694</v>
      </c>
      <c r="CT12" s="13">
        <f ca="1">IF(CS12=0,0,IF(CQ12=0,1,CS12/CQ12))</f>
        <v>-8.7129095350643518E-3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233413</v>
      </c>
      <c r="D14" s="73">
        <f ca="1">OFFSET(CZ14,0,14,1,1)</f>
        <v>244896</v>
      </c>
      <c r="E14" s="18">
        <f ca="1">SUM(D14-C14)</f>
        <v>11483</v>
      </c>
      <c r="F14" s="19">
        <f ca="1">IF(E14=0,0,IF(C14=0,1,E14/C14))</f>
        <v>4.9196060202302355E-2</v>
      </c>
      <c r="G14" s="18">
        <f>SUMIF($C$6:F$6,G$5,$C14:F14)</f>
        <v>233413</v>
      </c>
      <c r="H14" s="73">
        <f ca="1">SUMIF($C$6:G$6,H$5,$C14:G14)</f>
        <v>244896</v>
      </c>
      <c r="I14" s="18">
        <f ca="1">SUM(H14-G14)</f>
        <v>11483</v>
      </c>
      <c r="J14" s="19">
        <f ca="1">IF(I14=0,0,IF(G14=0,1,I14/G14))</f>
        <v>4.9196060202302355E-2</v>
      </c>
      <c r="K14" s="18">
        <f>+DA14</f>
        <v>232276</v>
      </c>
      <c r="L14" s="73">
        <f ca="1">OFFSET(DA14,0,14,1,1)</f>
        <v>224453</v>
      </c>
      <c r="M14" s="18">
        <f ca="1">SUM(L14-K14)</f>
        <v>-7823</v>
      </c>
      <c r="N14" s="19">
        <f ca="1">IF(M14=0,0,IF(K14=0,1,M14/K14))</f>
        <v>-3.3679760285177975E-2</v>
      </c>
      <c r="O14" s="18">
        <f>SUMIF($C$6:N$6,O$5,$C14:N14)</f>
        <v>465689</v>
      </c>
      <c r="P14" s="73">
        <f ca="1">SUMIF($C$6:O$6,P$5,$C14:O14)</f>
        <v>469349</v>
      </c>
      <c r="Q14" s="18">
        <f ca="1">SUM(P14-O14)</f>
        <v>3660</v>
      </c>
      <c r="R14" s="19">
        <f ca="1">IF(Q14=0,0,IF(O14=0,1,Q14/O14))</f>
        <v>7.8593224233340277E-3</v>
      </c>
      <c r="S14" s="18">
        <f>+DB14</f>
        <v>290343</v>
      </c>
      <c r="T14" s="73">
        <f ca="1">OFFSET(DB14,0,14,1,1)</f>
        <v>298139</v>
      </c>
      <c r="U14" s="18">
        <f ca="1">SUM(T14-S14)</f>
        <v>7796</v>
      </c>
      <c r="V14" s="19">
        <f ca="1">IF(U14=0,0,IF(S14=0,1,U14/S14))</f>
        <v>2.6851000368529637E-2</v>
      </c>
      <c r="W14" s="18">
        <f>SUMIF($C$6:V$6,W$5,$C14:V14)</f>
        <v>756032</v>
      </c>
      <c r="X14" s="73">
        <f ca="1">SUMIF($C$6:W$6,X$5,$C14:W14)</f>
        <v>767488</v>
      </c>
      <c r="Y14" s="18">
        <f ca="1">SUM(X14-W14)</f>
        <v>11456</v>
      </c>
      <c r="Z14" s="19">
        <f ca="1">IF(Y14=0,0,IF(W14=0,1,Y14/W14))</f>
        <v>1.5152797765173961E-2</v>
      </c>
      <c r="AA14" s="18">
        <f>+DC14</f>
        <v>293743</v>
      </c>
      <c r="AB14" s="73">
        <f ca="1">OFFSET(DC14,0,14,1,1)</f>
        <v>285930</v>
      </c>
      <c r="AC14" s="18">
        <f ca="1">SUM(AB14-AA14)</f>
        <v>-7813</v>
      </c>
      <c r="AD14" s="19">
        <f ca="1">IF(AC14=0,0,IF(AA14=0,1,AC14/AA14))</f>
        <v>-2.6598080635113007E-2</v>
      </c>
      <c r="AE14" s="18">
        <f>SUMIF($C$6:AD$6,AE$5,$C14:AD14)</f>
        <v>1049775</v>
      </c>
      <c r="AF14" s="73">
        <f ca="1">SUMIF($C$6:AE$6,AF$5,$C14:AE14)</f>
        <v>1053418</v>
      </c>
      <c r="AG14" s="18">
        <f ca="1">SUM(AF14-AE14)</f>
        <v>3643</v>
      </c>
      <c r="AH14" s="19">
        <f ca="1">IF(AG14=0,0,IF(AE14=0,1,AG14/AE14))</f>
        <v>3.4702674382605797E-3</v>
      </c>
      <c r="AI14" s="18">
        <f>+DD14</f>
        <v>307186</v>
      </c>
      <c r="AJ14" s="73">
        <f ca="1">OFFSET(DD14,0,14,1,1)</f>
        <v>332718</v>
      </c>
      <c r="AK14" s="18">
        <f ca="1">SUM(AJ14-AI14)</f>
        <v>25532</v>
      </c>
      <c r="AL14" s="19">
        <f ca="1">IF(AK14=0,0,IF(AI14=0,1,AK14/AI14))</f>
        <v>8.3115766994589599E-2</v>
      </c>
      <c r="AM14" s="18">
        <f>SUMIF($C$6:AL$6,AM$5,$C14:AL14)</f>
        <v>1356961</v>
      </c>
      <c r="AN14" s="73">
        <f ca="1">SUMIF($C$6:AM$6,AN$5,$C14:AM14)</f>
        <v>1386136</v>
      </c>
      <c r="AO14" s="18">
        <f ca="1">SUM(AN14-AM14)</f>
        <v>29175</v>
      </c>
      <c r="AP14" s="19">
        <f ca="1">IF(AO14=0,0,IF(AM14=0,1,AO14/AM14))</f>
        <v>2.1500249454479533E-2</v>
      </c>
      <c r="AQ14" s="18">
        <f>+DE14</f>
        <v>334199</v>
      </c>
      <c r="AR14" s="73">
        <f ca="1">OFFSET(DE14,0,14,1,1)</f>
        <v>346739</v>
      </c>
      <c r="AS14" s="18">
        <f ca="1">SUM(AR14-AQ14)</f>
        <v>12540</v>
      </c>
      <c r="AT14" s="19">
        <f ca="1">IF(AS14=0,0,IF(AQ14=0,1,AS14/AQ14))</f>
        <v>3.7522553927450408E-2</v>
      </c>
      <c r="AU14" s="18">
        <f>SUMIF($C$6:AT$6,AU$5,$C14:AT14)</f>
        <v>1691160</v>
      </c>
      <c r="AV14" s="73">
        <f ca="1">SUMIF($C$6:AU$6,AV$5,$C14:AU14)</f>
        <v>1732875</v>
      </c>
      <c r="AW14" s="18">
        <f ca="1">SUM(AV14-AU14)</f>
        <v>41715</v>
      </c>
      <c r="AX14" s="19">
        <f ca="1">IF(AW14=0,0,IF(AU14=0,1,AW14/AU14))</f>
        <v>2.4666501099836799E-2</v>
      </c>
      <c r="AY14" s="18">
        <f>+DF14</f>
        <v>390300</v>
      </c>
      <c r="AZ14" s="73">
        <f ca="1">OFFSET(DF14,0,14,1,1)</f>
        <v>399785</v>
      </c>
      <c r="BA14" s="18">
        <f ca="1">SUM(AZ14-AY14)</f>
        <v>9485</v>
      </c>
      <c r="BB14" s="19">
        <f ca="1">IF(BA14=0,0,IF(AY14=0,1,BA14/AY14))</f>
        <v>2.4301819113502435E-2</v>
      </c>
      <c r="BC14" s="18">
        <f>SUMIF($C$6:BB$6,BC$5,$C14:BB14)</f>
        <v>2081460</v>
      </c>
      <c r="BD14" s="73">
        <f ca="1">SUMIF($C$6:BC$6,BD$5,$C14:BC14)</f>
        <v>2132660</v>
      </c>
      <c r="BE14" s="18">
        <f ca="1">SUM(BD14-BC14)</f>
        <v>51200</v>
      </c>
      <c r="BF14" s="19">
        <f ca="1">IF(BE14=0,0,IF(BC14=0,1,BE14/BC14))</f>
        <v>2.4598118628270542E-2</v>
      </c>
      <c r="BG14" s="18">
        <f>+DG14</f>
        <v>425512</v>
      </c>
      <c r="BH14" s="73">
        <f ca="1">OFFSET(DG14,0,14,1,1)</f>
        <v>442625</v>
      </c>
      <c r="BI14" s="18">
        <f ca="1">SUM(BH14-BG14)</f>
        <v>17113</v>
      </c>
      <c r="BJ14" s="19">
        <f ca="1">IF(BI14=0,0,IF(BG14=0,1,BI14/BG14))</f>
        <v>4.021743217582583E-2</v>
      </c>
      <c r="BK14" s="18">
        <f>SUMIF($C$6:BJ$6,BK$5,$C14:BJ14)</f>
        <v>2506972</v>
      </c>
      <c r="BL14" s="73">
        <f ca="1">SUMIF($C$6:BK$6,BL$5,$C14:BK14)</f>
        <v>2575285</v>
      </c>
      <c r="BM14" s="18">
        <f ca="1">SUM(BL14-BK14)</f>
        <v>68313</v>
      </c>
      <c r="BN14" s="19">
        <f ca="1">IF(BM14=0,0,IF(BK14=0,1,BM14/BK14))</f>
        <v>2.7249207410373948E-2</v>
      </c>
      <c r="BO14" s="18">
        <f>+DH14</f>
        <v>328623</v>
      </c>
      <c r="BP14" s="73">
        <f ca="1">OFFSET(DH14,0,14,1,1)</f>
        <v>332091</v>
      </c>
      <c r="BQ14" s="18">
        <f ca="1">SUM(BP14-BO14)</f>
        <v>3468</v>
      </c>
      <c r="BR14" s="19">
        <f ca="1">IF(BQ14=0,0,IF(BO14=0,1,BQ14/BO14))</f>
        <v>1.0553126226709633E-2</v>
      </c>
      <c r="BS14" s="18">
        <f>SUMIF($C$6:BR$6,BS$5,$C14:BR14)</f>
        <v>2835595</v>
      </c>
      <c r="BT14" s="73">
        <f ca="1">SUMIF($C$6:BS$6,BT$5,$C14:BS14)</f>
        <v>2907376</v>
      </c>
      <c r="BU14" s="18">
        <f ca="1">SUM(BT14-BS14)</f>
        <v>71781</v>
      </c>
      <c r="BV14" s="19">
        <f ca="1">IF(BU14=0,0,IF(BS14=0,1,BU14/BS14))</f>
        <v>2.5314263849386107E-2</v>
      </c>
      <c r="BW14" s="18">
        <f>+DI14</f>
        <v>315997</v>
      </c>
      <c r="BX14" s="73">
        <f ca="1">OFFSET(DI14,0,14,1,1)</f>
        <v>328904</v>
      </c>
      <c r="BY14" s="18">
        <f ca="1">SUM(BX14-BW14)</f>
        <v>12907</v>
      </c>
      <c r="BZ14" s="19">
        <f ca="1">IF(BY14=0,0,IF(BW14=0,1,BY14/BW14))</f>
        <v>4.0845324480928619E-2</v>
      </c>
      <c r="CA14" s="18">
        <f>SUMIF($C$6:BZ$6,CA$5,$C14:BZ14)</f>
        <v>3151592</v>
      </c>
      <c r="CB14" s="73">
        <f ca="1">SUMIF($C$6:CA$6,CB$5,$C14:CA14)</f>
        <v>3236280</v>
      </c>
      <c r="CC14" s="18">
        <f ca="1">SUM(CB14-CA14)</f>
        <v>84688</v>
      </c>
      <c r="CD14" s="19">
        <f ca="1">IF(CC14=0,0,IF(CA14=0,1,CC14/CA14))</f>
        <v>2.68714985949958E-2</v>
      </c>
      <c r="CE14" s="18">
        <f>+DJ14</f>
        <v>312971</v>
      </c>
      <c r="CF14" s="73">
        <f ca="1">OFFSET(DJ14,0,14,1,1)</f>
        <v>308940</v>
      </c>
      <c r="CG14" s="18">
        <f ca="1">SUM(CF14-CE14)</f>
        <v>-4031</v>
      </c>
      <c r="CH14" s="19">
        <f ca="1">IF(CG14=0,0,IF(CE14=0,1,CG14/CE14))</f>
        <v>-1.2879787584153164E-2</v>
      </c>
      <c r="CI14" s="18">
        <f>SUMIF($C$6:CH$6,CI$5,$C14:CH14)</f>
        <v>3464563</v>
      </c>
      <c r="CJ14" s="73">
        <f ca="1">SUMIF($C$6:CI$6,CJ$5,$C14:CI14)</f>
        <v>3545220</v>
      </c>
      <c r="CK14" s="18">
        <f ca="1">SUM(CJ14-CI14)</f>
        <v>80657</v>
      </c>
      <c r="CL14" s="19">
        <f ca="1">IF(CK14=0,0,IF(CI14=0,1,CK14/CI14))</f>
        <v>2.3280569584100505E-2</v>
      </c>
      <c r="CM14" s="18">
        <f>+DK14</f>
        <v>309653</v>
      </c>
      <c r="CN14" s="73">
        <f ca="1">OFFSET(DK14,0,14,1,1)</f>
        <v>316327</v>
      </c>
      <c r="CO14" s="18">
        <f ca="1">SUM(CN14-CM14)</f>
        <v>6674</v>
      </c>
      <c r="CP14" s="19">
        <f ca="1">IF(CO14=0,0,IF(CM14=0,1,CO14/CM14))</f>
        <v>2.1553157889637756E-2</v>
      </c>
      <c r="CQ14" s="18">
        <f>SUMIF($C$6:CP$6,CQ$5,$C14:CP14)</f>
        <v>3774216</v>
      </c>
      <c r="CR14" s="73">
        <f ca="1">SUMIF($C$6:CQ$6,CR$5,$C14:CQ14)</f>
        <v>3861547</v>
      </c>
      <c r="CS14" s="18">
        <f ca="1">SUM(CR14-CQ14)</f>
        <v>87331</v>
      </c>
      <c r="CT14" s="19">
        <f ca="1">IF(CS14=0,0,IF(CQ14=0,1,CS14/CQ14))</f>
        <v>2.3138845259518797E-2</v>
      </c>
      <c r="CW14" t="s">
        <v>10</v>
      </c>
      <c r="CX14" t="s">
        <v>6</v>
      </c>
      <c r="CZ14" s="74">
        <f>SUMIF(BWB!$A$93:$A$103,'2012-2013'!CZ$7,BWB!D$93:D$103)</f>
        <v>233413</v>
      </c>
      <c r="DA14" s="74">
        <f>SUMIF(BWB!$A$93:$A$103,'2012-2013'!DA$7,BWB!E$93:E$103)</f>
        <v>232276</v>
      </c>
      <c r="DB14" s="74">
        <f>SUMIF(BWB!$A$93:$A$103,'2012-2013'!DB$7,BWB!F$93:F$103)</f>
        <v>290343</v>
      </c>
      <c r="DC14" s="74">
        <f>SUMIF(BWB!$A$93:$A$103,'2012-2013'!DC$7,BWB!G$93:G$103)</f>
        <v>293743</v>
      </c>
      <c r="DD14" s="74">
        <f>SUMIF(BWB!$A$93:$A$103,'2012-2013'!DD$7,BWB!H$93:H$103)</f>
        <v>307186</v>
      </c>
      <c r="DE14" s="74">
        <f>SUMIF(BWB!$A$93:$A$103,'2012-2013'!DE$7,BWB!I$93:I$103)</f>
        <v>334199</v>
      </c>
      <c r="DF14" s="74">
        <f>SUMIF(BWB!$A$93:$A$103,'2012-2013'!DF$7,BWB!J$93:J$103)</f>
        <v>390300</v>
      </c>
      <c r="DG14" s="74">
        <f>SUMIF(BWB!$A$93:$A$103,'2012-2013'!DG$7,BWB!K$93:K$103)</f>
        <v>425512</v>
      </c>
      <c r="DH14" s="74">
        <f>SUMIF(BWB!$A$93:$A$103,'2012-2013'!DH$7,BWB!L$93:L$103)</f>
        <v>328623</v>
      </c>
      <c r="DI14" s="74">
        <f>SUMIF(BWB!$A$93:$A$103,'2012-2013'!DI$7,BWB!M$93:M$103)</f>
        <v>315997</v>
      </c>
      <c r="DJ14" s="74">
        <f>SUMIF(BWB!$A$93:$A$103,'2012-2013'!DJ$7,BWB!N$93:N$103)</f>
        <v>312971</v>
      </c>
      <c r="DK14" s="74">
        <f>SUMIF(BWB!$A$93:$A$103,'2012-2013'!DK$7,BWB!O$93:O$103)</f>
        <v>309653</v>
      </c>
      <c r="DN14" s="74">
        <f>SUMIF(BWB!$A$93:$A$103,'2012-2013'!DN$7,BWB!D$93:D$103)</f>
        <v>244896</v>
      </c>
      <c r="DO14" s="74">
        <f>SUMIF(BWB!$A$93:$A$103,'2012-2013'!DO$7,BWB!E$93:E$103)</f>
        <v>224453</v>
      </c>
      <c r="DP14" s="74">
        <f>SUMIF(BWB!$A$93:$A$103,'2012-2013'!DP$7,BWB!F$93:F$103)</f>
        <v>298139</v>
      </c>
      <c r="DQ14" s="74">
        <f>SUMIF(BWB!$A$93:$A$103,'2012-2013'!DQ$7,BWB!G$93:G$103)</f>
        <v>285930</v>
      </c>
      <c r="DR14" s="74">
        <f>SUMIF(BWB!$A$93:$A$103,'2012-2013'!DR$7,BWB!H$93:H$103)</f>
        <v>332718</v>
      </c>
      <c r="DS14" s="74">
        <f>SUMIF(BWB!$A$93:$A$103,'2012-2013'!DS$7,BWB!I$93:I$103)</f>
        <v>346739</v>
      </c>
      <c r="DT14" s="74">
        <f>SUMIF(BWB!$A$93:$A$103,'2012-2013'!DT$7,BWB!J$93:J$103)</f>
        <v>399785</v>
      </c>
      <c r="DU14" s="74">
        <f>SUMIF(BWB!$A$93:$A$103,'2012-2013'!DU$7,BWB!K$93:K$103)</f>
        <v>442625</v>
      </c>
      <c r="DV14" s="74">
        <f>SUMIF(BWB!$A$93:$A$103,'2012-2013'!DV$7,BWB!L$93:L$103)</f>
        <v>332091</v>
      </c>
      <c r="DW14" s="74">
        <f>SUMIF(BWB!$A$93:$A$103,'2012-2013'!DW$7,BWB!M$93:M$103)</f>
        <v>328904</v>
      </c>
      <c r="DX14" s="74">
        <f>SUMIF(BWB!$A$93:$A$103,'2012-2013'!DX$7,BWB!N$93:N$103)</f>
        <v>308940</v>
      </c>
      <c r="DY14" s="74">
        <f>SUMIF(BWB!$A$93:$A$103,'2012-2013'!DY$7,BWB!O$93:O$103)</f>
        <v>316327</v>
      </c>
    </row>
    <row r="15" spans="1:130">
      <c r="A15" s="84" t="str">
        <f>+CW16</f>
        <v>Blue Water Bridge</v>
      </c>
      <c r="B15" s="26" t="s">
        <v>7</v>
      </c>
      <c r="C15" s="18">
        <f>+CZ15</f>
        <v>113358</v>
      </c>
      <c r="D15" s="73">
        <f ca="1">OFFSET(CZ15,0,14,1,1)</f>
        <v>124995</v>
      </c>
      <c r="E15" s="18">
        <f ca="1">SUM(D15-C15)</f>
        <v>11637</v>
      </c>
      <c r="F15" s="19">
        <f ca="1">IF(E15=0,0,IF(C15=0,1,E15/C15))</f>
        <v>0.10265706875562378</v>
      </c>
      <c r="G15" s="18">
        <f>SUMIF($C$6:F$6,G$5,$C15:F15)</f>
        <v>113358</v>
      </c>
      <c r="H15" s="73">
        <f ca="1">SUMIF($C$6:G$6,H$5,$C15:G15)</f>
        <v>124995</v>
      </c>
      <c r="I15" s="18">
        <f ca="1">SUM(H15-G15)</f>
        <v>11637</v>
      </c>
      <c r="J15" s="19">
        <f ca="1">IF(I15=0,0,IF(G15=0,1,I15/G15))</f>
        <v>0.10265706875562378</v>
      </c>
      <c r="K15" s="18">
        <f>+DA15</f>
        <v>114669</v>
      </c>
      <c r="L15" s="73">
        <f ca="1">OFFSET(DA15,0,14,1,1)</f>
        <v>112961</v>
      </c>
      <c r="M15" s="18">
        <f ca="1">SUM(L15-K15)</f>
        <v>-1708</v>
      </c>
      <c r="N15" s="19">
        <f ca="1">IF(M15=0,0,IF(K15=0,1,M15/K15))</f>
        <v>-1.4895045740348306E-2</v>
      </c>
      <c r="O15" s="18">
        <f>SUMIF($C$6:N$6,O$5,$C15:N15)</f>
        <v>228027</v>
      </c>
      <c r="P15" s="73">
        <f ca="1">SUMIF($C$6:O$6,P$5,$C15:O15)</f>
        <v>237956</v>
      </c>
      <c r="Q15" s="18">
        <f ca="1">SUM(P15-O15)</f>
        <v>9929</v>
      </c>
      <c r="R15" s="19">
        <f ca="1">IF(Q15=0,0,IF(O15=0,1,Q15/O15))</f>
        <v>4.3543089195577714E-2</v>
      </c>
      <c r="S15" s="18">
        <f>+DB15</f>
        <v>126647</v>
      </c>
      <c r="T15" s="73">
        <f ca="1">OFFSET(DB15,0,14,1,1)</f>
        <v>124301</v>
      </c>
      <c r="U15" s="18">
        <f ca="1">SUM(T15-S15)</f>
        <v>-2346</v>
      </c>
      <c r="V15" s="19">
        <f ca="1">IF(U15=0,0,IF(S15=0,1,U15/S15))</f>
        <v>-1.8523928715247894E-2</v>
      </c>
      <c r="W15" s="18">
        <f>SUMIF($C$6:V$6,W$5,$C15:V15)</f>
        <v>354674</v>
      </c>
      <c r="X15" s="73">
        <f ca="1">SUMIF($C$6:W$6,X$5,$C15:W15)</f>
        <v>362257</v>
      </c>
      <c r="Y15" s="18">
        <f ca="1">SUM(X15-W15)</f>
        <v>7583</v>
      </c>
      <c r="Z15" s="19">
        <f ca="1">IF(Y15=0,0,IF(W15=0,1,Y15/W15))</f>
        <v>2.1380197026001344E-2</v>
      </c>
      <c r="AA15" s="18">
        <f>+DC15</f>
        <v>123943</v>
      </c>
      <c r="AB15" s="73">
        <f ca="1">OFFSET(DC15,0,14,1,1)</f>
        <v>131383</v>
      </c>
      <c r="AC15" s="18">
        <f ca="1">SUM(AB15-AA15)</f>
        <v>7440</v>
      </c>
      <c r="AD15" s="19">
        <f ca="1">IF(AC15=0,0,IF(AA15=0,1,AC15/AA15))</f>
        <v>6.0027593329191643E-2</v>
      </c>
      <c r="AE15" s="18">
        <f>SUMIF($C$6:AD$6,AE$5,$C15:AD15)</f>
        <v>478617</v>
      </c>
      <c r="AF15" s="73">
        <f ca="1">SUMIF($C$6:AE$6,AF$5,$C15:AE15)</f>
        <v>493640</v>
      </c>
      <c r="AG15" s="18">
        <f ca="1">SUM(AF15-AE15)</f>
        <v>15023</v>
      </c>
      <c r="AH15" s="19">
        <f ca="1">IF(AG15=0,0,IF(AE15=0,1,AG15/AE15))</f>
        <v>3.138835436267412E-2</v>
      </c>
      <c r="AI15" s="18">
        <f>+DD15</f>
        <v>132440</v>
      </c>
      <c r="AJ15" s="73">
        <f ca="1">OFFSET(DD15,0,14,1,1)</f>
        <v>138007</v>
      </c>
      <c r="AK15" s="18">
        <f ca="1">SUM(AJ15-AI15)</f>
        <v>5567</v>
      </c>
      <c r="AL15" s="19">
        <f ca="1">IF(AK15=0,0,IF(AI15=0,1,AK15/AI15))</f>
        <v>4.2034128662035639E-2</v>
      </c>
      <c r="AM15" s="18">
        <f>SUMIF($C$6:AL$6,AM$5,$C15:AL15)</f>
        <v>611057</v>
      </c>
      <c r="AN15" s="73">
        <f ca="1">SUMIF($C$6:AM$6,AN$5,$C15:AM15)</f>
        <v>631647</v>
      </c>
      <c r="AO15" s="18">
        <f ca="1">SUM(AN15-AM15)</f>
        <v>20590</v>
      </c>
      <c r="AP15" s="19">
        <f ca="1">IF(AO15=0,0,IF(AM15=0,1,AO15/AM15))</f>
        <v>3.3695710874762912E-2</v>
      </c>
      <c r="AQ15" s="18">
        <f>+DE15</f>
        <v>128866</v>
      </c>
      <c r="AR15" s="73">
        <f ca="1">OFFSET(DE15,0,14,1,1)</f>
        <v>133299</v>
      </c>
      <c r="AS15" s="18">
        <f ca="1">SUM(AR15-AQ15)</f>
        <v>4433</v>
      </c>
      <c r="AT15" s="19">
        <f ca="1">IF(AS15=0,0,IF(AQ15=0,1,AS15/AQ15))</f>
        <v>3.440007449598808E-2</v>
      </c>
      <c r="AU15" s="18">
        <f>SUMIF($C$6:AT$6,AU$5,$C15:AT15)</f>
        <v>739923</v>
      </c>
      <c r="AV15" s="73">
        <f ca="1">SUMIF($C$6:AU$6,AV$5,$C15:AU15)</f>
        <v>764946</v>
      </c>
      <c r="AW15" s="18">
        <f ca="1">SUM(AV15-AU15)</f>
        <v>25023</v>
      </c>
      <c r="AX15" s="19">
        <f ca="1">IF(AW15=0,0,IF(AU15=0,1,AW15/AU15))</f>
        <v>3.3818383804801309E-2</v>
      </c>
      <c r="AY15" s="18">
        <f>+DF15</f>
        <v>118591</v>
      </c>
      <c r="AZ15" s="73">
        <f ca="1">OFFSET(DF15,0,14,1,1)</f>
        <v>125182</v>
      </c>
      <c r="BA15" s="18">
        <f ca="1">SUM(AZ15-AY15)</f>
        <v>6591</v>
      </c>
      <c r="BB15" s="19">
        <f ca="1">IF(BA15=0,0,IF(AY15=0,1,BA15/AY15))</f>
        <v>5.5577573340304068E-2</v>
      </c>
      <c r="BC15" s="18">
        <f>SUMIF($C$6:BB$6,BC$5,$C15:BB15)</f>
        <v>858514</v>
      </c>
      <c r="BD15" s="73">
        <f ca="1">SUMIF($C$6:BC$6,BD$5,$C15:BC15)</f>
        <v>890128</v>
      </c>
      <c r="BE15" s="18">
        <f ca="1">SUM(BD15-BC15)</f>
        <v>31614</v>
      </c>
      <c r="BF15" s="19">
        <f ca="1">IF(BE15=0,0,IF(BC15=0,1,BE15/BC15))</f>
        <v>3.6824093724738327E-2</v>
      </c>
      <c r="BG15" s="18">
        <f>+DG15</f>
        <v>132413</v>
      </c>
      <c r="BH15" s="73">
        <f ca="1">OFFSET(DG15,0,14,1,1)</f>
        <v>133476</v>
      </c>
      <c r="BI15" s="18">
        <f ca="1">SUM(BH15-BG15)</f>
        <v>1063</v>
      </c>
      <c r="BJ15" s="19">
        <f ca="1">IF(BI15=0,0,IF(BG15=0,1,BI15/BG15))</f>
        <v>8.0279126671852462E-3</v>
      </c>
      <c r="BK15" s="18">
        <f>SUMIF($C$6:BJ$6,BK$5,$C15:BJ15)</f>
        <v>990927</v>
      </c>
      <c r="BL15" s="73">
        <f ca="1">SUMIF($C$6:BK$6,BL$5,$C15:BK15)</f>
        <v>1023604</v>
      </c>
      <c r="BM15" s="18">
        <f ca="1">SUM(BL15-BK15)</f>
        <v>32677</v>
      </c>
      <c r="BN15" s="19">
        <f ca="1">IF(BM15=0,0,IF(BK15=0,1,BM15/BK15))</f>
        <v>3.297619299908066E-2</v>
      </c>
      <c r="BO15" s="18">
        <f>+DH15</f>
        <v>120668</v>
      </c>
      <c r="BP15" s="73">
        <f ca="1">OFFSET(DH15,0,14,1,1)</f>
        <v>129876</v>
      </c>
      <c r="BQ15" s="18">
        <f ca="1">SUM(BP15-BO15)</f>
        <v>9208</v>
      </c>
      <c r="BR15" s="19">
        <f ca="1">IF(BQ15=0,0,IF(BO15=0,1,BQ15/BO15))</f>
        <v>7.6308549076805787E-2</v>
      </c>
      <c r="BS15" s="18">
        <f>SUMIF($C$6:BR$6,BS$5,$C15:BR15)</f>
        <v>1111595</v>
      </c>
      <c r="BT15" s="73">
        <f ca="1">SUMIF($C$6:BS$6,BT$5,$C15:BS15)</f>
        <v>1153480</v>
      </c>
      <c r="BU15" s="18">
        <f ca="1">SUM(BT15-BS15)</f>
        <v>41885</v>
      </c>
      <c r="BV15" s="19">
        <f ca="1">IF(BU15=0,0,IF(BS15=0,1,BU15/BS15))</f>
        <v>3.7680090320665348E-2</v>
      </c>
      <c r="BW15" s="18">
        <f>+DI15</f>
        <v>132419</v>
      </c>
      <c r="BX15" s="73">
        <f ca="1">OFFSET(DI15,0,14,1,1)</f>
        <v>142597</v>
      </c>
      <c r="BY15" s="18">
        <f ca="1">SUM(BX15-BW15)</f>
        <v>10178</v>
      </c>
      <c r="BZ15" s="19">
        <f ca="1">IF(BY15=0,0,IF(BW15=0,1,BY15/BW15))</f>
        <v>7.6862081725432158E-2</v>
      </c>
      <c r="CA15" s="18">
        <f>SUMIF($C$6:BZ$6,CA$5,$C15:BZ15)</f>
        <v>1244014</v>
      </c>
      <c r="CB15" s="73">
        <f ca="1">SUMIF($C$6:CA$6,CB$5,$C15:CA15)</f>
        <v>1296077</v>
      </c>
      <c r="CC15" s="18">
        <f ca="1">SUM(CB15-CA15)</f>
        <v>52063</v>
      </c>
      <c r="CD15" s="19">
        <f ca="1">IF(CC15=0,0,IF(CA15=0,1,CC15/CA15))</f>
        <v>4.1850815183751951E-2</v>
      </c>
      <c r="CE15" s="18">
        <f>+DJ15</f>
        <v>127667</v>
      </c>
      <c r="CF15" s="73">
        <f ca="1">OFFSET(DJ15,0,14,1,1)</f>
        <v>130402</v>
      </c>
      <c r="CG15" s="18">
        <f ca="1">SUM(CF15-CE15)</f>
        <v>2735</v>
      </c>
      <c r="CH15" s="19">
        <f ca="1">IF(CG15=0,0,IF(CE15=0,1,CG15/CE15))</f>
        <v>2.1422920566787032E-2</v>
      </c>
      <c r="CI15" s="18">
        <f>SUMIF($C$6:CH$6,CI$5,$C15:CH15)</f>
        <v>1371681</v>
      </c>
      <c r="CJ15" s="73">
        <f ca="1">SUMIF($C$6:CI$6,CJ$5,$C15:CI15)</f>
        <v>1426479</v>
      </c>
      <c r="CK15" s="18">
        <f ca="1">SUM(CJ15-CI15)</f>
        <v>54798</v>
      </c>
      <c r="CL15" s="19">
        <f ca="1">IF(CK15=0,0,IF(CI15=0,1,CK15/CI15))</f>
        <v>3.9949521791145318E-2</v>
      </c>
      <c r="CM15" s="18">
        <f>+DK15</f>
        <v>105340</v>
      </c>
      <c r="CN15" s="73">
        <f ca="1">OFFSET(DK15,0,14,1,1)</f>
        <v>110472</v>
      </c>
      <c r="CO15" s="18">
        <f ca="1">SUM(CN15-CM15)</f>
        <v>5132</v>
      </c>
      <c r="CP15" s="19">
        <f ca="1">IF(CO15=0,0,IF(CM15=0,1,CO15/CM15))</f>
        <v>4.8718435542054302E-2</v>
      </c>
      <c r="CQ15" s="18">
        <f>SUMIF($C$6:CP$6,CQ$5,$C15:CP15)</f>
        <v>1477021</v>
      </c>
      <c r="CR15" s="73">
        <f ca="1">SUMIF($C$6:CQ$6,CR$5,$C15:CQ15)</f>
        <v>1536951</v>
      </c>
      <c r="CS15" s="18">
        <f ca="1">SUM(CR15-CQ15)</f>
        <v>59930</v>
      </c>
      <c r="CT15" s="19">
        <f ca="1">IF(CS15=0,0,IF(CQ15=0,1,CS15/CQ15))</f>
        <v>4.0574913965339694E-2</v>
      </c>
      <c r="CW15" t="s">
        <v>10</v>
      </c>
      <c r="CX15" t="s">
        <v>7</v>
      </c>
      <c r="CY15" s="7"/>
      <c r="CZ15" s="74">
        <f>SUMIF(BWB!$A$111:$A$121,'2012-2013'!CZ$7,BWB!D$111:D$121)</f>
        <v>113358</v>
      </c>
      <c r="DA15" s="74">
        <f>SUMIF(BWB!$A$111:$A$121,'2012-2013'!DA$7,BWB!E$111:E$121)</f>
        <v>114669</v>
      </c>
      <c r="DB15" s="74">
        <f>SUMIF(BWB!$A$111:$A$121,'2012-2013'!DB$7,BWB!F$111:F$121)</f>
        <v>126647</v>
      </c>
      <c r="DC15" s="74">
        <f>SUMIF(BWB!$A$111:$A$121,'2012-2013'!DC$7,BWB!G$111:G$121)</f>
        <v>123943</v>
      </c>
      <c r="DD15" s="74">
        <f>SUMIF(BWB!$A$111:$A$121,'2012-2013'!DD$7,BWB!H$111:H$121)</f>
        <v>132440</v>
      </c>
      <c r="DE15" s="74">
        <f>SUMIF(BWB!$A$111:$A$121,'2012-2013'!DE$7,BWB!I$111:I$121)</f>
        <v>128866</v>
      </c>
      <c r="DF15" s="74">
        <f>SUMIF(BWB!$A$111:$A$121,'2012-2013'!DF$7,BWB!J$111:J$121)</f>
        <v>118591</v>
      </c>
      <c r="DG15" s="74">
        <f>SUMIF(BWB!$A$111:$A$121,'2012-2013'!DG$7,BWB!K$111:K$121)</f>
        <v>132413</v>
      </c>
      <c r="DH15" s="74">
        <f>SUMIF(BWB!$A$111:$A$121,'2012-2013'!DH$7,BWB!L$111:L$121)</f>
        <v>120668</v>
      </c>
      <c r="DI15" s="74">
        <f>SUMIF(BWB!$A$111:$A$121,'2012-2013'!DI$7,BWB!M$111:M$121)</f>
        <v>132419</v>
      </c>
      <c r="DJ15" s="74">
        <f>SUMIF(BWB!$A$111:$A$121,'2012-2013'!DJ$7,BWB!N$111:N$121)</f>
        <v>127667</v>
      </c>
      <c r="DK15" s="74">
        <f>SUMIF(BWB!$A$111:$A$121,'2012-2013'!DK$7,BWB!O$111:O$121)</f>
        <v>105340</v>
      </c>
      <c r="DN15" s="74">
        <f>SUMIF(BWB!$A$111:$A$121,'2012-2013'!DN$7,BWB!D$111:D$121)</f>
        <v>124995</v>
      </c>
      <c r="DO15" s="74">
        <f>SUMIF(BWB!$A$111:$A$121,'2012-2013'!DO$7,BWB!E$111:E$121)</f>
        <v>112961</v>
      </c>
      <c r="DP15" s="74">
        <f>SUMIF(BWB!$A$111:$A$121,'2012-2013'!DP$7,BWB!F$111:F$121)</f>
        <v>124301</v>
      </c>
      <c r="DQ15" s="74">
        <f>SUMIF(BWB!$A$111:$A$121,'2012-2013'!DQ$7,BWB!G$111:G$121)</f>
        <v>131383</v>
      </c>
      <c r="DR15" s="74">
        <f>SUMIF(BWB!$A$111:$A$121,'2012-2013'!DR$7,BWB!H$111:H$121)</f>
        <v>138007</v>
      </c>
      <c r="DS15" s="74">
        <f>SUMIF(BWB!$A$111:$A$121,'2012-2013'!DS$7,BWB!I$111:I$121)</f>
        <v>133299</v>
      </c>
      <c r="DT15" s="74">
        <f>SUMIF(BWB!$A$111:$A$121,'2012-2013'!DT$7,BWB!J$111:J$121)</f>
        <v>125182</v>
      </c>
      <c r="DU15" s="74">
        <f>SUMIF(BWB!$A$111:$A$121,'2012-2013'!DU$7,BWB!K$111:K$121)</f>
        <v>133476</v>
      </c>
      <c r="DV15" s="74">
        <f>SUMIF(BWB!$A$111:$A$121,'2012-2013'!DV$7,BWB!L$111:L$121)</f>
        <v>129876</v>
      </c>
      <c r="DW15" s="74">
        <f>SUMIF(BWB!$A$111:$A$121,'2012-2013'!DW$7,BWB!M$111:M$121)</f>
        <v>142597</v>
      </c>
      <c r="DX15" s="74">
        <f>SUMIF(BWB!$A$111:$A$121,'2012-2013'!DX$7,BWB!N$111:N$121)</f>
        <v>130402</v>
      </c>
      <c r="DY15" s="74">
        <f>SUMIF(BWB!$A$111:$A$121,'2012-2013'!DY$7,BWB!O$111:O$121)</f>
        <v>110472</v>
      </c>
    </row>
    <row r="16" spans="1:130">
      <c r="A16" s="83"/>
      <c r="B16" s="26" t="s">
        <v>8</v>
      </c>
      <c r="C16" s="73">
        <f>+CZ16</f>
        <v>297</v>
      </c>
      <c r="D16" s="73">
        <f ca="1">OFFSET(CZ16,0,14,1,1)</f>
        <v>344</v>
      </c>
      <c r="E16" s="73">
        <f ca="1">SUM(D16-C16)</f>
        <v>47</v>
      </c>
      <c r="F16" s="19">
        <f ca="1">IF(E16=0,0,IF(C16=0,1,E16/C16))</f>
        <v>0.15824915824915825</v>
      </c>
      <c r="G16" s="73">
        <f>SUMIF($C$6:F$6,G$5,$C16:F16)</f>
        <v>297</v>
      </c>
      <c r="H16" s="73">
        <f ca="1">SUMIF($C$6:G$6,H$5,$C16:G16)</f>
        <v>344</v>
      </c>
      <c r="I16" s="73">
        <f ca="1">SUM(H16-G16)</f>
        <v>47</v>
      </c>
      <c r="J16" s="19">
        <f ca="1">IF(I16=0,0,IF(G16=0,1,I16/G16))</f>
        <v>0.15824915824915825</v>
      </c>
      <c r="K16" s="73">
        <f>+DA16</f>
        <v>354</v>
      </c>
      <c r="L16" s="73">
        <f ca="1">OFFSET(DA16,0,14,1,1)</f>
        <v>352</v>
      </c>
      <c r="M16" s="73">
        <f ca="1">SUM(L16-K16)</f>
        <v>-2</v>
      </c>
      <c r="N16" s="19">
        <f ca="1">IF(M16=0,0,IF(K16=0,1,M16/K16))</f>
        <v>-5.6497175141242938E-3</v>
      </c>
      <c r="O16" s="73">
        <f>SUMIF($C$6:N$6,O$5,$C16:N16)</f>
        <v>651</v>
      </c>
      <c r="P16" s="73">
        <f ca="1">SUMIF($C$6:O$6,P$5,$C16:O16)</f>
        <v>696</v>
      </c>
      <c r="Q16" s="73">
        <f ca="1">SUM(P16-O16)</f>
        <v>45</v>
      </c>
      <c r="R16" s="19">
        <f ca="1">IF(Q16=0,0,IF(O16=0,1,Q16/O16))</f>
        <v>6.9124423963133647E-2</v>
      </c>
      <c r="S16" s="73">
        <f>+DB16</f>
        <v>456</v>
      </c>
      <c r="T16" s="73">
        <f ca="1">OFFSET(DB16,0,14,1,1)</f>
        <v>411</v>
      </c>
      <c r="U16" s="73">
        <f ca="1">SUM(T16-S16)</f>
        <v>-45</v>
      </c>
      <c r="V16" s="19">
        <f ca="1">IF(U16=0,0,IF(S16=0,1,U16/S16))</f>
        <v>-9.8684210526315791E-2</v>
      </c>
      <c r="W16" s="73">
        <f>SUMIF($C$6:V$6,W$5,$C16:V16)</f>
        <v>1107</v>
      </c>
      <c r="X16" s="73">
        <f ca="1">SUMIF($C$6:W$6,X$5,$C16:W16)</f>
        <v>1107</v>
      </c>
      <c r="Y16" s="73">
        <f ca="1">SUM(X16-W16)</f>
        <v>0</v>
      </c>
      <c r="Z16" s="19">
        <f ca="1">IF(Y16=0,0,IF(W16=0,1,Y16/W16))</f>
        <v>0</v>
      </c>
      <c r="AA16" s="73">
        <f>+DC16</f>
        <v>541</v>
      </c>
      <c r="AB16" s="73">
        <f ca="1">OFFSET(DC16,0,14,1,1)</f>
        <v>538</v>
      </c>
      <c r="AC16" s="73">
        <f ca="1">SUM(AB16-AA16)</f>
        <v>-3</v>
      </c>
      <c r="AD16" s="19">
        <f ca="1">IF(AC16=0,0,IF(AA16=0,1,AC16/AA16))</f>
        <v>-5.5452865064695009E-3</v>
      </c>
      <c r="AE16" s="73">
        <f>SUMIF($C$6:AD$6,AE$5,$C16:AD16)</f>
        <v>1648</v>
      </c>
      <c r="AF16" s="73">
        <f ca="1">SUMIF($C$6:AE$6,AF$5,$C16:AE16)</f>
        <v>1645</v>
      </c>
      <c r="AG16" s="73">
        <f ca="1">SUM(AF16-AE16)</f>
        <v>-3</v>
      </c>
      <c r="AH16" s="19">
        <f ca="1">IF(AG16=0,0,IF(AE16=0,1,AG16/AE16))</f>
        <v>-1.8203883495145632E-3</v>
      </c>
      <c r="AI16" s="73">
        <f>+DD16</f>
        <v>853</v>
      </c>
      <c r="AJ16" s="73">
        <f ca="1">OFFSET(DD16,0,14,1,1)</f>
        <v>785</v>
      </c>
      <c r="AK16" s="73">
        <f ca="1">SUM(AJ16-AI16)</f>
        <v>-68</v>
      </c>
      <c r="AL16" s="19">
        <f ca="1">IF(AK16=0,0,IF(AI16=0,1,AK16/AI16))</f>
        <v>-7.9718640093786639E-2</v>
      </c>
      <c r="AM16" s="73">
        <f>SUMIF($C$6:AL$6,AM$5,$C16:AL16)</f>
        <v>2501</v>
      </c>
      <c r="AN16" s="73">
        <f ca="1">SUMIF($C$6:AM$6,AN$5,$C16:AM16)</f>
        <v>2430</v>
      </c>
      <c r="AO16" s="73">
        <f ca="1">SUM(AN16-AM16)</f>
        <v>-71</v>
      </c>
      <c r="AP16" s="19">
        <f ca="1">IF(AO16=0,0,IF(AM16=0,1,AO16/AM16))</f>
        <v>-2.8388644542183126E-2</v>
      </c>
      <c r="AQ16" s="73">
        <f>+DE16</f>
        <v>860</v>
      </c>
      <c r="AR16" s="73">
        <f ca="1">OFFSET(DE16,0,14,1,1)</f>
        <v>825</v>
      </c>
      <c r="AS16" s="73">
        <f ca="1">SUM(AR16-AQ16)</f>
        <v>-35</v>
      </c>
      <c r="AT16" s="19">
        <f ca="1">IF(AS16=0,0,IF(AQ16=0,1,AS16/AQ16))</f>
        <v>-4.0697674418604654E-2</v>
      </c>
      <c r="AU16" s="73">
        <f>SUMIF($C$6:AT$6,AU$5,$C16:AT16)</f>
        <v>3361</v>
      </c>
      <c r="AV16" s="73">
        <f ca="1">SUMIF($C$6:AU$6,AV$5,$C16:AU16)</f>
        <v>3255</v>
      </c>
      <c r="AW16" s="73">
        <f ca="1">SUM(AV16-AU16)</f>
        <v>-106</v>
      </c>
      <c r="AX16" s="19">
        <f ca="1">IF(AW16=0,0,IF(AU16=0,1,AW16/AU16))</f>
        <v>-3.1538232668848559E-2</v>
      </c>
      <c r="AY16" s="73">
        <f>+DF16</f>
        <v>838</v>
      </c>
      <c r="AZ16" s="73">
        <f ca="1">OFFSET(DF16,0,14,1,1)</f>
        <v>539</v>
      </c>
      <c r="BA16" s="73">
        <f ca="1">SUM(AZ16-AY16)</f>
        <v>-299</v>
      </c>
      <c r="BB16" s="19">
        <f ca="1">IF(BA16=0,0,IF(AY16=0,1,BA16/AY16))</f>
        <v>-0.35680190930787592</v>
      </c>
      <c r="BC16" s="73">
        <f>SUMIF($C$6:BB$6,BC$5,$C16:BB16)</f>
        <v>4199</v>
      </c>
      <c r="BD16" s="73">
        <f ca="1">SUMIF($C$6:BC$6,BD$5,$C16:BC16)</f>
        <v>3794</v>
      </c>
      <c r="BE16" s="73">
        <f ca="1">SUM(BD16-BC16)</f>
        <v>-405</v>
      </c>
      <c r="BF16" s="19">
        <f ca="1">IF(BE16=0,0,IF(BC16=0,1,BE16/BC16))</f>
        <v>-9.6451536080019051E-2</v>
      </c>
      <c r="BG16" s="73">
        <f>+DG16</f>
        <v>682</v>
      </c>
      <c r="BH16" s="73">
        <f ca="1">OFFSET(DG16,0,14,1,1)</f>
        <v>675</v>
      </c>
      <c r="BI16" s="73">
        <f ca="1">SUM(BH16-BG16)</f>
        <v>-7</v>
      </c>
      <c r="BJ16" s="19">
        <f ca="1">IF(BI16=0,0,IF(BG16=0,1,BI16/BG16))</f>
        <v>-1.0263929618768328E-2</v>
      </c>
      <c r="BK16" s="73">
        <f>SUMIF($C$6:BJ$6,BK$5,$C16:BJ16)</f>
        <v>4881</v>
      </c>
      <c r="BL16" s="73">
        <f ca="1">SUMIF($C$6:BK$6,BL$5,$C16:BK16)</f>
        <v>4469</v>
      </c>
      <c r="BM16" s="73">
        <f ca="1">SUM(BL16-BK16)</f>
        <v>-412</v>
      </c>
      <c r="BN16" s="19">
        <f ca="1">IF(BM16=0,0,IF(BK16=0,1,BM16/BK16))</f>
        <v>-8.4408932595779557E-2</v>
      </c>
      <c r="BO16" s="73">
        <f>+DH16</f>
        <v>586</v>
      </c>
      <c r="BP16" s="73">
        <f ca="1">OFFSET(DH16,0,14,1,1)</f>
        <v>694</v>
      </c>
      <c r="BQ16" s="73">
        <f ca="1">SUM(BP16-BO16)</f>
        <v>108</v>
      </c>
      <c r="BR16" s="19">
        <f ca="1">IF(BQ16=0,0,IF(BO16=0,1,BQ16/BO16))</f>
        <v>0.18430034129692832</v>
      </c>
      <c r="BS16" s="73">
        <f>SUMIF($C$6:BR$6,BS$5,$C16:BR16)</f>
        <v>5467</v>
      </c>
      <c r="BT16" s="73">
        <f ca="1">SUMIF($C$6:BS$6,BT$5,$C16:BS16)</f>
        <v>5163</v>
      </c>
      <c r="BU16" s="73">
        <f ca="1">SUM(BT16-BS16)</f>
        <v>-304</v>
      </c>
      <c r="BV16" s="19">
        <f ca="1">IF(BU16=0,0,IF(BS16=0,1,BU16/BS16))</f>
        <v>-5.5606365465520398E-2</v>
      </c>
      <c r="BW16" s="73">
        <f>+DI16</f>
        <v>611</v>
      </c>
      <c r="BX16" s="73">
        <f ca="1">OFFSET(DI16,0,14,1,1)</f>
        <v>611</v>
      </c>
      <c r="BY16" s="73">
        <f ca="1">SUM(BX16-BW16)</f>
        <v>0</v>
      </c>
      <c r="BZ16" s="19">
        <f ca="1">IF(BY16=0,0,IF(BW16=0,1,BY16/BW16))</f>
        <v>0</v>
      </c>
      <c r="CA16" s="73">
        <f>SUMIF($C$6:BZ$6,CA$5,$C16:BZ16)</f>
        <v>6078</v>
      </c>
      <c r="CB16" s="73">
        <f ca="1">SUMIF($C$6:CA$6,CB$5,$C16:CA16)</f>
        <v>5774</v>
      </c>
      <c r="CC16" s="73">
        <f ca="1">SUM(CB16-CA16)</f>
        <v>-304</v>
      </c>
      <c r="CD16" s="19">
        <f ca="1">IF(CC16=0,0,IF(CA16=0,1,CC16/CA16))</f>
        <v>-5.0016452780519909E-2</v>
      </c>
      <c r="CE16" s="73">
        <f>+DJ16</f>
        <v>694</v>
      </c>
      <c r="CF16" s="73">
        <f ca="1">OFFSET(DJ16,0,14,1,1)</f>
        <v>576</v>
      </c>
      <c r="CG16" s="73">
        <f ca="1">SUM(CF16-CE16)</f>
        <v>-118</v>
      </c>
      <c r="CH16" s="19">
        <f ca="1">IF(CG16=0,0,IF(CE16=0,1,CG16/CE16))</f>
        <v>-0.17002881844380405</v>
      </c>
      <c r="CI16" s="73">
        <f>SUMIF($C$6:CH$6,CI$5,$C16:CH16)</f>
        <v>6772</v>
      </c>
      <c r="CJ16" s="73">
        <f ca="1">SUMIF($C$6:CI$6,CJ$5,$C16:CI16)</f>
        <v>6350</v>
      </c>
      <c r="CK16" s="73">
        <f ca="1">SUM(CJ16-CI16)</f>
        <v>-422</v>
      </c>
      <c r="CL16" s="19">
        <f ca="1">IF(CK16=0,0,IF(CI16=0,1,CK16/CI16))</f>
        <v>-6.2315416420555228E-2</v>
      </c>
      <c r="CM16" s="73">
        <f>+DK16</f>
        <v>355</v>
      </c>
      <c r="CN16" s="73">
        <f ca="1">OFFSET(DK16,0,14,1,1)</f>
        <v>360</v>
      </c>
      <c r="CO16" s="73">
        <f ca="1">SUM(CN16-CM16)</f>
        <v>5</v>
      </c>
      <c r="CP16" s="19">
        <f ca="1">IF(CO16=0,0,IF(CM16=0,1,CO16/CM16))</f>
        <v>1.4084507042253521E-2</v>
      </c>
      <c r="CQ16" s="73">
        <f>SUMIF($C$6:CP$6,CQ$5,$C16:CP16)</f>
        <v>7127</v>
      </c>
      <c r="CR16" s="73">
        <f ca="1">SUMIF($C$6:CQ$6,CR$5,$C16:CQ16)</f>
        <v>6710</v>
      </c>
      <c r="CS16" s="73">
        <f ca="1">SUM(CR16-CQ16)</f>
        <v>-417</v>
      </c>
      <c r="CT16" s="19">
        <f ca="1">IF(CS16=0,0,IF(CQ16=0,1,CS16/CQ16))</f>
        <v>-5.8509891960151536E-2</v>
      </c>
      <c r="CW16" t="s">
        <v>10</v>
      </c>
      <c r="CX16" t="s">
        <v>8</v>
      </c>
      <c r="CY16" s="7"/>
      <c r="CZ16" s="74">
        <f>SUMIF(BWB!$A$129:$A$139,'2012-2013'!CZ$7,BWB!D$129:D$139)</f>
        <v>297</v>
      </c>
      <c r="DA16" s="74">
        <f>SUMIF(BWB!$A$129:$A$139,'2012-2013'!DA$7,BWB!E$129:E$139)</f>
        <v>354</v>
      </c>
      <c r="DB16" s="74">
        <f>SUMIF(BWB!$A$129:$A$139,'2012-2013'!DB$7,BWB!F$129:F$139)</f>
        <v>456</v>
      </c>
      <c r="DC16" s="74">
        <f>SUMIF(BWB!$A$129:$A$139,'2012-2013'!DC$7,BWB!G$129:G$139)</f>
        <v>541</v>
      </c>
      <c r="DD16" s="74">
        <f>SUMIF(BWB!$A$129:$A$139,'2012-2013'!DD$7,BWB!H$129:H$139)</f>
        <v>853</v>
      </c>
      <c r="DE16" s="74">
        <f>SUMIF(BWB!$A$129:$A$139,'2012-2013'!DE$7,BWB!I$129:I$139)</f>
        <v>860</v>
      </c>
      <c r="DF16" s="74">
        <f>SUMIF(BWB!$A$129:$A$139,'2012-2013'!DF$7,BWB!J$129:J$139)</f>
        <v>838</v>
      </c>
      <c r="DG16" s="74">
        <f>SUMIF(BWB!$A$129:$A$139,'2012-2013'!DG$7,BWB!K$129:K$139)</f>
        <v>682</v>
      </c>
      <c r="DH16" s="74">
        <f>SUMIF(BWB!$A$129:$A$139,'2012-2013'!DH$7,BWB!L$129:L$139)</f>
        <v>586</v>
      </c>
      <c r="DI16" s="74">
        <f>SUMIF(BWB!$A$129:$A$139,'2012-2013'!DI$7,BWB!M$129:M$139)</f>
        <v>611</v>
      </c>
      <c r="DJ16" s="74">
        <f>SUMIF(BWB!$A$129:$A$139,'2012-2013'!DJ$7,BWB!N$129:N$139)</f>
        <v>694</v>
      </c>
      <c r="DK16" s="74">
        <f>SUMIF(BWB!$A$129:$A$139,'2012-2013'!DK$7,BWB!O$129:O$139)</f>
        <v>355</v>
      </c>
      <c r="DN16" s="74">
        <f>SUMIF(BWB!$A$129:$A$139,'2012-2013'!DN$7,BWB!D$129:D$139)</f>
        <v>344</v>
      </c>
      <c r="DO16" s="74">
        <f>SUMIF(BWB!$A$129:$A$139,'2012-2013'!DO$7,BWB!E$129:E$139)</f>
        <v>352</v>
      </c>
      <c r="DP16" s="74">
        <f>SUMIF(BWB!$A$129:$A$139,'2012-2013'!DP$7,BWB!F$129:F$139)</f>
        <v>411</v>
      </c>
      <c r="DQ16" s="74">
        <f>SUMIF(BWB!$A$129:$A$139,'2012-2013'!DQ$7,BWB!G$129:G$139)</f>
        <v>538</v>
      </c>
      <c r="DR16" s="74">
        <f>SUMIF(BWB!$A$129:$A$139,'2012-2013'!DR$7,BWB!H$129:H$139)</f>
        <v>785</v>
      </c>
      <c r="DS16" s="74">
        <f>SUMIF(BWB!$A$129:$A$139,'2012-2013'!DS$7,BWB!I$129:I$139)</f>
        <v>825</v>
      </c>
      <c r="DT16" s="74">
        <f>SUMIF(BWB!$A$129:$A$139,'2012-2013'!DT$7,BWB!J$129:J$139)</f>
        <v>539</v>
      </c>
      <c r="DU16" s="74">
        <f>SUMIF(BWB!$A$129:$A$139,'2012-2013'!DU$7,BWB!K$129:K$139)</f>
        <v>675</v>
      </c>
      <c r="DV16" s="74">
        <f>SUMIF(BWB!$A$129:$A$139,'2012-2013'!DV$7,BWB!L$129:L$139)</f>
        <v>694</v>
      </c>
      <c r="DW16" s="74">
        <f>SUMIF(BWB!$A$129:$A$139,'2012-2013'!DW$7,BWB!M$129:M$139)</f>
        <v>611</v>
      </c>
      <c r="DX16" s="74">
        <f>SUMIF(BWB!$A$129:$A$139,'2012-2013'!DX$7,BWB!N$129:N$139)</f>
        <v>576</v>
      </c>
      <c r="DY16" s="74">
        <f>SUMIF(BWB!$A$129:$A$139,'2012-2013'!DY$7,BWB!O$129:O$139)</f>
        <v>360</v>
      </c>
    </row>
    <row r="17" spans="1:130" s="7" customFormat="1">
      <c r="A17" s="75"/>
      <c r="B17" s="24" t="s">
        <v>9</v>
      </c>
      <c r="C17" s="12">
        <f>+SUM(C14:C16)</f>
        <v>347068</v>
      </c>
      <c r="D17" s="86">
        <f ca="1">+SUM(D14:D16)</f>
        <v>370235</v>
      </c>
      <c r="E17" s="12">
        <f ca="1">SUM(E14:E16)</f>
        <v>23167</v>
      </c>
      <c r="F17" s="13">
        <f ca="1">IF(E17=0,0,IF(C17=0,1,E17/C17))</f>
        <v>6.6750607950027088E-2</v>
      </c>
      <c r="G17" s="12">
        <f>SUM(G14:G16)</f>
        <v>347068</v>
      </c>
      <c r="H17" s="86">
        <f ca="1">SUM(H14:H16)</f>
        <v>370235</v>
      </c>
      <c r="I17" s="12">
        <f ca="1">SUM(I14:I16)</f>
        <v>23167</v>
      </c>
      <c r="J17" s="13">
        <f ca="1">IF(I17=0,0,IF(G17=0,1,I17/G17))</f>
        <v>6.6750607950027088E-2</v>
      </c>
      <c r="K17" s="12">
        <f>+SUM(K14:K16)</f>
        <v>347299</v>
      </c>
      <c r="L17" s="86">
        <f ca="1">+SUM(L14:L16)</f>
        <v>337766</v>
      </c>
      <c r="M17" s="12">
        <f ca="1">SUM(M14:M16)</f>
        <v>-9533</v>
      </c>
      <c r="N17" s="13">
        <f ca="1">IF(M17=0,0,IF(K17=0,1,M17/K17))</f>
        <v>-2.7448970483646657E-2</v>
      </c>
      <c r="O17" s="12">
        <f>SUM(O14:O16)</f>
        <v>694367</v>
      </c>
      <c r="P17" s="86">
        <f ca="1">SUM(P14:P16)</f>
        <v>708001</v>
      </c>
      <c r="Q17" s="12">
        <f ca="1">SUM(Q14:Q16)</f>
        <v>13634</v>
      </c>
      <c r="R17" s="13">
        <f ca="1">IF(Q17=0,0,IF(O17=0,1,Q17/O17))</f>
        <v>1.963514971189587E-2</v>
      </c>
      <c r="S17" s="12">
        <f>+SUM(S14:S16)</f>
        <v>417446</v>
      </c>
      <c r="T17" s="86">
        <f ca="1">+SUM(T14:T16)</f>
        <v>422851</v>
      </c>
      <c r="U17" s="12">
        <f ca="1">SUM(U14:U16)</f>
        <v>5405</v>
      </c>
      <c r="V17" s="13">
        <f ca="1">IF(U17=0,0,IF(S17=0,1,U17/S17))</f>
        <v>1.2947782467672465E-2</v>
      </c>
      <c r="W17" s="12">
        <f>SUM(W14:W16)</f>
        <v>1111813</v>
      </c>
      <c r="X17" s="86">
        <f ca="1">SUM(X14:X16)</f>
        <v>1130852</v>
      </c>
      <c r="Y17" s="12">
        <f ca="1">SUM(Y14:Y16)</f>
        <v>19039</v>
      </c>
      <c r="Z17" s="13">
        <f ca="1">IF(Y17=0,0,IF(W17=0,1,Y17/W17))</f>
        <v>1.7124282590687462E-2</v>
      </c>
      <c r="AA17" s="12">
        <f>+SUM(AA14:AA16)</f>
        <v>418227</v>
      </c>
      <c r="AB17" s="86">
        <f ca="1">+SUM(AB14:AB16)</f>
        <v>417851</v>
      </c>
      <c r="AC17" s="12">
        <f ca="1">SUM(AC14:AC16)</f>
        <v>-376</v>
      </c>
      <c r="AD17" s="13">
        <f ca="1">IF(AC17=0,0,IF(AA17=0,1,AC17/AA17))</f>
        <v>-8.9903330009779377E-4</v>
      </c>
      <c r="AE17" s="12">
        <f>SUM(AE14:AE16)</f>
        <v>1530040</v>
      </c>
      <c r="AF17" s="86">
        <f ca="1">SUM(AF14:AF16)</f>
        <v>1548703</v>
      </c>
      <c r="AG17" s="12">
        <f ca="1">SUM(AG14:AG16)</f>
        <v>18663</v>
      </c>
      <c r="AH17" s="13">
        <f ca="1">IF(AG17=0,0,IF(AE17=0,1,AG17/AE17))</f>
        <v>1.2197720321037359E-2</v>
      </c>
      <c r="AI17" s="12">
        <f>+SUM(AI14:AI16)</f>
        <v>440479</v>
      </c>
      <c r="AJ17" s="86">
        <f ca="1">+SUM(AJ14:AJ16)</f>
        <v>471510</v>
      </c>
      <c r="AK17" s="12">
        <f ca="1">SUM(AK14:AK16)</f>
        <v>31031</v>
      </c>
      <c r="AL17" s="13">
        <f ca="1">IF(AK17=0,0,IF(AI17=0,1,AK17/AI17))</f>
        <v>7.0448307410795968E-2</v>
      </c>
      <c r="AM17" s="12">
        <f>SUM(AM14:AM16)</f>
        <v>1970519</v>
      </c>
      <c r="AN17" s="86">
        <f ca="1">SUM(AN14:AN16)</f>
        <v>2020213</v>
      </c>
      <c r="AO17" s="12">
        <f ca="1">SUM(AO14:AO16)</f>
        <v>49694</v>
      </c>
      <c r="AP17" s="13">
        <f ca="1">IF(AO17=0,0,IF(AM17=0,1,AO17/AM17))</f>
        <v>2.5218736789647804E-2</v>
      </c>
      <c r="AQ17" s="12">
        <f>+SUM(AQ14:AQ16)</f>
        <v>463925</v>
      </c>
      <c r="AR17" s="86">
        <f ca="1">+SUM(AR14:AR16)</f>
        <v>480863</v>
      </c>
      <c r="AS17" s="12">
        <f ca="1">SUM(AS14:AS16)</f>
        <v>16938</v>
      </c>
      <c r="AT17" s="13">
        <f ca="1">IF(AS17=0,0,IF(AQ17=0,1,AS17/AQ17))</f>
        <v>3.6510211779921323E-2</v>
      </c>
      <c r="AU17" s="12">
        <f>SUM(AU14:AU16)</f>
        <v>2434444</v>
      </c>
      <c r="AV17" s="86">
        <f ca="1">SUM(AV14:AV16)</f>
        <v>2501076</v>
      </c>
      <c r="AW17" s="12">
        <f ca="1">SUM(AW14:AW16)</f>
        <v>66632</v>
      </c>
      <c r="AX17" s="13">
        <f ca="1">IF(AW17=0,0,IF(AU17=0,1,AW17/AU17))</f>
        <v>2.7370520743134778E-2</v>
      </c>
      <c r="AY17" s="12">
        <f>+SUM(AY14:AY16)</f>
        <v>509729</v>
      </c>
      <c r="AZ17" s="86">
        <f ca="1">+SUM(AZ14:AZ16)</f>
        <v>525506</v>
      </c>
      <c r="BA17" s="12">
        <f ca="1">SUM(BA14:BA16)</f>
        <v>15777</v>
      </c>
      <c r="BB17" s="13">
        <f ca="1">IF(BA17=0,0,IF(AY17=0,1,BA17/AY17))</f>
        <v>3.0951741023171137E-2</v>
      </c>
      <c r="BC17" s="12">
        <f>SUM(BC14:BC16)</f>
        <v>2944173</v>
      </c>
      <c r="BD17" s="86">
        <f ca="1">SUM(BD14:BD16)</f>
        <v>3026582</v>
      </c>
      <c r="BE17" s="12">
        <f ca="1">SUM(BE14:BE16)</f>
        <v>82409</v>
      </c>
      <c r="BF17" s="13">
        <f ca="1">IF(BE17=0,0,IF(BC17=0,1,BE17/BC17))</f>
        <v>2.799054267531154E-2</v>
      </c>
      <c r="BG17" s="12">
        <f>+SUM(BG14:BG16)</f>
        <v>558607</v>
      </c>
      <c r="BH17" s="86">
        <f ca="1">+SUM(BH14:BH16)</f>
        <v>576776</v>
      </c>
      <c r="BI17" s="12">
        <f ca="1">SUM(BI14:BI16)</f>
        <v>18169</v>
      </c>
      <c r="BJ17" s="13">
        <f ca="1">IF(BI17=0,0,IF(BG17=0,1,BI17/BG17))</f>
        <v>3.2525550163173753E-2</v>
      </c>
      <c r="BK17" s="12">
        <f>SUM(BK14:BK16)</f>
        <v>3502780</v>
      </c>
      <c r="BL17" s="86">
        <f ca="1">SUM(BL14:BL16)</f>
        <v>3603358</v>
      </c>
      <c r="BM17" s="12">
        <f ca="1">SUM(BM14:BM16)</f>
        <v>100578</v>
      </c>
      <c r="BN17" s="13">
        <f ca="1">IF(BM17=0,0,IF(BK17=0,1,BM17/BK17))</f>
        <v>2.8713764495629186E-2</v>
      </c>
      <c r="BO17" s="12">
        <f>+SUM(BO14:BO16)</f>
        <v>449877</v>
      </c>
      <c r="BP17" s="86">
        <f ca="1">+SUM(BP14:BP16)</f>
        <v>462661</v>
      </c>
      <c r="BQ17" s="12">
        <f ca="1">SUM(BQ14:BQ16)</f>
        <v>12784</v>
      </c>
      <c r="BR17" s="13">
        <f ca="1">IF(BQ17=0,0,IF(BO17=0,1,BQ17/BO17))</f>
        <v>2.8416656108225136E-2</v>
      </c>
      <c r="BS17" s="12">
        <f>SUM(BS14:BS16)</f>
        <v>3952657</v>
      </c>
      <c r="BT17" s="86">
        <f ca="1">SUM(BT14:BT16)</f>
        <v>4066019</v>
      </c>
      <c r="BU17" s="12">
        <f ca="1">SUM(BU14:BU16)</f>
        <v>113362</v>
      </c>
      <c r="BV17" s="13">
        <f ca="1">IF(BU17=0,0,IF(BS17=0,1,BU17/BS17))</f>
        <v>2.8679948702859875E-2</v>
      </c>
      <c r="BW17" s="12">
        <f>+SUM(BW14:BW16)</f>
        <v>449027</v>
      </c>
      <c r="BX17" s="86">
        <f ca="1">+SUM(BX14:BX16)</f>
        <v>472112</v>
      </c>
      <c r="BY17" s="12">
        <f ca="1">SUM(BY14:BY16)</f>
        <v>23085</v>
      </c>
      <c r="BZ17" s="13">
        <f ca="1">IF(BY17=0,0,IF(BW17=0,1,BY17/BW17))</f>
        <v>5.1411162357720135E-2</v>
      </c>
      <c r="CA17" s="12">
        <f>SUM(CA14:CA16)</f>
        <v>4401684</v>
      </c>
      <c r="CB17" s="86">
        <f ca="1">SUM(CB14:CB16)</f>
        <v>4538131</v>
      </c>
      <c r="CC17" s="12">
        <f ca="1">SUM(CC14:CC16)</f>
        <v>136447</v>
      </c>
      <c r="CD17" s="13">
        <f ca="1">IF(CC17=0,0,IF(CA17=0,1,CC17/CA17))</f>
        <v>3.0998817725216076E-2</v>
      </c>
      <c r="CE17" s="12">
        <f>+SUM(CE14:CE16)</f>
        <v>441332</v>
      </c>
      <c r="CF17" s="86">
        <f ca="1">+SUM(CF14:CF16)</f>
        <v>439918</v>
      </c>
      <c r="CG17" s="12">
        <f ca="1">SUM(CG14:CG16)</f>
        <v>-1414</v>
      </c>
      <c r="CH17" s="13">
        <f ca="1">IF(CG17=0,0,IF(CE17=0,1,CG17/CE17))</f>
        <v>-3.2039371720156253E-3</v>
      </c>
      <c r="CI17" s="12">
        <f>SUM(CI14:CI16)</f>
        <v>4843016</v>
      </c>
      <c r="CJ17" s="86">
        <f ca="1">SUM(CJ14:CJ16)</f>
        <v>4978049</v>
      </c>
      <c r="CK17" s="12">
        <f ca="1">SUM(CK14:CK16)</f>
        <v>135033</v>
      </c>
      <c r="CL17" s="13">
        <f ca="1">IF(CK17=0,0,IF(CI17=0,1,CK17/CI17))</f>
        <v>2.7882005758395181E-2</v>
      </c>
      <c r="CM17" s="12">
        <f>+SUM(CM14:CM16)</f>
        <v>415348</v>
      </c>
      <c r="CN17" s="86">
        <f ca="1">+SUM(CN14:CN16)</f>
        <v>427159</v>
      </c>
      <c r="CO17" s="12">
        <f ca="1">SUM(CO14:CO16)</f>
        <v>11811</v>
      </c>
      <c r="CP17" s="13">
        <f ca="1">IF(CO17=0,0,IF(CM17=0,1,CO17/CM17))</f>
        <v>2.8436395504492618E-2</v>
      </c>
      <c r="CQ17" s="12">
        <f>SUM(CQ14:CQ16)</f>
        <v>5258364</v>
      </c>
      <c r="CR17" s="86">
        <f ca="1">SUM(CR14:CR16)</f>
        <v>5405208</v>
      </c>
      <c r="CS17" s="12">
        <f ca="1">SUM(CS14:CS16)</f>
        <v>146844</v>
      </c>
      <c r="CT17" s="13">
        <f ca="1">IF(CS17=0,0,IF(CQ17=0,1,CS17/CQ17))</f>
        <v>2.7925795931966674E-2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300126</v>
      </c>
      <c r="D19" s="73">
        <f ca="1">OFFSET(CZ19,0,14,1,1)</f>
        <v>311437</v>
      </c>
      <c r="E19" s="18">
        <f ca="1">SUM(D19-C19)</f>
        <v>11311</v>
      </c>
      <c r="F19" s="19">
        <f ca="1">IF(E19=0,0,IF(C19=0,1,E19/C19))</f>
        <v>3.768750458140914E-2</v>
      </c>
      <c r="G19" s="18">
        <f>SUMIF($C$6:F$6,G$5,$C19:F19)</f>
        <v>300126</v>
      </c>
      <c r="H19" s="73">
        <f ca="1">SUMIF($C$6:G$6,H$5,$C19:G19)</f>
        <v>311437</v>
      </c>
      <c r="I19" s="18">
        <f ca="1">SUM(H19-G19)</f>
        <v>11311</v>
      </c>
      <c r="J19" s="19">
        <f ca="1">IF(I19=0,0,IF(G19=0,1,I19/G19))</f>
        <v>3.768750458140914E-2</v>
      </c>
      <c r="K19" s="18">
        <f>+DA19</f>
        <v>295959</v>
      </c>
      <c r="L19" s="73">
        <f ca="1">OFFSET(DA19,0,14,1,1)</f>
        <v>278379</v>
      </c>
      <c r="M19" s="18">
        <f ca="1">SUM(L19-K19)</f>
        <v>-17580</v>
      </c>
      <c r="N19" s="19">
        <f ca="1">IF(M19=0,0,IF(K19=0,1,M19/K19))</f>
        <v>-5.9400119611162358E-2</v>
      </c>
      <c r="O19" s="18">
        <f>SUMIF($C$6:N$6,O$5,$C19:N19)</f>
        <v>596085</v>
      </c>
      <c r="P19" s="73">
        <f ca="1">SUMIF($C$6:O$6,P$5,$C19:O19)</f>
        <v>589816</v>
      </c>
      <c r="Q19" s="18">
        <f ca="1">SUM(P19-O19)</f>
        <v>-6269</v>
      </c>
      <c r="R19" s="19">
        <f ca="1">IF(Q19=0,0,IF(O19=0,1,Q19/O19))</f>
        <v>-1.0516956474328326E-2</v>
      </c>
      <c r="S19" s="18">
        <f>+DB19</f>
        <v>320411</v>
      </c>
      <c r="T19" s="73">
        <f ca="1">OFFSET(DB19,0,14,1,1)</f>
        <v>325477</v>
      </c>
      <c r="U19" s="18">
        <f ca="1">SUM(T19-S19)</f>
        <v>5066</v>
      </c>
      <c r="V19" s="19">
        <f ca="1">IF(U19=0,0,IF(S19=0,1,U19/S19))</f>
        <v>1.5810942820315158E-2</v>
      </c>
      <c r="W19" s="18">
        <f>SUMIF($C$6:V$6,W$5,$C19:V19)</f>
        <v>916496</v>
      </c>
      <c r="X19" s="73">
        <f ca="1">SUMIF($C$6:W$6,X$5,$C19:W19)</f>
        <v>915293</v>
      </c>
      <c r="Y19" s="18">
        <f ca="1">SUM(X19-W19)</f>
        <v>-1203</v>
      </c>
      <c r="Z19" s="19">
        <f ca="1">IF(Y19=0,0,IF(W19=0,1,Y19/W19))</f>
        <v>-1.3126080201113807E-3</v>
      </c>
      <c r="AA19" s="18">
        <f>+DC19</f>
        <v>320484</v>
      </c>
      <c r="AB19" s="73">
        <f ca="1">OFFSET(DC19,0,14,1,1)</f>
        <v>321989</v>
      </c>
      <c r="AC19" s="18">
        <f ca="1">SUM(AB19-AA19)</f>
        <v>1505</v>
      </c>
      <c r="AD19" s="19">
        <f ca="1">IF(AC19=0,0,IF(AA19=0,1,AC19/AA19))</f>
        <v>4.6960222663221876E-3</v>
      </c>
      <c r="AE19" s="18">
        <f>SUMIF($C$6:AD$6,AE$5,$C19:AD19)</f>
        <v>1236980</v>
      </c>
      <c r="AF19" s="73">
        <f ca="1">SUMIF($C$6:AE$6,AF$5,$C19:AE19)</f>
        <v>1237282</v>
      </c>
      <c r="AG19" s="18">
        <f ca="1">SUM(AF19-AE19)</f>
        <v>302</v>
      </c>
      <c r="AH19" s="19">
        <f ca="1">IF(AG19=0,0,IF(AE19=0,1,AG19/AE19))</f>
        <v>2.4414299341945708E-4</v>
      </c>
      <c r="AI19" s="18">
        <f>+DD19</f>
        <v>327734</v>
      </c>
      <c r="AJ19" s="73">
        <f ca="1">OFFSET(DD19,0,14,1,1)</f>
        <v>337880</v>
      </c>
      <c r="AK19" s="18">
        <f ca="1">SUM(AJ19-AI19)</f>
        <v>10146</v>
      </c>
      <c r="AL19" s="19">
        <f ca="1">IF(AK19=0,0,IF(AI19=0,1,AK19/AI19))</f>
        <v>3.0958033038988936E-2</v>
      </c>
      <c r="AM19" s="18">
        <f>SUMIF($C$6:AL$6,AM$5,$C19:AL19)</f>
        <v>1564714</v>
      </c>
      <c r="AN19" s="73">
        <f ca="1">SUMIF($C$6:AM$6,AN$5,$C19:AM19)</f>
        <v>1575162</v>
      </c>
      <c r="AO19" s="18">
        <f ca="1">SUM(AN19-AM19)</f>
        <v>10448</v>
      </c>
      <c r="AP19" s="19">
        <f ca="1">IF(AO19=0,0,IF(AM19=0,1,AO19/AM19))</f>
        <v>6.6772585916659534E-3</v>
      </c>
      <c r="AQ19" s="18">
        <f>+DE19</f>
        <v>331568</v>
      </c>
      <c r="AR19" s="73">
        <f ca="1">OFFSET(DE19,0,14,1,1)</f>
        <v>323713</v>
      </c>
      <c r="AS19" s="18">
        <f ca="1">SUM(AR19-AQ19)</f>
        <v>-7855</v>
      </c>
      <c r="AT19" s="19">
        <f ca="1">IF(AS19=0,0,IF(AQ19=0,1,AS19/AQ19))</f>
        <v>-2.3690464701056797E-2</v>
      </c>
      <c r="AU19" s="18">
        <f>SUMIF($C$6:AT$6,AU$5,$C19:AT19)</f>
        <v>1896282</v>
      </c>
      <c r="AV19" s="73">
        <f ca="1">SUMIF($C$6:AU$6,AV$5,$C19:AU19)</f>
        <v>1898875</v>
      </c>
      <c r="AW19" s="18">
        <f ca="1">SUM(AV19-AU19)</f>
        <v>2593</v>
      </c>
      <c r="AX19" s="19">
        <f ca="1">IF(AW19=0,0,IF(AU19=0,1,AW19/AU19))</f>
        <v>1.3674126527594525E-3</v>
      </c>
      <c r="AY19" s="18">
        <f>+DF19</f>
        <v>331412</v>
      </c>
      <c r="AZ19" s="73">
        <f ca="1">OFFSET(DF19,0,14,1,1)</f>
        <v>333155</v>
      </c>
      <c r="BA19" s="18">
        <f ca="1">SUM(AZ19-AY19)</f>
        <v>1743</v>
      </c>
      <c r="BB19" s="19">
        <f ca="1">IF(BA19=0,0,IF(AY19=0,1,BA19/AY19))</f>
        <v>5.259314689872425E-3</v>
      </c>
      <c r="BC19" s="18">
        <f>SUMIF($C$6:BB$6,BC$5,$C19:BB19)</f>
        <v>2227694</v>
      </c>
      <c r="BD19" s="73">
        <f ca="1">SUMIF($C$6:BC$6,BD$5,$C19:BC19)</f>
        <v>2232030</v>
      </c>
      <c r="BE19" s="18">
        <f ca="1">SUM(BD19-BC19)</f>
        <v>4336</v>
      </c>
      <c r="BF19" s="19">
        <f ca="1">IF(BE19=0,0,IF(BC19=0,1,BE19/BC19))</f>
        <v>1.946407361154629E-3</v>
      </c>
      <c r="BG19" s="18">
        <f>+DG19</f>
        <v>358758</v>
      </c>
      <c r="BH19" s="73">
        <f ca="1">OFFSET(DG19,0,14,1,1)</f>
        <v>354985</v>
      </c>
      <c r="BI19" s="18">
        <f ca="1">SUM(BH19-BG19)</f>
        <v>-3773</v>
      </c>
      <c r="BJ19" s="19">
        <f ca="1">IF(BI19=0,0,IF(BG19=0,1,BI19/BG19))</f>
        <v>-1.0516838648894241E-2</v>
      </c>
      <c r="BK19" s="18">
        <f>SUMIF($C$6:BJ$6,BK$5,$C19:BJ19)</f>
        <v>2586452</v>
      </c>
      <c r="BL19" s="73">
        <f ca="1">SUMIF($C$6:BK$6,BL$5,$C19:BK19)</f>
        <v>2587015</v>
      </c>
      <c r="BM19" s="18">
        <f ca="1">SUM(BL19-BK19)</f>
        <v>563</v>
      </c>
      <c r="BN19" s="19">
        <f ca="1">IF(BM19=0,0,IF(BK19=0,1,BM19/BK19))</f>
        <v>2.1767270376562179E-4</v>
      </c>
      <c r="BO19" s="18">
        <f>+DH19</f>
        <v>327467</v>
      </c>
      <c r="BP19" s="73">
        <f ca="1">OFFSET(DH19,0,14,1,1)</f>
        <v>325000</v>
      </c>
      <c r="BQ19" s="18">
        <f ca="1">SUM(BP19-BO19)</f>
        <v>-2467</v>
      </c>
      <c r="BR19" s="19">
        <f ca="1">IF(BQ19=0,0,IF(BO19=0,1,BQ19/BO19))</f>
        <v>-7.5335835366617098E-3</v>
      </c>
      <c r="BS19" s="18">
        <f>SUMIF($C$6:BR$6,BS$5,$C19:BR19)</f>
        <v>2913919</v>
      </c>
      <c r="BT19" s="73">
        <f ca="1">SUMIF($C$6:BS$6,BT$5,$C19:BS19)</f>
        <v>2912015</v>
      </c>
      <c r="BU19" s="18">
        <f ca="1">SUM(BT19-BS19)</f>
        <v>-1904</v>
      </c>
      <c r="BV19" s="19">
        <f ca="1">IF(BU19=0,0,IF(BS19=0,1,BU19/BS19))</f>
        <v>-6.5341555479064449E-4</v>
      </c>
      <c r="BW19" s="18">
        <f>+DI19</f>
        <v>332536</v>
      </c>
      <c r="BX19" s="73">
        <f ca="1">OFFSET(DI19,0,14,1,1)</f>
        <v>344558</v>
      </c>
      <c r="BY19" s="18">
        <f ca="1">SUM(BX19-BW19)</f>
        <v>12022</v>
      </c>
      <c r="BZ19" s="19">
        <f ca="1">IF(BY19=0,0,IF(BW19=0,1,BY19/BW19))</f>
        <v>3.6152476724324582E-2</v>
      </c>
      <c r="CA19" s="18">
        <f>SUMIF($C$6:BZ$6,CA$5,$C19:BZ19)</f>
        <v>3246455</v>
      </c>
      <c r="CB19" s="73">
        <f ca="1">SUMIF($C$6:CA$6,CB$5,$C19:CA19)</f>
        <v>3256573</v>
      </c>
      <c r="CC19" s="18">
        <f ca="1">SUM(CB19-CA19)</f>
        <v>10118</v>
      </c>
      <c r="CD19" s="19">
        <f ca="1">IF(CC19=0,0,IF(CA19=0,1,CC19/CA19))</f>
        <v>3.1166302936587757E-3</v>
      </c>
      <c r="CE19" s="18">
        <f>+DJ19</f>
        <v>322132</v>
      </c>
      <c r="CF19" s="73">
        <f ca="1">OFFSET(DJ19,0,14,1,1)</f>
        <v>325225</v>
      </c>
      <c r="CG19" s="18">
        <f ca="1">SUM(CF19-CE19)</f>
        <v>3093</v>
      </c>
      <c r="CH19" s="19">
        <f ca="1">IF(CG19=0,0,IF(CE19=0,1,CG19/CE19))</f>
        <v>9.6016539803558797E-3</v>
      </c>
      <c r="CI19" s="18">
        <f>SUMIF($C$6:CH$6,CI$5,$C19:CH19)</f>
        <v>3568587</v>
      </c>
      <c r="CJ19" s="73">
        <f ca="1">SUMIF($C$6:CI$6,CJ$5,$C19:CI19)</f>
        <v>3581798</v>
      </c>
      <c r="CK19" s="18">
        <f ca="1">SUM(CJ19-CI19)</f>
        <v>13211</v>
      </c>
      <c r="CL19" s="19">
        <f ca="1">IF(CK19=0,0,IF(CI19=0,1,CK19/CI19))</f>
        <v>3.7020254795525512E-3</v>
      </c>
      <c r="CM19" s="18">
        <f>+DK19</f>
        <v>321753</v>
      </c>
      <c r="CN19" s="73">
        <f ca="1">OFFSET(DK19,0,14,1,1)</f>
        <v>324789</v>
      </c>
      <c r="CO19" s="18">
        <f ca="1">SUM(CN19-CM19)</f>
        <v>3036</v>
      </c>
      <c r="CP19" s="19">
        <f ca="1">IF(CO19=0,0,IF(CM19=0,1,CO19/CM19))</f>
        <v>9.4358094563220859E-3</v>
      </c>
      <c r="CQ19" s="18">
        <f>SUMIF($C$6:CP$6,CQ$5,$C19:CP19)</f>
        <v>3890340</v>
      </c>
      <c r="CR19" s="73">
        <f ca="1">SUMIF($C$6:CQ$6,CR$5,$C19:CQ19)</f>
        <v>3906587</v>
      </c>
      <c r="CS19" s="18">
        <f ca="1">SUM(CR19-CQ19)</f>
        <v>16247</v>
      </c>
      <c r="CT19" s="19">
        <f ca="1">IF(CS19=0,0,IF(CQ19=0,1,CS19/CQ19))</f>
        <v>4.1762416652529081E-3</v>
      </c>
      <c r="CW19" t="s">
        <v>11</v>
      </c>
      <c r="CX19" t="s">
        <v>6</v>
      </c>
      <c r="CZ19" s="74">
        <f>SUMIF(DWT!$A$93:$A$103,'2012-2013'!CZ$7,DWT!D$93:D$103)</f>
        <v>300126</v>
      </c>
      <c r="DA19" s="74">
        <f>SUMIF(DWT!$A$93:$A$103,'2012-2013'!DA$7,DWT!E$93:E$103)</f>
        <v>295959</v>
      </c>
      <c r="DB19" s="74">
        <f>SUMIF(DWT!$A$93:$A$103,'2012-2013'!DB$7,DWT!F$93:F$103)</f>
        <v>320411</v>
      </c>
      <c r="DC19" s="74">
        <f>SUMIF(DWT!$A$93:$A$103,'2012-2013'!DC$7,DWT!G$93:G$103)</f>
        <v>320484</v>
      </c>
      <c r="DD19" s="74">
        <f>SUMIF(DWT!$A$93:$A$103,'2012-2013'!DD$7,DWT!H$93:H$103)</f>
        <v>327734</v>
      </c>
      <c r="DE19" s="74">
        <f>SUMIF(DWT!$A$93:$A$103,'2012-2013'!DE$7,DWT!I$93:I$103)</f>
        <v>331568</v>
      </c>
      <c r="DF19" s="74">
        <f>SUMIF(DWT!$A$93:$A$103,'2012-2013'!DF$7,DWT!J$93:J$103)</f>
        <v>331412</v>
      </c>
      <c r="DG19" s="74">
        <f>SUMIF(DWT!$A$93:$A$103,'2012-2013'!DG$7,DWT!K$93:K$103)</f>
        <v>358758</v>
      </c>
      <c r="DH19" s="74">
        <f>SUMIF(DWT!$A$93:$A$103,'2012-2013'!DH$7,DWT!L$93:L$103)</f>
        <v>327467</v>
      </c>
      <c r="DI19" s="74">
        <f>SUMIF(DWT!$A$93:$A$103,'2012-2013'!DI$7,DWT!M$93:M$103)</f>
        <v>332536</v>
      </c>
      <c r="DJ19" s="74">
        <f>SUMIF(DWT!$A$93:$A$103,'2012-2013'!DJ$7,DWT!N$93:N$103)</f>
        <v>322132</v>
      </c>
      <c r="DK19" s="74">
        <f>SUMIF(DWT!$A$93:$A$103,'2012-2013'!DK$7,DWT!O$93:O$103)</f>
        <v>321753</v>
      </c>
      <c r="DN19" s="74">
        <f>SUMIF(DWT!$A$93:$A$103,'2012-2013'!DN$7,DWT!D$93:D$103)</f>
        <v>311437</v>
      </c>
      <c r="DO19" s="74">
        <f>SUMIF(DWT!$A$93:$A$103,'2012-2013'!DO$7,DWT!E$93:E$103)</f>
        <v>278379</v>
      </c>
      <c r="DP19" s="74">
        <f>SUMIF(DWT!$A$93:$A$103,'2012-2013'!DP$7,DWT!F$93:F$103)</f>
        <v>325477</v>
      </c>
      <c r="DQ19" s="74">
        <f>SUMIF(DWT!$A$93:$A$103,'2012-2013'!DQ$7,DWT!G$93:G$103)</f>
        <v>321989</v>
      </c>
      <c r="DR19" s="74">
        <f>SUMIF(DWT!$A$93:$A$103,'2012-2013'!DR$7,DWT!H$93:H$103)</f>
        <v>337880</v>
      </c>
      <c r="DS19" s="74">
        <f>SUMIF(DWT!$A$93:$A$103,'2012-2013'!DS$7,DWT!I$93:I$103)</f>
        <v>323713</v>
      </c>
      <c r="DT19" s="74">
        <f>SUMIF(DWT!$A$93:$A$103,'2012-2013'!DT$7,DWT!J$93:J$103)</f>
        <v>333155</v>
      </c>
      <c r="DU19" s="74">
        <f>SUMIF(DWT!$A$93:$A$103,'2012-2013'!DU$7,DWT!K$93:K$103)</f>
        <v>354985</v>
      </c>
      <c r="DV19" s="74">
        <f>SUMIF(DWT!$A$93:$A$103,'2012-2013'!DV$7,DWT!L$93:L$103)</f>
        <v>325000</v>
      </c>
      <c r="DW19" s="74">
        <f>SUMIF(DWT!$A$93:$A$103,'2012-2013'!DW$7,DWT!M$93:M$103)</f>
        <v>344558</v>
      </c>
      <c r="DX19" s="74">
        <f>SUMIF(DWT!$A$93:$A$103,'2012-2013'!DX$7,DWT!N$93:N$103)</f>
        <v>325225</v>
      </c>
      <c r="DY19" s="74">
        <f>SUMIF(DWT!$A$93:$A$103,'2012-2013'!DY$7,DWT!O$93:O$103)</f>
        <v>324789</v>
      </c>
    </row>
    <row r="20" spans="1:130">
      <c r="A20" s="84" t="str">
        <f>+CW21</f>
        <v>Detroit-Windsor Tunnel</v>
      </c>
      <c r="B20" s="26" t="s">
        <v>7</v>
      </c>
      <c r="C20" s="18">
        <f>+CZ20</f>
        <v>2811</v>
      </c>
      <c r="D20" s="73">
        <f ca="1">OFFSET(CZ20,0,14,1,1)</f>
        <v>2400</v>
      </c>
      <c r="E20" s="18">
        <f ca="1">SUM(D20-C20)</f>
        <v>-411</v>
      </c>
      <c r="F20" s="19">
        <f ca="1">IF(E20=0,0,IF(C20=0,1,E20/C20))</f>
        <v>-0.14621131270010673</v>
      </c>
      <c r="G20" s="18">
        <f>SUMIF($C$6:F$6,G$5,$C20:F20)</f>
        <v>2811</v>
      </c>
      <c r="H20" s="73">
        <f ca="1">SUMIF($C$6:G$6,H$5,$C20:G20)</f>
        <v>2400</v>
      </c>
      <c r="I20" s="18">
        <f ca="1">SUM(H20-G20)</f>
        <v>-411</v>
      </c>
      <c r="J20" s="19">
        <f ca="1">IF(I20=0,0,IF(G20=0,1,I20/G20))</f>
        <v>-0.14621131270010673</v>
      </c>
      <c r="K20" s="18">
        <f>+DA20</f>
        <v>2750</v>
      </c>
      <c r="L20" s="73">
        <f ca="1">OFFSET(DA20,0,14,1,1)</f>
        <v>2390</v>
      </c>
      <c r="M20" s="18">
        <f ca="1">SUM(L20-K20)</f>
        <v>-360</v>
      </c>
      <c r="N20" s="19">
        <f ca="1">IF(M20=0,0,IF(K20=0,1,M20/K20))</f>
        <v>-0.13090909090909092</v>
      </c>
      <c r="O20" s="18">
        <f>SUMIF($C$6:N$6,O$5,$C20:N20)</f>
        <v>5561</v>
      </c>
      <c r="P20" s="73">
        <f ca="1">SUMIF($C$6:O$6,P$5,$C20:O20)</f>
        <v>4790</v>
      </c>
      <c r="Q20" s="18">
        <f ca="1">SUM(P20-O20)</f>
        <v>-771</v>
      </c>
      <c r="R20" s="19">
        <f ca="1">IF(Q20=0,0,IF(O20=0,1,Q20/O20))</f>
        <v>-0.13864412875382126</v>
      </c>
      <c r="S20" s="18">
        <f>+DB20</f>
        <v>3775</v>
      </c>
      <c r="T20" s="73">
        <f ca="1">OFFSET(DB20,0,14,1,1)</f>
        <v>2117</v>
      </c>
      <c r="U20" s="18">
        <f ca="1">SUM(T20-S20)</f>
        <v>-1658</v>
      </c>
      <c r="V20" s="19">
        <f ca="1">IF(U20=0,0,IF(S20=0,1,U20/S20))</f>
        <v>-0.43920529801324504</v>
      </c>
      <c r="W20" s="18">
        <f>SUMIF($C$6:V$6,W$5,$C20:V20)</f>
        <v>9336</v>
      </c>
      <c r="X20" s="73">
        <f ca="1">SUMIF($C$6:W$6,X$5,$C20:W20)</f>
        <v>6907</v>
      </c>
      <c r="Y20" s="18">
        <f ca="1">SUM(X20-W20)</f>
        <v>-2429</v>
      </c>
      <c r="Z20" s="19">
        <f ca="1">IF(Y20=0,0,IF(W20=0,1,Y20/W20))</f>
        <v>-0.26017566409597259</v>
      </c>
      <c r="AA20" s="18">
        <f>+DC20</f>
        <v>3241</v>
      </c>
      <c r="AB20" s="73">
        <f ca="1">OFFSET(DC20,0,14,1,1)</f>
        <v>2701</v>
      </c>
      <c r="AC20" s="18">
        <f ca="1">SUM(AB20-AA20)</f>
        <v>-540</v>
      </c>
      <c r="AD20" s="19">
        <f ca="1">IF(AC20=0,0,IF(AA20=0,1,AC20/AA20))</f>
        <v>-0.16661524220919469</v>
      </c>
      <c r="AE20" s="18">
        <f>SUMIF($C$6:AD$6,AE$5,$C20:AD20)</f>
        <v>12577</v>
      </c>
      <c r="AF20" s="73">
        <f ca="1">SUMIF($C$6:AE$6,AF$5,$C20:AE20)</f>
        <v>9608</v>
      </c>
      <c r="AG20" s="18">
        <f ca="1">SUM(AF20-AE20)</f>
        <v>-2969</v>
      </c>
      <c r="AH20" s="19">
        <f ca="1">IF(AG20=0,0,IF(AE20=0,1,AG20/AE20))</f>
        <v>-0.23606583445972806</v>
      </c>
      <c r="AI20" s="18">
        <f>+DD20</f>
        <v>3385</v>
      </c>
      <c r="AJ20" s="73">
        <f ca="1">OFFSET(DD20,0,14,1,1)</f>
        <v>2915</v>
      </c>
      <c r="AK20" s="18">
        <f ca="1">SUM(AJ20-AI20)</f>
        <v>-470</v>
      </c>
      <c r="AL20" s="19">
        <f ca="1">IF(AK20=0,0,IF(AI20=0,1,AK20/AI20))</f>
        <v>-0.13884785819793205</v>
      </c>
      <c r="AM20" s="18">
        <f>SUMIF($C$6:AL$6,AM$5,$C20:AL20)</f>
        <v>15962</v>
      </c>
      <c r="AN20" s="73">
        <f ca="1">SUMIF($C$6:AM$6,AN$5,$C20:AM20)</f>
        <v>12523</v>
      </c>
      <c r="AO20" s="18">
        <f ca="1">SUM(AN20-AM20)</f>
        <v>-3439</v>
      </c>
      <c r="AP20" s="19">
        <f ca="1">IF(AO20=0,0,IF(AM20=0,1,AO20/AM20))</f>
        <v>-0.21544919183059766</v>
      </c>
      <c r="AQ20" s="18">
        <f>+DE20</f>
        <v>3344</v>
      </c>
      <c r="AR20" s="73">
        <f ca="1">OFFSET(DE20,0,14,1,1)</f>
        <v>2610</v>
      </c>
      <c r="AS20" s="18">
        <f ca="1">SUM(AR20-AQ20)</f>
        <v>-734</v>
      </c>
      <c r="AT20" s="19">
        <f ca="1">IF(AS20=0,0,IF(AQ20=0,1,AS20/AQ20))</f>
        <v>-0.21949760765550239</v>
      </c>
      <c r="AU20" s="18">
        <f>SUMIF($C$6:AT$6,AU$5,$C20:AT20)</f>
        <v>19306</v>
      </c>
      <c r="AV20" s="73">
        <f ca="1">SUMIF($C$6:AU$6,AV$5,$C20:AU20)</f>
        <v>15133</v>
      </c>
      <c r="AW20" s="18">
        <f ca="1">SUM(AV20-AU20)</f>
        <v>-4173</v>
      </c>
      <c r="AX20" s="19">
        <f ca="1">IF(AW20=0,0,IF(AU20=0,1,AW20/AU20))</f>
        <v>-0.21615041955868641</v>
      </c>
      <c r="AY20" s="18">
        <f>+DF20</f>
        <v>2625</v>
      </c>
      <c r="AZ20" s="73">
        <f ca="1">OFFSET(DF20,0,14,1,1)</f>
        <v>2544</v>
      </c>
      <c r="BA20" s="18">
        <f ca="1">SUM(AZ20-AY20)</f>
        <v>-81</v>
      </c>
      <c r="BB20" s="19">
        <f ca="1">IF(BA20=0,0,IF(AY20=0,1,BA20/AY20))</f>
        <v>-3.0857142857142857E-2</v>
      </c>
      <c r="BC20" s="18">
        <f>SUMIF($C$6:BB$6,BC$5,$C20:BB20)</f>
        <v>21931</v>
      </c>
      <c r="BD20" s="73">
        <f ca="1">SUMIF($C$6:BC$6,BD$5,$C20:BC20)</f>
        <v>17677</v>
      </c>
      <c r="BE20" s="18">
        <f ca="1">SUM(BD20-BC20)</f>
        <v>-4254</v>
      </c>
      <c r="BF20" s="19">
        <f ca="1">IF(BE20=0,0,IF(BC20=0,1,BE20/BC20))</f>
        <v>-0.19397200310063381</v>
      </c>
      <c r="BG20" s="18">
        <f>+DG20</f>
        <v>3320</v>
      </c>
      <c r="BH20" s="73">
        <f ca="1">OFFSET(DG20,0,14,1,1)</f>
        <v>2689</v>
      </c>
      <c r="BI20" s="18">
        <f ca="1">SUM(BH20-BG20)</f>
        <v>-631</v>
      </c>
      <c r="BJ20" s="19">
        <f ca="1">IF(BI20=0,0,IF(BG20=0,1,BI20/BG20))</f>
        <v>-0.19006024096385543</v>
      </c>
      <c r="BK20" s="18">
        <f>SUMIF($C$6:BJ$6,BK$5,$C20:BJ20)</f>
        <v>25251</v>
      </c>
      <c r="BL20" s="73">
        <f ca="1">SUMIF($C$6:BK$6,BL$5,$C20:BK20)</f>
        <v>20366</v>
      </c>
      <c r="BM20" s="18">
        <f ca="1">SUM(BL20-BK20)</f>
        <v>-4885</v>
      </c>
      <c r="BN20" s="19">
        <f ca="1">IF(BM20=0,0,IF(BK20=0,1,BM20/BK20))</f>
        <v>-0.19345768484416459</v>
      </c>
      <c r="BO20" s="18">
        <f>+DH20</f>
        <v>2703</v>
      </c>
      <c r="BP20" s="73">
        <f ca="1">OFFSET(DH20,0,14,1,1)</f>
        <v>2468</v>
      </c>
      <c r="BQ20" s="18">
        <f ca="1">SUM(BP20-BO20)</f>
        <v>-235</v>
      </c>
      <c r="BR20" s="19">
        <f ca="1">IF(BQ20=0,0,IF(BO20=0,1,BQ20/BO20))</f>
        <v>-8.6940436551979278E-2</v>
      </c>
      <c r="BS20" s="18">
        <f>SUMIF($C$6:BR$6,BS$5,$C20:BR20)</f>
        <v>27954</v>
      </c>
      <c r="BT20" s="73">
        <f ca="1">SUMIF($C$6:BS$6,BT$5,$C20:BS20)</f>
        <v>22834</v>
      </c>
      <c r="BU20" s="18">
        <f ca="1">SUM(BT20-BS20)</f>
        <v>-5120</v>
      </c>
      <c r="BV20" s="19">
        <f ca="1">IF(BU20=0,0,IF(BS20=0,1,BU20/BS20))</f>
        <v>-0.18315804536023467</v>
      </c>
      <c r="BW20" s="18">
        <f>+DI20</f>
        <v>2992</v>
      </c>
      <c r="BX20" s="73">
        <f ca="1">OFFSET(DI20,0,14,1,1)</f>
        <v>2746</v>
      </c>
      <c r="BY20" s="18">
        <f ca="1">SUM(BX20-BW20)</f>
        <v>-246</v>
      </c>
      <c r="BZ20" s="19">
        <f ca="1">IF(BY20=0,0,IF(BW20=0,1,BY20/BW20))</f>
        <v>-8.2219251336898391E-2</v>
      </c>
      <c r="CA20" s="18">
        <f>SUMIF($C$6:BZ$6,CA$5,$C20:BZ20)</f>
        <v>30946</v>
      </c>
      <c r="CB20" s="73">
        <f ca="1">SUMIF($C$6:CA$6,CB$5,$C20:CA20)</f>
        <v>25580</v>
      </c>
      <c r="CC20" s="18">
        <f ca="1">SUM(CB20-CA20)</f>
        <v>-5366</v>
      </c>
      <c r="CD20" s="19">
        <f ca="1">IF(CC20=0,0,IF(CA20=0,1,CC20/CA20))</f>
        <v>-0.17339882375751309</v>
      </c>
      <c r="CE20" s="18">
        <f>+DJ20</f>
        <v>2687</v>
      </c>
      <c r="CF20" s="73">
        <f ca="1">OFFSET(DJ20,0,14,1,1)</f>
        <v>2420</v>
      </c>
      <c r="CG20" s="18">
        <f ca="1">SUM(CF20-CE20)</f>
        <v>-267</v>
      </c>
      <c r="CH20" s="19">
        <f ca="1">IF(CG20=0,0,IF(CE20=0,1,CG20/CE20))</f>
        <v>-9.9367324153330855E-2</v>
      </c>
      <c r="CI20" s="18">
        <f>SUMIF($C$6:CH$6,CI$5,$C20:CH20)</f>
        <v>33633</v>
      </c>
      <c r="CJ20" s="73">
        <f ca="1">SUMIF($C$6:CI$6,CJ$5,$C20:CI20)</f>
        <v>28000</v>
      </c>
      <c r="CK20" s="18">
        <f ca="1">SUM(CJ20-CI20)</f>
        <v>-5633</v>
      </c>
      <c r="CL20" s="19">
        <f ca="1">IF(CK20=0,0,IF(CI20=0,1,CK20/CI20))</f>
        <v>-0.16748431599916749</v>
      </c>
      <c r="CM20" s="18">
        <f>+DK20</f>
        <v>2188</v>
      </c>
      <c r="CN20" s="73">
        <f ca="1">OFFSET(DK20,0,14,1,1)</f>
        <v>2097</v>
      </c>
      <c r="CO20" s="18">
        <f ca="1">SUM(CN20-CM20)</f>
        <v>-91</v>
      </c>
      <c r="CP20" s="19">
        <f ca="1">IF(CO20=0,0,IF(CM20=0,1,CO20/CM20))</f>
        <v>-4.1590493601462525E-2</v>
      </c>
      <c r="CQ20" s="18">
        <f>SUMIF($C$6:CP$6,CQ$5,$C20:CP20)</f>
        <v>35821</v>
      </c>
      <c r="CR20" s="73">
        <f ca="1">SUMIF($C$6:CQ$6,CR$5,$C20:CQ20)</f>
        <v>30097</v>
      </c>
      <c r="CS20" s="18">
        <f ca="1">SUM(CR20-CQ20)</f>
        <v>-5724</v>
      </c>
      <c r="CT20" s="19">
        <f ca="1">IF(CS20=0,0,IF(CQ20=0,1,CS20/CQ20))</f>
        <v>-0.15979453393260937</v>
      </c>
      <c r="CW20" t="s">
        <v>11</v>
      </c>
      <c r="CX20" t="s">
        <v>7</v>
      </c>
      <c r="CY20" s="7"/>
      <c r="CZ20" s="74">
        <f>SUMIF(DWT!$A$111:$A$121,'2012-2013'!CZ$7,DWT!D$111:D$121)</f>
        <v>2811</v>
      </c>
      <c r="DA20" s="74">
        <f>SUMIF(DWT!$A$111:$A$121,'2012-2013'!DA$7,DWT!E$111:E$121)</f>
        <v>2750</v>
      </c>
      <c r="DB20" s="74">
        <f>SUMIF(DWT!$A$111:$A$121,'2012-2013'!DB$7,DWT!F$111:F$121)</f>
        <v>3775</v>
      </c>
      <c r="DC20" s="74">
        <f>SUMIF(DWT!$A$111:$A$121,'2012-2013'!DC$7,DWT!G$111:G$121)</f>
        <v>3241</v>
      </c>
      <c r="DD20" s="74">
        <f>SUMIF(DWT!$A$111:$A$121,'2012-2013'!DD$7,DWT!H$111:H$121)</f>
        <v>3385</v>
      </c>
      <c r="DE20" s="74">
        <f>SUMIF(DWT!$A$111:$A$121,'2012-2013'!DE$7,DWT!I$111:I$121)</f>
        <v>3344</v>
      </c>
      <c r="DF20" s="74">
        <f>SUMIF(DWT!$A$111:$A$121,'2012-2013'!DF$7,DWT!J$111:J$121)</f>
        <v>2625</v>
      </c>
      <c r="DG20" s="74">
        <f>SUMIF(DWT!$A$111:$A$121,'2012-2013'!DG$7,DWT!K$111:K$121)</f>
        <v>3320</v>
      </c>
      <c r="DH20" s="74">
        <f>SUMIF(DWT!$A$111:$A$121,'2012-2013'!DH$7,DWT!L$111:L$121)</f>
        <v>2703</v>
      </c>
      <c r="DI20" s="74">
        <f>SUMIF(DWT!$A$111:$A$121,'2012-2013'!DI$7,DWT!M$111:M$121)</f>
        <v>2992</v>
      </c>
      <c r="DJ20" s="74">
        <f>SUMIF(DWT!$A$111:$A$121,'2012-2013'!DJ$7,DWT!N$111:N$121)</f>
        <v>2687</v>
      </c>
      <c r="DK20" s="74">
        <f>SUMIF(DWT!$A$111:$A$121,'2012-2013'!DK$7,DWT!O$111:O$121)</f>
        <v>2188</v>
      </c>
      <c r="DN20" s="74">
        <f>SUMIF(DWT!$A$111:$A$121,'2012-2013'!DN$7,DWT!D$111:D$121)</f>
        <v>2400</v>
      </c>
      <c r="DO20" s="74">
        <f>SUMIF(DWT!$A$111:$A$121,'2012-2013'!DO$7,DWT!E$111:E$121)</f>
        <v>2390</v>
      </c>
      <c r="DP20" s="74">
        <f>SUMIF(DWT!$A$111:$A$121,'2012-2013'!DP$7,DWT!F$111:F$121)</f>
        <v>2117</v>
      </c>
      <c r="DQ20" s="74">
        <f>SUMIF(DWT!$A$111:$A$121,'2012-2013'!DQ$7,DWT!G$111:G$121)</f>
        <v>2701</v>
      </c>
      <c r="DR20" s="74">
        <f>SUMIF(DWT!$A$111:$A$121,'2012-2013'!DR$7,DWT!H$111:H$121)</f>
        <v>2915</v>
      </c>
      <c r="DS20" s="74">
        <f>SUMIF(DWT!$A$111:$A$121,'2012-2013'!DS$7,DWT!I$111:I$121)</f>
        <v>2610</v>
      </c>
      <c r="DT20" s="74">
        <f>SUMIF(DWT!$A$111:$A$121,'2012-2013'!DT$7,DWT!J$111:J$121)</f>
        <v>2544</v>
      </c>
      <c r="DU20" s="74">
        <f>SUMIF(DWT!$A$111:$A$121,'2012-2013'!DU$7,DWT!K$111:K$121)</f>
        <v>2689</v>
      </c>
      <c r="DV20" s="74">
        <f>SUMIF(DWT!$A$111:$A$121,'2012-2013'!DV$7,DWT!L$111:L$121)</f>
        <v>2468</v>
      </c>
      <c r="DW20" s="74">
        <f>SUMIF(DWT!$A$111:$A$121,'2012-2013'!DW$7,DWT!M$111:M$121)</f>
        <v>2746</v>
      </c>
      <c r="DX20" s="74">
        <f>SUMIF(DWT!$A$111:$A$121,'2012-2013'!DX$7,DWT!N$111:N$121)</f>
        <v>2420</v>
      </c>
      <c r="DY20" s="74">
        <f>SUMIF(DWT!$A$111:$A$121,'2012-2013'!DY$7,DWT!O$111:O$121)</f>
        <v>2097</v>
      </c>
    </row>
    <row r="21" spans="1:130">
      <c r="A21" s="83"/>
      <c r="B21" s="26" t="s">
        <v>8</v>
      </c>
      <c r="C21" s="73">
        <f>+CZ21</f>
        <v>4406</v>
      </c>
      <c r="D21" s="73">
        <f ca="1">OFFSET(CZ21,0,14,1,1)</f>
        <v>4132</v>
      </c>
      <c r="E21" s="73">
        <f ca="1">SUM(D21-C21)</f>
        <v>-274</v>
      </c>
      <c r="F21" s="19">
        <f ca="1">IF(E21=0,0,IF(C21=0,1,E21/C21))</f>
        <v>-6.2187925556059918E-2</v>
      </c>
      <c r="G21" s="73">
        <f>SUMIF($C$6:F$6,G$5,$C21:F21)</f>
        <v>4406</v>
      </c>
      <c r="H21" s="73">
        <f ca="1">SUMIF($C$6:G$6,H$5,$C21:G21)</f>
        <v>4132</v>
      </c>
      <c r="I21" s="73">
        <f ca="1">SUM(H21-G21)</f>
        <v>-274</v>
      </c>
      <c r="J21" s="19">
        <f ca="1">IF(I21=0,0,IF(G21=0,1,I21/G21))</f>
        <v>-6.2187925556059918E-2</v>
      </c>
      <c r="K21" s="73">
        <f>+DA21</f>
        <v>3938</v>
      </c>
      <c r="L21" s="73">
        <f ca="1">OFFSET(DA21,0,14,1,1)</f>
        <v>3477</v>
      </c>
      <c r="M21" s="73">
        <f ca="1">SUM(L21-K21)</f>
        <v>-461</v>
      </c>
      <c r="N21" s="19">
        <f ca="1">IF(M21=0,0,IF(K21=0,1,M21/K21))</f>
        <v>-0.11706449974606399</v>
      </c>
      <c r="O21" s="73">
        <f>SUMIF($C$6:N$6,O$5,$C21:N21)</f>
        <v>8344</v>
      </c>
      <c r="P21" s="73">
        <f ca="1">SUMIF($C$6:O$6,P$5,$C21:O21)</f>
        <v>7609</v>
      </c>
      <c r="Q21" s="73">
        <f ca="1">SUM(P21-O21)</f>
        <v>-735</v>
      </c>
      <c r="R21" s="19">
        <f ca="1">IF(Q21=0,0,IF(O21=0,1,Q21/O21))</f>
        <v>-8.8087248322147649E-2</v>
      </c>
      <c r="S21" s="73">
        <f>+DB21</f>
        <v>3943</v>
      </c>
      <c r="T21" s="73">
        <f ca="1">OFFSET(DB21,0,14,1,1)</f>
        <v>3633</v>
      </c>
      <c r="U21" s="73">
        <f ca="1">SUM(T21-S21)</f>
        <v>-310</v>
      </c>
      <c r="V21" s="19">
        <f ca="1">IF(U21=0,0,IF(S21=0,1,U21/S21))</f>
        <v>-7.8620339842759318E-2</v>
      </c>
      <c r="W21" s="73">
        <f>SUMIF($C$6:V$6,W$5,$C21:V21)</f>
        <v>12287</v>
      </c>
      <c r="X21" s="73">
        <f ca="1">SUMIF($C$6:W$6,X$5,$C21:W21)</f>
        <v>11242</v>
      </c>
      <c r="Y21" s="73">
        <f ca="1">SUM(X21-W21)</f>
        <v>-1045</v>
      </c>
      <c r="Z21" s="19">
        <f ca="1">IF(Y21=0,0,IF(W21=0,1,Y21/W21))</f>
        <v>-8.5049239033124446E-2</v>
      </c>
      <c r="AA21" s="73">
        <f>+DC21</f>
        <v>4095</v>
      </c>
      <c r="AB21" s="73">
        <f ca="1">OFFSET(DC21,0,14,1,1)</f>
        <v>3604</v>
      </c>
      <c r="AC21" s="73">
        <f ca="1">SUM(AB21-AA21)</f>
        <v>-491</v>
      </c>
      <c r="AD21" s="19">
        <f ca="1">IF(AC21=0,0,IF(AA21=0,1,AC21/AA21))</f>
        <v>-0.11990231990231991</v>
      </c>
      <c r="AE21" s="73">
        <f>SUMIF($C$6:AD$6,AE$5,$C21:AD21)</f>
        <v>16382</v>
      </c>
      <c r="AF21" s="73">
        <f ca="1">SUMIF($C$6:AE$6,AF$5,$C21:AE21)</f>
        <v>14846</v>
      </c>
      <c r="AG21" s="73">
        <f ca="1">SUM(AF21-AE21)</f>
        <v>-1536</v>
      </c>
      <c r="AH21" s="19">
        <f ca="1">IF(AG21=0,0,IF(AE21=0,1,AG21/AE21))</f>
        <v>-9.3761445488951295E-2</v>
      </c>
      <c r="AI21" s="73">
        <f>+DD21</f>
        <v>4096</v>
      </c>
      <c r="AJ21" s="73">
        <f ca="1">OFFSET(DD21,0,14,1,1)</f>
        <v>2701</v>
      </c>
      <c r="AK21" s="73">
        <f ca="1">SUM(AJ21-AI21)</f>
        <v>-1395</v>
      </c>
      <c r="AL21" s="19">
        <f ca="1">IF(AK21=0,0,IF(AI21=0,1,AK21/AI21))</f>
        <v>-0.340576171875</v>
      </c>
      <c r="AM21" s="73">
        <f>SUMIF($C$6:AL$6,AM$5,$C21:AL21)</f>
        <v>20478</v>
      </c>
      <c r="AN21" s="73">
        <f ca="1">SUMIF($C$6:AM$6,AN$5,$C21:AM21)</f>
        <v>17547</v>
      </c>
      <c r="AO21" s="73">
        <f ca="1">SUM(AN21-AM21)</f>
        <v>-2931</v>
      </c>
      <c r="AP21" s="19">
        <f ca="1">IF(AO21=0,0,IF(AM21=0,1,AO21/AM21))</f>
        <v>-0.14312921183709346</v>
      </c>
      <c r="AQ21" s="73">
        <f>+DE21</f>
        <v>4157</v>
      </c>
      <c r="AR21" s="73">
        <f ca="1">OFFSET(DE21,0,14,1,1)</f>
        <v>2936</v>
      </c>
      <c r="AS21" s="73">
        <f ca="1">SUM(AR21-AQ21)</f>
        <v>-1221</v>
      </c>
      <c r="AT21" s="19">
        <f ca="1">IF(AS21=0,0,IF(AQ21=0,1,AS21/AQ21))</f>
        <v>-0.29372143372624487</v>
      </c>
      <c r="AU21" s="73">
        <f>SUMIF($C$6:AT$6,AU$5,$C21:AT21)</f>
        <v>24635</v>
      </c>
      <c r="AV21" s="73">
        <f ca="1">SUMIF($C$6:AU$6,AV$5,$C21:AU21)</f>
        <v>20483</v>
      </c>
      <c r="AW21" s="73">
        <f ca="1">SUM(AV21-AU21)</f>
        <v>-4152</v>
      </c>
      <c r="AX21" s="19">
        <f ca="1">IF(AW21=0,0,IF(AU21=0,1,AW21/AU21))</f>
        <v>-0.16854069413436168</v>
      </c>
      <c r="AY21" s="73">
        <f>+DF21</f>
        <v>4242</v>
      </c>
      <c r="AZ21" s="73">
        <f ca="1">OFFSET(DF21,0,14,1,1)</f>
        <v>3823</v>
      </c>
      <c r="BA21" s="73">
        <f ca="1">SUM(AZ21-AY21)</f>
        <v>-419</v>
      </c>
      <c r="BB21" s="19">
        <f ca="1">IF(BA21=0,0,IF(AY21=0,1,BA21/AY21))</f>
        <v>-9.877416313059878E-2</v>
      </c>
      <c r="BC21" s="73">
        <f>SUMIF($C$6:BB$6,BC$5,$C21:BB21)</f>
        <v>28877</v>
      </c>
      <c r="BD21" s="73">
        <f ca="1">SUMIF($C$6:BC$6,BD$5,$C21:BC21)</f>
        <v>24306</v>
      </c>
      <c r="BE21" s="73">
        <f ca="1">SUM(BD21-BC21)</f>
        <v>-4571</v>
      </c>
      <c r="BF21" s="19">
        <f ca="1">IF(BE21=0,0,IF(BC21=0,1,BE21/BC21))</f>
        <v>-0.15829206635038265</v>
      </c>
      <c r="BG21" s="73">
        <f>+DG21</f>
        <v>4537</v>
      </c>
      <c r="BH21" s="73">
        <f ca="1">OFFSET(DG21,0,14,1,1)</f>
        <v>4501</v>
      </c>
      <c r="BI21" s="73">
        <f ca="1">SUM(BH21-BG21)</f>
        <v>-36</v>
      </c>
      <c r="BJ21" s="19">
        <f ca="1">IF(BI21=0,0,IF(BG21=0,1,BI21/BG21))</f>
        <v>-7.9347586510910301E-3</v>
      </c>
      <c r="BK21" s="73">
        <f>SUMIF($C$6:BJ$6,BK$5,$C21:BJ21)</f>
        <v>33414</v>
      </c>
      <c r="BL21" s="73">
        <f ca="1">SUMIF($C$6:BK$6,BL$5,$C21:BK21)</f>
        <v>28807</v>
      </c>
      <c r="BM21" s="73">
        <f ca="1">SUM(BL21-BK21)</f>
        <v>-4607</v>
      </c>
      <c r="BN21" s="19">
        <f ca="1">IF(BM21=0,0,IF(BK21=0,1,BM21/BK21))</f>
        <v>-0.13787633925899323</v>
      </c>
      <c r="BO21" s="73">
        <f>+DH21</f>
        <v>3836</v>
      </c>
      <c r="BP21" s="73">
        <f ca="1">OFFSET(DH21,0,14,1,1)</f>
        <v>3791</v>
      </c>
      <c r="BQ21" s="73">
        <f ca="1">SUM(BP21-BO21)</f>
        <v>-45</v>
      </c>
      <c r="BR21" s="19">
        <f ca="1">IF(BQ21=0,0,IF(BO21=0,1,BQ21/BO21))</f>
        <v>-1.173096976016684E-2</v>
      </c>
      <c r="BS21" s="73">
        <f>SUMIF($C$6:BR$6,BS$5,$C21:BR21)</f>
        <v>37250</v>
      </c>
      <c r="BT21" s="73">
        <f ca="1">SUMIF($C$6:BS$6,BT$5,$C21:BS21)</f>
        <v>32598</v>
      </c>
      <c r="BU21" s="73">
        <f ca="1">SUM(BT21-BS21)</f>
        <v>-4652</v>
      </c>
      <c r="BV21" s="19">
        <f ca="1">IF(BU21=0,0,IF(BS21=0,1,BU21/BS21))</f>
        <v>-0.12488590604026846</v>
      </c>
      <c r="BW21" s="73">
        <f>+DI21</f>
        <v>4045</v>
      </c>
      <c r="BX21" s="73">
        <f ca="1">OFFSET(DI21,0,14,1,1)</f>
        <v>3792</v>
      </c>
      <c r="BY21" s="73">
        <f ca="1">SUM(BX21-BW21)</f>
        <v>-253</v>
      </c>
      <c r="BZ21" s="19">
        <f ca="1">IF(BY21=0,0,IF(BW21=0,1,BY21/BW21))</f>
        <v>-6.2546353522867734E-2</v>
      </c>
      <c r="CA21" s="73">
        <f>SUMIF($C$6:BZ$6,CA$5,$C21:BZ21)</f>
        <v>41295</v>
      </c>
      <c r="CB21" s="73">
        <f ca="1">SUMIF($C$6:CA$6,CB$5,$C21:CA21)</f>
        <v>36390</v>
      </c>
      <c r="CC21" s="73">
        <f ca="1">SUM(CB21-CA21)</f>
        <v>-4905</v>
      </c>
      <c r="CD21" s="19">
        <f ca="1">IF(CC21=0,0,IF(CA21=0,1,CC21/CA21))</f>
        <v>-0.11877951325826372</v>
      </c>
      <c r="CE21" s="73">
        <f>+DJ21</f>
        <v>3709</v>
      </c>
      <c r="CF21" s="73">
        <f ca="1">OFFSET(DJ21,0,14,1,1)</f>
        <v>3635</v>
      </c>
      <c r="CG21" s="73">
        <f ca="1">SUM(CF21-CE21)</f>
        <v>-74</v>
      </c>
      <c r="CH21" s="19">
        <f ca="1">IF(CG21=0,0,IF(CE21=0,1,CG21/CE21))</f>
        <v>-1.9951469398759775E-2</v>
      </c>
      <c r="CI21" s="73">
        <f>SUMIF($C$6:CH$6,CI$5,$C21:CH21)</f>
        <v>45004</v>
      </c>
      <c r="CJ21" s="73">
        <f ca="1">SUMIF($C$6:CI$6,CJ$5,$C21:CI21)</f>
        <v>40025</v>
      </c>
      <c r="CK21" s="73">
        <f ca="1">SUM(CJ21-CI21)</f>
        <v>-4979</v>
      </c>
      <c r="CL21" s="19">
        <f ca="1">IF(CK21=0,0,IF(CI21=0,1,CK21/CI21))</f>
        <v>-0.11063461025686605</v>
      </c>
      <c r="CM21" s="73">
        <f>+DK21</f>
        <v>3674</v>
      </c>
      <c r="CN21" s="73">
        <f ca="1">OFFSET(DK21,0,14,1,1)</f>
        <v>3485</v>
      </c>
      <c r="CO21" s="73">
        <f ca="1">SUM(CN21-CM21)</f>
        <v>-189</v>
      </c>
      <c r="CP21" s="19">
        <f ca="1">IF(CO21=0,0,IF(CM21=0,1,CO21/CM21))</f>
        <v>-5.1442569406641263E-2</v>
      </c>
      <c r="CQ21" s="73">
        <f>SUMIF($C$6:CP$6,CQ$5,$C21:CP21)</f>
        <v>48678</v>
      </c>
      <c r="CR21" s="73">
        <f ca="1">SUMIF($C$6:CQ$6,CR$5,$C21:CQ21)</f>
        <v>43510</v>
      </c>
      <c r="CS21" s="73">
        <f ca="1">SUM(CR21-CQ21)</f>
        <v>-5168</v>
      </c>
      <c r="CT21" s="19">
        <f ca="1">IF(CS21=0,0,IF(CQ21=0,1,CS21/CQ21))</f>
        <v>-0.10616705698672912</v>
      </c>
      <c r="CW21" t="s">
        <v>11</v>
      </c>
      <c r="CX21" t="s">
        <v>8</v>
      </c>
      <c r="CY21" s="7"/>
      <c r="CZ21" s="74">
        <f>SUMIF(DWT!$A$129:$A$139,'2012-2013'!CZ$7,DWT!D$129:D$139)</f>
        <v>4406</v>
      </c>
      <c r="DA21" s="74">
        <f>SUMIF(DWT!$A$129:$A$139,'2012-2013'!DA$7,DWT!E$129:E$139)</f>
        <v>3938</v>
      </c>
      <c r="DB21" s="74">
        <f>SUMIF(DWT!$A$129:$A$139,'2012-2013'!DB$7,DWT!F$129:F$139)</f>
        <v>3943</v>
      </c>
      <c r="DC21" s="74">
        <f>SUMIF(DWT!$A$129:$A$139,'2012-2013'!DC$7,DWT!G$129:G$139)</f>
        <v>4095</v>
      </c>
      <c r="DD21" s="74">
        <f>SUMIF(DWT!$A$129:$A$139,'2012-2013'!DD$7,DWT!H$129:H$139)</f>
        <v>4096</v>
      </c>
      <c r="DE21" s="74">
        <f>SUMIF(DWT!$A$129:$A$139,'2012-2013'!DE$7,DWT!I$129:I$139)</f>
        <v>4157</v>
      </c>
      <c r="DF21" s="74">
        <f>SUMIF(DWT!$A$129:$A$139,'2012-2013'!DF$7,DWT!J$129:J$139)</f>
        <v>4242</v>
      </c>
      <c r="DG21" s="74">
        <f>SUMIF(DWT!$A$129:$A$139,'2012-2013'!DG$7,DWT!K$129:K$139)</f>
        <v>4537</v>
      </c>
      <c r="DH21" s="74">
        <f>SUMIF(DWT!$A$129:$A$139,'2012-2013'!DH$7,DWT!L$129:L$139)</f>
        <v>3836</v>
      </c>
      <c r="DI21" s="74">
        <f>SUMIF(DWT!$A$129:$A$139,'2012-2013'!DI$7,DWT!M$129:M$139)</f>
        <v>4045</v>
      </c>
      <c r="DJ21" s="74">
        <f>SUMIF(DWT!$A$129:$A$139,'2012-2013'!DJ$7,DWT!N$129:N$139)</f>
        <v>3709</v>
      </c>
      <c r="DK21" s="74">
        <f>SUMIF(DWT!$A$129:$A$139,'2012-2013'!DK$7,DWT!O$129:O$139)</f>
        <v>3674</v>
      </c>
      <c r="DN21" s="74">
        <f>SUMIF(DWT!$A$129:$A$139,'2012-2013'!DN$7,DWT!D$129:D$139)</f>
        <v>4132</v>
      </c>
      <c r="DO21" s="74">
        <f>SUMIF(DWT!$A$129:$A$139,'2012-2013'!DO$7,DWT!E$129:E$139)</f>
        <v>3477</v>
      </c>
      <c r="DP21" s="74">
        <f>SUMIF(DWT!$A$129:$A$139,'2012-2013'!DP$7,DWT!F$129:F$139)</f>
        <v>3633</v>
      </c>
      <c r="DQ21" s="74">
        <f>SUMIF(DWT!$A$129:$A$139,'2012-2013'!DQ$7,DWT!G$129:G$139)</f>
        <v>3604</v>
      </c>
      <c r="DR21" s="74">
        <f>SUMIF(DWT!$A$129:$A$139,'2012-2013'!DR$7,DWT!H$129:H$139)</f>
        <v>2701</v>
      </c>
      <c r="DS21" s="74">
        <f>SUMIF(DWT!$A$129:$A$139,'2012-2013'!DS$7,DWT!I$129:I$139)</f>
        <v>2936</v>
      </c>
      <c r="DT21" s="74">
        <f>SUMIF(DWT!$A$129:$A$139,'2012-2013'!DT$7,DWT!J$129:J$139)</f>
        <v>3823</v>
      </c>
      <c r="DU21" s="74">
        <f>SUMIF(DWT!$A$129:$A$139,'2012-2013'!DU$7,DWT!K$129:K$139)</f>
        <v>4501</v>
      </c>
      <c r="DV21" s="74">
        <f>SUMIF(DWT!$A$129:$A$139,'2012-2013'!DV$7,DWT!L$129:L$139)</f>
        <v>3791</v>
      </c>
      <c r="DW21" s="74">
        <f>SUMIF(DWT!$A$129:$A$139,'2012-2013'!DW$7,DWT!M$129:M$139)</f>
        <v>3792</v>
      </c>
      <c r="DX21" s="74">
        <f>SUMIF(DWT!$A$129:$A$139,'2012-2013'!DX$7,DWT!N$129:N$139)</f>
        <v>3635</v>
      </c>
      <c r="DY21" s="74">
        <f>SUMIF(DWT!$A$129:$A$139,'2012-2013'!DY$7,DWT!O$129:O$139)</f>
        <v>3485</v>
      </c>
    </row>
    <row r="22" spans="1:130" s="7" customFormat="1">
      <c r="A22" s="75"/>
      <c r="B22" s="24" t="s">
        <v>9</v>
      </c>
      <c r="C22" s="12">
        <f>+SUM(C19:C21)</f>
        <v>307343</v>
      </c>
      <c r="D22" s="86">
        <f ca="1">+SUM(D19:D21)</f>
        <v>317969</v>
      </c>
      <c r="E22" s="12">
        <f ca="1">SUM(E19:E21)</f>
        <v>10626</v>
      </c>
      <c r="F22" s="13">
        <f ca="1">IF(E22=0,0,IF(C22=0,1,E22/C22))</f>
        <v>3.4573749849516666E-2</v>
      </c>
      <c r="G22" s="12">
        <f>SUM(G19:G21)</f>
        <v>307343</v>
      </c>
      <c r="H22" s="86">
        <f ca="1">SUM(H19:H21)</f>
        <v>317969</v>
      </c>
      <c r="I22" s="12">
        <f ca="1">SUM(I19:I21)</f>
        <v>10626</v>
      </c>
      <c r="J22" s="13">
        <f ca="1">IF(I22=0,0,IF(G22=0,1,I22/G22))</f>
        <v>3.4573749849516666E-2</v>
      </c>
      <c r="K22" s="12">
        <f>+SUM(K19:K21)</f>
        <v>302647</v>
      </c>
      <c r="L22" s="86">
        <f ca="1">+SUM(L19:L21)</f>
        <v>284246</v>
      </c>
      <c r="M22" s="12">
        <f ca="1">SUM(M19:M21)</f>
        <v>-18401</v>
      </c>
      <c r="N22" s="13">
        <f ca="1">IF(M22=0,0,IF(K22=0,1,M22/K22))</f>
        <v>-6.0800206180798094E-2</v>
      </c>
      <c r="O22" s="12">
        <f>SUM(O19:O21)</f>
        <v>609990</v>
      </c>
      <c r="P22" s="86">
        <f ca="1">SUM(P19:P21)</f>
        <v>602215</v>
      </c>
      <c r="Q22" s="12">
        <f ca="1">SUM(Q19:Q21)</f>
        <v>-7775</v>
      </c>
      <c r="R22" s="13">
        <f ca="1">IF(Q22=0,0,IF(O22=0,1,Q22/O22))</f>
        <v>-1.2746110591976917E-2</v>
      </c>
      <c r="S22" s="12">
        <f>+SUM(S19:S21)</f>
        <v>328129</v>
      </c>
      <c r="T22" s="86">
        <f ca="1">+SUM(T19:T21)</f>
        <v>331227</v>
      </c>
      <c r="U22" s="12">
        <f ca="1">SUM(U19:U21)</f>
        <v>3098</v>
      </c>
      <c r="V22" s="13">
        <f ca="1">IF(U22=0,0,IF(S22=0,1,U22/S22))</f>
        <v>9.4414087142556738E-3</v>
      </c>
      <c r="W22" s="12">
        <f>SUM(W19:W21)</f>
        <v>938119</v>
      </c>
      <c r="X22" s="86">
        <f ca="1">SUM(X19:X21)</f>
        <v>933442</v>
      </c>
      <c r="Y22" s="12">
        <f ca="1">SUM(Y19:Y21)</f>
        <v>-4677</v>
      </c>
      <c r="Z22" s="13">
        <f ca="1">IF(Y22=0,0,IF(W22=0,1,Y22/W22))</f>
        <v>-4.9855082350959735E-3</v>
      </c>
      <c r="AA22" s="12">
        <f>+SUM(AA19:AA21)</f>
        <v>327820</v>
      </c>
      <c r="AB22" s="86">
        <f ca="1">+SUM(AB19:AB21)</f>
        <v>328294</v>
      </c>
      <c r="AC22" s="12">
        <f ca="1">SUM(AC19:AC21)</f>
        <v>474</v>
      </c>
      <c r="AD22" s="13">
        <f ca="1">IF(AC22=0,0,IF(AA22=0,1,AC22/AA22))</f>
        <v>1.4459154414007687E-3</v>
      </c>
      <c r="AE22" s="12">
        <f>SUM(AE19:AE21)</f>
        <v>1265939</v>
      </c>
      <c r="AF22" s="86">
        <f ca="1">SUM(AF19:AF21)</f>
        <v>1261736</v>
      </c>
      <c r="AG22" s="12">
        <f ca="1">SUM(AG19:AG21)</f>
        <v>-4203</v>
      </c>
      <c r="AH22" s="13">
        <f ca="1">IF(AG22=0,0,IF(AE22=0,1,AG22/AE22))</f>
        <v>-3.3200651848153823E-3</v>
      </c>
      <c r="AI22" s="12">
        <f>+SUM(AI19:AI21)</f>
        <v>335215</v>
      </c>
      <c r="AJ22" s="86">
        <f ca="1">+SUM(AJ19:AJ21)</f>
        <v>343496</v>
      </c>
      <c r="AK22" s="12">
        <f ca="1">SUM(AK19:AK21)</f>
        <v>8281</v>
      </c>
      <c r="AL22" s="13">
        <f ca="1">IF(AK22=0,0,IF(AI22=0,1,AK22/AI22))</f>
        <v>2.4703548468893097E-2</v>
      </c>
      <c r="AM22" s="12">
        <f>SUM(AM19:AM21)</f>
        <v>1601154</v>
      </c>
      <c r="AN22" s="86">
        <f ca="1">SUM(AN19:AN21)</f>
        <v>1605232</v>
      </c>
      <c r="AO22" s="12">
        <f ca="1">SUM(AO19:AO21)</f>
        <v>4078</v>
      </c>
      <c r="AP22" s="13">
        <f ca="1">IF(AO22=0,0,IF(AM22=0,1,AO22/AM22))</f>
        <v>2.5469130389706423E-3</v>
      </c>
      <c r="AQ22" s="12">
        <f>+SUM(AQ19:AQ21)</f>
        <v>339069</v>
      </c>
      <c r="AR22" s="86">
        <f ca="1">+SUM(AR19:AR21)</f>
        <v>329259</v>
      </c>
      <c r="AS22" s="12">
        <f ca="1">SUM(AS19:AS21)</f>
        <v>-9810</v>
      </c>
      <c r="AT22" s="13">
        <f ca="1">IF(AS22=0,0,IF(AQ22=0,1,AS22/AQ22))</f>
        <v>-2.8932164249754474E-2</v>
      </c>
      <c r="AU22" s="12">
        <f>SUM(AU19:AU21)</f>
        <v>1940223</v>
      </c>
      <c r="AV22" s="86">
        <f ca="1">SUM(AV19:AV21)</f>
        <v>1934491</v>
      </c>
      <c r="AW22" s="12">
        <f ca="1">SUM(AW19:AW21)</f>
        <v>-5732</v>
      </c>
      <c r="AX22" s="13">
        <f ca="1">IF(AW22=0,0,IF(AU22=0,1,AW22/AU22))</f>
        <v>-2.9542995830891604E-3</v>
      </c>
      <c r="AY22" s="12">
        <f>+SUM(AY19:AY21)</f>
        <v>338279</v>
      </c>
      <c r="AZ22" s="86">
        <f ca="1">+SUM(AZ19:AZ21)</f>
        <v>339522</v>
      </c>
      <c r="BA22" s="12">
        <f ca="1">SUM(BA19:BA21)</f>
        <v>1243</v>
      </c>
      <c r="BB22" s="13">
        <f ca="1">IF(BA22=0,0,IF(AY22=0,1,BA22/AY22))</f>
        <v>3.6744817147975487E-3</v>
      </c>
      <c r="BC22" s="12">
        <f>SUM(BC19:BC21)</f>
        <v>2278502</v>
      </c>
      <c r="BD22" s="86">
        <f ca="1">SUM(BD19:BD21)</f>
        <v>2274013</v>
      </c>
      <c r="BE22" s="12">
        <f ca="1">SUM(BE19:BE21)</f>
        <v>-4489</v>
      </c>
      <c r="BF22" s="13">
        <f ca="1">IF(BE22=0,0,IF(BC22=0,1,BE22/BC22))</f>
        <v>-1.9701540749141322E-3</v>
      </c>
      <c r="BG22" s="12">
        <f>+SUM(BG19:BG21)</f>
        <v>366615</v>
      </c>
      <c r="BH22" s="86">
        <f ca="1">+SUM(BH19:BH21)</f>
        <v>362175</v>
      </c>
      <c r="BI22" s="12">
        <f ca="1">SUM(BI19:BI21)</f>
        <v>-4440</v>
      </c>
      <c r="BJ22" s="13">
        <f ca="1">IF(BI22=0,0,IF(BG22=0,1,BI22/BG22))</f>
        <v>-1.2110797430547032E-2</v>
      </c>
      <c r="BK22" s="12">
        <f>SUM(BK19:BK21)</f>
        <v>2645117</v>
      </c>
      <c r="BL22" s="86">
        <f ca="1">SUM(BL19:BL21)</f>
        <v>2636188</v>
      </c>
      <c r="BM22" s="12">
        <f ca="1">SUM(BM19:BM21)</f>
        <v>-8929</v>
      </c>
      <c r="BN22" s="13">
        <f ca="1">IF(BM22=0,0,IF(BK22=0,1,BM22/BK22))</f>
        <v>-3.3756540825982365E-3</v>
      </c>
      <c r="BO22" s="12">
        <f>+SUM(BO19:BO21)</f>
        <v>334006</v>
      </c>
      <c r="BP22" s="86">
        <f ca="1">+SUM(BP19:BP21)</f>
        <v>331259</v>
      </c>
      <c r="BQ22" s="12">
        <f ca="1">SUM(BQ19:BQ21)</f>
        <v>-2747</v>
      </c>
      <c r="BR22" s="13">
        <f ca="1">IF(BQ22=0,0,IF(BO22=0,1,BQ22/BO22))</f>
        <v>-8.2244031544343506E-3</v>
      </c>
      <c r="BS22" s="12">
        <f>SUM(BS19:BS21)</f>
        <v>2979123</v>
      </c>
      <c r="BT22" s="86">
        <f ca="1">SUM(BT19:BT21)</f>
        <v>2967447</v>
      </c>
      <c r="BU22" s="12">
        <f ca="1">SUM(BU19:BU21)</f>
        <v>-11676</v>
      </c>
      <c r="BV22" s="13">
        <f ca="1">IF(BU22=0,0,IF(BS22=0,1,BU22/BS22))</f>
        <v>-3.9192742293621312E-3</v>
      </c>
      <c r="BW22" s="12">
        <f>+SUM(BW19:BW21)</f>
        <v>339573</v>
      </c>
      <c r="BX22" s="86">
        <f ca="1">+SUM(BX19:BX21)</f>
        <v>351096</v>
      </c>
      <c r="BY22" s="12">
        <f ca="1">SUM(BY19:BY21)</f>
        <v>11523</v>
      </c>
      <c r="BZ22" s="13">
        <f ca="1">IF(BY22=0,0,IF(BW22=0,1,BY22/BW22))</f>
        <v>3.393379332279068E-2</v>
      </c>
      <c r="CA22" s="12">
        <f>SUM(CA19:CA21)</f>
        <v>3318696</v>
      </c>
      <c r="CB22" s="86">
        <f ca="1">SUM(CB19:CB21)</f>
        <v>3318543</v>
      </c>
      <c r="CC22" s="12">
        <f ca="1">SUM(CC19:CC21)</f>
        <v>-153</v>
      </c>
      <c r="CD22" s="13">
        <f ca="1">IF(CC22=0,0,IF(CA22=0,1,CC22/CA22))</f>
        <v>-4.6102445056733126E-5</v>
      </c>
      <c r="CE22" s="12">
        <f>+SUM(CE19:CE21)</f>
        <v>328528</v>
      </c>
      <c r="CF22" s="86">
        <f ca="1">+SUM(CF19:CF21)</f>
        <v>331280</v>
      </c>
      <c r="CG22" s="12">
        <f ca="1">SUM(CG19:CG21)</f>
        <v>2752</v>
      </c>
      <c r="CH22" s="13">
        <f ca="1">IF(CG22=0,0,IF(CE22=0,1,CG22/CE22))</f>
        <v>8.3767593629766723E-3</v>
      </c>
      <c r="CI22" s="12">
        <f>SUM(CI19:CI21)</f>
        <v>3647224</v>
      </c>
      <c r="CJ22" s="86">
        <f ca="1">SUM(CJ19:CJ21)</f>
        <v>3649823</v>
      </c>
      <c r="CK22" s="12">
        <f ca="1">SUM(CK19:CK21)</f>
        <v>2599</v>
      </c>
      <c r="CL22" s="13">
        <f ca="1">IF(CK22=0,0,IF(CI22=0,1,CK22/CI22))</f>
        <v>7.1259675852100113E-4</v>
      </c>
      <c r="CM22" s="12">
        <f>+SUM(CM19:CM21)</f>
        <v>327615</v>
      </c>
      <c r="CN22" s="86">
        <f ca="1">+SUM(CN19:CN21)</f>
        <v>330371</v>
      </c>
      <c r="CO22" s="12">
        <f ca="1">SUM(CO19:CO21)</f>
        <v>2756</v>
      </c>
      <c r="CP22" s="13">
        <f ca="1">IF(CO22=0,0,IF(CM22=0,1,CO22/CM22))</f>
        <v>8.4123132335210543E-3</v>
      </c>
      <c r="CQ22" s="12">
        <f>SUM(CQ19:CQ21)</f>
        <v>3974839</v>
      </c>
      <c r="CR22" s="86">
        <f ca="1">SUM(CR19:CR21)</f>
        <v>3980194</v>
      </c>
      <c r="CS22" s="12">
        <f ca="1">SUM(CS19:CS21)</f>
        <v>5355</v>
      </c>
      <c r="CT22" s="13">
        <f ca="1">IF(CS22=0,0,IF(CQ22=0,1,CS22/CQ22))</f>
        <v>1.3472243781446243E-3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36841</v>
      </c>
      <c r="D24" s="73">
        <f ca="1">OFFSET(CZ24,0,14,1,1)</f>
        <v>47312</v>
      </c>
      <c r="E24" s="18">
        <f ca="1">SUM(D24-C24)</f>
        <v>10471</v>
      </c>
      <c r="F24" s="19">
        <f ca="1">IF(E24=0,0,IF(C24=0,1,E24/C24))</f>
        <v>0.28422138378437067</v>
      </c>
      <c r="G24" s="18">
        <f>SUMIF($C$6:F$6,G$5,$C24:F24)</f>
        <v>36841</v>
      </c>
      <c r="H24" s="73">
        <f ca="1">SUMIF($C$6:G$6,H$5,$C24:G24)</f>
        <v>47312</v>
      </c>
      <c r="I24" s="18">
        <f ca="1">SUM(H24-G24)</f>
        <v>10471</v>
      </c>
      <c r="J24" s="19">
        <f ca="1">IF(I24=0,0,IF(G24=0,1,I24/G24))</f>
        <v>0.28422138378437067</v>
      </c>
      <c r="K24" s="18">
        <f>+DA24</f>
        <v>41259</v>
      </c>
      <c r="L24" s="73">
        <f ca="1">OFFSET(DA24,0,14,1,1)</f>
        <v>45480</v>
      </c>
      <c r="M24" s="18">
        <f ca="1">SUM(L24-K24)</f>
        <v>4221</v>
      </c>
      <c r="N24" s="19">
        <f ca="1">IF(M24=0,0,IF(K24=0,1,M24/K24))</f>
        <v>0.1023049516469134</v>
      </c>
      <c r="O24" s="18">
        <f>SUMIF($C$6:N$6,O$5,$C24:N24)</f>
        <v>78100</v>
      </c>
      <c r="P24" s="73">
        <f ca="1">SUMIF($C$6:O$6,P$5,$C24:O24)</f>
        <v>92792</v>
      </c>
      <c r="Q24" s="18">
        <f ca="1">SUM(P24-O24)</f>
        <v>14692</v>
      </c>
      <c r="R24" s="19">
        <f ca="1">IF(Q24=0,0,IF(O24=0,1,Q24/O24))</f>
        <v>0.18811779769526249</v>
      </c>
      <c r="S24" s="18">
        <f>+DB24</f>
        <v>51695</v>
      </c>
      <c r="T24" s="73">
        <f ca="1">OFFSET(DB24,0,14,1,1)</f>
        <v>58487</v>
      </c>
      <c r="U24" s="18">
        <f ca="1">SUM(T24-S24)</f>
        <v>6792</v>
      </c>
      <c r="V24" s="19">
        <f ca="1">IF(U24=0,0,IF(S24=0,1,U24/S24))</f>
        <v>0.13138601412128834</v>
      </c>
      <c r="W24" s="18">
        <f>SUMIF($C$6:V$6,W$5,$C24:V24)</f>
        <v>129795</v>
      </c>
      <c r="X24" s="73">
        <f ca="1">SUMIF($C$6:W$6,X$5,$C24:W24)</f>
        <v>151279</v>
      </c>
      <c r="Y24" s="18">
        <f ca="1">SUM(X24-W24)</f>
        <v>21484</v>
      </c>
      <c r="Z24" s="19">
        <f ca="1">IF(Y24=0,0,IF(W24=0,1,Y24/W24))</f>
        <v>0.16552255479795061</v>
      </c>
      <c r="AA24" s="18">
        <f>+DC24</f>
        <v>52866</v>
      </c>
      <c r="AB24" s="73">
        <f ca="1">OFFSET(DC24,0,14,1,1)</f>
        <v>61162</v>
      </c>
      <c r="AC24" s="18">
        <f ca="1">SUM(AB24-AA24)</f>
        <v>8296</v>
      </c>
      <c r="AD24" s="19">
        <f ca="1">IF(AC24=0,0,IF(AA24=0,1,AC24/AA24))</f>
        <v>0.15692505580146029</v>
      </c>
      <c r="AE24" s="18">
        <f>SUMIF($C$6:AD$6,AE$5,$C24:AD24)</f>
        <v>182661</v>
      </c>
      <c r="AF24" s="73">
        <f ca="1">SUMIF($C$6:AE$6,AF$5,$C24:AE24)</f>
        <v>212441</v>
      </c>
      <c r="AG24" s="18">
        <f ca="1">SUM(AF24-AE24)</f>
        <v>29780</v>
      </c>
      <c r="AH24" s="19">
        <f ca="1">IF(AG24=0,0,IF(AE24=0,1,AG24/AE24))</f>
        <v>0.16303425471228122</v>
      </c>
      <c r="AI24" s="18">
        <f>+DD24</f>
        <v>60765</v>
      </c>
      <c r="AJ24" s="73">
        <f ca="1">OFFSET(DD24,0,14,1,1)</f>
        <v>67434</v>
      </c>
      <c r="AK24" s="18">
        <f ca="1">SUM(AJ24-AI24)</f>
        <v>6669</v>
      </c>
      <c r="AL24" s="19">
        <f ca="1">IF(AK24=0,0,IF(AI24=0,1,AK24/AI24))</f>
        <v>0.10975067884472969</v>
      </c>
      <c r="AM24" s="18">
        <f>SUMIF($C$6:AL$6,AM$5,$C24:AL24)</f>
        <v>243426</v>
      </c>
      <c r="AN24" s="73">
        <f ca="1">SUMIF($C$6:AM$6,AN$5,$C24:AM24)</f>
        <v>279875</v>
      </c>
      <c r="AO24" s="18">
        <f ca="1">SUM(AN24-AM24)</f>
        <v>36449</v>
      </c>
      <c r="AP24" s="19">
        <f ca="1">IF(AO24=0,0,IF(AM24=0,1,AO24/AM24))</f>
        <v>0.14973338920246809</v>
      </c>
      <c r="AQ24" s="18">
        <f>+DE24</f>
        <v>64917</v>
      </c>
      <c r="AR24" s="73">
        <f ca="1">OFFSET(DE24,0,14,1,1)</f>
        <v>69387</v>
      </c>
      <c r="AS24" s="18">
        <f ca="1">SUM(AR24-AQ24)</f>
        <v>4470</v>
      </c>
      <c r="AT24" s="19">
        <f ca="1">IF(AS24=0,0,IF(AQ24=0,1,AS24/AQ24))</f>
        <v>6.8857156060816119E-2</v>
      </c>
      <c r="AU24" s="18">
        <f>SUMIF($C$6:AT$6,AU$5,$C24:AT24)</f>
        <v>308343</v>
      </c>
      <c r="AV24" s="73">
        <f ca="1">SUMIF($C$6:AU$6,AV$5,$C24:AU24)</f>
        <v>349262</v>
      </c>
      <c r="AW24" s="18">
        <f ca="1">SUM(AV24-AU24)</f>
        <v>40919</v>
      </c>
      <c r="AX24" s="19">
        <f ca="1">IF(AW24=0,0,IF(AU24=0,1,AW24/AU24))</f>
        <v>0.13270610975439689</v>
      </c>
      <c r="AY24" s="18">
        <f>+DF24</f>
        <v>74256</v>
      </c>
      <c r="AZ24" s="73">
        <f ca="1">OFFSET(DF24,0,14,1,1)</f>
        <v>77000</v>
      </c>
      <c r="BA24" s="18">
        <f ca="1">SUM(AZ24-AY24)</f>
        <v>2744</v>
      </c>
      <c r="BB24" s="19">
        <f ca="1">IF(BA24=0,0,IF(AY24=0,1,BA24/AY24))</f>
        <v>3.6953242835595777E-2</v>
      </c>
      <c r="BC24" s="18">
        <f>SUMIF($C$6:BB$6,BC$5,$C24:BB24)</f>
        <v>382599</v>
      </c>
      <c r="BD24" s="73">
        <f ca="1">SUMIF($C$6:BC$6,BD$5,$C24:BC24)</f>
        <v>426262</v>
      </c>
      <c r="BE24" s="18">
        <f ca="1">SUM(BD24-BC24)</f>
        <v>43663</v>
      </c>
      <c r="BF24" s="19">
        <f ca="1">IF(BE24=0,0,IF(BC24=0,1,BE24/BC24))</f>
        <v>0.1141220965031273</v>
      </c>
      <c r="BG24" s="18">
        <f>+DG24</f>
        <v>81756</v>
      </c>
      <c r="BH24" s="73">
        <f ca="1">OFFSET(DG24,0,14,1,1)</f>
        <v>85399</v>
      </c>
      <c r="BI24" s="18">
        <f ca="1">SUM(BH24-BG24)</f>
        <v>3643</v>
      </c>
      <c r="BJ24" s="19">
        <f ca="1">IF(BI24=0,0,IF(BG24=0,1,BI24/BG24))</f>
        <v>4.4559420715299183E-2</v>
      </c>
      <c r="BK24" s="18">
        <f>SUMIF($C$6:BJ$6,BK$5,$C24:BJ24)</f>
        <v>464355</v>
      </c>
      <c r="BL24" s="73">
        <f ca="1">SUMIF($C$6:BK$6,BL$5,$C24:BK24)</f>
        <v>511661</v>
      </c>
      <c r="BM24" s="18">
        <f ca="1">SUM(BL24-BK24)</f>
        <v>47306</v>
      </c>
      <c r="BN24" s="19">
        <f ca="1">IF(BM24=0,0,IF(BK24=0,1,BM24/BK24))</f>
        <v>0.10187464332245803</v>
      </c>
      <c r="BO24" s="18">
        <f>+DH24</f>
        <v>66272</v>
      </c>
      <c r="BP24" s="73">
        <f ca="1">OFFSET(DH24,0,14,1,1)</f>
        <v>67103</v>
      </c>
      <c r="BQ24" s="18">
        <f ca="1">SUM(BP24-BO24)</f>
        <v>831</v>
      </c>
      <c r="BR24" s="19">
        <f ca="1">IF(BQ24=0,0,IF(BO24=0,1,BQ24/BO24))</f>
        <v>1.25392322549493E-2</v>
      </c>
      <c r="BS24" s="18">
        <f>SUMIF($C$6:BR$6,BS$5,$C24:BR24)</f>
        <v>530627</v>
      </c>
      <c r="BT24" s="73">
        <f ca="1">SUMIF($C$6:BS$6,BT$5,$C24:BS24)</f>
        <v>578764</v>
      </c>
      <c r="BU24" s="18">
        <f ca="1">SUM(BT24-BS24)</f>
        <v>48137</v>
      </c>
      <c r="BV24" s="19">
        <f ca="1">IF(BU24=0,0,IF(BS24=0,1,BU24/BS24))</f>
        <v>9.0717208133019991E-2</v>
      </c>
      <c r="BW24" s="18">
        <f>+DI24</f>
        <v>61095</v>
      </c>
      <c r="BX24" s="73">
        <f ca="1">OFFSET(DI24,0,14,1,1)</f>
        <v>64730</v>
      </c>
      <c r="BY24" s="18">
        <f ca="1">SUM(BX24-BW24)</f>
        <v>3635</v>
      </c>
      <c r="BZ24" s="19">
        <f ca="1">IF(BY24=0,0,IF(BW24=0,1,BY24/BW24))</f>
        <v>5.9497503887388496E-2</v>
      </c>
      <c r="CA24" s="18">
        <f>SUMIF($C$6:BZ$6,CA$5,$C24:BZ24)</f>
        <v>591722</v>
      </c>
      <c r="CB24" s="73">
        <f ca="1">SUMIF($C$6:CA$6,CB$5,$C24:CA24)</f>
        <v>643494</v>
      </c>
      <c r="CC24" s="18">
        <f ca="1">SUM(CB24-CA24)</f>
        <v>51772</v>
      </c>
      <c r="CD24" s="19">
        <f ca="1">IF(CC24=0,0,IF(CA24=0,1,CC24/CA24))</f>
        <v>8.7493789313224796E-2</v>
      </c>
      <c r="CE24" s="18">
        <f>+DJ24</f>
        <v>62891</v>
      </c>
      <c r="CF24" s="73">
        <f ca="1">OFFSET(DJ24,0,14,1,1)</f>
        <v>62140</v>
      </c>
      <c r="CG24" s="18">
        <f ca="1">SUM(CF24-CE24)</f>
        <v>-751</v>
      </c>
      <c r="CH24" s="19">
        <f ca="1">IF(CG24=0,0,IF(CE24=0,1,CG24/CE24))</f>
        <v>-1.1941295256873003E-2</v>
      </c>
      <c r="CI24" s="18">
        <f>SUMIF($C$6:CH$6,CI$5,$C24:CH24)</f>
        <v>654613</v>
      </c>
      <c r="CJ24" s="73">
        <f ca="1">SUMIF($C$6:CI$6,CJ$5,$C24:CI24)</f>
        <v>705634</v>
      </c>
      <c r="CK24" s="18">
        <f ca="1">SUM(CJ24-CI24)</f>
        <v>51021</v>
      </c>
      <c r="CL24" s="19">
        <f ca="1">IF(CK24=0,0,IF(CI24=0,1,CK24/CI24))</f>
        <v>7.7940706952046482E-2</v>
      </c>
      <c r="CM24" s="18">
        <f>+DK24</f>
        <v>59091</v>
      </c>
      <c r="CN24" s="73">
        <f ca="1">OFFSET(DK24,0,14,1,1)</f>
        <v>58757</v>
      </c>
      <c r="CO24" s="18">
        <f ca="1">SUM(CN24-CM24)</f>
        <v>-334</v>
      </c>
      <c r="CP24" s="19">
        <f ca="1">IF(CO24=0,0,IF(CM24=0,1,CO24/CM24))</f>
        <v>-5.6522989964630822E-3</v>
      </c>
      <c r="CQ24" s="18">
        <f>SUMIF($C$6:CP$6,CQ$5,$C24:CP24)</f>
        <v>713704</v>
      </c>
      <c r="CR24" s="73">
        <f ca="1">SUMIF($C$6:CQ$6,CR$5,$C24:CQ24)</f>
        <v>764391</v>
      </c>
      <c r="CS24" s="18">
        <f ca="1">SUM(CR24-CQ24)</f>
        <v>50687</v>
      </c>
      <c r="CT24" s="19">
        <f ca="1">IF(CS24=0,0,IF(CQ24=0,1,CS24/CQ24))</f>
        <v>7.1019638393507667E-2</v>
      </c>
      <c r="CW24" t="s">
        <v>13</v>
      </c>
      <c r="CX24" t="s">
        <v>6</v>
      </c>
      <c r="CZ24" s="74">
        <f>SUMIF(OGB!$A$93:$A$103,'2012-2013'!CZ$7,OGB!D$93:D$103)</f>
        <v>36841</v>
      </c>
      <c r="DA24" s="74">
        <f>SUMIF(OGB!$A$93:$A$103,'2012-2013'!DA$7,OGB!E$93:E$103)</f>
        <v>41259</v>
      </c>
      <c r="DB24" s="74">
        <f>SUMIF(OGB!$A$93:$A$103,'2012-2013'!DB$7,OGB!F$93:F$103)</f>
        <v>51695</v>
      </c>
      <c r="DC24" s="74">
        <f>SUMIF(OGB!$A$93:$A$103,'2012-2013'!DC$7,OGB!G$93:G$103)</f>
        <v>52866</v>
      </c>
      <c r="DD24" s="74">
        <f>SUMIF(OGB!$A$93:$A$103,'2012-2013'!DD$7,OGB!H$93:H$103)</f>
        <v>60765</v>
      </c>
      <c r="DE24" s="74">
        <f>SUMIF(OGB!$A$93:$A$103,'2012-2013'!DE$7,OGB!I$93:I$103)</f>
        <v>64917</v>
      </c>
      <c r="DF24" s="74">
        <f>SUMIF(OGB!$A$93:$A$103,'2012-2013'!DF$7,OGB!J$93:J$103)</f>
        <v>74256</v>
      </c>
      <c r="DG24" s="74">
        <f>SUMIF(OGB!$A$93:$A$103,'2012-2013'!DG$7,OGB!K$93:K$103)</f>
        <v>81756</v>
      </c>
      <c r="DH24" s="74">
        <f>SUMIF(OGB!$A$93:$A$103,'2012-2013'!DH$7,OGB!L$93:L$103)</f>
        <v>66272</v>
      </c>
      <c r="DI24" s="74">
        <f>SUMIF(OGB!$A$93:$A$103,'2012-2013'!DI$7,OGB!M$93:M$103)</f>
        <v>61095</v>
      </c>
      <c r="DJ24" s="74">
        <f>SUMIF(OGB!$A$93:$A$103,'2012-2013'!DJ$7,OGB!N$93:N$103)</f>
        <v>62891</v>
      </c>
      <c r="DK24" s="74">
        <f>SUMIF(OGB!$A$93:$A$103,'2012-2013'!DK$7,OGB!O$93:O$103)</f>
        <v>59091</v>
      </c>
      <c r="DN24" s="74">
        <f>SUMIF(OGB!$A$93:$A$103,'2012-2013'!DN$7,OGB!D$93:D$103)</f>
        <v>47312</v>
      </c>
      <c r="DO24" s="74">
        <f>SUMIF(OGB!$A$93:$A$103,'2012-2013'!DO$7,OGB!E$93:E$103)</f>
        <v>45480</v>
      </c>
      <c r="DP24" s="74">
        <f>SUMIF(OGB!$A$93:$A$103,'2012-2013'!DP$7,OGB!F$93:F$103)</f>
        <v>58487</v>
      </c>
      <c r="DQ24" s="74">
        <f>SUMIF(OGB!$A$93:$A$103,'2012-2013'!DQ$7,OGB!G$93:G$103)</f>
        <v>61162</v>
      </c>
      <c r="DR24" s="74">
        <f>SUMIF(OGB!$A$93:$A$103,'2012-2013'!DR$7,OGB!H$93:H$103)</f>
        <v>67434</v>
      </c>
      <c r="DS24" s="74">
        <f>SUMIF(OGB!$A$93:$A$103,'2012-2013'!DS$7,OGB!I$93:I$103)</f>
        <v>69387</v>
      </c>
      <c r="DT24" s="74">
        <f>SUMIF(OGB!$A$93:$A$103,'2012-2013'!DT$7,OGB!J$93:J$103)</f>
        <v>77000</v>
      </c>
      <c r="DU24" s="74">
        <f>SUMIF(OGB!$A$93:$A$103,'2012-2013'!DU$7,OGB!K$93:K$103)</f>
        <v>85399</v>
      </c>
      <c r="DV24" s="74">
        <f>SUMIF(OGB!$A$93:$A$103,'2012-2013'!DV$7,OGB!L$93:L$103)</f>
        <v>67103</v>
      </c>
      <c r="DW24" s="74">
        <f>SUMIF(OGB!$A$93:$A$103,'2012-2013'!DW$7,OGB!M$93:M$103)</f>
        <v>64730</v>
      </c>
      <c r="DX24" s="74">
        <f>SUMIF(OGB!$A$93:$A$103,'2012-2013'!DX$7,OGB!N$93:N$103)</f>
        <v>62140</v>
      </c>
      <c r="DY24" s="74">
        <f>SUMIF(OGB!$A$93:$A$103,'2012-2013'!DY$7,OGB!O$93:O$103)</f>
        <v>58757</v>
      </c>
    </row>
    <row r="25" spans="1:130">
      <c r="A25" s="84" t="str">
        <f>+CW26</f>
        <v>Ogdensburg Bridge</v>
      </c>
      <c r="B25" s="26" t="s">
        <v>7</v>
      </c>
      <c r="C25" s="18">
        <f>+CZ25</f>
        <v>5566</v>
      </c>
      <c r="D25" s="73">
        <f ca="1">OFFSET(CZ25,0,14,1,1)</f>
        <v>6430</v>
      </c>
      <c r="E25" s="18">
        <f ca="1">SUM(D25-C25)</f>
        <v>864</v>
      </c>
      <c r="F25" s="19">
        <f ca="1">IF(E25=0,0,IF(C25=0,1,E25/C25))</f>
        <v>0.15522817103844772</v>
      </c>
      <c r="G25" s="18">
        <f>SUMIF($C$6:F$6,G$5,$C25:F25)</f>
        <v>5566</v>
      </c>
      <c r="H25" s="73">
        <f ca="1">SUMIF($C$6:G$6,H$5,$C25:G25)</f>
        <v>6430</v>
      </c>
      <c r="I25" s="18">
        <f ca="1">SUM(H25-G25)</f>
        <v>864</v>
      </c>
      <c r="J25" s="19">
        <f ca="1">IF(I25=0,0,IF(G25=0,1,I25/G25))</f>
        <v>0.15522817103844772</v>
      </c>
      <c r="K25" s="18">
        <f>+DA25</f>
        <v>5275</v>
      </c>
      <c r="L25" s="73">
        <f ca="1">OFFSET(DA25,0,14,1,1)</f>
        <v>5811</v>
      </c>
      <c r="M25" s="18">
        <f ca="1">SUM(L25-K25)</f>
        <v>536</v>
      </c>
      <c r="N25" s="19">
        <f ca="1">IF(M25=0,0,IF(K25=0,1,M25/K25))</f>
        <v>0.10161137440758294</v>
      </c>
      <c r="O25" s="18">
        <f>SUMIF($C$6:N$6,O$5,$C25:N25)</f>
        <v>10841</v>
      </c>
      <c r="P25" s="73">
        <f ca="1">SUMIF($C$6:O$6,P$5,$C25:O25)</f>
        <v>12241</v>
      </c>
      <c r="Q25" s="18">
        <f ca="1">SUM(P25-O25)</f>
        <v>1400</v>
      </c>
      <c r="R25" s="19">
        <f ca="1">IF(Q25=0,0,IF(O25=0,1,Q25/O25))</f>
        <v>0.12913937828613598</v>
      </c>
      <c r="S25" s="18">
        <f>+DB25</f>
        <v>5561</v>
      </c>
      <c r="T25" s="73">
        <f ca="1">OFFSET(DB25,0,14,1,1)</f>
        <v>5757</v>
      </c>
      <c r="U25" s="18">
        <f ca="1">SUM(T25-S25)</f>
        <v>196</v>
      </c>
      <c r="V25" s="19">
        <f ca="1">IF(U25=0,0,IF(S25=0,1,U25/S25))</f>
        <v>3.5245459449739253E-2</v>
      </c>
      <c r="W25" s="18">
        <f>SUMIF($C$6:V$6,W$5,$C25:V25)</f>
        <v>16402</v>
      </c>
      <c r="X25" s="73">
        <f ca="1">SUMIF($C$6:W$6,X$5,$C25:W25)</f>
        <v>17998</v>
      </c>
      <c r="Y25" s="18">
        <f ca="1">SUM(X25-W25)</f>
        <v>1596</v>
      </c>
      <c r="Z25" s="19">
        <f ca="1">IF(Y25=0,0,IF(W25=0,1,Y25/W25))</f>
        <v>9.7305206682111942E-2</v>
      </c>
      <c r="AA25" s="18">
        <f>+DC25</f>
        <v>5995</v>
      </c>
      <c r="AB25" s="73">
        <f ca="1">OFFSET(DC25,0,14,1,1)</f>
        <v>5866</v>
      </c>
      <c r="AC25" s="18">
        <f ca="1">SUM(AB25-AA25)</f>
        <v>-129</v>
      </c>
      <c r="AD25" s="19">
        <f ca="1">IF(AC25=0,0,IF(AA25=0,1,AC25/AA25))</f>
        <v>-2.1517931609674728E-2</v>
      </c>
      <c r="AE25" s="18">
        <f>SUMIF($C$6:AD$6,AE$5,$C25:AD25)</f>
        <v>22397</v>
      </c>
      <c r="AF25" s="73">
        <f ca="1">SUMIF($C$6:AE$6,AF$5,$C25:AE25)</f>
        <v>23864</v>
      </c>
      <c r="AG25" s="18">
        <f ca="1">SUM(AF25-AE25)</f>
        <v>1467</v>
      </c>
      <c r="AH25" s="19">
        <f ca="1">IF(AG25=0,0,IF(AE25=0,1,AG25/AE25))</f>
        <v>6.5499843729070861E-2</v>
      </c>
      <c r="AI25" s="18">
        <f>+DD25</f>
        <v>5827</v>
      </c>
      <c r="AJ25" s="73">
        <f ca="1">OFFSET(DD25,0,14,1,1)</f>
        <v>6314</v>
      </c>
      <c r="AK25" s="18">
        <f ca="1">SUM(AJ25-AI25)</f>
        <v>487</v>
      </c>
      <c r="AL25" s="19">
        <f ca="1">IF(AK25=0,0,IF(AI25=0,1,AK25/AI25))</f>
        <v>8.3576454436245062E-2</v>
      </c>
      <c r="AM25" s="18">
        <f>SUMIF($C$6:AL$6,AM$5,$C25:AL25)</f>
        <v>28224</v>
      </c>
      <c r="AN25" s="73">
        <f ca="1">SUMIF($C$6:AM$6,AN$5,$C25:AM25)</f>
        <v>30178</v>
      </c>
      <c r="AO25" s="18">
        <f ca="1">SUM(AN25-AM25)</f>
        <v>1954</v>
      </c>
      <c r="AP25" s="19">
        <f ca="1">IF(AO25=0,0,IF(AM25=0,1,AO25/AM25))</f>
        <v>6.9231859410430835E-2</v>
      </c>
      <c r="AQ25" s="18">
        <f>+DE25</f>
        <v>5890</v>
      </c>
      <c r="AR25" s="73">
        <f ca="1">OFFSET(DE25,0,14,1,1)</f>
        <v>5708</v>
      </c>
      <c r="AS25" s="18">
        <f ca="1">SUM(AR25-AQ25)</f>
        <v>-182</v>
      </c>
      <c r="AT25" s="19">
        <f ca="1">IF(AS25=0,0,IF(AQ25=0,1,AS25/AQ25))</f>
        <v>-3.0899830220713072E-2</v>
      </c>
      <c r="AU25" s="18">
        <f>SUMIF($C$6:AT$6,AU$5,$C25:AT25)</f>
        <v>34114</v>
      </c>
      <c r="AV25" s="73">
        <f ca="1">SUMIF($C$6:AU$6,AV$5,$C25:AU25)</f>
        <v>35886</v>
      </c>
      <c r="AW25" s="18">
        <f ca="1">SUM(AV25-AU25)</f>
        <v>1772</v>
      </c>
      <c r="AX25" s="19">
        <f ca="1">IF(AW25=0,0,IF(AU25=0,1,AW25/AU25))</f>
        <v>5.1943483613765606E-2</v>
      </c>
      <c r="AY25" s="18">
        <f>+DF25</f>
        <v>6188</v>
      </c>
      <c r="AZ25" s="73">
        <f ca="1">OFFSET(DF25,0,14,1,1)</f>
        <v>6107</v>
      </c>
      <c r="BA25" s="18">
        <f ca="1">SUM(AZ25-AY25)</f>
        <v>-81</v>
      </c>
      <c r="BB25" s="19">
        <f ca="1">IF(BA25=0,0,IF(AY25=0,1,BA25/AY25))</f>
        <v>-1.3089851325145443E-2</v>
      </c>
      <c r="BC25" s="18">
        <f>SUMIF($C$6:BB$6,BC$5,$C25:BB25)</f>
        <v>40302</v>
      </c>
      <c r="BD25" s="73">
        <f ca="1">SUMIF($C$6:BC$6,BD$5,$C25:BC25)</f>
        <v>41993</v>
      </c>
      <c r="BE25" s="18">
        <f ca="1">SUM(BD25-BC25)</f>
        <v>1691</v>
      </c>
      <c r="BF25" s="19">
        <f ca="1">IF(BE25=0,0,IF(BC25=0,1,BE25/BC25))</f>
        <v>4.1958215473177511E-2</v>
      </c>
      <c r="BG25" s="18">
        <f>+DG25</f>
        <v>6648</v>
      </c>
      <c r="BH25" s="73">
        <f ca="1">OFFSET(DG25,0,14,1,1)</f>
        <v>6178</v>
      </c>
      <c r="BI25" s="18">
        <f ca="1">SUM(BH25-BG25)</f>
        <v>-470</v>
      </c>
      <c r="BJ25" s="19">
        <f ca="1">IF(BI25=0,0,IF(BG25=0,1,BI25/BG25))</f>
        <v>-7.0697954271961488E-2</v>
      </c>
      <c r="BK25" s="18">
        <f>SUMIF($C$6:BJ$6,BK$5,$C25:BJ25)</f>
        <v>46950</v>
      </c>
      <c r="BL25" s="73">
        <f ca="1">SUMIF($C$6:BK$6,BL$5,$C25:BK25)</f>
        <v>48171</v>
      </c>
      <c r="BM25" s="18">
        <f ca="1">SUM(BL25-BK25)</f>
        <v>1221</v>
      </c>
      <c r="BN25" s="19">
        <f ca="1">IF(BM25=0,0,IF(BK25=0,1,BM25/BK25))</f>
        <v>2.6006389776357827E-2</v>
      </c>
      <c r="BO25" s="18">
        <f>+DH25</f>
        <v>6007</v>
      </c>
      <c r="BP25" s="73">
        <f ca="1">OFFSET(DH25,0,14,1,1)</f>
        <v>5989</v>
      </c>
      <c r="BQ25" s="18">
        <f ca="1">SUM(BP25-BO25)</f>
        <v>-18</v>
      </c>
      <c r="BR25" s="19">
        <f ca="1">IF(BQ25=0,0,IF(BO25=0,1,BQ25/BO25))</f>
        <v>-2.996504078574996E-3</v>
      </c>
      <c r="BS25" s="18">
        <f>SUMIF($C$6:BR$6,BS$5,$C25:BR25)</f>
        <v>52957</v>
      </c>
      <c r="BT25" s="73">
        <f ca="1">SUMIF($C$6:BS$6,BT$5,$C25:BS25)</f>
        <v>54160</v>
      </c>
      <c r="BU25" s="18">
        <f ca="1">SUM(BT25-BS25)</f>
        <v>1203</v>
      </c>
      <c r="BV25" s="19">
        <f ca="1">IF(BU25=0,0,IF(BS25=0,1,BU25/BS25))</f>
        <v>2.2716543610854088E-2</v>
      </c>
      <c r="BW25" s="18">
        <f>+DI25</f>
        <v>6200</v>
      </c>
      <c r="BX25" s="73">
        <f ca="1">OFFSET(DI25,0,14,1,1)</f>
        <v>6451</v>
      </c>
      <c r="BY25" s="18">
        <f ca="1">SUM(BX25-BW25)</f>
        <v>251</v>
      </c>
      <c r="BZ25" s="19">
        <f ca="1">IF(BY25=0,0,IF(BW25=0,1,BY25/BW25))</f>
        <v>4.0483870967741933E-2</v>
      </c>
      <c r="CA25" s="18">
        <f>SUMIF($C$6:BZ$6,CA$5,$C25:BZ25)</f>
        <v>59157</v>
      </c>
      <c r="CB25" s="73">
        <f ca="1">SUMIF($C$6:CA$6,CB$5,$C25:CA25)</f>
        <v>60611</v>
      </c>
      <c r="CC25" s="18">
        <f ca="1">SUM(CB25-CA25)</f>
        <v>1454</v>
      </c>
      <c r="CD25" s="19">
        <f ca="1">IF(CC25=0,0,IF(CA25=0,1,CC25/CA25))</f>
        <v>2.4578663556299341E-2</v>
      </c>
      <c r="CE25" s="18">
        <f>+DJ25</f>
        <v>5953</v>
      </c>
      <c r="CF25" s="73">
        <f ca="1">OFFSET(DJ25,0,14,1,1)</f>
        <v>5894</v>
      </c>
      <c r="CG25" s="18">
        <f ca="1">SUM(CF25-CE25)</f>
        <v>-59</v>
      </c>
      <c r="CH25" s="19">
        <f ca="1">IF(CG25=0,0,IF(CE25=0,1,CG25/CE25))</f>
        <v>-9.9109692591970427E-3</v>
      </c>
      <c r="CI25" s="18">
        <f>SUMIF($C$6:CH$6,CI$5,$C25:CH25)</f>
        <v>65110</v>
      </c>
      <c r="CJ25" s="73">
        <f ca="1">SUMIF($C$6:CI$6,CJ$5,$C25:CI25)</f>
        <v>66505</v>
      </c>
      <c r="CK25" s="18">
        <f ca="1">SUM(CJ25-CI25)</f>
        <v>1395</v>
      </c>
      <c r="CL25" s="19">
        <f ca="1">IF(CK25=0,0,IF(CI25=0,1,CK25/CI25))</f>
        <v>2.1425280294885579E-2</v>
      </c>
      <c r="CM25" s="18">
        <f>+DK25</f>
        <v>5452</v>
      </c>
      <c r="CN25" s="73">
        <f ca="1">OFFSET(DK25,0,14,1,1)</f>
        <v>5645</v>
      </c>
      <c r="CO25" s="18">
        <f ca="1">SUM(CN25-CM25)</f>
        <v>193</v>
      </c>
      <c r="CP25" s="19">
        <f ca="1">IF(CO25=0,0,IF(CM25=0,1,CO25/CM25))</f>
        <v>3.539985326485693E-2</v>
      </c>
      <c r="CQ25" s="18">
        <f>SUMIF($C$6:CP$6,CQ$5,$C25:CP25)</f>
        <v>70562</v>
      </c>
      <c r="CR25" s="73">
        <f ca="1">SUMIF($C$6:CQ$6,CR$5,$C25:CQ25)</f>
        <v>72150</v>
      </c>
      <c r="CS25" s="18">
        <f ca="1">SUM(CR25-CQ25)</f>
        <v>1588</v>
      </c>
      <c r="CT25" s="19">
        <f ca="1">IF(CS25=0,0,IF(CQ25=0,1,CS25/CQ25))</f>
        <v>2.2505031036535245E-2</v>
      </c>
      <c r="CW25" t="s">
        <v>13</v>
      </c>
      <c r="CX25" t="s">
        <v>7</v>
      </c>
      <c r="CY25" s="7"/>
      <c r="CZ25" s="74">
        <f>SUMIF(OGB!$A$111:$A$121,'2012-2013'!CZ$7,OGB!D$111:D$121)</f>
        <v>5566</v>
      </c>
      <c r="DA25" s="74">
        <f>SUMIF(OGB!$A$111:$A$121,'2012-2013'!DA$7,OGB!E$111:E$121)</f>
        <v>5275</v>
      </c>
      <c r="DB25" s="74">
        <f>SUMIF(OGB!$A$111:$A$121,'2012-2013'!DB$7,OGB!F$111:F$121)</f>
        <v>5561</v>
      </c>
      <c r="DC25" s="74">
        <f>SUMIF(OGB!$A$111:$A$121,'2012-2013'!DC$7,OGB!G$111:G$121)</f>
        <v>5995</v>
      </c>
      <c r="DD25" s="74">
        <f>SUMIF(OGB!$A$111:$A$121,'2012-2013'!DD$7,OGB!H$111:H$121)</f>
        <v>5827</v>
      </c>
      <c r="DE25" s="74">
        <f>SUMIF(OGB!$A$111:$A$121,'2012-2013'!DE$7,OGB!I$111:I$121)</f>
        <v>5890</v>
      </c>
      <c r="DF25" s="74">
        <f>SUMIF(OGB!$A$111:$A$121,'2012-2013'!DF$7,OGB!J$111:J$121)</f>
        <v>6188</v>
      </c>
      <c r="DG25" s="74">
        <f>SUMIF(OGB!$A$111:$A$121,'2012-2013'!DG$7,OGB!K$111:K$121)</f>
        <v>6648</v>
      </c>
      <c r="DH25" s="74">
        <f>SUMIF(OGB!$A$111:$A$121,'2012-2013'!DH$7,OGB!L$111:L$121)</f>
        <v>6007</v>
      </c>
      <c r="DI25" s="74">
        <f>SUMIF(OGB!$A$111:$A$121,'2012-2013'!DI$7,OGB!M$111:M$121)</f>
        <v>6200</v>
      </c>
      <c r="DJ25" s="74">
        <f>SUMIF(OGB!$A$111:$A$121,'2012-2013'!DJ$7,OGB!N$111:N$121)</f>
        <v>5953</v>
      </c>
      <c r="DK25" s="74">
        <f>SUMIF(OGB!$A$111:$A$121,'2012-2013'!DK$7,OGB!O$111:O$121)</f>
        <v>5452</v>
      </c>
      <c r="DN25" s="74">
        <f>SUMIF(OGB!$A$111:$A$121,'2012-2013'!DN$7,OGB!D$111:D$121)</f>
        <v>6430</v>
      </c>
      <c r="DO25" s="74">
        <f>SUMIF(OGB!$A$111:$A$121,'2012-2013'!DO$7,OGB!E$111:E$121)</f>
        <v>5811</v>
      </c>
      <c r="DP25" s="74">
        <f>SUMIF(OGB!$A$111:$A$121,'2012-2013'!DP$7,OGB!F$111:F$121)</f>
        <v>5757</v>
      </c>
      <c r="DQ25" s="74">
        <f>SUMIF(OGB!$A$111:$A$121,'2012-2013'!DQ$7,OGB!G$111:G$121)</f>
        <v>5866</v>
      </c>
      <c r="DR25" s="74">
        <f>SUMIF(OGB!$A$111:$A$121,'2012-2013'!DR$7,OGB!H$111:H$121)</f>
        <v>6314</v>
      </c>
      <c r="DS25" s="74">
        <f>SUMIF(OGB!$A$111:$A$121,'2012-2013'!DS$7,OGB!I$111:I$121)</f>
        <v>5708</v>
      </c>
      <c r="DT25" s="74">
        <f>SUMIF(OGB!$A$111:$A$121,'2012-2013'!DT$7,OGB!J$111:J$121)</f>
        <v>6107</v>
      </c>
      <c r="DU25" s="74">
        <f>SUMIF(OGB!$A$111:$A$121,'2012-2013'!DU$7,OGB!K$111:K$121)</f>
        <v>6178</v>
      </c>
      <c r="DV25" s="74">
        <f>SUMIF(OGB!$A$111:$A$121,'2012-2013'!DV$7,OGB!L$111:L$121)</f>
        <v>5989</v>
      </c>
      <c r="DW25" s="74">
        <f>SUMIF(OGB!$A$111:$A$121,'2012-2013'!DW$7,OGB!M$111:M$121)</f>
        <v>6451</v>
      </c>
      <c r="DX25" s="74">
        <f>SUMIF(OGB!$A$111:$A$121,'2012-2013'!DX$7,OGB!N$111:N$121)</f>
        <v>5894</v>
      </c>
      <c r="DY25" s="74">
        <f>SUMIF(OGB!$A$111:$A$121,'2012-2013'!DY$7,OGB!O$111:O$121)</f>
        <v>5645</v>
      </c>
    </row>
    <row r="26" spans="1:130">
      <c r="A26" s="83"/>
      <c r="B26" s="26" t="s">
        <v>8</v>
      </c>
      <c r="C26" s="73">
        <f>+CZ26</f>
        <v>27</v>
      </c>
      <c r="D26" s="73">
        <f ca="1">OFFSET(CZ26,0,14,1,1)</f>
        <v>22</v>
      </c>
      <c r="E26" s="73">
        <f ca="1">SUM(D26-C26)</f>
        <v>-5</v>
      </c>
      <c r="F26" s="19">
        <f ca="1">IF(E26=0,0,IF(C26=0,1,E26/C26))</f>
        <v>-0.18518518518518517</v>
      </c>
      <c r="G26" s="73">
        <f>SUMIF($C$6:F$6,G$5,$C26:F26)</f>
        <v>27</v>
      </c>
      <c r="H26" s="73">
        <f ca="1">SUMIF($C$6:G$6,H$5,$C26:G26)</f>
        <v>22</v>
      </c>
      <c r="I26" s="73">
        <f ca="1">SUM(H26-G26)</f>
        <v>-5</v>
      </c>
      <c r="J26" s="19">
        <f ca="1">IF(I26=0,0,IF(G26=0,1,I26/G26))</f>
        <v>-0.18518518518518517</v>
      </c>
      <c r="K26" s="73">
        <f>+DA26</f>
        <v>33</v>
      </c>
      <c r="L26" s="73">
        <f ca="1">OFFSET(DA26,0,14,1,1)</f>
        <v>33</v>
      </c>
      <c r="M26" s="73">
        <f ca="1">SUM(L26-K26)</f>
        <v>0</v>
      </c>
      <c r="N26" s="19">
        <f ca="1">IF(M26=0,0,IF(K26=0,1,M26/K26))</f>
        <v>0</v>
      </c>
      <c r="O26" s="73">
        <f>SUMIF($C$6:N$6,O$5,$C26:N26)</f>
        <v>60</v>
      </c>
      <c r="P26" s="73">
        <f ca="1">SUMIF($C$6:O$6,P$5,$C26:O26)</f>
        <v>55</v>
      </c>
      <c r="Q26" s="73">
        <f ca="1">SUM(P26-O26)</f>
        <v>-5</v>
      </c>
      <c r="R26" s="19">
        <f ca="1">IF(Q26=0,0,IF(O26=0,1,Q26/O26))</f>
        <v>-8.3333333333333329E-2</v>
      </c>
      <c r="S26" s="73">
        <f>+DB26</f>
        <v>17</v>
      </c>
      <c r="T26" s="73">
        <f ca="1">OFFSET(DB26,0,14,1,1)</f>
        <v>5</v>
      </c>
      <c r="U26" s="73">
        <f ca="1">SUM(T26-S26)</f>
        <v>-12</v>
      </c>
      <c r="V26" s="19">
        <f ca="1">IF(U26=0,0,IF(S26=0,1,U26/S26))</f>
        <v>-0.70588235294117652</v>
      </c>
      <c r="W26" s="73">
        <f>SUMIF($C$6:V$6,W$5,$C26:V26)</f>
        <v>77</v>
      </c>
      <c r="X26" s="73">
        <f ca="1">SUMIF($C$6:W$6,X$5,$C26:W26)</f>
        <v>60</v>
      </c>
      <c r="Y26" s="73">
        <f ca="1">SUM(X26-W26)</f>
        <v>-17</v>
      </c>
      <c r="Z26" s="19">
        <f ca="1">IF(Y26=0,0,IF(W26=0,1,Y26/W26))</f>
        <v>-0.22077922077922077</v>
      </c>
      <c r="AA26" s="73">
        <f>+DC26</f>
        <v>0</v>
      </c>
      <c r="AB26" s="73">
        <f ca="1">OFFSET(DC26,0,14,1,1)</f>
        <v>23</v>
      </c>
      <c r="AC26" s="73">
        <f ca="1">SUM(AB26-AA26)</f>
        <v>23</v>
      </c>
      <c r="AD26" s="19">
        <f ca="1">IF(AC26=0,0,IF(AA26=0,1,AC26/AA26))</f>
        <v>1</v>
      </c>
      <c r="AE26" s="73">
        <f>SUMIF($C$6:AD$6,AE$5,$C26:AD26)</f>
        <v>77</v>
      </c>
      <c r="AF26" s="73">
        <f ca="1">SUMIF($C$6:AE$6,AF$5,$C26:AE26)</f>
        <v>83</v>
      </c>
      <c r="AG26" s="73">
        <f ca="1">SUM(AF26-AE26)</f>
        <v>6</v>
      </c>
      <c r="AH26" s="19">
        <f ca="1">IF(AG26=0,0,IF(AE26=0,1,AG26/AE26))</f>
        <v>7.792207792207792E-2</v>
      </c>
      <c r="AI26" s="73">
        <f>+DD26</f>
        <v>36</v>
      </c>
      <c r="AJ26" s="73">
        <f ca="1">OFFSET(DD26,0,14,1,1)</f>
        <v>23</v>
      </c>
      <c r="AK26" s="73">
        <f ca="1">SUM(AJ26-AI26)</f>
        <v>-13</v>
      </c>
      <c r="AL26" s="19">
        <f ca="1">IF(AK26=0,0,IF(AI26=0,1,AK26/AI26))</f>
        <v>-0.3611111111111111</v>
      </c>
      <c r="AM26" s="73">
        <f>SUMIF($C$6:AL$6,AM$5,$C26:AL26)</f>
        <v>113</v>
      </c>
      <c r="AN26" s="73">
        <f ca="1">SUMIF($C$6:AM$6,AN$5,$C26:AM26)</f>
        <v>106</v>
      </c>
      <c r="AO26" s="73">
        <f ca="1">SUM(AN26-AM26)</f>
        <v>-7</v>
      </c>
      <c r="AP26" s="19">
        <f ca="1">IF(AO26=0,0,IF(AM26=0,1,AO26/AM26))</f>
        <v>-6.1946902654867256E-2</v>
      </c>
      <c r="AQ26" s="73">
        <f>+DE26</f>
        <v>64</v>
      </c>
      <c r="AR26" s="73">
        <f ca="1">OFFSET(DE26,0,14,1,1)</f>
        <v>47</v>
      </c>
      <c r="AS26" s="73">
        <f ca="1">SUM(AR26-AQ26)</f>
        <v>-17</v>
      </c>
      <c r="AT26" s="19">
        <f ca="1">IF(AS26=0,0,IF(AQ26=0,1,AS26/AQ26))</f>
        <v>-0.265625</v>
      </c>
      <c r="AU26" s="73">
        <f>SUMIF($C$6:AT$6,AU$5,$C26:AT26)</f>
        <v>177</v>
      </c>
      <c r="AV26" s="73">
        <f ca="1">SUMIF($C$6:AU$6,AV$5,$C26:AU26)</f>
        <v>153</v>
      </c>
      <c r="AW26" s="73">
        <f ca="1">SUM(AV26-AU26)</f>
        <v>-24</v>
      </c>
      <c r="AX26" s="19">
        <f ca="1">IF(AW26=0,0,IF(AU26=0,1,AW26/AU26))</f>
        <v>-0.13559322033898305</v>
      </c>
      <c r="AY26" s="73">
        <f>+DF26</f>
        <v>21</v>
      </c>
      <c r="AZ26" s="73">
        <f ca="1">OFFSET(DF26,0,14,1,1)</f>
        <v>10</v>
      </c>
      <c r="BA26" s="73">
        <f ca="1">SUM(AZ26-AY26)</f>
        <v>-11</v>
      </c>
      <c r="BB26" s="19">
        <f ca="1">IF(BA26=0,0,IF(AY26=0,1,BA26/AY26))</f>
        <v>-0.52380952380952384</v>
      </c>
      <c r="BC26" s="73">
        <f>SUMIF($C$6:BB$6,BC$5,$C26:BB26)</f>
        <v>198</v>
      </c>
      <c r="BD26" s="73">
        <f ca="1">SUMIF($C$6:BC$6,BD$5,$C26:BC26)</f>
        <v>163</v>
      </c>
      <c r="BE26" s="73">
        <f ca="1">SUM(BD26-BC26)</f>
        <v>-35</v>
      </c>
      <c r="BF26" s="19">
        <f ca="1">IF(BE26=0,0,IF(BC26=0,1,BE26/BC26))</f>
        <v>-0.17676767676767677</v>
      </c>
      <c r="BG26" s="73">
        <f>+DG26</f>
        <v>0</v>
      </c>
      <c r="BH26" s="73">
        <f ca="1">OFFSET(DG26,0,14,1,1)</f>
        <v>25</v>
      </c>
      <c r="BI26" s="73">
        <f ca="1">SUM(BH26-BG26)</f>
        <v>25</v>
      </c>
      <c r="BJ26" s="19">
        <f ca="1">IF(BI26=0,0,IF(BG26=0,1,BI26/BG26))</f>
        <v>1</v>
      </c>
      <c r="BK26" s="73">
        <f>SUMIF($C$6:BJ$6,BK$5,$C26:BJ26)</f>
        <v>198</v>
      </c>
      <c r="BL26" s="73">
        <f ca="1">SUMIF($C$6:BK$6,BL$5,$C26:BK26)</f>
        <v>188</v>
      </c>
      <c r="BM26" s="73">
        <f ca="1">SUM(BL26-BK26)</f>
        <v>-10</v>
      </c>
      <c r="BN26" s="19">
        <f ca="1">IF(BM26=0,0,IF(BK26=0,1,BM26/BK26))</f>
        <v>-5.0505050505050504E-2</v>
      </c>
      <c r="BO26" s="73">
        <f>+DH26</f>
        <v>0</v>
      </c>
      <c r="BP26" s="73">
        <f ca="1">OFFSET(DH26,0,14,1,1)</f>
        <v>8</v>
      </c>
      <c r="BQ26" s="73">
        <f ca="1">SUM(BP26-BO26)</f>
        <v>8</v>
      </c>
      <c r="BR26" s="19">
        <f ca="1">IF(BQ26=0,0,IF(BO26=0,1,BQ26/BO26))</f>
        <v>1</v>
      </c>
      <c r="BS26" s="73">
        <f>SUMIF($C$6:BR$6,BS$5,$C26:BR26)</f>
        <v>198</v>
      </c>
      <c r="BT26" s="73">
        <f ca="1">SUMIF($C$6:BS$6,BT$5,$C26:BS26)</f>
        <v>196</v>
      </c>
      <c r="BU26" s="73">
        <f ca="1">SUM(BT26-BS26)</f>
        <v>-2</v>
      </c>
      <c r="BV26" s="19">
        <f ca="1">IF(BU26=0,0,IF(BS26=0,1,BU26/BS26))</f>
        <v>-1.0101010101010102E-2</v>
      </c>
      <c r="BW26" s="73">
        <f>+DI26</f>
        <v>0</v>
      </c>
      <c r="BX26" s="73">
        <f ca="1">OFFSET(DI26,0,14,1,1)</f>
        <v>28</v>
      </c>
      <c r="BY26" s="73">
        <f ca="1">SUM(BX26-BW26)</f>
        <v>28</v>
      </c>
      <c r="BZ26" s="19">
        <f ca="1">IF(BY26=0,0,IF(BW26=0,1,BY26/BW26))</f>
        <v>1</v>
      </c>
      <c r="CA26" s="73">
        <f>SUMIF($C$6:BZ$6,CA$5,$C26:BZ26)</f>
        <v>198</v>
      </c>
      <c r="CB26" s="73">
        <f ca="1">SUMIF($C$6:CA$6,CB$5,$C26:CA26)</f>
        <v>224</v>
      </c>
      <c r="CC26" s="73">
        <f ca="1">SUM(CB26-CA26)</f>
        <v>26</v>
      </c>
      <c r="CD26" s="19">
        <f ca="1">IF(CC26=0,0,IF(CA26=0,1,CC26/CA26))</f>
        <v>0.13131313131313133</v>
      </c>
      <c r="CE26" s="73">
        <f>+DJ26</f>
        <v>0</v>
      </c>
      <c r="CF26" s="73">
        <f ca="1">OFFSET(DJ26,0,14,1,1)</f>
        <v>14</v>
      </c>
      <c r="CG26" s="73">
        <f ca="1">SUM(CF26-CE26)</f>
        <v>14</v>
      </c>
      <c r="CH26" s="19">
        <f ca="1">IF(CG26=0,0,IF(CE26=0,1,CG26/CE26))</f>
        <v>1</v>
      </c>
      <c r="CI26" s="73">
        <f>SUMIF($C$6:CH$6,CI$5,$C26:CH26)</f>
        <v>198</v>
      </c>
      <c r="CJ26" s="73">
        <f ca="1">SUMIF($C$6:CI$6,CJ$5,$C26:CI26)</f>
        <v>238</v>
      </c>
      <c r="CK26" s="73">
        <f ca="1">SUM(CJ26-CI26)</f>
        <v>40</v>
      </c>
      <c r="CL26" s="19">
        <f ca="1">IF(CK26=0,0,IF(CI26=0,1,CK26/CI26))</f>
        <v>0.20202020202020202</v>
      </c>
      <c r="CM26" s="73">
        <f>+DK26</f>
        <v>0</v>
      </c>
      <c r="CN26" s="73">
        <f ca="1">OFFSET(DK26,0,14,1,1)</f>
        <v>24</v>
      </c>
      <c r="CO26" s="73">
        <f ca="1">SUM(CN26-CM26)</f>
        <v>24</v>
      </c>
      <c r="CP26" s="19">
        <f ca="1">IF(CO26=0,0,IF(CM26=0,1,CO26/CM26))</f>
        <v>1</v>
      </c>
      <c r="CQ26" s="73">
        <f>SUMIF($C$6:CP$6,CQ$5,$C26:CP26)</f>
        <v>198</v>
      </c>
      <c r="CR26" s="73">
        <f ca="1">SUMIF($C$6:CQ$6,CR$5,$C26:CQ26)</f>
        <v>262</v>
      </c>
      <c r="CS26" s="73">
        <f ca="1">SUM(CR26-CQ26)</f>
        <v>64</v>
      </c>
      <c r="CT26" s="19">
        <f ca="1">IF(CS26=0,0,IF(CQ26=0,1,CS26/CQ26))</f>
        <v>0.32323232323232326</v>
      </c>
      <c r="CW26" t="s">
        <v>13</v>
      </c>
      <c r="CX26" t="s">
        <v>8</v>
      </c>
      <c r="CY26" s="7"/>
      <c r="CZ26" s="74">
        <f>SUMIF(OGB!$A$129:$A$139,'2012-2013'!CZ$7,OGB!D$129:D$139)</f>
        <v>27</v>
      </c>
      <c r="DA26" s="74">
        <f>SUMIF(OGB!$A$129:$A$139,'2012-2013'!DA$7,OGB!E$129:E$139)</f>
        <v>33</v>
      </c>
      <c r="DB26" s="74">
        <f>SUMIF(OGB!$A$129:$A$139,'2012-2013'!DB$7,OGB!F$129:F$139)</f>
        <v>17</v>
      </c>
      <c r="DC26" s="74">
        <f>SUMIF(OGB!$A$129:$A$139,'2012-2013'!DC$7,OGB!G$129:G$139)</f>
        <v>0</v>
      </c>
      <c r="DD26" s="74">
        <f>SUMIF(OGB!$A$129:$A$139,'2012-2013'!DD$7,OGB!H$129:H$139)</f>
        <v>36</v>
      </c>
      <c r="DE26" s="74">
        <f>SUMIF(OGB!$A$129:$A$139,'2012-2013'!DE$7,OGB!I$129:I$139)</f>
        <v>64</v>
      </c>
      <c r="DF26" s="74">
        <f>SUMIF(OGB!$A$129:$A$139,'2012-2013'!DF$7,OGB!J$129:J$139)</f>
        <v>21</v>
      </c>
      <c r="DG26" s="74">
        <f>SUMIF(OGB!$A$129:$A$139,'2012-2013'!DG$7,OGB!K$129:K$139)</f>
        <v>0</v>
      </c>
      <c r="DH26" s="74">
        <f>SUMIF(OGB!$A$129:$A$139,'2012-2013'!DH$7,OGB!L$129:L$139)</f>
        <v>0</v>
      </c>
      <c r="DI26" s="74">
        <f>SUMIF(OGB!$A$129:$A$139,'2012-2013'!DI$7,OGB!M$129:M$139)</f>
        <v>0</v>
      </c>
      <c r="DJ26" s="74">
        <f>SUMIF(OGB!$A$129:$A$139,'2012-2013'!DJ$7,OGB!N$129:N$139)</f>
        <v>0</v>
      </c>
      <c r="DK26" s="74">
        <f>SUMIF(OGB!$A$129:$A$139,'2012-2013'!DK$7,OGB!O$129:O$139)</f>
        <v>0</v>
      </c>
      <c r="DN26" s="74">
        <f>SUMIF(OGB!$A$129:$A$139,'2012-2013'!DN$7,OGB!D$129:D$139)</f>
        <v>22</v>
      </c>
      <c r="DO26" s="74">
        <f>SUMIF(OGB!$A$129:$A$139,'2012-2013'!DO$7,OGB!E$129:E$139)</f>
        <v>33</v>
      </c>
      <c r="DP26" s="74">
        <f>SUMIF(OGB!$A$129:$A$139,'2012-2013'!DP$7,OGB!F$129:F$139)</f>
        <v>5</v>
      </c>
      <c r="DQ26" s="74">
        <f>SUMIF(OGB!$A$129:$A$139,'2012-2013'!DQ$7,OGB!G$129:G$139)</f>
        <v>23</v>
      </c>
      <c r="DR26" s="74">
        <f>SUMIF(OGB!$A$129:$A$139,'2012-2013'!DR$7,OGB!H$129:H$139)</f>
        <v>23</v>
      </c>
      <c r="DS26" s="74">
        <f>SUMIF(OGB!$A$129:$A$139,'2012-2013'!DS$7,OGB!I$129:I$139)</f>
        <v>47</v>
      </c>
      <c r="DT26" s="74">
        <f>SUMIF(OGB!$A$129:$A$139,'2012-2013'!DT$7,OGB!J$129:J$139)</f>
        <v>10</v>
      </c>
      <c r="DU26" s="74">
        <f>SUMIF(OGB!$A$129:$A$139,'2012-2013'!DU$7,OGB!K$129:K$139)</f>
        <v>25</v>
      </c>
      <c r="DV26" s="74">
        <f>SUMIF(OGB!$A$129:$A$139,'2012-2013'!DV$7,OGB!L$129:L$139)</f>
        <v>8</v>
      </c>
      <c r="DW26" s="74">
        <f>SUMIF(OGB!$A$129:$A$139,'2012-2013'!DW$7,OGB!M$129:M$139)</f>
        <v>28</v>
      </c>
      <c r="DX26" s="74">
        <f>SUMIF(OGB!$A$129:$A$139,'2012-2013'!DX$7,OGB!N$129:N$139)</f>
        <v>14</v>
      </c>
      <c r="DY26" s="74">
        <f>SUMIF(OGB!$A$129:$A$139,'2012-2013'!DY$7,OGB!O$129:O$139)</f>
        <v>24</v>
      </c>
    </row>
    <row r="27" spans="1:130" s="7" customFormat="1">
      <c r="A27" s="75"/>
      <c r="B27" s="24" t="s">
        <v>9</v>
      </c>
      <c r="C27" s="12">
        <f>+SUM(C24:C26)</f>
        <v>42434</v>
      </c>
      <c r="D27" s="86">
        <f ca="1">+SUM(D24:D26)</f>
        <v>53764</v>
      </c>
      <c r="E27" s="12">
        <f ca="1">SUM(E24:E26)</f>
        <v>11330</v>
      </c>
      <c r="F27" s="13">
        <f ca="1">IF(E27=0,0,IF(C27=0,1,E27/C27))</f>
        <v>0.2670028750530235</v>
      </c>
      <c r="G27" s="12">
        <f>SUM(G24:G26)</f>
        <v>42434</v>
      </c>
      <c r="H27" s="86">
        <f ca="1">SUM(H24:H26)</f>
        <v>53764</v>
      </c>
      <c r="I27" s="12">
        <f ca="1">SUM(I24:I26)</f>
        <v>11330</v>
      </c>
      <c r="J27" s="13">
        <f ca="1">IF(I27=0,0,IF(G27=0,1,I27/G27))</f>
        <v>0.2670028750530235</v>
      </c>
      <c r="K27" s="12">
        <f>+SUM(K24:K26)</f>
        <v>46567</v>
      </c>
      <c r="L27" s="86">
        <f ca="1">+SUM(L24:L26)</f>
        <v>51324</v>
      </c>
      <c r="M27" s="12">
        <f ca="1">SUM(M24:M26)</f>
        <v>4757</v>
      </c>
      <c r="N27" s="13">
        <f ca="1">IF(M27=0,0,IF(K27=0,1,M27/K27))</f>
        <v>0.10215388579895635</v>
      </c>
      <c r="O27" s="12">
        <f>SUM(O24:O26)</f>
        <v>89001</v>
      </c>
      <c r="P27" s="86">
        <f ca="1">SUM(P24:P26)</f>
        <v>105088</v>
      </c>
      <c r="Q27" s="12">
        <f ca="1">SUM(Q24:Q26)</f>
        <v>16087</v>
      </c>
      <c r="R27" s="13">
        <f ca="1">IF(Q27=0,0,IF(O27=0,1,Q27/O27))</f>
        <v>0.18075077808114515</v>
      </c>
      <c r="S27" s="12">
        <f>+SUM(S24:S26)</f>
        <v>57273</v>
      </c>
      <c r="T27" s="86">
        <f ca="1">+SUM(T24:T26)</f>
        <v>64249</v>
      </c>
      <c r="U27" s="12">
        <f ca="1">SUM(U24:U26)</f>
        <v>6976</v>
      </c>
      <c r="V27" s="13">
        <f ca="1">IF(U27=0,0,IF(S27=0,1,U27/S27))</f>
        <v>0.12180259459081941</v>
      </c>
      <c r="W27" s="12">
        <f>SUM(W24:W26)</f>
        <v>146274</v>
      </c>
      <c r="X27" s="86">
        <f ca="1">SUM(X24:X26)</f>
        <v>169337</v>
      </c>
      <c r="Y27" s="12">
        <f ca="1">SUM(Y24:Y26)</f>
        <v>23063</v>
      </c>
      <c r="Z27" s="13">
        <f ca="1">IF(Y27=0,0,IF(W27=0,1,Y27/W27))</f>
        <v>0.15766985246865473</v>
      </c>
      <c r="AA27" s="12">
        <f>+SUM(AA24:AA26)</f>
        <v>58861</v>
      </c>
      <c r="AB27" s="86">
        <f ca="1">+SUM(AB24:AB26)</f>
        <v>67051</v>
      </c>
      <c r="AC27" s="12">
        <f ca="1">SUM(AC24:AC26)</f>
        <v>8190</v>
      </c>
      <c r="AD27" s="13">
        <f ca="1">IF(AC27=0,0,IF(AA27=0,1,AC27/AA27))</f>
        <v>0.13914136694925333</v>
      </c>
      <c r="AE27" s="12">
        <f>SUM(AE24:AE26)</f>
        <v>205135</v>
      </c>
      <c r="AF27" s="86">
        <f ca="1">SUM(AF24:AF26)</f>
        <v>236388</v>
      </c>
      <c r="AG27" s="12">
        <f ca="1">SUM(AG24:AG26)</f>
        <v>31253</v>
      </c>
      <c r="AH27" s="13">
        <f ca="1">IF(AG27=0,0,IF(AE27=0,1,AG27/AE27))</f>
        <v>0.15235332829600021</v>
      </c>
      <c r="AI27" s="12">
        <f>+SUM(AI24:AI26)</f>
        <v>66628</v>
      </c>
      <c r="AJ27" s="86">
        <f ca="1">+SUM(AJ24:AJ26)</f>
        <v>73771</v>
      </c>
      <c r="AK27" s="12">
        <f ca="1">SUM(AK24:AK26)</f>
        <v>7143</v>
      </c>
      <c r="AL27" s="13">
        <f ca="1">IF(AK27=0,0,IF(AI27=0,1,AK27/AI27))</f>
        <v>0.1072071801644954</v>
      </c>
      <c r="AM27" s="12">
        <f>SUM(AM24:AM26)</f>
        <v>271763</v>
      </c>
      <c r="AN27" s="86">
        <f ca="1">SUM(AN24:AN26)</f>
        <v>310159</v>
      </c>
      <c r="AO27" s="12">
        <f ca="1">SUM(AO24:AO26)</f>
        <v>38396</v>
      </c>
      <c r="AP27" s="13">
        <f ca="1">IF(AO27=0,0,IF(AM27=0,1,AO27/AM27))</f>
        <v>0.14128486953705988</v>
      </c>
      <c r="AQ27" s="12">
        <f>+SUM(AQ24:AQ26)</f>
        <v>70871</v>
      </c>
      <c r="AR27" s="86">
        <f ca="1">+SUM(AR24:AR26)</f>
        <v>75142</v>
      </c>
      <c r="AS27" s="12">
        <f ca="1">SUM(AS24:AS26)</f>
        <v>4271</v>
      </c>
      <c r="AT27" s="13">
        <f ca="1">IF(AS27=0,0,IF(AQ27=0,1,AS27/AQ27))</f>
        <v>6.0264424094481524E-2</v>
      </c>
      <c r="AU27" s="12">
        <f>SUM(AU24:AU26)</f>
        <v>342634</v>
      </c>
      <c r="AV27" s="86">
        <f ca="1">SUM(AV24:AV26)</f>
        <v>385301</v>
      </c>
      <c r="AW27" s="12">
        <f ca="1">SUM(AW24:AW26)</f>
        <v>42667</v>
      </c>
      <c r="AX27" s="13">
        <f ca="1">IF(AW27=0,0,IF(AU27=0,1,AW27/AU27))</f>
        <v>0.1245264626394345</v>
      </c>
      <c r="AY27" s="12">
        <f>+SUM(AY24:AY26)</f>
        <v>80465</v>
      </c>
      <c r="AZ27" s="86">
        <f ca="1">+SUM(AZ24:AZ26)</f>
        <v>83117</v>
      </c>
      <c r="BA27" s="12">
        <f ca="1">SUM(BA24:BA26)</f>
        <v>2652</v>
      </c>
      <c r="BB27" s="13">
        <f ca="1">IF(BA27=0,0,IF(AY27=0,1,BA27/AY27))</f>
        <v>3.2958429130677931E-2</v>
      </c>
      <c r="BC27" s="12">
        <f>SUM(BC24:BC26)</f>
        <v>423099</v>
      </c>
      <c r="BD27" s="86">
        <f ca="1">SUM(BD24:BD26)</f>
        <v>468418</v>
      </c>
      <c r="BE27" s="12">
        <f ca="1">SUM(BE24:BE26)</f>
        <v>45319</v>
      </c>
      <c r="BF27" s="13">
        <f ca="1">IF(BE27=0,0,IF(BC27=0,1,BE27/BC27))</f>
        <v>0.10711204706227148</v>
      </c>
      <c r="BG27" s="12">
        <f>+SUM(BG24:BG26)</f>
        <v>88404</v>
      </c>
      <c r="BH27" s="86">
        <f ca="1">+SUM(BH24:BH26)</f>
        <v>91602</v>
      </c>
      <c r="BI27" s="12">
        <f ca="1">SUM(BI24:BI26)</f>
        <v>3198</v>
      </c>
      <c r="BJ27" s="13">
        <f ca="1">IF(BI27=0,0,IF(BG27=0,1,BI27/BG27))</f>
        <v>3.6174833717931315E-2</v>
      </c>
      <c r="BK27" s="12">
        <f>SUM(BK24:BK26)</f>
        <v>511503</v>
      </c>
      <c r="BL27" s="86">
        <f ca="1">SUM(BL24:BL26)</f>
        <v>560020</v>
      </c>
      <c r="BM27" s="12">
        <f ca="1">SUM(BM24:BM26)</f>
        <v>48517</v>
      </c>
      <c r="BN27" s="13">
        <f ca="1">IF(BM27=0,0,IF(BK27=0,1,BM27/BK27))</f>
        <v>9.485183860114213E-2</v>
      </c>
      <c r="BO27" s="12">
        <f>+SUM(BO24:BO26)</f>
        <v>72279</v>
      </c>
      <c r="BP27" s="86">
        <f ca="1">+SUM(BP24:BP26)</f>
        <v>73100</v>
      </c>
      <c r="BQ27" s="12">
        <f ca="1">SUM(BQ24:BQ26)</f>
        <v>821</v>
      </c>
      <c r="BR27" s="13">
        <f ca="1">IF(BQ27=0,0,IF(BO27=0,1,BQ27/BO27))</f>
        <v>1.1358762572808146E-2</v>
      </c>
      <c r="BS27" s="12">
        <f>SUM(BS24:BS26)</f>
        <v>583782</v>
      </c>
      <c r="BT27" s="86">
        <f ca="1">SUM(BT24:BT26)</f>
        <v>633120</v>
      </c>
      <c r="BU27" s="12">
        <f ca="1">SUM(BU24:BU26)</f>
        <v>49338</v>
      </c>
      <c r="BV27" s="13">
        <f ca="1">IF(BU27=0,0,IF(BS27=0,1,BU27/BS27))</f>
        <v>8.4514424905187208E-2</v>
      </c>
      <c r="BW27" s="12">
        <f>+SUM(BW24:BW26)</f>
        <v>67295</v>
      </c>
      <c r="BX27" s="86">
        <f ca="1">+SUM(BX24:BX26)</f>
        <v>71209</v>
      </c>
      <c r="BY27" s="12">
        <f ca="1">SUM(BY24:BY26)</f>
        <v>3914</v>
      </c>
      <c r="BZ27" s="13">
        <f ca="1">IF(BY27=0,0,IF(BW27=0,1,BY27/BW27))</f>
        <v>5.8161824801248235E-2</v>
      </c>
      <c r="CA27" s="12">
        <f>SUM(CA24:CA26)</f>
        <v>651077</v>
      </c>
      <c r="CB27" s="86">
        <f ca="1">SUM(CB24:CB26)</f>
        <v>704329</v>
      </c>
      <c r="CC27" s="12">
        <f ca="1">SUM(CC24:CC26)</f>
        <v>53252</v>
      </c>
      <c r="CD27" s="13">
        <f ca="1">IF(CC27=0,0,IF(CA27=0,1,CC27/CA27))</f>
        <v>8.1790633058762635E-2</v>
      </c>
      <c r="CE27" s="12">
        <f>+SUM(CE24:CE26)</f>
        <v>68844</v>
      </c>
      <c r="CF27" s="86">
        <f ca="1">+SUM(CF24:CF26)</f>
        <v>68048</v>
      </c>
      <c r="CG27" s="12">
        <f ca="1">SUM(CG24:CG26)</f>
        <v>-796</v>
      </c>
      <c r="CH27" s="13">
        <f ca="1">IF(CG27=0,0,IF(CE27=0,1,CG27/CE27))</f>
        <v>-1.1562372901051653E-2</v>
      </c>
      <c r="CI27" s="12">
        <f>SUM(CI24:CI26)</f>
        <v>719921</v>
      </c>
      <c r="CJ27" s="86">
        <f ca="1">SUM(CJ24:CJ26)</f>
        <v>772377</v>
      </c>
      <c r="CK27" s="12">
        <f ca="1">SUM(CK24:CK26)</f>
        <v>52456</v>
      </c>
      <c r="CL27" s="13">
        <f ca="1">IF(CK27=0,0,IF(CI27=0,1,CK27/CI27))</f>
        <v>7.286355030621415E-2</v>
      </c>
      <c r="CM27" s="12">
        <f>+SUM(CM24:CM26)</f>
        <v>64543</v>
      </c>
      <c r="CN27" s="86">
        <f ca="1">+SUM(CN24:CN26)</f>
        <v>64426</v>
      </c>
      <c r="CO27" s="12">
        <f ca="1">SUM(CO24:CO26)</f>
        <v>-117</v>
      </c>
      <c r="CP27" s="13">
        <f ca="1">IF(CO27=0,0,IF(CM27=0,1,CO27/CM27))</f>
        <v>-1.8127449917109523E-3</v>
      </c>
      <c r="CQ27" s="12">
        <f>SUM(CQ24:CQ26)</f>
        <v>784464</v>
      </c>
      <c r="CR27" s="86">
        <f ca="1">SUM(CR24:CR26)</f>
        <v>836803</v>
      </c>
      <c r="CS27" s="12">
        <f ca="1">SUM(CS24:CS26)</f>
        <v>52339</v>
      </c>
      <c r="CT27" s="13">
        <f ca="1">IF(CS27=0,0,IF(CQ27=0,1,CS27/CQ27))</f>
        <v>6.6719441554998066E-2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298145</v>
      </c>
      <c r="D29" s="73">
        <f ca="1">OFFSET(CZ29,0,14,1,1)</f>
        <v>295667</v>
      </c>
      <c r="E29" s="18">
        <f ca="1">SUM(D29-C29)</f>
        <v>-2478</v>
      </c>
      <c r="F29" s="19">
        <f ca="1">IF(E29=0,0,IF(C29=0,1,E29/C29))</f>
        <v>-8.3113921078669783E-3</v>
      </c>
      <c r="G29" s="18">
        <f>SUMIF($C$6:F$6,G$5,$C29:F29)</f>
        <v>298145</v>
      </c>
      <c r="H29" s="73">
        <f ca="1">SUMIF($C$6:G$6,H$5,$C29:G29)</f>
        <v>295667</v>
      </c>
      <c r="I29" s="18">
        <f ca="1">SUM(H29-G29)</f>
        <v>-2478</v>
      </c>
      <c r="J29" s="19">
        <f ca="1">IF(I29=0,0,IF(G29=0,1,I29/G29))</f>
        <v>-8.3113921078669783E-3</v>
      </c>
      <c r="K29" s="18">
        <f>+DA29</f>
        <v>306839</v>
      </c>
      <c r="L29" s="73">
        <f ca="1">OFFSET(DA29,0,14,1,1)</f>
        <v>289035</v>
      </c>
      <c r="M29" s="18">
        <f ca="1">SUM(L29-K29)</f>
        <v>-17804</v>
      </c>
      <c r="N29" s="19">
        <f ca="1">IF(M29=0,0,IF(K29=0,1,M29/K29))</f>
        <v>-5.8023914821779501E-2</v>
      </c>
      <c r="O29" s="18">
        <f>SUMIF($C$6:N$6,O$5,$C29:N29)</f>
        <v>604984</v>
      </c>
      <c r="P29" s="73">
        <f ca="1">SUMIF($C$6:O$6,P$5,$C29:O29)</f>
        <v>584702</v>
      </c>
      <c r="Q29" s="18">
        <f ca="1">SUM(P29-O29)</f>
        <v>-20282</v>
      </c>
      <c r="R29" s="19">
        <f ca="1">IF(Q29=0,0,IF(O29=0,1,Q29/O29))</f>
        <v>-3.3524853549845947E-2</v>
      </c>
      <c r="S29" s="18">
        <f>+DB29</f>
        <v>380725</v>
      </c>
      <c r="T29" s="73">
        <f ca="1">OFFSET(DB29,0,14,1,1)</f>
        <v>380499</v>
      </c>
      <c r="U29" s="18">
        <f ca="1">SUM(T29-S29)</f>
        <v>-226</v>
      </c>
      <c r="V29" s="19">
        <f ca="1">IF(U29=0,0,IF(S29=0,1,U29/S29))</f>
        <v>-5.9360430757108152E-4</v>
      </c>
      <c r="W29" s="18">
        <f>SUMIF($C$6:V$6,W$5,$C29:V29)</f>
        <v>985709</v>
      </c>
      <c r="X29" s="73">
        <f ca="1">SUMIF($C$6:W$6,X$5,$C29:W29)</f>
        <v>965201</v>
      </c>
      <c r="Y29" s="18">
        <f ca="1">SUM(X29-W29)</f>
        <v>-20508</v>
      </c>
      <c r="Z29" s="19">
        <f ca="1">IF(Y29=0,0,IF(W29=0,1,Y29/W29))</f>
        <v>-2.0805328956111795E-2</v>
      </c>
      <c r="AA29" s="18">
        <f>+DC29</f>
        <v>361936</v>
      </c>
      <c r="AB29" s="73">
        <f ca="1">OFFSET(DC29,0,14,1,1)</f>
        <v>351690</v>
      </c>
      <c r="AC29" s="18">
        <f ca="1">SUM(AB29-AA29)</f>
        <v>-10246</v>
      </c>
      <c r="AD29" s="19">
        <f ca="1">IF(AC29=0,0,IF(AA29=0,1,AC29/AA29))</f>
        <v>-2.8308872286813138E-2</v>
      </c>
      <c r="AE29" s="18">
        <f>SUMIF($C$6:AD$6,AE$5,$C29:AD29)</f>
        <v>1347645</v>
      </c>
      <c r="AF29" s="73">
        <f ca="1">SUMIF($C$6:AE$6,AF$5,$C29:AE29)</f>
        <v>1316891</v>
      </c>
      <c r="AG29" s="18">
        <f ca="1">SUM(AF29-AE29)</f>
        <v>-30754</v>
      </c>
      <c r="AH29" s="19">
        <f ca="1">IF(AG29=0,0,IF(AE29=0,1,AG29/AE29))</f>
        <v>-2.2820549922271813E-2</v>
      </c>
      <c r="AI29" s="18">
        <f>+DD29</f>
        <v>390899</v>
      </c>
      <c r="AJ29" s="73">
        <f ca="1">OFFSET(DD29,0,14,1,1)</f>
        <v>397072</v>
      </c>
      <c r="AK29" s="18">
        <f ca="1">SUM(AJ29-AI29)</f>
        <v>6173</v>
      </c>
      <c r="AL29" s="19">
        <f ca="1">IF(AK29=0,0,IF(AI29=0,1,AK29/AI29))</f>
        <v>1.5791802997705291E-2</v>
      </c>
      <c r="AM29" s="18">
        <f>SUMIF($C$6:AL$6,AM$5,$C29:AL29)</f>
        <v>1738544</v>
      </c>
      <c r="AN29" s="73">
        <f ca="1">SUMIF($C$6:AM$6,AN$5,$C29:AM29)</f>
        <v>1713963</v>
      </c>
      <c r="AO29" s="18">
        <f ca="1">SUM(AN29-AM29)</f>
        <v>-24581</v>
      </c>
      <c r="AP29" s="19">
        <f ca="1">IF(AO29=0,0,IF(AM29=0,1,AO29/AM29))</f>
        <v>-1.4138842617730699E-2</v>
      </c>
      <c r="AQ29" s="18">
        <f>+DE29</f>
        <v>430697</v>
      </c>
      <c r="AR29" s="73">
        <f ca="1">OFFSET(DE29,0,14,1,1)</f>
        <v>422120</v>
      </c>
      <c r="AS29" s="18">
        <f ca="1">SUM(AR29-AQ29)</f>
        <v>-8577</v>
      </c>
      <c r="AT29" s="19">
        <f ca="1">IF(AS29=0,0,IF(AQ29=0,1,AS29/AQ29))</f>
        <v>-1.9914232047123614E-2</v>
      </c>
      <c r="AU29" s="18">
        <f>SUMIF($C$6:AT$6,AU$5,$C29:AT29)</f>
        <v>2169241</v>
      </c>
      <c r="AV29" s="73">
        <f ca="1">SUMIF($C$6:AU$6,AV$5,$C29:AU29)</f>
        <v>2136083</v>
      </c>
      <c r="AW29" s="18">
        <f ca="1">SUM(AV29-AU29)</f>
        <v>-33158</v>
      </c>
      <c r="AX29" s="19">
        <f ca="1">IF(AW29=0,0,IF(AU29=0,1,AW29/AU29))</f>
        <v>-1.5285530745546484E-2</v>
      </c>
      <c r="AY29" s="18">
        <f>+DF29</f>
        <v>531574</v>
      </c>
      <c r="AZ29" s="73">
        <f ca="1">OFFSET(DF29,0,14,1,1)</f>
        <v>516685</v>
      </c>
      <c r="BA29" s="18">
        <f ca="1">SUM(AZ29-AY29)</f>
        <v>-14889</v>
      </c>
      <c r="BB29" s="19">
        <f ca="1">IF(BA29=0,0,IF(AY29=0,1,BA29/AY29))</f>
        <v>-2.8009270581330164E-2</v>
      </c>
      <c r="BC29" s="18">
        <f>SUMIF($C$6:BB$6,BC$5,$C29:BB29)</f>
        <v>2700815</v>
      </c>
      <c r="BD29" s="73">
        <f ca="1">SUMIF($C$6:BC$6,BD$5,$C29:BC29)</f>
        <v>2652768</v>
      </c>
      <c r="BE29" s="18">
        <f ca="1">SUM(BD29-BC29)</f>
        <v>-48047</v>
      </c>
      <c r="BF29" s="19">
        <f ca="1">IF(BE29=0,0,IF(BC29=0,1,BE29/BC29))</f>
        <v>-1.7789815296493837E-2</v>
      </c>
      <c r="BG29" s="18">
        <f>+DG29</f>
        <v>558528</v>
      </c>
      <c r="BH29" s="73">
        <f ca="1">OFFSET(DG29,0,14,1,1)</f>
        <v>543071</v>
      </c>
      <c r="BI29" s="18">
        <f ca="1">SUM(BH29-BG29)</f>
        <v>-15457</v>
      </c>
      <c r="BJ29" s="19">
        <f ca="1">IF(BI29=0,0,IF(BG29=0,1,BI29/BG29))</f>
        <v>-2.7674530193651885E-2</v>
      </c>
      <c r="BK29" s="18">
        <f>SUMIF($C$6:BJ$6,BK$5,$C29:BJ29)</f>
        <v>3259343</v>
      </c>
      <c r="BL29" s="73">
        <f ca="1">SUMIF($C$6:BK$6,BL$5,$C29:BK29)</f>
        <v>3195839</v>
      </c>
      <c r="BM29" s="18">
        <f ca="1">SUM(BL29-BK29)</f>
        <v>-63504</v>
      </c>
      <c r="BN29" s="19">
        <f ca="1">IF(BM29=0,0,IF(BK29=0,1,BM29/BK29))</f>
        <v>-1.9483681220417735E-2</v>
      </c>
      <c r="BO29" s="18">
        <f>+DH29</f>
        <v>404273</v>
      </c>
      <c r="BP29" s="73">
        <f ca="1">OFFSET(DH29,0,14,1,1)</f>
        <v>393697</v>
      </c>
      <c r="BQ29" s="18">
        <f ca="1">SUM(BP29-BO29)</f>
        <v>-10576</v>
      </c>
      <c r="BR29" s="19">
        <f ca="1">IF(BQ29=0,0,IF(BO29=0,1,BQ29/BO29))</f>
        <v>-2.6160540031117587E-2</v>
      </c>
      <c r="BS29" s="18">
        <f>SUMIF($C$6:BR$6,BS$5,$C29:BR29)</f>
        <v>3663616</v>
      </c>
      <c r="BT29" s="73">
        <f ca="1">SUMIF($C$6:BS$6,BT$5,$C29:BS29)</f>
        <v>3589536</v>
      </c>
      <c r="BU29" s="18">
        <f ca="1">SUM(BT29-BS29)</f>
        <v>-74080</v>
      </c>
      <c r="BV29" s="19">
        <f ca="1">IF(BU29=0,0,IF(BS29=0,1,BU29/BS29))</f>
        <v>-2.0220459786178466E-2</v>
      </c>
      <c r="BW29" s="18">
        <f>+DI29</f>
        <v>380265</v>
      </c>
      <c r="BX29" s="73">
        <f ca="1">OFFSET(DI29,0,14,1,1)</f>
        <v>380348</v>
      </c>
      <c r="BY29" s="18">
        <f ca="1">SUM(BX29-BW29)</f>
        <v>83</v>
      </c>
      <c r="BZ29" s="19">
        <f ca="1">IF(BY29=0,0,IF(BW29=0,1,BY29/BW29))</f>
        <v>2.1826883883607485E-4</v>
      </c>
      <c r="CA29" s="18">
        <f>SUMIF($C$6:BZ$6,CA$5,$C29:BZ29)</f>
        <v>4043881</v>
      </c>
      <c r="CB29" s="73">
        <f ca="1">SUMIF($C$6:CA$6,CB$5,$C29:CA29)</f>
        <v>3969884</v>
      </c>
      <c r="CC29" s="18">
        <f ca="1">SUM(CB29-CA29)</f>
        <v>-73997</v>
      </c>
      <c r="CD29" s="19">
        <f ca="1">IF(CC29=0,0,IF(CA29=0,1,CC29/CA29))</f>
        <v>-1.8298510762309771E-2</v>
      </c>
      <c r="CE29" s="18">
        <f>+DJ29</f>
        <v>351520</v>
      </c>
      <c r="CF29" s="73">
        <f ca="1">OFFSET(DJ29,0,14,1,1)</f>
        <v>349160</v>
      </c>
      <c r="CG29" s="18">
        <f ca="1">SUM(CF29-CE29)</f>
        <v>-2360</v>
      </c>
      <c r="CH29" s="19">
        <f ca="1">IF(CG29=0,0,IF(CE29=0,1,CG29/CE29))</f>
        <v>-6.7137005006827491E-3</v>
      </c>
      <c r="CI29" s="18">
        <f>SUMIF($C$6:CH$6,CI$5,$C29:CH29)</f>
        <v>4395401</v>
      </c>
      <c r="CJ29" s="73">
        <f ca="1">SUMIF($C$6:CI$6,CJ$5,$C29:CI29)</f>
        <v>4319044</v>
      </c>
      <c r="CK29" s="18">
        <f ca="1">SUM(CJ29-CI29)</f>
        <v>-76357</v>
      </c>
      <c r="CL29" s="19">
        <f ca="1">IF(CK29=0,0,IF(CI29=0,1,CK29/CI29))</f>
        <v>-1.7372021346857773E-2</v>
      </c>
      <c r="CM29" s="18">
        <f>+DK29</f>
        <v>351622</v>
      </c>
      <c r="CN29" s="73">
        <f ca="1">OFFSET(DK29,0,14,1,1)</f>
        <v>334590</v>
      </c>
      <c r="CO29" s="18">
        <f ca="1">SUM(CN29-CM29)</f>
        <v>-17032</v>
      </c>
      <c r="CP29" s="19">
        <f ca="1">IF(CO29=0,0,IF(CM29=0,1,CO29/CM29))</f>
        <v>-4.8438379851090091E-2</v>
      </c>
      <c r="CQ29" s="18">
        <f>SUMIF($C$6:CP$6,CQ$5,$C29:CP29)</f>
        <v>4747023</v>
      </c>
      <c r="CR29" s="73">
        <f ca="1">SUMIF($C$6:CQ$6,CR$5,$C29:CQ29)</f>
        <v>4653634</v>
      </c>
      <c r="CS29" s="18">
        <f ca="1">SUM(CR29-CQ29)</f>
        <v>-93389</v>
      </c>
      <c r="CT29" s="19">
        <f ca="1">IF(CS29=0,0,IF(CQ29=0,1,CS29/CQ29))</f>
        <v>-1.9673172006960993E-2</v>
      </c>
      <c r="CW29" t="s">
        <v>14</v>
      </c>
      <c r="CX29" t="s">
        <v>6</v>
      </c>
      <c r="CZ29" s="74">
        <f>SUMIF(PB!$A$93:$A$103,'2012-2013'!CZ$7,PB!D$93:D$103)</f>
        <v>298145</v>
      </c>
      <c r="DA29" s="74">
        <f>SUMIF(PB!$A$93:$A$103,'2012-2013'!DA$7,PB!E$93:E$103)</f>
        <v>306839</v>
      </c>
      <c r="DB29" s="74">
        <f>SUMIF(PB!$A$93:$A$103,'2012-2013'!DB$7,PB!F$93:F$103)</f>
        <v>380725</v>
      </c>
      <c r="DC29" s="74">
        <f>SUMIF(PB!$A$93:$A$103,'2012-2013'!DC$7,PB!G$93:G$103)</f>
        <v>361936</v>
      </c>
      <c r="DD29" s="74">
        <f>SUMIF(PB!$A$93:$A$103,'2012-2013'!DD$7,PB!H$93:H$103)</f>
        <v>390899</v>
      </c>
      <c r="DE29" s="74">
        <f>SUMIF(PB!$A$93:$A$103,'2012-2013'!DE$7,PB!I$93:I$103)</f>
        <v>430697</v>
      </c>
      <c r="DF29" s="74">
        <f>SUMIF(PB!$A$93:$A$103,'2012-2013'!DF$7,PB!J$93:J$103)</f>
        <v>531574</v>
      </c>
      <c r="DG29" s="74">
        <f>SUMIF(PB!$A$93:$A$103,'2012-2013'!DG$7,PB!K$93:K$103)</f>
        <v>558528</v>
      </c>
      <c r="DH29" s="74">
        <f>SUMIF(PB!$A$93:$A$103,'2012-2013'!DH$7,PB!L$93:L$103)</f>
        <v>404273</v>
      </c>
      <c r="DI29" s="74">
        <f>SUMIF(PB!$A$93:$A$103,'2012-2013'!DI$7,PB!M$93:M$103)</f>
        <v>380265</v>
      </c>
      <c r="DJ29" s="74">
        <f>SUMIF(PB!$A$93:$A$103,'2012-2013'!DJ$7,PB!N$93:N$103)</f>
        <v>351520</v>
      </c>
      <c r="DK29" s="74">
        <f>SUMIF(PB!$A$93:$A$103,'2012-2013'!DK$7,PB!O$93:O$103)</f>
        <v>351622</v>
      </c>
      <c r="DN29" s="74">
        <f>SUMIF(PB!$A$93:$A$103,'2012-2013'!DN$7,PB!D$93:D$103)</f>
        <v>295667</v>
      </c>
      <c r="DO29" s="74">
        <f>SUMIF(PB!$A$93:$A$103,'2012-2013'!DO$7,PB!E$93:E$103)</f>
        <v>289035</v>
      </c>
      <c r="DP29" s="74">
        <f>SUMIF(PB!$A$93:$A$103,'2012-2013'!DP$7,PB!F$93:F$103)</f>
        <v>380499</v>
      </c>
      <c r="DQ29" s="74">
        <f>SUMIF(PB!$A$93:$A$103,'2012-2013'!DQ$7,PB!G$93:G$103)</f>
        <v>351690</v>
      </c>
      <c r="DR29" s="74">
        <f>SUMIF(PB!$A$93:$A$103,'2012-2013'!DR$7,PB!H$93:H$103)</f>
        <v>397072</v>
      </c>
      <c r="DS29" s="74">
        <f>SUMIF(PB!$A$93:$A$103,'2012-2013'!DS$7,PB!I$93:I$103)</f>
        <v>422120</v>
      </c>
      <c r="DT29" s="74">
        <f>SUMIF(PB!$A$93:$A$103,'2012-2013'!DT$7,PB!J$93:J$103)</f>
        <v>516685</v>
      </c>
      <c r="DU29" s="74">
        <f>SUMIF(PB!$A$93:$A$103,'2012-2013'!DU$7,PB!K$93:K$103)</f>
        <v>543071</v>
      </c>
      <c r="DV29" s="74">
        <f>SUMIF(PB!$A$93:$A$103,'2012-2013'!DV$7,PB!L$93:L$103)</f>
        <v>393697</v>
      </c>
      <c r="DW29" s="74">
        <f>SUMIF(PB!$A$93:$A$103,'2012-2013'!DW$7,PB!M$93:M$103)</f>
        <v>380348</v>
      </c>
      <c r="DX29" s="74">
        <f>SUMIF(PB!$A$93:$A$103,'2012-2013'!DX$7,PB!N$93:N$103)</f>
        <v>349160</v>
      </c>
      <c r="DY29" s="74">
        <f>SUMIF(PB!$A$93:$A$103,'2012-2013'!DY$7,PB!O$93:O$103)</f>
        <v>334590</v>
      </c>
    </row>
    <row r="30" spans="1:130">
      <c r="A30" s="84" t="str">
        <f>+CW31</f>
        <v>Peace Bridge</v>
      </c>
      <c r="B30" s="26" t="s">
        <v>7</v>
      </c>
      <c r="C30" s="18">
        <f>+CZ30</f>
        <v>103727</v>
      </c>
      <c r="D30" s="73">
        <f ca="1">OFFSET(CZ30,0,14,1,1)</f>
        <v>105017</v>
      </c>
      <c r="E30" s="18">
        <f ca="1">SUM(D30-C30)</f>
        <v>1290</v>
      </c>
      <c r="F30" s="19">
        <f ca="1">IF(E30=0,0,IF(C30=0,1,E30/C30))</f>
        <v>1.243649194520231E-2</v>
      </c>
      <c r="G30" s="18">
        <f>SUMIF($C$6:F$6,G$5,$C30:F30)</f>
        <v>103727</v>
      </c>
      <c r="H30" s="73">
        <f ca="1">SUMIF($C$6:G$6,H$5,$C30:G30)</f>
        <v>105017</v>
      </c>
      <c r="I30" s="18">
        <f ca="1">SUM(H30-G30)</f>
        <v>1290</v>
      </c>
      <c r="J30" s="19">
        <f ca="1">IF(I30=0,0,IF(G30=0,1,I30/G30))</f>
        <v>1.243649194520231E-2</v>
      </c>
      <c r="K30" s="18">
        <f>+DA30</f>
        <v>101752</v>
      </c>
      <c r="L30" s="73">
        <f ca="1">OFFSET(DA30,0,14,1,1)</f>
        <v>95975</v>
      </c>
      <c r="M30" s="18">
        <f ca="1">SUM(L30-K30)</f>
        <v>-5777</v>
      </c>
      <c r="N30" s="19">
        <f ca="1">IF(M30=0,0,IF(K30=0,1,M30/K30))</f>
        <v>-5.6775296800062901E-2</v>
      </c>
      <c r="O30" s="18">
        <f>SUMIF($C$6:N$6,O$5,$C30:N30)</f>
        <v>205479</v>
      </c>
      <c r="P30" s="73">
        <f ca="1">SUMIF($C$6:O$6,P$5,$C30:O30)</f>
        <v>200992</v>
      </c>
      <c r="Q30" s="18">
        <f ca="1">SUM(P30-O30)</f>
        <v>-4487</v>
      </c>
      <c r="R30" s="19">
        <f ca="1">IF(Q30=0,0,IF(O30=0,1,Q30/O30))</f>
        <v>-2.1836781374252358E-2</v>
      </c>
      <c r="S30" s="18">
        <f>+DB30</f>
        <v>109548</v>
      </c>
      <c r="T30" s="73">
        <f ca="1">OFFSET(DB30,0,14,1,1)</f>
        <v>100338</v>
      </c>
      <c r="U30" s="18">
        <f ca="1">SUM(T30-S30)</f>
        <v>-9210</v>
      </c>
      <c r="V30" s="19">
        <f ca="1">IF(U30=0,0,IF(S30=0,1,U30/S30))</f>
        <v>-8.4072735239347135E-2</v>
      </c>
      <c r="W30" s="18">
        <f>SUMIF($C$6:V$6,W$5,$C30:V30)</f>
        <v>315027</v>
      </c>
      <c r="X30" s="73">
        <f ca="1">SUMIF($C$6:W$6,X$5,$C30:W30)</f>
        <v>301330</v>
      </c>
      <c r="Y30" s="18">
        <f ca="1">SUM(X30-W30)</f>
        <v>-13697</v>
      </c>
      <c r="Z30" s="19">
        <f ca="1">IF(Y30=0,0,IF(W30=0,1,Y30/W30))</f>
        <v>-4.3478812927145928E-2</v>
      </c>
      <c r="AA30" s="18">
        <f>+DC30</f>
        <v>106867</v>
      </c>
      <c r="AB30" s="73">
        <f ca="1">OFFSET(DC30,0,14,1,1)</f>
        <v>108155</v>
      </c>
      <c r="AC30" s="18">
        <f ca="1">SUM(AB30-AA30)</f>
        <v>1288</v>
      </c>
      <c r="AD30" s="19">
        <f ca="1">IF(AC30=0,0,IF(AA30=0,1,AC30/AA30))</f>
        <v>1.205236415357407E-2</v>
      </c>
      <c r="AE30" s="18">
        <f>SUMIF($C$6:AD$6,AE$5,$C30:AD30)</f>
        <v>421894</v>
      </c>
      <c r="AF30" s="73">
        <f ca="1">SUMIF($C$6:AE$6,AF$5,$C30:AE30)</f>
        <v>409485</v>
      </c>
      <c r="AG30" s="18">
        <f ca="1">SUM(AF30-AE30)</f>
        <v>-12409</v>
      </c>
      <c r="AH30" s="19">
        <f ca="1">IF(AG30=0,0,IF(AE30=0,1,AG30/AE30))</f>
        <v>-2.9412601269513197E-2</v>
      </c>
      <c r="AI30" s="18">
        <f>+DD30</f>
        <v>113836</v>
      </c>
      <c r="AJ30" s="73">
        <f ca="1">OFFSET(DD30,0,14,1,1)</f>
        <v>111783</v>
      </c>
      <c r="AK30" s="18">
        <f ca="1">SUM(AJ30-AI30)</f>
        <v>-2053</v>
      </c>
      <c r="AL30" s="19">
        <f ca="1">IF(AK30=0,0,IF(AI30=0,1,AK30/AI30))</f>
        <v>-1.8034716609859797E-2</v>
      </c>
      <c r="AM30" s="18">
        <f>SUMIF($C$6:AL$6,AM$5,$C30:AL30)</f>
        <v>535730</v>
      </c>
      <c r="AN30" s="73">
        <f ca="1">SUMIF($C$6:AM$6,AN$5,$C30:AM30)</f>
        <v>521268</v>
      </c>
      <c r="AO30" s="18">
        <f ca="1">SUM(AN30-AM30)</f>
        <v>-14462</v>
      </c>
      <c r="AP30" s="19">
        <f ca="1">IF(AO30=0,0,IF(AM30=0,1,AO30/AM30))</f>
        <v>-2.6994941481716536E-2</v>
      </c>
      <c r="AQ30" s="18">
        <f>+DE30</f>
        <v>108995</v>
      </c>
      <c r="AR30" s="73">
        <f ca="1">OFFSET(DE30,0,14,1,1)</f>
        <v>103836</v>
      </c>
      <c r="AS30" s="18">
        <f ca="1">SUM(AR30-AQ30)</f>
        <v>-5159</v>
      </c>
      <c r="AT30" s="19">
        <f ca="1">IF(AS30=0,0,IF(AQ30=0,1,AS30/AQ30))</f>
        <v>-4.7332446442497365E-2</v>
      </c>
      <c r="AU30" s="18">
        <f>SUMIF($C$6:AT$6,AU$5,$C30:AT30)</f>
        <v>644725</v>
      </c>
      <c r="AV30" s="73">
        <f ca="1">SUMIF($C$6:AU$6,AV$5,$C30:AU30)</f>
        <v>625104</v>
      </c>
      <c r="AW30" s="18">
        <f ca="1">SUM(AV30-AU30)</f>
        <v>-19621</v>
      </c>
      <c r="AX30" s="19">
        <f ca="1">IF(AW30=0,0,IF(AU30=0,1,AW30/AU30))</f>
        <v>-3.0433130404436001E-2</v>
      </c>
      <c r="AY30" s="18">
        <f>+DF30</f>
        <v>103426</v>
      </c>
      <c r="AZ30" s="73">
        <f ca="1">OFFSET(DF30,0,14,1,1)</f>
        <v>104510</v>
      </c>
      <c r="BA30" s="18">
        <f ca="1">SUM(AZ30-AY30)</f>
        <v>1084</v>
      </c>
      <c r="BB30" s="19">
        <f ca="1">IF(BA30=0,0,IF(AY30=0,1,BA30/AY30))</f>
        <v>1.048092355887301E-2</v>
      </c>
      <c r="BC30" s="18">
        <f>SUMIF($C$6:BB$6,BC$5,$C30:BB30)</f>
        <v>748151</v>
      </c>
      <c r="BD30" s="73">
        <f ca="1">SUMIF($C$6:BC$6,BD$5,$C30:BC30)</f>
        <v>729614</v>
      </c>
      <c r="BE30" s="18">
        <f ca="1">SUM(BD30-BC30)</f>
        <v>-18537</v>
      </c>
      <c r="BF30" s="19">
        <f ca="1">IF(BE30=0,0,IF(BC30=0,1,BE30/BC30))</f>
        <v>-2.4777083770522262E-2</v>
      </c>
      <c r="BG30" s="18">
        <f>+DG30</f>
        <v>110792</v>
      </c>
      <c r="BH30" s="73">
        <f ca="1">OFFSET(DG30,0,14,1,1)</f>
        <v>106640</v>
      </c>
      <c r="BI30" s="18">
        <f ca="1">SUM(BH30-BG30)</f>
        <v>-4152</v>
      </c>
      <c r="BJ30" s="19">
        <f ca="1">IF(BI30=0,0,IF(BG30=0,1,BI30/BG30))</f>
        <v>-3.7475630009386959E-2</v>
      </c>
      <c r="BK30" s="18">
        <f>SUMIF($C$6:BJ$6,BK$5,$C30:BJ30)</f>
        <v>858943</v>
      </c>
      <c r="BL30" s="73">
        <f ca="1">SUMIF($C$6:BK$6,BL$5,$C30:BK30)</f>
        <v>836254</v>
      </c>
      <c r="BM30" s="18">
        <f ca="1">SUM(BL30-BK30)</f>
        <v>-22689</v>
      </c>
      <c r="BN30" s="19">
        <f ca="1">IF(BM30=0,0,IF(BK30=0,1,BM30/BK30))</f>
        <v>-2.6415024046997297E-2</v>
      </c>
      <c r="BO30" s="18">
        <f>+DH30</f>
        <v>102008</v>
      </c>
      <c r="BP30" s="73">
        <f ca="1">OFFSET(DH30,0,14,1,1)</f>
        <v>103978</v>
      </c>
      <c r="BQ30" s="18">
        <f ca="1">SUM(BP30-BO30)</f>
        <v>1970</v>
      </c>
      <c r="BR30" s="19">
        <f ca="1">IF(BQ30=0,0,IF(BO30=0,1,BQ30/BO30))</f>
        <v>1.9312210806995529E-2</v>
      </c>
      <c r="BS30" s="18">
        <f>SUMIF($C$6:BR$6,BS$5,$C30:BR30)</f>
        <v>960951</v>
      </c>
      <c r="BT30" s="73">
        <f ca="1">SUMIF($C$6:BS$6,BT$5,$C30:BS30)</f>
        <v>940232</v>
      </c>
      <c r="BU30" s="18">
        <f ca="1">SUM(BT30-BS30)</f>
        <v>-20719</v>
      </c>
      <c r="BV30" s="19">
        <f ca="1">IF(BU30=0,0,IF(BS30=0,1,BU30/BS30))</f>
        <v>-2.1560932867544756E-2</v>
      </c>
      <c r="BW30" s="18">
        <f>+DI30</f>
        <v>109991</v>
      </c>
      <c r="BX30" s="73">
        <f ca="1">OFFSET(DI30,0,14,1,1)</f>
        <v>112642</v>
      </c>
      <c r="BY30" s="18">
        <f ca="1">SUM(BX30-BW30)</f>
        <v>2651</v>
      </c>
      <c r="BZ30" s="19">
        <f ca="1">IF(BY30=0,0,IF(BW30=0,1,BY30/BW30))</f>
        <v>2.4101971979525596E-2</v>
      </c>
      <c r="CA30" s="18">
        <f>SUMIF($C$6:BZ$6,CA$5,$C30:BZ30)</f>
        <v>1070942</v>
      </c>
      <c r="CB30" s="73">
        <f ca="1">SUMIF($C$6:CA$6,CB$5,$C30:CA30)</f>
        <v>1052874</v>
      </c>
      <c r="CC30" s="18">
        <f ca="1">SUM(CB30-CA30)</f>
        <v>-18068</v>
      </c>
      <c r="CD30" s="19">
        <f ca="1">IF(CC30=0,0,IF(CA30=0,1,CC30/CA30))</f>
        <v>-1.6871128408447889E-2</v>
      </c>
      <c r="CE30" s="18">
        <f>+DJ30</f>
        <v>105782</v>
      </c>
      <c r="CF30" s="73">
        <f ca="1">OFFSET(DJ30,0,14,1,1)</f>
        <v>100459</v>
      </c>
      <c r="CG30" s="18">
        <f ca="1">SUM(CF30-CE30)</f>
        <v>-5323</v>
      </c>
      <c r="CH30" s="19">
        <f ca="1">IF(CG30=0,0,IF(CE30=0,1,CG30/CE30))</f>
        <v>-5.0320470401391544E-2</v>
      </c>
      <c r="CI30" s="18">
        <f>SUMIF($C$6:CH$6,CI$5,$C30:CH30)</f>
        <v>1176724</v>
      </c>
      <c r="CJ30" s="73">
        <f ca="1">SUMIF($C$6:CI$6,CJ$5,$C30:CI30)</f>
        <v>1153333</v>
      </c>
      <c r="CK30" s="18">
        <f ca="1">SUM(CJ30-CI30)</f>
        <v>-23391</v>
      </c>
      <c r="CL30" s="19">
        <f ca="1">IF(CK30=0,0,IF(CI30=0,1,CK30/CI30))</f>
        <v>-1.9878068264095914E-2</v>
      </c>
      <c r="CM30" s="18">
        <f>+DK30</f>
        <v>88627</v>
      </c>
      <c r="CN30" s="73">
        <f ca="1">OFFSET(DK30,0,14,1,1)</f>
        <v>91405</v>
      </c>
      <c r="CO30" s="18">
        <f ca="1">SUM(CN30-CM30)</f>
        <v>2778</v>
      </c>
      <c r="CP30" s="19">
        <f ca="1">IF(CO30=0,0,IF(CM30=0,1,CO30/CM30))</f>
        <v>3.1344849763616053E-2</v>
      </c>
      <c r="CQ30" s="18">
        <f>SUMIF($C$6:CP$6,CQ$5,$C30:CP30)</f>
        <v>1265351</v>
      </c>
      <c r="CR30" s="73">
        <f ca="1">SUMIF($C$6:CQ$6,CR$5,$C30:CQ30)</f>
        <v>1244738</v>
      </c>
      <c r="CS30" s="18">
        <f ca="1">SUM(CR30-CQ30)</f>
        <v>-20613</v>
      </c>
      <c r="CT30" s="19">
        <f ca="1">IF(CS30=0,0,IF(CQ30=0,1,CS30/CQ30))</f>
        <v>-1.6290341573207752E-2</v>
      </c>
      <c r="CW30" t="s">
        <v>14</v>
      </c>
      <c r="CX30" t="s">
        <v>7</v>
      </c>
      <c r="CY30" s="7"/>
      <c r="CZ30" s="74">
        <f>SUMIF(PB!$A$111:$A$121,'2012-2013'!CZ$7,PB!D$111:D$121)</f>
        <v>103727</v>
      </c>
      <c r="DA30" s="74">
        <f>SUMIF(PB!$A$111:$A$121,'2012-2013'!DA$7,PB!E$111:E$121)</f>
        <v>101752</v>
      </c>
      <c r="DB30" s="74">
        <f>SUMIF(PB!$A$111:$A$121,'2012-2013'!DB$7,PB!F$111:F$121)</f>
        <v>109548</v>
      </c>
      <c r="DC30" s="74">
        <f>SUMIF(PB!$A$111:$A$121,'2012-2013'!DC$7,PB!G$111:G$121)</f>
        <v>106867</v>
      </c>
      <c r="DD30" s="74">
        <f>SUMIF(PB!$A$111:$A$121,'2012-2013'!DD$7,PB!H$111:H$121)</f>
        <v>113836</v>
      </c>
      <c r="DE30" s="74">
        <f>SUMIF(PB!$A$111:$A$121,'2012-2013'!DE$7,PB!I$111:I$121)</f>
        <v>108995</v>
      </c>
      <c r="DF30" s="74">
        <f>SUMIF(PB!$A$111:$A$121,'2012-2013'!DF$7,PB!J$111:J$121)</f>
        <v>103426</v>
      </c>
      <c r="DG30" s="74">
        <f>SUMIF(PB!$A$111:$A$121,'2012-2013'!DG$7,PB!K$111:K$121)</f>
        <v>110792</v>
      </c>
      <c r="DH30" s="74">
        <f>SUMIF(PB!$A$111:$A$121,'2012-2013'!DH$7,PB!L$111:L$121)</f>
        <v>102008</v>
      </c>
      <c r="DI30" s="74">
        <f>SUMIF(PB!$A$111:$A$121,'2012-2013'!DI$7,PB!M$111:M$121)</f>
        <v>109991</v>
      </c>
      <c r="DJ30" s="74">
        <f>SUMIF(PB!$A$111:$A$121,'2012-2013'!DJ$7,PB!N$111:N$121)</f>
        <v>105782</v>
      </c>
      <c r="DK30" s="74">
        <f>SUMIF(PB!$A$111:$A$121,'2012-2013'!DK$7,PB!O$111:O$121)</f>
        <v>88627</v>
      </c>
      <c r="DN30" s="74">
        <f>SUMIF(PB!$A$111:$A$121,'2012-2013'!DN$7,PB!D$111:D$121)</f>
        <v>105017</v>
      </c>
      <c r="DO30" s="74">
        <f>SUMIF(PB!$A$111:$A$121,'2012-2013'!DO$7,PB!E$111:E$121)</f>
        <v>95975</v>
      </c>
      <c r="DP30" s="74">
        <f>SUMIF(PB!$A$111:$A$121,'2012-2013'!DP$7,PB!F$111:F$121)</f>
        <v>100338</v>
      </c>
      <c r="DQ30" s="74">
        <f>SUMIF(PB!$A$111:$A$121,'2012-2013'!DQ$7,PB!G$111:G$121)</f>
        <v>108155</v>
      </c>
      <c r="DR30" s="74">
        <f>SUMIF(PB!$A$111:$A$121,'2012-2013'!DR$7,PB!H$111:H$121)</f>
        <v>111783</v>
      </c>
      <c r="DS30" s="74">
        <f>SUMIF(PB!$A$111:$A$121,'2012-2013'!DS$7,PB!I$111:I$121)</f>
        <v>103836</v>
      </c>
      <c r="DT30" s="74">
        <f>SUMIF(PB!$A$111:$A$121,'2012-2013'!DT$7,PB!J$111:J$121)</f>
        <v>104510</v>
      </c>
      <c r="DU30" s="74">
        <f>SUMIF(PB!$A$111:$A$121,'2012-2013'!DU$7,PB!K$111:K$121)</f>
        <v>106640</v>
      </c>
      <c r="DV30" s="74">
        <f>SUMIF(PB!$A$111:$A$121,'2012-2013'!DV$7,PB!L$111:L$121)</f>
        <v>103978</v>
      </c>
      <c r="DW30" s="74">
        <f>SUMIF(PB!$A$111:$A$121,'2012-2013'!DW$7,PB!M$111:M$121)</f>
        <v>112642</v>
      </c>
      <c r="DX30" s="74">
        <f>SUMIF(PB!$A$111:$A$121,'2012-2013'!DX$7,PB!N$111:N$121)</f>
        <v>100459</v>
      </c>
      <c r="DY30" s="74">
        <f>SUMIF(PB!$A$111:$A$121,'2012-2013'!DY$7,PB!O$111:O$121)</f>
        <v>91405</v>
      </c>
    </row>
    <row r="31" spans="1:130">
      <c r="A31" s="83"/>
      <c r="B31" s="26" t="s">
        <v>8</v>
      </c>
      <c r="C31" s="73">
        <f>+CZ31</f>
        <v>2398</v>
      </c>
      <c r="D31" s="73">
        <f ca="1">OFFSET(CZ31,0,14,1,1)</f>
        <v>2220</v>
      </c>
      <c r="E31" s="73">
        <f ca="1">SUM(D31-C31)</f>
        <v>-178</v>
      </c>
      <c r="F31" s="19">
        <f ca="1">IF(E31=0,0,IF(C31=0,1,E31/C31))</f>
        <v>-7.422852376980818E-2</v>
      </c>
      <c r="G31" s="73">
        <f>SUMIF($C$6:F$6,G$5,$C31:F31)</f>
        <v>2398</v>
      </c>
      <c r="H31" s="73">
        <f ca="1">SUMIF($C$6:G$6,H$5,$C31:G31)</f>
        <v>2220</v>
      </c>
      <c r="I31" s="73">
        <f ca="1">SUM(H31-G31)</f>
        <v>-178</v>
      </c>
      <c r="J31" s="19">
        <f ca="1">IF(I31=0,0,IF(G31=0,1,I31/G31))</f>
        <v>-7.422852376980818E-2</v>
      </c>
      <c r="K31" s="73">
        <f>+DA31</f>
        <v>2474</v>
      </c>
      <c r="L31" s="73">
        <f ca="1">OFFSET(DA31,0,14,1,1)</f>
        <v>2204</v>
      </c>
      <c r="M31" s="73">
        <f ca="1">SUM(L31-K31)</f>
        <v>-270</v>
      </c>
      <c r="N31" s="19">
        <f ca="1">IF(M31=0,0,IF(K31=0,1,M31/K31))</f>
        <v>-0.10913500404203719</v>
      </c>
      <c r="O31" s="73">
        <f>SUMIF($C$6:N$6,O$5,$C31:N31)</f>
        <v>4872</v>
      </c>
      <c r="P31" s="73">
        <f ca="1">SUMIF($C$6:O$6,P$5,$C31:O31)</f>
        <v>4424</v>
      </c>
      <c r="Q31" s="73">
        <f ca="1">SUM(P31-O31)</f>
        <v>-448</v>
      </c>
      <c r="R31" s="19">
        <f ca="1">IF(Q31=0,0,IF(O31=0,1,Q31/O31))</f>
        <v>-9.1954022988505746E-2</v>
      </c>
      <c r="S31" s="73">
        <f>+DB31</f>
        <v>2412</v>
      </c>
      <c r="T31" s="73">
        <f ca="1">OFFSET(DB31,0,14,1,1)</f>
        <v>2332</v>
      </c>
      <c r="U31" s="73">
        <f ca="1">SUM(T31-S31)</f>
        <v>-80</v>
      </c>
      <c r="V31" s="19">
        <f ca="1">IF(U31=0,0,IF(S31=0,1,U31/S31))</f>
        <v>-3.316749585406302E-2</v>
      </c>
      <c r="W31" s="73">
        <f>SUMIF($C$6:V$6,W$5,$C31:V31)</f>
        <v>7284</v>
      </c>
      <c r="X31" s="73">
        <f ca="1">SUMIF($C$6:W$6,X$5,$C31:W31)</f>
        <v>6756</v>
      </c>
      <c r="Y31" s="73">
        <f ca="1">SUM(X31-W31)</f>
        <v>-528</v>
      </c>
      <c r="Z31" s="19">
        <f ca="1">IF(Y31=0,0,IF(W31=0,1,Y31/W31))</f>
        <v>-7.248764415156507E-2</v>
      </c>
      <c r="AA31" s="73">
        <f>+DC31</f>
        <v>2374</v>
      </c>
      <c r="AB31" s="73">
        <f ca="1">OFFSET(DC31,0,14,1,1)</f>
        <v>2372</v>
      </c>
      <c r="AC31" s="73">
        <f ca="1">SUM(AB31-AA31)</f>
        <v>-2</v>
      </c>
      <c r="AD31" s="19">
        <f ca="1">IF(AC31=0,0,IF(AA31=0,1,AC31/AA31))</f>
        <v>-8.4245998315080029E-4</v>
      </c>
      <c r="AE31" s="73">
        <f>SUMIF($C$6:AD$6,AE$5,$C31:AD31)</f>
        <v>9658</v>
      </c>
      <c r="AF31" s="73">
        <f ca="1">SUMIF($C$6:AE$6,AF$5,$C31:AE31)</f>
        <v>9128</v>
      </c>
      <c r="AG31" s="73">
        <f ca="1">SUM(AF31-AE31)</f>
        <v>-530</v>
      </c>
      <c r="AH31" s="19">
        <f ca="1">IF(AG31=0,0,IF(AE31=0,1,AG31/AE31))</f>
        <v>-5.4876786084075375E-2</v>
      </c>
      <c r="AI31" s="73">
        <f>+DD31</f>
        <v>2554</v>
      </c>
      <c r="AJ31" s="73">
        <f ca="1">OFFSET(DD31,0,14,1,1)</f>
        <v>2466</v>
      </c>
      <c r="AK31" s="73">
        <f ca="1">SUM(AJ31-AI31)</f>
        <v>-88</v>
      </c>
      <c r="AL31" s="19">
        <f ca="1">IF(AK31=0,0,IF(AI31=0,1,AK31/AI31))</f>
        <v>-3.4455755677368832E-2</v>
      </c>
      <c r="AM31" s="73">
        <f>SUMIF($C$6:AL$6,AM$5,$C31:AL31)</f>
        <v>12212</v>
      </c>
      <c r="AN31" s="73">
        <f ca="1">SUMIF($C$6:AM$6,AN$5,$C31:AM31)</f>
        <v>11594</v>
      </c>
      <c r="AO31" s="73">
        <f ca="1">SUM(AN31-AM31)</f>
        <v>-618</v>
      </c>
      <c r="AP31" s="19">
        <f ca="1">IF(AO31=0,0,IF(AM31=0,1,AO31/AM31))</f>
        <v>-5.0605961349492301E-2</v>
      </c>
      <c r="AQ31" s="73">
        <f>+DE31</f>
        <v>2310</v>
      </c>
      <c r="AR31" s="73">
        <f ca="1">OFFSET(DE31,0,14,1,1)</f>
        <v>2290</v>
      </c>
      <c r="AS31" s="73">
        <f ca="1">SUM(AR31-AQ31)</f>
        <v>-20</v>
      </c>
      <c r="AT31" s="19">
        <f ca="1">IF(AS31=0,0,IF(AQ31=0,1,AS31/AQ31))</f>
        <v>-8.658008658008658E-3</v>
      </c>
      <c r="AU31" s="73">
        <f>SUMIF($C$6:AT$6,AU$5,$C31:AT31)</f>
        <v>14522</v>
      </c>
      <c r="AV31" s="73">
        <f ca="1">SUMIF($C$6:AU$6,AV$5,$C31:AU31)</f>
        <v>13884</v>
      </c>
      <c r="AW31" s="73">
        <f ca="1">SUM(AV31-AU31)</f>
        <v>-638</v>
      </c>
      <c r="AX31" s="19">
        <f ca="1">IF(AW31=0,0,IF(AU31=0,1,AW31/AU31))</f>
        <v>-4.3933342514805122E-2</v>
      </c>
      <c r="AY31" s="73">
        <f>+DF31</f>
        <v>2564</v>
      </c>
      <c r="AZ31" s="73">
        <f ca="1">OFFSET(DF31,0,14,1,1)</f>
        <v>2666</v>
      </c>
      <c r="BA31" s="73">
        <f ca="1">SUM(AZ31-AY31)</f>
        <v>102</v>
      </c>
      <c r="BB31" s="19">
        <f ca="1">IF(BA31=0,0,IF(AY31=0,1,BA31/AY31))</f>
        <v>3.9781591263650544E-2</v>
      </c>
      <c r="BC31" s="73">
        <f>SUMIF($C$6:BB$6,BC$5,$C31:BB31)</f>
        <v>17086</v>
      </c>
      <c r="BD31" s="73">
        <f ca="1">SUMIF($C$6:BC$6,BD$5,$C31:BC31)</f>
        <v>16550</v>
      </c>
      <c r="BE31" s="73">
        <f ca="1">SUM(BD31-BC31)</f>
        <v>-536</v>
      </c>
      <c r="BF31" s="19">
        <f ca="1">IF(BE31=0,0,IF(BC31=0,1,BE31/BC31))</f>
        <v>-3.1370712864333371E-2</v>
      </c>
      <c r="BG31" s="73">
        <f>+DG31</f>
        <v>2944</v>
      </c>
      <c r="BH31" s="73">
        <f ca="1">OFFSET(DG31,0,14,1,1)</f>
        <v>2816</v>
      </c>
      <c r="BI31" s="73">
        <f ca="1">SUM(BH31-BG31)</f>
        <v>-128</v>
      </c>
      <c r="BJ31" s="19">
        <f ca="1">IF(BI31=0,0,IF(BG31=0,1,BI31/BG31))</f>
        <v>-4.3478260869565216E-2</v>
      </c>
      <c r="BK31" s="73">
        <f>SUMIF($C$6:BJ$6,BK$5,$C31:BJ31)</f>
        <v>20030</v>
      </c>
      <c r="BL31" s="73">
        <f ca="1">SUMIF($C$6:BK$6,BL$5,$C31:BK31)</f>
        <v>19366</v>
      </c>
      <c r="BM31" s="73">
        <f ca="1">SUM(BL31-BK31)</f>
        <v>-664</v>
      </c>
      <c r="BN31" s="19">
        <f ca="1">IF(BM31=0,0,IF(BK31=0,1,BM31/BK31))</f>
        <v>-3.3150274588117826E-2</v>
      </c>
      <c r="BO31" s="73">
        <f>+DH31</f>
        <v>2756</v>
      </c>
      <c r="BP31" s="73">
        <f ca="1">OFFSET(DH31,0,14,1,1)</f>
        <v>2840</v>
      </c>
      <c r="BQ31" s="73">
        <f ca="1">SUM(BP31-BO31)</f>
        <v>84</v>
      </c>
      <c r="BR31" s="19">
        <f ca="1">IF(BQ31=0,0,IF(BO31=0,1,BQ31/BO31))</f>
        <v>3.0478955007256895E-2</v>
      </c>
      <c r="BS31" s="73">
        <f>SUMIF($C$6:BR$6,BS$5,$C31:BR31)</f>
        <v>22786</v>
      </c>
      <c r="BT31" s="73">
        <f ca="1">SUMIF($C$6:BS$6,BT$5,$C31:BS31)</f>
        <v>22206</v>
      </c>
      <c r="BU31" s="73">
        <f ca="1">SUM(BT31-BS31)</f>
        <v>-580</v>
      </c>
      <c r="BV31" s="19">
        <f ca="1">IF(BU31=0,0,IF(BS31=0,1,BU31/BS31))</f>
        <v>-2.5454226279294303E-2</v>
      </c>
      <c r="BW31" s="73">
        <f>+DI31</f>
        <v>2714</v>
      </c>
      <c r="BX31" s="73">
        <f ca="1">OFFSET(DI31,0,14,1,1)</f>
        <v>2670</v>
      </c>
      <c r="BY31" s="73">
        <f ca="1">SUM(BX31-BW31)</f>
        <v>-44</v>
      </c>
      <c r="BZ31" s="19">
        <f ca="1">IF(BY31=0,0,IF(BW31=0,1,BY31/BW31))</f>
        <v>-1.6212232866617538E-2</v>
      </c>
      <c r="CA31" s="73">
        <f>SUMIF($C$6:BZ$6,CA$5,$C31:BZ31)</f>
        <v>25500</v>
      </c>
      <c r="CB31" s="73">
        <f ca="1">SUMIF($C$6:CA$6,CB$5,$C31:CA31)</f>
        <v>24876</v>
      </c>
      <c r="CC31" s="73">
        <f ca="1">SUM(CB31-CA31)</f>
        <v>-624</v>
      </c>
      <c r="CD31" s="19">
        <f ca="1">IF(CC31=0,0,IF(CA31=0,1,CC31/CA31))</f>
        <v>-2.4470588235294119E-2</v>
      </c>
      <c r="CE31" s="73">
        <f>+DJ31</f>
        <v>2290</v>
      </c>
      <c r="CF31" s="73">
        <f ca="1">OFFSET(DJ31,0,14,1,1)</f>
        <v>2420</v>
      </c>
      <c r="CG31" s="73">
        <f ca="1">SUM(CF31-CE31)</f>
        <v>130</v>
      </c>
      <c r="CH31" s="19">
        <f ca="1">IF(CG31=0,0,IF(CE31=0,1,CG31/CE31))</f>
        <v>5.6768558951965066E-2</v>
      </c>
      <c r="CI31" s="73">
        <f>SUMIF($C$6:CH$6,CI$5,$C31:CH31)</f>
        <v>27790</v>
      </c>
      <c r="CJ31" s="73">
        <f ca="1">SUMIF($C$6:CI$6,CJ$5,$C31:CI31)</f>
        <v>27296</v>
      </c>
      <c r="CK31" s="73">
        <f ca="1">SUM(CJ31-CI31)</f>
        <v>-494</v>
      </c>
      <c r="CL31" s="19">
        <f ca="1">IF(CK31=0,0,IF(CI31=0,1,CK31/CI31))</f>
        <v>-1.7776178481468154E-2</v>
      </c>
      <c r="CM31" s="73">
        <f>+DK31</f>
        <v>2454</v>
      </c>
      <c r="CN31" s="73">
        <f ca="1">OFFSET(DK31,0,14,1,1)</f>
        <v>2218</v>
      </c>
      <c r="CO31" s="73">
        <f ca="1">SUM(CN31-CM31)</f>
        <v>-236</v>
      </c>
      <c r="CP31" s="19">
        <f ca="1">IF(CO31=0,0,IF(CM31=0,1,CO31/CM31))</f>
        <v>-9.6169519152404237E-2</v>
      </c>
      <c r="CQ31" s="73">
        <f>SUMIF($C$6:CP$6,CQ$5,$C31:CP31)</f>
        <v>30244</v>
      </c>
      <c r="CR31" s="73">
        <f ca="1">SUMIF($C$6:CQ$6,CR$5,$C31:CQ31)</f>
        <v>29514</v>
      </c>
      <c r="CS31" s="73">
        <f ca="1">SUM(CR31-CQ31)</f>
        <v>-730</v>
      </c>
      <c r="CT31" s="19">
        <f ca="1">IF(CS31=0,0,IF(CQ31=0,1,CS31/CQ31))</f>
        <v>-2.4137018912842218E-2</v>
      </c>
      <c r="CW31" t="s">
        <v>14</v>
      </c>
      <c r="CX31" t="s">
        <v>8</v>
      </c>
      <c r="CY31" s="7"/>
      <c r="CZ31" s="74">
        <f>SUMIF(PB!$A$129:$A$139,'2012-2013'!CZ$7,PB!D$129:D$139)</f>
        <v>2398</v>
      </c>
      <c r="DA31" s="74">
        <f>SUMIF(PB!$A$129:$A$139,'2012-2013'!DA$7,PB!E$129:E$139)</f>
        <v>2474</v>
      </c>
      <c r="DB31" s="74">
        <f>SUMIF(PB!$A$129:$A$139,'2012-2013'!DB$7,PB!F$129:F$139)</f>
        <v>2412</v>
      </c>
      <c r="DC31" s="74">
        <f>SUMIF(PB!$A$129:$A$139,'2012-2013'!DC$7,PB!G$129:G$139)</f>
        <v>2374</v>
      </c>
      <c r="DD31" s="74">
        <f>SUMIF(PB!$A$129:$A$139,'2012-2013'!DD$7,PB!H$129:H$139)</f>
        <v>2554</v>
      </c>
      <c r="DE31" s="74">
        <f>SUMIF(PB!$A$129:$A$139,'2012-2013'!DE$7,PB!I$129:I$139)</f>
        <v>2310</v>
      </c>
      <c r="DF31" s="74">
        <f>SUMIF(PB!$A$129:$A$139,'2012-2013'!DF$7,PB!J$129:J$139)</f>
        <v>2564</v>
      </c>
      <c r="DG31" s="74">
        <f>SUMIF(PB!$A$129:$A$139,'2012-2013'!DG$7,PB!K$129:K$139)</f>
        <v>2944</v>
      </c>
      <c r="DH31" s="74">
        <f>SUMIF(PB!$A$129:$A$139,'2012-2013'!DH$7,PB!L$129:L$139)</f>
        <v>2756</v>
      </c>
      <c r="DI31" s="74">
        <f>SUMIF(PB!$A$129:$A$139,'2012-2013'!DI$7,PB!M$129:M$139)</f>
        <v>2714</v>
      </c>
      <c r="DJ31" s="74">
        <f>SUMIF(PB!$A$129:$A$139,'2012-2013'!DJ$7,PB!N$129:N$139)</f>
        <v>2290</v>
      </c>
      <c r="DK31" s="74">
        <f>SUMIF(PB!$A$129:$A$139,'2012-2013'!DK$7,PB!O$129:O$139)</f>
        <v>2454</v>
      </c>
      <c r="DN31" s="74">
        <f>SUMIF(PB!$A$129:$A$139,'2012-2013'!DN$7,PB!D$129:D$139)</f>
        <v>2220</v>
      </c>
      <c r="DO31" s="74">
        <f>SUMIF(PB!$A$129:$A$139,'2012-2013'!DO$7,PB!E$129:E$139)</f>
        <v>2204</v>
      </c>
      <c r="DP31" s="74">
        <f>SUMIF(PB!$A$129:$A$139,'2012-2013'!DP$7,PB!F$129:F$139)</f>
        <v>2332</v>
      </c>
      <c r="DQ31" s="74">
        <f>SUMIF(PB!$A$129:$A$139,'2012-2013'!DQ$7,PB!G$129:G$139)</f>
        <v>2372</v>
      </c>
      <c r="DR31" s="74">
        <f>SUMIF(PB!$A$129:$A$139,'2012-2013'!DR$7,PB!H$129:H$139)</f>
        <v>2466</v>
      </c>
      <c r="DS31" s="74">
        <f>SUMIF(PB!$A$129:$A$139,'2012-2013'!DS$7,PB!I$129:I$139)</f>
        <v>2290</v>
      </c>
      <c r="DT31" s="74">
        <f>SUMIF(PB!$A$129:$A$139,'2012-2013'!DT$7,PB!J$129:J$139)</f>
        <v>2666</v>
      </c>
      <c r="DU31" s="74">
        <f>SUMIF(PB!$A$129:$A$139,'2012-2013'!DU$7,PB!K$129:K$139)</f>
        <v>2816</v>
      </c>
      <c r="DV31" s="74">
        <f>SUMIF(PB!$A$129:$A$139,'2012-2013'!DV$7,PB!L$129:L$139)</f>
        <v>2840</v>
      </c>
      <c r="DW31" s="74">
        <f>SUMIF(PB!$A$129:$A$139,'2012-2013'!DW$7,PB!M$129:M$139)</f>
        <v>2670</v>
      </c>
      <c r="DX31" s="74">
        <f>SUMIF(PB!$A$129:$A$139,'2012-2013'!DX$7,PB!N$129:N$139)</f>
        <v>2420</v>
      </c>
      <c r="DY31" s="74">
        <f>SUMIF(PB!$A$129:$A$139,'2012-2013'!DY$7,PB!O$129:O$139)</f>
        <v>2218</v>
      </c>
    </row>
    <row r="32" spans="1:130" s="7" customFormat="1">
      <c r="A32" s="75"/>
      <c r="B32" s="24" t="s">
        <v>9</v>
      </c>
      <c r="C32" s="12">
        <f>+SUM(C29:C31)</f>
        <v>404270</v>
      </c>
      <c r="D32" s="86">
        <f ca="1">+SUM(D29:D31)</f>
        <v>402904</v>
      </c>
      <c r="E32" s="12">
        <f ca="1">SUM(E29:E31)</f>
        <v>-1366</v>
      </c>
      <c r="F32" s="13">
        <f ca="1">IF(E32=0,0,IF(C32=0,1,E32/C32))</f>
        <v>-3.3789299230712147E-3</v>
      </c>
      <c r="G32" s="12">
        <f>SUM(G29:G31)</f>
        <v>404270</v>
      </c>
      <c r="H32" s="86">
        <f ca="1">SUM(H29:H31)</f>
        <v>402904</v>
      </c>
      <c r="I32" s="12">
        <f ca="1">SUM(I29:I31)</f>
        <v>-1366</v>
      </c>
      <c r="J32" s="13">
        <f ca="1">IF(I32=0,0,IF(G32=0,1,I32/G32))</f>
        <v>-3.3789299230712147E-3</v>
      </c>
      <c r="K32" s="12">
        <f>+SUM(K29:K31)</f>
        <v>411065</v>
      </c>
      <c r="L32" s="86">
        <f ca="1">+SUM(L29:L31)</f>
        <v>387214</v>
      </c>
      <c r="M32" s="12">
        <f ca="1">SUM(M29:M31)</f>
        <v>-23851</v>
      </c>
      <c r="N32" s="13">
        <f ca="1">IF(M32=0,0,IF(K32=0,1,M32/K32))</f>
        <v>-5.8022453869825942E-2</v>
      </c>
      <c r="O32" s="12">
        <f>SUM(O29:O31)</f>
        <v>815335</v>
      </c>
      <c r="P32" s="86">
        <f ca="1">SUM(P29:P31)</f>
        <v>790118</v>
      </c>
      <c r="Q32" s="12">
        <f ca="1">SUM(Q29:Q31)</f>
        <v>-25217</v>
      </c>
      <c r="R32" s="13">
        <f ca="1">IF(Q32=0,0,IF(O32=0,1,Q32/O32))</f>
        <v>-3.092839139740107E-2</v>
      </c>
      <c r="S32" s="12">
        <f>+SUM(S29:S31)</f>
        <v>492685</v>
      </c>
      <c r="T32" s="86">
        <f ca="1">+SUM(T29:T31)</f>
        <v>483169</v>
      </c>
      <c r="U32" s="12">
        <f ca="1">SUM(U29:U31)</f>
        <v>-9516</v>
      </c>
      <c r="V32" s="13">
        <f ca="1">IF(U32=0,0,IF(S32=0,1,U32/S32))</f>
        <v>-1.931457219115662E-2</v>
      </c>
      <c r="W32" s="12">
        <f>SUM(W29:W31)</f>
        <v>1308020</v>
      </c>
      <c r="X32" s="86">
        <f ca="1">SUM(X29:X31)</f>
        <v>1273287</v>
      </c>
      <c r="Y32" s="12">
        <f ca="1">SUM(Y29:Y31)</f>
        <v>-34733</v>
      </c>
      <c r="Z32" s="13">
        <f ca="1">IF(Y32=0,0,IF(W32=0,1,Y32/W32))</f>
        <v>-2.6553875323007292E-2</v>
      </c>
      <c r="AA32" s="12">
        <f>+SUM(AA29:AA31)</f>
        <v>471177</v>
      </c>
      <c r="AB32" s="86">
        <f ca="1">+SUM(AB29:AB31)</f>
        <v>462217</v>
      </c>
      <c r="AC32" s="12">
        <f ca="1">SUM(AC29:AC31)</f>
        <v>-8960</v>
      </c>
      <c r="AD32" s="13">
        <f ca="1">IF(AC32=0,0,IF(AA32=0,1,AC32/AA32))</f>
        <v>-1.9016208346332695E-2</v>
      </c>
      <c r="AE32" s="12">
        <f>SUM(AE29:AE31)</f>
        <v>1779197</v>
      </c>
      <c r="AF32" s="86">
        <f ca="1">SUM(AF29:AF31)</f>
        <v>1735504</v>
      </c>
      <c r="AG32" s="12">
        <f ca="1">SUM(AG29:AG31)</f>
        <v>-43693</v>
      </c>
      <c r="AH32" s="13">
        <f ca="1">IF(AG32=0,0,IF(AE32=0,1,AG32/AE32))</f>
        <v>-2.4557707774911942E-2</v>
      </c>
      <c r="AI32" s="12">
        <f>+SUM(AI29:AI31)</f>
        <v>507289</v>
      </c>
      <c r="AJ32" s="86">
        <f ca="1">+SUM(AJ29:AJ31)</f>
        <v>511321</v>
      </c>
      <c r="AK32" s="12">
        <f ca="1">SUM(AK29:AK31)</f>
        <v>4032</v>
      </c>
      <c r="AL32" s="13">
        <f ca="1">IF(AK32=0,0,IF(AI32=0,1,AK32/AI32))</f>
        <v>7.948132129811606E-3</v>
      </c>
      <c r="AM32" s="12">
        <f>SUM(AM29:AM31)</f>
        <v>2286486</v>
      </c>
      <c r="AN32" s="86">
        <f ca="1">SUM(AN29:AN31)</f>
        <v>2246825</v>
      </c>
      <c r="AO32" s="12">
        <f ca="1">SUM(AO29:AO31)</f>
        <v>-39661</v>
      </c>
      <c r="AP32" s="13">
        <f ca="1">IF(AO32=0,0,IF(AM32=0,1,AO32/AM32))</f>
        <v>-1.7345831113770215E-2</v>
      </c>
      <c r="AQ32" s="12">
        <f>+SUM(AQ29:AQ31)</f>
        <v>542002</v>
      </c>
      <c r="AR32" s="86">
        <f ca="1">+SUM(AR29:AR31)</f>
        <v>528246</v>
      </c>
      <c r="AS32" s="12">
        <f ca="1">SUM(AS29:AS31)</f>
        <v>-13756</v>
      </c>
      <c r="AT32" s="13">
        <f ca="1">IF(AS32=0,0,IF(AQ32=0,1,AS32/AQ32))</f>
        <v>-2.5379980147674733E-2</v>
      </c>
      <c r="AU32" s="12">
        <f>SUM(AU29:AU31)</f>
        <v>2828488</v>
      </c>
      <c r="AV32" s="86">
        <f ca="1">SUM(AV29:AV31)</f>
        <v>2775071</v>
      </c>
      <c r="AW32" s="12">
        <f ca="1">SUM(AW29:AW31)</f>
        <v>-53417</v>
      </c>
      <c r="AX32" s="13">
        <f ca="1">IF(AW32=0,0,IF(AU32=0,1,AW32/AU32))</f>
        <v>-1.888535500238997E-2</v>
      </c>
      <c r="AY32" s="12">
        <f>+SUM(AY29:AY31)</f>
        <v>637564</v>
      </c>
      <c r="AZ32" s="86">
        <f ca="1">+SUM(AZ29:AZ31)</f>
        <v>623861</v>
      </c>
      <c r="BA32" s="12">
        <f ca="1">SUM(BA29:BA31)</f>
        <v>-13703</v>
      </c>
      <c r="BB32" s="13">
        <f ca="1">IF(BA32=0,0,IF(AY32=0,1,BA32/AY32))</f>
        <v>-2.1492744257831372E-2</v>
      </c>
      <c r="BC32" s="12">
        <f>SUM(BC29:BC31)</f>
        <v>3466052</v>
      </c>
      <c r="BD32" s="86">
        <f ca="1">SUM(BD29:BD31)</f>
        <v>3398932</v>
      </c>
      <c r="BE32" s="12">
        <f ca="1">SUM(BE29:BE31)</f>
        <v>-67120</v>
      </c>
      <c r="BF32" s="13">
        <f ca="1">IF(BE32=0,0,IF(BC32=0,1,BE32/BC32))</f>
        <v>-1.9364972020038937E-2</v>
      </c>
      <c r="BG32" s="12">
        <f>+SUM(BG29:BG31)</f>
        <v>672264</v>
      </c>
      <c r="BH32" s="86">
        <f ca="1">+SUM(BH29:BH31)</f>
        <v>652527</v>
      </c>
      <c r="BI32" s="12">
        <f ca="1">SUM(BI29:BI31)</f>
        <v>-19737</v>
      </c>
      <c r="BJ32" s="13">
        <f ca="1">IF(BI32=0,0,IF(BG32=0,1,BI32/BG32))</f>
        <v>-2.9359001820713292E-2</v>
      </c>
      <c r="BK32" s="12">
        <f>SUM(BK29:BK31)</f>
        <v>4138316</v>
      </c>
      <c r="BL32" s="86">
        <f ca="1">SUM(BL29:BL31)</f>
        <v>4051459</v>
      </c>
      <c r="BM32" s="12">
        <f ca="1">SUM(BM29:BM31)</f>
        <v>-86857</v>
      </c>
      <c r="BN32" s="13">
        <f ca="1">IF(BM32=0,0,IF(BK32=0,1,BM32/BK32))</f>
        <v>-2.098848903756987E-2</v>
      </c>
      <c r="BO32" s="12">
        <f>+SUM(BO29:BO31)</f>
        <v>509037</v>
      </c>
      <c r="BP32" s="86">
        <f ca="1">+SUM(BP29:BP31)</f>
        <v>500515</v>
      </c>
      <c r="BQ32" s="12">
        <f ca="1">SUM(BQ29:BQ31)</f>
        <v>-8522</v>
      </c>
      <c r="BR32" s="13">
        <f ca="1">IF(BQ32=0,0,IF(BO32=0,1,BQ32/BO32))</f>
        <v>-1.674141565347902E-2</v>
      </c>
      <c r="BS32" s="12">
        <f>SUM(BS29:BS31)</f>
        <v>4647353</v>
      </c>
      <c r="BT32" s="86">
        <f ca="1">SUM(BT29:BT31)</f>
        <v>4551974</v>
      </c>
      <c r="BU32" s="12">
        <f ca="1">SUM(BU29:BU31)</f>
        <v>-95379</v>
      </c>
      <c r="BV32" s="13">
        <f ca="1">IF(BU32=0,0,IF(BS32=0,1,BU32/BS32))</f>
        <v>-2.0523295734152323E-2</v>
      </c>
      <c r="BW32" s="12">
        <f>+SUM(BW29:BW31)</f>
        <v>492970</v>
      </c>
      <c r="BX32" s="86">
        <f ca="1">+SUM(BX29:BX31)</f>
        <v>495660</v>
      </c>
      <c r="BY32" s="12">
        <f ca="1">SUM(BY29:BY31)</f>
        <v>2690</v>
      </c>
      <c r="BZ32" s="13">
        <f ca="1">IF(BY32=0,0,IF(BW32=0,1,BY32/BW32))</f>
        <v>5.4567215043511775E-3</v>
      </c>
      <c r="CA32" s="12">
        <f>SUM(CA29:CA31)</f>
        <v>5140323</v>
      </c>
      <c r="CB32" s="86">
        <f ca="1">SUM(CB29:CB31)</f>
        <v>5047634</v>
      </c>
      <c r="CC32" s="12">
        <f ca="1">SUM(CC29:CC31)</f>
        <v>-92689</v>
      </c>
      <c r="CD32" s="13">
        <f ca="1">IF(CC32=0,0,IF(CA32=0,1,CC32/CA32))</f>
        <v>-1.8031746254077809E-2</v>
      </c>
      <c r="CE32" s="12">
        <f>+SUM(CE29:CE31)</f>
        <v>459592</v>
      </c>
      <c r="CF32" s="86">
        <f ca="1">+SUM(CF29:CF31)</f>
        <v>452039</v>
      </c>
      <c r="CG32" s="12">
        <f ca="1">SUM(CG29:CG31)</f>
        <v>-7553</v>
      </c>
      <c r="CH32" s="13">
        <f ca="1">IF(CG32=0,0,IF(CE32=0,1,CG32/CE32))</f>
        <v>-1.6434141586450592E-2</v>
      </c>
      <c r="CI32" s="12">
        <f>SUM(CI29:CI31)</f>
        <v>5599915</v>
      </c>
      <c r="CJ32" s="86">
        <f ca="1">SUM(CJ29:CJ31)</f>
        <v>5499673</v>
      </c>
      <c r="CK32" s="12">
        <f ca="1">SUM(CK29:CK31)</f>
        <v>-100242</v>
      </c>
      <c r="CL32" s="13">
        <f ca="1">IF(CK32=0,0,IF(CI32=0,1,CK32/CI32))</f>
        <v>-1.790062884883074E-2</v>
      </c>
      <c r="CM32" s="12">
        <f>+SUM(CM29:CM31)</f>
        <v>442703</v>
      </c>
      <c r="CN32" s="86">
        <f ca="1">+SUM(CN29:CN31)</f>
        <v>428213</v>
      </c>
      <c r="CO32" s="12">
        <f ca="1">SUM(CO29:CO31)</f>
        <v>-14490</v>
      </c>
      <c r="CP32" s="13">
        <f ca="1">IF(CO32=0,0,IF(CM32=0,1,CO32/CM32))</f>
        <v>-3.2730747250413937E-2</v>
      </c>
      <c r="CQ32" s="12">
        <f>SUM(CQ29:CQ31)</f>
        <v>6042618</v>
      </c>
      <c r="CR32" s="86">
        <f ca="1">SUM(CR29:CR31)</f>
        <v>5927886</v>
      </c>
      <c r="CS32" s="12">
        <f ca="1">SUM(CS29:CS31)</f>
        <v>-114732</v>
      </c>
      <c r="CT32" s="13">
        <f ca="1">IF(CS32=0,0,IF(CQ32=0,1,CS32/CQ32))</f>
        <v>-1.8987134384467131E-2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135758</v>
      </c>
      <c r="D34" s="73">
        <f ca="1">OFFSET(CZ34,0,14,1,1)</f>
        <v>140060</v>
      </c>
      <c r="E34" s="18">
        <f ca="1">SUM(D34-C34)</f>
        <v>4302</v>
      </c>
      <c r="F34" s="19">
        <f ca="1">IF(E34=0,0,IF(C34=0,1,E34/C34))</f>
        <v>3.1688740258400981E-2</v>
      </c>
      <c r="G34" s="18">
        <f>SUMIF($C$6:F$6,G$5,$C34:F34)</f>
        <v>135758</v>
      </c>
      <c r="H34" s="73">
        <f ca="1">SUMIF($C$6:G$6,H$5,$C34:G34)</f>
        <v>140060</v>
      </c>
      <c r="I34" s="18">
        <f ca="1">SUM(H34-G34)</f>
        <v>4302</v>
      </c>
      <c r="J34" s="19">
        <f ca="1">IF(I34=0,0,IF(G34=0,1,I34/G34))</f>
        <v>3.1688740258400981E-2</v>
      </c>
      <c r="K34" s="18">
        <f>+DA34</f>
        <v>136169</v>
      </c>
      <c r="L34" s="73">
        <f ca="1">OFFSET(DA34,0,14,1,1)</f>
        <v>136761</v>
      </c>
      <c r="M34" s="18">
        <f ca="1">SUM(L34-K34)</f>
        <v>592</v>
      </c>
      <c r="N34" s="19">
        <f ca="1">IF(M34=0,0,IF(K34=0,1,M34/K34))</f>
        <v>4.3475387202667271E-3</v>
      </c>
      <c r="O34" s="18">
        <f>SUMIF($C$6:N$6,O$5,$C34:N34)</f>
        <v>271927</v>
      </c>
      <c r="P34" s="73">
        <f ca="1">SUMIF($C$6:O$6,P$5,$C34:O34)</f>
        <v>276821</v>
      </c>
      <c r="Q34" s="18">
        <f ca="1">SUM(P34-O34)</f>
        <v>4894</v>
      </c>
      <c r="R34" s="19">
        <f ca="1">IF(Q34=0,0,IF(O34=0,1,Q34/O34))</f>
        <v>1.799747726411868E-2</v>
      </c>
      <c r="S34" s="18">
        <f>+DB34</f>
        <v>154407</v>
      </c>
      <c r="T34" s="73">
        <f ca="1">OFFSET(DB34,0,14,1,1)</f>
        <v>159384</v>
      </c>
      <c r="U34" s="18">
        <f ca="1">SUM(T34-S34)</f>
        <v>4977</v>
      </c>
      <c r="V34" s="19">
        <f ca="1">IF(U34=0,0,IF(S34=0,1,U34/S34))</f>
        <v>3.2232994618119647E-2</v>
      </c>
      <c r="W34" s="18">
        <f>SUMIF($C$6:V$6,W$5,$C34:V34)</f>
        <v>426334</v>
      </c>
      <c r="X34" s="73">
        <f ca="1">SUMIF($C$6:W$6,X$5,$C34:W34)</f>
        <v>436205</v>
      </c>
      <c r="Y34" s="18">
        <f ca="1">SUM(X34-W34)</f>
        <v>9871</v>
      </c>
      <c r="Z34" s="19">
        <f ca="1">IF(Y34=0,0,IF(W34=0,1,Y34/W34))</f>
        <v>2.3153208517265805E-2</v>
      </c>
      <c r="AA34" s="18">
        <f>+DC34</f>
        <v>155554</v>
      </c>
      <c r="AB34" s="73">
        <f ca="1">OFFSET(DC34,0,14,1,1)</f>
        <v>149604</v>
      </c>
      <c r="AC34" s="18">
        <f ca="1">SUM(AB34-AA34)</f>
        <v>-5950</v>
      </c>
      <c r="AD34" s="19">
        <f ca="1">IF(AC34=0,0,IF(AA34=0,1,AC34/AA34))</f>
        <v>-3.8250382503825037E-2</v>
      </c>
      <c r="AE34" s="18">
        <f>SUMIF($C$6:AD$6,AE$5,$C34:AD34)</f>
        <v>581888</v>
      </c>
      <c r="AF34" s="73">
        <f ca="1">SUMIF($C$6:AE$6,AF$5,$C34:AE34)</f>
        <v>585809</v>
      </c>
      <c r="AG34" s="18">
        <f ca="1">SUM(AF34-AE34)</f>
        <v>3921</v>
      </c>
      <c r="AH34" s="19">
        <f ca="1">IF(AG34=0,0,IF(AE34=0,1,AG34/AE34))</f>
        <v>6.7384101407831059E-3</v>
      </c>
      <c r="AI34" s="18">
        <f>+DD34</f>
        <v>162457</v>
      </c>
      <c r="AJ34" s="73">
        <f ca="1">OFFSET(DD34,0,14,1,1)</f>
        <v>165113</v>
      </c>
      <c r="AK34" s="18">
        <f ca="1">SUM(AJ34-AI34)</f>
        <v>2656</v>
      </c>
      <c r="AL34" s="19">
        <f ca="1">IF(AK34=0,0,IF(AI34=0,1,AK34/AI34))</f>
        <v>1.6348941566075945E-2</v>
      </c>
      <c r="AM34" s="18">
        <f>SUMIF($C$6:AL$6,AM$5,$C34:AL34)</f>
        <v>744345</v>
      </c>
      <c r="AN34" s="73">
        <f ca="1">SUMIF($C$6:AM$6,AN$5,$C34:AM34)</f>
        <v>750922</v>
      </c>
      <c r="AO34" s="18">
        <f ca="1">SUM(AN34-AM34)</f>
        <v>6577</v>
      </c>
      <c r="AP34" s="19">
        <f ca="1">IF(AO34=0,0,IF(AM34=0,1,AO34/AM34))</f>
        <v>8.8359564449280916E-3</v>
      </c>
      <c r="AQ34" s="18">
        <f>+DE34</f>
        <v>164518</v>
      </c>
      <c r="AR34" s="73">
        <f ca="1">OFFSET(DE34,0,14,1,1)</f>
        <v>169360</v>
      </c>
      <c r="AS34" s="18">
        <f ca="1">SUM(AR34-AQ34)</f>
        <v>4842</v>
      </c>
      <c r="AT34" s="19">
        <f ca="1">IF(AS34=0,0,IF(AQ34=0,1,AS34/AQ34))</f>
        <v>2.9431429995502013E-2</v>
      </c>
      <c r="AU34" s="18">
        <f>SUMIF($C$6:AT$6,AU$5,$C34:AT34)</f>
        <v>908863</v>
      </c>
      <c r="AV34" s="73">
        <f ca="1">SUMIF($C$6:AU$6,AV$5,$C34:AU34)</f>
        <v>920282</v>
      </c>
      <c r="AW34" s="18">
        <f ca="1">SUM(AV34-AU34)</f>
        <v>11419</v>
      </c>
      <c r="AX34" s="19">
        <f ca="1">IF(AW34=0,0,IF(AU34=0,1,AW34/AU34))</f>
        <v>1.2564049807286686E-2</v>
      </c>
      <c r="AY34" s="18">
        <f>+DF34</f>
        <v>183281</v>
      </c>
      <c r="AZ34" s="73">
        <f ca="1">OFFSET(DF34,0,14,1,1)</f>
        <v>190322</v>
      </c>
      <c r="BA34" s="18">
        <f ca="1">SUM(AZ34-AY34)</f>
        <v>7041</v>
      </c>
      <c r="BB34" s="19">
        <f ca="1">IF(BA34=0,0,IF(AY34=0,1,BA34/AY34))</f>
        <v>3.8416420687359849E-2</v>
      </c>
      <c r="BC34" s="18">
        <f>SUMIF($C$6:BB$6,BC$5,$C34:BB34)</f>
        <v>1092144</v>
      </c>
      <c r="BD34" s="73">
        <f ca="1">SUMIF($C$6:BC$6,BD$5,$C34:BC34)</f>
        <v>1110604</v>
      </c>
      <c r="BE34" s="18">
        <f ca="1">SUM(BD34-BC34)</f>
        <v>18460</v>
      </c>
      <c r="BF34" s="19">
        <f ca="1">IF(BE34=0,0,IF(BC34=0,1,BE34/BC34))</f>
        <v>1.6902532999311447E-2</v>
      </c>
      <c r="BG34" s="18">
        <f>+DG34</f>
        <v>183419</v>
      </c>
      <c r="BH34" s="73">
        <f ca="1">OFFSET(DG34,0,14,1,1)</f>
        <v>194898</v>
      </c>
      <c r="BI34" s="18">
        <f ca="1">SUM(BH34-BG34)</f>
        <v>11479</v>
      </c>
      <c r="BJ34" s="19">
        <f ca="1">IF(BI34=0,0,IF(BG34=0,1,BI34/BG34))</f>
        <v>6.2583483717608315E-2</v>
      </c>
      <c r="BK34" s="18">
        <f>SUMIF($C$6:BJ$6,BK$5,$C34:BJ34)</f>
        <v>1275563</v>
      </c>
      <c r="BL34" s="73">
        <f ca="1">SUMIF($C$6:BK$6,BL$5,$C34:BK34)</f>
        <v>1305502</v>
      </c>
      <c r="BM34" s="18">
        <f ca="1">SUM(BL34-BK34)</f>
        <v>29939</v>
      </c>
      <c r="BN34" s="19">
        <f ca="1">IF(BM34=0,0,IF(BK34=0,1,BM34/BK34))</f>
        <v>2.3471204479904167E-2</v>
      </c>
      <c r="BO34" s="18">
        <f>+DH34</f>
        <v>169845</v>
      </c>
      <c r="BP34" s="73">
        <f ca="1">OFFSET(DH34,0,14,1,1)</f>
        <v>173776</v>
      </c>
      <c r="BQ34" s="18">
        <f ca="1">SUM(BP34-BO34)</f>
        <v>3931</v>
      </c>
      <c r="BR34" s="19">
        <f ca="1">IF(BQ34=0,0,IF(BO34=0,1,BQ34/BO34))</f>
        <v>2.3144631870234626E-2</v>
      </c>
      <c r="BS34" s="18">
        <f>SUMIF($C$6:BR$6,BS$5,$C34:BR34)</f>
        <v>1445408</v>
      </c>
      <c r="BT34" s="73">
        <f ca="1">SUMIF($C$6:BS$6,BT$5,$C34:BS34)</f>
        <v>1479278</v>
      </c>
      <c r="BU34" s="18">
        <f ca="1">SUM(BT34-BS34)</f>
        <v>33870</v>
      </c>
      <c r="BV34" s="19">
        <f ca="1">IF(BU34=0,0,IF(BS34=0,1,BU34/BS34))</f>
        <v>2.3432830038300604E-2</v>
      </c>
      <c r="BW34" s="18">
        <f>+DI34</f>
        <v>166390</v>
      </c>
      <c r="BX34" s="73">
        <f ca="1">OFFSET(DI34,0,14,1,1)</f>
        <v>169999</v>
      </c>
      <c r="BY34" s="18">
        <f ca="1">SUM(BX34-BW34)</f>
        <v>3609</v>
      </c>
      <c r="BZ34" s="19">
        <f ca="1">IF(BY34=0,0,IF(BW34=0,1,BY34/BW34))</f>
        <v>2.1690005408978905E-2</v>
      </c>
      <c r="CA34" s="18">
        <f>SUMIF($C$6:BZ$6,CA$5,$C34:BZ34)</f>
        <v>1611798</v>
      </c>
      <c r="CB34" s="73">
        <f ca="1">SUMIF($C$6:CA$6,CB$5,$C34:CA34)</f>
        <v>1649277</v>
      </c>
      <c r="CC34" s="18">
        <f ca="1">SUM(CB34-CA34)</f>
        <v>37479</v>
      </c>
      <c r="CD34" s="19">
        <f ca="1">IF(CC34=0,0,IF(CA34=0,1,CC34/CA34))</f>
        <v>2.3252913826670586E-2</v>
      </c>
      <c r="CE34" s="18">
        <f>+DJ34</f>
        <v>155069</v>
      </c>
      <c r="CF34" s="73">
        <f ca="1">OFFSET(DJ34,0,14,1,1)</f>
        <v>153557</v>
      </c>
      <c r="CG34" s="18">
        <f ca="1">SUM(CF34-CE34)</f>
        <v>-1512</v>
      </c>
      <c r="CH34" s="19">
        <f ca="1">IF(CG34=0,0,IF(CE34=0,1,CG34/CE34))</f>
        <v>-9.7504981653328514E-3</v>
      </c>
      <c r="CI34" s="18">
        <f>SUMIF($C$6:CH$6,CI$5,$C34:CH34)</f>
        <v>1766867</v>
      </c>
      <c r="CJ34" s="73">
        <f ca="1">SUMIF($C$6:CI$6,CJ$5,$C34:CI34)</f>
        <v>1802834</v>
      </c>
      <c r="CK34" s="18">
        <f ca="1">SUM(CJ34-CI34)</f>
        <v>35967</v>
      </c>
      <c r="CL34" s="19">
        <f ca="1">IF(CK34=0,0,IF(CI34=0,1,CK34/CI34))</f>
        <v>2.035637090963836E-2</v>
      </c>
      <c r="CM34" s="18">
        <f>+DK34</f>
        <v>161835</v>
      </c>
      <c r="CN34" s="73">
        <f ca="1">OFFSET(DK34,0,14,1,1)</f>
        <v>160882</v>
      </c>
      <c r="CO34" s="18">
        <f ca="1">SUM(CN34-CM34)</f>
        <v>-953</v>
      </c>
      <c r="CP34" s="19">
        <f ca="1">IF(CO34=0,0,IF(CM34=0,1,CO34/CM34))</f>
        <v>-5.8887138134519727E-3</v>
      </c>
      <c r="CQ34" s="18">
        <f>SUMIF($C$6:CP$6,CQ$5,$C34:CP34)</f>
        <v>1928702</v>
      </c>
      <c r="CR34" s="73">
        <f ca="1">SUMIF($C$6:CQ$6,CR$5,$C34:CQ34)</f>
        <v>1963716</v>
      </c>
      <c r="CS34" s="18">
        <f ca="1">SUM(CR34-CQ34)</f>
        <v>35014</v>
      </c>
      <c r="CT34" s="19">
        <f ca="1">IF(CS34=0,0,IF(CQ34=0,1,CS34/CQ34))</f>
        <v>1.8154178302298644E-2</v>
      </c>
      <c r="CW34" t="s">
        <v>74</v>
      </c>
      <c r="CX34" t="s">
        <v>6</v>
      </c>
      <c r="CZ34" s="74">
        <f>SUMIF(IBA!$A$93:$A$103,'2012-2013'!CZ$7,IBA!D$93:D$103)</f>
        <v>135758</v>
      </c>
      <c r="DA34" s="74">
        <f>SUMIF(IBA!$A$93:$A$103,'2012-2013'!DA$7,IBA!E$93:E$103)</f>
        <v>136169</v>
      </c>
      <c r="DB34" s="74">
        <f>SUMIF(IBA!$A$93:$A$103,'2012-2013'!DB$7,IBA!F$93:F$103)</f>
        <v>154407</v>
      </c>
      <c r="DC34" s="74">
        <f>SUMIF(IBA!$A$93:$A$103,'2012-2013'!DC$7,IBA!G$93:G$103)</f>
        <v>155554</v>
      </c>
      <c r="DD34" s="74">
        <f>SUMIF(IBA!$A$93:$A$103,'2012-2013'!DD$7,IBA!H$93:H$103)</f>
        <v>162457</v>
      </c>
      <c r="DE34" s="74">
        <f>SUMIF(IBA!$A$93:$A$103,'2012-2013'!DE$7,IBA!I$93:I$103)</f>
        <v>164518</v>
      </c>
      <c r="DF34" s="74">
        <f>SUMIF(IBA!$A$93:$A$103,'2012-2013'!DF$7,IBA!J$93:J$103)</f>
        <v>183281</v>
      </c>
      <c r="DG34" s="74">
        <f>SUMIF(IBA!$A$93:$A$103,'2012-2013'!DG$7,IBA!K$93:K$103)</f>
        <v>183419</v>
      </c>
      <c r="DH34" s="74">
        <f>SUMIF(IBA!$A$93:$A$103,'2012-2013'!DH$7,IBA!L$93:L$103)</f>
        <v>169845</v>
      </c>
      <c r="DI34" s="74">
        <f>SUMIF(IBA!$A$93:$A$103,'2012-2013'!DI$7,IBA!M$93:M$103)</f>
        <v>166390</v>
      </c>
      <c r="DJ34" s="74">
        <f>SUMIF(IBA!$A$93:$A$103,'2012-2013'!DJ$7,IBA!N$93:N$103)</f>
        <v>155069</v>
      </c>
      <c r="DK34" s="74">
        <f>SUMIF(IBA!$A$93:$A$103,'2012-2013'!DK$7,IBA!O$93:O$103)</f>
        <v>161835</v>
      </c>
      <c r="DN34" s="74">
        <f>SUMIF(IBA!$A$93:$A$103,'2012-2013'!DN$7,IBA!D$93:D$103)</f>
        <v>140060</v>
      </c>
      <c r="DO34" s="74">
        <f>SUMIF(IBA!$A$93:$A$103,'2012-2013'!DO$7,IBA!E$93:E$103)</f>
        <v>136761</v>
      </c>
      <c r="DP34" s="74">
        <f>SUMIF(IBA!$A$93:$A$103,'2012-2013'!DP$7,IBA!F$93:F$103)</f>
        <v>159384</v>
      </c>
      <c r="DQ34" s="74">
        <f>SUMIF(IBA!$A$93:$A$103,'2012-2013'!DQ$7,IBA!G$93:G$103)</f>
        <v>149604</v>
      </c>
      <c r="DR34" s="74">
        <f>SUMIF(IBA!$A$93:$A$103,'2012-2013'!DR$7,IBA!H$93:H$103)</f>
        <v>165113</v>
      </c>
      <c r="DS34" s="74">
        <f>SUMIF(IBA!$A$93:$A$103,'2012-2013'!DS$7,IBA!I$93:I$103)</f>
        <v>169360</v>
      </c>
      <c r="DT34" s="74">
        <f>SUMIF(IBA!$A$93:$A$103,'2012-2013'!DT$7,IBA!J$93:J$103)</f>
        <v>190322</v>
      </c>
      <c r="DU34" s="74">
        <f>SUMIF(IBA!$A$93:$A$103,'2012-2013'!DU$7,IBA!K$93:K$103)</f>
        <v>194898</v>
      </c>
      <c r="DV34" s="74">
        <f>SUMIF(IBA!$A$93:$A$103,'2012-2013'!DV$7,IBA!L$93:L$103)</f>
        <v>173776</v>
      </c>
      <c r="DW34" s="74">
        <f>SUMIF(IBA!$A$93:$A$103,'2012-2013'!DW$7,IBA!M$93:M$103)</f>
        <v>169999</v>
      </c>
      <c r="DX34" s="74">
        <f>SUMIF(IBA!$A$93:$A$103,'2012-2013'!DX$7,IBA!N$93:N$103)</f>
        <v>153557</v>
      </c>
      <c r="DY34" s="74">
        <f>SUMIF(IBA!$A$93:$A$103,'2012-2013'!DY$7,IBA!O$93:O$103)</f>
        <v>160882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7606</v>
      </c>
      <c r="D35" s="73">
        <f ca="1">OFFSET(CZ35,0,14,1,1)</f>
        <v>8235</v>
      </c>
      <c r="E35" s="18">
        <f ca="1">SUM(D35-C35)</f>
        <v>629</v>
      </c>
      <c r="F35" s="19">
        <f ca="1">IF(E35=0,0,IF(C35=0,1,E35/C35))</f>
        <v>8.2697870102550614E-2</v>
      </c>
      <c r="G35" s="18">
        <f>SUMIF($C$6:F$6,G$5,$C35:F35)</f>
        <v>7606</v>
      </c>
      <c r="H35" s="73">
        <f ca="1">SUMIF($C$6:G$6,H$5,$C35:G35)</f>
        <v>8235</v>
      </c>
      <c r="I35" s="18">
        <f ca="1">SUM(H35-G35)</f>
        <v>629</v>
      </c>
      <c r="J35" s="19">
        <f ca="1">IF(I35=0,0,IF(G35=0,1,I35/G35))</f>
        <v>8.2697870102550614E-2</v>
      </c>
      <c r="K35" s="18">
        <f>+DA35</f>
        <v>7832</v>
      </c>
      <c r="L35" s="73">
        <f ca="1">OFFSET(DA35,0,14,1,1)</f>
        <v>7723</v>
      </c>
      <c r="M35" s="18">
        <f ca="1">SUM(L35-K35)</f>
        <v>-109</v>
      </c>
      <c r="N35" s="19">
        <f ca="1">IF(M35=0,0,IF(K35=0,1,M35/K35))</f>
        <v>-1.3917262512768131E-2</v>
      </c>
      <c r="O35" s="18">
        <f>SUMIF($C$6:N$6,O$5,$C35:N35)</f>
        <v>15438</v>
      </c>
      <c r="P35" s="73">
        <f ca="1">SUMIF($C$6:O$6,P$5,$C35:O35)</f>
        <v>15958</v>
      </c>
      <c r="Q35" s="18">
        <f ca="1">SUM(P35-O35)</f>
        <v>520</v>
      </c>
      <c r="R35" s="19">
        <f ca="1">IF(Q35=0,0,IF(O35=0,1,Q35/O35))</f>
        <v>3.3683119575074492E-2</v>
      </c>
      <c r="S35" s="18">
        <f>+DB35</f>
        <v>8518</v>
      </c>
      <c r="T35" s="73">
        <f ca="1">OFFSET(DB35,0,14,1,1)</f>
        <v>8494</v>
      </c>
      <c r="U35" s="18">
        <f ca="1">SUM(T35-S35)</f>
        <v>-24</v>
      </c>
      <c r="V35" s="19">
        <f ca="1">IF(U35=0,0,IF(S35=0,1,U35/S35))</f>
        <v>-2.8175628081709321E-3</v>
      </c>
      <c r="W35" s="18">
        <f>SUMIF($C$6:V$6,W$5,$C35:V35)</f>
        <v>23956</v>
      </c>
      <c r="X35" s="73">
        <f ca="1">SUMIF($C$6:W$6,X$5,$C35:W35)</f>
        <v>24452</v>
      </c>
      <c r="Y35" s="18">
        <f ca="1">SUM(X35-W35)</f>
        <v>496</v>
      </c>
      <c r="Z35" s="19">
        <f ca="1">IF(Y35=0,0,IF(W35=0,1,Y35/W35))</f>
        <v>2.0704625146101184E-2</v>
      </c>
      <c r="AA35" s="18">
        <f>+DC35</f>
        <v>8364</v>
      </c>
      <c r="AB35" s="73">
        <f ca="1">OFFSET(DC35,0,14,1,1)</f>
        <v>8632</v>
      </c>
      <c r="AC35" s="18">
        <f ca="1">SUM(AB35-AA35)</f>
        <v>268</v>
      </c>
      <c r="AD35" s="19">
        <f ca="1">IF(AC35=0,0,IF(AA35=0,1,AC35/AA35))</f>
        <v>3.2042085126733622E-2</v>
      </c>
      <c r="AE35" s="18">
        <f>SUMIF($C$6:AD$6,AE$5,$C35:AD35)</f>
        <v>32320</v>
      </c>
      <c r="AF35" s="73">
        <f ca="1">SUMIF($C$6:AE$6,AF$5,$C35:AE35)</f>
        <v>33084</v>
      </c>
      <c r="AG35" s="18">
        <f ca="1">SUM(AF35-AE35)</f>
        <v>764</v>
      </c>
      <c r="AH35" s="19">
        <f ca="1">IF(AG35=0,0,IF(AE35=0,1,AG35/AE35))</f>
        <v>2.3638613861386139E-2</v>
      </c>
      <c r="AI35" s="18">
        <f>+DD35</f>
        <v>8922</v>
      </c>
      <c r="AJ35" s="73">
        <f ca="1">OFFSET(DD35,0,14,1,1)</f>
        <v>8518</v>
      </c>
      <c r="AK35" s="18">
        <f ca="1">SUM(AJ35-AI35)</f>
        <v>-404</v>
      </c>
      <c r="AL35" s="19">
        <f ca="1">IF(AK35=0,0,IF(AI35=0,1,AK35/AI35))</f>
        <v>-4.5281327056713741E-2</v>
      </c>
      <c r="AM35" s="18">
        <f>SUMIF($C$6:AL$6,AM$5,$C35:AL35)</f>
        <v>41242</v>
      </c>
      <c r="AN35" s="73">
        <f ca="1">SUMIF($C$6:AM$6,AN$5,$C35:AM35)</f>
        <v>41602</v>
      </c>
      <c r="AO35" s="18">
        <f ca="1">SUM(AN35-AM35)</f>
        <v>360</v>
      </c>
      <c r="AP35" s="19">
        <f ca="1">IF(AO35=0,0,IF(AM35=0,1,AO35/AM35))</f>
        <v>8.7289656175743181E-3</v>
      </c>
      <c r="AQ35" s="18">
        <f>+DE35</f>
        <v>8439</v>
      </c>
      <c r="AR35" s="73">
        <f ca="1">OFFSET(DE35,0,14,1,1)</f>
        <v>8036</v>
      </c>
      <c r="AS35" s="18">
        <f ca="1">SUM(AR35-AQ35)</f>
        <v>-403</v>
      </c>
      <c r="AT35" s="19">
        <f ca="1">IF(AS35=0,0,IF(AQ35=0,1,AS35/AQ35))</f>
        <v>-4.7754473278824504E-2</v>
      </c>
      <c r="AU35" s="18">
        <f>SUMIF($C$6:AT$6,AU$5,$C35:AT35)</f>
        <v>49681</v>
      </c>
      <c r="AV35" s="73">
        <f ca="1">SUMIF($C$6:AU$6,AV$5,$C35:AU35)</f>
        <v>49638</v>
      </c>
      <c r="AW35" s="18">
        <f ca="1">SUM(AV35-AU35)</f>
        <v>-43</v>
      </c>
      <c r="AX35" s="19">
        <f ca="1">IF(AW35=0,0,IF(AU35=0,1,AW35/AU35))</f>
        <v>-8.6552203055494049E-4</v>
      </c>
      <c r="AY35" s="18">
        <f>+DF35</f>
        <v>7974</v>
      </c>
      <c r="AZ35" s="73">
        <f ca="1">OFFSET(DF35,0,14,1,1)</f>
        <v>8101</v>
      </c>
      <c r="BA35" s="18">
        <f ca="1">SUM(AZ35-AY35)</f>
        <v>127</v>
      </c>
      <c r="BB35" s="19">
        <f ca="1">IF(BA35=0,0,IF(AY35=0,1,BA35/AY35))</f>
        <v>1.5926761976423377E-2</v>
      </c>
      <c r="BC35" s="18">
        <f>SUMIF($C$6:BB$6,BC$5,$C35:BB35)</f>
        <v>57655</v>
      </c>
      <c r="BD35" s="73">
        <f ca="1">SUMIF($C$6:BC$6,BD$5,$C35:BC35)</f>
        <v>57739</v>
      </c>
      <c r="BE35" s="18">
        <f ca="1">SUM(BD35-BC35)</f>
        <v>84</v>
      </c>
      <c r="BF35" s="19">
        <f ca="1">IF(BE35=0,0,IF(BC35=0,1,BE35/BC35))</f>
        <v>1.4569421559274998E-3</v>
      </c>
      <c r="BG35" s="18">
        <f>+DG35</f>
        <v>7938</v>
      </c>
      <c r="BH35" s="73">
        <f ca="1">OFFSET(DG35,0,14,1,1)</f>
        <v>8288</v>
      </c>
      <c r="BI35" s="18">
        <f ca="1">SUM(BH35-BG35)</f>
        <v>350</v>
      </c>
      <c r="BJ35" s="19">
        <f ca="1">IF(BI35=0,0,IF(BG35=0,1,BI35/BG35))</f>
        <v>4.4091710758377423E-2</v>
      </c>
      <c r="BK35" s="18">
        <f>SUMIF($C$6:BJ$6,BK$5,$C35:BJ35)</f>
        <v>65593</v>
      </c>
      <c r="BL35" s="73">
        <f ca="1">SUMIF($C$6:BK$6,BL$5,$C35:BK35)</f>
        <v>66027</v>
      </c>
      <c r="BM35" s="18">
        <f ca="1">SUM(BL35-BK35)</f>
        <v>434</v>
      </c>
      <c r="BN35" s="19">
        <f ca="1">IF(BM35=0,0,IF(BK35=0,1,BM35/BK35))</f>
        <v>6.6165596938697726E-3</v>
      </c>
      <c r="BO35" s="18">
        <f>+DH35</f>
        <v>7785</v>
      </c>
      <c r="BP35" s="73">
        <f ca="1">OFFSET(DH35,0,14,1,1)</f>
        <v>7700</v>
      </c>
      <c r="BQ35" s="18">
        <f ca="1">SUM(BP35-BO35)</f>
        <v>-85</v>
      </c>
      <c r="BR35" s="19">
        <f ca="1">IF(BQ35=0,0,IF(BO35=0,1,BQ35/BO35))</f>
        <v>-1.0918432883750802E-2</v>
      </c>
      <c r="BS35" s="18">
        <f>SUMIF($C$6:BR$6,BS$5,$C35:BR35)</f>
        <v>73378</v>
      </c>
      <c r="BT35" s="73">
        <f ca="1">SUMIF($C$6:BS$6,BT$5,$C35:BS35)</f>
        <v>73727</v>
      </c>
      <c r="BU35" s="18">
        <f ca="1">SUM(BT35-BS35)</f>
        <v>349</v>
      </c>
      <c r="BV35" s="19">
        <f ca="1">IF(BU35=0,0,IF(BS35=0,1,BU35/BS35))</f>
        <v>4.7561939545912946E-3</v>
      </c>
      <c r="BW35" s="18">
        <f>+DI35</f>
        <v>8807</v>
      </c>
      <c r="BX35" s="73">
        <f ca="1">OFFSET(DI35,0,14,1,1)</f>
        <v>8368</v>
      </c>
      <c r="BY35" s="18">
        <f ca="1">SUM(BX35-BW35)</f>
        <v>-439</v>
      </c>
      <c r="BZ35" s="19">
        <f ca="1">IF(BY35=0,0,IF(BW35=0,1,BY35/BW35))</f>
        <v>-4.9846712842057453E-2</v>
      </c>
      <c r="CA35" s="18">
        <f>SUMIF($C$6:BZ$6,CA$5,$C35:BZ35)</f>
        <v>82185</v>
      </c>
      <c r="CB35" s="73">
        <f ca="1">SUMIF($C$6:CA$6,CB$5,$C35:CA35)</f>
        <v>82095</v>
      </c>
      <c r="CC35" s="18">
        <f ca="1">SUM(CB35-CA35)</f>
        <v>-90</v>
      </c>
      <c r="CD35" s="19">
        <f ca="1">IF(CC35=0,0,IF(CA35=0,1,CC35/CA35))</f>
        <v>-1.0950903449534588E-3</v>
      </c>
      <c r="CE35" s="18">
        <f>+DJ35</f>
        <v>7625</v>
      </c>
      <c r="CF35" s="73">
        <f ca="1">OFFSET(DJ35,0,14,1,1)</f>
        <v>7101</v>
      </c>
      <c r="CG35" s="18">
        <f ca="1">SUM(CF35-CE35)</f>
        <v>-524</v>
      </c>
      <c r="CH35" s="19">
        <f ca="1">IF(CG35=0,0,IF(CE35=0,1,CG35/CE35))</f>
        <v>-6.872131147540983E-2</v>
      </c>
      <c r="CI35" s="18">
        <f>SUMIF($C$6:CH$6,CI$5,$C35:CH35)</f>
        <v>89810</v>
      </c>
      <c r="CJ35" s="73">
        <f ca="1">SUMIF($C$6:CI$6,CJ$5,$C35:CI35)</f>
        <v>89196</v>
      </c>
      <c r="CK35" s="18">
        <f ca="1">SUM(CJ35-CI35)</f>
        <v>-614</v>
      </c>
      <c r="CL35" s="19">
        <f ca="1">IF(CK35=0,0,IF(CI35=0,1,CK35/CI35))</f>
        <v>-6.836655160895223E-3</v>
      </c>
      <c r="CM35" s="18">
        <f>+DK35</f>
        <v>6735</v>
      </c>
      <c r="CN35" s="73">
        <f ca="1">OFFSET(DK35,0,14,1,1)</f>
        <v>6352</v>
      </c>
      <c r="CO35" s="18">
        <f ca="1">SUM(CN35-CM35)</f>
        <v>-383</v>
      </c>
      <c r="CP35" s="19">
        <f ca="1">IF(CO35=0,0,IF(CM35=0,1,CO35/CM35))</f>
        <v>-5.6867112100965109E-2</v>
      </c>
      <c r="CQ35" s="18">
        <f>SUMIF($C$6:CP$6,CQ$5,$C35:CP35)</f>
        <v>96545</v>
      </c>
      <c r="CR35" s="73">
        <f ca="1">SUMIF($C$6:CQ$6,CR$5,$C35:CQ35)</f>
        <v>95548</v>
      </c>
      <c r="CS35" s="18">
        <f ca="1">SUM(CR35-CQ35)</f>
        <v>-997</v>
      </c>
      <c r="CT35" s="19">
        <f ca="1">IF(CS35=0,0,IF(CQ35=0,1,CS35/CQ35))</f>
        <v>-1.0326790615775027E-2</v>
      </c>
      <c r="CW35" t="s">
        <v>74</v>
      </c>
      <c r="CX35" t="s">
        <v>7</v>
      </c>
      <c r="CY35" s="7"/>
      <c r="CZ35" s="74">
        <f>SUMIF(IBA!$A$111:$A$121,'2012-2013'!CZ$7,IBA!D$111:D$121)</f>
        <v>7606</v>
      </c>
      <c r="DA35" s="74">
        <f>SUMIF(IBA!$A$111:$A$121,'2012-2013'!DA$7,IBA!E$111:E$121)</f>
        <v>7832</v>
      </c>
      <c r="DB35" s="74">
        <f>SUMIF(IBA!$A$111:$A$121,'2012-2013'!DB$7,IBA!F$111:F$121)</f>
        <v>8518</v>
      </c>
      <c r="DC35" s="74">
        <f>SUMIF(IBA!$A$111:$A$121,'2012-2013'!DC$7,IBA!G$111:G$121)</f>
        <v>8364</v>
      </c>
      <c r="DD35" s="74">
        <f>SUMIF(IBA!$A$111:$A$121,'2012-2013'!DD$7,IBA!H$111:H$121)</f>
        <v>8922</v>
      </c>
      <c r="DE35" s="74">
        <f>SUMIF(IBA!$A$111:$A$121,'2012-2013'!DE$7,IBA!I$111:I$121)</f>
        <v>8439</v>
      </c>
      <c r="DF35" s="74">
        <f>SUMIF(IBA!$A$111:$A$121,'2012-2013'!DF$7,IBA!J$111:J$121)</f>
        <v>7974</v>
      </c>
      <c r="DG35" s="74">
        <f>SUMIF(IBA!$A$111:$A$121,'2012-2013'!DG$7,IBA!K$111:K$121)</f>
        <v>7938</v>
      </c>
      <c r="DH35" s="74">
        <f>SUMIF(IBA!$A$111:$A$121,'2012-2013'!DH$7,IBA!L$111:L$121)</f>
        <v>7785</v>
      </c>
      <c r="DI35" s="74">
        <f>SUMIF(IBA!$A$111:$A$121,'2012-2013'!DI$7,IBA!M$111:M$121)</f>
        <v>8807</v>
      </c>
      <c r="DJ35" s="74">
        <f>SUMIF(IBA!$A$111:$A$121,'2012-2013'!DJ$7,IBA!N$111:N$121)</f>
        <v>7625</v>
      </c>
      <c r="DK35" s="74">
        <f>SUMIF(IBA!$A$111:$A$121,'2012-2013'!DK$7,IBA!O$111:O$121)</f>
        <v>6735</v>
      </c>
      <c r="DN35" s="74">
        <f>SUMIF(IBA!$A$111:$A$121,'2012-2013'!DN$7,IBA!D$111:D$121)</f>
        <v>8235</v>
      </c>
      <c r="DO35" s="74">
        <f>SUMIF(IBA!$A$111:$A$121,'2012-2013'!DO$7,IBA!E$111:E$121)</f>
        <v>7723</v>
      </c>
      <c r="DP35" s="74">
        <f>SUMIF(IBA!$A$111:$A$121,'2012-2013'!DP$7,IBA!F$111:F$121)</f>
        <v>8494</v>
      </c>
      <c r="DQ35" s="74">
        <f>SUMIF(IBA!$A$111:$A$121,'2012-2013'!DQ$7,IBA!G$111:G$121)</f>
        <v>8632</v>
      </c>
      <c r="DR35" s="74">
        <f>SUMIF(IBA!$A$111:$A$121,'2012-2013'!DR$7,IBA!H$111:H$121)</f>
        <v>8518</v>
      </c>
      <c r="DS35" s="74">
        <f>SUMIF(IBA!$A$111:$A$121,'2012-2013'!DS$7,IBA!I$111:I$121)</f>
        <v>8036</v>
      </c>
      <c r="DT35" s="74">
        <f>SUMIF(IBA!$A$111:$A$121,'2012-2013'!DT$7,IBA!J$111:J$121)</f>
        <v>8101</v>
      </c>
      <c r="DU35" s="74">
        <f>SUMIF(IBA!$A$111:$A$121,'2012-2013'!DU$7,IBA!K$111:K$121)</f>
        <v>8288</v>
      </c>
      <c r="DV35" s="74">
        <f>SUMIF(IBA!$A$111:$A$121,'2012-2013'!DV$7,IBA!L$111:L$121)</f>
        <v>7700</v>
      </c>
      <c r="DW35" s="74">
        <f>SUMIF(IBA!$A$111:$A$121,'2012-2013'!DW$7,IBA!M$111:M$121)</f>
        <v>8368</v>
      </c>
      <c r="DX35" s="74">
        <f>SUMIF(IBA!$A$111:$A$121,'2012-2013'!DX$7,IBA!N$111:N$121)</f>
        <v>7101</v>
      </c>
      <c r="DY35" s="74">
        <f>SUMIF(IBA!$A$111:$A$121,'2012-2013'!DY$7,IBA!O$111:O$121)</f>
        <v>6352</v>
      </c>
    </row>
    <row r="36" spans="1:130">
      <c r="A36" s="83"/>
      <c r="B36" s="26" t="s">
        <v>8</v>
      </c>
      <c r="C36" s="73">
        <f>+CZ36</f>
        <v>1119</v>
      </c>
      <c r="D36" s="73">
        <f ca="1">OFFSET(CZ36,0,14,1,1)</f>
        <v>1178</v>
      </c>
      <c r="E36" s="73">
        <f ca="1">SUM(D36-C36)</f>
        <v>59</v>
      </c>
      <c r="F36" s="19">
        <f ca="1">IF(E36=0,0,IF(C36=0,1,E36/C36))</f>
        <v>5.2725647899910633E-2</v>
      </c>
      <c r="G36" s="73">
        <f>SUMIF($C$6:F$6,G$5,$C36:F36)</f>
        <v>1119</v>
      </c>
      <c r="H36" s="73">
        <f ca="1">SUMIF($C$6:G$6,H$5,$C36:G36)</f>
        <v>1178</v>
      </c>
      <c r="I36" s="73">
        <f ca="1">SUM(H36-G36)</f>
        <v>59</v>
      </c>
      <c r="J36" s="19">
        <f ca="1">IF(I36=0,0,IF(G36=0,1,I36/G36))</f>
        <v>5.2725647899910633E-2</v>
      </c>
      <c r="K36" s="73">
        <f>+DA36</f>
        <v>1465</v>
      </c>
      <c r="L36" s="73">
        <f ca="1">OFFSET(DA36,0,14,1,1)</f>
        <v>1440</v>
      </c>
      <c r="M36" s="73">
        <f ca="1">SUM(L36-K36)</f>
        <v>-25</v>
      </c>
      <c r="N36" s="19">
        <f ca="1">IF(M36=0,0,IF(K36=0,1,M36/K36))</f>
        <v>-1.7064846416382253E-2</v>
      </c>
      <c r="O36" s="73">
        <f>SUMIF($C$6:N$6,O$5,$C36:N36)</f>
        <v>2584</v>
      </c>
      <c r="P36" s="73">
        <f ca="1">SUMIF($C$6:O$6,P$5,$C36:O36)</f>
        <v>2618</v>
      </c>
      <c r="Q36" s="73">
        <f ca="1">SUM(P36-O36)</f>
        <v>34</v>
      </c>
      <c r="R36" s="19">
        <f ca="1">IF(Q36=0,0,IF(O36=0,1,Q36/O36))</f>
        <v>1.3157894736842105E-2</v>
      </c>
      <c r="S36" s="73">
        <f>+DB36</f>
        <v>1292</v>
      </c>
      <c r="T36" s="73">
        <f ca="1">OFFSET(DB36,0,14,1,1)</f>
        <v>1496</v>
      </c>
      <c r="U36" s="73">
        <f ca="1">SUM(T36-S36)</f>
        <v>204</v>
      </c>
      <c r="V36" s="19">
        <f ca="1">IF(U36=0,0,IF(S36=0,1,U36/S36))</f>
        <v>0.15789473684210525</v>
      </c>
      <c r="W36" s="73">
        <f>SUMIF($C$6:V$6,W$5,$C36:V36)</f>
        <v>3876</v>
      </c>
      <c r="X36" s="73">
        <f ca="1">SUMIF($C$6:W$6,X$5,$C36:W36)</f>
        <v>4114</v>
      </c>
      <c r="Y36" s="73">
        <f ca="1">SUM(X36-W36)</f>
        <v>238</v>
      </c>
      <c r="Z36" s="19">
        <f ca="1">IF(Y36=0,0,IF(W36=0,1,Y36/W36))</f>
        <v>6.1403508771929821E-2</v>
      </c>
      <c r="AA36" s="73">
        <f>+DC36</f>
        <v>1607</v>
      </c>
      <c r="AB36" s="73">
        <f ca="1">OFFSET(DC36,0,14,1,1)</f>
        <v>1265</v>
      </c>
      <c r="AC36" s="73">
        <f ca="1">SUM(AB36-AA36)</f>
        <v>-342</v>
      </c>
      <c r="AD36" s="19">
        <f ca="1">IF(AC36=0,0,IF(AA36=0,1,AC36/AA36))</f>
        <v>-0.21281891723708773</v>
      </c>
      <c r="AE36" s="73">
        <f>SUMIF($C$6:AD$6,AE$5,$C36:AD36)</f>
        <v>5483</v>
      </c>
      <c r="AF36" s="73">
        <f ca="1">SUMIF($C$6:AE$6,AF$5,$C36:AE36)</f>
        <v>5379</v>
      </c>
      <c r="AG36" s="73">
        <f ca="1">SUM(AF36-AE36)</f>
        <v>-104</v>
      </c>
      <c r="AH36" s="19">
        <f ca="1">IF(AG36=0,0,IF(AE36=0,1,AG36/AE36))</f>
        <v>-1.896771840233449E-2</v>
      </c>
      <c r="AI36" s="73">
        <f>+DD36</f>
        <v>4378</v>
      </c>
      <c r="AJ36" s="73">
        <f ca="1">OFFSET(DD36,0,14,1,1)</f>
        <v>4181</v>
      </c>
      <c r="AK36" s="73">
        <f ca="1">SUM(AJ36-AI36)</f>
        <v>-197</v>
      </c>
      <c r="AL36" s="19">
        <f ca="1">IF(AK36=0,0,IF(AI36=0,1,AK36/AI36))</f>
        <v>-4.4997715851987211E-2</v>
      </c>
      <c r="AM36" s="73">
        <f>SUMIF($C$6:AL$6,AM$5,$C36:AL36)</f>
        <v>9861</v>
      </c>
      <c r="AN36" s="73">
        <f ca="1">SUMIF($C$6:AM$6,AN$5,$C36:AM36)</f>
        <v>9560</v>
      </c>
      <c r="AO36" s="73">
        <f ca="1">SUM(AN36-AM36)</f>
        <v>-301</v>
      </c>
      <c r="AP36" s="19">
        <f ca="1">IF(AO36=0,0,IF(AM36=0,1,AO36/AM36))</f>
        <v>-3.0524287597606732E-2</v>
      </c>
      <c r="AQ36" s="73">
        <f>+DE36</f>
        <v>7083</v>
      </c>
      <c r="AR36" s="73">
        <f ca="1">OFFSET(DE36,0,14,1,1)</f>
        <v>6850</v>
      </c>
      <c r="AS36" s="73">
        <f ca="1">SUM(AR36-AQ36)</f>
        <v>-233</v>
      </c>
      <c r="AT36" s="19">
        <f ca="1">IF(AS36=0,0,IF(AQ36=0,1,AS36/AQ36))</f>
        <v>-3.2895665678384867E-2</v>
      </c>
      <c r="AU36" s="73">
        <f>SUMIF($C$6:AT$6,AU$5,$C36:AT36)</f>
        <v>16944</v>
      </c>
      <c r="AV36" s="73">
        <f ca="1">SUMIF($C$6:AU$6,AV$5,$C36:AU36)</f>
        <v>16410</v>
      </c>
      <c r="AW36" s="73">
        <f ca="1">SUM(AV36-AU36)</f>
        <v>-534</v>
      </c>
      <c r="AX36" s="19">
        <f ca="1">IF(AW36=0,0,IF(AU36=0,1,AW36/AU36))</f>
        <v>-3.1515580736543911E-2</v>
      </c>
      <c r="AY36" s="73">
        <f>+DF36</f>
        <v>8361</v>
      </c>
      <c r="AZ36" s="73">
        <f ca="1">OFFSET(DF36,0,14,1,1)</f>
        <v>8327</v>
      </c>
      <c r="BA36" s="73">
        <f ca="1">SUM(AZ36-AY36)</f>
        <v>-34</v>
      </c>
      <c r="BB36" s="19">
        <f ca="1">IF(BA36=0,0,IF(AY36=0,1,BA36/AY36))</f>
        <v>-4.0664992225810312E-3</v>
      </c>
      <c r="BC36" s="73">
        <f>SUMIF($C$6:BB$6,BC$5,$C36:BB36)</f>
        <v>25305</v>
      </c>
      <c r="BD36" s="73">
        <f ca="1">SUMIF($C$6:BC$6,BD$5,$C36:BC36)</f>
        <v>24737</v>
      </c>
      <c r="BE36" s="73">
        <f ca="1">SUM(BD36-BC36)</f>
        <v>-568</v>
      </c>
      <c r="BF36" s="19">
        <f ca="1">IF(BE36=0,0,IF(BC36=0,1,BE36/BC36))</f>
        <v>-2.2446156885990911E-2</v>
      </c>
      <c r="BG36" s="73">
        <f>+DG36</f>
        <v>9347</v>
      </c>
      <c r="BH36" s="73">
        <f ca="1">OFFSET(DG36,0,14,1,1)</f>
        <v>9814</v>
      </c>
      <c r="BI36" s="73">
        <f ca="1">SUM(BH36-BG36)</f>
        <v>467</v>
      </c>
      <c r="BJ36" s="19">
        <f ca="1">IF(BI36=0,0,IF(BG36=0,1,BI36/BG36))</f>
        <v>4.9962554830426872E-2</v>
      </c>
      <c r="BK36" s="73">
        <f>SUMIF($C$6:BJ$6,BK$5,$C36:BJ36)</f>
        <v>34652</v>
      </c>
      <c r="BL36" s="73">
        <f ca="1">SUMIF($C$6:BK$6,BL$5,$C36:BK36)</f>
        <v>34551</v>
      </c>
      <c r="BM36" s="73">
        <f ca="1">SUM(BL36-BK36)</f>
        <v>-101</v>
      </c>
      <c r="BN36" s="19">
        <f ca="1">IF(BM36=0,0,IF(BK36=0,1,BM36/BK36))</f>
        <v>-2.9146946785178346E-3</v>
      </c>
      <c r="BO36" s="73">
        <f>+DH36</f>
        <v>5564</v>
      </c>
      <c r="BP36" s="73">
        <f ca="1">OFFSET(DH36,0,14,1,1)</f>
        <v>5602</v>
      </c>
      <c r="BQ36" s="73">
        <f ca="1">SUM(BP36-BO36)</f>
        <v>38</v>
      </c>
      <c r="BR36" s="19">
        <f ca="1">IF(BQ36=0,0,IF(BO36=0,1,BQ36/BO36))</f>
        <v>6.8296189791516894E-3</v>
      </c>
      <c r="BS36" s="73">
        <f>SUMIF($C$6:BR$6,BS$5,$C36:BR36)</f>
        <v>40216</v>
      </c>
      <c r="BT36" s="73">
        <f ca="1">SUMIF($C$6:BS$6,BT$5,$C36:BS36)</f>
        <v>40153</v>
      </c>
      <c r="BU36" s="73">
        <f ca="1">SUM(BT36-BS36)</f>
        <v>-63</v>
      </c>
      <c r="BV36" s="19">
        <f ca="1">IF(BU36=0,0,IF(BS36=0,1,BU36/BS36))</f>
        <v>-1.5665406803262382E-3</v>
      </c>
      <c r="BW36" s="73">
        <f>+DI36</f>
        <v>2742</v>
      </c>
      <c r="BX36" s="73">
        <f ca="1">OFFSET(DI36,0,14,1,1)</f>
        <v>2932</v>
      </c>
      <c r="BY36" s="73">
        <f ca="1">SUM(BX36-BW36)</f>
        <v>190</v>
      </c>
      <c r="BZ36" s="19">
        <f ca="1">IF(BY36=0,0,IF(BW36=0,1,BY36/BW36))</f>
        <v>6.929248723559446E-2</v>
      </c>
      <c r="CA36" s="73">
        <f>SUMIF($C$6:BZ$6,CA$5,$C36:BZ36)</f>
        <v>42958</v>
      </c>
      <c r="CB36" s="73">
        <f ca="1">SUMIF($C$6:CA$6,CB$5,$C36:CA36)</f>
        <v>43085</v>
      </c>
      <c r="CC36" s="73">
        <f ca="1">SUM(CB36-CA36)</f>
        <v>127</v>
      </c>
      <c r="CD36" s="19">
        <f ca="1">IF(CC36=0,0,IF(CA36=0,1,CC36/CA36))</f>
        <v>2.9563759951580612E-3</v>
      </c>
      <c r="CE36" s="73">
        <f>+DJ36</f>
        <v>1272</v>
      </c>
      <c r="CF36" s="73">
        <f ca="1">OFFSET(DJ36,0,14,1,1)</f>
        <v>1218</v>
      </c>
      <c r="CG36" s="73">
        <f ca="1">SUM(CF36-CE36)</f>
        <v>-54</v>
      </c>
      <c r="CH36" s="19">
        <f ca="1">IF(CG36=0,0,IF(CE36=0,1,CG36/CE36))</f>
        <v>-4.2452830188679243E-2</v>
      </c>
      <c r="CI36" s="73">
        <f>SUMIF($C$6:CH$6,CI$5,$C36:CH36)</f>
        <v>44230</v>
      </c>
      <c r="CJ36" s="73">
        <f ca="1">SUMIF($C$6:CI$6,CJ$5,$C36:CI36)</f>
        <v>44303</v>
      </c>
      <c r="CK36" s="73">
        <f ca="1">SUM(CJ36-CI36)</f>
        <v>73</v>
      </c>
      <c r="CL36" s="19">
        <f ca="1">IF(CK36=0,0,IF(CI36=0,1,CK36/CI36))</f>
        <v>1.6504634863215013E-3</v>
      </c>
      <c r="CM36" s="73">
        <f>+DK36</f>
        <v>972</v>
      </c>
      <c r="CN36" s="73">
        <f ca="1">OFFSET(DK36,0,14,1,1)</f>
        <v>891</v>
      </c>
      <c r="CO36" s="73">
        <f ca="1">SUM(CN36-CM36)</f>
        <v>-81</v>
      </c>
      <c r="CP36" s="19">
        <f ca="1">IF(CO36=0,0,IF(CM36=0,1,CO36/CM36))</f>
        <v>-8.3333333333333329E-2</v>
      </c>
      <c r="CQ36" s="73">
        <f>SUMIF($C$6:CP$6,CQ$5,$C36:CP36)</f>
        <v>45202</v>
      </c>
      <c r="CR36" s="73">
        <f ca="1">SUMIF($C$6:CQ$6,CR$5,$C36:CQ36)</f>
        <v>45194</v>
      </c>
      <c r="CS36" s="73">
        <f ca="1">SUM(CR36-CQ36)</f>
        <v>-8</v>
      </c>
      <c r="CT36" s="19">
        <f ca="1">IF(CS36=0,0,IF(CQ36=0,1,CS36/CQ36))</f>
        <v>-1.7698331932215389E-4</v>
      </c>
      <c r="CW36" t="s">
        <v>74</v>
      </c>
      <c r="CX36" t="s">
        <v>8</v>
      </c>
      <c r="CY36" s="7"/>
      <c r="CZ36" s="74">
        <f>SUMIF(IBA!$A$129:$A$139,'2012-2013'!CZ$7,IBA!D$129:D$139)</f>
        <v>1119</v>
      </c>
      <c r="DA36" s="74">
        <f>SUMIF(IBA!$A$129:$A$139,'2012-2013'!DA$7,IBA!E$129:E$139)</f>
        <v>1465</v>
      </c>
      <c r="DB36" s="74">
        <f>SUMIF(IBA!$A$129:$A$139,'2012-2013'!DB$7,IBA!F$129:F$139)</f>
        <v>1292</v>
      </c>
      <c r="DC36" s="74">
        <f>SUMIF(IBA!$A$129:$A$139,'2012-2013'!DC$7,IBA!G$129:G$139)</f>
        <v>1607</v>
      </c>
      <c r="DD36" s="74">
        <f>SUMIF(IBA!$A$129:$A$139,'2012-2013'!DD$7,IBA!H$129:H$139)</f>
        <v>4378</v>
      </c>
      <c r="DE36" s="74">
        <f>SUMIF(IBA!$A$129:$A$139,'2012-2013'!DE$7,IBA!I$129:I$139)</f>
        <v>7083</v>
      </c>
      <c r="DF36" s="74">
        <f>SUMIF(IBA!$A$129:$A$139,'2012-2013'!DF$7,IBA!J$129:J$139)</f>
        <v>8361</v>
      </c>
      <c r="DG36" s="74">
        <f>SUMIF(IBA!$A$129:$A$139,'2012-2013'!DG$7,IBA!K$129:K$139)</f>
        <v>9347</v>
      </c>
      <c r="DH36" s="74">
        <f>SUMIF(IBA!$A$129:$A$139,'2012-2013'!DH$7,IBA!L$129:L$139)</f>
        <v>5564</v>
      </c>
      <c r="DI36" s="74">
        <f>SUMIF(IBA!$A$129:$A$139,'2012-2013'!DI$7,IBA!M$129:M$139)</f>
        <v>2742</v>
      </c>
      <c r="DJ36" s="74">
        <f>SUMIF(IBA!$A$129:$A$139,'2012-2013'!DJ$7,IBA!N$129:N$139)</f>
        <v>1272</v>
      </c>
      <c r="DK36" s="74">
        <f>SUMIF(IBA!$A$129:$A$139,'2012-2013'!DK$7,IBA!O$129:O$139)</f>
        <v>972</v>
      </c>
      <c r="DN36" s="74">
        <f>SUMIF(IBA!$A$129:$A$139,'2012-2013'!DN$7,IBA!D$129:D$139)</f>
        <v>1178</v>
      </c>
      <c r="DO36" s="74">
        <f>SUMIF(IBA!$A$129:$A$139,'2012-2013'!DO$7,IBA!E$129:E$139)</f>
        <v>1440</v>
      </c>
      <c r="DP36" s="74">
        <f>SUMIF(IBA!$A$129:$A$139,'2012-2013'!DP$7,IBA!F$129:F$139)</f>
        <v>1496</v>
      </c>
      <c r="DQ36" s="74">
        <f>SUMIF(IBA!$A$129:$A$139,'2012-2013'!DQ$7,IBA!G$129:G$139)</f>
        <v>1265</v>
      </c>
      <c r="DR36" s="74">
        <f>SUMIF(IBA!$A$129:$A$139,'2012-2013'!DR$7,IBA!H$129:H$139)</f>
        <v>4181</v>
      </c>
      <c r="DS36" s="74">
        <f>SUMIF(IBA!$A$129:$A$139,'2012-2013'!DS$7,IBA!I$129:I$139)</f>
        <v>6850</v>
      </c>
      <c r="DT36" s="74">
        <f>SUMIF(IBA!$A$129:$A$139,'2012-2013'!DT$7,IBA!J$129:J$139)</f>
        <v>8327</v>
      </c>
      <c r="DU36" s="74">
        <f>SUMIF(IBA!$A$129:$A$139,'2012-2013'!DU$7,IBA!K$129:K$139)</f>
        <v>9814</v>
      </c>
      <c r="DV36" s="74">
        <f>SUMIF(IBA!$A$129:$A$139,'2012-2013'!DV$7,IBA!L$129:L$139)</f>
        <v>5602</v>
      </c>
      <c r="DW36" s="74">
        <f>SUMIF(IBA!$A$129:$A$139,'2012-2013'!DW$7,IBA!M$129:M$139)</f>
        <v>2932</v>
      </c>
      <c r="DX36" s="74">
        <f>SUMIF(IBA!$A$129:$A$139,'2012-2013'!DX$7,IBA!N$129:N$139)</f>
        <v>1218</v>
      </c>
      <c r="DY36" s="74">
        <f>SUMIF(IBA!$A$129:$A$139,'2012-2013'!DY$7,IBA!O$129:O$139)</f>
        <v>891</v>
      </c>
    </row>
    <row r="37" spans="1:130" s="7" customFormat="1">
      <c r="A37" s="75"/>
      <c r="B37" s="24" t="s">
        <v>9</v>
      </c>
      <c r="C37" s="12">
        <f>+SUM(C34:C36)</f>
        <v>144483</v>
      </c>
      <c r="D37" s="86">
        <f ca="1">+SUM(D34:D36)</f>
        <v>149473</v>
      </c>
      <c r="E37" s="12">
        <f ca="1">SUM(E34:E36)</f>
        <v>4990</v>
      </c>
      <c r="F37" s="13">
        <f ca="1">IF(E37=0,0,IF(C37=0,1,E37/C37))</f>
        <v>3.4536935141158479E-2</v>
      </c>
      <c r="G37" s="12">
        <f>SUM(G34:G36)</f>
        <v>144483</v>
      </c>
      <c r="H37" s="86">
        <f ca="1">SUM(H34:H36)</f>
        <v>149473</v>
      </c>
      <c r="I37" s="12">
        <f ca="1">SUM(I34:I36)</f>
        <v>4990</v>
      </c>
      <c r="J37" s="13">
        <f ca="1">IF(I37=0,0,IF(G37=0,1,I37/G37))</f>
        <v>3.4536935141158479E-2</v>
      </c>
      <c r="K37" s="12">
        <f>+SUM(K34:K36)</f>
        <v>145466</v>
      </c>
      <c r="L37" s="86">
        <f ca="1">+SUM(L34:L36)</f>
        <v>145924</v>
      </c>
      <c r="M37" s="12">
        <f ca="1">SUM(M34:M36)</f>
        <v>458</v>
      </c>
      <c r="N37" s="13">
        <f ca="1">IF(M37=0,0,IF(K37=0,1,M37/K37))</f>
        <v>3.1485020554631324E-3</v>
      </c>
      <c r="O37" s="12">
        <f>SUM(O34:O36)</f>
        <v>289949</v>
      </c>
      <c r="P37" s="86">
        <f ca="1">SUM(P34:P36)</f>
        <v>295397</v>
      </c>
      <c r="Q37" s="12">
        <f ca="1">SUM(Q34:Q36)</f>
        <v>5448</v>
      </c>
      <c r="R37" s="13">
        <f ca="1">IF(Q37=0,0,IF(O37=0,1,Q37/O37))</f>
        <v>1.8789511258876561E-2</v>
      </c>
      <c r="S37" s="12">
        <f>+SUM(S34:S36)</f>
        <v>164217</v>
      </c>
      <c r="T37" s="86">
        <f ca="1">+SUM(T34:T36)</f>
        <v>169374</v>
      </c>
      <c r="U37" s="12">
        <f ca="1">SUM(U34:U36)</f>
        <v>5157</v>
      </c>
      <c r="V37" s="13">
        <f ca="1">IF(U37=0,0,IF(S37=0,1,U37/S37))</f>
        <v>3.1403569666965052E-2</v>
      </c>
      <c r="W37" s="12">
        <f>SUM(W34:W36)</f>
        <v>454166</v>
      </c>
      <c r="X37" s="86">
        <f ca="1">SUM(X34:X36)</f>
        <v>464771</v>
      </c>
      <c r="Y37" s="12">
        <f ca="1">SUM(Y34:Y36)</f>
        <v>10605</v>
      </c>
      <c r="Z37" s="13">
        <f ca="1">IF(Y37=0,0,IF(W37=0,1,Y37/W37))</f>
        <v>2.3350492991549347E-2</v>
      </c>
      <c r="AA37" s="12">
        <f>+SUM(AA34:AA36)</f>
        <v>165525</v>
      </c>
      <c r="AB37" s="86">
        <f ca="1">+SUM(AB34:AB36)</f>
        <v>159501</v>
      </c>
      <c r="AC37" s="12">
        <f ca="1">SUM(AC34:AC36)</f>
        <v>-6024</v>
      </c>
      <c r="AD37" s="13">
        <f ca="1">IF(AC37=0,0,IF(AA37=0,1,AC37/AA37))</f>
        <v>-3.6393294064340734E-2</v>
      </c>
      <c r="AE37" s="12">
        <f>SUM(AE34:AE36)</f>
        <v>619691</v>
      </c>
      <c r="AF37" s="86">
        <f ca="1">SUM(AF34:AF36)</f>
        <v>624272</v>
      </c>
      <c r="AG37" s="12">
        <f ca="1">SUM(AG34:AG36)</f>
        <v>4581</v>
      </c>
      <c r="AH37" s="13">
        <f ca="1">IF(AG37=0,0,IF(AE37=0,1,AG37/AE37))</f>
        <v>7.392393951178894E-3</v>
      </c>
      <c r="AI37" s="12">
        <f>+SUM(AI34:AI36)</f>
        <v>175757</v>
      </c>
      <c r="AJ37" s="86">
        <f ca="1">+SUM(AJ34:AJ36)</f>
        <v>177812</v>
      </c>
      <c r="AK37" s="12">
        <f ca="1">SUM(AK34:AK36)</f>
        <v>2055</v>
      </c>
      <c r="AL37" s="13">
        <f ca="1">IF(AK37=0,0,IF(AI37=0,1,AK37/AI37))</f>
        <v>1.1692279681605853E-2</v>
      </c>
      <c r="AM37" s="12">
        <f>SUM(AM34:AM36)</f>
        <v>795448</v>
      </c>
      <c r="AN37" s="86">
        <f ca="1">SUM(AN34:AN36)</f>
        <v>802084</v>
      </c>
      <c r="AO37" s="12">
        <f ca="1">SUM(AO34:AO36)</f>
        <v>6636</v>
      </c>
      <c r="AP37" s="13">
        <f ca="1">IF(AO37=0,0,IF(AM37=0,1,AO37/AM37))</f>
        <v>8.3424686465991497E-3</v>
      </c>
      <c r="AQ37" s="12">
        <f>+SUM(AQ34:AQ36)</f>
        <v>180040</v>
      </c>
      <c r="AR37" s="86">
        <f ca="1">+SUM(AR34:AR36)</f>
        <v>184246</v>
      </c>
      <c r="AS37" s="12">
        <f ca="1">SUM(AS34:AS36)</f>
        <v>4206</v>
      </c>
      <c r="AT37" s="13">
        <f ca="1">IF(AS37=0,0,IF(AQ37=0,1,AS37/AQ37))</f>
        <v>2.336147522772717E-2</v>
      </c>
      <c r="AU37" s="12">
        <f>SUM(AU34:AU36)</f>
        <v>975488</v>
      </c>
      <c r="AV37" s="86">
        <f ca="1">SUM(AV34:AV36)</f>
        <v>986330</v>
      </c>
      <c r="AW37" s="12">
        <f ca="1">SUM(AW34:AW36)</f>
        <v>10842</v>
      </c>
      <c r="AX37" s="13">
        <f ca="1">IF(AW37=0,0,IF(AU37=0,1,AW37/AU37))</f>
        <v>1.1114437081747803E-2</v>
      </c>
      <c r="AY37" s="12">
        <f>+SUM(AY34:AY36)</f>
        <v>199616</v>
      </c>
      <c r="AZ37" s="86">
        <f ca="1">+SUM(AZ34:AZ36)</f>
        <v>206750</v>
      </c>
      <c r="BA37" s="12">
        <f ca="1">SUM(BA34:BA36)</f>
        <v>7134</v>
      </c>
      <c r="BB37" s="13">
        <f ca="1">IF(BA37=0,0,IF(AY37=0,1,BA37/AY37))</f>
        <v>3.5738618146841934E-2</v>
      </c>
      <c r="BC37" s="12">
        <f>SUM(BC34:BC36)</f>
        <v>1175104</v>
      </c>
      <c r="BD37" s="86">
        <f ca="1">SUM(BD34:BD36)</f>
        <v>1193080</v>
      </c>
      <c r="BE37" s="12">
        <f ca="1">SUM(BE34:BE36)</f>
        <v>17976</v>
      </c>
      <c r="BF37" s="13">
        <f ca="1">IF(BE37=0,0,IF(BC37=0,1,BE37/BC37))</f>
        <v>1.5297369424323293E-2</v>
      </c>
      <c r="BG37" s="12">
        <f>+SUM(BG34:BG36)</f>
        <v>200704</v>
      </c>
      <c r="BH37" s="86">
        <f ca="1">+SUM(BH34:BH36)</f>
        <v>213000</v>
      </c>
      <c r="BI37" s="12">
        <f ca="1">SUM(BI34:BI36)</f>
        <v>12296</v>
      </c>
      <c r="BJ37" s="13">
        <f ca="1">IF(BI37=0,0,IF(BG37=0,1,BI37/BG37))</f>
        <v>6.1264349489795922E-2</v>
      </c>
      <c r="BK37" s="12">
        <f>SUM(BK34:BK36)</f>
        <v>1375808</v>
      </c>
      <c r="BL37" s="86">
        <f ca="1">SUM(BL34:BL36)</f>
        <v>1406080</v>
      </c>
      <c r="BM37" s="12">
        <f ca="1">SUM(BM34:BM36)</f>
        <v>30272</v>
      </c>
      <c r="BN37" s="13">
        <f ca="1">IF(BM37=0,0,IF(BK37=0,1,BM37/BK37))</f>
        <v>2.200307019584128E-2</v>
      </c>
      <c r="BO37" s="12">
        <f>+SUM(BO34:BO36)</f>
        <v>183194</v>
      </c>
      <c r="BP37" s="86">
        <f ca="1">+SUM(BP34:BP36)</f>
        <v>187078</v>
      </c>
      <c r="BQ37" s="12">
        <f ca="1">SUM(BQ34:BQ36)</f>
        <v>3884</v>
      </c>
      <c r="BR37" s="13">
        <f ca="1">IF(BQ37=0,0,IF(BO37=0,1,BQ37/BO37))</f>
        <v>2.1201567736934615E-2</v>
      </c>
      <c r="BS37" s="12">
        <f>SUM(BS34:BS36)</f>
        <v>1559002</v>
      </c>
      <c r="BT37" s="86">
        <f ca="1">SUM(BT34:BT36)</f>
        <v>1593158</v>
      </c>
      <c r="BU37" s="12">
        <f ca="1">SUM(BU34:BU36)</f>
        <v>34156</v>
      </c>
      <c r="BV37" s="13">
        <f ca="1">IF(BU37=0,0,IF(BS37=0,1,BU37/BS37))</f>
        <v>2.1908887865442123E-2</v>
      </c>
      <c r="BW37" s="12">
        <f>+SUM(BW34:BW36)</f>
        <v>177939</v>
      </c>
      <c r="BX37" s="86">
        <f ca="1">+SUM(BX34:BX36)</f>
        <v>181299</v>
      </c>
      <c r="BY37" s="12">
        <f ca="1">SUM(BY34:BY36)</f>
        <v>3360</v>
      </c>
      <c r="BZ37" s="13">
        <f ca="1">IF(BY37=0,0,IF(BW37=0,1,BY37/BW37))</f>
        <v>1.8882875592197326E-2</v>
      </c>
      <c r="CA37" s="12">
        <f>SUM(CA34:CA36)</f>
        <v>1736941</v>
      </c>
      <c r="CB37" s="86">
        <f ca="1">SUM(CB34:CB36)</f>
        <v>1774457</v>
      </c>
      <c r="CC37" s="12">
        <f ca="1">SUM(CC34:CC36)</f>
        <v>37516</v>
      </c>
      <c r="CD37" s="13">
        <f ca="1">IF(CC37=0,0,IF(CA37=0,1,CC37/CA37))</f>
        <v>2.1598891384336027E-2</v>
      </c>
      <c r="CE37" s="12">
        <f>+SUM(CE34:CE36)</f>
        <v>163966</v>
      </c>
      <c r="CF37" s="86">
        <f ca="1">+SUM(CF34:CF36)</f>
        <v>161876</v>
      </c>
      <c r="CG37" s="12">
        <f ca="1">SUM(CG34:CG36)</f>
        <v>-2090</v>
      </c>
      <c r="CH37" s="13">
        <f ca="1">IF(CG37=0,0,IF(CE37=0,1,CG37/CE37))</f>
        <v>-1.2746545015430029E-2</v>
      </c>
      <c r="CI37" s="12">
        <f>SUM(CI34:CI36)</f>
        <v>1900907</v>
      </c>
      <c r="CJ37" s="86">
        <f ca="1">SUM(CJ34:CJ36)</f>
        <v>1936333</v>
      </c>
      <c r="CK37" s="12">
        <f ca="1">SUM(CK34:CK36)</f>
        <v>35426</v>
      </c>
      <c r="CL37" s="13">
        <f ca="1">IF(CK37=0,0,IF(CI37=0,1,CK37/CI37))</f>
        <v>1.8636366744927552E-2</v>
      </c>
      <c r="CM37" s="12">
        <f>+SUM(CM34:CM36)</f>
        <v>169542</v>
      </c>
      <c r="CN37" s="86">
        <f ca="1">+SUM(CN34:CN36)</f>
        <v>168125</v>
      </c>
      <c r="CO37" s="12">
        <f ca="1">SUM(CO34:CO36)</f>
        <v>-1417</v>
      </c>
      <c r="CP37" s="13">
        <f ca="1">IF(CO37=0,0,IF(CM37=0,1,CO37/CM37))</f>
        <v>-8.3578110438711356E-3</v>
      </c>
      <c r="CQ37" s="12">
        <f>SUM(CQ34:CQ36)</f>
        <v>2070449</v>
      </c>
      <c r="CR37" s="86">
        <f ca="1">SUM(CR34:CR36)</f>
        <v>2104458</v>
      </c>
      <c r="CS37" s="12">
        <f ca="1">SUM(CS34:CS36)</f>
        <v>34009</v>
      </c>
      <c r="CT37" s="13">
        <f ca="1">IF(CS37=0,0,IF(CQ37=0,1,CS37/CQ37))</f>
        <v>1.6425905685191956E-2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163824</v>
      </c>
      <c r="D39" s="73">
        <f ca="1">OFFSET(CZ39,0,14,1,1)</f>
        <v>170771</v>
      </c>
      <c r="E39" s="18">
        <f ca="1">SUM(D39-C39)</f>
        <v>6947</v>
      </c>
      <c r="F39" s="19">
        <f ca="1">IF(E39=0,0,IF(C39=0,1,E39/C39))</f>
        <v>4.2405264185955659E-2</v>
      </c>
      <c r="G39" s="18">
        <f>SUMIF($C$6:F$6,G$5,$C39:F39)</f>
        <v>163824</v>
      </c>
      <c r="H39" s="73">
        <f ca="1">SUMIF($C$6:G$6,H$5,$C39:G39)</f>
        <v>170771</v>
      </c>
      <c r="I39" s="18">
        <f ca="1">SUM(H39-G39)</f>
        <v>6947</v>
      </c>
      <c r="J39" s="19">
        <f ca="1">IF(I39=0,0,IF(G39=0,1,I39/G39))</f>
        <v>4.2405264185955659E-2</v>
      </c>
      <c r="K39" s="18">
        <f>+DA39</f>
        <v>163458</v>
      </c>
      <c r="L39" s="73">
        <f ca="1">OFFSET(DA39,0,14,1,1)</f>
        <v>159771</v>
      </c>
      <c r="M39" s="18">
        <f ca="1">SUM(L39-K39)</f>
        <v>-3687</v>
      </c>
      <c r="N39" s="19">
        <f ca="1">IF(M39=0,0,IF(K39=0,1,M39/K39))</f>
        <v>-2.25562529824175E-2</v>
      </c>
      <c r="O39" s="18">
        <f>SUMIF($C$6:N$6,O$5,$C39:N39)</f>
        <v>327282</v>
      </c>
      <c r="P39" s="73">
        <f ca="1">SUMIF($C$6:O$6,P$5,$C39:O39)</f>
        <v>330542</v>
      </c>
      <c r="Q39" s="18">
        <f ca="1">SUM(P39-O39)</f>
        <v>3260</v>
      </c>
      <c r="R39" s="19">
        <f ca="1">IF(Q39=0,0,IF(O39=0,1,Q39/O39))</f>
        <v>9.960828887625962E-3</v>
      </c>
      <c r="S39" s="18">
        <f>+DB39</f>
        <v>170869</v>
      </c>
      <c r="T39" s="73">
        <f ca="1">OFFSET(DB39,0,14,1,1)</f>
        <v>175993</v>
      </c>
      <c r="U39" s="18">
        <f ca="1">SUM(T39-S39)</f>
        <v>5124</v>
      </c>
      <c r="V39" s="19">
        <f ca="1">IF(U39=0,0,IF(S39=0,1,U39/S39))</f>
        <v>2.9987885456109652E-2</v>
      </c>
      <c r="W39" s="18">
        <f>SUMIF($C$6:V$6,W$5,$C39:V39)</f>
        <v>498151</v>
      </c>
      <c r="X39" s="73">
        <f ca="1">SUMIF($C$6:W$6,X$5,$C39:W39)</f>
        <v>506535</v>
      </c>
      <c r="Y39" s="18">
        <f ca="1">SUM(X39-W39)</f>
        <v>8384</v>
      </c>
      <c r="Z39" s="19">
        <f ca="1">IF(Y39=0,0,IF(W39=0,1,Y39/W39))</f>
        <v>1.6830238220941041E-2</v>
      </c>
      <c r="AA39" s="18">
        <f>+DC39</f>
        <v>180259</v>
      </c>
      <c r="AB39" s="73">
        <f ca="1">OFFSET(DC39,0,14,1,1)</f>
        <v>165716</v>
      </c>
      <c r="AC39" s="18">
        <f ca="1">SUM(AB39-AA39)</f>
        <v>-14543</v>
      </c>
      <c r="AD39" s="19">
        <f ca="1">IF(AC39=0,0,IF(AA39=0,1,AC39/AA39))</f>
        <v>-8.0678357252619848E-2</v>
      </c>
      <c r="AE39" s="18">
        <f>SUMIF($C$6:AD$6,AE$5,$C39:AD39)</f>
        <v>678410</v>
      </c>
      <c r="AF39" s="73">
        <f ca="1">SUMIF($C$6:AE$6,AF$5,$C39:AE39)</f>
        <v>672251</v>
      </c>
      <c r="AG39" s="18">
        <f ca="1">SUM(AF39-AE39)</f>
        <v>-6159</v>
      </c>
      <c r="AH39" s="19">
        <f ca="1">IF(AG39=0,0,IF(AE39=0,1,AG39/AE39))</f>
        <v>-9.0785807992217089E-3</v>
      </c>
      <c r="AI39" s="18">
        <f>+DD39</f>
        <v>192760</v>
      </c>
      <c r="AJ39" s="73">
        <f ca="1">OFFSET(DD39,0,14,1,1)</f>
        <v>188854</v>
      </c>
      <c r="AK39" s="18">
        <f ca="1">SUM(AJ39-AI39)</f>
        <v>-3906</v>
      </c>
      <c r="AL39" s="19">
        <f ca="1">IF(AK39=0,0,IF(AI39=0,1,AK39/AI39))</f>
        <v>-2.0263540153558829E-2</v>
      </c>
      <c r="AM39" s="18">
        <f>SUMIF($C$6:AL$6,AM$5,$C39:AL39)</f>
        <v>871170</v>
      </c>
      <c r="AN39" s="73">
        <f ca="1">SUMIF($C$6:AM$6,AN$5,$C39:AM39)</f>
        <v>861105</v>
      </c>
      <c r="AO39" s="18">
        <f ca="1">SUM(AN39-AM39)</f>
        <v>-10065</v>
      </c>
      <c r="AP39" s="19">
        <f ca="1">IF(AO39=0,0,IF(AM39=0,1,AO39/AM39))</f>
        <v>-1.1553428148352215E-2</v>
      </c>
      <c r="AQ39" s="18">
        <f>+DE39</f>
        <v>195219</v>
      </c>
      <c r="AR39" s="73">
        <f ca="1">OFFSET(DE39,0,14,1,1)</f>
        <v>178870</v>
      </c>
      <c r="AS39" s="18">
        <f ca="1">SUM(AR39-AQ39)</f>
        <v>-16349</v>
      </c>
      <c r="AT39" s="19">
        <f ca="1">IF(AS39=0,0,IF(AQ39=0,1,AS39/AQ39))</f>
        <v>-8.3746971350124738E-2</v>
      </c>
      <c r="AU39" s="18">
        <f>SUMIF($C$6:AT$6,AU$5,$C39:AT39)</f>
        <v>1066389</v>
      </c>
      <c r="AV39" s="73">
        <f ca="1">SUMIF($C$6:AU$6,AV$5,$C39:AU39)</f>
        <v>1039975</v>
      </c>
      <c r="AW39" s="18">
        <f ca="1">SUM(AV39-AU39)</f>
        <v>-26414</v>
      </c>
      <c r="AX39" s="19">
        <f ca="1">IF(AW39=0,0,IF(AU39=0,1,AW39/AU39))</f>
        <v>-2.4769572829427159E-2</v>
      </c>
      <c r="AY39" s="18">
        <f>+DF39</f>
        <v>193743</v>
      </c>
      <c r="AZ39" s="73">
        <f ca="1">OFFSET(DF39,0,14,1,1)</f>
        <v>200608</v>
      </c>
      <c r="BA39" s="18">
        <f ca="1">SUM(AZ39-AY39)</f>
        <v>6865</v>
      </c>
      <c r="BB39" s="19">
        <f ca="1">IF(BA39=0,0,IF(AY39=0,1,BA39/AY39))</f>
        <v>3.5433538243962365E-2</v>
      </c>
      <c r="BC39" s="18">
        <f>SUMIF($C$6:BB$6,BC$5,$C39:BB39)</f>
        <v>1260132</v>
      </c>
      <c r="BD39" s="73">
        <f ca="1">SUMIF($C$6:BC$6,BD$5,$C39:BC39)</f>
        <v>1240583</v>
      </c>
      <c r="BE39" s="18">
        <f ca="1">SUM(BD39-BC39)</f>
        <v>-19549</v>
      </c>
      <c r="BF39" s="19">
        <f ca="1">IF(BE39=0,0,IF(BC39=0,1,BE39/BC39))</f>
        <v>-1.5513454146073587E-2</v>
      </c>
      <c r="BG39" s="18">
        <f>+DG39</f>
        <v>204631</v>
      </c>
      <c r="BH39" s="73">
        <f ca="1">OFFSET(DG39,0,14,1,1)</f>
        <v>195142</v>
      </c>
      <c r="BI39" s="18">
        <f ca="1">SUM(BH39-BG39)</f>
        <v>-9489</v>
      </c>
      <c r="BJ39" s="19">
        <f ca="1">IF(BI39=0,0,IF(BG39=0,1,BI39/BG39))</f>
        <v>-4.637127316975434E-2</v>
      </c>
      <c r="BK39" s="18">
        <f>SUMIF($C$6:BJ$6,BK$5,$C39:BJ39)</f>
        <v>1464763</v>
      </c>
      <c r="BL39" s="73">
        <f ca="1">SUMIF($C$6:BK$6,BL$5,$C39:BK39)</f>
        <v>1435725</v>
      </c>
      <c r="BM39" s="18">
        <f ca="1">SUM(BL39-BK39)</f>
        <v>-29038</v>
      </c>
      <c r="BN39" s="19">
        <f ca="1">IF(BM39=0,0,IF(BK39=0,1,BM39/BK39))</f>
        <v>-1.9824367491532761E-2</v>
      </c>
      <c r="BO39" s="18">
        <f>+DH39</f>
        <v>188558</v>
      </c>
      <c r="BP39" s="73">
        <f ca="1">OFFSET(DH39,0,14,1,1)</f>
        <v>188217</v>
      </c>
      <c r="BQ39" s="18">
        <f ca="1">SUM(BP39-BO39)</f>
        <v>-341</v>
      </c>
      <c r="BR39" s="19">
        <f ca="1">IF(BQ39=0,0,IF(BO39=0,1,BQ39/BO39))</f>
        <v>-1.8084621177568705E-3</v>
      </c>
      <c r="BS39" s="18">
        <f>SUMIF($C$6:BR$6,BS$5,$C39:BR39)</f>
        <v>1653321</v>
      </c>
      <c r="BT39" s="73">
        <f ca="1">SUMIF($C$6:BS$6,BT$5,$C39:BS39)</f>
        <v>1623942</v>
      </c>
      <c r="BU39" s="18">
        <f ca="1">SUM(BT39-BS39)</f>
        <v>-29379</v>
      </c>
      <c r="BV39" s="19">
        <f ca="1">IF(BU39=0,0,IF(BS39=0,1,BU39/BS39))</f>
        <v>-1.7769689007760742E-2</v>
      </c>
      <c r="BW39" s="18">
        <f>+DI39</f>
        <v>193222</v>
      </c>
      <c r="BX39" s="73">
        <f ca="1">OFFSET(DI39,0,14,1,1)</f>
        <v>190640</v>
      </c>
      <c r="BY39" s="18">
        <f ca="1">SUM(BX39-BW39)</f>
        <v>-2582</v>
      </c>
      <c r="BZ39" s="19">
        <f ca="1">IF(BY39=0,0,IF(BW39=0,1,BY39/BW39))</f>
        <v>-1.3362867582366397E-2</v>
      </c>
      <c r="CA39" s="18">
        <f>SUMIF($C$6:BZ$6,CA$5,$C39:BZ39)</f>
        <v>1846543</v>
      </c>
      <c r="CB39" s="73">
        <f ca="1">SUMIF($C$6:CA$6,CB$5,$C39:CA39)</f>
        <v>1814582</v>
      </c>
      <c r="CC39" s="18">
        <f ca="1">SUM(CB39-CA39)</f>
        <v>-31961</v>
      </c>
      <c r="CD39" s="19">
        <f ca="1">IF(CC39=0,0,IF(CA39=0,1,CC39/CA39))</f>
        <v>-1.7308559833158502E-2</v>
      </c>
      <c r="CE39" s="18">
        <f>+DJ39</f>
        <v>188671</v>
      </c>
      <c r="CF39" s="73">
        <f ca="1">OFFSET(DJ39,0,14,1,1)</f>
        <v>175502</v>
      </c>
      <c r="CG39" s="18">
        <f ca="1">SUM(CF39-CE39)</f>
        <v>-13169</v>
      </c>
      <c r="CH39" s="19">
        <f ca="1">IF(CG39=0,0,IF(CE39=0,1,CG39/CE39))</f>
        <v>-6.979875020538398E-2</v>
      </c>
      <c r="CI39" s="18">
        <f>SUMIF($C$6:CH$6,CI$5,$C39:CH39)</f>
        <v>2035214</v>
      </c>
      <c r="CJ39" s="73">
        <f ca="1">SUMIF($C$6:CI$6,CJ$5,$C39:CI39)</f>
        <v>1990084</v>
      </c>
      <c r="CK39" s="18">
        <f ca="1">SUM(CJ39-CI39)</f>
        <v>-45130</v>
      </c>
      <c r="CL39" s="19">
        <f ca="1">IF(CK39=0,0,IF(CI39=0,1,CK39/CI39))</f>
        <v>-2.2174572305418496E-2</v>
      </c>
      <c r="CM39" s="18">
        <f>+DK39</f>
        <v>164240</v>
      </c>
      <c r="CN39" s="73">
        <f ca="1">OFFSET(DK39,0,14,1,1)</f>
        <v>163907</v>
      </c>
      <c r="CO39" s="18">
        <f ca="1">SUM(CN39-CM39)</f>
        <v>-333</v>
      </c>
      <c r="CP39" s="19">
        <f ca="1">IF(CO39=0,0,IF(CM39=0,1,CO39/CM39))</f>
        <v>-2.027520701412567E-3</v>
      </c>
      <c r="CQ39" s="18">
        <f>SUMIF($C$6:CP$6,CQ$5,$C39:CP39)</f>
        <v>2199454</v>
      </c>
      <c r="CR39" s="73">
        <f ca="1">SUMIF($C$6:CQ$6,CR$5,$C39:CQ39)</f>
        <v>2153991</v>
      </c>
      <c r="CS39" s="18">
        <f ca="1">SUM(CR39-CQ39)</f>
        <v>-45463</v>
      </c>
      <c r="CT39" s="19">
        <f ca="1">IF(CS39=0,0,IF(CQ39=0,1,CS39/CQ39))</f>
        <v>-2.0670129950433155E-2</v>
      </c>
      <c r="CW39" t="s">
        <v>16</v>
      </c>
      <c r="CX39" t="s">
        <v>6</v>
      </c>
      <c r="CZ39" s="74">
        <f>SUMIF(SIBC!$A$93:$A$103,'2012-2013'!CZ$7,SIBC!D$93:D$103)</f>
        <v>163824</v>
      </c>
      <c r="DA39" s="74">
        <f>SUMIF(SIBC!$A$93:$A$103,'2012-2013'!DA$7,SIBC!E$93:E$103)</f>
        <v>163458</v>
      </c>
      <c r="DB39" s="74">
        <f>SUMIF(SIBC!$A$93:$A$103,'2012-2013'!DB$7,SIBC!F$93:F$103)</f>
        <v>170869</v>
      </c>
      <c r="DC39" s="74">
        <f>SUMIF(SIBC!$A$93:$A$103,'2012-2013'!DC$7,SIBC!G$93:G$103)</f>
        <v>180259</v>
      </c>
      <c r="DD39" s="74">
        <f>SUMIF(SIBC!$A$93:$A$103,'2012-2013'!DD$7,SIBC!H$93:H$103)</f>
        <v>192760</v>
      </c>
      <c r="DE39" s="74">
        <f>SUMIF(SIBC!$A$93:$A$103,'2012-2013'!DE$7,SIBC!I$93:I$103)</f>
        <v>195219</v>
      </c>
      <c r="DF39" s="74">
        <f>SUMIF(SIBC!$A$93:$A$103,'2012-2013'!DF$7,SIBC!J$93:J$103)</f>
        <v>193743</v>
      </c>
      <c r="DG39" s="74">
        <f>SUMIF(SIBC!$A$93:$A$103,'2012-2013'!DG$7,SIBC!K$93:K$103)</f>
        <v>204631</v>
      </c>
      <c r="DH39" s="74">
        <f>SUMIF(SIBC!$A$93:$A$103,'2012-2013'!DH$7,SIBC!L$93:L$103)</f>
        <v>188558</v>
      </c>
      <c r="DI39" s="74">
        <f>SUMIF(SIBC!$A$93:$A$103,'2012-2013'!DI$7,SIBC!M$93:M$103)</f>
        <v>193222</v>
      </c>
      <c r="DJ39" s="74">
        <f>SUMIF(SIBC!$A$93:$A$103,'2012-2013'!DJ$7,SIBC!N$93:N$103)</f>
        <v>188671</v>
      </c>
      <c r="DK39" s="74">
        <f>SUMIF(SIBC!$A$93:$A$103,'2012-2013'!DK$7,SIBC!O$93:O$103)</f>
        <v>164240</v>
      </c>
      <c r="DN39" s="74">
        <f>SUMIF(SIBC!$A$93:$A$103,'2012-2013'!DN$7,SIBC!D$93:D$103)</f>
        <v>170771</v>
      </c>
      <c r="DO39" s="74">
        <f>SUMIF(SIBC!$A$93:$A$103,'2012-2013'!DO$7,SIBC!E$93:E$103)</f>
        <v>159771</v>
      </c>
      <c r="DP39" s="74">
        <f>SUMIF(SIBC!$A$93:$A$103,'2012-2013'!DP$7,SIBC!F$93:F$103)</f>
        <v>175993</v>
      </c>
      <c r="DQ39" s="74">
        <f>SUMIF(SIBC!$A$93:$A$103,'2012-2013'!DQ$7,SIBC!G$93:G$103)</f>
        <v>165716</v>
      </c>
      <c r="DR39" s="74">
        <f>SUMIF(SIBC!$A$93:$A$103,'2012-2013'!DR$7,SIBC!H$93:H$103)</f>
        <v>188854</v>
      </c>
      <c r="DS39" s="74">
        <f>SUMIF(SIBC!$A$93:$A$103,'2012-2013'!DS$7,SIBC!I$93:I$103)</f>
        <v>178870</v>
      </c>
      <c r="DT39" s="74">
        <f>SUMIF(SIBC!$A$93:$A$103,'2012-2013'!DT$7,SIBC!J$93:J$103)</f>
        <v>200608</v>
      </c>
      <c r="DU39" s="74">
        <f>SUMIF(SIBC!$A$93:$A$103,'2012-2013'!DU$7,SIBC!K$93:K$103)</f>
        <v>195142</v>
      </c>
      <c r="DV39" s="74">
        <f>SUMIF(SIBC!$A$93:$A$103,'2012-2013'!DV$7,SIBC!L$93:L$103)</f>
        <v>188217</v>
      </c>
      <c r="DW39" s="74">
        <f>SUMIF(SIBC!$A$93:$A$103,'2012-2013'!DW$7,SIBC!M$93:M$103)</f>
        <v>190640</v>
      </c>
      <c r="DX39" s="74">
        <f>SUMIF(SIBC!$A$93:$A$103,'2012-2013'!DX$7,SIBC!N$93:N$103)</f>
        <v>175502</v>
      </c>
      <c r="DY39" s="74">
        <f>SUMIF(SIBC!$A$93:$A$103,'2012-2013'!DY$7,SIBC!O$93:O$103)</f>
        <v>163907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5467</v>
      </c>
      <c r="D40" s="73">
        <f ca="1">OFFSET(CZ40,0,14,1,1)</f>
        <v>5504</v>
      </c>
      <c r="E40" s="18">
        <f ca="1">SUM(D40-C40)</f>
        <v>37</v>
      </c>
      <c r="F40" s="19">
        <f ca="1">IF(E40=0,0,IF(C40=0,1,E40/C40))</f>
        <v>6.7678800073166269E-3</v>
      </c>
      <c r="G40" s="18">
        <f>SUMIF($C$6:F$6,G$5,$C40:F40)</f>
        <v>5467</v>
      </c>
      <c r="H40" s="73">
        <f ca="1">SUMIF($C$6:G$6,H$5,$C40:G40)</f>
        <v>5504</v>
      </c>
      <c r="I40" s="18">
        <f ca="1">SUM(H40-G40)</f>
        <v>37</v>
      </c>
      <c r="J40" s="19">
        <f ca="1">IF(I40=0,0,IF(G40=0,1,I40/G40))</f>
        <v>6.7678800073166269E-3</v>
      </c>
      <c r="K40" s="18">
        <f>+DA40</f>
        <v>5255</v>
      </c>
      <c r="L40" s="73">
        <f ca="1">OFFSET(DA40,0,14,1,1)</f>
        <v>5231</v>
      </c>
      <c r="M40" s="18">
        <f ca="1">SUM(L40-K40)</f>
        <v>-24</v>
      </c>
      <c r="N40" s="19">
        <f ca="1">IF(M40=0,0,IF(K40=0,1,M40/K40))</f>
        <v>-4.5670789724072316E-3</v>
      </c>
      <c r="O40" s="18">
        <f>SUMIF($C$6:N$6,O$5,$C40:N40)</f>
        <v>10722</v>
      </c>
      <c r="P40" s="73">
        <f ca="1">SUMIF($C$6:O$6,P$5,$C40:O40)</f>
        <v>10735</v>
      </c>
      <c r="Q40" s="18">
        <f ca="1">SUM(P40-O40)</f>
        <v>13</v>
      </c>
      <c r="R40" s="19">
        <f ca="1">IF(Q40=0,0,IF(O40=0,1,Q40/O40))</f>
        <v>1.2124603618727848E-3</v>
      </c>
      <c r="S40" s="18">
        <f>+DB40</f>
        <v>5622</v>
      </c>
      <c r="T40" s="73">
        <f ca="1">OFFSET(DB40,0,14,1,1)</f>
        <v>5147</v>
      </c>
      <c r="U40" s="18">
        <f ca="1">SUM(T40-S40)</f>
        <v>-475</v>
      </c>
      <c r="V40" s="19">
        <f ca="1">IF(U40=0,0,IF(S40=0,1,U40/S40))</f>
        <v>-8.4489505514051932E-2</v>
      </c>
      <c r="W40" s="18">
        <f>SUMIF($C$6:V$6,W$5,$C40:V40)</f>
        <v>16344</v>
      </c>
      <c r="X40" s="73">
        <f ca="1">SUMIF($C$6:W$6,X$5,$C40:W40)</f>
        <v>15882</v>
      </c>
      <c r="Y40" s="18">
        <f ca="1">SUM(X40-W40)</f>
        <v>-462</v>
      </c>
      <c r="Z40" s="19">
        <f ca="1">IF(Y40=0,0,IF(W40=0,1,Y40/W40))</f>
        <v>-2.8267254038179149E-2</v>
      </c>
      <c r="AA40" s="18">
        <f>+DC40</f>
        <v>5881</v>
      </c>
      <c r="AB40" s="73">
        <f ca="1">OFFSET(DC40,0,14,1,1)</f>
        <v>5675</v>
      </c>
      <c r="AC40" s="18">
        <f ca="1">SUM(AB40-AA40)</f>
        <v>-206</v>
      </c>
      <c r="AD40" s="19">
        <f ca="1">IF(AC40=0,0,IF(AA40=0,1,AC40/AA40))</f>
        <v>-3.5028056452984187E-2</v>
      </c>
      <c r="AE40" s="18">
        <f>SUMIF($C$6:AD$6,AE$5,$C40:AD40)</f>
        <v>22225</v>
      </c>
      <c r="AF40" s="73">
        <f ca="1">SUMIF($C$6:AE$6,AF$5,$C40:AE40)</f>
        <v>21557</v>
      </c>
      <c r="AG40" s="18">
        <f ca="1">SUM(AF40-AE40)</f>
        <v>-668</v>
      </c>
      <c r="AH40" s="19">
        <f ca="1">IF(AG40=0,0,IF(AE40=0,1,AG40/AE40))</f>
        <v>-3.0056242969628798E-2</v>
      </c>
      <c r="AI40" s="18">
        <f>+DD40</f>
        <v>7281</v>
      </c>
      <c r="AJ40" s="73">
        <f ca="1">OFFSET(DD40,0,14,1,1)</f>
        <v>7160</v>
      </c>
      <c r="AK40" s="18">
        <f ca="1">SUM(AJ40-AI40)</f>
        <v>-121</v>
      </c>
      <c r="AL40" s="19">
        <f ca="1">IF(AK40=0,0,IF(AI40=0,1,AK40/AI40))</f>
        <v>-1.6618596346655679E-2</v>
      </c>
      <c r="AM40" s="18">
        <f>SUMIF($C$6:AL$6,AM$5,$C40:AL40)</f>
        <v>29506</v>
      </c>
      <c r="AN40" s="73">
        <f ca="1">SUMIF($C$6:AM$6,AN$5,$C40:AM40)</f>
        <v>28717</v>
      </c>
      <c r="AO40" s="18">
        <f ca="1">SUM(AN40-AM40)</f>
        <v>-789</v>
      </c>
      <c r="AP40" s="19">
        <f ca="1">IF(AO40=0,0,IF(AM40=0,1,AO40/AM40))</f>
        <v>-2.6740324001897919E-2</v>
      </c>
      <c r="AQ40" s="18">
        <f>+DE40</f>
        <v>7808</v>
      </c>
      <c r="AR40" s="73">
        <f ca="1">OFFSET(DE40,0,14,1,1)</f>
        <v>7077</v>
      </c>
      <c r="AS40" s="18">
        <f ca="1">SUM(AR40-AQ40)</f>
        <v>-731</v>
      </c>
      <c r="AT40" s="19">
        <f ca="1">IF(AS40=0,0,IF(AQ40=0,1,AS40/AQ40))</f>
        <v>-9.3621926229508198E-2</v>
      </c>
      <c r="AU40" s="18">
        <f>SUMIF($C$6:AT$6,AU$5,$C40:AT40)</f>
        <v>37314</v>
      </c>
      <c r="AV40" s="73">
        <f ca="1">SUMIF($C$6:AU$6,AV$5,$C40:AU40)</f>
        <v>35794</v>
      </c>
      <c r="AW40" s="18">
        <f ca="1">SUM(AV40-AU40)</f>
        <v>-1520</v>
      </c>
      <c r="AX40" s="19">
        <f ca="1">IF(AW40=0,0,IF(AU40=0,1,AW40/AU40))</f>
        <v>-4.0735380822211502E-2</v>
      </c>
      <c r="AY40" s="18">
        <f>+DF40</f>
        <v>8030</v>
      </c>
      <c r="AZ40" s="73">
        <f ca="1">OFFSET(DF40,0,14,1,1)</f>
        <v>8345</v>
      </c>
      <c r="BA40" s="18">
        <f ca="1">SUM(AZ40-AY40)</f>
        <v>315</v>
      </c>
      <c r="BB40" s="19">
        <f ca="1">IF(BA40=0,0,IF(AY40=0,1,BA40/AY40))</f>
        <v>3.9227895392278951E-2</v>
      </c>
      <c r="BC40" s="18">
        <f>SUMIF($C$6:BB$6,BC$5,$C40:BB40)</f>
        <v>45344</v>
      </c>
      <c r="BD40" s="73">
        <f ca="1">SUMIF($C$6:BC$6,BD$5,$C40:BC40)</f>
        <v>44139</v>
      </c>
      <c r="BE40" s="18">
        <f ca="1">SUM(BD40-BC40)</f>
        <v>-1205</v>
      </c>
      <c r="BF40" s="19">
        <f ca="1">IF(BE40=0,0,IF(BC40=0,1,BE40/BC40))</f>
        <v>-2.6574629498941425E-2</v>
      </c>
      <c r="BG40" s="18">
        <f>+DG40</f>
        <v>8170</v>
      </c>
      <c r="BH40" s="73">
        <f ca="1">OFFSET(DG40,0,14,1,1)</f>
        <v>7807</v>
      </c>
      <c r="BI40" s="18">
        <f ca="1">SUM(BH40-BG40)</f>
        <v>-363</v>
      </c>
      <c r="BJ40" s="19">
        <f ca="1">IF(BI40=0,0,IF(BG40=0,1,BI40/BG40))</f>
        <v>-4.4430844553243573E-2</v>
      </c>
      <c r="BK40" s="18">
        <f>SUMIF($C$6:BJ$6,BK$5,$C40:BJ40)</f>
        <v>53514</v>
      </c>
      <c r="BL40" s="73">
        <f ca="1">SUMIF($C$6:BK$6,BL$5,$C40:BK40)</f>
        <v>51946</v>
      </c>
      <c r="BM40" s="18">
        <f ca="1">SUM(BL40-BK40)</f>
        <v>-1568</v>
      </c>
      <c r="BN40" s="19">
        <f ca="1">IF(BM40=0,0,IF(BK40=0,1,BM40/BK40))</f>
        <v>-2.930074373061255E-2</v>
      </c>
      <c r="BO40" s="18">
        <f>+DH40</f>
        <v>7342</v>
      </c>
      <c r="BP40" s="73">
        <f ca="1">OFFSET(DH40,0,14,1,1)</f>
        <v>7412</v>
      </c>
      <c r="BQ40" s="18">
        <f ca="1">SUM(BP40-BO40)</f>
        <v>70</v>
      </c>
      <c r="BR40" s="19">
        <f ca="1">IF(BQ40=0,0,IF(BO40=0,1,BQ40/BO40))</f>
        <v>9.5341868700626539E-3</v>
      </c>
      <c r="BS40" s="18">
        <f>SUMIF($C$6:BR$6,BS$5,$C40:BR40)</f>
        <v>60856</v>
      </c>
      <c r="BT40" s="73">
        <f ca="1">SUMIF($C$6:BS$6,BT$5,$C40:BS40)</f>
        <v>59358</v>
      </c>
      <c r="BU40" s="18">
        <f ca="1">SUM(BT40-BS40)</f>
        <v>-1498</v>
      </c>
      <c r="BV40" s="19">
        <f ca="1">IF(BU40=0,0,IF(BS40=0,1,BU40/BS40))</f>
        <v>-2.461548573682135E-2</v>
      </c>
      <c r="BW40" s="18">
        <f>+DI40</f>
        <v>7353</v>
      </c>
      <c r="BX40" s="73">
        <f ca="1">OFFSET(DI40,0,14,1,1)</f>
        <v>6734</v>
      </c>
      <c r="BY40" s="18">
        <f ca="1">SUM(BX40-BW40)</f>
        <v>-619</v>
      </c>
      <c r="BZ40" s="19">
        <f ca="1">IF(BY40=0,0,IF(BW40=0,1,BY40/BW40))</f>
        <v>-8.418332653338774E-2</v>
      </c>
      <c r="CA40" s="18">
        <f>SUMIF($C$6:BZ$6,CA$5,$C40:BZ40)</f>
        <v>68209</v>
      </c>
      <c r="CB40" s="73">
        <f ca="1">SUMIF($C$6:CA$6,CB$5,$C40:CA40)</f>
        <v>66092</v>
      </c>
      <c r="CC40" s="18">
        <f ca="1">SUM(CB40-CA40)</f>
        <v>-2117</v>
      </c>
      <c r="CD40" s="19">
        <f ca="1">IF(CC40=0,0,IF(CA40=0,1,CC40/CA40))</f>
        <v>-3.1036959931973786E-2</v>
      </c>
      <c r="CE40" s="18">
        <f>+DJ40</f>
        <v>6084</v>
      </c>
      <c r="CF40" s="73">
        <f ca="1">OFFSET(DJ40,0,14,1,1)</f>
        <v>5597</v>
      </c>
      <c r="CG40" s="18">
        <f ca="1">SUM(CF40-CE40)</f>
        <v>-487</v>
      </c>
      <c r="CH40" s="19">
        <f ca="1">IF(CG40=0,0,IF(CE40=0,1,CG40/CE40))</f>
        <v>-8.0046022353714663E-2</v>
      </c>
      <c r="CI40" s="18">
        <f>SUMIF($C$6:CH$6,CI$5,$C40:CH40)</f>
        <v>74293</v>
      </c>
      <c r="CJ40" s="73">
        <f ca="1">SUMIF($C$6:CI$6,CJ$5,$C40:CI40)</f>
        <v>71689</v>
      </c>
      <c r="CK40" s="18">
        <f ca="1">SUM(CJ40-CI40)</f>
        <v>-2604</v>
      </c>
      <c r="CL40" s="19">
        <f ca="1">IF(CK40=0,0,IF(CI40=0,1,CK40/CI40))</f>
        <v>-3.5050408517626155E-2</v>
      </c>
      <c r="CM40" s="18">
        <f>+DK40</f>
        <v>4914</v>
      </c>
      <c r="CN40" s="73">
        <f ca="1">OFFSET(DK40,0,14,1,1)</f>
        <v>4824</v>
      </c>
      <c r="CO40" s="18">
        <f ca="1">SUM(CN40-CM40)</f>
        <v>-90</v>
      </c>
      <c r="CP40" s="19">
        <f ca="1">IF(CO40=0,0,IF(CM40=0,1,CO40/CM40))</f>
        <v>-1.8315018315018316E-2</v>
      </c>
      <c r="CQ40" s="18">
        <f>SUMIF($C$6:CP$6,CQ$5,$C40:CP40)</f>
        <v>79207</v>
      </c>
      <c r="CR40" s="73">
        <f ca="1">SUMIF($C$6:CQ$6,CR$5,$C40:CQ40)</f>
        <v>76513</v>
      </c>
      <c r="CS40" s="18">
        <f ca="1">SUM(CR40-CQ40)</f>
        <v>-2694</v>
      </c>
      <c r="CT40" s="19">
        <f ca="1">IF(CS40=0,0,IF(CQ40=0,1,CS40/CQ40))</f>
        <v>-3.4012145391190171E-2</v>
      </c>
      <c r="CW40" t="s">
        <v>16</v>
      </c>
      <c r="CX40" t="s">
        <v>7</v>
      </c>
      <c r="CY40" s="7"/>
      <c r="CZ40" s="74">
        <f>SUMIF(SIBC!$A$111:$A$121,'2012-2013'!CZ$7,SIBC!D$111:D$121)</f>
        <v>5467</v>
      </c>
      <c r="DA40" s="74">
        <f>SUMIF(SIBC!$A$111:$A$121,'2012-2013'!DA$7,SIBC!E$111:E$121)</f>
        <v>5255</v>
      </c>
      <c r="DB40" s="74">
        <f>SUMIF(SIBC!$A$111:$A$121,'2012-2013'!DB$7,SIBC!F$111:F$121)</f>
        <v>5622</v>
      </c>
      <c r="DC40" s="74">
        <f>SUMIF(SIBC!$A$111:$A$121,'2012-2013'!DC$7,SIBC!G$111:G$121)</f>
        <v>5881</v>
      </c>
      <c r="DD40" s="74">
        <f>SUMIF(SIBC!$A$111:$A$121,'2012-2013'!DD$7,SIBC!H$111:H$121)</f>
        <v>7281</v>
      </c>
      <c r="DE40" s="74">
        <f>SUMIF(SIBC!$A$111:$A$121,'2012-2013'!DE$7,SIBC!I$111:I$121)</f>
        <v>7808</v>
      </c>
      <c r="DF40" s="74">
        <f>SUMIF(SIBC!$A$111:$A$121,'2012-2013'!DF$7,SIBC!J$111:J$121)</f>
        <v>8030</v>
      </c>
      <c r="DG40" s="74">
        <f>SUMIF(SIBC!$A$111:$A$121,'2012-2013'!DG$7,SIBC!K$111:K$121)</f>
        <v>8170</v>
      </c>
      <c r="DH40" s="74">
        <f>SUMIF(SIBC!$A$111:$A$121,'2012-2013'!DH$7,SIBC!L$111:L$121)</f>
        <v>7342</v>
      </c>
      <c r="DI40" s="74">
        <f>SUMIF(SIBC!$A$111:$A$121,'2012-2013'!DI$7,SIBC!M$111:M$121)</f>
        <v>7353</v>
      </c>
      <c r="DJ40" s="74">
        <f>SUMIF(SIBC!$A$111:$A$121,'2012-2013'!DJ$7,SIBC!N$111:N$121)</f>
        <v>6084</v>
      </c>
      <c r="DK40" s="74">
        <f>SUMIF(SIBC!$A$111:$A$121,'2012-2013'!DK$7,SIBC!O$111:O$121)</f>
        <v>4914</v>
      </c>
      <c r="DN40" s="74">
        <f>SUMIF(SIBC!$A$111:$A$121,'2012-2013'!DN$7,SIBC!D$111:D$121)</f>
        <v>5504</v>
      </c>
      <c r="DO40" s="74">
        <f>SUMIF(SIBC!$A$111:$A$121,'2012-2013'!DO$7,SIBC!E$111:E$121)</f>
        <v>5231</v>
      </c>
      <c r="DP40" s="74">
        <f>SUMIF(SIBC!$A$111:$A$121,'2012-2013'!DP$7,SIBC!F$111:F$121)</f>
        <v>5147</v>
      </c>
      <c r="DQ40" s="74">
        <f>SUMIF(SIBC!$A$111:$A$121,'2012-2013'!DQ$7,SIBC!G$111:G$121)</f>
        <v>5675</v>
      </c>
      <c r="DR40" s="74">
        <f>SUMIF(SIBC!$A$111:$A$121,'2012-2013'!DR$7,SIBC!H$111:H$121)</f>
        <v>7160</v>
      </c>
      <c r="DS40" s="74">
        <f>SUMIF(SIBC!$A$111:$A$121,'2012-2013'!DS$7,SIBC!I$111:I$121)</f>
        <v>7077</v>
      </c>
      <c r="DT40" s="74">
        <f>SUMIF(SIBC!$A$111:$A$121,'2012-2013'!DT$7,SIBC!J$111:J$121)</f>
        <v>8345</v>
      </c>
      <c r="DU40" s="74">
        <f>SUMIF(SIBC!$A$111:$A$121,'2012-2013'!DU$7,SIBC!K$111:K$121)</f>
        <v>7807</v>
      </c>
      <c r="DV40" s="74">
        <f>SUMIF(SIBC!$A$111:$A$121,'2012-2013'!DV$7,SIBC!L$111:L$121)</f>
        <v>7412</v>
      </c>
      <c r="DW40" s="74">
        <f>SUMIF(SIBC!$A$111:$A$121,'2012-2013'!DW$7,SIBC!M$111:M$121)</f>
        <v>6734</v>
      </c>
      <c r="DX40" s="74">
        <f>SUMIF(SIBC!$A$111:$A$121,'2012-2013'!DX$7,SIBC!N$111:N$121)</f>
        <v>5597</v>
      </c>
      <c r="DY40" s="74">
        <f>SUMIF(SIBC!$A$111:$A$121,'2012-2013'!DY$7,SIBC!O$111:O$121)</f>
        <v>4824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SUMIF(SIBC!$A$129:$A$139,'2012-2013'!CZ$7,SIBC!D$129:D$139)</f>
        <v>0</v>
      </c>
      <c r="DA41" s="74">
        <f>SUMIF(SIBC!$A$129:$A$139,'2012-2013'!DA$7,SIBC!E$129:E$139)</f>
        <v>0</v>
      </c>
      <c r="DB41" s="74">
        <f>SUMIF(SIBC!$A$129:$A$139,'2012-2013'!DB$7,SIBC!F$129:F$139)</f>
        <v>0</v>
      </c>
      <c r="DC41" s="74">
        <f>SUMIF(SIBC!$A$129:$A$139,'2012-2013'!DC$7,SIBC!G$129:G$139)</f>
        <v>0</v>
      </c>
      <c r="DD41" s="74">
        <f>SUMIF(SIBC!$A$129:$A$139,'2012-2013'!DD$7,SIBC!H$129:H$139)</f>
        <v>0</v>
      </c>
      <c r="DE41" s="74">
        <f>SUMIF(SIBC!$A$129:$A$139,'2012-2013'!DE$7,SIBC!I$129:I$139)</f>
        <v>0</v>
      </c>
      <c r="DF41" s="74">
        <f>SUMIF(SIBC!$A$129:$A$139,'2012-2013'!DF$7,SIBC!J$129:J$139)</f>
        <v>0</v>
      </c>
      <c r="DG41" s="74">
        <f>SUMIF(SIBC!$A$129:$A$139,'2012-2013'!DG$7,SIBC!K$129:K$139)</f>
        <v>0</v>
      </c>
      <c r="DH41" s="74">
        <f>SUMIF(SIBC!$A$129:$A$139,'2012-2013'!DH$7,SIBC!L$129:L$139)</f>
        <v>0</v>
      </c>
      <c r="DI41" s="74">
        <f>SUMIF(SIBC!$A$129:$A$139,'2012-2013'!DI$7,SIBC!M$129:M$139)</f>
        <v>0</v>
      </c>
      <c r="DJ41" s="74">
        <f>SUMIF(SIBC!$A$129:$A$139,'2012-2013'!DJ$7,SIBC!N$129:N$139)</f>
        <v>0</v>
      </c>
      <c r="DK41" s="74">
        <f>SUMIF(SIBC!$A$129:$A$139,'2012-2013'!DK$7,SIBC!O$129:O$139)</f>
        <v>0</v>
      </c>
      <c r="DN41" s="74">
        <f>SUMIF(SIBC!$A$129:$A$139,'2012-2013'!DN$7,SIBC!D$129:D$139)</f>
        <v>0</v>
      </c>
      <c r="DO41" s="74">
        <f>SUMIF(SIBC!$A$129:$A$139,'2012-2013'!DO$7,SIBC!E$129:E$139)</f>
        <v>0</v>
      </c>
      <c r="DP41" s="74">
        <f>SUMIF(SIBC!$A$129:$A$139,'2012-2013'!DP$7,SIBC!F$129:F$139)</f>
        <v>0</v>
      </c>
      <c r="DQ41" s="74">
        <f>SUMIF(SIBC!$A$129:$A$139,'2012-2013'!DQ$7,SIBC!G$129:G$139)</f>
        <v>0</v>
      </c>
      <c r="DR41" s="74">
        <f>SUMIF(SIBC!$A$129:$A$139,'2012-2013'!DR$7,SIBC!H$129:H$139)</f>
        <v>0</v>
      </c>
      <c r="DS41" s="74">
        <f>SUMIF(SIBC!$A$129:$A$139,'2012-2013'!DS$7,SIBC!I$129:I$139)</f>
        <v>0</v>
      </c>
      <c r="DT41" s="74">
        <f>SUMIF(SIBC!$A$129:$A$139,'2012-2013'!DT$7,SIBC!J$129:J$139)</f>
        <v>0</v>
      </c>
      <c r="DU41" s="74">
        <f>SUMIF(SIBC!$A$129:$A$139,'2012-2013'!DU$7,SIBC!K$129:K$139)</f>
        <v>0</v>
      </c>
      <c r="DV41" s="74">
        <f>SUMIF(SIBC!$A$129:$A$139,'2012-2013'!DV$7,SIBC!L$129:L$139)</f>
        <v>0</v>
      </c>
      <c r="DW41" s="74">
        <f>SUMIF(SIBC!$A$129:$A$139,'2012-2013'!DW$7,SIBC!M$129:M$139)</f>
        <v>0</v>
      </c>
      <c r="DX41" s="74">
        <f>SUMIF(SIBC!$A$129:$A$139,'2012-2013'!DX$7,SIBC!N$129:N$139)</f>
        <v>0</v>
      </c>
      <c r="DY41" s="74">
        <f>SUMIF(SIBC!$A$129:$A$139,'2012-2013'!DY$7,SIBC!O$129:O$139)</f>
        <v>0</v>
      </c>
    </row>
    <row r="42" spans="1:130" s="7" customFormat="1">
      <c r="A42" s="75"/>
      <c r="B42" s="24" t="s">
        <v>9</v>
      </c>
      <c r="C42" s="12">
        <f>+SUM(C39:C41)</f>
        <v>169291</v>
      </c>
      <c r="D42" s="86">
        <f ca="1">+SUM(D39:D41)</f>
        <v>176275</v>
      </c>
      <c r="E42" s="12">
        <f ca="1">SUM(E39:E41)</f>
        <v>6984</v>
      </c>
      <c r="F42" s="13">
        <f ca="1">IF(E42=0,0,IF(C42=0,1,E42/C42))</f>
        <v>4.1254408090211532E-2</v>
      </c>
      <c r="G42" s="12">
        <f>SUM(G39:G41)</f>
        <v>169291</v>
      </c>
      <c r="H42" s="86">
        <f ca="1">SUM(H39:H41)</f>
        <v>176275</v>
      </c>
      <c r="I42" s="12">
        <f ca="1">SUM(I39:I41)</f>
        <v>6984</v>
      </c>
      <c r="J42" s="13">
        <f ca="1">IF(I42=0,0,IF(G42=0,1,I42/G42))</f>
        <v>4.1254408090211532E-2</v>
      </c>
      <c r="K42" s="12">
        <f>+SUM(K39:K41)</f>
        <v>168713</v>
      </c>
      <c r="L42" s="86">
        <f ca="1">+SUM(L39:L41)</f>
        <v>165002</v>
      </c>
      <c r="M42" s="12">
        <f ca="1">SUM(M39:M41)</f>
        <v>-3711</v>
      </c>
      <c r="N42" s="13">
        <f ca="1">IF(M42=0,0,IF(K42=0,1,M42/K42))</f>
        <v>-2.1995933923289846E-2</v>
      </c>
      <c r="O42" s="12">
        <f>SUM(O39:O41)</f>
        <v>338004</v>
      </c>
      <c r="P42" s="86">
        <f ca="1">SUM(P39:P41)</f>
        <v>341277</v>
      </c>
      <c r="Q42" s="12">
        <f ca="1">SUM(Q39:Q41)</f>
        <v>3273</v>
      </c>
      <c r="R42" s="13">
        <f ca="1">IF(Q42=0,0,IF(O42=0,1,Q42/O42))</f>
        <v>9.6833173571910392E-3</v>
      </c>
      <c r="S42" s="12">
        <f>+SUM(S39:S41)</f>
        <v>176491</v>
      </c>
      <c r="T42" s="86">
        <f ca="1">+SUM(T39:T41)</f>
        <v>181140</v>
      </c>
      <c r="U42" s="12">
        <f ca="1">SUM(U39:U41)</f>
        <v>4649</v>
      </c>
      <c r="V42" s="13">
        <f ca="1">IF(U42=0,0,IF(S42=0,1,U42/S42))</f>
        <v>2.6341286524525331E-2</v>
      </c>
      <c r="W42" s="12">
        <f>SUM(W39:W41)</f>
        <v>514495</v>
      </c>
      <c r="X42" s="86">
        <f ca="1">SUM(X39:X41)</f>
        <v>522417</v>
      </c>
      <c r="Y42" s="12">
        <f ca="1">SUM(Y39:Y41)</f>
        <v>7922</v>
      </c>
      <c r="Z42" s="13">
        <f ca="1">IF(Y42=0,0,IF(W42=0,1,Y42/W42))</f>
        <v>1.5397622911787286E-2</v>
      </c>
      <c r="AA42" s="12">
        <f>+SUM(AA39:AA41)</f>
        <v>186140</v>
      </c>
      <c r="AB42" s="86">
        <f ca="1">+SUM(AB39:AB41)</f>
        <v>171391</v>
      </c>
      <c r="AC42" s="12">
        <f ca="1">SUM(AC39:AC41)</f>
        <v>-14749</v>
      </c>
      <c r="AD42" s="13">
        <f ca="1">IF(AC42=0,0,IF(AA42=0,1,AC42/AA42))</f>
        <v>-7.9236058880412588E-2</v>
      </c>
      <c r="AE42" s="12">
        <f>SUM(AE39:AE41)</f>
        <v>700635</v>
      </c>
      <c r="AF42" s="86">
        <f ca="1">SUM(AF39:AF41)</f>
        <v>693808</v>
      </c>
      <c r="AG42" s="12">
        <f ca="1">SUM(AG39:AG41)</f>
        <v>-6827</v>
      </c>
      <c r="AH42" s="13">
        <f ca="1">IF(AG42=0,0,IF(AE42=0,1,AG42/AE42))</f>
        <v>-9.7440179265951606E-3</v>
      </c>
      <c r="AI42" s="12">
        <f>+SUM(AI39:AI41)</f>
        <v>200041</v>
      </c>
      <c r="AJ42" s="86">
        <f ca="1">+SUM(AJ39:AJ41)</f>
        <v>196014</v>
      </c>
      <c r="AK42" s="12">
        <f ca="1">SUM(AK39:AK41)</f>
        <v>-4027</v>
      </c>
      <c r="AL42" s="13">
        <f ca="1">IF(AK42=0,0,IF(AI42=0,1,AK42/AI42))</f>
        <v>-2.0130873170999944E-2</v>
      </c>
      <c r="AM42" s="12">
        <f>SUM(AM39:AM41)</f>
        <v>900676</v>
      </c>
      <c r="AN42" s="86">
        <f ca="1">SUM(AN39:AN41)</f>
        <v>889822</v>
      </c>
      <c r="AO42" s="12">
        <f ca="1">SUM(AO39:AO41)</f>
        <v>-10854</v>
      </c>
      <c r="AP42" s="13">
        <f ca="1">IF(AO42=0,0,IF(AM42=0,1,AO42/AM42))</f>
        <v>-1.2050948398758267E-2</v>
      </c>
      <c r="AQ42" s="12">
        <f>+SUM(AQ39:AQ41)</f>
        <v>203027</v>
      </c>
      <c r="AR42" s="86">
        <f ca="1">+SUM(AR39:AR41)</f>
        <v>185947</v>
      </c>
      <c r="AS42" s="12">
        <f ca="1">SUM(AS39:AS41)</f>
        <v>-17080</v>
      </c>
      <c r="AT42" s="13">
        <f ca="1">IF(AS42=0,0,IF(AQ42=0,1,AS42/AQ42))</f>
        <v>-8.4126741763410784E-2</v>
      </c>
      <c r="AU42" s="12">
        <f>SUM(AU39:AU41)</f>
        <v>1103703</v>
      </c>
      <c r="AV42" s="86">
        <f ca="1">SUM(AV39:AV41)</f>
        <v>1075769</v>
      </c>
      <c r="AW42" s="12">
        <f ca="1">SUM(AW39:AW41)</f>
        <v>-27934</v>
      </c>
      <c r="AX42" s="13">
        <f ca="1">IF(AW42=0,0,IF(AU42=0,1,AW42/AU42))</f>
        <v>-2.5309344995891103E-2</v>
      </c>
      <c r="AY42" s="12">
        <f>+SUM(AY39:AY41)</f>
        <v>201773</v>
      </c>
      <c r="AZ42" s="86">
        <f ca="1">+SUM(AZ39:AZ41)</f>
        <v>208953</v>
      </c>
      <c r="BA42" s="12">
        <f ca="1">SUM(BA39:BA41)</f>
        <v>7180</v>
      </c>
      <c r="BB42" s="13">
        <f ca="1">IF(BA42=0,0,IF(AY42=0,1,BA42/AY42))</f>
        <v>3.5584543026073855E-2</v>
      </c>
      <c r="BC42" s="12">
        <f>SUM(BC39:BC41)</f>
        <v>1305476</v>
      </c>
      <c r="BD42" s="86">
        <f ca="1">SUM(BD39:BD41)</f>
        <v>1284722</v>
      </c>
      <c r="BE42" s="12">
        <f ca="1">SUM(BE39:BE41)</f>
        <v>-20754</v>
      </c>
      <c r="BF42" s="13">
        <f ca="1">IF(BE42=0,0,IF(BC42=0,1,BE42/BC42))</f>
        <v>-1.5897649592945408E-2</v>
      </c>
      <c r="BG42" s="12">
        <f>+SUM(BG39:BG41)</f>
        <v>212801</v>
      </c>
      <c r="BH42" s="86">
        <f ca="1">+SUM(BH39:BH41)</f>
        <v>202949</v>
      </c>
      <c r="BI42" s="12">
        <f ca="1">SUM(BI39:BI41)</f>
        <v>-9852</v>
      </c>
      <c r="BJ42" s="13">
        <f ca="1">IF(BI42=0,0,IF(BG42=0,1,BI42/BG42))</f>
        <v>-4.6296774921170486E-2</v>
      </c>
      <c r="BK42" s="12">
        <f>SUM(BK39:BK41)</f>
        <v>1518277</v>
      </c>
      <c r="BL42" s="86">
        <f ca="1">SUM(BL39:BL41)</f>
        <v>1487671</v>
      </c>
      <c r="BM42" s="12">
        <f ca="1">SUM(BM39:BM41)</f>
        <v>-30606</v>
      </c>
      <c r="BN42" s="13">
        <f ca="1">IF(BM42=0,0,IF(BK42=0,1,BM42/BK42))</f>
        <v>-2.0158376896969393E-2</v>
      </c>
      <c r="BO42" s="12">
        <f>+SUM(BO39:BO41)</f>
        <v>195900</v>
      </c>
      <c r="BP42" s="86">
        <f ca="1">+SUM(BP39:BP41)</f>
        <v>195629</v>
      </c>
      <c r="BQ42" s="12">
        <f ca="1">SUM(BQ39:BQ41)</f>
        <v>-271</v>
      </c>
      <c r="BR42" s="13">
        <f ca="1">IF(BQ42=0,0,IF(BO42=0,1,BQ42/BO42))</f>
        <v>-1.3833588565594691E-3</v>
      </c>
      <c r="BS42" s="12">
        <f>SUM(BS39:BS41)</f>
        <v>1714177</v>
      </c>
      <c r="BT42" s="86">
        <f ca="1">SUM(BT39:BT41)</f>
        <v>1683300</v>
      </c>
      <c r="BU42" s="12">
        <f ca="1">SUM(BU39:BU41)</f>
        <v>-30877</v>
      </c>
      <c r="BV42" s="13">
        <f ca="1">IF(BU42=0,0,IF(BS42=0,1,BU42/BS42))</f>
        <v>-1.8012725640351026E-2</v>
      </c>
      <c r="BW42" s="12">
        <f>+SUM(BW39:BW41)</f>
        <v>200575</v>
      </c>
      <c r="BX42" s="86">
        <f ca="1">+SUM(BX39:BX41)</f>
        <v>197374</v>
      </c>
      <c r="BY42" s="12">
        <f ca="1">SUM(BY39:BY41)</f>
        <v>-3201</v>
      </c>
      <c r="BZ42" s="13">
        <f ca="1">IF(BY42=0,0,IF(BW42=0,1,BY42/BW42))</f>
        <v>-1.5959117537080892E-2</v>
      </c>
      <c r="CA42" s="12">
        <f>SUM(CA39:CA41)</f>
        <v>1914752</v>
      </c>
      <c r="CB42" s="86">
        <f ca="1">SUM(CB39:CB41)</f>
        <v>1880674</v>
      </c>
      <c r="CC42" s="12">
        <f ca="1">SUM(CC39:CC41)</f>
        <v>-34078</v>
      </c>
      <c r="CD42" s="13">
        <f ca="1">IF(CC42=0,0,IF(CA42=0,1,CC42/CA42))</f>
        <v>-1.7797605120663147E-2</v>
      </c>
      <c r="CE42" s="12">
        <f>+SUM(CE39:CE41)</f>
        <v>194755</v>
      </c>
      <c r="CF42" s="86">
        <f ca="1">+SUM(CF39:CF41)</f>
        <v>181099</v>
      </c>
      <c r="CG42" s="12">
        <f ca="1">SUM(CG39:CG41)</f>
        <v>-13656</v>
      </c>
      <c r="CH42" s="13">
        <f ca="1">IF(CG42=0,0,IF(CE42=0,1,CG42/CE42))</f>
        <v>-7.0118867294806292E-2</v>
      </c>
      <c r="CI42" s="12">
        <f>SUM(CI39:CI41)</f>
        <v>2109507</v>
      </c>
      <c r="CJ42" s="86">
        <f ca="1">SUM(CJ39:CJ41)</f>
        <v>2061773</v>
      </c>
      <c r="CK42" s="12">
        <f ca="1">SUM(CK39:CK41)</f>
        <v>-47734</v>
      </c>
      <c r="CL42" s="13">
        <f ca="1">IF(CK42=0,0,IF(CI42=0,1,CK42/CI42))</f>
        <v>-2.2628035839653532E-2</v>
      </c>
      <c r="CM42" s="12">
        <f>+SUM(CM39:CM41)</f>
        <v>169154</v>
      </c>
      <c r="CN42" s="86">
        <f ca="1">+SUM(CN39:CN41)</f>
        <v>168731</v>
      </c>
      <c r="CO42" s="12">
        <f ca="1">SUM(CO39:CO41)</f>
        <v>-423</v>
      </c>
      <c r="CP42" s="13">
        <f ca="1">IF(CO42=0,0,IF(CM42=0,1,CO42/CM42))</f>
        <v>-2.5006798538609789E-3</v>
      </c>
      <c r="CQ42" s="12">
        <f>SUM(CQ39:CQ41)</f>
        <v>2278661</v>
      </c>
      <c r="CR42" s="86">
        <f ca="1">SUM(CR39:CR41)</f>
        <v>2230504</v>
      </c>
      <c r="CS42" s="12">
        <f ca="1">SUM(CS39:CS41)</f>
        <v>-48157</v>
      </c>
      <c r="CT42" s="13">
        <f ca="1">IF(CS42=0,0,IF(CQ42=0,1,CS42/CQ42))</f>
        <v>-2.113390276131465E-2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83414</v>
      </c>
      <c r="D44" s="73">
        <f ca="1">OFFSET(CZ44,0,14,1,1)</f>
        <v>84204</v>
      </c>
      <c r="E44" s="18">
        <f ca="1">SUM(D44-C44)</f>
        <v>790</v>
      </c>
      <c r="F44" s="19">
        <f ca="1">IF(E44=0,0,IF(C44=0,1,E44/C44))</f>
        <v>9.4708322343971044E-3</v>
      </c>
      <c r="G44" s="18">
        <f>SUMIF($C$6:F$6,G$5,$C44:F44)</f>
        <v>83414</v>
      </c>
      <c r="H44" s="73">
        <f ca="1">SUMIF($C$6:G$6,H$5,$C44:G44)</f>
        <v>84204</v>
      </c>
      <c r="I44" s="18">
        <f ca="1">SUM(H44-G44)</f>
        <v>790</v>
      </c>
      <c r="J44" s="19">
        <f ca="1">IF(I44=0,0,IF(G44=0,1,I44/G44))</f>
        <v>9.4708322343971044E-3</v>
      </c>
      <c r="K44" s="18">
        <f>+DA44</f>
        <v>85856</v>
      </c>
      <c r="L44" s="73">
        <f ca="1">OFFSET(DA44,0,14,1,1)</f>
        <v>81792</v>
      </c>
      <c r="M44" s="18">
        <f ca="1">SUM(L44-K44)</f>
        <v>-4064</v>
      </c>
      <c r="N44" s="19">
        <f ca="1">IF(M44=0,0,IF(K44=0,1,M44/K44))</f>
        <v>-4.7335072679836006E-2</v>
      </c>
      <c r="O44" s="18">
        <f>SUMIF($C$6:N$6,O$5,$C44:N44)</f>
        <v>169270</v>
      </c>
      <c r="P44" s="73">
        <f ca="1">SUMIF($C$6:O$6,P$5,$C44:O44)</f>
        <v>165996</v>
      </c>
      <c r="Q44" s="18">
        <f ca="1">SUM(P44-O44)</f>
        <v>-3274</v>
      </c>
      <c r="R44" s="19">
        <f ca="1">IF(Q44=0,0,IF(O44=0,1,Q44/O44))</f>
        <v>-1.934187983694689E-2</v>
      </c>
      <c r="S44" s="18">
        <f>+DB44</f>
        <v>120883</v>
      </c>
      <c r="T44" s="73">
        <f ca="1">OFFSET(DB44,0,14,1,1)</f>
        <v>124453</v>
      </c>
      <c r="U44" s="18">
        <f ca="1">SUM(T44-S44)</f>
        <v>3570</v>
      </c>
      <c r="V44" s="19">
        <f ca="1">IF(U44=0,0,IF(S44=0,1,U44/S44))</f>
        <v>2.953268863281024E-2</v>
      </c>
      <c r="W44" s="18">
        <f>SUMIF($C$6:V$6,W$5,$C44:V44)</f>
        <v>290153</v>
      </c>
      <c r="X44" s="73">
        <f ca="1">SUMIF($C$6:W$6,X$5,$C44:W44)</f>
        <v>290449</v>
      </c>
      <c r="Y44" s="18">
        <f ca="1">SUM(X44-W44)</f>
        <v>296</v>
      </c>
      <c r="Z44" s="19">
        <f ca="1">IF(Y44=0,0,IF(W44=0,1,Y44/W44))</f>
        <v>1.0201514373451249E-3</v>
      </c>
      <c r="AA44" s="18">
        <f>+DC44</f>
        <v>131016</v>
      </c>
      <c r="AB44" s="73">
        <f ca="1">OFFSET(DC44,0,14,1,1)</f>
        <v>122851</v>
      </c>
      <c r="AC44" s="18">
        <f ca="1">SUM(AB44-AA44)</f>
        <v>-8165</v>
      </c>
      <c r="AD44" s="19">
        <f ca="1">IF(AC44=0,0,IF(AA44=0,1,AC44/AA44))</f>
        <v>-6.2320632594492276E-2</v>
      </c>
      <c r="AE44" s="18">
        <f>SUMIF($C$6:AD$6,AE$5,$C44:AD44)</f>
        <v>421169</v>
      </c>
      <c r="AF44" s="73">
        <f ca="1">SUMIF($C$6:AE$6,AF$5,$C44:AE44)</f>
        <v>413300</v>
      </c>
      <c r="AG44" s="18">
        <f ca="1">SUM(AF44-AE44)</f>
        <v>-7869</v>
      </c>
      <c r="AH44" s="19">
        <f ca="1">IF(AG44=0,0,IF(AE44=0,1,AG44/AE44))</f>
        <v>-1.8683711289292422E-2</v>
      </c>
      <c r="AI44" s="18">
        <f>+DD44</f>
        <v>149443</v>
      </c>
      <c r="AJ44" s="73">
        <f ca="1">OFFSET(DD44,0,14,1,1)</f>
        <v>153493</v>
      </c>
      <c r="AK44" s="18">
        <f ca="1">SUM(AJ44-AI44)</f>
        <v>4050</v>
      </c>
      <c r="AL44" s="19">
        <f ca="1">IF(AK44=0,0,IF(AI44=0,1,AK44/AI44))</f>
        <v>2.7100633686422248E-2</v>
      </c>
      <c r="AM44" s="18">
        <f>SUMIF($C$6:AL$6,AM$5,$C44:AL44)</f>
        <v>570612</v>
      </c>
      <c r="AN44" s="73">
        <f ca="1">SUMIF($C$6:AM$6,AN$5,$C44:AM44)</f>
        <v>566793</v>
      </c>
      <c r="AO44" s="18">
        <f ca="1">SUM(AN44-AM44)</f>
        <v>-3819</v>
      </c>
      <c r="AP44" s="19">
        <f ca="1">IF(AO44=0,0,IF(AM44=0,1,AO44/AM44))</f>
        <v>-6.6928140312506575E-3</v>
      </c>
      <c r="AQ44" s="18">
        <f>+DE44</f>
        <v>170271</v>
      </c>
      <c r="AR44" s="73">
        <f ca="1">OFFSET(DE44,0,14,1,1)</f>
        <v>169944</v>
      </c>
      <c r="AS44" s="18">
        <f ca="1">SUM(AR44-AQ44)</f>
        <v>-327</v>
      </c>
      <c r="AT44" s="19">
        <f ca="1">IF(AS44=0,0,IF(AQ44=0,1,AS44/AQ44))</f>
        <v>-1.9204679598992195E-3</v>
      </c>
      <c r="AU44" s="18">
        <f>SUMIF($C$6:AT$6,AU$5,$C44:AT44)</f>
        <v>740883</v>
      </c>
      <c r="AV44" s="73">
        <f ca="1">SUMIF($C$6:AU$6,AV$5,$C44:AU44)</f>
        <v>736737</v>
      </c>
      <c r="AW44" s="18">
        <f ca="1">SUM(AV44-AU44)</f>
        <v>-4146</v>
      </c>
      <c r="AX44" s="19">
        <f ca="1">IF(AW44=0,0,IF(AU44=0,1,AW44/AU44))</f>
        <v>-5.5960252833443334E-3</v>
      </c>
      <c r="AY44" s="18">
        <f>+DF44</f>
        <v>235127</v>
      </c>
      <c r="AZ44" s="73">
        <f ca="1">OFFSET(DF44,0,14,1,1)</f>
        <v>231049</v>
      </c>
      <c r="BA44" s="18">
        <f ca="1">SUM(AZ44-AY44)</f>
        <v>-4078</v>
      </c>
      <c r="BB44" s="19">
        <f ca="1">IF(BA44=0,0,IF(AY44=0,1,BA44/AY44))</f>
        <v>-1.7343818447052017E-2</v>
      </c>
      <c r="BC44" s="18">
        <f>SUMIF($C$6:BB$6,BC$5,$C44:BB44)</f>
        <v>976010</v>
      </c>
      <c r="BD44" s="73">
        <f ca="1">SUMIF($C$6:BC$6,BD$5,$C44:BC44)</f>
        <v>967786</v>
      </c>
      <c r="BE44" s="18">
        <f ca="1">SUM(BD44-BC44)</f>
        <v>-8224</v>
      </c>
      <c r="BF44" s="19">
        <f ca="1">IF(BE44=0,0,IF(BC44=0,1,BE44/BC44))</f>
        <v>-8.4261431747625539E-3</v>
      </c>
      <c r="BG44" s="18">
        <f>+DG44</f>
        <v>253865</v>
      </c>
      <c r="BH44" s="73">
        <f ca="1">OFFSET(DG44,0,14,1,1)</f>
        <v>260519</v>
      </c>
      <c r="BI44" s="18">
        <f ca="1">SUM(BH44-BG44)</f>
        <v>6654</v>
      </c>
      <c r="BJ44" s="19">
        <f ca="1">IF(BI44=0,0,IF(BG44=0,1,BI44/BG44))</f>
        <v>2.6210781320780731E-2</v>
      </c>
      <c r="BK44" s="18">
        <f>SUMIF($C$6:BJ$6,BK$5,$C44:BJ44)</f>
        <v>1229875</v>
      </c>
      <c r="BL44" s="73">
        <f ca="1">SUMIF($C$6:BK$6,BL$5,$C44:BK44)</f>
        <v>1228305</v>
      </c>
      <c r="BM44" s="18">
        <f ca="1">SUM(BL44-BK44)</f>
        <v>-1570</v>
      </c>
      <c r="BN44" s="19">
        <f ca="1">IF(BM44=0,0,IF(BK44=0,1,BM44/BK44))</f>
        <v>-1.2765524951722737E-3</v>
      </c>
      <c r="BO44" s="18">
        <f>+DH44</f>
        <v>157521</v>
      </c>
      <c r="BP44" s="73">
        <f ca="1">OFFSET(DH44,0,14,1,1)</f>
        <v>151961</v>
      </c>
      <c r="BQ44" s="18">
        <f ca="1">SUM(BP44-BO44)</f>
        <v>-5560</v>
      </c>
      <c r="BR44" s="19">
        <f ca="1">IF(BQ44=0,0,IF(BO44=0,1,BQ44/BO44))</f>
        <v>-3.5296881050780528E-2</v>
      </c>
      <c r="BS44" s="18">
        <f>SUMIF($C$6:BR$6,BS$5,$C44:BR44)</f>
        <v>1387396</v>
      </c>
      <c r="BT44" s="73">
        <f ca="1">SUMIF($C$6:BS$6,BT$5,$C44:BS44)</f>
        <v>1380266</v>
      </c>
      <c r="BU44" s="18">
        <f ca="1">SUM(BT44-BS44)</f>
        <v>-7130</v>
      </c>
      <c r="BV44" s="19">
        <f ca="1">IF(BU44=0,0,IF(BS44=0,1,BU44/BS44))</f>
        <v>-5.1391239415422849E-3</v>
      </c>
      <c r="BW44" s="18">
        <f>+DI44</f>
        <v>135645</v>
      </c>
      <c r="BX44" s="73">
        <f ca="1">OFFSET(DI44,0,14,1,1)</f>
        <v>142215</v>
      </c>
      <c r="BY44" s="18">
        <f ca="1">SUM(BX44-BW44)</f>
        <v>6570</v>
      </c>
      <c r="BZ44" s="19">
        <f ca="1">IF(BY44=0,0,IF(BW44=0,1,BY44/BW44))</f>
        <v>4.8435253787459914E-2</v>
      </c>
      <c r="CA44" s="18">
        <f>SUMIF($C$6:BZ$6,CA$5,$C44:BZ44)</f>
        <v>1523041</v>
      </c>
      <c r="CB44" s="73">
        <f ca="1">SUMIF($C$6:CA$6,CB$5,$C44:CA44)</f>
        <v>1522481</v>
      </c>
      <c r="CC44" s="18">
        <f ca="1">SUM(CB44-CA44)</f>
        <v>-560</v>
      </c>
      <c r="CD44" s="19">
        <f ca="1">IF(CC44=0,0,IF(CA44=0,1,CC44/CA44))</f>
        <v>-3.6768543985355617E-4</v>
      </c>
      <c r="CE44" s="18">
        <f>+DJ44</f>
        <v>125835</v>
      </c>
      <c r="CF44" s="73">
        <f ca="1">OFFSET(DJ44,0,14,1,1)</f>
        <v>122974</v>
      </c>
      <c r="CG44" s="18">
        <f ca="1">SUM(CF44-CE44)</f>
        <v>-2861</v>
      </c>
      <c r="CH44" s="19">
        <f ca="1">IF(CG44=0,0,IF(CE44=0,1,CG44/CE44))</f>
        <v>-2.2736122700361586E-2</v>
      </c>
      <c r="CI44" s="18">
        <f>SUMIF($C$6:CH$6,CI$5,$C44:CH44)</f>
        <v>1648876</v>
      </c>
      <c r="CJ44" s="73">
        <f ca="1">SUMIF($C$6:CI$6,CJ$5,$C44:CI44)</f>
        <v>1645455</v>
      </c>
      <c r="CK44" s="18">
        <f ca="1">SUM(CJ44-CI44)</f>
        <v>-3421</v>
      </c>
      <c r="CL44" s="19">
        <f ca="1">IF(CK44=0,0,IF(CI44=0,1,CK44/CI44))</f>
        <v>-2.0747466759174129E-3</v>
      </c>
      <c r="CM44" s="18">
        <f>+DK44</f>
        <v>105952</v>
      </c>
      <c r="CN44" s="73">
        <f ca="1">OFFSET(DK44,0,14,1,1)</f>
        <v>103817</v>
      </c>
      <c r="CO44" s="18">
        <f ca="1">SUM(CN44-CM44)</f>
        <v>-2135</v>
      </c>
      <c r="CP44" s="19">
        <f ca="1">IF(CO44=0,0,IF(CM44=0,1,CO44/CM44))</f>
        <v>-2.0150634249471458E-2</v>
      </c>
      <c r="CQ44" s="18">
        <f>SUMIF($C$6:CP$6,CQ$5,$C44:CP44)</f>
        <v>1754828</v>
      </c>
      <c r="CR44" s="73">
        <f ca="1">SUMIF($C$6:CQ$6,CR$5,$C44:CQ44)</f>
        <v>1749272</v>
      </c>
      <c r="CS44" s="18">
        <f ca="1">SUM(CR44-CQ44)</f>
        <v>-5556</v>
      </c>
      <c r="CT44" s="19">
        <f ca="1">IF(CS44=0,0,IF(CQ44=0,1,CS44/CQ44))</f>
        <v>-3.1661222638344044E-3</v>
      </c>
      <c r="CW44" t="s">
        <v>17</v>
      </c>
      <c r="CX44" t="s">
        <v>6</v>
      </c>
      <c r="CZ44" s="74">
        <f>SUMIF(TIBA!$A$93:$A$103,'2012-2013'!CZ$7,TIBA!D$93:D$103)</f>
        <v>83414</v>
      </c>
      <c r="DA44" s="74">
        <f>SUMIF(TIBA!$A$93:$A$103,'2012-2013'!DA$7,TIBA!E$93:E$103)</f>
        <v>85856</v>
      </c>
      <c r="DB44" s="74">
        <f>SUMIF(TIBA!$A$93:$A$103,'2012-2013'!DB$7,TIBA!F$93:F$103)</f>
        <v>120883</v>
      </c>
      <c r="DC44" s="74">
        <f>SUMIF(TIBA!$A$93:$A$103,'2012-2013'!DC$7,TIBA!G$93:G$103)</f>
        <v>131016</v>
      </c>
      <c r="DD44" s="74">
        <f>SUMIF(TIBA!$A$93:$A$103,'2012-2013'!DD$7,TIBA!H$93:H$103)</f>
        <v>149443</v>
      </c>
      <c r="DE44" s="74">
        <f>SUMIF(TIBA!$A$93:$A$103,'2012-2013'!DE$7,TIBA!I$93:I$103)</f>
        <v>170271</v>
      </c>
      <c r="DF44" s="74">
        <f>SUMIF(TIBA!$A$93:$A$103,'2012-2013'!DF$7,TIBA!J$93:J$103)</f>
        <v>235127</v>
      </c>
      <c r="DG44" s="74">
        <f>SUMIF(TIBA!$A$93:$A$103,'2012-2013'!DG$7,TIBA!K$93:K$103)</f>
        <v>253865</v>
      </c>
      <c r="DH44" s="74">
        <f>SUMIF(TIBA!$A$93:$A$103,'2012-2013'!DH$7,TIBA!L$93:L$103)</f>
        <v>157521</v>
      </c>
      <c r="DI44" s="74">
        <f>SUMIF(TIBA!$A$93:$A$103,'2012-2013'!DI$7,TIBA!M$93:M$103)</f>
        <v>135645</v>
      </c>
      <c r="DJ44" s="74">
        <f>SUMIF(TIBA!$A$93:$A$103,'2012-2013'!DJ$7,TIBA!N$93:N$103)</f>
        <v>125835</v>
      </c>
      <c r="DK44" s="74">
        <f>SUMIF(TIBA!$A$93:$A$103,'2012-2013'!DK$7,TIBA!O$93:O$103)</f>
        <v>105952</v>
      </c>
      <c r="DN44" s="74">
        <f>SUMIF(TIBA!$A$93:$A$103,'2012-2013'!DN$7,TIBA!D$93:D$103)</f>
        <v>84204</v>
      </c>
      <c r="DO44" s="74">
        <f>SUMIF(TIBA!$A$93:$A$103,'2012-2013'!DO$7,TIBA!E$93:E$103)</f>
        <v>81792</v>
      </c>
      <c r="DP44" s="74">
        <f>SUMIF(TIBA!$A$93:$A$103,'2012-2013'!DP$7,TIBA!F$93:F$103)</f>
        <v>124453</v>
      </c>
      <c r="DQ44" s="74">
        <f>SUMIF(TIBA!$A$93:$A$103,'2012-2013'!DQ$7,TIBA!G$93:G$103)</f>
        <v>122851</v>
      </c>
      <c r="DR44" s="74">
        <f>SUMIF(TIBA!$A$93:$A$103,'2012-2013'!DR$7,TIBA!H$93:H$103)</f>
        <v>153493</v>
      </c>
      <c r="DS44" s="74">
        <f>SUMIF(TIBA!$A$93:$A$103,'2012-2013'!DS$7,TIBA!I$93:I$103)</f>
        <v>169944</v>
      </c>
      <c r="DT44" s="74">
        <f>SUMIF(TIBA!$A$93:$A$103,'2012-2013'!DT$7,TIBA!J$93:J$103)</f>
        <v>231049</v>
      </c>
      <c r="DU44" s="74">
        <f>SUMIF(TIBA!$A$93:$A$103,'2012-2013'!DU$7,TIBA!K$93:K$103)</f>
        <v>260519</v>
      </c>
      <c r="DV44" s="74">
        <f>SUMIF(TIBA!$A$93:$A$103,'2012-2013'!DV$7,TIBA!L$93:L$103)</f>
        <v>151961</v>
      </c>
      <c r="DW44" s="74">
        <f>SUMIF(TIBA!$A$93:$A$103,'2012-2013'!DW$7,TIBA!M$93:M$103)</f>
        <v>142215</v>
      </c>
      <c r="DX44" s="74">
        <f>SUMIF(TIBA!$A$93:$A$103,'2012-2013'!DX$7,TIBA!N$93:N$103)</f>
        <v>122974</v>
      </c>
      <c r="DY44" s="74">
        <f>SUMIF(TIBA!$A$93:$A$103,'2012-2013'!DY$7,TIBA!O$93:O$103)</f>
        <v>103817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27804</v>
      </c>
      <c r="D45" s="73">
        <f ca="1">OFFSET(CZ45,0,14,1,1)</f>
        <v>30658</v>
      </c>
      <c r="E45" s="18">
        <f ca="1">SUM(D45-C45)</f>
        <v>2854</v>
      </c>
      <c r="F45" s="19">
        <f ca="1">IF(E45=0,0,IF(C45=0,1,E45/C45))</f>
        <v>0.10264710113652711</v>
      </c>
      <c r="G45" s="18">
        <f>SUMIF($C$6:F$6,G$5,$C45:F45)</f>
        <v>27804</v>
      </c>
      <c r="H45" s="73">
        <f ca="1">SUMIF($C$6:G$6,H$5,$C45:G45)</f>
        <v>30658</v>
      </c>
      <c r="I45" s="18">
        <f ca="1">SUM(H45-G45)</f>
        <v>2854</v>
      </c>
      <c r="J45" s="19">
        <f ca="1">IF(I45=0,0,IF(G45=0,1,I45/G45))</f>
        <v>0.10264710113652711</v>
      </c>
      <c r="K45" s="18">
        <f>+DA45</f>
        <v>29082</v>
      </c>
      <c r="L45" s="73">
        <f ca="1">OFFSET(DA45,0,14,1,1)</f>
        <v>28318</v>
      </c>
      <c r="M45" s="18">
        <f ca="1">SUM(L45-K45)</f>
        <v>-764</v>
      </c>
      <c r="N45" s="19">
        <f ca="1">IF(M45=0,0,IF(K45=0,1,M45/K45))</f>
        <v>-2.627054535451482E-2</v>
      </c>
      <c r="O45" s="18">
        <f>SUMIF($C$6:N$6,O$5,$C45:N45)</f>
        <v>56886</v>
      </c>
      <c r="P45" s="73">
        <f ca="1">SUMIF($C$6:O$6,P$5,$C45:O45)</f>
        <v>58976</v>
      </c>
      <c r="Q45" s="18">
        <f ca="1">SUM(P45-O45)</f>
        <v>2090</v>
      </c>
      <c r="R45" s="19">
        <f ca="1">IF(Q45=0,0,IF(O45=0,1,Q45/O45))</f>
        <v>3.674014696058784E-2</v>
      </c>
      <c r="S45" s="18">
        <f>+DB45</f>
        <v>31804</v>
      </c>
      <c r="T45" s="73">
        <f ca="1">OFFSET(DB45,0,14,1,1)</f>
        <v>31291</v>
      </c>
      <c r="U45" s="18">
        <f ca="1">SUM(T45-S45)</f>
        <v>-513</v>
      </c>
      <c r="V45" s="19">
        <f ca="1">IF(U45=0,0,IF(S45=0,1,U45/S45))</f>
        <v>-1.6130046535027042E-2</v>
      </c>
      <c r="W45" s="18">
        <f>SUMIF($C$6:V$6,W$5,$C45:V45)</f>
        <v>88690</v>
      </c>
      <c r="X45" s="73">
        <f ca="1">SUMIF($C$6:W$6,X$5,$C45:W45)</f>
        <v>90267</v>
      </c>
      <c r="Y45" s="18">
        <f ca="1">SUM(X45-W45)</f>
        <v>1577</v>
      </c>
      <c r="Z45" s="19">
        <f ca="1">IF(Y45=0,0,IF(W45=0,1,Y45/W45))</f>
        <v>1.7781035065960085E-2</v>
      </c>
      <c r="AA45" s="18">
        <f>+DC45</f>
        <v>30847</v>
      </c>
      <c r="AB45" s="73">
        <f ca="1">OFFSET(DC45,0,14,1,1)</f>
        <v>32487</v>
      </c>
      <c r="AC45" s="18">
        <f ca="1">SUM(AB45-AA45)</f>
        <v>1640</v>
      </c>
      <c r="AD45" s="19">
        <f ca="1">IF(AC45=0,0,IF(AA45=0,1,AC45/AA45))</f>
        <v>5.3165623885629072E-2</v>
      </c>
      <c r="AE45" s="18">
        <f>SUMIF($C$6:AD$6,AE$5,$C45:AD45)</f>
        <v>119537</v>
      </c>
      <c r="AF45" s="73">
        <f ca="1">SUMIF($C$6:AE$6,AF$5,$C45:AE45)</f>
        <v>122754</v>
      </c>
      <c r="AG45" s="18">
        <f ca="1">SUM(AF45-AE45)</f>
        <v>3217</v>
      </c>
      <c r="AH45" s="19">
        <f ca="1">IF(AG45=0,0,IF(AE45=0,1,AG45/AE45))</f>
        <v>2.6912169453809281E-2</v>
      </c>
      <c r="AI45" s="18">
        <f>+DD45</f>
        <v>32549</v>
      </c>
      <c r="AJ45" s="73">
        <f ca="1">OFFSET(DD45,0,14,1,1)</f>
        <v>32829</v>
      </c>
      <c r="AK45" s="18">
        <f ca="1">SUM(AJ45-AI45)</f>
        <v>280</v>
      </c>
      <c r="AL45" s="19">
        <f ca="1">IF(AK45=0,0,IF(AI45=0,1,AK45/AI45))</f>
        <v>8.6024148207318202E-3</v>
      </c>
      <c r="AM45" s="18">
        <f>SUMIF($C$6:AL$6,AM$5,$C45:AL45)</f>
        <v>152086</v>
      </c>
      <c r="AN45" s="73">
        <f ca="1">SUMIF($C$6:AM$6,AN$5,$C45:AM45)</f>
        <v>155583</v>
      </c>
      <c r="AO45" s="18">
        <f ca="1">SUM(AN45-AM45)</f>
        <v>3497</v>
      </c>
      <c r="AP45" s="19">
        <f ca="1">IF(AO45=0,0,IF(AM45=0,1,AO45/AM45))</f>
        <v>2.299356942782373E-2</v>
      </c>
      <c r="AQ45" s="18">
        <f>+DE45</f>
        <v>29863</v>
      </c>
      <c r="AR45" s="73">
        <f ca="1">OFFSET(DE45,0,14,1,1)</f>
        <v>30600</v>
      </c>
      <c r="AS45" s="18">
        <f ca="1">SUM(AR45-AQ45)</f>
        <v>737</v>
      </c>
      <c r="AT45" s="19">
        <f ca="1">IF(AS45=0,0,IF(AQ45=0,1,AS45/AQ45))</f>
        <v>2.4679369118976661E-2</v>
      </c>
      <c r="AU45" s="18">
        <f>SUMIF($C$6:AT$6,AU$5,$C45:AT45)</f>
        <v>181949</v>
      </c>
      <c r="AV45" s="73">
        <f ca="1">SUMIF($C$6:AU$6,AV$5,$C45:AU45)</f>
        <v>186183</v>
      </c>
      <c r="AW45" s="18">
        <f ca="1">SUM(AV45-AU45)</f>
        <v>4234</v>
      </c>
      <c r="AX45" s="19">
        <f ca="1">IF(AW45=0,0,IF(AU45=0,1,AW45/AU45))</f>
        <v>2.3270257050052486E-2</v>
      </c>
      <c r="AY45" s="18">
        <f>+DF45</f>
        <v>29186</v>
      </c>
      <c r="AZ45" s="73">
        <f ca="1">OFFSET(DF45,0,14,1,1)</f>
        <v>31282</v>
      </c>
      <c r="BA45" s="18">
        <f ca="1">SUM(AZ45-AY45)</f>
        <v>2096</v>
      </c>
      <c r="BB45" s="19">
        <f ca="1">IF(BA45=0,0,IF(AY45=0,1,BA45/AY45))</f>
        <v>7.1815253888850822E-2</v>
      </c>
      <c r="BC45" s="18">
        <f>SUMIF($C$6:BB$6,BC$5,$C45:BB45)</f>
        <v>211135</v>
      </c>
      <c r="BD45" s="73">
        <f ca="1">SUMIF($C$6:BC$6,BD$5,$C45:BC45)</f>
        <v>217465</v>
      </c>
      <c r="BE45" s="18">
        <f ca="1">SUM(BD45-BC45)</f>
        <v>6330</v>
      </c>
      <c r="BF45" s="19">
        <f ca="1">IF(BE45=0,0,IF(BC45=0,1,BE45/BC45))</f>
        <v>2.9980817960072938E-2</v>
      </c>
      <c r="BG45" s="18">
        <f>+DG45</f>
        <v>29922</v>
      </c>
      <c r="BH45" s="73">
        <f ca="1">OFFSET(DG45,0,14,1,1)</f>
        <v>31600</v>
      </c>
      <c r="BI45" s="18">
        <f ca="1">SUM(BH45-BG45)</f>
        <v>1678</v>
      </c>
      <c r="BJ45" s="19">
        <f ca="1">IF(BI45=0,0,IF(BG45=0,1,BI45/BG45))</f>
        <v>5.6079139094980281E-2</v>
      </c>
      <c r="BK45" s="18">
        <f>SUMIF($C$6:BJ$6,BK$5,$C45:BJ45)</f>
        <v>241057</v>
      </c>
      <c r="BL45" s="73">
        <f ca="1">SUMIF($C$6:BK$6,BL$5,$C45:BK45)</f>
        <v>249065</v>
      </c>
      <c r="BM45" s="18">
        <f ca="1">SUM(BL45-BK45)</f>
        <v>8008</v>
      </c>
      <c r="BN45" s="19">
        <f ca="1">IF(BM45=0,0,IF(BK45=0,1,BM45/BK45))</f>
        <v>3.3220358670355971E-2</v>
      </c>
      <c r="BO45" s="18">
        <f>+DH45</f>
        <v>29141</v>
      </c>
      <c r="BP45" s="73">
        <f ca="1">OFFSET(DH45,0,14,1,1)</f>
        <v>30626</v>
      </c>
      <c r="BQ45" s="18">
        <f ca="1">SUM(BP45-BO45)</f>
        <v>1485</v>
      </c>
      <c r="BR45" s="19">
        <f ca="1">IF(BQ45=0,0,IF(BO45=0,1,BQ45/BO45))</f>
        <v>5.0959129748464366E-2</v>
      </c>
      <c r="BS45" s="18">
        <f>SUMIF($C$6:BR$6,BS$5,$C45:BR45)</f>
        <v>270198</v>
      </c>
      <c r="BT45" s="73">
        <f ca="1">SUMIF($C$6:BS$6,BT$5,$C45:BS45)</f>
        <v>279691</v>
      </c>
      <c r="BU45" s="18">
        <f ca="1">SUM(BT45-BS45)</f>
        <v>9493</v>
      </c>
      <c r="BV45" s="19">
        <f ca="1">IF(BU45=0,0,IF(BS45=0,1,BU45/BS45))</f>
        <v>3.5133494696481839E-2</v>
      </c>
      <c r="BW45" s="18">
        <f>+DI45</f>
        <v>30817</v>
      </c>
      <c r="BX45" s="73">
        <f ca="1">OFFSET(DI45,0,14,1,1)</f>
        <v>33952</v>
      </c>
      <c r="BY45" s="18">
        <f ca="1">SUM(BX45-BW45)</f>
        <v>3135</v>
      </c>
      <c r="BZ45" s="19">
        <f ca="1">IF(BY45=0,0,IF(BW45=0,1,BY45/BW45))</f>
        <v>0.10172956485056948</v>
      </c>
      <c r="CA45" s="18">
        <f>SUMIF($C$6:BZ$6,CA$5,$C45:BZ45)</f>
        <v>301015</v>
      </c>
      <c r="CB45" s="73">
        <f ca="1">SUMIF($C$6:CA$6,CB$5,$C45:CA45)</f>
        <v>313643</v>
      </c>
      <c r="CC45" s="18">
        <f ca="1">SUM(CB45-CA45)</f>
        <v>12628</v>
      </c>
      <c r="CD45" s="19">
        <f ca="1">IF(CC45=0,0,IF(CA45=0,1,CC45/CA45))</f>
        <v>4.1951397770875205E-2</v>
      </c>
      <c r="CE45" s="18">
        <f>+DJ45</f>
        <v>29681</v>
      </c>
      <c r="CF45" s="73">
        <f ca="1">OFFSET(DJ45,0,14,1,1)</f>
        <v>29959</v>
      </c>
      <c r="CG45" s="18">
        <f ca="1">SUM(CF45-CE45)</f>
        <v>278</v>
      </c>
      <c r="CH45" s="19">
        <f ca="1">IF(CG45=0,0,IF(CE45=0,1,CG45/CE45))</f>
        <v>9.3662612445672318E-3</v>
      </c>
      <c r="CI45" s="18">
        <f>SUMIF($C$6:CH$6,CI$5,$C45:CH45)</f>
        <v>330696</v>
      </c>
      <c r="CJ45" s="73">
        <f ca="1">SUMIF($C$6:CI$6,CJ$5,$C45:CI45)</f>
        <v>343602</v>
      </c>
      <c r="CK45" s="18">
        <f ca="1">SUM(CJ45-CI45)</f>
        <v>12906</v>
      </c>
      <c r="CL45" s="19">
        <f ca="1">IF(CK45=0,0,IF(CI45=0,1,CK45/CI45))</f>
        <v>3.9026779882429787E-2</v>
      </c>
      <c r="CM45" s="18">
        <f>+DK45</f>
        <v>24602</v>
      </c>
      <c r="CN45" s="73">
        <f ca="1">OFFSET(DK45,0,14,1,1)</f>
        <v>26157</v>
      </c>
      <c r="CO45" s="18">
        <f ca="1">SUM(CN45-CM45)</f>
        <v>1555</v>
      </c>
      <c r="CP45" s="19">
        <f ca="1">IF(CO45=0,0,IF(CM45=0,1,CO45/CM45))</f>
        <v>6.3206243394845943E-2</v>
      </c>
      <c r="CQ45" s="18">
        <f>SUMIF($C$6:CP$6,CQ$5,$C45:CP45)</f>
        <v>355298</v>
      </c>
      <c r="CR45" s="73">
        <f ca="1">SUMIF($C$6:CQ$6,CR$5,$C45:CQ45)</f>
        <v>369759</v>
      </c>
      <c r="CS45" s="18">
        <f ca="1">SUM(CR45-CQ45)</f>
        <v>14461</v>
      </c>
      <c r="CT45" s="19">
        <f ca="1">IF(CS45=0,0,IF(CQ45=0,1,CS45/CQ45))</f>
        <v>4.0701045319703463E-2</v>
      </c>
      <c r="CW45" t="s">
        <v>17</v>
      </c>
      <c r="CX45" t="s">
        <v>7</v>
      </c>
      <c r="CY45" s="7"/>
      <c r="CZ45" s="74">
        <f>SUMIF(TIBA!$A$111:$A$121,'2012-2013'!CZ$7,TIBA!D$111:D$121)</f>
        <v>27804</v>
      </c>
      <c r="DA45" s="74">
        <f>SUMIF(TIBA!$A$111:$A$121,'2012-2013'!DA$7,TIBA!E$111:E$121)</f>
        <v>29082</v>
      </c>
      <c r="DB45" s="74">
        <f>SUMIF(TIBA!$A$111:$A$121,'2012-2013'!DB$7,TIBA!F$111:F$121)</f>
        <v>31804</v>
      </c>
      <c r="DC45" s="74">
        <f>SUMIF(TIBA!$A$111:$A$121,'2012-2013'!DC$7,TIBA!G$111:G$121)</f>
        <v>30847</v>
      </c>
      <c r="DD45" s="74">
        <f>SUMIF(TIBA!$A$111:$A$121,'2012-2013'!DD$7,TIBA!H$111:H$121)</f>
        <v>32549</v>
      </c>
      <c r="DE45" s="74">
        <f>SUMIF(TIBA!$A$111:$A$121,'2012-2013'!DE$7,TIBA!I$111:I$121)</f>
        <v>29863</v>
      </c>
      <c r="DF45" s="74">
        <f>SUMIF(TIBA!$A$111:$A$121,'2012-2013'!DF$7,TIBA!J$111:J$121)</f>
        <v>29186</v>
      </c>
      <c r="DG45" s="74">
        <f>SUMIF(TIBA!$A$111:$A$121,'2012-2013'!DG$7,TIBA!K$111:K$121)</f>
        <v>29922</v>
      </c>
      <c r="DH45" s="74">
        <f>SUMIF(TIBA!$A$111:$A$121,'2012-2013'!DH$7,TIBA!L$111:L$121)</f>
        <v>29141</v>
      </c>
      <c r="DI45" s="74">
        <f>SUMIF(TIBA!$A$111:$A$121,'2012-2013'!DI$7,TIBA!M$111:M$121)</f>
        <v>30817</v>
      </c>
      <c r="DJ45" s="74">
        <f>SUMIF(TIBA!$A$111:$A$121,'2012-2013'!DJ$7,TIBA!N$111:N$121)</f>
        <v>29681</v>
      </c>
      <c r="DK45" s="74">
        <f>SUMIF(TIBA!$A$111:$A$121,'2012-2013'!DK$7,TIBA!O$111:O$121)</f>
        <v>24602</v>
      </c>
      <c r="DN45" s="74">
        <f>SUMIF(TIBA!$A$111:$A$121,'2012-2013'!DN$7,TIBA!D$111:D$121)</f>
        <v>30658</v>
      </c>
      <c r="DO45" s="74">
        <f>SUMIF(TIBA!$A$111:$A$121,'2012-2013'!DO$7,TIBA!E$111:E$121)</f>
        <v>28318</v>
      </c>
      <c r="DP45" s="74">
        <f>SUMIF(TIBA!$A$111:$A$121,'2012-2013'!DP$7,TIBA!F$111:F$121)</f>
        <v>31291</v>
      </c>
      <c r="DQ45" s="74">
        <f>SUMIF(TIBA!$A$111:$A$121,'2012-2013'!DQ$7,TIBA!G$111:G$121)</f>
        <v>32487</v>
      </c>
      <c r="DR45" s="74">
        <f>SUMIF(TIBA!$A$111:$A$121,'2012-2013'!DR$7,TIBA!H$111:H$121)</f>
        <v>32829</v>
      </c>
      <c r="DS45" s="74">
        <f>SUMIF(TIBA!$A$111:$A$121,'2012-2013'!DS$7,TIBA!I$111:I$121)</f>
        <v>30600</v>
      </c>
      <c r="DT45" s="74">
        <f>SUMIF(TIBA!$A$111:$A$121,'2012-2013'!DT$7,TIBA!J$111:J$121)</f>
        <v>31282</v>
      </c>
      <c r="DU45" s="74">
        <f>SUMIF(TIBA!$A$111:$A$121,'2012-2013'!DU$7,TIBA!K$111:K$121)</f>
        <v>31600</v>
      </c>
      <c r="DV45" s="74">
        <f>SUMIF(TIBA!$A$111:$A$121,'2012-2013'!DV$7,TIBA!L$111:L$121)</f>
        <v>30626</v>
      </c>
      <c r="DW45" s="74">
        <f>SUMIF(TIBA!$A$111:$A$121,'2012-2013'!DW$7,TIBA!M$111:M$121)</f>
        <v>33952</v>
      </c>
      <c r="DX45" s="74">
        <f>SUMIF(TIBA!$A$111:$A$121,'2012-2013'!DX$7,TIBA!N$111:N$121)</f>
        <v>29959</v>
      </c>
      <c r="DY45" s="74">
        <f>SUMIF(TIBA!$A$111:$A$121,'2012-2013'!DY$7,TIBA!O$111:O$121)</f>
        <v>26157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SUMIF(TIBA!$A$129:$A$139,'2012-2013'!CZ$7,TIBA!D$129:D$139)</f>
        <v>0</v>
      </c>
      <c r="DA46" s="74">
        <f>SUMIF(TIBA!$A$129:$A$139,'2012-2013'!DA$7,TIBA!E$129:E$139)</f>
        <v>0</v>
      </c>
      <c r="DB46" s="74">
        <f>SUMIF(TIBA!$A$129:$A$139,'2012-2013'!DB$7,TIBA!F$129:F$139)</f>
        <v>0</v>
      </c>
      <c r="DC46" s="74">
        <f>SUMIF(TIBA!$A$129:$A$139,'2012-2013'!DC$7,TIBA!G$129:G$139)</f>
        <v>0</v>
      </c>
      <c r="DD46" s="74">
        <f>SUMIF(TIBA!$A$129:$A$139,'2012-2013'!DD$7,TIBA!H$129:H$139)</f>
        <v>0</v>
      </c>
      <c r="DE46" s="74">
        <f>SUMIF(TIBA!$A$129:$A$139,'2012-2013'!DE$7,TIBA!I$129:I$139)</f>
        <v>0</v>
      </c>
      <c r="DF46" s="74">
        <f>SUMIF(TIBA!$A$129:$A$139,'2012-2013'!DF$7,TIBA!J$129:J$139)</f>
        <v>0</v>
      </c>
      <c r="DG46" s="74">
        <f>SUMIF(TIBA!$A$129:$A$139,'2012-2013'!DG$7,TIBA!K$129:K$139)</f>
        <v>0</v>
      </c>
      <c r="DH46" s="74">
        <f>SUMIF(TIBA!$A$129:$A$139,'2012-2013'!DH$7,TIBA!L$129:L$139)</f>
        <v>0</v>
      </c>
      <c r="DI46" s="74">
        <f>SUMIF(TIBA!$A$129:$A$139,'2012-2013'!DI$7,TIBA!M$129:M$139)</f>
        <v>0</v>
      </c>
      <c r="DJ46" s="74">
        <f>SUMIF(TIBA!$A$129:$A$139,'2012-2013'!DJ$7,TIBA!N$129:N$139)</f>
        <v>0</v>
      </c>
      <c r="DK46" s="74">
        <f>SUMIF(TIBA!$A$129:$A$139,'2012-2013'!DK$7,TIBA!O$129:O$139)</f>
        <v>0</v>
      </c>
      <c r="DN46" s="74">
        <f>SUMIF(TIBA!$A$129:$A$139,'2012-2013'!DN$7,TIBA!D$129:D$139)</f>
        <v>0</v>
      </c>
      <c r="DO46" s="74">
        <f>SUMIF(TIBA!$A$129:$A$139,'2012-2013'!DO$7,TIBA!E$129:E$139)</f>
        <v>0</v>
      </c>
      <c r="DP46" s="74">
        <f>SUMIF(TIBA!$A$129:$A$139,'2012-2013'!DP$7,TIBA!F$129:F$139)</f>
        <v>0</v>
      </c>
      <c r="DQ46" s="74">
        <f>SUMIF(TIBA!$A$129:$A$139,'2012-2013'!DQ$7,TIBA!G$129:G$139)</f>
        <v>0</v>
      </c>
      <c r="DR46" s="74">
        <f>SUMIF(TIBA!$A$129:$A$139,'2012-2013'!DR$7,TIBA!H$129:H$139)</f>
        <v>0</v>
      </c>
      <c r="DS46" s="74">
        <f>SUMIF(TIBA!$A$129:$A$139,'2012-2013'!DS$7,TIBA!I$129:I$139)</f>
        <v>0</v>
      </c>
      <c r="DT46" s="74">
        <f>SUMIF(TIBA!$A$129:$A$139,'2012-2013'!DT$7,TIBA!J$129:J$139)</f>
        <v>0</v>
      </c>
      <c r="DU46" s="74">
        <f>SUMIF(TIBA!$A$129:$A$139,'2012-2013'!DU$7,TIBA!K$129:K$139)</f>
        <v>0</v>
      </c>
      <c r="DV46" s="74">
        <f>SUMIF(TIBA!$A$129:$A$139,'2012-2013'!DV$7,TIBA!L$129:L$139)</f>
        <v>0</v>
      </c>
      <c r="DW46" s="74">
        <f>SUMIF(TIBA!$A$129:$A$139,'2012-2013'!DW$7,TIBA!M$129:M$139)</f>
        <v>0</v>
      </c>
      <c r="DX46" s="74">
        <f>SUMIF(TIBA!$A$129:$A$139,'2012-2013'!DX$7,TIBA!N$129:N$139)</f>
        <v>0</v>
      </c>
      <c r="DY46" s="74">
        <f>SUMIF(TIBA!$A$129:$A$139,'2012-2013'!DY$7,TIBA!O$129:O$139)</f>
        <v>0</v>
      </c>
    </row>
    <row r="47" spans="1:130" s="7" customFormat="1">
      <c r="A47" s="75"/>
      <c r="B47" s="24" t="s">
        <v>9</v>
      </c>
      <c r="C47" s="12">
        <f>+SUM(C44:C46)</f>
        <v>111218</v>
      </c>
      <c r="D47" s="86">
        <f ca="1">+SUM(D44:D46)</f>
        <v>114862</v>
      </c>
      <c r="E47" s="12">
        <f ca="1">SUM(E44:E46)</f>
        <v>3644</v>
      </c>
      <c r="F47" s="13">
        <f ca="1">IF(E47=0,0,IF(C47=0,1,E47/C47))</f>
        <v>3.2764480569691959E-2</v>
      </c>
      <c r="G47" s="12">
        <f>SUM(G44:G46)</f>
        <v>111218</v>
      </c>
      <c r="H47" s="86">
        <f ca="1">SUM(H44:H46)</f>
        <v>114862</v>
      </c>
      <c r="I47" s="12">
        <f ca="1">SUM(I44:I46)</f>
        <v>3644</v>
      </c>
      <c r="J47" s="13">
        <f ca="1">IF(I47=0,0,IF(G47=0,1,I47/G47))</f>
        <v>3.2764480569691959E-2</v>
      </c>
      <c r="K47" s="12">
        <f>+SUM(K44:K46)</f>
        <v>114938</v>
      </c>
      <c r="L47" s="86">
        <f ca="1">+SUM(L44:L46)</f>
        <v>110110</v>
      </c>
      <c r="M47" s="12">
        <f ca="1">SUM(M44:M46)</f>
        <v>-4828</v>
      </c>
      <c r="N47" s="13">
        <f ca="1">IF(M47=0,0,IF(K47=0,1,M47/K47))</f>
        <v>-4.2005255007047278E-2</v>
      </c>
      <c r="O47" s="12">
        <f>SUM(O44:O46)</f>
        <v>226156</v>
      </c>
      <c r="P47" s="86">
        <f ca="1">SUM(P44:P46)</f>
        <v>224972</v>
      </c>
      <c r="Q47" s="12">
        <f ca="1">SUM(Q44:Q46)</f>
        <v>-1184</v>
      </c>
      <c r="R47" s="13">
        <f ca="1">IF(Q47=0,0,IF(O47=0,1,Q47/O47))</f>
        <v>-5.2353242894285362E-3</v>
      </c>
      <c r="S47" s="12">
        <f>+SUM(S44:S46)</f>
        <v>152687</v>
      </c>
      <c r="T47" s="86">
        <f ca="1">+SUM(T44:T46)</f>
        <v>155744</v>
      </c>
      <c r="U47" s="12">
        <f ca="1">SUM(U44:U46)</f>
        <v>3057</v>
      </c>
      <c r="V47" s="13">
        <f ca="1">IF(U47=0,0,IF(S47=0,1,U47/S47))</f>
        <v>2.0021350868115819E-2</v>
      </c>
      <c r="W47" s="12">
        <f>SUM(W44:W46)</f>
        <v>378843</v>
      </c>
      <c r="X47" s="86">
        <f ca="1">SUM(X44:X46)</f>
        <v>380716</v>
      </c>
      <c r="Y47" s="12">
        <f ca="1">SUM(Y44:Y46)</f>
        <v>1873</v>
      </c>
      <c r="Z47" s="13">
        <f ca="1">IF(Y47=0,0,IF(W47=0,1,Y47/W47))</f>
        <v>4.9440005490401038E-3</v>
      </c>
      <c r="AA47" s="12">
        <f>+SUM(AA44:AA46)</f>
        <v>161863</v>
      </c>
      <c r="AB47" s="86">
        <f ca="1">+SUM(AB44:AB46)</f>
        <v>155338</v>
      </c>
      <c r="AC47" s="12">
        <f ca="1">SUM(AC44:AC46)</f>
        <v>-6525</v>
      </c>
      <c r="AD47" s="13">
        <f ca="1">IF(AC47=0,0,IF(AA47=0,1,AC47/AA47))</f>
        <v>-4.0311868679068101E-2</v>
      </c>
      <c r="AE47" s="12">
        <f>SUM(AE44:AE46)</f>
        <v>540706</v>
      </c>
      <c r="AF47" s="86">
        <f ca="1">SUM(AF44:AF46)</f>
        <v>536054</v>
      </c>
      <c r="AG47" s="12">
        <f ca="1">SUM(AG44:AG46)</f>
        <v>-4652</v>
      </c>
      <c r="AH47" s="13">
        <f ca="1">IF(AG47=0,0,IF(AE47=0,1,AG47/AE47))</f>
        <v>-8.603566448310172E-3</v>
      </c>
      <c r="AI47" s="12">
        <f>+SUM(AI44:AI46)</f>
        <v>181992</v>
      </c>
      <c r="AJ47" s="86">
        <f ca="1">+SUM(AJ44:AJ46)</f>
        <v>186322</v>
      </c>
      <c r="AK47" s="12">
        <f ca="1">SUM(AK44:AK46)</f>
        <v>4330</v>
      </c>
      <c r="AL47" s="13">
        <f ca="1">IF(AK47=0,0,IF(AI47=0,1,AK47/AI47))</f>
        <v>2.3792254604598006E-2</v>
      </c>
      <c r="AM47" s="12">
        <f>SUM(AM44:AM46)</f>
        <v>722698</v>
      </c>
      <c r="AN47" s="86">
        <f ca="1">SUM(AN44:AN46)</f>
        <v>722376</v>
      </c>
      <c r="AO47" s="12">
        <f ca="1">SUM(AO44:AO46)</f>
        <v>-322</v>
      </c>
      <c r="AP47" s="13">
        <f ca="1">IF(AO47=0,0,IF(AM47=0,1,AO47/AM47))</f>
        <v>-4.4555263747789533E-4</v>
      </c>
      <c r="AQ47" s="12">
        <f>+SUM(AQ44:AQ46)</f>
        <v>200134</v>
      </c>
      <c r="AR47" s="86">
        <f ca="1">+SUM(AR44:AR46)</f>
        <v>200544</v>
      </c>
      <c r="AS47" s="12">
        <f ca="1">SUM(AS44:AS46)</f>
        <v>410</v>
      </c>
      <c r="AT47" s="13">
        <f ca="1">IF(AS47=0,0,IF(AQ47=0,1,AS47/AQ47))</f>
        <v>2.0486274196288485E-3</v>
      </c>
      <c r="AU47" s="12">
        <f>SUM(AU44:AU46)</f>
        <v>922832</v>
      </c>
      <c r="AV47" s="86">
        <f ca="1">SUM(AV44:AV46)</f>
        <v>922920</v>
      </c>
      <c r="AW47" s="12">
        <f ca="1">SUM(AW44:AW46)</f>
        <v>88</v>
      </c>
      <c r="AX47" s="13">
        <f ca="1">IF(AW47=0,0,IF(AU47=0,1,AW47/AU47))</f>
        <v>9.5358635157861884E-5</v>
      </c>
      <c r="AY47" s="12">
        <f>+SUM(AY44:AY46)</f>
        <v>264313</v>
      </c>
      <c r="AZ47" s="86">
        <f ca="1">+SUM(AZ44:AZ46)</f>
        <v>262331</v>
      </c>
      <c r="BA47" s="12">
        <f ca="1">SUM(BA44:BA46)</f>
        <v>-1982</v>
      </c>
      <c r="BB47" s="13">
        <f ca="1">IF(BA47=0,0,IF(AY47=0,1,BA47/AY47))</f>
        <v>-7.4986852708720346E-3</v>
      </c>
      <c r="BC47" s="12">
        <f>SUM(BC44:BC46)</f>
        <v>1187145</v>
      </c>
      <c r="BD47" s="86">
        <f ca="1">SUM(BD44:BD46)</f>
        <v>1185251</v>
      </c>
      <c r="BE47" s="12">
        <f ca="1">SUM(BE44:BE46)</f>
        <v>-1894</v>
      </c>
      <c r="BF47" s="13">
        <f ca="1">IF(BE47=0,0,IF(BC47=0,1,BE47/BC47))</f>
        <v>-1.595424316321932E-3</v>
      </c>
      <c r="BG47" s="12">
        <f>+SUM(BG44:BG46)</f>
        <v>283787</v>
      </c>
      <c r="BH47" s="86">
        <f ca="1">+SUM(BH44:BH46)</f>
        <v>292119</v>
      </c>
      <c r="BI47" s="12">
        <f ca="1">SUM(BI44:BI46)</f>
        <v>8332</v>
      </c>
      <c r="BJ47" s="13">
        <f ca="1">IF(BI47=0,0,IF(BG47=0,1,BI47/BG47))</f>
        <v>2.9360048205167962E-2</v>
      </c>
      <c r="BK47" s="12">
        <f>SUM(BK44:BK46)</f>
        <v>1470932</v>
      </c>
      <c r="BL47" s="86">
        <f ca="1">SUM(BL44:BL46)</f>
        <v>1477370</v>
      </c>
      <c r="BM47" s="12">
        <f ca="1">SUM(BM44:BM46)</f>
        <v>6438</v>
      </c>
      <c r="BN47" s="13">
        <f ca="1">IF(BM47=0,0,IF(BK47=0,1,BM47/BK47))</f>
        <v>4.3768168752872328E-3</v>
      </c>
      <c r="BO47" s="12">
        <f>+SUM(BO44:BO46)</f>
        <v>186662</v>
      </c>
      <c r="BP47" s="86">
        <f ca="1">+SUM(BP44:BP46)</f>
        <v>182587</v>
      </c>
      <c r="BQ47" s="12">
        <f ca="1">SUM(BQ44:BQ46)</f>
        <v>-4075</v>
      </c>
      <c r="BR47" s="13">
        <f ca="1">IF(BQ47=0,0,IF(BO47=0,1,BQ47/BO47))</f>
        <v>-2.183090291543003E-2</v>
      </c>
      <c r="BS47" s="12">
        <f>SUM(BS44:BS46)</f>
        <v>1657594</v>
      </c>
      <c r="BT47" s="86">
        <f ca="1">SUM(BT44:BT46)</f>
        <v>1659957</v>
      </c>
      <c r="BU47" s="12">
        <f ca="1">SUM(BU44:BU46)</f>
        <v>2363</v>
      </c>
      <c r="BV47" s="13">
        <f ca="1">IF(BU47=0,0,IF(BS47=0,1,BU47/BS47))</f>
        <v>1.4255601793925412E-3</v>
      </c>
      <c r="BW47" s="12">
        <f>+SUM(BW44:BW46)</f>
        <v>166462</v>
      </c>
      <c r="BX47" s="86">
        <f ca="1">+SUM(BX44:BX46)</f>
        <v>176167</v>
      </c>
      <c r="BY47" s="12">
        <f ca="1">SUM(BY44:BY46)</f>
        <v>9705</v>
      </c>
      <c r="BZ47" s="13">
        <f ca="1">IF(BY47=0,0,IF(BW47=0,1,BY47/BW47))</f>
        <v>5.8301594357871467E-2</v>
      </c>
      <c r="CA47" s="12">
        <f>SUM(CA44:CA46)</f>
        <v>1824056</v>
      </c>
      <c r="CB47" s="86">
        <f ca="1">SUM(CB44:CB46)</f>
        <v>1836124</v>
      </c>
      <c r="CC47" s="12">
        <f ca="1">SUM(CC44:CC46)</f>
        <v>12068</v>
      </c>
      <c r="CD47" s="13">
        <f ca="1">IF(CC47=0,0,IF(CA47=0,1,CC47/CA47))</f>
        <v>6.6160249466025167E-3</v>
      </c>
      <c r="CE47" s="12">
        <f>+SUM(CE44:CE46)</f>
        <v>155516</v>
      </c>
      <c r="CF47" s="86">
        <f ca="1">+SUM(CF44:CF46)</f>
        <v>152933</v>
      </c>
      <c r="CG47" s="12">
        <f ca="1">SUM(CG44:CG46)</f>
        <v>-2583</v>
      </c>
      <c r="CH47" s="13">
        <f ca="1">IF(CG47=0,0,IF(CE47=0,1,CG47/CE47))</f>
        <v>-1.6609223488258443E-2</v>
      </c>
      <c r="CI47" s="12">
        <f>SUM(CI44:CI46)</f>
        <v>1979572</v>
      </c>
      <c r="CJ47" s="86">
        <f ca="1">SUM(CJ44:CJ46)</f>
        <v>1989057</v>
      </c>
      <c r="CK47" s="12">
        <f ca="1">SUM(CK44:CK46)</f>
        <v>9485</v>
      </c>
      <c r="CL47" s="13">
        <f ca="1">IF(CK47=0,0,IF(CI47=0,1,CK47/CI47))</f>
        <v>4.7914397657675498E-3</v>
      </c>
      <c r="CM47" s="12">
        <f>+SUM(CM44:CM46)</f>
        <v>130554</v>
      </c>
      <c r="CN47" s="86">
        <f ca="1">+SUM(CN44:CN46)</f>
        <v>129974</v>
      </c>
      <c r="CO47" s="12">
        <f ca="1">SUM(CO44:CO46)</f>
        <v>-580</v>
      </c>
      <c r="CP47" s="13">
        <f ca="1">IF(CO47=0,0,IF(CM47=0,1,CO47/CM47))</f>
        <v>-4.4426061246687198E-3</v>
      </c>
      <c r="CQ47" s="12">
        <f>SUM(CQ44:CQ46)</f>
        <v>2110126</v>
      </c>
      <c r="CR47" s="86">
        <f ca="1">SUM(CR44:CR46)</f>
        <v>2119031</v>
      </c>
      <c r="CS47" s="12">
        <f ca="1">SUM(CS44:CS46)</f>
        <v>8905</v>
      </c>
      <c r="CT47" s="13">
        <f ca="1">IF(CS47=0,0,IF(CQ47=0,1,CS47/CQ47))</f>
        <v>4.2201271393272248E-3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202929</v>
      </c>
      <c r="D49" s="73">
        <f ca="1">OFFSET(CZ49,0,14,1,1)</f>
        <v>196473</v>
      </c>
      <c r="E49" s="18">
        <f ca="1">SUM(D49-C49)</f>
        <v>-6456</v>
      </c>
      <c r="F49" s="19">
        <f ca="1">IF(E49=0,0,IF(C49=0,1,E49/C49))</f>
        <v>-3.1814082758008962E-2</v>
      </c>
      <c r="G49" s="18">
        <f>SUMIF($C$6:F$6,G$5,$C49:F49)</f>
        <v>202929</v>
      </c>
      <c r="H49" s="73">
        <f ca="1">SUMIF($C$6:G$6,H$5,$C49:G49)</f>
        <v>196473</v>
      </c>
      <c r="I49" s="18">
        <f ca="1">SUM(H49-G49)</f>
        <v>-6456</v>
      </c>
      <c r="J49" s="19">
        <f ca="1">IF(I49=0,0,IF(G49=0,1,I49/G49))</f>
        <v>-3.1814082758008962E-2</v>
      </c>
      <c r="K49" s="18">
        <f>+DA49</f>
        <v>199335</v>
      </c>
      <c r="L49" s="73">
        <f ca="1">OFFSET(DA49,0,14,1,1)</f>
        <v>184926</v>
      </c>
      <c r="M49" s="18">
        <f ca="1">SUM(L49-K49)</f>
        <v>-14409</v>
      </c>
      <c r="N49" s="19">
        <f ca="1">IF(M49=0,0,IF(K49=0,1,M49/K49))</f>
        <v>-7.2285348784709158E-2</v>
      </c>
      <c r="O49" s="18">
        <f>SUMIF($C$6:N$6,O$5,$C49:N49)</f>
        <v>402264</v>
      </c>
      <c r="P49" s="73">
        <f ca="1">SUMIF($C$6:O$6,P$5,$C49:O49)</f>
        <v>381399</v>
      </c>
      <c r="Q49" s="18">
        <f ca="1">SUM(P49-O49)</f>
        <v>-20865</v>
      </c>
      <c r="R49" s="19">
        <f ca="1">IF(Q49=0,0,IF(O49=0,1,Q49/O49))</f>
        <v>-5.1868921902034487E-2</v>
      </c>
      <c r="S49" s="18">
        <f>+DB49</f>
        <v>253919</v>
      </c>
      <c r="T49" s="73">
        <f ca="1">OFFSET(DB49,0,14,1,1)</f>
        <v>247878</v>
      </c>
      <c r="U49" s="18">
        <f ca="1">SUM(T49-S49)</f>
        <v>-6041</v>
      </c>
      <c r="V49" s="19">
        <f ca="1">IF(U49=0,0,IF(S49=0,1,U49/S49))</f>
        <v>-2.379105147704583E-2</v>
      </c>
      <c r="W49" s="18">
        <f>SUMIF($C$6:V$6,W$5,$C49:V49)</f>
        <v>656183</v>
      </c>
      <c r="X49" s="73">
        <f ca="1">SUMIF($C$6:W$6,X$5,$C49:W49)</f>
        <v>629277</v>
      </c>
      <c r="Y49" s="18">
        <f ca="1">SUM(X49-W49)</f>
        <v>-26906</v>
      </c>
      <c r="Z49" s="19">
        <f ca="1">IF(Y49=0,0,IF(W49=0,1,Y49/W49))</f>
        <v>-4.1003805340888135E-2</v>
      </c>
      <c r="AA49" s="18">
        <f>+DC49</f>
        <v>258441</v>
      </c>
      <c r="AB49" s="73">
        <f ca="1">OFFSET(DC49,0,14,1,1)</f>
        <v>227132</v>
      </c>
      <c r="AC49" s="18">
        <f ca="1">SUM(AB49-AA49)</f>
        <v>-31309</v>
      </c>
      <c r="AD49" s="19">
        <f ca="1">IF(AC49=0,0,IF(AA49=0,1,AC49/AA49))</f>
        <v>-0.12114563865640514</v>
      </c>
      <c r="AE49" s="18">
        <f>SUMIF($C$6:AD$6,AE$5,$C49:AD49)</f>
        <v>914624</v>
      </c>
      <c r="AF49" s="73">
        <f ca="1">SUMIF($C$6:AE$6,AF$5,$C49:AE49)</f>
        <v>856409</v>
      </c>
      <c r="AG49" s="18">
        <f ca="1">SUM(AF49-AE49)</f>
        <v>-58215</v>
      </c>
      <c r="AH49" s="19">
        <f ca="1">IF(AG49=0,0,IF(AE49=0,1,AG49/AE49))</f>
        <v>-6.3649106080750126E-2</v>
      </c>
      <c r="AI49" s="18">
        <f>+DD49</f>
        <v>277242</v>
      </c>
      <c r="AJ49" s="73">
        <f ca="1">OFFSET(DD49,0,14,1,1)</f>
        <v>252096</v>
      </c>
      <c r="AK49" s="18">
        <f ca="1">SUM(AJ49-AI49)</f>
        <v>-25146</v>
      </c>
      <c r="AL49" s="19">
        <f ca="1">IF(AK49=0,0,IF(AI49=0,1,AK49/AI49))</f>
        <v>-9.0700543207739084E-2</v>
      </c>
      <c r="AM49" s="18">
        <f>SUMIF($C$6:AL$6,AM$5,$C49:AL49)</f>
        <v>1191866</v>
      </c>
      <c r="AN49" s="73">
        <f ca="1">SUMIF($C$6:AM$6,AN$5,$C49:AM49)</f>
        <v>1108505</v>
      </c>
      <c r="AO49" s="18">
        <f ca="1">SUM(AN49-AM49)</f>
        <v>-83361</v>
      </c>
      <c r="AP49" s="19">
        <f ca="1">IF(AO49=0,0,IF(AM49=0,1,AO49/AM49))</f>
        <v>-6.9941587393213669E-2</v>
      </c>
      <c r="AQ49" s="18">
        <f>+DE49</f>
        <v>277082</v>
      </c>
      <c r="AR49" s="73">
        <f ca="1">OFFSET(DE49,0,14,1,1)</f>
        <v>251974</v>
      </c>
      <c r="AS49" s="18">
        <f ca="1">SUM(AR49-AQ49)</f>
        <v>-25108</v>
      </c>
      <c r="AT49" s="19">
        <f ca="1">IF(AS49=0,0,IF(AQ49=0,1,AS49/AQ49))</f>
        <v>-9.0615774391696324E-2</v>
      </c>
      <c r="AU49" s="18">
        <f>SUMIF($C$6:AT$6,AU$5,$C49:AT49)</f>
        <v>1468948</v>
      </c>
      <c r="AV49" s="73">
        <f ca="1">SUMIF($C$6:AU$6,AV$5,$C49:AU49)</f>
        <v>1360479</v>
      </c>
      <c r="AW49" s="18">
        <f ca="1">SUM(AV49-AU49)</f>
        <v>-108469</v>
      </c>
      <c r="AX49" s="19">
        <f ca="1">IF(AW49=0,0,IF(AU49=0,1,AW49/AU49))</f>
        <v>-7.3841279609625388E-2</v>
      </c>
      <c r="AY49" s="18">
        <f>+DF49</f>
        <v>328557</v>
      </c>
      <c r="AZ49" s="73">
        <f ca="1">OFFSET(DF49,0,14,1,1)</f>
        <v>295863</v>
      </c>
      <c r="BA49" s="18">
        <f ca="1">SUM(AZ49-AY49)</f>
        <v>-32694</v>
      </c>
      <c r="BB49" s="19">
        <f ca="1">IF(BA49=0,0,IF(AY49=0,1,BA49/AY49))</f>
        <v>-9.9507847953323167E-2</v>
      </c>
      <c r="BC49" s="18">
        <f>SUMIF($C$6:BB$6,BC$5,$C49:BB49)</f>
        <v>1797505</v>
      </c>
      <c r="BD49" s="73">
        <f ca="1">SUMIF($C$6:BC$6,BD$5,$C49:BC49)</f>
        <v>1656342</v>
      </c>
      <c r="BE49" s="18">
        <f ca="1">SUM(BD49-BC49)</f>
        <v>-141163</v>
      </c>
      <c r="BF49" s="19">
        <f ca="1">IF(BE49=0,0,IF(BC49=0,1,BE49/BC49))</f>
        <v>-7.8532743997930463E-2</v>
      </c>
      <c r="BG49" s="18">
        <f>+DG49</f>
        <v>350530</v>
      </c>
      <c r="BH49" s="73">
        <f ca="1">OFFSET(DG49,0,14,1,1)</f>
        <v>314932</v>
      </c>
      <c r="BI49" s="18">
        <f ca="1">SUM(BH49-BG49)</f>
        <v>-35598</v>
      </c>
      <c r="BJ49" s="19">
        <f ca="1">IF(BI49=0,0,IF(BG49=0,1,BI49/BG49))</f>
        <v>-0.10155478846318432</v>
      </c>
      <c r="BK49" s="18">
        <f>SUMIF($C$6:BJ$6,BK$5,$C49:BJ49)</f>
        <v>2148035</v>
      </c>
      <c r="BL49" s="73">
        <f ca="1">SUMIF($C$6:BK$6,BL$5,$C49:BK49)</f>
        <v>1971274</v>
      </c>
      <c r="BM49" s="18">
        <f ca="1">SUM(BL49-BK49)</f>
        <v>-176761</v>
      </c>
      <c r="BN49" s="19">
        <f ca="1">IF(BM49=0,0,IF(BK49=0,1,BM49/BK49))</f>
        <v>-8.2289627496758666E-2</v>
      </c>
      <c r="BO49" s="18">
        <f>+DH49</f>
        <v>281974</v>
      </c>
      <c r="BP49" s="73">
        <f ca="1">OFFSET(DH49,0,14,1,1)</f>
        <v>235717</v>
      </c>
      <c r="BQ49" s="18">
        <f ca="1">SUM(BP49-BO49)</f>
        <v>-46257</v>
      </c>
      <c r="BR49" s="19">
        <f ca="1">IF(BQ49=0,0,IF(BO49=0,1,BQ49/BO49))</f>
        <v>-0.16404703979799556</v>
      </c>
      <c r="BS49" s="18">
        <f>SUMIF($C$6:BR$6,BS$5,$C49:BR49)</f>
        <v>2430009</v>
      </c>
      <c r="BT49" s="73">
        <f ca="1">SUMIF($C$6:BS$6,BT$5,$C49:BS49)</f>
        <v>2206991</v>
      </c>
      <c r="BU49" s="18">
        <f ca="1">SUM(BT49-BS49)</f>
        <v>-223018</v>
      </c>
      <c r="BV49" s="19">
        <f ca="1">IF(BU49=0,0,IF(BS49=0,1,BU49/BS49))</f>
        <v>-9.1776614819122068E-2</v>
      </c>
      <c r="BW49" s="18">
        <f>+DI49</f>
        <v>252886</v>
      </c>
      <c r="BX49" s="73">
        <f ca="1">OFFSET(DI49,0,14,1,1)</f>
        <v>236663</v>
      </c>
      <c r="BY49" s="18">
        <f ca="1">SUM(BX49-BW49)</f>
        <v>-16223</v>
      </c>
      <c r="BZ49" s="19">
        <f ca="1">IF(BY49=0,0,IF(BW49=0,1,BY49/BW49))</f>
        <v>-6.4151435824838066E-2</v>
      </c>
      <c r="CA49" s="18">
        <f>SUMIF($C$6:BZ$6,CA$5,$C49:BZ49)</f>
        <v>2682895</v>
      </c>
      <c r="CB49" s="73">
        <f ca="1">SUMIF($C$6:CA$6,CB$5,$C49:CA49)</f>
        <v>2443654</v>
      </c>
      <c r="CC49" s="18">
        <f ca="1">SUM(CB49-CA49)</f>
        <v>-239241</v>
      </c>
      <c r="CD49" s="19">
        <f ca="1">IF(CC49=0,0,IF(CA49=0,1,CC49/CA49))</f>
        <v>-8.9172703367071768E-2</v>
      </c>
      <c r="CE49" s="18">
        <f>+DJ49</f>
        <v>248386</v>
      </c>
      <c r="CF49" s="73">
        <f ca="1">OFFSET(DJ49,0,14,1,1)</f>
        <v>232691</v>
      </c>
      <c r="CG49" s="18">
        <f ca="1">SUM(CF49-CE49)</f>
        <v>-15695</v>
      </c>
      <c r="CH49" s="19">
        <f ca="1">IF(CG49=0,0,IF(CE49=0,1,CG49/CE49))</f>
        <v>-6.3187941349351406E-2</v>
      </c>
      <c r="CI49" s="18">
        <f>SUMIF($C$6:CH$6,CI$5,$C49:CH49)</f>
        <v>2931281</v>
      </c>
      <c r="CJ49" s="73">
        <f ca="1">SUMIF($C$6:CI$6,CJ$5,$C49:CI49)</f>
        <v>2676345</v>
      </c>
      <c r="CK49" s="18">
        <f ca="1">SUM(CJ49-CI49)</f>
        <v>-254936</v>
      </c>
      <c r="CL49" s="19">
        <f ca="1">IF(CK49=0,0,IF(CI49=0,1,CK49/CI49))</f>
        <v>-8.697084994580867E-2</v>
      </c>
      <c r="CM49" s="18">
        <f>+DK49</f>
        <v>247512</v>
      </c>
      <c r="CN49" s="73">
        <f ca="1">OFFSET(DK49,0,14,1,1)</f>
        <v>225837</v>
      </c>
      <c r="CO49" s="18">
        <f ca="1">SUM(CN49-CM49)</f>
        <v>-21675</v>
      </c>
      <c r="CP49" s="19">
        <f ca="1">IF(CO49=0,0,IF(CM49=0,1,CO49/CM49))</f>
        <v>-8.7571511684281969E-2</v>
      </c>
      <c r="CQ49" s="18">
        <f>SUMIF($C$6:CP$6,CQ$5,$C49:CP49)</f>
        <v>3178793</v>
      </c>
      <c r="CR49" s="73">
        <f ca="1">SUMIF($C$6:CQ$6,CR$5,$C49:CQ49)</f>
        <v>2902182</v>
      </c>
      <c r="CS49" s="18">
        <f ca="1">SUM(CR49-CQ49)</f>
        <v>-276611</v>
      </c>
      <c r="CT49" s="19">
        <f ca="1">IF(CS49=0,0,IF(CQ49=0,1,CS49/CQ49))</f>
        <v>-8.7017619580765398E-2</v>
      </c>
      <c r="CW49" t="s">
        <v>12</v>
      </c>
      <c r="CX49" t="s">
        <v>6</v>
      </c>
      <c r="CZ49" s="74">
        <f>SUMIF(LQB!$A$93:$A$103,'2012-2013'!CZ$7,LQB!D$93:D$103)</f>
        <v>202929</v>
      </c>
      <c r="DA49" s="74">
        <f>SUMIF(LQB!$A$93:$A$103,'2012-2013'!DA$7,LQB!E$93:E$103)</f>
        <v>199335</v>
      </c>
      <c r="DB49" s="74">
        <f>SUMIF(LQB!$A$93:$A$103,'2012-2013'!DB$7,LQB!F$93:F$103)</f>
        <v>253919</v>
      </c>
      <c r="DC49" s="74">
        <f>SUMIF(LQB!$A$93:$A$103,'2012-2013'!DC$7,LQB!G$93:G$103)</f>
        <v>258441</v>
      </c>
      <c r="DD49" s="74">
        <f>SUMIF(LQB!$A$93:$A$103,'2012-2013'!DD$7,LQB!H$93:H$103)</f>
        <v>277242</v>
      </c>
      <c r="DE49" s="74">
        <f>SUMIF(LQB!$A$93:$A$103,'2012-2013'!DE$7,LQB!I$93:I$103)</f>
        <v>277082</v>
      </c>
      <c r="DF49" s="74">
        <f>SUMIF(LQB!$A$93:$A$103,'2012-2013'!DF$7,LQB!J$93:J$103)</f>
        <v>328557</v>
      </c>
      <c r="DG49" s="74">
        <f>SUMIF(LQB!$A$93:$A$103,'2012-2013'!DG$7,LQB!K$93:K$103)</f>
        <v>350530</v>
      </c>
      <c r="DH49" s="74">
        <f>SUMIF(LQB!$A$93:$A$103,'2012-2013'!DH$7,LQB!L$93:L$103)</f>
        <v>281974</v>
      </c>
      <c r="DI49" s="74">
        <f>SUMIF(LQB!$A$93:$A$103,'2012-2013'!DI$7,LQB!M$93:M$103)</f>
        <v>252886</v>
      </c>
      <c r="DJ49" s="74">
        <f>SUMIF(LQB!$A$93:$A$103,'2012-2013'!DJ$7,LQB!N$93:N$103)</f>
        <v>248386</v>
      </c>
      <c r="DK49" s="74">
        <f>SUMIF(LQB!$A$93:$A$103,'2012-2013'!DK$7,LQB!O$93:O$103)</f>
        <v>247512</v>
      </c>
      <c r="DN49" s="74">
        <f>SUMIF(LQB!$A$93:$A$103,'2012-2013'!DN$7,LQB!D$93:D$103)</f>
        <v>196473</v>
      </c>
      <c r="DO49" s="74">
        <f>SUMIF(LQB!$A$93:$A$103,'2012-2013'!DO$7,LQB!E$93:E$103)</f>
        <v>184926</v>
      </c>
      <c r="DP49" s="74">
        <f>SUMIF(LQB!$A$93:$A$103,'2012-2013'!DP$7,LQB!F$93:F$103)</f>
        <v>247878</v>
      </c>
      <c r="DQ49" s="74">
        <f>SUMIF(LQB!$A$93:$A$103,'2012-2013'!DQ$7,LQB!G$93:G$103)</f>
        <v>227132</v>
      </c>
      <c r="DR49" s="74">
        <f>SUMIF(LQB!$A$93:$A$103,'2012-2013'!DR$7,LQB!H$93:H$103)</f>
        <v>252096</v>
      </c>
      <c r="DS49" s="74">
        <f>SUMIF(LQB!$A$93:$A$103,'2012-2013'!DS$7,LQB!I$93:I$103)</f>
        <v>251974</v>
      </c>
      <c r="DT49" s="74">
        <f>SUMIF(LQB!$A$93:$A$103,'2012-2013'!DT$7,LQB!J$93:J$103)</f>
        <v>295863</v>
      </c>
      <c r="DU49" s="74">
        <f>SUMIF(LQB!$A$93:$A$103,'2012-2013'!DU$7,LQB!K$93:K$103)</f>
        <v>314932</v>
      </c>
      <c r="DV49" s="74">
        <f>SUMIF(LQB!$A$93:$A$103,'2012-2013'!DV$7,LQB!L$93:L$103)</f>
        <v>235717</v>
      </c>
      <c r="DW49" s="74">
        <f>SUMIF(LQB!$A$93:$A$103,'2012-2013'!DW$7,LQB!M$93:M$103)</f>
        <v>236663</v>
      </c>
      <c r="DX49" s="74">
        <f>SUMIF(LQB!$A$93:$A$103,'2012-2013'!DX$7,LQB!N$93:N$103)</f>
        <v>232691</v>
      </c>
      <c r="DY49" s="74">
        <f>SUMIF(LQB!$A$93:$A$103,'2012-2013'!DY$7,LQB!O$93:O$103)</f>
        <v>225837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54946</v>
      </c>
      <c r="D50" s="73">
        <f ca="1">OFFSET(CZ50,0,14,1,1)</f>
        <v>53676</v>
      </c>
      <c r="E50" s="18">
        <f ca="1">SUM(D50-C50)</f>
        <v>-1270</v>
      </c>
      <c r="F50" s="19">
        <f ca="1">IF(E50=0,0,IF(C50=0,1,E50/C50))</f>
        <v>-2.3113602446037929E-2</v>
      </c>
      <c r="G50" s="18">
        <f>SUMIF($C$6:F$6,G$5,$C50:F50)</f>
        <v>54946</v>
      </c>
      <c r="H50" s="73">
        <f ca="1">SUMIF($C$6:G$6,H$5,$C50:G50)</f>
        <v>53676</v>
      </c>
      <c r="I50" s="18">
        <f ca="1">SUM(H50-G50)</f>
        <v>-1270</v>
      </c>
      <c r="J50" s="19">
        <f ca="1">IF(I50=0,0,IF(G50=0,1,I50/G50))</f>
        <v>-2.3113602446037929E-2</v>
      </c>
      <c r="K50" s="18">
        <f>+DA50</f>
        <v>55468</v>
      </c>
      <c r="L50" s="73">
        <f ca="1">OFFSET(DA50,0,14,1,1)</f>
        <v>49120</v>
      </c>
      <c r="M50" s="18">
        <f ca="1">SUM(L50-K50)</f>
        <v>-6348</v>
      </c>
      <c r="N50" s="19">
        <f ca="1">IF(M50=0,0,IF(K50=0,1,M50/K50))</f>
        <v>-0.11444436431816543</v>
      </c>
      <c r="O50" s="18">
        <f>SUMIF($C$6:N$6,O$5,$C50:N50)</f>
        <v>110414</v>
      </c>
      <c r="P50" s="73">
        <f ca="1">SUMIF($C$6:O$6,P$5,$C50:O50)</f>
        <v>102796</v>
      </c>
      <c r="Q50" s="18">
        <f ca="1">SUM(P50-O50)</f>
        <v>-7618</v>
      </c>
      <c r="R50" s="19">
        <f ca="1">IF(Q50=0,0,IF(O50=0,1,Q50/O50))</f>
        <v>-6.899487383846252E-2</v>
      </c>
      <c r="S50" s="18">
        <f>+DB50</f>
        <v>60698</v>
      </c>
      <c r="T50" s="73">
        <f ca="1">OFFSET(DB50,0,14,1,1)</f>
        <v>55792</v>
      </c>
      <c r="U50" s="18">
        <f ca="1">SUM(T50-S50)</f>
        <v>-4906</v>
      </c>
      <c r="V50" s="19">
        <f ca="1">IF(U50=0,0,IF(S50=0,1,U50/S50))</f>
        <v>-8.0826386371873865E-2</v>
      </c>
      <c r="W50" s="18">
        <f>SUMIF($C$6:V$6,W$5,$C50:V50)</f>
        <v>171112</v>
      </c>
      <c r="X50" s="73">
        <f ca="1">SUMIF($C$6:W$6,X$5,$C50:W50)</f>
        <v>158588</v>
      </c>
      <c r="Y50" s="18">
        <f ca="1">SUM(X50-W50)</f>
        <v>-12524</v>
      </c>
      <c r="Z50" s="19">
        <f ca="1">IF(Y50=0,0,IF(W50=0,1,Y50/W50))</f>
        <v>-7.3191827574921695E-2</v>
      </c>
      <c r="AA50" s="18">
        <f>+DC50</f>
        <v>56750</v>
      </c>
      <c r="AB50" s="73">
        <f ca="1">OFFSET(DC50,0,14,1,1)</f>
        <v>58196</v>
      </c>
      <c r="AC50" s="18">
        <f ca="1">SUM(AB50-AA50)</f>
        <v>1446</v>
      </c>
      <c r="AD50" s="19">
        <f ca="1">IF(AC50=0,0,IF(AA50=0,1,AC50/AA50))</f>
        <v>2.5480176211453744E-2</v>
      </c>
      <c r="AE50" s="18">
        <f>SUMIF($C$6:AD$6,AE$5,$C50:AD50)</f>
        <v>227862</v>
      </c>
      <c r="AF50" s="73">
        <f ca="1">SUMIF($C$6:AE$6,AF$5,$C50:AE50)</f>
        <v>216784</v>
      </c>
      <c r="AG50" s="18">
        <f ca="1">SUM(AF50-AE50)</f>
        <v>-11078</v>
      </c>
      <c r="AH50" s="19">
        <f ca="1">IF(AG50=0,0,IF(AE50=0,1,AG50/AE50))</f>
        <v>-4.8617145465237731E-2</v>
      </c>
      <c r="AI50" s="18">
        <f>+DD50</f>
        <v>62186</v>
      </c>
      <c r="AJ50" s="73">
        <f ca="1">OFFSET(DD50,0,14,1,1)</f>
        <v>60458</v>
      </c>
      <c r="AK50" s="18">
        <f ca="1">SUM(AJ50-AI50)</f>
        <v>-1728</v>
      </c>
      <c r="AL50" s="19">
        <f ca="1">IF(AK50=0,0,IF(AI50=0,1,AK50/AI50))</f>
        <v>-2.7787604927154021E-2</v>
      </c>
      <c r="AM50" s="18">
        <f>SUMIF($C$6:AL$6,AM$5,$C50:AL50)</f>
        <v>290048</v>
      </c>
      <c r="AN50" s="73">
        <f ca="1">SUMIF($C$6:AM$6,AN$5,$C50:AM50)</f>
        <v>277242</v>
      </c>
      <c r="AO50" s="18">
        <f ca="1">SUM(AN50-AM50)</f>
        <v>-12806</v>
      </c>
      <c r="AP50" s="19">
        <f ca="1">IF(AO50=0,0,IF(AM50=0,1,AO50/AM50))</f>
        <v>-4.4151312886142983E-2</v>
      </c>
      <c r="AQ50" s="18">
        <f>+DE50</f>
        <v>60834</v>
      </c>
      <c r="AR50" s="73">
        <f ca="1">OFFSET(DE50,0,14,1,1)</f>
        <v>56038</v>
      </c>
      <c r="AS50" s="18">
        <f ca="1">SUM(AR50-AQ50)</f>
        <v>-4796</v>
      </c>
      <c r="AT50" s="19">
        <f ca="1">IF(AS50=0,0,IF(AQ50=0,1,AS50/AQ50))</f>
        <v>-7.8837492191866393E-2</v>
      </c>
      <c r="AU50" s="18">
        <f>SUMIF($C$6:AT$6,AU$5,$C50:AT50)</f>
        <v>350882</v>
      </c>
      <c r="AV50" s="73">
        <f ca="1">SUMIF($C$6:AU$6,AV$5,$C50:AU50)</f>
        <v>333280</v>
      </c>
      <c r="AW50" s="18">
        <f ca="1">SUM(AV50-AU50)</f>
        <v>-17602</v>
      </c>
      <c r="AX50" s="19">
        <f ca="1">IF(AW50=0,0,IF(AU50=0,1,AW50/AU50))</f>
        <v>-5.0165012739325471E-2</v>
      </c>
      <c r="AY50" s="18">
        <f>+DF50</f>
        <v>56672</v>
      </c>
      <c r="AZ50" s="73">
        <f ca="1">OFFSET(DF50,0,14,1,1)</f>
        <v>56816</v>
      </c>
      <c r="BA50" s="18">
        <f ca="1">SUM(AZ50-AY50)</f>
        <v>144</v>
      </c>
      <c r="BB50" s="19">
        <f ca="1">IF(BA50=0,0,IF(AY50=0,1,BA50/AY50))</f>
        <v>2.540937323546019E-3</v>
      </c>
      <c r="BC50" s="18">
        <f>SUMIF($C$6:BB$6,BC$5,$C50:BB50)</f>
        <v>407554</v>
      </c>
      <c r="BD50" s="73">
        <f ca="1">SUMIF($C$6:BC$6,BD$5,$C50:BC50)</f>
        <v>390096</v>
      </c>
      <c r="BE50" s="18">
        <f ca="1">SUM(BD50-BC50)</f>
        <v>-17458</v>
      </c>
      <c r="BF50" s="19">
        <f ca="1">IF(BE50=0,0,IF(BC50=0,1,BE50/BC50))</f>
        <v>-4.2836041358936483E-2</v>
      </c>
      <c r="BG50" s="18">
        <f>+DG50</f>
        <v>60084</v>
      </c>
      <c r="BH50" s="73">
        <f ca="1">OFFSET(DG50,0,14,1,1)</f>
        <v>59274</v>
      </c>
      <c r="BI50" s="18">
        <f ca="1">SUM(BH50-BG50)</f>
        <v>-810</v>
      </c>
      <c r="BJ50" s="19">
        <f ca="1">IF(BI50=0,0,IF(BG50=0,1,BI50/BG50))</f>
        <v>-1.348112642300779E-2</v>
      </c>
      <c r="BK50" s="18">
        <f>SUMIF($C$6:BJ$6,BK$5,$C50:BJ50)</f>
        <v>467638</v>
      </c>
      <c r="BL50" s="73">
        <f ca="1">SUMIF($C$6:BK$6,BL$5,$C50:BK50)</f>
        <v>449370</v>
      </c>
      <c r="BM50" s="18">
        <f ca="1">SUM(BL50-BK50)</f>
        <v>-18268</v>
      </c>
      <c r="BN50" s="19">
        <f ca="1">IF(BM50=0,0,IF(BK50=0,1,BM50/BK50))</f>
        <v>-3.9064404518024627E-2</v>
      </c>
      <c r="BO50" s="18">
        <f>+DH50</f>
        <v>55084</v>
      </c>
      <c r="BP50" s="73">
        <f ca="1">OFFSET(DH50,0,14,1,1)</f>
        <v>57826</v>
      </c>
      <c r="BQ50" s="18">
        <f ca="1">SUM(BP50-BO50)</f>
        <v>2742</v>
      </c>
      <c r="BR50" s="19">
        <f ca="1">IF(BQ50=0,0,IF(BO50=0,1,BQ50/BO50))</f>
        <v>4.9778520078425675E-2</v>
      </c>
      <c r="BS50" s="18">
        <f>SUMIF($C$6:BR$6,BS$5,$C50:BR50)</f>
        <v>522722</v>
      </c>
      <c r="BT50" s="73">
        <f ca="1">SUMIF($C$6:BS$6,BT$5,$C50:BS50)</f>
        <v>507196</v>
      </c>
      <c r="BU50" s="18">
        <f ca="1">SUM(BT50-BS50)</f>
        <v>-15526</v>
      </c>
      <c r="BV50" s="19">
        <f ca="1">IF(BU50=0,0,IF(BS50=0,1,BU50/BS50))</f>
        <v>-2.9702212648405845E-2</v>
      </c>
      <c r="BW50" s="18">
        <f>+DI50</f>
        <v>59042</v>
      </c>
      <c r="BX50" s="73">
        <f ca="1">OFFSET(DI50,0,14,1,1)</f>
        <v>63630</v>
      </c>
      <c r="BY50" s="18">
        <f ca="1">SUM(BX50-BW50)</f>
        <v>4588</v>
      </c>
      <c r="BZ50" s="19">
        <f ca="1">IF(BY50=0,0,IF(BW50=0,1,BY50/BW50))</f>
        <v>7.7707394735950674E-2</v>
      </c>
      <c r="CA50" s="18">
        <f>SUMIF($C$6:BZ$6,CA$5,$C50:BZ50)</f>
        <v>581764</v>
      </c>
      <c r="CB50" s="73">
        <f ca="1">SUMIF($C$6:CA$6,CB$5,$C50:CA50)</f>
        <v>570826</v>
      </c>
      <c r="CC50" s="18">
        <f ca="1">SUM(CB50-CA50)</f>
        <v>-10938</v>
      </c>
      <c r="CD50" s="19">
        <f ca="1">IF(CC50=0,0,IF(CA50=0,1,CC50/CA50))</f>
        <v>-1.8801438383949504E-2</v>
      </c>
      <c r="CE50" s="18">
        <f>+DJ50</f>
        <v>58492</v>
      </c>
      <c r="CF50" s="73">
        <f ca="1">OFFSET(DJ50,0,14,1,1)</f>
        <v>57930</v>
      </c>
      <c r="CG50" s="18">
        <f ca="1">SUM(CF50-CE50)</f>
        <v>-562</v>
      </c>
      <c r="CH50" s="19">
        <f ca="1">IF(CG50=0,0,IF(CE50=0,1,CG50/CE50))</f>
        <v>-9.6081515420912266E-3</v>
      </c>
      <c r="CI50" s="18">
        <f>SUMIF($C$6:CH$6,CI$5,$C50:CH50)</f>
        <v>640256</v>
      </c>
      <c r="CJ50" s="73">
        <f ca="1">SUMIF($C$6:CI$6,CJ$5,$C50:CI50)</f>
        <v>628756</v>
      </c>
      <c r="CK50" s="18">
        <f ca="1">SUM(CJ50-CI50)</f>
        <v>-11500</v>
      </c>
      <c r="CL50" s="19">
        <f ca="1">IF(CK50=0,0,IF(CI50=0,1,CK50/CI50))</f>
        <v>-1.796156537385046E-2</v>
      </c>
      <c r="CM50" s="18">
        <f>+DK50</f>
        <v>48922</v>
      </c>
      <c r="CN50" s="73">
        <f ca="1">OFFSET(DK50,0,14,1,1)</f>
        <v>51932</v>
      </c>
      <c r="CO50" s="18">
        <f ca="1">SUM(CN50-CM50)</f>
        <v>3010</v>
      </c>
      <c r="CP50" s="19">
        <f ca="1">IF(CO50=0,0,IF(CM50=0,1,CO50/CM50))</f>
        <v>6.1526511589877764E-2</v>
      </c>
      <c r="CQ50" s="18">
        <f>SUMIF($C$6:CP$6,CQ$5,$C50:CP50)</f>
        <v>689178</v>
      </c>
      <c r="CR50" s="73">
        <f ca="1">SUMIF($C$6:CQ$6,CR$5,$C50:CQ50)</f>
        <v>680688</v>
      </c>
      <c r="CS50" s="18">
        <f ca="1">SUM(CR50-CQ50)</f>
        <v>-8490</v>
      </c>
      <c r="CT50" s="19">
        <f ca="1">IF(CS50=0,0,IF(CQ50=0,1,CS50/CQ50))</f>
        <v>-1.2319023532382055E-2</v>
      </c>
      <c r="CW50" t="s">
        <v>12</v>
      </c>
      <c r="CX50" t="s">
        <v>7</v>
      </c>
      <c r="CY50" s="7"/>
      <c r="CZ50" s="74">
        <f>SUMIF(LQB!$A$111:$A$121,'2012-2013'!CZ$7,LQB!D$111:D$121)</f>
        <v>54946</v>
      </c>
      <c r="DA50" s="74">
        <f>SUMIF(LQB!$A$111:$A$121,'2012-2013'!DA$7,LQB!E$111:E$121)</f>
        <v>55468</v>
      </c>
      <c r="DB50" s="74">
        <f>SUMIF(LQB!$A$111:$A$121,'2012-2013'!DB$7,LQB!F$111:F$121)</f>
        <v>60698</v>
      </c>
      <c r="DC50" s="74">
        <f>SUMIF(LQB!$A$111:$A$121,'2012-2013'!DC$7,LQB!G$111:G$121)</f>
        <v>56750</v>
      </c>
      <c r="DD50" s="74">
        <f>SUMIF(LQB!$A$111:$A$121,'2012-2013'!DD$7,LQB!H$111:H$121)</f>
        <v>62186</v>
      </c>
      <c r="DE50" s="74">
        <f>SUMIF(LQB!$A$111:$A$121,'2012-2013'!DE$7,LQB!I$111:I$121)</f>
        <v>60834</v>
      </c>
      <c r="DF50" s="74">
        <f>SUMIF(LQB!$A$111:$A$121,'2012-2013'!DF$7,LQB!J$111:J$121)</f>
        <v>56672</v>
      </c>
      <c r="DG50" s="74">
        <f>SUMIF(LQB!$A$111:$A$121,'2012-2013'!DG$7,LQB!K$111:K$121)</f>
        <v>60084</v>
      </c>
      <c r="DH50" s="74">
        <f>SUMIF(LQB!$A$111:$A$121,'2012-2013'!DH$7,LQB!L$111:L$121)</f>
        <v>55084</v>
      </c>
      <c r="DI50" s="74">
        <f>SUMIF(LQB!$A$111:$A$121,'2012-2013'!DI$7,LQB!M$111:M$121)</f>
        <v>59042</v>
      </c>
      <c r="DJ50" s="74">
        <f>SUMIF(LQB!$A$111:$A$121,'2012-2013'!DJ$7,LQB!N$111:N$121)</f>
        <v>58492</v>
      </c>
      <c r="DK50" s="74">
        <f>SUMIF(LQB!$A$111:$A$121,'2012-2013'!DK$7,LQB!O$111:O$121)</f>
        <v>48922</v>
      </c>
      <c r="DN50" s="74">
        <f>SUMIF(LQB!$A$111:$A$121,'2012-2013'!DN$7,LQB!D$111:D$121)</f>
        <v>53676</v>
      </c>
      <c r="DO50" s="74">
        <f>SUMIF(LQB!$A$111:$A$121,'2012-2013'!DO$7,LQB!E$111:E$121)</f>
        <v>49120</v>
      </c>
      <c r="DP50" s="74">
        <f>SUMIF(LQB!$A$111:$A$121,'2012-2013'!DP$7,LQB!F$111:F$121)</f>
        <v>55792</v>
      </c>
      <c r="DQ50" s="74">
        <f>SUMIF(LQB!$A$111:$A$121,'2012-2013'!DQ$7,LQB!G$111:G$121)</f>
        <v>58196</v>
      </c>
      <c r="DR50" s="74">
        <f>SUMIF(LQB!$A$111:$A$121,'2012-2013'!DR$7,LQB!H$111:H$121)</f>
        <v>60458</v>
      </c>
      <c r="DS50" s="74">
        <f>SUMIF(LQB!$A$111:$A$121,'2012-2013'!DS$7,LQB!I$111:I$121)</f>
        <v>56038</v>
      </c>
      <c r="DT50" s="74">
        <f>SUMIF(LQB!$A$111:$A$121,'2012-2013'!DT$7,LQB!J$111:J$121)</f>
        <v>56816</v>
      </c>
      <c r="DU50" s="74">
        <f>SUMIF(LQB!$A$111:$A$121,'2012-2013'!DU$7,LQB!K$111:K$121)</f>
        <v>59274</v>
      </c>
      <c r="DV50" s="74">
        <f>SUMIF(LQB!$A$111:$A$121,'2012-2013'!DV$7,LQB!L$111:L$121)</f>
        <v>57826</v>
      </c>
      <c r="DW50" s="74">
        <f>SUMIF(LQB!$A$111:$A$121,'2012-2013'!DW$7,LQB!M$111:M$121)</f>
        <v>63630</v>
      </c>
      <c r="DX50" s="74">
        <f>SUMIF(LQB!$A$111:$A$121,'2012-2013'!DX$7,LQB!N$111:N$121)</f>
        <v>57930</v>
      </c>
      <c r="DY50" s="74">
        <f>SUMIF(LQB!$A$111:$A$121,'2012-2013'!DY$7,LQB!O$111:O$121)</f>
        <v>51932</v>
      </c>
    </row>
    <row r="51" spans="1:130">
      <c r="A51" s="83"/>
      <c r="B51" s="26" t="s">
        <v>8</v>
      </c>
      <c r="C51" s="73">
        <f>+CZ51</f>
        <v>340</v>
      </c>
      <c r="D51" s="73">
        <f ca="1">OFFSET(CZ51,0,14,1,1)</f>
        <v>372</v>
      </c>
      <c r="E51" s="73">
        <f ca="1">SUM(D51-C51)</f>
        <v>32</v>
      </c>
      <c r="F51" s="19">
        <f ca="1">IF(E51=0,0,IF(C51=0,1,E51/C51))</f>
        <v>9.4117647058823528E-2</v>
      </c>
      <c r="G51" s="73">
        <f>SUMIF($C$6:F$6,G$5,$C51:F51)</f>
        <v>340</v>
      </c>
      <c r="H51" s="73">
        <f ca="1">SUMIF($C$6:G$6,H$5,$C51:G51)</f>
        <v>372</v>
      </c>
      <c r="I51" s="73">
        <f ca="1">SUM(H51-G51)</f>
        <v>32</v>
      </c>
      <c r="J51" s="19">
        <f ca="1">IF(I51=0,0,IF(G51=0,1,I51/G51))</f>
        <v>9.4117647058823528E-2</v>
      </c>
      <c r="K51" s="73">
        <f>+DA51</f>
        <v>432</v>
      </c>
      <c r="L51" s="73">
        <f ca="1">OFFSET(DA51,0,14,1,1)</f>
        <v>290</v>
      </c>
      <c r="M51" s="73">
        <f ca="1">SUM(L51-K51)</f>
        <v>-142</v>
      </c>
      <c r="N51" s="19">
        <f ca="1">IF(M51=0,0,IF(K51=0,1,M51/K51))</f>
        <v>-0.32870370370370372</v>
      </c>
      <c r="O51" s="73">
        <f>SUMIF($C$6:N$6,O$5,$C51:N51)</f>
        <v>772</v>
      </c>
      <c r="P51" s="73">
        <f ca="1">SUMIF($C$6:O$6,P$5,$C51:O51)</f>
        <v>662</v>
      </c>
      <c r="Q51" s="73">
        <f ca="1">SUM(P51-O51)</f>
        <v>-110</v>
      </c>
      <c r="R51" s="19">
        <f ca="1">IF(Q51=0,0,IF(O51=0,1,Q51/O51))</f>
        <v>-0.14248704663212436</v>
      </c>
      <c r="S51" s="73">
        <f>+DB51</f>
        <v>524</v>
      </c>
      <c r="T51" s="73">
        <f ca="1">OFFSET(DB51,0,14,1,1)</f>
        <v>460</v>
      </c>
      <c r="U51" s="73">
        <f ca="1">SUM(T51-S51)</f>
        <v>-64</v>
      </c>
      <c r="V51" s="19">
        <f ca="1">IF(U51=0,0,IF(S51=0,1,U51/S51))</f>
        <v>-0.12213740458015267</v>
      </c>
      <c r="W51" s="73">
        <f>SUMIF($C$6:V$6,W$5,$C51:V51)</f>
        <v>1296</v>
      </c>
      <c r="X51" s="73">
        <f ca="1">SUMIF($C$6:W$6,X$5,$C51:W51)</f>
        <v>1122</v>
      </c>
      <c r="Y51" s="73">
        <f ca="1">SUM(X51-W51)</f>
        <v>-174</v>
      </c>
      <c r="Z51" s="19">
        <f ca="1">IF(Y51=0,0,IF(W51=0,1,Y51/W51))</f>
        <v>-0.13425925925925927</v>
      </c>
      <c r="AA51" s="73">
        <f>+DC51</f>
        <v>656</v>
      </c>
      <c r="AB51" s="73">
        <f ca="1">OFFSET(DC51,0,14,1,1)</f>
        <v>502</v>
      </c>
      <c r="AC51" s="73">
        <f ca="1">SUM(AB51-AA51)</f>
        <v>-154</v>
      </c>
      <c r="AD51" s="19">
        <f ca="1">IF(AC51=0,0,IF(AA51=0,1,AC51/AA51))</f>
        <v>-0.2347560975609756</v>
      </c>
      <c r="AE51" s="73">
        <f>SUMIF($C$6:AD$6,AE$5,$C51:AD51)</f>
        <v>1952</v>
      </c>
      <c r="AF51" s="73">
        <f ca="1">SUMIF($C$6:AE$6,AF$5,$C51:AE51)</f>
        <v>1624</v>
      </c>
      <c r="AG51" s="73">
        <f ca="1">SUM(AF51-AE51)</f>
        <v>-328</v>
      </c>
      <c r="AH51" s="19">
        <f ca="1">IF(AG51=0,0,IF(AE51=0,1,AG51/AE51))</f>
        <v>-0.16803278688524589</v>
      </c>
      <c r="AI51" s="73">
        <f>+DD51</f>
        <v>872</v>
      </c>
      <c r="AJ51" s="73">
        <f ca="1">OFFSET(DD51,0,14,1,1)</f>
        <v>738</v>
      </c>
      <c r="AK51" s="73">
        <f ca="1">SUM(AJ51-AI51)</f>
        <v>-134</v>
      </c>
      <c r="AL51" s="19">
        <f ca="1">IF(AK51=0,0,IF(AI51=0,1,AK51/AI51))</f>
        <v>-0.1536697247706422</v>
      </c>
      <c r="AM51" s="73">
        <f>SUMIF($C$6:AL$6,AM$5,$C51:AL51)</f>
        <v>2824</v>
      </c>
      <c r="AN51" s="73">
        <f ca="1">SUMIF($C$6:AM$6,AN$5,$C51:AM51)</f>
        <v>2362</v>
      </c>
      <c r="AO51" s="73">
        <f ca="1">SUM(AN51-AM51)</f>
        <v>-462</v>
      </c>
      <c r="AP51" s="19">
        <f ca="1">IF(AO51=0,0,IF(AM51=0,1,AO51/AM51))</f>
        <v>-0.16359773371104816</v>
      </c>
      <c r="AQ51" s="73">
        <f>+DE51</f>
        <v>704</v>
      </c>
      <c r="AR51" s="73">
        <f ca="1">OFFSET(DE51,0,14,1,1)</f>
        <v>568</v>
      </c>
      <c r="AS51" s="73">
        <f ca="1">SUM(AR51-AQ51)</f>
        <v>-136</v>
      </c>
      <c r="AT51" s="19">
        <f ca="1">IF(AS51=0,0,IF(AQ51=0,1,AS51/AQ51))</f>
        <v>-0.19318181818181818</v>
      </c>
      <c r="AU51" s="73">
        <f>SUMIF($C$6:AT$6,AU$5,$C51:AT51)</f>
        <v>3528</v>
      </c>
      <c r="AV51" s="73">
        <f ca="1">SUMIF($C$6:AU$6,AV$5,$C51:AU51)</f>
        <v>2930</v>
      </c>
      <c r="AW51" s="73">
        <f ca="1">SUM(AV51-AU51)</f>
        <v>-598</v>
      </c>
      <c r="AX51" s="19">
        <f ca="1">IF(AW51=0,0,IF(AU51=0,1,AW51/AU51))</f>
        <v>-0.16950113378684808</v>
      </c>
      <c r="AY51" s="73">
        <f>+DF51</f>
        <v>868</v>
      </c>
      <c r="AZ51" s="73">
        <f ca="1">OFFSET(DF51,0,14,1,1)</f>
        <v>912</v>
      </c>
      <c r="BA51" s="73">
        <f ca="1">SUM(AZ51-AY51)</f>
        <v>44</v>
      </c>
      <c r="BB51" s="19">
        <f ca="1">IF(BA51=0,0,IF(AY51=0,1,BA51/AY51))</f>
        <v>5.0691244239631339E-2</v>
      </c>
      <c r="BC51" s="73">
        <f>SUMIF($C$6:BB$6,BC$5,$C51:BB51)</f>
        <v>4396</v>
      </c>
      <c r="BD51" s="73">
        <f ca="1">SUMIF($C$6:BC$6,BD$5,$C51:BC51)</f>
        <v>3842</v>
      </c>
      <c r="BE51" s="73">
        <f ca="1">SUM(BD51-BC51)</f>
        <v>-554</v>
      </c>
      <c r="BF51" s="19">
        <f ca="1">IF(BE51=0,0,IF(BC51=0,1,BE51/BC51))</f>
        <v>-0.12602365787079162</v>
      </c>
      <c r="BG51" s="73">
        <f>+DG51</f>
        <v>832</v>
      </c>
      <c r="BH51" s="73">
        <f ca="1">OFFSET(DG51,0,14,1,1)</f>
        <v>1054</v>
      </c>
      <c r="BI51" s="73">
        <f ca="1">SUM(BH51-BG51)</f>
        <v>222</v>
      </c>
      <c r="BJ51" s="19">
        <f ca="1">IF(BI51=0,0,IF(BG51=0,1,BI51/BG51))</f>
        <v>0.26682692307692307</v>
      </c>
      <c r="BK51" s="73">
        <f>SUMIF($C$6:BJ$6,BK$5,$C51:BJ51)</f>
        <v>5228</v>
      </c>
      <c r="BL51" s="73">
        <f ca="1">SUMIF($C$6:BK$6,BL$5,$C51:BK51)</f>
        <v>4896</v>
      </c>
      <c r="BM51" s="73">
        <f ca="1">SUM(BL51-BK51)</f>
        <v>-332</v>
      </c>
      <c r="BN51" s="19">
        <f ca="1">IF(BM51=0,0,IF(BK51=0,1,BM51/BK51))</f>
        <v>-6.3504208110175972E-2</v>
      </c>
      <c r="BO51" s="73">
        <f>+DH51</f>
        <v>840</v>
      </c>
      <c r="BP51" s="73">
        <f ca="1">OFFSET(DH51,0,14,1,1)</f>
        <v>768</v>
      </c>
      <c r="BQ51" s="73">
        <f ca="1">SUM(BP51-BO51)</f>
        <v>-72</v>
      </c>
      <c r="BR51" s="19">
        <f ca="1">IF(BQ51=0,0,IF(BO51=0,1,BQ51/BO51))</f>
        <v>-8.5714285714285715E-2</v>
      </c>
      <c r="BS51" s="73">
        <f>SUMIF($C$6:BR$6,BS$5,$C51:BR51)</f>
        <v>6068</v>
      </c>
      <c r="BT51" s="73">
        <f ca="1">SUMIF($C$6:BS$6,BT$5,$C51:BS51)</f>
        <v>5664</v>
      </c>
      <c r="BU51" s="73">
        <f ca="1">SUM(BT51-BS51)</f>
        <v>-404</v>
      </c>
      <c r="BV51" s="19">
        <f ca="1">IF(BU51=0,0,IF(BS51=0,1,BU51/BS51))</f>
        <v>-6.6578773895847071E-2</v>
      </c>
      <c r="BW51" s="73">
        <f>+DI51</f>
        <v>822</v>
      </c>
      <c r="BX51" s="73">
        <f ca="1">OFFSET(DI51,0,14,1,1)</f>
        <v>772</v>
      </c>
      <c r="BY51" s="73">
        <f ca="1">SUM(BX51-BW51)</f>
        <v>-50</v>
      </c>
      <c r="BZ51" s="19">
        <f ca="1">IF(BY51=0,0,IF(BW51=0,1,BY51/BW51))</f>
        <v>-6.0827250608272508E-2</v>
      </c>
      <c r="CA51" s="73">
        <f>SUMIF($C$6:BZ$6,CA$5,$C51:BZ51)</f>
        <v>6890</v>
      </c>
      <c r="CB51" s="73">
        <f ca="1">SUMIF($C$6:CA$6,CB$5,$C51:CA51)</f>
        <v>6436</v>
      </c>
      <c r="CC51" s="73">
        <f ca="1">SUM(CB51-CA51)</f>
        <v>-454</v>
      </c>
      <c r="CD51" s="19">
        <f ca="1">IF(CC51=0,0,IF(CA51=0,1,CC51/CA51))</f>
        <v>-6.5892597968069663E-2</v>
      </c>
      <c r="CE51" s="73">
        <f>+DJ51</f>
        <v>594</v>
      </c>
      <c r="CF51" s="73">
        <f ca="1">OFFSET(DJ51,0,14,1,1)</f>
        <v>672</v>
      </c>
      <c r="CG51" s="73">
        <f ca="1">SUM(CF51-CE51)</f>
        <v>78</v>
      </c>
      <c r="CH51" s="19">
        <f ca="1">IF(CG51=0,0,IF(CE51=0,1,CG51/CE51))</f>
        <v>0.13131313131313133</v>
      </c>
      <c r="CI51" s="73">
        <f>SUMIF($C$6:CH$6,CI$5,$C51:CH51)</f>
        <v>7484</v>
      </c>
      <c r="CJ51" s="73">
        <f ca="1">SUMIF($C$6:CI$6,CJ$5,$C51:CI51)</f>
        <v>7108</v>
      </c>
      <c r="CK51" s="73">
        <f ca="1">SUM(CJ51-CI51)</f>
        <v>-376</v>
      </c>
      <c r="CL51" s="19">
        <f ca="1">IF(CK51=0,0,IF(CI51=0,1,CK51/CI51))</f>
        <v>-5.024051309460182E-2</v>
      </c>
      <c r="CM51" s="73">
        <f>+DK51</f>
        <v>442</v>
      </c>
      <c r="CN51" s="73">
        <f ca="1">OFFSET(DK51,0,14,1,1)</f>
        <v>550</v>
      </c>
      <c r="CO51" s="73">
        <f ca="1">SUM(CN51-CM51)</f>
        <v>108</v>
      </c>
      <c r="CP51" s="19">
        <f ca="1">IF(CO51=0,0,IF(CM51=0,1,CO51/CM51))</f>
        <v>0.24434389140271492</v>
      </c>
      <c r="CQ51" s="73">
        <f>SUMIF($C$6:CP$6,CQ$5,$C51:CP51)</f>
        <v>7926</v>
      </c>
      <c r="CR51" s="73">
        <f ca="1">SUMIF($C$6:CQ$6,CR$5,$C51:CQ51)</f>
        <v>7658</v>
      </c>
      <c r="CS51" s="73">
        <f ca="1">SUM(CR51-CQ51)</f>
        <v>-268</v>
      </c>
      <c r="CT51" s="19">
        <f ca="1">IF(CS51=0,0,IF(CQ51=0,1,CS51/CQ51))</f>
        <v>-3.3812768104970983E-2</v>
      </c>
      <c r="CW51" t="s">
        <v>12</v>
      </c>
      <c r="CX51" t="s">
        <v>8</v>
      </c>
      <c r="CY51" s="7"/>
      <c r="CZ51" s="74">
        <f>SUMIF(LQB!$A$129:$A$139,'2012-2013'!CZ$7,LQB!D$129:D$139)</f>
        <v>340</v>
      </c>
      <c r="DA51" s="74">
        <f>SUMIF(LQB!$A$129:$A$139,'2012-2013'!DA$7,LQB!E$129:E$139)</f>
        <v>432</v>
      </c>
      <c r="DB51" s="74">
        <f>SUMIF(LQB!$A$129:$A$139,'2012-2013'!DB$7,LQB!F$129:F$139)</f>
        <v>524</v>
      </c>
      <c r="DC51" s="74">
        <f>SUMIF(LQB!$A$129:$A$139,'2012-2013'!DC$7,LQB!G$129:G$139)</f>
        <v>656</v>
      </c>
      <c r="DD51" s="74">
        <f>SUMIF(LQB!$A$129:$A$139,'2012-2013'!DD$7,LQB!H$129:H$139)</f>
        <v>872</v>
      </c>
      <c r="DE51" s="74">
        <f>SUMIF(LQB!$A$129:$A$139,'2012-2013'!DE$7,LQB!I$129:I$139)</f>
        <v>704</v>
      </c>
      <c r="DF51" s="74">
        <f>SUMIF(LQB!$A$129:$A$139,'2012-2013'!DF$7,LQB!J$129:J$139)</f>
        <v>868</v>
      </c>
      <c r="DG51" s="74">
        <f>SUMIF(LQB!$A$129:$A$139,'2012-2013'!DG$7,LQB!K$129:K$139)</f>
        <v>832</v>
      </c>
      <c r="DH51" s="74">
        <f>SUMIF(LQB!$A$129:$A$139,'2012-2013'!DH$7,LQB!L$129:L$139)</f>
        <v>840</v>
      </c>
      <c r="DI51" s="74">
        <f>SUMIF(LQB!$A$129:$A$139,'2012-2013'!DI$7,LQB!M$129:M$139)</f>
        <v>822</v>
      </c>
      <c r="DJ51" s="74">
        <f>SUMIF(LQB!$A$129:$A$139,'2012-2013'!DJ$7,LQB!N$129:N$139)</f>
        <v>594</v>
      </c>
      <c r="DK51" s="74">
        <f>SUMIF(LQB!$A$129:$A$139,'2012-2013'!DK$7,LQB!O$129:O$139)</f>
        <v>442</v>
      </c>
      <c r="DN51" s="74">
        <f>SUMIF(LQB!$A$129:$A$139,'2012-2013'!DN$7,LQB!D$129:D$139)</f>
        <v>372</v>
      </c>
      <c r="DO51" s="74">
        <f>SUMIF(LQB!$A$129:$A$139,'2012-2013'!DO$7,LQB!E$129:E$139)</f>
        <v>290</v>
      </c>
      <c r="DP51" s="74">
        <f>SUMIF(LQB!$A$129:$A$139,'2012-2013'!DP$7,LQB!F$129:F$139)</f>
        <v>460</v>
      </c>
      <c r="DQ51" s="74">
        <f>SUMIF(LQB!$A$129:$A$139,'2012-2013'!DQ$7,LQB!G$129:G$139)</f>
        <v>502</v>
      </c>
      <c r="DR51" s="74">
        <f>SUMIF(LQB!$A$129:$A$139,'2012-2013'!DR$7,LQB!H$129:H$139)</f>
        <v>738</v>
      </c>
      <c r="DS51" s="74">
        <f>SUMIF(LQB!$A$129:$A$139,'2012-2013'!DS$7,LQB!I$129:I$139)</f>
        <v>568</v>
      </c>
      <c r="DT51" s="74">
        <f>SUMIF(LQB!$A$129:$A$139,'2012-2013'!DT$7,LQB!J$129:J$139)</f>
        <v>912</v>
      </c>
      <c r="DU51" s="74">
        <f>SUMIF(LQB!$A$129:$A$139,'2012-2013'!DU$7,LQB!K$129:K$139)</f>
        <v>1054</v>
      </c>
      <c r="DV51" s="74">
        <f>SUMIF(LQB!$A$129:$A$139,'2012-2013'!DV$7,LQB!L$129:L$139)</f>
        <v>768</v>
      </c>
      <c r="DW51" s="74">
        <f>SUMIF(LQB!$A$129:$A$139,'2012-2013'!DW$7,LQB!M$129:M$139)</f>
        <v>772</v>
      </c>
      <c r="DX51" s="74">
        <f>SUMIF(LQB!$A$129:$A$139,'2012-2013'!DX$7,LQB!N$129:N$139)</f>
        <v>672</v>
      </c>
      <c r="DY51" s="74">
        <f>SUMIF(LQB!$A$129:$A$139,'2012-2013'!DY$7,LQB!O$129:O$139)</f>
        <v>550</v>
      </c>
    </row>
    <row r="52" spans="1:130" s="7" customFormat="1">
      <c r="A52" s="75"/>
      <c r="B52" s="24" t="s">
        <v>9</v>
      </c>
      <c r="C52" s="12">
        <f>+SUM(C49:C51)</f>
        <v>258215</v>
      </c>
      <c r="D52" s="86">
        <f ca="1">+SUM(D49:D51)</f>
        <v>250521</v>
      </c>
      <c r="E52" s="12">
        <f ca="1">SUM(E49:E51)</f>
        <v>-7694</v>
      </c>
      <c r="F52" s="13">
        <f ca="1">IF(E52=0,0,IF(C52=0,1,E52/C52))</f>
        <v>-2.9796874697442053E-2</v>
      </c>
      <c r="G52" s="12">
        <f>SUM(G49:G51)</f>
        <v>258215</v>
      </c>
      <c r="H52" s="86">
        <f ca="1">SUM(H49:H51)</f>
        <v>250521</v>
      </c>
      <c r="I52" s="12">
        <f ca="1">SUM(I49:I51)</f>
        <v>-7694</v>
      </c>
      <c r="J52" s="13">
        <f ca="1">IF(I52=0,0,IF(G52=0,1,I52/G52))</f>
        <v>-2.9796874697442053E-2</v>
      </c>
      <c r="K52" s="12">
        <f>+SUM(K49:K51)</f>
        <v>255235</v>
      </c>
      <c r="L52" s="86">
        <f ca="1">+SUM(L49:L51)</f>
        <v>234336</v>
      </c>
      <c r="M52" s="12">
        <f ca="1">SUM(M49:M51)</f>
        <v>-20899</v>
      </c>
      <c r="N52" s="13">
        <f ca="1">IF(M52=0,0,IF(K52=0,1,M52/K52))</f>
        <v>-8.1881403412541381E-2</v>
      </c>
      <c r="O52" s="12">
        <f>SUM(O49:O51)</f>
        <v>513450</v>
      </c>
      <c r="P52" s="86">
        <f ca="1">SUM(P49:P51)</f>
        <v>484857</v>
      </c>
      <c r="Q52" s="12">
        <f ca="1">SUM(Q49:Q51)</f>
        <v>-28593</v>
      </c>
      <c r="R52" s="13">
        <f ca="1">IF(Q52=0,0,IF(O52=0,1,Q52/O52))</f>
        <v>-5.5687992988606487E-2</v>
      </c>
      <c r="S52" s="12">
        <f>+SUM(S49:S51)</f>
        <v>315141</v>
      </c>
      <c r="T52" s="86">
        <f ca="1">+SUM(T49:T51)</f>
        <v>304130</v>
      </c>
      <c r="U52" s="12">
        <f ca="1">SUM(U49:U51)</f>
        <v>-11011</v>
      </c>
      <c r="V52" s="13">
        <f ca="1">IF(U52=0,0,IF(S52=0,1,U52/S52))</f>
        <v>-3.4939915783728556E-2</v>
      </c>
      <c r="W52" s="12">
        <f>SUM(W49:W51)</f>
        <v>828591</v>
      </c>
      <c r="X52" s="86">
        <f ca="1">SUM(X49:X51)</f>
        <v>788987</v>
      </c>
      <c r="Y52" s="12">
        <f ca="1">SUM(Y49:Y51)</f>
        <v>-39604</v>
      </c>
      <c r="Z52" s="13">
        <f ca="1">IF(Y52=0,0,IF(W52=0,1,Y52/W52))</f>
        <v>-4.7796802041055235E-2</v>
      </c>
      <c r="AA52" s="12">
        <f>+SUM(AA49:AA51)</f>
        <v>315847</v>
      </c>
      <c r="AB52" s="86">
        <f ca="1">+SUM(AB49:AB51)</f>
        <v>285830</v>
      </c>
      <c r="AC52" s="12">
        <f ca="1">SUM(AC49:AC51)</f>
        <v>-30017</v>
      </c>
      <c r="AD52" s="13">
        <f ca="1">IF(AC52=0,0,IF(AA52=0,1,AC52/AA52))</f>
        <v>-9.5036520847119013E-2</v>
      </c>
      <c r="AE52" s="12">
        <f>SUM(AE49:AE51)</f>
        <v>1144438</v>
      </c>
      <c r="AF52" s="86">
        <f ca="1">SUM(AF49:AF51)</f>
        <v>1074817</v>
      </c>
      <c r="AG52" s="12">
        <f ca="1">SUM(AG49:AG51)</f>
        <v>-69621</v>
      </c>
      <c r="AH52" s="13">
        <f ca="1">IF(AG52=0,0,IF(AE52=0,1,AG52/AE52))</f>
        <v>-6.0834226056806918E-2</v>
      </c>
      <c r="AI52" s="12">
        <f>+SUM(AI49:AI51)</f>
        <v>340300</v>
      </c>
      <c r="AJ52" s="86">
        <f ca="1">+SUM(AJ49:AJ51)</f>
        <v>313292</v>
      </c>
      <c r="AK52" s="12">
        <f ca="1">SUM(AK49:AK51)</f>
        <v>-27008</v>
      </c>
      <c r="AL52" s="13">
        <f ca="1">IF(AK52=0,0,IF(AI52=0,1,AK52/AI52))</f>
        <v>-7.9365265941816046E-2</v>
      </c>
      <c r="AM52" s="12">
        <f>SUM(AM49:AM51)</f>
        <v>1484738</v>
      </c>
      <c r="AN52" s="86">
        <f ca="1">SUM(AN49:AN51)</f>
        <v>1388109</v>
      </c>
      <c r="AO52" s="12">
        <f ca="1">SUM(AO49:AO51)</f>
        <v>-96629</v>
      </c>
      <c r="AP52" s="13">
        <f ca="1">IF(AO52=0,0,IF(AM52=0,1,AO52/AM52))</f>
        <v>-6.5081516065460712E-2</v>
      </c>
      <c r="AQ52" s="12">
        <f>+SUM(AQ49:AQ51)</f>
        <v>338620</v>
      </c>
      <c r="AR52" s="86">
        <f ca="1">+SUM(AR49:AR51)</f>
        <v>308580</v>
      </c>
      <c r="AS52" s="12">
        <f ca="1">SUM(AS49:AS51)</f>
        <v>-30040</v>
      </c>
      <c r="AT52" s="13">
        <f ca="1">IF(AS52=0,0,IF(AQ52=0,1,AS52/AQ52))</f>
        <v>-8.8713011635461581E-2</v>
      </c>
      <c r="AU52" s="12">
        <f>SUM(AU49:AU51)</f>
        <v>1823358</v>
      </c>
      <c r="AV52" s="86">
        <f ca="1">SUM(AV49:AV51)</f>
        <v>1696689</v>
      </c>
      <c r="AW52" s="12">
        <f ca="1">SUM(AW49:AW51)</f>
        <v>-126669</v>
      </c>
      <c r="AX52" s="13">
        <f ca="1">IF(AW52=0,0,IF(AU52=0,1,AW52/AU52))</f>
        <v>-6.9470175357773958E-2</v>
      </c>
      <c r="AY52" s="12">
        <f>+SUM(AY49:AY51)</f>
        <v>386097</v>
      </c>
      <c r="AZ52" s="86">
        <f ca="1">+SUM(AZ49:AZ51)</f>
        <v>353591</v>
      </c>
      <c r="BA52" s="12">
        <f ca="1">SUM(BA49:BA51)</f>
        <v>-32506</v>
      </c>
      <c r="BB52" s="13">
        <f ca="1">IF(BA52=0,0,IF(AY52=0,1,BA52/AY52))</f>
        <v>-8.4191278357511196E-2</v>
      </c>
      <c r="BC52" s="12">
        <f>SUM(BC49:BC51)</f>
        <v>2209455</v>
      </c>
      <c r="BD52" s="86">
        <f ca="1">SUM(BD49:BD51)</f>
        <v>2050280</v>
      </c>
      <c r="BE52" s="12">
        <f ca="1">SUM(BE49:BE51)</f>
        <v>-159175</v>
      </c>
      <c r="BF52" s="13">
        <f ca="1">IF(BE52=0,0,IF(BC52=0,1,BE52/BC52))</f>
        <v>-7.2042653052449585E-2</v>
      </c>
      <c r="BG52" s="12">
        <f>+SUM(BG49:BG51)</f>
        <v>411446</v>
      </c>
      <c r="BH52" s="86">
        <f ca="1">+SUM(BH49:BH51)</f>
        <v>375260</v>
      </c>
      <c r="BI52" s="12">
        <f ca="1">SUM(BI49:BI51)</f>
        <v>-36186</v>
      </c>
      <c r="BJ52" s="13">
        <f ca="1">IF(BI52=0,0,IF(BG52=0,1,BI52/BG52))</f>
        <v>-8.794835774317894E-2</v>
      </c>
      <c r="BK52" s="12">
        <f>SUM(BK49:BK51)</f>
        <v>2620901</v>
      </c>
      <c r="BL52" s="86">
        <f ca="1">SUM(BL49:BL51)</f>
        <v>2425540</v>
      </c>
      <c r="BM52" s="12">
        <f ca="1">SUM(BM49:BM51)</f>
        <v>-195361</v>
      </c>
      <c r="BN52" s="13">
        <f ca="1">IF(BM52=0,0,IF(BK52=0,1,BM52/BK52))</f>
        <v>-7.4539633507713574E-2</v>
      </c>
      <c r="BO52" s="12">
        <f>+SUM(BO49:BO51)</f>
        <v>337898</v>
      </c>
      <c r="BP52" s="86">
        <f ca="1">+SUM(BP49:BP51)</f>
        <v>294311</v>
      </c>
      <c r="BQ52" s="12">
        <f ca="1">SUM(BQ49:BQ51)</f>
        <v>-43587</v>
      </c>
      <c r="BR52" s="13">
        <f ca="1">IF(BQ52=0,0,IF(BO52=0,1,BQ52/BO52))</f>
        <v>-0.12899454865077628</v>
      </c>
      <c r="BS52" s="12">
        <f>SUM(BS49:BS51)</f>
        <v>2958799</v>
      </c>
      <c r="BT52" s="86">
        <f ca="1">SUM(BT49:BT51)</f>
        <v>2719851</v>
      </c>
      <c r="BU52" s="12">
        <f ca="1">SUM(BU49:BU51)</f>
        <v>-238948</v>
      </c>
      <c r="BV52" s="13">
        <f ca="1">IF(BU52=0,0,IF(BS52=0,1,BU52/BS52))</f>
        <v>-8.07584428682043E-2</v>
      </c>
      <c r="BW52" s="12">
        <f>+SUM(BW49:BW51)</f>
        <v>312750</v>
      </c>
      <c r="BX52" s="86">
        <f ca="1">+SUM(BX49:BX51)</f>
        <v>301065</v>
      </c>
      <c r="BY52" s="12">
        <f ca="1">SUM(BY49:BY51)</f>
        <v>-11685</v>
      </c>
      <c r="BZ52" s="13">
        <f ca="1">IF(BY52=0,0,IF(BW52=0,1,BY52/BW52))</f>
        <v>-3.7362110311750601E-2</v>
      </c>
      <c r="CA52" s="12">
        <f>SUM(CA49:CA51)</f>
        <v>3271549</v>
      </c>
      <c r="CB52" s="86">
        <f ca="1">SUM(CB49:CB51)</f>
        <v>3020916</v>
      </c>
      <c r="CC52" s="12">
        <f ca="1">SUM(CC49:CC51)</f>
        <v>-250633</v>
      </c>
      <c r="CD52" s="13">
        <f ca="1">IF(CC52=0,0,IF(CA52=0,1,CC52/CA52))</f>
        <v>-7.660988724301547E-2</v>
      </c>
      <c r="CE52" s="12">
        <f>+SUM(CE49:CE51)</f>
        <v>307472</v>
      </c>
      <c r="CF52" s="86">
        <f ca="1">+SUM(CF49:CF51)</f>
        <v>291293</v>
      </c>
      <c r="CG52" s="12">
        <f ca="1">SUM(CG49:CG51)</f>
        <v>-16179</v>
      </c>
      <c r="CH52" s="13">
        <f ca="1">IF(CG52=0,0,IF(CE52=0,1,CG52/CE52))</f>
        <v>-5.2619425508664205E-2</v>
      </c>
      <c r="CI52" s="12">
        <f>SUM(CI49:CI51)</f>
        <v>3579021</v>
      </c>
      <c r="CJ52" s="86">
        <f ca="1">SUM(CJ49:CJ51)</f>
        <v>3312209</v>
      </c>
      <c r="CK52" s="12">
        <f ca="1">SUM(CK49:CK51)</f>
        <v>-266812</v>
      </c>
      <c r="CL52" s="13">
        <f ca="1">IF(CK52=0,0,IF(CI52=0,1,CK52/CI52))</f>
        <v>-7.4548878031171092E-2</v>
      </c>
      <c r="CM52" s="12">
        <f>+SUM(CM49:CM51)</f>
        <v>296876</v>
      </c>
      <c r="CN52" s="86">
        <f ca="1">+SUM(CN49:CN51)</f>
        <v>278319</v>
      </c>
      <c r="CO52" s="12">
        <f ca="1">SUM(CO49:CO51)</f>
        <v>-18557</v>
      </c>
      <c r="CP52" s="13">
        <f ca="1">IF(CO52=0,0,IF(CM52=0,1,CO52/CM52))</f>
        <v>-6.2507578921839418E-2</v>
      </c>
      <c r="CQ52" s="12">
        <f>SUM(CQ49:CQ51)</f>
        <v>3875897</v>
      </c>
      <c r="CR52" s="86">
        <f ca="1">SUM(CR49:CR51)</f>
        <v>3590528</v>
      </c>
      <c r="CS52" s="12">
        <f ca="1">SUM(CS49:CS51)</f>
        <v>-285369</v>
      </c>
      <c r="CT52" s="13">
        <f ca="1">IF(CS52=0,0,IF(CQ52=0,1,CS52/CQ52))</f>
        <v>-7.3626569539902639E-2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215914</v>
      </c>
      <c r="D54" s="73">
        <f ca="1">OFFSET(CZ54,0,14,1,1)</f>
        <v>222908</v>
      </c>
      <c r="E54" s="18">
        <f ca="1">SUM(D54-C54)</f>
        <v>6994</v>
      </c>
      <c r="F54" s="19">
        <f ca="1">IF(E54=0,0,IF(C54=0,1,E54/C54))</f>
        <v>3.239252665413081E-2</v>
      </c>
      <c r="G54" s="18">
        <f>SUMIF($C$6:F$6,G$5,$C54:F54)</f>
        <v>215914</v>
      </c>
      <c r="H54" s="73">
        <f ca="1">SUMIF($C$6:G$6,H$5,$C54:G54)</f>
        <v>222908</v>
      </c>
      <c r="I54" s="18">
        <f ca="1">SUM(H54-G54)</f>
        <v>6994</v>
      </c>
      <c r="J54" s="19">
        <f ca="1">IF(I54=0,0,IF(G54=0,1,I54/G54))</f>
        <v>3.239252665413081E-2</v>
      </c>
      <c r="K54" s="18">
        <f>+DA54</f>
        <v>221712</v>
      </c>
      <c r="L54" s="73">
        <f ca="1">OFFSET(DA54,0,14,1,1)</f>
        <v>209990</v>
      </c>
      <c r="M54" s="18">
        <f ca="1">SUM(L54-K54)</f>
        <v>-11722</v>
      </c>
      <c r="N54" s="19">
        <f ca="1">IF(M54=0,0,IF(K54=0,1,M54/K54))</f>
        <v>-5.2870390416396046E-2</v>
      </c>
      <c r="O54" s="18">
        <f>SUMIF($C$6:N$6,O$5,$C54:N54)</f>
        <v>437626</v>
      </c>
      <c r="P54" s="73">
        <f ca="1">SUMIF($C$6:O$6,P$5,$C54:O54)</f>
        <v>432898</v>
      </c>
      <c r="Q54" s="18">
        <f ca="1">SUM(P54-O54)</f>
        <v>-4728</v>
      </c>
      <c r="R54" s="19">
        <f ca="1">IF(Q54=0,0,IF(O54=0,1,Q54/O54))</f>
        <v>-1.080374566410588E-2</v>
      </c>
      <c r="S54" s="18">
        <f>+DB54</f>
        <v>274935</v>
      </c>
      <c r="T54" s="73">
        <f ca="1">OFFSET(DB54,0,14,1,1)</f>
        <v>270586</v>
      </c>
      <c r="U54" s="18">
        <f ca="1">SUM(T54-S54)</f>
        <v>-4349</v>
      </c>
      <c r="V54" s="19">
        <f ca="1">IF(U54=0,0,IF(S54=0,1,U54/S54))</f>
        <v>-1.5818284321748775E-2</v>
      </c>
      <c r="W54" s="18">
        <f>SUMIF($C$6:V$6,W$5,$C54:V54)</f>
        <v>712561</v>
      </c>
      <c r="X54" s="73">
        <f ca="1">SUMIF($C$6:W$6,X$5,$C54:W54)</f>
        <v>703484</v>
      </c>
      <c r="Y54" s="18">
        <f ca="1">SUM(X54-W54)</f>
        <v>-9077</v>
      </c>
      <c r="Z54" s="19">
        <f ca="1">IF(Y54=0,0,IF(W54=0,1,Y54/W54))</f>
        <v>-1.2738558523410628E-2</v>
      </c>
      <c r="AA54" s="18">
        <f>+DC54</f>
        <v>287878</v>
      </c>
      <c r="AB54" s="73">
        <f ca="1">OFFSET(DC54,0,14,1,1)</f>
        <v>256519</v>
      </c>
      <c r="AC54" s="18">
        <f ca="1">SUM(AB54-AA54)</f>
        <v>-31359</v>
      </c>
      <c r="AD54" s="19">
        <f ca="1">IF(AC54=0,0,IF(AA54=0,1,AC54/AA54))</f>
        <v>-0.10893156128637825</v>
      </c>
      <c r="AE54" s="18">
        <f>SUMIF($C$6:AD$6,AE$5,$C54:AD54)</f>
        <v>1000439</v>
      </c>
      <c r="AF54" s="73">
        <f ca="1">SUMIF($C$6:AE$6,AF$5,$C54:AE54)</f>
        <v>960003</v>
      </c>
      <c r="AG54" s="18">
        <f ca="1">SUM(AF54-AE54)</f>
        <v>-40436</v>
      </c>
      <c r="AH54" s="19">
        <f ca="1">IF(AG54=0,0,IF(AE54=0,1,AG54/AE54))</f>
        <v>-4.0418256385446792E-2</v>
      </c>
      <c r="AI54" s="18">
        <f>+DD54</f>
        <v>304867</v>
      </c>
      <c r="AJ54" s="73">
        <f ca="1">OFFSET(DD54,0,14,1,1)</f>
        <v>294875</v>
      </c>
      <c r="AK54" s="18">
        <f ca="1">SUM(AJ54-AI54)</f>
        <v>-9992</v>
      </c>
      <c r="AL54" s="19">
        <f ca="1">IF(AK54=0,0,IF(AI54=0,1,AK54/AI54))</f>
        <v>-3.2774947764106971E-2</v>
      </c>
      <c r="AM54" s="18">
        <f>SUMIF($C$6:AL$6,AM$5,$C54:AL54)</f>
        <v>1305306</v>
      </c>
      <c r="AN54" s="73">
        <f ca="1">SUMIF($C$6:AM$6,AN$5,$C54:AM54)</f>
        <v>1254878</v>
      </c>
      <c r="AO54" s="18">
        <f ca="1">SUM(AN54-AM54)</f>
        <v>-50428</v>
      </c>
      <c r="AP54" s="19">
        <f ca="1">IF(AO54=0,0,IF(AM54=0,1,AO54/AM54))</f>
        <v>-3.8633086801102577E-2</v>
      </c>
      <c r="AQ54" s="18">
        <f>+DE54</f>
        <v>324098</v>
      </c>
      <c r="AR54" s="73">
        <f ca="1">OFFSET(DE54,0,14,1,1)</f>
        <v>313917</v>
      </c>
      <c r="AS54" s="18">
        <f ca="1">SUM(AR54-AQ54)</f>
        <v>-10181</v>
      </c>
      <c r="AT54" s="19">
        <f ca="1">IF(AS54=0,0,IF(AQ54=0,1,AS54/AQ54))</f>
        <v>-3.1413337940993158E-2</v>
      </c>
      <c r="AU54" s="18">
        <f>SUMIF($C$6:AT$6,AU$5,$C54:AT54)</f>
        <v>1629404</v>
      </c>
      <c r="AV54" s="73">
        <f ca="1">SUMIF($C$6:AU$6,AV$5,$C54:AU54)</f>
        <v>1568795</v>
      </c>
      <c r="AW54" s="18">
        <f ca="1">SUM(AV54-AU54)</f>
        <v>-60609</v>
      </c>
      <c r="AX54" s="19">
        <f ca="1">IF(AW54=0,0,IF(AU54=0,1,AW54/AU54))</f>
        <v>-3.7197036462412021E-2</v>
      </c>
      <c r="AY54" s="18">
        <f>+DF54</f>
        <v>397002</v>
      </c>
      <c r="AZ54" s="73">
        <f ca="1">OFFSET(DF54,0,14,1,1)</f>
        <v>368296</v>
      </c>
      <c r="BA54" s="18">
        <f ca="1">SUM(AZ54-AY54)</f>
        <v>-28706</v>
      </c>
      <c r="BB54" s="19">
        <f ca="1">IF(BA54=0,0,IF(AY54=0,1,BA54/AY54))</f>
        <v>-7.2306940519191343E-2</v>
      </c>
      <c r="BC54" s="18">
        <f>SUMIF($C$6:BB$6,BC$5,$C54:BB54)</f>
        <v>2026406</v>
      </c>
      <c r="BD54" s="73">
        <f ca="1">SUMIF($C$6:BC$6,BD$5,$C54:BC54)</f>
        <v>1937091</v>
      </c>
      <c r="BE54" s="18">
        <f ca="1">SUM(BD54-BC54)</f>
        <v>-89315</v>
      </c>
      <c r="BF54" s="19">
        <f ca="1">IF(BE54=0,0,IF(BC54=0,1,BE54/BC54))</f>
        <v>-4.4075570246041515E-2</v>
      </c>
      <c r="BG54" s="18">
        <f>+DG54</f>
        <v>440210</v>
      </c>
      <c r="BH54" s="73">
        <f ca="1">OFFSET(DG54,0,14,1,1)</f>
        <v>399515</v>
      </c>
      <c r="BI54" s="18">
        <f ca="1">SUM(BH54-BG54)</f>
        <v>-40695</v>
      </c>
      <c r="BJ54" s="19">
        <f ca="1">IF(BI54=0,0,IF(BG54=0,1,BI54/BG54))</f>
        <v>-9.244451511778469E-2</v>
      </c>
      <c r="BK54" s="18">
        <f>SUMIF($C$6:BJ$6,BK$5,$C54:BJ54)</f>
        <v>2466616</v>
      </c>
      <c r="BL54" s="73">
        <f ca="1">SUMIF($C$6:BK$6,BL$5,$C54:BK54)</f>
        <v>2336606</v>
      </c>
      <c r="BM54" s="18">
        <f ca="1">SUM(BL54-BK54)</f>
        <v>-130010</v>
      </c>
      <c r="BN54" s="19">
        <f ca="1">IF(BM54=0,0,IF(BK54=0,1,BM54/BK54))</f>
        <v>-5.2707839404268847E-2</v>
      </c>
      <c r="BO54" s="18">
        <f>+DH54</f>
        <v>327170</v>
      </c>
      <c r="BP54" s="73">
        <f ca="1">OFFSET(DH54,0,14,1,1)</f>
        <v>286853</v>
      </c>
      <c r="BQ54" s="18">
        <f ca="1">SUM(BP54-BO54)</f>
        <v>-40317</v>
      </c>
      <c r="BR54" s="19">
        <f ca="1">IF(BQ54=0,0,IF(BO54=0,1,BQ54/BO54))</f>
        <v>-0.1232295137084696</v>
      </c>
      <c r="BS54" s="18">
        <f>SUMIF($C$6:BR$6,BS$5,$C54:BR54)</f>
        <v>2793786</v>
      </c>
      <c r="BT54" s="73">
        <f ca="1">SUMIF($C$6:BS$6,BT$5,$C54:BS54)</f>
        <v>2623459</v>
      </c>
      <c r="BU54" s="18">
        <f ca="1">SUM(BT54-BS54)</f>
        <v>-170327</v>
      </c>
      <c r="BV54" s="19">
        <f ca="1">IF(BU54=0,0,IF(BS54=0,1,BU54/BS54))</f>
        <v>-6.0966373229731981E-2</v>
      </c>
      <c r="BW54" s="18">
        <f>+DI54</f>
        <v>296124</v>
      </c>
      <c r="BX54" s="73">
        <f ca="1">OFFSET(DI54,0,14,1,1)</f>
        <v>277299</v>
      </c>
      <c r="BY54" s="18">
        <f ca="1">SUM(BX54-BW54)</f>
        <v>-18825</v>
      </c>
      <c r="BZ54" s="19">
        <f ca="1">IF(BY54=0,0,IF(BW54=0,1,BY54/BW54))</f>
        <v>-6.3571341735219028E-2</v>
      </c>
      <c r="CA54" s="18">
        <f>SUMIF($C$6:BZ$6,CA$5,$C54:BZ54)</f>
        <v>3089910</v>
      </c>
      <c r="CB54" s="73">
        <f ca="1">SUMIF($C$6:CA$6,CB$5,$C54:CA54)</f>
        <v>2900758</v>
      </c>
      <c r="CC54" s="18">
        <f ca="1">SUM(CB54-CA54)</f>
        <v>-189152</v>
      </c>
      <c r="CD54" s="19">
        <f ca="1">IF(CC54=0,0,IF(CA54=0,1,CC54/CA54))</f>
        <v>-6.1216022473146468E-2</v>
      </c>
      <c r="CE54" s="18">
        <f>+DJ54</f>
        <v>275457</v>
      </c>
      <c r="CF54" s="73">
        <f ca="1">OFFSET(DJ54,0,14,1,1)</f>
        <v>255079</v>
      </c>
      <c r="CG54" s="18">
        <f ca="1">SUM(CF54-CE54)</f>
        <v>-20378</v>
      </c>
      <c r="CH54" s="19">
        <f ca="1">IF(CG54=0,0,IF(CE54=0,1,CG54/CE54))</f>
        <v>-7.3978878736064069E-2</v>
      </c>
      <c r="CI54" s="18">
        <f>SUMIF($C$6:CH$6,CI$5,$C54:CH54)</f>
        <v>3365367</v>
      </c>
      <c r="CJ54" s="73">
        <f ca="1">SUMIF($C$6:CI$6,CJ$5,$C54:CI54)</f>
        <v>3155837</v>
      </c>
      <c r="CK54" s="18">
        <f ca="1">SUM(CJ54-CI54)</f>
        <v>-209530</v>
      </c>
      <c r="CL54" s="19">
        <f ca="1">IF(CK54=0,0,IF(CI54=0,1,CK54/CI54))</f>
        <v>-6.226066874727184E-2</v>
      </c>
      <c r="CM54" s="18">
        <f>+DK54</f>
        <v>269382</v>
      </c>
      <c r="CN54" s="73">
        <f ca="1">OFFSET(DK54,0,14,1,1)</f>
        <v>238741</v>
      </c>
      <c r="CO54" s="18">
        <f ca="1">SUM(CN54-CM54)</f>
        <v>-30641</v>
      </c>
      <c r="CP54" s="19">
        <f ca="1">IF(CO54=0,0,IF(CM54=0,1,CO54/CM54))</f>
        <v>-0.11374553607887683</v>
      </c>
      <c r="CQ54" s="18">
        <f>SUMIF($C$6:CP$6,CQ$5,$C54:CP54)</f>
        <v>3634749</v>
      </c>
      <c r="CR54" s="73">
        <f ca="1">SUMIF($C$6:CQ$6,CR$5,$C54:CQ54)</f>
        <v>3394578</v>
      </c>
      <c r="CS54" s="18">
        <f ca="1">SUM(CR54-CQ54)</f>
        <v>-240171</v>
      </c>
      <c r="CT54" s="19">
        <f ca="1">IF(CS54=0,0,IF(CQ54=0,1,CS54/CQ54))</f>
        <v>-6.6076364557772771E-2</v>
      </c>
      <c r="CW54" t="s">
        <v>15</v>
      </c>
      <c r="CX54" t="s">
        <v>6</v>
      </c>
      <c r="CZ54" s="74">
        <f>SUMIF(RBW!$A$93:$A$103,'2012-2013'!CZ$7,RBW!D$93:D$103)</f>
        <v>215914</v>
      </c>
      <c r="DA54" s="74">
        <f>SUMIF(RBW!$A$93:$A$103,'2012-2013'!DA$7,RBW!E$93:E$103)</f>
        <v>221712</v>
      </c>
      <c r="DB54" s="74">
        <f>SUMIF(RBW!$A$93:$A$103,'2012-2013'!DB$7,RBW!F$93:F$103)</f>
        <v>274935</v>
      </c>
      <c r="DC54" s="74">
        <f>SUMIF(RBW!$A$93:$A$103,'2012-2013'!DC$7,RBW!G$93:G$103)</f>
        <v>287878</v>
      </c>
      <c r="DD54" s="74">
        <f>SUMIF(RBW!$A$93:$A$103,'2012-2013'!DD$7,RBW!H$93:H$103)</f>
        <v>304867</v>
      </c>
      <c r="DE54" s="74">
        <f>SUMIF(RBW!$A$93:$A$103,'2012-2013'!DE$7,RBW!I$93:I$103)</f>
        <v>324098</v>
      </c>
      <c r="DF54" s="74">
        <f>SUMIF(RBW!$A$93:$A$103,'2012-2013'!DF$7,RBW!J$93:J$103)</f>
        <v>397002</v>
      </c>
      <c r="DG54" s="74">
        <f>SUMIF(RBW!$A$93:$A$103,'2012-2013'!DG$7,RBW!K$93:K$103)</f>
        <v>440210</v>
      </c>
      <c r="DH54" s="74">
        <f>SUMIF(RBW!$A$93:$A$103,'2012-2013'!DH$7,RBW!L$93:L$103)</f>
        <v>327170</v>
      </c>
      <c r="DI54" s="74">
        <f>SUMIF(RBW!$A$93:$A$103,'2012-2013'!DI$7,RBW!M$93:M$103)</f>
        <v>296124</v>
      </c>
      <c r="DJ54" s="74">
        <f>SUMIF(RBW!$A$93:$A$103,'2012-2013'!DJ$7,RBW!N$93:N$103)</f>
        <v>275457</v>
      </c>
      <c r="DK54" s="74">
        <f>SUMIF(RBW!$A$93:$A$103,'2012-2013'!DK$7,RBW!O$93:O$103)</f>
        <v>269382</v>
      </c>
      <c r="DN54" s="74">
        <f>SUMIF(RBW!$A$93:$A$103,'2012-2013'!DN$7,RBW!D$93:D$103)</f>
        <v>222908</v>
      </c>
      <c r="DO54" s="74">
        <f>SUMIF(RBW!$A$93:$A$103,'2012-2013'!DO$7,RBW!E$93:E$103)</f>
        <v>209990</v>
      </c>
      <c r="DP54" s="74">
        <f>SUMIF(RBW!$A$93:$A$103,'2012-2013'!DP$7,RBW!F$93:F$103)</f>
        <v>270586</v>
      </c>
      <c r="DQ54" s="74">
        <f>SUMIF(RBW!$A$93:$A$103,'2012-2013'!DQ$7,RBW!G$93:G$103)</f>
        <v>256519</v>
      </c>
      <c r="DR54" s="74">
        <f>SUMIF(RBW!$A$93:$A$103,'2012-2013'!DR$7,RBW!H$93:H$103)</f>
        <v>294875</v>
      </c>
      <c r="DS54" s="74">
        <f>SUMIF(RBW!$A$93:$A$103,'2012-2013'!DS$7,RBW!I$93:I$103)</f>
        <v>313917</v>
      </c>
      <c r="DT54" s="74">
        <f>SUMIF(RBW!$A$93:$A$103,'2012-2013'!DT$7,RBW!J$93:J$103)</f>
        <v>368296</v>
      </c>
      <c r="DU54" s="74">
        <f>SUMIF(RBW!$A$93:$A$103,'2012-2013'!DU$7,RBW!K$93:K$103)</f>
        <v>399515</v>
      </c>
      <c r="DV54" s="74">
        <f>SUMIF(RBW!$A$93:$A$103,'2012-2013'!DV$7,RBW!L$93:L$103)</f>
        <v>286853</v>
      </c>
      <c r="DW54" s="74">
        <f>SUMIF(RBW!$A$93:$A$103,'2012-2013'!DW$7,RBW!M$93:M$103)</f>
        <v>277299</v>
      </c>
      <c r="DX54" s="74">
        <f>SUMIF(RBW!$A$93:$A$103,'2012-2013'!DX$7,RBW!N$93:N$103)</f>
        <v>255079</v>
      </c>
      <c r="DY54" s="74">
        <f>SUMIF(RBW!$A$93:$A$103,'2012-2013'!DY$7,RBW!O$93:O$103)</f>
        <v>238741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4</v>
      </c>
      <c r="E55" s="18">
        <f ca="1">SUM(D55-C55)</f>
        <v>-6</v>
      </c>
      <c r="F55" s="19">
        <f ca="1">IF(E55=0,0,IF(C55=0,1,E55/C55))</f>
        <v>-0.6</v>
      </c>
      <c r="G55" s="18">
        <f>SUMIF($C$6:F$6,G$5,$C55:F55)</f>
        <v>10</v>
      </c>
      <c r="H55" s="73">
        <f ca="1">SUMIF($C$6:G$6,H$5,$C55:G55)</f>
        <v>4</v>
      </c>
      <c r="I55" s="18">
        <f ca="1">SUM(H55-G55)</f>
        <v>-6</v>
      </c>
      <c r="J55" s="19">
        <f ca="1">IF(I55=0,0,IF(G55=0,1,I55/G55))</f>
        <v>-0.6</v>
      </c>
      <c r="K55" s="18">
        <f>+DA55</f>
        <v>11</v>
      </c>
      <c r="L55" s="73">
        <f ca="1">OFFSET(DA55,0,14,1,1)</f>
        <v>5</v>
      </c>
      <c r="M55" s="18">
        <f ca="1">SUM(L55-K55)</f>
        <v>-6</v>
      </c>
      <c r="N55" s="19">
        <f ca="1">IF(M55=0,0,IF(K55=0,1,M55/K55))</f>
        <v>-0.54545454545454541</v>
      </c>
      <c r="O55" s="18">
        <f>SUMIF($C$6:N$6,O$5,$C55:N55)</f>
        <v>21</v>
      </c>
      <c r="P55" s="73">
        <f ca="1">SUMIF($C$6:O$6,P$5,$C55:O55)</f>
        <v>9</v>
      </c>
      <c r="Q55" s="18">
        <f ca="1">SUM(P55-O55)</f>
        <v>-12</v>
      </c>
      <c r="R55" s="19">
        <f ca="1">IF(Q55=0,0,IF(O55=0,1,Q55/O55))</f>
        <v>-0.5714285714285714</v>
      </c>
      <c r="S55" s="18">
        <f>+DB55</f>
        <v>9</v>
      </c>
      <c r="T55" s="73">
        <f ca="1">OFFSET(DB55,0,14,1,1)</f>
        <v>5</v>
      </c>
      <c r="U55" s="18">
        <f ca="1">SUM(T55-S55)</f>
        <v>-4</v>
      </c>
      <c r="V55" s="19">
        <f ca="1">IF(U55=0,0,IF(S55=0,1,U55/S55))</f>
        <v>-0.44444444444444442</v>
      </c>
      <c r="W55" s="18">
        <f>SUMIF($C$6:V$6,W$5,$C55:V55)</f>
        <v>30</v>
      </c>
      <c r="X55" s="73">
        <f ca="1">SUMIF($C$6:W$6,X$5,$C55:W55)</f>
        <v>14</v>
      </c>
      <c r="Y55" s="18">
        <f ca="1">SUM(X55-W55)</f>
        <v>-16</v>
      </c>
      <c r="Z55" s="19">
        <f ca="1">IF(Y55=0,0,IF(W55=0,1,Y55/W55))</f>
        <v>-0.53333333333333333</v>
      </c>
      <c r="AA55" s="18">
        <f>+DC55</f>
        <v>7</v>
      </c>
      <c r="AB55" s="73">
        <f ca="1">OFFSET(DC55,0,14,1,1)</f>
        <v>9</v>
      </c>
      <c r="AC55" s="18">
        <f ca="1">SUM(AB55-AA55)</f>
        <v>2</v>
      </c>
      <c r="AD55" s="19">
        <f ca="1">IF(AC55=0,0,IF(AA55=0,1,AC55/AA55))</f>
        <v>0.2857142857142857</v>
      </c>
      <c r="AE55" s="18">
        <f>SUMIF($C$6:AD$6,AE$5,$C55:AD55)</f>
        <v>37</v>
      </c>
      <c r="AF55" s="73">
        <f ca="1">SUMIF($C$6:AE$6,AF$5,$C55:AE55)</f>
        <v>23</v>
      </c>
      <c r="AG55" s="18">
        <f ca="1">SUM(AF55-AE55)</f>
        <v>-14</v>
      </c>
      <c r="AH55" s="19">
        <f ca="1">IF(AG55=0,0,IF(AE55=0,1,AG55/AE55))</f>
        <v>-0.3783783783783784</v>
      </c>
      <c r="AI55" s="18">
        <f>+DD55</f>
        <v>8</v>
      </c>
      <c r="AJ55" s="73">
        <f ca="1">OFFSET(DD55,0,14,1,1)</f>
        <v>15</v>
      </c>
      <c r="AK55" s="18">
        <f ca="1">SUM(AJ55-AI55)</f>
        <v>7</v>
      </c>
      <c r="AL55" s="19">
        <f ca="1">IF(AK55=0,0,IF(AI55=0,1,AK55/AI55))</f>
        <v>0.875</v>
      </c>
      <c r="AM55" s="18">
        <f>SUMIF($C$6:AL$6,AM$5,$C55:AL55)</f>
        <v>45</v>
      </c>
      <c r="AN55" s="73">
        <f ca="1">SUMIF($C$6:AM$6,AN$5,$C55:AM55)</f>
        <v>38</v>
      </c>
      <c r="AO55" s="18">
        <f ca="1">SUM(AN55-AM55)</f>
        <v>-7</v>
      </c>
      <c r="AP55" s="19">
        <f ca="1">IF(AO55=0,0,IF(AM55=0,1,AO55/AM55))</f>
        <v>-0.15555555555555556</v>
      </c>
      <c r="AQ55" s="18">
        <f>+DE55</f>
        <v>4</v>
      </c>
      <c r="AR55" s="73">
        <f ca="1">OFFSET(DE55,0,14,1,1)</f>
        <v>20</v>
      </c>
      <c r="AS55" s="18">
        <f ca="1">SUM(AR55-AQ55)</f>
        <v>16</v>
      </c>
      <c r="AT55" s="19">
        <f ca="1">IF(AS55=0,0,IF(AQ55=0,1,AS55/AQ55))</f>
        <v>4</v>
      </c>
      <c r="AU55" s="18">
        <f>SUMIF($C$6:AT$6,AU$5,$C55:AT55)</f>
        <v>49</v>
      </c>
      <c r="AV55" s="73">
        <f ca="1">SUMIF($C$6:AU$6,AV$5,$C55:AU55)</f>
        <v>58</v>
      </c>
      <c r="AW55" s="18">
        <f ca="1">SUM(AV55-AU55)</f>
        <v>9</v>
      </c>
      <c r="AX55" s="19">
        <f ca="1">IF(AW55=0,0,IF(AU55=0,1,AW55/AU55))</f>
        <v>0.18367346938775511</v>
      </c>
      <c r="AY55" s="18">
        <f>+DF55</f>
        <v>21</v>
      </c>
      <c r="AZ55" s="73">
        <f ca="1">OFFSET(DF55,0,14,1,1)</f>
        <v>28</v>
      </c>
      <c r="BA55" s="18">
        <f ca="1">SUM(AZ55-AY55)</f>
        <v>7</v>
      </c>
      <c r="BB55" s="19">
        <f ca="1">IF(BA55=0,0,IF(AY55=0,1,BA55/AY55))</f>
        <v>0.33333333333333331</v>
      </c>
      <c r="BC55" s="18">
        <f>SUMIF($C$6:BB$6,BC$5,$C55:BB55)</f>
        <v>70</v>
      </c>
      <c r="BD55" s="73">
        <f ca="1">SUMIF($C$6:BC$6,BD$5,$C55:BC55)</f>
        <v>86</v>
      </c>
      <c r="BE55" s="18">
        <f ca="1">SUM(BD55-BC55)</f>
        <v>16</v>
      </c>
      <c r="BF55" s="19">
        <f ca="1">IF(BE55=0,0,IF(BC55=0,1,BE55/BC55))</f>
        <v>0.22857142857142856</v>
      </c>
      <c r="BG55" s="18">
        <f>+DG55</f>
        <v>22</v>
      </c>
      <c r="BH55" s="73">
        <f ca="1">OFFSET(DG55,0,14,1,1)</f>
        <v>19</v>
      </c>
      <c r="BI55" s="18">
        <f ca="1">SUM(BH55-BG55)</f>
        <v>-3</v>
      </c>
      <c r="BJ55" s="19">
        <f ca="1">IF(BI55=0,0,IF(BG55=0,1,BI55/BG55))</f>
        <v>-0.13636363636363635</v>
      </c>
      <c r="BK55" s="18">
        <f>SUMIF($C$6:BJ$6,BK$5,$C55:BJ55)</f>
        <v>92</v>
      </c>
      <c r="BL55" s="73">
        <f ca="1">SUMIF($C$6:BK$6,BL$5,$C55:BK55)</f>
        <v>105</v>
      </c>
      <c r="BM55" s="18">
        <f ca="1">SUM(BL55-BK55)</f>
        <v>13</v>
      </c>
      <c r="BN55" s="19">
        <f ca="1">IF(BM55=0,0,IF(BK55=0,1,BM55/BK55))</f>
        <v>0.14130434782608695</v>
      </c>
      <c r="BO55" s="18">
        <f>+DH55</f>
        <v>6</v>
      </c>
      <c r="BP55" s="73">
        <f ca="1">OFFSET(DH55,0,14,1,1)</f>
        <v>6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98</v>
      </c>
      <c r="BT55" s="73">
        <f ca="1">SUMIF($C$6:BS$6,BT$5,$C55:BS55)</f>
        <v>111</v>
      </c>
      <c r="BU55" s="18">
        <f ca="1">SUM(BT55-BS55)</f>
        <v>13</v>
      </c>
      <c r="BV55" s="19">
        <f ca="1">IF(BU55=0,0,IF(BS55=0,1,BU55/BS55))</f>
        <v>0.1326530612244898</v>
      </c>
      <c r="BW55" s="18">
        <f>+DI55</f>
        <v>12</v>
      </c>
      <c r="BX55" s="73">
        <f ca="1">OFFSET(DI55,0,14,1,1)</f>
        <v>3</v>
      </c>
      <c r="BY55" s="18">
        <f ca="1">SUM(BX55-BW55)</f>
        <v>-9</v>
      </c>
      <c r="BZ55" s="19">
        <f ca="1">IF(BY55=0,0,IF(BW55=0,1,BY55/BW55))</f>
        <v>-0.75</v>
      </c>
      <c r="CA55" s="18">
        <f>SUMIF($C$6:BZ$6,CA$5,$C55:BZ55)</f>
        <v>110</v>
      </c>
      <c r="CB55" s="73">
        <f ca="1">SUMIF($C$6:CA$6,CB$5,$C55:CA55)</f>
        <v>114</v>
      </c>
      <c r="CC55" s="18">
        <f ca="1">SUM(CB55-CA55)</f>
        <v>4</v>
      </c>
      <c r="CD55" s="19">
        <f ca="1">IF(CC55=0,0,IF(CA55=0,1,CC55/CA55))</f>
        <v>3.6363636363636362E-2</v>
      </c>
      <c r="CE55" s="18">
        <f>+DJ55</f>
        <v>11</v>
      </c>
      <c r="CF55" s="73">
        <f ca="1">OFFSET(DJ55,0,14,1,1)</f>
        <v>6</v>
      </c>
      <c r="CG55" s="18">
        <f ca="1">SUM(CF55-CE55)</f>
        <v>-5</v>
      </c>
      <c r="CH55" s="19">
        <f ca="1">IF(CG55=0,0,IF(CE55=0,1,CG55/CE55))</f>
        <v>-0.45454545454545453</v>
      </c>
      <c r="CI55" s="18">
        <f>SUMIF($C$6:CH$6,CI$5,$C55:CH55)</f>
        <v>121</v>
      </c>
      <c r="CJ55" s="73">
        <f ca="1">SUMIF($C$6:CI$6,CJ$5,$C55:CI55)</f>
        <v>120</v>
      </c>
      <c r="CK55" s="18">
        <f ca="1">SUM(CJ55-CI55)</f>
        <v>-1</v>
      </c>
      <c r="CL55" s="19">
        <f ca="1">IF(CK55=0,0,IF(CI55=0,1,CK55/CI55))</f>
        <v>-8.2644628099173556E-3</v>
      </c>
      <c r="CM55" s="18">
        <f>+DK55</f>
        <v>12</v>
      </c>
      <c r="CN55" s="73">
        <f ca="1">OFFSET(DK55,0,14,1,1)</f>
        <v>4</v>
      </c>
      <c r="CO55" s="18">
        <f ca="1">SUM(CN55-CM55)</f>
        <v>-8</v>
      </c>
      <c r="CP55" s="19">
        <f ca="1">IF(CO55=0,0,IF(CM55=0,1,CO55/CM55))</f>
        <v>-0.66666666666666663</v>
      </c>
      <c r="CQ55" s="18">
        <f>SUMIF($C$6:CP$6,CQ$5,$C55:CP55)</f>
        <v>133</v>
      </c>
      <c r="CR55" s="73">
        <f ca="1">SUMIF($C$6:CQ$6,CR$5,$C55:CQ55)</f>
        <v>124</v>
      </c>
      <c r="CS55" s="18">
        <f ca="1">SUM(CR55-CQ55)</f>
        <v>-9</v>
      </c>
      <c r="CT55" s="19">
        <f ca="1">IF(CS55=0,0,IF(CQ55=0,1,CS55/CQ55))</f>
        <v>-6.7669172932330823E-2</v>
      </c>
      <c r="CW55" t="s">
        <v>15</v>
      </c>
      <c r="CX55" t="s">
        <v>7</v>
      </c>
      <c r="CY55" s="7"/>
      <c r="CZ55" s="74">
        <f>SUMIF(RBW!$A$111:$A$121,'2012-2013'!CZ$7,RBW!D$111:D$121)</f>
        <v>10</v>
      </c>
      <c r="DA55" s="74">
        <f>SUMIF(RBW!$A$111:$A$121,'2012-2013'!DA$7,RBW!E$111:E$121)</f>
        <v>11</v>
      </c>
      <c r="DB55" s="74">
        <f>SUMIF(RBW!$A$111:$A$121,'2012-2013'!DB$7,RBW!F$111:F$121)</f>
        <v>9</v>
      </c>
      <c r="DC55" s="74">
        <f>SUMIF(RBW!$A$111:$A$121,'2012-2013'!DC$7,RBW!G$111:G$121)</f>
        <v>7</v>
      </c>
      <c r="DD55" s="74">
        <f>SUMIF(RBW!$A$111:$A$121,'2012-2013'!DD$7,RBW!H$111:H$121)</f>
        <v>8</v>
      </c>
      <c r="DE55" s="74">
        <f>SUMIF(RBW!$A$111:$A$121,'2012-2013'!DE$7,RBW!I$111:I$121)</f>
        <v>4</v>
      </c>
      <c r="DF55" s="74">
        <f>SUMIF(RBW!$A$111:$A$121,'2012-2013'!DF$7,RBW!J$111:J$121)</f>
        <v>21</v>
      </c>
      <c r="DG55" s="74">
        <f>SUMIF(RBW!$A$111:$A$121,'2012-2013'!DG$7,RBW!K$111:K$121)</f>
        <v>22</v>
      </c>
      <c r="DH55" s="74">
        <f>SUMIF(RBW!$A$111:$A$121,'2012-2013'!DH$7,RBW!L$111:L$121)</f>
        <v>6</v>
      </c>
      <c r="DI55" s="74">
        <f>SUMIF(RBW!$A$111:$A$121,'2012-2013'!DI$7,RBW!M$111:M$121)</f>
        <v>12</v>
      </c>
      <c r="DJ55" s="74">
        <f>SUMIF(RBW!$A$111:$A$121,'2012-2013'!DJ$7,RBW!N$111:N$121)</f>
        <v>11</v>
      </c>
      <c r="DK55" s="74">
        <f>SUMIF(RBW!$A$111:$A$121,'2012-2013'!DK$7,RBW!O$111:O$121)</f>
        <v>12</v>
      </c>
      <c r="DN55" s="74">
        <f>SUMIF(RBW!$A$111:$A$121,'2012-2013'!DN$7,RBW!D$111:D$121)</f>
        <v>4</v>
      </c>
      <c r="DO55" s="74">
        <f>SUMIF(RBW!$A$111:$A$121,'2012-2013'!DO$7,RBW!E$111:E$121)</f>
        <v>5</v>
      </c>
      <c r="DP55" s="74">
        <f>SUMIF(RBW!$A$111:$A$121,'2012-2013'!DP$7,RBW!F$111:F$121)</f>
        <v>5</v>
      </c>
      <c r="DQ55" s="74">
        <f>SUMIF(RBW!$A$111:$A$121,'2012-2013'!DQ$7,RBW!G$111:G$121)</f>
        <v>9</v>
      </c>
      <c r="DR55" s="74">
        <f>SUMIF(RBW!$A$111:$A$121,'2012-2013'!DR$7,RBW!H$111:H$121)</f>
        <v>15</v>
      </c>
      <c r="DS55" s="74">
        <f>SUMIF(RBW!$A$111:$A$121,'2012-2013'!DS$7,RBW!I$111:I$121)</f>
        <v>20</v>
      </c>
      <c r="DT55" s="74">
        <f>SUMIF(RBW!$A$111:$A$121,'2012-2013'!DT$7,RBW!J$111:J$121)</f>
        <v>28</v>
      </c>
      <c r="DU55" s="74">
        <f>SUMIF(RBW!$A$111:$A$121,'2012-2013'!DU$7,RBW!K$111:K$121)</f>
        <v>19</v>
      </c>
      <c r="DV55" s="74">
        <f>SUMIF(RBW!$A$111:$A$121,'2012-2013'!DV$7,RBW!L$111:L$121)</f>
        <v>6</v>
      </c>
      <c r="DW55" s="74">
        <f>SUMIF(RBW!$A$111:$A$121,'2012-2013'!DW$7,RBW!M$111:M$121)</f>
        <v>3</v>
      </c>
      <c r="DX55" s="74">
        <f>SUMIF(RBW!$A$111:$A$121,'2012-2013'!DX$7,RBW!N$111:N$121)</f>
        <v>6</v>
      </c>
      <c r="DY55" s="74">
        <f>SUMIF(RBW!$A$111:$A$121,'2012-2013'!DY$7,RBW!O$111:O$121)</f>
        <v>4</v>
      </c>
    </row>
    <row r="56" spans="1:130">
      <c r="A56" s="83"/>
      <c r="B56" s="26" t="s">
        <v>8</v>
      </c>
      <c r="C56" s="73">
        <f>+CZ56</f>
        <v>792</v>
      </c>
      <c r="D56" s="73">
        <f ca="1">OFFSET(CZ56,0,14,1,1)</f>
        <v>830</v>
      </c>
      <c r="E56" s="73">
        <f ca="1">SUM(D56-C56)</f>
        <v>38</v>
      </c>
      <c r="F56" s="19">
        <f ca="1">IF(E56=0,0,IF(C56=0,1,E56/C56))</f>
        <v>4.7979797979797977E-2</v>
      </c>
      <c r="G56" s="73">
        <f>SUMIF($C$6:F$6,G$5,$C56:F56)</f>
        <v>792</v>
      </c>
      <c r="H56" s="73">
        <f ca="1">SUMIF($C$6:G$6,H$5,$C56:G56)</f>
        <v>830</v>
      </c>
      <c r="I56" s="73">
        <f ca="1">SUM(H56-G56)</f>
        <v>38</v>
      </c>
      <c r="J56" s="19">
        <f ca="1">IF(I56=0,0,IF(G56=0,1,I56/G56))</f>
        <v>4.7979797979797977E-2</v>
      </c>
      <c r="K56" s="73">
        <f>+DA56</f>
        <v>752</v>
      </c>
      <c r="L56" s="73">
        <f ca="1">OFFSET(DA56,0,14,1,1)</f>
        <v>698</v>
      </c>
      <c r="M56" s="73">
        <f ca="1">SUM(L56-K56)</f>
        <v>-54</v>
      </c>
      <c r="N56" s="19">
        <f ca="1">IF(M56=0,0,IF(K56=0,1,M56/K56))</f>
        <v>-7.1808510638297879E-2</v>
      </c>
      <c r="O56" s="73">
        <f>SUMIF($C$6:N$6,O$5,$C56:N56)</f>
        <v>1544</v>
      </c>
      <c r="P56" s="73">
        <f ca="1">SUMIF($C$6:O$6,P$5,$C56:O56)</f>
        <v>1528</v>
      </c>
      <c r="Q56" s="73">
        <f ca="1">SUM(P56-O56)</f>
        <v>-16</v>
      </c>
      <c r="R56" s="19">
        <f ca="1">IF(Q56=0,0,IF(O56=0,1,Q56/O56))</f>
        <v>-1.0362694300518135E-2</v>
      </c>
      <c r="S56" s="73">
        <f>+DB56</f>
        <v>1056</v>
      </c>
      <c r="T56" s="73">
        <f ca="1">OFFSET(DB56,0,14,1,1)</f>
        <v>1120</v>
      </c>
      <c r="U56" s="73">
        <f ca="1">SUM(T56-S56)</f>
        <v>64</v>
      </c>
      <c r="V56" s="19">
        <f ca="1">IF(U56=0,0,IF(S56=0,1,U56/S56))</f>
        <v>6.0606060606060608E-2</v>
      </c>
      <c r="W56" s="73">
        <f>SUMIF($C$6:V$6,W$5,$C56:V56)</f>
        <v>2600</v>
      </c>
      <c r="X56" s="73">
        <f ca="1">SUMIF($C$6:W$6,X$5,$C56:W56)</f>
        <v>2648</v>
      </c>
      <c r="Y56" s="73">
        <f ca="1">SUM(X56-W56)</f>
        <v>48</v>
      </c>
      <c r="Z56" s="19">
        <f ca="1">IF(Y56=0,0,IF(W56=0,1,Y56/W56))</f>
        <v>1.8461538461538463E-2</v>
      </c>
      <c r="AA56" s="73">
        <f>+DC56</f>
        <v>1842</v>
      </c>
      <c r="AB56" s="73">
        <f ca="1">OFFSET(DC56,0,14,1,1)</f>
        <v>1798</v>
      </c>
      <c r="AC56" s="73">
        <f ca="1">SUM(AB56-AA56)</f>
        <v>-44</v>
      </c>
      <c r="AD56" s="19">
        <f ca="1">IF(AC56=0,0,IF(AA56=0,1,AC56/AA56))</f>
        <v>-2.3887079261672096E-2</v>
      </c>
      <c r="AE56" s="73">
        <f>SUMIF($C$6:AD$6,AE$5,$C56:AD56)</f>
        <v>4442</v>
      </c>
      <c r="AF56" s="73">
        <f ca="1">SUMIF($C$6:AE$6,AF$5,$C56:AE56)</f>
        <v>4446</v>
      </c>
      <c r="AG56" s="73">
        <f ca="1">SUM(AF56-AE56)</f>
        <v>4</v>
      </c>
      <c r="AH56" s="19">
        <f ca="1">IF(AG56=0,0,IF(AE56=0,1,AG56/AE56))</f>
        <v>9.0049527239981989E-4</v>
      </c>
      <c r="AI56" s="73">
        <f>+DD56</f>
        <v>3138</v>
      </c>
      <c r="AJ56" s="73">
        <f ca="1">OFFSET(DD56,0,14,1,1)</f>
        <v>2892</v>
      </c>
      <c r="AK56" s="73">
        <f ca="1">SUM(AJ56-AI56)</f>
        <v>-246</v>
      </c>
      <c r="AL56" s="19">
        <f ca="1">IF(AK56=0,0,IF(AI56=0,1,AK56/AI56))</f>
        <v>-7.8393881453154873E-2</v>
      </c>
      <c r="AM56" s="73">
        <f>SUMIF($C$6:AL$6,AM$5,$C56:AL56)</f>
        <v>7580</v>
      </c>
      <c r="AN56" s="73">
        <f ca="1">SUMIF($C$6:AM$6,AN$5,$C56:AM56)</f>
        <v>7338</v>
      </c>
      <c r="AO56" s="73">
        <f ca="1">SUM(AN56-AM56)</f>
        <v>-242</v>
      </c>
      <c r="AP56" s="19">
        <f ca="1">IF(AO56=0,0,IF(AM56=0,1,AO56/AM56))</f>
        <v>-3.1926121372031664E-2</v>
      </c>
      <c r="AQ56" s="73">
        <f>+DE56</f>
        <v>3590</v>
      </c>
      <c r="AR56" s="73">
        <f ca="1">OFFSET(DE56,0,14,1,1)</f>
        <v>3340</v>
      </c>
      <c r="AS56" s="73">
        <f ca="1">SUM(AR56-AQ56)</f>
        <v>-250</v>
      </c>
      <c r="AT56" s="19">
        <f ca="1">IF(AS56=0,0,IF(AQ56=0,1,AS56/AQ56))</f>
        <v>-6.9637883008356549E-2</v>
      </c>
      <c r="AU56" s="73">
        <f>SUMIF($C$6:AT$6,AU$5,$C56:AT56)</f>
        <v>11170</v>
      </c>
      <c r="AV56" s="73">
        <f ca="1">SUMIF($C$6:AU$6,AV$5,$C56:AU56)</f>
        <v>10678</v>
      </c>
      <c r="AW56" s="73">
        <f ca="1">SUM(AV56-AU56)</f>
        <v>-492</v>
      </c>
      <c r="AX56" s="19">
        <f ca="1">IF(AW56=0,0,IF(AU56=0,1,AW56/AU56))</f>
        <v>-4.4046553267681289E-2</v>
      </c>
      <c r="AY56" s="73">
        <f>+DF56</f>
        <v>3822</v>
      </c>
      <c r="AZ56" s="73">
        <f ca="1">OFFSET(DF56,0,14,1,1)</f>
        <v>3210</v>
      </c>
      <c r="BA56" s="73">
        <f ca="1">SUM(AZ56-AY56)</f>
        <v>-612</v>
      </c>
      <c r="BB56" s="19">
        <f ca="1">IF(BA56=0,0,IF(AY56=0,1,BA56/AY56))</f>
        <v>-0.16012558869701726</v>
      </c>
      <c r="BC56" s="73">
        <f>SUMIF($C$6:BB$6,BC$5,$C56:BB56)</f>
        <v>14992</v>
      </c>
      <c r="BD56" s="73">
        <f ca="1">SUMIF($C$6:BC$6,BD$5,$C56:BC56)</f>
        <v>13888</v>
      </c>
      <c r="BE56" s="73">
        <f ca="1">SUM(BD56-BC56)</f>
        <v>-1104</v>
      </c>
      <c r="BF56" s="19">
        <f ca="1">IF(BE56=0,0,IF(BC56=0,1,BE56/BC56))</f>
        <v>-7.3639274279615793E-2</v>
      </c>
      <c r="BG56" s="73">
        <f>+DG56</f>
        <v>3724</v>
      </c>
      <c r="BH56" s="73">
        <f ca="1">OFFSET(DG56,0,14,1,1)</f>
        <v>3234</v>
      </c>
      <c r="BI56" s="73">
        <f ca="1">SUM(BH56-BG56)</f>
        <v>-490</v>
      </c>
      <c r="BJ56" s="19">
        <f ca="1">IF(BI56=0,0,IF(BG56=0,1,BI56/BG56))</f>
        <v>-0.13157894736842105</v>
      </c>
      <c r="BK56" s="73">
        <f>SUMIF($C$6:BJ$6,BK$5,$C56:BJ56)</f>
        <v>18716</v>
      </c>
      <c r="BL56" s="73">
        <f ca="1">SUMIF($C$6:BK$6,BL$5,$C56:BK56)</f>
        <v>17122</v>
      </c>
      <c r="BM56" s="73">
        <f ca="1">SUM(BL56-BK56)</f>
        <v>-1594</v>
      </c>
      <c r="BN56" s="19">
        <f ca="1">IF(BM56=0,0,IF(BK56=0,1,BM56/BK56))</f>
        <v>-8.5167770891216077E-2</v>
      </c>
      <c r="BO56" s="73">
        <f>+DH56</f>
        <v>3674</v>
      </c>
      <c r="BP56" s="73">
        <f ca="1">OFFSET(DH56,0,14,1,1)</f>
        <v>3412</v>
      </c>
      <c r="BQ56" s="73">
        <f ca="1">SUM(BP56-BO56)</f>
        <v>-262</v>
      </c>
      <c r="BR56" s="19">
        <f ca="1">IF(BQ56=0,0,IF(BO56=0,1,BQ56/BO56))</f>
        <v>-7.1311921611322812E-2</v>
      </c>
      <c r="BS56" s="73">
        <f>SUMIF($C$6:BR$6,BS$5,$C56:BR56)</f>
        <v>22390</v>
      </c>
      <c r="BT56" s="73">
        <f ca="1">SUMIF($C$6:BS$6,BT$5,$C56:BS56)</f>
        <v>20534</v>
      </c>
      <c r="BU56" s="73">
        <f ca="1">SUM(BT56-BS56)</f>
        <v>-1856</v>
      </c>
      <c r="BV56" s="19">
        <f ca="1">IF(BU56=0,0,IF(BS56=0,1,BU56/BS56))</f>
        <v>-8.2894149173738274E-2</v>
      </c>
      <c r="BW56" s="73">
        <f>+DI56</f>
        <v>3138</v>
      </c>
      <c r="BX56" s="73">
        <f ca="1">OFFSET(DI56,0,14,1,1)</f>
        <v>2730</v>
      </c>
      <c r="BY56" s="73">
        <f ca="1">SUM(BX56-BW56)</f>
        <v>-408</v>
      </c>
      <c r="BZ56" s="19">
        <f ca="1">IF(BY56=0,0,IF(BW56=0,1,BY56/BW56))</f>
        <v>-0.13001912045889102</v>
      </c>
      <c r="CA56" s="73">
        <f>SUMIF($C$6:BZ$6,CA$5,$C56:BZ56)</f>
        <v>25528</v>
      </c>
      <c r="CB56" s="73">
        <f ca="1">SUMIF($C$6:CA$6,CB$5,$C56:CA56)</f>
        <v>23264</v>
      </c>
      <c r="CC56" s="73">
        <f ca="1">SUM(CB56-CA56)</f>
        <v>-2264</v>
      </c>
      <c r="CD56" s="19">
        <f ca="1">IF(CC56=0,0,IF(CA56=0,1,CC56/CA56))</f>
        <v>-8.8686931996239421E-2</v>
      </c>
      <c r="CE56" s="73">
        <f>+DJ56</f>
        <v>1250</v>
      </c>
      <c r="CF56" s="73">
        <f ca="1">OFFSET(DJ56,0,14,1,1)</f>
        <v>1100</v>
      </c>
      <c r="CG56" s="73">
        <f ca="1">SUM(CF56-CE56)</f>
        <v>-150</v>
      </c>
      <c r="CH56" s="19">
        <f ca="1">IF(CG56=0,0,IF(CE56=0,1,CG56/CE56))</f>
        <v>-0.12</v>
      </c>
      <c r="CI56" s="73">
        <f>SUMIF($C$6:CH$6,CI$5,$C56:CH56)</f>
        <v>26778</v>
      </c>
      <c r="CJ56" s="73">
        <f ca="1">SUMIF($C$6:CI$6,CJ$5,$C56:CI56)</f>
        <v>24364</v>
      </c>
      <c r="CK56" s="73">
        <f ca="1">SUM(CJ56-CI56)</f>
        <v>-2414</v>
      </c>
      <c r="CL56" s="19">
        <f ca="1">IF(CK56=0,0,IF(CI56=0,1,CK56/CI56))</f>
        <v>-9.0148629471954594E-2</v>
      </c>
      <c r="CM56" s="73">
        <f>+DK56</f>
        <v>1114</v>
      </c>
      <c r="CN56" s="73">
        <f ca="1">OFFSET(DK56,0,14,1,1)</f>
        <v>938</v>
      </c>
      <c r="CO56" s="73">
        <f ca="1">SUM(CN56-CM56)</f>
        <v>-176</v>
      </c>
      <c r="CP56" s="19">
        <f ca="1">IF(CO56=0,0,IF(CM56=0,1,CO56/CM56))</f>
        <v>-0.15798922800718132</v>
      </c>
      <c r="CQ56" s="73">
        <f>SUMIF($C$6:CP$6,CQ$5,$C56:CP56)</f>
        <v>27892</v>
      </c>
      <c r="CR56" s="73">
        <f ca="1">SUMIF($C$6:CQ$6,CR$5,$C56:CQ56)</f>
        <v>25302</v>
      </c>
      <c r="CS56" s="73">
        <f ca="1">SUM(CR56-CQ56)</f>
        <v>-2590</v>
      </c>
      <c r="CT56" s="19">
        <f ca="1">IF(CS56=0,0,IF(CQ56=0,1,CS56/CQ56))</f>
        <v>-9.2858167216406134E-2</v>
      </c>
      <c r="CW56" t="s">
        <v>15</v>
      </c>
      <c r="CX56" t="s">
        <v>8</v>
      </c>
      <c r="CY56" s="7"/>
      <c r="CZ56" s="74">
        <f>SUMIF(RBW!$A$129:$A$139,'2012-2013'!CZ$7,RBW!D$129:D$139)</f>
        <v>792</v>
      </c>
      <c r="DA56" s="74">
        <f>SUMIF(RBW!$A$129:$A$139,'2012-2013'!DA$7,RBW!E$129:E$139)</f>
        <v>752</v>
      </c>
      <c r="DB56" s="74">
        <f>SUMIF(RBW!$A$129:$A$139,'2012-2013'!DB$7,RBW!F$129:F$139)</f>
        <v>1056</v>
      </c>
      <c r="DC56" s="74">
        <f>SUMIF(RBW!$A$129:$A$139,'2012-2013'!DC$7,RBW!G$129:G$139)</f>
        <v>1842</v>
      </c>
      <c r="DD56" s="74">
        <f>SUMIF(RBW!$A$129:$A$139,'2012-2013'!DD$7,RBW!H$129:H$139)</f>
        <v>3138</v>
      </c>
      <c r="DE56" s="74">
        <f>SUMIF(RBW!$A$129:$A$139,'2012-2013'!DE$7,RBW!I$129:I$139)</f>
        <v>3590</v>
      </c>
      <c r="DF56" s="74">
        <f>SUMIF(RBW!$A$129:$A$139,'2012-2013'!DF$7,RBW!J$129:J$139)</f>
        <v>3822</v>
      </c>
      <c r="DG56" s="74">
        <f>SUMIF(RBW!$A$129:$A$139,'2012-2013'!DG$7,RBW!K$129:K$139)</f>
        <v>3724</v>
      </c>
      <c r="DH56" s="74">
        <f>SUMIF(RBW!$A$129:$A$139,'2012-2013'!DH$7,RBW!L$129:L$139)</f>
        <v>3674</v>
      </c>
      <c r="DI56" s="74">
        <f>SUMIF(RBW!$A$129:$A$139,'2012-2013'!DI$7,RBW!M$129:M$139)</f>
        <v>3138</v>
      </c>
      <c r="DJ56" s="74">
        <f>SUMIF(RBW!$A$129:$A$139,'2012-2013'!DJ$7,RBW!N$129:N$139)</f>
        <v>1250</v>
      </c>
      <c r="DK56" s="74">
        <f>SUMIF(RBW!$A$129:$A$139,'2012-2013'!DK$7,RBW!O$129:O$139)</f>
        <v>1114</v>
      </c>
      <c r="DN56" s="74">
        <f>SUMIF(RBW!$A$129:$A$139,'2012-2013'!DN$7,RBW!D$129:D$139)</f>
        <v>830</v>
      </c>
      <c r="DO56" s="74">
        <f>SUMIF(RBW!$A$129:$A$139,'2012-2013'!DO$7,RBW!E$129:E$139)</f>
        <v>698</v>
      </c>
      <c r="DP56" s="74">
        <f>SUMIF(RBW!$A$129:$A$139,'2012-2013'!DP$7,RBW!F$129:F$139)</f>
        <v>1120</v>
      </c>
      <c r="DQ56" s="74">
        <f>SUMIF(RBW!$A$129:$A$139,'2012-2013'!DQ$7,RBW!G$129:G$139)</f>
        <v>1798</v>
      </c>
      <c r="DR56" s="74">
        <f>SUMIF(RBW!$A$129:$A$139,'2012-2013'!DR$7,RBW!H$129:H$139)</f>
        <v>2892</v>
      </c>
      <c r="DS56" s="74">
        <f>SUMIF(RBW!$A$129:$A$139,'2012-2013'!DS$7,RBW!I$129:I$139)</f>
        <v>3340</v>
      </c>
      <c r="DT56" s="74">
        <f>SUMIF(RBW!$A$129:$A$139,'2012-2013'!DT$7,RBW!J$129:J$139)</f>
        <v>3210</v>
      </c>
      <c r="DU56" s="74">
        <f>SUMIF(RBW!$A$129:$A$139,'2012-2013'!DU$7,RBW!K$129:K$139)</f>
        <v>3234</v>
      </c>
      <c r="DV56" s="74">
        <f>SUMIF(RBW!$A$129:$A$139,'2012-2013'!DV$7,RBW!L$129:L$139)</f>
        <v>3412</v>
      </c>
      <c r="DW56" s="74">
        <f>SUMIF(RBW!$A$129:$A$139,'2012-2013'!DW$7,RBW!M$129:M$139)</f>
        <v>2730</v>
      </c>
      <c r="DX56" s="74">
        <f>SUMIF(RBW!$A$129:$A$139,'2012-2013'!DX$7,RBW!N$129:N$139)</f>
        <v>1100</v>
      </c>
      <c r="DY56" s="74">
        <f>SUMIF(RBW!$A$129:$A$139,'2012-2013'!DY$7,RBW!O$129:O$139)</f>
        <v>938</v>
      </c>
    </row>
    <row r="57" spans="1:130" s="7" customFormat="1">
      <c r="A57" s="75"/>
      <c r="B57" s="24" t="s">
        <v>9</v>
      </c>
      <c r="C57" s="12">
        <f>+SUM(C54:C56)</f>
        <v>216716</v>
      </c>
      <c r="D57" s="86">
        <f ca="1">+SUM(D54:D56)</f>
        <v>223742</v>
      </c>
      <c r="E57" s="12">
        <f ca="1">SUM(E54:E56)</f>
        <v>7026</v>
      </c>
      <c r="F57" s="13">
        <f ca="1">IF(E57=0,0,IF(C57=0,1,E57/C57))</f>
        <v>3.24203104523893E-2</v>
      </c>
      <c r="G57" s="12">
        <f>SUM(G54:G56)</f>
        <v>216716</v>
      </c>
      <c r="H57" s="86">
        <f ca="1">SUM(H54:H56)</f>
        <v>223742</v>
      </c>
      <c r="I57" s="12">
        <f ca="1">SUM(I54:I56)</f>
        <v>7026</v>
      </c>
      <c r="J57" s="13">
        <f ca="1">IF(I57=0,0,IF(G57=0,1,I57/G57))</f>
        <v>3.24203104523893E-2</v>
      </c>
      <c r="K57" s="12">
        <f>+SUM(K54:K56)</f>
        <v>222475</v>
      </c>
      <c r="L57" s="86">
        <f ca="1">+SUM(L54:L56)</f>
        <v>210693</v>
      </c>
      <c r="M57" s="12">
        <f ca="1">SUM(M54:M56)</f>
        <v>-11782</v>
      </c>
      <c r="N57" s="13">
        <f ca="1">IF(M57=0,0,IF(K57=0,1,M57/K57))</f>
        <v>-5.2958759411169794E-2</v>
      </c>
      <c r="O57" s="12">
        <f>SUM(O54:O56)</f>
        <v>439191</v>
      </c>
      <c r="P57" s="86">
        <f ca="1">SUM(P54:P56)</f>
        <v>434435</v>
      </c>
      <c r="Q57" s="12">
        <f ca="1">SUM(Q54:Q56)</f>
        <v>-4756</v>
      </c>
      <c r="R57" s="13">
        <f ca="1">IF(Q57=0,0,IF(O57=0,1,Q57/O57))</f>
        <v>-1.0829001505039949E-2</v>
      </c>
      <c r="S57" s="12">
        <f>+SUM(S54:S56)</f>
        <v>276000</v>
      </c>
      <c r="T57" s="86">
        <f ca="1">+SUM(T54:T56)</f>
        <v>271711</v>
      </c>
      <c r="U57" s="12">
        <f ca="1">SUM(U54:U56)</f>
        <v>-4289</v>
      </c>
      <c r="V57" s="13">
        <f ca="1">IF(U57=0,0,IF(S57=0,1,U57/S57))</f>
        <v>-1.5539855072463768E-2</v>
      </c>
      <c r="W57" s="12">
        <f>SUM(W54:W56)</f>
        <v>715191</v>
      </c>
      <c r="X57" s="86">
        <f ca="1">SUM(X54:X56)</f>
        <v>706146</v>
      </c>
      <c r="Y57" s="12">
        <f ca="1">SUM(Y54:Y56)</f>
        <v>-9045</v>
      </c>
      <c r="Z57" s="13">
        <f ca="1">IF(Y57=0,0,IF(W57=0,1,Y57/W57))</f>
        <v>-1.264697122866479E-2</v>
      </c>
      <c r="AA57" s="12">
        <f>+SUM(AA54:AA56)</f>
        <v>289727</v>
      </c>
      <c r="AB57" s="86">
        <f ca="1">+SUM(AB54:AB56)</f>
        <v>258326</v>
      </c>
      <c r="AC57" s="12">
        <f ca="1">SUM(AC54:AC56)</f>
        <v>-31401</v>
      </c>
      <c r="AD57" s="13">
        <f ca="1">IF(AC57=0,0,IF(AA57=0,1,AC57/AA57))</f>
        <v>-0.10838133829432535</v>
      </c>
      <c r="AE57" s="12">
        <f>SUM(AE54:AE56)</f>
        <v>1004918</v>
      </c>
      <c r="AF57" s="86">
        <f ca="1">SUM(AF54:AF56)</f>
        <v>964472</v>
      </c>
      <c r="AG57" s="12">
        <f ca="1">SUM(AG54:AG56)</f>
        <v>-40446</v>
      </c>
      <c r="AH57" s="13">
        <f ca="1">IF(AG57=0,0,IF(AE57=0,1,AG57/AE57))</f>
        <v>-4.0248060040719742E-2</v>
      </c>
      <c r="AI57" s="12">
        <f>+SUM(AI54:AI56)</f>
        <v>308013</v>
      </c>
      <c r="AJ57" s="86">
        <f ca="1">+SUM(AJ54:AJ56)</f>
        <v>297782</v>
      </c>
      <c r="AK57" s="12">
        <f ca="1">SUM(AK54:AK56)</f>
        <v>-10231</v>
      </c>
      <c r="AL57" s="13">
        <f ca="1">IF(AK57=0,0,IF(AI57=0,1,AK57/AI57))</f>
        <v>-3.3216130487998881E-2</v>
      </c>
      <c r="AM57" s="12">
        <f>SUM(AM54:AM56)</f>
        <v>1312931</v>
      </c>
      <c r="AN57" s="86">
        <f ca="1">SUM(AN54:AN56)</f>
        <v>1262254</v>
      </c>
      <c r="AO57" s="12">
        <f ca="1">SUM(AO54:AO56)</f>
        <v>-50677</v>
      </c>
      <c r="AP57" s="13">
        <f ca="1">IF(AO57=0,0,IF(AM57=0,1,AO57/AM57))</f>
        <v>-3.8598372648676889E-2</v>
      </c>
      <c r="AQ57" s="12">
        <f>+SUM(AQ54:AQ56)</f>
        <v>327692</v>
      </c>
      <c r="AR57" s="86">
        <f ca="1">+SUM(AR54:AR56)</f>
        <v>317277</v>
      </c>
      <c r="AS57" s="12">
        <f ca="1">SUM(AS54:AS56)</f>
        <v>-10415</v>
      </c>
      <c r="AT57" s="13">
        <f ca="1">IF(AS57=0,0,IF(AQ57=0,1,AS57/AQ57))</f>
        <v>-3.178289369285793E-2</v>
      </c>
      <c r="AU57" s="12">
        <f>SUM(AU54:AU56)</f>
        <v>1640623</v>
      </c>
      <c r="AV57" s="86">
        <f ca="1">SUM(AV54:AV56)</f>
        <v>1579531</v>
      </c>
      <c r="AW57" s="12">
        <f ca="1">SUM(AW54:AW56)</f>
        <v>-61092</v>
      </c>
      <c r="AX57" s="13">
        <f ca="1">IF(AW57=0,0,IF(AU57=0,1,AW57/AU57))</f>
        <v>-3.7237073965194926E-2</v>
      </c>
      <c r="AY57" s="12">
        <f>+SUM(AY54:AY56)</f>
        <v>400845</v>
      </c>
      <c r="AZ57" s="86">
        <f ca="1">+SUM(AZ54:AZ56)</f>
        <v>371534</v>
      </c>
      <c r="BA57" s="12">
        <f ca="1">SUM(BA54:BA56)</f>
        <v>-29311</v>
      </c>
      <c r="BB57" s="13">
        <f ca="1">IF(BA57=0,0,IF(AY57=0,1,BA57/AY57))</f>
        <v>-7.3123027604186153E-2</v>
      </c>
      <c r="BC57" s="12">
        <f>SUM(BC54:BC56)</f>
        <v>2041468</v>
      </c>
      <c r="BD57" s="86">
        <f ca="1">SUM(BD54:BD56)</f>
        <v>1951065</v>
      </c>
      <c r="BE57" s="12">
        <f ca="1">SUM(BE54:BE56)</f>
        <v>-90403</v>
      </c>
      <c r="BF57" s="13">
        <f ca="1">IF(BE57=0,0,IF(BC57=0,1,BE57/BC57))</f>
        <v>-4.4283329447240907E-2</v>
      </c>
      <c r="BG57" s="12">
        <f>+SUM(BG54:BG56)</f>
        <v>443956</v>
      </c>
      <c r="BH57" s="86">
        <f ca="1">+SUM(BH54:BH56)</f>
        <v>402768</v>
      </c>
      <c r="BI57" s="12">
        <f ca="1">SUM(BI54:BI56)</f>
        <v>-41188</v>
      </c>
      <c r="BJ57" s="13">
        <f ca="1">IF(BI57=0,0,IF(BG57=0,1,BI57/BG57))</f>
        <v>-9.2774959680689079E-2</v>
      </c>
      <c r="BK57" s="12">
        <f>SUM(BK54:BK56)</f>
        <v>2485424</v>
      </c>
      <c r="BL57" s="86">
        <f ca="1">SUM(BL54:BL56)</f>
        <v>2353833</v>
      </c>
      <c r="BM57" s="12">
        <f ca="1">SUM(BM54:BM56)</f>
        <v>-131591</v>
      </c>
      <c r="BN57" s="13">
        <f ca="1">IF(BM57=0,0,IF(BK57=0,1,BM57/BK57))</f>
        <v>-5.294509105890987E-2</v>
      </c>
      <c r="BO57" s="12">
        <f>+SUM(BO54:BO56)</f>
        <v>330850</v>
      </c>
      <c r="BP57" s="86">
        <f ca="1">+SUM(BP54:BP56)</f>
        <v>290271</v>
      </c>
      <c r="BQ57" s="12">
        <f ca="1">SUM(BQ54:BQ56)</f>
        <v>-40579</v>
      </c>
      <c r="BR57" s="13">
        <f ca="1">IF(BQ57=0,0,IF(BO57=0,1,BQ57/BO57))</f>
        <v>-0.12265074807314492</v>
      </c>
      <c r="BS57" s="12">
        <f>SUM(BS54:BS56)</f>
        <v>2816274</v>
      </c>
      <c r="BT57" s="86">
        <f ca="1">SUM(BT54:BT56)</f>
        <v>2644104</v>
      </c>
      <c r="BU57" s="12">
        <f ca="1">SUM(BU54:BU56)</f>
        <v>-172170</v>
      </c>
      <c r="BV57" s="13">
        <f ca="1">IF(BU57=0,0,IF(BS57=0,1,BU57/BS57))</f>
        <v>-6.1133966368329219E-2</v>
      </c>
      <c r="BW57" s="12">
        <f>+SUM(BW54:BW56)</f>
        <v>299274</v>
      </c>
      <c r="BX57" s="86">
        <f ca="1">+SUM(BX54:BX56)</f>
        <v>280032</v>
      </c>
      <c r="BY57" s="12">
        <f ca="1">SUM(BY54:BY56)</f>
        <v>-19242</v>
      </c>
      <c r="BZ57" s="13">
        <f ca="1">IF(BY57=0,0,IF(BW57=0,1,BY57/BW57))</f>
        <v>-6.4295595340724557E-2</v>
      </c>
      <c r="CA57" s="12">
        <f>SUM(CA54:CA56)</f>
        <v>3115548</v>
      </c>
      <c r="CB57" s="86">
        <f ca="1">SUM(CB54:CB56)</f>
        <v>2924136</v>
      </c>
      <c r="CC57" s="12">
        <f ca="1">SUM(CC54:CC56)</f>
        <v>-191412</v>
      </c>
      <c r="CD57" s="13">
        <f ca="1">IF(CC57=0,0,IF(CA57=0,1,CC57/CA57))</f>
        <v>-6.1437666824584312E-2</v>
      </c>
      <c r="CE57" s="12">
        <f>+SUM(CE54:CE56)</f>
        <v>276718</v>
      </c>
      <c r="CF57" s="86">
        <f ca="1">+SUM(CF54:CF56)</f>
        <v>256185</v>
      </c>
      <c r="CG57" s="12">
        <f ca="1">SUM(CG54:CG56)</f>
        <v>-20533</v>
      </c>
      <c r="CH57" s="13">
        <f ca="1">IF(CG57=0,0,IF(CE57=0,1,CG57/CE57))</f>
        <v>-7.4201895070071341E-2</v>
      </c>
      <c r="CI57" s="12">
        <f>SUM(CI54:CI56)</f>
        <v>3392266</v>
      </c>
      <c r="CJ57" s="86">
        <f ca="1">SUM(CJ54:CJ56)</f>
        <v>3180321</v>
      </c>
      <c r="CK57" s="12">
        <f ca="1">SUM(CK54:CK56)</f>
        <v>-211945</v>
      </c>
      <c r="CL57" s="13">
        <f ca="1">IF(CK57=0,0,IF(CI57=0,1,CK57/CI57))</f>
        <v>-6.2478885794922924E-2</v>
      </c>
      <c r="CM57" s="12">
        <f>+SUM(CM54:CM56)</f>
        <v>270508</v>
      </c>
      <c r="CN57" s="86">
        <f ca="1">+SUM(CN54:CN56)</f>
        <v>239683</v>
      </c>
      <c r="CO57" s="12">
        <f ca="1">SUM(CO54:CO56)</f>
        <v>-30825</v>
      </c>
      <c r="CP57" s="13">
        <f ca="1">IF(CO57=0,0,IF(CM57=0,1,CO57/CM57))</f>
        <v>-0.11395226758543185</v>
      </c>
      <c r="CQ57" s="12">
        <f>SUM(CQ54:CQ56)</f>
        <v>3662774</v>
      </c>
      <c r="CR57" s="86">
        <f ca="1">SUM(CR54:CR56)</f>
        <v>3420004</v>
      </c>
      <c r="CS57" s="12">
        <f ca="1">SUM(CS54:CS56)</f>
        <v>-242770</v>
      </c>
      <c r="CT57" s="13">
        <f ca="1">IF(CS57=0,0,IF(CQ57=0,1,CS57/CQ57))</f>
        <v>-6.6280365646365302E-2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34382</v>
      </c>
      <c r="D59" s="73">
        <f ca="1">OFFSET(CZ59,0,14,1,1)</f>
        <v>45686</v>
      </c>
      <c r="E59" s="73">
        <f ca="1">SUM(D59-C59)</f>
        <v>11304</v>
      </c>
      <c r="F59" s="19">
        <f ca="1">IF(E59=0,0,IF(C59=0,1,E59/C59))</f>
        <v>0.32877668547495781</v>
      </c>
      <c r="G59" s="73">
        <f>SUMIF($C$6:F$6,G$5,$C59:F59)</f>
        <v>34382</v>
      </c>
      <c r="H59" s="73">
        <f ca="1">SUMIF($C$6:G$6,H$5,$C59:G59)</f>
        <v>45686</v>
      </c>
      <c r="I59" s="73">
        <f ca="1">SUM(H59-G59)</f>
        <v>11304</v>
      </c>
      <c r="J59" s="19">
        <f ca="1">IF(I59=0,0,IF(G59=0,1,I59/G59))</f>
        <v>0.32877668547495781</v>
      </c>
      <c r="K59" s="73">
        <f>+DA59</f>
        <v>35313</v>
      </c>
      <c r="L59" s="73">
        <f ca="1">OFFSET(DA59,0,14,1,1)</f>
        <v>42948</v>
      </c>
      <c r="M59" s="73">
        <f ca="1">SUM(L59-K59)</f>
        <v>7635</v>
      </c>
      <c r="N59" s="19">
        <f ca="1">IF(M59=0,0,IF(K59=0,1,M59/K59))</f>
        <v>0.21620932800951492</v>
      </c>
      <c r="O59" s="73">
        <f>SUMIF($C$6:N$6,O$5,$C59:N59)</f>
        <v>69695</v>
      </c>
      <c r="P59" s="73">
        <f ca="1">SUMIF($C$6:O$6,P$5,$C59:O59)</f>
        <v>88634</v>
      </c>
      <c r="Q59" s="73">
        <f ca="1">SUM(P59-O59)</f>
        <v>18939</v>
      </c>
      <c r="R59" s="19">
        <f ca="1">IF(Q59=0,0,IF(O59=0,1,Q59/O59))</f>
        <v>0.27174115790228853</v>
      </c>
      <c r="S59" s="73">
        <f>+DB59</f>
        <v>41623</v>
      </c>
      <c r="T59" s="73">
        <f ca="1">OFFSET(DB59,0,14,1,1)</f>
        <v>55345</v>
      </c>
      <c r="U59" s="73">
        <f ca="1">SUM(T59-S59)</f>
        <v>13722</v>
      </c>
      <c r="V59" s="19">
        <f ca="1">IF(U59=0,0,IF(S59=0,1,U59/S59))</f>
        <v>0.32967349782572136</v>
      </c>
      <c r="W59" s="73">
        <f>SUMIF($C$6:V$6,W$5,$C59:V59)</f>
        <v>111318</v>
      </c>
      <c r="X59" s="73">
        <f ca="1">SUMIF($C$6:W$6,X$5,$C59:W59)</f>
        <v>143979</v>
      </c>
      <c r="Y59" s="73">
        <f ca="1">SUM(X59-W59)</f>
        <v>32661</v>
      </c>
      <c r="Z59" s="19">
        <f ca="1">IF(Y59=0,0,IF(W59=0,1,Y59/W59))</f>
        <v>0.29340268420201587</v>
      </c>
      <c r="AA59" s="73">
        <f>+DC59</f>
        <v>44435</v>
      </c>
      <c r="AB59" s="73">
        <f ca="1">OFFSET(DC59,0,14,1,1)</f>
        <v>56468</v>
      </c>
      <c r="AC59" s="73">
        <f ca="1">SUM(AB59-AA59)</f>
        <v>12033</v>
      </c>
      <c r="AD59" s="19">
        <f ca="1">IF(AC59=0,0,IF(AA59=0,1,AC59/AA59))</f>
        <v>0.27080004500956451</v>
      </c>
      <c r="AE59" s="73">
        <f>SUMIF($C$6:AD$6,AE$5,$C59:AD59)</f>
        <v>155753</v>
      </c>
      <c r="AF59" s="73">
        <f ca="1">SUMIF($C$6:AE$6,AF$5,$C59:AE59)</f>
        <v>200447</v>
      </c>
      <c r="AG59" s="73">
        <f ca="1">SUM(AF59-AE59)</f>
        <v>44694</v>
      </c>
      <c r="AH59" s="19">
        <f ca="1">IF(AG59=0,0,IF(AE59=0,1,AG59/AE59))</f>
        <v>0.28695434437859946</v>
      </c>
      <c r="AI59" s="73">
        <f>+DD59</f>
        <v>48193</v>
      </c>
      <c r="AJ59" s="73">
        <f ca="1">OFFSET(DD59,0,14,1,1)</f>
        <v>65476</v>
      </c>
      <c r="AK59" s="73">
        <f ca="1">SUM(AJ59-AI59)</f>
        <v>17283</v>
      </c>
      <c r="AL59" s="19">
        <f ca="1">IF(AK59=0,0,IF(AI59=0,1,AK59/AI59))</f>
        <v>0.35862054655240388</v>
      </c>
      <c r="AM59" s="73">
        <f>SUMIF($C$6:AL$6,AM$5,$C59:AL59)</f>
        <v>203946</v>
      </c>
      <c r="AN59" s="73">
        <f ca="1">SUMIF($C$6:AM$6,AN$5,$C59:AM59)</f>
        <v>265923</v>
      </c>
      <c r="AO59" s="73">
        <f ca="1">SUM(AN59-AM59)</f>
        <v>61977</v>
      </c>
      <c r="AP59" s="19">
        <f ca="1">IF(AO59=0,0,IF(AM59=0,1,AO59/AM59))</f>
        <v>0.30388926480538964</v>
      </c>
      <c r="AQ59" s="73">
        <f>+DE59</f>
        <v>50417</v>
      </c>
      <c r="AR59" s="73">
        <f ca="1">OFFSET(DE59,0,14,1,1)</f>
        <v>67219</v>
      </c>
      <c r="AS59" s="73">
        <f ca="1">SUM(AR59-AQ59)</f>
        <v>16802</v>
      </c>
      <c r="AT59" s="19">
        <f ca="1">IF(AS59=0,0,IF(AQ59=0,1,AS59/AQ59))</f>
        <v>0.33326060654144435</v>
      </c>
      <c r="AU59" s="73">
        <f>SUMIF($C$6:AT$6,AU$5,$C59:AT59)</f>
        <v>254363</v>
      </c>
      <c r="AV59" s="73">
        <f ca="1">SUMIF($C$6:AU$6,AV$5,$C59:AU59)</f>
        <v>333142</v>
      </c>
      <c r="AW59" s="73">
        <f ca="1">SUM(AV59-AU59)</f>
        <v>78779</v>
      </c>
      <c r="AX59" s="19">
        <f ca="1">IF(AW59=0,0,IF(AU59=0,1,AW59/AU59))</f>
        <v>0.30971092493798236</v>
      </c>
      <c r="AY59" s="73">
        <f>+DF59</f>
        <v>59253</v>
      </c>
      <c r="AZ59" s="73">
        <f ca="1">OFFSET(DF59,0,14,1,1)</f>
        <v>75133</v>
      </c>
      <c r="BA59" s="73">
        <f ca="1">SUM(AZ59-AY59)</f>
        <v>15880</v>
      </c>
      <c r="BB59" s="19">
        <f ca="1">IF(BA59=0,0,IF(AY59=0,1,BA59/AY59))</f>
        <v>0.26800330784939158</v>
      </c>
      <c r="BC59" s="73">
        <f>SUMIF($C$6:BB$6,BC$5,$C59:BB59)</f>
        <v>313616</v>
      </c>
      <c r="BD59" s="73">
        <f ca="1">SUMIF($C$6:BC$6,BD$5,$C59:BC59)</f>
        <v>408275</v>
      </c>
      <c r="BE59" s="73">
        <f ca="1">SUM(BD59-BC59)</f>
        <v>94659</v>
      </c>
      <c r="BF59" s="19">
        <f ca="1">IF(BE59=0,0,IF(BC59=0,1,BE59/BC59))</f>
        <v>0.30183090148461811</v>
      </c>
      <c r="BG59" s="73">
        <f>+DG59</f>
        <v>61685</v>
      </c>
      <c r="BH59" s="73">
        <f ca="1">OFFSET(DG59,0,14,1,1)</f>
        <v>82590</v>
      </c>
      <c r="BI59" s="73">
        <f ca="1">SUM(BH59-BG59)</f>
        <v>20905</v>
      </c>
      <c r="BJ59" s="19">
        <f ca="1">IF(BI59=0,0,IF(BG59=0,1,BI59/BG59))</f>
        <v>0.33889924617005757</v>
      </c>
      <c r="BK59" s="73">
        <f>SUMIF($C$6:BJ$6,BK$5,$C59:BJ59)</f>
        <v>375301</v>
      </c>
      <c r="BL59" s="73">
        <f ca="1">SUMIF($C$6:BK$6,BL$5,$C59:BK59)</f>
        <v>490865</v>
      </c>
      <c r="BM59" s="73">
        <f ca="1">SUM(BL59-BK59)</f>
        <v>115564</v>
      </c>
      <c r="BN59" s="19">
        <f ca="1">IF(BM59=0,0,IF(BK59=0,1,BM59/BK59))</f>
        <v>0.30792350673192986</v>
      </c>
      <c r="BO59" s="73">
        <f>+DH59</f>
        <v>52326</v>
      </c>
      <c r="BP59" s="73">
        <f ca="1">OFFSET(DH59,0,14,1,1)</f>
        <v>67953</v>
      </c>
      <c r="BQ59" s="73">
        <f ca="1">SUM(BP59-BO59)</f>
        <v>15627</v>
      </c>
      <c r="BR59" s="19">
        <f ca="1">IF(BQ59=0,0,IF(BO59=0,1,BQ59/BO59))</f>
        <v>0.29864694415778009</v>
      </c>
      <c r="BS59" s="73">
        <f>SUMIF($C$6:BR$6,BS$5,$C59:BR59)</f>
        <v>427627</v>
      </c>
      <c r="BT59" s="73">
        <f ca="1">SUMIF($C$6:BS$6,BT$5,$C59:BS59)</f>
        <v>558818</v>
      </c>
      <c r="BU59" s="73">
        <f ca="1">SUM(BT59-BS59)</f>
        <v>131191</v>
      </c>
      <c r="BV59" s="19">
        <f ca="1">IF(BU59=0,0,IF(BS59=0,1,BU59/BS59))</f>
        <v>0.30678839268802016</v>
      </c>
      <c r="BW59" s="73">
        <f>+DI59</f>
        <v>52642</v>
      </c>
      <c r="BX59" s="73">
        <f ca="1">OFFSET(DI59,0,14,1,1)</f>
        <v>66354</v>
      </c>
      <c r="BY59" s="73">
        <f ca="1">SUM(BX59-BW59)</f>
        <v>13712</v>
      </c>
      <c r="BZ59" s="19">
        <f ca="1">IF(BY59=0,0,IF(BW59=0,1,BY59/BW59))</f>
        <v>0.26047642566771778</v>
      </c>
      <c r="CA59" s="73">
        <f>SUMIF($C$6:BZ$6,CA$5,$C59:BZ59)</f>
        <v>480269</v>
      </c>
      <c r="CB59" s="73">
        <f ca="1">SUMIF($C$6:CA$6,CB$5,$C59:CA59)</f>
        <v>625172</v>
      </c>
      <c r="CC59" s="73">
        <f ca="1">SUM(CB59-CA59)</f>
        <v>144903</v>
      </c>
      <c r="CD59" s="19">
        <f ca="1">IF(CC59=0,0,IF(CA59=0,1,CC59/CA59))</f>
        <v>0.30171216547393231</v>
      </c>
      <c r="CE59" s="73">
        <f>+DJ59</f>
        <v>50646</v>
      </c>
      <c r="CF59" s="73">
        <f ca="1">OFFSET(DJ59,0,14,1,1)</f>
        <v>62021</v>
      </c>
      <c r="CG59" s="73">
        <f ca="1">SUM(CF59-CE59)</f>
        <v>11375</v>
      </c>
      <c r="CH59" s="19">
        <f ca="1">IF(CG59=0,0,IF(CE59=0,1,CG59/CE59))</f>
        <v>0.22459819136753148</v>
      </c>
      <c r="CI59" s="73">
        <f>SUMIF($C$6:CH$6,CI$5,$C59:CH59)</f>
        <v>530915</v>
      </c>
      <c r="CJ59" s="73">
        <f ca="1">SUMIF($C$6:CI$6,CJ$5,$C59:CI59)</f>
        <v>687193</v>
      </c>
      <c r="CK59" s="73">
        <f ca="1">SUM(CJ59-CI59)</f>
        <v>156278</v>
      </c>
      <c r="CL59" s="19">
        <f ca="1">IF(CK59=0,0,IF(CI59=0,1,CK59/CI59))</f>
        <v>0.29435597035306971</v>
      </c>
      <c r="CM59" s="73">
        <f>+DK59</f>
        <v>52590</v>
      </c>
      <c r="CN59" s="73">
        <f ca="1">OFFSET(DK59,0,14,1,1)</f>
        <v>63794</v>
      </c>
      <c r="CO59" s="73">
        <f ca="1">SUM(CN59-CM59)</f>
        <v>11204</v>
      </c>
      <c r="CP59" s="19">
        <f ca="1">IF(CO59=0,0,IF(CM59=0,1,CO59/CM59))</f>
        <v>0.21304430500095076</v>
      </c>
      <c r="CQ59" s="73">
        <f>SUMIF($C$6:CP$6,CQ$5,$C59:CP59)</f>
        <v>583505</v>
      </c>
      <c r="CR59" s="73">
        <f ca="1">SUMIF($C$6:CQ$6,CR$5,$C59:CQ59)</f>
        <v>750987</v>
      </c>
      <c r="CS59" s="73">
        <f ca="1">SUM(CR59-CQ59)</f>
        <v>167482</v>
      </c>
      <c r="CT59" s="19">
        <f ca="1">IF(CS59=0,0,IF(CQ59=0,1,CS59/CQ59))</f>
        <v>0.28702753189775582</v>
      </c>
      <c r="CW59" t="s">
        <v>18</v>
      </c>
      <c r="CX59" t="s">
        <v>6</v>
      </c>
      <c r="CZ59" s="74">
        <f>SUMIF(WPB!$A$93:$A$103,'2012-2013'!CZ$7,WPB!D$93:D$103)</f>
        <v>34382</v>
      </c>
      <c r="DA59" s="74">
        <f>SUMIF(WPB!$A$93:$A$103,'2012-2013'!DA$7,WPB!E$93:E$103)</f>
        <v>35313</v>
      </c>
      <c r="DB59" s="74">
        <f>SUMIF(WPB!$A$93:$A$103,'2012-2013'!DB$7,WPB!F$93:F$103)</f>
        <v>41623</v>
      </c>
      <c r="DC59" s="74">
        <f>SUMIF(WPB!$A$93:$A$103,'2012-2013'!DC$7,WPB!G$93:G$103)</f>
        <v>44435</v>
      </c>
      <c r="DD59" s="74">
        <f>SUMIF(WPB!$A$93:$A$103,'2012-2013'!DD$7,WPB!H$93:H$103)</f>
        <v>48193</v>
      </c>
      <c r="DE59" s="74">
        <f>SUMIF(WPB!$A$93:$A$103,'2012-2013'!DE$7,WPB!I$93:I$103)</f>
        <v>50417</v>
      </c>
      <c r="DF59" s="74">
        <f>SUMIF(WPB!$A$93:$A$103,'2012-2013'!DF$7,WPB!J$93:J$103)</f>
        <v>59253</v>
      </c>
      <c r="DG59" s="74">
        <f>SUMIF(WPB!$A$93:$A$103,'2012-2013'!DG$7,WPB!K$93:K$103)</f>
        <v>61685</v>
      </c>
      <c r="DH59" s="74">
        <f>SUMIF(WPB!$A$93:$A$103,'2012-2013'!DH$7,WPB!L$93:L$103)</f>
        <v>52326</v>
      </c>
      <c r="DI59" s="74">
        <f>SUMIF(WPB!$A$93:$A$103,'2012-2013'!DI$7,WPB!M$93:M$103)</f>
        <v>52642</v>
      </c>
      <c r="DJ59" s="74">
        <f>SUMIF(WPB!$A$93:$A$103,'2012-2013'!DJ$7,WPB!N$93:N$103)</f>
        <v>50646</v>
      </c>
      <c r="DK59" s="74">
        <f>SUMIF(WPB!$A$93:$A$103,'2012-2013'!DK$7,WPB!O$93:O$103)</f>
        <v>52590</v>
      </c>
      <c r="DN59" s="74">
        <f>SUMIF(WPB!$A$93:$A$103,'2012-2013'!DN$7,WPB!D$93:D$103)</f>
        <v>45686</v>
      </c>
      <c r="DO59" s="74">
        <f>SUMIF(WPB!$A$93:$A$103,'2012-2013'!DO$7,WPB!E$93:E$103)</f>
        <v>42948</v>
      </c>
      <c r="DP59" s="74">
        <f>SUMIF(WPB!$A$93:$A$103,'2012-2013'!DP$7,WPB!F$93:F$103)</f>
        <v>55345</v>
      </c>
      <c r="DQ59" s="74">
        <f>SUMIF(WPB!$A$93:$A$103,'2012-2013'!DQ$7,WPB!G$93:G$103)</f>
        <v>56468</v>
      </c>
      <c r="DR59" s="74">
        <f>SUMIF(WPB!$A$93:$A$103,'2012-2013'!DR$7,WPB!H$93:H$103)</f>
        <v>65476</v>
      </c>
      <c r="DS59" s="74">
        <f>SUMIF(WPB!$A$93:$A$103,'2012-2013'!DS$7,WPB!I$93:I$103)</f>
        <v>67219</v>
      </c>
      <c r="DT59" s="74">
        <f>SUMIF(WPB!$A$93:$A$103,'2012-2013'!DT$7,WPB!J$93:J$103)</f>
        <v>75133</v>
      </c>
      <c r="DU59" s="74">
        <f>SUMIF(WPB!$A$93:$A$103,'2012-2013'!DU$7,WPB!K$93:K$103)</f>
        <v>82590</v>
      </c>
      <c r="DV59" s="74">
        <f>SUMIF(WPB!$A$93:$A$103,'2012-2013'!DV$7,WPB!L$93:L$103)</f>
        <v>67953</v>
      </c>
      <c r="DW59" s="74">
        <f>SUMIF(WPB!$A$93:$A$103,'2012-2013'!DW$7,WPB!M$93:M$103)</f>
        <v>66354</v>
      </c>
      <c r="DX59" s="74">
        <f>SUMIF(WPB!$A$93:$A$103,'2012-2013'!DX$7,WPB!N$93:N$103)</f>
        <v>62021</v>
      </c>
      <c r="DY59" s="74">
        <f>SUMIF(WPB!$A$93:$A$103,'2012-2013'!DY$7,WPB!O$93:O$103)</f>
        <v>63794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SUMIF(WPB!$A$111:$A$121,'2012-2013'!CZ$7,WPB!D$111:D$121)</f>
        <v>0</v>
      </c>
      <c r="DA60" s="74">
        <f>SUMIF(WPB!$A$111:$A$121,'2012-2013'!DA$7,WPB!E$111:E$121)</f>
        <v>0</v>
      </c>
      <c r="DB60" s="74">
        <f>SUMIF(WPB!$A$111:$A$121,'2012-2013'!DB$7,WPB!F$111:F$121)</f>
        <v>0</v>
      </c>
      <c r="DC60" s="74">
        <f>SUMIF(WPB!$A$111:$A$121,'2012-2013'!DC$7,WPB!G$111:G$121)</f>
        <v>0</v>
      </c>
      <c r="DD60" s="74">
        <f>SUMIF(WPB!$A$111:$A$121,'2012-2013'!DD$7,WPB!H$111:H$121)</f>
        <v>0</v>
      </c>
      <c r="DE60" s="74">
        <f>SUMIF(WPB!$A$111:$A$121,'2012-2013'!DE$7,WPB!I$111:I$121)</f>
        <v>0</v>
      </c>
      <c r="DF60" s="74">
        <f>SUMIF(WPB!$A$111:$A$121,'2012-2013'!DF$7,WPB!J$111:J$121)</f>
        <v>0</v>
      </c>
      <c r="DG60" s="74">
        <f>SUMIF(WPB!$A$111:$A$121,'2012-2013'!DG$7,WPB!K$111:K$121)</f>
        <v>0</v>
      </c>
      <c r="DH60" s="74">
        <f>SUMIF(WPB!$A$111:$A$121,'2012-2013'!DH$7,WPB!L$111:L$121)</f>
        <v>0</v>
      </c>
      <c r="DI60" s="74">
        <f>SUMIF(WPB!$A$111:$A$121,'2012-2013'!DI$7,WPB!M$111:M$121)</f>
        <v>0</v>
      </c>
      <c r="DJ60" s="74">
        <f>SUMIF(WPB!$A$111:$A$121,'2012-2013'!DJ$7,WPB!N$111:N$121)</f>
        <v>0</v>
      </c>
      <c r="DK60" s="74">
        <f>SUMIF(WPB!$A$111:$A$121,'2012-2013'!DK$7,WPB!O$111:O$121)</f>
        <v>0</v>
      </c>
      <c r="DN60" s="74">
        <f>SUMIF(WPB!$A$111:$A$121,'2012-2013'!DN$7,WPB!D$111:D$121)</f>
        <v>0</v>
      </c>
      <c r="DO60" s="74">
        <f>SUMIF(WPB!$A$111:$A$121,'2012-2013'!DO$7,WPB!E$111:E$121)</f>
        <v>0</v>
      </c>
      <c r="DP60" s="74">
        <f>SUMIF(WPB!$A$111:$A$121,'2012-2013'!DP$7,WPB!F$111:F$121)</f>
        <v>0</v>
      </c>
      <c r="DQ60" s="74">
        <f>SUMIF(WPB!$A$111:$A$121,'2012-2013'!DQ$7,WPB!G$111:G$121)</f>
        <v>0</v>
      </c>
      <c r="DR60" s="74">
        <f>SUMIF(WPB!$A$111:$A$121,'2012-2013'!DR$7,WPB!H$111:H$121)</f>
        <v>0</v>
      </c>
      <c r="DS60" s="74">
        <f>SUMIF(WPB!$A$111:$A$121,'2012-2013'!DS$7,WPB!I$111:I$121)</f>
        <v>0</v>
      </c>
      <c r="DT60" s="74">
        <f>SUMIF(WPB!$A$111:$A$121,'2012-2013'!DT$7,WPB!J$111:J$121)</f>
        <v>0</v>
      </c>
      <c r="DU60" s="74">
        <f>SUMIF(WPB!$A$111:$A$121,'2012-2013'!DU$7,WPB!K$111:K$121)</f>
        <v>0</v>
      </c>
      <c r="DV60" s="74">
        <f>SUMIF(WPB!$A$111:$A$121,'2012-2013'!DV$7,WPB!L$111:L$121)</f>
        <v>0</v>
      </c>
      <c r="DW60" s="74">
        <f>SUMIF(WPB!$A$111:$A$121,'2012-2013'!DW$7,WPB!M$111:M$121)</f>
        <v>0</v>
      </c>
      <c r="DX60" s="74">
        <f>SUMIF(WPB!$A$111:$A$121,'2012-2013'!DX$7,WPB!N$111:N$121)</f>
        <v>0</v>
      </c>
      <c r="DY60" s="74">
        <f>SUMIF(WPB!$A$111:$A$121,'2012-2013'!DY$7,WPB!O$111:O$121)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SUMIF(WPB!$A$129:$A$139,'2012-2013'!CZ$7,WPB!D$129:D$139)</f>
        <v>0</v>
      </c>
      <c r="DA61" s="74">
        <f>SUMIF(WPB!$A$129:$A$139,'2012-2013'!DA$7,WPB!E$129:E$139)</f>
        <v>0</v>
      </c>
      <c r="DB61" s="74">
        <f>SUMIF(WPB!$A$129:$A$139,'2012-2013'!DB$7,WPB!F$129:F$139)</f>
        <v>0</v>
      </c>
      <c r="DC61" s="74">
        <f>SUMIF(WPB!$A$129:$A$139,'2012-2013'!DC$7,WPB!G$129:G$139)</f>
        <v>0</v>
      </c>
      <c r="DD61" s="74">
        <f>SUMIF(WPB!$A$129:$A$139,'2012-2013'!DD$7,WPB!H$129:H$139)</f>
        <v>0</v>
      </c>
      <c r="DE61" s="74">
        <f>SUMIF(WPB!$A$129:$A$139,'2012-2013'!DE$7,WPB!I$129:I$139)</f>
        <v>0</v>
      </c>
      <c r="DF61" s="74">
        <f>SUMIF(WPB!$A$129:$A$139,'2012-2013'!DF$7,WPB!J$129:J$139)</f>
        <v>0</v>
      </c>
      <c r="DG61" s="74">
        <f>SUMIF(WPB!$A$129:$A$139,'2012-2013'!DG$7,WPB!K$129:K$139)</f>
        <v>0</v>
      </c>
      <c r="DH61" s="74">
        <f>SUMIF(WPB!$A$129:$A$139,'2012-2013'!DH$7,WPB!L$129:L$139)</f>
        <v>0</v>
      </c>
      <c r="DI61" s="74">
        <f>SUMIF(WPB!$A$129:$A$139,'2012-2013'!DI$7,WPB!M$129:M$139)</f>
        <v>0</v>
      </c>
      <c r="DJ61" s="74">
        <f>SUMIF(WPB!$A$129:$A$139,'2012-2013'!DJ$7,WPB!N$129:N$139)</f>
        <v>0</v>
      </c>
      <c r="DK61" s="74">
        <f>SUMIF(WPB!$A$129:$A$139,'2012-2013'!DK$7,WPB!O$129:O$139)</f>
        <v>0</v>
      </c>
      <c r="DN61" s="74">
        <f>SUMIF(WPB!$A$129:$A$139,'2012-2013'!DN$7,WPB!D$129:D$139)</f>
        <v>0</v>
      </c>
      <c r="DO61" s="74">
        <f>SUMIF(WPB!$A$129:$A$139,'2012-2013'!DO$7,WPB!E$129:E$139)</f>
        <v>0</v>
      </c>
      <c r="DP61" s="74">
        <f>SUMIF(WPB!$A$129:$A$139,'2012-2013'!DP$7,WPB!F$129:F$139)</f>
        <v>0</v>
      </c>
      <c r="DQ61" s="74">
        <f>SUMIF(WPB!$A$129:$A$139,'2012-2013'!DQ$7,WPB!G$129:G$139)</f>
        <v>0</v>
      </c>
      <c r="DR61" s="74">
        <f>SUMIF(WPB!$A$129:$A$139,'2012-2013'!DR$7,WPB!H$129:H$139)</f>
        <v>0</v>
      </c>
      <c r="DS61" s="74">
        <f>SUMIF(WPB!$A$129:$A$139,'2012-2013'!DS$7,WPB!I$129:I$139)</f>
        <v>0</v>
      </c>
      <c r="DT61" s="74">
        <f>SUMIF(WPB!$A$129:$A$139,'2012-2013'!DT$7,WPB!J$129:J$139)</f>
        <v>0</v>
      </c>
      <c r="DU61" s="74">
        <f>SUMIF(WPB!$A$129:$A$139,'2012-2013'!DU$7,WPB!K$129:K$139)</f>
        <v>0</v>
      </c>
      <c r="DV61" s="74">
        <f>SUMIF(WPB!$A$129:$A$139,'2012-2013'!DV$7,WPB!L$129:L$139)</f>
        <v>0</v>
      </c>
      <c r="DW61" s="74">
        <f>SUMIF(WPB!$A$129:$A$139,'2012-2013'!DW$7,WPB!M$129:M$139)</f>
        <v>0</v>
      </c>
      <c r="DX61" s="74">
        <f>SUMIF(WPB!$A$129:$A$139,'2012-2013'!DX$7,WPB!N$129:N$139)</f>
        <v>0</v>
      </c>
      <c r="DY61" s="74">
        <f>SUMIF(WPB!$A$129:$A$139,'2012-2013'!DY$7,WPB!O$129:O$139)</f>
        <v>0</v>
      </c>
    </row>
    <row r="62" spans="1:130" s="7" customFormat="1">
      <c r="A62" s="75"/>
      <c r="B62" s="24" t="s">
        <v>9</v>
      </c>
      <c r="C62" s="12">
        <f>+SUM(C59:C61)</f>
        <v>34382</v>
      </c>
      <c r="D62" s="86">
        <f ca="1">+SUM(D59:D61)</f>
        <v>45686</v>
      </c>
      <c r="E62" s="12">
        <f ca="1">SUM(E59:E61)</f>
        <v>11304</v>
      </c>
      <c r="F62" s="13">
        <f ca="1">IF(E62=0,0,IF(C62=0,1,E62/C62))</f>
        <v>0.32877668547495781</v>
      </c>
      <c r="G62" s="12">
        <f>SUM(G59:G61)</f>
        <v>34382</v>
      </c>
      <c r="H62" s="86">
        <f ca="1">SUM(H59:H61)</f>
        <v>45686</v>
      </c>
      <c r="I62" s="12">
        <f ca="1">SUM(I59:I61)</f>
        <v>11304</v>
      </c>
      <c r="J62" s="13">
        <f ca="1">IF(I62=0,0,IF(G62=0,1,I62/G62))</f>
        <v>0.32877668547495781</v>
      </c>
      <c r="K62" s="12">
        <f>+SUM(K59:K61)</f>
        <v>35313</v>
      </c>
      <c r="L62" s="86">
        <f ca="1">+SUM(L59:L61)</f>
        <v>42948</v>
      </c>
      <c r="M62" s="12">
        <f ca="1">SUM(M59:M61)</f>
        <v>7635</v>
      </c>
      <c r="N62" s="13">
        <f ca="1">IF(M62=0,0,IF(K62=0,1,M62/K62))</f>
        <v>0.21620932800951492</v>
      </c>
      <c r="O62" s="12">
        <f>SUM(O59:O61)</f>
        <v>69695</v>
      </c>
      <c r="P62" s="86">
        <f ca="1">SUM(P59:P61)</f>
        <v>88634</v>
      </c>
      <c r="Q62" s="12">
        <f ca="1">SUM(Q59:Q61)</f>
        <v>18939</v>
      </c>
      <c r="R62" s="13">
        <f ca="1">IF(Q62=0,0,IF(O62=0,1,Q62/O62))</f>
        <v>0.27174115790228853</v>
      </c>
      <c r="S62" s="12">
        <f>+SUM(S59:S61)</f>
        <v>41623</v>
      </c>
      <c r="T62" s="86">
        <f ca="1">+SUM(T59:T61)</f>
        <v>55345</v>
      </c>
      <c r="U62" s="12">
        <f ca="1">SUM(U59:U61)</f>
        <v>13722</v>
      </c>
      <c r="V62" s="13">
        <f ca="1">IF(U62=0,0,IF(S62=0,1,U62/S62))</f>
        <v>0.32967349782572136</v>
      </c>
      <c r="W62" s="12">
        <f>SUM(W59:W61)</f>
        <v>111318</v>
      </c>
      <c r="X62" s="86">
        <f ca="1">SUM(X59:X61)</f>
        <v>143979</v>
      </c>
      <c r="Y62" s="12">
        <f ca="1">SUM(Y59:Y61)</f>
        <v>32661</v>
      </c>
      <c r="Z62" s="13">
        <f ca="1">IF(Y62=0,0,IF(W62=0,1,Y62/W62))</f>
        <v>0.29340268420201587</v>
      </c>
      <c r="AA62" s="12">
        <f>+SUM(AA59:AA61)</f>
        <v>44435</v>
      </c>
      <c r="AB62" s="86">
        <f ca="1">+SUM(AB59:AB61)</f>
        <v>56468</v>
      </c>
      <c r="AC62" s="12">
        <f ca="1">SUM(AC59:AC61)</f>
        <v>12033</v>
      </c>
      <c r="AD62" s="13">
        <f ca="1">IF(AC62=0,0,IF(AA62=0,1,AC62/AA62))</f>
        <v>0.27080004500956451</v>
      </c>
      <c r="AE62" s="12">
        <f>SUM(AE59:AE61)</f>
        <v>155753</v>
      </c>
      <c r="AF62" s="86">
        <f ca="1">SUM(AF59:AF61)</f>
        <v>200447</v>
      </c>
      <c r="AG62" s="12">
        <f ca="1">SUM(AG59:AG61)</f>
        <v>44694</v>
      </c>
      <c r="AH62" s="13">
        <f ca="1">IF(AG62=0,0,IF(AE62=0,1,AG62/AE62))</f>
        <v>0.28695434437859946</v>
      </c>
      <c r="AI62" s="12">
        <f>+SUM(AI59:AI61)</f>
        <v>48193</v>
      </c>
      <c r="AJ62" s="86">
        <f ca="1">+SUM(AJ59:AJ61)</f>
        <v>65476</v>
      </c>
      <c r="AK62" s="12">
        <f ca="1">SUM(AK59:AK61)</f>
        <v>17283</v>
      </c>
      <c r="AL62" s="13">
        <f ca="1">IF(AK62=0,0,IF(AI62=0,1,AK62/AI62))</f>
        <v>0.35862054655240388</v>
      </c>
      <c r="AM62" s="12">
        <f>SUM(AM59:AM61)</f>
        <v>203946</v>
      </c>
      <c r="AN62" s="86">
        <f ca="1">SUM(AN59:AN61)</f>
        <v>265923</v>
      </c>
      <c r="AO62" s="12">
        <f ca="1">SUM(AO59:AO61)</f>
        <v>61977</v>
      </c>
      <c r="AP62" s="13">
        <f ca="1">IF(AO62=0,0,IF(AM62=0,1,AO62/AM62))</f>
        <v>0.30388926480538964</v>
      </c>
      <c r="AQ62" s="12">
        <f>+SUM(AQ59:AQ61)</f>
        <v>50417</v>
      </c>
      <c r="AR62" s="86">
        <f ca="1">+SUM(AR59:AR61)</f>
        <v>67219</v>
      </c>
      <c r="AS62" s="12">
        <f ca="1">SUM(AS59:AS61)</f>
        <v>16802</v>
      </c>
      <c r="AT62" s="13">
        <f ca="1">IF(AS62=0,0,IF(AQ62=0,1,AS62/AQ62))</f>
        <v>0.33326060654144435</v>
      </c>
      <c r="AU62" s="12">
        <f>SUM(AU59:AU61)</f>
        <v>254363</v>
      </c>
      <c r="AV62" s="86">
        <f ca="1">SUM(AV59:AV61)</f>
        <v>333142</v>
      </c>
      <c r="AW62" s="12">
        <f ca="1">SUM(AW59:AW61)</f>
        <v>78779</v>
      </c>
      <c r="AX62" s="13">
        <f ca="1">IF(AW62=0,0,IF(AU62=0,1,AW62/AU62))</f>
        <v>0.30971092493798236</v>
      </c>
      <c r="AY62" s="12">
        <f>+SUM(AY59:AY61)</f>
        <v>59253</v>
      </c>
      <c r="AZ62" s="86">
        <f ca="1">+SUM(AZ59:AZ61)</f>
        <v>75133</v>
      </c>
      <c r="BA62" s="12">
        <f ca="1">SUM(BA59:BA61)</f>
        <v>15880</v>
      </c>
      <c r="BB62" s="13">
        <f ca="1">IF(BA62=0,0,IF(AY62=0,1,BA62/AY62))</f>
        <v>0.26800330784939158</v>
      </c>
      <c r="BC62" s="12">
        <f>SUM(BC59:BC61)</f>
        <v>313616</v>
      </c>
      <c r="BD62" s="86">
        <f ca="1">SUM(BD59:BD61)</f>
        <v>408275</v>
      </c>
      <c r="BE62" s="12">
        <f ca="1">SUM(BE59:BE61)</f>
        <v>94659</v>
      </c>
      <c r="BF62" s="13">
        <f ca="1">IF(BE62=0,0,IF(BC62=0,1,BE62/BC62))</f>
        <v>0.30183090148461811</v>
      </c>
      <c r="BG62" s="12">
        <f>+SUM(BG59:BG61)</f>
        <v>61685</v>
      </c>
      <c r="BH62" s="86">
        <f ca="1">+SUM(BH59:BH61)</f>
        <v>82590</v>
      </c>
      <c r="BI62" s="12">
        <f ca="1">SUM(BI59:BI61)</f>
        <v>20905</v>
      </c>
      <c r="BJ62" s="13">
        <f ca="1">IF(BI62=0,0,IF(BG62=0,1,BI62/BG62))</f>
        <v>0.33889924617005757</v>
      </c>
      <c r="BK62" s="12">
        <f>SUM(BK59:BK61)</f>
        <v>375301</v>
      </c>
      <c r="BL62" s="86">
        <f ca="1">SUM(BL59:BL61)</f>
        <v>490865</v>
      </c>
      <c r="BM62" s="12">
        <f ca="1">SUM(BM59:BM61)</f>
        <v>115564</v>
      </c>
      <c r="BN62" s="13">
        <f ca="1">IF(BM62=0,0,IF(BK62=0,1,BM62/BK62))</f>
        <v>0.30792350673192986</v>
      </c>
      <c r="BO62" s="12">
        <f>+SUM(BO59:BO61)</f>
        <v>52326</v>
      </c>
      <c r="BP62" s="86">
        <f ca="1">+SUM(BP59:BP61)</f>
        <v>67953</v>
      </c>
      <c r="BQ62" s="12">
        <f ca="1">SUM(BQ59:BQ61)</f>
        <v>15627</v>
      </c>
      <c r="BR62" s="13">
        <f ca="1">IF(BQ62=0,0,IF(BO62=0,1,BQ62/BO62))</f>
        <v>0.29864694415778009</v>
      </c>
      <c r="BS62" s="12">
        <f>SUM(BS59:BS61)</f>
        <v>427627</v>
      </c>
      <c r="BT62" s="86">
        <f ca="1">SUM(BT59:BT61)</f>
        <v>558818</v>
      </c>
      <c r="BU62" s="12">
        <f ca="1">SUM(BU59:BU61)</f>
        <v>131191</v>
      </c>
      <c r="BV62" s="13">
        <f ca="1">IF(BU62=0,0,IF(BS62=0,1,BU62/BS62))</f>
        <v>0.30678839268802016</v>
      </c>
      <c r="BW62" s="12">
        <f>+SUM(BW59:BW61)</f>
        <v>52642</v>
      </c>
      <c r="BX62" s="86">
        <f ca="1">+SUM(BX59:BX61)</f>
        <v>66354</v>
      </c>
      <c r="BY62" s="12">
        <f ca="1">SUM(BY59:BY61)</f>
        <v>13712</v>
      </c>
      <c r="BZ62" s="13">
        <f ca="1">IF(BY62=0,0,IF(BW62=0,1,BY62/BW62))</f>
        <v>0.26047642566771778</v>
      </c>
      <c r="CA62" s="12">
        <f>SUM(CA59:CA61)</f>
        <v>480269</v>
      </c>
      <c r="CB62" s="86">
        <f ca="1">SUM(CB59:CB61)</f>
        <v>625172</v>
      </c>
      <c r="CC62" s="12">
        <f ca="1">SUM(CC59:CC61)</f>
        <v>144903</v>
      </c>
      <c r="CD62" s="13">
        <f ca="1">IF(CC62=0,0,IF(CA62=0,1,CC62/CA62))</f>
        <v>0.30171216547393231</v>
      </c>
      <c r="CE62" s="12">
        <f>+SUM(CE59:CE61)</f>
        <v>50646</v>
      </c>
      <c r="CF62" s="86">
        <f ca="1">+SUM(CF59:CF61)</f>
        <v>62021</v>
      </c>
      <c r="CG62" s="12">
        <f ca="1">SUM(CG59:CG61)</f>
        <v>11375</v>
      </c>
      <c r="CH62" s="13">
        <f ca="1">IF(CG62=0,0,IF(CE62=0,1,CG62/CE62))</f>
        <v>0.22459819136753148</v>
      </c>
      <c r="CI62" s="12">
        <f>SUM(CI59:CI61)</f>
        <v>530915</v>
      </c>
      <c r="CJ62" s="86">
        <f ca="1">SUM(CJ59:CJ61)</f>
        <v>687193</v>
      </c>
      <c r="CK62" s="12">
        <f ca="1">SUM(CK59:CK61)</f>
        <v>156278</v>
      </c>
      <c r="CL62" s="13">
        <f ca="1">IF(CK62=0,0,IF(CI62=0,1,CK62/CI62))</f>
        <v>0.29435597035306971</v>
      </c>
      <c r="CM62" s="12">
        <f>+SUM(CM59:CM61)</f>
        <v>52590</v>
      </c>
      <c r="CN62" s="86">
        <f ca="1">+SUM(CN59:CN61)</f>
        <v>63794</v>
      </c>
      <c r="CO62" s="12">
        <f ca="1">SUM(CO59:CO61)</f>
        <v>11204</v>
      </c>
      <c r="CP62" s="13">
        <f ca="1">IF(CO62=0,0,IF(CM62=0,1,CO62/CM62))</f>
        <v>0.21304430500095076</v>
      </c>
      <c r="CQ62" s="12">
        <f>SUM(CQ59:CQ61)</f>
        <v>583505</v>
      </c>
      <c r="CR62" s="86">
        <f ca="1">SUM(CR59:CR61)</f>
        <v>750987</v>
      </c>
      <c r="CS62" s="12">
        <f ca="1">SUM(CS59:CS61)</f>
        <v>167482</v>
      </c>
      <c r="CT62" s="13">
        <f ca="1">IF(CS62=0,0,IF(CQ62=0,1,CS62/CQ62))</f>
        <v>0.28702753189775582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2055927</v>
      </c>
      <c r="D64" s="73">
        <f t="shared" ca="1" si="2"/>
        <v>2134746</v>
      </c>
      <c r="E64" s="18">
        <f t="shared" ca="1" si="2"/>
        <v>78819</v>
      </c>
      <c r="F64" s="19">
        <f ca="1">IF(E64=0,0,IF(C64=0,1,E64/C64))</f>
        <v>3.8337450697422622E-2</v>
      </c>
      <c r="G64" s="18">
        <f t="shared" ref="G64:I66" si="3">SUMIF($B$9:$B$63,$B64,G$9:G$63)</f>
        <v>2055927</v>
      </c>
      <c r="H64" s="73">
        <f t="shared" ca="1" si="3"/>
        <v>2134746</v>
      </c>
      <c r="I64" s="18">
        <f t="shared" ca="1" si="3"/>
        <v>78819</v>
      </c>
      <c r="J64" s="19">
        <f ca="1">IF(I64=0,0,IF(G64=0,1,I64/G64))</f>
        <v>3.8337450697422622E-2</v>
      </c>
      <c r="K64" s="18">
        <f t="shared" ref="K64:M66" si="4">SUMIF($B$9:$B$63,$B64,K$9:K$63)</f>
        <v>2062995</v>
      </c>
      <c r="L64" s="73">
        <f t="shared" ca="1" si="4"/>
        <v>2001987</v>
      </c>
      <c r="M64" s="18">
        <f t="shared" ca="1" si="4"/>
        <v>-61008</v>
      </c>
      <c r="N64" s="19">
        <f ca="1">IF(M64=0,0,IF(K64=0,1,M64/K64))</f>
        <v>-2.9572538954287336E-2</v>
      </c>
      <c r="O64" s="18">
        <f t="shared" ref="O64:Q66" si="5">SUMIF($B$9:$B$63,$B64,O$9:O$63)</f>
        <v>4118922</v>
      </c>
      <c r="P64" s="73">
        <f t="shared" ca="1" si="5"/>
        <v>4136733</v>
      </c>
      <c r="Q64" s="18">
        <f t="shared" ca="1" si="5"/>
        <v>17811</v>
      </c>
      <c r="R64" s="19">
        <f ca="1">IF(Q64=0,0,IF(O64=0,1,Q64/O64))</f>
        <v>4.3241896787557521E-3</v>
      </c>
      <c r="S64" s="18">
        <f t="shared" ref="S64:U66" si="6">SUMIF($B$9:$B$63,$B64,S$9:S$63)</f>
        <v>2463693</v>
      </c>
      <c r="T64" s="73">
        <f t="shared" ca="1" si="6"/>
        <v>2519712</v>
      </c>
      <c r="U64" s="18">
        <f t="shared" ca="1" si="6"/>
        <v>56019</v>
      </c>
      <c r="V64" s="19">
        <f ca="1">IF(U64=0,0,IF(S64=0,1,U64/S64))</f>
        <v>2.2737816765319382E-2</v>
      </c>
      <c r="W64" s="18">
        <f t="shared" ref="W64:Y66" si="7">SUMIF($B$9:$B$63,$B64,W$9:W$63)</f>
        <v>6582615</v>
      </c>
      <c r="X64" s="73">
        <f t="shared" ca="1" si="7"/>
        <v>6656445</v>
      </c>
      <c r="Y64" s="18">
        <f t="shared" ca="1" si="7"/>
        <v>73830</v>
      </c>
      <c r="Z64" s="19">
        <f ca="1">IF(Y64=0,0,IF(W64=0,1,Y64/W64))</f>
        <v>1.1215907355967196E-2</v>
      </c>
      <c r="AA64" s="18">
        <f t="shared" ref="AA64:AC66" si="8">SUMIF($B$9:$B$63,$B64,AA$9:AA$63)</f>
        <v>2475687</v>
      </c>
      <c r="AB64" s="73">
        <f t="shared" ca="1" si="8"/>
        <v>2401827</v>
      </c>
      <c r="AC64" s="18">
        <f t="shared" ca="1" si="8"/>
        <v>-73860</v>
      </c>
      <c r="AD64" s="19">
        <f ca="1">IF(AC64=0,0,IF(AA64=0,1,AC64/AA64))</f>
        <v>-2.983414300757729E-2</v>
      </c>
      <c r="AE64" s="18">
        <f t="shared" ref="AE64:AG66" si="9">SUMIF($B$9:$B$63,$B64,AE$9:AE$63)</f>
        <v>9058302</v>
      </c>
      <c r="AF64" s="73">
        <f t="shared" ca="1" si="9"/>
        <v>9058272</v>
      </c>
      <c r="AG64" s="18">
        <f t="shared" ca="1" si="9"/>
        <v>-30</v>
      </c>
      <c r="AH64" s="19">
        <f ca="1">IF(AG64=0,0,IF(AE64=0,1,AG64/AE64))</f>
        <v>-3.3118789812925206E-6</v>
      </c>
      <c r="AI64" s="18">
        <f t="shared" ref="AI64:AK66" si="10">SUMIF($B$9:$B$63,$B64,AI$9:AI$63)</f>
        <v>2640778</v>
      </c>
      <c r="AJ64" s="73">
        <f t="shared" ca="1" si="10"/>
        <v>2677788</v>
      </c>
      <c r="AK64" s="18">
        <f t="shared" ca="1" si="10"/>
        <v>37010</v>
      </c>
      <c r="AL64" s="19">
        <f ca="1">IF(AK64=0,0,IF(AI64=0,1,AK64/AI64))</f>
        <v>1.401480927211602E-2</v>
      </c>
      <c r="AM64" s="18">
        <f t="shared" ref="AM64:AO66" si="11">SUMIF($B$9:$B$63,$B64,AM$9:AM$63)</f>
        <v>11699080</v>
      </c>
      <c r="AN64" s="73">
        <f t="shared" ca="1" si="11"/>
        <v>11736060</v>
      </c>
      <c r="AO64" s="18">
        <f t="shared" ca="1" si="11"/>
        <v>36980</v>
      </c>
      <c r="AP64" s="19">
        <f ca="1">IF(AO64=0,0,IF(AM64=0,1,AO64/AM64))</f>
        <v>3.160932312626292E-3</v>
      </c>
      <c r="AQ64" s="18">
        <f t="shared" ref="AQ64:AS66" si="12">SUMIF($B$9:$B$63,$B64,AQ$9:AQ$63)</f>
        <v>2758068</v>
      </c>
      <c r="AR64" s="73">
        <f t="shared" ca="1" si="12"/>
        <v>2730388</v>
      </c>
      <c r="AS64" s="18">
        <f t="shared" ca="1" si="12"/>
        <v>-27680</v>
      </c>
      <c r="AT64" s="19">
        <f ca="1">IF(AS64=0,0,IF(AQ64=0,1,AS64/AQ64))</f>
        <v>-1.0036010714746699E-2</v>
      </c>
      <c r="AU64" s="18">
        <f t="shared" ref="AU64:AW66" si="13">SUMIF($B$9:$B$63,$B64,AU$9:AU$63)</f>
        <v>14457148</v>
      </c>
      <c r="AV64" s="73">
        <f t="shared" ca="1" si="13"/>
        <v>14466448</v>
      </c>
      <c r="AW64" s="18">
        <f t="shared" ca="1" si="13"/>
        <v>9300</v>
      </c>
      <c r="AX64" s="19">
        <f ca="1">IF(AW64=0,0,IF(AU64=0,1,AW64/AU64))</f>
        <v>6.4328040357614102E-4</v>
      </c>
      <c r="AY64" s="18">
        <f t="shared" ref="AY64:BA66" si="14">SUMIF($B$9:$B$63,$B64,AY$9:AY$63)</f>
        <v>3146393</v>
      </c>
      <c r="AZ64" s="73">
        <f t="shared" ca="1" si="14"/>
        <v>3124868</v>
      </c>
      <c r="BA64" s="18">
        <f t="shared" ca="1" si="14"/>
        <v>-21525</v>
      </c>
      <c r="BB64" s="19">
        <f ca="1">IF(BA64=0,0,IF(AY64=0,1,BA64/AY64))</f>
        <v>-6.8411670125124229E-3</v>
      </c>
      <c r="BC64" s="18">
        <f t="shared" ref="BC64:BE66" si="15">SUMIF($B$9:$B$63,$B64,BC$9:BC$63)</f>
        <v>17603541</v>
      </c>
      <c r="BD64" s="73">
        <f t="shared" ca="1" si="15"/>
        <v>17591316</v>
      </c>
      <c r="BE64" s="18">
        <f t="shared" ca="1" si="15"/>
        <v>-12225</v>
      </c>
      <c r="BF64" s="19">
        <f ca="1">IF(BE64=0,0,IF(BC64=0,1,BE64/BC64))</f>
        <v>-6.9446255159686342E-4</v>
      </c>
      <c r="BG64" s="18">
        <f t="shared" ref="BG64:BI66" si="16">SUMIF($B$9:$B$63,$B64,BG$9:BG$63)</f>
        <v>3370465</v>
      </c>
      <c r="BH64" s="73">
        <f t="shared" ca="1" si="16"/>
        <v>3343372</v>
      </c>
      <c r="BI64" s="18">
        <f t="shared" ca="1" si="16"/>
        <v>-27093</v>
      </c>
      <c r="BJ64" s="19">
        <f ca="1">IF(BI64=0,0,IF(BG64=0,1,BI64/BG64))</f>
        <v>-8.0383567252589778E-3</v>
      </c>
      <c r="BK64" s="18">
        <f t="shared" ref="BK64:BM66" si="17">SUMIF($B$9:$B$63,$B64,BK$9:BK$63)</f>
        <v>20974006</v>
      </c>
      <c r="BL64" s="73">
        <f t="shared" ca="1" si="17"/>
        <v>20934688</v>
      </c>
      <c r="BM64" s="18">
        <f t="shared" ca="1" si="17"/>
        <v>-39318</v>
      </c>
      <c r="BN64" s="19">
        <f ca="1">IF(BM64=0,0,IF(BK64=0,1,BM64/BK64))</f>
        <v>-1.8746061195939394E-3</v>
      </c>
      <c r="BO64" s="18">
        <f t="shared" ref="BO64:BQ66" si="18">SUMIF($B$9:$B$63,$B64,BO$9:BO$63)</f>
        <v>2703528</v>
      </c>
      <c r="BP64" s="73">
        <f t="shared" ca="1" si="18"/>
        <v>2622292</v>
      </c>
      <c r="BQ64" s="18">
        <f t="shared" ca="1" si="18"/>
        <v>-81236</v>
      </c>
      <c r="BR64" s="19">
        <f ca="1">IF(BQ64=0,0,IF(BO64=0,1,BQ64/BO64))</f>
        <v>-3.004814449859591E-2</v>
      </c>
      <c r="BS64" s="18">
        <f t="shared" ref="BS64:BU66" si="19">SUMIF($B$9:$B$63,$B64,BS$9:BS$63)</f>
        <v>23677534</v>
      </c>
      <c r="BT64" s="73">
        <f t="shared" ca="1" si="19"/>
        <v>23556980</v>
      </c>
      <c r="BU64" s="18">
        <f t="shared" ca="1" si="19"/>
        <v>-120554</v>
      </c>
      <c r="BV64" s="19">
        <f ca="1">IF(BU64=0,0,IF(BS64=0,1,BU64/BS64))</f>
        <v>-5.0914930583564992E-3</v>
      </c>
      <c r="BW64" s="18">
        <f t="shared" ref="BW64:BY66" si="20">SUMIF($B$9:$B$63,$B64,BW$9:BW$63)</f>
        <v>2605317</v>
      </c>
      <c r="BX64" s="73">
        <f t="shared" ca="1" si="20"/>
        <v>2624562</v>
      </c>
      <c r="BY64" s="18">
        <f t="shared" ca="1" si="20"/>
        <v>19245</v>
      </c>
      <c r="BZ64" s="19">
        <f ca="1">IF(BY64=0,0,IF(BW64=0,1,BY64/BW64))</f>
        <v>7.3868170360842844E-3</v>
      </c>
      <c r="CA64" s="18">
        <f t="shared" ref="CA64:CC66" si="21">SUMIF($B$9:$B$63,$B64,CA$9:CA$63)</f>
        <v>26282851</v>
      </c>
      <c r="CB64" s="73">
        <f t="shared" ca="1" si="21"/>
        <v>26181542</v>
      </c>
      <c r="CC64" s="18">
        <f t="shared" ca="1" si="21"/>
        <v>-101309</v>
      </c>
      <c r="CD64" s="19">
        <f ca="1">IF(CC64=0,0,IF(CA64=0,1,CC64/CA64))</f>
        <v>-3.8545666145579109E-3</v>
      </c>
      <c r="CE64" s="18">
        <f t="shared" ref="CE64:CG66" si="22">SUMIF($B$9:$B$63,$B64,CE$9:CE$63)</f>
        <v>2491482</v>
      </c>
      <c r="CF64" s="73">
        <f t="shared" ca="1" si="22"/>
        <v>2434405</v>
      </c>
      <c r="CG64" s="18">
        <f t="shared" ca="1" si="22"/>
        <v>-57077</v>
      </c>
      <c r="CH64" s="19">
        <f ca="1">IF(CG64=0,0,IF(CE64=0,1,CG64/CE64))</f>
        <v>-2.2908855050929527E-2</v>
      </c>
      <c r="CI64" s="18">
        <f t="shared" ref="CI64:CK66" si="23">SUMIF($B$9:$B$63,$B64,CI$9:CI$63)</f>
        <v>28774333</v>
      </c>
      <c r="CJ64" s="73">
        <f t="shared" ca="1" si="23"/>
        <v>28615947</v>
      </c>
      <c r="CK64" s="18">
        <f t="shared" ca="1" si="23"/>
        <v>-158386</v>
      </c>
      <c r="CL64" s="19">
        <f ca="1">IF(CK64=0,0,IF(CI64=0,1,CK64/CI64))</f>
        <v>-5.5044195116529717E-3</v>
      </c>
      <c r="CM64" s="18">
        <f t="shared" ref="CM64:CO66" si="24">SUMIF($B$9:$B$63,$B64,CM$9:CM$63)</f>
        <v>2431472</v>
      </c>
      <c r="CN64" s="73">
        <f t="shared" ca="1" si="24"/>
        <v>2380477</v>
      </c>
      <c r="CO64" s="18">
        <f t="shared" ca="1" si="24"/>
        <v>-50995</v>
      </c>
      <c r="CP64" s="19">
        <f ca="1">IF(CO64=0,0,IF(CM64=0,1,CO64/CM64))</f>
        <v>-2.097289214105694E-2</v>
      </c>
      <c r="CQ64" s="18">
        <f t="shared" ref="CQ64:CS66" si="25">SUMIF($B$9:$B$63,$B64,CQ$9:CQ$63)</f>
        <v>31205805</v>
      </c>
      <c r="CR64" s="73">
        <f t="shared" ca="1" si="25"/>
        <v>30996424</v>
      </c>
      <c r="CS64" s="18">
        <f t="shared" ca="1" si="25"/>
        <v>-209381</v>
      </c>
      <c r="CT64" s="19">
        <f ca="1">IF(CS64=0,0,IF(CQ64=0,1,CS64/CQ64))</f>
        <v>-6.7096810993980127E-3</v>
      </c>
    </row>
    <row r="65" spans="1:98">
      <c r="A65" s="77"/>
      <c r="B65" s="26" t="s">
        <v>7</v>
      </c>
      <c r="C65" s="18">
        <f t="shared" si="2"/>
        <v>543789</v>
      </c>
      <c r="D65" s="73">
        <f t="shared" ca="1" si="2"/>
        <v>522082</v>
      </c>
      <c r="E65" s="18">
        <f t="shared" ca="1" si="2"/>
        <v>-21707</v>
      </c>
      <c r="F65" s="19">
        <f ca="1">IF(E65=0,0,IF(C65=0,1,E65/C65))</f>
        <v>-3.991805645204298E-2</v>
      </c>
      <c r="G65" s="18">
        <f t="shared" si="3"/>
        <v>543789</v>
      </c>
      <c r="H65" s="73">
        <f t="shared" ca="1" si="3"/>
        <v>522082</v>
      </c>
      <c r="I65" s="18">
        <f t="shared" ca="1" si="3"/>
        <v>-21707</v>
      </c>
      <c r="J65" s="19">
        <f ca="1">IF(I65=0,0,IF(G65=0,1,I65/G65))</f>
        <v>-3.991805645204298E-2</v>
      </c>
      <c r="K65" s="18">
        <f t="shared" si="4"/>
        <v>547082</v>
      </c>
      <c r="L65" s="73">
        <f t="shared" ca="1" si="4"/>
        <v>494630</v>
      </c>
      <c r="M65" s="18">
        <f t="shared" ca="1" si="4"/>
        <v>-52452</v>
      </c>
      <c r="N65" s="19">
        <f ca="1">IF(M65=0,0,IF(K65=0,1,M65/K65))</f>
        <v>-9.5875938159179067E-2</v>
      </c>
      <c r="O65" s="18">
        <f t="shared" si="5"/>
        <v>1090871</v>
      </c>
      <c r="P65" s="73">
        <f t="shared" ca="1" si="5"/>
        <v>1016712</v>
      </c>
      <c r="Q65" s="18">
        <f t="shared" ca="1" si="5"/>
        <v>-74159</v>
      </c>
      <c r="R65" s="19">
        <f ca="1">IF(Q65=0,0,IF(O65=0,1,Q65/O65))</f>
        <v>-6.7981457019207589E-2</v>
      </c>
      <c r="S65" s="18">
        <f t="shared" si="6"/>
        <v>596861</v>
      </c>
      <c r="T65" s="73">
        <f t="shared" ca="1" si="6"/>
        <v>529078</v>
      </c>
      <c r="U65" s="18">
        <f t="shared" ca="1" si="6"/>
        <v>-67783</v>
      </c>
      <c r="V65" s="19">
        <f ca="1">IF(U65=0,0,IF(S65=0,1,U65/S65))</f>
        <v>-0.11356580510370086</v>
      </c>
      <c r="W65" s="18">
        <f t="shared" si="7"/>
        <v>1687732</v>
      </c>
      <c r="X65" s="73">
        <f t="shared" ca="1" si="7"/>
        <v>1545790</v>
      </c>
      <c r="Y65" s="18">
        <f t="shared" ca="1" si="7"/>
        <v>-141942</v>
      </c>
      <c r="Z65" s="19">
        <f ca="1">IF(Y65=0,0,IF(W65=0,1,Y65/W65))</f>
        <v>-8.4102215280625128E-2</v>
      </c>
      <c r="AA65" s="18">
        <f t="shared" si="8"/>
        <v>573024</v>
      </c>
      <c r="AB65" s="73">
        <f t="shared" ca="1" si="8"/>
        <v>559383</v>
      </c>
      <c r="AC65" s="18">
        <f t="shared" ca="1" si="8"/>
        <v>-13641</v>
      </c>
      <c r="AD65" s="19">
        <f ca="1">IF(AC65=0,0,IF(AA65=0,1,AC65/AA65))</f>
        <v>-2.3805285642486178E-2</v>
      </c>
      <c r="AE65" s="18">
        <f t="shared" si="9"/>
        <v>2260756</v>
      </c>
      <c r="AF65" s="73">
        <f t="shared" ca="1" si="9"/>
        <v>2105173</v>
      </c>
      <c r="AG65" s="18">
        <f t="shared" ca="1" si="9"/>
        <v>-155583</v>
      </c>
      <c r="AH65" s="19">
        <f ca="1">IF(AG65=0,0,IF(AE65=0,1,AG65/AE65))</f>
        <v>-6.8819014524344954E-2</v>
      </c>
      <c r="AI65" s="18">
        <f t="shared" si="10"/>
        <v>583894</v>
      </c>
      <c r="AJ65" s="73">
        <f t="shared" ca="1" si="10"/>
        <v>577963</v>
      </c>
      <c r="AK65" s="18">
        <f t="shared" ca="1" si="10"/>
        <v>-5931</v>
      </c>
      <c r="AL65" s="19">
        <f ca="1">IF(AK65=0,0,IF(AI65=0,1,AK65/AI65))</f>
        <v>-1.015766560368834E-2</v>
      </c>
      <c r="AM65" s="18">
        <f t="shared" si="11"/>
        <v>2844650</v>
      </c>
      <c r="AN65" s="73">
        <f t="shared" ca="1" si="11"/>
        <v>2683136</v>
      </c>
      <c r="AO65" s="18">
        <f t="shared" ca="1" si="11"/>
        <v>-161514</v>
      </c>
      <c r="AP65" s="19">
        <f ca="1">IF(AO65=0,0,IF(AM65=0,1,AO65/AM65))</f>
        <v>-5.6778162515599459E-2</v>
      </c>
      <c r="AQ65" s="18">
        <f t="shared" si="12"/>
        <v>565118</v>
      </c>
      <c r="AR65" s="73">
        <f t="shared" ca="1" si="12"/>
        <v>549893</v>
      </c>
      <c r="AS65" s="18">
        <f t="shared" ca="1" si="12"/>
        <v>-15225</v>
      </c>
      <c r="AT65" s="19">
        <f ca="1">IF(AS65=0,0,IF(AQ65=0,1,AS65/AQ65))</f>
        <v>-2.694127598129948E-2</v>
      </c>
      <c r="AU65" s="18">
        <f t="shared" si="13"/>
        <v>3409768</v>
      </c>
      <c r="AV65" s="73">
        <f t="shared" ca="1" si="13"/>
        <v>3233029</v>
      </c>
      <c r="AW65" s="18">
        <f t="shared" ca="1" si="13"/>
        <v>-176739</v>
      </c>
      <c r="AX65" s="19">
        <f ca="1">IF(AW65=0,0,IF(AU65=0,1,AW65/AU65))</f>
        <v>-5.1833145246245493E-2</v>
      </c>
      <c r="AY65" s="18">
        <f t="shared" si="14"/>
        <v>505588</v>
      </c>
      <c r="AZ65" s="73">
        <f t="shared" ca="1" si="14"/>
        <v>518173</v>
      </c>
      <c r="BA65" s="18">
        <f t="shared" ca="1" si="14"/>
        <v>12585</v>
      </c>
      <c r="BB65" s="19">
        <f ca="1">IF(BA65=0,0,IF(AY65=0,1,BA65/AY65))</f>
        <v>2.489180914103974E-2</v>
      </c>
      <c r="BC65" s="18">
        <f t="shared" si="15"/>
        <v>3915356</v>
      </c>
      <c r="BD65" s="73">
        <f t="shared" ca="1" si="15"/>
        <v>3751202</v>
      </c>
      <c r="BE65" s="18">
        <f t="shared" ca="1" si="15"/>
        <v>-164154</v>
      </c>
      <c r="BF65" s="19">
        <f ca="1">IF(BE65=0,0,IF(BC65=0,1,BE65/BC65))</f>
        <v>-4.1925689515844793E-2</v>
      </c>
      <c r="BG65" s="18">
        <f t="shared" si="16"/>
        <v>574067</v>
      </c>
      <c r="BH65" s="73">
        <f t="shared" ca="1" si="16"/>
        <v>558781</v>
      </c>
      <c r="BI65" s="18">
        <f t="shared" ca="1" si="16"/>
        <v>-15286</v>
      </c>
      <c r="BJ65" s="19">
        <f ca="1">IF(BI65=0,0,IF(BG65=0,1,BI65/BG65))</f>
        <v>-2.6627553926632259E-2</v>
      </c>
      <c r="BK65" s="18">
        <f t="shared" si="17"/>
        <v>4489423</v>
      </c>
      <c r="BL65" s="73">
        <f t="shared" ca="1" si="17"/>
        <v>4309983</v>
      </c>
      <c r="BM65" s="18">
        <f t="shared" ca="1" si="17"/>
        <v>-179440</v>
      </c>
      <c r="BN65" s="19">
        <f ca="1">IF(BM65=0,0,IF(BK65=0,1,BM65/BK65))</f>
        <v>-3.9969501648652844E-2</v>
      </c>
      <c r="BO65" s="18">
        <f t="shared" si="18"/>
        <v>524903</v>
      </c>
      <c r="BP65" s="73">
        <f t="shared" ca="1" si="18"/>
        <v>547440</v>
      </c>
      <c r="BQ65" s="18">
        <f t="shared" ca="1" si="18"/>
        <v>22537</v>
      </c>
      <c r="BR65" s="19">
        <f ca="1">IF(BQ65=0,0,IF(BO65=0,1,BQ65/BO65))</f>
        <v>4.2935551901970459E-2</v>
      </c>
      <c r="BS65" s="18">
        <f t="shared" si="19"/>
        <v>5014326</v>
      </c>
      <c r="BT65" s="73">
        <f t="shared" ca="1" si="19"/>
        <v>4857423</v>
      </c>
      <c r="BU65" s="18">
        <f t="shared" ca="1" si="19"/>
        <v>-156903</v>
      </c>
      <c r="BV65" s="19">
        <f ca="1">IF(BU65=0,0,IF(BS65=0,1,BU65/BS65))</f>
        <v>-3.1290945183859206E-2</v>
      </c>
      <c r="BW65" s="18">
        <f t="shared" si="20"/>
        <v>569749</v>
      </c>
      <c r="BX65" s="73">
        <f t="shared" ca="1" si="20"/>
        <v>590879</v>
      </c>
      <c r="BY65" s="18">
        <f t="shared" ca="1" si="20"/>
        <v>21130</v>
      </c>
      <c r="BZ65" s="19">
        <f ca="1">IF(BY65=0,0,IF(BW65=0,1,BY65/BW65))</f>
        <v>3.7086506514272075E-2</v>
      </c>
      <c r="CA65" s="18">
        <f t="shared" si="21"/>
        <v>5584075</v>
      </c>
      <c r="CB65" s="73">
        <f t="shared" ca="1" si="21"/>
        <v>5448302</v>
      </c>
      <c r="CC65" s="18">
        <f t="shared" ca="1" si="21"/>
        <v>-135773</v>
      </c>
      <c r="CD65" s="19">
        <f ca="1">IF(CC65=0,0,IF(CA65=0,1,CC65/CA65))</f>
        <v>-2.4314322425827015E-2</v>
      </c>
      <c r="CE65" s="18">
        <f t="shared" si="22"/>
        <v>545344</v>
      </c>
      <c r="CF65" s="73">
        <f t="shared" ca="1" si="22"/>
        <v>541370</v>
      </c>
      <c r="CG65" s="18">
        <f t="shared" ca="1" si="22"/>
        <v>-3974</v>
      </c>
      <c r="CH65" s="19">
        <f ca="1">IF(CG65=0,0,IF(CE65=0,1,CG65/CE65))</f>
        <v>-7.2871435277549581E-3</v>
      </c>
      <c r="CI65" s="18">
        <f t="shared" si="23"/>
        <v>6129419</v>
      </c>
      <c r="CJ65" s="73">
        <f t="shared" ca="1" si="23"/>
        <v>5989672</v>
      </c>
      <c r="CK65" s="18">
        <f t="shared" ca="1" si="23"/>
        <v>-139747</v>
      </c>
      <c r="CL65" s="19">
        <f ca="1">IF(CK65=0,0,IF(CI65=0,1,CK65/CI65))</f>
        <v>-2.2799387674427216E-2</v>
      </c>
      <c r="CM65" s="18">
        <f t="shared" si="24"/>
        <v>446357</v>
      </c>
      <c r="CN65" s="73">
        <f t="shared" ca="1" si="24"/>
        <v>467965</v>
      </c>
      <c r="CO65" s="18">
        <f t="shared" ca="1" si="24"/>
        <v>21608</v>
      </c>
      <c r="CP65" s="19">
        <f ca="1">IF(CO65=0,0,IF(CM65=0,1,CO65/CM65))</f>
        <v>4.8409681040064344E-2</v>
      </c>
      <c r="CQ65" s="18">
        <f t="shared" si="25"/>
        <v>6575776</v>
      </c>
      <c r="CR65" s="73">
        <f t="shared" ca="1" si="25"/>
        <v>6457637</v>
      </c>
      <c r="CS65" s="18">
        <f t="shared" ca="1" si="25"/>
        <v>-118139</v>
      </c>
      <c r="CT65" s="19">
        <f ca="1">IF(CS65=0,0,IF(CQ65=0,1,CS65/CQ65))</f>
        <v>-1.7965788372353315E-2</v>
      </c>
    </row>
    <row r="66" spans="1:98">
      <c r="A66" s="78"/>
      <c r="B66" s="26" t="s">
        <v>8</v>
      </c>
      <c r="C66" s="73">
        <f t="shared" si="2"/>
        <v>10381</v>
      </c>
      <c r="D66" s="73">
        <f t="shared" ca="1" si="2"/>
        <v>9098</v>
      </c>
      <c r="E66" s="73">
        <f t="shared" ca="1" si="2"/>
        <v>-1283</v>
      </c>
      <c r="F66" s="19">
        <f ca="1">IF(E66=0,0,IF(C66=0,1,E66/C66))</f>
        <v>-0.1235911761872652</v>
      </c>
      <c r="G66" s="73">
        <f t="shared" si="3"/>
        <v>10381</v>
      </c>
      <c r="H66" s="73">
        <f t="shared" ca="1" si="3"/>
        <v>9098</v>
      </c>
      <c r="I66" s="73">
        <f t="shared" ca="1" si="3"/>
        <v>-1283</v>
      </c>
      <c r="J66" s="19">
        <f ca="1">IF(I66=0,0,IF(G66=0,1,I66/G66))</f>
        <v>-0.1235911761872652</v>
      </c>
      <c r="K66" s="73">
        <f t="shared" si="4"/>
        <v>10479</v>
      </c>
      <c r="L66" s="73">
        <f t="shared" ca="1" si="4"/>
        <v>8494</v>
      </c>
      <c r="M66" s="73">
        <f t="shared" ca="1" si="4"/>
        <v>-1985</v>
      </c>
      <c r="N66" s="19">
        <f ca="1">IF(M66=0,0,IF(K66=0,1,M66/K66))</f>
        <v>-0.18942647199160226</v>
      </c>
      <c r="O66" s="73">
        <f t="shared" si="5"/>
        <v>20860</v>
      </c>
      <c r="P66" s="73">
        <f t="shared" ca="1" si="5"/>
        <v>17592</v>
      </c>
      <c r="Q66" s="73">
        <f t="shared" ca="1" si="5"/>
        <v>-3268</v>
      </c>
      <c r="R66" s="19">
        <f ca="1">IF(Q66=0,0,IF(O66=0,1,Q66/O66))</f>
        <v>-0.15666347075743048</v>
      </c>
      <c r="S66" s="73">
        <f t="shared" si="6"/>
        <v>10818</v>
      </c>
      <c r="T66" s="73">
        <f t="shared" ca="1" si="6"/>
        <v>9457</v>
      </c>
      <c r="U66" s="73">
        <f t="shared" ca="1" si="6"/>
        <v>-1361</v>
      </c>
      <c r="V66" s="19">
        <f ca="1">IF(U66=0,0,IF(S66=0,1,U66/S66))</f>
        <v>-0.12580883712331301</v>
      </c>
      <c r="W66" s="73">
        <f t="shared" si="7"/>
        <v>31678</v>
      </c>
      <c r="X66" s="73">
        <f t="shared" ca="1" si="7"/>
        <v>27049</v>
      </c>
      <c r="Y66" s="73">
        <f t="shared" ca="1" si="7"/>
        <v>-4629</v>
      </c>
      <c r="Z66" s="19">
        <f ca="1">IF(Y66=0,0,IF(W66=0,1,Y66/W66))</f>
        <v>-0.14612664940968495</v>
      </c>
      <c r="AA66" s="73">
        <f t="shared" si="8"/>
        <v>11115</v>
      </c>
      <c r="AB66" s="73">
        <f t="shared" ca="1" si="8"/>
        <v>10102</v>
      </c>
      <c r="AC66" s="73">
        <f t="shared" ca="1" si="8"/>
        <v>-1013</v>
      </c>
      <c r="AD66" s="19">
        <f ca="1">IF(AC66=0,0,IF(AA66=0,1,AC66/AA66))</f>
        <v>-9.1138101664417451E-2</v>
      </c>
      <c r="AE66" s="73">
        <f t="shared" si="9"/>
        <v>42793</v>
      </c>
      <c r="AF66" s="73">
        <f t="shared" ca="1" si="9"/>
        <v>37151</v>
      </c>
      <c r="AG66" s="73">
        <f t="shared" ca="1" si="9"/>
        <v>-5642</v>
      </c>
      <c r="AH66" s="19">
        <f ca="1">IF(AG66=0,0,IF(AE66=0,1,AG66/AE66))</f>
        <v>-0.13184399317645409</v>
      </c>
      <c r="AI66" s="73">
        <f t="shared" si="10"/>
        <v>15927</v>
      </c>
      <c r="AJ66" s="73">
        <f t="shared" ca="1" si="10"/>
        <v>13786</v>
      </c>
      <c r="AK66" s="73">
        <f t="shared" ca="1" si="10"/>
        <v>-2141</v>
      </c>
      <c r="AL66" s="19">
        <f ca="1">IF(AK66=0,0,IF(AI66=0,1,AK66/AI66))</f>
        <v>-0.13442581779368368</v>
      </c>
      <c r="AM66" s="73">
        <f t="shared" si="11"/>
        <v>58720</v>
      </c>
      <c r="AN66" s="73">
        <f t="shared" ca="1" si="11"/>
        <v>50937</v>
      </c>
      <c r="AO66" s="73">
        <f t="shared" ca="1" si="11"/>
        <v>-7783</v>
      </c>
      <c r="AP66" s="19">
        <f ca="1">IF(AO66=0,0,IF(AM66=0,1,AO66/AM66))</f>
        <v>-0.13254427792915532</v>
      </c>
      <c r="AQ66" s="73">
        <f t="shared" si="12"/>
        <v>18768</v>
      </c>
      <c r="AR66" s="73">
        <f t="shared" ca="1" si="12"/>
        <v>16856</v>
      </c>
      <c r="AS66" s="73">
        <f t="shared" ca="1" si="12"/>
        <v>-1912</v>
      </c>
      <c r="AT66" s="19">
        <f ca="1">IF(AS66=0,0,IF(AQ66=0,1,AS66/AQ66))</f>
        <v>-0.10187553282182438</v>
      </c>
      <c r="AU66" s="73">
        <f t="shared" si="13"/>
        <v>77488</v>
      </c>
      <c r="AV66" s="73">
        <f t="shared" ca="1" si="13"/>
        <v>67793</v>
      </c>
      <c r="AW66" s="73">
        <f t="shared" ca="1" si="13"/>
        <v>-9695</v>
      </c>
      <c r="AX66" s="19">
        <f ca="1">IF(AW66=0,0,IF(AU66=0,1,AW66/AU66))</f>
        <v>-0.12511614701631221</v>
      </c>
      <c r="AY66" s="73">
        <f t="shared" si="14"/>
        <v>20716</v>
      </c>
      <c r="AZ66" s="73">
        <f t="shared" ca="1" si="14"/>
        <v>19487</v>
      </c>
      <c r="BA66" s="73">
        <f t="shared" ca="1" si="14"/>
        <v>-1229</v>
      </c>
      <c r="BB66" s="19">
        <f ca="1">IF(BA66=0,0,IF(AY66=0,1,BA66/AY66))</f>
        <v>-5.9326124734504729E-2</v>
      </c>
      <c r="BC66" s="73">
        <f t="shared" si="15"/>
        <v>98204</v>
      </c>
      <c r="BD66" s="73">
        <f t="shared" ca="1" si="15"/>
        <v>87280</v>
      </c>
      <c r="BE66" s="73">
        <f t="shared" ca="1" si="15"/>
        <v>-10924</v>
      </c>
      <c r="BF66" s="19">
        <f ca="1">IF(BE66=0,0,IF(BC66=0,1,BE66/BC66))</f>
        <v>-0.11123783145289398</v>
      </c>
      <c r="BG66" s="73">
        <f t="shared" si="16"/>
        <v>22066</v>
      </c>
      <c r="BH66" s="73">
        <f t="shared" ca="1" si="16"/>
        <v>22119</v>
      </c>
      <c r="BI66" s="73">
        <f t="shared" ca="1" si="16"/>
        <v>53</v>
      </c>
      <c r="BJ66" s="19">
        <f ca="1">IF(BI66=0,0,IF(BG66=0,1,BI66/BG66))</f>
        <v>2.4018852533309164E-3</v>
      </c>
      <c r="BK66" s="73">
        <f t="shared" si="17"/>
        <v>120270</v>
      </c>
      <c r="BL66" s="73">
        <f t="shared" ca="1" si="17"/>
        <v>109399</v>
      </c>
      <c r="BM66" s="73">
        <f t="shared" ca="1" si="17"/>
        <v>-10871</v>
      </c>
      <c r="BN66" s="19">
        <f ca="1">IF(BM66=0,0,IF(BK66=0,1,BM66/BK66))</f>
        <v>-9.038829300740002E-2</v>
      </c>
      <c r="BO66" s="73">
        <f t="shared" si="18"/>
        <v>17256</v>
      </c>
      <c r="BP66" s="73">
        <f t="shared" ca="1" si="18"/>
        <v>17115</v>
      </c>
      <c r="BQ66" s="73">
        <f t="shared" ca="1" si="18"/>
        <v>-141</v>
      </c>
      <c r="BR66" s="19">
        <f ca="1">IF(BQ66=0,0,IF(BO66=0,1,BQ66/BO66))</f>
        <v>-8.1710709318497908E-3</v>
      </c>
      <c r="BS66" s="73">
        <f t="shared" si="19"/>
        <v>137526</v>
      </c>
      <c r="BT66" s="73">
        <f t="shared" ca="1" si="19"/>
        <v>126514</v>
      </c>
      <c r="BU66" s="73">
        <f t="shared" ca="1" si="19"/>
        <v>-11012</v>
      </c>
      <c r="BV66" s="19">
        <f ca="1">IF(BU66=0,0,IF(BS66=0,1,BU66/BS66))</f>
        <v>-8.0072131815074971E-2</v>
      </c>
      <c r="BW66" s="73">
        <f t="shared" si="20"/>
        <v>14072</v>
      </c>
      <c r="BX66" s="73">
        <f t="shared" ca="1" si="20"/>
        <v>13535</v>
      </c>
      <c r="BY66" s="73">
        <f t="shared" ca="1" si="20"/>
        <v>-537</v>
      </c>
      <c r="BZ66" s="19">
        <f ca="1">IF(BY66=0,0,IF(BW66=0,1,BY66/BW66))</f>
        <v>-3.8160886867538373E-2</v>
      </c>
      <c r="CA66" s="73">
        <f t="shared" si="21"/>
        <v>151598</v>
      </c>
      <c r="CB66" s="73">
        <f t="shared" ca="1" si="21"/>
        <v>140049</v>
      </c>
      <c r="CC66" s="73">
        <f t="shared" ca="1" si="21"/>
        <v>-11549</v>
      </c>
      <c r="CD66" s="19">
        <f ca="1">IF(CC66=0,0,IF(CA66=0,1,CC66/CA66))</f>
        <v>-7.6181743822477874E-2</v>
      </c>
      <c r="CE66" s="73">
        <f t="shared" si="22"/>
        <v>9809</v>
      </c>
      <c r="CF66" s="73">
        <f t="shared" ca="1" si="22"/>
        <v>9635</v>
      </c>
      <c r="CG66" s="73">
        <f t="shared" ca="1" si="22"/>
        <v>-174</v>
      </c>
      <c r="CH66" s="19">
        <f ca="1">IF(CG66=0,0,IF(CE66=0,1,CG66/CE66))</f>
        <v>-1.7738811295748801E-2</v>
      </c>
      <c r="CI66" s="73">
        <f t="shared" si="23"/>
        <v>161407</v>
      </c>
      <c r="CJ66" s="73">
        <f t="shared" ca="1" si="23"/>
        <v>149684</v>
      </c>
      <c r="CK66" s="73">
        <f t="shared" ca="1" si="23"/>
        <v>-11723</v>
      </c>
      <c r="CL66" s="19">
        <f ca="1">IF(CK66=0,0,IF(CI66=0,1,CK66/CI66))</f>
        <v>-7.2630059415019169E-2</v>
      </c>
      <c r="CM66" s="73">
        <f t="shared" si="24"/>
        <v>9011</v>
      </c>
      <c r="CN66" s="73">
        <f t="shared" ca="1" si="24"/>
        <v>8466</v>
      </c>
      <c r="CO66" s="73">
        <f t="shared" ca="1" si="24"/>
        <v>-545</v>
      </c>
      <c r="CP66" s="19">
        <f ca="1">IF(CO66=0,0,IF(CM66=0,1,CO66/CM66))</f>
        <v>-6.0481633558983464E-2</v>
      </c>
      <c r="CQ66" s="73">
        <f t="shared" si="25"/>
        <v>170418</v>
      </c>
      <c r="CR66" s="73">
        <f t="shared" ca="1" si="25"/>
        <v>158150</v>
      </c>
      <c r="CS66" s="73">
        <f t="shared" ca="1" si="25"/>
        <v>-12268</v>
      </c>
      <c r="CT66" s="19">
        <f ca="1">IF(CS66=0,0,IF(CQ66=0,1,CS66/CQ66))</f>
        <v>-7.1987700829724555E-2</v>
      </c>
    </row>
    <row r="67" spans="1:98" s="7" customFormat="1">
      <c r="B67" s="27" t="s">
        <v>20</v>
      </c>
      <c r="C67" s="12">
        <f>SUM(C64:C66)</f>
        <v>2610097</v>
      </c>
      <c r="D67" s="86">
        <f ca="1">SUM(D64:D66)</f>
        <v>2665926</v>
      </c>
      <c r="E67" s="12">
        <f ca="1">SUM(E64:E66)</f>
        <v>55829</v>
      </c>
      <c r="F67" s="13">
        <f ca="1">IF(E67=0,0,IF(C67=0,1,E67/C67))</f>
        <v>2.1389626515796158E-2</v>
      </c>
      <c r="G67" s="12">
        <f>SUM(G64:G66)</f>
        <v>2610097</v>
      </c>
      <c r="H67" s="86">
        <f ca="1">SUM(H64:H66)</f>
        <v>2665926</v>
      </c>
      <c r="I67" s="12">
        <f ca="1">SUM(I64:I66)</f>
        <v>55829</v>
      </c>
      <c r="J67" s="13">
        <f ca="1">IF(I67=0,0,IF(G67=0,1,I67/G67))</f>
        <v>2.1389626515796158E-2</v>
      </c>
      <c r="K67" s="12">
        <f>SUM(K64:K66)</f>
        <v>2620556</v>
      </c>
      <c r="L67" s="86">
        <f ca="1">SUM(L64:L66)</f>
        <v>2505111</v>
      </c>
      <c r="M67" s="12">
        <f ca="1">SUM(M64:M66)</f>
        <v>-115445</v>
      </c>
      <c r="N67" s="13">
        <f ca="1">IF(M67=0,0,IF(K67=0,1,M67/K67))</f>
        <v>-4.4053628313991379E-2</v>
      </c>
      <c r="O67" s="12">
        <f>SUM(O64:O66)</f>
        <v>5230653</v>
      </c>
      <c r="P67" s="85">
        <f ca="1">SUM(P64:P66)</f>
        <v>5171037</v>
      </c>
      <c r="Q67" s="12">
        <f ca="1">SUM(Q64:Q66)</f>
        <v>-59616</v>
      </c>
      <c r="R67" s="13">
        <f ca="1">IF(Q67=0,0,IF(O67=0,1,Q67/O67))</f>
        <v>-1.1397429728181165E-2</v>
      </c>
      <c r="S67" s="12">
        <f>SUM(S64:S66)</f>
        <v>3071372</v>
      </c>
      <c r="T67" s="85">
        <f ca="1">SUM(T64:T66)</f>
        <v>3058247</v>
      </c>
      <c r="U67" s="12">
        <f ca="1">SUM(U64:U66)</f>
        <v>-13125</v>
      </c>
      <c r="V67" s="13">
        <f ca="1">IF(U67=0,0,IF(S67=0,1,U67/S67))</f>
        <v>-4.2733345228126059E-3</v>
      </c>
      <c r="W67" s="12">
        <f>SUM(W64:W66)</f>
        <v>8302025</v>
      </c>
      <c r="X67" s="85">
        <f ca="1">SUM(X64:X66)</f>
        <v>8229284</v>
      </c>
      <c r="Y67" s="12">
        <f ca="1">SUM(Y64:Y66)</f>
        <v>-72741</v>
      </c>
      <c r="Z67" s="13">
        <f ca="1">IF(Y67=0,0,IF(W67=0,1,Y67/W67))</f>
        <v>-8.7618382262158925E-3</v>
      </c>
      <c r="AA67" s="12">
        <f>SUM(AA64:AA66)</f>
        <v>3059826</v>
      </c>
      <c r="AB67" s="85">
        <f ca="1">SUM(AB64:AB66)</f>
        <v>2971312</v>
      </c>
      <c r="AC67" s="12">
        <f ca="1">SUM(AC64:AC66)</f>
        <v>-88514</v>
      </c>
      <c r="AD67" s="13">
        <f ca="1">IF(AC67=0,0,IF(AA67=0,1,AC67/AA67))</f>
        <v>-2.8927788704325018E-2</v>
      </c>
      <c r="AE67" s="12">
        <f>SUM(AE64:AE66)</f>
        <v>11361851</v>
      </c>
      <c r="AF67" s="85">
        <f ca="1">SUM(AF64:AF66)</f>
        <v>11200596</v>
      </c>
      <c r="AG67" s="12">
        <f ca="1">SUM(AG64:AG66)</f>
        <v>-161255</v>
      </c>
      <c r="AH67" s="13">
        <f ca="1">IF(AG67=0,0,IF(AE67=0,1,AG67/AE67))</f>
        <v>-1.4192669838743704E-2</v>
      </c>
      <c r="AI67" s="12">
        <f>SUM(AI64:AI66)</f>
        <v>3240599</v>
      </c>
      <c r="AJ67" s="85">
        <f ca="1">SUM(AJ64:AJ66)</f>
        <v>3269537</v>
      </c>
      <c r="AK67" s="12">
        <f ca="1">SUM(AK64:AK66)</f>
        <v>28938</v>
      </c>
      <c r="AL67" s="13">
        <f ca="1">IF(AK67=0,0,IF(AI67=0,1,AK67/AI67))</f>
        <v>8.9298305652751233E-3</v>
      </c>
      <c r="AM67" s="12">
        <f>SUM(AM64:AM66)</f>
        <v>14602450</v>
      </c>
      <c r="AN67" s="85">
        <f ca="1">SUM(AN64:AN66)</f>
        <v>14470133</v>
      </c>
      <c r="AO67" s="12">
        <f ca="1">SUM(AO64:AO66)</f>
        <v>-132317</v>
      </c>
      <c r="AP67" s="13">
        <f ca="1">IF(AO67=0,0,IF(AM67=0,1,AO67/AM67))</f>
        <v>-9.0612876606322914E-3</v>
      </c>
      <c r="AQ67" s="12">
        <f>SUM(AQ64:AQ66)</f>
        <v>3341954</v>
      </c>
      <c r="AR67" s="85">
        <f ca="1">SUM(AR64:AR66)</f>
        <v>3297137</v>
      </c>
      <c r="AS67" s="12">
        <f ca="1">SUM(AS64:AS66)</f>
        <v>-44817</v>
      </c>
      <c r="AT67" s="13">
        <f ca="1">IF(AS67=0,0,IF(AQ67=0,1,AS67/AQ67))</f>
        <v>-1.341041797702781E-2</v>
      </c>
      <c r="AU67" s="12">
        <f>SUM(AU64:AU66)</f>
        <v>17944404</v>
      </c>
      <c r="AV67" s="85">
        <f ca="1">SUM(AV64:AV66)</f>
        <v>17767270</v>
      </c>
      <c r="AW67" s="12">
        <f ca="1">SUM(AW64:AW66)</f>
        <v>-177134</v>
      </c>
      <c r="AX67" s="13">
        <f ca="1">IF(AW67=0,0,IF(AU67=0,1,AW67/AU67))</f>
        <v>-9.871266830595209E-3</v>
      </c>
      <c r="AY67" s="12">
        <f>SUM(AY64:AY66)</f>
        <v>3672697</v>
      </c>
      <c r="AZ67" s="85">
        <f ca="1">SUM(AZ64:AZ66)</f>
        <v>3662528</v>
      </c>
      <c r="BA67" s="12">
        <f ca="1">SUM(BA64:BA66)</f>
        <v>-10169</v>
      </c>
      <c r="BB67" s="13">
        <f ca="1">IF(BA67=0,0,IF(AY67=0,1,BA67/AY67))</f>
        <v>-2.7688099508344959E-3</v>
      </c>
      <c r="BC67" s="12">
        <f>SUM(BC64:BC66)</f>
        <v>21617101</v>
      </c>
      <c r="BD67" s="85">
        <f ca="1">SUM(BD64:BD66)</f>
        <v>21429798</v>
      </c>
      <c r="BE67" s="12">
        <f ca="1">SUM(BE64:BE66)</f>
        <v>-187303</v>
      </c>
      <c r="BF67" s="13">
        <f ca="1">IF(BE67=0,0,IF(BC67=0,1,BE67/BC67))</f>
        <v>-8.6645753285789807E-3</v>
      </c>
      <c r="BG67" s="12">
        <f>SUM(BG64:BG66)</f>
        <v>3966598</v>
      </c>
      <c r="BH67" s="85">
        <f ca="1">SUM(BH64:BH66)</f>
        <v>3924272</v>
      </c>
      <c r="BI67" s="12">
        <f ca="1">SUM(BI64:BI66)</f>
        <v>-42326</v>
      </c>
      <c r="BJ67" s="13">
        <f ca="1">IF(BI67=0,0,IF(BG67=0,1,BI67/BG67))</f>
        <v>-1.067060488610139E-2</v>
      </c>
      <c r="BK67" s="12">
        <f>SUM(BK64:BK66)</f>
        <v>25583699</v>
      </c>
      <c r="BL67" s="85">
        <f ca="1">SUM(BL64:BL66)</f>
        <v>25354070</v>
      </c>
      <c r="BM67" s="12">
        <f ca="1">SUM(BM64:BM66)</f>
        <v>-229629</v>
      </c>
      <c r="BN67" s="13">
        <f ca="1">IF(BM67=0,0,IF(BK67=0,1,BM67/BK67))</f>
        <v>-8.9755980947086658E-3</v>
      </c>
      <c r="BO67" s="12">
        <f>SUM(BO64:BO66)</f>
        <v>3245687</v>
      </c>
      <c r="BP67" s="85">
        <f ca="1">SUM(BP64:BP66)</f>
        <v>3186847</v>
      </c>
      <c r="BQ67" s="12">
        <f ca="1">SUM(BQ64:BQ66)</f>
        <v>-58840</v>
      </c>
      <c r="BR67" s="13">
        <f ca="1">IF(BQ67=0,0,IF(BO67=0,1,BQ67/BO67))</f>
        <v>-1.8128673528901587E-2</v>
      </c>
      <c r="BS67" s="12">
        <f>SUM(BS64:BS66)</f>
        <v>28829386</v>
      </c>
      <c r="BT67" s="85">
        <f ca="1">SUM(BT64:BT66)</f>
        <v>28540917</v>
      </c>
      <c r="BU67" s="12">
        <f ca="1">SUM(BU64:BU66)</f>
        <v>-288469</v>
      </c>
      <c r="BV67" s="13">
        <f ca="1">IF(BU67=0,0,IF(BS67=0,1,BU67/BS67))</f>
        <v>-1.0006075051338242E-2</v>
      </c>
      <c r="BW67" s="12">
        <f>SUM(BW64:BW66)</f>
        <v>3189138</v>
      </c>
      <c r="BX67" s="85">
        <f ca="1">SUM(BX64:BX66)</f>
        <v>3228976</v>
      </c>
      <c r="BY67" s="12">
        <f ca="1">SUM(BY64:BY66)</f>
        <v>39838</v>
      </c>
      <c r="BZ67" s="13">
        <f ca="1">IF(BY67=0,0,IF(BW67=0,1,BY67/BW67))</f>
        <v>1.2491776774789928E-2</v>
      </c>
      <c r="CA67" s="12">
        <f>SUM(CA64:CA66)</f>
        <v>32018524</v>
      </c>
      <c r="CB67" s="85">
        <f ca="1">SUM(CB64:CB66)</f>
        <v>31769893</v>
      </c>
      <c r="CC67" s="12">
        <f ca="1">SUM(CC64:CC66)</f>
        <v>-248631</v>
      </c>
      <c r="CD67" s="13">
        <f ca="1">IF(CC67=0,0,IF(CA67=0,1,CC67/CA67))</f>
        <v>-7.7652236561560426E-3</v>
      </c>
      <c r="CE67" s="12">
        <f>SUM(CE64:CE66)</f>
        <v>3046635</v>
      </c>
      <c r="CF67" s="86">
        <f ca="1">SUM(CF64:CF66)</f>
        <v>2985410</v>
      </c>
      <c r="CG67" s="12">
        <f ca="1">SUM(CG64:CG66)</f>
        <v>-61225</v>
      </c>
      <c r="CH67" s="13">
        <f ca="1">IF(CG67=0,0,IF(CE67=0,1,CG67/CE67))</f>
        <v>-2.0095941916245301E-2</v>
      </c>
      <c r="CI67" s="12">
        <f>SUM(CI64:CI66)</f>
        <v>35065159</v>
      </c>
      <c r="CJ67" s="86">
        <f ca="1">SUM(CJ64:CJ66)</f>
        <v>34755303</v>
      </c>
      <c r="CK67" s="12">
        <f ca="1">SUM(CK64:CK66)</f>
        <v>-309856</v>
      </c>
      <c r="CL67" s="13">
        <f ca="1">IF(CK67=0,0,IF(CI67=0,1,CK67/CI67))</f>
        <v>-8.8365776410710122E-3</v>
      </c>
      <c r="CM67" s="12">
        <f>SUM(CM64:CM66)</f>
        <v>2886840</v>
      </c>
      <c r="CN67" s="86">
        <f ca="1">SUM(CN64:CN66)</f>
        <v>2856908</v>
      </c>
      <c r="CO67" s="12">
        <f ca="1">SUM(CO64:CO66)</f>
        <v>-29932</v>
      </c>
      <c r="CP67" s="13">
        <f ca="1">IF(CO67=0,0,IF(CM67=0,1,CO67/CM67))</f>
        <v>-1.0368430533039586E-2</v>
      </c>
      <c r="CQ67" s="12">
        <f>SUM(CQ64:CQ66)</f>
        <v>37951999</v>
      </c>
      <c r="CR67" s="86">
        <f ca="1">SUM(CR64:CR66)</f>
        <v>37612211</v>
      </c>
      <c r="CS67" s="12">
        <f ca="1">SUM(CS64:CS66)</f>
        <v>-339788</v>
      </c>
      <c r="CT67" s="13">
        <f ca="1">IF(CS67=0,0,IF(CQ67=0,1,CS67/CQ67))</f>
        <v>-8.953098886833339E-3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90" max="97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6" tint="-0.499984740745262"/>
  </sheetPr>
  <dimension ref="A1:DZ124"/>
  <sheetViews>
    <sheetView zoomScale="55" zoomScaleNormal="55" workbookViewId="0">
      <pane xSplit="2" ySplit="8" topLeftCell="C9" activePane="bottomRight" state="frozen"/>
      <selection activeCell="J85" sqref="J85"/>
      <selection pane="topRight" activeCell="J85" sqref="J85"/>
      <selection pane="bottomLeft" activeCell="J85" sqref="J85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44140625" bestFit="1" customWidth="1"/>
    <col min="4" max="4" width="16.88671875" customWidth="1"/>
    <col min="5" max="5" width="10" customWidth="1"/>
    <col min="6" max="6" width="8.609375" customWidth="1"/>
    <col min="7" max="7" width="14.88671875" customWidth="1"/>
    <col min="8" max="8" width="17.38671875" customWidth="1"/>
    <col min="9" max="9" width="10" customWidth="1"/>
    <col min="10" max="10" width="8.609375" customWidth="1"/>
    <col min="11" max="11" width="15" customWidth="1"/>
    <col min="12" max="12" width="16.44140625" customWidth="1"/>
    <col min="13" max="13" width="15" customWidth="1"/>
    <col min="14" max="14" width="8.609375" customWidth="1"/>
    <col min="15" max="15" width="15.88671875" customWidth="1"/>
    <col min="16" max="16" width="20.109375" customWidth="1"/>
    <col min="17" max="17" width="10" customWidth="1"/>
    <col min="18" max="18" width="8.609375" customWidth="1"/>
    <col min="19" max="19" width="15.109375" customWidth="1"/>
    <col min="20" max="20" width="14" customWidth="1"/>
    <col min="21" max="21" width="14.44140625" customWidth="1"/>
    <col min="22" max="22" width="11.609375" customWidth="1"/>
    <col min="23" max="23" width="13.38671875" customWidth="1"/>
    <col min="24" max="24" width="16.109375" customWidth="1"/>
    <col min="25" max="25" width="14.44140625" customWidth="1"/>
    <col min="26" max="26" width="12.109375" customWidth="1"/>
    <col min="27" max="27" width="13.609375" customWidth="1"/>
    <col min="28" max="28" width="16.109375" customWidth="1"/>
    <col min="29" max="29" width="13.38671875" customWidth="1"/>
    <col min="30" max="30" width="11.609375" customWidth="1"/>
    <col min="31" max="31" width="15.109375" customWidth="1"/>
    <col min="32" max="32" width="15.88671875" customWidth="1"/>
    <col min="33" max="33" width="11" customWidth="1"/>
    <col min="34" max="34" width="12.609375" customWidth="1"/>
    <col min="35" max="35" width="14.88671875" customWidth="1"/>
    <col min="36" max="36" width="16.38671875" customWidth="1"/>
    <col min="37" max="37" width="13" customWidth="1"/>
    <col min="38" max="38" width="11.5546875" customWidth="1"/>
    <col min="39" max="39" width="14" customWidth="1"/>
    <col min="40" max="40" width="16.44140625" customWidth="1"/>
    <col min="41" max="41" width="16.38671875" customWidth="1"/>
    <col min="42" max="42" width="12.109375" customWidth="1"/>
    <col min="43" max="43" width="14.109375" customWidth="1"/>
    <col min="44" max="44" width="16.88671875" customWidth="1"/>
    <col min="45" max="45" width="12.609375" customWidth="1"/>
    <col min="46" max="46" width="12.38671875" customWidth="1"/>
    <col min="47" max="47" width="14.38671875" customWidth="1"/>
    <col min="48" max="48" width="17.88671875" customWidth="1"/>
    <col min="49" max="49" width="11" customWidth="1"/>
    <col min="50" max="50" width="8.609375" customWidth="1"/>
    <col min="51" max="51" width="14.44140625" customWidth="1"/>
    <col min="52" max="52" width="16.609375" customWidth="1"/>
    <col min="53" max="53" width="16.109375" customWidth="1"/>
    <col min="54" max="54" width="14.609375" customWidth="1"/>
    <col min="55" max="55" width="15.88671875" customWidth="1"/>
    <col min="56" max="56" width="17.88671875" customWidth="1"/>
    <col min="57" max="57" width="11.609375" bestFit="1" customWidth="1"/>
    <col min="58" max="58" width="8.609375" customWidth="1"/>
    <col min="59" max="59" width="16.38671875" customWidth="1"/>
    <col min="60" max="60" width="18.44140625" customWidth="1"/>
    <col min="61" max="61" width="11.609375" customWidth="1"/>
    <col min="62" max="62" width="11.38671875" customWidth="1"/>
    <col min="63" max="63" width="15.38671875" customWidth="1"/>
    <col min="64" max="64" width="15.609375" customWidth="1"/>
    <col min="65" max="65" width="11.609375" bestFit="1" customWidth="1"/>
    <col min="66" max="66" width="8.609375" customWidth="1"/>
    <col min="67" max="67" width="14.609375" customWidth="1"/>
    <col min="68" max="68" width="15.38671875" bestFit="1" customWidth="1"/>
    <col min="69" max="69" width="13.44140625" customWidth="1"/>
    <col min="70" max="70" width="11.38671875" customWidth="1"/>
    <col min="71" max="71" width="12.88671875" customWidth="1"/>
    <col min="72" max="72" width="15.609375" customWidth="1"/>
    <col min="73" max="73" width="15.38671875" customWidth="1"/>
    <col min="74" max="74" width="8.609375" customWidth="1"/>
    <col min="75" max="75" width="11.609375" bestFit="1" customWidth="1"/>
    <col min="76" max="76" width="15.38671875" customWidth="1"/>
    <col min="77" max="77" width="12.44140625" bestFit="1" customWidth="1"/>
    <col min="78" max="78" width="10.38671875" bestFit="1" customWidth="1"/>
    <col min="79" max="79" width="12.609375" bestFit="1" customWidth="1"/>
    <col min="80" max="80" width="16.38671875" bestFit="1" customWidth="1"/>
    <col min="81" max="81" width="11.609375" bestFit="1" customWidth="1"/>
    <col min="82" max="82" width="8.609375" customWidth="1"/>
    <col min="83" max="83" width="13" customWidth="1"/>
    <col min="84" max="84" width="13.38671875" bestFit="1" customWidth="1"/>
    <col min="85" max="85" width="10.5546875" bestFit="1" customWidth="1"/>
    <col min="86" max="86" width="10.38671875" bestFit="1" customWidth="1"/>
    <col min="87" max="87" width="12.88671875" bestFit="1" customWidth="1"/>
    <col min="88" max="88" width="14.38671875" bestFit="1" customWidth="1"/>
    <col min="89" max="89" width="13.38671875" bestFit="1" customWidth="1"/>
    <col min="90" max="90" width="8.609375" customWidth="1"/>
    <col min="91" max="91" width="11.609375" bestFit="1" customWidth="1"/>
    <col min="92" max="92" width="13.5546875" bestFit="1" customWidth="1"/>
    <col min="93" max="93" width="12.109375" bestFit="1" customWidth="1"/>
    <col min="94" max="94" width="10.38671875" bestFit="1" customWidth="1"/>
    <col min="95" max="95" width="12.609375" bestFit="1" customWidth="1"/>
    <col min="96" max="96" width="14.5546875" bestFit="1" customWidth="1"/>
    <col min="97" max="97" width="13.38671875" bestFit="1" customWidth="1"/>
    <col min="98" max="98" width="9.5546875" bestFit="1" customWidth="1"/>
    <col min="100" max="100" width="8.88671875" customWidth="1"/>
    <col min="101" max="101" width="36.38671875" hidden="1" customWidth="1"/>
    <col min="102" max="102" width="14.38671875" hidden="1" customWidth="1"/>
    <col min="103" max="103" width="8.88671875" hidden="1" customWidth="1"/>
    <col min="104" max="104" width="9" hidden="1" customWidth="1"/>
    <col min="105" max="105" width="10.5546875" hidden="1" customWidth="1"/>
    <col min="106" max="111" width="9" hidden="1" customWidth="1"/>
    <col min="112" max="112" width="12" hidden="1" customWidth="1"/>
    <col min="113" max="113" width="9.88671875" hidden="1" customWidth="1"/>
    <col min="114" max="114" width="11.109375" hidden="1" customWidth="1"/>
    <col min="115" max="115" width="11.38671875" hidden="1" customWidth="1"/>
    <col min="116" max="117" width="1.44140625" hidden="1" customWidth="1"/>
    <col min="118" max="118" width="9" hidden="1" customWidth="1"/>
    <col min="119" max="119" width="10.5546875" hidden="1" customWidth="1"/>
    <col min="120" max="125" width="9" hidden="1" customWidth="1"/>
    <col min="126" max="126" width="12" hidden="1" customWidth="1"/>
    <col min="127" max="127" width="9.88671875" hidden="1" customWidth="1"/>
    <col min="128" max="128" width="11.109375" hidden="1" customWidth="1"/>
    <col min="129" max="129" width="11.38671875" hidden="1" customWidth="1"/>
  </cols>
  <sheetData>
    <row r="1" spans="1:130">
      <c r="A1" s="6" t="s">
        <v>76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2011 - 2012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2011</v>
      </c>
      <c r="DA7" s="69">
        <f t="shared" ref="DA7:DK7" si="0">+CZ7</f>
        <v>2011</v>
      </c>
      <c r="DB7" s="69">
        <f t="shared" si="0"/>
        <v>2011</v>
      </c>
      <c r="DC7" s="69">
        <f t="shared" si="0"/>
        <v>2011</v>
      </c>
      <c r="DD7" s="69">
        <f t="shared" si="0"/>
        <v>2011</v>
      </c>
      <c r="DE7" s="69">
        <f t="shared" si="0"/>
        <v>2011</v>
      </c>
      <c r="DF7" s="69">
        <f t="shared" si="0"/>
        <v>2011</v>
      </c>
      <c r="DG7" s="69">
        <f t="shared" si="0"/>
        <v>2011</v>
      </c>
      <c r="DH7" s="69">
        <f t="shared" si="0"/>
        <v>2011</v>
      </c>
      <c r="DI7" s="69">
        <f t="shared" si="0"/>
        <v>2011</v>
      </c>
      <c r="DJ7" s="69">
        <f t="shared" si="0"/>
        <v>2011</v>
      </c>
      <c r="DK7" s="69">
        <f t="shared" si="0"/>
        <v>2011</v>
      </c>
      <c r="DL7" s="69"/>
      <c r="DM7" s="69"/>
      <c r="DN7" s="69">
        <f>+$D$8</f>
        <v>2012</v>
      </c>
      <c r="DO7" s="69">
        <f t="shared" ref="DO7:DY7" si="1">+DN7</f>
        <v>2012</v>
      </c>
      <c r="DP7" s="69">
        <f t="shared" si="1"/>
        <v>2012</v>
      </c>
      <c r="DQ7" s="69">
        <f t="shared" si="1"/>
        <v>2012</v>
      </c>
      <c r="DR7" s="69">
        <f t="shared" si="1"/>
        <v>2012</v>
      </c>
      <c r="DS7" s="69">
        <f t="shared" si="1"/>
        <v>2012</v>
      </c>
      <c r="DT7" s="69">
        <f t="shared" si="1"/>
        <v>2012</v>
      </c>
      <c r="DU7" s="69">
        <f t="shared" si="1"/>
        <v>2012</v>
      </c>
      <c r="DV7" s="69">
        <f t="shared" si="1"/>
        <v>2012</v>
      </c>
      <c r="DW7" s="69">
        <f t="shared" si="1"/>
        <v>2012</v>
      </c>
      <c r="DX7" s="69">
        <f t="shared" si="1"/>
        <v>2012</v>
      </c>
      <c r="DY7" s="69">
        <f t="shared" si="1"/>
        <v>2012</v>
      </c>
    </row>
    <row r="8" spans="1:130" ht="18" thickBot="1">
      <c r="A8" s="16" t="s">
        <v>21</v>
      </c>
      <c r="B8" s="17" t="s">
        <v>33</v>
      </c>
      <c r="C8" s="20">
        <v>2011</v>
      </c>
      <c r="D8" s="21">
        <v>2012</v>
      </c>
      <c r="E8" s="22" t="s">
        <v>3</v>
      </c>
      <c r="F8" s="23" t="s">
        <v>4</v>
      </c>
      <c r="G8" s="20">
        <f>+$C$8</f>
        <v>2011</v>
      </c>
      <c r="H8" s="21">
        <f>+$D$8</f>
        <v>2012</v>
      </c>
      <c r="I8" s="22" t="s">
        <v>3</v>
      </c>
      <c r="J8" s="23" t="s">
        <v>4</v>
      </c>
      <c r="K8" s="20">
        <f>+$C$8</f>
        <v>2011</v>
      </c>
      <c r="L8" s="21">
        <f>+$D$8</f>
        <v>2012</v>
      </c>
      <c r="M8" s="22" t="s">
        <v>3</v>
      </c>
      <c r="N8" s="23" t="s">
        <v>4</v>
      </c>
      <c r="O8" s="20">
        <f>+$C$8</f>
        <v>2011</v>
      </c>
      <c r="P8" s="21">
        <f>+$D$8</f>
        <v>2012</v>
      </c>
      <c r="Q8" s="22" t="s">
        <v>3</v>
      </c>
      <c r="R8" s="23" t="s">
        <v>4</v>
      </c>
      <c r="S8" s="20">
        <f>+$C$8</f>
        <v>2011</v>
      </c>
      <c r="T8" s="21">
        <f>+$D$8</f>
        <v>2012</v>
      </c>
      <c r="U8" s="22" t="s">
        <v>3</v>
      </c>
      <c r="V8" s="23" t="s">
        <v>4</v>
      </c>
      <c r="W8" s="20">
        <f>+$C$8</f>
        <v>2011</v>
      </c>
      <c r="X8" s="21">
        <f>+$D$8</f>
        <v>2012</v>
      </c>
      <c r="Y8" s="22" t="s">
        <v>3</v>
      </c>
      <c r="Z8" s="23" t="s">
        <v>4</v>
      </c>
      <c r="AA8" s="20">
        <f>+$C$8</f>
        <v>2011</v>
      </c>
      <c r="AB8" s="21">
        <f>+$D$8</f>
        <v>2012</v>
      </c>
      <c r="AC8" s="22" t="s">
        <v>3</v>
      </c>
      <c r="AD8" s="23" t="s">
        <v>4</v>
      </c>
      <c r="AE8" s="20">
        <f>+$C$8</f>
        <v>2011</v>
      </c>
      <c r="AF8" s="21">
        <f>+$D$8</f>
        <v>2012</v>
      </c>
      <c r="AG8" s="22" t="s">
        <v>3</v>
      </c>
      <c r="AH8" s="23" t="s">
        <v>4</v>
      </c>
      <c r="AI8" s="20">
        <f>+$C$8</f>
        <v>2011</v>
      </c>
      <c r="AJ8" s="21">
        <f>+$D$8</f>
        <v>2012</v>
      </c>
      <c r="AK8" s="22" t="s">
        <v>3</v>
      </c>
      <c r="AL8" s="23" t="s">
        <v>4</v>
      </c>
      <c r="AM8" s="20">
        <f>+$C$8</f>
        <v>2011</v>
      </c>
      <c r="AN8" s="21">
        <f>+$D$8</f>
        <v>2012</v>
      </c>
      <c r="AO8" s="22" t="s">
        <v>3</v>
      </c>
      <c r="AP8" s="23" t="s">
        <v>4</v>
      </c>
      <c r="AQ8" s="20">
        <f>+$C$8</f>
        <v>2011</v>
      </c>
      <c r="AR8" s="21">
        <f>+$D$8</f>
        <v>2012</v>
      </c>
      <c r="AS8" s="22" t="s">
        <v>3</v>
      </c>
      <c r="AT8" s="23" t="s">
        <v>4</v>
      </c>
      <c r="AU8" s="20">
        <f>+$C$8</f>
        <v>2011</v>
      </c>
      <c r="AV8" s="21">
        <f>+$D$8</f>
        <v>2012</v>
      </c>
      <c r="AW8" s="22" t="s">
        <v>3</v>
      </c>
      <c r="AX8" s="23" t="s">
        <v>4</v>
      </c>
      <c r="AY8" s="20">
        <f>+$C$8</f>
        <v>2011</v>
      </c>
      <c r="AZ8" s="21">
        <f>+$D$8</f>
        <v>2012</v>
      </c>
      <c r="BA8" s="22" t="s">
        <v>3</v>
      </c>
      <c r="BB8" s="23" t="s">
        <v>4</v>
      </c>
      <c r="BC8" s="20">
        <f>+$C$8</f>
        <v>2011</v>
      </c>
      <c r="BD8" s="21">
        <f>+$D$8</f>
        <v>2012</v>
      </c>
      <c r="BE8" s="22" t="s">
        <v>3</v>
      </c>
      <c r="BF8" s="23" t="s">
        <v>4</v>
      </c>
      <c r="BG8" s="20">
        <f>+$C$8</f>
        <v>2011</v>
      </c>
      <c r="BH8" s="21">
        <f>+$D$8</f>
        <v>2012</v>
      </c>
      <c r="BI8" s="22" t="s">
        <v>3</v>
      </c>
      <c r="BJ8" s="23" t="s">
        <v>4</v>
      </c>
      <c r="BK8" s="20">
        <f>+$C$8</f>
        <v>2011</v>
      </c>
      <c r="BL8" s="21">
        <f>+$D$8</f>
        <v>2012</v>
      </c>
      <c r="BM8" s="22" t="s">
        <v>3</v>
      </c>
      <c r="BN8" s="23" t="s">
        <v>4</v>
      </c>
      <c r="BO8" s="20">
        <f>+$C$8</f>
        <v>2011</v>
      </c>
      <c r="BP8" s="21">
        <f>+$D$8</f>
        <v>2012</v>
      </c>
      <c r="BQ8" s="22" t="s">
        <v>3</v>
      </c>
      <c r="BR8" s="23" t="s">
        <v>4</v>
      </c>
      <c r="BS8" s="20">
        <f>+$C$8</f>
        <v>2011</v>
      </c>
      <c r="BT8" s="21">
        <f>+$D$8</f>
        <v>2012</v>
      </c>
      <c r="BU8" s="22" t="s">
        <v>3</v>
      </c>
      <c r="BV8" s="23" t="s">
        <v>4</v>
      </c>
      <c r="BW8" s="20">
        <f>+$C$8</f>
        <v>2011</v>
      </c>
      <c r="BX8" s="21">
        <f>+$D$8</f>
        <v>2012</v>
      </c>
      <c r="BY8" s="22" t="s">
        <v>3</v>
      </c>
      <c r="BZ8" s="23" t="s">
        <v>4</v>
      </c>
      <c r="CA8" s="20">
        <f>+$C$8</f>
        <v>2011</v>
      </c>
      <c r="CB8" s="21">
        <f>+$D$8</f>
        <v>2012</v>
      </c>
      <c r="CC8" s="22" t="s">
        <v>3</v>
      </c>
      <c r="CD8" s="23" t="s">
        <v>4</v>
      </c>
      <c r="CE8" s="20">
        <f>+$C$8</f>
        <v>2011</v>
      </c>
      <c r="CF8" s="21">
        <f>+$D$8</f>
        <v>2012</v>
      </c>
      <c r="CG8" s="22" t="s">
        <v>3</v>
      </c>
      <c r="CH8" s="23" t="s">
        <v>4</v>
      </c>
      <c r="CI8" s="20">
        <f>+$C$8</f>
        <v>2011</v>
      </c>
      <c r="CJ8" s="21">
        <f>+$D$8</f>
        <v>2012</v>
      </c>
      <c r="CK8" s="22" t="s">
        <v>3</v>
      </c>
      <c r="CL8" s="23" t="s">
        <v>4</v>
      </c>
      <c r="CM8" s="20">
        <f>+$C$8</f>
        <v>2011</v>
      </c>
      <c r="CN8" s="21">
        <f>+$D$8</f>
        <v>2012</v>
      </c>
      <c r="CO8" s="22" t="s">
        <v>3</v>
      </c>
      <c r="CP8" s="23" t="s">
        <v>4</v>
      </c>
      <c r="CQ8" s="20">
        <f>+$C$8</f>
        <v>2011</v>
      </c>
      <c r="CR8" s="21">
        <f>+$D$8</f>
        <v>2012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339385</v>
      </c>
      <c r="D9" s="73">
        <f ca="1">OFFSET(CZ9,0,14,1,1)</f>
        <v>351181</v>
      </c>
      <c r="E9" s="18">
        <f ca="1">SUM(D9-C9)</f>
        <v>11796</v>
      </c>
      <c r="F9" s="19">
        <f ca="1">IF(E9=0,0,IF(C9=0,1,E9/C9))</f>
        <v>3.4756986902780028E-2</v>
      </c>
      <c r="G9" s="18">
        <f>SUMIF($C$6:F$6,G$5,$C9:F9)</f>
        <v>339385</v>
      </c>
      <c r="H9" s="73">
        <f ca="1">SUMIF($C$6:G$6,H$5,$C9:G9)</f>
        <v>351181</v>
      </c>
      <c r="I9" s="18">
        <f ca="1">SUM(H9-G9)</f>
        <v>11796</v>
      </c>
      <c r="J9" s="19">
        <f ca="1">IF(I9=0,0,IF(G9=0,1,I9/G9))</f>
        <v>3.4756986902780028E-2</v>
      </c>
      <c r="K9" s="18">
        <f>+DA9</f>
        <v>318336</v>
      </c>
      <c r="L9" s="73">
        <f ca="1">OFFSET(DA9,0,14,1,1)</f>
        <v>344819</v>
      </c>
      <c r="M9" s="18">
        <f ca="1">SUM(L9-K9)</f>
        <v>26483</v>
      </c>
      <c r="N9" s="19">
        <f ca="1">IF(M9=0,0,IF(K9=0,1,M9/K9))</f>
        <v>8.3191973260956981E-2</v>
      </c>
      <c r="O9" s="18">
        <f>SUMIF($C$6:N$6,O$5,$C9:N9)</f>
        <v>657721</v>
      </c>
      <c r="P9" s="73">
        <f ca="1">SUMIF($C$6:O$6,P$5,$C9:O9)</f>
        <v>696000</v>
      </c>
      <c r="Q9" s="18">
        <f ca="1">SUM(P9-O9)</f>
        <v>38279</v>
      </c>
      <c r="R9" s="19">
        <f ca="1">IF(Q9=0,0,IF(O9=0,1,Q9/O9))</f>
        <v>5.8199449310573935E-2</v>
      </c>
      <c r="S9" s="18">
        <f>+DB9</f>
        <v>402098</v>
      </c>
      <c r="T9" s="73">
        <f ca="1">OFFSET(DB9,0,14,1,1)</f>
        <v>403883</v>
      </c>
      <c r="U9" s="18">
        <f ca="1">SUM(T9-S9)</f>
        <v>1785</v>
      </c>
      <c r="V9" s="19">
        <f ca="1">IF(U9=0,0,IF(S9=0,1,U9/S9))</f>
        <v>4.439216310451681E-3</v>
      </c>
      <c r="W9" s="18">
        <f>SUMIF($C$6:V$6,W$5,$C9:V9)</f>
        <v>1059819</v>
      </c>
      <c r="X9" s="73">
        <f ca="1">SUMIF($C$6:W$6,X$5,$C9:W9)</f>
        <v>1099883</v>
      </c>
      <c r="Y9" s="18">
        <f ca="1">SUM(X9-W9)</f>
        <v>40064</v>
      </c>
      <c r="Z9" s="19">
        <f ca="1">IF(Y9=0,0,IF(W9=0,1,Y9/W9))</f>
        <v>3.7802681401258142E-2</v>
      </c>
      <c r="AA9" s="18">
        <f>+DC9</f>
        <v>392178</v>
      </c>
      <c r="AB9" s="73">
        <f ca="1">OFFSET(DC9,0,14,1,1)</f>
        <v>389075</v>
      </c>
      <c r="AC9" s="18">
        <f ca="1">SUM(AB9-AA9)</f>
        <v>-3103</v>
      </c>
      <c r="AD9" s="19">
        <f ca="1">IF(AC9=0,0,IF(AA9=0,1,AC9/AA9))</f>
        <v>-7.9122235311516707E-3</v>
      </c>
      <c r="AE9" s="18">
        <f>SUMIF($C$6:AD$6,AE$5,$C9:AD9)</f>
        <v>1451997</v>
      </c>
      <c r="AF9" s="73">
        <f ca="1">SUMIF($C$6:AE$6,AF$5,$C9:AE9)</f>
        <v>1488958</v>
      </c>
      <c r="AG9" s="18">
        <f ca="1">SUM(AF9-AE9)</f>
        <v>36961</v>
      </c>
      <c r="AH9" s="19">
        <f ca="1">IF(AG9=0,0,IF(AE9=0,1,AG9/AE9))</f>
        <v>2.5455286753347288E-2</v>
      </c>
      <c r="AI9" s="18">
        <f>+DD9</f>
        <v>400333</v>
      </c>
      <c r="AJ9" s="73">
        <f ca="1">OFFSET(DD9,0,14,1,1)</f>
        <v>419232</v>
      </c>
      <c r="AK9" s="18">
        <f ca="1">SUM(AJ9-AI9)</f>
        <v>18899</v>
      </c>
      <c r="AL9" s="19">
        <f ca="1">IF(AK9=0,0,IF(AI9=0,1,AK9/AI9))</f>
        <v>4.720819917418749E-2</v>
      </c>
      <c r="AM9" s="18">
        <f>SUMIF($C$6:AL$6,AM$5,$C9:AL9)</f>
        <v>1852330</v>
      </c>
      <c r="AN9" s="73">
        <f ca="1">SUMIF($C$6:AM$6,AN$5,$C9:AM9)</f>
        <v>1908190</v>
      </c>
      <c r="AO9" s="18">
        <f ca="1">SUM(AN9-AM9)</f>
        <v>55860</v>
      </c>
      <c r="AP9" s="19">
        <f ca="1">IF(AO9=0,0,IF(AM9=0,1,AO9/AM9))</f>
        <v>3.0156613562378195E-2</v>
      </c>
      <c r="AQ9" s="18">
        <f>+DE9</f>
        <v>394007</v>
      </c>
      <c r="AR9" s="73">
        <f ca="1">OFFSET(DE9,0,14,1,1)</f>
        <v>415082</v>
      </c>
      <c r="AS9" s="18">
        <f ca="1">SUM(AR9-AQ9)</f>
        <v>21075</v>
      </c>
      <c r="AT9" s="19">
        <f ca="1">IF(AS9=0,0,IF(AQ9=0,1,AS9/AQ9))</f>
        <v>5.3488897405376046E-2</v>
      </c>
      <c r="AU9" s="18">
        <f>SUMIF($C$6:AT$6,AU$5,$C9:AT9)</f>
        <v>2246337</v>
      </c>
      <c r="AV9" s="73">
        <f ca="1">SUMIF($C$6:AU$6,AV$5,$C9:AU9)</f>
        <v>2323272</v>
      </c>
      <c r="AW9" s="18">
        <f ca="1">SUM(AV9-AU9)</f>
        <v>76935</v>
      </c>
      <c r="AX9" s="19">
        <f ca="1">IF(AW9=0,0,IF(AU9=0,1,AW9/AU9))</f>
        <v>3.424909085324241E-2</v>
      </c>
      <c r="AY9" s="18">
        <f>+DF9</f>
        <v>423406</v>
      </c>
      <c r="AZ9" s="73">
        <f ca="1">OFFSET(DF9,0,14,1,1)</f>
        <v>421888</v>
      </c>
      <c r="BA9" s="18">
        <f ca="1">SUM(AZ9-AY9)</f>
        <v>-1518</v>
      </c>
      <c r="BB9" s="19">
        <f ca="1">IF(BA9=0,0,IF(AY9=0,1,BA9/AY9))</f>
        <v>-3.5852113574205372E-3</v>
      </c>
      <c r="BC9" s="18">
        <f>SUMIF($C$6:BB$6,BC$5,$C9:BB9)</f>
        <v>2669743</v>
      </c>
      <c r="BD9" s="73">
        <f ca="1">SUMIF($C$6:BC$6,BD$5,$C9:BC9)</f>
        <v>2745160</v>
      </c>
      <c r="BE9" s="18">
        <f ca="1">SUM(BD9-BC9)</f>
        <v>75417</v>
      </c>
      <c r="BF9" s="19">
        <f ca="1">IF(BE9=0,0,IF(BC9=0,1,BE9/BC9))</f>
        <v>2.8248786493681226E-2</v>
      </c>
      <c r="BG9" s="18">
        <f>+DG9</f>
        <v>424249</v>
      </c>
      <c r="BH9" s="73">
        <f ca="1">OFFSET(DG9,0,14,1,1)</f>
        <v>451571</v>
      </c>
      <c r="BI9" s="18">
        <f ca="1">SUM(BH9-BG9)</f>
        <v>27322</v>
      </c>
      <c r="BJ9" s="19">
        <f ca="1">IF(BI9=0,0,IF(BG9=0,1,BI9/BG9))</f>
        <v>6.4400858929543739E-2</v>
      </c>
      <c r="BK9" s="18">
        <f>SUMIF($C$6:BJ$6,BK$5,$C9:BJ9)</f>
        <v>3093992</v>
      </c>
      <c r="BL9" s="73">
        <f ca="1">SUMIF($C$6:BK$6,BL$5,$C9:BK9)</f>
        <v>3196731</v>
      </c>
      <c r="BM9" s="18">
        <f ca="1">SUM(BL9-BK9)</f>
        <v>102739</v>
      </c>
      <c r="BN9" s="19">
        <f ca="1">IF(BM9=0,0,IF(BK9=0,1,BM9/BK9))</f>
        <v>3.3205968211941078E-2</v>
      </c>
      <c r="BO9" s="18">
        <f>+DH9</f>
        <v>376332</v>
      </c>
      <c r="BP9" s="73">
        <f ca="1">OFFSET(DH9,0,14,1,1)</f>
        <v>399499</v>
      </c>
      <c r="BQ9" s="18">
        <f ca="1">SUM(BP9-BO9)</f>
        <v>23167</v>
      </c>
      <c r="BR9" s="19">
        <f ca="1">IF(BQ9=0,0,IF(BO9=0,1,BQ9/BO9))</f>
        <v>6.1560005527034639E-2</v>
      </c>
      <c r="BS9" s="18">
        <f>SUMIF($C$6:BR$6,BS$5,$C9:BR9)</f>
        <v>3470324</v>
      </c>
      <c r="BT9" s="73">
        <f ca="1">SUMIF($C$6:BS$6,BT$5,$C9:BS9)</f>
        <v>3596230</v>
      </c>
      <c r="BU9" s="18">
        <f ca="1">SUM(BT9-BS9)</f>
        <v>125906</v>
      </c>
      <c r="BV9" s="19">
        <f ca="1">IF(BU9=0,0,IF(BS9=0,1,BU9/BS9))</f>
        <v>3.6280762257356949E-2</v>
      </c>
      <c r="BW9" s="18">
        <f>+DI9</f>
        <v>400667</v>
      </c>
      <c r="BX9" s="73">
        <f ca="1">OFFSET(DI9,0,14,1,1)</f>
        <v>418515</v>
      </c>
      <c r="BY9" s="18">
        <f ca="1">SUM(BX9-BW9)</f>
        <v>17848</v>
      </c>
      <c r="BZ9" s="19">
        <f ca="1">IF(BY9=0,0,IF(BW9=0,1,BY9/BW9))</f>
        <v>4.4545720011880188E-2</v>
      </c>
      <c r="CA9" s="18">
        <f>SUMIF($C$6:BZ$6,CA$5,$C9:BZ9)</f>
        <v>3870991</v>
      </c>
      <c r="CB9" s="73">
        <f ca="1">SUMIF($C$6:CA$6,CB$5,$C9:CA9)</f>
        <v>4014745</v>
      </c>
      <c r="CC9" s="18">
        <f ca="1">SUM(CB9-CA9)</f>
        <v>143754</v>
      </c>
      <c r="CD9" s="19">
        <f ca="1">IF(CC9=0,0,IF(CA9=0,1,CC9/CA9))</f>
        <v>3.7136226873170204E-2</v>
      </c>
      <c r="CE9" s="18">
        <f>+DJ9</f>
        <v>373998</v>
      </c>
      <c r="CF9" s="73">
        <f ca="1">OFFSET(DJ9,0,14,1,1)</f>
        <v>397904</v>
      </c>
      <c r="CG9" s="18">
        <f ca="1">SUM(CF9-CE9)</f>
        <v>23906</v>
      </c>
      <c r="CH9" s="19">
        <f ca="1">IF(CG9=0,0,IF(CE9=0,1,CG9/CE9))</f>
        <v>6.392012791512254E-2</v>
      </c>
      <c r="CI9" s="18">
        <f>SUMIF($C$6:CH$6,CI$5,$C9:CH9)</f>
        <v>4244989</v>
      </c>
      <c r="CJ9" s="73">
        <f ca="1">SUMIF($C$6:CI$6,CJ$5,$C9:CI9)</f>
        <v>4412649</v>
      </c>
      <c r="CK9" s="18">
        <f ca="1">SUM(CJ9-CI9)</f>
        <v>167660</v>
      </c>
      <c r="CL9" s="19">
        <f ca="1">IF(CK9=0,0,IF(CI9=0,1,CK9/CI9))</f>
        <v>3.9495979848239889E-2</v>
      </c>
      <c r="CM9" s="18">
        <f>+DK9</f>
        <v>380810</v>
      </c>
      <c r="CN9" s="73">
        <f ca="1">OFFSET(DK9,0,14,1,1)</f>
        <v>387842</v>
      </c>
      <c r="CO9" s="18">
        <f ca="1">SUM(CN9-CM9)</f>
        <v>7032</v>
      </c>
      <c r="CP9" s="19">
        <f ca="1">IF(CO9=0,0,IF(CM9=0,1,CO9/CM9))</f>
        <v>1.8465901630734485E-2</v>
      </c>
      <c r="CQ9" s="18">
        <f>SUMIF($C$6:CP$6,CQ$5,$C9:CP9)</f>
        <v>4625799</v>
      </c>
      <c r="CR9" s="73">
        <f ca="1">SUMIF($C$6:CQ$6,CR$5,$C9:CQ9)</f>
        <v>4800491</v>
      </c>
      <c r="CS9" s="18">
        <f ca="1">SUM(CR9-CQ9)</f>
        <v>174692</v>
      </c>
      <c r="CT9" s="19">
        <f ca="1">IF(CS9=0,0,IF(CQ9=0,1,CS9/CQ9))</f>
        <v>3.7764719132846021E-2</v>
      </c>
      <c r="CW9" t="s">
        <v>5</v>
      </c>
      <c r="CX9" t="s">
        <v>6</v>
      </c>
      <c r="CZ9" s="74">
        <f>SUMIF(AMB!$A$93:$A$98,'2011-2012'!CZ$7,AMB!D$93:D$98)</f>
        <v>339385</v>
      </c>
      <c r="DA9" s="74">
        <f>SUMIF(AMB!$A$93:$A$98,'2011-2012'!DA$7,AMB!E$93:E$98)</f>
        <v>318336</v>
      </c>
      <c r="DB9" s="74">
        <f>SUMIF(AMB!$A$93:$A$98,'2011-2012'!DB$7,AMB!F$93:F$98)</f>
        <v>402098</v>
      </c>
      <c r="DC9" s="74">
        <f>SUMIF(AMB!$A$93:$A$98,'2011-2012'!DC$7,AMB!G$93:G$98)</f>
        <v>392178</v>
      </c>
      <c r="DD9" s="74">
        <f>SUMIF(AMB!$A$93:$A$98,'2011-2012'!DD$7,AMB!H$93:H$98)</f>
        <v>400333</v>
      </c>
      <c r="DE9" s="74">
        <f>SUMIF(AMB!$A$93:$A$98,'2011-2012'!DE$7,AMB!I$93:I$98)</f>
        <v>394007</v>
      </c>
      <c r="DF9" s="74">
        <f>SUMIF(AMB!$A$93:$A$98,'2011-2012'!DF$7,AMB!J$93:J$98)</f>
        <v>423406</v>
      </c>
      <c r="DG9" s="74">
        <f>SUMIF(AMB!$A$93:$A$98,'2011-2012'!DG$7,AMB!K$93:K$98)</f>
        <v>424249</v>
      </c>
      <c r="DH9" s="74">
        <f>SUMIF(AMB!$A$93:$A$98,'2011-2012'!DH$7,AMB!L$93:L$98)</f>
        <v>376332</v>
      </c>
      <c r="DI9" s="74">
        <f>SUMIF(AMB!$A$93:$A$98,'2011-2012'!DI$7,AMB!M$93:M$98)</f>
        <v>400667</v>
      </c>
      <c r="DJ9" s="74">
        <f>SUMIF(AMB!$A$93:$A$98,'2011-2012'!DJ$7,AMB!N$93:N$98)</f>
        <v>373998</v>
      </c>
      <c r="DK9" s="74">
        <f>SUMIF(AMB!$A$93:$A$98,'2011-2012'!DK$7,AMB!O$93:O$98)</f>
        <v>380810</v>
      </c>
      <c r="DN9" s="74">
        <f>SUMIF(AMB!$A$93:$A$99,'2011-2012'!DN$7,AMB!D$93:D$99)</f>
        <v>351181</v>
      </c>
      <c r="DO9" s="74">
        <f>SUMIF(AMB!$A$93:$A$99,'2011-2012'!DO$7,AMB!E$93:E$99)</f>
        <v>344819</v>
      </c>
      <c r="DP9" s="74">
        <f>SUMIF(AMB!$A$93:$A$99,'2011-2012'!DP$7,AMB!F$93:F$99)</f>
        <v>403883</v>
      </c>
      <c r="DQ9" s="74">
        <f>SUMIF(AMB!$A$93:$A$99,'2011-2012'!DQ$7,AMB!G$93:G$99)</f>
        <v>389075</v>
      </c>
      <c r="DR9" s="74">
        <f>SUMIF(AMB!$A$93:$A$99,'2011-2012'!DR$7,AMB!H$93:H$99)</f>
        <v>419232</v>
      </c>
      <c r="DS9" s="74">
        <f>SUMIF(AMB!$A$93:$A$99,'2011-2012'!DS$7,AMB!I$93:I$99)</f>
        <v>415082</v>
      </c>
      <c r="DT9" s="74">
        <f>SUMIF(AMB!$A$93:$A$99,'2011-2012'!DT$7,AMB!J$93:J$99)</f>
        <v>421888</v>
      </c>
      <c r="DU9" s="74">
        <f>SUMIF(AMB!$A$93:$A$99,'2011-2012'!DU$7,AMB!K$93:K$99)</f>
        <v>451571</v>
      </c>
      <c r="DV9" s="74">
        <f>SUMIF(AMB!$A$93:$A$99,'2011-2012'!DV$7,AMB!L$93:L$99)</f>
        <v>399499</v>
      </c>
      <c r="DW9" s="74">
        <f>SUMIF(AMB!$A$93:$A$99,'2011-2012'!DW$7,AMB!M$93:M$99)</f>
        <v>418515</v>
      </c>
      <c r="DX9" s="74">
        <f>SUMIF(AMB!$A$93:$A$99,'2011-2012'!DX$7,AMB!N$93:N$99)</f>
        <v>397904</v>
      </c>
      <c r="DY9" s="74">
        <f>SUMIF(AMB!$A$93:$A$99,'2011-2012'!DY$7,AMB!O$93:O$99)</f>
        <v>387842</v>
      </c>
    </row>
    <row r="10" spans="1:130">
      <c r="A10" s="84" t="str">
        <f>+CW11</f>
        <v>Ambassador Bridge</v>
      </c>
      <c r="B10" s="26" t="s">
        <v>7</v>
      </c>
      <c r="C10" s="18">
        <f>+CZ10</f>
        <v>219037</v>
      </c>
      <c r="D10" s="73">
        <f ca="1">OFFSET(CZ10,0,14,1,1)</f>
        <v>222494</v>
      </c>
      <c r="E10" s="18">
        <f ca="1">SUM(D10-C10)</f>
        <v>3457</v>
      </c>
      <c r="F10" s="19">
        <f ca="1">IF(E10=0,0,IF(C10=0,1,E10/C10))</f>
        <v>1.5782721640636058E-2</v>
      </c>
      <c r="G10" s="18">
        <f>SUMIF($C$6:F$6,G$5,$C10:F10)</f>
        <v>219037</v>
      </c>
      <c r="H10" s="73">
        <f ca="1">SUMIF($C$6:G$6,H$5,$C10:G10)</f>
        <v>222494</v>
      </c>
      <c r="I10" s="18">
        <f ca="1">SUM(H10-G10)</f>
        <v>3457</v>
      </c>
      <c r="J10" s="19">
        <f ca="1">IF(I10=0,0,IF(G10=0,1,I10/G10))</f>
        <v>1.5782721640636058E-2</v>
      </c>
      <c r="K10" s="18">
        <f>+DA10</f>
        <v>200857</v>
      </c>
      <c r="L10" s="73">
        <f ca="1">OFFSET(DA10,0,14,1,1)</f>
        <v>224988</v>
      </c>
      <c r="M10" s="18">
        <f ca="1">SUM(L10-K10)</f>
        <v>24131</v>
      </c>
      <c r="N10" s="19">
        <f ca="1">IF(M10=0,0,IF(K10=0,1,M10/K10))</f>
        <v>0.1201401992462299</v>
      </c>
      <c r="O10" s="18">
        <f>SUMIF($C$6:N$6,O$5,$C10:N10)</f>
        <v>419894</v>
      </c>
      <c r="P10" s="73">
        <f ca="1">SUMIF($C$6:O$6,P$5,$C10:O10)</f>
        <v>447482</v>
      </c>
      <c r="Q10" s="18">
        <f ca="1">SUM(P10-O10)</f>
        <v>27588</v>
      </c>
      <c r="R10" s="19">
        <f ca="1">IF(Q10=0,0,IF(O10=0,1,Q10/O10))</f>
        <v>6.570229629382654E-2</v>
      </c>
      <c r="S10" s="18">
        <f>+DB10</f>
        <v>242765</v>
      </c>
      <c r="T10" s="73">
        <f ca="1">OFFSET(DB10,0,14,1,1)</f>
        <v>244679</v>
      </c>
      <c r="U10" s="18">
        <f ca="1">SUM(T10-S10)</f>
        <v>1914</v>
      </c>
      <c r="V10" s="19">
        <f ca="1">IF(U10=0,0,IF(S10=0,1,U10/S10))</f>
        <v>7.8841678166127731E-3</v>
      </c>
      <c r="W10" s="18">
        <f>SUMIF($C$6:V$6,W$5,$C10:V10)</f>
        <v>662659</v>
      </c>
      <c r="X10" s="73">
        <f ca="1">SUMIF($C$6:W$6,X$5,$C10:W10)</f>
        <v>692161</v>
      </c>
      <c r="Y10" s="18">
        <f ca="1">SUM(X10-W10)</f>
        <v>29502</v>
      </c>
      <c r="Z10" s="19">
        <f ca="1">IF(Y10=0,0,IF(W10=0,1,Y10/W10))</f>
        <v>4.4520635802124474E-2</v>
      </c>
      <c r="AA10" s="18">
        <f>+DC10</f>
        <v>205726</v>
      </c>
      <c r="AB10" s="73">
        <f ca="1">OFFSET(DC10,0,14,1,1)</f>
        <v>231129</v>
      </c>
      <c r="AC10" s="18">
        <f ca="1">SUM(AB10-AA10)</f>
        <v>25403</v>
      </c>
      <c r="AD10" s="19">
        <f ca="1">IF(AC10=0,0,IF(AA10=0,1,AC10/AA10))</f>
        <v>0.1234797740684211</v>
      </c>
      <c r="AE10" s="18">
        <f>SUMIF($C$6:AD$6,AE$5,$C10:AD10)</f>
        <v>868385</v>
      </c>
      <c r="AF10" s="73">
        <f ca="1">SUMIF($C$6:AE$6,AF$5,$C10:AE10)</f>
        <v>923290</v>
      </c>
      <c r="AG10" s="18">
        <f ca="1">SUM(AF10-AE10)</f>
        <v>54905</v>
      </c>
      <c r="AH10" s="19">
        <f ca="1">IF(AG10=0,0,IF(AE10=0,1,AG10/AE10))</f>
        <v>6.3226564254334192E-2</v>
      </c>
      <c r="AI10" s="18">
        <f>+DD10</f>
        <v>216469</v>
      </c>
      <c r="AJ10" s="73">
        <f ca="1">OFFSET(DD10,0,14,1,1)</f>
        <v>217460</v>
      </c>
      <c r="AK10" s="18">
        <f ca="1">SUM(AJ10-AI10)</f>
        <v>991</v>
      </c>
      <c r="AL10" s="19">
        <f ca="1">IF(AK10=0,0,IF(AI10=0,1,AK10/AI10))</f>
        <v>4.5780227191884286E-3</v>
      </c>
      <c r="AM10" s="18">
        <f>SUMIF($C$6:AL$6,AM$5,$C10:AL10)</f>
        <v>1084854</v>
      </c>
      <c r="AN10" s="73">
        <f ca="1">SUMIF($C$6:AM$6,AN$5,$C10:AM10)</f>
        <v>1140750</v>
      </c>
      <c r="AO10" s="18">
        <f ca="1">SUM(AN10-AM10)</f>
        <v>55896</v>
      </c>
      <c r="AP10" s="19">
        <f ca="1">IF(AO10=0,0,IF(AM10=0,1,AO10/AM10))</f>
        <v>5.1523983872484226E-2</v>
      </c>
      <c r="AQ10" s="18">
        <f>+DE10</f>
        <v>227678</v>
      </c>
      <c r="AR10" s="73">
        <f ca="1">OFFSET(DE10,0,14,1,1)</f>
        <v>211075</v>
      </c>
      <c r="AS10" s="18">
        <f ca="1">SUM(AR10-AQ10)</f>
        <v>-16603</v>
      </c>
      <c r="AT10" s="19">
        <f ca="1">IF(AS10=0,0,IF(AQ10=0,1,AS10/AQ10))</f>
        <v>-7.2923163414998368E-2</v>
      </c>
      <c r="AU10" s="18">
        <f>SUMIF($C$6:AT$6,AU$5,$C10:AT10)</f>
        <v>1312532</v>
      </c>
      <c r="AV10" s="73">
        <f ca="1">SUMIF($C$6:AU$6,AV$5,$C10:AU10)</f>
        <v>1351825</v>
      </c>
      <c r="AW10" s="18">
        <f ca="1">SUM(AV10-AU10)</f>
        <v>39293</v>
      </c>
      <c r="AX10" s="19">
        <f ca="1">IF(AW10=0,0,IF(AU10=0,1,AW10/AU10))</f>
        <v>2.9936793921976759E-2</v>
      </c>
      <c r="AY10" s="18">
        <f>+DF10</f>
        <v>185108</v>
      </c>
      <c r="AZ10" s="73">
        <f ca="1">OFFSET(DF10,0,14,1,1)</f>
        <v>172875</v>
      </c>
      <c r="BA10" s="18">
        <f ca="1">SUM(AZ10-AY10)</f>
        <v>-12233</v>
      </c>
      <c r="BB10" s="19">
        <f ca="1">IF(BA10=0,0,IF(AY10=0,1,BA10/AY10))</f>
        <v>-6.6085744538323568E-2</v>
      </c>
      <c r="BC10" s="18">
        <f>SUMIF($C$6:BB$6,BC$5,$C10:BB10)</f>
        <v>1497640</v>
      </c>
      <c r="BD10" s="73">
        <f ca="1">SUMIF($C$6:BC$6,BD$5,$C10:BC10)</f>
        <v>1524700</v>
      </c>
      <c r="BE10" s="18">
        <f ca="1">SUM(BD10-BC10)</f>
        <v>27060</v>
      </c>
      <c r="BF10" s="19">
        <f ca="1">IF(BE10=0,0,IF(BC10=0,1,BE10/BC10))</f>
        <v>1.806842765951764E-2</v>
      </c>
      <c r="BG10" s="18">
        <f>+DG10</f>
        <v>235849</v>
      </c>
      <c r="BH10" s="73">
        <f ca="1">OFFSET(DG10,0,14,1,1)</f>
        <v>214758</v>
      </c>
      <c r="BI10" s="18">
        <f ca="1">SUM(BH10-BG10)</f>
        <v>-21091</v>
      </c>
      <c r="BJ10" s="19">
        <f ca="1">IF(BI10=0,0,IF(BG10=0,1,BI10/BG10))</f>
        <v>-8.9425861462206754E-2</v>
      </c>
      <c r="BK10" s="18">
        <f>SUMIF($C$6:BJ$6,BK$5,$C10:BJ10)</f>
        <v>1733489</v>
      </c>
      <c r="BL10" s="73">
        <f ca="1">SUMIF($C$6:BK$6,BL$5,$C10:BK10)</f>
        <v>1739458</v>
      </c>
      <c r="BM10" s="18">
        <f ca="1">SUM(BL10-BK10)</f>
        <v>5969</v>
      </c>
      <c r="BN10" s="19">
        <f ca="1">IF(BM10=0,0,IF(BK10=0,1,BM10/BK10))</f>
        <v>3.4433446073208426E-3</v>
      </c>
      <c r="BO10" s="18">
        <f>+DH10</f>
        <v>226719</v>
      </c>
      <c r="BP10" s="73">
        <f ca="1">OFFSET(DH10,0,14,1,1)</f>
        <v>194159</v>
      </c>
      <c r="BQ10" s="18">
        <f ca="1">SUM(BP10-BO10)</f>
        <v>-32560</v>
      </c>
      <c r="BR10" s="19">
        <f ca="1">IF(BQ10=0,0,IF(BO10=0,1,BQ10/BO10))</f>
        <v>-0.14361390090817266</v>
      </c>
      <c r="BS10" s="18">
        <f>SUMIF($C$6:BR$6,BS$5,$C10:BR10)</f>
        <v>1960208</v>
      </c>
      <c r="BT10" s="73">
        <f ca="1">SUMIF($C$6:BS$6,BT$5,$C10:BS10)</f>
        <v>1933617</v>
      </c>
      <c r="BU10" s="18">
        <f ca="1">SUM(BT10-BS10)</f>
        <v>-26591</v>
      </c>
      <c r="BV10" s="19">
        <f ca="1">IF(BU10=0,0,IF(BS10=0,1,BU10/BS10))</f>
        <v>-1.3565397141527838E-2</v>
      </c>
      <c r="BW10" s="18">
        <f>+DI10</f>
        <v>224792</v>
      </c>
      <c r="BX10" s="73">
        <f ca="1">OFFSET(DI10,0,14,1,1)</f>
        <v>212116</v>
      </c>
      <c r="BY10" s="18">
        <f ca="1">SUM(BX10-BW10)</f>
        <v>-12676</v>
      </c>
      <c r="BZ10" s="19">
        <f ca="1">IF(BY10=0,0,IF(BW10=0,1,BY10/BW10))</f>
        <v>-5.6389907114132179E-2</v>
      </c>
      <c r="CA10" s="18">
        <f>SUMIF($C$6:BZ$6,CA$5,$C10:BZ10)</f>
        <v>2185000</v>
      </c>
      <c r="CB10" s="73">
        <f ca="1">SUMIF($C$6:CA$6,CB$5,$C10:CA10)</f>
        <v>2145733</v>
      </c>
      <c r="CC10" s="18">
        <f ca="1">SUM(CB10-CA10)</f>
        <v>-39267</v>
      </c>
      <c r="CD10" s="19">
        <f ca="1">IF(CC10=0,0,IF(CA10=0,1,CC10/CA10))</f>
        <v>-1.7971167048054921E-2</v>
      </c>
      <c r="CE10" s="18">
        <f>+DJ10</f>
        <v>227449</v>
      </c>
      <c r="CF10" s="73">
        <f ca="1">OFFSET(DJ10,0,14,1,1)</f>
        <v>201362</v>
      </c>
      <c r="CG10" s="18">
        <f ca="1">SUM(CF10-CE10)</f>
        <v>-26087</v>
      </c>
      <c r="CH10" s="19">
        <f ca="1">IF(CG10=0,0,IF(CE10=0,1,CG10/CE10))</f>
        <v>-0.11469384345501629</v>
      </c>
      <c r="CI10" s="18">
        <f>SUMIF($C$6:CH$6,CI$5,$C10:CH10)</f>
        <v>2412449</v>
      </c>
      <c r="CJ10" s="73">
        <f ca="1">SUMIF($C$6:CI$6,CJ$5,$C10:CI10)</f>
        <v>2347095</v>
      </c>
      <c r="CK10" s="18">
        <f ca="1">SUM(CJ10-CI10)</f>
        <v>-65354</v>
      </c>
      <c r="CL10" s="19">
        <f ca="1">IF(CK10=0,0,IF(CI10=0,1,CK10/CI10))</f>
        <v>-2.7090313619065106E-2</v>
      </c>
      <c r="CM10" s="18">
        <f>+DK10</f>
        <v>202539</v>
      </c>
      <c r="CN10" s="73">
        <f ca="1">OFFSET(DK10,0,14,1,1)</f>
        <v>159565</v>
      </c>
      <c r="CO10" s="18">
        <f ca="1">SUM(CN10-CM10)</f>
        <v>-42974</v>
      </c>
      <c r="CP10" s="19">
        <f ca="1">IF(CO10=0,0,IF(CM10=0,1,CO10/CM10))</f>
        <v>-0.21217642034373627</v>
      </c>
      <c r="CQ10" s="18">
        <f>SUMIF($C$6:CP$6,CQ$5,$C10:CP10)</f>
        <v>2614988</v>
      </c>
      <c r="CR10" s="73">
        <f ca="1">SUMIF($C$6:CQ$6,CR$5,$C10:CQ10)</f>
        <v>2506660</v>
      </c>
      <c r="CS10" s="18">
        <f ca="1">SUM(CR10-CQ10)</f>
        <v>-108328</v>
      </c>
      <c r="CT10" s="19">
        <f ca="1">IF(CS10=0,0,IF(CQ10=0,1,CS10/CQ10))</f>
        <v>-4.142581151424022E-2</v>
      </c>
      <c r="CW10" t="s">
        <v>5</v>
      </c>
      <c r="CX10" t="s">
        <v>7</v>
      </c>
      <c r="CY10" s="7"/>
      <c r="CZ10" s="74">
        <f>SUMIF(AMB!$A$111:$A$116,'2011-2012'!CZ$7,AMB!D$111:D$116)</f>
        <v>219037</v>
      </c>
      <c r="DA10" s="74">
        <f>SUMIF(AMB!$A$111:$A$116,'2011-2012'!DA$7,AMB!E$111:E$116)</f>
        <v>200857</v>
      </c>
      <c r="DB10" s="74">
        <f>SUMIF(AMB!$A$111:$A$116,'2011-2012'!DB$7,AMB!F$111:F$116)</f>
        <v>242765</v>
      </c>
      <c r="DC10" s="74">
        <f>SUMIF(AMB!$A$111:$A$116,'2011-2012'!DC$7,AMB!G$111:G$116)</f>
        <v>205726</v>
      </c>
      <c r="DD10" s="74">
        <f>SUMIF(AMB!$A$111:$A$116,'2011-2012'!DD$7,AMB!H$111:H$116)</f>
        <v>216469</v>
      </c>
      <c r="DE10" s="74">
        <f>SUMIF(AMB!$A$111:$A$116,'2011-2012'!DE$7,AMB!I$111:I$116)</f>
        <v>227678</v>
      </c>
      <c r="DF10" s="74">
        <f>SUMIF(AMB!$A$111:$A$116,'2011-2012'!DF$7,AMB!J$111:J$116)</f>
        <v>185108</v>
      </c>
      <c r="DG10" s="74">
        <f>SUMIF(AMB!$A$111:$A$116,'2011-2012'!DG$7,AMB!K$111:K$116)</f>
        <v>235849</v>
      </c>
      <c r="DH10" s="74">
        <f>SUMIF(AMB!$A$111:$A$116,'2011-2012'!DH$7,AMB!L$111:L$116)</f>
        <v>226719</v>
      </c>
      <c r="DI10" s="74">
        <f>SUMIF(AMB!$A$111:$A$116,'2011-2012'!DI$7,AMB!M$111:M$116)</f>
        <v>224792</v>
      </c>
      <c r="DJ10" s="74">
        <f>SUMIF(AMB!$A$111:$A$116,'2011-2012'!DJ$7,AMB!N$111:N$116)</f>
        <v>227449</v>
      </c>
      <c r="DK10" s="74">
        <f>SUMIF(AMB!$A$111:$A$116,'2011-2012'!DK$7,AMB!O$111:O$116)</f>
        <v>202539</v>
      </c>
      <c r="DN10" s="74">
        <f>SUMIF(AMB!$A$111:$A$117,'2011-2012'!DN$7,AMB!D$111:D$117)</f>
        <v>222494</v>
      </c>
      <c r="DO10" s="74">
        <f>SUMIF(AMB!$A$111:$A$117,'2011-2012'!DO$7,AMB!E$111:E$117)</f>
        <v>224988</v>
      </c>
      <c r="DP10" s="74">
        <f>SUMIF(AMB!$A$111:$A$117,'2011-2012'!DP$7,AMB!F$111:F$117)</f>
        <v>244679</v>
      </c>
      <c r="DQ10" s="74">
        <f>SUMIF(AMB!$A$111:$A$117,'2011-2012'!DQ$7,AMB!G$111:G$117)</f>
        <v>231129</v>
      </c>
      <c r="DR10" s="74">
        <f>SUMIF(AMB!$A$111:$A$117,'2011-2012'!DR$7,AMB!H$111:H$117)</f>
        <v>217460</v>
      </c>
      <c r="DS10" s="74">
        <f>SUMIF(AMB!$A$111:$A$117,'2011-2012'!DS$7,AMB!I$111:I$117)</f>
        <v>211075</v>
      </c>
      <c r="DT10" s="74">
        <f>SUMIF(AMB!$A$111:$A$117,'2011-2012'!DT$7,AMB!J$111:J$117)</f>
        <v>172875</v>
      </c>
      <c r="DU10" s="74">
        <f>SUMIF(AMB!$A$111:$A$117,'2011-2012'!DU$7,AMB!K$111:K$117)</f>
        <v>214758</v>
      </c>
      <c r="DV10" s="74">
        <f>SUMIF(AMB!$A$111:$A$117,'2011-2012'!DV$7,AMB!L$111:L$117)</f>
        <v>194159</v>
      </c>
      <c r="DW10" s="74">
        <f>SUMIF(AMB!$A$111:$A$117,'2011-2012'!DW$7,AMB!M$111:M$117)</f>
        <v>212116</v>
      </c>
      <c r="DX10" s="74">
        <f>SUMIF(AMB!$A$111:$A$117,'2011-2012'!DX$7,AMB!N$111:N$117)</f>
        <v>201362</v>
      </c>
      <c r="DY10" s="74">
        <f>SUMIF(AMB!$A$111:$A$117,'2011-2012'!DY$7,AMB!O$111:O$117)</f>
        <v>159565</v>
      </c>
    </row>
    <row r="11" spans="1:130">
      <c r="A11" s="83"/>
      <c r="B11" s="26" t="s">
        <v>8</v>
      </c>
      <c r="C11" s="73">
        <f>+CZ11</f>
        <v>916</v>
      </c>
      <c r="D11" s="73">
        <f ca="1">OFFSET(CZ11,0,14,1,1)</f>
        <v>1002</v>
      </c>
      <c r="E11" s="73">
        <f ca="1">SUM(D11-C11)</f>
        <v>86</v>
      </c>
      <c r="F11" s="19">
        <f ca="1">IF(E11=0,0,IF(C11=0,1,E11/C11))</f>
        <v>9.3886462882096067E-2</v>
      </c>
      <c r="G11" s="73">
        <f>SUMIF($C$6:F$6,G$5,$C11:F11)</f>
        <v>916</v>
      </c>
      <c r="H11" s="73">
        <f ca="1">SUMIF($C$6:G$6,H$5,$C11:G11)</f>
        <v>1002</v>
      </c>
      <c r="I11" s="73">
        <f ca="1">SUM(H11-G11)</f>
        <v>86</v>
      </c>
      <c r="J11" s="19">
        <f ca="1">IF(I11=0,0,IF(G11=0,1,I11/G11))</f>
        <v>9.3886462882096067E-2</v>
      </c>
      <c r="K11" s="73">
        <f>+DA11</f>
        <v>918</v>
      </c>
      <c r="L11" s="73">
        <f ca="1">OFFSET(DA11,0,14,1,1)</f>
        <v>1031</v>
      </c>
      <c r="M11" s="73">
        <f ca="1">SUM(L11-K11)</f>
        <v>113</v>
      </c>
      <c r="N11" s="19">
        <f ca="1">IF(M11=0,0,IF(K11=0,1,M11/K11))</f>
        <v>0.12309368191721133</v>
      </c>
      <c r="O11" s="73">
        <f>SUMIF($C$6:N$6,O$5,$C11:N11)</f>
        <v>1834</v>
      </c>
      <c r="P11" s="73">
        <f ca="1">SUMIF($C$6:O$6,P$5,$C11:O11)</f>
        <v>2033</v>
      </c>
      <c r="Q11" s="73">
        <f ca="1">SUM(P11-O11)</f>
        <v>199</v>
      </c>
      <c r="R11" s="19">
        <f ca="1">IF(Q11=0,0,IF(O11=0,1,Q11/O11))</f>
        <v>0.10850599781897492</v>
      </c>
      <c r="S11" s="73">
        <f>+DB11</f>
        <v>1172</v>
      </c>
      <c r="T11" s="73">
        <f ca="1">OFFSET(DB11,0,14,1,1)</f>
        <v>1118</v>
      </c>
      <c r="U11" s="73">
        <f ca="1">SUM(T11-S11)</f>
        <v>-54</v>
      </c>
      <c r="V11" s="19">
        <f ca="1">IF(U11=0,0,IF(S11=0,1,U11/S11))</f>
        <v>-4.607508532423208E-2</v>
      </c>
      <c r="W11" s="73">
        <f>SUMIF($C$6:V$6,W$5,$C11:V11)</f>
        <v>3006</v>
      </c>
      <c r="X11" s="73">
        <f ca="1">SUMIF($C$6:W$6,X$5,$C11:W11)</f>
        <v>3151</v>
      </c>
      <c r="Y11" s="73">
        <f ca="1">SUM(X11-W11)</f>
        <v>145</v>
      </c>
      <c r="Z11" s="19">
        <f ca="1">IF(Y11=0,0,IF(W11=0,1,Y11/W11))</f>
        <v>4.8236859614105121E-2</v>
      </c>
      <c r="AA11" s="73">
        <f>+DC11</f>
        <v>942</v>
      </c>
      <c r="AB11" s="73">
        <f ca="1">OFFSET(DC11,0,14,1,1)</f>
        <v>0</v>
      </c>
      <c r="AC11" s="73">
        <f ca="1">SUM(AB11-AA11)</f>
        <v>-942</v>
      </c>
      <c r="AD11" s="19">
        <f ca="1">IF(AC11=0,0,IF(AA11=0,1,AC11/AA11))</f>
        <v>-1</v>
      </c>
      <c r="AE11" s="73">
        <f>SUMIF($C$6:AD$6,AE$5,$C11:AD11)</f>
        <v>3948</v>
      </c>
      <c r="AF11" s="73">
        <f ca="1">SUMIF($C$6:AE$6,AF$5,$C11:AE11)</f>
        <v>3151</v>
      </c>
      <c r="AG11" s="73">
        <f ca="1">SUM(AF11-AE11)</f>
        <v>-797</v>
      </c>
      <c r="AH11" s="19">
        <f ca="1">IF(AG11=0,0,IF(AE11=0,1,AG11/AE11))</f>
        <v>-0.20187436676798379</v>
      </c>
      <c r="AI11" s="73">
        <f>+DD11</f>
        <v>1125</v>
      </c>
      <c r="AJ11" s="73">
        <f ca="1">OFFSET(DD11,0,14,1,1)</f>
        <v>0</v>
      </c>
      <c r="AK11" s="73">
        <f ca="1">SUM(AJ11-AI11)</f>
        <v>-1125</v>
      </c>
      <c r="AL11" s="19">
        <f ca="1">IF(AK11=0,0,IF(AI11=0,1,AK11/AI11))</f>
        <v>-1</v>
      </c>
      <c r="AM11" s="73">
        <f>SUMIF($C$6:AL$6,AM$5,$C11:AL11)</f>
        <v>5073</v>
      </c>
      <c r="AN11" s="73">
        <f ca="1">SUMIF($C$6:AM$6,AN$5,$C11:AM11)</f>
        <v>3151</v>
      </c>
      <c r="AO11" s="73">
        <f ca="1">SUM(AN11-AM11)</f>
        <v>-1922</v>
      </c>
      <c r="AP11" s="19">
        <f ca="1">IF(AO11=0,0,IF(AM11=0,1,AO11/AM11))</f>
        <v>-0.37886851961364082</v>
      </c>
      <c r="AQ11" s="73">
        <f>+DE11</f>
        <v>1033</v>
      </c>
      <c r="AR11" s="73">
        <f ca="1">OFFSET(DE11,0,14,1,1)</f>
        <v>0</v>
      </c>
      <c r="AS11" s="73">
        <f ca="1">SUM(AR11-AQ11)</f>
        <v>-1033</v>
      </c>
      <c r="AT11" s="19">
        <f ca="1">IF(AS11=0,0,IF(AQ11=0,1,AS11/AQ11))</f>
        <v>-1</v>
      </c>
      <c r="AU11" s="73">
        <f>SUMIF($C$6:AT$6,AU$5,$C11:AT11)</f>
        <v>6106</v>
      </c>
      <c r="AV11" s="73">
        <f ca="1">SUMIF($C$6:AU$6,AV$5,$C11:AU11)</f>
        <v>3151</v>
      </c>
      <c r="AW11" s="73">
        <f ca="1">SUM(AV11-AU11)</f>
        <v>-2955</v>
      </c>
      <c r="AX11" s="19">
        <f ca="1">IF(AW11=0,0,IF(AU11=0,1,AW11/AU11))</f>
        <v>-0.48395021290533902</v>
      </c>
      <c r="AY11" s="73">
        <f>+DF11</f>
        <v>952</v>
      </c>
      <c r="AZ11" s="73">
        <f ca="1">OFFSET(DF11,0,14,1,1)</f>
        <v>0</v>
      </c>
      <c r="BA11" s="73">
        <f ca="1">SUM(AZ11-AY11)</f>
        <v>-952</v>
      </c>
      <c r="BB11" s="19">
        <f ca="1">IF(BA11=0,0,IF(AY11=0,1,BA11/AY11))</f>
        <v>-1</v>
      </c>
      <c r="BC11" s="73">
        <f>SUMIF($C$6:BB$6,BC$5,$C11:BB11)</f>
        <v>7058</v>
      </c>
      <c r="BD11" s="73">
        <f ca="1">SUMIF($C$6:BC$6,BD$5,$C11:BC11)</f>
        <v>3151</v>
      </c>
      <c r="BE11" s="73">
        <f ca="1">SUM(BD11-BC11)</f>
        <v>-3907</v>
      </c>
      <c r="BF11" s="19">
        <f ca="1">IF(BE11=0,0,IF(BC11=0,1,BE11/BC11))</f>
        <v>-0.55355624822895999</v>
      </c>
      <c r="BG11" s="73">
        <f>+DG11</f>
        <v>1096</v>
      </c>
      <c r="BH11" s="73">
        <f ca="1">OFFSET(DG11,0,14,1,1)</f>
        <v>0</v>
      </c>
      <c r="BI11" s="73">
        <f ca="1">SUM(BH11-BG11)</f>
        <v>-1096</v>
      </c>
      <c r="BJ11" s="19">
        <f ca="1">IF(BI11=0,0,IF(BG11=0,1,BI11/BG11))</f>
        <v>-1</v>
      </c>
      <c r="BK11" s="73">
        <f>SUMIF($C$6:BJ$6,BK$5,$C11:BJ11)</f>
        <v>8154</v>
      </c>
      <c r="BL11" s="73">
        <f ca="1">SUMIF($C$6:BK$6,BL$5,$C11:BK11)</f>
        <v>3151</v>
      </c>
      <c r="BM11" s="73">
        <f ca="1">SUM(BL11-BK11)</f>
        <v>-5003</v>
      </c>
      <c r="BN11" s="19">
        <f ca="1">IF(BM11=0,0,IF(BK11=0,1,BM11/BK11))</f>
        <v>-0.61356389502084863</v>
      </c>
      <c r="BO11" s="73">
        <f>+DH11</f>
        <v>994</v>
      </c>
      <c r="BP11" s="73">
        <f ca="1">OFFSET(DH11,0,14,1,1)</f>
        <v>0</v>
      </c>
      <c r="BQ11" s="73">
        <f ca="1">SUM(BP11-BO11)</f>
        <v>-994</v>
      </c>
      <c r="BR11" s="19">
        <f ca="1">IF(BQ11=0,0,IF(BO11=0,1,BQ11/BO11))</f>
        <v>-1</v>
      </c>
      <c r="BS11" s="73">
        <f>SUMIF($C$6:BR$6,BS$5,$C11:BR11)</f>
        <v>9148</v>
      </c>
      <c r="BT11" s="73">
        <f ca="1">SUMIF($C$6:BS$6,BT$5,$C11:BS11)</f>
        <v>3151</v>
      </c>
      <c r="BU11" s="73">
        <f ca="1">SUM(BT11-BS11)</f>
        <v>-5997</v>
      </c>
      <c r="BV11" s="19">
        <f ca="1">IF(BU11=0,0,IF(BS11=0,1,BU11/BS11))</f>
        <v>-0.65555312636641894</v>
      </c>
      <c r="BW11" s="73">
        <f>+DI11</f>
        <v>1044</v>
      </c>
      <c r="BX11" s="73">
        <f ca="1">OFFSET(DI11,0,14,1,1)</f>
        <v>0</v>
      </c>
      <c r="BY11" s="73">
        <f ca="1">SUM(BX11-BW11)</f>
        <v>-1044</v>
      </c>
      <c r="BZ11" s="19">
        <f ca="1">IF(BY11=0,0,IF(BW11=0,1,BY11/BW11))</f>
        <v>-1</v>
      </c>
      <c r="CA11" s="73">
        <f>SUMIF($C$6:BZ$6,CA$5,$C11:BZ11)</f>
        <v>10192</v>
      </c>
      <c r="CB11" s="73">
        <f ca="1">SUMIF($C$6:CA$6,CB$5,$C11:CA11)</f>
        <v>3151</v>
      </c>
      <c r="CC11" s="73">
        <f ca="1">SUM(CB11-CA11)</f>
        <v>-7041</v>
      </c>
      <c r="CD11" s="19">
        <f ca="1">IF(CC11=0,0,IF(CA11=0,1,CC11/CA11))</f>
        <v>-0.69083594976452123</v>
      </c>
      <c r="CE11" s="73">
        <f>+DJ11</f>
        <v>988</v>
      </c>
      <c r="CF11" s="73">
        <f ca="1">OFFSET(DJ11,0,14,1,1)</f>
        <v>0</v>
      </c>
      <c r="CG11" s="73">
        <f ca="1">SUM(CF11-CE11)</f>
        <v>-988</v>
      </c>
      <c r="CH11" s="19">
        <f ca="1">IF(CG11=0,0,IF(CE11=0,1,CG11/CE11))</f>
        <v>-1</v>
      </c>
      <c r="CI11" s="73">
        <f>SUMIF($C$6:CH$6,CI$5,$C11:CH11)</f>
        <v>11180</v>
      </c>
      <c r="CJ11" s="73">
        <f ca="1">SUMIF($C$6:CI$6,CJ$5,$C11:CI11)</f>
        <v>3151</v>
      </c>
      <c r="CK11" s="73">
        <f ca="1">SUM(CJ11-CI11)</f>
        <v>-8029</v>
      </c>
      <c r="CL11" s="19">
        <f ca="1">IF(CK11=0,0,IF(CI11=0,1,CK11/CI11))</f>
        <v>-0.7181574239713775</v>
      </c>
      <c r="CM11" s="73">
        <f>+DK11</f>
        <v>949</v>
      </c>
      <c r="CN11" s="73">
        <f ca="1">OFFSET(DK11,0,14,1,1)</f>
        <v>0</v>
      </c>
      <c r="CO11" s="73">
        <f ca="1">SUM(CN11-CM11)</f>
        <v>-949</v>
      </c>
      <c r="CP11" s="19">
        <f ca="1">IF(CO11=0,0,IF(CM11=0,1,CO11/CM11))</f>
        <v>-1</v>
      </c>
      <c r="CQ11" s="73">
        <f>SUMIF($C$6:CP$6,CQ$5,$C11:CP11)</f>
        <v>12129</v>
      </c>
      <c r="CR11" s="73">
        <f ca="1">SUMIF($C$6:CQ$6,CR$5,$C11:CQ11)</f>
        <v>3151</v>
      </c>
      <c r="CS11" s="73">
        <f ca="1">SUM(CR11-CQ11)</f>
        <v>-8978</v>
      </c>
      <c r="CT11" s="19">
        <f ca="1">IF(CS11=0,0,IF(CQ11=0,1,CS11/CQ11))</f>
        <v>-0.74020941545057306</v>
      </c>
      <c r="CW11" t="s">
        <v>5</v>
      </c>
      <c r="CX11" t="s">
        <v>8</v>
      </c>
      <c r="CY11" s="7"/>
      <c r="CZ11" s="74">
        <f>SUMIF(AMB!$A$129:$A$134,'2011-2012'!CZ$7,AMB!D$129:D$134)</f>
        <v>916</v>
      </c>
      <c r="DA11" s="74">
        <f>SUMIF(AMB!$A$129:$A$134,'2011-2012'!DA$7,AMB!E$129:E$134)</f>
        <v>918</v>
      </c>
      <c r="DB11" s="74">
        <f>SUMIF(AMB!$A$129:$A$134,'2011-2012'!DB$7,AMB!F$129:F$134)</f>
        <v>1172</v>
      </c>
      <c r="DC11" s="74">
        <f>SUMIF(AMB!$A$129:$A$134,'2011-2012'!DC$7,AMB!G$129:G$134)</f>
        <v>942</v>
      </c>
      <c r="DD11" s="74">
        <f>SUMIF(AMB!$A$129:$A$134,'2011-2012'!DD$7,AMB!H$129:H$134)</f>
        <v>1125</v>
      </c>
      <c r="DE11" s="74">
        <f>SUMIF(AMB!$A$129:$A$134,'2011-2012'!DE$7,AMB!I$129:I$134)</f>
        <v>1033</v>
      </c>
      <c r="DF11" s="74">
        <f>SUMIF(AMB!$A$129:$A$134,'2011-2012'!DF$7,AMB!J$129:J$134)</f>
        <v>952</v>
      </c>
      <c r="DG11" s="74">
        <f>SUMIF(AMB!$A$129:$A$134,'2011-2012'!DG$7,AMB!K$129:K$134)</f>
        <v>1096</v>
      </c>
      <c r="DH11" s="74">
        <f>SUMIF(AMB!$A$129:$A$134,'2011-2012'!DH$7,AMB!L$129:L$134)</f>
        <v>994</v>
      </c>
      <c r="DI11" s="74">
        <f>SUMIF(AMB!$A$129:$A$134,'2011-2012'!DI$7,AMB!M$129:M$134)</f>
        <v>1044</v>
      </c>
      <c r="DJ11" s="74">
        <f>SUMIF(AMB!$A$129:$A$134,'2011-2012'!DJ$7,AMB!N$129:N$134)</f>
        <v>988</v>
      </c>
      <c r="DK11" s="74">
        <f>SUMIF(AMB!$A$129:$A$134,'2011-2012'!DK$7,AMB!O$129:O$134)</f>
        <v>949</v>
      </c>
      <c r="DN11" s="74">
        <f>SUMIF(AMB!$A$129:$A$135,'2011-2012'!DN$7,AMB!D$129:D$135)</f>
        <v>1002</v>
      </c>
      <c r="DO11" s="74">
        <f>SUMIF(AMB!$A$129:$A$135,'2011-2012'!DO$7,AMB!E$129:E$135)</f>
        <v>1031</v>
      </c>
      <c r="DP11" s="74">
        <f>SUMIF(AMB!$A$129:$A$135,'2011-2012'!DP$7,AMB!F$129:F$135)</f>
        <v>1118</v>
      </c>
      <c r="DQ11" s="74">
        <f>SUMIF(AMB!$A$129:$A$135,'2011-2012'!DQ$7,AMB!G$129:G$135)</f>
        <v>0</v>
      </c>
      <c r="DR11" s="74">
        <f>SUMIF(AMB!$A$129:$A$135,'2011-2012'!DR$7,AMB!H$129:H$135)</f>
        <v>0</v>
      </c>
      <c r="DS11" s="74">
        <f>SUMIF(AMB!$A$129:$A$135,'2011-2012'!DS$7,AMB!I$129:I$135)</f>
        <v>0</v>
      </c>
      <c r="DT11" s="74">
        <f>SUMIF(AMB!$A$129:$A$135,'2011-2012'!DT$7,AMB!J$129:J$135)</f>
        <v>0</v>
      </c>
      <c r="DU11" s="74">
        <f>SUMIF(AMB!$A$129:$A$135,'2011-2012'!DU$7,AMB!K$129:K$135)</f>
        <v>0</v>
      </c>
      <c r="DV11" s="74">
        <f>SUMIF(AMB!$A$129:$A$135,'2011-2012'!DV$7,AMB!L$129:L$135)</f>
        <v>0</v>
      </c>
      <c r="DW11" s="74">
        <f>SUMIF(AMB!$A$129:$A$135,'2011-2012'!DW$7,AMB!M$129:M$135)</f>
        <v>0</v>
      </c>
      <c r="DX11" s="74">
        <f>SUMIF(AMB!$A$129:$A$135,'2011-2012'!DX$7,AMB!N$129:N$135)</f>
        <v>0</v>
      </c>
      <c r="DY11" s="74">
        <f>SUMIF(AMB!$A$129:$A$135,'2011-2012'!DY$7,AMB!O$129:O$135)</f>
        <v>0</v>
      </c>
    </row>
    <row r="12" spans="1:130" s="7" customFormat="1">
      <c r="A12" s="75"/>
      <c r="B12" s="24" t="s">
        <v>9</v>
      </c>
      <c r="C12" s="12">
        <f>+SUM(C9:C11)</f>
        <v>559338</v>
      </c>
      <c r="D12" s="86">
        <f ca="1">+SUM(D9:D11)</f>
        <v>574677</v>
      </c>
      <c r="E12" s="12">
        <f ca="1">SUM(E9:E11)</f>
        <v>15339</v>
      </c>
      <c r="F12" s="13">
        <f ca="1">IF(E12=0,0,IF(C12=0,1,E12/C12))</f>
        <v>2.7423489911287988E-2</v>
      </c>
      <c r="G12" s="12">
        <f>SUM(G9:G11)</f>
        <v>559338</v>
      </c>
      <c r="H12" s="86">
        <f ca="1">SUM(H9:H11)</f>
        <v>574677</v>
      </c>
      <c r="I12" s="12">
        <f ca="1">SUM(I9:I11)</f>
        <v>15339</v>
      </c>
      <c r="J12" s="13">
        <f ca="1">IF(I12=0,0,IF(G12=0,1,I12/G12))</f>
        <v>2.7423489911287988E-2</v>
      </c>
      <c r="K12" s="12">
        <f>+SUM(K9:K11)</f>
        <v>520111</v>
      </c>
      <c r="L12" s="86">
        <f ca="1">+SUM(L9:L11)</f>
        <v>570838</v>
      </c>
      <c r="M12" s="12">
        <f ca="1">SUM(M9:M11)</f>
        <v>50727</v>
      </c>
      <c r="N12" s="13">
        <f ca="1">IF(M12=0,0,IF(K12=0,1,M12/K12))</f>
        <v>9.753110393742874E-2</v>
      </c>
      <c r="O12" s="12">
        <f>SUM(O9:O11)</f>
        <v>1079449</v>
      </c>
      <c r="P12" s="86">
        <f ca="1">SUM(P9:P11)</f>
        <v>1145515</v>
      </c>
      <c r="Q12" s="12">
        <f ca="1">SUM(Q9:Q11)</f>
        <v>66066</v>
      </c>
      <c r="R12" s="13">
        <f ca="1">IF(Q12=0,0,IF(O12=0,1,Q12/O12))</f>
        <v>6.1203447314324255E-2</v>
      </c>
      <c r="S12" s="12">
        <f>+SUM(S9:S11)</f>
        <v>646035</v>
      </c>
      <c r="T12" s="86">
        <f ca="1">+SUM(T9:T11)</f>
        <v>649680</v>
      </c>
      <c r="U12" s="12">
        <f ca="1">SUM(U9:U11)</f>
        <v>3645</v>
      </c>
      <c r="V12" s="13">
        <f ca="1">IF(U12=0,0,IF(S12=0,1,U12/S12))</f>
        <v>5.642109173651582E-3</v>
      </c>
      <c r="W12" s="12">
        <f>SUM(W9:W11)</f>
        <v>1725484</v>
      </c>
      <c r="X12" s="86">
        <f ca="1">SUM(X9:X11)</f>
        <v>1795195</v>
      </c>
      <c r="Y12" s="12">
        <f ca="1">SUM(Y9:Y11)</f>
        <v>69711</v>
      </c>
      <c r="Z12" s="13">
        <f ca="1">IF(Y12=0,0,IF(W12=0,1,Y12/W12))</f>
        <v>4.0400838257555562E-2</v>
      </c>
      <c r="AA12" s="12">
        <f>+SUM(AA9:AA11)</f>
        <v>598846</v>
      </c>
      <c r="AB12" s="86">
        <f ca="1">+SUM(AB9:AB11)</f>
        <v>620204</v>
      </c>
      <c r="AC12" s="12">
        <f ca="1">SUM(AC9:AC11)</f>
        <v>21358</v>
      </c>
      <c r="AD12" s="13">
        <f ca="1">IF(AC12=0,0,IF(AA12=0,1,AC12/AA12))</f>
        <v>3.5665262855558856E-2</v>
      </c>
      <c r="AE12" s="12">
        <f>SUM(AE9:AE11)</f>
        <v>2324330</v>
      </c>
      <c r="AF12" s="86">
        <f ca="1">SUM(AF9:AF11)</f>
        <v>2415399</v>
      </c>
      <c r="AG12" s="12">
        <f ca="1">SUM(AG9:AG11)</f>
        <v>91069</v>
      </c>
      <c r="AH12" s="13">
        <f ca="1">IF(AG12=0,0,IF(AE12=0,1,AG12/AE12))</f>
        <v>3.9180753163277161E-2</v>
      </c>
      <c r="AI12" s="12">
        <f>+SUM(AI9:AI11)</f>
        <v>617927</v>
      </c>
      <c r="AJ12" s="86">
        <f ca="1">+SUM(AJ9:AJ11)</f>
        <v>636692</v>
      </c>
      <c r="AK12" s="12">
        <f ca="1">SUM(AK9:AK11)</f>
        <v>18765</v>
      </c>
      <c r="AL12" s="13">
        <f ca="1">IF(AK12=0,0,IF(AI12=0,1,AK12/AI12))</f>
        <v>3.036766478888283E-2</v>
      </c>
      <c r="AM12" s="12">
        <f>SUM(AM9:AM11)</f>
        <v>2942257</v>
      </c>
      <c r="AN12" s="86">
        <f ca="1">SUM(AN9:AN11)</f>
        <v>3052091</v>
      </c>
      <c r="AO12" s="12">
        <f ca="1">SUM(AO9:AO11)</f>
        <v>109834</v>
      </c>
      <c r="AP12" s="13">
        <f ca="1">IF(AO12=0,0,IF(AM12=0,1,AO12/AM12))</f>
        <v>3.7329845761264226E-2</v>
      </c>
      <c r="AQ12" s="12">
        <f>+SUM(AQ9:AQ11)</f>
        <v>622718</v>
      </c>
      <c r="AR12" s="86">
        <f ca="1">+SUM(AR9:AR11)</f>
        <v>626157</v>
      </c>
      <c r="AS12" s="12">
        <f ca="1">SUM(AS9:AS11)</f>
        <v>3439</v>
      </c>
      <c r="AT12" s="13">
        <f ca="1">IF(AS12=0,0,IF(AQ12=0,1,AS12/AQ12))</f>
        <v>5.5225639856243116E-3</v>
      </c>
      <c r="AU12" s="12">
        <f>SUM(AU9:AU11)</f>
        <v>3564975</v>
      </c>
      <c r="AV12" s="86">
        <f ca="1">SUM(AV9:AV11)</f>
        <v>3678248</v>
      </c>
      <c r="AW12" s="12">
        <f ca="1">SUM(AW9:AW11)</f>
        <v>113273</v>
      </c>
      <c r="AX12" s="13">
        <f ca="1">IF(AW12=0,0,IF(AU12=0,1,AW12/AU12))</f>
        <v>3.1773855356629431E-2</v>
      </c>
      <c r="AY12" s="12">
        <f>+SUM(AY9:AY11)</f>
        <v>609466</v>
      </c>
      <c r="AZ12" s="86">
        <f ca="1">+SUM(AZ9:AZ11)</f>
        <v>594763</v>
      </c>
      <c r="BA12" s="12">
        <f ca="1">SUM(BA9:BA11)</f>
        <v>-14703</v>
      </c>
      <c r="BB12" s="13">
        <f ca="1">IF(BA12=0,0,IF(AY12=0,1,BA12/AY12))</f>
        <v>-2.4124397423318119E-2</v>
      </c>
      <c r="BC12" s="12">
        <f>SUM(BC9:BC11)</f>
        <v>4174441</v>
      </c>
      <c r="BD12" s="86">
        <f ca="1">SUM(BD9:BD11)</f>
        <v>4273011</v>
      </c>
      <c r="BE12" s="12">
        <f ca="1">SUM(BE9:BE11)</f>
        <v>98570</v>
      </c>
      <c r="BF12" s="13">
        <f ca="1">IF(BE12=0,0,IF(BC12=0,1,BE12/BC12))</f>
        <v>2.3612742400719044E-2</v>
      </c>
      <c r="BG12" s="12">
        <f>+SUM(BG9:BG11)</f>
        <v>661194</v>
      </c>
      <c r="BH12" s="86">
        <f ca="1">+SUM(BH9:BH11)</f>
        <v>666329</v>
      </c>
      <c r="BI12" s="12">
        <f ca="1">SUM(BI9:BI11)</f>
        <v>5135</v>
      </c>
      <c r="BJ12" s="13">
        <f ca="1">IF(BI12=0,0,IF(BG12=0,1,BI12/BG12))</f>
        <v>7.7662531722913399E-3</v>
      </c>
      <c r="BK12" s="12">
        <f>SUM(BK9:BK11)</f>
        <v>4835635</v>
      </c>
      <c r="BL12" s="86">
        <f ca="1">SUM(BL9:BL11)</f>
        <v>4939340</v>
      </c>
      <c r="BM12" s="12">
        <f ca="1">SUM(BM9:BM11)</f>
        <v>103705</v>
      </c>
      <c r="BN12" s="13">
        <f ca="1">IF(BM12=0,0,IF(BK12=0,1,BM12/BK12))</f>
        <v>2.1445994166226359E-2</v>
      </c>
      <c r="BO12" s="12">
        <f>+SUM(BO9:BO11)</f>
        <v>604045</v>
      </c>
      <c r="BP12" s="86">
        <f ca="1">+SUM(BP9:BP11)</f>
        <v>593658</v>
      </c>
      <c r="BQ12" s="12">
        <f ca="1">SUM(BQ9:BQ11)</f>
        <v>-10387</v>
      </c>
      <c r="BR12" s="13">
        <f ca="1">IF(BQ12=0,0,IF(BO12=0,1,BQ12/BO12))</f>
        <v>-1.7195738728074894E-2</v>
      </c>
      <c r="BS12" s="12">
        <f>SUM(BS9:BS11)</f>
        <v>5439680</v>
      </c>
      <c r="BT12" s="86">
        <f ca="1">SUM(BT9:BT11)</f>
        <v>5532998</v>
      </c>
      <c r="BU12" s="12">
        <f ca="1">SUM(BU9:BU11)</f>
        <v>93318</v>
      </c>
      <c r="BV12" s="13">
        <f ca="1">IF(BU12=0,0,IF(BS12=0,1,BU12/BS12))</f>
        <v>1.7155053238425789E-2</v>
      </c>
      <c r="BW12" s="12">
        <f>+SUM(BW9:BW11)</f>
        <v>626503</v>
      </c>
      <c r="BX12" s="86">
        <f ca="1">+SUM(BX9:BX11)</f>
        <v>630631</v>
      </c>
      <c r="BY12" s="12">
        <f ca="1">SUM(BY9:BY11)</f>
        <v>4128</v>
      </c>
      <c r="BZ12" s="13">
        <f ca="1">IF(BY12=0,0,IF(BW12=0,1,BY12/BW12))</f>
        <v>6.588954881301446E-3</v>
      </c>
      <c r="CA12" s="12">
        <f>SUM(CA9:CA11)</f>
        <v>6066183</v>
      </c>
      <c r="CB12" s="86">
        <f ca="1">SUM(CB9:CB11)</f>
        <v>6163629</v>
      </c>
      <c r="CC12" s="12">
        <f ca="1">SUM(CC9:CC11)</f>
        <v>97446</v>
      </c>
      <c r="CD12" s="13">
        <f ca="1">IF(CC12=0,0,IF(CA12=0,1,CC12/CA12))</f>
        <v>1.6063808164046484E-2</v>
      </c>
      <c r="CE12" s="12">
        <f>+SUM(CE9:CE11)</f>
        <v>602435</v>
      </c>
      <c r="CF12" s="86">
        <f ca="1">+SUM(CF9:CF11)</f>
        <v>599266</v>
      </c>
      <c r="CG12" s="12">
        <f ca="1">SUM(CG9:CG11)</f>
        <v>-3169</v>
      </c>
      <c r="CH12" s="13">
        <f ca="1">IF(CG12=0,0,IF(CE12=0,1,CG12/CE12))</f>
        <v>-5.2603185405894412E-3</v>
      </c>
      <c r="CI12" s="12">
        <f>SUM(CI9:CI11)</f>
        <v>6668618</v>
      </c>
      <c r="CJ12" s="86">
        <f ca="1">SUM(CJ9:CJ11)</f>
        <v>6762895</v>
      </c>
      <c r="CK12" s="12">
        <f ca="1">SUM(CK9:CK11)</f>
        <v>94277</v>
      </c>
      <c r="CL12" s="13">
        <f ca="1">IF(CK12=0,0,IF(CI12=0,1,CK12/CI12))</f>
        <v>1.4137411979513596E-2</v>
      </c>
      <c r="CM12" s="12">
        <f>+SUM(CM9:CM11)</f>
        <v>584298</v>
      </c>
      <c r="CN12" s="86">
        <f ca="1">+SUM(CN9:CN11)</f>
        <v>547407</v>
      </c>
      <c r="CO12" s="12">
        <f ca="1">SUM(CO9:CO11)</f>
        <v>-36891</v>
      </c>
      <c r="CP12" s="13">
        <f ca="1">IF(CO12=0,0,IF(CM12=0,1,CO12/CM12))</f>
        <v>-6.3137303225408947E-2</v>
      </c>
      <c r="CQ12" s="12">
        <f>SUM(CQ9:CQ11)</f>
        <v>7252916</v>
      </c>
      <c r="CR12" s="86">
        <f ca="1">SUM(CR9:CR11)</f>
        <v>7310302</v>
      </c>
      <c r="CS12" s="12">
        <f ca="1">SUM(CS9:CS11)</f>
        <v>57386</v>
      </c>
      <c r="CT12" s="13">
        <f ca="1">IF(CS12=0,0,IF(CQ12=0,1,CS12/CQ12))</f>
        <v>7.9121280323665687E-3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224153</v>
      </c>
      <c r="D14" s="73">
        <f ca="1">OFFSET(CZ14,0,14,1,1)</f>
        <v>233413</v>
      </c>
      <c r="E14" s="18">
        <f ca="1">SUM(D14-C14)</f>
        <v>9260</v>
      </c>
      <c r="F14" s="19">
        <f ca="1">IF(E14=0,0,IF(C14=0,1,E14/C14))</f>
        <v>4.1311068778914405E-2</v>
      </c>
      <c r="G14" s="18">
        <f>SUMIF($C$6:F$6,G$5,$C14:F14)</f>
        <v>224153</v>
      </c>
      <c r="H14" s="73">
        <f ca="1">SUMIF($C$6:G$6,H$5,$C14:G14)</f>
        <v>233413</v>
      </c>
      <c r="I14" s="18">
        <f ca="1">SUM(H14-G14)</f>
        <v>9260</v>
      </c>
      <c r="J14" s="19">
        <f ca="1">IF(I14=0,0,IF(G14=0,1,I14/G14))</f>
        <v>4.1311068778914405E-2</v>
      </c>
      <c r="K14" s="18">
        <f>+DA14</f>
        <v>209411</v>
      </c>
      <c r="L14" s="73">
        <f ca="1">OFFSET(DA14,0,14,1,1)</f>
        <v>232276</v>
      </c>
      <c r="M14" s="18">
        <f ca="1">SUM(L14-K14)</f>
        <v>22865</v>
      </c>
      <c r="N14" s="19">
        <f ca="1">IF(M14=0,0,IF(K14=0,1,M14/K14))</f>
        <v>0.10918719647009947</v>
      </c>
      <c r="O14" s="18">
        <f>SUMIF($C$6:N$6,O$5,$C14:N14)</f>
        <v>433564</v>
      </c>
      <c r="P14" s="73">
        <f ca="1">SUMIF($C$6:O$6,P$5,$C14:O14)</f>
        <v>465689</v>
      </c>
      <c r="Q14" s="18">
        <f ca="1">SUM(P14-O14)</f>
        <v>32125</v>
      </c>
      <c r="R14" s="19">
        <f ca="1">IF(Q14=0,0,IF(O14=0,1,Q14/O14))</f>
        <v>7.4095173953557025E-2</v>
      </c>
      <c r="S14" s="18">
        <f>+DB14</f>
        <v>270313</v>
      </c>
      <c r="T14" s="73">
        <f ca="1">OFFSET(DB14,0,14,1,1)</f>
        <v>290343</v>
      </c>
      <c r="U14" s="18">
        <f ca="1">SUM(T14-S14)</f>
        <v>20030</v>
      </c>
      <c r="V14" s="19">
        <f ca="1">IF(U14=0,0,IF(S14=0,1,U14/S14))</f>
        <v>7.4099284903056825E-2</v>
      </c>
      <c r="W14" s="18">
        <f>SUMIF($C$6:V$6,W$5,$C14:V14)</f>
        <v>703877</v>
      </c>
      <c r="X14" s="73">
        <f ca="1">SUMIF($C$6:W$6,X$5,$C14:W14)</f>
        <v>756032</v>
      </c>
      <c r="Y14" s="18">
        <f ca="1">SUM(X14-W14)</f>
        <v>52155</v>
      </c>
      <c r="Z14" s="19">
        <f ca="1">IF(Y14=0,0,IF(W14=0,1,Y14/W14))</f>
        <v>7.4096752699690432E-2</v>
      </c>
      <c r="AA14" s="18">
        <f>+DC14</f>
        <v>296372</v>
      </c>
      <c r="AB14" s="73">
        <f ca="1">OFFSET(DC14,0,14,1,1)</f>
        <v>293743</v>
      </c>
      <c r="AC14" s="18">
        <f ca="1">SUM(AB14-AA14)</f>
        <v>-2629</v>
      </c>
      <c r="AD14" s="19">
        <f ca="1">IF(AC14=0,0,IF(AA14=0,1,AC14/AA14))</f>
        <v>-8.8706085595130438E-3</v>
      </c>
      <c r="AE14" s="18">
        <f>SUMIF($C$6:AD$6,AE$5,$C14:AD14)</f>
        <v>1000249</v>
      </c>
      <c r="AF14" s="73">
        <f ca="1">SUMIF($C$6:AE$6,AF$5,$C14:AE14)</f>
        <v>1049775</v>
      </c>
      <c r="AG14" s="18">
        <f ca="1">SUM(AF14-AE14)</f>
        <v>49526</v>
      </c>
      <c r="AH14" s="19">
        <f ca="1">IF(AG14=0,0,IF(AE14=0,1,AG14/AE14))</f>
        <v>4.9513671095897119E-2</v>
      </c>
      <c r="AI14" s="18">
        <f>+DD14</f>
        <v>320399</v>
      </c>
      <c r="AJ14" s="73">
        <f ca="1">OFFSET(DD14,0,14,1,1)</f>
        <v>307186</v>
      </c>
      <c r="AK14" s="18">
        <f ca="1">SUM(AJ14-AI14)</f>
        <v>-13213</v>
      </c>
      <c r="AL14" s="19">
        <f ca="1">IF(AK14=0,0,IF(AI14=0,1,AK14/AI14))</f>
        <v>-4.1239204866432171E-2</v>
      </c>
      <c r="AM14" s="18">
        <f>SUMIF($C$6:AL$6,AM$5,$C14:AL14)</f>
        <v>1320648</v>
      </c>
      <c r="AN14" s="73">
        <f ca="1">SUMIF($C$6:AM$6,AN$5,$C14:AM14)</f>
        <v>1356961</v>
      </c>
      <c r="AO14" s="18">
        <f ca="1">SUM(AN14-AM14)</f>
        <v>36313</v>
      </c>
      <c r="AP14" s="19">
        <f ca="1">IF(AO14=0,0,IF(AM14=0,1,AO14/AM14))</f>
        <v>2.7496350276530915E-2</v>
      </c>
      <c r="AQ14" s="18">
        <f>+DE14</f>
        <v>328704</v>
      </c>
      <c r="AR14" s="73">
        <f ca="1">OFFSET(DE14,0,14,1,1)</f>
        <v>334199</v>
      </c>
      <c r="AS14" s="18">
        <f ca="1">SUM(AR14-AQ14)</f>
        <v>5495</v>
      </c>
      <c r="AT14" s="19">
        <f ca="1">IF(AS14=0,0,IF(AQ14=0,1,AS14/AQ14))</f>
        <v>1.6717168029595015E-2</v>
      </c>
      <c r="AU14" s="18">
        <f>SUMIF($C$6:AT$6,AU$5,$C14:AT14)</f>
        <v>1649352</v>
      </c>
      <c r="AV14" s="73">
        <f ca="1">SUMIF($C$6:AU$6,AV$5,$C14:AU14)</f>
        <v>1691160</v>
      </c>
      <c r="AW14" s="18">
        <f ca="1">SUM(AV14-AU14)</f>
        <v>41808</v>
      </c>
      <c r="AX14" s="19">
        <f ca="1">IF(AW14=0,0,IF(AU14=0,1,AW14/AU14))</f>
        <v>2.5348136722785675E-2</v>
      </c>
      <c r="AY14" s="18">
        <f>+DF14</f>
        <v>393184</v>
      </c>
      <c r="AZ14" s="73">
        <f ca="1">OFFSET(DF14,0,14,1,1)</f>
        <v>390300</v>
      </c>
      <c r="BA14" s="18">
        <f ca="1">SUM(AZ14-AY14)</f>
        <v>-2884</v>
      </c>
      <c r="BB14" s="19">
        <f ca="1">IF(BA14=0,0,IF(AY14=0,1,BA14/AY14))</f>
        <v>-7.3349881989094165E-3</v>
      </c>
      <c r="BC14" s="18">
        <f>SUMIF($C$6:BB$6,BC$5,$C14:BB14)</f>
        <v>2042536</v>
      </c>
      <c r="BD14" s="73">
        <f ca="1">SUMIF($C$6:BC$6,BD$5,$C14:BC14)</f>
        <v>2081460</v>
      </c>
      <c r="BE14" s="18">
        <f ca="1">SUM(BD14-BC14)</f>
        <v>38924</v>
      </c>
      <c r="BF14" s="19">
        <f ca="1">IF(BE14=0,0,IF(BC14=0,1,BE14/BC14))</f>
        <v>1.9056702060575678E-2</v>
      </c>
      <c r="BG14" s="18">
        <f>+DG14</f>
        <v>399173</v>
      </c>
      <c r="BH14" s="73">
        <f ca="1">OFFSET(DG14,0,14,1,1)</f>
        <v>425512</v>
      </c>
      <c r="BI14" s="18">
        <f ca="1">SUM(BH14-BG14)</f>
        <v>26339</v>
      </c>
      <c r="BJ14" s="19">
        <f ca="1">IF(BI14=0,0,IF(BG14=0,1,BI14/BG14))</f>
        <v>6.5983921758235156E-2</v>
      </c>
      <c r="BK14" s="18">
        <f>SUMIF($C$6:BJ$6,BK$5,$C14:BJ14)</f>
        <v>2441709</v>
      </c>
      <c r="BL14" s="73">
        <f ca="1">SUMIF($C$6:BK$6,BL$5,$C14:BK14)</f>
        <v>2506972</v>
      </c>
      <c r="BM14" s="18">
        <f ca="1">SUM(BL14-BK14)</f>
        <v>65263</v>
      </c>
      <c r="BN14" s="19">
        <f ca="1">IF(BM14=0,0,IF(BK14=0,1,BM14/BK14))</f>
        <v>2.6728410306060223E-2</v>
      </c>
      <c r="BO14" s="18">
        <f>+DH14</f>
        <v>321973</v>
      </c>
      <c r="BP14" s="73">
        <f ca="1">OFFSET(DH14,0,14,1,1)</f>
        <v>328623</v>
      </c>
      <c r="BQ14" s="18">
        <f ca="1">SUM(BP14-BO14)</f>
        <v>6650</v>
      </c>
      <c r="BR14" s="19">
        <f ca="1">IF(BQ14=0,0,IF(BO14=0,1,BQ14/BO14))</f>
        <v>2.0653905762284416E-2</v>
      </c>
      <c r="BS14" s="18">
        <f>SUMIF($C$6:BR$6,BS$5,$C14:BR14)</f>
        <v>2763682</v>
      </c>
      <c r="BT14" s="73">
        <f ca="1">SUMIF($C$6:BS$6,BT$5,$C14:BS14)</f>
        <v>2835595</v>
      </c>
      <c r="BU14" s="18">
        <f ca="1">SUM(BT14-BS14)</f>
        <v>71913</v>
      </c>
      <c r="BV14" s="19">
        <f ca="1">IF(BU14=0,0,IF(BS14=0,1,BU14/BS14))</f>
        <v>2.6020721631504637E-2</v>
      </c>
      <c r="BW14" s="18">
        <f>+DI14</f>
        <v>313488</v>
      </c>
      <c r="BX14" s="73">
        <f ca="1">OFFSET(DI14,0,14,1,1)</f>
        <v>315997</v>
      </c>
      <c r="BY14" s="18">
        <f ca="1">SUM(BX14-BW14)</f>
        <v>2509</v>
      </c>
      <c r="BZ14" s="19">
        <f ca="1">IF(BY14=0,0,IF(BW14=0,1,BY14/BW14))</f>
        <v>8.0034961465829633E-3</v>
      </c>
      <c r="CA14" s="18">
        <f>SUMIF($C$6:BZ$6,CA$5,$C14:BZ14)</f>
        <v>3077170</v>
      </c>
      <c r="CB14" s="73">
        <f ca="1">SUMIF($C$6:CA$6,CB$5,$C14:CA14)</f>
        <v>3151592</v>
      </c>
      <c r="CC14" s="18">
        <f ca="1">SUM(CB14-CA14)</f>
        <v>74422</v>
      </c>
      <c r="CD14" s="19">
        <f ca="1">IF(CC14=0,0,IF(CA14=0,1,CC14/CA14))</f>
        <v>2.418520913696676E-2</v>
      </c>
      <c r="CE14" s="18">
        <f>+DJ14</f>
        <v>290113</v>
      </c>
      <c r="CF14" s="73">
        <f ca="1">OFFSET(DJ14,0,14,1,1)</f>
        <v>312971</v>
      </c>
      <c r="CG14" s="18">
        <f ca="1">SUM(CF14-CE14)</f>
        <v>22858</v>
      </c>
      <c r="CH14" s="19">
        <f ca="1">IF(CG14=0,0,IF(CE14=0,1,CG14/CE14))</f>
        <v>7.8789988728529922E-2</v>
      </c>
      <c r="CI14" s="18">
        <f>SUMIF($C$6:CH$6,CI$5,$C14:CH14)</f>
        <v>3367283</v>
      </c>
      <c r="CJ14" s="73">
        <f ca="1">SUMIF($C$6:CI$6,CJ$5,$C14:CI14)</f>
        <v>3464563</v>
      </c>
      <c r="CK14" s="18">
        <f ca="1">SUM(CJ14-CI14)</f>
        <v>97280</v>
      </c>
      <c r="CL14" s="19">
        <f ca="1">IF(CK14=0,0,IF(CI14=0,1,CK14/CI14))</f>
        <v>2.8889760676486059E-2</v>
      </c>
      <c r="CM14" s="18">
        <f>+DK14</f>
        <v>297473</v>
      </c>
      <c r="CN14" s="73">
        <f ca="1">OFFSET(DK14,0,14,1,1)</f>
        <v>309653</v>
      </c>
      <c r="CO14" s="18">
        <f ca="1">SUM(CN14-CM14)</f>
        <v>12180</v>
      </c>
      <c r="CP14" s="19">
        <f ca="1">IF(CO14=0,0,IF(CM14=0,1,CO14/CM14))</f>
        <v>4.0944892477636628E-2</v>
      </c>
      <c r="CQ14" s="18">
        <f>SUMIF($C$6:CP$6,CQ$5,$C14:CP14)</f>
        <v>3664756</v>
      </c>
      <c r="CR14" s="73">
        <f ca="1">SUMIF($C$6:CQ$6,CR$5,$C14:CQ14)</f>
        <v>3774216</v>
      </c>
      <c r="CS14" s="18">
        <f ca="1">SUM(CR14-CQ14)</f>
        <v>109460</v>
      </c>
      <c r="CT14" s="19">
        <f ca="1">IF(CS14=0,0,IF(CQ14=0,1,CS14/CQ14))</f>
        <v>2.9868291367829126E-2</v>
      </c>
      <c r="CW14" t="s">
        <v>10</v>
      </c>
      <c r="CX14" t="s">
        <v>6</v>
      </c>
      <c r="CZ14" s="74">
        <f>SUMIF(BWB!$A$93:$A$98,'2011-2012'!CZ$7,BWB!D$93:D$98)</f>
        <v>224153</v>
      </c>
      <c r="DA14" s="74">
        <f>SUMIF(BWB!$A$93:$A$98,'2011-2012'!DA$7,BWB!E$93:E$98)</f>
        <v>209411</v>
      </c>
      <c r="DB14" s="74">
        <f>SUMIF(BWB!$A$93:$A$98,'2011-2012'!DB$7,BWB!F$93:F$98)</f>
        <v>270313</v>
      </c>
      <c r="DC14" s="74">
        <f>SUMIF(BWB!$A$93:$A$98,'2011-2012'!DC$7,BWB!G$93:G$98)</f>
        <v>296372</v>
      </c>
      <c r="DD14" s="74">
        <f>SUMIF(BWB!$A$93:$A$98,'2011-2012'!DD$7,BWB!H$93:H$98)</f>
        <v>320399</v>
      </c>
      <c r="DE14" s="74">
        <f>SUMIF(BWB!$A$93:$A$98,'2011-2012'!DE$7,BWB!I$93:I$98)</f>
        <v>328704</v>
      </c>
      <c r="DF14" s="74">
        <f>SUMIF(BWB!$A$93:$A$98,'2011-2012'!DF$7,BWB!J$93:J$98)</f>
        <v>393184</v>
      </c>
      <c r="DG14" s="74">
        <f>SUMIF(BWB!$A$93:$A$98,'2011-2012'!DG$7,BWB!K$93:K$98)</f>
        <v>399173</v>
      </c>
      <c r="DH14" s="74">
        <f>SUMIF(BWB!$A$93:$A$98,'2011-2012'!DH$7,BWB!L$93:L$98)</f>
        <v>321973</v>
      </c>
      <c r="DI14" s="74">
        <f>SUMIF(BWB!$A$93:$A$98,'2011-2012'!DI$7,BWB!M$93:M$98)</f>
        <v>313488</v>
      </c>
      <c r="DJ14" s="74">
        <f>SUMIF(BWB!$A$93:$A$98,'2011-2012'!DJ$7,BWB!N$93:N$98)</f>
        <v>290113</v>
      </c>
      <c r="DK14" s="74">
        <f>SUMIF(BWB!$A$93:$A$98,'2011-2012'!DK$7,BWB!O$93:O$98)</f>
        <v>297473</v>
      </c>
      <c r="DN14" s="74">
        <f>SUMIF(BWB!$A$93:$A$99,'2011-2012'!DN$7,BWB!D$93:D$99)</f>
        <v>233413</v>
      </c>
      <c r="DO14" s="74">
        <f>SUMIF(BWB!$A$93:$A$99,'2011-2012'!DO$7,BWB!E$93:E$99)</f>
        <v>232276</v>
      </c>
      <c r="DP14" s="74">
        <f>SUMIF(BWB!$A$93:$A$99,'2011-2012'!DP$7,BWB!F$93:F$99)</f>
        <v>290343</v>
      </c>
      <c r="DQ14" s="74">
        <f>SUMIF(BWB!$A$93:$A$99,'2011-2012'!DQ$7,BWB!G$93:G$99)</f>
        <v>293743</v>
      </c>
      <c r="DR14" s="74">
        <f>SUMIF(BWB!$A$93:$A$99,'2011-2012'!DR$7,BWB!H$93:H$99)</f>
        <v>307186</v>
      </c>
      <c r="DS14" s="74">
        <f>SUMIF(BWB!$A$93:$A$99,'2011-2012'!DS$7,BWB!I$93:I$99)</f>
        <v>334199</v>
      </c>
      <c r="DT14" s="74">
        <f>SUMIF(BWB!$A$93:$A$99,'2011-2012'!DT$7,BWB!J$93:J$99)</f>
        <v>390300</v>
      </c>
      <c r="DU14" s="74">
        <f>SUMIF(BWB!$A$93:$A$99,'2011-2012'!DU$7,BWB!K$93:K$99)</f>
        <v>425512</v>
      </c>
      <c r="DV14" s="74">
        <f>SUMIF(BWB!$A$93:$A$99,'2011-2012'!DV$7,BWB!L$93:L$99)</f>
        <v>328623</v>
      </c>
      <c r="DW14" s="74">
        <f>SUMIF(BWB!$A$93:$A$99,'2011-2012'!DW$7,BWB!M$93:M$99)</f>
        <v>315997</v>
      </c>
      <c r="DX14" s="74">
        <f>SUMIF(BWB!$A$93:$A$99,'2011-2012'!DX$7,BWB!N$93:N$99)</f>
        <v>312971</v>
      </c>
      <c r="DY14" s="74">
        <f>SUMIF(BWB!$A$93:$A$99,'2011-2012'!DY$7,BWB!O$93:O$99)</f>
        <v>309653</v>
      </c>
    </row>
    <row r="15" spans="1:130">
      <c r="A15" s="84" t="str">
        <f>+CW16</f>
        <v>Blue Water Bridge</v>
      </c>
      <c r="B15" s="26" t="s">
        <v>7</v>
      </c>
      <c r="C15" s="18">
        <f>+CZ15</f>
        <v>111695</v>
      </c>
      <c r="D15" s="73">
        <f ca="1">OFFSET(CZ15,0,14,1,1)</f>
        <v>113358</v>
      </c>
      <c r="E15" s="18">
        <f ca="1">SUM(D15-C15)</f>
        <v>1663</v>
      </c>
      <c r="F15" s="19">
        <f ca="1">IF(E15=0,0,IF(C15=0,1,E15/C15))</f>
        <v>1.4888759568467701E-2</v>
      </c>
      <c r="G15" s="18">
        <f>SUMIF($C$6:F$6,G$5,$C15:F15)</f>
        <v>111695</v>
      </c>
      <c r="H15" s="73">
        <f ca="1">SUMIF($C$6:G$6,H$5,$C15:G15)</f>
        <v>113358</v>
      </c>
      <c r="I15" s="18">
        <f ca="1">SUM(H15-G15)</f>
        <v>1663</v>
      </c>
      <c r="J15" s="19">
        <f ca="1">IF(I15=0,0,IF(G15=0,1,I15/G15))</f>
        <v>1.4888759568467701E-2</v>
      </c>
      <c r="K15" s="18">
        <f>+DA15</f>
        <v>106430</v>
      </c>
      <c r="L15" s="73">
        <f ca="1">OFFSET(DA15,0,14,1,1)</f>
        <v>114669</v>
      </c>
      <c r="M15" s="18">
        <f ca="1">SUM(L15-K15)</f>
        <v>8239</v>
      </c>
      <c r="N15" s="19">
        <f ca="1">IF(M15=0,0,IF(K15=0,1,M15/K15))</f>
        <v>7.7412383726392933E-2</v>
      </c>
      <c r="O15" s="18">
        <f>SUMIF($C$6:N$6,O$5,$C15:N15)</f>
        <v>218125</v>
      </c>
      <c r="P15" s="73">
        <f ca="1">SUMIF($C$6:O$6,P$5,$C15:O15)</f>
        <v>228027</v>
      </c>
      <c r="Q15" s="18">
        <f ca="1">SUM(P15-O15)</f>
        <v>9902</v>
      </c>
      <c r="R15" s="19">
        <f ca="1">IF(Q15=0,0,IF(O15=0,1,Q15/O15))</f>
        <v>4.5395988538681951E-2</v>
      </c>
      <c r="S15" s="18">
        <f>+DB15</f>
        <v>130924</v>
      </c>
      <c r="T15" s="73">
        <f ca="1">OFFSET(DB15,0,14,1,1)</f>
        <v>126647</v>
      </c>
      <c r="U15" s="18">
        <f ca="1">SUM(T15-S15)</f>
        <v>-4277</v>
      </c>
      <c r="V15" s="19">
        <f ca="1">IF(U15=0,0,IF(S15=0,1,U15/S15))</f>
        <v>-3.2667807277504506E-2</v>
      </c>
      <c r="W15" s="18">
        <f>SUMIF($C$6:V$6,W$5,$C15:V15)</f>
        <v>349049</v>
      </c>
      <c r="X15" s="73">
        <f ca="1">SUMIF($C$6:W$6,X$5,$C15:W15)</f>
        <v>354674</v>
      </c>
      <c r="Y15" s="18">
        <f ca="1">SUM(X15-W15)</f>
        <v>5625</v>
      </c>
      <c r="Z15" s="19">
        <f ca="1">IF(Y15=0,0,IF(W15=0,1,Y15/W15))</f>
        <v>1.611521591524399E-2</v>
      </c>
      <c r="AA15" s="18">
        <f>+DC15</f>
        <v>121300</v>
      </c>
      <c r="AB15" s="73">
        <f ca="1">OFFSET(DC15,0,14,1,1)</f>
        <v>123943</v>
      </c>
      <c r="AC15" s="18">
        <f ca="1">SUM(AB15-AA15)</f>
        <v>2643</v>
      </c>
      <c r="AD15" s="19">
        <f ca="1">IF(AC15=0,0,IF(AA15=0,1,AC15/AA15))</f>
        <v>2.1788953009068426E-2</v>
      </c>
      <c r="AE15" s="18">
        <f>SUMIF($C$6:AD$6,AE$5,$C15:AD15)</f>
        <v>470349</v>
      </c>
      <c r="AF15" s="73">
        <f ca="1">SUMIF($C$6:AE$6,AF$5,$C15:AE15)</f>
        <v>478617</v>
      </c>
      <c r="AG15" s="18">
        <f ca="1">SUM(AF15-AE15)</f>
        <v>8268</v>
      </c>
      <c r="AH15" s="19">
        <f ca="1">IF(AG15=0,0,IF(AE15=0,1,AG15/AE15))</f>
        <v>1.7578436437623978E-2</v>
      </c>
      <c r="AI15" s="18">
        <f>+DD15</f>
        <v>126399</v>
      </c>
      <c r="AJ15" s="73">
        <f ca="1">OFFSET(DD15,0,14,1,1)</f>
        <v>132440</v>
      </c>
      <c r="AK15" s="18">
        <f ca="1">SUM(AJ15-AI15)</f>
        <v>6041</v>
      </c>
      <c r="AL15" s="19">
        <f ca="1">IF(AK15=0,0,IF(AI15=0,1,AK15/AI15))</f>
        <v>4.7793099628952763E-2</v>
      </c>
      <c r="AM15" s="18">
        <f>SUMIF($C$6:AL$6,AM$5,$C15:AL15)</f>
        <v>596748</v>
      </c>
      <c r="AN15" s="73">
        <f ca="1">SUMIF($C$6:AM$6,AN$5,$C15:AM15)</f>
        <v>611057</v>
      </c>
      <c r="AO15" s="18">
        <f ca="1">SUM(AN15-AM15)</f>
        <v>14309</v>
      </c>
      <c r="AP15" s="19">
        <f ca="1">IF(AO15=0,0,IF(AM15=0,1,AO15/AM15))</f>
        <v>2.3978295696005684E-2</v>
      </c>
      <c r="AQ15" s="18">
        <f>+DE15</f>
        <v>130100</v>
      </c>
      <c r="AR15" s="73">
        <f ca="1">OFFSET(DE15,0,14,1,1)</f>
        <v>128866</v>
      </c>
      <c r="AS15" s="18">
        <f ca="1">SUM(AR15-AQ15)</f>
        <v>-1234</v>
      </c>
      <c r="AT15" s="19">
        <f ca="1">IF(AS15=0,0,IF(AQ15=0,1,AS15/AQ15))</f>
        <v>-9.4850115295926213E-3</v>
      </c>
      <c r="AU15" s="18">
        <f>SUMIF($C$6:AT$6,AU$5,$C15:AT15)</f>
        <v>726848</v>
      </c>
      <c r="AV15" s="73">
        <f ca="1">SUMIF($C$6:AU$6,AV$5,$C15:AU15)</f>
        <v>739923</v>
      </c>
      <c r="AW15" s="18">
        <f ca="1">SUM(AV15-AU15)</f>
        <v>13075</v>
      </c>
      <c r="AX15" s="19">
        <f ca="1">IF(AW15=0,0,IF(AU15=0,1,AW15/AU15))</f>
        <v>1.7988630360130316E-2</v>
      </c>
      <c r="AY15" s="18">
        <f>+DF15</f>
        <v>113316</v>
      </c>
      <c r="AZ15" s="73">
        <f ca="1">OFFSET(DF15,0,14,1,1)</f>
        <v>118591</v>
      </c>
      <c r="BA15" s="18">
        <f ca="1">SUM(AZ15-AY15)</f>
        <v>5275</v>
      </c>
      <c r="BB15" s="19">
        <f ca="1">IF(BA15=0,0,IF(AY15=0,1,BA15/AY15))</f>
        <v>4.6551237248049701E-2</v>
      </c>
      <c r="BC15" s="18">
        <f>SUMIF($C$6:BB$6,BC$5,$C15:BB15)</f>
        <v>840164</v>
      </c>
      <c r="BD15" s="73">
        <f ca="1">SUMIF($C$6:BC$6,BD$5,$C15:BC15)</f>
        <v>858514</v>
      </c>
      <c r="BE15" s="18">
        <f ca="1">SUM(BD15-BC15)</f>
        <v>18350</v>
      </c>
      <c r="BF15" s="19">
        <f ca="1">IF(BE15=0,0,IF(BC15=0,1,BE15/BC15))</f>
        <v>2.1840973905094721E-2</v>
      </c>
      <c r="BG15" s="18">
        <f>+DG15</f>
        <v>131657</v>
      </c>
      <c r="BH15" s="73">
        <f ca="1">OFFSET(DG15,0,14,1,1)</f>
        <v>132413</v>
      </c>
      <c r="BI15" s="18">
        <f ca="1">SUM(BH15-BG15)</f>
        <v>756</v>
      </c>
      <c r="BJ15" s="19">
        <f ca="1">IF(BI15=0,0,IF(BG15=0,1,BI15/BG15))</f>
        <v>5.7421937306789614E-3</v>
      </c>
      <c r="BK15" s="18">
        <f>SUMIF($C$6:BJ$6,BK$5,$C15:BJ15)</f>
        <v>971821</v>
      </c>
      <c r="BL15" s="73">
        <f ca="1">SUMIF($C$6:BK$6,BL$5,$C15:BK15)</f>
        <v>990927</v>
      </c>
      <c r="BM15" s="18">
        <f ca="1">SUM(BL15-BK15)</f>
        <v>19106</v>
      </c>
      <c r="BN15" s="19">
        <f ca="1">IF(BM15=0,0,IF(BK15=0,1,BM15/BK15))</f>
        <v>1.9659999115063369E-2</v>
      </c>
      <c r="BO15" s="18">
        <f>+DH15</f>
        <v>122419</v>
      </c>
      <c r="BP15" s="73">
        <f ca="1">OFFSET(DH15,0,14,1,1)</f>
        <v>120668</v>
      </c>
      <c r="BQ15" s="18">
        <f ca="1">SUM(BP15-BO15)</f>
        <v>-1751</v>
      </c>
      <c r="BR15" s="19">
        <f ca="1">IF(BQ15=0,0,IF(BO15=0,1,BQ15/BO15))</f>
        <v>-1.4303335266584435E-2</v>
      </c>
      <c r="BS15" s="18">
        <f>SUMIF($C$6:BR$6,BS$5,$C15:BR15)</f>
        <v>1094240</v>
      </c>
      <c r="BT15" s="73">
        <f ca="1">SUMIF($C$6:BS$6,BT$5,$C15:BS15)</f>
        <v>1111595</v>
      </c>
      <c r="BU15" s="18">
        <f ca="1">SUM(BT15-BS15)</f>
        <v>17355</v>
      </c>
      <c r="BV15" s="19">
        <f ca="1">IF(BU15=0,0,IF(BS15=0,1,BU15/BS15))</f>
        <v>1.5860323146658868E-2</v>
      </c>
      <c r="BW15" s="18">
        <f>+DI15</f>
        <v>125123</v>
      </c>
      <c r="BX15" s="73">
        <f ca="1">OFFSET(DI15,0,14,1,1)</f>
        <v>132419</v>
      </c>
      <c r="BY15" s="18">
        <f ca="1">SUM(BX15-BW15)</f>
        <v>7296</v>
      </c>
      <c r="BZ15" s="19">
        <f ca="1">IF(BY15=0,0,IF(BW15=0,1,BY15/BW15))</f>
        <v>5.8310622347609954E-2</v>
      </c>
      <c r="CA15" s="18">
        <f>SUMIF($C$6:BZ$6,CA$5,$C15:BZ15)</f>
        <v>1219363</v>
      </c>
      <c r="CB15" s="73">
        <f ca="1">SUMIF($C$6:CA$6,CB$5,$C15:CA15)</f>
        <v>1244014</v>
      </c>
      <c r="CC15" s="18">
        <f ca="1">SUM(CB15-CA15)</f>
        <v>24651</v>
      </c>
      <c r="CD15" s="19">
        <f ca="1">IF(CC15=0,0,IF(CA15=0,1,CC15/CA15))</f>
        <v>2.0216293261317589E-2</v>
      </c>
      <c r="CE15" s="18">
        <f>+DJ15</f>
        <v>120957</v>
      </c>
      <c r="CF15" s="73">
        <f ca="1">OFFSET(DJ15,0,14,1,1)</f>
        <v>127667</v>
      </c>
      <c r="CG15" s="18">
        <f ca="1">SUM(CF15-CE15)</f>
        <v>6710</v>
      </c>
      <c r="CH15" s="19">
        <f ca="1">IF(CG15=0,0,IF(CE15=0,1,CG15/CE15))</f>
        <v>5.5474259447572276E-2</v>
      </c>
      <c r="CI15" s="18">
        <f>SUMIF($C$6:CH$6,CI$5,$C15:CH15)</f>
        <v>1340320</v>
      </c>
      <c r="CJ15" s="73">
        <f ca="1">SUMIF($C$6:CI$6,CJ$5,$C15:CI15)</f>
        <v>1371681</v>
      </c>
      <c r="CK15" s="18">
        <f ca="1">SUM(CJ15-CI15)</f>
        <v>31361</v>
      </c>
      <c r="CL15" s="19">
        <f ca="1">IF(CK15=0,0,IF(CI15=0,1,CK15/CI15))</f>
        <v>2.3398143726871195E-2</v>
      </c>
      <c r="CM15" s="18">
        <f>+DK15</f>
        <v>108637</v>
      </c>
      <c r="CN15" s="73">
        <f ca="1">OFFSET(DK15,0,14,1,1)</f>
        <v>105340</v>
      </c>
      <c r="CO15" s="18">
        <f ca="1">SUM(CN15-CM15)</f>
        <v>-3297</v>
      </c>
      <c r="CP15" s="19">
        <f ca="1">IF(CO15=0,0,IF(CM15=0,1,CO15/CM15))</f>
        <v>-3.0348776199637325E-2</v>
      </c>
      <c r="CQ15" s="18">
        <f>SUMIF($C$6:CP$6,CQ$5,$C15:CP15)</f>
        <v>1448957</v>
      </c>
      <c r="CR15" s="73">
        <f ca="1">SUMIF($C$6:CQ$6,CR$5,$C15:CQ15)</f>
        <v>1477021</v>
      </c>
      <c r="CS15" s="18">
        <f ca="1">SUM(CR15-CQ15)</f>
        <v>28064</v>
      </c>
      <c r="CT15" s="19">
        <f ca="1">IF(CS15=0,0,IF(CQ15=0,1,CS15/CQ15))</f>
        <v>1.9368414659648284E-2</v>
      </c>
      <c r="CW15" t="s">
        <v>10</v>
      </c>
      <c r="CX15" t="s">
        <v>7</v>
      </c>
      <c r="CY15" s="7"/>
      <c r="CZ15" s="74">
        <f>SUMIF(BWB!$A$111:$A$116,'2011-2012'!CZ$7,BWB!D$111:D$116)</f>
        <v>111695</v>
      </c>
      <c r="DA15" s="74">
        <f>SUMIF(BWB!$A$111:$A$116,'2011-2012'!DA$7,BWB!E$111:E$116)</f>
        <v>106430</v>
      </c>
      <c r="DB15" s="74">
        <f>SUMIF(BWB!$A$111:$A$116,'2011-2012'!DB$7,BWB!F$111:F$116)</f>
        <v>130924</v>
      </c>
      <c r="DC15" s="74">
        <f>SUMIF(BWB!$A$111:$A$116,'2011-2012'!DC$7,BWB!G$111:G$116)</f>
        <v>121300</v>
      </c>
      <c r="DD15" s="74">
        <f>SUMIF(BWB!$A$111:$A$116,'2011-2012'!DD$7,BWB!H$111:H$116)</f>
        <v>126399</v>
      </c>
      <c r="DE15" s="74">
        <f>SUMIF(BWB!$A$111:$A$116,'2011-2012'!DE$7,BWB!I$111:I$116)</f>
        <v>130100</v>
      </c>
      <c r="DF15" s="74">
        <f>SUMIF(BWB!$A$111:$A$116,'2011-2012'!DF$7,BWB!J$111:J$116)</f>
        <v>113316</v>
      </c>
      <c r="DG15" s="74">
        <f>SUMIF(BWB!$A$111:$A$116,'2011-2012'!DG$7,BWB!K$111:K$116)</f>
        <v>131657</v>
      </c>
      <c r="DH15" s="74">
        <f>SUMIF(BWB!$A$111:$A$116,'2011-2012'!DH$7,BWB!L$111:L$116)</f>
        <v>122419</v>
      </c>
      <c r="DI15" s="74">
        <f>SUMIF(BWB!$A$111:$A$116,'2011-2012'!DI$7,BWB!M$111:M$116)</f>
        <v>125123</v>
      </c>
      <c r="DJ15" s="74">
        <f>SUMIF(BWB!$A$111:$A$116,'2011-2012'!DJ$7,BWB!N$111:N$116)</f>
        <v>120957</v>
      </c>
      <c r="DK15" s="74">
        <f>SUMIF(BWB!$A$111:$A$116,'2011-2012'!DK$7,BWB!O$111:O$116)</f>
        <v>108637</v>
      </c>
      <c r="DN15" s="74">
        <f>SUMIF(BWB!$A$111:$A$117,'2011-2012'!DN$7,BWB!D$111:D$117)</f>
        <v>113358</v>
      </c>
      <c r="DO15" s="74">
        <f>SUMIF(BWB!$A$111:$A$117,'2011-2012'!DO$7,BWB!E$111:E$117)</f>
        <v>114669</v>
      </c>
      <c r="DP15" s="74">
        <f>SUMIF(BWB!$A$111:$A$117,'2011-2012'!DP$7,BWB!F$111:F$117)</f>
        <v>126647</v>
      </c>
      <c r="DQ15" s="74">
        <f>SUMIF(BWB!$A$111:$A$117,'2011-2012'!DQ$7,BWB!G$111:G$117)</f>
        <v>123943</v>
      </c>
      <c r="DR15" s="74">
        <f>SUMIF(BWB!$A$111:$A$117,'2011-2012'!DR$7,BWB!H$111:H$117)</f>
        <v>132440</v>
      </c>
      <c r="DS15" s="74">
        <f>SUMIF(BWB!$A$111:$A$117,'2011-2012'!DS$7,BWB!I$111:I$117)</f>
        <v>128866</v>
      </c>
      <c r="DT15" s="74">
        <f>SUMIF(BWB!$A$111:$A$117,'2011-2012'!DT$7,BWB!J$111:J$117)</f>
        <v>118591</v>
      </c>
      <c r="DU15" s="74">
        <f>SUMIF(BWB!$A$111:$A$117,'2011-2012'!DU$7,BWB!K$111:K$117)</f>
        <v>132413</v>
      </c>
      <c r="DV15" s="74">
        <f>SUMIF(BWB!$A$111:$A$117,'2011-2012'!DV$7,BWB!L$111:L$117)</f>
        <v>120668</v>
      </c>
      <c r="DW15" s="74">
        <f>SUMIF(BWB!$A$111:$A$117,'2011-2012'!DW$7,BWB!M$111:M$117)</f>
        <v>132419</v>
      </c>
      <c r="DX15" s="74">
        <f>SUMIF(BWB!$A$111:$A$117,'2011-2012'!DX$7,BWB!N$111:N$117)</f>
        <v>127667</v>
      </c>
      <c r="DY15" s="74">
        <f>SUMIF(BWB!$A$111:$A$117,'2011-2012'!DY$7,BWB!O$111:O$117)</f>
        <v>105340</v>
      </c>
    </row>
    <row r="16" spans="1:130">
      <c r="A16" s="83"/>
      <c r="B16" s="26" t="s">
        <v>8</v>
      </c>
      <c r="C16" s="73">
        <f>+CZ16</f>
        <v>345</v>
      </c>
      <c r="D16" s="73">
        <f ca="1">OFFSET(CZ16,0,14,1,1)</f>
        <v>297</v>
      </c>
      <c r="E16" s="73">
        <f ca="1">SUM(D16-C16)</f>
        <v>-48</v>
      </c>
      <c r="F16" s="19">
        <f ca="1">IF(E16=0,0,IF(C16=0,1,E16/C16))</f>
        <v>-0.1391304347826087</v>
      </c>
      <c r="G16" s="73">
        <f>SUMIF($C$6:F$6,G$5,$C16:F16)</f>
        <v>345</v>
      </c>
      <c r="H16" s="73">
        <f ca="1">SUMIF($C$6:G$6,H$5,$C16:G16)</f>
        <v>297</v>
      </c>
      <c r="I16" s="73">
        <f ca="1">SUM(H16-G16)</f>
        <v>-48</v>
      </c>
      <c r="J16" s="19">
        <f ca="1">IF(I16=0,0,IF(G16=0,1,I16/G16))</f>
        <v>-0.1391304347826087</v>
      </c>
      <c r="K16" s="73">
        <f>+DA16</f>
        <v>323</v>
      </c>
      <c r="L16" s="73">
        <f ca="1">OFFSET(DA16,0,14,1,1)</f>
        <v>354</v>
      </c>
      <c r="M16" s="73">
        <f ca="1">SUM(L16-K16)</f>
        <v>31</v>
      </c>
      <c r="N16" s="19">
        <f ca="1">IF(M16=0,0,IF(K16=0,1,M16/K16))</f>
        <v>9.5975232198142413E-2</v>
      </c>
      <c r="O16" s="73">
        <f>SUMIF($C$6:N$6,O$5,$C16:N16)</f>
        <v>668</v>
      </c>
      <c r="P16" s="73">
        <f ca="1">SUMIF($C$6:O$6,P$5,$C16:O16)</f>
        <v>651</v>
      </c>
      <c r="Q16" s="73">
        <f ca="1">SUM(P16-O16)</f>
        <v>-17</v>
      </c>
      <c r="R16" s="19">
        <f ca="1">IF(Q16=0,0,IF(O16=0,1,Q16/O16))</f>
        <v>-2.5449101796407185E-2</v>
      </c>
      <c r="S16" s="73">
        <f>+DB16</f>
        <v>484</v>
      </c>
      <c r="T16" s="73">
        <f ca="1">OFFSET(DB16,0,14,1,1)</f>
        <v>456</v>
      </c>
      <c r="U16" s="73">
        <f ca="1">SUM(T16-S16)</f>
        <v>-28</v>
      </c>
      <c r="V16" s="19">
        <f ca="1">IF(U16=0,0,IF(S16=0,1,U16/S16))</f>
        <v>-5.7851239669421489E-2</v>
      </c>
      <c r="W16" s="73">
        <f>SUMIF($C$6:V$6,W$5,$C16:V16)</f>
        <v>1152</v>
      </c>
      <c r="X16" s="73">
        <f ca="1">SUMIF($C$6:W$6,X$5,$C16:W16)</f>
        <v>1107</v>
      </c>
      <c r="Y16" s="73">
        <f ca="1">SUM(X16-W16)</f>
        <v>-45</v>
      </c>
      <c r="Z16" s="19">
        <f ca="1">IF(Y16=0,0,IF(W16=0,1,Y16/W16))</f>
        <v>-3.90625E-2</v>
      </c>
      <c r="AA16" s="73">
        <f>+DC16</f>
        <v>480</v>
      </c>
      <c r="AB16" s="73">
        <f ca="1">OFFSET(DC16,0,14,1,1)</f>
        <v>541</v>
      </c>
      <c r="AC16" s="73">
        <f ca="1">SUM(AB16-AA16)</f>
        <v>61</v>
      </c>
      <c r="AD16" s="19">
        <f ca="1">IF(AC16=0,0,IF(AA16=0,1,AC16/AA16))</f>
        <v>0.12708333333333333</v>
      </c>
      <c r="AE16" s="73">
        <f>SUMIF($C$6:AD$6,AE$5,$C16:AD16)</f>
        <v>1632</v>
      </c>
      <c r="AF16" s="73">
        <f ca="1">SUMIF($C$6:AE$6,AF$5,$C16:AE16)</f>
        <v>1648</v>
      </c>
      <c r="AG16" s="73">
        <f ca="1">SUM(AF16-AE16)</f>
        <v>16</v>
      </c>
      <c r="AH16" s="19">
        <f ca="1">IF(AG16=0,0,IF(AE16=0,1,AG16/AE16))</f>
        <v>9.8039215686274508E-3</v>
      </c>
      <c r="AI16" s="73">
        <f>+DD16</f>
        <v>688</v>
      </c>
      <c r="AJ16" s="73">
        <f ca="1">OFFSET(DD16,0,14,1,1)</f>
        <v>853</v>
      </c>
      <c r="AK16" s="73">
        <f ca="1">SUM(AJ16-AI16)</f>
        <v>165</v>
      </c>
      <c r="AL16" s="19">
        <f ca="1">IF(AK16=0,0,IF(AI16=0,1,AK16/AI16))</f>
        <v>0.23982558139534885</v>
      </c>
      <c r="AM16" s="73">
        <f>SUMIF($C$6:AL$6,AM$5,$C16:AL16)</f>
        <v>2320</v>
      </c>
      <c r="AN16" s="73">
        <f ca="1">SUMIF($C$6:AM$6,AN$5,$C16:AM16)</f>
        <v>2501</v>
      </c>
      <c r="AO16" s="73">
        <f ca="1">SUM(AN16-AM16)</f>
        <v>181</v>
      </c>
      <c r="AP16" s="19">
        <f ca="1">IF(AO16=0,0,IF(AM16=0,1,AO16/AM16))</f>
        <v>7.8017241379310348E-2</v>
      </c>
      <c r="AQ16" s="73">
        <f>+DE16</f>
        <v>726</v>
      </c>
      <c r="AR16" s="73">
        <f ca="1">OFFSET(DE16,0,14,1,1)</f>
        <v>860</v>
      </c>
      <c r="AS16" s="73">
        <f ca="1">SUM(AR16-AQ16)</f>
        <v>134</v>
      </c>
      <c r="AT16" s="19">
        <f ca="1">IF(AS16=0,0,IF(AQ16=0,1,AS16/AQ16))</f>
        <v>0.18457300275482094</v>
      </c>
      <c r="AU16" s="73">
        <f>SUMIF($C$6:AT$6,AU$5,$C16:AT16)</f>
        <v>3046</v>
      </c>
      <c r="AV16" s="73">
        <f ca="1">SUMIF($C$6:AU$6,AV$5,$C16:AU16)</f>
        <v>3361</v>
      </c>
      <c r="AW16" s="73">
        <f ca="1">SUM(AV16-AU16)</f>
        <v>315</v>
      </c>
      <c r="AX16" s="19">
        <f ca="1">IF(AW16=0,0,IF(AU16=0,1,AW16/AU16))</f>
        <v>0.10341431385423507</v>
      </c>
      <c r="AY16" s="73">
        <f>+DF16</f>
        <v>575</v>
      </c>
      <c r="AZ16" s="73">
        <f ca="1">OFFSET(DF16,0,14,1,1)</f>
        <v>838</v>
      </c>
      <c r="BA16" s="73">
        <f ca="1">SUM(AZ16-AY16)</f>
        <v>263</v>
      </c>
      <c r="BB16" s="19">
        <f ca="1">IF(BA16=0,0,IF(AY16=0,1,BA16/AY16))</f>
        <v>0.4573913043478261</v>
      </c>
      <c r="BC16" s="73">
        <f>SUMIF($C$6:BB$6,BC$5,$C16:BB16)</f>
        <v>3621</v>
      </c>
      <c r="BD16" s="73">
        <f ca="1">SUMIF($C$6:BC$6,BD$5,$C16:BC16)</f>
        <v>4199</v>
      </c>
      <c r="BE16" s="73">
        <f ca="1">SUM(BD16-BC16)</f>
        <v>578</v>
      </c>
      <c r="BF16" s="19">
        <f ca="1">IF(BE16=0,0,IF(BC16=0,1,BE16/BC16))</f>
        <v>0.15962441314553991</v>
      </c>
      <c r="BG16" s="73">
        <f>+DG16</f>
        <v>627</v>
      </c>
      <c r="BH16" s="73">
        <f ca="1">OFFSET(DG16,0,14,1,1)</f>
        <v>682</v>
      </c>
      <c r="BI16" s="73">
        <f ca="1">SUM(BH16-BG16)</f>
        <v>55</v>
      </c>
      <c r="BJ16" s="19">
        <f ca="1">IF(BI16=0,0,IF(BG16=0,1,BI16/BG16))</f>
        <v>8.771929824561403E-2</v>
      </c>
      <c r="BK16" s="73">
        <f>SUMIF($C$6:BJ$6,BK$5,$C16:BJ16)</f>
        <v>4248</v>
      </c>
      <c r="BL16" s="73">
        <f ca="1">SUMIF($C$6:BK$6,BL$5,$C16:BK16)</f>
        <v>4881</v>
      </c>
      <c r="BM16" s="73">
        <f ca="1">SUM(BL16-BK16)</f>
        <v>633</v>
      </c>
      <c r="BN16" s="19">
        <f ca="1">IF(BM16=0,0,IF(BK16=0,1,BM16/BK16))</f>
        <v>0.14901129943502825</v>
      </c>
      <c r="BO16" s="73">
        <f>+DH16</f>
        <v>564</v>
      </c>
      <c r="BP16" s="73">
        <f ca="1">OFFSET(DH16,0,14,1,1)</f>
        <v>586</v>
      </c>
      <c r="BQ16" s="73">
        <f ca="1">SUM(BP16-BO16)</f>
        <v>22</v>
      </c>
      <c r="BR16" s="19">
        <f ca="1">IF(BQ16=0,0,IF(BO16=0,1,BQ16/BO16))</f>
        <v>3.9007092198581561E-2</v>
      </c>
      <c r="BS16" s="73">
        <f>SUMIF($C$6:BR$6,BS$5,$C16:BR16)</f>
        <v>4812</v>
      </c>
      <c r="BT16" s="73">
        <f ca="1">SUMIF($C$6:BS$6,BT$5,$C16:BS16)</f>
        <v>5467</v>
      </c>
      <c r="BU16" s="73">
        <f ca="1">SUM(BT16-BS16)</f>
        <v>655</v>
      </c>
      <c r="BV16" s="19">
        <f ca="1">IF(BU16=0,0,IF(BS16=0,1,BU16/BS16))</f>
        <v>0.13611803823773899</v>
      </c>
      <c r="BW16" s="73">
        <f>+DI16</f>
        <v>610</v>
      </c>
      <c r="BX16" s="73">
        <f ca="1">OFFSET(DI16,0,14,1,1)</f>
        <v>611</v>
      </c>
      <c r="BY16" s="73">
        <f ca="1">SUM(BX16-BW16)</f>
        <v>1</v>
      </c>
      <c r="BZ16" s="19">
        <f ca="1">IF(BY16=0,0,IF(BW16=0,1,BY16/BW16))</f>
        <v>1.639344262295082E-3</v>
      </c>
      <c r="CA16" s="73">
        <f>SUMIF($C$6:BZ$6,CA$5,$C16:BZ16)</f>
        <v>5422</v>
      </c>
      <c r="CB16" s="73">
        <f ca="1">SUMIF($C$6:CA$6,CB$5,$C16:CA16)</f>
        <v>6078</v>
      </c>
      <c r="CC16" s="73">
        <f ca="1">SUM(CB16-CA16)</f>
        <v>656</v>
      </c>
      <c r="CD16" s="19">
        <f ca="1">IF(CC16=0,0,IF(CA16=0,1,CC16/CA16))</f>
        <v>0.12098856510512726</v>
      </c>
      <c r="CE16" s="73">
        <f>+DJ16</f>
        <v>568</v>
      </c>
      <c r="CF16" s="73">
        <f ca="1">OFFSET(DJ16,0,14,1,1)</f>
        <v>694</v>
      </c>
      <c r="CG16" s="73">
        <f ca="1">SUM(CF16-CE16)</f>
        <v>126</v>
      </c>
      <c r="CH16" s="19">
        <f ca="1">IF(CG16=0,0,IF(CE16=0,1,CG16/CE16))</f>
        <v>0.22183098591549297</v>
      </c>
      <c r="CI16" s="73">
        <f>SUMIF($C$6:CH$6,CI$5,$C16:CH16)</f>
        <v>5990</v>
      </c>
      <c r="CJ16" s="73">
        <f ca="1">SUMIF($C$6:CI$6,CJ$5,$C16:CI16)</f>
        <v>6772</v>
      </c>
      <c r="CK16" s="73">
        <f ca="1">SUM(CJ16-CI16)</f>
        <v>782</v>
      </c>
      <c r="CL16" s="19">
        <f ca="1">IF(CK16=0,0,IF(CI16=0,1,CK16/CI16))</f>
        <v>0.13055091819699499</v>
      </c>
      <c r="CM16" s="73">
        <f>+DK16</f>
        <v>376</v>
      </c>
      <c r="CN16" s="73">
        <f ca="1">OFFSET(DK16,0,14,1,1)</f>
        <v>355</v>
      </c>
      <c r="CO16" s="73">
        <f ca="1">SUM(CN16-CM16)</f>
        <v>-21</v>
      </c>
      <c r="CP16" s="19">
        <f ca="1">IF(CO16=0,0,IF(CM16=0,1,CO16/CM16))</f>
        <v>-5.5851063829787231E-2</v>
      </c>
      <c r="CQ16" s="73">
        <f>SUMIF($C$6:CP$6,CQ$5,$C16:CP16)</f>
        <v>6366</v>
      </c>
      <c r="CR16" s="73">
        <f ca="1">SUMIF($C$6:CQ$6,CR$5,$C16:CQ16)</f>
        <v>7127</v>
      </c>
      <c r="CS16" s="73">
        <f ca="1">SUM(CR16-CQ16)</f>
        <v>761</v>
      </c>
      <c r="CT16" s="19">
        <f ca="1">IF(CS16=0,0,IF(CQ16=0,1,CS16/CQ16))</f>
        <v>0.11954131322651587</v>
      </c>
      <c r="CW16" t="s">
        <v>10</v>
      </c>
      <c r="CX16" t="s">
        <v>8</v>
      </c>
      <c r="CY16" s="7"/>
      <c r="CZ16" s="74">
        <f>SUMIF(BWB!$A$129:$A$134,'2011-2012'!CZ$7,BWB!D$129:D$134)</f>
        <v>345</v>
      </c>
      <c r="DA16" s="74">
        <f>SUMIF(BWB!$A$129:$A$134,'2011-2012'!DA$7,BWB!E$129:E$134)</f>
        <v>323</v>
      </c>
      <c r="DB16" s="74">
        <f>SUMIF(BWB!$A$129:$A$134,'2011-2012'!DB$7,BWB!F$129:F$134)</f>
        <v>484</v>
      </c>
      <c r="DC16" s="74">
        <f>SUMIF(BWB!$A$129:$A$134,'2011-2012'!DC$7,BWB!G$129:G$134)</f>
        <v>480</v>
      </c>
      <c r="DD16" s="74">
        <f>SUMIF(BWB!$A$129:$A$134,'2011-2012'!DD$7,BWB!H$129:H$134)</f>
        <v>688</v>
      </c>
      <c r="DE16" s="74">
        <f>SUMIF(BWB!$A$129:$A$134,'2011-2012'!DE$7,BWB!I$129:I$134)</f>
        <v>726</v>
      </c>
      <c r="DF16" s="74">
        <f>SUMIF(BWB!$A$129:$A$134,'2011-2012'!DF$7,BWB!J$129:J$134)</f>
        <v>575</v>
      </c>
      <c r="DG16" s="74">
        <f>SUMIF(BWB!$A$129:$A$134,'2011-2012'!DG$7,BWB!K$129:K$134)</f>
        <v>627</v>
      </c>
      <c r="DH16" s="74">
        <f>SUMIF(BWB!$A$129:$A$134,'2011-2012'!DH$7,BWB!L$129:L$134)</f>
        <v>564</v>
      </c>
      <c r="DI16" s="74">
        <f>SUMIF(BWB!$A$129:$A$134,'2011-2012'!DI$7,BWB!M$129:M$134)</f>
        <v>610</v>
      </c>
      <c r="DJ16" s="74">
        <f>SUMIF(BWB!$A$129:$A$134,'2011-2012'!DJ$7,BWB!N$129:N$134)</f>
        <v>568</v>
      </c>
      <c r="DK16" s="74">
        <f>SUMIF(BWB!$A$129:$A$134,'2011-2012'!DK$7,BWB!O$129:O$134)</f>
        <v>376</v>
      </c>
      <c r="DN16" s="74">
        <f>SUMIF(BWB!$A$129:$A$135,'2011-2012'!DN$7,BWB!D$129:D$135)</f>
        <v>297</v>
      </c>
      <c r="DO16" s="74">
        <f>SUMIF(BWB!$A$129:$A$135,'2011-2012'!DO$7,BWB!E$129:E$135)</f>
        <v>354</v>
      </c>
      <c r="DP16" s="74">
        <f>SUMIF(BWB!$A$129:$A$135,'2011-2012'!DP$7,BWB!F$129:F$135)</f>
        <v>456</v>
      </c>
      <c r="DQ16" s="74">
        <f>SUMIF(BWB!$A$129:$A$135,'2011-2012'!DQ$7,BWB!G$129:G$135)</f>
        <v>541</v>
      </c>
      <c r="DR16" s="74">
        <f>SUMIF(BWB!$A$129:$A$135,'2011-2012'!DR$7,BWB!H$129:H$135)</f>
        <v>853</v>
      </c>
      <c r="DS16" s="74">
        <f>SUMIF(BWB!$A$129:$A$135,'2011-2012'!DS$7,BWB!I$129:I$135)</f>
        <v>860</v>
      </c>
      <c r="DT16" s="74">
        <f>SUMIF(BWB!$A$129:$A$135,'2011-2012'!DT$7,BWB!J$129:J$135)</f>
        <v>838</v>
      </c>
      <c r="DU16" s="74">
        <f>SUMIF(BWB!$A$129:$A$135,'2011-2012'!DU$7,BWB!K$129:K$135)</f>
        <v>682</v>
      </c>
      <c r="DV16" s="74">
        <f>SUMIF(BWB!$A$129:$A$135,'2011-2012'!DV$7,BWB!L$129:L$135)</f>
        <v>586</v>
      </c>
      <c r="DW16" s="74">
        <f>SUMIF(BWB!$A$129:$A$135,'2011-2012'!DW$7,BWB!M$129:M$135)</f>
        <v>611</v>
      </c>
      <c r="DX16" s="74">
        <f>SUMIF(BWB!$A$129:$A$135,'2011-2012'!DX$7,BWB!N$129:N$135)</f>
        <v>694</v>
      </c>
      <c r="DY16" s="74">
        <f>SUMIF(BWB!$A$129:$A$135,'2011-2012'!DY$7,BWB!O$129:O$135)</f>
        <v>355</v>
      </c>
    </row>
    <row r="17" spans="1:130" s="7" customFormat="1">
      <c r="A17" s="75"/>
      <c r="B17" s="24" t="s">
        <v>9</v>
      </c>
      <c r="C17" s="12">
        <f>+SUM(C14:C16)</f>
        <v>336193</v>
      </c>
      <c r="D17" s="86">
        <f ca="1">+SUM(D14:D16)</f>
        <v>347068</v>
      </c>
      <c r="E17" s="12">
        <f ca="1">SUM(E14:E16)</f>
        <v>10875</v>
      </c>
      <c r="F17" s="13">
        <f ca="1">IF(E17=0,0,IF(C17=0,1,E17/C17))</f>
        <v>3.2347490875776715E-2</v>
      </c>
      <c r="G17" s="12">
        <f>SUM(G14:G16)</f>
        <v>336193</v>
      </c>
      <c r="H17" s="86">
        <f ca="1">SUM(H14:H16)</f>
        <v>347068</v>
      </c>
      <c r="I17" s="12">
        <f ca="1">SUM(I14:I16)</f>
        <v>10875</v>
      </c>
      <c r="J17" s="13">
        <f ca="1">IF(I17=0,0,IF(G17=0,1,I17/G17))</f>
        <v>3.2347490875776715E-2</v>
      </c>
      <c r="K17" s="12">
        <f>+SUM(K14:K16)</f>
        <v>316164</v>
      </c>
      <c r="L17" s="86">
        <f ca="1">+SUM(L14:L16)</f>
        <v>347299</v>
      </c>
      <c r="M17" s="12">
        <f ca="1">SUM(M14:M16)</f>
        <v>31135</v>
      </c>
      <c r="N17" s="13">
        <f ca="1">IF(M17=0,0,IF(K17=0,1,M17/K17))</f>
        <v>9.8477372502878247E-2</v>
      </c>
      <c r="O17" s="12">
        <f>SUM(O14:O16)</f>
        <v>652357</v>
      </c>
      <c r="P17" s="86">
        <f ca="1">SUM(P14:P16)</f>
        <v>694367</v>
      </c>
      <c r="Q17" s="12">
        <f ca="1">SUM(Q14:Q16)</f>
        <v>42010</v>
      </c>
      <c r="R17" s="13">
        <f ca="1">IF(Q17=0,0,IF(O17=0,1,Q17/O17))</f>
        <v>6.4397254877314111E-2</v>
      </c>
      <c r="S17" s="12">
        <f>+SUM(S14:S16)</f>
        <v>401721</v>
      </c>
      <c r="T17" s="86">
        <f ca="1">+SUM(T14:T16)</f>
        <v>417446</v>
      </c>
      <c r="U17" s="12">
        <f ca="1">SUM(U14:U16)</f>
        <v>15725</v>
      </c>
      <c r="V17" s="13">
        <f ca="1">IF(U17=0,0,IF(S17=0,1,U17/S17))</f>
        <v>3.914408258467942E-2</v>
      </c>
      <c r="W17" s="12">
        <f>SUM(W14:W16)</f>
        <v>1054078</v>
      </c>
      <c r="X17" s="86">
        <f ca="1">SUM(X14:X16)</f>
        <v>1111813</v>
      </c>
      <c r="Y17" s="12">
        <f ca="1">SUM(Y14:Y16)</f>
        <v>57735</v>
      </c>
      <c r="Z17" s="13">
        <f ca="1">IF(Y17=0,0,IF(W17=0,1,Y17/W17))</f>
        <v>5.4772986439333711E-2</v>
      </c>
      <c r="AA17" s="12">
        <f>+SUM(AA14:AA16)</f>
        <v>418152</v>
      </c>
      <c r="AB17" s="86">
        <f ca="1">+SUM(AB14:AB16)</f>
        <v>418227</v>
      </c>
      <c r="AC17" s="12">
        <f ca="1">SUM(AC14:AC16)</f>
        <v>75</v>
      </c>
      <c r="AD17" s="13">
        <f ca="1">IF(AC17=0,0,IF(AA17=0,1,AC17/AA17))</f>
        <v>1.7936061527865465E-4</v>
      </c>
      <c r="AE17" s="12">
        <f>SUM(AE14:AE16)</f>
        <v>1472230</v>
      </c>
      <c r="AF17" s="86">
        <f ca="1">SUM(AF14:AF16)</f>
        <v>1530040</v>
      </c>
      <c r="AG17" s="12">
        <f ca="1">SUM(AG14:AG16)</f>
        <v>57810</v>
      </c>
      <c r="AH17" s="13">
        <f ca="1">IF(AG17=0,0,IF(AE17=0,1,AG17/AE17))</f>
        <v>3.9266962363217701E-2</v>
      </c>
      <c r="AI17" s="12">
        <f>+SUM(AI14:AI16)</f>
        <v>447486</v>
      </c>
      <c r="AJ17" s="86">
        <f ca="1">+SUM(AJ14:AJ16)</f>
        <v>440479</v>
      </c>
      <c r="AK17" s="12">
        <f ca="1">SUM(AK14:AK16)</f>
        <v>-7007</v>
      </c>
      <c r="AL17" s="13">
        <f ca="1">IF(AK17=0,0,IF(AI17=0,1,AK17/AI17))</f>
        <v>-1.5658590436348846E-2</v>
      </c>
      <c r="AM17" s="12">
        <f>SUM(AM14:AM16)</f>
        <v>1919716</v>
      </c>
      <c r="AN17" s="86">
        <f ca="1">SUM(AN14:AN16)</f>
        <v>1970519</v>
      </c>
      <c r="AO17" s="12">
        <f ca="1">SUM(AO14:AO16)</f>
        <v>50803</v>
      </c>
      <c r="AP17" s="13">
        <f ca="1">IF(AO17=0,0,IF(AM17=0,1,AO17/AM17))</f>
        <v>2.6463810271936058E-2</v>
      </c>
      <c r="AQ17" s="12">
        <f>+SUM(AQ14:AQ16)</f>
        <v>459530</v>
      </c>
      <c r="AR17" s="86">
        <f ca="1">+SUM(AR14:AR16)</f>
        <v>463925</v>
      </c>
      <c r="AS17" s="12">
        <f ca="1">SUM(AS14:AS16)</f>
        <v>4395</v>
      </c>
      <c r="AT17" s="13">
        <f ca="1">IF(AS17=0,0,IF(AQ17=0,1,AS17/AQ17))</f>
        <v>9.5641198615977197E-3</v>
      </c>
      <c r="AU17" s="12">
        <f>SUM(AU14:AU16)</f>
        <v>2379246</v>
      </c>
      <c r="AV17" s="86">
        <f ca="1">SUM(AV14:AV16)</f>
        <v>2434444</v>
      </c>
      <c r="AW17" s="12">
        <f ca="1">SUM(AW14:AW16)</f>
        <v>55198</v>
      </c>
      <c r="AX17" s="13">
        <f ca="1">IF(AW17=0,0,IF(AU17=0,1,AW17/AU17))</f>
        <v>2.3199786823220464E-2</v>
      </c>
      <c r="AY17" s="12">
        <f>+SUM(AY14:AY16)</f>
        <v>507075</v>
      </c>
      <c r="AZ17" s="86">
        <f ca="1">+SUM(AZ14:AZ16)</f>
        <v>509729</v>
      </c>
      <c r="BA17" s="12">
        <f ca="1">SUM(BA14:BA16)</f>
        <v>2654</v>
      </c>
      <c r="BB17" s="13">
        <f ca="1">IF(BA17=0,0,IF(AY17=0,1,BA17/AY17))</f>
        <v>5.2339397525020953E-3</v>
      </c>
      <c r="BC17" s="12">
        <f>SUM(BC14:BC16)</f>
        <v>2886321</v>
      </c>
      <c r="BD17" s="86">
        <f ca="1">SUM(BD14:BD16)</f>
        <v>2944173</v>
      </c>
      <c r="BE17" s="12">
        <f ca="1">SUM(BE14:BE16)</f>
        <v>57852</v>
      </c>
      <c r="BF17" s="13">
        <f ca="1">IF(BE17=0,0,IF(BC17=0,1,BE17/BC17))</f>
        <v>2.0043508674191125E-2</v>
      </c>
      <c r="BG17" s="12">
        <f>+SUM(BG14:BG16)</f>
        <v>531457</v>
      </c>
      <c r="BH17" s="86">
        <f ca="1">+SUM(BH14:BH16)</f>
        <v>558607</v>
      </c>
      <c r="BI17" s="12">
        <f ca="1">SUM(BI14:BI16)</f>
        <v>27150</v>
      </c>
      <c r="BJ17" s="13">
        <f ca="1">IF(BI17=0,0,IF(BG17=0,1,BI17/BG17))</f>
        <v>5.1085976852313544E-2</v>
      </c>
      <c r="BK17" s="12">
        <f>SUM(BK14:BK16)</f>
        <v>3417778</v>
      </c>
      <c r="BL17" s="86">
        <f ca="1">SUM(BL14:BL16)</f>
        <v>3502780</v>
      </c>
      <c r="BM17" s="12">
        <f ca="1">SUM(BM14:BM16)</f>
        <v>85002</v>
      </c>
      <c r="BN17" s="13">
        <f ca="1">IF(BM17=0,0,IF(BK17=0,1,BM17/BK17))</f>
        <v>2.4870544546778638E-2</v>
      </c>
      <c r="BO17" s="12">
        <f>+SUM(BO14:BO16)</f>
        <v>444956</v>
      </c>
      <c r="BP17" s="86">
        <f ca="1">+SUM(BP14:BP16)</f>
        <v>449877</v>
      </c>
      <c r="BQ17" s="12">
        <f ca="1">SUM(BQ14:BQ16)</f>
        <v>4921</v>
      </c>
      <c r="BR17" s="13">
        <f ca="1">IF(BQ17=0,0,IF(BO17=0,1,BQ17/BO17))</f>
        <v>1.1059520491913808E-2</v>
      </c>
      <c r="BS17" s="12">
        <f>SUM(BS14:BS16)</f>
        <v>3862734</v>
      </c>
      <c r="BT17" s="86">
        <f ca="1">SUM(BT14:BT16)</f>
        <v>3952657</v>
      </c>
      <c r="BU17" s="12">
        <f ca="1">SUM(BU14:BU16)</f>
        <v>89923</v>
      </c>
      <c r="BV17" s="13">
        <f ca="1">IF(BU17=0,0,IF(BS17=0,1,BU17/BS17))</f>
        <v>2.3279625260243134E-2</v>
      </c>
      <c r="BW17" s="12">
        <f>+SUM(BW14:BW16)</f>
        <v>439221</v>
      </c>
      <c r="BX17" s="86">
        <f ca="1">+SUM(BX14:BX16)</f>
        <v>449027</v>
      </c>
      <c r="BY17" s="12">
        <f ca="1">SUM(BY14:BY16)</f>
        <v>9806</v>
      </c>
      <c r="BZ17" s="13">
        <f ca="1">IF(BY17=0,0,IF(BW17=0,1,BY17/BW17))</f>
        <v>2.2325890610876985E-2</v>
      </c>
      <c r="CA17" s="12">
        <f>SUM(CA14:CA16)</f>
        <v>4301955</v>
      </c>
      <c r="CB17" s="86">
        <f ca="1">SUM(CB14:CB16)</f>
        <v>4401684</v>
      </c>
      <c r="CC17" s="12">
        <f ca="1">SUM(CC14:CC16)</f>
        <v>99729</v>
      </c>
      <c r="CD17" s="13">
        <f ca="1">IF(CC17=0,0,IF(CA17=0,1,CC17/CA17))</f>
        <v>2.3182250860364649E-2</v>
      </c>
      <c r="CE17" s="12">
        <f>+SUM(CE14:CE16)</f>
        <v>411638</v>
      </c>
      <c r="CF17" s="86">
        <f ca="1">+SUM(CF14:CF16)</f>
        <v>441332</v>
      </c>
      <c r="CG17" s="12">
        <f ca="1">SUM(CG14:CG16)</f>
        <v>29694</v>
      </c>
      <c r="CH17" s="13">
        <f ca="1">IF(CG17=0,0,IF(CE17=0,1,CG17/CE17))</f>
        <v>7.2136197338438138E-2</v>
      </c>
      <c r="CI17" s="12">
        <f>SUM(CI14:CI16)</f>
        <v>4713593</v>
      </c>
      <c r="CJ17" s="86">
        <f ca="1">SUM(CJ14:CJ16)</f>
        <v>4843016</v>
      </c>
      <c r="CK17" s="12">
        <f ca="1">SUM(CK14:CK16)</f>
        <v>129423</v>
      </c>
      <c r="CL17" s="13">
        <f ca="1">IF(CK17=0,0,IF(CI17=0,1,CK17/CI17))</f>
        <v>2.7457398209815739E-2</v>
      </c>
      <c r="CM17" s="12">
        <f>+SUM(CM14:CM16)</f>
        <v>406486</v>
      </c>
      <c r="CN17" s="86">
        <f ca="1">+SUM(CN14:CN16)</f>
        <v>415348</v>
      </c>
      <c r="CO17" s="12">
        <f ca="1">SUM(CO14:CO16)</f>
        <v>8862</v>
      </c>
      <c r="CP17" s="13">
        <f ca="1">IF(CO17=0,0,IF(CM17=0,1,CO17/CM17))</f>
        <v>2.1801488858164856E-2</v>
      </c>
      <c r="CQ17" s="12">
        <f>SUM(CQ14:CQ16)</f>
        <v>5120079</v>
      </c>
      <c r="CR17" s="86">
        <f ca="1">SUM(CR14:CR16)</f>
        <v>5258364</v>
      </c>
      <c r="CS17" s="12">
        <f ca="1">SUM(CS14:CS16)</f>
        <v>138285</v>
      </c>
      <c r="CT17" s="13">
        <f ca="1">IF(CS17=0,0,IF(CQ17=0,1,CS17/CQ17))</f>
        <v>2.7008372331755036E-2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281330</v>
      </c>
      <c r="D19" s="73">
        <f ca="1">OFFSET(CZ19,0,14,1,1)</f>
        <v>300126</v>
      </c>
      <c r="E19" s="18">
        <f ca="1">SUM(D19-C19)</f>
        <v>18796</v>
      </c>
      <c r="F19" s="19">
        <f ca="1">IF(E19=0,0,IF(C19=0,1,E19/C19))</f>
        <v>6.6811218142395046E-2</v>
      </c>
      <c r="G19" s="18">
        <f>SUMIF($C$6:F$6,G$5,$C19:F19)</f>
        <v>281330</v>
      </c>
      <c r="H19" s="73">
        <f ca="1">SUMIF($C$6:G$6,H$5,$C19:G19)</f>
        <v>300126</v>
      </c>
      <c r="I19" s="18">
        <f ca="1">SUM(H19-G19)</f>
        <v>18796</v>
      </c>
      <c r="J19" s="19">
        <f ca="1">IF(I19=0,0,IF(G19=0,1,I19/G19))</f>
        <v>6.6811218142395046E-2</v>
      </c>
      <c r="K19" s="18">
        <f>+DA19</f>
        <v>252410</v>
      </c>
      <c r="L19" s="73">
        <f ca="1">OFFSET(DA19,0,14,1,1)</f>
        <v>295959</v>
      </c>
      <c r="M19" s="18">
        <f ca="1">SUM(L19-K19)</f>
        <v>43549</v>
      </c>
      <c r="N19" s="19">
        <f ca="1">IF(M19=0,0,IF(K19=0,1,M19/K19))</f>
        <v>0.17253278396260052</v>
      </c>
      <c r="O19" s="18">
        <f>SUMIF($C$6:N$6,O$5,$C19:N19)</f>
        <v>533740</v>
      </c>
      <c r="P19" s="73">
        <f ca="1">SUMIF($C$6:O$6,P$5,$C19:O19)</f>
        <v>596085</v>
      </c>
      <c r="Q19" s="18">
        <f ca="1">SUM(P19-O19)</f>
        <v>62345</v>
      </c>
      <c r="R19" s="19">
        <f ca="1">IF(Q19=0,0,IF(O19=0,1,Q19/O19))</f>
        <v>0.11680780904560273</v>
      </c>
      <c r="S19" s="18">
        <f>+DB19</f>
        <v>307412</v>
      </c>
      <c r="T19" s="73">
        <f ca="1">OFFSET(DB19,0,14,1,1)</f>
        <v>320411</v>
      </c>
      <c r="U19" s="18">
        <f ca="1">SUM(T19-S19)</f>
        <v>12999</v>
      </c>
      <c r="V19" s="19">
        <f ca="1">IF(U19=0,0,IF(S19=0,1,U19/S19))</f>
        <v>4.2285271882685126E-2</v>
      </c>
      <c r="W19" s="18">
        <f>SUMIF($C$6:V$6,W$5,$C19:V19)</f>
        <v>841152</v>
      </c>
      <c r="X19" s="73">
        <f ca="1">SUMIF($C$6:W$6,X$5,$C19:W19)</f>
        <v>916496</v>
      </c>
      <c r="Y19" s="18">
        <f ca="1">SUM(X19-W19)</f>
        <v>75344</v>
      </c>
      <c r="Z19" s="19">
        <f ca="1">IF(Y19=0,0,IF(W19=0,1,Y19/W19))</f>
        <v>8.9572395952217915E-2</v>
      </c>
      <c r="AA19" s="18">
        <f>+DC19</f>
        <v>306513</v>
      </c>
      <c r="AB19" s="73">
        <f ca="1">OFFSET(DC19,0,14,1,1)</f>
        <v>320484</v>
      </c>
      <c r="AC19" s="18">
        <f ca="1">SUM(AB19-AA19)</f>
        <v>13971</v>
      </c>
      <c r="AD19" s="19">
        <f ca="1">IF(AC19=0,0,IF(AA19=0,1,AC19/AA19))</f>
        <v>4.5580448463849822E-2</v>
      </c>
      <c r="AE19" s="18">
        <f>SUMIF($C$6:AD$6,AE$5,$C19:AD19)</f>
        <v>1147665</v>
      </c>
      <c r="AF19" s="73">
        <f ca="1">SUMIF($C$6:AE$6,AF$5,$C19:AE19)</f>
        <v>1236980</v>
      </c>
      <c r="AG19" s="18">
        <f ca="1">SUM(AF19-AE19)</f>
        <v>89315</v>
      </c>
      <c r="AH19" s="19">
        <f ca="1">IF(AG19=0,0,IF(AE19=0,1,AG19/AE19))</f>
        <v>7.7823232389242505E-2</v>
      </c>
      <c r="AI19" s="18">
        <f>+DD19</f>
        <v>308781</v>
      </c>
      <c r="AJ19" s="73">
        <f ca="1">OFFSET(DD19,0,14,1,1)</f>
        <v>327734</v>
      </c>
      <c r="AK19" s="18">
        <f ca="1">SUM(AJ19-AI19)</f>
        <v>18953</v>
      </c>
      <c r="AL19" s="19">
        <f ca="1">IF(AK19=0,0,IF(AI19=0,1,AK19/AI19))</f>
        <v>6.1380071960386161E-2</v>
      </c>
      <c r="AM19" s="18">
        <f>SUMIF($C$6:AL$6,AM$5,$C19:AL19)</f>
        <v>1456446</v>
      </c>
      <c r="AN19" s="73">
        <f ca="1">SUMIF($C$6:AM$6,AN$5,$C19:AM19)</f>
        <v>1564714</v>
      </c>
      <c r="AO19" s="18">
        <f ca="1">SUM(AN19-AM19)</f>
        <v>108268</v>
      </c>
      <c r="AP19" s="19">
        <f ca="1">IF(AO19=0,0,IF(AM19=0,1,AO19/AM19))</f>
        <v>7.433711926154489E-2</v>
      </c>
      <c r="AQ19" s="18">
        <f>+DE19</f>
        <v>308241</v>
      </c>
      <c r="AR19" s="73">
        <f ca="1">OFFSET(DE19,0,14,1,1)</f>
        <v>331568</v>
      </c>
      <c r="AS19" s="18">
        <f ca="1">SUM(AR19-AQ19)</f>
        <v>23327</v>
      </c>
      <c r="AT19" s="19">
        <f ca="1">IF(AS19=0,0,IF(AQ19=0,1,AS19/AQ19))</f>
        <v>7.5677797567487784E-2</v>
      </c>
      <c r="AU19" s="18">
        <f>SUMIF($C$6:AT$6,AU$5,$C19:AT19)</f>
        <v>1764687</v>
      </c>
      <c r="AV19" s="73">
        <f ca="1">SUMIF($C$6:AU$6,AV$5,$C19:AU19)</f>
        <v>1896282</v>
      </c>
      <c r="AW19" s="18">
        <f ca="1">SUM(AV19-AU19)</f>
        <v>131595</v>
      </c>
      <c r="AX19" s="19">
        <f ca="1">IF(AW19=0,0,IF(AU19=0,1,AW19/AU19))</f>
        <v>7.4571297912887663E-2</v>
      </c>
      <c r="AY19" s="18">
        <f>+DF19</f>
        <v>320075</v>
      </c>
      <c r="AZ19" s="73">
        <f ca="1">OFFSET(DF19,0,14,1,1)</f>
        <v>331412</v>
      </c>
      <c r="BA19" s="18">
        <f ca="1">SUM(AZ19-AY19)</f>
        <v>11337</v>
      </c>
      <c r="BB19" s="19">
        <f ca="1">IF(BA19=0,0,IF(AY19=0,1,BA19/AY19))</f>
        <v>3.5419823478872139E-2</v>
      </c>
      <c r="BC19" s="18">
        <f>SUMIF($C$6:BB$6,BC$5,$C19:BB19)</f>
        <v>2084762</v>
      </c>
      <c r="BD19" s="73">
        <f ca="1">SUMIF($C$6:BC$6,BD$5,$C19:BC19)</f>
        <v>2227694</v>
      </c>
      <c r="BE19" s="18">
        <f ca="1">SUM(BD19-BC19)</f>
        <v>142932</v>
      </c>
      <c r="BF19" s="19">
        <f ca="1">IF(BE19=0,0,IF(BC19=0,1,BE19/BC19))</f>
        <v>6.8560344058458469E-2</v>
      </c>
      <c r="BG19" s="18">
        <f>+DG19</f>
        <v>341013</v>
      </c>
      <c r="BH19" s="73">
        <f ca="1">OFFSET(DG19,0,14,1,1)</f>
        <v>358758</v>
      </c>
      <c r="BI19" s="18">
        <f ca="1">SUM(BH19-BG19)</f>
        <v>17745</v>
      </c>
      <c r="BJ19" s="19">
        <f ca="1">IF(BI19=0,0,IF(BG19=0,1,BI19/BG19))</f>
        <v>5.2036139384715539E-2</v>
      </c>
      <c r="BK19" s="18">
        <f>SUMIF($C$6:BJ$6,BK$5,$C19:BJ19)</f>
        <v>2425775</v>
      </c>
      <c r="BL19" s="73">
        <f ca="1">SUMIF($C$6:BK$6,BL$5,$C19:BK19)</f>
        <v>2586452</v>
      </c>
      <c r="BM19" s="18">
        <f ca="1">SUM(BL19-BK19)</f>
        <v>160677</v>
      </c>
      <c r="BN19" s="19">
        <f ca="1">IF(BM19=0,0,IF(BK19=0,1,BM19/BK19))</f>
        <v>6.6237388051241353E-2</v>
      </c>
      <c r="BO19" s="18">
        <f>+DH19</f>
        <v>311302</v>
      </c>
      <c r="BP19" s="73">
        <f ca="1">OFFSET(DH19,0,14,1,1)</f>
        <v>327467</v>
      </c>
      <c r="BQ19" s="18">
        <f ca="1">SUM(BP19-BO19)</f>
        <v>16165</v>
      </c>
      <c r="BR19" s="19">
        <f ca="1">IF(BQ19=0,0,IF(BO19=0,1,BQ19/BO19))</f>
        <v>5.1927067606375804E-2</v>
      </c>
      <c r="BS19" s="18">
        <f>SUMIF($C$6:BR$6,BS$5,$C19:BR19)</f>
        <v>2737077</v>
      </c>
      <c r="BT19" s="73">
        <f ca="1">SUMIF($C$6:BS$6,BT$5,$C19:BS19)</f>
        <v>2913919</v>
      </c>
      <c r="BU19" s="18">
        <f ca="1">SUM(BT19-BS19)</f>
        <v>176842</v>
      </c>
      <c r="BV19" s="19">
        <f ca="1">IF(BU19=0,0,IF(BS19=0,1,BU19/BS19))</f>
        <v>6.4609800893434863E-2</v>
      </c>
      <c r="BW19" s="18">
        <f>+DI19</f>
        <v>324709</v>
      </c>
      <c r="BX19" s="73">
        <f ca="1">OFFSET(DI19,0,14,1,1)</f>
        <v>332536</v>
      </c>
      <c r="BY19" s="18">
        <f ca="1">SUM(BX19-BW19)</f>
        <v>7827</v>
      </c>
      <c r="BZ19" s="19">
        <f ca="1">IF(BY19=0,0,IF(BW19=0,1,BY19/BW19))</f>
        <v>2.4104659864678836E-2</v>
      </c>
      <c r="CA19" s="18">
        <f>SUMIF($C$6:BZ$6,CA$5,$C19:BZ19)</f>
        <v>3061786</v>
      </c>
      <c r="CB19" s="73">
        <f ca="1">SUMIF($C$6:CA$6,CB$5,$C19:CA19)</f>
        <v>3246455</v>
      </c>
      <c r="CC19" s="18">
        <f ca="1">SUM(CB19-CA19)</f>
        <v>184669</v>
      </c>
      <c r="CD19" s="19">
        <f ca="1">IF(CC19=0,0,IF(CA19=0,1,CC19/CA19))</f>
        <v>6.031414344438181E-2</v>
      </c>
      <c r="CE19" s="18">
        <f>+DJ19</f>
        <v>312407</v>
      </c>
      <c r="CF19" s="73">
        <f ca="1">OFFSET(DJ19,0,14,1,1)</f>
        <v>322132</v>
      </c>
      <c r="CG19" s="18">
        <f ca="1">SUM(CF19-CE19)</f>
        <v>9725</v>
      </c>
      <c r="CH19" s="19">
        <f ca="1">IF(CG19=0,0,IF(CE19=0,1,CG19/CE19))</f>
        <v>3.1129264068986931E-2</v>
      </c>
      <c r="CI19" s="18">
        <f>SUMIF($C$6:CH$6,CI$5,$C19:CH19)</f>
        <v>3374193</v>
      </c>
      <c r="CJ19" s="73">
        <f ca="1">SUMIF($C$6:CI$6,CJ$5,$C19:CI19)</f>
        <v>3568587</v>
      </c>
      <c r="CK19" s="18">
        <f ca="1">SUM(CJ19-CI19)</f>
        <v>194394</v>
      </c>
      <c r="CL19" s="19">
        <f ca="1">IF(CK19=0,0,IF(CI19=0,1,CK19/CI19))</f>
        <v>5.7611997891051279E-2</v>
      </c>
      <c r="CM19" s="18">
        <f>+DK19</f>
        <v>322442</v>
      </c>
      <c r="CN19" s="73">
        <f ca="1">OFFSET(DK19,0,14,1,1)</f>
        <v>321753</v>
      </c>
      <c r="CO19" s="18">
        <f ca="1">SUM(CN19-CM19)</f>
        <v>-689</v>
      </c>
      <c r="CP19" s="19">
        <f ca="1">IF(CO19=0,0,IF(CM19=0,1,CO19/CM19))</f>
        <v>-2.1368184045502756E-3</v>
      </c>
      <c r="CQ19" s="18">
        <f>SUMIF($C$6:CP$6,CQ$5,$C19:CP19)</f>
        <v>3696635</v>
      </c>
      <c r="CR19" s="73">
        <f ca="1">SUMIF($C$6:CQ$6,CR$5,$C19:CQ19)</f>
        <v>3890340</v>
      </c>
      <c r="CS19" s="18">
        <f ca="1">SUM(CR19-CQ19)</f>
        <v>193705</v>
      </c>
      <c r="CT19" s="19">
        <f ca="1">IF(CS19=0,0,IF(CQ19=0,1,CS19/CQ19))</f>
        <v>5.2400358704605673E-2</v>
      </c>
      <c r="CW19" t="s">
        <v>11</v>
      </c>
      <c r="CX19" t="s">
        <v>6</v>
      </c>
      <c r="CZ19" s="74">
        <f>SUMIF(DWT!$A$93:$A$98,'2011-2012'!CZ$7,DWT!D$93:D$98)</f>
        <v>281330</v>
      </c>
      <c r="DA19" s="74">
        <f>SUMIF(DWT!$A$93:$A$98,'2011-2012'!DA$7,DWT!E$93:E$98)</f>
        <v>252410</v>
      </c>
      <c r="DB19" s="74">
        <f>SUMIF(DWT!$A$93:$A$98,'2011-2012'!DB$7,DWT!F$93:F$98)</f>
        <v>307412</v>
      </c>
      <c r="DC19" s="74">
        <f>SUMIF(DWT!$A$93:$A$98,'2011-2012'!DC$7,DWT!G$93:G$98)</f>
        <v>306513</v>
      </c>
      <c r="DD19" s="74">
        <f>SUMIF(DWT!$A$93:$A$98,'2011-2012'!DD$7,DWT!H$93:H$98)</f>
        <v>308781</v>
      </c>
      <c r="DE19" s="74">
        <f>SUMIF(DWT!$A$93:$A$98,'2011-2012'!DE$7,DWT!I$93:I$98)</f>
        <v>308241</v>
      </c>
      <c r="DF19" s="74">
        <f>SUMIF(DWT!$A$93:$A$98,'2011-2012'!DF$7,DWT!J$93:J$98)</f>
        <v>320075</v>
      </c>
      <c r="DG19" s="74">
        <f>SUMIF(DWT!$A$93:$A$98,'2011-2012'!DG$7,DWT!K$93:K$98)</f>
        <v>341013</v>
      </c>
      <c r="DH19" s="74">
        <f>SUMIF(DWT!$A$93:$A$98,'2011-2012'!DH$7,DWT!L$93:L$98)</f>
        <v>311302</v>
      </c>
      <c r="DI19" s="74">
        <f>SUMIF(DWT!$A$93:$A$98,'2011-2012'!DI$7,DWT!M$93:M$98)</f>
        <v>324709</v>
      </c>
      <c r="DJ19" s="74">
        <f>SUMIF(DWT!$A$93:$A$98,'2011-2012'!DJ$7,DWT!N$93:N$98)</f>
        <v>312407</v>
      </c>
      <c r="DK19" s="74">
        <f>SUMIF(DWT!$A$93:$A$98,'2011-2012'!DK$7,DWT!O$93:O$98)</f>
        <v>322442</v>
      </c>
      <c r="DN19" s="74">
        <f>SUMIF(DWT!$A$93:$A$99,'2011-2012'!DN$7,DWT!D$93:D$99)</f>
        <v>300126</v>
      </c>
      <c r="DO19" s="74">
        <f>SUMIF(DWT!$A$93:$A$99,'2011-2012'!DO$7,DWT!E$93:E$99)</f>
        <v>295959</v>
      </c>
      <c r="DP19" s="74">
        <f>SUMIF(DWT!$A$93:$A$99,'2011-2012'!DP$7,DWT!F$93:F$99)</f>
        <v>320411</v>
      </c>
      <c r="DQ19" s="74">
        <f>SUMIF(DWT!$A$93:$A$99,'2011-2012'!DQ$7,DWT!G$93:G$99)</f>
        <v>320484</v>
      </c>
      <c r="DR19" s="74">
        <f>SUMIF(DWT!$A$93:$A$99,'2011-2012'!DR$7,DWT!H$93:H$99)</f>
        <v>327734</v>
      </c>
      <c r="DS19" s="74">
        <f>SUMIF(DWT!$A$93:$A$99,'2011-2012'!DS$7,DWT!I$93:I$99)</f>
        <v>331568</v>
      </c>
      <c r="DT19" s="74">
        <f>SUMIF(DWT!$A$93:$A$99,'2011-2012'!DT$7,DWT!J$93:J$99)</f>
        <v>331412</v>
      </c>
      <c r="DU19" s="74">
        <f>SUMIF(DWT!$A$93:$A$99,'2011-2012'!DU$7,DWT!K$93:K$99)</f>
        <v>358758</v>
      </c>
      <c r="DV19" s="74">
        <f>SUMIF(DWT!$A$93:$A$99,'2011-2012'!DV$7,DWT!L$93:L$99)</f>
        <v>327467</v>
      </c>
      <c r="DW19" s="74">
        <f>SUMIF(DWT!$A$93:$A$99,'2011-2012'!DW$7,DWT!M$93:M$99)</f>
        <v>332536</v>
      </c>
      <c r="DX19" s="74">
        <f>SUMIF(DWT!$A$93:$A$99,'2011-2012'!DX$7,DWT!N$93:N$99)</f>
        <v>322132</v>
      </c>
      <c r="DY19" s="74">
        <f>SUMIF(DWT!$A$93:$A$99,'2011-2012'!DY$7,DWT!O$93:O$99)</f>
        <v>321753</v>
      </c>
    </row>
    <row r="20" spans="1:130">
      <c r="A20" s="84" t="str">
        <f>+CW21</f>
        <v>Detroit-Windsor Tunnel</v>
      </c>
      <c r="B20" s="26" t="s">
        <v>7</v>
      </c>
      <c r="C20" s="18">
        <f>+CZ20</f>
        <v>4232</v>
      </c>
      <c r="D20" s="73">
        <f ca="1">OFFSET(CZ20,0,14,1,1)</f>
        <v>2811</v>
      </c>
      <c r="E20" s="18">
        <f ca="1">SUM(D20-C20)</f>
        <v>-1421</v>
      </c>
      <c r="F20" s="19">
        <f ca="1">IF(E20=0,0,IF(C20=0,1,E20/C20))</f>
        <v>-0.33577504725897922</v>
      </c>
      <c r="G20" s="18">
        <f>SUMIF($C$6:F$6,G$5,$C20:F20)</f>
        <v>4232</v>
      </c>
      <c r="H20" s="73">
        <f ca="1">SUMIF($C$6:G$6,H$5,$C20:G20)</f>
        <v>2811</v>
      </c>
      <c r="I20" s="18">
        <f ca="1">SUM(H20-G20)</f>
        <v>-1421</v>
      </c>
      <c r="J20" s="19">
        <f ca="1">IF(I20=0,0,IF(G20=0,1,I20/G20))</f>
        <v>-0.33577504725897922</v>
      </c>
      <c r="K20" s="18">
        <f>+DA20</f>
        <v>4925</v>
      </c>
      <c r="L20" s="73">
        <f ca="1">OFFSET(DA20,0,14,1,1)</f>
        <v>2750</v>
      </c>
      <c r="M20" s="18">
        <f ca="1">SUM(L20-K20)</f>
        <v>-2175</v>
      </c>
      <c r="N20" s="19">
        <f ca="1">IF(M20=0,0,IF(K20=0,1,M20/K20))</f>
        <v>-0.44162436548223349</v>
      </c>
      <c r="O20" s="18">
        <f>SUMIF($C$6:N$6,O$5,$C20:N20)</f>
        <v>9157</v>
      </c>
      <c r="P20" s="73">
        <f ca="1">SUMIF($C$6:O$6,P$5,$C20:O20)</f>
        <v>5561</v>
      </c>
      <c r="Q20" s="18">
        <f ca="1">SUM(P20-O20)</f>
        <v>-3596</v>
      </c>
      <c r="R20" s="19">
        <f ca="1">IF(Q20=0,0,IF(O20=0,1,Q20/O20))</f>
        <v>-0.39270503439991261</v>
      </c>
      <c r="S20" s="18">
        <f>+DB20</f>
        <v>5135</v>
      </c>
      <c r="T20" s="73">
        <f ca="1">OFFSET(DB20,0,14,1,1)</f>
        <v>3775</v>
      </c>
      <c r="U20" s="18">
        <f ca="1">SUM(T20-S20)</f>
        <v>-1360</v>
      </c>
      <c r="V20" s="19">
        <f ca="1">IF(U20=0,0,IF(S20=0,1,U20/S20))</f>
        <v>-0.26484907497565724</v>
      </c>
      <c r="W20" s="18">
        <f>SUMIF($C$6:V$6,W$5,$C20:V20)</f>
        <v>14292</v>
      </c>
      <c r="X20" s="73">
        <f ca="1">SUMIF($C$6:W$6,X$5,$C20:W20)</f>
        <v>9336</v>
      </c>
      <c r="Y20" s="18">
        <f ca="1">SUM(X20-W20)</f>
        <v>-4956</v>
      </c>
      <c r="Z20" s="19">
        <f ca="1">IF(Y20=0,0,IF(W20=0,1,Y20/W20))</f>
        <v>-0.34676742233417296</v>
      </c>
      <c r="AA20" s="18">
        <f>+DC20</f>
        <v>3625</v>
      </c>
      <c r="AB20" s="73">
        <f ca="1">OFFSET(DC20,0,14,1,1)</f>
        <v>3241</v>
      </c>
      <c r="AC20" s="18">
        <f ca="1">SUM(AB20-AA20)</f>
        <v>-384</v>
      </c>
      <c r="AD20" s="19">
        <f ca="1">IF(AC20=0,0,IF(AA20=0,1,AC20/AA20))</f>
        <v>-0.10593103448275862</v>
      </c>
      <c r="AE20" s="18">
        <f>SUMIF($C$6:AD$6,AE$5,$C20:AD20)</f>
        <v>17917</v>
      </c>
      <c r="AF20" s="73">
        <f ca="1">SUMIF($C$6:AE$6,AF$5,$C20:AE20)</f>
        <v>12577</v>
      </c>
      <c r="AG20" s="18">
        <f ca="1">SUM(AF20-AE20)</f>
        <v>-5340</v>
      </c>
      <c r="AH20" s="19">
        <f ca="1">IF(AG20=0,0,IF(AE20=0,1,AG20/AE20))</f>
        <v>-0.29804096667968966</v>
      </c>
      <c r="AI20" s="18">
        <f>+DD20</f>
        <v>3277</v>
      </c>
      <c r="AJ20" s="73">
        <f ca="1">OFFSET(DD20,0,14,1,1)</f>
        <v>3385</v>
      </c>
      <c r="AK20" s="18">
        <f ca="1">SUM(AJ20-AI20)</f>
        <v>108</v>
      </c>
      <c r="AL20" s="19">
        <f ca="1">IF(AK20=0,0,IF(AI20=0,1,AK20/AI20))</f>
        <v>3.2956972841013121E-2</v>
      </c>
      <c r="AM20" s="18">
        <f>SUMIF($C$6:AL$6,AM$5,$C20:AL20)</f>
        <v>21194</v>
      </c>
      <c r="AN20" s="73">
        <f ca="1">SUMIF($C$6:AM$6,AN$5,$C20:AM20)</f>
        <v>15962</v>
      </c>
      <c r="AO20" s="18">
        <f ca="1">SUM(AN20-AM20)</f>
        <v>-5232</v>
      </c>
      <c r="AP20" s="19">
        <f ca="1">IF(AO20=0,0,IF(AM20=0,1,AO20/AM20))</f>
        <v>-0.24686231952439369</v>
      </c>
      <c r="AQ20" s="18">
        <f>+DE20</f>
        <v>3348</v>
      </c>
      <c r="AR20" s="73">
        <f ca="1">OFFSET(DE20,0,14,1,1)</f>
        <v>3344</v>
      </c>
      <c r="AS20" s="18">
        <f ca="1">SUM(AR20-AQ20)</f>
        <v>-4</v>
      </c>
      <c r="AT20" s="19">
        <f ca="1">IF(AS20=0,0,IF(AQ20=0,1,AS20/AQ20))</f>
        <v>-1.1947431302270011E-3</v>
      </c>
      <c r="AU20" s="18">
        <f>SUMIF($C$6:AT$6,AU$5,$C20:AT20)</f>
        <v>24542</v>
      </c>
      <c r="AV20" s="73">
        <f ca="1">SUMIF($C$6:AU$6,AV$5,$C20:AU20)</f>
        <v>19306</v>
      </c>
      <c r="AW20" s="18">
        <f ca="1">SUM(AV20-AU20)</f>
        <v>-5236</v>
      </c>
      <c r="AX20" s="19">
        <f ca="1">IF(AW20=0,0,IF(AU20=0,1,AW20/AU20))</f>
        <v>-0.21334854535082715</v>
      </c>
      <c r="AY20" s="18">
        <f>+DF20</f>
        <v>2867</v>
      </c>
      <c r="AZ20" s="73">
        <f ca="1">OFFSET(DF20,0,14,1,1)</f>
        <v>2625</v>
      </c>
      <c r="BA20" s="18">
        <f ca="1">SUM(AZ20-AY20)</f>
        <v>-242</v>
      </c>
      <c r="BB20" s="19">
        <f ca="1">IF(BA20=0,0,IF(AY20=0,1,BA20/AY20))</f>
        <v>-8.4408789675619114E-2</v>
      </c>
      <c r="BC20" s="18">
        <f>SUMIF($C$6:BB$6,BC$5,$C20:BB20)</f>
        <v>27409</v>
      </c>
      <c r="BD20" s="73">
        <f ca="1">SUMIF($C$6:BC$6,BD$5,$C20:BC20)</f>
        <v>21931</v>
      </c>
      <c r="BE20" s="18">
        <f ca="1">SUM(BD20-BC20)</f>
        <v>-5478</v>
      </c>
      <c r="BF20" s="19">
        <f ca="1">IF(BE20=0,0,IF(BC20=0,1,BE20/BC20))</f>
        <v>-0.19986135940749389</v>
      </c>
      <c r="BG20" s="18">
        <f>+DG20</f>
        <v>3622</v>
      </c>
      <c r="BH20" s="73">
        <f ca="1">OFFSET(DG20,0,14,1,1)</f>
        <v>3320</v>
      </c>
      <c r="BI20" s="18">
        <f ca="1">SUM(BH20-BG20)</f>
        <v>-302</v>
      </c>
      <c r="BJ20" s="19">
        <f ca="1">IF(BI20=0,0,IF(BG20=0,1,BI20/BG20))</f>
        <v>-8.337934842628382E-2</v>
      </c>
      <c r="BK20" s="18">
        <f>SUMIF($C$6:BJ$6,BK$5,$C20:BJ20)</f>
        <v>31031</v>
      </c>
      <c r="BL20" s="73">
        <f ca="1">SUMIF($C$6:BK$6,BL$5,$C20:BK20)</f>
        <v>25251</v>
      </c>
      <c r="BM20" s="18">
        <f ca="1">SUM(BL20-BK20)</f>
        <v>-5780</v>
      </c>
      <c r="BN20" s="19">
        <f ca="1">IF(BM20=0,0,IF(BK20=0,1,BM20/BK20))</f>
        <v>-0.18626534755567015</v>
      </c>
      <c r="BO20" s="18">
        <f>+DH20</f>
        <v>3382</v>
      </c>
      <c r="BP20" s="73">
        <f ca="1">OFFSET(DH20,0,14,1,1)</f>
        <v>2703</v>
      </c>
      <c r="BQ20" s="18">
        <f ca="1">SUM(BP20-BO20)</f>
        <v>-679</v>
      </c>
      <c r="BR20" s="19">
        <f ca="1">IF(BQ20=0,0,IF(BO20=0,1,BQ20/BO20))</f>
        <v>-0.20076877587226494</v>
      </c>
      <c r="BS20" s="18">
        <f>SUMIF($C$6:BR$6,BS$5,$C20:BR20)</f>
        <v>34413</v>
      </c>
      <c r="BT20" s="73">
        <f ca="1">SUMIF($C$6:BS$6,BT$5,$C20:BS20)</f>
        <v>27954</v>
      </c>
      <c r="BU20" s="18">
        <f ca="1">SUM(BT20-BS20)</f>
        <v>-6459</v>
      </c>
      <c r="BV20" s="19">
        <f ca="1">IF(BU20=0,0,IF(BS20=0,1,BU20/BS20))</f>
        <v>-0.18769069828262575</v>
      </c>
      <c r="BW20" s="18">
        <f>+DI20</f>
        <v>3433</v>
      </c>
      <c r="BX20" s="73">
        <f ca="1">OFFSET(DI20,0,14,1,1)</f>
        <v>2992</v>
      </c>
      <c r="BY20" s="18">
        <f ca="1">SUM(BX20-BW20)</f>
        <v>-441</v>
      </c>
      <c r="BZ20" s="19">
        <f ca="1">IF(BY20=0,0,IF(BW20=0,1,BY20/BW20))</f>
        <v>-0.12845907369647538</v>
      </c>
      <c r="CA20" s="18">
        <f>SUMIF($C$6:BZ$6,CA$5,$C20:BZ20)</f>
        <v>37846</v>
      </c>
      <c r="CB20" s="73">
        <f ca="1">SUMIF($C$6:CA$6,CB$5,$C20:CA20)</f>
        <v>30946</v>
      </c>
      <c r="CC20" s="18">
        <f ca="1">SUM(CB20-CA20)</f>
        <v>-6900</v>
      </c>
      <c r="CD20" s="19">
        <f ca="1">IF(CC20=0,0,IF(CA20=0,1,CC20/CA20))</f>
        <v>-0.18231781430005814</v>
      </c>
      <c r="CE20" s="18">
        <f>+DJ20</f>
        <v>3068</v>
      </c>
      <c r="CF20" s="73">
        <f ca="1">OFFSET(DJ20,0,14,1,1)</f>
        <v>2687</v>
      </c>
      <c r="CG20" s="18">
        <f ca="1">SUM(CF20-CE20)</f>
        <v>-381</v>
      </c>
      <c r="CH20" s="19">
        <f ca="1">IF(CG20=0,0,IF(CE20=0,1,CG20/CE20))</f>
        <v>-0.12418513689700131</v>
      </c>
      <c r="CI20" s="18">
        <f>SUMIF($C$6:CH$6,CI$5,$C20:CH20)</f>
        <v>40914</v>
      </c>
      <c r="CJ20" s="73">
        <f ca="1">SUMIF($C$6:CI$6,CJ$5,$C20:CI20)</f>
        <v>33633</v>
      </c>
      <c r="CK20" s="18">
        <f ca="1">SUM(CJ20-CI20)</f>
        <v>-7281</v>
      </c>
      <c r="CL20" s="19">
        <f ca="1">IF(CK20=0,0,IF(CI20=0,1,CK20/CI20))</f>
        <v>-0.1779586449626045</v>
      </c>
      <c r="CM20" s="18">
        <f>+DK20</f>
        <v>2676</v>
      </c>
      <c r="CN20" s="73">
        <f ca="1">OFFSET(DK20,0,14,1,1)</f>
        <v>2188</v>
      </c>
      <c r="CO20" s="18">
        <f ca="1">SUM(CN20-CM20)</f>
        <v>-488</v>
      </c>
      <c r="CP20" s="19">
        <f ca="1">IF(CO20=0,0,IF(CM20=0,1,CO20/CM20))</f>
        <v>-0.18236173393124067</v>
      </c>
      <c r="CQ20" s="18">
        <f>SUMIF($C$6:CP$6,CQ$5,$C20:CP20)</f>
        <v>43590</v>
      </c>
      <c r="CR20" s="73">
        <f ca="1">SUMIF($C$6:CQ$6,CR$5,$C20:CQ20)</f>
        <v>35821</v>
      </c>
      <c r="CS20" s="18">
        <f ca="1">SUM(CR20-CQ20)</f>
        <v>-7769</v>
      </c>
      <c r="CT20" s="19">
        <f ca="1">IF(CS20=0,0,IF(CQ20=0,1,CS20/CQ20))</f>
        <v>-0.17822895159440238</v>
      </c>
      <c r="CW20" t="s">
        <v>11</v>
      </c>
      <c r="CX20" t="s">
        <v>7</v>
      </c>
      <c r="CY20" s="7"/>
      <c r="CZ20" s="74">
        <f>SUMIF(DWT!$A$111:$A$116,'2011-2012'!CZ$7,DWT!D$111:D$116)</f>
        <v>4232</v>
      </c>
      <c r="DA20" s="74">
        <f>SUMIF(DWT!$A$111:$A$116,'2011-2012'!DA$7,DWT!E$111:E$116)</f>
        <v>4925</v>
      </c>
      <c r="DB20" s="74">
        <f>SUMIF(DWT!$A$111:$A$116,'2011-2012'!DB$7,DWT!F$111:F$116)</f>
        <v>5135</v>
      </c>
      <c r="DC20" s="74">
        <f>SUMIF(DWT!$A$111:$A$116,'2011-2012'!DC$7,DWT!G$111:G$116)</f>
        <v>3625</v>
      </c>
      <c r="DD20" s="74">
        <f>SUMIF(DWT!$A$111:$A$116,'2011-2012'!DD$7,DWT!H$111:H$116)</f>
        <v>3277</v>
      </c>
      <c r="DE20" s="74">
        <f>SUMIF(DWT!$A$111:$A$116,'2011-2012'!DE$7,DWT!I$111:I$116)</f>
        <v>3348</v>
      </c>
      <c r="DF20" s="74">
        <f>SUMIF(DWT!$A$111:$A$116,'2011-2012'!DF$7,DWT!J$111:J$116)</f>
        <v>2867</v>
      </c>
      <c r="DG20" s="74">
        <f>SUMIF(DWT!$A$111:$A$116,'2011-2012'!DG$7,DWT!K$111:K$116)</f>
        <v>3622</v>
      </c>
      <c r="DH20" s="74">
        <f>SUMIF(DWT!$A$111:$A$116,'2011-2012'!DH$7,DWT!L$111:L$116)</f>
        <v>3382</v>
      </c>
      <c r="DI20" s="74">
        <f>SUMIF(DWT!$A$111:$A$116,'2011-2012'!DI$7,DWT!M$111:M$116)</f>
        <v>3433</v>
      </c>
      <c r="DJ20" s="74">
        <f>SUMIF(DWT!$A$111:$A$116,'2011-2012'!DJ$7,DWT!N$111:N$116)</f>
        <v>3068</v>
      </c>
      <c r="DK20" s="74">
        <f>SUMIF(DWT!$A$111:$A$116,'2011-2012'!DK$7,DWT!O$111:O$116)</f>
        <v>2676</v>
      </c>
      <c r="DN20" s="74">
        <f>SUMIF(DWT!$A$111:$A$117,'2011-2012'!DN$7,DWT!D$111:D$117)</f>
        <v>2811</v>
      </c>
      <c r="DO20" s="74">
        <f>SUMIF(DWT!$A$111:$A$117,'2011-2012'!DO$7,DWT!E$111:E$117)</f>
        <v>2750</v>
      </c>
      <c r="DP20" s="74">
        <f>SUMIF(DWT!$A$111:$A$117,'2011-2012'!DP$7,DWT!F$111:F$117)</f>
        <v>3775</v>
      </c>
      <c r="DQ20" s="74">
        <f>SUMIF(DWT!$A$111:$A$117,'2011-2012'!DQ$7,DWT!G$111:G$117)</f>
        <v>3241</v>
      </c>
      <c r="DR20" s="74">
        <f>SUMIF(DWT!$A$111:$A$117,'2011-2012'!DR$7,DWT!H$111:H$117)</f>
        <v>3385</v>
      </c>
      <c r="DS20" s="74">
        <f>SUMIF(DWT!$A$111:$A$117,'2011-2012'!DS$7,DWT!I$111:I$117)</f>
        <v>3344</v>
      </c>
      <c r="DT20" s="74">
        <f>SUMIF(DWT!$A$111:$A$117,'2011-2012'!DT$7,DWT!J$111:J$117)</f>
        <v>2625</v>
      </c>
      <c r="DU20" s="74">
        <f>SUMIF(DWT!$A$111:$A$117,'2011-2012'!DU$7,DWT!K$111:K$117)</f>
        <v>3320</v>
      </c>
      <c r="DV20" s="74">
        <f>SUMIF(DWT!$A$111:$A$117,'2011-2012'!DV$7,DWT!L$111:L$117)</f>
        <v>2703</v>
      </c>
      <c r="DW20" s="74">
        <f>SUMIF(DWT!$A$111:$A$117,'2011-2012'!DW$7,DWT!M$111:M$117)</f>
        <v>2992</v>
      </c>
      <c r="DX20" s="74">
        <f>SUMIF(DWT!$A$111:$A$117,'2011-2012'!DX$7,DWT!N$111:N$117)</f>
        <v>2687</v>
      </c>
      <c r="DY20" s="74">
        <f>SUMIF(DWT!$A$111:$A$117,'2011-2012'!DY$7,DWT!O$111:O$117)</f>
        <v>2188</v>
      </c>
    </row>
    <row r="21" spans="1:130">
      <c r="A21" s="83"/>
      <c r="B21" s="26" t="s">
        <v>8</v>
      </c>
      <c r="C21" s="73">
        <f>+CZ21</f>
        <v>4462</v>
      </c>
      <c r="D21" s="73">
        <f ca="1">OFFSET(CZ21,0,14,1,1)</f>
        <v>4406</v>
      </c>
      <c r="E21" s="73">
        <f ca="1">SUM(D21-C21)</f>
        <v>-56</v>
      </c>
      <c r="F21" s="19">
        <f ca="1">IF(E21=0,0,IF(C21=0,1,E21/C21))</f>
        <v>-1.2550425818018825E-2</v>
      </c>
      <c r="G21" s="73">
        <f>SUMIF($C$6:F$6,G$5,$C21:F21)</f>
        <v>4462</v>
      </c>
      <c r="H21" s="73">
        <f ca="1">SUMIF($C$6:G$6,H$5,$C21:G21)</f>
        <v>4406</v>
      </c>
      <c r="I21" s="73">
        <f ca="1">SUM(H21-G21)</f>
        <v>-56</v>
      </c>
      <c r="J21" s="19">
        <f ca="1">IF(I21=0,0,IF(G21=0,1,I21/G21))</f>
        <v>-1.2550425818018825E-2</v>
      </c>
      <c r="K21" s="73">
        <f>+DA21</f>
        <v>3734</v>
      </c>
      <c r="L21" s="73">
        <f ca="1">OFFSET(DA21,0,14,1,1)</f>
        <v>3938</v>
      </c>
      <c r="M21" s="73">
        <f ca="1">SUM(L21-K21)</f>
        <v>204</v>
      </c>
      <c r="N21" s="19">
        <f ca="1">IF(M21=0,0,IF(K21=0,1,M21/K21))</f>
        <v>5.4633101231922873E-2</v>
      </c>
      <c r="O21" s="73">
        <f>SUMIF($C$6:N$6,O$5,$C21:N21)</f>
        <v>8196</v>
      </c>
      <c r="P21" s="73">
        <f ca="1">SUMIF($C$6:O$6,P$5,$C21:O21)</f>
        <v>8344</v>
      </c>
      <c r="Q21" s="73">
        <f ca="1">SUM(P21-O21)</f>
        <v>148</v>
      </c>
      <c r="R21" s="19">
        <f ca="1">IF(Q21=0,0,IF(O21=0,1,Q21/O21))</f>
        <v>1.805758906783797E-2</v>
      </c>
      <c r="S21" s="73">
        <f>+DB21</f>
        <v>4230</v>
      </c>
      <c r="T21" s="73">
        <f ca="1">OFFSET(DB21,0,14,1,1)</f>
        <v>3943</v>
      </c>
      <c r="U21" s="73">
        <f ca="1">SUM(T21-S21)</f>
        <v>-287</v>
      </c>
      <c r="V21" s="19">
        <f ca="1">IF(U21=0,0,IF(S21=0,1,U21/S21))</f>
        <v>-6.7848699763593381E-2</v>
      </c>
      <c r="W21" s="73">
        <f>SUMIF($C$6:V$6,W$5,$C21:V21)</f>
        <v>12426</v>
      </c>
      <c r="X21" s="73">
        <f ca="1">SUMIF($C$6:W$6,X$5,$C21:W21)</f>
        <v>12287</v>
      </c>
      <c r="Y21" s="73">
        <f ca="1">SUM(X21-W21)</f>
        <v>-139</v>
      </c>
      <c r="Z21" s="19">
        <f ca="1">IF(Y21=0,0,IF(W21=0,1,Y21/W21))</f>
        <v>-1.118622243682601E-2</v>
      </c>
      <c r="AA21" s="73">
        <f>+DC21</f>
        <v>4067</v>
      </c>
      <c r="AB21" s="73">
        <f ca="1">OFFSET(DC21,0,14,1,1)</f>
        <v>4095</v>
      </c>
      <c r="AC21" s="73">
        <f ca="1">SUM(AB21-AA21)</f>
        <v>28</v>
      </c>
      <c r="AD21" s="19">
        <f ca="1">IF(AC21=0,0,IF(AA21=0,1,AC21/AA21))</f>
        <v>6.8846815834767644E-3</v>
      </c>
      <c r="AE21" s="73">
        <f>SUMIF($C$6:AD$6,AE$5,$C21:AD21)</f>
        <v>16493</v>
      </c>
      <c r="AF21" s="73">
        <f ca="1">SUMIF($C$6:AE$6,AF$5,$C21:AE21)</f>
        <v>16382</v>
      </c>
      <c r="AG21" s="73">
        <f ca="1">SUM(AF21-AE21)</f>
        <v>-111</v>
      </c>
      <c r="AH21" s="19">
        <f ca="1">IF(AG21=0,0,IF(AE21=0,1,AG21/AE21))</f>
        <v>-6.7301279330625116E-3</v>
      </c>
      <c r="AI21" s="73">
        <f>+DD21</f>
        <v>4238</v>
      </c>
      <c r="AJ21" s="73">
        <f ca="1">OFFSET(DD21,0,14,1,1)</f>
        <v>4096</v>
      </c>
      <c r="AK21" s="73">
        <f ca="1">SUM(AJ21-AI21)</f>
        <v>-142</v>
      </c>
      <c r="AL21" s="19">
        <f ca="1">IF(AK21=0,0,IF(AI21=0,1,AK21/AI21))</f>
        <v>-3.350637092968381E-2</v>
      </c>
      <c r="AM21" s="73">
        <f>SUMIF($C$6:AL$6,AM$5,$C21:AL21)</f>
        <v>20731</v>
      </c>
      <c r="AN21" s="73">
        <f ca="1">SUMIF($C$6:AM$6,AN$5,$C21:AM21)</f>
        <v>20478</v>
      </c>
      <c r="AO21" s="73">
        <f ca="1">SUM(AN21-AM21)</f>
        <v>-253</v>
      </c>
      <c r="AP21" s="19">
        <f ca="1">IF(AO21=0,0,IF(AM21=0,1,AO21/AM21))</f>
        <v>-1.2203945781679611E-2</v>
      </c>
      <c r="AQ21" s="73">
        <f>+DE21</f>
        <v>4096</v>
      </c>
      <c r="AR21" s="73">
        <f ca="1">OFFSET(DE21,0,14,1,1)</f>
        <v>4157</v>
      </c>
      <c r="AS21" s="73">
        <f ca="1">SUM(AR21-AQ21)</f>
        <v>61</v>
      </c>
      <c r="AT21" s="19">
        <f ca="1">IF(AS21=0,0,IF(AQ21=0,1,AS21/AQ21))</f>
        <v>1.4892578125E-2</v>
      </c>
      <c r="AU21" s="73">
        <f>SUMIF($C$6:AT$6,AU$5,$C21:AT21)</f>
        <v>24827</v>
      </c>
      <c r="AV21" s="73">
        <f ca="1">SUMIF($C$6:AU$6,AV$5,$C21:AU21)</f>
        <v>24635</v>
      </c>
      <c r="AW21" s="73">
        <f ca="1">SUM(AV21-AU21)</f>
        <v>-192</v>
      </c>
      <c r="AX21" s="19">
        <f ca="1">IF(AW21=0,0,IF(AU21=0,1,AW21/AU21))</f>
        <v>-7.7335159302372421E-3</v>
      </c>
      <c r="AY21" s="73">
        <f>+DF21</f>
        <v>4340</v>
      </c>
      <c r="AZ21" s="73">
        <f ca="1">OFFSET(DF21,0,14,1,1)</f>
        <v>4242</v>
      </c>
      <c r="BA21" s="73">
        <f ca="1">SUM(AZ21-AY21)</f>
        <v>-98</v>
      </c>
      <c r="BB21" s="19">
        <f ca="1">IF(BA21=0,0,IF(AY21=0,1,BA21/AY21))</f>
        <v>-2.2580645161290321E-2</v>
      </c>
      <c r="BC21" s="73">
        <f>SUMIF($C$6:BB$6,BC$5,$C21:BB21)</f>
        <v>29167</v>
      </c>
      <c r="BD21" s="73">
        <f ca="1">SUMIF($C$6:BC$6,BD$5,$C21:BC21)</f>
        <v>28877</v>
      </c>
      <c r="BE21" s="73">
        <f ca="1">SUM(BD21-BC21)</f>
        <v>-290</v>
      </c>
      <c r="BF21" s="19">
        <f ca="1">IF(BE21=0,0,IF(BC21=0,1,BE21/BC21))</f>
        <v>-9.942743511502726E-3</v>
      </c>
      <c r="BG21" s="73">
        <f>+DG21</f>
        <v>4250</v>
      </c>
      <c r="BH21" s="73">
        <f ca="1">OFFSET(DG21,0,14,1,1)</f>
        <v>4537</v>
      </c>
      <c r="BI21" s="73">
        <f ca="1">SUM(BH21-BG21)</f>
        <v>287</v>
      </c>
      <c r="BJ21" s="19">
        <f ca="1">IF(BI21=0,0,IF(BG21=0,1,BI21/BG21))</f>
        <v>6.7529411764705879E-2</v>
      </c>
      <c r="BK21" s="73">
        <f>SUMIF($C$6:BJ$6,BK$5,$C21:BJ21)</f>
        <v>33417</v>
      </c>
      <c r="BL21" s="73">
        <f ca="1">SUMIF($C$6:BK$6,BL$5,$C21:BK21)</f>
        <v>33414</v>
      </c>
      <c r="BM21" s="73">
        <f ca="1">SUM(BL21-BK21)</f>
        <v>-3</v>
      </c>
      <c r="BN21" s="19">
        <f ca="1">IF(BM21=0,0,IF(BK21=0,1,BM21/BK21))</f>
        <v>-8.9774665589370685E-5</v>
      </c>
      <c r="BO21" s="73">
        <f>+DH21</f>
        <v>4060</v>
      </c>
      <c r="BP21" s="73">
        <f ca="1">OFFSET(DH21,0,14,1,1)</f>
        <v>3836</v>
      </c>
      <c r="BQ21" s="73">
        <f ca="1">SUM(BP21-BO21)</f>
        <v>-224</v>
      </c>
      <c r="BR21" s="19">
        <f ca="1">IF(BQ21=0,0,IF(BO21=0,1,BQ21/BO21))</f>
        <v>-5.5172413793103448E-2</v>
      </c>
      <c r="BS21" s="73">
        <f>SUMIF($C$6:BR$6,BS$5,$C21:BR21)</f>
        <v>37477</v>
      </c>
      <c r="BT21" s="73">
        <f ca="1">SUMIF($C$6:BS$6,BT$5,$C21:BS21)</f>
        <v>37250</v>
      </c>
      <c r="BU21" s="73">
        <f ca="1">SUM(BT21-BS21)</f>
        <v>-227</v>
      </c>
      <c r="BV21" s="19">
        <f ca="1">IF(BU21=0,0,IF(BS21=0,1,BU21/BS21))</f>
        <v>-6.0570483229714228E-3</v>
      </c>
      <c r="BW21" s="73">
        <f>+DI21</f>
        <v>4272</v>
      </c>
      <c r="BX21" s="73">
        <f ca="1">OFFSET(DI21,0,14,1,1)</f>
        <v>4045</v>
      </c>
      <c r="BY21" s="73">
        <f ca="1">SUM(BX21-BW21)</f>
        <v>-227</v>
      </c>
      <c r="BZ21" s="19">
        <f ca="1">IF(BY21=0,0,IF(BW21=0,1,BY21/BW21))</f>
        <v>-5.3136704119850185E-2</v>
      </c>
      <c r="CA21" s="73">
        <f>SUMIF($C$6:BZ$6,CA$5,$C21:BZ21)</f>
        <v>41749</v>
      </c>
      <c r="CB21" s="73">
        <f ca="1">SUMIF($C$6:CA$6,CB$5,$C21:CA21)</f>
        <v>41295</v>
      </c>
      <c r="CC21" s="73">
        <f ca="1">SUM(CB21-CA21)</f>
        <v>-454</v>
      </c>
      <c r="CD21" s="19">
        <f ca="1">IF(CC21=0,0,IF(CA21=0,1,CC21/CA21))</f>
        <v>-1.0874511964358428E-2</v>
      </c>
      <c r="CE21" s="73">
        <f>+DJ21</f>
        <v>3982</v>
      </c>
      <c r="CF21" s="73">
        <f ca="1">OFFSET(DJ21,0,14,1,1)</f>
        <v>3709</v>
      </c>
      <c r="CG21" s="73">
        <f ca="1">SUM(CF21-CE21)</f>
        <v>-273</v>
      </c>
      <c r="CH21" s="19">
        <f ca="1">IF(CG21=0,0,IF(CE21=0,1,CG21/CE21))</f>
        <v>-6.8558513309894528E-2</v>
      </c>
      <c r="CI21" s="73">
        <f>SUMIF($C$6:CH$6,CI$5,$C21:CH21)</f>
        <v>45731</v>
      </c>
      <c r="CJ21" s="73">
        <f ca="1">SUMIF($C$6:CI$6,CJ$5,$C21:CI21)</f>
        <v>45004</v>
      </c>
      <c r="CK21" s="73">
        <f ca="1">SUM(CJ21-CI21)</f>
        <v>-727</v>
      </c>
      <c r="CL21" s="19">
        <f ca="1">IF(CK21=0,0,IF(CI21=0,1,CK21/CI21))</f>
        <v>-1.5897312545100697E-2</v>
      </c>
      <c r="CM21" s="73">
        <f>+DK21</f>
        <v>3813</v>
      </c>
      <c r="CN21" s="73">
        <f ca="1">OFFSET(DK21,0,14,1,1)</f>
        <v>3674</v>
      </c>
      <c r="CO21" s="73">
        <f ca="1">SUM(CN21-CM21)</f>
        <v>-139</v>
      </c>
      <c r="CP21" s="19">
        <f ca="1">IF(CO21=0,0,IF(CM21=0,1,CO21/CM21))</f>
        <v>-3.6454235510097036E-2</v>
      </c>
      <c r="CQ21" s="73">
        <f>SUMIF($C$6:CP$6,CQ$5,$C21:CP21)</f>
        <v>49544</v>
      </c>
      <c r="CR21" s="73">
        <f ca="1">SUMIF($C$6:CQ$6,CR$5,$C21:CQ21)</f>
        <v>48678</v>
      </c>
      <c r="CS21" s="73">
        <f ca="1">SUM(CR21-CQ21)</f>
        <v>-866</v>
      </c>
      <c r="CT21" s="19">
        <f ca="1">IF(CS21=0,0,IF(CQ21=0,1,CS21/CQ21))</f>
        <v>-1.7479412239625382E-2</v>
      </c>
      <c r="CW21" t="s">
        <v>11</v>
      </c>
      <c r="CX21" t="s">
        <v>8</v>
      </c>
      <c r="CY21" s="7"/>
      <c r="CZ21" s="74">
        <f>SUMIF(DWT!$A$129:$A$134,'2011-2012'!CZ$7,DWT!D$129:D$134)</f>
        <v>4462</v>
      </c>
      <c r="DA21" s="74">
        <f>SUMIF(DWT!$A$129:$A$134,'2011-2012'!DA$7,DWT!E$129:E$134)</f>
        <v>3734</v>
      </c>
      <c r="DB21" s="74">
        <f>SUMIF(DWT!$A$129:$A$134,'2011-2012'!DB$7,DWT!F$129:F$134)</f>
        <v>4230</v>
      </c>
      <c r="DC21" s="74">
        <f>SUMIF(DWT!$A$129:$A$134,'2011-2012'!DC$7,DWT!G$129:G$134)</f>
        <v>4067</v>
      </c>
      <c r="DD21" s="74">
        <f>SUMIF(DWT!$A$129:$A$134,'2011-2012'!DD$7,DWT!H$129:H$134)</f>
        <v>4238</v>
      </c>
      <c r="DE21" s="74">
        <f>SUMIF(DWT!$A$129:$A$134,'2011-2012'!DE$7,DWT!I$129:I$134)</f>
        <v>4096</v>
      </c>
      <c r="DF21" s="74">
        <f>SUMIF(DWT!$A$129:$A$134,'2011-2012'!DF$7,DWT!J$129:J$134)</f>
        <v>4340</v>
      </c>
      <c r="DG21" s="74">
        <f>SUMIF(DWT!$A$129:$A$134,'2011-2012'!DG$7,DWT!K$129:K$134)</f>
        <v>4250</v>
      </c>
      <c r="DH21" s="74">
        <f>SUMIF(DWT!$A$129:$A$134,'2011-2012'!DH$7,DWT!L$129:L$134)</f>
        <v>4060</v>
      </c>
      <c r="DI21" s="74">
        <f>SUMIF(DWT!$A$129:$A$134,'2011-2012'!DI$7,DWT!M$129:M$134)</f>
        <v>4272</v>
      </c>
      <c r="DJ21" s="74">
        <f>SUMIF(DWT!$A$129:$A$134,'2011-2012'!DJ$7,DWT!N$129:N$134)</f>
        <v>3982</v>
      </c>
      <c r="DK21" s="74">
        <f>SUMIF(DWT!$A$129:$A$134,'2011-2012'!DK$7,DWT!O$129:O$134)</f>
        <v>3813</v>
      </c>
      <c r="DN21" s="74">
        <f>SUMIF(DWT!$A$129:$A$135,'2011-2012'!DN$7,DWT!D$129:D$135)</f>
        <v>4406</v>
      </c>
      <c r="DO21" s="74">
        <f>SUMIF(DWT!$A$129:$A$135,'2011-2012'!DO$7,DWT!E$129:E$135)</f>
        <v>3938</v>
      </c>
      <c r="DP21" s="74">
        <f>SUMIF(DWT!$A$129:$A$135,'2011-2012'!DP$7,DWT!F$129:F$135)</f>
        <v>3943</v>
      </c>
      <c r="DQ21" s="74">
        <f>SUMIF(DWT!$A$129:$A$135,'2011-2012'!DQ$7,DWT!G$129:G$135)</f>
        <v>4095</v>
      </c>
      <c r="DR21" s="74">
        <f>SUMIF(DWT!$A$129:$A$135,'2011-2012'!DR$7,DWT!H$129:H$135)</f>
        <v>4096</v>
      </c>
      <c r="DS21" s="74">
        <f>SUMIF(DWT!$A$129:$A$135,'2011-2012'!DS$7,DWT!I$129:I$135)</f>
        <v>4157</v>
      </c>
      <c r="DT21" s="74">
        <f>SUMIF(DWT!$A$129:$A$135,'2011-2012'!DT$7,DWT!J$129:J$135)</f>
        <v>4242</v>
      </c>
      <c r="DU21" s="74">
        <f>SUMIF(DWT!$A$129:$A$135,'2011-2012'!DU$7,DWT!K$129:K$135)</f>
        <v>4537</v>
      </c>
      <c r="DV21" s="74">
        <f>SUMIF(DWT!$A$129:$A$135,'2011-2012'!DV$7,DWT!L$129:L$135)</f>
        <v>3836</v>
      </c>
      <c r="DW21" s="74">
        <f>SUMIF(DWT!$A$129:$A$135,'2011-2012'!DW$7,DWT!M$129:M$135)</f>
        <v>4045</v>
      </c>
      <c r="DX21" s="74">
        <f>SUMIF(DWT!$A$129:$A$135,'2011-2012'!DX$7,DWT!N$129:N$135)</f>
        <v>3709</v>
      </c>
      <c r="DY21" s="74">
        <f>SUMIF(DWT!$A$129:$A$135,'2011-2012'!DY$7,DWT!O$129:O$135)</f>
        <v>3674</v>
      </c>
    </row>
    <row r="22" spans="1:130" s="7" customFormat="1">
      <c r="A22" s="75"/>
      <c r="B22" s="24" t="s">
        <v>9</v>
      </c>
      <c r="C22" s="12">
        <f>+SUM(C19:C21)</f>
        <v>290024</v>
      </c>
      <c r="D22" s="86">
        <f ca="1">+SUM(D19:D21)</f>
        <v>307343</v>
      </c>
      <c r="E22" s="12">
        <f ca="1">SUM(E19:E21)</f>
        <v>17319</v>
      </c>
      <c r="F22" s="13">
        <f ca="1">IF(E22=0,0,IF(C22=0,1,E22/C22))</f>
        <v>5.9715747662262432E-2</v>
      </c>
      <c r="G22" s="12">
        <f>SUM(G19:G21)</f>
        <v>290024</v>
      </c>
      <c r="H22" s="86">
        <f ca="1">SUM(H19:H21)</f>
        <v>307343</v>
      </c>
      <c r="I22" s="12">
        <f ca="1">SUM(I19:I21)</f>
        <v>17319</v>
      </c>
      <c r="J22" s="13">
        <f ca="1">IF(I22=0,0,IF(G22=0,1,I22/G22))</f>
        <v>5.9715747662262432E-2</v>
      </c>
      <c r="K22" s="12">
        <f>+SUM(K19:K21)</f>
        <v>261069</v>
      </c>
      <c r="L22" s="86">
        <f ca="1">+SUM(L19:L21)</f>
        <v>302647</v>
      </c>
      <c r="M22" s="12">
        <f ca="1">SUM(M19:M21)</f>
        <v>41578</v>
      </c>
      <c r="N22" s="13">
        <f ca="1">IF(M22=0,0,IF(K22=0,1,M22/K22))</f>
        <v>0.15926057862097759</v>
      </c>
      <c r="O22" s="12">
        <f>SUM(O19:O21)</f>
        <v>551093</v>
      </c>
      <c r="P22" s="86">
        <f ca="1">SUM(P19:P21)</f>
        <v>609990</v>
      </c>
      <c r="Q22" s="12">
        <f ca="1">SUM(Q19:Q21)</f>
        <v>58897</v>
      </c>
      <c r="R22" s="13">
        <f ca="1">IF(Q22=0,0,IF(O22=0,1,Q22/O22))</f>
        <v>0.1068730686109241</v>
      </c>
      <c r="S22" s="12">
        <f>+SUM(S19:S21)</f>
        <v>316777</v>
      </c>
      <c r="T22" s="86">
        <f ca="1">+SUM(T19:T21)</f>
        <v>328129</v>
      </c>
      <c r="U22" s="12">
        <f ca="1">SUM(U19:U21)</f>
        <v>11352</v>
      </c>
      <c r="V22" s="13">
        <f ca="1">IF(U22=0,0,IF(S22=0,1,U22/S22))</f>
        <v>3.5835935058416486E-2</v>
      </c>
      <c r="W22" s="12">
        <f>SUM(W19:W21)</f>
        <v>867870</v>
      </c>
      <c r="X22" s="86">
        <f ca="1">SUM(X19:X21)</f>
        <v>938119</v>
      </c>
      <c r="Y22" s="12">
        <f ca="1">SUM(Y19:Y21)</f>
        <v>70249</v>
      </c>
      <c r="Z22" s="13">
        <f ca="1">IF(Y22=0,0,IF(W22=0,1,Y22/W22))</f>
        <v>8.0944150621636887E-2</v>
      </c>
      <c r="AA22" s="12">
        <f>+SUM(AA19:AA21)</f>
        <v>314205</v>
      </c>
      <c r="AB22" s="86">
        <f ca="1">+SUM(AB19:AB21)</f>
        <v>327820</v>
      </c>
      <c r="AC22" s="12">
        <f ca="1">SUM(AC19:AC21)</f>
        <v>13615</v>
      </c>
      <c r="AD22" s="13">
        <f ca="1">IF(AC22=0,0,IF(AA22=0,1,AC22/AA22))</f>
        <v>4.3331582883786066E-2</v>
      </c>
      <c r="AE22" s="12">
        <f>SUM(AE19:AE21)</f>
        <v>1182075</v>
      </c>
      <c r="AF22" s="86">
        <f ca="1">SUM(AF19:AF21)</f>
        <v>1265939</v>
      </c>
      <c r="AG22" s="12">
        <f ca="1">SUM(AG19:AG21)</f>
        <v>83864</v>
      </c>
      <c r="AH22" s="13">
        <f ca="1">IF(AG22=0,0,IF(AE22=0,1,AG22/AE22))</f>
        <v>7.0946428949093754E-2</v>
      </c>
      <c r="AI22" s="12">
        <f>+SUM(AI19:AI21)</f>
        <v>316296</v>
      </c>
      <c r="AJ22" s="86">
        <f ca="1">+SUM(AJ19:AJ21)</f>
        <v>335215</v>
      </c>
      <c r="AK22" s="12">
        <f ca="1">SUM(AK19:AK21)</f>
        <v>18919</v>
      </c>
      <c r="AL22" s="13">
        <f ca="1">IF(AK22=0,0,IF(AI22=0,1,AK22/AI22))</f>
        <v>5.9814224650327541E-2</v>
      </c>
      <c r="AM22" s="12">
        <f>SUM(AM19:AM21)</f>
        <v>1498371</v>
      </c>
      <c r="AN22" s="86">
        <f ca="1">SUM(AN19:AN21)</f>
        <v>1601154</v>
      </c>
      <c r="AO22" s="12">
        <f ca="1">SUM(AO19:AO21)</f>
        <v>102783</v>
      </c>
      <c r="AP22" s="13">
        <f ca="1">IF(AO22=0,0,IF(AM22=0,1,AO22/AM22))</f>
        <v>6.8596495794432749E-2</v>
      </c>
      <c r="AQ22" s="12">
        <f>+SUM(AQ19:AQ21)</f>
        <v>315685</v>
      </c>
      <c r="AR22" s="86">
        <f ca="1">+SUM(AR19:AR21)</f>
        <v>339069</v>
      </c>
      <c r="AS22" s="12">
        <f ca="1">SUM(AS19:AS21)</f>
        <v>23384</v>
      </c>
      <c r="AT22" s="13">
        <f ca="1">IF(AS22=0,0,IF(AQ22=0,1,AS22/AQ22))</f>
        <v>7.4073839428544272E-2</v>
      </c>
      <c r="AU22" s="12">
        <f>SUM(AU19:AU21)</f>
        <v>1814056</v>
      </c>
      <c r="AV22" s="86">
        <f ca="1">SUM(AV19:AV21)</f>
        <v>1940223</v>
      </c>
      <c r="AW22" s="12">
        <f ca="1">SUM(AW19:AW21)</f>
        <v>126167</v>
      </c>
      <c r="AX22" s="13">
        <f ca="1">IF(AW22=0,0,IF(AU22=0,1,AW22/AU22))</f>
        <v>6.954967211596555E-2</v>
      </c>
      <c r="AY22" s="12">
        <f>+SUM(AY19:AY21)</f>
        <v>327282</v>
      </c>
      <c r="AZ22" s="86">
        <f ca="1">+SUM(AZ19:AZ21)</f>
        <v>338279</v>
      </c>
      <c r="BA22" s="12">
        <f ca="1">SUM(BA19:BA21)</f>
        <v>10997</v>
      </c>
      <c r="BB22" s="13">
        <f ca="1">IF(BA22=0,0,IF(AY22=0,1,BA22/AY22))</f>
        <v>3.3600992416325984E-2</v>
      </c>
      <c r="BC22" s="12">
        <f>SUM(BC19:BC21)</f>
        <v>2141338</v>
      </c>
      <c r="BD22" s="86">
        <f ca="1">SUM(BD19:BD21)</f>
        <v>2278502</v>
      </c>
      <c r="BE22" s="12">
        <f ca="1">SUM(BE19:BE21)</f>
        <v>137164</v>
      </c>
      <c r="BF22" s="13">
        <f ca="1">IF(BE22=0,0,IF(BC22=0,1,BE22/BC22))</f>
        <v>6.4055277588124807E-2</v>
      </c>
      <c r="BG22" s="12">
        <f>+SUM(BG19:BG21)</f>
        <v>348885</v>
      </c>
      <c r="BH22" s="86">
        <f ca="1">+SUM(BH19:BH21)</f>
        <v>366615</v>
      </c>
      <c r="BI22" s="12">
        <f ca="1">SUM(BI19:BI21)</f>
        <v>17730</v>
      </c>
      <c r="BJ22" s="13">
        <f ca="1">IF(BI22=0,0,IF(BG22=0,1,BI22/BG22))</f>
        <v>5.0819037791822522E-2</v>
      </c>
      <c r="BK22" s="12">
        <f>SUM(BK19:BK21)</f>
        <v>2490223</v>
      </c>
      <c r="BL22" s="86">
        <f ca="1">SUM(BL19:BL21)</f>
        <v>2645117</v>
      </c>
      <c r="BM22" s="12">
        <f ca="1">SUM(BM19:BM21)</f>
        <v>154894</v>
      </c>
      <c r="BN22" s="13">
        <f ca="1">IF(BM22=0,0,IF(BK22=0,1,BM22/BK22))</f>
        <v>6.2200855104141278E-2</v>
      </c>
      <c r="BO22" s="12">
        <f>+SUM(BO19:BO21)</f>
        <v>318744</v>
      </c>
      <c r="BP22" s="86">
        <f ca="1">+SUM(BP19:BP21)</f>
        <v>334006</v>
      </c>
      <c r="BQ22" s="12">
        <f ca="1">SUM(BQ19:BQ21)</f>
        <v>15262</v>
      </c>
      <c r="BR22" s="13">
        <f ca="1">IF(BQ22=0,0,IF(BO22=0,1,BQ22/BO22))</f>
        <v>4.7881685616042967E-2</v>
      </c>
      <c r="BS22" s="12">
        <f>SUM(BS19:BS21)</f>
        <v>2808967</v>
      </c>
      <c r="BT22" s="86">
        <f ca="1">SUM(BT19:BT21)</f>
        <v>2979123</v>
      </c>
      <c r="BU22" s="12">
        <f ca="1">SUM(BU19:BU21)</f>
        <v>170156</v>
      </c>
      <c r="BV22" s="13">
        <f ca="1">IF(BU22=0,0,IF(BS22=0,1,BU22/BS22))</f>
        <v>6.05760053428894E-2</v>
      </c>
      <c r="BW22" s="12">
        <f>+SUM(BW19:BW21)</f>
        <v>332414</v>
      </c>
      <c r="BX22" s="86">
        <f ca="1">+SUM(BX19:BX21)</f>
        <v>339573</v>
      </c>
      <c r="BY22" s="12">
        <f ca="1">SUM(BY19:BY21)</f>
        <v>7159</v>
      </c>
      <c r="BZ22" s="13">
        <f ca="1">IF(BY22=0,0,IF(BW22=0,1,BY22/BW22))</f>
        <v>2.153639738398503E-2</v>
      </c>
      <c r="CA22" s="12">
        <f>SUM(CA19:CA21)</f>
        <v>3141381</v>
      </c>
      <c r="CB22" s="86">
        <f ca="1">SUM(CB19:CB21)</f>
        <v>3318696</v>
      </c>
      <c r="CC22" s="12">
        <f ca="1">SUM(CC19:CC21)</f>
        <v>177315</v>
      </c>
      <c r="CD22" s="13">
        <f ca="1">IF(CC22=0,0,IF(CA22=0,1,CC22/CA22))</f>
        <v>5.6444920243676269E-2</v>
      </c>
      <c r="CE22" s="12">
        <f>+SUM(CE19:CE21)</f>
        <v>319457</v>
      </c>
      <c r="CF22" s="86">
        <f ca="1">+SUM(CF19:CF21)</f>
        <v>328528</v>
      </c>
      <c r="CG22" s="12">
        <f ca="1">SUM(CG19:CG21)</f>
        <v>9071</v>
      </c>
      <c r="CH22" s="13">
        <f ca="1">IF(CG22=0,0,IF(CE22=0,1,CG22/CE22))</f>
        <v>2.8395057863812658E-2</v>
      </c>
      <c r="CI22" s="12">
        <f>SUM(CI19:CI21)</f>
        <v>3460838</v>
      </c>
      <c r="CJ22" s="86">
        <f ca="1">SUM(CJ19:CJ21)</f>
        <v>3647224</v>
      </c>
      <c r="CK22" s="12">
        <f ca="1">SUM(CK19:CK21)</f>
        <v>186386</v>
      </c>
      <c r="CL22" s="13">
        <f ca="1">IF(CK22=0,0,IF(CI22=0,1,CK22/CI22))</f>
        <v>5.3855742453128401E-2</v>
      </c>
      <c r="CM22" s="12">
        <f>+SUM(CM19:CM21)</f>
        <v>328931</v>
      </c>
      <c r="CN22" s="86">
        <f ca="1">+SUM(CN19:CN21)</f>
        <v>327615</v>
      </c>
      <c r="CO22" s="12">
        <f ca="1">SUM(CO19:CO21)</f>
        <v>-1316</v>
      </c>
      <c r="CP22" s="13">
        <f ca="1">IF(CO22=0,0,IF(CM22=0,1,CO22/CM22))</f>
        <v>-4.0008390817527079E-3</v>
      </c>
      <c r="CQ22" s="12">
        <f>SUM(CQ19:CQ21)</f>
        <v>3789769</v>
      </c>
      <c r="CR22" s="86">
        <f ca="1">SUM(CR19:CR21)</f>
        <v>3974839</v>
      </c>
      <c r="CS22" s="12">
        <f ca="1">SUM(CS19:CS21)</f>
        <v>185070</v>
      </c>
      <c r="CT22" s="13">
        <f ca="1">IF(CS22=0,0,IF(CQ22=0,1,CS22/CQ22))</f>
        <v>4.8834110997266589E-2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36153</v>
      </c>
      <c r="D24" s="73">
        <f ca="1">OFFSET(CZ24,0,14,1,1)</f>
        <v>36841</v>
      </c>
      <c r="E24" s="18">
        <f ca="1">SUM(D24-C24)</f>
        <v>688</v>
      </c>
      <c r="F24" s="19">
        <f ca="1">IF(E24=0,0,IF(C24=0,1,E24/C24))</f>
        <v>1.9030232622465632E-2</v>
      </c>
      <c r="G24" s="18">
        <f>SUMIF($C$6:F$6,G$5,$C24:F24)</f>
        <v>36153</v>
      </c>
      <c r="H24" s="73">
        <f ca="1">SUMIF($C$6:G$6,H$5,$C24:G24)</f>
        <v>36841</v>
      </c>
      <c r="I24" s="18">
        <f ca="1">SUM(H24-G24)</f>
        <v>688</v>
      </c>
      <c r="J24" s="19">
        <f ca="1">IF(I24=0,0,IF(G24=0,1,I24/G24))</f>
        <v>1.9030232622465632E-2</v>
      </c>
      <c r="K24" s="18">
        <f>+DA24</f>
        <v>35126</v>
      </c>
      <c r="L24" s="73">
        <f ca="1">OFFSET(DA24,0,14,1,1)</f>
        <v>41259</v>
      </c>
      <c r="M24" s="18">
        <f ca="1">SUM(L24-K24)</f>
        <v>6133</v>
      </c>
      <c r="N24" s="19">
        <f ca="1">IF(M24=0,0,IF(K24=0,1,M24/K24))</f>
        <v>0.17460001138757617</v>
      </c>
      <c r="O24" s="18">
        <f>SUMIF($C$6:N$6,O$5,$C24:N24)</f>
        <v>71279</v>
      </c>
      <c r="P24" s="73">
        <f ca="1">SUMIF($C$6:O$6,P$5,$C24:O24)</f>
        <v>78100</v>
      </c>
      <c r="Q24" s="18">
        <f ca="1">SUM(P24-O24)</f>
        <v>6821</v>
      </c>
      <c r="R24" s="19">
        <f ca="1">IF(Q24=0,0,IF(O24=0,1,Q24/O24))</f>
        <v>9.569438404018013E-2</v>
      </c>
      <c r="S24" s="18">
        <f>+DB24</f>
        <v>43276</v>
      </c>
      <c r="T24" s="73">
        <f ca="1">OFFSET(DB24,0,14,1,1)</f>
        <v>51695</v>
      </c>
      <c r="U24" s="18">
        <f ca="1">SUM(T24-S24)</f>
        <v>8419</v>
      </c>
      <c r="V24" s="19">
        <f ca="1">IF(U24=0,0,IF(S24=0,1,U24/S24))</f>
        <v>0.1945420094278584</v>
      </c>
      <c r="W24" s="18">
        <f>SUMIF($C$6:V$6,W$5,$C24:V24)</f>
        <v>114555</v>
      </c>
      <c r="X24" s="73">
        <f ca="1">SUMIF($C$6:W$6,X$5,$C24:W24)</f>
        <v>129795</v>
      </c>
      <c r="Y24" s="18">
        <f ca="1">SUM(X24-W24)</f>
        <v>15240</v>
      </c>
      <c r="Z24" s="19">
        <f ca="1">IF(Y24=0,0,IF(W24=0,1,Y24/W24))</f>
        <v>0.13303653266989657</v>
      </c>
      <c r="AA24" s="18">
        <f>+DC24</f>
        <v>50488</v>
      </c>
      <c r="AB24" s="73">
        <f ca="1">OFFSET(DC24,0,14,1,1)</f>
        <v>52866</v>
      </c>
      <c r="AC24" s="18">
        <f ca="1">SUM(AB24-AA24)</f>
        <v>2378</v>
      </c>
      <c r="AD24" s="19">
        <f ca="1">IF(AC24=0,0,IF(AA24=0,1,AC24/AA24))</f>
        <v>4.7100301061638407E-2</v>
      </c>
      <c r="AE24" s="18">
        <f>SUMIF($C$6:AD$6,AE$5,$C24:AD24)</f>
        <v>165043</v>
      </c>
      <c r="AF24" s="73">
        <f ca="1">SUMIF($C$6:AE$6,AF$5,$C24:AE24)</f>
        <v>182661</v>
      </c>
      <c r="AG24" s="18">
        <f ca="1">SUM(AF24-AE24)</f>
        <v>17618</v>
      </c>
      <c r="AH24" s="19">
        <f ca="1">IF(AG24=0,0,IF(AE24=0,1,AG24/AE24))</f>
        <v>0.10674793841604915</v>
      </c>
      <c r="AI24" s="18">
        <f>+DD24</f>
        <v>54868</v>
      </c>
      <c r="AJ24" s="73">
        <f ca="1">OFFSET(DD24,0,14,1,1)</f>
        <v>60765</v>
      </c>
      <c r="AK24" s="18">
        <f ca="1">SUM(AJ24-AI24)</f>
        <v>5897</v>
      </c>
      <c r="AL24" s="19">
        <f ca="1">IF(AK24=0,0,IF(AI24=0,1,AK24/AI24))</f>
        <v>0.10747612451702267</v>
      </c>
      <c r="AM24" s="18">
        <f>SUMIF($C$6:AL$6,AM$5,$C24:AL24)</f>
        <v>219911</v>
      </c>
      <c r="AN24" s="73">
        <f ca="1">SUMIF($C$6:AM$6,AN$5,$C24:AM24)</f>
        <v>243426</v>
      </c>
      <c r="AO24" s="18">
        <f ca="1">SUM(AN24-AM24)</f>
        <v>23515</v>
      </c>
      <c r="AP24" s="19">
        <f ca="1">IF(AO24=0,0,IF(AM24=0,1,AO24/AM24))</f>
        <v>0.10692962152870934</v>
      </c>
      <c r="AQ24" s="18">
        <f>+DE24</f>
        <v>57737</v>
      </c>
      <c r="AR24" s="73">
        <f ca="1">OFFSET(DE24,0,14,1,1)</f>
        <v>64917</v>
      </c>
      <c r="AS24" s="18">
        <f ca="1">SUM(AR24-AQ24)</f>
        <v>7180</v>
      </c>
      <c r="AT24" s="19">
        <f ca="1">IF(AS24=0,0,IF(AQ24=0,1,AS24/AQ24))</f>
        <v>0.12435699811212914</v>
      </c>
      <c r="AU24" s="18">
        <f>SUMIF($C$6:AT$6,AU$5,$C24:AT24)</f>
        <v>277648</v>
      </c>
      <c r="AV24" s="73">
        <f ca="1">SUMIF($C$6:AU$6,AV$5,$C24:AU24)</f>
        <v>308343</v>
      </c>
      <c r="AW24" s="18">
        <f ca="1">SUM(AV24-AU24)</f>
        <v>30695</v>
      </c>
      <c r="AX24" s="19">
        <f ca="1">IF(AW24=0,0,IF(AU24=0,1,AW24/AU24))</f>
        <v>0.11055365066559096</v>
      </c>
      <c r="AY24" s="18">
        <f>+DF24</f>
        <v>72495</v>
      </c>
      <c r="AZ24" s="73">
        <f ca="1">OFFSET(DF24,0,14,1,1)</f>
        <v>74256</v>
      </c>
      <c r="BA24" s="18">
        <f ca="1">SUM(AZ24-AY24)</f>
        <v>1761</v>
      </c>
      <c r="BB24" s="19">
        <f ca="1">IF(BA24=0,0,IF(AY24=0,1,BA24/AY24))</f>
        <v>2.4291330436581833E-2</v>
      </c>
      <c r="BC24" s="18">
        <f>SUMIF($C$6:BB$6,BC$5,$C24:BB24)</f>
        <v>350143</v>
      </c>
      <c r="BD24" s="73">
        <f ca="1">SUMIF($C$6:BC$6,BD$5,$C24:BC24)</f>
        <v>382599</v>
      </c>
      <c r="BE24" s="18">
        <f ca="1">SUM(BD24-BC24)</f>
        <v>32456</v>
      </c>
      <c r="BF24" s="19">
        <f ca="1">IF(BE24=0,0,IF(BC24=0,1,BE24/BC24))</f>
        <v>9.2693556632575835E-2</v>
      </c>
      <c r="BG24" s="18">
        <f>+DG24</f>
        <v>71529</v>
      </c>
      <c r="BH24" s="73">
        <f ca="1">OFFSET(DG24,0,14,1,1)</f>
        <v>81756</v>
      </c>
      <c r="BI24" s="18">
        <f ca="1">SUM(BH24-BG24)</f>
        <v>10227</v>
      </c>
      <c r="BJ24" s="19">
        <f ca="1">IF(BI24=0,0,IF(BG24=0,1,BI24/BG24))</f>
        <v>0.14297697437403012</v>
      </c>
      <c r="BK24" s="18">
        <f>SUMIF($C$6:BJ$6,BK$5,$C24:BJ24)</f>
        <v>421672</v>
      </c>
      <c r="BL24" s="73">
        <f ca="1">SUMIF($C$6:BK$6,BL$5,$C24:BK24)</f>
        <v>464355</v>
      </c>
      <c r="BM24" s="18">
        <f ca="1">SUM(BL24-BK24)</f>
        <v>42683</v>
      </c>
      <c r="BN24" s="19">
        <f ca="1">IF(BM24=0,0,IF(BK24=0,1,BM24/BK24))</f>
        <v>0.10122322563509079</v>
      </c>
      <c r="BO24" s="18">
        <f>+DH24</f>
        <v>58401</v>
      </c>
      <c r="BP24" s="73">
        <f ca="1">OFFSET(DH24,0,14,1,1)</f>
        <v>66272</v>
      </c>
      <c r="BQ24" s="18">
        <f ca="1">SUM(BP24-BO24)</f>
        <v>7871</v>
      </c>
      <c r="BR24" s="19">
        <f ca="1">IF(BQ24=0,0,IF(BO24=0,1,BQ24/BO24))</f>
        <v>0.1347750894676461</v>
      </c>
      <c r="BS24" s="18">
        <f>SUMIF($C$6:BR$6,BS$5,$C24:BR24)</f>
        <v>480073</v>
      </c>
      <c r="BT24" s="73">
        <f ca="1">SUMIF($C$6:BS$6,BT$5,$C24:BS24)</f>
        <v>530627</v>
      </c>
      <c r="BU24" s="18">
        <f ca="1">SUM(BT24-BS24)</f>
        <v>50554</v>
      </c>
      <c r="BV24" s="19">
        <f ca="1">IF(BU24=0,0,IF(BS24=0,1,BU24/BS24))</f>
        <v>0.10530481822556152</v>
      </c>
      <c r="BW24" s="18">
        <f>+DI24</f>
        <v>55080</v>
      </c>
      <c r="BX24" s="73">
        <f ca="1">OFFSET(DI24,0,14,1,1)</f>
        <v>61095</v>
      </c>
      <c r="BY24" s="18">
        <f ca="1">SUM(BX24-BW24)</f>
        <v>6015</v>
      </c>
      <c r="BZ24" s="19">
        <f ca="1">IF(BY24=0,0,IF(BW24=0,1,BY24/BW24))</f>
        <v>0.10920479302832244</v>
      </c>
      <c r="CA24" s="18">
        <f>SUMIF($C$6:BZ$6,CA$5,$C24:BZ24)</f>
        <v>535153</v>
      </c>
      <c r="CB24" s="73">
        <f ca="1">SUMIF($C$6:CA$6,CB$5,$C24:CA24)</f>
        <v>591722</v>
      </c>
      <c r="CC24" s="18">
        <f ca="1">SUM(CB24-CA24)</f>
        <v>56569</v>
      </c>
      <c r="CD24" s="19">
        <f ca="1">IF(CC24=0,0,IF(CA24=0,1,CC24/CA24))</f>
        <v>0.10570621859542972</v>
      </c>
      <c r="CE24" s="18">
        <f>+DJ24</f>
        <v>51339</v>
      </c>
      <c r="CF24" s="73">
        <f ca="1">OFFSET(DJ24,0,14,1,1)</f>
        <v>62891</v>
      </c>
      <c r="CG24" s="18">
        <f ca="1">SUM(CF24-CE24)</f>
        <v>11552</v>
      </c>
      <c r="CH24" s="19">
        <f ca="1">IF(CG24=0,0,IF(CE24=0,1,CG24/CE24))</f>
        <v>0.22501412181772143</v>
      </c>
      <c r="CI24" s="18">
        <f>SUMIF($C$6:CH$6,CI$5,$C24:CH24)</f>
        <v>586492</v>
      </c>
      <c r="CJ24" s="73">
        <f ca="1">SUMIF($C$6:CI$6,CJ$5,$C24:CI24)</f>
        <v>654613</v>
      </c>
      <c r="CK24" s="18">
        <f ca="1">SUM(CJ24-CI24)</f>
        <v>68121</v>
      </c>
      <c r="CL24" s="19">
        <f ca="1">IF(CK24=0,0,IF(CI24=0,1,CK24/CI24))</f>
        <v>0.11614992190856824</v>
      </c>
      <c r="CM24" s="18">
        <f>+DK24</f>
        <v>52741</v>
      </c>
      <c r="CN24" s="73">
        <f ca="1">OFFSET(DK24,0,14,1,1)</f>
        <v>59091</v>
      </c>
      <c r="CO24" s="18">
        <f ca="1">SUM(CN24-CM24)</f>
        <v>6350</v>
      </c>
      <c r="CP24" s="19">
        <f ca="1">IF(CO24=0,0,IF(CM24=0,1,CO24/CM24))</f>
        <v>0.12039968904647239</v>
      </c>
      <c r="CQ24" s="18">
        <f>SUMIF($C$6:CP$6,CQ$5,$C24:CP24)</f>
        <v>639233</v>
      </c>
      <c r="CR24" s="73">
        <f ca="1">SUMIF($C$6:CQ$6,CR$5,$C24:CQ24)</f>
        <v>713704</v>
      </c>
      <c r="CS24" s="18">
        <f ca="1">SUM(CR24-CQ24)</f>
        <v>74471</v>
      </c>
      <c r="CT24" s="19">
        <f ca="1">IF(CS24=0,0,IF(CQ24=0,1,CS24/CQ24))</f>
        <v>0.11650055613524334</v>
      </c>
      <c r="CW24" t="s">
        <v>13</v>
      </c>
      <c r="CX24" t="s">
        <v>6</v>
      </c>
      <c r="CZ24" s="74">
        <f>SUMIF(OGB!$A$93:$A$98,'2011-2012'!CZ$7,OGB!D$93:D$98)</f>
        <v>36153</v>
      </c>
      <c r="DA24" s="74">
        <f>SUMIF(OGB!$A$93:$A$98,'2011-2012'!DA$7,OGB!E$93:E$98)</f>
        <v>35126</v>
      </c>
      <c r="DB24" s="74">
        <f>SUMIF(OGB!$A$93:$A$98,'2011-2012'!DB$7,OGB!F$93:F$98)</f>
        <v>43276</v>
      </c>
      <c r="DC24" s="74">
        <f>SUMIF(OGB!$A$93:$A$98,'2011-2012'!DC$7,OGB!G$93:G$98)</f>
        <v>50488</v>
      </c>
      <c r="DD24" s="74">
        <f>SUMIF(OGB!$A$93:$A$98,'2011-2012'!DD$7,OGB!H$93:H$98)</f>
        <v>54868</v>
      </c>
      <c r="DE24" s="74">
        <f>SUMIF(OGB!$A$93:$A$98,'2011-2012'!DE$7,OGB!I$93:I$98)</f>
        <v>57737</v>
      </c>
      <c r="DF24" s="74">
        <f>SUMIF(OGB!$A$93:$A$98,'2011-2012'!DF$7,OGB!J$93:J$98)</f>
        <v>72495</v>
      </c>
      <c r="DG24" s="74">
        <f>SUMIF(OGB!$A$93:$A$98,'2011-2012'!DG$7,OGB!K$93:K$98)</f>
        <v>71529</v>
      </c>
      <c r="DH24" s="74">
        <f>SUMIF(OGB!$A$93:$A$98,'2011-2012'!DH$7,OGB!L$93:L$98)</f>
        <v>58401</v>
      </c>
      <c r="DI24" s="74">
        <f>SUMIF(OGB!$A$93:$A$98,'2011-2012'!DI$7,OGB!M$93:M$98)</f>
        <v>55080</v>
      </c>
      <c r="DJ24" s="74">
        <f>SUMIF(OGB!$A$93:$A$98,'2011-2012'!DJ$7,OGB!N$93:N$98)</f>
        <v>51339</v>
      </c>
      <c r="DK24" s="74">
        <f>SUMIF(OGB!$A$93:$A$98,'2011-2012'!DK$7,OGB!O$93:O$98)</f>
        <v>52741</v>
      </c>
      <c r="DN24" s="74">
        <f>SUMIF(OGB!$A$93:$A$99,'2011-2012'!DN$7,OGB!D$93:D$99)</f>
        <v>36841</v>
      </c>
      <c r="DO24" s="74">
        <f>SUMIF(OGB!$A$93:$A$99,'2011-2012'!DO$7,OGB!E$93:E$99)</f>
        <v>41259</v>
      </c>
      <c r="DP24" s="74">
        <f>SUMIF(OGB!$A$93:$A$99,'2011-2012'!DP$7,OGB!F$93:F$99)</f>
        <v>51695</v>
      </c>
      <c r="DQ24" s="74">
        <f>SUMIF(OGB!$A$93:$A$99,'2011-2012'!DQ$7,OGB!G$93:G$99)</f>
        <v>52866</v>
      </c>
      <c r="DR24" s="74">
        <f>SUMIF(OGB!$A$93:$A$99,'2011-2012'!DR$7,OGB!H$93:H$99)</f>
        <v>60765</v>
      </c>
      <c r="DS24" s="74">
        <f>SUMIF(OGB!$A$93:$A$99,'2011-2012'!DS$7,OGB!I$93:I$99)</f>
        <v>64917</v>
      </c>
      <c r="DT24" s="74">
        <f>SUMIF(OGB!$A$93:$A$99,'2011-2012'!DT$7,OGB!J$93:J$99)</f>
        <v>74256</v>
      </c>
      <c r="DU24" s="74">
        <f>SUMIF(OGB!$A$93:$A$99,'2011-2012'!DU$7,OGB!K$93:K$99)</f>
        <v>81756</v>
      </c>
      <c r="DV24" s="74">
        <f>SUMIF(OGB!$A$93:$A$99,'2011-2012'!DV$7,OGB!L$93:L$99)</f>
        <v>66272</v>
      </c>
      <c r="DW24" s="74">
        <f>SUMIF(OGB!$A$93:$A$99,'2011-2012'!DW$7,OGB!M$93:M$99)</f>
        <v>61095</v>
      </c>
      <c r="DX24" s="74">
        <f>SUMIF(OGB!$A$93:$A$99,'2011-2012'!DX$7,OGB!N$93:N$99)</f>
        <v>62891</v>
      </c>
      <c r="DY24" s="74">
        <f>SUMIF(OGB!$A$93:$A$99,'2011-2012'!DY$7,OGB!O$93:O$99)</f>
        <v>59091</v>
      </c>
    </row>
    <row r="25" spans="1:130">
      <c r="A25" s="84" t="str">
        <f>+CW26</f>
        <v>Ogdensburg Bridge</v>
      </c>
      <c r="B25" s="26" t="s">
        <v>7</v>
      </c>
      <c r="C25" s="18">
        <f>+CZ25</f>
        <v>6141</v>
      </c>
      <c r="D25" s="73">
        <f ca="1">OFFSET(CZ25,0,14,1,1)</f>
        <v>5566</v>
      </c>
      <c r="E25" s="18">
        <f ca="1">SUM(D25-C25)</f>
        <v>-575</v>
      </c>
      <c r="F25" s="19">
        <f ca="1">IF(E25=0,0,IF(C25=0,1,E25/C25))</f>
        <v>-9.3632958801498134E-2</v>
      </c>
      <c r="G25" s="18">
        <f>SUMIF($C$6:F$6,G$5,$C25:F25)</f>
        <v>6141</v>
      </c>
      <c r="H25" s="73">
        <f ca="1">SUMIF($C$6:G$6,H$5,$C25:G25)</f>
        <v>5566</v>
      </c>
      <c r="I25" s="18">
        <f ca="1">SUM(H25-G25)</f>
        <v>-575</v>
      </c>
      <c r="J25" s="19">
        <f ca="1">IF(I25=0,0,IF(G25=0,1,I25/G25))</f>
        <v>-9.3632958801498134E-2</v>
      </c>
      <c r="K25" s="18">
        <f>+DA25</f>
        <v>5601</v>
      </c>
      <c r="L25" s="73">
        <f ca="1">OFFSET(DA25,0,14,1,1)</f>
        <v>5275</v>
      </c>
      <c r="M25" s="18">
        <f ca="1">SUM(L25-K25)</f>
        <v>-326</v>
      </c>
      <c r="N25" s="19">
        <f ca="1">IF(M25=0,0,IF(K25=0,1,M25/K25))</f>
        <v>-5.8203892162113906E-2</v>
      </c>
      <c r="O25" s="18">
        <f>SUMIF($C$6:N$6,O$5,$C25:N25)</f>
        <v>11742</v>
      </c>
      <c r="P25" s="73">
        <f ca="1">SUMIF($C$6:O$6,P$5,$C25:O25)</f>
        <v>10841</v>
      </c>
      <c r="Q25" s="18">
        <f ca="1">SUM(P25-O25)</f>
        <v>-901</v>
      </c>
      <c r="R25" s="19">
        <f ca="1">IF(Q25=0,0,IF(O25=0,1,Q25/O25))</f>
        <v>-7.673309487310509E-2</v>
      </c>
      <c r="S25" s="18">
        <f>+DB25</f>
        <v>6233</v>
      </c>
      <c r="T25" s="73">
        <f ca="1">OFFSET(DB25,0,14,1,1)</f>
        <v>5561</v>
      </c>
      <c r="U25" s="18">
        <f ca="1">SUM(T25-S25)</f>
        <v>-672</v>
      </c>
      <c r="V25" s="19">
        <f ca="1">IF(U25=0,0,IF(S25=0,1,U25/S25))</f>
        <v>-0.10781325204556394</v>
      </c>
      <c r="W25" s="18">
        <f>SUMIF($C$6:V$6,W$5,$C25:V25)</f>
        <v>17975</v>
      </c>
      <c r="X25" s="73">
        <f ca="1">SUMIF($C$6:W$6,X$5,$C25:W25)</f>
        <v>16402</v>
      </c>
      <c r="Y25" s="18">
        <f ca="1">SUM(X25-W25)</f>
        <v>-1573</v>
      </c>
      <c r="Z25" s="19">
        <f ca="1">IF(Y25=0,0,IF(W25=0,1,Y25/W25))</f>
        <v>-8.7510431154381091E-2</v>
      </c>
      <c r="AA25" s="18">
        <f>+DC25</f>
        <v>6067</v>
      </c>
      <c r="AB25" s="73">
        <f ca="1">OFFSET(DC25,0,14,1,1)</f>
        <v>5995</v>
      </c>
      <c r="AC25" s="18">
        <f ca="1">SUM(AB25-AA25)</f>
        <v>-72</v>
      </c>
      <c r="AD25" s="19">
        <f ca="1">IF(AC25=0,0,IF(AA25=0,1,AC25/AA25))</f>
        <v>-1.1867479808801713E-2</v>
      </c>
      <c r="AE25" s="18">
        <f>SUMIF($C$6:AD$6,AE$5,$C25:AD25)</f>
        <v>24042</v>
      </c>
      <c r="AF25" s="73">
        <f ca="1">SUMIF($C$6:AE$6,AF$5,$C25:AE25)</f>
        <v>22397</v>
      </c>
      <c r="AG25" s="18">
        <f ca="1">SUM(AF25-AE25)</f>
        <v>-1645</v>
      </c>
      <c r="AH25" s="19">
        <f ca="1">IF(AG25=0,0,IF(AE25=0,1,AG25/AE25))</f>
        <v>-6.842192829215539E-2</v>
      </c>
      <c r="AI25" s="18">
        <f>+DD25</f>
        <v>5963</v>
      </c>
      <c r="AJ25" s="73">
        <f ca="1">OFFSET(DD25,0,14,1,1)</f>
        <v>5827</v>
      </c>
      <c r="AK25" s="18">
        <f ca="1">SUM(AJ25-AI25)</f>
        <v>-136</v>
      </c>
      <c r="AL25" s="19">
        <f ca="1">IF(AK25=0,0,IF(AI25=0,1,AK25/AI25))</f>
        <v>-2.2807311755827602E-2</v>
      </c>
      <c r="AM25" s="18">
        <f>SUMIF($C$6:AL$6,AM$5,$C25:AL25)</f>
        <v>30005</v>
      </c>
      <c r="AN25" s="73">
        <f ca="1">SUMIF($C$6:AM$6,AN$5,$C25:AM25)</f>
        <v>28224</v>
      </c>
      <c r="AO25" s="18">
        <f ca="1">SUM(AN25-AM25)</f>
        <v>-1781</v>
      </c>
      <c r="AP25" s="19">
        <f ca="1">IF(AO25=0,0,IF(AM25=0,1,AO25/AM25))</f>
        <v>-5.93567738710215E-2</v>
      </c>
      <c r="AQ25" s="18">
        <f>+DE25</f>
        <v>6298</v>
      </c>
      <c r="AR25" s="73">
        <f ca="1">OFFSET(DE25,0,14,1,1)</f>
        <v>5890</v>
      </c>
      <c r="AS25" s="18">
        <f ca="1">SUM(AR25-AQ25)</f>
        <v>-408</v>
      </c>
      <c r="AT25" s="19">
        <f ca="1">IF(AS25=0,0,IF(AQ25=0,1,AS25/AQ25))</f>
        <v>-6.4782470625595431E-2</v>
      </c>
      <c r="AU25" s="18">
        <f>SUMIF($C$6:AT$6,AU$5,$C25:AT25)</f>
        <v>36303</v>
      </c>
      <c r="AV25" s="73">
        <f ca="1">SUMIF($C$6:AU$6,AV$5,$C25:AU25)</f>
        <v>34114</v>
      </c>
      <c r="AW25" s="18">
        <f ca="1">SUM(AV25-AU25)</f>
        <v>-2189</v>
      </c>
      <c r="AX25" s="19">
        <f ca="1">IF(AW25=0,0,IF(AU25=0,1,AW25/AU25))</f>
        <v>-6.0298046993361429E-2</v>
      </c>
      <c r="AY25" s="18">
        <f>+DF25</f>
        <v>6001</v>
      </c>
      <c r="AZ25" s="73">
        <f ca="1">OFFSET(DF25,0,14,1,1)</f>
        <v>6188</v>
      </c>
      <c r="BA25" s="18">
        <f ca="1">SUM(AZ25-AY25)</f>
        <v>187</v>
      </c>
      <c r="BB25" s="19">
        <f ca="1">IF(BA25=0,0,IF(AY25=0,1,BA25/AY25))</f>
        <v>3.1161473087818695E-2</v>
      </c>
      <c r="BC25" s="18">
        <f>SUMIF($C$6:BB$6,BC$5,$C25:BB25)</f>
        <v>42304</v>
      </c>
      <c r="BD25" s="73">
        <f ca="1">SUMIF($C$6:BC$6,BD$5,$C25:BC25)</f>
        <v>40302</v>
      </c>
      <c r="BE25" s="18">
        <f ca="1">SUM(BD25-BC25)</f>
        <v>-2002</v>
      </c>
      <c r="BF25" s="19">
        <f ca="1">IF(BE25=0,0,IF(BC25=0,1,BE25/BC25))</f>
        <v>-4.7324130105900149E-2</v>
      </c>
      <c r="BG25" s="18">
        <f>+DG25</f>
        <v>6452</v>
      </c>
      <c r="BH25" s="73">
        <f ca="1">OFFSET(DG25,0,14,1,1)</f>
        <v>6648</v>
      </c>
      <c r="BI25" s="18">
        <f ca="1">SUM(BH25-BG25)</f>
        <v>196</v>
      </c>
      <c r="BJ25" s="19">
        <f ca="1">IF(BI25=0,0,IF(BG25=0,1,BI25/BG25))</f>
        <v>3.0378177309361439E-2</v>
      </c>
      <c r="BK25" s="18">
        <f>SUMIF($C$6:BJ$6,BK$5,$C25:BJ25)</f>
        <v>48756</v>
      </c>
      <c r="BL25" s="73">
        <f ca="1">SUMIF($C$6:BK$6,BL$5,$C25:BK25)</f>
        <v>46950</v>
      </c>
      <c r="BM25" s="18">
        <f ca="1">SUM(BL25-BK25)</f>
        <v>-1806</v>
      </c>
      <c r="BN25" s="19">
        <f ca="1">IF(BM25=0,0,IF(BK25=0,1,BM25/BK25))</f>
        <v>-3.7041594880630073E-2</v>
      </c>
      <c r="BO25" s="18">
        <f>+DH25</f>
        <v>6121</v>
      </c>
      <c r="BP25" s="73">
        <f ca="1">OFFSET(DH25,0,14,1,1)</f>
        <v>6007</v>
      </c>
      <c r="BQ25" s="18">
        <f ca="1">SUM(BP25-BO25)</f>
        <v>-114</v>
      </c>
      <c r="BR25" s="19">
        <f ca="1">IF(BQ25=0,0,IF(BO25=0,1,BQ25/BO25))</f>
        <v>-1.8624407776507108E-2</v>
      </c>
      <c r="BS25" s="18">
        <f>SUMIF($C$6:BR$6,BS$5,$C25:BR25)</f>
        <v>54877</v>
      </c>
      <c r="BT25" s="73">
        <f ca="1">SUMIF($C$6:BS$6,BT$5,$C25:BS25)</f>
        <v>52957</v>
      </c>
      <c r="BU25" s="18">
        <f ca="1">SUM(BT25-BS25)</f>
        <v>-1920</v>
      </c>
      <c r="BV25" s="19">
        <f ca="1">IF(BU25=0,0,IF(BS25=0,1,BU25/BS25))</f>
        <v>-3.4987335313519323E-2</v>
      </c>
      <c r="BW25" s="18">
        <f>+DI25</f>
        <v>6101</v>
      </c>
      <c r="BX25" s="73">
        <f ca="1">OFFSET(DI25,0,14,1,1)</f>
        <v>6200</v>
      </c>
      <c r="BY25" s="18">
        <f ca="1">SUM(BX25-BW25)</f>
        <v>99</v>
      </c>
      <c r="BZ25" s="19">
        <f ca="1">IF(BY25=0,0,IF(BW25=0,1,BY25/BW25))</f>
        <v>1.6226848057695458E-2</v>
      </c>
      <c r="CA25" s="18">
        <f>SUMIF($C$6:BZ$6,CA$5,$C25:BZ25)</f>
        <v>60978</v>
      </c>
      <c r="CB25" s="73">
        <f ca="1">SUMIF($C$6:CA$6,CB$5,$C25:CA25)</f>
        <v>59157</v>
      </c>
      <c r="CC25" s="18">
        <f ca="1">SUM(CB25-CA25)</f>
        <v>-1821</v>
      </c>
      <c r="CD25" s="19">
        <f ca="1">IF(CC25=0,0,IF(CA25=0,1,CC25/CA25))</f>
        <v>-2.9863229361409033E-2</v>
      </c>
      <c r="CE25" s="18">
        <f>+DJ25</f>
        <v>5844</v>
      </c>
      <c r="CF25" s="73">
        <f ca="1">OFFSET(DJ25,0,14,1,1)</f>
        <v>5953</v>
      </c>
      <c r="CG25" s="18">
        <f ca="1">SUM(CF25-CE25)</f>
        <v>109</v>
      </c>
      <c r="CH25" s="19">
        <f ca="1">IF(CG25=0,0,IF(CE25=0,1,CG25/CE25))</f>
        <v>1.8651608487337441E-2</v>
      </c>
      <c r="CI25" s="18">
        <f>SUMIF($C$6:CH$6,CI$5,$C25:CH25)</f>
        <v>66822</v>
      </c>
      <c r="CJ25" s="73">
        <f ca="1">SUMIF($C$6:CI$6,CJ$5,$C25:CI25)</f>
        <v>65110</v>
      </c>
      <c r="CK25" s="18">
        <f ca="1">SUM(CJ25-CI25)</f>
        <v>-1712</v>
      </c>
      <c r="CL25" s="19">
        <f ca="1">IF(CK25=0,0,IF(CI25=0,1,CK25/CI25))</f>
        <v>-2.5620304690072131E-2</v>
      </c>
      <c r="CM25" s="18">
        <f>+DK25</f>
        <v>5457</v>
      </c>
      <c r="CN25" s="73">
        <f ca="1">OFFSET(DK25,0,14,1,1)</f>
        <v>5452</v>
      </c>
      <c r="CO25" s="18">
        <f ca="1">SUM(CN25-CM25)</f>
        <v>-5</v>
      </c>
      <c r="CP25" s="19">
        <f ca="1">IF(CO25=0,0,IF(CM25=0,1,CO25/CM25))</f>
        <v>-9.1625435220817303E-4</v>
      </c>
      <c r="CQ25" s="18">
        <f>SUMIF($C$6:CP$6,CQ$5,$C25:CP25)</f>
        <v>72279</v>
      </c>
      <c r="CR25" s="73">
        <f ca="1">SUMIF($C$6:CQ$6,CR$5,$C25:CQ25)</f>
        <v>70562</v>
      </c>
      <c r="CS25" s="18">
        <f ca="1">SUM(CR25-CQ25)</f>
        <v>-1717</v>
      </c>
      <c r="CT25" s="19">
        <f ca="1">IF(CS25=0,0,IF(CQ25=0,1,CS25/CQ25))</f>
        <v>-2.3755170934849679E-2</v>
      </c>
      <c r="CW25" t="s">
        <v>13</v>
      </c>
      <c r="CX25" t="s">
        <v>7</v>
      </c>
      <c r="CY25" s="7"/>
      <c r="CZ25" s="74">
        <f>SUMIF(OGB!$A$111:$A$116,'2011-2012'!CZ$7,OGB!D$111:D$116)</f>
        <v>6141</v>
      </c>
      <c r="DA25" s="74">
        <f>SUMIF(OGB!$A$111:$A$116,'2011-2012'!DA$7,OGB!E$111:E$116)</f>
        <v>5601</v>
      </c>
      <c r="DB25" s="74">
        <f>SUMIF(OGB!$A$111:$A$116,'2011-2012'!DB$7,OGB!F$111:F$116)</f>
        <v>6233</v>
      </c>
      <c r="DC25" s="74">
        <f>SUMIF(OGB!$A$111:$A$116,'2011-2012'!DC$7,OGB!G$111:G$116)</f>
        <v>6067</v>
      </c>
      <c r="DD25" s="74">
        <f>SUMIF(OGB!$A$111:$A$116,'2011-2012'!DD$7,OGB!H$111:H$116)</f>
        <v>5963</v>
      </c>
      <c r="DE25" s="74">
        <f>SUMIF(OGB!$A$111:$A$116,'2011-2012'!DE$7,OGB!I$111:I$116)</f>
        <v>6298</v>
      </c>
      <c r="DF25" s="74">
        <f>SUMIF(OGB!$A$111:$A$116,'2011-2012'!DF$7,OGB!J$111:J$116)</f>
        <v>6001</v>
      </c>
      <c r="DG25" s="74">
        <f>SUMIF(OGB!$A$111:$A$116,'2011-2012'!DG$7,OGB!K$111:K$116)</f>
        <v>6452</v>
      </c>
      <c r="DH25" s="74">
        <f>SUMIF(OGB!$A$111:$A$116,'2011-2012'!DH$7,OGB!L$111:L$116)</f>
        <v>6121</v>
      </c>
      <c r="DI25" s="74">
        <f>SUMIF(OGB!$A$111:$A$116,'2011-2012'!DI$7,OGB!M$111:M$116)</f>
        <v>6101</v>
      </c>
      <c r="DJ25" s="74">
        <f>SUMIF(OGB!$A$111:$A$116,'2011-2012'!DJ$7,OGB!N$111:N$116)</f>
        <v>5844</v>
      </c>
      <c r="DK25" s="74">
        <f>SUMIF(OGB!$A$111:$A$116,'2011-2012'!DK$7,OGB!O$111:O$116)</f>
        <v>5457</v>
      </c>
      <c r="DN25" s="74">
        <f>SUMIF(OGB!$A$111:$A$117,'2011-2012'!DN$7,OGB!D$111:D$117)</f>
        <v>5566</v>
      </c>
      <c r="DO25" s="74">
        <f>SUMIF(OGB!$A$111:$A$117,'2011-2012'!DO$7,OGB!E$111:E$117)</f>
        <v>5275</v>
      </c>
      <c r="DP25" s="74">
        <f>SUMIF(OGB!$A$111:$A$117,'2011-2012'!DP$7,OGB!F$111:F$117)</f>
        <v>5561</v>
      </c>
      <c r="DQ25" s="74">
        <f>SUMIF(OGB!$A$111:$A$117,'2011-2012'!DQ$7,OGB!G$111:G$117)</f>
        <v>5995</v>
      </c>
      <c r="DR25" s="74">
        <f>SUMIF(OGB!$A$111:$A$117,'2011-2012'!DR$7,OGB!H$111:H$117)</f>
        <v>5827</v>
      </c>
      <c r="DS25" s="74">
        <f>SUMIF(OGB!$A$111:$A$117,'2011-2012'!DS$7,OGB!I$111:I$117)</f>
        <v>5890</v>
      </c>
      <c r="DT25" s="74">
        <f>SUMIF(OGB!$A$111:$A$117,'2011-2012'!DT$7,OGB!J$111:J$117)</f>
        <v>6188</v>
      </c>
      <c r="DU25" s="74">
        <f>SUMIF(OGB!$A$111:$A$117,'2011-2012'!DU$7,OGB!K$111:K$117)</f>
        <v>6648</v>
      </c>
      <c r="DV25" s="74">
        <f>SUMIF(OGB!$A$111:$A$117,'2011-2012'!DV$7,OGB!L$111:L$117)</f>
        <v>6007</v>
      </c>
      <c r="DW25" s="74">
        <f>SUMIF(OGB!$A$111:$A$117,'2011-2012'!DW$7,OGB!M$111:M$117)</f>
        <v>6200</v>
      </c>
      <c r="DX25" s="74">
        <f>SUMIF(OGB!$A$111:$A$117,'2011-2012'!DX$7,OGB!N$111:N$117)</f>
        <v>5953</v>
      </c>
      <c r="DY25" s="74">
        <f>SUMIF(OGB!$A$111:$A$117,'2011-2012'!DY$7,OGB!O$111:O$117)</f>
        <v>5452</v>
      </c>
    </row>
    <row r="26" spans="1:130">
      <c r="A26" s="83"/>
      <c r="B26" s="26" t="s">
        <v>8</v>
      </c>
      <c r="C26" s="73">
        <f>+CZ26</f>
        <v>37</v>
      </c>
      <c r="D26" s="73">
        <f ca="1">OFFSET(CZ26,0,14,1,1)</f>
        <v>27</v>
      </c>
      <c r="E26" s="73">
        <f ca="1">SUM(D26-C26)</f>
        <v>-10</v>
      </c>
      <c r="F26" s="19">
        <f ca="1">IF(E26=0,0,IF(C26=0,1,E26/C26))</f>
        <v>-0.27027027027027029</v>
      </c>
      <c r="G26" s="73">
        <f>SUMIF($C$6:F$6,G$5,$C26:F26)</f>
        <v>37</v>
      </c>
      <c r="H26" s="73">
        <f ca="1">SUMIF($C$6:G$6,H$5,$C26:G26)</f>
        <v>27</v>
      </c>
      <c r="I26" s="73">
        <f ca="1">SUM(H26-G26)</f>
        <v>-10</v>
      </c>
      <c r="J26" s="19">
        <f ca="1">IF(I26=0,0,IF(G26=0,1,I26/G26))</f>
        <v>-0.27027027027027029</v>
      </c>
      <c r="K26" s="73">
        <f>+DA26</f>
        <v>29</v>
      </c>
      <c r="L26" s="73">
        <f ca="1">OFFSET(DA26,0,14,1,1)</f>
        <v>33</v>
      </c>
      <c r="M26" s="73">
        <f ca="1">SUM(L26-K26)</f>
        <v>4</v>
      </c>
      <c r="N26" s="19">
        <f ca="1">IF(M26=0,0,IF(K26=0,1,M26/K26))</f>
        <v>0.13793103448275862</v>
      </c>
      <c r="O26" s="73">
        <f>SUMIF($C$6:N$6,O$5,$C26:N26)</f>
        <v>66</v>
      </c>
      <c r="P26" s="73">
        <f ca="1">SUMIF($C$6:O$6,P$5,$C26:O26)</f>
        <v>60</v>
      </c>
      <c r="Q26" s="73">
        <f ca="1">SUM(P26-O26)</f>
        <v>-6</v>
      </c>
      <c r="R26" s="19">
        <f ca="1">IF(Q26=0,0,IF(O26=0,1,Q26/O26))</f>
        <v>-9.0909090909090912E-2</v>
      </c>
      <c r="S26" s="73">
        <f>+DB26</f>
        <v>15</v>
      </c>
      <c r="T26" s="73">
        <f ca="1">OFFSET(DB26,0,14,1,1)</f>
        <v>17</v>
      </c>
      <c r="U26" s="73">
        <f ca="1">SUM(T26-S26)</f>
        <v>2</v>
      </c>
      <c r="V26" s="19">
        <f ca="1">IF(U26=0,0,IF(S26=0,1,U26/S26))</f>
        <v>0.13333333333333333</v>
      </c>
      <c r="W26" s="73">
        <f>SUMIF($C$6:V$6,W$5,$C26:V26)</f>
        <v>81</v>
      </c>
      <c r="X26" s="73">
        <f ca="1">SUMIF($C$6:W$6,X$5,$C26:W26)</f>
        <v>77</v>
      </c>
      <c r="Y26" s="73">
        <f ca="1">SUM(X26-W26)</f>
        <v>-4</v>
      </c>
      <c r="Z26" s="19">
        <f ca="1">IF(Y26=0,0,IF(W26=0,1,Y26/W26))</f>
        <v>-4.9382716049382713E-2</v>
      </c>
      <c r="AA26" s="73">
        <f>+DC26</f>
        <v>0</v>
      </c>
      <c r="AB26" s="73">
        <f ca="1">OFFSET(DC26,0,14,1,1)</f>
        <v>0</v>
      </c>
      <c r="AC26" s="73">
        <f ca="1">SUM(AB26-AA26)</f>
        <v>0</v>
      </c>
      <c r="AD26" s="19">
        <f ca="1">IF(AC26=0,0,IF(AA26=0,1,AC26/AA26))</f>
        <v>0</v>
      </c>
      <c r="AE26" s="73">
        <f>SUMIF($C$6:AD$6,AE$5,$C26:AD26)</f>
        <v>81</v>
      </c>
      <c r="AF26" s="73">
        <f ca="1">SUMIF($C$6:AE$6,AF$5,$C26:AE26)</f>
        <v>77</v>
      </c>
      <c r="AG26" s="73">
        <f ca="1">SUM(AF26-AE26)</f>
        <v>-4</v>
      </c>
      <c r="AH26" s="19">
        <f ca="1">IF(AG26=0,0,IF(AE26=0,1,AG26/AE26))</f>
        <v>-4.9382716049382713E-2</v>
      </c>
      <c r="AI26" s="73">
        <f>+DD26</f>
        <v>0</v>
      </c>
      <c r="AJ26" s="73">
        <f ca="1">OFFSET(DD26,0,14,1,1)</f>
        <v>36</v>
      </c>
      <c r="AK26" s="73">
        <f ca="1">SUM(AJ26-AI26)</f>
        <v>36</v>
      </c>
      <c r="AL26" s="19">
        <f ca="1">IF(AK26=0,0,IF(AI26=0,1,AK26/AI26))</f>
        <v>1</v>
      </c>
      <c r="AM26" s="73">
        <f>SUMIF($C$6:AL$6,AM$5,$C26:AL26)</f>
        <v>81</v>
      </c>
      <c r="AN26" s="73">
        <f ca="1">SUMIF($C$6:AM$6,AN$5,$C26:AM26)</f>
        <v>113</v>
      </c>
      <c r="AO26" s="73">
        <f ca="1">SUM(AN26-AM26)</f>
        <v>32</v>
      </c>
      <c r="AP26" s="19">
        <f ca="1">IF(AO26=0,0,IF(AM26=0,1,AO26/AM26))</f>
        <v>0.39506172839506171</v>
      </c>
      <c r="AQ26" s="73">
        <f>+DE26</f>
        <v>0</v>
      </c>
      <c r="AR26" s="73">
        <f ca="1">OFFSET(DE26,0,14,1,1)</f>
        <v>64</v>
      </c>
      <c r="AS26" s="73">
        <f ca="1">SUM(AR26-AQ26)</f>
        <v>64</v>
      </c>
      <c r="AT26" s="19">
        <f ca="1">IF(AS26=0,0,IF(AQ26=0,1,AS26/AQ26))</f>
        <v>1</v>
      </c>
      <c r="AU26" s="73">
        <f>SUMIF($C$6:AT$6,AU$5,$C26:AT26)</f>
        <v>81</v>
      </c>
      <c r="AV26" s="73">
        <f ca="1">SUMIF($C$6:AU$6,AV$5,$C26:AU26)</f>
        <v>177</v>
      </c>
      <c r="AW26" s="73">
        <f ca="1">SUM(AV26-AU26)</f>
        <v>96</v>
      </c>
      <c r="AX26" s="19">
        <f ca="1">IF(AW26=0,0,IF(AU26=0,1,AW26/AU26))</f>
        <v>1.1851851851851851</v>
      </c>
      <c r="AY26" s="73">
        <f>+DF26</f>
        <v>0</v>
      </c>
      <c r="AZ26" s="73">
        <f ca="1">OFFSET(DF26,0,14,1,1)</f>
        <v>21</v>
      </c>
      <c r="BA26" s="73">
        <f ca="1">SUM(AZ26-AY26)</f>
        <v>21</v>
      </c>
      <c r="BB26" s="19">
        <f ca="1">IF(BA26=0,0,IF(AY26=0,1,BA26/AY26))</f>
        <v>1</v>
      </c>
      <c r="BC26" s="73">
        <f>SUMIF($C$6:BB$6,BC$5,$C26:BB26)</f>
        <v>81</v>
      </c>
      <c r="BD26" s="73">
        <f ca="1">SUMIF($C$6:BC$6,BD$5,$C26:BC26)</f>
        <v>198</v>
      </c>
      <c r="BE26" s="73">
        <f ca="1">SUM(BD26-BC26)</f>
        <v>117</v>
      </c>
      <c r="BF26" s="19">
        <f ca="1">IF(BE26=0,0,IF(BC26=0,1,BE26/BC26))</f>
        <v>1.4444444444444444</v>
      </c>
      <c r="BG26" s="73">
        <f>+DG26</f>
        <v>0</v>
      </c>
      <c r="BH26" s="73">
        <f ca="1">OFFSET(DG26,0,14,1,1)</f>
        <v>0</v>
      </c>
      <c r="BI26" s="73">
        <f ca="1">SUM(BH26-BG26)</f>
        <v>0</v>
      </c>
      <c r="BJ26" s="19">
        <f ca="1">IF(BI26=0,0,IF(BG26=0,1,BI26/BG26))</f>
        <v>0</v>
      </c>
      <c r="BK26" s="73">
        <f>SUMIF($C$6:BJ$6,BK$5,$C26:BJ26)</f>
        <v>81</v>
      </c>
      <c r="BL26" s="73">
        <f ca="1">SUMIF($C$6:BK$6,BL$5,$C26:BK26)</f>
        <v>198</v>
      </c>
      <c r="BM26" s="73">
        <f ca="1">SUM(BL26-BK26)</f>
        <v>117</v>
      </c>
      <c r="BN26" s="19">
        <f ca="1">IF(BM26=0,0,IF(BK26=0,1,BM26/BK26))</f>
        <v>1.4444444444444444</v>
      </c>
      <c r="BO26" s="73">
        <f>+DH26</f>
        <v>0</v>
      </c>
      <c r="BP26" s="73">
        <f ca="1">OFFSET(DH26,0,14,1,1)</f>
        <v>0</v>
      </c>
      <c r="BQ26" s="73">
        <f ca="1">SUM(BP26-BO26)</f>
        <v>0</v>
      </c>
      <c r="BR26" s="19">
        <f ca="1">IF(BQ26=0,0,IF(BO26=0,1,BQ26/BO26))</f>
        <v>0</v>
      </c>
      <c r="BS26" s="73">
        <f>SUMIF($C$6:BR$6,BS$5,$C26:BR26)</f>
        <v>81</v>
      </c>
      <c r="BT26" s="73">
        <f ca="1">SUMIF($C$6:BS$6,BT$5,$C26:BS26)</f>
        <v>198</v>
      </c>
      <c r="BU26" s="73">
        <f ca="1">SUM(BT26-BS26)</f>
        <v>117</v>
      </c>
      <c r="BV26" s="19">
        <f ca="1">IF(BU26=0,0,IF(BS26=0,1,BU26/BS26))</f>
        <v>1.4444444444444444</v>
      </c>
      <c r="BW26" s="73">
        <f>+DI26</f>
        <v>0</v>
      </c>
      <c r="BX26" s="73">
        <f ca="1">OFFSET(DI26,0,14,1,1)</f>
        <v>0</v>
      </c>
      <c r="BY26" s="73">
        <f ca="1">SUM(BX26-BW26)</f>
        <v>0</v>
      </c>
      <c r="BZ26" s="19">
        <f ca="1">IF(BY26=0,0,IF(BW26=0,1,BY26/BW26))</f>
        <v>0</v>
      </c>
      <c r="CA26" s="73">
        <f>SUMIF($C$6:BZ$6,CA$5,$C26:BZ26)</f>
        <v>81</v>
      </c>
      <c r="CB26" s="73">
        <f ca="1">SUMIF($C$6:CA$6,CB$5,$C26:CA26)</f>
        <v>198</v>
      </c>
      <c r="CC26" s="73">
        <f ca="1">SUM(CB26-CA26)</f>
        <v>117</v>
      </c>
      <c r="CD26" s="19">
        <f ca="1">IF(CC26=0,0,IF(CA26=0,1,CC26/CA26))</f>
        <v>1.4444444444444444</v>
      </c>
      <c r="CE26" s="73">
        <f>+DJ26</f>
        <v>0</v>
      </c>
      <c r="CF26" s="73">
        <f ca="1">OFFSET(DJ26,0,14,1,1)</f>
        <v>0</v>
      </c>
      <c r="CG26" s="73">
        <f ca="1">SUM(CF26-CE26)</f>
        <v>0</v>
      </c>
      <c r="CH26" s="19">
        <f ca="1">IF(CG26=0,0,IF(CE26=0,1,CG26/CE26))</f>
        <v>0</v>
      </c>
      <c r="CI26" s="73">
        <f>SUMIF($C$6:CH$6,CI$5,$C26:CH26)</f>
        <v>81</v>
      </c>
      <c r="CJ26" s="73">
        <f ca="1">SUMIF($C$6:CI$6,CJ$5,$C26:CI26)</f>
        <v>198</v>
      </c>
      <c r="CK26" s="73">
        <f ca="1">SUM(CJ26-CI26)</f>
        <v>117</v>
      </c>
      <c r="CL26" s="19">
        <f ca="1">IF(CK26=0,0,IF(CI26=0,1,CK26/CI26))</f>
        <v>1.4444444444444444</v>
      </c>
      <c r="CM26" s="73">
        <f>+DK26</f>
        <v>28</v>
      </c>
      <c r="CN26" s="73">
        <f ca="1">OFFSET(DK26,0,14,1,1)</f>
        <v>0</v>
      </c>
      <c r="CO26" s="73">
        <f ca="1">SUM(CN26-CM26)</f>
        <v>-28</v>
      </c>
      <c r="CP26" s="19">
        <f ca="1">IF(CO26=0,0,IF(CM26=0,1,CO26/CM26))</f>
        <v>-1</v>
      </c>
      <c r="CQ26" s="73">
        <f>SUMIF($C$6:CP$6,CQ$5,$C26:CP26)</f>
        <v>109</v>
      </c>
      <c r="CR26" s="73">
        <f ca="1">SUMIF($C$6:CQ$6,CR$5,$C26:CQ26)</f>
        <v>198</v>
      </c>
      <c r="CS26" s="73">
        <f ca="1">SUM(CR26-CQ26)</f>
        <v>89</v>
      </c>
      <c r="CT26" s="19">
        <f ca="1">IF(CS26=0,0,IF(CQ26=0,1,CS26/CQ26))</f>
        <v>0.8165137614678899</v>
      </c>
      <c r="CW26" t="s">
        <v>13</v>
      </c>
      <c r="CX26" t="s">
        <v>8</v>
      </c>
      <c r="CY26" s="7"/>
      <c r="CZ26" s="74">
        <f>SUMIF(OGB!$A$129:$A$139,'2011-2012'!CZ$7,OGB!D$129:D$139)</f>
        <v>37</v>
      </c>
      <c r="DA26" s="74">
        <f>SUMIF(OGB!$A$129:$A$139,'2011-2012'!DA$7,OGB!E$129:E$139)</f>
        <v>29</v>
      </c>
      <c r="DB26" s="74">
        <f>SUMIF(OGB!$A$129:$A$139,'2011-2012'!DB$7,OGB!F$129:F$139)</f>
        <v>15</v>
      </c>
      <c r="DC26" s="74">
        <f>SUMIF(OGB!$A$129:$A$139,'2011-2012'!DC$7,OGB!G$129:G$139)</f>
        <v>0</v>
      </c>
      <c r="DD26" s="74">
        <f>SUMIF(OGB!$A$129:$A$139,'2011-2012'!DD$7,OGB!H$129:H$139)</f>
        <v>0</v>
      </c>
      <c r="DE26" s="74">
        <f>SUMIF(OGB!$A$129:$A$139,'2011-2012'!DE$7,OGB!I$129:I$139)</f>
        <v>0</v>
      </c>
      <c r="DF26" s="74">
        <f>SUMIF(OGB!$A$129:$A$139,'2011-2012'!DF$7,OGB!J$129:J$139)</f>
        <v>0</v>
      </c>
      <c r="DG26" s="74">
        <f>SUMIF(OGB!$A$129:$A$139,'2011-2012'!DG$7,OGB!K$129:K$139)</f>
        <v>0</v>
      </c>
      <c r="DH26" s="74">
        <f>SUMIF(OGB!$A$129:$A$139,'2011-2012'!DH$7,OGB!L$129:L$139)</f>
        <v>0</v>
      </c>
      <c r="DI26" s="74">
        <f>SUMIF(OGB!$A$129:$A$139,'2011-2012'!DI$7,OGB!M$129:M$139)</f>
        <v>0</v>
      </c>
      <c r="DJ26" s="74">
        <f>SUMIF(OGB!$A$129:$A$139,'2011-2012'!DJ$7,OGB!N$129:N$139)</f>
        <v>0</v>
      </c>
      <c r="DK26" s="74">
        <f>SUMIF(OGB!$A$129:$A$139,'2011-2012'!DK$7,OGB!O$129:O$139)</f>
        <v>28</v>
      </c>
      <c r="DN26" s="74">
        <f>SUMIF(OGB!$A$129:$A$139,'2011-2012'!DN$7,OGB!D$129:D$139)</f>
        <v>27</v>
      </c>
      <c r="DO26" s="74">
        <f>SUMIF(OGB!$A$129:$A$139,'2011-2012'!DO$7,OGB!E$129:E$139)</f>
        <v>33</v>
      </c>
      <c r="DP26" s="74">
        <f>SUMIF(OGB!$A$129:$A$139,'2011-2012'!DP$7,OGB!F$129:F$139)</f>
        <v>17</v>
      </c>
      <c r="DQ26" s="74">
        <f>SUMIF(OGB!$A$129:$A$139,'2011-2012'!DQ$7,OGB!G$129:G$139)</f>
        <v>0</v>
      </c>
      <c r="DR26" s="74">
        <f>SUMIF(OGB!$A$129:$A$139,'2011-2012'!DR$7,OGB!H$129:H$139)</f>
        <v>36</v>
      </c>
      <c r="DS26" s="74">
        <f>SUMIF(OGB!$A$129:$A$139,'2011-2012'!DS$7,OGB!I$129:I$139)</f>
        <v>64</v>
      </c>
      <c r="DT26" s="74">
        <f>SUMIF(OGB!$A$129:$A$139,'2011-2012'!DT$7,OGB!J$129:J$139)</f>
        <v>21</v>
      </c>
      <c r="DU26" s="74">
        <f>SUMIF(OGB!$A$129:$A$139,'2011-2012'!DU$7,OGB!K$129:K$139)</f>
        <v>0</v>
      </c>
      <c r="DV26" s="74">
        <f>SUMIF(OGB!$A$129:$A$139,'2011-2012'!DV$7,OGB!L$129:L$139)</f>
        <v>0</v>
      </c>
      <c r="DW26" s="74">
        <f>SUMIF(OGB!$A$129:$A$139,'2011-2012'!DW$7,OGB!M$129:M$139)</f>
        <v>0</v>
      </c>
      <c r="DX26" s="74">
        <f>SUMIF(OGB!$A$129:$A$139,'2011-2012'!DX$7,OGB!N$129:N$139)</f>
        <v>0</v>
      </c>
      <c r="DY26" s="74">
        <f>SUMIF(OGB!$A$129:$A$139,'2011-2012'!DY$7,OGB!O$129:O$139)</f>
        <v>0</v>
      </c>
    </row>
    <row r="27" spans="1:130" s="7" customFormat="1">
      <c r="A27" s="75"/>
      <c r="B27" s="24" t="s">
        <v>9</v>
      </c>
      <c r="C27" s="12">
        <f>+SUM(C24:C26)</f>
        <v>42331</v>
      </c>
      <c r="D27" s="86">
        <f ca="1">+SUM(D24:D26)</f>
        <v>42434</v>
      </c>
      <c r="E27" s="12">
        <f ca="1">SUM(E24:E26)</f>
        <v>103</v>
      </c>
      <c r="F27" s="13">
        <f ca="1">IF(E27=0,0,IF(C27=0,1,E27/C27))</f>
        <v>2.4332049798020364E-3</v>
      </c>
      <c r="G27" s="12">
        <f>SUM(G24:G26)</f>
        <v>42331</v>
      </c>
      <c r="H27" s="86">
        <f ca="1">SUM(H24:H26)</f>
        <v>42434</v>
      </c>
      <c r="I27" s="12">
        <f ca="1">SUM(I24:I26)</f>
        <v>103</v>
      </c>
      <c r="J27" s="13">
        <f ca="1">IF(I27=0,0,IF(G27=0,1,I27/G27))</f>
        <v>2.4332049798020364E-3</v>
      </c>
      <c r="K27" s="12">
        <f>+SUM(K24:K26)</f>
        <v>40756</v>
      </c>
      <c r="L27" s="86">
        <f ca="1">+SUM(L24:L26)</f>
        <v>46567</v>
      </c>
      <c r="M27" s="12">
        <f ca="1">SUM(M24:M26)</f>
        <v>5811</v>
      </c>
      <c r="N27" s="13">
        <f ca="1">IF(M27=0,0,IF(K27=0,1,M27/K27))</f>
        <v>0.142580233585239</v>
      </c>
      <c r="O27" s="12">
        <f>SUM(O24:O26)</f>
        <v>83087</v>
      </c>
      <c r="P27" s="86">
        <f ca="1">SUM(P24:P26)</f>
        <v>89001</v>
      </c>
      <c r="Q27" s="12">
        <f ca="1">SUM(Q24:Q26)</f>
        <v>5914</v>
      </c>
      <c r="R27" s="13">
        <f ca="1">IF(Q27=0,0,IF(O27=0,1,Q27/O27))</f>
        <v>7.117840336033314E-2</v>
      </c>
      <c r="S27" s="12">
        <f>+SUM(S24:S26)</f>
        <v>49524</v>
      </c>
      <c r="T27" s="86">
        <f ca="1">+SUM(T24:T26)</f>
        <v>57273</v>
      </c>
      <c r="U27" s="12">
        <f ca="1">SUM(U24:U26)</f>
        <v>7749</v>
      </c>
      <c r="V27" s="13">
        <f ca="1">IF(U27=0,0,IF(S27=0,1,U27/S27))</f>
        <v>0.156469590501575</v>
      </c>
      <c r="W27" s="12">
        <f>SUM(W24:W26)</f>
        <v>132611</v>
      </c>
      <c r="X27" s="86">
        <f ca="1">SUM(X24:X26)</f>
        <v>146274</v>
      </c>
      <c r="Y27" s="12">
        <f ca="1">SUM(Y24:Y26)</f>
        <v>13663</v>
      </c>
      <c r="Z27" s="13">
        <f ca="1">IF(Y27=0,0,IF(W27=0,1,Y27/W27))</f>
        <v>0.10303066864739728</v>
      </c>
      <c r="AA27" s="12">
        <f>+SUM(AA24:AA26)</f>
        <v>56555</v>
      </c>
      <c r="AB27" s="86">
        <f ca="1">+SUM(AB24:AB26)</f>
        <v>58861</v>
      </c>
      <c r="AC27" s="12">
        <f ca="1">SUM(AC24:AC26)</f>
        <v>2306</v>
      </c>
      <c r="AD27" s="13">
        <f ca="1">IF(AC27=0,0,IF(AA27=0,1,AC27/AA27))</f>
        <v>4.0774467332684999E-2</v>
      </c>
      <c r="AE27" s="12">
        <f>SUM(AE24:AE26)</f>
        <v>189166</v>
      </c>
      <c r="AF27" s="86">
        <f ca="1">SUM(AF24:AF26)</f>
        <v>205135</v>
      </c>
      <c r="AG27" s="12">
        <f ca="1">SUM(AG24:AG26)</f>
        <v>15969</v>
      </c>
      <c r="AH27" s="13">
        <f ca="1">IF(AG27=0,0,IF(AE27=0,1,AG27/AE27))</f>
        <v>8.441791865345781E-2</v>
      </c>
      <c r="AI27" s="12">
        <f>+SUM(AI24:AI26)</f>
        <v>60831</v>
      </c>
      <c r="AJ27" s="86">
        <f ca="1">+SUM(AJ24:AJ26)</f>
        <v>66628</v>
      </c>
      <c r="AK27" s="12">
        <f ca="1">SUM(AK24:AK26)</f>
        <v>5797</v>
      </c>
      <c r="AL27" s="13">
        <f ca="1">IF(AK27=0,0,IF(AI27=0,1,AK27/AI27))</f>
        <v>9.5296805904884027E-2</v>
      </c>
      <c r="AM27" s="12">
        <f>SUM(AM24:AM26)</f>
        <v>249997</v>
      </c>
      <c r="AN27" s="86">
        <f ca="1">SUM(AN24:AN26)</f>
        <v>271763</v>
      </c>
      <c r="AO27" s="12">
        <f ca="1">SUM(AO24:AO26)</f>
        <v>21766</v>
      </c>
      <c r="AP27" s="13">
        <f ca="1">IF(AO27=0,0,IF(AM27=0,1,AO27/AM27))</f>
        <v>8.7065044780537365E-2</v>
      </c>
      <c r="AQ27" s="12">
        <f>+SUM(AQ24:AQ26)</f>
        <v>64035</v>
      </c>
      <c r="AR27" s="86">
        <f ca="1">+SUM(AR24:AR26)</f>
        <v>70871</v>
      </c>
      <c r="AS27" s="12">
        <f ca="1">SUM(AS24:AS26)</f>
        <v>6836</v>
      </c>
      <c r="AT27" s="13">
        <f ca="1">IF(AS27=0,0,IF(AQ27=0,1,AS27/AQ27))</f>
        <v>0.10675411884125868</v>
      </c>
      <c r="AU27" s="12">
        <f>SUM(AU24:AU26)</f>
        <v>314032</v>
      </c>
      <c r="AV27" s="86">
        <f ca="1">SUM(AV24:AV26)</f>
        <v>342634</v>
      </c>
      <c r="AW27" s="12">
        <f ca="1">SUM(AW24:AW26)</f>
        <v>28602</v>
      </c>
      <c r="AX27" s="13">
        <f ca="1">IF(AW27=0,0,IF(AU27=0,1,AW27/AU27))</f>
        <v>9.1079889947521267E-2</v>
      </c>
      <c r="AY27" s="12">
        <f>+SUM(AY24:AY26)</f>
        <v>78496</v>
      </c>
      <c r="AZ27" s="86">
        <f ca="1">+SUM(AZ24:AZ26)</f>
        <v>80465</v>
      </c>
      <c r="BA27" s="12">
        <f ca="1">SUM(BA24:BA26)</f>
        <v>1969</v>
      </c>
      <c r="BB27" s="13">
        <f ca="1">IF(BA27=0,0,IF(AY27=0,1,BA27/AY27))</f>
        <v>2.5084080717488789E-2</v>
      </c>
      <c r="BC27" s="12">
        <f>SUM(BC24:BC26)</f>
        <v>392528</v>
      </c>
      <c r="BD27" s="86">
        <f ca="1">SUM(BD24:BD26)</f>
        <v>423099</v>
      </c>
      <c r="BE27" s="12">
        <f ca="1">SUM(BE24:BE26)</f>
        <v>30571</v>
      </c>
      <c r="BF27" s="13">
        <f ca="1">IF(BE27=0,0,IF(BC27=0,1,BE27/BC27))</f>
        <v>7.7882342151387923E-2</v>
      </c>
      <c r="BG27" s="12">
        <f>+SUM(BG24:BG26)</f>
        <v>77981</v>
      </c>
      <c r="BH27" s="86">
        <f ca="1">+SUM(BH24:BH26)</f>
        <v>88404</v>
      </c>
      <c r="BI27" s="12">
        <f ca="1">SUM(BI24:BI26)</f>
        <v>10423</v>
      </c>
      <c r="BJ27" s="13">
        <f ca="1">IF(BI27=0,0,IF(BG27=0,1,BI27/BG27))</f>
        <v>0.1336607635193188</v>
      </c>
      <c r="BK27" s="12">
        <f>SUM(BK24:BK26)</f>
        <v>470509</v>
      </c>
      <c r="BL27" s="86">
        <f ca="1">SUM(BL24:BL26)</f>
        <v>511503</v>
      </c>
      <c r="BM27" s="12">
        <f ca="1">SUM(BM24:BM26)</f>
        <v>40994</v>
      </c>
      <c r="BN27" s="13">
        <f ca="1">IF(BM27=0,0,IF(BK27=0,1,BM27/BK27))</f>
        <v>8.7126919995154178E-2</v>
      </c>
      <c r="BO27" s="12">
        <f>+SUM(BO24:BO26)</f>
        <v>64522</v>
      </c>
      <c r="BP27" s="86">
        <f ca="1">+SUM(BP24:BP26)</f>
        <v>72279</v>
      </c>
      <c r="BQ27" s="12">
        <f ca="1">SUM(BQ24:BQ26)</f>
        <v>7757</v>
      </c>
      <c r="BR27" s="13">
        <f ca="1">IF(BQ27=0,0,IF(BO27=0,1,BQ27/BO27))</f>
        <v>0.12022255974706302</v>
      </c>
      <c r="BS27" s="12">
        <f>SUM(BS24:BS26)</f>
        <v>535031</v>
      </c>
      <c r="BT27" s="86">
        <f ca="1">SUM(BT24:BT26)</f>
        <v>583782</v>
      </c>
      <c r="BU27" s="12">
        <f ca="1">SUM(BU24:BU26)</f>
        <v>48751</v>
      </c>
      <c r="BV27" s="13">
        <f ca="1">IF(BU27=0,0,IF(BS27=0,1,BU27/BS27))</f>
        <v>9.1118084746491329E-2</v>
      </c>
      <c r="BW27" s="12">
        <f>+SUM(BW24:BW26)</f>
        <v>61181</v>
      </c>
      <c r="BX27" s="86">
        <f ca="1">+SUM(BX24:BX26)</f>
        <v>67295</v>
      </c>
      <c r="BY27" s="12">
        <f ca="1">SUM(BY24:BY26)</f>
        <v>6114</v>
      </c>
      <c r="BZ27" s="13">
        <f ca="1">IF(BY27=0,0,IF(BW27=0,1,BY27/BW27))</f>
        <v>9.9932985730864163E-2</v>
      </c>
      <c r="CA27" s="12">
        <f>SUM(CA24:CA26)</f>
        <v>596212</v>
      </c>
      <c r="CB27" s="86">
        <f ca="1">SUM(CB24:CB26)</f>
        <v>651077</v>
      </c>
      <c r="CC27" s="12">
        <f ca="1">SUM(CC24:CC26)</f>
        <v>54865</v>
      </c>
      <c r="CD27" s="13">
        <f ca="1">IF(CC27=0,0,IF(CA27=0,1,CC27/CA27))</f>
        <v>9.2022636243483863E-2</v>
      </c>
      <c r="CE27" s="12">
        <f>+SUM(CE24:CE26)</f>
        <v>57183</v>
      </c>
      <c r="CF27" s="86">
        <f ca="1">+SUM(CF24:CF26)</f>
        <v>68844</v>
      </c>
      <c r="CG27" s="12">
        <f ca="1">SUM(CG24:CG26)</f>
        <v>11661</v>
      </c>
      <c r="CH27" s="13">
        <f ca="1">IF(CG27=0,0,IF(CE27=0,1,CG27/CE27))</f>
        <v>0.20392424321913855</v>
      </c>
      <c r="CI27" s="12">
        <f>SUM(CI24:CI26)</f>
        <v>653395</v>
      </c>
      <c r="CJ27" s="86">
        <f ca="1">SUM(CJ24:CJ26)</f>
        <v>719921</v>
      </c>
      <c r="CK27" s="12">
        <f ca="1">SUM(CK24:CK26)</f>
        <v>66526</v>
      </c>
      <c r="CL27" s="13">
        <f ca="1">IF(CK27=0,0,IF(CI27=0,1,CK27/CI27))</f>
        <v>0.10181590002984413</v>
      </c>
      <c r="CM27" s="12">
        <f>+SUM(CM24:CM26)</f>
        <v>58226</v>
      </c>
      <c r="CN27" s="86">
        <f ca="1">+SUM(CN24:CN26)</f>
        <v>64543</v>
      </c>
      <c r="CO27" s="12">
        <f ca="1">SUM(CO24:CO26)</f>
        <v>6317</v>
      </c>
      <c r="CP27" s="13">
        <f ca="1">IF(CO27=0,0,IF(CM27=0,1,CO27/CM27))</f>
        <v>0.10849105210730602</v>
      </c>
      <c r="CQ27" s="12">
        <f>SUM(CQ24:CQ26)</f>
        <v>711621</v>
      </c>
      <c r="CR27" s="86">
        <f ca="1">SUM(CR24:CR26)</f>
        <v>784464</v>
      </c>
      <c r="CS27" s="12">
        <f ca="1">SUM(CS24:CS26)</f>
        <v>72843</v>
      </c>
      <c r="CT27" s="13">
        <f ca="1">IF(CS27=0,0,IF(CQ27=0,1,CS27/CQ27))</f>
        <v>0.10236207194560025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300023</v>
      </c>
      <c r="D29" s="73">
        <f ca="1">OFFSET(CZ29,0,14,1,1)</f>
        <v>298145</v>
      </c>
      <c r="E29" s="18">
        <f ca="1">SUM(D29-C29)</f>
        <v>-1878</v>
      </c>
      <c r="F29" s="19">
        <f ca="1">IF(E29=0,0,IF(C29=0,1,E29/C29))</f>
        <v>-6.2595201034587348E-3</v>
      </c>
      <c r="G29" s="18">
        <f>SUMIF($C$6:F$6,G$5,$C29:F29)</f>
        <v>300023</v>
      </c>
      <c r="H29" s="73">
        <f ca="1">SUMIF($C$6:G$6,H$5,$C29:G29)</f>
        <v>298145</v>
      </c>
      <c r="I29" s="18">
        <f ca="1">SUM(H29-G29)</f>
        <v>-1878</v>
      </c>
      <c r="J29" s="19">
        <f ca="1">IF(I29=0,0,IF(G29=0,1,I29/G29))</f>
        <v>-6.2595201034587348E-3</v>
      </c>
      <c r="K29" s="18">
        <f>+DA29</f>
        <v>284986</v>
      </c>
      <c r="L29" s="73">
        <f ca="1">OFFSET(DA29,0,14,1,1)</f>
        <v>306839</v>
      </c>
      <c r="M29" s="18">
        <f ca="1">SUM(L29-K29)</f>
        <v>21853</v>
      </c>
      <c r="N29" s="19">
        <f ca="1">IF(M29=0,0,IF(K29=0,1,M29/K29))</f>
        <v>7.6680959766444665E-2</v>
      </c>
      <c r="O29" s="18">
        <f>SUMIF($C$6:N$6,O$5,$C29:N29)</f>
        <v>585009</v>
      </c>
      <c r="P29" s="73">
        <f ca="1">SUMIF($C$6:O$6,P$5,$C29:O29)</f>
        <v>604984</v>
      </c>
      <c r="Q29" s="18">
        <f ca="1">SUM(P29-O29)</f>
        <v>19975</v>
      </c>
      <c r="R29" s="19">
        <f ca="1">IF(Q29=0,0,IF(O29=0,1,Q29/O29))</f>
        <v>3.4144773841086204E-2</v>
      </c>
      <c r="S29" s="18">
        <f>+DB29</f>
        <v>354723</v>
      </c>
      <c r="T29" s="73">
        <f ca="1">OFFSET(DB29,0,14,1,1)</f>
        <v>380725</v>
      </c>
      <c r="U29" s="18">
        <f ca="1">SUM(T29-S29)</f>
        <v>26002</v>
      </c>
      <c r="V29" s="19">
        <f ca="1">IF(U29=0,0,IF(S29=0,1,U29/S29))</f>
        <v>7.3302266839195648E-2</v>
      </c>
      <c r="W29" s="18">
        <f>SUMIF($C$6:V$6,W$5,$C29:V29)</f>
        <v>939732</v>
      </c>
      <c r="X29" s="73">
        <f ca="1">SUMIF($C$6:W$6,X$5,$C29:W29)</f>
        <v>985709</v>
      </c>
      <c r="Y29" s="18">
        <f ca="1">SUM(X29-W29)</f>
        <v>45977</v>
      </c>
      <c r="Z29" s="19">
        <f ca="1">IF(Y29=0,0,IF(W29=0,1,Y29/W29))</f>
        <v>4.8925651143091858E-2</v>
      </c>
      <c r="AA29" s="18">
        <f>+DC29</f>
        <v>367315</v>
      </c>
      <c r="AB29" s="73">
        <f ca="1">OFFSET(DC29,0,14,1,1)</f>
        <v>361936</v>
      </c>
      <c r="AC29" s="18">
        <f ca="1">SUM(AB29-AA29)</f>
        <v>-5379</v>
      </c>
      <c r="AD29" s="19">
        <f ca="1">IF(AC29=0,0,IF(AA29=0,1,AC29/AA29))</f>
        <v>-1.4644106557042321E-2</v>
      </c>
      <c r="AE29" s="18">
        <f>SUMIF($C$6:AD$6,AE$5,$C29:AD29)</f>
        <v>1307047</v>
      </c>
      <c r="AF29" s="73">
        <f ca="1">SUMIF($C$6:AE$6,AF$5,$C29:AE29)</f>
        <v>1347645</v>
      </c>
      <c r="AG29" s="18">
        <f ca="1">SUM(AF29-AE29)</f>
        <v>40598</v>
      </c>
      <c r="AH29" s="19">
        <f ca="1">IF(AG29=0,0,IF(AE29=0,1,AG29/AE29))</f>
        <v>3.1060857031154961E-2</v>
      </c>
      <c r="AI29" s="18">
        <f>+DD29</f>
        <v>396504</v>
      </c>
      <c r="AJ29" s="73">
        <f ca="1">OFFSET(DD29,0,14,1,1)</f>
        <v>390899</v>
      </c>
      <c r="AK29" s="18">
        <f ca="1">SUM(AJ29-AI29)</f>
        <v>-5605</v>
      </c>
      <c r="AL29" s="19">
        <f ca="1">IF(AK29=0,0,IF(AI29=0,1,AK29/AI29))</f>
        <v>-1.4136049068861853E-2</v>
      </c>
      <c r="AM29" s="18">
        <f>SUMIF($C$6:AL$6,AM$5,$C29:AL29)</f>
        <v>1703551</v>
      </c>
      <c r="AN29" s="73">
        <f ca="1">SUMIF($C$6:AM$6,AN$5,$C29:AM29)</f>
        <v>1738544</v>
      </c>
      <c r="AO29" s="18">
        <f ca="1">SUM(AN29-AM29)</f>
        <v>34993</v>
      </c>
      <c r="AP29" s="19">
        <f ca="1">IF(AO29=0,0,IF(AM29=0,1,AO29/AM29))</f>
        <v>2.0541210682861858E-2</v>
      </c>
      <c r="AQ29" s="18">
        <f>+DE29</f>
        <v>421905</v>
      </c>
      <c r="AR29" s="73">
        <f ca="1">OFFSET(DE29,0,14,1,1)</f>
        <v>430697</v>
      </c>
      <c r="AS29" s="18">
        <f ca="1">SUM(AR29-AQ29)</f>
        <v>8792</v>
      </c>
      <c r="AT29" s="19">
        <f ca="1">IF(AS29=0,0,IF(AQ29=0,1,AS29/AQ29))</f>
        <v>2.0838814425048292E-2</v>
      </c>
      <c r="AU29" s="18">
        <f>SUMIF($C$6:AT$6,AU$5,$C29:AT29)</f>
        <v>2125456</v>
      </c>
      <c r="AV29" s="73">
        <f ca="1">SUMIF($C$6:AU$6,AV$5,$C29:AU29)</f>
        <v>2169241</v>
      </c>
      <c r="AW29" s="18">
        <f ca="1">SUM(AV29-AU29)</f>
        <v>43785</v>
      </c>
      <c r="AX29" s="19">
        <f ca="1">IF(AW29=0,0,IF(AU29=0,1,AW29/AU29))</f>
        <v>2.0600285303483113E-2</v>
      </c>
      <c r="AY29" s="18">
        <f>+DF29</f>
        <v>553403</v>
      </c>
      <c r="AZ29" s="73">
        <f ca="1">OFFSET(DF29,0,14,1,1)</f>
        <v>531574</v>
      </c>
      <c r="BA29" s="18">
        <f ca="1">SUM(AZ29-AY29)</f>
        <v>-21829</v>
      </c>
      <c r="BB29" s="19">
        <f ca="1">IF(BA29=0,0,IF(AY29=0,1,BA29/AY29))</f>
        <v>-3.9445033727681274E-2</v>
      </c>
      <c r="BC29" s="18">
        <f>SUMIF($C$6:BB$6,BC$5,$C29:BB29)</f>
        <v>2678859</v>
      </c>
      <c r="BD29" s="73">
        <f ca="1">SUMIF($C$6:BC$6,BD$5,$C29:BC29)</f>
        <v>2700815</v>
      </c>
      <c r="BE29" s="18">
        <f ca="1">SUM(BD29-BC29)</f>
        <v>21956</v>
      </c>
      <c r="BF29" s="19">
        <f ca="1">IF(BE29=0,0,IF(BC29=0,1,BE29/BC29))</f>
        <v>8.1960267412357277E-3</v>
      </c>
      <c r="BG29" s="18">
        <f>+DG29</f>
        <v>548609</v>
      </c>
      <c r="BH29" s="73">
        <f ca="1">OFFSET(DG29,0,14,1,1)</f>
        <v>558528</v>
      </c>
      <c r="BI29" s="18">
        <f ca="1">SUM(BH29-BG29)</f>
        <v>9919</v>
      </c>
      <c r="BJ29" s="19">
        <f ca="1">IF(BI29=0,0,IF(BG29=0,1,BI29/BG29))</f>
        <v>1.8080272106363548E-2</v>
      </c>
      <c r="BK29" s="18">
        <f>SUMIF($C$6:BJ$6,BK$5,$C29:BJ29)</f>
        <v>3227468</v>
      </c>
      <c r="BL29" s="73">
        <f ca="1">SUMIF($C$6:BK$6,BL$5,$C29:BK29)</f>
        <v>3259343</v>
      </c>
      <c r="BM29" s="18">
        <f ca="1">SUM(BL29-BK29)</f>
        <v>31875</v>
      </c>
      <c r="BN29" s="19">
        <f ca="1">IF(BM29=0,0,IF(BK29=0,1,BM29/BK29))</f>
        <v>9.8761629859691873E-3</v>
      </c>
      <c r="BO29" s="18">
        <f>+DH29</f>
        <v>418719</v>
      </c>
      <c r="BP29" s="73">
        <f ca="1">OFFSET(DH29,0,14,1,1)</f>
        <v>404273</v>
      </c>
      <c r="BQ29" s="18">
        <f ca="1">SUM(BP29-BO29)</f>
        <v>-14446</v>
      </c>
      <c r="BR29" s="19">
        <f ca="1">IF(BQ29=0,0,IF(BO29=0,1,BQ29/BO29))</f>
        <v>-3.4500464511999694E-2</v>
      </c>
      <c r="BS29" s="18">
        <f>SUMIF($C$6:BR$6,BS$5,$C29:BR29)</f>
        <v>3646187</v>
      </c>
      <c r="BT29" s="73">
        <f ca="1">SUMIF($C$6:BS$6,BT$5,$C29:BS29)</f>
        <v>3663616</v>
      </c>
      <c r="BU29" s="18">
        <f ca="1">SUM(BT29-BS29)</f>
        <v>17429</v>
      </c>
      <c r="BV29" s="19">
        <f ca="1">IF(BU29=0,0,IF(BS29=0,1,BU29/BS29))</f>
        <v>4.7800620209550414E-3</v>
      </c>
      <c r="BW29" s="18">
        <f>+DI29</f>
        <v>393126</v>
      </c>
      <c r="BX29" s="73">
        <f ca="1">OFFSET(DI29,0,14,1,1)</f>
        <v>380265</v>
      </c>
      <c r="BY29" s="18">
        <f ca="1">SUM(BX29-BW29)</f>
        <v>-12861</v>
      </c>
      <c r="BZ29" s="19">
        <f ca="1">IF(BY29=0,0,IF(BW29=0,1,BY29/BW29))</f>
        <v>-3.2714702156560492E-2</v>
      </c>
      <c r="CA29" s="18">
        <f>SUMIF($C$6:BZ$6,CA$5,$C29:BZ29)</f>
        <v>4039313</v>
      </c>
      <c r="CB29" s="73">
        <f ca="1">SUMIF($C$6:CA$6,CB$5,$C29:CA29)</f>
        <v>4043881</v>
      </c>
      <c r="CC29" s="18">
        <f ca="1">SUM(CB29-CA29)</f>
        <v>4568</v>
      </c>
      <c r="CD29" s="19">
        <f ca="1">IF(CC29=0,0,IF(CA29=0,1,CC29/CA29))</f>
        <v>1.1308853758052421E-3</v>
      </c>
      <c r="CE29" s="18">
        <f>+DJ29</f>
        <v>364052</v>
      </c>
      <c r="CF29" s="73">
        <f ca="1">OFFSET(DJ29,0,14,1,1)</f>
        <v>351520</v>
      </c>
      <c r="CG29" s="18">
        <f ca="1">SUM(CF29-CE29)</f>
        <v>-12532</v>
      </c>
      <c r="CH29" s="19">
        <f ca="1">IF(CG29=0,0,IF(CE29=0,1,CG29/CE29))</f>
        <v>-3.4423653763748036E-2</v>
      </c>
      <c r="CI29" s="18">
        <f>SUMIF($C$6:CH$6,CI$5,$C29:CH29)</f>
        <v>4403365</v>
      </c>
      <c r="CJ29" s="73">
        <f ca="1">SUMIF($C$6:CI$6,CJ$5,$C29:CI29)</f>
        <v>4395401</v>
      </c>
      <c r="CK29" s="18">
        <f ca="1">SUM(CJ29-CI29)</f>
        <v>-7964</v>
      </c>
      <c r="CL29" s="19">
        <f ca="1">IF(CK29=0,0,IF(CI29=0,1,CK29/CI29))</f>
        <v>-1.8086168191826025E-3</v>
      </c>
      <c r="CM29" s="18">
        <f>+DK29</f>
        <v>368699</v>
      </c>
      <c r="CN29" s="73">
        <f ca="1">OFFSET(DK29,0,14,1,1)</f>
        <v>351622</v>
      </c>
      <c r="CO29" s="18">
        <f ca="1">SUM(CN29-CM29)</f>
        <v>-17077</v>
      </c>
      <c r="CP29" s="19">
        <f ca="1">IF(CO29=0,0,IF(CM29=0,1,CO29/CM29))</f>
        <v>-4.6316914339339134E-2</v>
      </c>
      <c r="CQ29" s="18">
        <f>SUMIF($C$6:CP$6,CQ$5,$C29:CP29)</f>
        <v>4772064</v>
      </c>
      <c r="CR29" s="73">
        <f ca="1">SUMIF($C$6:CQ$6,CR$5,$C29:CQ29)</f>
        <v>4747023</v>
      </c>
      <c r="CS29" s="18">
        <f ca="1">SUM(CR29-CQ29)</f>
        <v>-25041</v>
      </c>
      <c r="CT29" s="19">
        <f ca="1">IF(CS29=0,0,IF(CQ29=0,1,CS29/CQ29))</f>
        <v>-5.2474149550383233E-3</v>
      </c>
      <c r="CW29" t="s">
        <v>14</v>
      </c>
      <c r="CX29" t="s">
        <v>6</v>
      </c>
      <c r="CZ29" s="74">
        <f>SUMIF(PB!$A$93:$A$98,'2011-2012'!CZ$7,PB!D$93:D$98)</f>
        <v>300023</v>
      </c>
      <c r="DA29" s="74">
        <f>SUMIF(PB!$A$93:$A$98,'2011-2012'!DA$7,PB!E$93:E$98)</f>
        <v>284986</v>
      </c>
      <c r="DB29" s="74">
        <f>SUMIF(PB!$A$93:$A$98,'2011-2012'!DB$7,PB!F$93:F$98)</f>
        <v>354723</v>
      </c>
      <c r="DC29" s="74">
        <f>SUMIF(PB!$A$93:$A$98,'2011-2012'!DC$7,PB!G$93:G$98)</f>
        <v>367315</v>
      </c>
      <c r="DD29" s="74">
        <f>SUMIF(PB!$A$93:$A$98,'2011-2012'!DD$7,PB!H$93:H$98)</f>
        <v>396504</v>
      </c>
      <c r="DE29" s="74">
        <f>SUMIF(PB!$A$93:$A$98,'2011-2012'!DE$7,PB!I$93:I$98)</f>
        <v>421905</v>
      </c>
      <c r="DF29" s="74">
        <f>SUMIF(PB!$A$93:$A$98,'2011-2012'!DF$7,PB!J$93:J$98)</f>
        <v>553403</v>
      </c>
      <c r="DG29" s="74">
        <f>SUMIF(PB!$A$93:$A$98,'2011-2012'!DG$7,PB!K$93:K$98)</f>
        <v>548609</v>
      </c>
      <c r="DH29" s="74">
        <f>SUMIF(PB!$A$93:$A$98,'2011-2012'!DH$7,PB!L$93:L$98)</f>
        <v>418719</v>
      </c>
      <c r="DI29" s="74">
        <f>SUMIF(PB!$A$93:$A$98,'2011-2012'!DI$7,PB!M$93:M$98)</f>
        <v>393126</v>
      </c>
      <c r="DJ29" s="74">
        <f>SUMIF(PB!$A$93:$A$98,'2011-2012'!DJ$7,PB!N$93:N$98)</f>
        <v>364052</v>
      </c>
      <c r="DK29" s="74">
        <f>SUMIF(PB!$A$93:$A$98,'2011-2012'!DK$7,PB!O$93:O$98)</f>
        <v>368699</v>
      </c>
      <c r="DN29" s="74">
        <f>SUMIF(PB!$A$93:$A$99,'2011-2012'!DN$7,PB!D$93:D$99)</f>
        <v>298145</v>
      </c>
      <c r="DO29" s="74">
        <f>SUMIF(PB!$A$93:$A$99,'2011-2012'!DO$7,PB!E$93:E$99)</f>
        <v>306839</v>
      </c>
      <c r="DP29" s="74">
        <f>SUMIF(PB!$A$93:$A$99,'2011-2012'!DP$7,PB!F$93:F$99)</f>
        <v>380725</v>
      </c>
      <c r="DQ29" s="74">
        <f>SUMIF(PB!$A$93:$A$99,'2011-2012'!DQ$7,PB!G$93:G$99)</f>
        <v>361936</v>
      </c>
      <c r="DR29" s="74">
        <f>SUMIF(PB!$A$93:$A$99,'2011-2012'!DR$7,PB!H$93:H$99)</f>
        <v>390899</v>
      </c>
      <c r="DS29" s="74">
        <f>SUMIF(PB!$A$93:$A$99,'2011-2012'!DS$7,PB!I$93:I$99)</f>
        <v>430697</v>
      </c>
      <c r="DT29" s="74">
        <f>SUMIF(PB!$A$93:$A$99,'2011-2012'!DT$7,PB!J$93:J$99)</f>
        <v>531574</v>
      </c>
      <c r="DU29" s="74">
        <f>SUMIF(PB!$A$93:$A$99,'2011-2012'!DU$7,PB!K$93:K$99)</f>
        <v>558528</v>
      </c>
      <c r="DV29" s="74">
        <f>SUMIF(PB!$A$93:$A$99,'2011-2012'!DV$7,PB!L$93:L$99)</f>
        <v>404273</v>
      </c>
      <c r="DW29" s="74">
        <f>SUMIF(PB!$A$93:$A$99,'2011-2012'!DW$7,PB!M$93:M$99)</f>
        <v>380265</v>
      </c>
      <c r="DX29" s="74">
        <f>SUMIF(PB!$A$93:$A$99,'2011-2012'!DX$7,PB!N$93:N$99)</f>
        <v>351520</v>
      </c>
      <c r="DY29" s="74">
        <f>SUMIF(PB!$A$93:$A$99,'2011-2012'!DY$7,PB!O$93:O$99)</f>
        <v>351622</v>
      </c>
    </row>
    <row r="30" spans="1:130">
      <c r="A30" s="84" t="str">
        <f>+CW31</f>
        <v>Peace Bridge</v>
      </c>
      <c r="B30" s="26" t="s">
        <v>7</v>
      </c>
      <c r="C30" s="18">
        <f>+CZ30</f>
        <v>96938</v>
      </c>
      <c r="D30" s="73">
        <f ca="1">OFFSET(CZ30,0,14,1,1)</f>
        <v>103727</v>
      </c>
      <c r="E30" s="18">
        <f ca="1">SUM(D30-C30)</f>
        <v>6789</v>
      </c>
      <c r="F30" s="19">
        <f ca="1">IF(E30=0,0,IF(C30=0,1,E30/C30))</f>
        <v>7.0034455012482205E-2</v>
      </c>
      <c r="G30" s="18">
        <f>SUMIF($C$6:F$6,G$5,$C30:F30)</f>
        <v>96938</v>
      </c>
      <c r="H30" s="73">
        <f ca="1">SUMIF($C$6:G$6,H$5,$C30:G30)</f>
        <v>103727</v>
      </c>
      <c r="I30" s="18">
        <f ca="1">SUM(H30-G30)</f>
        <v>6789</v>
      </c>
      <c r="J30" s="19">
        <f ca="1">IF(I30=0,0,IF(G30=0,1,I30/G30))</f>
        <v>7.0034455012482205E-2</v>
      </c>
      <c r="K30" s="18">
        <f>+DA30</f>
        <v>95153</v>
      </c>
      <c r="L30" s="73">
        <f ca="1">OFFSET(DA30,0,14,1,1)</f>
        <v>101752</v>
      </c>
      <c r="M30" s="18">
        <f ca="1">SUM(L30-K30)</f>
        <v>6599</v>
      </c>
      <c r="N30" s="19">
        <f ca="1">IF(M30=0,0,IF(K30=0,1,M30/K30))</f>
        <v>6.9351465534455037E-2</v>
      </c>
      <c r="O30" s="18">
        <f>SUMIF($C$6:N$6,O$5,$C30:N30)</f>
        <v>192091</v>
      </c>
      <c r="P30" s="73">
        <f ca="1">SUMIF($C$6:O$6,P$5,$C30:O30)</f>
        <v>205479</v>
      </c>
      <c r="Q30" s="18">
        <f ca="1">SUM(P30-O30)</f>
        <v>13388</v>
      </c>
      <c r="R30" s="19">
        <f ca="1">IF(Q30=0,0,IF(O30=0,1,Q30/O30))</f>
        <v>6.9696133603344243E-2</v>
      </c>
      <c r="S30" s="18">
        <f>+DB30</f>
        <v>114026</v>
      </c>
      <c r="T30" s="73">
        <f ca="1">OFFSET(DB30,0,14,1,1)</f>
        <v>109548</v>
      </c>
      <c r="U30" s="18">
        <f ca="1">SUM(T30-S30)</f>
        <v>-4478</v>
      </c>
      <c r="V30" s="19">
        <f ca="1">IF(U30=0,0,IF(S30=0,1,U30/S30))</f>
        <v>-3.9271745040604773E-2</v>
      </c>
      <c r="W30" s="18">
        <f>SUMIF($C$6:V$6,W$5,$C30:V30)</f>
        <v>306117</v>
      </c>
      <c r="X30" s="73">
        <f ca="1">SUMIF($C$6:W$6,X$5,$C30:W30)</f>
        <v>315027</v>
      </c>
      <c r="Y30" s="18">
        <f ca="1">SUM(X30-W30)</f>
        <v>8910</v>
      </c>
      <c r="Z30" s="19">
        <f ca="1">IF(Y30=0,0,IF(W30=0,1,Y30/W30))</f>
        <v>2.9106518096022108E-2</v>
      </c>
      <c r="AA30" s="18">
        <f>+DC30</f>
        <v>102940</v>
      </c>
      <c r="AB30" s="73">
        <f ca="1">OFFSET(DC30,0,14,1,1)</f>
        <v>106867</v>
      </c>
      <c r="AC30" s="18">
        <f ca="1">SUM(AB30-AA30)</f>
        <v>3927</v>
      </c>
      <c r="AD30" s="19">
        <f ca="1">IF(AC30=0,0,IF(AA30=0,1,AC30/AA30))</f>
        <v>3.8148435982125507E-2</v>
      </c>
      <c r="AE30" s="18">
        <f>SUMIF($C$6:AD$6,AE$5,$C30:AD30)</f>
        <v>409057</v>
      </c>
      <c r="AF30" s="73">
        <f ca="1">SUMIF($C$6:AE$6,AF$5,$C30:AE30)</f>
        <v>421894</v>
      </c>
      <c r="AG30" s="18">
        <f ca="1">SUM(AF30-AE30)</f>
        <v>12837</v>
      </c>
      <c r="AH30" s="19">
        <f ca="1">IF(AG30=0,0,IF(AE30=0,1,AG30/AE30))</f>
        <v>3.1381934547019118E-2</v>
      </c>
      <c r="AI30" s="18">
        <f>+DD30</f>
        <v>107147</v>
      </c>
      <c r="AJ30" s="73">
        <f ca="1">OFFSET(DD30,0,14,1,1)</f>
        <v>113836</v>
      </c>
      <c r="AK30" s="18">
        <f ca="1">SUM(AJ30-AI30)</f>
        <v>6689</v>
      </c>
      <c r="AL30" s="19">
        <f ca="1">IF(AK30=0,0,IF(AI30=0,1,AK30/AI30))</f>
        <v>6.2428252774226062E-2</v>
      </c>
      <c r="AM30" s="18">
        <f>SUMIF($C$6:AL$6,AM$5,$C30:AL30)</f>
        <v>516204</v>
      </c>
      <c r="AN30" s="73">
        <f ca="1">SUMIF($C$6:AM$6,AN$5,$C30:AM30)</f>
        <v>535730</v>
      </c>
      <c r="AO30" s="18">
        <f ca="1">SUM(AN30-AM30)</f>
        <v>19526</v>
      </c>
      <c r="AP30" s="19">
        <f ca="1">IF(AO30=0,0,IF(AM30=0,1,AO30/AM30))</f>
        <v>3.7826130754507907E-2</v>
      </c>
      <c r="AQ30" s="18">
        <f>+DE30</f>
        <v>111970</v>
      </c>
      <c r="AR30" s="73">
        <f ca="1">OFFSET(DE30,0,14,1,1)</f>
        <v>108995</v>
      </c>
      <c r="AS30" s="18">
        <f ca="1">SUM(AR30-AQ30)</f>
        <v>-2975</v>
      </c>
      <c r="AT30" s="19">
        <f ca="1">IF(AS30=0,0,IF(AQ30=0,1,AS30/AQ30))</f>
        <v>-2.6569616861659373E-2</v>
      </c>
      <c r="AU30" s="18">
        <f>SUMIF($C$6:AT$6,AU$5,$C30:AT30)</f>
        <v>628174</v>
      </c>
      <c r="AV30" s="73">
        <f ca="1">SUMIF($C$6:AU$6,AV$5,$C30:AU30)</f>
        <v>644725</v>
      </c>
      <c r="AW30" s="18">
        <f ca="1">SUM(AV30-AU30)</f>
        <v>16551</v>
      </c>
      <c r="AX30" s="19">
        <f ca="1">IF(AW30=0,0,IF(AU30=0,1,AW30/AU30))</f>
        <v>2.6347795356063766E-2</v>
      </c>
      <c r="AY30" s="18">
        <f>+DF30</f>
        <v>97612</v>
      </c>
      <c r="AZ30" s="73">
        <f ca="1">OFFSET(DF30,0,14,1,1)</f>
        <v>103426</v>
      </c>
      <c r="BA30" s="18">
        <f ca="1">SUM(AZ30-AY30)</f>
        <v>5814</v>
      </c>
      <c r="BB30" s="19">
        <f ca="1">IF(BA30=0,0,IF(AY30=0,1,BA30/AY30))</f>
        <v>5.9562348891529733E-2</v>
      </c>
      <c r="BC30" s="18">
        <f>SUMIF($C$6:BB$6,BC$5,$C30:BB30)</f>
        <v>725786</v>
      </c>
      <c r="BD30" s="73">
        <f ca="1">SUMIF($C$6:BC$6,BD$5,$C30:BC30)</f>
        <v>748151</v>
      </c>
      <c r="BE30" s="18">
        <f ca="1">SUM(BD30-BC30)</f>
        <v>22365</v>
      </c>
      <c r="BF30" s="19">
        <f ca="1">IF(BE30=0,0,IF(BC30=0,1,BE30/BC30))</f>
        <v>3.0814868294511053E-2</v>
      </c>
      <c r="BG30" s="18">
        <f>+DG30</f>
        <v>111239</v>
      </c>
      <c r="BH30" s="73">
        <f ca="1">OFFSET(DG30,0,14,1,1)</f>
        <v>110792</v>
      </c>
      <c r="BI30" s="18">
        <f ca="1">SUM(BH30-BG30)</f>
        <v>-447</v>
      </c>
      <c r="BJ30" s="19">
        <f ca="1">IF(BI30=0,0,IF(BG30=0,1,BI30/BG30))</f>
        <v>-4.0183748505470207E-3</v>
      </c>
      <c r="BK30" s="18">
        <f>SUMIF($C$6:BJ$6,BK$5,$C30:BJ30)</f>
        <v>837025</v>
      </c>
      <c r="BL30" s="73">
        <f ca="1">SUMIF($C$6:BK$6,BL$5,$C30:BK30)</f>
        <v>858943</v>
      </c>
      <c r="BM30" s="18">
        <f ca="1">SUM(BL30-BK30)</f>
        <v>21918</v>
      </c>
      <c r="BN30" s="19">
        <f ca="1">IF(BM30=0,0,IF(BK30=0,1,BM30/BK30))</f>
        <v>2.6185597801738299E-2</v>
      </c>
      <c r="BO30" s="18">
        <f>+DH30</f>
        <v>108022</v>
      </c>
      <c r="BP30" s="73">
        <f ca="1">OFFSET(DH30,0,14,1,1)</f>
        <v>102008</v>
      </c>
      <c r="BQ30" s="18">
        <f ca="1">SUM(BP30-BO30)</f>
        <v>-6014</v>
      </c>
      <c r="BR30" s="19">
        <f ca="1">IF(BQ30=0,0,IF(BO30=0,1,BQ30/BO30))</f>
        <v>-5.5673844216918775E-2</v>
      </c>
      <c r="BS30" s="18">
        <f>SUMIF($C$6:BR$6,BS$5,$C30:BR30)</f>
        <v>945047</v>
      </c>
      <c r="BT30" s="73">
        <f ca="1">SUMIF($C$6:BS$6,BT$5,$C30:BS30)</f>
        <v>960951</v>
      </c>
      <c r="BU30" s="18">
        <f ca="1">SUM(BT30-BS30)</f>
        <v>15904</v>
      </c>
      <c r="BV30" s="19">
        <f ca="1">IF(BU30=0,0,IF(BS30=0,1,BU30/BS30))</f>
        <v>1.6828792642059071E-2</v>
      </c>
      <c r="BW30" s="18">
        <f>+DI30</f>
        <v>107200</v>
      </c>
      <c r="BX30" s="73">
        <f ca="1">OFFSET(DI30,0,14,1,1)</f>
        <v>109991</v>
      </c>
      <c r="BY30" s="18">
        <f ca="1">SUM(BX30-BW30)</f>
        <v>2791</v>
      </c>
      <c r="BZ30" s="19">
        <f ca="1">IF(BY30=0,0,IF(BW30=0,1,BY30/BW30))</f>
        <v>2.6035447761194031E-2</v>
      </c>
      <c r="CA30" s="18">
        <f>SUMIF($C$6:BZ$6,CA$5,$C30:BZ30)</f>
        <v>1052247</v>
      </c>
      <c r="CB30" s="73">
        <f ca="1">SUMIF($C$6:CA$6,CB$5,$C30:CA30)</f>
        <v>1070942</v>
      </c>
      <c r="CC30" s="18">
        <f ca="1">SUM(CB30-CA30)</f>
        <v>18695</v>
      </c>
      <c r="CD30" s="19">
        <f ca="1">IF(CC30=0,0,IF(CA30=0,1,CC30/CA30))</f>
        <v>1.7766741078853159E-2</v>
      </c>
      <c r="CE30" s="18">
        <f>+DJ30</f>
        <v>105821</v>
      </c>
      <c r="CF30" s="73">
        <f ca="1">OFFSET(DJ30,0,14,1,1)</f>
        <v>105782</v>
      </c>
      <c r="CG30" s="18">
        <f ca="1">SUM(CF30-CE30)</f>
        <v>-39</v>
      </c>
      <c r="CH30" s="19">
        <f ca="1">IF(CG30=0,0,IF(CE30=0,1,CG30/CE30))</f>
        <v>-3.6854688577881518E-4</v>
      </c>
      <c r="CI30" s="18">
        <f>SUMIF($C$6:CH$6,CI$5,$C30:CH30)</f>
        <v>1158068</v>
      </c>
      <c r="CJ30" s="73">
        <f ca="1">SUMIF($C$6:CI$6,CJ$5,$C30:CI30)</f>
        <v>1176724</v>
      </c>
      <c r="CK30" s="18">
        <f ca="1">SUM(CJ30-CI30)</f>
        <v>18656</v>
      </c>
      <c r="CL30" s="19">
        <f ca="1">IF(CK30=0,0,IF(CI30=0,1,CK30/CI30))</f>
        <v>1.6109589419619572E-2</v>
      </c>
      <c r="CM30" s="18">
        <f>+DK30</f>
        <v>94990</v>
      </c>
      <c r="CN30" s="73">
        <f ca="1">OFFSET(DK30,0,14,1,1)</f>
        <v>88627</v>
      </c>
      <c r="CO30" s="18">
        <f ca="1">SUM(CN30-CM30)</f>
        <v>-6363</v>
      </c>
      <c r="CP30" s="19">
        <f ca="1">IF(CO30=0,0,IF(CM30=0,1,CO30/CM30))</f>
        <v>-6.6985998526160648E-2</v>
      </c>
      <c r="CQ30" s="18">
        <f>SUMIF($C$6:CP$6,CQ$5,$C30:CP30)</f>
        <v>1253058</v>
      </c>
      <c r="CR30" s="73">
        <f ca="1">SUMIF($C$6:CQ$6,CR$5,$C30:CQ30)</f>
        <v>1265351</v>
      </c>
      <c r="CS30" s="18">
        <f ca="1">SUM(CR30-CQ30)</f>
        <v>12293</v>
      </c>
      <c r="CT30" s="19">
        <f ca="1">IF(CS30=0,0,IF(CQ30=0,1,CS30/CQ30))</f>
        <v>9.8103998378367158E-3</v>
      </c>
      <c r="CW30" t="s">
        <v>14</v>
      </c>
      <c r="CX30" t="s">
        <v>7</v>
      </c>
      <c r="CY30" s="7"/>
      <c r="CZ30" s="74">
        <f>SUMIF(PB!$A$111:$A$116,'2011-2012'!CZ$7,PB!D$111:D$116)</f>
        <v>96938</v>
      </c>
      <c r="DA30" s="74">
        <f>SUMIF(PB!$A$111:$A$116,'2011-2012'!DA$7,PB!E$111:E$116)</f>
        <v>95153</v>
      </c>
      <c r="DB30" s="74">
        <f>SUMIF(PB!$A$111:$A$116,'2011-2012'!DB$7,PB!F$111:F$116)</f>
        <v>114026</v>
      </c>
      <c r="DC30" s="74">
        <f>SUMIF(PB!$A$111:$A$116,'2011-2012'!DC$7,PB!G$111:G$116)</f>
        <v>102940</v>
      </c>
      <c r="DD30" s="74">
        <f>SUMIF(PB!$A$111:$A$116,'2011-2012'!DD$7,PB!H$111:H$116)</f>
        <v>107147</v>
      </c>
      <c r="DE30" s="74">
        <f>SUMIF(PB!$A$111:$A$116,'2011-2012'!DE$7,PB!I$111:I$116)</f>
        <v>111970</v>
      </c>
      <c r="DF30" s="74">
        <f>SUMIF(PB!$A$111:$A$116,'2011-2012'!DF$7,PB!J$111:J$116)</f>
        <v>97612</v>
      </c>
      <c r="DG30" s="74">
        <f>SUMIF(PB!$A$111:$A$116,'2011-2012'!DG$7,PB!K$111:K$116)</f>
        <v>111239</v>
      </c>
      <c r="DH30" s="74">
        <f>SUMIF(PB!$A$111:$A$116,'2011-2012'!DH$7,PB!L$111:L$116)</f>
        <v>108022</v>
      </c>
      <c r="DI30" s="74">
        <f>SUMIF(PB!$A$111:$A$116,'2011-2012'!DI$7,PB!M$111:M$116)</f>
        <v>107200</v>
      </c>
      <c r="DJ30" s="74">
        <f>SUMIF(PB!$A$111:$A$116,'2011-2012'!DJ$7,PB!N$111:N$116)</f>
        <v>105821</v>
      </c>
      <c r="DK30" s="74">
        <f>SUMIF(PB!$A$111:$A$116,'2011-2012'!DK$7,PB!O$111:O$116)</f>
        <v>94990</v>
      </c>
      <c r="DN30" s="74">
        <f>SUMIF(PB!$A$111:$A$117,'2011-2012'!DN$7,PB!D$111:D$117)</f>
        <v>103727</v>
      </c>
      <c r="DO30" s="74">
        <f>SUMIF(PB!$A$111:$A$117,'2011-2012'!DO$7,PB!E$111:E$117)</f>
        <v>101752</v>
      </c>
      <c r="DP30" s="74">
        <f>SUMIF(PB!$A$111:$A$117,'2011-2012'!DP$7,PB!F$111:F$117)</f>
        <v>109548</v>
      </c>
      <c r="DQ30" s="74">
        <f>SUMIF(PB!$A$111:$A$117,'2011-2012'!DQ$7,PB!G$111:G$117)</f>
        <v>106867</v>
      </c>
      <c r="DR30" s="74">
        <f>SUMIF(PB!$A$111:$A$117,'2011-2012'!DR$7,PB!H$111:H$117)</f>
        <v>113836</v>
      </c>
      <c r="DS30" s="74">
        <f>SUMIF(PB!$A$111:$A$117,'2011-2012'!DS$7,PB!I$111:I$117)</f>
        <v>108995</v>
      </c>
      <c r="DT30" s="74">
        <f>SUMIF(PB!$A$111:$A$117,'2011-2012'!DT$7,PB!J$111:J$117)</f>
        <v>103426</v>
      </c>
      <c r="DU30" s="74">
        <f>SUMIF(PB!$A$111:$A$117,'2011-2012'!DU$7,PB!K$111:K$117)</f>
        <v>110792</v>
      </c>
      <c r="DV30" s="74">
        <f>SUMIF(PB!$A$111:$A$117,'2011-2012'!DV$7,PB!L$111:L$117)</f>
        <v>102008</v>
      </c>
      <c r="DW30" s="74">
        <f>SUMIF(PB!$A$111:$A$117,'2011-2012'!DW$7,PB!M$111:M$117)</f>
        <v>109991</v>
      </c>
      <c r="DX30" s="74">
        <f>SUMIF(PB!$A$111:$A$117,'2011-2012'!DX$7,PB!N$111:N$117)</f>
        <v>105782</v>
      </c>
      <c r="DY30" s="74">
        <f>SUMIF(PB!$A$111:$A$117,'2011-2012'!DY$7,PB!O$111:O$117)</f>
        <v>88627</v>
      </c>
    </row>
    <row r="31" spans="1:130">
      <c r="A31" s="83"/>
      <c r="B31" s="26" t="s">
        <v>8</v>
      </c>
      <c r="C31" s="73">
        <f>+CZ31</f>
        <v>2260</v>
      </c>
      <c r="D31" s="73">
        <f ca="1">OFFSET(CZ31,0,14,1,1)</f>
        <v>2398</v>
      </c>
      <c r="E31" s="73">
        <f ca="1">SUM(D31-C31)</f>
        <v>138</v>
      </c>
      <c r="F31" s="19">
        <f ca="1">IF(E31=0,0,IF(C31=0,1,E31/C31))</f>
        <v>6.1061946902654866E-2</v>
      </c>
      <c r="G31" s="73">
        <f>SUMIF($C$6:F$6,G$5,$C31:F31)</f>
        <v>2260</v>
      </c>
      <c r="H31" s="73">
        <f ca="1">SUMIF($C$6:G$6,H$5,$C31:G31)</f>
        <v>2398</v>
      </c>
      <c r="I31" s="73">
        <f ca="1">SUM(H31-G31)</f>
        <v>138</v>
      </c>
      <c r="J31" s="19">
        <f ca="1">IF(I31=0,0,IF(G31=0,1,I31/G31))</f>
        <v>6.1061946902654866E-2</v>
      </c>
      <c r="K31" s="73">
        <f>+DA31</f>
        <v>2234</v>
      </c>
      <c r="L31" s="73">
        <f ca="1">OFFSET(DA31,0,14,1,1)</f>
        <v>2474</v>
      </c>
      <c r="M31" s="73">
        <f ca="1">SUM(L31-K31)</f>
        <v>240</v>
      </c>
      <c r="N31" s="19">
        <f ca="1">IF(M31=0,0,IF(K31=0,1,M31/K31))</f>
        <v>0.10743061772605192</v>
      </c>
      <c r="O31" s="73">
        <f>SUMIF($C$6:N$6,O$5,$C31:N31)</f>
        <v>4494</v>
      </c>
      <c r="P31" s="73">
        <f ca="1">SUMIF($C$6:O$6,P$5,$C31:O31)</f>
        <v>4872</v>
      </c>
      <c r="Q31" s="73">
        <f ca="1">SUM(P31-O31)</f>
        <v>378</v>
      </c>
      <c r="R31" s="19">
        <f ca="1">IF(Q31=0,0,IF(O31=0,1,Q31/O31))</f>
        <v>8.4112149532710276E-2</v>
      </c>
      <c r="S31" s="73">
        <f>+DB31</f>
        <v>2334</v>
      </c>
      <c r="T31" s="73">
        <f ca="1">OFFSET(DB31,0,14,1,1)</f>
        <v>2412</v>
      </c>
      <c r="U31" s="73">
        <f ca="1">SUM(T31-S31)</f>
        <v>78</v>
      </c>
      <c r="V31" s="19">
        <f ca="1">IF(U31=0,0,IF(S31=0,1,U31/S31))</f>
        <v>3.3419023136246784E-2</v>
      </c>
      <c r="W31" s="73">
        <f>SUMIF($C$6:V$6,W$5,$C31:V31)</f>
        <v>6828</v>
      </c>
      <c r="X31" s="73">
        <f ca="1">SUMIF($C$6:W$6,X$5,$C31:W31)</f>
        <v>7284</v>
      </c>
      <c r="Y31" s="73">
        <f ca="1">SUM(X31-W31)</f>
        <v>456</v>
      </c>
      <c r="Z31" s="19">
        <f ca="1">IF(Y31=0,0,IF(W31=0,1,Y31/W31))</f>
        <v>6.6783831282952552E-2</v>
      </c>
      <c r="AA31" s="73">
        <f>+DC31</f>
        <v>2322</v>
      </c>
      <c r="AB31" s="73">
        <f ca="1">OFFSET(DC31,0,14,1,1)</f>
        <v>2374</v>
      </c>
      <c r="AC31" s="73">
        <f ca="1">SUM(AB31-AA31)</f>
        <v>52</v>
      </c>
      <c r="AD31" s="19">
        <f ca="1">IF(AC31=0,0,IF(AA31=0,1,AC31/AA31))</f>
        <v>2.2394487510766579E-2</v>
      </c>
      <c r="AE31" s="73">
        <f>SUMIF($C$6:AD$6,AE$5,$C31:AD31)</f>
        <v>9150</v>
      </c>
      <c r="AF31" s="73">
        <f ca="1">SUMIF($C$6:AE$6,AF$5,$C31:AE31)</f>
        <v>9658</v>
      </c>
      <c r="AG31" s="73">
        <f ca="1">SUM(AF31-AE31)</f>
        <v>508</v>
      </c>
      <c r="AH31" s="19">
        <f ca="1">IF(AG31=0,0,IF(AE31=0,1,AG31/AE31))</f>
        <v>5.5519125683060111E-2</v>
      </c>
      <c r="AI31" s="73">
        <f>+DD31</f>
        <v>2664</v>
      </c>
      <c r="AJ31" s="73">
        <f ca="1">OFFSET(DD31,0,14,1,1)</f>
        <v>2554</v>
      </c>
      <c r="AK31" s="73">
        <f ca="1">SUM(AJ31-AI31)</f>
        <v>-110</v>
      </c>
      <c r="AL31" s="19">
        <f ca="1">IF(AK31=0,0,IF(AI31=0,1,AK31/AI31))</f>
        <v>-4.129129129129129E-2</v>
      </c>
      <c r="AM31" s="73">
        <f>SUMIF($C$6:AL$6,AM$5,$C31:AL31)</f>
        <v>11814</v>
      </c>
      <c r="AN31" s="73">
        <f ca="1">SUMIF($C$6:AM$6,AN$5,$C31:AM31)</f>
        <v>12212</v>
      </c>
      <c r="AO31" s="73">
        <f ca="1">SUM(AN31-AM31)</f>
        <v>398</v>
      </c>
      <c r="AP31" s="19">
        <f ca="1">IF(AO31=0,0,IF(AM31=0,1,AO31/AM31))</f>
        <v>3.3688843744709665E-2</v>
      </c>
      <c r="AQ31" s="73">
        <f>+DE31</f>
        <v>2350</v>
      </c>
      <c r="AR31" s="73">
        <f ca="1">OFFSET(DE31,0,14,1,1)</f>
        <v>2310</v>
      </c>
      <c r="AS31" s="73">
        <f ca="1">SUM(AR31-AQ31)</f>
        <v>-40</v>
      </c>
      <c r="AT31" s="19">
        <f ca="1">IF(AS31=0,0,IF(AQ31=0,1,AS31/AQ31))</f>
        <v>-1.7021276595744681E-2</v>
      </c>
      <c r="AU31" s="73">
        <f>SUMIF($C$6:AT$6,AU$5,$C31:AT31)</f>
        <v>14164</v>
      </c>
      <c r="AV31" s="73">
        <f ca="1">SUMIF($C$6:AU$6,AV$5,$C31:AU31)</f>
        <v>14522</v>
      </c>
      <c r="AW31" s="73">
        <f ca="1">SUM(AV31-AU31)</f>
        <v>358</v>
      </c>
      <c r="AX31" s="19">
        <f ca="1">IF(AW31=0,0,IF(AU31=0,1,AW31/AU31))</f>
        <v>2.5275345947472466E-2</v>
      </c>
      <c r="AY31" s="73">
        <f>+DF31</f>
        <v>2868</v>
      </c>
      <c r="AZ31" s="73">
        <f ca="1">OFFSET(DF31,0,14,1,1)</f>
        <v>2564</v>
      </c>
      <c r="BA31" s="73">
        <f ca="1">SUM(AZ31-AY31)</f>
        <v>-304</v>
      </c>
      <c r="BB31" s="19">
        <f ca="1">IF(BA31=0,0,IF(AY31=0,1,BA31/AY31))</f>
        <v>-0.10599721059972106</v>
      </c>
      <c r="BC31" s="73">
        <f>SUMIF($C$6:BB$6,BC$5,$C31:BB31)</f>
        <v>17032</v>
      </c>
      <c r="BD31" s="73">
        <f ca="1">SUMIF($C$6:BC$6,BD$5,$C31:BC31)</f>
        <v>17086</v>
      </c>
      <c r="BE31" s="73">
        <f ca="1">SUM(BD31-BC31)</f>
        <v>54</v>
      </c>
      <c r="BF31" s="19">
        <f ca="1">IF(BE31=0,0,IF(BC31=0,1,BE31/BC31))</f>
        <v>3.1705025833724753E-3</v>
      </c>
      <c r="BG31" s="73">
        <f>+DG31</f>
        <v>3056</v>
      </c>
      <c r="BH31" s="73">
        <f ca="1">OFFSET(DG31,0,14,1,1)</f>
        <v>2944</v>
      </c>
      <c r="BI31" s="73">
        <f ca="1">SUM(BH31-BG31)</f>
        <v>-112</v>
      </c>
      <c r="BJ31" s="19">
        <f ca="1">IF(BI31=0,0,IF(BG31=0,1,BI31/BG31))</f>
        <v>-3.6649214659685861E-2</v>
      </c>
      <c r="BK31" s="73">
        <f>SUMIF($C$6:BJ$6,BK$5,$C31:BJ31)</f>
        <v>20088</v>
      </c>
      <c r="BL31" s="73">
        <f ca="1">SUMIF($C$6:BK$6,BL$5,$C31:BK31)</f>
        <v>20030</v>
      </c>
      <c r="BM31" s="73">
        <f ca="1">SUM(BL31-BK31)</f>
        <v>-58</v>
      </c>
      <c r="BN31" s="19">
        <f ca="1">IF(BM31=0,0,IF(BK31=0,1,BM31/BK31))</f>
        <v>-2.8872958980485862E-3</v>
      </c>
      <c r="BO31" s="73">
        <f>+DH31</f>
        <v>3096</v>
      </c>
      <c r="BP31" s="73">
        <f ca="1">OFFSET(DH31,0,14,1,1)</f>
        <v>2756</v>
      </c>
      <c r="BQ31" s="73">
        <f ca="1">SUM(BP31-BO31)</f>
        <v>-340</v>
      </c>
      <c r="BR31" s="19">
        <f ca="1">IF(BQ31=0,0,IF(BO31=0,1,BQ31/BO31))</f>
        <v>-0.10981912144702842</v>
      </c>
      <c r="BS31" s="73">
        <f>SUMIF($C$6:BR$6,BS$5,$C31:BR31)</f>
        <v>23184</v>
      </c>
      <c r="BT31" s="73">
        <f ca="1">SUMIF($C$6:BS$6,BT$5,$C31:BS31)</f>
        <v>22786</v>
      </c>
      <c r="BU31" s="73">
        <f ca="1">SUM(BT31-BS31)</f>
        <v>-398</v>
      </c>
      <c r="BV31" s="19">
        <f ca="1">IF(BU31=0,0,IF(BS31=0,1,BU31/BS31))</f>
        <v>-1.7167011732229124E-2</v>
      </c>
      <c r="BW31" s="73">
        <f>+DI31</f>
        <v>3026</v>
      </c>
      <c r="BX31" s="73">
        <f ca="1">OFFSET(DI31,0,14,1,1)</f>
        <v>2714</v>
      </c>
      <c r="BY31" s="73">
        <f ca="1">SUM(BX31-BW31)</f>
        <v>-312</v>
      </c>
      <c r="BZ31" s="19">
        <f ca="1">IF(BY31=0,0,IF(BW31=0,1,BY31/BW31))</f>
        <v>-0.10310641110376735</v>
      </c>
      <c r="CA31" s="73">
        <f>SUMIF($C$6:BZ$6,CA$5,$C31:BZ31)</f>
        <v>26210</v>
      </c>
      <c r="CB31" s="73">
        <f ca="1">SUMIF($C$6:CA$6,CB$5,$C31:CA31)</f>
        <v>25500</v>
      </c>
      <c r="CC31" s="73">
        <f ca="1">SUM(CB31-CA31)</f>
        <v>-710</v>
      </c>
      <c r="CD31" s="19">
        <f ca="1">IF(CC31=0,0,IF(CA31=0,1,CC31/CA31))</f>
        <v>-2.7088897367417018E-2</v>
      </c>
      <c r="CE31" s="73">
        <f>+DJ31</f>
        <v>2988</v>
      </c>
      <c r="CF31" s="73">
        <f ca="1">OFFSET(DJ31,0,14,1,1)</f>
        <v>2290</v>
      </c>
      <c r="CG31" s="73">
        <f ca="1">SUM(CF31-CE31)</f>
        <v>-698</v>
      </c>
      <c r="CH31" s="19">
        <f ca="1">IF(CG31=0,0,IF(CE31=0,1,CG31/CE31))</f>
        <v>-0.23360107095046853</v>
      </c>
      <c r="CI31" s="73">
        <f>SUMIF($C$6:CH$6,CI$5,$C31:CH31)</f>
        <v>29198</v>
      </c>
      <c r="CJ31" s="73">
        <f ca="1">SUMIF($C$6:CI$6,CJ$5,$C31:CI31)</f>
        <v>27790</v>
      </c>
      <c r="CK31" s="73">
        <f ca="1">SUM(CJ31-CI31)</f>
        <v>-1408</v>
      </c>
      <c r="CL31" s="19">
        <f ca="1">IF(CK31=0,0,IF(CI31=0,1,CK31/CI31))</f>
        <v>-4.8222480991848754E-2</v>
      </c>
      <c r="CM31" s="73">
        <f>+DK31</f>
        <v>2678</v>
      </c>
      <c r="CN31" s="73">
        <f ca="1">OFFSET(DK31,0,14,1,1)</f>
        <v>2454</v>
      </c>
      <c r="CO31" s="73">
        <f ca="1">SUM(CN31-CM31)</f>
        <v>-224</v>
      </c>
      <c r="CP31" s="19">
        <f ca="1">IF(CO31=0,0,IF(CM31=0,1,CO31/CM31))</f>
        <v>-8.3644510828976851E-2</v>
      </c>
      <c r="CQ31" s="73">
        <f>SUMIF($C$6:CP$6,CQ$5,$C31:CP31)</f>
        <v>31876</v>
      </c>
      <c r="CR31" s="73">
        <f ca="1">SUMIF($C$6:CQ$6,CR$5,$C31:CQ31)</f>
        <v>30244</v>
      </c>
      <c r="CS31" s="73">
        <f ca="1">SUM(CR31-CQ31)</f>
        <v>-1632</v>
      </c>
      <c r="CT31" s="19">
        <f ca="1">IF(CS31=0,0,IF(CQ31=0,1,CS31/CQ31))</f>
        <v>-5.1198393775881541E-2</v>
      </c>
      <c r="CW31" t="s">
        <v>14</v>
      </c>
      <c r="CX31" t="s">
        <v>8</v>
      </c>
      <c r="CY31" s="7"/>
      <c r="CZ31" s="74">
        <f>SUMIF(PB!$A$129:$A$134,'2011-2012'!CZ$7,PB!D$129:D$134)</f>
        <v>2260</v>
      </c>
      <c r="DA31" s="74">
        <f>SUMIF(PB!$A$129:$A$134,'2011-2012'!DA$7,PB!E$129:E$134)</f>
        <v>2234</v>
      </c>
      <c r="DB31" s="74">
        <f>SUMIF(PB!$A$129:$A$134,'2011-2012'!DB$7,PB!F$129:F$134)</f>
        <v>2334</v>
      </c>
      <c r="DC31" s="74">
        <f>SUMIF(PB!$A$129:$A$134,'2011-2012'!DC$7,PB!G$129:G$134)</f>
        <v>2322</v>
      </c>
      <c r="DD31" s="74">
        <f>SUMIF(PB!$A$129:$A$134,'2011-2012'!DD$7,PB!H$129:H$134)</f>
        <v>2664</v>
      </c>
      <c r="DE31" s="74">
        <f>SUMIF(PB!$A$129:$A$134,'2011-2012'!DE$7,PB!I$129:I$134)</f>
        <v>2350</v>
      </c>
      <c r="DF31" s="74">
        <f>SUMIF(PB!$A$129:$A$134,'2011-2012'!DF$7,PB!J$129:J$134)</f>
        <v>2868</v>
      </c>
      <c r="DG31" s="74">
        <f>SUMIF(PB!$A$129:$A$134,'2011-2012'!DG$7,PB!K$129:K$134)</f>
        <v>3056</v>
      </c>
      <c r="DH31" s="74">
        <f>SUMIF(PB!$A$129:$A$134,'2011-2012'!DH$7,PB!L$129:L$134)</f>
        <v>3096</v>
      </c>
      <c r="DI31" s="74">
        <f>SUMIF(PB!$A$129:$A$134,'2011-2012'!DI$7,PB!M$129:M$134)</f>
        <v>3026</v>
      </c>
      <c r="DJ31" s="74">
        <f>SUMIF(PB!$A$129:$A$134,'2011-2012'!DJ$7,PB!N$129:N$134)</f>
        <v>2988</v>
      </c>
      <c r="DK31" s="74">
        <f>SUMIF(PB!$A$129:$A$134,'2011-2012'!DK$7,PB!O$129:O$134)</f>
        <v>2678</v>
      </c>
      <c r="DN31" s="74">
        <f>SUMIF(PB!$A$129:$A$135,'2011-2012'!DN$7,PB!D$129:D$135)</f>
        <v>2398</v>
      </c>
      <c r="DO31" s="74">
        <f>SUMIF(PB!$A$129:$A$135,'2011-2012'!DO$7,PB!E$129:E$135)</f>
        <v>2474</v>
      </c>
      <c r="DP31" s="74">
        <f>SUMIF(PB!$A$129:$A$135,'2011-2012'!DP$7,PB!F$129:F$135)</f>
        <v>2412</v>
      </c>
      <c r="DQ31" s="74">
        <f>SUMIF(PB!$A$129:$A$135,'2011-2012'!DQ$7,PB!G$129:G$135)</f>
        <v>2374</v>
      </c>
      <c r="DR31" s="74">
        <f>SUMIF(PB!$A$129:$A$135,'2011-2012'!DR$7,PB!H$129:H$135)</f>
        <v>2554</v>
      </c>
      <c r="DS31" s="74">
        <f>SUMIF(PB!$A$129:$A$135,'2011-2012'!DS$7,PB!I$129:I$135)</f>
        <v>2310</v>
      </c>
      <c r="DT31" s="74">
        <f>SUMIF(PB!$A$129:$A$135,'2011-2012'!DT$7,PB!J$129:J$135)</f>
        <v>2564</v>
      </c>
      <c r="DU31" s="74">
        <f>SUMIF(PB!$A$129:$A$135,'2011-2012'!DU$7,PB!K$129:K$135)</f>
        <v>2944</v>
      </c>
      <c r="DV31" s="74">
        <f>SUMIF(PB!$A$129:$A$135,'2011-2012'!DV$7,PB!L$129:L$135)</f>
        <v>2756</v>
      </c>
      <c r="DW31" s="74">
        <f>SUMIF(PB!$A$129:$A$135,'2011-2012'!DW$7,PB!M$129:M$135)</f>
        <v>2714</v>
      </c>
      <c r="DX31" s="74">
        <f>SUMIF(PB!$A$129:$A$135,'2011-2012'!DX$7,PB!N$129:N$135)</f>
        <v>2290</v>
      </c>
      <c r="DY31" s="74">
        <f>SUMIF(PB!$A$129:$A$135,'2011-2012'!DY$7,PB!O$129:O$135)</f>
        <v>2454</v>
      </c>
    </row>
    <row r="32" spans="1:130" s="7" customFormat="1">
      <c r="A32" s="75"/>
      <c r="B32" s="24" t="s">
        <v>9</v>
      </c>
      <c r="C32" s="12">
        <f>+SUM(C29:C31)</f>
        <v>399221</v>
      </c>
      <c r="D32" s="86">
        <f ca="1">+SUM(D29:D31)</f>
        <v>404270</v>
      </c>
      <c r="E32" s="12">
        <f ca="1">SUM(E29:E31)</f>
        <v>5049</v>
      </c>
      <c r="F32" s="13">
        <f ca="1">IF(E32=0,0,IF(C32=0,1,E32/C32))</f>
        <v>1.2647130286232438E-2</v>
      </c>
      <c r="G32" s="12">
        <f>SUM(G29:G31)</f>
        <v>399221</v>
      </c>
      <c r="H32" s="86">
        <f ca="1">SUM(H29:H31)</f>
        <v>404270</v>
      </c>
      <c r="I32" s="12">
        <f ca="1">SUM(I29:I31)</f>
        <v>5049</v>
      </c>
      <c r="J32" s="13">
        <f ca="1">IF(I32=0,0,IF(G32=0,1,I32/G32))</f>
        <v>1.2647130286232438E-2</v>
      </c>
      <c r="K32" s="12">
        <f>+SUM(K29:K31)</f>
        <v>382373</v>
      </c>
      <c r="L32" s="86">
        <f ca="1">+SUM(L29:L31)</f>
        <v>411065</v>
      </c>
      <c r="M32" s="12">
        <f ca="1">SUM(M29:M31)</f>
        <v>28692</v>
      </c>
      <c r="N32" s="13">
        <f ca="1">IF(M32=0,0,IF(K32=0,1,M32/K32))</f>
        <v>7.5036678845002133E-2</v>
      </c>
      <c r="O32" s="12">
        <f>SUM(O29:O31)</f>
        <v>781594</v>
      </c>
      <c r="P32" s="86">
        <f ca="1">SUM(P29:P31)</f>
        <v>815335</v>
      </c>
      <c r="Q32" s="12">
        <f ca="1">SUM(Q29:Q31)</f>
        <v>33741</v>
      </c>
      <c r="R32" s="13">
        <f ca="1">IF(Q32=0,0,IF(O32=0,1,Q32/O32))</f>
        <v>4.3169471618257051E-2</v>
      </c>
      <c r="S32" s="12">
        <f>+SUM(S29:S31)</f>
        <v>471083</v>
      </c>
      <c r="T32" s="86">
        <f ca="1">+SUM(T29:T31)</f>
        <v>492685</v>
      </c>
      <c r="U32" s="12">
        <f ca="1">SUM(U29:U31)</f>
        <v>21602</v>
      </c>
      <c r="V32" s="13">
        <f ca="1">IF(U32=0,0,IF(S32=0,1,U32/S32))</f>
        <v>4.5856038107934267E-2</v>
      </c>
      <c r="W32" s="12">
        <f>SUM(W29:W31)</f>
        <v>1252677</v>
      </c>
      <c r="X32" s="86">
        <f ca="1">SUM(X29:X31)</f>
        <v>1308020</v>
      </c>
      <c r="Y32" s="12">
        <f ca="1">SUM(Y29:Y31)</f>
        <v>55343</v>
      </c>
      <c r="Z32" s="13">
        <f ca="1">IF(Y32=0,0,IF(W32=0,1,Y32/W32))</f>
        <v>4.4179784573357694E-2</v>
      </c>
      <c r="AA32" s="12">
        <f>+SUM(AA29:AA31)</f>
        <v>472577</v>
      </c>
      <c r="AB32" s="86">
        <f ca="1">+SUM(AB29:AB31)</f>
        <v>471177</v>
      </c>
      <c r="AC32" s="12">
        <f ca="1">SUM(AC29:AC31)</f>
        <v>-1400</v>
      </c>
      <c r="AD32" s="13">
        <f ca="1">IF(AC32=0,0,IF(AA32=0,1,AC32/AA32))</f>
        <v>-2.9624801884137399E-3</v>
      </c>
      <c r="AE32" s="12">
        <f>SUM(AE29:AE31)</f>
        <v>1725254</v>
      </c>
      <c r="AF32" s="86">
        <f ca="1">SUM(AF29:AF31)</f>
        <v>1779197</v>
      </c>
      <c r="AG32" s="12">
        <f ca="1">SUM(AG29:AG31)</f>
        <v>53943</v>
      </c>
      <c r="AH32" s="13">
        <f ca="1">IF(AG32=0,0,IF(AE32=0,1,AG32/AE32))</f>
        <v>3.1266700439471523E-2</v>
      </c>
      <c r="AI32" s="12">
        <f>+SUM(AI29:AI31)</f>
        <v>506315</v>
      </c>
      <c r="AJ32" s="86">
        <f ca="1">+SUM(AJ29:AJ31)</f>
        <v>507289</v>
      </c>
      <c r="AK32" s="12">
        <f ca="1">SUM(AK29:AK31)</f>
        <v>974</v>
      </c>
      <c r="AL32" s="13">
        <f ca="1">IF(AK32=0,0,IF(AI32=0,1,AK32/AI32))</f>
        <v>1.9237036232384978E-3</v>
      </c>
      <c r="AM32" s="12">
        <f>SUM(AM29:AM31)</f>
        <v>2231569</v>
      </c>
      <c r="AN32" s="86">
        <f ca="1">SUM(AN29:AN31)</f>
        <v>2286486</v>
      </c>
      <c r="AO32" s="12">
        <f ca="1">SUM(AO29:AO31)</f>
        <v>54917</v>
      </c>
      <c r="AP32" s="13">
        <f ca="1">IF(AO32=0,0,IF(AM32=0,1,AO32/AM32))</f>
        <v>2.4609142715282386E-2</v>
      </c>
      <c r="AQ32" s="12">
        <f>+SUM(AQ29:AQ31)</f>
        <v>536225</v>
      </c>
      <c r="AR32" s="86">
        <f ca="1">+SUM(AR29:AR31)</f>
        <v>542002</v>
      </c>
      <c r="AS32" s="12">
        <f ca="1">SUM(AS29:AS31)</f>
        <v>5777</v>
      </c>
      <c r="AT32" s="13">
        <f ca="1">IF(AS32=0,0,IF(AQ32=0,1,AS32/AQ32))</f>
        <v>1.0773462632290549E-2</v>
      </c>
      <c r="AU32" s="12">
        <f>SUM(AU29:AU31)</f>
        <v>2767794</v>
      </c>
      <c r="AV32" s="86">
        <f ca="1">SUM(AV29:AV31)</f>
        <v>2828488</v>
      </c>
      <c r="AW32" s="12">
        <f ca="1">SUM(AW29:AW31)</f>
        <v>60694</v>
      </c>
      <c r="AX32" s="13">
        <f ca="1">IF(AW32=0,0,IF(AU32=0,1,AW32/AU32))</f>
        <v>2.1928655094996231E-2</v>
      </c>
      <c r="AY32" s="12">
        <f>+SUM(AY29:AY31)</f>
        <v>653883</v>
      </c>
      <c r="AZ32" s="86">
        <f ca="1">+SUM(AZ29:AZ31)</f>
        <v>637564</v>
      </c>
      <c r="BA32" s="12">
        <f ca="1">SUM(BA29:BA31)</f>
        <v>-16319</v>
      </c>
      <c r="BB32" s="13">
        <f ca="1">IF(BA32=0,0,IF(AY32=0,1,BA32/AY32))</f>
        <v>-2.4957064184265382E-2</v>
      </c>
      <c r="BC32" s="12">
        <f>SUM(BC29:BC31)</f>
        <v>3421677</v>
      </c>
      <c r="BD32" s="86">
        <f ca="1">SUM(BD29:BD31)</f>
        <v>3466052</v>
      </c>
      <c r="BE32" s="12">
        <f ca="1">SUM(BE29:BE31)</f>
        <v>44375</v>
      </c>
      <c r="BF32" s="13">
        <f ca="1">IF(BE32=0,0,IF(BC32=0,1,BE32/BC32))</f>
        <v>1.2968786942776889E-2</v>
      </c>
      <c r="BG32" s="12">
        <f>+SUM(BG29:BG31)</f>
        <v>662904</v>
      </c>
      <c r="BH32" s="86">
        <f ca="1">+SUM(BH29:BH31)</f>
        <v>672264</v>
      </c>
      <c r="BI32" s="12">
        <f ca="1">SUM(BI29:BI31)</f>
        <v>9360</v>
      </c>
      <c r="BJ32" s="13">
        <f ca="1">IF(BI32=0,0,IF(BG32=0,1,BI32/BG32))</f>
        <v>1.4119691539046377E-2</v>
      </c>
      <c r="BK32" s="12">
        <f>SUM(BK29:BK31)</f>
        <v>4084581</v>
      </c>
      <c r="BL32" s="86">
        <f ca="1">SUM(BL29:BL31)</f>
        <v>4138316</v>
      </c>
      <c r="BM32" s="12">
        <f ca="1">SUM(BM29:BM31)</f>
        <v>53735</v>
      </c>
      <c r="BN32" s="13">
        <f ca="1">IF(BM32=0,0,IF(BK32=0,1,BM32/BK32))</f>
        <v>1.3155572138243801E-2</v>
      </c>
      <c r="BO32" s="12">
        <f>+SUM(BO29:BO31)</f>
        <v>529837</v>
      </c>
      <c r="BP32" s="86">
        <f ca="1">+SUM(BP29:BP31)</f>
        <v>509037</v>
      </c>
      <c r="BQ32" s="12">
        <f ca="1">SUM(BQ29:BQ31)</f>
        <v>-20800</v>
      </c>
      <c r="BR32" s="13">
        <f ca="1">IF(BQ32=0,0,IF(BO32=0,1,BQ32/BO32))</f>
        <v>-3.9257356507756157E-2</v>
      </c>
      <c r="BS32" s="12">
        <f>SUM(BS29:BS31)</f>
        <v>4614418</v>
      </c>
      <c r="BT32" s="86">
        <f ca="1">SUM(BT29:BT31)</f>
        <v>4647353</v>
      </c>
      <c r="BU32" s="12">
        <f ca="1">SUM(BU29:BU31)</f>
        <v>32935</v>
      </c>
      <c r="BV32" s="13">
        <f ca="1">IF(BU32=0,0,IF(BS32=0,1,BU32/BS32))</f>
        <v>7.1374114785439898E-3</v>
      </c>
      <c r="BW32" s="12">
        <f>+SUM(BW29:BW31)</f>
        <v>503352</v>
      </c>
      <c r="BX32" s="86">
        <f ca="1">+SUM(BX29:BX31)</f>
        <v>492970</v>
      </c>
      <c r="BY32" s="12">
        <f ca="1">SUM(BY29:BY31)</f>
        <v>-10382</v>
      </c>
      <c r="BZ32" s="13">
        <f ca="1">IF(BY32=0,0,IF(BW32=0,1,BY32/BW32))</f>
        <v>-2.0625725138670354E-2</v>
      </c>
      <c r="CA32" s="12">
        <f>SUM(CA29:CA31)</f>
        <v>5117770</v>
      </c>
      <c r="CB32" s="86">
        <f ca="1">SUM(CB29:CB31)</f>
        <v>5140323</v>
      </c>
      <c r="CC32" s="12">
        <f ca="1">SUM(CC29:CC31)</f>
        <v>22553</v>
      </c>
      <c r="CD32" s="13">
        <f ca="1">IF(CC32=0,0,IF(CA32=0,1,CC32/CA32))</f>
        <v>4.4068021814188604E-3</v>
      </c>
      <c r="CE32" s="12">
        <f>+SUM(CE29:CE31)</f>
        <v>472861</v>
      </c>
      <c r="CF32" s="86">
        <f ca="1">+SUM(CF29:CF31)</f>
        <v>459592</v>
      </c>
      <c r="CG32" s="12">
        <f ca="1">SUM(CG29:CG31)</f>
        <v>-13269</v>
      </c>
      <c r="CH32" s="13">
        <f ca="1">IF(CG32=0,0,IF(CE32=0,1,CG32/CE32))</f>
        <v>-2.8061100407942293E-2</v>
      </c>
      <c r="CI32" s="12">
        <f>SUM(CI29:CI31)</f>
        <v>5590631</v>
      </c>
      <c r="CJ32" s="86">
        <f ca="1">SUM(CJ29:CJ31)</f>
        <v>5599915</v>
      </c>
      <c r="CK32" s="12">
        <f ca="1">SUM(CK29:CK31)</f>
        <v>9284</v>
      </c>
      <c r="CL32" s="13">
        <f ca="1">IF(CK32=0,0,IF(CI32=0,1,CK32/CI32))</f>
        <v>1.6606354452654807E-3</v>
      </c>
      <c r="CM32" s="12">
        <f>+SUM(CM29:CM31)</f>
        <v>466367</v>
      </c>
      <c r="CN32" s="86">
        <f ca="1">+SUM(CN29:CN31)</f>
        <v>442703</v>
      </c>
      <c r="CO32" s="12">
        <f ca="1">SUM(CO29:CO31)</f>
        <v>-23664</v>
      </c>
      <c r="CP32" s="13">
        <f ca="1">IF(CO32=0,0,IF(CM32=0,1,CO32/CM32))</f>
        <v>-5.0741154498495818E-2</v>
      </c>
      <c r="CQ32" s="12">
        <f>SUM(CQ29:CQ31)</f>
        <v>6056998</v>
      </c>
      <c r="CR32" s="86">
        <f ca="1">SUM(CR29:CR31)</f>
        <v>6042618</v>
      </c>
      <c r="CS32" s="12">
        <f ca="1">SUM(CS29:CS31)</f>
        <v>-14380</v>
      </c>
      <c r="CT32" s="13">
        <f ca="1">IF(CS32=0,0,IF(CQ32=0,1,CS32/CQ32))</f>
        <v>-2.3741133809190625E-3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133940</v>
      </c>
      <c r="D34" s="73">
        <f ca="1">OFFSET(CZ34,0,14,1,1)</f>
        <v>135758</v>
      </c>
      <c r="E34" s="18">
        <f ca="1">SUM(D34-C34)</f>
        <v>1818</v>
      </c>
      <c r="F34" s="19">
        <f ca="1">IF(E34=0,0,IF(C34=0,1,E34/C34))</f>
        <v>1.3573241750037331E-2</v>
      </c>
      <c r="G34" s="18">
        <f>SUMIF($C$6:F$6,G$5,$C34:F34)</f>
        <v>133940</v>
      </c>
      <c r="H34" s="73">
        <f ca="1">SUMIF($C$6:G$6,H$5,$C34:G34)</f>
        <v>135758</v>
      </c>
      <c r="I34" s="18">
        <f ca="1">SUM(H34-G34)</f>
        <v>1818</v>
      </c>
      <c r="J34" s="19">
        <f ca="1">IF(I34=0,0,IF(G34=0,1,I34/G34))</f>
        <v>1.3573241750037331E-2</v>
      </c>
      <c r="K34" s="18">
        <f>+DA34</f>
        <v>124410</v>
      </c>
      <c r="L34" s="73">
        <f ca="1">OFFSET(DA34,0,14,1,1)</f>
        <v>136169</v>
      </c>
      <c r="M34" s="18">
        <f ca="1">SUM(L34-K34)</f>
        <v>11759</v>
      </c>
      <c r="N34" s="19">
        <f ca="1">IF(M34=0,0,IF(K34=0,1,M34/K34))</f>
        <v>9.4518125552608315E-2</v>
      </c>
      <c r="O34" s="18">
        <f>SUMIF($C$6:N$6,O$5,$C34:N34)</f>
        <v>258350</v>
      </c>
      <c r="P34" s="73">
        <f ca="1">SUMIF($C$6:O$6,P$5,$C34:O34)</f>
        <v>271927</v>
      </c>
      <c r="Q34" s="18">
        <f ca="1">SUM(P34-O34)</f>
        <v>13577</v>
      </c>
      <c r="R34" s="19">
        <f ca="1">IF(Q34=0,0,IF(O34=0,1,Q34/O34))</f>
        <v>5.255273853299787E-2</v>
      </c>
      <c r="S34" s="18">
        <f>+DB34</f>
        <v>142604</v>
      </c>
      <c r="T34" s="73">
        <f ca="1">OFFSET(DB34,0,14,1,1)</f>
        <v>154407</v>
      </c>
      <c r="U34" s="18">
        <f ca="1">SUM(T34-S34)</f>
        <v>11803</v>
      </c>
      <c r="V34" s="19">
        <f ca="1">IF(U34=0,0,IF(S34=0,1,U34/S34))</f>
        <v>8.2767664301141616E-2</v>
      </c>
      <c r="W34" s="18">
        <f>SUMIF($C$6:V$6,W$5,$C34:V34)</f>
        <v>400954</v>
      </c>
      <c r="X34" s="73">
        <f ca="1">SUMIF($C$6:W$6,X$5,$C34:W34)</f>
        <v>426334</v>
      </c>
      <c r="Y34" s="18">
        <f ca="1">SUM(X34-W34)</f>
        <v>25380</v>
      </c>
      <c r="Z34" s="19">
        <f ca="1">IF(Y34=0,0,IF(W34=0,1,Y34/W34))</f>
        <v>6.3299031809135209E-2</v>
      </c>
      <c r="AA34" s="18">
        <f>+DC34</f>
        <v>150233</v>
      </c>
      <c r="AB34" s="73">
        <f ca="1">OFFSET(DC34,0,14,1,1)</f>
        <v>155554</v>
      </c>
      <c r="AC34" s="18">
        <f ca="1">SUM(AB34-AA34)</f>
        <v>5321</v>
      </c>
      <c r="AD34" s="19">
        <f ca="1">IF(AC34=0,0,IF(AA34=0,1,AC34/AA34))</f>
        <v>3.5418316881111342E-2</v>
      </c>
      <c r="AE34" s="18">
        <f>SUMIF($C$6:AD$6,AE$5,$C34:AD34)</f>
        <v>551187</v>
      </c>
      <c r="AF34" s="73">
        <f ca="1">SUMIF($C$6:AE$6,AF$5,$C34:AE34)</f>
        <v>581888</v>
      </c>
      <c r="AG34" s="18">
        <f ca="1">SUM(AF34-AE34)</f>
        <v>30701</v>
      </c>
      <c r="AH34" s="19">
        <f ca="1">IF(AG34=0,0,IF(AE34=0,1,AG34/AE34))</f>
        <v>5.5699789726535644E-2</v>
      </c>
      <c r="AI34" s="18">
        <f>+DD34</f>
        <v>157391</v>
      </c>
      <c r="AJ34" s="73">
        <f ca="1">OFFSET(DD34,0,14,1,1)</f>
        <v>162457</v>
      </c>
      <c r="AK34" s="18">
        <f ca="1">SUM(AJ34-AI34)</f>
        <v>5066</v>
      </c>
      <c r="AL34" s="19">
        <f ca="1">IF(AK34=0,0,IF(AI34=0,1,AK34/AI34))</f>
        <v>3.2187355058421387E-2</v>
      </c>
      <c r="AM34" s="18">
        <f>SUMIF($C$6:AL$6,AM$5,$C34:AL34)</f>
        <v>708578</v>
      </c>
      <c r="AN34" s="73">
        <f ca="1">SUMIF($C$6:AM$6,AN$5,$C34:AM34)</f>
        <v>744345</v>
      </c>
      <c r="AO34" s="18">
        <f ca="1">SUM(AN34-AM34)</f>
        <v>35767</v>
      </c>
      <c r="AP34" s="19">
        <f ca="1">IF(AO34=0,0,IF(AM34=0,1,AO34/AM34))</f>
        <v>5.0477152832856795E-2</v>
      </c>
      <c r="AQ34" s="18">
        <f>+DE34</f>
        <v>160791</v>
      </c>
      <c r="AR34" s="73">
        <f ca="1">OFFSET(DE34,0,14,1,1)</f>
        <v>164518</v>
      </c>
      <c r="AS34" s="18">
        <f ca="1">SUM(AR34-AQ34)</f>
        <v>3727</v>
      </c>
      <c r="AT34" s="19">
        <f ca="1">IF(AS34=0,0,IF(AQ34=0,1,AS34/AQ34))</f>
        <v>2.3179158037452345E-2</v>
      </c>
      <c r="AU34" s="18">
        <f>SUMIF($C$6:AT$6,AU$5,$C34:AT34)</f>
        <v>869369</v>
      </c>
      <c r="AV34" s="73">
        <f ca="1">SUMIF($C$6:AU$6,AV$5,$C34:AU34)</f>
        <v>908863</v>
      </c>
      <c r="AW34" s="18">
        <f ca="1">SUM(AV34-AU34)</f>
        <v>39494</v>
      </c>
      <c r="AX34" s="19">
        <f ca="1">IF(AW34=0,0,IF(AU34=0,1,AW34/AU34))</f>
        <v>4.5428350907382252E-2</v>
      </c>
      <c r="AY34" s="18">
        <f>+DF34</f>
        <v>176862</v>
      </c>
      <c r="AZ34" s="73">
        <f ca="1">OFFSET(DF34,0,14,1,1)</f>
        <v>183281</v>
      </c>
      <c r="BA34" s="18">
        <f ca="1">SUM(AZ34-AY34)</f>
        <v>6419</v>
      </c>
      <c r="BB34" s="19">
        <f ca="1">IF(BA34=0,0,IF(AY34=0,1,BA34/AY34))</f>
        <v>3.6293833610385497E-2</v>
      </c>
      <c r="BC34" s="18">
        <f>SUMIF($C$6:BB$6,BC$5,$C34:BB34)</f>
        <v>1046231</v>
      </c>
      <c r="BD34" s="73">
        <f ca="1">SUMIF($C$6:BC$6,BD$5,$C34:BC34)</f>
        <v>1092144</v>
      </c>
      <c r="BE34" s="18">
        <f ca="1">SUM(BD34-BC34)</f>
        <v>45913</v>
      </c>
      <c r="BF34" s="19">
        <f ca="1">IF(BE34=0,0,IF(BC34=0,1,BE34/BC34))</f>
        <v>4.3884190011574883E-2</v>
      </c>
      <c r="BG34" s="18">
        <f>+DG34</f>
        <v>181478</v>
      </c>
      <c r="BH34" s="73">
        <f ca="1">OFFSET(DG34,0,14,1,1)</f>
        <v>183419</v>
      </c>
      <c r="BI34" s="18">
        <f ca="1">SUM(BH34-BG34)</f>
        <v>1941</v>
      </c>
      <c r="BJ34" s="19">
        <f ca="1">IF(BI34=0,0,IF(BG34=0,1,BI34/BG34))</f>
        <v>1.0695511301645378E-2</v>
      </c>
      <c r="BK34" s="18">
        <f>SUMIF($C$6:BJ$6,BK$5,$C34:BJ34)</f>
        <v>1227709</v>
      </c>
      <c r="BL34" s="73">
        <f ca="1">SUMIF($C$6:BK$6,BL$5,$C34:BK34)</f>
        <v>1275563</v>
      </c>
      <c r="BM34" s="18">
        <f ca="1">SUM(BL34-BK34)</f>
        <v>47854</v>
      </c>
      <c r="BN34" s="19">
        <f ca="1">IF(BM34=0,0,IF(BK34=0,1,BM34/BK34))</f>
        <v>3.8978292087131397E-2</v>
      </c>
      <c r="BO34" s="18">
        <f>+DH34</f>
        <v>163387</v>
      </c>
      <c r="BP34" s="73">
        <f ca="1">OFFSET(DH34,0,14,1,1)</f>
        <v>169845</v>
      </c>
      <c r="BQ34" s="18">
        <f ca="1">SUM(BP34-BO34)</f>
        <v>6458</v>
      </c>
      <c r="BR34" s="19">
        <f ca="1">IF(BQ34=0,0,IF(BO34=0,1,BQ34/BO34))</f>
        <v>3.9525788465422589E-2</v>
      </c>
      <c r="BS34" s="18">
        <f>SUMIF($C$6:BR$6,BS$5,$C34:BR34)</f>
        <v>1391096</v>
      </c>
      <c r="BT34" s="73">
        <f ca="1">SUMIF($C$6:BS$6,BT$5,$C34:BS34)</f>
        <v>1445408</v>
      </c>
      <c r="BU34" s="18">
        <f ca="1">SUM(BT34-BS34)</f>
        <v>54312</v>
      </c>
      <c r="BV34" s="19">
        <f ca="1">IF(BU34=0,0,IF(BS34=0,1,BU34/BS34))</f>
        <v>3.9042596628845169E-2</v>
      </c>
      <c r="BW34" s="18">
        <f>+DI34</f>
        <v>160378</v>
      </c>
      <c r="BX34" s="73">
        <f ca="1">OFFSET(DI34,0,14,1,1)</f>
        <v>166390</v>
      </c>
      <c r="BY34" s="18">
        <f ca="1">SUM(BX34-BW34)</f>
        <v>6012</v>
      </c>
      <c r="BZ34" s="19">
        <f ca="1">IF(BY34=0,0,IF(BW34=0,1,BY34/BW34))</f>
        <v>3.7486438289540958E-2</v>
      </c>
      <c r="CA34" s="18">
        <f>SUMIF($C$6:BZ$6,CA$5,$C34:BZ34)</f>
        <v>1551474</v>
      </c>
      <c r="CB34" s="73">
        <f ca="1">SUMIF($C$6:CA$6,CB$5,$C34:CA34)</f>
        <v>1611798</v>
      </c>
      <c r="CC34" s="18">
        <f ca="1">SUM(CB34-CA34)</f>
        <v>60324</v>
      </c>
      <c r="CD34" s="19">
        <f ca="1">IF(CC34=0,0,IF(CA34=0,1,CC34/CA34))</f>
        <v>3.8881734402252309E-2</v>
      </c>
      <c r="CE34" s="18">
        <f>+DJ34</f>
        <v>148414</v>
      </c>
      <c r="CF34" s="73">
        <f ca="1">OFFSET(DJ34,0,14,1,1)</f>
        <v>155069</v>
      </c>
      <c r="CG34" s="18">
        <f ca="1">SUM(CF34-CE34)</f>
        <v>6655</v>
      </c>
      <c r="CH34" s="19">
        <f ca="1">IF(CG34=0,0,IF(CE34=0,1,CG34/CE34))</f>
        <v>4.4840783214521542E-2</v>
      </c>
      <c r="CI34" s="18">
        <f>SUMIF($C$6:CH$6,CI$5,$C34:CH34)</f>
        <v>1699888</v>
      </c>
      <c r="CJ34" s="73">
        <f ca="1">SUMIF($C$6:CI$6,CJ$5,$C34:CI34)</f>
        <v>1766867</v>
      </c>
      <c r="CK34" s="18">
        <f ca="1">SUM(CJ34-CI34)</f>
        <v>66979</v>
      </c>
      <c r="CL34" s="19">
        <f ca="1">IF(CK34=0,0,IF(CI34=0,1,CK34/CI34))</f>
        <v>3.940200766168124E-2</v>
      </c>
      <c r="CM34" s="18">
        <f>+DK34</f>
        <v>156441</v>
      </c>
      <c r="CN34" s="73">
        <f ca="1">OFFSET(DK34,0,14,1,1)</f>
        <v>161835</v>
      </c>
      <c r="CO34" s="18">
        <f ca="1">SUM(CN34-CM34)</f>
        <v>5394</v>
      </c>
      <c r="CP34" s="19">
        <f ca="1">IF(CO34=0,0,IF(CM34=0,1,CO34/CM34))</f>
        <v>3.4479452317487107E-2</v>
      </c>
      <c r="CQ34" s="18">
        <f>SUMIF($C$6:CP$6,CQ$5,$C34:CP34)</f>
        <v>1856329</v>
      </c>
      <c r="CR34" s="73">
        <f ca="1">SUMIF($C$6:CQ$6,CR$5,$C34:CQ34)</f>
        <v>1928702</v>
      </c>
      <c r="CS34" s="18">
        <f ca="1">SUM(CR34-CQ34)</f>
        <v>72373</v>
      </c>
      <c r="CT34" s="19">
        <f ca="1">IF(CS34=0,0,IF(CQ34=0,1,CS34/CQ34))</f>
        <v>3.8987162297200548E-2</v>
      </c>
      <c r="CW34" t="s">
        <v>74</v>
      </c>
      <c r="CX34" t="s">
        <v>6</v>
      </c>
      <c r="CZ34" s="74">
        <f>SUMIF(IBA!$A$93:$A$98,'2011-2012'!CZ$7,IBA!D$93:D$98)</f>
        <v>133940</v>
      </c>
      <c r="DA34" s="74">
        <f>SUMIF(IBA!$A$93:$A$98,'2011-2012'!DA$7,IBA!E$93:E$98)</f>
        <v>124410</v>
      </c>
      <c r="DB34" s="74">
        <f>SUMIF(IBA!$A$93:$A$98,'2011-2012'!DB$7,IBA!F$93:F$98)</f>
        <v>142604</v>
      </c>
      <c r="DC34" s="74">
        <f>SUMIF(IBA!$A$93:$A$98,'2011-2012'!DC$7,IBA!G$93:G$98)</f>
        <v>150233</v>
      </c>
      <c r="DD34" s="74">
        <f>SUMIF(IBA!$A$93:$A$98,'2011-2012'!DD$7,IBA!H$93:H$98)</f>
        <v>157391</v>
      </c>
      <c r="DE34" s="74">
        <f>SUMIF(IBA!$A$93:$A$98,'2011-2012'!DE$7,IBA!I$93:I$98)</f>
        <v>160791</v>
      </c>
      <c r="DF34" s="74">
        <f>SUMIF(IBA!$A$93:$A$98,'2011-2012'!DF$7,IBA!J$93:J$98)</f>
        <v>176862</v>
      </c>
      <c r="DG34" s="74">
        <f>SUMIF(IBA!$A$93:$A$98,'2011-2012'!DG$7,IBA!K$93:K$98)</f>
        <v>181478</v>
      </c>
      <c r="DH34" s="74">
        <f>SUMIF(IBA!$A$93:$A$98,'2011-2012'!DH$7,IBA!L$93:L$98)</f>
        <v>163387</v>
      </c>
      <c r="DI34" s="74">
        <f>SUMIF(IBA!$A$93:$A$98,'2011-2012'!DI$7,IBA!M$93:M$98)</f>
        <v>160378</v>
      </c>
      <c r="DJ34" s="74">
        <f>SUMIF(IBA!$A$93:$A$98,'2011-2012'!DJ$7,IBA!N$93:N$98)</f>
        <v>148414</v>
      </c>
      <c r="DK34" s="74">
        <f>SUMIF(IBA!$A$93:$A$98,'2011-2012'!DK$7,IBA!O$93:O$98)</f>
        <v>156441</v>
      </c>
      <c r="DN34" s="74">
        <f>SUMIF(IBA!$A$93:$A$99,'2011-2012'!DN$7,IBA!D$93:D$99)</f>
        <v>135758</v>
      </c>
      <c r="DO34" s="74">
        <f>SUMIF(IBA!$A$93:$A$99,'2011-2012'!DO$7,IBA!E$93:E$99)</f>
        <v>136169</v>
      </c>
      <c r="DP34" s="74">
        <f>SUMIF(IBA!$A$93:$A$99,'2011-2012'!DP$7,IBA!F$93:F$99)</f>
        <v>154407</v>
      </c>
      <c r="DQ34" s="74">
        <f>SUMIF(IBA!$A$93:$A$99,'2011-2012'!DQ$7,IBA!G$93:G$99)</f>
        <v>155554</v>
      </c>
      <c r="DR34" s="74">
        <f>SUMIF(IBA!$A$93:$A$99,'2011-2012'!DR$7,IBA!H$93:H$99)</f>
        <v>162457</v>
      </c>
      <c r="DS34" s="74">
        <f>SUMIF(IBA!$A$93:$A$99,'2011-2012'!DS$7,IBA!I$93:I$99)</f>
        <v>164518</v>
      </c>
      <c r="DT34" s="74">
        <f>SUMIF(IBA!$A$93:$A$99,'2011-2012'!DT$7,IBA!J$93:J$99)</f>
        <v>183281</v>
      </c>
      <c r="DU34" s="74">
        <f>SUMIF(IBA!$A$93:$A$99,'2011-2012'!DU$7,IBA!K$93:K$99)</f>
        <v>183419</v>
      </c>
      <c r="DV34" s="74">
        <f>SUMIF(IBA!$A$93:$A$99,'2011-2012'!DV$7,IBA!L$93:L$99)</f>
        <v>169845</v>
      </c>
      <c r="DW34" s="74">
        <f>SUMIF(IBA!$A$93:$A$99,'2011-2012'!DW$7,IBA!M$93:M$99)</f>
        <v>166390</v>
      </c>
      <c r="DX34" s="74">
        <f>SUMIF(IBA!$A$93:$A$99,'2011-2012'!DX$7,IBA!N$93:N$99)</f>
        <v>155069</v>
      </c>
      <c r="DY34" s="74">
        <f>SUMIF(IBA!$A$93:$A$99,'2011-2012'!DY$7,IBA!O$93:O$99)</f>
        <v>161835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7521</v>
      </c>
      <c r="D35" s="73">
        <f ca="1">OFFSET(CZ35,0,14,1,1)</f>
        <v>7606</v>
      </c>
      <c r="E35" s="18">
        <f ca="1">SUM(D35-C35)</f>
        <v>85</v>
      </c>
      <c r="F35" s="19">
        <f ca="1">IF(E35=0,0,IF(C35=0,1,E35/C35))</f>
        <v>1.1301688605238665E-2</v>
      </c>
      <c r="G35" s="18">
        <f>SUMIF($C$6:F$6,G$5,$C35:F35)</f>
        <v>7521</v>
      </c>
      <c r="H35" s="73">
        <f ca="1">SUMIF($C$6:G$6,H$5,$C35:G35)</f>
        <v>7606</v>
      </c>
      <c r="I35" s="18">
        <f ca="1">SUM(H35-G35)</f>
        <v>85</v>
      </c>
      <c r="J35" s="19">
        <f ca="1">IF(I35=0,0,IF(G35=0,1,I35/G35))</f>
        <v>1.1301688605238665E-2</v>
      </c>
      <c r="K35" s="18">
        <f>+DA35</f>
        <v>7710</v>
      </c>
      <c r="L35" s="73">
        <f ca="1">OFFSET(DA35,0,14,1,1)</f>
        <v>7832</v>
      </c>
      <c r="M35" s="18">
        <f ca="1">SUM(L35-K35)</f>
        <v>122</v>
      </c>
      <c r="N35" s="19">
        <f ca="1">IF(M35=0,0,IF(K35=0,1,M35/K35))</f>
        <v>1.5823605706874189E-2</v>
      </c>
      <c r="O35" s="18">
        <f>SUMIF($C$6:N$6,O$5,$C35:N35)</f>
        <v>15231</v>
      </c>
      <c r="P35" s="73">
        <f ca="1">SUMIF($C$6:O$6,P$5,$C35:O35)</f>
        <v>15438</v>
      </c>
      <c r="Q35" s="18">
        <f ca="1">SUM(P35-O35)</f>
        <v>207</v>
      </c>
      <c r="R35" s="19">
        <f ca="1">IF(Q35=0,0,IF(O35=0,1,Q35/O35))</f>
        <v>1.3590703171164073E-2</v>
      </c>
      <c r="S35" s="18">
        <f>+DB35</f>
        <v>9511</v>
      </c>
      <c r="T35" s="73">
        <f ca="1">OFFSET(DB35,0,14,1,1)</f>
        <v>8518</v>
      </c>
      <c r="U35" s="18">
        <f ca="1">SUM(T35-S35)</f>
        <v>-993</v>
      </c>
      <c r="V35" s="19">
        <f ca="1">IF(U35=0,0,IF(S35=0,1,U35/S35))</f>
        <v>-0.1044054252970245</v>
      </c>
      <c r="W35" s="18">
        <f>SUMIF($C$6:V$6,W$5,$C35:V35)</f>
        <v>24742</v>
      </c>
      <c r="X35" s="73">
        <f ca="1">SUMIF($C$6:W$6,X$5,$C35:W35)</f>
        <v>23956</v>
      </c>
      <c r="Y35" s="18">
        <f ca="1">SUM(X35-W35)</f>
        <v>-786</v>
      </c>
      <c r="Z35" s="19">
        <f ca="1">IF(Y35=0,0,IF(W35=0,1,Y35/W35))</f>
        <v>-3.1767844151644978E-2</v>
      </c>
      <c r="AA35" s="18">
        <f>+DC35</f>
        <v>8292</v>
      </c>
      <c r="AB35" s="73">
        <f ca="1">OFFSET(DC35,0,14,1,1)</f>
        <v>8364</v>
      </c>
      <c r="AC35" s="18">
        <f ca="1">SUM(AB35-AA35)</f>
        <v>72</v>
      </c>
      <c r="AD35" s="19">
        <f ca="1">IF(AC35=0,0,IF(AA35=0,1,AC35/AA35))</f>
        <v>8.6830680173661367E-3</v>
      </c>
      <c r="AE35" s="18">
        <f>SUMIF($C$6:AD$6,AE$5,$C35:AD35)</f>
        <v>33034</v>
      </c>
      <c r="AF35" s="73">
        <f ca="1">SUMIF($C$6:AE$6,AF$5,$C35:AE35)</f>
        <v>32320</v>
      </c>
      <c r="AG35" s="18">
        <f ca="1">SUM(AF35-AE35)</f>
        <v>-714</v>
      </c>
      <c r="AH35" s="19">
        <f ca="1">IF(AG35=0,0,IF(AE35=0,1,AG35/AE35))</f>
        <v>-2.16140945692317E-2</v>
      </c>
      <c r="AI35" s="18">
        <f>+DD35</f>
        <v>8143</v>
      </c>
      <c r="AJ35" s="73">
        <f ca="1">OFFSET(DD35,0,14,1,1)</f>
        <v>8922</v>
      </c>
      <c r="AK35" s="18">
        <f ca="1">SUM(AJ35-AI35)</f>
        <v>779</v>
      </c>
      <c r="AL35" s="19">
        <f ca="1">IF(AK35=0,0,IF(AI35=0,1,AK35/AI35))</f>
        <v>9.5664988333538009E-2</v>
      </c>
      <c r="AM35" s="18">
        <f>SUMIF($C$6:AL$6,AM$5,$C35:AL35)</f>
        <v>41177</v>
      </c>
      <c r="AN35" s="73">
        <f ca="1">SUMIF($C$6:AM$6,AN$5,$C35:AM35)</f>
        <v>41242</v>
      </c>
      <c r="AO35" s="18">
        <f ca="1">SUM(AN35-AM35)</f>
        <v>65</v>
      </c>
      <c r="AP35" s="19">
        <f ca="1">IF(AO35=0,0,IF(AM35=0,1,AO35/AM35))</f>
        <v>1.5785511329140054E-3</v>
      </c>
      <c r="AQ35" s="18">
        <f>+DE35</f>
        <v>7927</v>
      </c>
      <c r="AR35" s="73">
        <f ca="1">OFFSET(DE35,0,14,1,1)</f>
        <v>8439</v>
      </c>
      <c r="AS35" s="18">
        <f ca="1">SUM(AR35-AQ35)</f>
        <v>512</v>
      </c>
      <c r="AT35" s="19">
        <f ca="1">IF(AS35=0,0,IF(AQ35=0,1,AS35/AQ35))</f>
        <v>6.458937807493377E-2</v>
      </c>
      <c r="AU35" s="18">
        <f>SUMIF($C$6:AT$6,AU$5,$C35:AT35)</f>
        <v>49104</v>
      </c>
      <c r="AV35" s="73">
        <f ca="1">SUMIF($C$6:AU$6,AV$5,$C35:AU35)</f>
        <v>49681</v>
      </c>
      <c r="AW35" s="18">
        <f ca="1">SUM(AV35-AU35)</f>
        <v>577</v>
      </c>
      <c r="AX35" s="19">
        <f ca="1">IF(AW35=0,0,IF(AU35=0,1,AW35/AU35))</f>
        <v>1.1750570218312153E-2</v>
      </c>
      <c r="AY35" s="18">
        <f>+DF35</f>
        <v>7434</v>
      </c>
      <c r="AZ35" s="73">
        <f ca="1">OFFSET(DF35,0,14,1,1)</f>
        <v>7974</v>
      </c>
      <c r="BA35" s="18">
        <f ca="1">SUM(AZ35-AY35)</f>
        <v>540</v>
      </c>
      <c r="BB35" s="19">
        <f ca="1">IF(BA35=0,0,IF(AY35=0,1,BA35/AY35))</f>
        <v>7.2639225181598058E-2</v>
      </c>
      <c r="BC35" s="18">
        <f>SUMIF($C$6:BB$6,BC$5,$C35:BB35)</f>
        <v>56538</v>
      </c>
      <c r="BD35" s="73">
        <f ca="1">SUMIF($C$6:BC$6,BD$5,$C35:BC35)</f>
        <v>57655</v>
      </c>
      <c r="BE35" s="18">
        <f ca="1">SUM(BD35-BC35)</f>
        <v>1117</v>
      </c>
      <c r="BF35" s="19">
        <f ca="1">IF(BE35=0,0,IF(BC35=0,1,BE35/BC35))</f>
        <v>1.9756623863596164E-2</v>
      </c>
      <c r="BG35" s="18">
        <f>+DG35</f>
        <v>7805</v>
      </c>
      <c r="BH35" s="73">
        <f ca="1">OFFSET(DG35,0,14,1,1)</f>
        <v>7938</v>
      </c>
      <c r="BI35" s="18">
        <f ca="1">SUM(BH35-BG35)</f>
        <v>133</v>
      </c>
      <c r="BJ35" s="19">
        <f ca="1">IF(BI35=0,0,IF(BG35=0,1,BI35/BG35))</f>
        <v>1.7040358744394617E-2</v>
      </c>
      <c r="BK35" s="18">
        <f>SUMIF($C$6:BJ$6,BK$5,$C35:BJ35)</f>
        <v>64343</v>
      </c>
      <c r="BL35" s="73">
        <f ca="1">SUMIF($C$6:BK$6,BL$5,$C35:BK35)</f>
        <v>65593</v>
      </c>
      <c r="BM35" s="18">
        <f ca="1">SUM(BL35-BK35)</f>
        <v>1250</v>
      </c>
      <c r="BN35" s="19">
        <f ca="1">IF(BM35=0,0,IF(BK35=0,1,BM35/BK35))</f>
        <v>1.9427132710628972E-2</v>
      </c>
      <c r="BO35" s="18">
        <f>+DH35</f>
        <v>8159</v>
      </c>
      <c r="BP35" s="73">
        <f ca="1">OFFSET(DH35,0,14,1,1)</f>
        <v>7785</v>
      </c>
      <c r="BQ35" s="18">
        <f ca="1">SUM(BP35-BO35)</f>
        <v>-374</v>
      </c>
      <c r="BR35" s="19">
        <f ca="1">IF(BQ35=0,0,IF(BO35=0,1,BQ35/BO35))</f>
        <v>-4.5838950851820076E-2</v>
      </c>
      <c r="BS35" s="18">
        <f>SUMIF($C$6:BR$6,BS$5,$C35:BR35)</f>
        <v>72502</v>
      </c>
      <c r="BT35" s="73">
        <f ca="1">SUMIF($C$6:BS$6,BT$5,$C35:BS35)</f>
        <v>73378</v>
      </c>
      <c r="BU35" s="18">
        <f ca="1">SUM(BT35-BS35)</f>
        <v>876</v>
      </c>
      <c r="BV35" s="19">
        <f ca="1">IF(BU35=0,0,IF(BS35=0,1,BU35/BS35))</f>
        <v>1.2082425312405175E-2</v>
      </c>
      <c r="BW35" s="18">
        <f>+DI35</f>
        <v>8278</v>
      </c>
      <c r="BX35" s="73">
        <f ca="1">OFFSET(DI35,0,14,1,1)</f>
        <v>8807</v>
      </c>
      <c r="BY35" s="18">
        <f ca="1">SUM(BX35-BW35)</f>
        <v>529</v>
      </c>
      <c r="BZ35" s="19">
        <f ca="1">IF(BY35=0,0,IF(BW35=0,1,BY35/BW35))</f>
        <v>6.3904324716114999E-2</v>
      </c>
      <c r="CA35" s="18">
        <f>SUMIF($C$6:BZ$6,CA$5,$C35:BZ35)</f>
        <v>80780</v>
      </c>
      <c r="CB35" s="73">
        <f ca="1">SUMIF($C$6:CA$6,CB$5,$C35:CA35)</f>
        <v>82185</v>
      </c>
      <c r="CC35" s="18">
        <f ca="1">SUM(CB35-CA35)</f>
        <v>1405</v>
      </c>
      <c r="CD35" s="19">
        <f ca="1">IF(CC35=0,0,IF(CA35=0,1,CC35/CA35))</f>
        <v>1.739291903936618E-2</v>
      </c>
      <c r="CE35" s="18">
        <f>+DJ35</f>
        <v>7894</v>
      </c>
      <c r="CF35" s="73">
        <f ca="1">OFFSET(DJ35,0,14,1,1)</f>
        <v>7625</v>
      </c>
      <c r="CG35" s="18">
        <f ca="1">SUM(CF35-CE35)</f>
        <v>-269</v>
      </c>
      <c r="CH35" s="19">
        <f ca="1">IF(CG35=0,0,IF(CE35=0,1,CG35/CE35))</f>
        <v>-3.4076513807955407E-2</v>
      </c>
      <c r="CI35" s="18">
        <f>SUMIF($C$6:CH$6,CI$5,$C35:CH35)</f>
        <v>88674</v>
      </c>
      <c r="CJ35" s="73">
        <f ca="1">SUMIF($C$6:CI$6,CJ$5,$C35:CI35)</f>
        <v>89810</v>
      </c>
      <c r="CK35" s="18">
        <f ca="1">SUM(CJ35-CI35)</f>
        <v>1136</v>
      </c>
      <c r="CL35" s="19">
        <f ca="1">IF(CK35=0,0,IF(CI35=0,1,CK35/CI35))</f>
        <v>1.2810970521235086E-2</v>
      </c>
      <c r="CM35" s="18">
        <f>+DK35</f>
        <v>7226</v>
      </c>
      <c r="CN35" s="73">
        <f ca="1">OFFSET(DK35,0,14,1,1)</f>
        <v>6735</v>
      </c>
      <c r="CO35" s="18">
        <f ca="1">SUM(CN35-CM35)</f>
        <v>-491</v>
      </c>
      <c r="CP35" s="19">
        <f ca="1">IF(CO35=0,0,IF(CM35=0,1,CO35/CM35))</f>
        <v>-6.7949072792693049E-2</v>
      </c>
      <c r="CQ35" s="18">
        <f>SUMIF($C$6:CP$6,CQ$5,$C35:CP35)</f>
        <v>95900</v>
      </c>
      <c r="CR35" s="73">
        <f ca="1">SUMIF($C$6:CQ$6,CR$5,$C35:CQ35)</f>
        <v>96545</v>
      </c>
      <c r="CS35" s="18">
        <f ca="1">SUM(CR35-CQ35)</f>
        <v>645</v>
      </c>
      <c r="CT35" s="19">
        <f ca="1">IF(CS35=0,0,IF(CQ35=0,1,CS35/CQ35))</f>
        <v>6.7257559958289886E-3</v>
      </c>
      <c r="CW35" t="s">
        <v>74</v>
      </c>
      <c r="CX35" t="s">
        <v>7</v>
      </c>
      <c r="CY35" s="7"/>
      <c r="CZ35" s="74">
        <f>SUMIF(IBA!$A$111:$A$116,'2011-2012'!CZ$7,IBA!D$111:D$116)</f>
        <v>7521</v>
      </c>
      <c r="DA35" s="74">
        <f>SUMIF(IBA!$A$111:$A$116,'2011-2012'!DA$7,IBA!E$111:E$116)</f>
        <v>7710</v>
      </c>
      <c r="DB35" s="74">
        <f>SUMIF(IBA!$A$111:$A$116,'2011-2012'!DB$7,IBA!F$111:F$116)</f>
        <v>9511</v>
      </c>
      <c r="DC35" s="74">
        <f>SUMIF(IBA!$A$111:$A$116,'2011-2012'!DC$7,IBA!G$111:G$116)</f>
        <v>8292</v>
      </c>
      <c r="DD35" s="74">
        <f>SUMIF(IBA!$A$111:$A$116,'2011-2012'!DD$7,IBA!H$111:H$116)</f>
        <v>8143</v>
      </c>
      <c r="DE35" s="74">
        <f>SUMIF(IBA!$A$111:$A$116,'2011-2012'!DE$7,IBA!I$111:I$116)</f>
        <v>7927</v>
      </c>
      <c r="DF35" s="74">
        <f>SUMIF(IBA!$A$111:$A$116,'2011-2012'!DF$7,IBA!J$111:J$116)</f>
        <v>7434</v>
      </c>
      <c r="DG35" s="74">
        <f>SUMIF(IBA!$A$111:$A$116,'2011-2012'!DG$7,IBA!K$111:K$116)</f>
        <v>7805</v>
      </c>
      <c r="DH35" s="74">
        <f>SUMIF(IBA!$A$111:$A$116,'2011-2012'!DH$7,IBA!L$111:L$116)</f>
        <v>8159</v>
      </c>
      <c r="DI35" s="74">
        <f>SUMIF(IBA!$A$111:$A$116,'2011-2012'!DI$7,IBA!M$111:M$116)</f>
        <v>8278</v>
      </c>
      <c r="DJ35" s="74">
        <f>SUMIF(IBA!$A$111:$A$116,'2011-2012'!DJ$7,IBA!N$111:N$116)</f>
        <v>7894</v>
      </c>
      <c r="DK35" s="74">
        <f>SUMIF(IBA!$A$111:$A$116,'2011-2012'!DK$7,IBA!O$111:O$116)</f>
        <v>7226</v>
      </c>
      <c r="DN35" s="74">
        <f>SUMIF(IBA!$A$111:$A$117,'2011-2012'!DN$7,IBA!D$111:D$117)</f>
        <v>7606</v>
      </c>
      <c r="DO35" s="74">
        <f>SUMIF(IBA!$A$111:$A$117,'2011-2012'!DO$7,IBA!E$111:E$117)</f>
        <v>7832</v>
      </c>
      <c r="DP35" s="74">
        <f>SUMIF(IBA!$A$111:$A$117,'2011-2012'!DP$7,IBA!F$111:F$117)</f>
        <v>8518</v>
      </c>
      <c r="DQ35" s="74">
        <f>SUMIF(IBA!$A$111:$A$117,'2011-2012'!DQ$7,IBA!G$111:G$117)</f>
        <v>8364</v>
      </c>
      <c r="DR35" s="74">
        <f>SUMIF(IBA!$A$111:$A$117,'2011-2012'!DR$7,IBA!H$111:H$117)</f>
        <v>8922</v>
      </c>
      <c r="DS35" s="74">
        <f>SUMIF(IBA!$A$111:$A$117,'2011-2012'!DS$7,IBA!I$111:I$117)</f>
        <v>8439</v>
      </c>
      <c r="DT35" s="74">
        <f>SUMIF(IBA!$A$111:$A$117,'2011-2012'!DT$7,IBA!J$111:J$117)</f>
        <v>7974</v>
      </c>
      <c r="DU35" s="74">
        <f>SUMIF(IBA!$A$111:$A$117,'2011-2012'!DU$7,IBA!K$111:K$117)</f>
        <v>7938</v>
      </c>
      <c r="DV35" s="74">
        <f>SUMIF(IBA!$A$111:$A$117,'2011-2012'!DV$7,IBA!L$111:L$117)</f>
        <v>7785</v>
      </c>
      <c r="DW35" s="74">
        <f>SUMIF(IBA!$A$111:$A$117,'2011-2012'!DW$7,IBA!M$111:M$117)</f>
        <v>8807</v>
      </c>
      <c r="DX35" s="74">
        <f>SUMIF(IBA!$A$111:$A$117,'2011-2012'!DX$7,IBA!N$111:N$117)</f>
        <v>7625</v>
      </c>
      <c r="DY35" s="74">
        <f>SUMIF(IBA!$A$111:$A$117,'2011-2012'!DY$7,IBA!O$111:O$117)</f>
        <v>6735</v>
      </c>
    </row>
    <row r="36" spans="1:130">
      <c r="A36" s="83"/>
      <c r="B36" s="26" t="s">
        <v>8</v>
      </c>
      <c r="C36" s="73">
        <f>+CZ36</f>
        <v>1104</v>
      </c>
      <c r="D36" s="73">
        <f ca="1">OFFSET(CZ36,0,14,1,1)</f>
        <v>1119</v>
      </c>
      <c r="E36" s="73">
        <f ca="1">SUM(D36-C36)</f>
        <v>15</v>
      </c>
      <c r="F36" s="19">
        <f ca="1">IF(E36=0,0,IF(C36=0,1,E36/C36))</f>
        <v>1.358695652173913E-2</v>
      </c>
      <c r="G36" s="73">
        <f>SUMIF($C$6:F$6,G$5,$C36:F36)</f>
        <v>1104</v>
      </c>
      <c r="H36" s="73">
        <f ca="1">SUMIF($C$6:G$6,H$5,$C36:G36)</f>
        <v>1119</v>
      </c>
      <c r="I36" s="73">
        <f ca="1">SUM(H36-G36)</f>
        <v>15</v>
      </c>
      <c r="J36" s="19">
        <f ca="1">IF(I36=0,0,IF(G36=0,1,I36/G36))</f>
        <v>1.358695652173913E-2</v>
      </c>
      <c r="K36" s="73">
        <f>+DA36</f>
        <v>1422</v>
      </c>
      <c r="L36" s="73">
        <f ca="1">OFFSET(DA36,0,14,1,1)</f>
        <v>1465</v>
      </c>
      <c r="M36" s="73">
        <f ca="1">SUM(L36-K36)</f>
        <v>43</v>
      </c>
      <c r="N36" s="19">
        <f ca="1">IF(M36=0,0,IF(K36=0,1,M36/K36))</f>
        <v>3.0239099859353025E-2</v>
      </c>
      <c r="O36" s="73">
        <f>SUMIF($C$6:N$6,O$5,$C36:N36)</f>
        <v>2526</v>
      </c>
      <c r="P36" s="73">
        <f ca="1">SUMIF($C$6:O$6,P$5,$C36:O36)</f>
        <v>2584</v>
      </c>
      <c r="Q36" s="73">
        <f ca="1">SUM(P36-O36)</f>
        <v>58</v>
      </c>
      <c r="R36" s="19">
        <f ca="1">IF(Q36=0,0,IF(O36=0,1,Q36/O36))</f>
        <v>2.2961203483768806E-2</v>
      </c>
      <c r="S36" s="73">
        <f>+DB36</f>
        <v>1428</v>
      </c>
      <c r="T36" s="73">
        <f ca="1">OFFSET(DB36,0,14,1,1)</f>
        <v>1292</v>
      </c>
      <c r="U36" s="73">
        <f ca="1">SUM(T36-S36)</f>
        <v>-136</v>
      </c>
      <c r="V36" s="19">
        <f ca="1">IF(U36=0,0,IF(S36=0,1,U36/S36))</f>
        <v>-9.5238095238095233E-2</v>
      </c>
      <c r="W36" s="73">
        <f>SUMIF($C$6:V$6,W$5,$C36:V36)</f>
        <v>3954</v>
      </c>
      <c r="X36" s="73">
        <f ca="1">SUMIF($C$6:W$6,X$5,$C36:W36)</f>
        <v>3876</v>
      </c>
      <c r="Y36" s="73">
        <f ca="1">SUM(X36-W36)</f>
        <v>-78</v>
      </c>
      <c r="Z36" s="19">
        <f ca="1">IF(Y36=0,0,IF(W36=0,1,Y36/W36))</f>
        <v>-1.9726858877086494E-2</v>
      </c>
      <c r="AA36" s="73">
        <f>+DC36</f>
        <v>1464</v>
      </c>
      <c r="AB36" s="73">
        <f ca="1">OFFSET(DC36,0,14,1,1)</f>
        <v>1607</v>
      </c>
      <c r="AC36" s="73">
        <f ca="1">SUM(AB36-AA36)</f>
        <v>143</v>
      </c>
      <c r="AD36" s="19">
        <f ca="1">IF(AC36=0,0,IF(AA36=0,1,AC36/AA36))</f>
        <v>9.7677595628415298E-2</v>
      </c>
      <c r="AE36" s="73">
        <f>SUMIF($C$6:AD$6,AE$5,$C36:AD36)</f>
        <v>5418</v>
      </c>
      <c r="AF36" s="73">
        <f ca="1">SUMIF($C$6:AE$6,AF$5,$C36:AE36)</f>
        <v>5483</v>
      </c>
      <c r="AG36" s="73">
        <f ca="1">SUM(AF36-AE36)</f>
        <v>65</v>
      </c>
      <c r="AH36" s="19">
        <f ca="1">IF(AG36=0,0,IF(AE36=0,1,AG36/AE36))</f>
        <v>1.199704688076781E-2</v>
      </c>
      <c r="AI36" s="73">
        <f>+DD36</f>
        <v>4157</v>
      </c>
      <c r="AJ36" s="73">
        <f ca="1">OFFSET(DD36,0,14,1,1)</f>
        <v>4378</v>
      </c>
      <c r="AK36" s="73">
        <f ca="1">SUM(AJ36-AI36)</f>
        <v>221</v>
      </c>
      <c r="AL36" s="19">
        <f ca="1">IF(AK36=0,0,IF(AI36=0,1,AK36/AI36))</f>
        <v>5.3163338946355547E-2</v>
      </c>
      <c r="AM36" s="73">
        <f>SUMIF($C$6:AL$6,AM$5,$C36:AL36)</f>
        <v>9575</v>
      </c>
      <c r="AN36" s="73">
        <f ca="1">SUMIF($C$6:AM$6,AN$5,$C36:AM36)</f>
        <v>9861</v>
      </c>
      <c r="AO36" s="73">
        <f ca="1">SUM(AN36-AM36)</f>
        <v>286</v>
      </c>
      <c r="AP36" s="19">
        <f ca="1">IF(AO36=0,0,IF(AM36=0,1,AO36/AM36))</f>
        <v>2.9869451697127937E-2</v>
      </c>
      <c r="AQ36" s="73">
        <f>+DE36</f>
        <v>6556</v>
      </c>
      <c r="AR36" s="73">
        <f ca="1">OFFSET(DE36,0,14,1,1)</f>
        <v>7083</v>
      </c>
      <c r="AS36" s="73">
        <f ca="1">SUM(AR36-AQ36)</f>
        <v>527</v>
      </c>
      <c r="AT36" s="19">
        <f ca="1">IF(AS36=0,0,IF(AQ36=0,1,AS36/AQ36))</f>
        <v>8.0384380719951187E-2</v>
      </c>
      <c r="AU36" s="73">
        <f>SUMIF($C$6:AT$6,AU$5,$C36:AT36)</f>
        <v>16131</v>
      </c>
      <c r="AV36" s="73">
        <f ca="1">SUMIF($C$6:AU$6,AV$5,$C36:AU36)</f>
        <v>16944</v>
      </c>
      <c r="AW36" s="73">
        <f ca="1">SUM(AV36-AU36)</f>
        <v>813</v>
      </c>
      <c r="AX36" s="19">
        <f ca="1">IF(AW36=0,0,IF(AU36=0,1,AW36/AU36))</f>
        <v>5.0399851218151388E-2</v>
      </c>
      <c r="AY36" s="73">
        <f>+DF36</f>
        <v>9338</v>
      </c>
      <c r="AZ36" s="73">
        <f ca="1">OFFSET(DF36,0,14,1,1)</f>
        <v>8361</v>
      </c>
      <c r="BA36" s="73">
        <f ca="1">SUM(AZ36-AY36)</f>
        <v>-977</v>
      </c>
      <c r="BB36" s="19">
        <f ca="1">IF(BA36=0,0,IF(AY36=0,1,BA36/AY36))</f>
        <v>-0.10462625829942172</v>
      </c>
      <c r="BC36" s="73">
        <f>SUMIF($C$6:BB$6,BC$5,$C36:BB36)</f>
        <v>25469</v>
      </c>
      <c r="BD36" s="73">
        <f ca="1">SUMIF($C$6:BC$6,BD$5,$C36:BC36)</f>
        <v>25305</v>
      </c>
      <c r="BE36" s="73">
        <f ca="1">SUM(BD36-BC36)</f>
        <v>-164</v>
      </c>
      <c r="BF36" s="19">
        <f ca="1">IF(BE36=0,0,IF(BC36=0,1,BE36/BC36))</f>
        <v>-6.4392005968039578E-3</v>
      </c>
      <c r="BG36" s="73">
        <f>+DG36</f>
        <v>9081</v>
      </c>
      <c r="BH36" s="73">
        <f ca="1">OFFSET(DG36,0,14,1,1)</f>
        <v>9347</v>
      </c>
      <c r="BI36" s="73">
        <f ca="1">SUM(BH36-BG36)</f>
        <v>266</v>
      </c>
      <c r="BJ36" s="19">
        <f ca="1">IF(BI36=0,0,IF(BG36=0,1,BI36/BG36))</f>
        <v>2.9291928201739897E-2</v>
      </c>
      <c r="BK36" s="73">
        <f>SUMIF($C$6:BJ$6,BK$5,$C36:BJ36)</f>
        <v>34550</v>
      </c>
      <c r="BL36" s="73">
        <f ca="1">SUMIF($C$6:BK$6,BL$5,$C36:BK36)</f>
        <v>34652</v>
      </c>
      <c r="BM36" s="73">
        <f ca="1">SUM(BL36-BK36)</f>
        <v>102</v>
      </c>
      <c r="BN36" s="19">
        <f ca="1">IF(BM36=0,0,IF(BK36=0,1,BM36/BK36))</f>
        <v>2.9522431259044863E-3</v>
      </c>
      <c r="BO36" s="73">
        <f>+DH36</f>
        <v>6206</v>
      </c>
      <c r="BP36" s="73">
        <f ca="1">OFFSET(DH36,0,14,1,1)</f>
        <v>5564</v>
      </c>
      <c r="BQ36" s="73">
        <f ca="1">SUM(BP36-BO36)</f>
        <v>-642</v>
      </c>
      <c r="BR36" s="19">
        <f ca="1">IF(BQ36=0,0,IF(BO36=0,1,BQ36/BO36))</f>
        <v>-0.10344827586206896</v>
      </c>
      <c r="BS36" s="73">
        <f>SUMIF($C$6:BR$6,BS$5,$C36:BR36)</f>
        <v>40756</v>
      </c>
      <c r="BT36" s="73">
        <f ca="1">SUMIF($C$6:BS$6,BT$5,$C36:BS36)</f>
        <v>40216</v>
      </c>
      <c r="BU36" s="73">
        <f ca="1">SUM(BT36-BS36)</f>
        <v>-540</v>
      </c>
      <c r="BV36" s="19">
        <f ca="1">IF(BU36=0,0,IF(BS36=0,1,BU36/BS36))</f>
        <v>-1.3249582883501816E-2</v>
      </c>
      <c r="BW36" s="73">
        <f>+DI36</f>
        <v>2958</v>
      </c>
      <c r="BX36" s="73">
        <f ca="1">OFFSET(DI36,0,14,1,1)</f>
        <v>2742</v>
      </c>
      <c r="BY36" s="73">
        <f ca="1">SUM(BX36-BW36)</f>
        <v>-216</v>
      </c>
      <c r="BZ36" s="19">
        <f ca="1">IF(BY36=0,0,IF(BW36=0,1,BY36/BW36))</f>
        <v>-7.3022312373225151E-2</v>
      </c>
      <c r="CA36" s="73">
        <f>SUMIF($C$6:BZ$6,CA$5,$C36:BZ36)</f>
        <v>43714</v>
      </c>
      <c r="CB36" s="73">
        <f ca="1">SUMIF($C$6:CA$6,CB$5,$C36:CA36)</f>
        <v>42958</v>
      </c>
      <c r="CC36" s="73">
        <f ca="1">SUM(CB36-CA36)</f>
        <v>-756</v>
      </c>
      <c r="CD36" s="19">
        <f ca="1">IF(CC36=0,0,IF(CA36=0,1,CC36/CA36))</f>
        <v>-1.7294230681246282E-2</v>
      </c>
      <c r="CE36" s="73">
        <f>+DJ36</f>
        <v>1269</v>
      </c>
      <c r="CF36" s="73">
        <f ca="1">OFFSET(DJ36,0,14,1,1)</f>
        <v>1272</v>
      </c>
      <c r="CG36" s="73">
        <f ca="1">SUM(CF36-CE36)</f>
        <v>3</v>
      </c>
      <c r="CH36" s="19">
        <f ca="1">IF(CG36=0,0,IF(CE36=0,1,CG36/CE36))</f>
        <v>2.3640661938534278E-3</v>
      </c>
      <c r="CI36" s="73">
        <f>SUMIF($C$6:CH$6,CI$5,$C36:CH36)</f>
        <v>44983</v>
      </c>
      <c r="CJ36" s="73">
        <f ca="1">SUMIF($C$6:CI$6,CJ$5,$C36:CI36)</f>
        <v>44230</v>
      </c>
      <c r="CK36" s="73">
        <f ca="1">SUM(CJ36-CI36)</f>
        <v>-753</v>
      </c>
      <c r="CL36" s="19">
        <f ca="1">IF(CK36=0,0,IF(CI36=0,1,CK36/CI36))</f>
        <v>-1.673965720383256E-2</v>
      </c>
      <c r="CM36" s="73">
        <f>+DK36</f>
        <v>856</v>
      </c>
      <c r="CN36" s="73">
        <f ca="1">OFFSET(DK36,0,14,1,1)</f>
        <v>972</v>
      </c>
      <c r="CO36" s="73">
        <f ca="1">SUM(CN36-CM36)</f>
        <v>116</v>
      </c>
      <c r="CP36" s="19">
        <f ca="1">IF(CO36=0,0,IF(CM36=0,1,CO36/CM36))</f>
        <v>0.13551401869158877</v>
      </c>
      <c r="CQ36" s="73">
        <f>SUMIF($C$6:CP$6,CQ$5,$C36:CP36)</f>
        <v>45839</v>
      </c>
      <c r="CR36" s="73">
        <f ca="1">SUMIF($C$6:CQ$6,CR$5,$C36:CQ36)</f>
        <v>45202</v>
      </c>
      <c r="CS36" s="73">
        <f ca="1">SUM(CR36-CQ36)</f>
        <v>-637</v>
      </c>
      <c r="CT36" s="19">
        <f ca="1">IF(CS36=0,0,IF(CQ36=0,1,CS36/CQ36))</f>
        <v>-1.3896463709941317E-2</v>
      </c>
      <c r="CW36" t="s">
        <v>74</v>
      </c>
      <c r="CX36" t="s">
        <v>8</v>
      </c>
      <c r="CY36" s="7"/>
      <c r="CZ36" s="74">
        <f>SUMIF(IBA!$A$129:$A$139,'2011-2012'!CZ$7,IBA!D$129:D$139)</f>
        <v>1104</v>
      </c>
      <c r="DA36" s="74">
        <f>SUMIF(IBA!$A$129:$A$139,'2011-2012'!DA$7,IBA!E$129:E$139)</f>
        <v>1422</v>
      </c>
      <c r="DB36" s="74">
        <f>SUMIF(IBA!$A$129:$A$139,'2011-2012'!DB$7,IBA!F$129:F$139)</f>
        <v>1428</v>
      </c>
      <c r="DC36" s="74">
        <f>SUMIF(IBA!$A$129:$A$139,'2011-2012'!DC$7,IBA!G$129:G$139)</f>
        <v>1464</v>
      </c>
      <c r="DD36" s="74">
        <f>SUMIF(IBA!$A$129:$A$139,'2011-2012'!DD$7,IBA!H$129:H$139)</f>
        <v>4157</v>
      </c>
      <c r="DE36" s="74">
        <f>SUMIF(IBA!$A$129:$A$139,'2011-2012'!DE$7,IBA!I$129:I$139)</f>
        <v>6556</v>
      </c>
      <c r="DF36" s="74">
        <f>SUMIF(IBA!$A$129:$A$139,'2011-2012'!DF$7,IBA!J$129:J$139)</f>
        <v>9338</v>
      </c>
      <c r="DG36" s="74">
        <f>SUMIF(IBA!$A$129:$A$139,'2011-2012'!DG$7,IBA!K$129:K$139)</f>
        <v>9081</v>
      </c>
      <c r="DH36" s="74">
        <f>SUMIF(IBA!$A$129:$A$139,'2011-2012'!DH$7,IBA!L$129:L$139)</f>
        <v>6206</v>
      </c>
      <c r="DI36" s="74">
        <f>SUMIF(IBA!$A$129:$A$139,'2011-2012'!DI$7,IBA!M$129:M$139)</f>
        <v>2958</v>
      </c>
      <c r="DJ36" s="74">
        <f>SUMIF(IBA!$A$129:$A$139,'2011-2012'!DJ$7,IBA!N$129:N$139)</f>
        <v>1269</v>
      </c>
      <c r="DK36" s="74">
        <f>SUMIF(IBA!$A$129:$A$139,'2011-2012'!DK$7,IBA!O$129:O$139)</f>
        <v>856</v>
      </c>
      <c r="DN36" s="74">
        <f>SUMIF(IBA!$A$129:$A$139,'2011-2012'!DN$7,IBA!D$129:D$139)</f>
        <v>1119</v>
      </c>
      <c r="DO36" s="74">
        <f>SUMIF(IBA!$A$129:$A$139,'2011-2012'!DO$7,IBA!E$129:E$139)</f>
        <v>1465</v>
      </c>
      <c r="DP36" s="74">
        <f>SUMIF(IBA!$A$129:$A$139,'2011-2012'!DP$7,IBA!F$129:F$139)</f>
        <v>1292</v>
      </c>
      <c r="DQ36" s="74">
        <f>SUMIF(IBA!$A$129:$A$139,'2011-2012'!DQ$7,IBA!G$129:G$139)</f>
        <v>1607</v>
      </c>
      <c r="DR36" s="74">
        <f>SUMIF(IBA!$A$129:$A$139,'2011-2012'!DR$7,IBA!H$129:H$139)</f>
        <v>4378</v>
      </c>
      <c r="DS36" s="74">
        <f>SUMIF(IBA!$A$129:$A$139,'2011-2012'!DS$7,IBA!I$129:I$139)</f>
        <v>7083</v>
      </c>
      <c r="DT36" s="74">
        <f>SUMIF(IBA!$A$129:$A$139,'2011-2012'!DT$7,IBA!J$129:J$139)</f>
        <v>8361</v>
      </c>
      <c r="DU36" s="74">
        <f>SUMIF(IBA!$A$129:$A$139,'2011-2012'!DU$7,IBA!K$129:K$139)</f>
        <v>9347</v>
      </c>
      <c r="DV36" s="74">
        <f>SUMIF(IBA!$A$129:$A$139,'2011-2012'!DV$7,IBA!L$129:L$139)</f>
        <v>5564</v>
      </c>
      <c r="DW36" s="74">
        <f>SUMIF(IBA!$A$129:$A$139,'2011-2012'!DW$7,IBA!M$129:M$139)</f>
        <v>2742</v>
      </c>
      <c r="DX36" s="74">
        <f>SUMIF(IBA!$A$129:$A$139,'2011-2012'!DX$7,IBA!N$129:N$139)</f>
        <v>1272</v>
      </c>
      <c r="DY36" s="74">
        <f>SUMIF(IBA!$A$129:$A$139,'2011-2012'!DY$7,IBA!O$129:O$139)</f>
        <v>972</v>
      </c>
    </row>
    <row r="37" spans="1:130" s="7" customFormat="1">
      <c r="A37" s="75"/>
      <c r="B37" s="24" t="s">
        <v>9</v>
      </c>
      <c r="C37" s="12">
        <f>+SUM(C34:C36)</f>
        <v>142565</v>
      </c>
      <c r="D37" s="86">
        <f ca="1">+SUM(D34:D36)</f>
        <v>144483</v>
      </c>
      <c r="E37" s="12">
        <f ca="1">SUM(E34:E36)</f>
        <v>1918</v>
      </c>
      <c r="F37" s="13">
        <f ca="1">IF(E37=0,0,IF(C37=0,1,E37/C37))</f>
        <v>1.3453512432925332E-2</v>
      </c>
      <c r="G37" s="12">
        <f>SUM(G34:G36)</f>
        <v>142565</v>
      </c>
      <c r="H37" s="86">
        <f ca="1">SUM(H34:H36)</f>
        <v>144483</v>
      </c>
      <c r="I37" s="12">
        <f ca="1">SUM(I34:I36)</f>
        <v>1918</v>
      </c>
      <c r="J37" s="13">
        <f ca="1">IF(I37=0,0,IF(G37=0,1,I37/G37))</f>
        <v>1.3453512432925332E-2</v>
      </c>
      <c r="K37" s="12">
        <f>+SUM(K34:K36)</f>
        <v>133542</v>
      </c>
      <c r="L37" s="86">
        <f ca="1">+SUM(L34:L36)</f>
        <v>145466</v>
      </c>
      <c r="M37" s="12">
        <f ca="1">SUM(M34:M36)</f>
        <v>11924</v>
      </c>
      <c r="N37" s="13">
        <f ca="1">IF(M37=0,0,IF(K37=0,1,M37/K37))</f>
        <v>8.9290260741938868E-2</v>
      </c>
      <c r="O37" s="12">
        <f>SUM(O34:O36)</f>
        <v>276107</v>
      </c>
      <c r="P37" s="86">
        <f ca="1">SUM(P34:P36)</f>
        <v>289949</v>
      </c>
      <c r="Q37" s="12">
        <f ca="1">SUM(Q34:Q36)</f>
        <v>13842</v>
      </c>
      <c r="R37" s="13">
        <f ca="1">IF(Q37=0,0,IF(O37=0,1,Q37/O37))</f>
        <v>5.0132738394897632E-2</v>
      </c>
      <c r="S37" s="12">
        <f>+SUM(S34:S36)</f>
        <v>153543</v>
      </c>
      <c r="T37" s="86">
        <f ca="1">+SUM(T34:T36)</f>
        <v>164217</v>
      </c>
      <c r="U37" s="12">
        <f ca="1">SUM(U34:U36)</f>
        <v>10674</v>
      </c>
      <c r="V37" s="13">
        <f ca="1">IF(U37=0,0,IF(S37=0,1,U37/S37))</f>
        <v>6.9517985189816528E-2</v>
      </c>
      <c r="W37" s="12">
        <f>SUM(W34:W36)</f>
        <v>429650</v>
      </c>
      <c r="X37" s="86">
        <f ca="1">SUM(X34:X36)</f>
        <v>454166</v>
      </c>
      <c r="Y37" s="12">
        <f ca="1">SUM(Y34:Y36)</f>
        <v>24516</v>
      </c>
      <c r="Z37" s="13">
        <f ca="1">IF(Y37=0,0,IF(W37=0,1,Y37/W37))</f>
        <v>5.7060397998370767E-2</v>
      </c>
      <c r="AA37" s="12">
        <f>+SUM(AA34:AA36)</f>
        <v>159989</v>
      </c>
      <c r="AB37" s="86">
        <f ca="1">+SUM(AB34:AB36)</f>
        <v>165525</v>
      </c>
      <c r="AC37" s="12">
        <f ca="1">SUM(AC34:AC36)</f>
        <v>5536</v>
      </c>
      <c r="AD37" s="13">
        <f ca="1">IF(AC37=0,0,IF(AA37=0,1,AC37/AA37))</f>
        <v>3.4602378913550308E-2</v>
      </c>
      <c r="AE37" s="12">
        <f>SUM(AE34:AE36)</f>
        <v>589639</v>
      </c>
      <c r="AF37" s="86">
        <f ca="1">SUM(AF34:AF36)</f>
        <v>619691</v>
      </c>
      <c r="AG37" s="12">
        <f ca="1">SUM(AG34:AG36)</f>
        <v>30052</v>
      </c>
      <c r="AH37" s="13">
        <f ca="1">IF(AG37=0,0,IF(AE37=0,1,AG37/AE37))</f>
        <v>5.0966777977711784E-2</v>
      </c>
      <c r="AI37" s="12">
        <f>+SUM(AI34:AI36)</f>
        <v>169691</v>
      </c>
      <c r="AJ37" s="86">
        <f ca="1">+SUM(AJ34:AJ36)</f>
        <v>175757</v>
      </c>
      <c r="AK37" s="12">
        <f ca="1">SUM(AK34:AK36)</f>
        <v>6066</v>
      </c>
      <c r="AL37" s="13">
        <f ca="1">IF(AK37=0,0,IF(AI37=0,1,AK37/AI37))</f>
        <v>3.5747328968536926E-2</v>
      </c>
      <c r="AM37" s="12">
        <f>SUM(AM34:AM36)</f>
        <v>759330</v>
      </c>
      <c r="AN37" s="86">
        <f ca="1">SUM(AN34:AN36)</f>
        <v>795448</v>
      </c>
      <c r="AO37" s="12">
        <f ca="1">SUM(AO34:AO36)</f>
        <v>36118</v>
      </c>
      <c r="AP37" s="13">
        <f ca="1">IF(AO37=0,0,IF(AM37=0,1,AO37/AM37))</f>
        <v>4.7565617057142483E-2</v>
      </c>
      <c r="AQ37" s="12">
        <f>+SUM(AQ34:AQ36)</f>
        <v>175274</v>
      </c>
      <c r="AR37" s="86">
        <f ca="1">+SUM(AR34:AR36)</f>
        <v>180040</v>
      </c>
      <c r="AS37" s="12">
        <f ca="1">SUM(AS34:AS36)</f>
        <v>4766</v>
      </c>
      <c r="AT37" s="13">
        <f ca="1">IF(AS37=0,0,IF(AQ37=0,1,AS37/AQ37))</f>
        <v>2.7191711263507421E-2</v>
      </c>
      <c r="AU37" s="12">
        <f>SUM(AU34:AU36)</f>
        <v>934604</v>
      </c>
      <c r="AV37" s="86">
        <f ca="1">SUM(AV34:AV36)</f>
        <v>975488</v>
      </c>
      <c r="AW37" s="12">
        <f ca="1">SUM(AW34:AW36)</f>
        <v>40884</v>
      </c>
      <c r="AX37" s="13">
        <f ca="1">IF(AW37=0,0,IF(AU37=0,1,AW37/AU37))</f>
        <v>4.3744730388485392E-2</v>
      </c>
      <c r="AY37" s="12">
        <f>+SUM(AY34:AY36)</f>
        <v>193634</v>
      </c>
      <c r="AZ37" s="86">
        <f ca="1">+SUM(AZ34:AZ36)</f>
        <v>199616</v>
      </c>
      <c r="BA37" s="12">
        <f ca="1">SUM(BA34:BA36)</f>
        <v>5982</v>
      </c>
      <c r="BB37" s="13">
        <f ca="1">IF(BA37=0,0,IF(AY37=0,1,BA37/AY37))</f>
        <v>3.0893334848218806E-2</v>
      </c>
      <c r="BC37" s="12">
        <f>SUM(BC34:BC36)</f>
        <v>1128238</v>
      </c>
      <c r="BD37" s="86">
        <f ca="1">SUM(BD34:BD36)</f>
        <v>1175104</v>
      </c>
      <c r="BE37" s="12">
        <f ca="1">SUM(BE34:BE36)</f>
        <v>46866</v>
      </c>
      <c r="BF37" s="13">
        <f ca="1">IF(BE37=0,0,IF(BC37=0,1,BE37/BC37))</f>
        <v>4.1539107883265765E-2</v>
      </c>
      <c r="BG37" s="12">
        <f>+SUM(BG34:BG36)</f>
        <v>198364</v>
      </c>
      <c r="BH37" s="86">
        <f ca="1">+SUM(BH34:BH36)</f>
        <v>200704</v>
      </c>
      <c r="BI37" s="12">
        <f ca="1">SUM(BI34:BI36)</f>
        <v>2340</v>
      </c>
      <c r="BJ37" s="13">
        <f ca="1">IF(BI37=0,0,IF(BG37=0,1,BI37/BG37))</f>
        <v>1.179649533181424E-2</v>
      </c>
      <c r="BK37" s="12">
        <f>SUM(BK34:BK36)</f>
        <v>1326602</v>
      </c>
      <c r="BL37" s="86">
        <f ca="1">SUM(BL34:BL36)</f>
        <v>1375808</v>
      </c>
      <c r="BM37" s="12">
        <f ca="1">SUM(BM34:BM36)</f>
        <v>49206</v>
      </c>
      <c r="BN37" s="13">
        <f ca="1">IF(BM37=0,0,IF(BK37=0,1,BM37/BK37))</f>
        <v>3.7091757738945061E-2</v>
      </c>
      <c r="BO37" s="12">
        <f>+SUM(BO34:BO36)</f>
        <v>177752</v>
      </c>
      <c r="BP37" s="86">
        <f ca="1">+SUM(BP34:BP36)</f>
        <v>183194</v>
      </c>
      <c r="BQ37" s="12">
        <f ca="1">SUM(BQ34:BQ36)</f>
        <v>5442</v>
      </c>
      <c r="BR37" s="13">
        <f ca="1">IF(BQ37=0,0,IF(BO37=0,1,BQ37/BO37))</f>
        <v>3.0615689274944867E-2</v>
      </c>
      <c r="BS37" s="12">
        <f>SUM(BS34:BS36)</f>
        <v>1504354</v>
      </c>
      <c r="BT37" s="86">
        <f ca="1">SUM(BT34:BT36)</f>
        <v>1559002</v>
      </c>
      <c r="BU37" s="12">
        <f ca="1">SUM(BU34:BU36)</f>
        <v>54648</v>
      </c>
      <c r="BV37" s="13">
        <f ca="1">IF(BU37=0,0,IF(BS37=0,1,BU37/BS37))</f>
        <v>3.6326556116445995E-2</v>
      </c>
      <c r="BW37" s="12">
        <f>+SUM(BW34:BW36)</f>
        <v>171614</v>
      </c>
      <c r="BX37" s="86">
        <f ca="1">+SUM(BX34:BX36)</f>
        <v>177939</v>
      </c>
      <c r="BY37" s="12">
        <f ca="1">SUM(BY34:BY36)</f>
        <v>6325</v>
      </c>
      <c r="BZ37" s="13">
        <f ca="1">IF(BY37=0,0,IF(BW37=0,1,BY37/BW37))</f>
        <v>3.6855967461862087E-2</v>
      </c>
      <c r="CA37" s="12">
        <f>SUM(CA34:CA36)</f>
        <v>1675968</v>
      </c>
      <c r="CB37" s="86">
        <f ca="1">SUM(CB34:CB36)</f>
        <v>1736941</v>
      </c>
      <c r="CC37" s="12">
        <f ca="1">SUM(CC34:CC36)</f>
        <v>60973</v>
      </c>
      <c r="CD37" s="13">
        <f ca="1">IF(CC37=0,0,IF(CA37=0,1,CC37/CA37))</f>
        <v>3.6380766219880095E-2</v>
      </c>
      <c r="CE37" s="12">
        <f>+SUM(CE34:CE36)</f>
        <v>157577</v>
      </c>
      <c r="CF37" s="86">
        <f ca="1">+SUM(CF34:CF36)</f>
        <v>163966</v>
      </c>
      <c r="CG37" s="12">
        <f ca="1">SUM(CG34:CG36)</f>
        <v>6389</v>
      </c>
      <c r="CH37" s="13">
        <f ca="1">IF(CG37=0,0,IF(CE37=0,1,CG37/CE37))</f>
        <v>4.0545257239317921E-2</v>
      </c>
      <c r="CI37" s="12">
        <f>SUM(CI34:CI36)</f>
        <v>1833545</v>
      </c>
      <c r="CJ37" s="86">
        <f ca="1">SUM(CJ34:CJ36)</f>
        <v>1900907</v>
      </c>
      <c r="CK37" s="12">
        <f ca="1">SUM(CK34:CK36)</f>
        <v>67362</v>
      </c>
      <c r="CL37" s="13">
        <f ca="1">IF(CK37=0,0,IF(CI37=0,1,CK37/CI37))</f>
        <v>3.6738667444758649E-2</v>
      </c>
      <c r="CM37" s="12">
        <f>+SUM(CM34:CM36)</f>
        <v>164523</v>
      </c>
      <c r="CN37" s="86">
        <f ca="1">+SUM(CN34:CN36)</f>
        <v>169542</v>
      </c>
      <c r="CO37" s="12">
        <f ca="1">SUM(CO34:CO36)</f>
        <v>5019</v>
      </c>
      <c r="CP37" s="13">
        <f ca="1">IF(CO37=0,0,IF(CM37=0,1,CO37/CM37))</f>
        <v>3.0506372969128937E-2</v>
      </c>
      <c r="CQ37" s="12">
        <f>SUM(CQ34:CQ36)</f>
        <v>1998068</v>
      </c>
      <c r="CR37" s="86">
        <f ca="1">SUM(CR34:CR36)</f>
        <v>2070449</v>
      </c>
      <c r="CS37" s="12">
        <f ca="1">SUM(CS34:CS36)</f>
        <v>72381</v>
      </c>
      <c r="CT37" s="13">
        <f ca="1">IF(CS37=0,0,IF(CQ37=0,1,CS37/CQ37))</f>
        <v>3.6225493827036916E-2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176625</v>
      </c>
      <c r="D39" s="73">
        <f ca="1">OFFSET(CZ39,0,14,1,1)</f>
        <v>163824</v>
      </c>
      <c r="E39" s="18">
        <f ca="1">SUM(D39-C39)</f>
        <v>-12801</v>
      </c>
      <c r="F39" s="19">
        <f ca="1">IF(E39=0,0,IF(C39=0,1,E39/C39))</f>
        <v>-7.2475583864118898E-2</v>
      </c>
      <c r="G39" s="18">
        <f>SUMIF($C$6:F$6,G$5,$C39:F39)</f>
        <v>176625</v>
      </c>
      <c r="H39" s="73">
        <f ca="1">SUMIF($C$6:G$6,H$5,$C39:G39)</f>
        <v>163824</v>
      </c>
      <c r="I39" s="18">
        <f ca="1">SUM(H39-G39)</f>
        <v>-12801</v>
      </c>
      <c r="J39" s="19">
        <f ca="1">IF(I39=0,0,IF(G39=0,1,I39/G39))</f>
        <v>-7.2475583864118898E-2</v>
      </c>
      <c r="K39" s="18">
        <f>+DA39</f>
        <v>160610</v>
      </c>
      <c r="L39" s="73">
        <f ca="1">OFFSET(DA39,0,14,1,1)</f>
        <v>163458</v>
      </c>
      <c r="M39" s="18">
        <f ca="1">SUM(L39-K39)</f>
        <v>2848</v>
      </c>
      <c r="N39" s="19">
        <f ca="1">IF(M39=0,0,IF(K39=0,1,M39/K39))</f>
        <v>1.7732395243135544E-2</v>
      </c>
      <c r="O39" s="18">
        <f>SUMIF($C$6:N$6,O$5,$C39:N39)</f>
        <v>337235</v>
      </c>
      <c r="P39" s="73">
        <f ca="1">SUMIF($C$6:O$6,P$5,$C39:O39)</f>
        <v>327282</v>
      </c>
      <c r="Q39" s="18">
        <f ca="1">SUM(P39-O39)</f>
        <v>-9953</v>
      </c>
      <c r="R39" s="19">
        <f ca="1">IF(Q39=0,0,IF(O39=0,1,Q39/O39))</f>
        <v>-2.9513543967856243E-2</v>
      </c>
      <c r="S39" s="18">
        <f>+DB39</f>
        <v>186402</v>
      </c>
      <c r="T39" s="73">
        <f ca="1">OFFSET(DB39,0,14,1,1)</f>
        <v>170869</v>
      </c>
      <c r="U39" s="18">
        <f ca="1">SUM(T39-S39)</f>
        <v>-15533</v>
      </c>
      <c r="V39" s="19">
        <f ca="1">IF(U39=0,0,IF(S39=0,1,U39/S39))</f>
        <v>-8.3330650958680696E-2</v>
      </c>
      <c r="W39" s="18">
        <f>SUMIF($C$6:V$6,W$5,$C39:V39)</f>
        <v>523637</v>
      </c>
      <c r="X39" s="73">
        <f ca="1">SUMIF($C$6:W$6,X$5,$C39:W39)</f>
        <v>498151</v>
      </c>
      <c r="Y39" s="18">
        <f ca="1">SUM(X39-W39)</f>
        <v>-25486</v>
      </c>
      <c r="Z39" s="19">
        <f ca="1">IF(Y39=0,0,IF(W39=0,1,Y39/W39))</f>
        <v>-4.8671121406623288E-2</v>
      </c>
      <c r="AA39" s="18">
        <f>+DC39</f>
        <v>192455</v>
      </c>
      <c r="AB39" s="73">
        <f ca="1">OFFSET(DC39,0,14,1,1)</f>
        <v>180259</v>
      </c>
      <c r="AC39" s="18">
        <f ca="1">SUM(AB39-AA39)</f>
        <v>-12196</v>
      </c>
      <c r="AD39" s="19">
        <f ca="1">IF(AC39=0,0,IF(AA39=0,1,AC39/AA39))</f>
        <v>-6.3370658075913855E-2</v>
      </c>
      <c r="AE39" s="18">
        <f>SUMIF($C$6:AD$6,AE$5,$C39:AD39)</f>
        <v>716092</v>
      </c>
      <c r="AF39" s="73">
        <f ca="1">SUMIF($C$6:AE$6,AF$5,$C39:AE39)</f>
        <v>678410</v>
      </c>
      <c r="AG39" s="18">
        <f ca="1">SUM(AF39-AE39)</f>
        <v>-37682</v>
      </c>
      <c r="AH39" s="19">
        <f ca="1">IF(AG39=0,0,IF(AE39=0,1,AG39/AE39))</f>
        <v>-5.262173016874927E-2</v>
      </c>
      <c r="AI39" s="18">
        <f>+DD39</f>
        <v>204866</v>
      </c>
      <c r="AJ39" s="73">
        <f ca="1">OFFSET(DD39,0,14,1,1)</f>
        <v>192760</v>
      </c>
      <c r="AK39" s="18">
        <f ca="1">SUM(AJ39-AI39)</f>
        <v>-12106</v>
      </c>
      <c r="AL39" s="19">
        <f ca="1">IF(AK39=0,0,IF(AI39=0,1,AK39/AI39))</f>
        <v>-5.9092284712934311E-2</v>
      </c>
      <c r="AM39" s="18">
        <f>SUMIF($C$6:AL$6,AM$5,$C39:AL39)</f>
        <v>920958</v>
      </c>
      <c r="AN39" s="73">
        <f ca="1">SUMIF($C$6:AM$6,AN$5,$C39:AM39)</f>
        <v>871170</v>
      </c>
      <c r="AO39" s="18">
        <f ca="1">SUM(AN39-AM39)</f>
        <v>-49788</v>
      </c>
      <c r="AP39" s="19">
        <f ca="1">IF(AO39=0,0,IF(AM39=0,1,AO39/AM39))</f>
        <v>-5.4061097248734473E-2</v>
      </c>
      <c r="AQ39" s="18">
        <f>+DE39</f>
        <v>204289</v>
      </c>
      <c r="AR39" s="73">
        <f ca="1">OFFSET(DE39,0,14,1,1)</f>
        <v>195219</v>
      </c>
      <c r="AS39" s="18">
        <f ca="1">SUM(AR39-AQ39)</f>
        <v>-9070</v>
      </c>
      <c r="AT39" s="19">
        <f ca="1">IF(AS39=0,0,IF(AQ39=0,1,AS39/AQ39))</f>
        <v>-4.4397887306707656E-2</v>
      </c>
      <c r="AU39" s="18">
        <f>SUMIF($C$6:AT$6,AU$5,$C39:AT39)</f>
        <v>1125247</v>
      </c>
      <c r="AV39" s="73">
        <f ca="1">SUMIF($C$6:AU$6,AV$5,$C39:AU39)</f>
        <v>1066389</v>
      </c>
      <c r="AW39" s="18">
        <f ca="1">SUM(AV39-AU39)</f>
        <v>-58858</v>
      </c>
      <c r="AX39" s="19">
        <f ca="1">IF(AW39=0,0,IF(AU39=0,1,AW39/AU39))</f>
        <v>-5.2306737987304119E-2</v>
      </c>
      <c r="AY39" s="18">
        <f>+DF39</f>
        <v>201310</v>
      </c>
      <c r="AZ39" s="73">
        <f ca="1">OFFSET(DF39,0,14,1,1)</f>
        <v>193743</v>
      </c>
      <c r="BA39" s="18">
        <f ca="1">SUM(AZ39-AY39)</f>
        <v>-7567</v>
      </c>
      <c r="BB39" s="19">
        <f ca="1">IF(BA39=0,0,IF(AY39=0,1,BA39/AY39))</f>
        <v>-3.7588793403208982E-2</v>
      </c>
      <c r="BC39" s="18">
        <f>SUMIF($C$6:BB$6,BC$5,$C39:BB39)</f>
        <v>1326557</v>
      </c>
      <c r="BD39" s="73">
        <f ca="1">SUMIF($C$6:BC$6,BD$5,$C39:BC39)</f>
        <v>1260132</v>
      </c>
      <c r="BE39" s="18">
        <f ca="1">SUM(BD39-BC39)</f>
        <v>-66425</v>
      </c>
      <c r="BF39" s="19">
        <f ca="1">IF(BE39=0,0,IF(BC39=0,1,BE39/BC39))</f>
        <v>-5.0073234697039025E-2</v>
      </c>
      <c r="BG39" s="18">
        <f>+DG39</f>
        <v>207954</v>
      </c>
      <c r="BH39" s="73">
        <f ca="1">OFFSET(DG39,0,14,1,1)</f>
        <v>204631</v>
      </c>
      <c r="BI39" s="18">
        <f ca="1">SUM(BH39-BG39)</f>
        <v>-3323</v>
      </c>
      <c r="BJ39" s="19">
        <f ca="1">IF(BI39=0,0,IF(BG39=0,1,BI39/BG39))</f>
        <v>-1.5979495465343298E-2</v>
      </c>
      <c r="BK39" s="18">
        <f>SUMIF($C$6:BJ$6,BK$5,$C39:BJ39)</f>
        <v>1534511</v>
      </c>
      <c r="BL39" s="73">
        <f ca="1">SUMIF($C$6:BK$6,BL$5,$C39:BK39)</f>
        <v>1464763</v>
      </c>
      <c r="BM39" s="18">
        <f ca="1">SUM(BL39-BK39)</f>
        <v>-69748</v>
      </c>
      <c r="BN39" s="19">
        <f ca="1">IF(BM39=0,0,IF(BK39=0,1,BM39/BK39))</f>
        <v>-4.5452916271046605E-2</v>
      </c>
      <c r="BO39" s="18">
        <f>+DH39</f>
        <v>200578</v>
      </c>
      <c r="BP39" s="73">
        <f ca="1">OFFSET(DH39,0,14,1,1)</f>
        <v>188558</v>
      </c>
      <c r="BQ39" s="18">
        <f ca="1">SUM(BP39-BO39)</f>
        <v>-12020</v>
      </c>
      <c r="BR39" s="19">
        <f ca="1">IF(BQ39=0,0,IF(BO39=0,1,BQ39/BO39))</f>
        <v>-5.9926811514722449E-2</v>
      </c>
      <c r="BS39" s="18">
        <f>SUMIF($C$6:BR$6,BS$5,$C39:BR39)</f>
        <v>1735089</v>
      </c>
      <c r="BT39" s="73">
        <f ca="1">SUMIF($C$6:BS$6,BT$5,$C39:BS39)</f>
        <v>1653321</v>
      </c>
      <c r="BU39" s="18">
        <f ca="1">SUM(BT39-BS39)</f>
        <v>-81768</v>
      </c>
      <c r="BV39" s="19">
        <f ca="1">IF(BU39=0,0,IF(BS39=0,1,BU39/BS39))</f>
        <v>-4.7126112839168482E-2</v>
      </c>
      <c r="BW39" s="18">
        <f>+DI39</f>
        <v>194987</v>
      </c>
      <c r="BX39" s="73">
        <f ca="1">OFFSET(DI39,0,14,1,1)</f>
        <v>193222</v>
      </c>
      <c r="BY39" s="18">
        <f ca="1">SUM(BX39-BW39)</f>
        <v>-1765</v>
      </c>
      <c r="BZ39" s="19">
        <f ca="1">IF(BY39=0,0,IF(BW39=0,1,BY39/BW39))</f>
        <v>-9.0518855103160732E-3</v>
      </c>
      <c r="CA39" s="18">
        <f>SUMIF($C$6:BZ$6,CA$5,$C39:BZ39)</f>
        <v>1930076</v>
      </c>
      <c r="CB39" s="73">
        <f ca="1">SUMIF($C$6:CA$6,CB$5,$C39:CA39)</f>
        <v>1846543</v>
      </c>
      <c r="CC39" s="18">
        <f ca="1">SUM(CB39-CA39)</f>
        <v>-83533</v>
      </c>
      <c r="CD39" s="19">
        <f ca="1">IF(CC39=0,0,IF(CA39=0,1,CC39/CA39))</f>
        <v>-4.3279642874166614E-2</v>
      </c>
      <c r="CE39" s="18">
        <f>+DJ39</f>
        <v>185161</v>
      </c>
      <c r="CF39" s="73">
        <f ca="1">OFFSET(DJ39,0,14,1,1)</f>
        <v>188671</v>
      </c>
      <c r="CG39" s="18">
        <f ca="1">SUM(CF39-CE39)</f>
        <v>3510</v>
      </c>
      <c r="CH39" s="19">
        <f ca="1">IF(CG39=0,0,IF(CE39=0,1,CG39/CE39))</f>
        <v>1.8956475715728473E-2</v>
      </c>
      <c r="CI39" s="18">
        <f>SUMIF($C$6:CH$6,CI$5,$C39:CH39)</f>
        <v>2115237</v>
      </c>
      <c r="CJ39" s="73">
        <f ca="1">SUMIF($C$6:CI$6,CJ$5,$C39:CI39)</f>
        <v>2035214</v>
      </c>
      <c r="CK39" s="18">
        <f ca="1">SUM(CJ39-CI39)</f>
        <v>-80023</v>
      </c>
      <c r="CL39" s="19">
        <f ca="1">IF(CK39=0,0,IF(CI39=0,1,CK39/CI39))</f>
        <v>-3.7831694509882344E-2</v>
      </c>
      <c r="CM39" s="18">
        <f>+DK39</f>
        <v>181467</v>
      </c>
      <c r="CN39" s="73">
        <f ca="1">OFFSET(DK39,0,14,1,1)</f>
        <v>164240</v>
      </c>
      <c r="CO39" s="18">
        <f ca="1">SUM(CN39-CM39)</f>
        <v>-17227</v>
      </c>
      <c r="CP39" s="19">
        <f ca="1">IF(CO39=0,0,IF(CM39=0,1,CO39/CM39))</f>
        <v>-9.4931860889307704E-2</v>
      </c>
      <c r="CQ39" s="18">
        <f>SUMIF($C$6:CP$6,CQ$5,$C39:CP39)</f>
        <v>2296704</v>
      </c>
      <c r="CR39" s="73">
        <f ca="1">SUMIF($C$6:CQ$6,CR$5,$C39:CQ39)</f>
        <v>2199454</v>
      </c>
      <c r="CS39" s="18">
        <f ca="1">SUM(CR39-CQ39)</f>
        <v>-97250</v>
      </c>
      <c r="CT39" s="19">
        <f ca="1">IF(CS39=0,0,IF(CQ39=0,1,CS39/CQ39))</f>
        <v>-4.2343288469040855E-2</v>
      </c>
      <c r="CW39" t="s">
        <v>16</v>
      </c>
      <c r="CX39" t="s">
        <v>6</v>
      </c>
      <c r="CZ39" s="74">
        <f>SUMIF(SIBC!$A$93:$A$98,'2011-2012'!CZ$7,SIBC!D$93:D$98)</f>
        <v>176625</v>
      </c>
      <c r="DA39" s="74">
        <f>SUMIF(SIBC!$A$93:$A$98,'2011-2012'!DA$7,SIBC!E$93:E$98)</f>
        <v>160610</v>
      </c>
      <c r="DB39" s="74">
        <f>SUMIF(SIBC!$A$93:$A$98,'2011-2012'!DB$7,SIBC!F$93:F$98)</f>
        <v>186402</v>
      </c>
      <c r="DC39" s="74">
        <f>SUMIF(SIBC!$A$93:$A$98,'2011-2012'!DC$7,SIBC!G$93:G$98)</f>
        <v>192455</v>
      </c>
      <c r="DD39" s="74">
        <f>SUMIF(SIBC!$A$93:$A$98,'2011-2012'!DD$7,SIBC!H$93:H$98)</f>
        <v>204866</v>
      </c>
      <c r="DE39" s="74">
        <f>SUMIF(SIBC!$A$93:$A$98,'2011-2012'!DE$7,SIBC!I$93:I$98)</f>
        <v>204289</v>
      </c>
      <c r="DF39" s="74">
        <f>SUMIF(SIBC!$A$93:$A$98,'2011-2012'!DF$7,SIBC!J$93:J$98)</f>
        <v>201310</v>
      </c>
      <c r="DG39" s="74">
        <f>SUMIF(SIBC!$A$93:$A$98,'2011-2012'!DG$7,SIBC!K$93:K$98)</f>
        <v>207954</v>
      </c>
      <c r="DH39" s="74">
        <f>SUMIF(SIBC!$A$93:$A$98,'2011-2012'!DH$7,SIBC!L$93:L$98)</f>
        <v>200578</v>
      </c>
      <c r="DI39" s="74">
        <f>SUMIF(SIBC!$A$93:$A$98,'2011-2012'!DI$7,SIBC!M$93:M$98)</f>
        <v>194987</v>
      </c>
      <c r="DJ39" s="74">
        <f>SUMIF(SIBC!$A$93:$A$98,'2011-2012'!DJ$7,SIBC!N$93:N$98)</f>
        <v>185161</v>
      </c>
      <c r="DK39" s="74">
        <f>SUMIF(SIBC!$A$93:$A$98,'2011-2012'!DK$7,SIBC!O$93:O$98)</f>
        <v>181467</v>
      </c>
      <c r="DN39" s="74">
        <f>SUMIF(SIBC!$A$93:$A$99,'2011-2012'!DN$7,SIBC!D$93:D$99)</f>
        <v>163824</v>
      </c>
      <c r="DO39" s="74">
        <f>SUMIF(SIBC!$A$93:$A$99,'2011-2012'!DO$7,SIBC!E$93:E$99)</f>
        <v>163458</v>
      </c>
      <c r="DP39" s="74">
        <f>SUMIF(SIBC!$A$93:$A$99,'2011-2012'!DP$7,SIBC!F$93:F$99)</f>
        <v>170869</v>
      </c>
      <c r="DQ39" s="74">
        <f>SUMIF(SIBC!$A$93:$A$99,'2011-2012'!DQ$7,SIBC!G$93:G$99)</f>
        <v>180259</v>
      </c>
      <c r="DR39" s="74">
        <f>SUMIF(SIBC!$A$93:$A$99,'2011-2012'!DR$7,SIBC!H$93:H$99)</f>
        <v>192760</v>
      </c>
      <c r="DS39" s="74">
        <f>SUMIF(SIBC!$A$93:$A$99,'2011-2012'!DS$7,SIBC!I$93:I$99)</f>
        <v>195219</v>
      </c>
      <c r="DT39" s="74">
        <f>SUMIF(SIBC!$A$93:$A$99,'2011-2012'!DT$7,SIBC!J$93:J$99)</f>
        <v>193743</v>
      </c>
      <c r="DU39" s="74">
        <f>SUMIF(SIBC!$A$93:$A$99,'2011-2012'!DU$7,SIBC!K$93:K$99)</f>
        <v>204631</v>
      </c>
      <c r="DV39" s="74">
        <f>SUMIF(SIBC!$A$93:$A$99,'2011-2012'!DV$7,SIBC!L$93:L$99)</f>
        <v>188558</v>
      </c>
      <c r="DW39" s="74">
        <f>SUMIF(SIBC!$A$93:$A$99,'2011-2012'!DW$7,SIBC!M$93:M$99)</f>
        <v>193222</v>
      </c>
      <c r="DX39" s="74">
        <f>SUMIF(SIBC!$A$93:$A$99,'2011-2012'!DX$7,SIBC!N$93:N$99)</f>
        <v>188671</v>
      </c>
      <c r="DY39" s="74">
        <f>SUMIF(SIBC!$A$93:$A$99,'2011-2012'!DY$7,SIBC!O$93:O$99)</f>
        <v>164240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5207</v>
      </c>
      <c r="D40" s="73">
        <f ca="1">OFFSET(CZ40,0,14,1,1)</f>
        <v>5467</v>
      </c>
      <c r="E40" s="18">
        <f ca="1">SUM(D40-C40)</f>
        <v>260</v>
      </c>
      <c r="F40" s="19">
        <f ca="1">IF(E40=0,0,IF(C40=0,1,E40/C40))</f>
        <v>4.9932782792394853E-2</v>
      </c>
      <c r="G40" s="18">
        <f>SUMIF($C$6:F$6,G$5,$C40:F40)</f>
        <v>5207</v>
      </c>
      <c r="H40" s="73">
        <f ca="1">SUMIF($C$6:G$6,H$5,$C40:G40)</f>
        <v>5467</v>
      </c>
      <c r="I40" s="18">
        <f ca="1">SUM(H40-G40)</f>
        <v>260</v>
      </c>
      <c r="J40" s="19">
        <f ca="1">IF(I40=0,0,IF(G40=0,1,I40/G40))</f>
        <v>4.9932782792394853E-2</v>
      </c>
      <c r="K40" s="18">
        <f>+DA40</f>
        <v>5059</v>
      </c>
      <c r="L40" s="73">
        <f ca="1">OFFSET(DA40,0,14,1,1)</f>
        <v>5255</v>
      </c>
      <c r="M40" s="18">
        <f ca="1">SUM(L40-K40)</f>
        <v>196</v>
      </c>
      <c r="N40" s="19">
        <f ca="1">IF(M40=0,0,IF(K40=0,1,M40/K40))</f>
        <v>3.8742834552283063E-2</v>
      </c>
      <c r="O40" s="18">
        <f>SUMIF($C$6:N$6,O$5,$C40:N40)</f>
        <v>10266</v>
      </c>
      <c r="P40" s="73">
        <f ca="1">SUMIF($C$6:O$6,P$5,$C40:O40)</f>
        <v>10722</v>
      </c>
      <c r="Q40" s="18">
        <f ca="1">SUM(P40-O40)</f>
        <v>456</v>
      </c>
      <c r="R40" s="19">
        <f ca="1">IF(Q40=0,0,IF(O40=0,1,Q40/O40))</f>
        <v>4.4418468731735827E-2</v>
      </c>
      <c r="S40" s="18">
        <f>+DB40</f>
        <v>5454</v>
      </c>
      <c r="T40" s="73">
        <f ca="1">OFFSET(DB40,0,14,1,1)</f>
        <v>5622</v>
      </c>
      <c r="U40" s="18">
        <f ca="1">SUM(T40-S40)</f>
        <v>168</v>
      </c>
      <c r="V40" s="19">
        <f ca="1">IF(U40=0,0,IF(S40=0,1,U40/S40))</f>
        <v>3.0803080308030802E-2</v>
      </c>
      <c r="W40" s="18">
        <f>SUMIF($C$6:V$6,W$5,$C40:V40)</f>
        <v>15720</v>
      </c>
      <c r="X40" s="73">
        <f ca="1">SUMIF($C$6:W$6,X$5,$C40:W40)</f>
        <v>16344</v>
      </c>
      <c r="Y40" s="18">
        <f ca="1">SUM(X40-W40)</f>
        <v>624</v>
      </c>
      <c r="Z40" s="19">
        <f ca="1">IF(Y40=0,0,IF(W40=0,1,Y40/W40))</f>
        <v>3.9694656488549619E-2</v>
      </c>
      <c r="AA40" s="18">
        <f>+DC40</f>
        <v>5285</v>
      </c>
      <c r="AB40" s="73">
        <f ca="1">OFFSET(DC40,0,14,1,1)</f>
        <v>5881</v>
      </c>
      <c r="AC40" s="18">
        <f ca="1">SUM(AB40-AA40)</f>
        <v>596</v>
      </c>
      <c r="AD40" s="19">
        <f ca="1">IF(AC40=0,0,IF(AA40=0,1,AC40/AA40))</f>
        <v>0.11277199621570483</v>
      </c>
      <c r="AE40" s="18">
        <f>SUMIF($C$6:AD$6,AE$5,$C40:AD40)</f>
        <v>21005</v>
      </c>
      <c r="AF40" s="73">
        <f ca="1">SUMIF($C$6:AE$6,AF$5,$C40:AE40)</f>
        <v>22225</v>
      </c>
      <c r="AG40" s="18">
        <f ca="1">SUM(AF40-AE40)</f>
        <v>1220</v>
      </c>
      <c r="AH40" s="19">
        <f ca="1">IF(AG40=0,0,IF(AE40=0,1,AG40/AE40))</f>
        <v>5.8081409188288503E-2</v>
      </c>
      <c r="AI40" s="18">
        <f>+DD40</f>
        <v>7250</v>
      </c>
      <c r="AJ40" s="73">
        <f ca="1">OFFSET(DD40,0,14,1,1)</f>
        <v>7281</v>
      </c>
      <c r="AK40" s="18">
        <f ca="1">SUM(AJ40-AI40)</f>
        <v>31</v>
      </c>
      <c r="AL40" s="19">
        <f ca="1">IF(AK40=0,0,IF(AI40=0,1,AK40/AI40))</f>
        <v>4.2758620689655174E-3</v>
      </c>
      <c r="AM40" s="18">
        <f>SUMIF($C$6:AL$6,AM$5,$C40:AL40)</f>
        <v>28255</v>
      </c>
      <c r="AN40" s="73">
        <f ca="1">SUMIF($C$6:AM$6,AN$5,$C40:AM40)</f>
        <v>29506</v>
      </c>
      <c r="AO40" s="18">
        <f ca="1">SUM(AN40-AM40)</f>
        <v>1251</v>
      </c>
      <c r="AP40" s="19">
        <f ca="1">IF(AO40=0,0,IF(AM40=0,1,AO40/AM40))</f>
        <v>4.4275349495664487E-2</v>
      </c>
      <c r="AQ40" s="18">
        <f>+DE40</f>
        <v>7816</v>
      </c>
      <c r="AR40" s="73">
        <f ca="1">OFFSET(DE40,0,14,1,1)</f>
        <v>7808</v>
      </c>
      <c r="AS40" s="18">
        <f ca="1">SUM(AR40-AQ40)</f>
        <v>-8</v>
      </c>
      <c r="AT40" s="19">
        <f ca="1">IF(AS40=0,0,IF(AQ40=0,1,AS40/AQ40))</f>
        <v>-1.0235414534288639E-3</v>
      </c>
      <c r="AU40" s="18">
        <f>SUMIF($C$6:AT$6,AU$5,$C40:AT40)</f>
        <v>36071</v>
      </c>
      <c r="AV40" s="73">
        <f ca="1">SUMIF($C$6:AU$6,AV$5,$C40:AU40)</f>
        <v>37314</v>
      </c>
      <c r="AW40" s="18">
        <f ca="1">SUM(AV40-AU40)</f>
        <v>1243</v>
      </c>
      <c r="AX40" s="19">
        <f ca="1">IF(AW40=0,0,IF(AU40=0,1,AW40/AU40))</f>
        <v>3.4459815364142943E-2</v>
      </c>
      <c r="AY40" s="18">
        <f>+DF40</f>
        <v>7603</v>
      </c>
      <c r="AZ40" s="73">
        <f ca="1">OFFSET(DF40,0,14,1,1)</f>
        <v>8030</v>
      </c>
      <c r="BA40" s="18">
        <f ca="1">SUM(AZ40-AY40)</f>
        <v>427</v>
      </c>
      <c r="BB40" s="19">
        <f ca="1">IF(BA40=0,0,IF(AY40=0,1,BA40/AY40))</f>
        <v>5.6162041299487042E-2</v>
      </c>
      <c r="BC40" s="18">
        <f>SUMIF($C$6:BB$6,BC$5,$C40:BB40)</f>
        <v>43674</v>
      </c>
      <c r="BD40" s="73">
        <f ca="1">SUMIF($C$6:BC$6,BD$5,$C40:BC40)</f>
        <v>45344</v>
      </c>
      <c r="BE40" s="18">
        <f ca="1">SUM(BD40-BC40)</f>
        <v>1670</v>
      </c>
      <c r="BF40" s="19">
        <f ca="1">IF(BE40=0,0,IF(BC40=0,1,BE40/BC40))</f>
        <v>3.8237853184961305E-2</v>
      </c>
      <c r="BG40" s="18">
        <f>+DG40</f>
        <v>8695</v>
      </c>
      <c r="BH40" s="73">
        <f ca="1">OFFSET(DG40,0,14,1,1)</f>
        <v>8170</v>
      </c>
      <c r="BI40" s="18">
        <f ca="1">SUM(BH40-BG40)</f>
        <v>-525</v>
      </c>
      <c r="BJ40" s="19">
        <f ca="1">IF(BI40=0,0,IF(BG40=0,1,BI40/BG40))</f>
        <v>-6.0379528464634846E-2</v>
      </c>
      <c r="BK40" s="18">
        <f>SUMIF($C$6:BJ$6,BK$5,$C40:BJ40)</f>
        <v>52369</v>
      </c>
      <c r="BL40" s="73">
        <f ca="1">SUMIF($C$6:BK$6,BL$5,$C40:BK40)</f>
        <v>53514</v>
      </c>
      <c r="BM40" s="18">
        <f ca="1">SUM(BL40-BK40)</f>
        <v>1145</v>
      </c>
      <c r="BN40" s="19">
        <f ca="1">IF(BM40=0,0,IF(BK40=0,1,BM40/BK40))</f>
        <v>2.1864079894594129E-2</v>
      </c>
      <c r="BO40" s="18">
        <f>+DH40</f>
        <v>8427</v>
      </c>
      <c r="BP40" s="73">
        <f ca="1">OFFSET(DH40,0,14,1,1)</f>
        <v>7342</v>
      </c>
      <c r="BQ40" s="18">
        <f ca="1">SUM(BP40-BO40)</f>
        <v>-1085</v>
      </c>
      <c r="BR40" s="19">
        <f ca="1">IF(BQ40=0,0,IF(BO40=0,1,BQ40/BO40))</f>
        <v>-0.12875281832206004</v>
      </c>
      <c r="BS40" s="18">
        <f>SUMIF($C$6:BR$6,BS$5,$C40:BR40)</f>
        <v>60796</v>
      </c>
      <c r="BT40" s="73">
        <f ca="1">SUMIF($C$6:BS$6,BT$5,$C40:BS40)</f>
        <v>60856</v>
      </c>
      <c r="BU40" s="18">
        <f ca="1">SUM(BT40-BS40)</f>
        <v>60</v>
      </c>
      <c r="BV40" s="19">
        <f ca="1">IF(BU40=0,0,IF(BS40=0,1,BU40/BS40))</f>
        <v>9.8690703335745783E-4</v>
      </c>
      <c r="BW40" s="18">
        <f>+DI40</f>
        <v>7168</v>
      </c>
      <c r="BX40" s="73">
        <f ca="1">OFFSET(DI40,0,14,1,1)</f>
        <v>7353</v>
      </c>
      <c r="BY40" s="18">
        <f ca="1">SUM(BX40-BW40)</f>
        <v>185</v>
      </c>
      <c r="BZ40" s="19">
        <f ca="1">IF(BY40=0,0,IF(BW40=0,1,BY40/BW40))</f>
        <v>2.5809151785714284E-2</v>
      </c>
      <c r="CA40" s="18">
        <f>SUMIF($C$6:BZ$6,CA$5,$C40:BZ40)</f>
        <v>67964</v>
      </c>
      <c r="CB40" s="73">
        <f ca="1">SUMIF($C$6:CA$6,CB$5,$C40:CA40)</f>
        <v>68209</v>
      </c>
      <c r="CC40" s="18">
        <f ca="1">SUM(CB40-CA40)</f>
        <v>245</v>
      </c>
      <c r="CD40" s="19">
        <f ca="1">IF(CC40=0,0,IF(CA40=0,1,CC40/CA40))</f>
        <v>3.6048496262727327E-3</v>
      </c>
      <c r="CE40" s="18">
        <f>+DJ40</f>
        <v>6248</v>
      </c>
      <c r="CF40" s="73">
        <f ca="1">OFFSET(DJ40,0,14,1,1)</f>
        <v>6084</v>
      </c>
      <c r="CG40" s="18">
        <f ca="1">SUM(CF40-CE40)</f>
        <v>-164</v>
      </c>
      <c r="CH40" s="19">
        <f ca="1">IF(CG40=0,0,IF(CE40=0,1,CG40/CE40))</f>
        <v>-2.6248399487836107E-2</v>
      </c>
      <c r="CI40" s="18">
        <f>SUMIF($C$6:CH$6,CI$5,$C40:CH40)</f>
        <v>74212</v>
      </c>
      <c r="CJ40" s="73">
        <f ca="1">SUMIF($C$6:CI$6,CJ$5,$C40:CI40)</f>
        <v>74293</v>
      </c>
      <c r="CK40" s="18">
        <f ca="1">SUM(CJ40-CI40)</f>
        <v>81</v>
      </c>
      <c r="CL40" s="19">
        <f ca="1">IF(CK40=0,0,IF(CI40=0,1,CK40/CI40))</f>
        <v>1.0914676871664961E-3</v>
      </c>
      <c r="CM40" s="18">
        <f>+DK40</f>
        <v>5280</v>
      </c>
      <c r="CN40" s="73">
        <f ca="1">OFFSET(DK40,0,14,1,1)</f>
        <v>4914</v>
      </c>
      <c r="CO40" s="18">
        <f ca="1">SUM(CN40-CM40)</f>
        <v>-366</v>
      </c>
      <c r="CP40" s="19">
        <f ca="1">IF(CO40=0,0,IF(CM40=0,1,CO40/CM40))</f>
        <v>-6.931818181818182E-2</v>
      </c>
      <c r="CQ40" s="18">
        <f>SUMIF($C$6:CP$6,CQ$5,$C40:CP40)</f>
        <v>79492</v>
      </c>
      <c r="CR40" s="73">
        <f ca="1">SUMIF($C$6:CQ$6,CR$5,$C40:CQ40)</f>
        <v>79207</v>
      </c>
      <c r="CS40" s="18">
        <f ca="1">SUM(CR40-CQ40)</f>
        <v>-285</v>
      </c>
      <c r="CT40" s="19">
        <f ca="1">IF(CS40=0,0,IF(CQ40=0,1,CS40/CQ40))</f>
        <v>-3.5852664419061039E-3</v>
      </c>
      <c r="CW40" t="s">
        <v>16</v>
      </c>
      <c r="CX40" t="s">
        <v>7</v>
      </c>
      <c r="CY40" s="7"/>
      <c r="CZ40" s="74">
        <f>SUMIF(SIBC!$A$111:$A$116,'2011-2012'!CZ$7,SIBC!D$111:D$116)</f>
        <v>5207</v>
      </c>
      <c r="DA40" s="74">
        <f>SUMIF(SIBC!$A$111:$A$116,'2011-2012'!DA$7,SIBC!E$111:E$116)</f>
        <v>5059</v>
      </c>
      <c r="DB40" s="74">
        <f>SUMIF(SIBC!$A$111:$A$116,'2011-2012'!DB$7,SIBC!F$111:F$116)</f>
        <v>5454</v>
      </c>
      <c r="DC40" s="74">
        <f>SUMIF(SIBC!$A$111:$A$116,'2011-2012'!DC$7,SIBC!G$111:G$116)</f>
        <v>5285</v>
      </c>
      <c r="DD40" s="74">
        <f>SUMIF(SIBC!$A$111:$A$116,'2011-2012'!DD$7,SIBC!H$111:H$116)</f>
        <v>7250</v>
      </c>
      <c r="DE40" s="74">
        <f>SUMIF(SIBC!$A$111:$A$116,'2011-2012'!DE$7,SIBC!I$111:I$116)</f>
        <v>7816</v>
      </c>
      <c r="DF40" s="74">
        <f>SUMIF(SIBC!$A$111:$A$116,'2011-2012'!DF$7,SIBC!J$111:J$116)</f>
        <v>7603</v>
      </c>
      <c r="DG40" s="74">
        <f>SUMIF(SIBC!$A$111:$A$116,'2011-2012'!DG$7,SIBC!K$111:K$116)</f>
        <v>8695</v>
      </c>
      <c r="DH40" s="74">
        <f>SUMIF(SIBC!$A$111:$A$116,'2011-2012'!DH$7,SIBC!L$111:L$116)</f>
        <v>8427</v>
      </c>
      <c r="DI40" s="74">
        <f>SUMIF(SIBC!$A$111:$A$116,'2011-2012'!DI$7,SIBC!M$111:M$116)</f>
        <v>7168</v>
      </c>
      <c r="DJ40" s="74">
        <f>SUMIF(SIBC!$A$111:$A$116,'2011-2012'!DJ$7,SIBC!N$111:N$116)</f>
        <v>6248</v>
      </c>
      <c r="DK40" s="74">
        <f>SUMIF(SIBC!$A$111:$A$116,'2011-2012'!DK$7,SIBC!O$111:O$116)</f>
        <v>5280</v>
      </c>
      <c r="DN40" s="74">
        <f>SUMIF(SIBC!$A$111:$A$117,'2011-2012'!DN$7,SIBC!D$111:D$117)</f>
        <v>5467</v>
      </c>
      <c r="DO40" s="74">
        <f>SUMIF(SIBC!$A$111:$A$117,'2011-2012'!DO$7,SIBC!E$111:E$117)</f>
        <v>5255</v>
      </c>
      <c r="DP40" s="74">
        <f>SUMIF(SIBC!$A$111:$A$117,'2011-2012'!DP$7,SIBC!F$111:F$117)</f>
        <v>5622</v>
      </c>
      <c r="DQ40" s="74">
        <f>SUMIF(SIBC!$A$111:$A$117,'2011-2012'!DQ$7,SIBC!G$111:G$117)</f>
        <v>5881</v>
      </c>
      <c r="DR40" s="74">
        <f>SUMIF(SIBC!$A$111:$A$117,'2011-2012'!DR$7,SIBC!H$111:H$117)</f>
        <v>7281</v>
      </c>
      <c r="DS40" s="74">
        <f>SUMIF(SIBC!$A$111:$A$117,'2011-2012'!DS$7,SIBC!I$111:I$117)</f>
        <v>7808</v>
      </c>
      <c r="DT40" s="74">
        <f>SUMIF(SIBC!$A$111:$A$117,'2011-2012'!DT$7,SIBC!J$111:J$117)</f>
        <v>8030</v>
      </c>
      <c r="DU40" s="74">
        <f>SUMIF(SIBC!$A$111:$A$117,'2011-2012'!DU$7,SIBC!K$111:K$117)</f>
        <v>8170</v>
      </c>
      <c r="DV40" s="74">
        <f>SUMIF(SIBC!$A$111:$A$117,'2011-2012'!DV$7,SIBC!L$111:L$117)</f>
        <v>7342</v>
      </c>
      <c r="DW40" s="74">
        <f>SUMIF(SIBC!$A$111:$A$117,'2011-2012'!DW$7,SIBC!M$111:M$117)</f>
        <v>7353</v>
      </c>
      <c r="DX40" s="74">
        <f>SUMIF(SIBC!$A$111:$A$117,'2011-2012'!DX$7,SIBC!N$111:N$117)</f>
        <v>6084</v>
      </c>
      <c r="DY40" s="74">
        <f>SUMIF(SIBC!$A$111:$A$117,'2011-2012'!DY$7,SIBC!O$111:O$117)</f>
        <v>4914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SUMIF(SIBC!$A$129:$A$139,'2011-2012'!CZ$7,SIBC!D$129:D$139)</f>
        <v>0</v>
      </c>
      <c r="DA41" s="74">
        <f>SUMIF(SIBC!$A$129:$A$139,'2011-2012'!DA$7,SIBC!E$129:E$139)</f>
        <v>0</v>
      </c>
      <c r="DB41" s="74">
        <f>SUMIF(SIBC!$A$129:$A$139,'2011-2012'!DB$7,SIBC!F$129:F$139)</f>
        <v>0</v>
      </c>
      <c r="DC41" s="74">
        <f>SUMIF(SIBC!$A$129:$A$139,'2011-2012'!DC$7,SIBC!G$129:G$139)</f>
        <v>0</v>
      </c>
      <c r="DD41" s="74">
        <f>SUMIF(SIBC!$A$129:$A$139,'2011-2012'!DD$7,SIBC!H$129:H$139)</f>
        <v>0</v>
      </c>
      <c r="DE41" s="74">
        <f>SUMIF(SIBC!$A$129:$A$139,'2011-2012'!DE$7,SIBC!I$129:I$139)</f>
        <v>0</v>
      </c>
      <c r="DF41" s="74">
        <f>SUMIF(SIBC!$A$129:$A$139,'2011-2012'!DF$7,SIBC!J$129:J$139)</f>
        <v>0</v>
      </c>
      <c r="DG41" s="74">
        <f>SUMIF(SIBC!$A$129:$A$139,'2011-2012'!DG$7,SIBC!K$129:K$139)</f>
        <v>0</v>
      </c>
      <c r="DH41" s="74">
        <f>SUMIF(SIBC!$A$129:$A$139,'2011-2012'!DH$7,SIBC!L$129:L$139)</f>
        <v>0</v>
      </c>
      <c r="DI41" s="74">
        <f>SUMIF(SIBC!$A$129:$A$139,'2011-2012'!DI$7,SIBC!M$129:M$139)</f>
        <v>0</v>
      </c>
      <c r="DJ41" s="74">
        <f>SUMIF(SIBC!$A$129:$A$139,'2011-2012'!DJ$7,SIBC!N$129:N$139)</f>
        <v>0</v>
      </c>
      <c r="DK41" s="74">
        <f>SUMIF(SIBC!$A$129:$A$139,'2011-2012'!DK$7,SIBC!O$129:O$139)</f>
        <v>0</v>
      </c>
      <c r="DN41" s="74">
        <f>SUMIF(SIBC!$A$129:$A$139,'2011-2012'!DN$7,SIBC!D$129:D$139)</f>
        <v>0</v>
      </c>
      <c r="DO41" s="74">
        <f>SUMIF(SIBC!$A$129:$A$139,'2011-2012'!DO$7,SIBC!E$129:E$139)</f>
        <v>0</v>
      </c>
      <c r="DP41" s="74">
        <f>SUMIF(SIBC!$A$129:$A$139,'2011-2012'!DP$7,SIBC!F$129:F$139)</f>
        <v>0</v>
      </c>
      <c r="DQ41" s="74">
        <f>SUMIF(SIBC!$A$129:$A$139,'2011-2012'!DQ$7,SIBC!G$129:G$139)</f>
        <v>0</v>
      </c>
      <c r="DR41" s="74">
        <f>SUMIF(SIBC!$A$129:$A$139,'2011-2012'!DR$7,SIBC!H$129:H$139)</f>
        <v>0</v>
      </c>
      <c r="DS41" s="74">
        <f>SUMIF(SIBC!$A$129:$A$139,'2011-2012'!DS$7,SIBC!I$129:I$139)</f>
        <v>0</v>
      </c>
      <c r="DT41" s="74">
        <f>SUMIF(SIBC!$A$129:$A$139,'2011-2012'!DT$7,SIBC!J$129:J$139)</f>
        <v>0</v>
      </c>
      <c r="DU41" s="74">
        <f>SUMIF(SIBC!$A$129:$A$139,'2011-2012'!DU$7,SIBC!K$129:K$139)</f>
        <v>0</v>
      </c>
      <c r="DV41" s="74">
        <f>SUMIF(SIBC!$A$129:$A$139,'2011-2012'!DV$7,SIBC!L$129:L$139)</f>
        <v>0</v>
      </c>
      <c r="DW41" s="74">
        <f>SUMIF(SIBC!$A$129:$A$139,'2011-2012'!DW$7,SIBC!M$129:M$139)</f>
        <v>0</v>
      </c>
      <c r="DX41" s="74">
        <f>SUMIF(SIBC!$A$129:$A$139,'2011-2012'!DX$7,SIBC!N$129:N$139)</f>
        <v>0</v>
      </c>
      <c r="DY41" s="74">
        <f>SUMIF(SIBC!$A$129:$A$139,'2011-2012'!DY$7,SIBC!O$129:O$139)</f>
        <v>0</v>
      </c>
    </row>
    <row r="42" spans="1:130" s="7" customFormat="1">
      <c r="A42" s="75"/>
      <c r="B42" s="24" t="s">
        <v>9</v>
      </c>
      <c r="C42" s="12">
        <f>+SUM(C39:C41)</f>
        <v>181832</v>
      </c>
      <c r="D42" s="86">
        <f ca="1">+SUM(D39:D41)</f>
        <v>169291</v>
      </c>
      <c r="E42" s="12">
        <f ca="1">SUM(E39:E41)</f>
        <v>-12541</v>
      </c>
      <c r="F42" s="13">
        <f ca="1">IF(E42=0,0,IF(C42=0,1,E42/C42))</f>
        <v>-6.8970258260372216E-2</v>
      </c>
      <c r="G42" s="12">
        <f>SUM(G39:G41)</f>
        <v>181832</v>
      </c>
      <c r="H42" s="86">
        <f ca="1">SUM(H39:H41)</f>
        <v>169291</v>
      </c>
      <c r="I42" s="12">
        <f ca="1">SUM(I39:I41)</f>
        <v>-12541</v>
      </c>
      <c r="J42" s="13">
        <f ca="1">IF(I42=0,0,IF(G42=0,1,I42/G42))</f>
        <v>-6.8970258260372216E-2</v>
      </c>
      <c r="K42" s="12">
        <f>+SUM(K39:K41)</f>
        <v>165669</v>
      </c>
      <c r="L42" s="86">
        <f ca="1">+SUM(L39:L41)</f>
        <v>168713</v>
      </c>
      <c r="M42" s="12">
        <f ca="1">SUM(M39:M41)</f>
        <v>3044</v>
      </c>
      <c r="N42" s="13">
        <f ca="1">IF(M42=0,0,IF(K42=0,1,M42/K42))</f>
        <v>1.8373986684292173E-2</v>
      </c>
      <c r="O42" s="12">
        <f>SUM(O39:O41)</f>
        <v>347501</v>
      </c>
      <c r="P42" s="86">
        <f ca="1">SUM(P39:P41)</f>
        <v>338004</v>
      </c>
      <c r="Q42" s="12">
        <f ca="1">SUM(Q39:Q41)</f>
        <v>-9497</v>
      </c>
      <c r="R42" s="13">
        <f ca="1">IF(Q42=0,0,IF(O42=0,1,Q42/O42))</f>
        <v>-2.7329417757071203E-2</v>
      </c>
      <c r="S42" s="12">
        <f>+SUM(S39:S41)</f>
        <v>191856</v>
      </c>
      <c r="T42" s="86">
        <f ca="1">+SUM(T39:T41)</f>
        <v>176491</v>
      </c>
      <c r="U42" s="12">
        <f ca="1">SUM(U39:U41)</f>
        <v>-15365</v>
      </c>
      <c r="V42" s="13">
        <f ca="1">IF(U42=0,0,IF(S42=0,1,U42/S42))</f>
        <v>-8.0086106246351429E-2</v>
      </c>
      <c r="W42" s="12">
        <f>SUM(W39:W41)</f>
        <v>539357</v>
      </c>
      <c r="X42" s="86">
        <f ca="1">SUM(X39:X41)</f>
        <v>514495</v>
      </c>
      <c r="Y42" s="12">
        <f ca="1">SUM(Y39:Y41)</f>
        <v>-24862</v>
      </c>
      <c r="Z42" s="13">
        <f ca="1">IF(Y42=0,0,IF(W42=0,1,Y42/W42))</f>
        <v>-4.6095628683784577E-2</v>
      </c>
      <c r="AA42" s="12">
        <f>+SUM(AA39:AA41)</f>
        <v>197740</v>
      </c>
      <c r="AB42" s="86">
        <f ca="1">+SUM(AB39:AB41)</f>
        <v>186140</v>
      </c>
      <c r="AC42" s="12">
        <f ca="1">SUM(AC39:AC41)</f>
        <v>-11600</v>
      </c>
      <c r="AD42" s="13">
        <f ca="1">IF(AC42=0,0,IF(AA42=0,1,AC42/AA42))</f>
        <v>-5.866289066450895E-2</v>
      </c>
      <c r="AE42" s="12">
        <f>SUM(AE39:AE41)</f>
        <v>737097</v>
      </c>
      <c r="AF42" s="86">
        <f ca="1">SUM(AF39:AF41)</f>
        <v>700635</v>
      </c>
      <c r="AG42" s="12">
        <f ca="1">SUM(AG39:AG41)</f>
        <v>-36462</v>
      </c>
      <c r="AH42" s="13">
        <f ca="1">IF(AG42=0,0,IF(AE42=0,1,AG42/AE42))</f>
        <v>-4.9467030797846145E-2</v>
      </c>
      <c r="AI42" s="12">
        <f>+SUM(AI39:AI41)</f>
        <v>212116</v>
      </c>
      <c r="AJ42" s="86">
        <f ca="1">+SUM(AJ39:AJ41)</f>
        <v>200041</v>
      </c>
      <c r="AK42" s="12">
        <f ca="1">SUM(AK39:AK41)</f>
        <v>-12075</v>
      </c>
      <c r="AL42" s="13">
        <f ca="1">IF(AK42=0,0,IF(AI42=0,1,AK42/AI42))</f>
        <v>-5.6926398762941033E-2</v>
      </c>
      <c r="AM42" s="12">
        <f>SUM(AM39:AM41)</f>
        <v>949213</v>
      </c>
      <c r="AN42" s="86">
        <f ca="1">SUM(AN39:AN41)</f>
        <v>900676</v>
      </c>
      <c r="AO42" s="12">
        <f ca="1">SUM(AO39:AO41)</f>
        <v>-48537</v>
      </c>
      <c r="AP42" s="13">
        <f ca="1">IF(AO42=0,0,IF(AM42=0,1,AO42/AM42))</f>
        <v>-5.113393937925418E-2</v>
      </c>
      <c r="AQ42" s="12">
        <f>+SUM(AQ39:AQ41)</f>
        <v>212105</v>
      </c>
      <c r="AR42" s="86">
        <f ca="1">+SUM(AR39:AR41)</f>
        <v>203027</v>
      </c>
      <c r="AS42" s="12">
        <f ca="1">SUM(AS39:AS41)</f>
        <v>-9078</v>
      </c>
      <c r="AT42" s="13">
        <f ca="1">IF(AS42=0,0,IF(AQ42=0,1,AS42/AQ42))</f>
        <v>-4.2799556823271495E-2</v>
      </c>
      <c r="AU42" s="12">
        <f>SUM(AU39:AU41)</f>
        <v>1161318</v>
      </c>
      <c r="AV42" s="86">
        <f ca="1">SUM(AV39:AV41)</f>
        <v>1103703</v>
      </c>
      <c r="AW42" s="12">
        <f ca="1">SUM(AW39:AW41)</f>
        <v>-57615</v>
      </c>
      <c r="AX42" s="13">
        <f ca="1">IF(AW42=0,0,IF(AU42=0,1,AW42/AU42))</f>
        <v>-4.9611734253666953E-2</v>
      </c>
      <c r="AY42" s="12">
        <f>+SUM(AY39:AY41)</f>
        <v>208913</v>
      </c>
      <c r="AZ42" s="86">
        <f ca="1">+SUM(AZ39:AZ41)</f>
        <v>201773</v>
      </c>
      <c r="BA42" s="12">
        <f ca="1">SUM(BA39:BA41)</f>
        <v>-7140</v>
      </c>
      <c r="BB42" s="13">
        <f ca="1">IF(BA42=0,0,IF(AY42=0,1,BA42/AY42))</f>
        <v>-3.4176906176255191E-2</v>
      </c>
      <c r="BC42" s="12">
        <f>SUM(BC39:BC41)</f>
        <v>1370231</v>
      </c>
      <c r="BD42" s="86">
        <f ca="1">SUM(BD39:BD41)</f>
        <v>1305476</v>
      </c>
      <c r="BE42" s="12">
        <f ca="1">SUM(BE39:BE41)</f>
        <v>-64755</v>
      </c>
      <c r="BF42" s="13">
        <f ca="1">IF(BE42=0,0,IF(BC42=0,1,BE42/BC42))</f>
        <v>-4.7258454961243763E-2</v>
      </c>
      <c r="BG42" s="12">
        <f>+SUM(BG39:BG41)</f>
        <v>216649</v>
      </c>
      <c r="BH42" s="86">
        <f ca="1">+SUM(BH39:BH41)</f>
        <v>212801</v>
      </c>
      <c r="BI42" s="12">
        <f ca="1">SUM(BI39:BI41)</f>
        <v>-3848</v>
      </c>
      <c r="BJ42" s="13">
        <f ca="1">IF(BI42=0,0,IF(BG42=0,1,BI42/BG42))</f>
        <v>-1.7761448241164279E-2</v>
      </c>
      <c r="BK42" s="12">
        <f>SUM(BK39:BK41)</f>
        <v>1586880</v>
      </c>
      <c r="BL42" s="86">
        <f ca="1">SUM(BL39:BL41)</f>
        <v>1518277</v>
      </c>
      <c r="BM42" s="12">
        <f ca="1">SUM(BM39:BM41)</f>
        <v>-68603</v>
      </c>
      <c r="BN42" s="13">
        <f ca="1">IF(BM42=0,0,IF(BK42=0,1,BM42/BK42))</f>
        <v>-4.3231372252470257E-2</v>
      </c>
      <c r="BO42" s="12">
        <f>+SUM(BO39:BO41)</f>
        <v>209005</v>
      </c>
      <c r="BP42" s="86">
        <f ca="1">+SUM(BP39:BP41)</f>
        <v>195900</v>
      </c>
      <c r="BQ42" s="12">
        <f ca="1">SUM(BQ39:BQ41)</f>
        <v>-13105</v>
      </c>
      <c r="BR42" s="13">
        <f ca="1">IF(BQ42=0,0,IF(BO42=0,1,BQ42/BO42))</f>
        <v>-6.2701849238056509E-2</v>
      </c>
      <c r="BS42" s="12">
        <f>SUM(BS39:BS41)</f>
        <v>1795885</v>
      </c>
      <c r="BT42" s="86">
        <f ca="1">SUM(BT39:BT41)</f>
        <v>1714177</v>
      </c>
      <c r="BU42" s="12">
        <f ca="1">SUM(BU39:BU41)</f>
        <v>-81708</v>
      </c>
      <c r="BV42" s="13">
        <f ca="1">IF(BU42=0,0,IF(BS42=0,1,BU42/BS42))</f>
        <v>-4.5497345319995434E-2</v>
      </c>
      <c r="BW42" s="12">
        <f>+SUM(BW39:BW41)</f>
        <v>202155</v>
      </c>
      <c r="BX42" s="86">
        <f ca="1">+SUM(BX39:BX41)</f>
        <v>200575</v>
      </c>
      <c r="BY42" s="12">
        <f ca="1">SUM(BY39:BY41)</f>
        <v>-1580</v>
      </c>
      <c r="BZ42" s="13">
        <f ca="1">IF(BY42=0,0,IF(BW42=0,1,BY42/BW42))</f>
        <v>-7.8157849175137881E-3</v>
      </c>
      <c r="CA42" s="12">
        <f>SUM(CA39:CA41)</f>
        <v>1998040</v>
      </c>
      <c r="CB42" s="86">
        <f ca="1">SUM(CB39:CB41)</f>
        <v>1914752</v>
      </c>
      <c r="CC42" s="12">
        <f ca="1">SUM(CC39:CC41)</f>
        <v>-83288</v>
      </c>
      <c r="CD42" s="13">
        <f ca="1">IF(CC42=0,0,IF(CA42=0,1,CC42/CA42))</f>
        <v>-4.168485115413105E-2</v>
      </c>
      <c r="CE42" s="12">
        <f>+SUM(CE39:CE41)</f>
        <v>191409</v>
      </c>
      <c r="CF42" s="86">
        <f ca="1">+SUM(CF39:CF41)</f>
        <v>194755</v>
      </c>
      <c r="CG42" s="12">
        <f ca="1">SUM(CG39:CG41)</f>
        <v>3346</v>
      </c>
      <c r="CH42" s="13">
        <f ca="1">IF(CG42=0,0,IF(CE42=0,1,CG42/CE42))</f>
        <v>1.748089170310696E-2</v>
      </c>
      <c r="CI42" s="12">
        <f>SUM(CI39:CI41)</f>
        <v>2189449</v>
      </c>
      <c r="CJ42" s="86">
        <f ca="1">SUM(CJ39:CJ41)</f>
        <v>2109507</v>
      </c>
      <c r="CK42" s="12">
        <f ca="1">SUM(CK39:CK41)</f>
        <v>-79942</v>
      </c>
      <c r="CL42" s="13">
        <f ca="1">IF(CK42=0,0,IF(CI42=0,1,CK42/CI42))</f>
        <v>-3.6512382795854115E-2</v>
      </c>
      <c r="CM42" s="12">
        <f>+SUM(CM39:CM41)</f>
        <v>186747</v>
      </c>
      <c r="CN42" s="86">
        <f ca="1">+SUM(CN39:CN41)</f>
        <v>169154</v>
      </c>
      <c r="CO42" s="12">
        <f ca="1">SUM(CO39:CO41)</f>
        <v>-17593</v>
      </c>
      <c r="CP42" s="13">
        <f ca="1">IF(CO42=0,0,IF(CM42=0,1,CO42/CM42))</f>
        <v>-9.4207671341440563E-2</v>
      </c>
      <c r="CQ42" s="12">
        <f>SUM(CQ39:CQ41)</f>
        <v>2376196</v>
      </c>
      <c r="CR42" s="86">
        <f ca="1">SUM(CR39:CR41)</f>
        <v>2278661</v>
      </c>
      <c r="CS42" s="12">
        <f ca="1">SUM(CS39:CS41)</f>
        <v>-97535</v>
      </c>
      <c r="CT42" s="13">
        <f ca="1">IF(CS42=0,0,IF(CQ42=0,1,CS42/CQ42))</f>
        <v>-4.1046698167996241E-2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79803</v>
      </c>
      <c r="D44" s="73">
        <f ca="1">OFFSET(CZ44,0,14,1,1)</f>
        <v>83414</v>
      </c>
      <c r="E44" s="18">
        <f ca="1">SUM(D44-C44)</f>
        <v>3611</v>
      </c>
      <c r="F44" s="19">
        <f ca="1">IF(E44=0,0,IF(C44=0,1,E44/C44))</f>
        <v>4.5248925478992015E-2</v>
      </c>
      <c r="G44" s="18">
        <f>SUMIF($C$6:F$6,G$5,$C44:F44)</f>
        <v>79803</v>
      </c>
      <c r="H44" s="73">
        <f ca="1">SUMIF($C$6:G$6,H$5,$C44:G44)</f>
        <v>83414</v>
      </c>
      <c r="I44" s="18">
        <f ca="1">SUM(H44-G44)</f>
        <v>3611</v>
      </c>
      <c r="J44" s="19">
        <f ca="1">IF(I44=0,0,IF(G44=0,1,I44/G44))</f>
        <v>4.5248925478992015E-2</v>
      </c>
      <c r="K44" s="18">
        <f>+DA44</f>
        <v>78277</v>
      </c>
      <c r="L44" s="73">
        <f ca="1">OFFSET(DA44,0,14,1,1)</f>
        <v>85856</v>
      </c>
      <c r="M44" s="18">
        <f ca="1">SUM(L44-K44)</f>
        <v>7579</v>
      </c>
      <c r="N44" s="19">
        <f ca="1">IF(M44=0,0,IF(K44=0,1,M44/K44))</f>
        <v>9.68228215184537E-2</v>
      </c>
      <c r="O44" s="18">
        <f>SUMIF($C$6:N$6,O$5,$C44:N44)</f>
        <v>158080</v>
      </c>
      <c r="P44" s="73">
        <f ca="1">SUMIF($C$6:O$6,P$5,$C44:O44)</f>
        <v>169270</v>
      </c>
      <c r="Q44" s="18">
        <f ca="1">SUM(P44-O44)</f>
        <v>11190</v>
      </c>
      <c r="R44" s="19">
        <f ca="1">IF(Q44=0,0,IF(O44=0,1,Q44/O44))</f>
        <v>7.078694331983805E-2</v>
      </c>
      <c r="S44" s="18">
        <f>+DB44</f>
        <v>109107</v>
      </c>
      <c r="T44" s="73">
        <f ca="1">OFFSET(DB44,0,14,1,1)</f>
        <v>120883</v>
      </c>
      <c r="U44" s="18">
        <f ca="1">SUM(T44-S44)</f>
        <v>11776</v>
      </c>
      <c r="V44" s="19">
        <f ca="1">IF(U44=0,0,IF(S44=0,1,U44/S44))</f>
        <v>0.10793074688150164</v>
      </c>
      <c r="W44" s="18">
        <f>SUMIF($C$6:V$6,W$5,$C44:V44)</f>
        <v>267187</v>
      </c>
      <c r="X44" s="73">
        <f ca="1">SUMIF($C$6:W$6,X$5,$C44:W44)</f>
        <v>290153</v>
      </c>
      <c r="Y44" s="18">
        <f ca="1">SUM(X44-W44)</f>
        <v>22966</v>
      </c>
      <c r="Z44" s="19">
        <f ca="1">IF(Y44=0,0,IF(W44=0,1,Y44/W44))</f>
        <v>8.5954780734092601E-2</v>
      </c>
      <c r="AA44" s="18">
        <f>+DC44</f>
        <v>129279</v>
      </c>
      <c r="AB44" s="73">
        <f ca="1">OFFSET(DC44,0,14,1,1)</f>
        <v>131016</v>
      </c>
      <c r="AC44" s="18">
        <f ca="1">SUM(AB44-AA44)</f>
        <v>1737</v>
      </c>
      <c r="AD44" s="19">
        <f ca="1">IF(AC44=0,0,IF(AA44=0,1,AC44/AA44))</f>
        <v>1.3436056900192606E-2</v>
      </c>
      <c r="AE44" s="18">
        <f>SUMIF($C$6:AD$6,AE$5,$C44:AD44)</f>
        <v>396466</v>
      </c>
      <c r="AF44" s="73">
        <f ca="1">SUMIF($C$6:AE$6,AF$5,$C44:AE44)</f>
        <v>421169</v>
      </c>
      <c r="AG44" s="18">
        <f ca="1">SUM(AF44-AE44)</f>
        <v>24703</v>
      </c>
      <c r="AH44" s="19">
        <f ca="1">IF(AG44=0,0,IF(AE44=0,1,AG44/AE44))</f>
        <v>6.2307991101380696E-2</v>
      </c>
      <c r="AI44" s="18">
        <f>+DD44</f>
        <v>147005</v>
      </c>
      <c r="AJ44" s="73">
        <f ca="1">OFFSET(DD44,0,14,1,1)</f>
        <v>149443</v>
      </c>
      <c r="AK44" s="18">
        <f ca="1">SUM(AJ44-AI44)</f>
        <v>2438</v>
      </c>
      <c r="AL44" s="19">
        <f ca="1">IF(AK44=0,0,IF(AI44=0,1,AK44/AI44))</f>
        <v>1.6584469915989251E-2</v>
      </c>
      <c r="AM44" s="18">
        <f>SUMIF($C$6:AL$6,AM$5,$C44:AL44)</f>
        <v>543471</v>
      </c>
      <c r="AN44" s="73">
        <f ca="1">SUMIF($C$6:AM$6,AN$5,$C44:AM44)</f>
        <v>570612</v>
      </c>
      <c r="AO44" s="18">
        <f ca="1">SUM(AN44-AM44)</f>
        <v>27141</v>
      </c>
      <c r="AP44" s="19">
        <f ca="1">IF(AO44=0,0,IF(AM44=0,1,AO44/AM44))</f>
        <v>4.994010719983219E-2</v>
      </c>
      <c r="AQ44" s="18">
        <f>+DE44</f>
        <v>161214</v>
      </c>
      <c r="AR44" s="73">
        <f ca="1">OFFSET(DE44,0,14,1,1)</f>
        <v>170271</v>
      </c>
      <c r="AS44" s="18">
        <f ca="1">SUM(AR44-AQ44)</f>
        <v>9057</v>
      </c>
      <c r="AT44" s="19">
        <f ca="1">IF(AS44=0,0,IF(AQ44=0,1,AS44/AQ44))</f>
        <v>5.617998436860322E-2</v>
      </c>
      <c r="AU44" s="18">
        <f>SUMIF($C$6:AT$6,AU$5,$C44:AT44)</f>
        <v>704685</v>
      </c>
      <c r="AV44" s="73">
        <f ca="1">SUMIF($C$6:AU$6,AV$5,$C44:AU44)</f>
        <v>740883</v>
      </c>
      <c r="AW44" s="18">
        <f ca="1">SUM(AV44-AU44)</f>
        <v>36198</v>
      </c>
      <c r="AX44" s="19">
        <f ca="1">IF(AW44=0,0,IF(AU44=0,1,AW44/AU44))</f>
        <v>5.1367632346367528E-2</v>
      </c>
      <c r="AY44" s="18">
        <f>+DF44</f>
        <v>244238</v>
      </c>
      <c r="AZ44" s="73">
        <f ca="1">OFFSET(DF44,0,14,1,1)</f>
        <v>235127</v>
      </c>
      <c r="BA44" s="18">
        <f ca="1">SUM(AZ44-AY44)</f>
        <v>-9111</v>
      </c>
      <c r="BB44" s="19">
        <f ca="1">IF(BA44=0,0,IF(AY44=0,1,BA44/AY44))</f>
        <v>-3.7303777462966453E-2</v>
      </c>
      <c r="BC44" s="18">
        <f>SUMIF($C$6:BB$6,BC$5,$C44:BB44)</f>
        <v>948923</v>
      </c>
      <c r="BD44" s="73">
        <f ca="1">SUMIF($C$6:BC$6,BD$5,$C44:BC44)</f>
        <v>976010</v>
      </c>
      <c r="BE44" s="18">
        <f ca="1">SUM(BD44-BC44)</f>
        <v>27087</v>
      </c>
      <c r="BF44" s="19">
        <f ca="1">IF(BE44=0,0,IF(BC44=0,1,BE44/BC44))</f>
        <v>2.8544992586332085E-2</v>
      </c>
      <c r="BG44" s="18">
        <f>+DG44</f>
        <v>238151</v>
      </c>
      <c r="BH44" s="73">
        <f ca="1">OFFSET(DG44,0,14,1,1)</f>
        <v>253865</v>
      </c>
      <c r="BI44" s="18">
        <f ca="1">SUM(BH44-BG44)</f>
        <v>15714</v>
      </c>
      <c r="BJ44" s="19">
        <f ca="1">IF(BI44=0,0,IF(BG44=0,1,BI44/BG44))</f>
        <v>6.5983346700202811E-2</v>
      </c>
      <c r="BK44" s="18">
        <f>SUMIF($C$6:BJ$6,BK$5,$C44:BJ44)</f>
        <v>1187074</v>
      </c>
      <c r="BL44" s="73">
        <f ca="1">SUMIF($C$6:BK$6,BL$5,$C44:BK44)</f>
        <v>1229875</v>
      </c>
      <c r="BM44" s="18">
        <f ca="1">SUM(BL44-BK44)</f>
        <v>42801</v>
      </c>
      <c r="BN44" s="19">
        <f ca="1">IF(BM44=0,0,IF(BK44=0,1,BM44/BK44))</f>
        <v>3.6055881941648119E-2</v>
      </c>
      <c r="BO44" s="18">
        <f>+DH44</f>
        <v>160421</v>
      </c>
      <c r="BP44" s="73">
        <f ca="1">OFFSET(DH44,0,14,1,1)</f>
        <v>157521</v>
      </c>
      <c r="BQ44" s="18">
        <f ca="1">SUM(BP44-BO44)</f>
        <v>-2900</v>
      </c>
      <c r="BR44" s="19">
        <f ca="1">IF(BQ44=0,0,IF(BO44=0,1,BQ44/BO44))</f>
        <v>-1.8077433752438896E-2</v>
      </c>
      <c r="BS44" s="18">
        <f>SUMIF($C$6:BR$6,BS$5,$C44:BR44)</f>
        <v>1347495</v>
      </c>
      <c r="BT44" s="73">
        <f ca="1">SUMIF($C$6:BS$6,BT$5,$C44:BS44)</f>
        <v>1387396</v>
      </c>
      <c r="BU44" s="18">
        <f ca="1">SUM(BT44-BS44)</f>
        <v>39901</v>
      </c>
      <c r="BV44" s="19">
        <f ca="1">IF(BU44=0,0,IF(BS44=0,1,BU44/BS44))</f>
        <v>2.961124160015436E-2</v>
      </c>
      <c r="BW44" s="18">
        <f>+DI44</f>
        <v>138108</v>
      </c>
      <c r="BX44" s="73">
        <f ca="1">OFFSET(DI44,0,14,1,1)</f>
        <v>135645</v>
      </c>
      <c r="BY44" s="18">
        <f ca="1">SUM(BX44-BW44)</f>
        <v>-2463</v>
      </c>
      <c r="BZ44" s="19">
        <f ca="1">IF(BY44=0,0,IF(BW44=0,1,BY44/BW44))</f>
        <v>-1.783386914588583E-2</v>
      </c>
      <c r="CA44" s="18">
        <f>SUMIF($C$6:BZ$6,CA$5,$C44:BZ44)</f>
        <v>1485603</v>
      </c>
      <c r="CB44" s="73">
        <f ca="1">SUMIF($C$6:CA$6,CB$5,$C44:CA44)</f>
        <v>1523041</v>
      </c>
      <c r="CC44" s="18">
        <f ca="1">SUM(CB44-CA44)</f>
        <v>37438</v>
      </c>
      <c r="CD44" s="19">
        <f ca="1">IF(CC44=0,0,IF(CA44=0,1,CC44/CA44))</f>
        <v>2.5200541463634631E-2</v>
      </c>
      <c r="CE44" s="18">
        <f>+DJ44</f>
        <v>122504</v>
      </c>
      <c r="CF44" s="73">
        <f ca="1">OFFSET(DJ44,0,14,1,1)</f>
        <v>125835</v>
      </c>
      <c r="CG44" s="18">
        <f ca="1">SUM(CF44-CE44)</f>
        <v>3331</v>
      </c>
      <c r="CH44" s="19">
        <f ca="1">IF(CG44=0,0,IF(CE44=0,1,CG44/CE44))</f>
        <v>2.7190948866975772E-2</v>
      </c>
      <c r="CI44" s="18">
        <f>SUMIF($C$6:CH$6,CI$5,$C44:CH44)</f>
        <v>1608107</v>
      </c>
      <c r="CJ44" s="73">
        <f ca="1">SUMIF($C$6:CI$6,CJ$5,$C44:CI44)</f>
        <v>1648876</v>
      </c>
      <c r="CK44" s="18">
        <f ca="1">SUM(CJ44-CI44)</f>
        <v>40769</v>
      </c>
      <c r="CL44" s="19">
        <f ca="1">IF(CK44=0,0,IF(CI44=0,1,CK44/CI44))</f>
        <v>2.5352168730065846E-2</v>
      </c>
      <c r="CM44" s="18">
        <f>+DK44</f>
        <v>105419</v>
      </c>
      <c r="CN44" s="73">
        <f ca="1">OFFSET(DK44,0,14,1,1)</f>
        <v>105952</v>
      </c>
      <c r="CO44" s="18">
        <f ca="1">SUM(CN44-CM44)</f>
        <v>533</v>
      </c>
      <c r="CP44" s="19">
        <f ca="1">IF(CO44=0,0,IF(CM44=0,1,CO44/CM44))</f>
        <v>5.0560145704284807E-3</v>
      </c>
      <c r="CQ44" s="18">
        <f>SUMIF($C$6:CP$6,CQ$5,$C44:CP44)</f>
        <v>1713526</v>
      </c>
      <c r="CR44" s="73">
        <f ca="1">SUMIF($C$6:CQ$6,CR$5,$C44:CQ44)</f>
        <v>1754828</v>
      </c>
      <c r="CS44" s="18">
        <f ca="1">SUM(CR44-CQ44)</f>
        <v>41302</v>
      </c>
      <c r="CT44" s="19">
        <f ca="1">IF(CS44=0,0,IF(CQ44=0,1,CS44/CQ44))</f>
        <v>2.4103515207822935E-2</v>
      </c>
      <c r="CW44" t="s">
        <v>17</v>
      </c>
      <c r="CX44" t="s">
        <v>6</v>
      </c>
      <c r="CZ44" s="74">
        <f>SUMIF(TIBA!$A$93:$A$98,'2011-2012'!CZ$7,TIBA!D$93:D$98)</f>
        <v>79803</v>
      </c>
      <c r="DA44" s="74">
        <f>SUMIF(TIBA!$A$93:$A$98,'2011-2012'!DA$7,TIBA!E$93:E$98)</f>
        <v>78277</v>
      </c>
      <c r="DB44" s="74">
        <f>SUMIF(TIBA!$A$93:$A$98,'2011-2012'!DB$7,TIBA!F$93:F$98)</f>
        <v>109107</v>
      </c>
      <c r="DC44" s="74">
        <f>SUMIF(TIBA!$A$93:$A$98,'2011-2012'!DC$7,TIBA!G$93:G$98)</f>
        <v>129279</v>
      </c>
      <c r="DD44" s="74">
        <f>SUMIF(TIBA!$A$93:$A$98,'2011-2012'!DD$7,TIBA!H$93:H$98)</f>
        <v>147005</v>
      </c>
      <c r="DE44" s="74">
        <f>SUMIF(TIBA!$A$93:$A$98,'2011-2012'!DE$7,TIBA!I$93:I$98)</f>
        <v>161214</v>
      </c>
      <c r="DF44" s="74">
        <f>SUMIF(TIBA!$A$93:$A$98,'2011-2012'!DF$7,TIBA!J$93:J$98)</f>
        <v>244238</v>
      </c>
      <c r="DG44" s="74">
        <f>SUMIF(TIBA!$A$93:$A$98,'2011-2012'!DG$7,TIBA!K$93:K$98)</f>
        <v>238151</v>
      </c>
      <c r="DH44" s="74">
        <f>SUMIF(TIBA!$A$93:$A$98,'2011-2012'!DH$7,TIBA!L$93:L$98)</f>
        <v>160421</v>
      </c>
      <c r="DI44" s="74">
        <f>SUMIF(TIBA!$A$93:$A$98,'2011-2012'!DI$7,TIBA!M$93:M$98)</f>
        <v>138108</v>
      </c>
      <c r="DJ44" s="74">
        <f>SUMIF(TIBA!$A$93:$A$98,'2011-2012'!DJ$7,TIBA!N$93:N$98)</f>
        <v>122504</v>
      </c>
      <c r="DK44" s="74">
        <f>SUMIF(TIBA!$A$93:$A$98,'2011-2012'!DK$7,TIBA!O$93:O$98)</f>
        <v>105419</v>
      </c>
      <c r="DN44" s="74">
        <f>SUMIF(TIBA!$A$93:$A$99,'2011-2012'!DN$7,TIBA!D$93:D$99)</f>
        <v>83414</v>
      </c>
      <c r="DO44" s="74">
        <f>SUMIF(TIBA!$A$93:$A$99,'2011-2012'!DO$7,TIBA!E$93:E$99)</f>
        <v>85856</v>
      </c>
      <c r="DP44" s="74">
        <f>SUMIF(TIBA!$A$93:$A$99,'2011-2012'!DP$7,TIBA!F$93:F$99)</f>
        <v>120883</v>
      </c>
      <c r="DQ44" s="74">
        <f>SUMIF(TIBA!$A$93:$A$99,'2011-2012'!DQ$7,TIBA!G$93:G$99)</f>
        <v>131016</v>
      </c>
      <c r="DR44" s="74">
        <f>SUMIF(TIBA!$A$93:$A$99,'2011-2012'!DR$7,TIBA!H$93:H$99)</f>
        <v>149443</v>
      </c>
      <c r="DS44" s="74">
        <f>SUMIF(TIBA!$A$93:$A$99,'2011-2012'!DS$7,TIBA!I$93:I$99)</f>
        <v>170271</v>
      </c>
      <c r="DT44" s="74">
        <f>SUMIF(TIBA!$A$93:$A$99,'2011-2012'!DT$7,TIBA!J$93:J$99)</f>
        <v>235127</v>
      </c>
      <c r="DU44" s="74">
        <f>SUMIF(TIBA!$A$93:$A$99,'2011-2012'!DU$7,TIBA!K$93:K$99)</f>
        <v>253865</v>
      </c>
      <c r="DV44" s="74">
        <f>SUMIF(TIBA!$A$93:$A$99,'2011-2012'!DV$7,TIBA!L$93:L$99)</f>
        <v>157521</v>
      </c>
      <c r="DW44" s="74">
        <f>SUMIF(TIBA!$A$93:$A$99,'2011-2012'!DW$7,TIBA!M$93:M$99)</f>
        <v>135645</v>
      </c>
      <c r="DX44" s="74">
        <f>SUMIF(TIBA!$A$93:$A$99,'2011-2012'!DX$7,TIBA!N$93:N$99)</f>
        <v>125835</v>
      </c>
      <c r="DY44" s="74">
        <f>SUMIF(TIBA!$A$93:$A$99,'2011-2012'!DY$7,TIBA!O$93:O$99)</f>
        <v>105952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27777</v>
      </c>
      <c r="D45" s="73">
        <f ca="1">OFFSET(CZ45,0,14,1,1)</f>
        <v>27804</v>
      </c>
      <c r="E45" s="18">
        <f ca="1">SUM(D45-C45)</f>
        <v>27</v>
      </c>
      <c r="F45" s="19">
        <f ca="1">IF(E45=0,0,IF(C45=0,1,E45/C45))</f>
        <v>9.7202721676206932E-4</v>
      </c>
      <c r="G45" s="18">
        <f>SUMIF($C$6:F$6,G$5,$C45:F45)</f>
        <v>27777</v>
      </c>
      <c r="H45" s="73">
        <f ca="1">SUMIF($C$6:G$6,H$5,$C45:G45)</f>
        <v>27804</v>
      </c>
      <c r="I45" s="18">
        <f ca="1">SUM(H45-G45)</f>
        <v>27</v>
      </c>
      <c r="J45" s="19">
        <f ca="1">IF(I45=0,0,IF(G45=0,1,I45/G45))</f>
        <v>9.7202721676206932E-4</v>
      </c>
      <c r="K45" s="18">
        <f>+DA45</f>
        <v>26842</v>
      </c>
      <c r="L45" s="73">
        <f ca="1">OFFSET(DA45,0,14,1,1)</f>
        <v>29082</v>
      </c>
      <c r="M45" s="18">
        <f ca="1">SUM(L45-K45)</f>
        <v>2240</v>
      </c>
      <c r="N45" s="19">
        <f ca="1">IF(M45=0,0,IF(K45=0,1,M45/K45))</f>
        <v>8.3451307652186876E-2</v>
      </c>
      <c r="O45" s="18">
        <f>SUMIF($C$6:N$6,O$5,$C45:N45)</f>
        <v>54619</v>
      </c>
      <c r="P45" s="73">
        <f ca="1">SUMIF($C$6:O$6,P$5,$C45:O45)</f>
        <v>56886</v>
      </c>
      <c r="Q45" s="18">
        <f ca="1">SUM(P45-O45)</f>
        <v>2267</v>
      </c>
      <c r="R45" s="19">
        <f ca="1">IF(Q45=0,0,IF(O45=0,1,Q45/O45))</f>
        <v>4.1505703143594717E-2</v>
      </c>
      <c r="S45" s="18">
        <f>+DB45</f>
        <v>32300</v>
      </c>
      <c r="T45" s="73">
        <f ca="1">OFFSET(DB45,0,14,1,1)</f>
        <v>31804</v>
      </c>
      <c r="U45" s="18">
        <f ca="1">SUM(T45-S45)</f>
        <v>-496</v>
      </c>
      <c r="V45" s="19">
        <f ca="1">IF(U45=0,0,IF(S45=0,1,U45/S45))</f>
        <v>-1.5356037151702787E-2</v>
      </c>
      <c r="W45" s="18">
        <f>SUMIF($C$6:V$6,W$5,$C45:V45)</f>
        <v>86919</v>
      </c>
      <c r="X45" s="73">
        <f ca="1">SUMIF($C$6:W$6,X$5,$C45:W45)</f>
        <v>88690</v>
      </c>
      <c r="Y45" s="18">
        <f ca="1">SUM(X45-W45)</f>
        <v>1771</v>
      </c>
      <c r="Z45" s="19">
        <f ca="1">IF(Y45=0,0,IF(W45=0,1,Y45/W45))</f>
        <v>2.037529193847145E-2</v>
      </c>
      <c r="AA45" s="18">
        <f>+DC45</f>
        <v>29902</v>
      </c>
      <c r="AB45" s="73">
        <f ca="1">OFFSET(DC45,0,14,1,1)</f>
        <v>30847</v>
      </c>
      <c r="AC45" s="18">
        <f ca="1">SUM(AB45-AA45)</f>
        <v>945</v>
      </c>
      <c r="AD45" s="19">
        <f ca="1">IF(AC45=0,0,IF(AA45=0,1,AC45/AA45))</f>
        <v>3.1603237241656076E-2</v>
      </c>
      <c r="AE45" s="18">
        <f>SUMIF($C$6:AD$6,AE$5,$C45:AD45)</f>
        <v>116821</v>
      </c>
      <c r="AF45" s="73">
        <f ca="1">SUMIF($C$6:AE$6,AF$5,$C45:AE45)</f>
        <v>119537</v>
      </c>
      <c r="AG45" s="18">
        <f ca="1">SUM(AF45-AE45)</f>
        <v>2716</v>
      </c>
      <c r="AH45" s="19">
        <f ca="1">IF(AG45=0,0,IF(AE45=0,1,AG45/AE45))</f>
        <v>2.3249244570753547E-2</v>
      </c>
      <c r="AI45" s="18">
        <f>+DD45</f>
        <v>31161</v>
      </c>
      <c r="AJ45" s="73">
        <f ca="1">OFFSET(DD45,0,14,1,1)</f>
        <v>32549</v>
      </c>
      <c r="AK45" s="18">
        <f ca="1">SUM(AJ45-AI45)</f>
        <v>1388</v>
      </c>
      <c r="AL45" s="19">
        <f ca="1">IF(AK45=0,0,IF(AI45=0,1,AK45/AI45))</f>
        <v>4.4542858059754178E-2</v>
      </c>
      <c r="AM45" s="18">
        <f>SUMIF($C$6:AL$6,AM$5,$C45:AL45)</f>
        <v>147982</v>
      </c>
      <c r="AN45" s="73">
        <f ca="1">SUMIF($C$6:AM$6,AN$5,$C45:AM45)</f>
        <v>152086</v>
      </c>
      <c r="AO45" s="18">
        <f ca="1">SUM(AN45-AM45)</f>
        <v>4104</v>
      </c>
      <c r="AP45" s="19">
        <f ca="1">IF(AO45=0,0,IF(AM45=0,1,AO45/AM45))</f>
        <v>2.773310267464962E-2</v>
      </c>
      <c r="AQ45" s="18">
        <f>+DE45</f>
        <v>31003</v>
      </c>
      <c r="AR45" s="73">
        <f ca="1">OFFSET(DE45,0,14,1,1)</f>
        <v>29863</v>
      </c>
      <c r="AS45" s="18">
        <f ca="1">SUM(AR45-AQ45)</f>
        <v>-1140</v>
      </c>
      <c r="AT45" s="19">
        <f ca="1">IF(AS45=0,0,IF(AQ45=0,1,AS45/AQ45))</f>
        <v>-3.6770635099829051E-2</v>
      </c>
      <c r="AU45" s="18">
        <f>SUMIF($C$6:AT$6,AU$5,$C45:AT45)</f>
        <v>178985</v>
      </c>
      <c r="AV45" s="73">
        <f ca="1">SUMIF($C$6:AU$6,AV$5,$C45:AU45)</f>
        <v>181949</v>
      </c>
      <c r="AW45" s="18">
        <f ca="1">SUM(AV45-AU45)</f>
        <v>2964</v>
      </c>
      <c r="AX45" s="19">
        <f ca="1">IF(AW45=0,0,IF(AU45=0,1,AW45/AU45))</f>
        <v>1.6560046931307092E-2</v>
      </c>
      <c r="AY45" s="18">
        <f>+DF45</f>
        <v>27848</v>
      </c>
      <c r="AZ45" s="73">
        <f ca="1">OFFSET(DF45,0,14,1,1)</f>
        <v>29186</v>
      </c>
      <c r="BA45" s="18">
        <f ca="1">SUM(AZ45-AY45)</f>
        <v>1338</v>
      </c>
      <c r="BB45" s="19">
        <f ca="1">IF(BA45=0,0,IF(AY45=0,1,BA45/AY45))</f>
        <v>4.8046538351048551E-2</v>
      </c>
      <c r="BC45" s="18">
        <f>SUMIF($C$6:BB$6,BC$5,$C45:BB45)</f>
        <v>206833</v>
      </c>
      <c r="BD45" s="73">
        <f ca="1">SUMIF($C$6:BC$6,BD$5,$C45:BC45)</f>
        <v>211135</v>
      </c>
      <c r="BE45" s="18">
        <f ca="1">SUM(BD45-BC45)</f>
        <v>4302</v>
      </c>
      <c r="BF45" s="19">
        <f ca="1">IF(BE45=0,0,IF(BC45=0,1,BE45/BC45))</f>
        <v>2.079938887895065E-2</v>
      </c>
      <c r="BG45" s="18">
        <f>+DG45</f>
        <v>30263</v>
      </c>
      <c r="BH45" s="73">
        <f ca="1">OFFSET(DG45,0,14,1,1)</f>
        <v>29922</v>
      </c>
      <c r="BI45" s="18">
        <f ca="1">SUM(BH45-BG45)</f>
        <v>-341</v>
      </c>
      <c r="BJ45" s="19">
        <f ca="1">IF(BI45=0,0,IF(BG45=0,1,BI45/BG45))</f>
        <v>-1.1267884875921091E-2</v>
      </c>
      <c r="BK45" s="18">
        <f>SUMIF($C$6:BJ$6,BK$5,$C45:BJ45)</f>
        <v>237096</v>
      </c>
      <c r="BL45" s="73">
        <f ca="1">SUMIF($C$6:BK$6,BL$5,$C45:BK45)</f>
        <v>241057</v>
      </c>
      <c r="BM45" s="18">
        <f ca="1">SUM(BL45-BK45)</f>
        <v>3961</v>
      </c>
      <c r="BN45" s="19">
        <f ca="1">IF(BM45=0,0,IF(BK45=0,1,BM45/BK45))</f>
        <v>1.670631305462766E-2</v>
      </c>
      <c r="BO45" s="18">
        <f>+DH45</f>
        <v>29991</v>
      </c>
      <c r="BP45" s="73">
        <f ca="1">OFFSET(DH45,0,14,1,1)</f>
        <v>29141</v>
      </c>
      <c r="BQ45" s="18">
        <f ca="1">SUM(BP45-BO45)</f>
        <v>-850</v>
      </c>
      <c r="BR45" s="19">
        <f ca="1">IF(BQ45=0,0,IF(BO45=0,1,BQ45/BO45))</f>
        <v>-2.8341835884098564E-2</v>
      </c>
      <c r="BS45" s="18">
        <f>SUMIF($C$6:BR$6,BS$5,$C45:BR45)</f>
        <v>267087</v>
      </c>
      <c r="BT45" s="73">
        <f ca="1">SUMIF($C$6:BS$6,BT$5,$C45:BS45)</f>
        <v>270198</v>
      </c>
      <c r="BU45" s="18">
        <f ca="1">SUM(BT45-BS45)</f>
        <v>3111</v>
      </c>
      <c r="BV45" s="19">
        <f ca="1">IF(BU45=0,0,IF(BS45=0,1,BU45/BS45))</f>
        <v>1.1647890013366431E-2</v>
      </c>
      <c r="BW45" s="18">
        <f>+DI45</f>
        <v>29880</v>
      </c>
      <c r="BX45" s="73">
        <f ca="1">OFFSET(DI45,0,14,1,1)</f>
        <v>30817</v>
      </c>
      <c r="BY45" s="18">
        <f ca="1">SUM(BX45-BW45)</f>
        <v>937</v>
      </c>
      <c r="BZ45" s="19">
        <f ca="1">IF(BY45=0,0,IF(BW45=0,1,BY45/BW45))</f>
        <v>3.1358768406961175E-2</v>
      </c>
      <c r="CA45" s="18">
        <f>SUMIF($C$6:BZ$6,CA$5,$C45:BZ45)</f>
        <v>296967</v>
      </c>
      <c r="CB45" s="73">
        <f ca="1">SUMIF($C$6:CA$6,CB$5,$C45:CA45)</f>
        <v>301015</v>
      </c>
      <c r="CC45" s="18">
        <f ca="1">SUM(CB45-CA45)</f>
        <v>4048</v>
      </c>
      <c r="CD45" s="19">
        <f ca="1">IF(CC45=0,0,IF(CA45=0,1,CC45/CA45))</f>
        <v>1.3631144201207541E-2</v>
      </c>
      <c r="CE45" s="18">
        <f>+DJ45</f>
        <v>29181</v>
      </c>
      <c r="CF45" s="73">
        <f ca="1">OFFSET(DJ45,0,14,1,1)</f>
        <v>29681</v>
      </c>
      <c r="CG45" s="18">
        <f ca="1">SUM(CF45-CE45)</f>
        <v>500</v>
      </c>
      <c r="CH45" s="19">
        <f ca="1">IF(CG45=0,0,IF(CE45=0,1,CG45/CE45))</f>
        <v>1.7134436791062677E-2</v>
      </c>
      <c r="CI45" s="18">
        <f>SUMIF($C$6:CH$6,CI$5,$C45:CH45)</f>
        <v>326148</v>
      </c>
      <c r="CJ45" s="73">
        <f ca="1">SUMIF($C$6:CI$6,CJ$5,$C45:CI45)</f>
        <v>330696</v>
      </c>
      <c r="CK45" s="18">
        <f ca="1">SUM(CJ45-CI45)</f>
        <v>4548</v>
      </c>
      <c r="CL45" s="19">
        <f ca="1">IF(CK45=0,0,IF(CI45=0,1,CK45/CI45))</f>
        <v>1.3944589572831966E-2</v>
      </c>
      <c r="CM45" s="18">
        <f>+DK45</f>
        <v>25491</v>
      </c>
      <c r="CN45" s="73">
        <f ca="1">OFFSET(DK45,0,14,1,1)</f>
        <v>24602</v>
      </c>
      <c r="CO45" s="18">
        <f ca="1">SUM(CN45-CM45)</f>
        <v>-889</v>
      </c>
      <c r="CP45" s="19">
        <f ca="1">IF(CO45=0,0,IF(CM45=0,1,CO45/CM45))</f>
        <v>-3.4875053940606492E-2</v>
      </c>
      <c r="CQ45" s="18">
        <f>SUMIF($C$6:CP$6,CQ$5,$C45:CP45)</f>
        <v>351639</v>
      </c>
      <c r="CR45" s="73">
        <f ca="1">SUMIF($C$6:CQ$6,CR$5,$C45:CQ45)</f>
        <v>355298</v>
      </c>
      <c r="CS45" s="18">
        <f ca="1">SUM(CR45-CQ45)</f>
        <v>3659</v>
      </c>
      <c r="CT45" s="19">
        <f ca="1">IF(CS45=0,0,IF(CQ45=0,1,CS45/CQ45))</f>
        <v>1.0405557972807339E-2</v>
      </c>
      <c r="CW45" t="s">
        <v>17</v>
      </c>
      <c r="CX45" t="s">
        <v>7</v>
      </c>
      <c r="CY45" s="7"/>
      <c r="CZ45" s="74">
        <f>SUMIF(TIBA!$A$111:$A$116,'2011-2012'!CZ$7,TIBA!D$111:D$116)</f>
        <v>27777</v>
      </c>
      <c r="DA45" s="74">
        <f>SUMIF(TIBA!$A$111:$A$116,'2011-2012'!DA$7,TIBA!E$111:E$116)</f>
        <v>26842</v>
      </c>
      <c r="DB45" s="74">
        <f>SUMIF(TIBA!$A$111:$A$116,'2011-2012'!DB$7,TIBA!F$111:F$116)</f>
        <v>32300</v>
      </c>
      <c r="DC45" s="74">
        <f>SUMIF(TIBA!$A$111:$A$116,'2011-2012'!DC$7,TIBA!G$111:G$116)</f>
        <v>29902</v>
      </c>
      <c r="DD45" s="74">
        <f>SUMIF(TIBA!$A$111:$A$116,'2011-2012'!DD$7,TIBA!H$111:H$116)</f>
        <v>31161</v>
      </c>
      <c r="DE45" s="74">
        <f>SUMIF(TIBA!$A$111:$A$116,'2011-2012'!DE$7,TIBA!I$111:I$116)</f>
        <v>31003</v>
      </c>
      <c r="DF45" s="74">
        <f>SUMIF(TIBA!$A$111:$A$116,'2011-2012'!DF$7,TIBA!J$111:J$116)</f>
        <v>27848</v>
      </c>
      <c r="DG45" s="74">
        <f>SUMIF(TIBA!$A$111:$A$116,'2011-2012'!DG$7,TIBA!K$111:K$116)</f>
        <v>30263</v>
      </c>
      <c r="DH45" s="74">
        <f>SUMIF(TIBA!$A$111:$A$116,'2011-2012'!DH$7,TIBA!L$111:L$116)</f>
        <v>29991</v>
      </c>
      <c r="DI45" s="74">
        <f>SUMIF(TIBA!$A$111:$A$116,'2011-2012'!DI$7,TIBA!M$111:M$116)</f>
        <v>29880</v>
      </c>
      <c r="DJ45" s="74">
        <f>SUMIF(TIBA!$A$111:$A$116,'2011-2012'!DJ$7,TIBA!N$111:N$116)</f>
        <v>29181</v>
      </c>
      <c r="DK45" s="74">
        <f>SUMIF(TIBA!$A$111:$A$116,'2011-2012'!DK$7,TIBA!O$111:O$116)</f>
        <v>25491</v>
      </c>
      <c r="DN45" s="74">
        <f>SUMIF(TIBA!$A$111:$A$117,'2011-2012'!DN$7,TIBA!D$111:D$117)</f>
        <v>27804</v>
      </c>
      <c r="DO45" s="74">
        <f>SUMIF(TIBA!$A$111:$A$117,'2011-2012'!DO$7,TIBA!E$111:E$117)</f>
        <v>29082</v>
      </c>
      <c r="DP45" s="74">
        <f>SUMIF(TIBA!$A$111:$A$117,'2011-2012'!DP$7,TIBA!F$111:F$117)</f>
        <v>31804</v>
      </c>
      <c r="DQ45" s="74">
        <f>SUMIF(TIBA!$A$111:$A$117,'2011-2012'!DQ$7,TIBA!G$111:G$117)</f>
        <v>30847</v>
      </c>
      <c r="DR45" s="74">
        <f>SUMIF(TIBA!$A$111:$A$117,'2011-2012'!DR$7,TIBA!H$111:H$117)</f>
        <v>32549</v>
      </c>
      <c r="DS45" s="74">
        <f>SUMIF(TIBA!$A$111:$A$117,'2011-2012'!DS$7,TIBA!I$111:I$117)</f>
        <v>29863</v>
      </c>
      <c r="DT45" s="74">
        <f>SUMIF(TIBA!$A$111:$A$117,'2011-2012'!DT$7,TIBA!J$111:J$117)</f>
        <v>29186</v>
      </c>
      <c r="DU45" s="74">
        <f>SUMIF(TIBA!$A$111:$A$117,'2011-2012'!DU$7,TIBA!K$111:K$117)</f>
        <v>29922</v>
      </c>
      <c r="DV45" s="74">
        <f>SUMIF(TIBA!$A$111:$A$117,'2011-2012'!DV$7,TIBA!L$111:L$117)</f>
        <v>29141</v>
      </c>
      <c r="DW45" s="74">
        <f>SUMIF(TIBA!$A$111:$A$117,'2011-2012'!DW$7,TIBA!M$111:M$117)</f>
        <v>30817</v>
      </c>
      <c r="DX45" s="74">
        <f>SUMIF(TIBA!$A$111:$A$117,'2011-2012'!DX$7,TIBA!N$111:N$117)</f>
        <v>29681</v>
      </c>
      <c r="DY45" s="74">
        <f>SUMIF(TIBA!$A$111:$A$117,'2011-2012'!DY$7,TIBA!O$111:O$117)</f>
        <v>24602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SUMIF(TIBA!$A$129:$A$134,'2011-2012'!CZ$7,TIBA!D$129:D$134)</f>
        <v>0</v>
      </c>
      <c r="DA46" s="74">
        <f>SUMIF(TIBA!$A$129:$A$134,'2011-2012'!DA$7,TIBA!E$129:E$134)</f>
        <v>0</v>
      </c>
      <c r="DB46" s="74">
        <f>SUMIF(TIBA!$A$129:$A$134,'2011-2012'!DB$7,TIBA!F$129:F$134)</f>
        <v>0</v>
      </c>
      <c r="DC46" s="74">
        <f>SUMIF(TIBA!$A$129:$A$134,'2011-2012'!DC$7,TIBA!G$129:G$134)</f>
        <v>0</v>
      </c>
      <c r="DD46" s="74">
        <f>SUMIF(TIBA!$A$129:$A$134,'2011-2012'!DD$7,TIBA!H$129:H$134)</f>
        <v>0</v>
      </c>
      <c r="DE46" s="74">
        <f>SUMIF(TIBA!$A$129:$A$134,'2011-2012'!DE$7,TIBA!I$129:I$134)</f>
        <v>0</v>
      </c>
      <c r="DF46" s="74">
        <f>SUMIF(TIBA!$A$129:$A$134,'2011-2012'!DF$7,TIBA!J$129:J$134)</f>
        <v>0</v>
      </c>
      <c r="DG46" s="74">
        <f>SUMIF(TIBA!$A$129:$A$134,'2011-2012'!DG$7,TIBA!K$129:K$134)</f>
        <v>0</v>
      </c>
      <c r="DH46" s="74">
        <f>SUMIF(TIBA!$A$129:$A$134,'2011-2012'!DH$7,TIBA!L$129:L$134)</f>
        <v>0</v>
      </c>
      <c r="DI46" s="74">
        <f>SUMIF(TIBA!$A$129:$A$134,'2011-2012'!DI$7,TIBA!M$129:M$134)</f>
        <v>0</v>
      </c>
      <c r="DJ46" s="74">
        <f>SUMIF(TIBA!$A$129:$A$134,'2011-2012'!DJ$7,TIBA!N$129:N$134)</f>
        <v>0</v>
      </c>
      <c r="DK46" s="74">
        <f>SUMIF(TIBA!$A$129:$A$134,'2011-2012'!DK$7,TIBA!O$129:O$134)</f>
        <v>0</v>
      </c>
      <c r="DN46" s="74">
        <f>SUMIF(TIBA!$A$129:$A$135,'2011-2012'!DN$7,TIBA!D$129:D$135)</f>
        <v>0</v>
      </c>
      <c r="DO46" s="74">
        <f>SUMIF(TIBA!$A$129:$A$135,'2011-2012'!DO$7,TIBA!E$129:E$135)</f>
        <v>0</v>
      </c>
      <c r="DP46" s="74">
        <f>SUMIF(TIBA!$A$129:$A$135,'2011-2012'!DP$7,TIBA!F$129:F$135)</f>
        <v>0</v>
      </c>
      <c r="DQ46" s="74">
        <f>SUMIF(TIBA!$A$129:$A$135,'2011-2012'!DQ$7,TIBA!G$129:G$135)</f>
        <v>0</v>
      </c>
      <c r="DR46" s="74">
        <f>SUMIF(TIBA!$A$129:$A$135,'2011-2012'!DR$7,TIBA!H$129:H$135)</f>
        <v>0</v>
      </c>
      <c r="DS46" s="74">
        <f>SUMIF(TIBA!$A$129:$A$135,'2011-2012'!DS$7,TIBA!I$129:I$135)</f>
        <v>0</v>
      </c>
      <c r="DT46" s="74">
        <f>SUMIF(TIBA!$A$129:$A$135,'2011-2012'!DT$7,TIBA!J$129:J$135)</f>
        <v>0</v>
      </c>
      <c r="DU46" s="74">
        <f>SUMIF(TIBA!$A$129:$A$135,'2011-2012'!DU$7,TIBA!K$129:K$135)</f>
        <v>0</v>
      </c>
      <c r="DV46" s="74">
        <f>SUMIF(TIBA!$A$129:$A$135,'2011-2012'!DV$7,TIBA!L$129:L$135)</f>
        <v>0</v>
      </c>
      <c r="DW46" s="74">
        <f>SUMIF(TIBA!$A$129:$A$135,'2011-2012'!DW$7,TIBA!M$129:M$135)</f>
        <v>0</v>
      </c>
      <c r="DX46" s="74">
        <f>SUMIF(TIBA!$A$129:$A$135,'2011-2012'!DX$7,TIBA!N$129:N$135)</f>
        <v>0</v>
      </c>
      <c r="DY46" s="74">
        <f>SUMIF(TIBA!$A$129:$A$135,'2011-2012'!DY$7,TIBA!O$129:O$135)</f>
        <v>0</v>
      </c>
    </row>
    <row r="47" spans="1:130" s="7" customFormat="1">
      <c r="A47" s="75"/>
      <c r="B47" s="24" t="s">
        <v>9</v>
      </c>
      <c r="C47" s="12">
        <f>+SUM(C44:C46)</f>
        <v>107580</v>
      </c>
      <c r="D47" s="86">
        <f ca="1">+SUM(D44:D46)</f>
        <v>111218</v>
      </c>
      <c r="E47" s="12">
        <f ca="1">SUM(E44:E46)</f>
        <v>3638</v>
      </c>
      <c r="F47" s="13">
        <f ca="1">IF(E47=0,0,IF(C47=0,1,E47/C47))</f>
        <v>3.3816694552890873E-2</v>
      </c>
      <c r="G47" s="12">
        <f>SUM(G44:G46)</f>
        <v>107580</v>
      </c>
      <c r="H47" s="86">
        <f ca="1">SUM(H44:H46)</f>
        <v>111218</v>
      </c>
      <c r="I47" s="12">
        <f ca="1">SUM(I44:I46)</f>
        <v>3638</v>
      </c>
      <c r="J47" s="13">
        <f ca="1">IF(I47=0,0,IF(G47=0,1,I47/G47))</f>
        <v>3.3816694552890873E-2</v>
      </c>
      <c r="K47" s="12">
        <f>+SUM(K44:K46)</f>
        <v>105119</v>
      </c>
      <c r="L47" s="86">
        <f ca="1">+SUM(L44:L46)</f>
        <v>114938</v>
      </c>
      <c r="M47" s="12">
        <f ca="1">SUM(M44:M46)</f>
        <v>9819</v>
      </c>
      <c r="N47" s="13">
        <f ca="1">IF(M47=0,0,IF(K47=0,1,M47/K47))</f>
        <v>9.3408422835072627E-2</v>
      </c>
      <c r="O47" s="12">
        <f>SUM(O44:O46)</f>
        <v>212699</v>
      </c>
      <c r="P47" s="86">
        <f ca="1">SUM(P44:P46)</f>
        <v>226156</v>
      </c>
      <c r="Q47" s="12">
        <f ca="1">SUM(Q44:Q46)</f>
        <v>13457</v>
      </c>
      <c r="R47" s="13">
        <f ca="1">IF(Q47=0,0,IF(O47=0,1,Q47/O47))</f>
        <v>6.3267810379926556E-2</v>
      </c>
      <c r="S47" s="12">
        <f>+SUM(S44:S46)</f>
        <v>141407</v>
      </c>
      <c r="T47" s="86">
        <f ca="1">+SUM(T44:T46)</f>
        <v>152687</v>
      </c>
      <c r="U47" s="12">
        <f ca="1">SUM(U44:U46)</f>
        <v>11280</v>
      </c>
      <c r="V47" s="13">
        <f ca="1">IF(U47=0,0,IF(S47=0,1,U47/S47))</f>
        <v>7.9769742657718495E-2</v>
      </c>
      <c r="W47" s="12">
        <f>SUM(W44:W46)</f>
        <v>354106</v>
      </c>
      <c r="X47" s="86">
        <f ca="1">SUM(X44:X46)</f>
        <v>378843</v>
      </c>
      <c r="Y47" s="12">
        <f ca="1">SUM(Y44:Y46)</f>
        <v>24737</v>
      </c>
      <c r="Z47" s="13">
        <f ca="1">IF(Y47=0,0,IF(W47=0,1,Y47/W47))</f>
        <v>6.9857613257047327E-2</v>
      </c>
      <c r="AA47" s="12">
        <f>+SUM(AA44:AA46)</f>
        <v>159181</v>
      </c>
      <c r="AB47" s="86">
        <f ca="1">+SUM(AB44:AB46)</f>
        <v>161863</v>
      </c>
      <c r="AC47" s="12">
        <f ca="1">SUM(AC44:AC46)</f>
        <v>2682</v>
      </c>
      <c r="AD47" s="13">
        <f ca="1">IF(AC47=0,0,IF(AA47=0,1,AC47/AA47))</f>
        <v>1.6848744510965505E-2</v>
      </c>
      <c r="AE47" s="12">
        <f>SUM(AE44:AE46)</f>
        <v>513287</v>
      </c>
      <c r="AF47" s="86">
        <f ca="1">SUM(AF44:AF46)</f>
        <v>540706</v>
      </c>
      <c r="AG47" s="12">
        <f ca="1">SUM(AG44:AG46)</f>
        <v>27419</v>
      </c>
      <c r="AH47" s="13">
        <f ca="1">IF(AG47=0,0,IF(AE47=0,1,AG47/AE47))</f>
        <v>5.3418457899771475E-2</v>
      </c>
      <c r="AI47" s="12">
        <f>+SUM(AI44:AI46)</f>
        <v>178166</v>
      </c>
      <c r="AJ47" s="86">
        <f ca="1">+SUM(AJ44:AJ46)</f>
        <v>181992</v>
      </c>
      <c r="AK47" s="12">
        <f ca="1">SUM(AK44:AK46)</f>
        <v>3826</v>
      </c>
      <c r="AL47" s="13">
        <f ca="1">IF(AK47=0,0,IF(AI47=0,1,AK47/AI47))</f>
        <v>2.1474355376446683E-2</v>
      </c>
      <c r="AM47" s="12">
        <f>SUM(AM44:AM46)</f>
        <v>691453</v>
      </c>
      <c r="AN47" s="86">
        <f ca="1">SUM(AN44:AN46)</f>
        <v>722698</v>
      </c>
      <c r="AO47" s="12">
        <f ca="1">SUM(AO44:AO46)</f>
        <v>31245</v>
      </c>
      <c r="AP47" s="13">
        <f ca="1">IF(AO47=0,0,IF(AM47=0,1,AO47/AM47))</f>
        <v>4.5187453087917759E-2</v>
      </c>
      <c r="AQ47" s="12">
        <f>+SUM(AQ44:AQ46)</f>
        <v>192217</v>
      </c>
      <c r="AR47" s="86">
        <f ca="1">+SUM(AR44:AR46)</f>
        <v>200134</v>
      </c>
      <c r="AS47" s="12">
        <f ca="1">SUM(AS44:AS46)</f>
        <v>7917</v>
      </c>
      <c r="AT47" s="13">
        <f ca="1">IF(AS47=0,0,IF(AQ47=0,1,AS47/AQ47))</f>
        <v>4.118782417788229E-2</v>
      </c>
      <c r="AU47" s="12">
        <f>SUM(AU44:AU46)</f>
        <v>883670</v>
      </c>
      <c r="AV47" s="86">
        <f ca="1">SUM(AV44:AV46)</f>
        <v>922832</v>
      </c>
      <c r="AW47" s="12">
        <f ca="1">SUM(AW44:AW46)</f>
        <v>39162</v>
      </c>
      <c r="AX47" s="13">
        <f ca="1">IF(AW47=0,0,IF(AU47=0,1,AW47/AU47))</f>
        <v>4.4317448821392602E-2</v>
      </c>
      <c r="AY47" s="12">
        <f>+SUM(AY44:AY46)</f>
        <v>272086</v>
      </c>
      <c r="AZ47" s="86">
        <f ca="1">+SUM(AZ44:AZ46)</f>
        <v>264313</v>
      </c>
      <c r="BA47" s="12">
        <f ca="1">SUM(BA44:BA46)</f>
        <v>-7773</v>
      </c>
      <c r="BB47" s="13">
        <f ca="1">IF(BA47=0,0,IF(AY47=0,1,BA47/AY47))</f>
        <v>-2.856817329814838E-2</v>
      </c>
      <c r="BC47" s="12">
        <f>SUM(BC44:BC46)</f>
        <v>1155756</v>
      </c>
      <c r="BD47" s="86">
        <f ca="1">SUM(BD44:BD46)</f>
        <v>1187145</v>
      </c>
      <c r="BE47" s="12">
        <f ca="1">SUM(BE44:BE46)</f>
        <v>31389</v>
      </c>
      <c r="BF47" s="13">
        <f ca="1">IF(BE47=0,0,IF(BC47=0,1,BE47/BC47))</f>
        <v>2.7158846676980264E-2</v>
      </c>
      <c r="BG47" s="12">
        <f>+SUM(BG44:BG46)</f>
        <v>268414</v>
      </c>
      <c r="BH47" s="86">
        <f ca="1">+SUM(BH44:BH46)</f>
        <v>283787</v>
      </c>
      <c r="BI47" s="12">
        <f ca="1">SUM(BI44:BI46)</f>
        <v>15373</v>
      </c>
      <c r="BJ47" s="13">
        <f ca="1">IF(BI47=0,0,IF(BG47=0,1,BI47/BG47))</f>
        <v>5.7273465616547573E-2</v>
      </c>
      <c r="BK47" s="12">
        <f>SUM(BK44:BK46)</f>
        <v>1424170</v>
      </c>
      <c r="BL47" s="86">
        <f ca="1">SUM(BL44:BL46)</f>
        <v>1470932</v>
      </c>
      <c r="BM47" s="12">
        <f ca="1">SUM(BM44:BM46)</f>
        <v>46762</v>
      </c>
      <c r="BN47" s="13">
        <f ca="1">IF(BM47=0,0,IF(BK47=0,1,BM47/BK47))</f>
        <v>3.2834563289494932E-2</v>
      </c>
      <c r="BO47" s="12">
        <f>+SUM(BO44:BO46)</f>
        <v>190412</v>
      </c>
      <c r="BP47" s="86">
        <f ca="1">+SUM(BP44:BP46)</f>
        <v>186662</v>
      </c>
      <c r="BQ47" s="12">
        <f ca="1">SUM(BQ44:BQ46)</f>
        <v>-3750</v>
      </c>
      <c r="BR47" s="13">
        <f ca="1">IF(BQ47=0,0,IF(BO47=0,1,BQ47/BO47))</f>
        <v>-1.9694136924143436E-2</v>
      </c>
      <c r="BS47" s="12">
        <f>SUM(BS44:BS46)</f>
        <v>1614582</v>
      </c>
      <c r="BT47" s="86">
        <f ca="1">SUM(BT44:BT46)</f>
        <v>1657594</v>
      </c>
      <c r="BU47" s="12">
        <f ca="1">SUM(BU44:BU46)</f>
        <v>43012</v>
      </c>
      <c r="BV47" s="13">
        <f ca="1">IF(BU47=0,0,IF(BS47=0,1,BU47/BS47))</f>
        <v>2.663971232182695E-2</v>
      </c>
      <c r="BW47" s="12">
        <f>+SUM(BW44:BW46)</f>
        <v>167988</v>
      </c>
      <c r="BX47" s="86">
        <f ca="1">+SUM(BX44:BX46)</f>
        <v>166462</v>
      </c>
      <c r="BY47" s="12">
        <f ca="1">SUM(BY44:BY46)</f>
        <v>-1526</v>
      </c>
      <c r="BZ47" s="13">
        <f ca="1">IF(BY47=0,0,IF(BW47=0,1,BY47/BW47))</f>
        <v>-9.0839821892039901E-3</v>
      </c>
      <c r="CA47" s="12">
        <f>SUM(CA44:CA46)</f>
        <v>1782570</v>
      </c>
      <c r="CB47" s="86">
        <f ca="1">SUM(CB44:CB46)</f>
        <v>1824056</v>
      </c>
      <c r="CC47" s="12">
        <f ca="1">SUM(CC44:CC46)</f>
        <v>41486</v>
      </c>
      <c r="CD47" s="13">
        <f ca="1">IF(CC47=0,0,IF(CA47=0,1,CC47/CA47))</f>
        <v>2.3273139343756487E-2</v>
      </c>
      <c r="CE47" s="12">
        <f>+SUM(CE44:CE46)</f>
        <v>151685</v>
      </c>
      <c r="CF47" s="86">
        <f ca="1">+SUM(CF44:CF46)</f>
        <v>155516</v>
      </c>
      <c r="CG47" s="12">
        <f ca="1">SUM(CG44:CG46)</f>
        <v>3831</v>
      </c>
      <c r="CH47" s="13">
        <f ca="1">IF(CG47=0,0,IF(CE47=0,1,CG47/CE47))</f>
        <v>2.5256287701486635E-2</v>
      </c>
      <c r="CI47" s="12">
        <f>SUM(CI44:CI46)</f>
        <v>1934255</v>
      </c>
      <c r="CJ47" s="86">
        <f ca="1">SUM(CJ44:CJ46)</f>
        <v>1979572</v>
      </c>
      <c r="CK47" s="12">
        <f ca="1">SUM(CK44:CK46)</f>
        <v>45317</v>
      </c>
      <c r="CL47" s="13">
        <f ca="1">IF(CK47=0,0,IF(CI47=0,1,CK47/CI47))</f>
        <v>2.3428658579142874E-2</v>
      </c>
      <c r="CM47" s="12">
        <f>+SUM(CM44:CM46)</f>
        <v>130910</v>
      </c>
      <c r="CN47" s="86">
        <f ca="1">+SUM(CN44:CN46)</f>
        <v>130554</v>
      </c>
      <c r="CO47" s="12">
        <f ca="1">SUM(CO44:CO46)</f>
        <v>-356</v>
      </c>
      <c r="CP47" s="13">
        <f ca="1">IF(CO47=0,0,IF(CM47=0,1,CO47/CM47))</f>
        <v>-2.7194255595447254E-3</v>
      </c>
      <c r="CQ47" s="12">
        <f>SUM(CQ44:CQ46)</f>
        <v>2065165</v>
      </c>
      <c r="CR47" s="86">
        <f ca="1">SUM(CR44:CR46)</f>
        <v>2110126</v>
      </c>
      <c r="CS47" s="12">
        <f ca="1">SUM(CS44:CS46)</f>
        <v>44961</v>
      </c>
      <c r="CT47" s="13">
        <f ca="1">IF(CS47=0,0,IF(CQ47=0,1,CS47/CQ47))</f>
        <v>2.1771141773175511E-2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174190</v>
      </c>
      <c r="D49" s="73">
        <f ca="1">OFFSET(CZ49,0,14,1,1)</f>
        <v>202929</v>
      </c>
      <c r="E49" s="18">
        <f ca="1">SUM(D49-C49)</f>
        <v>28739</v>
      </c>
      <c r="F49" s="19">
        <f ca="1">IF(E49=0,0,IF(C49=0,1,E49/C49))</f>
        <v>0.16498650898444228</v>
      </c>
      <c r="G49" s="18">
        <f>SUMIF($C$6:F$6,G$5,$C49:F49)</f>
        <v>174190</v>
      </c>
      <c r="H49" s="73">
        <f ca="1">SUMIF($C$6:G$6,H$5,$C49:G49)</f>
        <v>202929</v>
      </c>
      <c r="I49" s="18">
        <f ca="1">SUM(H49-G49)</f>
        <v>28739</v>
      </c>
      <c r="J49" s="19">
        <f ca="1">IF(I49=0,0,IF(G49=0,1,I49/G49))</f>
        <v>0.16498650898444228</v>
      </c>
      <c r="K49" s="18">
        <f>+DA49</f>
        <v>168345</v>
      </c>
      <c r="L49" s="73">
        <f ca="1">OFFSET(DA49,0,14,1,1)</f>
        <v>199335</v>
      </c>
      <c r="M49" s="18">
        <f ca="1">SUM(L49-K49)</f>
        <v>30990</v>
      </c>
      <c r="N49" s="19">
        <f ca="1">IF(M49=0,0,IF(K49=0,1,M49/K49))</f>
        <v>0.18408625144791946</v>
      </c>
      <c r="O49" s="18">
        <f>SUMIF($C$6:N$6,O$5,$C49:N49)</f>
        <v>342535</v>
      </c>
      <c r="P49" s="73">
        <f ca="1">SUMIF($C$6:O$6,P$5,$C49:O49)</f>
        <v>402264</v>
      </c>
      <c r="Q49" s="18">
        <f ca="1">SUM(P49-O49)</f>
        <v>59729</v>
      </c>
      <c r="R49" s="19">
        <f ca="1">IF(Q49=0,0,IF(O49=0,1,Q49/O49))</f>
        <v>0.17437342169413345</v>
      </c>
      <c r="S49" s="18">
        <f>+DB49</f>
        <v>227056</v>
      </c>
      <c r="T49" s="73">
        <f ca="1">OFFSET(DB49,0,14,1,1)</f>
        <v>253919</v>
      </c>
      <c r="U49" s="18">
        <f ca="1">SUM(T49-S49)</f>
        <v>26863</v>
      </c>
      <c r="V49" s="19">
        <f ca="1">IF(U49=0,0,IF(S49=0,1,U49/S49))</f>
        <v>0.11831002043548729</v>
      </c>
      <c r="W49" s="18">
        <f>SUMIF($C$6:V$6,W$5,$C49:V49)</f>
        <v>569591</v>
      </c>
      <c r="X49" s="73">
        <f ca="1">SUMIF($C$6:W$6,X$5,$C49:W49)</f>
        <v>656183</v>
      </c>
      <c r="Y49" s="18">
        <f ca="1">SUM(X49-W49)</f>
        <v>86592</v>
      </c>
      <c r="Z49" s="19">
        <f ca="1">IF(Y49=0,0,IF(W49=0,1,Y49/W49))</f>
        <v>0.1520248739885286</v>
      </c>
      <c r="AA49" s="18">
        <f>+DC49</f>
        <v>249558</v>
      </c>
      <c r="AB49" s="73">
        <f ca="1">OFFSET(DC49,0,14,1,1)</f>
        <v>258441</v>
      </c>
      <c r="AC49" s="18">
        <f ca="1">SUM(AB49-AA49)</f>
        <v>8883</v>
      </c>
      <c r="AD49" s="19">
        <f ca="1">IF(AC49=0,0,IF(AA49=0,1,AC49/AA49))</f>
        <v>3.5594931839492222E-2</v>
      </c>
      <c r="AE49" s="18">
        <f>SUMIF($C$6:AD$6,AE$5,$C49:AD49)</f>
        <v>819149</v>
      </c>
      <c r="AF49" s="73">
        <f ca="1">SUMIF($C$6:AE$6,AF$5,$C49:AE49)</f>
        <v>914624</v>
      </c>
      <c r="AG49" s="18">
        <f ca="1">SUM(AF49-AE49)</f>
        <v>95475</v>
      </c>
      <c r="AH49" s="19">
        <f ca="1">IF(AG49=0,0,IF(AE49=0,1,AG49/AE49))</f>
        <v>0.11655388702177504</v>
      </c>
      <c r="AI49" s="18">
        <f>+DD49</f>
        <v>275114</v>
      </c>
      <c r="AJ49" s="73">
        <f ca="1">OFFSET(DD49,0,14,1,1)</f>
        <v>277242</v>
      </c>
      <c r="AK49" s="18">
        <f ca="1">SUM(AJ49-AI49)</f>
        <v>2128</v>
      </c>
      <c r="AL49" s="19">
        <f ca="1">IF(AK49=0,0,IF(AI49=0,1,AK49/AI49))</f>
        <v>7.7349753193221718E-3</v>
      </c>
      <c r="AM49" s="18">
        <f>SUMIF($C$6:AL$6,AM$5,$C49:AL49)</f>
        <v>1094263</v>
      </c>
      <c r="AN49" s="73">
        <f ca="1">SUMIF($C$6:AM$6,AN$5,$C49:AM49)</f>
        <v>1191866</v>
      </c>
      <c r="AO49" s="18">
        <f ca="1">SUM(AN49-AM49)</f>
        <v>97603</v>
      </c>
      <c r="AP49" s="19">
        <f ca="1">IF(AO49=0,0,IF(AM49=0,1,AO49/AM49))</f>
        <v>8.9195193477253645E-2</v>
      </c>
      <c r="AQ49" s="18">
        <f>+DE49</f>
        <v>271956</v>
      </c>
      <c r="AR49" s="73">
        <f ca="1">OFFSET(DE49,0,14,1,1)</f>
        <v>277082</v>
      </c>
      <c r="AS49" s="18">
        <f ca="1">SUM(AR49-AQ49)</f>
        <v>5126</v>
      </c>
      <c r="AT49" s="19">
        <f ca="1">IF(AS49=0,0,IF(AQ49=0,1,AS49/AQ49))</f>
        <v>1.8848637279559929E-2</v>
      </c>
      <c r="AU49" s="18">
        <f>SUMIF($C$6:AT$6,AU$5,$C49:AT49)</f>
        <v>1366219</v>
      </c>
      <c r="AV49" s="73">
        <f ca="1">SUMIF($C$6:AU$6,AV$5,$C49:AU49)</f>
        <v>1468948</v>
      </c>
      <c r="AW49" s="18">
        <f ca="1">SUM(AV49-AU49)</f>
        <v>102729</v>
      </c>
      <c r="AX49" s="19">
        <f ca="1">IF(AW49=0,0,IF(AU49=0,1,AW49/AU49))</f>
        <v>7.5192191003052952E-2</v>
      </c>
      <c r="AY49" s="18">
        <f>+DF49</f>
        <v>326196</v>
      </c>
      <c r="AZ49" s="73">
        <f ca="1">OFFSET(DF49,0,14,1,1)</f>
        <v>328557</v>
      </c>
      <c r="BA49" s="18">
        <f ca="1">SUM(AZ49-AY49)</f>
        <v>2361</v>
      </c>
      <c r="BB49" s="19">
        <f ca="1">IF(BA49=0,0,IF(AY49=0,1,BA49/AY49))</f>
        <v>7.2379796196152006E-3</v>
      </c>
      <c r="BC49" s="18">
        <f>SUMIF($C$6:BB$6,BC$5,$C49:BB49)</f>
        <v>1692415</v>
      </c>
      <c r="BD49" s="73">
        <f ca="1">SUMIF($C$6:BC$6,BD$5,$C49:BC49)</f>
        <v>1797505</v>
      </c>
      <c r="BE49" s="18">
        <f ca="1">SUM(BD49-BC49)</f>
        <v>105090</v>
      </c>
      <c r="BF49" s="19">
        <f ca="1">IF(BE49=0,0,IF(BC49=0,1,BE49/BC49))</f>
        <v>6.2094698995222804E-2</v>
      </c>
      <c r="BG49" s="18">
        <f>+DG49</f>
        <v>330528</v>
      </c>
      <c r="BH49" s="73">
        <f ca="1">OFFSET(DG49,0,14,1,1)</f>
        <v>350530</v>
      </c>
      <c r="BI49" s="18">
        <f ca="1">SUM(BH49-BG49)</f>
        <v>20002</v>
      </c>
      <c r="BJ49" s="19">
        <f ca="1">IF(BI49=0,0,IF(BG49=0,1,BI49/BG49))</f>
        <v>6.0515296737341469E-2</v>
      </c>
      <c r="BK49" s="18">
        <f>SUMIF($C$6:BJ$6,BK$5,$C49:BJ49)</f>
        <v>2022943</v>
      </c>
      <c r="BL49" s="73">
        <f ca="1">SUMIF($C$6:BK$6,BL$5,$C49:BK49)</f>
        <v>2148035</v>
      </c>
      <c r="BM49" s="18">
        <f ca="1">SUM(BL49-BK49)</f>
        <v>125092</v>
      </c>
      <c r="BN49" s="19">
        <f ca="1">IF(BM49=0,0,IF(BK49=0,1,BM49/BK49))</f>
        <v>6.1836640973077346E-2</v>
      </c>
      <c r="BO49" s="18">
        <f>+DH49</f>
        <v>279442</v>
      </c>
      <c r="BP49" s="73">
        <f ca="1">OFFSET(DH49,0,14,1,1)</f>
        <v>281974</v>
      </c>
      <c r="BQ49" s="18">
        <f ca="1">SUM(BP49-BO49)</f>
        <v>2532</v>
      </c>
      <c r="BR49" s="19">
        <f ca="1">IF(BQ49=0,0,IF(BO49=0,1,BQ49/BO49))</f>
        <v>9.060914250542151E-3</v>
      </c>
      <c r="BS49" s="18">
        <f>SUMIF($C$6:BR$6,BS$5,$C49:BR49)</f>
        <v>2302385</v>
      </c>
      <c r="BT49" s="73">
        <f ca="1">SUMIF($C$6:BS$6,BT$5,$C49:BS49)</f>
        <v>2430009</v>
      </c>
      <c r="BU49" s="18">
        <f ca="1">SUM(BT49-BS49)</f>
        <v>127624</v>
      </c>
      <c r="BV49" s="19">
        <f ca="1">IF(BU49=0,0,IF(BS49=0,1,BU49/BS49))</f>
        <v>5.5431215891347453E-2</v>
      </c>
      <c r="BW49" s="18">
        <f>+DI49</f>
        <v>271596</v>
      </c>
      <c r="BX49" s="73">
        <f ca="1">OFFSET(DI49,0,14,1,1)</f>
        <v>252886</v>
      </c>
      <c r="BY49" s="18">
        <f ca="1">SUM(BX49-BW49)</f>
        <v>-18710</v>
      </c>
      <c r="BZ49" s="19">
        <f ca="1">IF(BY49=0,0,IF(BW49=0,1,BY49/BW49))</f>
        <v>-6.8889085258987612E-2</v>
      </c>
      <c r="CA49" s="18">
        <f>SUMIF($C$6:BZ$6,CA$5,$C49:BZ49)</f>
        <v>2573981</v>
      </c>
      <c r="CB49" s="73">
        <f ca="1">SUMIF($C$6:CA$6,CB$5,$C49:CA49)</f>
        <v>2682895</v>
      </c>
      <c r="CC49" s="18">
        <f ca="1">SUM(CB49-CA49)</f>
        <v>108914</v>
      </c>
      <c r="CD49" s="19">
        <f ca="1">IF(CC49=0,0,IF(CA49=0,1,CC49/CA49))</f>
        <v>4.2313443650127951E-2</v>
      </c>
      <c r="CE49" s="18">
        <f>+DJ49</f>
        <v>258229</v>
      </c>
      <c r="CF49" s="73">
        <f ca="1">OFFSET(DJ49,0,14,1,1)</f>
        <v>248386</v>
      </c>
      <c r="CG49" s="18">
        <f ca="1">SUM(CF49-CE49)</f>
        <v>-9843</v>
      </c>
      <c r="CH49" s="19">
        <f ca="1">IF(CG49=0,0,IF(CE49=0,1,CG49/CE49))</f>
        <v>-3.8117329966812406E-2</v>
      </c>
      <c r="CI49" s="18">
        <f>SUMIF($C$6:CH$6,CI$5,$C49:CH49)</f>
        <v>2832210</v>
      </c>
      <c r="CJ49" s="73">
        <f ca="1">SUMIF($C$6:CI$6,CJ$5,$C49:CI49)</f>
        <v>2931281</v>
      </c>
      <c r="CK49" s="18">
        <f ca="1">SUM(CJ49-CI49)</f>
        <v>99071</v>
      </c>
      <c r="CL49" s="19">
        <f ca="1">IF(CK49=0,0,IF(CI49=0,1,CK49/CI49))</f>
        <v>3.4980103876478083E-2</v>
      </c>
      <c r="CM49" s="18">
        <f>+DK49</f>
        <v>259724</v>
      </c>
      <c r="CN49" s="73">
        <f ca="1">OFFSET(DK49,0,14,1,1)</f>
        <v>247512</v>
      </c>
      <c r="CO49" s="18">
        <f ca="1">SUM(CN49-CM49)</f>
        <v>-12212</v>
      </c>
      <c r="CP49" s="19">
        <f ca="1">IF(CO49=0,0,IF(CM49=0,1,CO49/CM49))</f>
        <v>-4.7019143398376741E-2</v>
      </c>
      <c r="CQ49" s="18">
        <f>SUMIF($C$6:CP$6,CQ$5,$C49:CP49)</f>
        <v>3091934</v>
      </c>
      <c r="CR49" s="73">
        <f ca="1">SUMIF($C$6:CQ$6,CR$5,$C49:CQ49)</f>
        <v>3178793</v>
      </c>
      <c r="CS49" s="18">
        <f ca="1">SUM(CR49-CQ49)</f>
        <v>86859</v>
      </c>
      <c r="CT49" s="19">
        <f ca="1">IF(CS49=0,0,IF(CQ49=0,1,CS49/CQ49))</f>
        <v>2.8092126157932221E-2</v>
      </c>
      <c r="CW49" t="s">
        <v>12</v>
      </c>
      <c r="CX49" t="s">
        <v>6</v>
      </c>
      <c r="CZ49" s="74">
        <f>SUMIF(LQB!$A$93:$A$98,'2011-2012'!CZ$7,LQB!D$93:D$98)</f>
        <v>174190</v>
      </c>
      <c r="DA49" s="74">
        <f>SUMIF(LQB!$A$93:$A$98,'2011-2012'!DA$7,LQB!E$93:E$98)</f>
        <v>168345</v>
      </c>
      <c r="DB49" s="74">
        <f>SUMIF(LQB!$A$93:$A$98,'2011-2012'!DB$7,LQB!F$93:F$98)</f>
        <v>227056</v>
      </c>
      <c r="DC49" s="74">
        <f>SUMIF(LQB!$A$93:$A$98,'2011-2012'!DC$7,LQB!G$93:G$98)</f>
        <v>249558</v>
      </c>
      <c r="DD49" s="74">
        <f>SUMIF(LQB!$A$93:$A$98,'2011-2012'!DD$7,LQB!H$93:H$98)</f>
        <v>275114</v>
      </c>
      <c r="DE49" s="74">
        <f>SUMIF(LQB!$A$93:$A$98,'2011-2012'!DE$7,LQB!I$93:I$98)</f>
        <v>271956</v>
      </c>
      <c r="DF49" s="74">
        <f>SUMIF(LQB!$A$93:$A$98,'2011-2012'!DF$7,LQB!J$93:J$98)</f>
        <v>326196</v>
      </c>
      <c r="DG49" s="74">
        <f>SUMIF(LQB!$A$93:$A$98,'2011-2012'!DG$7,LQB!K$93:K$98)</f>
        <v>330528</v>
      </c>
      <c r="DH49" s="74">
        <f>SUMIF(LQB!$A$93:$A$98,'2011-2012'!DH$7,LQB!L$93:L$98)</f>
        <v>279442</v>
      </c>
      <c r="DI49" s="74">
        <f>SUMIF(LQB!$A$93:$A$98,'2011-2012'!DI$7,LQB!M$93:M$98)</f>
        <v>271596</v>
      </c>
      <c r="DJ49" s="74">
        <f>SUMIF(LQB!$A$93:$A$98,'2011-2012'!DJ$7,LQB!N$93:N$98)</f>
        <v>258229</v>
      </c>
      <c r="DK49" s="74">
        <f>SUMIF(LQB!$A$93:$A$98,'2011-2012'!DK$7,LQB!O$93:O$98)</f>
        <v>259724</v>
      </c>
      <c r="DN49" s="74">
        <f>SUMIF(LQB!$A$93:$A$99,'2011-2012'!DN$7,LQB!D$93:D$99)</f>
        <v>202929</v>
      </c>
      <c r="DO49" s="74">
        <f>SUMIF(LQB!$A$93:$A$99,'2011-2012'!DO$7,LQB!E$93:E$99)</f>
        <v>199335</v>
      </c>
      <c r="DP49" s="74">
        <f>SUMIF(LQB!$A$93:$A$99,'2011-2012'!DP$7,LQB!F$93:F$99)</f>
        <v>253919</v>
      </c>
      <c r="DQ49" s="74">
        <f>SUMIF(LQB!$A$93:$A$99,'2011-2012'!DQ$7,LQB!G$93:G$99)</f>
        <v>258441</v>
      </c>
      <c r="DR49" s="74">
        <f>SUMIF(LQB!$A$93:$A$99,'2011-2012'!DR$7,LQB!H$93:H$99)</f>
        <v>277242</v>
      </c>
      <c r="DS49" s="74">
        <f>SUMIF(LQB!$A$93:$A$99,'2011-2012'!DS$7,LQB!I$93:I$99)</f>
        <v>277082</v>
      </c>
      <c r="DT49" s="74">
        <f>SUMIF(LQB!$A$93:$A$99,'2011-2012'!DT$7,LQB!J$93:J$99)</f>
        <v>328557</v>
      </c>
      <c r="DU49" s="74">
        <f>SUMIF(LQB!$A$93:$A$99,'2011-2012'!DU$7,LQB!K$93:K$99)</f>
        <v>350530</v>
      </c>
      <c r="DV49" s="74">
        <f>SUMIF(LQB!$A$93:$A$99,'2011-2012'!DV$7,LQB!L$93:L$99)</f>
        <v>281974</v>
      </c>
      <c r="DW49" s="74">
        <f>SUMIF(LQB!$A$93:$A$99,'2011-2012'!DW$7,LQB!M$93:M$99)</f>
        <v>252886</v>
      </c>
      <c r="DX49" s="74">
        <f>SUMIF(LQB!$A$93:$A$99,'2011-2012'!DX$7,LQB!N$93:N$99)</f>
        <v>248386</v>
      </c>
      <c r="DY49" s="74">
        <f>SUMIF(LQB!$A$93:$A$99,'2011-2012'!DY$7,LQB!O$93:O$99)</f>
        <v>247512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53102</v>
      </c>
      <c r="D50" s="73">
        <f ca="1">OFFSET(CZ50,0,14,1,1)</f>
        <v>54946</v>
      </c>
      <c r="E50" s="18">
        <f ca="1">SUM(D50-C50)</f>
        <v>1844</v>
      </c>
      <c r="F50" s="19">
        <f ca="1">IF(E50=0,0,IF(C50=0,1,E50/C50))</f>
        <v>3.4725622387104062E-2</v>
      </c>
      <c r="G50" s="18">
        <f>SUMIF($C$6:F$6,G$5,$C50:F50)</f>
        <v>53102</v>
      </c>
      <c r="H50" s="73">
        <f ca="1">SUMIF($C$6:G$6,H$5,$C50:G50)</f>
        <v>54946</v>
      </c>
      <c r="I50" s="18">
        <f ca="1">SUM(H50-G50)</f>
        <v>1844</v>
      </c>
      <c r="J50" s="19">
        <f ca="1">IF(I50=0,0,IF(G50=0,1,I50/G50))</f>
        <v>3.4725622387104062E-2</v>
      </c>
      <c r="K50" s="18">
        <f>+DA50</f>
        <v>51540</v>
      </c>
      <c r="L50" s="73">
        <f ca="1">OFFSET(DA50,0,14,1,1)</f>
        <v>55468</v>
      </c>
      <c r="M50" s="18">
        <f ca="1">SUM(L50-K50)</f>
        <v>3928</v>
      </c>
      <c r="N50" s="19">
        <f ca="1">IF(M50=0,0,IF(K50=0,1,M50/K50))</f>
        <v>7.6212650368645718E-2</v>
      </c>
      <c r="O50" s="18">
        <f>SUMIF($C$6:N$6,O$5,$C50:N50)</f>
        <v>104642</v>
      </c>
      <c r="P50" s="73">
        <f ca="1">SUMIF($C$6:O$6,P$5,$C50:O50)</f>
        <v>110414</v>
      </c>
      <c r="Q50" s="18">
        <f ca="1">SUM(P50-O50)</f>
        <v>5772</v>
      </c>
      <c r="R50" s="19">
        <f ca="1">IF(Q50=0,0,IF(O50=0,1,Q50/O50))</f>
        <v>5.5159496186999481E-2</v>
      </c>
      <c r="S50" s="18">
        <f>+DB50</f>
        <v>62818</v>
      </c>
      <c r="T50" s="73">
        <f ca="1">OFFSET(DB50,0,14,1,1)</f>
        <v>60698</v>
      </c>
      <c r="U50" s="18">
        <f ca="1">SUM(T50-S50)</f>
        <v>-2120</v>
      </c>
      <c r="V50" s="19">
        <f ca="1">IF(U50=0,0,IF(S50=0,1,U50/S50))</f>
        <v>-3.3748288707058489E-2</v>
      </c>
      <c r="W50" s="18">
        <f>SUMIF($C$6:V$6,W$5,$C50:V50)</f>
        <v>167460</v>
      </c>
      <c r="X50" s="73">
        <f ca="1">SUMIF($C$6:W$6,X$5,$C50:W50)</f>
        <v>171112</v>
      </c>
      <c r="Y50" s="18">
        <f ca="1">SUM(X50-W50)</f>
        <v>3652</v>
      </c>
      <c r="Z50" s="19">
        <f ca="1">IF(Y50=0,0,IF(W50=0,1,Y50/W50))</f>
        <v>2.1808193001313748E-2</v>
      </c>
      <c r="AA50" s="18">
        <f>+DC50</f>
        <v>58094</v>
      </c>
      <c r="AB50" s="73">
        <f ca="1">OFFSET(DC50,0,14,1,1)</f>
        <v>56750</v>
      </c>
      <c r="AC50" s="18">
        <f ca="1">SUM(AB50-AA50)</f>
        <v>-1344</v>
      </c>
      <c r="AD50" s="19">
        <f ca="1">IF(AC50=0,0,IF(AA50=0,1,AC50/AA50))</f>
        <v>-2.3134919268771301E-2</v>
      </c>
      <c r="AE50" s="18">
        <f>SUMIF($C$6:AD$6,AE$5,$C50:AD50)</f>
        <v>225554</v>
      </c>
      <c r="AF50" s="73">
        <f ca="1">SUMIF($C$6:AE$6,AF$5,$C50:AE50)</f>
        <v>227862</v>
      </c>
      <c r="AG50" s="18">
        <f ca="1">SUM(AF50-AE50)</f>
        <v>2308</v>
      </c>
      <c r="AH50" s="19">
        <f ca="1">IF(AG50=0,0,IF(AE50=0,1,AG50/AE50))</f>
        <v>1.0232582884808073E-2</v>
      </c>
      <c r="AI50" s="18">
        <f>+DD50</f>
        <v>61204</v>
      </c>
      <c r="AJ50" s="73">
        <f ca="1">OFFSET(DD50,0,14,1,1)</f>
        <v>62186</v>
      </c>
      <c r="AK50" s="18">
        <f ca="1">SUM(AJ50-AI50)</f>
        <v>982</v>
      </c>
      <c r="AL50" s="19">
        <f ca="1">IF(AK50=0,0,IF(AI50=0,1,AK50/AI50))</f>
        <v>1.6044702960590813E-2</v>
      </c>
      <c r="AM50" s="18">
        <f>SUMIF($C$6:AL$6,AM$5,$C50:AL50)</f>
        <v>286758</v>
      </c>
      <c r="AN50" s="73">
        <f ca="1">SUMIF($C$6:AM$6,AN$5,$C50:AM50)</f>
        <v>290048</v>
      </c>
      <c r="AO50" s="18">
        <f ca="1">SUM(AN50-AM50)</f>
        <v>3290</v>
      </c>
      <c r="AP50" s="19">
        <f ca="1">IF(AO50=0,0,IF(AM50=0,1,AO50/AM50))</f>
        <v>1.1473088806589529E-2</v>
      </c>
      <c r="AQ50" s="18">
        <f>+DE50</f>
        <v>63116</v>
      </c>
      <c r="AR50" s="73">
        <f ca="1">OFFSET(DE50,0,14,1,1)</f>
        <v>60834</v>
      </c>
      <c r="AS50" s="18">
        <f ca="1">SUM(AR50-AQ50)</f>
        <v>-2282</v>
      </c>
      <c r="AT50" s="19">
        <f ca="1">IF(AS50=0,0,IF(AQ50=0,1,AS50/AQ50))</f>
        <v>-3.6155649914443248E-2</v>
      </c>
      <c r="AU50" s="18">
        <f>SUMIF($C$6:AT$6,AU$5,$C50:AT50)</f>
        <v>349874</v>
      </c>
      <c r="AV50" s="73">
        <f ca="1">SUMIF($C$6:AU$6,AV$5,$C50:AU50)</f>
        <v>350882</v>
      </c>
      <c r="AW50" s="18">
        <f ca="1">SUM(AV50-AU50)</f>
        <v>1008</v>
      </c>
      <c r="AX50" s="19">
        <f ca="1">IF(AW50=0,0,IF(AU50=0,1,AW50/AU50))</f>
        <v>2.8810371733824177E-3</v>
      </c>
      <c r="AY50" s="18">
        <f>+DF50</f>
        <v>55942</v>
      </c>
      <c r="AZ50" s="73">
        <f ca="1">OFFSET(DF50,0,14,1,1)</f>
        <v>56672</v>
      </c>
      <c r="BA50" s="18">
        <f ca="1">SUM(AZ50-AY50)</f>
        <v>730</v>
      </c>
      <c r="BB50" s="19">
        <f ca="1">IF(BA50=0,0,IF(AY50=0,1,BA50/AY50))</f>
        <v>1.30492295591863E-2</v>
      </c>
      <c r="BC50" s="18">
        <f>SUMIF($C$6:BB$6,BC$5,$C50:BB50)</f>
        <v>405816</v>
      </c>
      <c r="BD50" s="73">
        <f ca="1">SUMIF($C$6:BC$6,BD$5,$C50:BC50)</f>
        <v>407554</v>
      </c>
      <c r="BE50" s="18">
        <f ca="1">SUM(BD50-BC50)</f>
        <v>1738</v>
      </c>
      <c r="BF50" s="19">
        <f ca="1">IF(BE50=0,0,IF(BC50=0,1,BE50/BC50))</f>
        <v>4.2827291186153327E-3</v>
      </c>
      <c r="BG50" s="18">
        <f>+DG50</f>
        <v>61406</v>
      </c>
      <c r="BH50" s="73">
        <f ca="1">OFFSET(DG50,0,14,1,1)</f>
        <v>60084</v>
      </c>
      <c r="BI50" s="18">
        <f ca="1">SUM(BH50-BG50)</f>
        <v>-1322</v>
      </c>
      <c r="BJ50" s="19">
        <f ca="1">IF(BI50=0,0,IF(BG50=0,1,BI50/BG50))</f>
        <v>-2.152884082988633E-2</v>
      </c>
      <c r="BK50" s="18">
        <f>SUMIF($C$6:BJ$6,BK$5,$C50:BJ50)</f>
        <v>467222</v>
      </c>
      <c r="BL50" s="73">
        <f ca="1">SUMIF($C$6:BK$6,BL$5,$C50:BK50)</f>
        <v>467638</v>
      </c>
      <c r="BM50" s="18">
        <f ca="1">SUM(BL50-BK50)</f>
        <v>416</v>
      </c>
      <c r="BN50" s="19">
        <f ca="1">IF(BM50=0,0,IF(BK50=0,1,BM50/BK50))</f>
        <v>8.9036903228015805E-4</v>
      </c>
      <c r="BO50" s="18">
        <f>+DH50</f>
        <v>60628</v>
      </c>
      <c r="BP50" s="73">
        <f ca="1">OFFSET(DH50,0,14,1,1)</f>
        <v>55084</v>
      </c>
      <c r="BQ50" s="18">
        <f ca="1">SUM(BP50-BO50)</f>
        <v>-5544</v>
      </c>
      <c r="BR50" s="19">
        <f ca="1">IF(BQ50=0,0,IF(BO50=0,1,BQ50/BO50))</f>
        <v>-9.1442897671043077E-2</v>
      </c>
      <c r="BS50" s="18">
        <f>SUMIF($C$6:BR$6,BS$5,$C50:BR50)</f>
        <v>527850</v>
      </c>
      <c r="BT50" s="73">
        <f ca="1">SUMIF($C$6:BS$6,BT$5,$C50:BS50)</f>
        <v>522722</v>
      </c>
      <c r="BU50" s="18">
        <f ca="1">SUM(BT50-BS50)</f>
        <v>-5128</v>
      </c>
      <c r="BV50" s="19">
        <f ca="1">IF(BU50=0,0,IF(BS50=0,1,BU50/BS50))</f>
        <v>-9.7148811215307385E-3</v>
      </c>
      <c r="BW50" s="18">
        <f>+DI50</f>
        <v>58528</v>
      </c>
      <c r="BX50" s="73">
        <f ca="1">OFFSET(DI50,0,14,1,1)</f>
        <v>59042</v>
      </c>
      <c r="BY50" s="18">
        <f ca="1">SUM(BX50-BW50)</f>
        <v>514</v>
      </c>
      <c r="BZ50" s="19">
        <f ca="1">IF(BY50=0,0,IF(BW50=0,1,BY50/BW50))</f>
        <v>8.7821213778020782E-3</v>
      </c>
      <c r="CA50" s="18">
        <f>SUMIF($C$6:BZ$6,CA$5,$C50:BZ50)</f>
        <v>586378</v>
      </c>
      <c r="CB50" s="73">
        <f ca="1">SUMIF($C$6:CA$6,CB$5,$C50:CA50)</f>
        <v>581764</v>
      </c>
      <c r="CC50" s="18">
        <f ca="1">SUM(CB50-CA50)</f>
        <v>-4614</v>
      </c>
      <c r="CD50" s="19">
        <f ca="1">IF(CC50=0,0,IF(CA50=0,1,CC50/CA50))</f>
        <v>-7.8686444580117268E-3</v>
      </c>
      <c r="CE50" s="18">
        <f>+DJ50</f>
        <v>59106</v>
      </c>
      <c r="CF50" s="73">
        <f ca="1">OFFSET(DJ50,0,14,1,1)</f>
        <v>58492</v>
      </c>
      <c r="CG50" s="18">
        <f ca="1">SUM(CF50-CE50)</f>
        <v>-614</v>
      </c>
      <c r="CH50" s="19">
        <f ca="1">IF(CG50=0,0,IF(CE50=0,1,CG50/CE50))</f>
        <v>-1.0388116265692146E-2</v>
      </c>
      <c r="CI50" s="18">
        <f>SUMIF($C$6:CH$6,CI$5,$C50:CH50)</f>
        <v>645484</v>
      </c>
      <c r="CJ50" s="73">
        <f ca="1">SUMIF($C$6:CI$6,CJ$5,$C50:CI50)</f>
        <v>640256</v>
      </c>
      <c r="CK50" s="18">
        <f ca="1">SUM(CJ50-CI50)</f>
        <v>-5228</v>
      </c>
      <c r="CL50" s="19">
        <f ca="1">IF(CK50=0,0,IF(CI50=0,1,CK50/CI50))</f>
        <v>-8.0993487057773698E-3</v>
      </c>
      <c r="CM50" s="18">
        <f>+DK50</f>
        <v>53794</v>
      </c>
      <c r="CN50" s="73">
        <f ca="1">OFFSET(DK50,0,14,1,1)</f>
        <v>48922</v>
      </c>
      <c r="CO50" s="18">
        <f ca="1">SUM(CN50-CM50)</f>
        <v>-4872</v>
      </c>
      <c r="CP50" s="19">
        <f ca="1">IF(CO50=0,0,IF(CM50=0,1,CO50/CM50))</f>
        <v>-9.0567721307208984E-2</v>
      </c>
      <c r="CQ50" s="18">
        <f>SUMIF($C$6:CP$6,CQ$5,$C50:CP50)</f>
        <v>699278</v>
      </c>
      <c r="CR50" s="73">
        <f ca="1">SUMIF($C$6:CQ$6,CR$5,$C50:CQ50)</f>
        <v>689178</v>
      </c>
      <c r="CS50" s="18">
        <f ca="1">SUM(CR50-CQ50)</f>
        <v>-10100</v>
      </c>
      <c r="CT50" s="19">
        <f ca="1">IF(CS50=0,0,IF(CQ50=0,1,CS50/CQ50))</f>
        <v>-1.4443468834998384E-2</v>
      </c>
      <c r="CW50" t="s">
        <v>12</v>
      </c>
      <c r="CX50" t="s">
        <v>7</v>
      </c>
      <c r="CY50" s="7"/>
      <c r="CZ50" s="74">
        <f>SUMIF(LQB!$A$111:$A$116,'2011-2012'!CZ$7,LQB!D$111:D$116)</f>
        <v>53102</v>
      </c>
      <c r="DA50" s="74">
        <f>SUMIF(LQB!$A$111:$A$116,'2011-2012'!DA$7,LQB!E$111:E$116)</f>
        <v>51540</v>
      </c>
      <c r="DB50" s="74">
        <f>SUMIF(LQB!$A$111:$A$116,'2011-2012'!DB$7,LQB!F$111:F$116)</f>
        <v>62818</v>
      </c>
      <c r="DC50" s="74">
        <f>SUMIF(LQB!$A$111:$A$116,'2011-2012'!DC$7,LQB!G$111:G$116)</f>
        <v>58094</v>
      </c>
      <c r="DD50" s="74">
        <f>SUMIF(LQB!$A$111:$A$116,'2011-2012'!DD$7,LQB!H$111:H$116)</f>
        <v>61204</v>
      </c>
      <c r="DE50" s="74">
        <f>SUMIF(LQB!$A$111:$A$116,'2011-2012'!DE$7,LQB!I$111:I$116)</f>
        <v>63116</v>
      </c>
      <c r="DF50" s="74">
        <f>SUMIF(LQB!$A$111:$A$116,'2011-2012'!DF$7,LQB!J$111:J$116)</f>
        <v>55942</v>
      </c>
      <c r="DG50" s="74">
        <f>SUMIF(LQB!$A$111:$A$116,'2011-2012'!DG$7,LQB!K$111:K$116)</f>
        <v>61406</v>
      </c>
      <c r="DH50" s="74">
        <f>SUMIF(LQB!$A$111:$A$116,'2011-2012'!DH$7,LQB!L$111:L$116)</f>
        <v>60628</v>
      </c>
      <c r="DI50" s="74">
        <f>SUMIF(LQB!$A$111:$A$116,'2011-2012'!DI$7,LQB!M$111:M$116)</f>
        <v>58528</v>
      </c>
      <c r="DJ50" s="74">
        <f>SUMIF(LQB!$A$111:$A$116,'2011-2012'!DJ$7,LQB!N$111:N$116)</f>
        <v>59106</v>
      </c>
      <c r="DK50" s="74">
        <f>SUMIF(LQB!$A$111:$A$116,'2011-2012'!DK$7,LQB!O$111:O$116)</f>
        <v>53794</v>
      </c>
      <c r="DN50" s="74">
        <f>SUMIF(LQB!$A$111:$A$117,'2011-2012'!DN$7,LQB!D$111:D$117)</f>
        <v>54946</v>
      </c>
      <c r="DO50" s="74">
        <f>SUMIF(LQB!$A$111:$A$117,'2011-2012'!DO$7,LQB!E$111:E$117)</f>
        <v>55468</v>
      </c>
      <c r="DP50" s="74">
        <f>SUMIF(LQB!$A$111:$A$117,'2011-2012'!DP$7,LQB!F$111:F$117)</f>
        <v>60698</v>
      </c>
      <c r="DQ50" s="74">
        <f>SUMIF(LQB!$A$111:$A$117,'2011-2012'!DQ$7,LQB!G$111:G$117)</f>
        <v>56750</v>
      </c>
      <c r="DR50" s="74">
        <f>SUMIF(LQB!$A$111:$A$117,'2011-2012'!DR$7,LQB!H$111:H$117)</f>
        <v>62186</v>
      </c>
      <c r="DS50" s="74">
        <f>SUMIF(LQB!$A$111:$A$117,'2011-2012'!DS$7,LQB!I$111:I$117)</f>
        <v>60834</v>
      </c>
      <c r="DT50" s="74">
        <f>SUMIF(LQB!$A$111:$A$117,'2011-2012'!DT$7,LQB!J$111:J$117)</f>
        <v>56672</v>
      </c>
      <c r="DU50" s="74">
        <f>SUMIF(LQB!$A$111:$A$117,'2011-2012'!DU$7,LQB!K$111:K$117)</f>
        <v>60084</v>
      </c>
      <c r="DV50" s="74">
        <f>SUMIF(LQB!$A$111:$A$117,'2011-2012'!DV$7,LQB!L$111:L$117)</f>
        <v>55084</v>
      </c>
      <c r="DW50" s="74">
        <f>SUMIF(LQB!$A$111:$A$117,'2011-2012'!DW$7,LQB!M$111:M$117)</f>
        <v>59042</v>
      </c>
      <c r="DX50" s="74">
        <f>SUMIF(LQB!$A$111:$A$117,'2011-2012'!DX$7,LQB!N$111:N$117)</f>
        <v>58492</v>
      </c>
      <c r="DY50" s="74">
        <f>SUMIF(LQB!$A$111:$A$117,'2011-2012'!DY$7,LQB!O$111:O$117)</f>
        <v>48922</v>
      </c>
    </row>
    <row r="51" spans="1:130">
      <c r="A51" s="83"/>
      <c r="B51" s="26" t="s">
        <v>8</v>
      </c>
      <c r="C51" s="73">
        <f>+CZ51</f>
        <v>228</v>
      </c>
      <c r="D51" s="73">
        <f ca="1">OFFSET(CZ51,0,14,1,1)</f>
        <v>340</v>
      </c>
      <c r="E51" s="73">
        <f ca="1">SUM(D51-C51)</f>
        <v>112</v>
      </c>
      <c r="F51" s="19">
        <f ca="1">IF(E51=0,0,IF(C51=0,1,E51/C51))</f>
        <v>0.49122807017543857</v>
      </c>
      <c r="G51" s="73">
        <f>SUMIF($C$6:F$6,G$5,$C51:F51)</f>
        <v>228</v>
      </c>
      <c r="H51" s="73">
        <f ca="1">SUMIF($C$6:G$6,H$5,$C51:G51)</f>
        <v>340</v>
      </c>
      <c r="I51" s="73">
        <f ca="1">SUM(H51-G51)</f>
        <v>112</v>
      </c>
      <c r="J51" s="19">
        <f ca="1">IF(I51=0,0,IF(G51=0,1,I51/G51))</f>
        <v>0.49122807017543857</v>
      </c>
      <c r="K51" s="73">
        <f>+DA51</f>
        <v>218</v>
      </c>
      <c r="L51" s="73">
        <f ca="1">OFFSET(DA51,0,14,1,1)</f>
        <v>432</v>
      </c>
      <c r="M51" s="73">
        <f ca="1">SUM(L51-K51)</f>
        <v>214</v>
      </c>
      <c r="N51" s="19">
        <f ca="1">IF(M51=0,0,IF(K51=0,1,M51/K51))</f>
        <v>0.98165137614678899</v>
      </c>
      <c r="O51" s="73">
        <f>SUMIF($C$6:N$6,O$5,$C51:N51)</f>
        <v>446</v>
      </c>
      <c r="P51" s="73">
        <f ca="1">SUMIF($C$6:O$6,P$5,$C51:O51)</f>
        <v>772</v>
      </c>
      <c r="Q51" s="73">
        <f ca="1">SUM(P51-O51)</f>
        <v>326</v>
      </c>
      <c r="R51" s="19">
        <f ca="1">IF(Q51=0,0,IF(O51=0,1,Q51/O51))</f>
        <v>0.73094170403587444</v>
      </c>
      <c r="S51" s="73">
        <f>+DB51</f>
        <v>306</v>
      </c>
      <c r="T51" s="73">
        <f ca="1">OFFSET(DB51,0,14,1,1)</f>
        <v>524</v>
      </c>
      <c r="U51" s="73">
        <f ca="1">SUM(T51-S51)</f>
        <v>218</v>
      </c>
      <c r="V51" s="19">
        <f ca="1">IF(U51=0,0,IF(S51=0,1,U51/S51))</f>
        <v>0.71241830065359479</v>
      </c>
      <c r="W51" s="73">
        <f>SUMIF($C$6:V$6,W$5,$C51:V51)</f>
        <v>752</v>
      </c>
      <c r="X51" s="73">
        <f ca="1">SUMIF($C$6:W$6,X$5,$C51:W51)</f>
        <v>1296</v>
      </c>
      <c r="Y51" s="73">
        <f ca="1">SUM(X51-W51)</f>
        <v>544</v>
      </c>
      <c r="Z51" s="19">
        <f ca="1">IF(Y51=0,0,IF(W51=0,1,Y51/W51))</f>
        <v>0.72340425531914898</v>
      </c>
      <c r="AA51" s="73">
        <f>+DC51</f>
        <v>444</v>
      </c>
      <c r="AB51" s="73">
        <f ca="1">OFFSET(DC51,0,14,1,1)</f>
        <v>656</v>
      </c>
      <c r="AC51" s="73">
        <f ca="1">SUM(AB51-AA51)</f>
        <v>212</v>
      </c>
      <c r="AD51" s="19">
        <f ca="1">IF(AC51=0,0,IF(AA51=0,1,AC51/AA51))</f>
        <v>0.47747747747747749</v>
      </c>
      <c r="AE51" s="73">
        <f>SUMIF($C$6:AD$6,AE$5,$C51:AD51)</f>
        <v>1196</v>
      </c>
      <c r="AF51" s="73">
        <f ca="1">SUMIF($C$6:AE$6,AF$5,$C51:AE51)</f>
        <v>1952</v>
      </c>
      <c r="AG51" s="73">
        <f ca="1">SUM(AF51-AE51)</f>
        <v>756</v>
      </c>
      <c r="AH51" s="19">
        <f ca="1">IF(AG51=0,0,IF(AE51=0,1,AG51/AE51))</f>
        <v>0.63210702341137126</v>
      </c>
      <c r="AI51" s="73">
        <f>+DD51</f>
        <v>800</v>
      </c>
      <c r="AJ51" s="73">
        <f ca="1">OFFSET(DD51,0,14,1,1)</f>
        <v>872</v>
      </c>
      <c r="AK51" s="73">
        <f ca="1">SUM(AJ51-AI51)</f>
        <v>72</v>
      </c>
      <c r="AL51" s="19">
        <f ca="1">IF(AK51=0,0,IF(AI51=0,1,AK51/AI51))</f>
        <v>0.09</v>
      </c>
      <c r="AM51" s="73">
        <f>SUMIF($C$6:AL$6,AM$5,$C51:AL51)</f>
        <v>1996</v>
      </c>
      <c r="AN51" s="73">
        <f ca="1">SUMIF($C$6:AM$6,AN$5,$C51:AM51)</f>
        <v>2824</v>
      </c>
      <c r="AO51" s="73">
        <f ca="1">SUM(AN51-AM51)</f>
        <v>828</v>
      </c>
      <c r="AP51" s="19">
        <f ca="1">IF(AO51=0,0,IF(AM51=0,1,AO51/AM51))</f>
        <v>0.4148296593186373</v>
      </c>
      <c r="AQ51" s="73">
        <f>+DE51</f>
        <v>558</v>
      </c>
      <c r="AR51" s="73">
        <f ca="1">OFFSET(DE51,0,14,1,1)</f>
        <v>704</v>
      </c>
      <c r="AS51" s="73">
        <f ca="1">SUM(AR51-AQ51)</f>
        <v>146</v>
      </c>
      <c r="AT51" s="19">
        <f ca="1">IF(AS51=0,0,IF(AQ51=0,1,AS51/AQ51))</f>
        <v>0.26164874551971329</v>
      </c>
      <c r="AU51" s="73">
        <f>SUMIF($C$6:AT$6,AU$5,$C51:AT51)</f>
        <v>2554</v>
      </c>
      <c r="AV51" s="73">
        <f ca="1">SUMIF($C$6:AU$6,AV$5,$C51:AU51)</f>
        <v>3528</v>
      </c>
      <c r="AW51" s="73">
        <f ca="1">SUM(AV51-AU51)</f>
        <v>974</v>
      </c>
      <c r="AX51" s="19">
        <f ca="1">IF(AW51=0,0,IF(AU51=0,1,AW51/AU51))</f>
        <v>0.38136256851996869</v>
      </c>
      <c r="AY51" s="73">
        <f>+DF51</f>
        <v>884</v>
      </c>
      <c r="AZ51" s="73">
        <f ca="1">OFFSET(DF51,0,14,1,1)</f>
        <v>868</v>
      </c>
      <c r="BA51" s="73">
        <f ca="1">SUM(AZ51-AY51)</f>
        <v>-16</v>
      </c>
      <c r="BB51" s="19">
        <f ca="1">IF(BA51=0,0,IF(AY51=0,1,BA51/AY51))</f>
        <v>-1.8099547511312219E-2</v>
      </c>
      <c r="BC51" s="73">
        <f>SUMIF($C$6:BB$6,BC$5,$C51:BB51)</f>
        <v>3438</v>
      </c>
      <c r="BD51" s="73">
        <f ca="1">SUMIF($C$6:BC$6,BD$5,$C51:BC51)</f>
        <v>4396</v>
      </c>
      <c r="BE51" s="73">
        <f ca="1">SUM(BD51-BC51)</f>
        <v>958</v>
      </c>
      <c r="BF51" s="19">
        <f ca="1">IF(BE51=0,0,IF(BC51=0,1,BE51/BC51))</f>
        <v>0.27865037812681792</v>
      </c>
      <c r="BG51" s="73">
        <f>+DG51</f>
        <v>792</v>
      </c>
      <c r="BH51" s="73">
        <f ca="1">OFFSET(DG51,0,14,1,1)</f>
        <v>832</v>
      </c>
      <c r="BI51" s="73">
        <f ca="1">SUM(BH51-BG51)</f>
        <v>40</v>
      </c>
      <c r="BJ51" s="19">
        <f ca="1">IF(BI51=0,0,IF(BG51=0,1,BI51/BG51))</f>
        <v>5.0505050505050504E-2</v>
      </c>
      <c r="BK51" s="73">
        <f>SUMIF($C$6:BJ$6,BK$5,$C51:BJ51)</f>
        <v>4230</v>
      </c>
      <c r="BL51" s="73">
        <f ca="1">SUMIF($C$6:BK$6,BL$5,$C51:BK51)</f>
        <v>5228</v>
      </c>
      <c r="BM51" s="73">
        <f ca="1">SUM(BL51-BK51)</f>
        <v>998</v>
      </c>
      <c r="BN51" s="19">
        <f ca="1">IF(BM51=0,0,IF(BK51=0,1,BM51/BK51))</f>
        <v>0.23593380614657211</v>
      </c>
      <c r="BO51" s="73">
        <f>+DH51</f>
        <v>726</v>
      </c>
      <c r="BP51" s="73">
        <f ca="1">OFFSET(DH51,0,14,1,1)</f>
        <v>840</v>
      </c>
      <c r="BQ51" s="73">
        <f ca="1">SUM(BP51-BO51)</f>
        <v>114</v>
      </c>
      <c r="BR51" s="19">
        <f ca="1">IF(BQ51=0,0,IF(BO51=0,1,BQ51/BO51))</f>
        <v>0.15702479338842976</v>
      </c>
      <c r="BS51" s="73">
        <f>SUMIF($C$6:BR$6,BS$5,$C51:BR51)</f>
        <v>4956</v>
      </c>
      <c r="BT51" s="73">
        <f ca="1">SUMIF($C$6:BS$6,BT$5,$C51:BS51)</f>
        <v>6068</v>
      </c>
      <c r="BU51" s="73">
        <f ca="1">SUM(BT51-BS51)</f>
        <v>1112</v>
      </c>
      <c r="BV51" s="19">
        <f ca="1">IF(BU51=0,0,IF(BS51=0,1,BU51/BS51))</f>
        <v>0.22437449556093625</v>
      </c>
      <c r="BW51" s="73">
        <f>+DI51</f>
        <v>764</v>
      </c>
      <c r="BX51" s="73">
        <f ca="1">OFFSET(DI51,0,14,1,1)</f>
        <v>822</v>
      </c>
      <c r="BY51" s="73">
        <f ca="1">SUM(BX51-BW51)</f>
        <v>58</v>
      </c>
      <c r="BZ51" s="19">
        <f ca="1">IF(BY51=0,0,IF(BW51=0,1,BY51/BW51))</f>
        <v>7.5916230366492143E-2</v>
      </c>
      <c r="CA51" s="73">
        <f>SUMIF($C$6:BZ$6,CA$5,$C51:BZ51)</f>
        <v>5720</v>
      </c>
      <c r="CB51" s="73">
        <f ca="1">SUMIF($C$6:CA$6,CB$5,$C51:CA51)</f>
        <v>6890</v>
      </c>
      <c r="CC51" s="73">
        <f ca="1">SUM(CB51-CA51)</f>
        <v>1170</v>
      </c>
      <c r="CD51" s="19">
        <f ca="1">IF(CC51=0,0,IF(CA51=0,1,CC51/CA51))</f>
        <v>0.20454545454545456</v>
      </c>
      <c r="CE51" s="73">
        <f>+DJ51</f>
        <v>662</v>
      </c>
      <c r="CF51" s="73">
        <f ca="1">OFFSET(DJ51,0,14,1,1)</f>
        <v>594</v>
      </c>
      <c r="CG51" s="73">
        <f ca="1">SUM(CF51-CE51)</f>
        <v>-68</v>
      </c>
      <c r="CH51" s="19">
        <f ca="1">IF(CG51=0,0,IF(CE51=0,1,CG51/CE51))</f>
        <v>-0.1027190332326284</v>
      </c>
      <c r="CI51" s="73">
        <f>SUMIF($C$6:CH$6,CI$5,$C51:CH51)</f>
        <v>6382</v>
      </c>
      <c r="CJ51" s="73">
        <f ca="1">SUMIF($C$6:CI$6,CJ$5,$C51:CI51)</f>
        <v>7484</v>
      </c>
      <c r="CK51" s="73">
        <f ca="1">SUM(CJ51-CI51)</f>
        <v>1102</v>
      </c>
      <c r="CL51" s="19">
        <f ca="1">IF(CK51=0,0,IF(CI51=0,1,CK51/CI51))</f>
        <v>0.17267314321529301</v>
      </c>
      <c r="CM51" s="73">
        <f>+DK51</f>
        <v>510</v>
      </c>
      <c r="CN51" s="73">
        <f ca="1">OFFSET(DK51,0,14,1,1)</f>
        <v>442</v>
      </c>
      <c r="CO51" s="73">
        <f ca="1">SUM(CN51-CM51)</f>
        <v>-68</v>
      </c>
      <c r="CP51" s="19">
        <f ca="1">IF(CO51=0,0,IF(CM51=0,1,CO51/CM51))</f>
        <v>-0.13333333333333333</v>
      </c>
      <c r="CQ51" s="73">
        <f>SUMIF($C$6:CP$6,CQ$5,$C51:CP51)</f>
        <v>6892</v>
      </c>
      <c r="CR51" s="73">
        <f ca="1">SUMIF($C$6:CQ$6,CR$5,$C51:CQ51)</f>
        <v>7926</v>
      </c>
      <c r="CS51" s="73">
        <f ca="1">SUM(CR51-CQ51)</f>
        <v>1034</v>
      </c>
      <c r="CT51" s="19">
        <f ca="1">IF(CS51=0,0,IF(CQ51=0,1,CS51/CQ51))</f>
        <v>0.15002901915264075</v>
      </c>
      <c r="CW51" t="s">
        <v>12</v>
      </c>
      <c r="CX51" t="s">
        <v>8</v>
      </c>
      <c r="CY51" s="7"/>
      <c r="CZ51" s="74">
        <f>SUMIF(LQB!$A$129:$A$134,'2011-2012'!CZ$7,LQB!D$129:D$134)</f>
        <v>228</v>
      </c>
      <c r="DA51" s="74">
        <f>SUMIF(LQB!$A$129:$A$134,'2011-2012'!DA$7,LQB!E$129:E$134)</f>
        <v>218</v>
      </c>
      <c r="DB51" s="74">
        <f>SUMIF(LQB!$A$129:$A$134,'2011-2012'!DB$7,LQB!F$129:F$134)</f>
        <v>306</v>
      </c>
      <c r="DC51" s="74">
        <f>SUMIF(LQB!$A$129:$A$134,'2011-2012'!DC$7,LQB!G$129:G$134)</f>
        <v>444</v>
      </c>
      <c r="DD51" s="74">
        <f>SUMIF(LQB!$A$129:$A$134,'2011-2012'!DD$7,LQB!H$129:H$134)</f>
        <v>800</v>
      </c>
      <c r="DE51" s="74">
        <f>SUMIF(LQB!$A$129:$A$134,'2011-2012'!DE$7,LQB!I$129:I$134)</f>
        <v>558</v>
      </c>
      <c r="DF51" s="74">
        <f>SUMIF(LQB!$A$129:$A$134,'2011-2012'!DF$7,LQB!J$129:J$134)</f>
        <v>884</v>
      </c>
      <c r="DG51" s="74">
        <f>SUMIF(LQB!$A$129:$A$134,'2011-2012'!DG$7,LQB!K$129:K$134)</f>
        <v>792</v>
      </c>
      <c r="DH51" s="74">
        <f>SUMIF(LQB!$A$129:$A$134,'2011-2012'!DH$7,LQB!L$129:L$134)</f>
        <v>726</v>
      </c>
      <c r="DI51" s="74">
        <f>SUMIF(LQB!$A$129:$A$134,'2011-2012'!DI$7,LQB!M$129:M$134)</f>
        <v>764</v>
      </c>
      <c r="DJ51" s="74">
        <f>SUMIF(LQB!$A$129:$A$134,'2011-2012'!DJ$7,LQB!N$129:N$134)</f>
        <v>662</v>
      </c>
      <c r="DK51" s="74">
        <f>SUMIF(LQB!$A$129:$A$134,'2011-2012'!DK$7,LQB!O$129:O$134)</f>
        <v>510</v>
      </c>
      <c r="DN51" s="74">
        <f>SUMIF(LQB!$A$129:$A$135,'2011-2012'!DN$7,LQB!D$129:D$135)</f>
        <v>340</v>
      </c>
      <c r="DO51" s="74">
        <f>SUMIF(LQB!$A$129:$A$135,'2011-2012'!DO$7,LQB!E$129:E$135)</f>
        <v>432</v>
      </c>
      <c r="DP51" s="74">
        <f>SUMIF(LQB!$A$129:$A$135,'2011-2012'!DP$7,LQB!F$129:F$135)</f>
        <v>524</v>
      </c>
      <c r="DQ51" s="74">
        <f>SUMIF(LQB!$A$129:$A$135,'2011-2012'!DQ$7,LQB!G$129:G$135)</f>
        <v>656</v>
      </c>
      <c r="DR51" s="74">
        <f>SUMIF(LQB!$A$129:$A$135,'2011-2012'!DR$7,LQB!H$129:H$135)</f>
        <v>872</v>
      </c>
      <c r="DS51" s="74">
        <f>SUMIF(LQB!$A$129:$A$135,'2011-2012'!DS$7,LQB!I$129:I$135)</f>
        <v>704</v>
      </c>
      <c r="DT51" s="74">
        <f>SUMIF(LQB!$A$129:$A$135,'2011-2012'!DT$7,LQB!J$129:J$135)</f>
        <v>868</v>
      </c>
      <c r="DU51" s="74">
        <f>SUMIF(LQB!$A$129:$A$135,'2011-2012'!DU$7,LQB!K$129:K$135)</f>
        <v>832</v>
      </c>
      <c r="DV51" s="74">
        <f>SUMIF(LQB!$A$129:$A$135,'2011-2012'!DV$7,LQB!L$129:L$135)</f>
        <v>840</v>
      </c>
      <c r="DW51" s="74">
        <f>SUMIF(LQB!$A$129:$A$135,'2011-2012'!DW$7,LQB!M$129:M$135)</f>
        <v>822</v>
      </c>
      <c r="DX51" s="74">
        <f>SUMIF(LQB!$A$129:$A$135,'2011-2012'!DX$7,LQB!N$129:N$135)</f>
        <v>594</v>
      </c>
      <c r="DY51" s="74">
        <f>SUMIF(LQB!$A$129:$A$135,'2011-2012'!DY$7,LQB!O$129:O$135)</f>
        <v>442</v>
      </c>
    </row>
    <row r="52" spans="1:130" s="7" customFormat="1">
      <c r="A52" s="75"/>
      <c r="B52" s="24" t="s">
        <v>9</v>
      </c>
      <c r="C52" s="12">
        <f>+SUM(C49:C51)</f>
        <v>227520</v>
      </c>
      <c r="D52" s="86">
        <f ca="1">+SUM(D49:D51)</f>
        <v>258215</v>
      </c>
      <c r="E52" s="12">
        <f ca="1">SUM(E49:E51)</f>
        <v>30695</v>
      </c>
      <c r="F52" s="13">
        <f ca="1">IF(E52=0,0,IF(C52=0,1,E52/C52))</f>
        <v>0.13491121659634317</v>
      </c>
      <c r="G52" s="12">
        <f>SUM(G49:G51)</f>
        <v>227520</v>
      </c>
      <c r="H52" s="86">
        <f ca="1">SUM(H49:H51)</f>
        <v>258215</v>
      </c>
      <c r="I52" s="12">
        <f ca="1">SUM(I49:I51)</f>
        <v>30695</v>
      </c>
      <c r="J52" s="13">
        <f ca="1">IF(I52=0,0,IF(G52=0,1,I52/G52))</f>
        <v>0.13491121659634317</v>
      </c>
      <c r="K52" s="12">
        <f>+SUM(K49:K51)</f>
        <v>220103</v>
      </c>
      <c r="L52" s="86">
        <f ca="1">+SUM(L49:L51)</f>
        <v>255235</v>
      </c>
      <c r="M52" s="12">
        <f ca="1">SUM(M49:M51)</f>
        <v>35132</v>
      </c>
      <c r="N52" s="13">
        <f ca="1">IF(M52=0,0,IF(K52=0,1,M52/K52))</f>
        <v>0.15961617969768699</v>
      </c>
      <c r="O52" s="12">
        <f>SUM(O49:O51)</f>
        <v>447623</v>
      </c>
      <c r="P52" s="86">
        <f ca="1">SUM(P49:P51)</f>
        <v>513450</v>
      </c>
      <c r="Q52" s="12">
        <f ca="1">SUM(Q49:Q51)</f>
        <v>65827</v>
      </c>
      <c r="R52" s="13">
        <f ca="1">IF(Q52=0,0,IF(O52=0,1,Q52/O52))</f>
        <v>0.147059020649073</v>
      </c>
      <c r="S52" s="12">
        <f>+SUM(S49:S51)</f>
        <v>290180</v>
      </c>
      <c r="T52" s="86">
        <f ca="1">+SUM(T49:T51)</f>
        <v>315141</v>
      </c>
      <c r="U52" s="12">
        <f ca="1">SUM(U49:U51)</f>
        <v>24961</v>
      </c>
      <c r="V52" s="13">
        <f ca="1">IF(U52=0,0,IF(S52=0,1,U52/S52))</f>
        <v>8.6019022675580675E-2</v>
      </c>
      <c r="W52" s="12">
        <f>SUM(W49:W51)</f>
        <v>737803</v>
      </c>
      <c r="X52" s="86">
        <f ca="1">SUM(X49:X51)</f>
        <v>828591</v>
      </c>
      <c r="Y52" s="12">
        <f ca="1">SUM(Y49:Y51)</f>
        <v>90788</v>
      </c>
      <c r="Z52" s="13">
        <f ca="1">IF(Y52=0,0,IF(W52=0,1,Y52/W52))</f>
        <v>0.12305181735503921</v>
      </c>
      <c r="AA52" s="12">
        <f>+SUM(AA49:AA51)</f>
        <v>308096</v>
      </c>
      <c r="AB52" s="86">
        <f ca="1">+SUM(AB49:AB51)</f>
        <v>315847</v>
      </c>
      <c r="AC52" s="12">
        <f ca="1">SUM(AC49:AC51)</f>
        <v>7751</v>
      </c>
      <c r="AD52" s="13">
        <f ca="1">IF(AC52=0,0,IF(AA52=0,1,AC52/AA52))</f>
        <v>2.5157743041130037E-2</v>
      </c>
      <c r="AE52" s="12">
        <f>SUM(AE49:AE51)</f>
        <v>1045899</v>
      </c>
      <c r="AF52" s="86">
        <f ca="1">SUM(AF49:AF51)</f>
        <v>1144438</v>
      </c>
      <c r="AG52" s="12">
        <f ca="1">SUM(AG49:AG51)</f>
        <v>98539</v>
      </c>
      <c r="AH52" s="13">
        <f ca="1">IF(AG52=0,0,IF(AE52=0,1,AG52/AE52))</f>
        <v>9.4214642140397875E-2</v>
      </c>
      <c r="AI52" s="12">
        <f>+SUM(AI49:AI51)</f>
        <v>337118</v>
      </c>
      <c r="AJ52" s="86">
        <f ca="1">+SUM(AJ49:AJ51)</f>
        <v>340300</v>
      </c>
      <c r="AK52" s="12">
        <f ca="1">SUM(AK49:AK51)</f>
        <v>3182</v>
      </c>
      <c r="AL52" s="13">
        <f ca="1">IF(AK52=0,0,IF(AI52=0,1,AK52/AI52))</f>
        <v>9.4388315070687411E-3</v>
      </c>
      <c r="AM52" s="12">
        <f>SUM(AM49:AM51)</f>
        <v>1383017</v>
      </c>
      <c r="AN52" s="86">
        <f ca="1">SUM(AN49:AN51)</f>
        <v>1484738</v>
      </c>
      <c r="AO52" s="12">
        <f ca="1">SUM(AO49:AO51)</f>
        <v>101721</v>
      </c>
      <c r="AP52" s="13">
        <f ca="1">IF(AO52=0,0,IF(AM52=0,1,AO52/AM52))</f>
        <v>7.3550072052621193E-2</v>
      </c>
      <c r="AQ52" s="12">
        <f>+SUM(AQ49:AQ51)</f>
        <v>335630</v>
      </c>
      <c r="AR52" s="86">
        <f ca="1">+SUM(AR49:AR51)</f>
        <v>338620</v>
      </c>
      <c r="AS52" s="12">
        <f ca="1">SUM(AS49:AS51)</f>
        <v>2990</v>
      </c>
      <c r="AT52" s="13">
        <f ca="1">IF(AS52=0,0,IF(AQ52=0,1,AS52/AQ52))</f>
        <v>8.9086196108810294E-3</v>
      </c>
      <c r="AU52" s="12">
        <f>SUM(AU49:AU51)</f>
        <v>1718647</v>
      </c>
      <c r="AV52" s="86">
        <f ca="1">SUM(AV49:AV51)</f>
        <v>1823358</v>
      </c>
      <c r="AW52" s="12">
        <f ca="1">SUM(AW49:AW51)</f>
        <v>104711</v>
      </c>
      <c r="AX52" s="13">
        <f ca="1">IF(AW52=0,0,IF(AU52=0,1,AW52/AU52))</f>
        <v>6.0926414790239067E-2</v>
      </c>
      <c r="AY52" s="12">
        <f>+SUM(AY49:AY51)</f>
        <v>383022</v>
      </c>
      <c r="AZ52" s="86">
        <f ca="1">+SUM(AZ49:AZ51)</f>
        <v>386097</v>
      </c>
      <c r="BA52" s="12">
        <f ca="1">SUM(BA49:BA51)</f>
        <v>3075</v>
      </c>
      <c r="BB52" s="13">
        <f ca="1">IF(BA52=0,0,IF(AY52=0,1,BA52/AY52))</f>
        <v>8.0282594733461794E-3</v>
      </c>
      <c r="BC52" s="12">
        <f>SUM(BC49:BC51)</f>
        <v>2101669</v>
      </c>
      <c r="BD52" s="86">
        <f ca="1">SUM(BD49:BD51)</f>
        <v>2209455</v>
      </c>
      <c r="BE52" s="12">
        <f ca="1">SUM(BE49:BE51)</f>
        <v>107786</v>
      </c>
      <c r="BF52" s="13">
        <f ca="1">IF(BE52=0,0,IF(BC52=0,1,BE52/BC52))</f>
        <v>5.1285906581864223E-2</v>
      </c>
      <c r="BG52" s="12">
        <f>+SUM(BG49:BG51)</f>
        <v>392726</v>
      </c>
      <c r="BH52" s="86">
        <f ca="1">+SUM(BH49:BH51)</f>
        <v>411446</v>
      </c>
      <c r="BI52" s="12">
        <f ca="1">SUM(BI49:BI51)</f>
        <v>18720</v>
      </c>
      <c r="BJ52" s="13">
        <f ca="1">IF(BI52=0,0,IF(BG52=0,1,BI52/BG52))</f>
        <v>4.7666821142475925E-2</v>
      </c>
      <c r="BK52" s="12">
        <f>SUM(BK49:BK51)</f>
        <v>2494395</v>
      </c>
      <c r="BL52" s="86">
        <f ca="1">SUM(BL49:BL51)</f>
        <v>2620901</v>
      </c>
      <c r="BM52" s="12">
        <f ca="1">SUM(BM49:BM51)</f>
        <v>126506</v>
      </c>
      <c r="BN52" s="13">
        <f ca="1">IF(BM52=0,0,IF(BK52=0,1,BM52/BK52))</f>
        <v>5.0716105508550172E-2</v>
      </c>
      <c r="BO52" s="12">
        <f>+SUM(BO49:BO51)</f>
        <v>340796</v>
      </c>
      <c r="BP52" s="86">
        <f ca="1">+SUM(BP49:BP51)</f>
        <v>337898</v>
      </c>
      <c r="BQ52" s="12">
        <f ca="1">SUM(BQ49:BQ51)</f>
        <v>-2898</v>
      </c>
      <c r="BR52" s="13">
        <f ca="1">IF(BQ52=0,0,IF(BO52=0,1,BQ52/BO52))</f>
        <v>-8.5036209345180115E-3</v>
      </c>
      <c r="BS52" s="12">
        <f>SUM(BS49:BS51)</f>
        <v>2835191</v>
      </c>
      <c r="BT52" s="86">
        <f ca="1">SUM(BT49:BT51)</f>
        <v>2958799</v>
      </c>
      <c r="BU52" s="12">
        <f ca="1">SUM(BU49:BU51)</f>
        <v>123608</v>
      </c>
      <c r="BV52" s="13">
        <f ca="1">IF(BU52=0,0,IF(BS52=0,1,BU52/BS52))</f>
        <v>4.3597768192689665E-2</v>
      </c>
      <c r="BW52" s="12">
        <f>+SUM(BW49:BW51)</f>
        <v>330888</v>
      </c>
      <c r="BX52" s="86">
        <f ca="1">+SUM(BX49:BX51)</f>
        <v>312750</v>
      </c>
      <c r="BY52" s="12">
        <f ca="1">SUM(BY49:BY51)</f>
        <v>-18138</v>
      </c>
      <c r="BZ52" s="13">
        <f ca="1">IF(BY52=0,0,IF(BW52=0,1,BY52/BW52))</f>
        <v>-5.4816131138028579E-2</v>
      </c>
      <c r="CA52" s="12">
        <f>SUM(CA49:CA51)</f>
        <v>3166079</v>
      </c>
      <c r="CB52" s="86">
        <f ca="1">SUM(CB49:CB51)</f>
        <v>3271549</v>
      </c>
      <c r="CC52" s="12">
        <f ca="1">SUM(CC49:CC51)</f>
        <v>105470</v>
      </c>
      <c r="CD52" s="13">
        <f ca="1">IF(CC52=0,0,IF(CA52=0,1,CC52/CA52))</f>
        <v>3.3312497887765906E-2</v>
      </c>
      <c r="CE52" s="12">
        <f>+SUM(CE49:CE51)</f>
        <v>317997</v>
      </c>
      <c r="CF52" s="86">
        <f ca="1">+SUM(CF49:CF51)</f>
        <v>307472</v>
      </c>
      <c r="CG52" s="12">
        <f ca="1">SUM(CG49:CG51)</f>
        <v>-10525</v>
      </c>
      <c r="CH52" s="13">
        <f ca="1">IF(CG52=0,0,IF(CE52=0,1,CG52/CE52))</f>
        <v>-3.3097796520092954E-2</v>
      </c>
      <c r="CI52" s="12">
        <f>SUM(CI49:CI51)</f>
        <v>3484076</v>
      </c>
      <c r="CJ52" s="86">
        <f ca="1">SUM(CJ49:CJ51)</f>
        <v>3579021</v>
      </c>
      <c r="CK52" s="12">
        <f ca="1">SUM(CK49:CK51)</f>
        <v>94945</v>
      </c>
      <c r="CL52" s="13">
        <f ca="1">IF(CK52=0,0,IF(CI52=0,1,CK52/CI52))</f>
        <v>2.725112770215116E-2</v>
      </c>
      <c r="CM52" s="12">
        <f>+SUM(CM49:CM51)</f>
        <v>314028</v>
      </c>
      <c r="CN52" s="86">
        <f ca="1">+SUM(CN49:CN51)</f>
        <v>296876</v>
      </c>
      <c r="CO52" s="12">
        <f ca="1">SUM(CO49:CO51)</f>
        <v>-17152</v>
      </c>
      <c r="CP52" s="13">
        <f ca="1">IF(CO52=0,0,IF(CM52=0,1,CO52/CM52))</f>
        <v>-5.4619333307857898E-2</v>
      </c>
      <c r="CQ52" s="12">
        <f>SUM(CQ49:CQ51)</f>
        <v>3798104</v>
      </c>
      <c r="CR52" s="86">
        <f ca="1">SUM(CR49:CR51)</f>
        <v>3875897</v>
      </c>
      <c r="CS52" s="12">
        <f ca="1">SUM(CS49:CS51)</f>
        <v>77793</v>
      </c>
      <c r="CT52" s="13">
        <f ca="1">IF(CS52=0,0,IF(CQ52=0,1,CS52/CQ52))</f>
        <v>2.0482061575986334E-2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193078</v>
      </c>
      <c r="D54" s="73">
        <f ca="1">OFFSET(CZ54,0,14,1,1)</f>
        <v>215914</v>
      </c>
      <c r="E54" s="18">
        <f ca="1">SUM(D54-C54)</f>
        <v>22836</v>
      </c>
      <c r="F54" s="19">
        <f ca="1">IF(E54=0,0,IF(C54=0,1,E54/C54))</f>
        <v>0.11827344389314164</v>
      </c>
      <c r="G54" s="18">
        <f>SUMIF($C$6:F$6,G$5,$C54:F54)</f>
        <v>193078</v>
      </c>
      <c r="H54" s="73">
        <f ca="1">SUMIF($C$6:G$6,H$5,$C54:G54)</f>
        <v>215914</v>
      </c>
      <c r="I54" s="18">
        <f ca="1">SUM(H54-G54)</f>
        <v>22836</v>
      </c>
      <c r="J54" s="19">
        <f ca="1">IF(I54=0,0,IF(G54=0,1,I54/G54))</f>
        <v>0.11827344389314164</v>
      </c>
      <c r="K54" s="18">
        <f>+DA54</f>
        <v>186737</v>
      </c>
      <c r="L54" s="73">
        <f ca="1">OFFSET(DA54,0,14,1,1)</f>
        <v>221712</v>
      </c>
      <c r="M54" s="18">
        <f ca="1">SUM(L54-K54)</f>
        <v>34975</v>
      </c>
      <c r="N54" s="19">
        <f ca="1">IF(M54=0,0,IF(K54=0,1,M54/K54))</f>
        <v>0.18729550115938459</v>
      </c>
      <c r="O54" s="18">
        <f>SUMIF($C$6:N$6,O$5,$C54:N54)</f>
        <v>379815</v>
      </c>
      <c r="P54" s="73">
        <f ca="1">SUMIF($C$6:O$6,P$5,$C54:O54)</f>
        <v>437626</v>
      </c>
      <c r="Q54" s="18">
        <f ca="1">SUM(P54-O54)</f>
        <v>57811</v>
      </c>
      <c r="R54" s="19">
        <f ca="1">IF(Q54=0,0,IF(O54=0,1,Q54/O54))</f>
        <v>0.15220831194133985</v>
      </c>
      <c r="S54" s="18">
        <f>+DB54</f>
        <v>233613</v>
      </c>
      <c r="T54" s="73">
        <f ca="1">OFFSET(DB54,0,14,1,1)</f>
        <v>274935</v>
      </c>
      <c r="U54" s="18">
        <f ca="1">SUM(T54-S54)</f>
        <v>41322</v>
      </c>
      <c r="V54" s="19">
        <f ca="1">IF(U54=0,0,IF(S54=0,1,U54/S54))</f>
        <v>0.17688227966765549</v>
      </c>
      <c r="W54" s="18">
        <f>SUMIF($C$6:V$6,W$5,$C54:V54)</f>
        <v>613428</v>
      </c>
      <c r="X54" s="73">
        <f ca="1">SUMIF($C$6:W$6,X$5,$C54:W54)</f>
        <v>712561</v>
      </c>
      <c r="Y54" s="18">
        <f ca="1">SUM(X54-W54)</f>
        <v>99133</v>
      </c>
      <c r="Z54" s="19">
        <f ca="1">IF(Y54=0,0,IF(W54=0,1,Y54/W54))</f>
        <v>0.16160494793194963</v>
      </c>
      <c r="AA54" s="18">
        <f>+DC54</f>
        <v>272539</v>
      </c>
      <c r="AB54" s="73">
        <f ca="1">OFFSET(DC54,0,14,1,1)</f>
        <v>287878</v>
      </c>
      <c r="AC54" s="18">
        <f ca="1">SUM(AB54-AA54)</f>
        <v>15339</v>
      </c>
      <c r="AD54" s="19">
        <f ca="1">IF(AC54=0,0,IF(AA54=0,1,AC54/AA54))</f>
        <v>5.6281853239352898E-2</v>
      </c>
      <c r="AE54" s="18">
        <f>SUMIF($C$6:AD$6,AE$5,$C54:AD54)</f>
        <v>885967</v>
      </c>
      <c r="AF54" s="73">
        <f ca="1">SUMIF($C$6:AE$6,AF$5,$C54:AE54)</f>
        <v>1000439</v>
      </c>
      <c r="AG54" s="18">
        <f ca="1">SUM(AF54-AE54)</f>
        <v>114472</v>
      </c>
      <c r="AH54" s="19">
        <f ca="1">IF(AG54=0,0,IF(AE54=0,1,AG54/AE54))</f>
        <v>0.12920571533702724</v>
      </c>
      <c r="AI54" s="18">
        <f>+DD54</f>
        <v>299098</v>
      </c>
      <c r="AJ54" s="73">
        <f ca="1">OFFSET(DD54,0,14,1,1)</f>
        <v>304867</v>
      </c>
      <c r="AK54" s="18">
        <f ca="1">SUM(AJ54-AI54)</f>
        <v>5769</v>
      </c>
      <c r="AL54" s="19">
        <f ca="1">IF(AK54=0,0,IF(AI54=0,1,AK54/AI54))</f>
        <v>1.9287992564310026E-2</v>
      </c>
      <c r="AM54" s="18">
        <f>SUMIF($C$6:AL$6,AM$5,$C54:AL54)</f>
        <v>1185065</v>
      </c>
      <c r="AN54" s="73">
        <f ca="1">SUMIF($C$6:AM$6,AN$5,$C54:AM54)</f>
        <v>1305306</v>
      </c>
      <c r="AO54" s="18">
        <f ca="1">SUM(AN54-AM54)</f>
        <v>120241</v>
      </c>
      <c r="AP54" s="19">
        <f ca="1">IF(AO54=0,0,IF(AM54=0,1,AO54/AM54))</f>
        <v>0.10146363279651327</v>
      </c>
      <c r="AQ54" s="18">
        <f>+DE54</f>
        <v>318630</v>
      </c>
      <c r="AR54" s="73">
        <f ca="1">OFFSET(DE54,0,14,1,1)</f>
        <v>324098</v>
      </c>
      <c r="AS54" s="18">
        <f ca="1">SUM(AR54-AQ54)</f>
        <v>5468</v>
      </c>
      <c r="AT54" s="19">
        <f ca="1">IF(AS54=0,0,IF(AQ54=0,1,AS54/AQ54))</f>
        <v>1.7160970404544455E-2</v>
      </c>
      <c r="AU54" s="18">
        <f>SUMIF($C$6:AT$6,AU$5,$C54:AT54)</f>
        <v>1503695</v>
      </c>
      <c r="AV54" s="73">
        <f ca="1">SUMIF($C$6:AU$6,AV$5,$C54:AU54)</f>
        <v>1629404</v>
      </c>
      <c r="AW54" s="18">
        <f ca="1">SUM(AV54-AU54)</f>
        <v>125709</v>
      </c>
      <c r="AX54" s="19">
        <f ca="1">IF(AW54=0,0,IF(AU54=0,1,AW54/AU54))</f>
        <v>8.3600065172791019E-2</v>
      </c>
      <c r="AY54" s="18">
        <f>+DF54</f>
        <v>405079</v>
      </c>
      <c r="AZ54" s="73">
        <f ca="1">OFFSET(DF54,0,14,1,1)</f>
        <v>397002</v>
      </c>
      <c r="BA54" s="18">
        <f ca="1">SUM(AZ54-AY54)</f>
        <v>-8077</v>
      </c>
      <c r="BB54" s="19">
        <f ca="1">IF(BA54=0,0,IF(AY54=0,1,BA54/AY54))</f>
        <v>-1.9939320478227704E-2</v>
      </c>
      <c r="BC54" s="18">
        <f>SUMIF($C$6:BB$6,BC$5,$C54:BB54)</f>
        <v>1908774</v>
      </c>
      <c r="BD54" s="73">
        <f ca="1">SUMIF($C$6:BC$6,BD$5,$C54:BC54)</f>
        <v>2026406</v>
      </c>
      <c r="BE54" s="18">
        <f ca="1">SUM(BD54-BC54)</f>
        <v>117632</v>
      </c>
      <c r="BF54" s="19">
        <f ca="1">IF(BE54=0,0,IF(BC54=0,1,BE54/BC54))</f>
        <v>6.1626991985431485E-2</v>
      </c>
      <c r="BG54" s="18">
        <f>+DG54</f>
        <v>407615</v>
      </c>
      <c r="BH54" s="73">
        <f ca="1">OFFSET(DG54,0,14,1,1)</f>
        <v>440210</v>
      </c>
      <c r="BI54" s="18">
        <f ca="1">SUM(BH54-BG54)</f>
        <v>32595</v>
      </c>
      <c r="BJ54" s="19">
        <f ca="1">IF(BI54=0,0,IF(BG54=0,1,BI54/BG54))</f>
        <v>7.9965163205475753E-2</v>
      </c>
      <c r="BK54" s="18">
        <f>SUMIF($C$6:BJ$6,BK$5,$C54:BJ54)</f>
        <v>2316389</v>
      </c>
      <c r="BL54" s="73">
        <f ca="1">SUMIF($C$6:BK$6,BL$5,$C54:BK54)</f>
        <v>2466616</v>
      </c>
      <c r="BM54" s="18">
        <f ca="1">SUM(BL54-BK54)</f>
        <v>150227</v>
      </c>
      <c r="BN54" s="19">
        <f ca="1">IF(BM54=0,0,IF(BK54=0,1,BM54/BK54))</f>
        <v>6.4853960194077936E-2</v>
      </c>
      <c r="BO54" s="18">
        <f>+DH54</f>
        <v>312091</v>
      </c>
      <c r="BP54" s="73">
        <f ca="1">OFFSET(DH54,0,14,1,1)</f>
        <v>327170</v>
      </c>
      <c r="BQ54" s="18">
        <f ca="1">SUM(BP54-BO54)</f>
        <v>15079</v>
      </c>
      <c r="BR54" s="19">
        <f ca="1">IF(BQ54=0,0,IF(BO54=0,1,BQ54/BO54))</f>
        <v>4.8316036027953382E-2</v>
      </c>
      <c r="BS54" s="18">
        <f>SUMIF($C$6:BR$6,BS$5,$C54:BR54)</f>
        <v>2628480</v>
      </c>
      <c r="BT54" s="73">
        <f ca="1">SUMIF($C$6:BS$6,BT$5,$C54:BS54)</f>
        <v>2793786</v>
      </c>
      <c r="BU54" s="18">
        <f ca="1">SUM(BT54-BS54)</f>
        <v>165306</v>
      </c>
      <c r="BV54" s="19">
        <f ca="1">IF(BU54=0,0,IF(BS54=0,1,BU54/BS54))</f>
        <v>6.2890339663988312E-2</v>
      </c>
      <c r="BW54" s="18">
        <f>+DI54</f>
        <v>292281</v>
      </c>
      <c r="BX54" s="73">
        <f ca="1">OFFSET(DI54,0,14,1,1)</f>
        <v>296124</v>
      </c>
      <c r="BY54" s="18">
        <f ca="1">SUM(BX54-BW54)</f>
        <v>3843</v>
      </c>
      <c r="BZ54" s="19">
        <f ca="1">IF(BY54=0,0,IF(BW54=0,1,BY54/BW54))</f>
        <v>1.3148305911092407E-2</v>
      </c>
      <c r="CA54" s="18">
        <f>SUMIF($C$6:BZ$6,CA$5,$C54:BZ54)</f>
        <v>2920761</v>
      </c>
      <c r="CB54" s="73">
        <f ca="1">SUMIF($C$6:CA$6,CB$5,$C54:CA54)</f>
        <v>3089910</v>
      </c>
      <c r="CC54" s="18">
        <f ca="1">SUM(CB54-CA54)</f>
        <v>169149</v>
      </c>
      <c r="CD54" s="19">
        <f ca="1">IF(CC54=0,0,IF(CA54=0,1,CC54/CA54))</f>
        <v>5.7912646738298684E-2</v>
      </c>
      <c r="CE54" s="18">
        <f>+DJ54</f>
        <v>267374</v>
      </c>
      <c r="CF54" s="73">
        <f ca="1">OFFSET(DJ54,0,14,1,1)</f>
        <v>275457</v>
      </c>
      <c r="CG54" s="18">
        <f ca="1">SUM(CF54-CE54)</f>
        <v>8083</v>
      </c>
      <c r="CH54" s="19">
        <f ca="1">IF(CG54=0,0,IF(CE54=0,1,CG54/CE54))</f>
        <v>3.0231062107759169E-2</v>
      </c>
      <c r="CI54" s="18">
        <f>SUMIF($C$6:CH$6,CI$5,$C54:CH54)</f>
        <v>3188135</v>
      </c>
      <c r="CJ54" s="73">
        <f ca="1">SUMIF($C$6:CI$6,CJ$5,$C54:CI54)</f>
        <v>3365367</v>
      </c>
      <c r="CK54" s="18">
        <f ca="1">SUM(CJ54-CI54)</f>
        <v>177232</v>
      </c>
      <c r="CL54" s="19">
        <f ca="1">IF(CK54=0,0,IF(CI54=0,1,CK54/CI54))</f>
        <v>5.5591121455019939E-2</v>
      </c>
      <c r="CM54" s="18">
        <f>+DK54</f>
        <v>273144</v>
      </c>
      <c r="CN54" s="73">
        <f ca="1">OFFSET(DK54,0,14,1,1)</f>
        <v>269382</v>
      </c>
      <c r="CO54" s="18">
        <f ca="1">SUM(CN54-CM54)</f>
        <v>-3762</v>
      </c>
      <c r="CP54" s="19">
        <f ca="1">IF(CO54=0,0,IF(CM54=0,1,CO54/CM54))</f>
        <v>-1.3772954924874792E-2</v>
      </c>
      <c r="CQ54" s="18">
        <f>SUMIF($C$6:CP$6,CQ$5,$C54:CP54)</f>
        <v>3461279</v>
      </c>
      <c r="CR54" s="73">
        <f ca="1">SUMIF($C$6:CQ$6,CR$5,$C54:CQ54)</f>
        <v>3634749</v>
      </c>
      <c r="CS54" s="18">
        <f ca="1">SUM(CR54-CQ54)</f>
        <v>173470</v>
      </c>
      <c r="CT54" s="19">
        <f ca="1">IF(CS54=0,0,IF(CQ54=0,1,CS54/CQ54))</f>
        <v>5.0117312126528951E-2</v>
      </c>
      <c r="CW54" t="s">
        <v>15</v>
      </c>
      <c r="CX54" t="s">
        <v>6</v>
      </c>
      <c r="CZ54" s="74">
        <f>SUMIF(RBW!$A$93:$A$98,'2011-2012'!CZ$7,RBW!D$93:D$98)</f>
        <v>193078</v>
      </c>
      <c r="DA54" s="74">
        <f>SUMIF(RBW!$A$93:$A$98,'2011-2012'!DA$7,RBW!E$93:E$98)</f>
        <v>186737</v>
      </c>
      <c r="DB54" s="74">
        <f>SUMIF(RBW!$A$93:$A$98,'2011-2012'!DB$7,RBW!F$93:F$98)</f>
        <v>233613</v>
      </c>
      <c r="DC54" s="74">
        <f>SUMIF(RBW!$A$93:$A$98,'2011-2012'!DC$7,RBW!G$93:G$98)</f>
        <v>272539</v>
      </c>
      <c r="DD54" s="74">
        <f>SUMIF(RBW!$A$93:$A$98,'2011-2012'!DD$7,RBW!H$93:H$98)</f>
        <v>299098</v>
      </c>
      <c r="DE54" s="74">
        <f>SUMIF(RBW!$A$93:$A$98,'2011-2012'!DE$7,RBW!I$93:I$98)</f>
        <v>318630</v>
      </c>
      <c r="DF54" s="74">
        <f>SUMIF(RBW!$A$93:$A$98,'2011-2012'!DF$7,RBW!J$93:J$98)</f>
        <v>405079</v>
      </c>
      <c r="DG54" s="74">
        <f>SUMIF(RBW!$A$93:$A$98,'2011-2012'!DG$7,RBW!K$93:K$98)</f>
        <v>407615</v>
      </c>
      <c r="DH54" s="74">
        <f>SUMIF(RBW!$A$93:$A$98,'2011-2012'!DH$7,RBW!L$93:L$98)</f>
        <v>312091</v>
      </c>
      <c r="DI54" s="74">
        <f>SUMIF(RBW!$A$93:$A$98,'2011-2012'!DI$7,RBW!M$93:M$98)</f>
        <v>292281</v>
      </c>
      <c r="DJ54" s="74">
        <f>SUMIF(RBW!$A$93:$A$98,'2011-2012'!DJ$7,RBW!N$93:N$98)</f>
        <v>267374</v>
      </c>
      <c r="DK54" s="74">
        <f>SUMIF(RBW!$A$93:$A$98,'2011-2012'!DK$7,RBW!O$93:O$98)</f>
        <v>273144</v>
      </c>
      <c r="DN54" s="74">
        <f>SUMIF(RBW!$A$93:$A$99,'2011-2012'!DN$7,RBW!D$93:D$99)</f>
        <v>215914</v>
      </c>
      <c r="DO54" s="74">
        <f>SUMIF(RBW!$A$93:$A$99,'2011-2012'!DO$7,RBW!E$93:E$99)</f>
        <v>221712</v>
      </c>
      <c r="DP54" s="74">
        <f>SUMIF(RBW!$A$93:$A$99,'2011-2012'!DP$7,RBW!F$93:F$99)</f>
        <v>274935</v>
      </c>
      <c r="DQ54" s="74">
        <f>SUMIF(RBW!$A$93:$A$99,'2011-2012'!DQ$7,RBW!G$93:G$99)</f>
        <v>287878</v>
      </c>
      <c r="DR54" s="74">
        <f>SUMIF(RBW!$A$93:$A$99,'2011-2012'!DR$7,RBW!H$93:H$99)</f>
        <v>304867</v>
      </c>
      <c r="DS54" s="74">
        <f>SUMIF(RBW!$A$93:$A$99,'2011-2012'!DS$7,RBW!I$93:I$99)</f>
        <v>324098</v>
      </c>
      <c r="DT54" s="74">
        <f>SUMIF(RBW!$A$93:$A$99,'2011-2012'!DT$7,RBW!J$93:J$99)</f>
        <v>397002</v>
      </c>
      <c r="DU54" s="74">
        <f>SUMIF(RBW!$A$93:$A$99,'2011-2012'!DU$7,RBW!K$93:K$99)</f>
        <v>440210</v>
      </c>
      <c r="DV54" s="74">
        <f>SUMIF(RBW!$A$93:$A$99,'2011-2012'!DV$7,RBW!L$93:L$99)</f>
        <v>327170</v>
      </c>
      <c r="DW54" s="74">
        <f>SUMIF(RBW!$A$93:$A$99,'2011-2012'!DW$7,RBW!M$93:M$99)</f>
        <v>296124</v>
      </c>
      <c r="DX54" s="74">
        <f>SUMIF(RBW!$A$93:$A$99,'2011-2012'!DX$7,RBW!N$93:N$99)</f>
        <v>275457</v>
      </c>
      <c r="DY54" s="74">
        <f>SUMIF(RBW!$A$93:$A$99,'2011-2012'!DY$7,RBW!O$93:O$99)</f>
        <v>269382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7</v>
      </c>
      <c r="D55" s="73">
        <f ca="1">OFFSET(CZ55,0,14,1,1)</f>
        <v>10</v>
      </c>
      <c r="E55" s="18">
        <f ca="1">SUM(D55-C55)</f>
        <v>3</v>
      </c>
      <c r="F55" s="19">
        <f ca="1">IF(E55=0,0,IF(C55=0,1,E55/C55))</f>
        <v>0.42857142857142855</v>
      </c>
      <c r="G55" s="18">
        <f>SUMIF($C$6:F$6,G$5,$C55:F55)</f>
        <v>7</v>
      </c>
      <c r="H55" s="73">
        <f ca="1">SUMIF($C$6:G$6,H$5,$C55:G55)</f>
        <v>10</v>
      </c>
      <c r="I55" s="18">
        <f ca="1">SUM(H55-G55)</f>
        <v>3</v>
      </c>
      <c r="J55" s="19">
        <f ca="1">IF(I55=0,0,IF(G55=0,1,I55/G55))</f>
        <v>0.42857142857142855</v>
      </c>
      <c r="K55" s="18">
        <f>+DA55</f>
        <v>4</v>
      </c>
      <c r="L55" s="73">
        <f ca="1">OFFSET(DA55,0,14,1,1)</f>
        <v>11</v>
      </c>
      <c r="M55" s="18">
        <f ca="1">SUM(L55-K55)</f>
        <v>7</v>
      </c>
      <c r="N55" s="19">
        <f ca="1">IF(M55=0,0,IF(K55=0,1,M55/K55))</f>
        <v>1.75</v>
      </c>
      <c r="O55" s="18">
        <f>SUMIF($C$6:N$6,O$5,$C55:N55)</f>
        <v>11</v>
      </c>
      <c r="P55" s="73">
        <f ca="1">SUMIF($C$6:O$6,P$5,$C55:O55)</f>
        <v>21</v>
      </c>
      <c r="Q55" s="18">
        <f ca="1">SUM(P55-O55)</f>
        <v>10</v>
      </c>
      <c r="R55" s="19">
        <f ca="1">IF(Q55=0,0,IF(O55=0,1,Q55/O55))</f>
        <v>0.90909090909090906</v>
      </c>
      <c r="S55" s="18">
        <f>+DB55</f>
        <v>9</v>
      </c>
      <c r="T55" s="73">
        <f ca="1">OFFSET(DB55,0,14,1,1)</f>
        <v>9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20</v>
      </c>
      <c r="X55" s="73">
        <f ca="1">SUMIF($C$6:W$6,X$5,$C55:W55)</f>
        <v>30</v>
      </c>
      <c r="Y55" s="18">
        <f ca="1">SUM(X55-W55)</f>
        <v>10</v>
      </c>
      <c r="Z55" s="19">
        <f ca="1">IF(Y55=0,0,IF(W55=0,1,Y55/W55))</f>
        <v>0.5</v>
      </c>
      <c r="AA55" s="18">
        <f>+DC55</f>
        <v>9</v>
      </c>
      <c r="AB55" s="73">
        <f ca="1">OFFSET(DC55,0,14,1,1)</f>
        <v>7</v>
      </c>
      <c r="AC55" s="18">
        <f ca="1">SUM(AB55-AA55)</f>
        <v>-2</v>
      </c>
      <c r="AD55" s="19">
        <f ca="1">IF(AC55=0,0,IF(AA55=0,1,AC55/AA55))</f>
        <v>-0.22222222222222221</v>
      </c>
      <c r="AE55" s="18">
        <f>SUMIF($C$6:AD$6,AE$5,$C55:AD55)</f>
        <v>29</v>
      </c>
      <c r="AF55" s="73">
        <f ca="1">SUMIF($C$6:AE$6,AF$5,$C55:AE55)</f>
        <v>37</v>
      </c>
      <c r="AG55" s="18">
        <f ca="1">SUM(AF55-AE55)</f>
        <v>8</v>
      </c>
      <c r="AH55" s="19">
        <f ca="1">IF(AG55=0,0,IF(AE55=0,1,AG55/AE55))</f>
        <v>0.27586206896551724</v>
      </c>
      <c r="AI55" s="18">
        <f>+DD55</f>
        <v>13</v>
      </c>
      <c r="AJ55" s="73">
        <f ca="1">OFFSET(DD55,0,14,1,1)</f>
        <v>8</v>
      </c>
      <c r="AK55" s="18">
        <f ca="1">SUM(AJ55-AI55)</f>
        <v>-5</v>
      </c>
      <c r="AL55" s="19">
        <f ca="1">IF(AK55=0,0,IF(AI55=0,1,AK55/AI55))</f>
        <v>-0.38461538461538464</v>
      </c>
      <c r="AM55" s="18">
        <f>SUMIF($C$6:AL$6,AM$5,$C55:AL55)</f>
        <v>42</v>
      </c>
      <c r="AN55" s="73">
        <f ca="1">SUMIF($C$6:AM$6,AN$5,$C55:AM55)</f>
        <v>45</v>
      </c>
      <c r="AO55" s="18">
        <f ca="1">SUM(AN55-AM55)</f>
        <v>3</v>
      </c>
      <c r="AP55" s="19">
        <f ca="1">IF(AO55=0,0,IF(AM55=0,1,AO55/AM55))</f>
        <v>7.1428571428571425E-2</v>
      </c>
      <c r="AQ55" s="18">
        <f>+DE55</f>
        <v>13</v>
      </c>
      <c r="AR55" s="73">
        <f ca="1">OFFSET(DE55,0,14,1,1)</f>
        <v>4</v>
      </c>
      <c r="AS55" s="18">
        <f ca="1">SUM(AR55-AQ55)</f>
        <v>-9</v>
      </c>
      <c r="AT55" s="19">
        <f ca="1">IF(AS55=0,0,IF(AQ55=0,1,AS55/AQ55))</f>
        <v>-0.69230769230769229</v>
      </c>
      <c r="AU55" s="18">
        <f>SUMIF($C$6:AT$6,AU$5,$C55:AT55)</f>
        <v>55</v>
      </c>
      <c r="AV55" s="73">
        <f ca="1">SUMIF($C$6:AU$6,AV$5,$C55:AU55)</f>
        <v>49</v>
      </c>
      <c r="AW55" s="18">
        <f ca="1">SUM(AV55-AU55)</f>
        <v>-6</v>
      </c>
      <c r="AX55" s="19">
        <f ca="1">IF(AW55=0,0,IF(AU55=0,1,AW55/AU55))</f>
        <v>-0.10909090909090909</v>
      </c>
      <c r="AY55" s="18">
        <f>+DF55</f>
        <v>12</v>
      </c>
      <c r="AZ55" s="73">
        <f ca="1">OFFSET(DF55,0,14,1,1)</f>
        <v>21</v>
      </c>
      <c r="BA55" s="18">
        <f ca="1">SUM(AZ55-AY55)</f>
        <v>9</v>
      </c>
      <c r="BB55" s="19">
        <f ca="1">IF(BA55=0,0,IF(AY55=0,1,BA55/AY55))</f>
        <v>0.75</v>
      </c>
      <c r="BC55" s="18">
        <f>SUMIF($C$6:BB$6,BC$5,$C55:BB55)</f>
        <v>67</v>
      </c>
      <c r="BD55" s="73">
        <f ca="1">SUMIF($C$6:BC$6,BD$5,$C55:BC55)</f>
        <v>70</v>
      </c>
      <c r="BE55" s="18">
        <f ca="1">SUM(BD55-BC55)</f>
        <v>3</v>
      </c>
      <c r="BF55" s="19">
        <f ca="1">IF(BE55=0,0,IF(BC55=0,1,BE55/BC55))</f>
        <v>4.4776119402985072E-2</v>
      </c>
      <c r="BG55" s="18">
        <f>+DG55</f>
        <v>10</v>
      </c>
      <c r="BH55" s="73">
        <f ca="1">OFFSET(DG55,0,14,1,1)</f>
        <v>22</v>
      </c>
      <c r="BI55" s="18">
        <f ca="1">SUM(BH55-BG55)</f>
        <v>12</v>
      </c>
      <c r="BJ55" s="19">
        <f ca="1">IF(BI55=0,0,IF(BG55=0,1,BI55/BG55))</f>
        <v>1.2</v>
      </c>
      <c r="BK55" s="18">
        <f>SUMIF($C$6:BJ$6,BK$5,$C55:BJ55)</f>
        <v>77</v>
      </c>
      <c r="BL55" s="73">
        <f ca="1">SUMIF($C$6:BK$6,BL$5,$C55:BK55)</f>
        <v>92</v>
      </c>
      <c r="BM55" s="18">
        <f ca="1">SUM(BL55-BK55)</f>
        <v>15</v>
      </c>
      <c r="BN55" s="19">
        <f ca="1">IF(BM55=0,0,IF(BK55=0,1,BM55/BK55))</f>
        <v>0.19480519480519481</v>
      </c>
      <c r="BO55" s="18">
        <f>+DH55</f>
        <v>16</v>
      </c>
      <c r="BP55" s="73">
        <f ca="1">OFFSET(DH55,0,14,1,1)</f>
        <v>6</v>
      </c>
      <c r="BQ55" s="18">
        <f ca="1">SUM(BP55-BO55)</f>
        <v>-10</v>
      </c>
      <c r="BR55" s="19">
        <f ca="1">IF(BQ55=0,0,IF(BO55=0,1,BQ55/BO55))</f>
        <v>-0.625</v>
      </c>
      <c r="BS55" s="18">
        <f>SUMIF($C$6:BR$6,BS$5,$C55:BR55)</f>
        <v>93</v>
      </c>
      <c r="BT55" s="73">
        <f ca="1">SUMIF($C$6:BS$6,BT$5,$C55:BS55)</f>
        <v>98</v>
      </c>
      <c r="BU55" s="18">
        <f ca="1">SUM(BT55-BS55)</f>
        <v>5</v>
      </c>
      <c r="BV55" s="19">
        <f ca="1">IF(BU55=0,0,IF(BS55=0,1,BU55/BS55))</f>
        <v>5.3763440860215055E-2</v>
      </c>
      <c r="BW55" s="18">
        <f>+DI55</f>
        <v>11</v>
      </c>
      <c r="BX55" s="73">
        <f ca="1">OFFSET(DI55,0,14,1,1)</f>
        <v>12</v>
      </c>
      <c r="BY55" s="18">
        <f ca="1">SUM(BX55-BW55)</f>
        <v>1</v>
      </c>
      <c r="BZ55" s="19">
        <f ca="1">IF(BY55=0,0,IF(BW55=0,1,BY55/BW55))</f>
        <v>9.0909090909090912E-2</v>
      </c>
      <c r="CA55" s="18">
        <f>SUMIF($C$6:BZ$6,CA$5,$C55:BZ55)</f>
        <v>104</v>
      </c>
      <c r="CB55" s="73">
        <f ca="1">SUMIF($C$6:CA$6,CB$5,$C55:CA55)</f>
        <v>110</v>
      </c>
      <c r="CC55" s="18">
        <f ca="1">SUM(CB55-CA55)</f>
        <v>6</v>
      </c>
      <c r="CD55" s="19">
        <f ca="1">IF(CC55=0,0,IF(CA55=0,1,CC55/CA55))</f>
        <v>5.7692307692307696E-2</v>
      </c>
      <c r="CE55" s="18">
        <f>+DJ55</f>
        <v>13</v>
      </c>
      <c r="CF55" s="73">
        <f ca="1">OFFSET(DJ55,0,14,1,1)</f>
        <v>11</v>
      </c>
      <c r="CG55" s="18">
        <f ca="1">SUM(CF55-CE55)</f>
        <v>-2</v>
      </c>
      <c r="CH55" s="19">
        <f ca="1">IF(CG55=0,0,IF(CE55=0,1,CG55/CE55))</f>
        <v>-0.15384615384615385</v>
      </c>
      <c r="CI55" s="18">
        <f>SUMIF($C$6:CH$6,CI$5,$C55:CH55)</f>
        <v>117</v>
      </c>
      <c r="CJ55" s="73">
        <f ca="1">SUMIF($C$6:CI$6,CJ$5,$C55:CI55)</f>
        <v>121</v>
      </c>
      <c r="CK55" s="18">
        <f ca="1">SUM(CJ55-CI55)</f>
        <v>4</v>
      </c>
      <c r="CL55" s="19">
        <f ca="1">IF(CK55=0,0,IF(CI55=0,1,CK55/CI55))</f>
        <v>3.4188034188034191E-2</v>
      </c>
      <c r="CM55" s="18">
        <f>+DK55</f>
        <v>13</v>
      </c>
      <c r="CN55" s="73">
        <f ca="1">OFFSET(DK55,0,14,1,1)</f>
        <v>12</v>
      </c>
      <c r="CO55" s="18">
        <f ca="1">SUM(CN55-CM55)</f>
        <v>-1</v>
      </c>
      <c r="CP55" s="19">
        <f ca="1">IF(CO55=0,0,IF(CM55=0,1,CO55/CM55))</f>
        <v>-7.6923076923076927E-2</v>
      </c>
      <c r="CQ55" s="18">
        <f>SUMIF($C$6:CP$6,CQ$5,$C55:CP55)</f>
        <v>130</v>
      </c>
      <c r="CR55" s="73">
        <f ca="1">SUMIF($C$6:CQ$6,CR$5,$C55:CQ55)</f>
        <v>133</v>
      </c>
      <c r="CS55" s="18">
        <f ca="1">SUM(CR55-CQ55)</f>
        <v>3</v>
      </c>
      <c r="CT55" s="19">
        <f ca="1">IF(CS55=0,0,IF(CQ55=0,1,CS55/CQ55))</f>
        <v>2.3076923076923078E-2</v>
      </c>
      <c r="CW55" t="s">
        <v>15</v>
      </c>
      <c r="CX55" t="s">
        <v>7</v>
      </c>
      <c r="CY55" s="7"/>
      <c r="CZ55" s="74">
        <f>SUMIF(RBW!$A$111:$A$116,'2011-2012'!CZ$7,RBW!D$111:D$116)</f>
        <v>7</v>
      </c>
      <c r="DA55" s="74">
        <f>SUMIF(RBW!$A$111:$A$116,'2011-2012'!DA$7,RBW!E$111:E$116)</f>
        <v>4</v>
      </c>
      <c r="DB55" s="74">
        <f>SUMIF(RBW!$A$111:$A$116,'2011-2012'!DB$7,RBW!F$111:F$116)</f>
        <v>9</v>
      </c>
      <c r="DC55" s="74">
        <f>SUMIF(RBW!$A$111:$A$116,'2011-2012'!DC$7,RBW!G$111:G$116)</f>
        <v>9</v>
      </c>
      <c r="DD55" s="74">
        <f>SUMIF(RBW!$A$111:$A$116,'2011-2012'!DD$7,RBW!H$111:H$116)</f>
        <v>13</v>
      </c>
      <c r="DE55" s="74">
        <f>SUMIF(RBW!$A$111:$A$116,'2011-2012'!DE$7,RBW!I$111:I$116)</f>
        <v>13</v>
      </c>
      <c r="DF55" s="74">
        <f>SUMIF(RBW!$A$111:$A$116,'2011-2012'!DF$7,RBW!J$111:J$116)</f>
        <v>12</v>
      </c>
      <c r="DG55" s="74">
        <f>SUMIF(RBW!$A$111:$A$116,'2011-2012'!DG$7,RBW!K$111:K$116)</f>
        <v>10</v>
      </c>
      <c r="DH55" s="74">
        <f>SUMIF(RBW!$A$111:$A$116,'2011-2012'!DH$7,RBW!L$111:L$116)</f>
        <v>16</v>
      </c>
      <c r="DI55" s="74">
        <f>SUMIF(RBW!$A$111:$A$116,'2011-2012'!DI$7,RBW!M$111:M$116)</f>
        <v>11</v>
      </c>
      <c r="DJ55" s="74">
        <f>SUMIF(RBW!$A$111:$A$116,'2011-2012'!DJ$7,RBW!N$111:N$116)</f>
        <v>13</v>
      </c>
      <c r="DK55" s="74">
        <f>SUMIF(RBW!$A$111:$A$116,'2011-2012'!DK$7,RBW!O$111:O$116)</f>
        <v>13</v>
      </c>
      <c r="DN55" s="74">
        <f>SUMIF(RBW!$A$111:$A$117,'2011-2012'!DN$7,RBW!D$111:D$117)</f>
        <v>10</v>
      </c>
      <c r="DO55" s="74">
        <f>SUMIF(RBW!$A$111:$A$117,'2011-2012'!DO$7,RBW!E$111:E$117)</f>
        <v>11</v>
      </c>
      <c r="DP55" s="74">
        <f>SUMIF(RBW!$A$111:$A$117,'2011-2012'!DP$7,RBW!F$111:F$117)</f>
        <v>9</v>
      </c>
      <c r="DQ55" s="74">
        <f>SUMIF(RBW!$A$111:$A$117,'2011-2012'!DQ$7,RBW!G$111:G$117)</f>
        <v>7</v>
      </c>
      <c r="DR55" s="74">
        <f>SUMIF(RBW!$A$111:$A$117,'2011-2012'!DR$7,RBW!H$111:H$117)</f>
        <v>8</v>
      </c>
      <c r="DS55" s="74">
        <f>SUMIF(RBW!$A$111:$A$117,'2011-2012'!DS$7,RBW!I$111:I$117)</f>
        <v>4</v>
      </c>
      <c r="DT55" s="74">
        <f>SUMIF(RBW!$A$111:$A$117,'2011-2012'!DT$7,RBW!J$111:J$117)</f>
        <v>21</v>
      </c>
      <c r="DU55" s="74">
        <f>SUMIF(RBW!$A$111:$A$117,'2011-2012'!DU$7,RBW!K$111:K$117)</f>
        <v>22</v>
      </c>
      <c r="DV55" s="74">
        <f>SUMIF(RBW!$A$111:$A$117,'2011-2012'!DV$7,RBW!L$111:L$117)</f>
        <v>6</v>
      </c>
      <c r="DW55" s="74">
        <f>SUMIF(RBW!$A$111:$A$117,'2011-2012'!DW$7,RBW!M$111:M$117)</f>
        <v>12</v>
      </c>
      <c r="DX55" s="74">
        <f>SUMIF(RBW!$A$111:$A$117,'2011-2012'!DX$7,RBW!N$111:N$117)</f>
        <v>11</v>
      </c>
      <c r="DY55" s="74">
        <f>SUMIF(RBW!$A$111:$A$117,'2011-2012'!DY$7,RBW!O$111:O$117)</f>
        <v>12</v>
      </c>
    </row>
    <row r="56" spans="1:130">
      <c r="A56" s="83"/>
      <c r="B56" s="26" t="s">
        <v>8</v>
      </c>
      <c r="C56" s="73">
        <f>+CZ56</f>
        <v>748</v>
      </c>
      <c r="D56" s="73">
        <f ca="1">OFFSET(CZ56,0,14,1,1)</f>
        <v>792</v>
      </c>
      <c r="E56" s="73">
        <f ca="1">SUM(D56-C56)</f>
        <v>44</v>
      </c>
      <c r="F56" s="19">
        <f ca="1">IF(E56=0,0,IF(C56=0,1,E56/C56))</f>
        <v>5.8823529411764705E-2</v>
      </c>
      <c r="G56" s="73">
        <f>SUMIF($C$6:F$6,G$5,$C56:F56)</f>
        <v>748</v>
      </c>
      <c r="H56" s="73">
        <f ca="1">SUMIF($C$6:G$6,H$5,$C56:G56)</f>
        <v>792</v>
      </c>
      <c r="I56" s="73">
        <f ca="1">SUM(H56-G56)</f>
        <v>44</v>
      </c>
      <c r="J56" s="19">
        <f ca="1">IF(I56=0,0,IF(G56=0,1,I56/G56))</f>
        <v>5.8823529411764705E-2</v>
      </c>
      <c r="K56" s="73">
        <f>+DA56</f>
        <v>712</v>
      </c>
      <c r="L56" s="73">
        <f ca="1">OFFSET(DA56,0,14,1,1)</f>
        <v>752</v>
      </c>
      <c r="M56" s="73">
        <f ca="1">SUM(L56-K56)</f>
        <v>40</v>
      </c>
      <c r="N56" s="19">
        <f ca="1">IF(M56=0,0,IF(K56=0,1,M56/K56))</f>
        <v>5.6179775280898875E-2</v>
      </c>
      <c r="O56" s="73">
        <f>SUMIF($C$6:N$6,O$5,$C56:N56)</f>
        <v>1460</v>
      </c>
      <c r="P56" s="73">
        <f ca="1">SUMIF($C$6:O$6,P$5,$C56:O56)</f>
        <v>1544</v>
      </c>
      <c r="Q56" s="73">
        <f ca="1">SUM(P56-O56)</f>
        <v>84</v>
      </c>
      <c r="R56" s="19">
        <f ca="1">IF(Q56=0,0,IF(O56=0,1,Q56/O56))</f>
        <v>5.7534246575342465E-2</v>
      </c>
      <c r="S56" s="73">
        <f>+DB56</f>
        <v>1038</v>
      </c>
      <c r="T56" s="73">
        <f ca="1">OFFSET(DB56,0,14,1,1)</f>
        <v>1056</v>
      </c>
      <c r="U56" s="73">
        <f ca="1">SUM(T56-S56)</f>
        <v>18</v>
      </c>
      <c r="V56" s="19">
        <f ca="1">IF(U56=0,0,IF(S56=0,1,U56/S56))</f>
        <v>1.7341040462427744E-2</v>
      </c>
      <c r="W56" s="73">
        <f>SUMIF($C$6:V$6,W$5,$C56:V56)</f>
        <v>2498</v>
      </c>
      <c r="X56" s="73">
        <f ca="1">SUMIF($C$6:W$6,X$5,$C56:W56)</f>
        <v>2600</v>
      </c>
      <c r="Y56" s="73">
        <f ca="1">SUM(X56-W56)</f>
        <v>102</v>
      </c>
      <c r="Z56" s="19">
        <f ca="1">IF(Y56=0,0,IF(W56=0,1,Y56/W56))</f>
        <v>4.0832666132906328E-2</v>
      </c>
      <c r="AA56" s="73">
        <f>+DC56</f>
        <v>1776</v>
      </c>
      <c r="AB56" s="73">
        <f ca="1">OFFSET(DC56,0,14,1,1)</f>
        <v>1842</v>
      </c>
      <c r="AC56" s="73">
        <f ca="1">SUM(AB56-AA56)</f>
        <v>66</v>
      </c>
      <c r="AD56" s="19">
        <f ca="1">IF(AC56=0,0,IF(AA56=0,1,AC56/AA56))</f>
        <v>3.7162162162162164E-2</v>
      </c>
      <c r="AE56" s="73">
        <f>SUMIF($C$6:AD$6,AE$5,$C56:AD56)</f>
        <v>4274</v>
      </c>
      <c r="AF56" s="73">
        <f ca="1">SUMIF($C$6:AE$6,AF$5,$C56:AE56)</f>
        <v>4442</v>
      </c>
      <c r="AG56" s="73">
        <f ca="1">SUM(AF56-AE56)</f>
        <v>168</v>
      </c>
      <c r="AH56" s="19">
        <f ca="1">IF(AG56=0,0,IF(AE56=0,1,AG56/AE56))</f>
        <v>3.9307440336920914E-2</v>
      </c>
      <c r="AI56" s="73">
        <f>+DD56</f>
        <v>3194</v>
      </c>
      <c r="AJ56" s="73">
        <f ca="1">OFFSET(DD56,0,14,1,1)</f>
        <v>3138</v>
      </c>
      <c r="AK56" s="73">
        <f ca="1">SUM(AJ56-AI56)</f>
        <v>-56</v>
      </c>
      <c r="AL56" s="19">
        <f ca="1">IF(AK56=0,0,IF(AI56=0,1,AK56/AI56))</f>
        <v>-1.7532874139010644E-2</v>
      </c>
      <c r="AM56" s="73">
        <f>SUMIF($C$6:AL$6,AM$5,$C56:AL56)</f>
        <v>7468</v>
      </c>
      <c r="AN56" s="73">
        <f ca="1">SUMIF($C$6:AM$6,AN$5,$C56:AM56)</f>
        <v>7580</v>
      </c>
      <c r="AO56" s="73">
        <f ca="1">SUM(AN56-AM56)</f>
        <v>112</v>
      </c>
      <c r="AP56" s="19">
        <f ca="1">IF(AO56=0,0,IF(AM56=0,1,AO56/AM56))</f>
        <v>1.4997321906802356E-2</v>
      </c>
      <c r="AQ56" s="73">
        <f>+DE56</f>
        <v>3702</v>
      </c>
      <c r="AR56" s="73">
        <f ca="1">OFFSET(DE56,0,14,1,1)</f>
        <v>3590</v>
      </c>
      <c r="AS56" s="73">
        <f ca="1">SUM(AR56-AQ56)</f>
        <v>-112</v>
      </c>
      <c r="AT56" s="19">
        <f ca="1">IF(AS56=0,0,IF(AQ56=0,1,AS56/AQ56))</f>
        <v>-3.0253916801728797E-2</v>
      </c>
      <c r="AU56" s="73">
        <f>SUMIF($C$6:AT$6,AU$5,$C56:AT56)</f>
        <v>11170</v>
      </c>
      <c r="AV56" s="73">
        <f ca="1">SUMIF($C$6:AU$6,AV$5,$C56:AU56)</f>
        <v>11170</v>
      </c>
      <c r="AW56" s="73">
        <f ca="1">SUM(AV56-AU56)</f>
        <v>0</v>
      </c>
      <c r="AX56" s="19">
        <f ca="1">IF(AW56=0,0,IF(AU56=0,1,AW56/AU56))</f>
        <v>0</v>
      </c>
      <c r="AY56" s="73">
        <f>+DF56</f>
        <v>3714</v>
      </c>
      <c r="AZ56" s="73">
        <f ca="1">OFFSET(DF56,0,14,1,1)</f>
        <v>3822</v>
      </c>
      <c r="BA56" s="73">
        <f ca="1">SUM(AZ56-AY56)</f>
        <v>108</v>
      </c>
      <c r="BB56" s="19">
        <f ca="1">IF(BA56=0,0,IF(AY56=0,1,BA56/AY56))</f>
        <v>2.9079159935379646E-2</v>
      </c>
      <c r="BC56" s="73">
        <f>SUMIF($C$6:BB$6,BC$5,$C56:BB56)</f>
        <v>14884</v>
      </c>
      <c r="BD56" s="73">
        <f ca="1">SUMIF($C$6:BC$6,BD$5,$C56:BC56)</f>
        <v>14992</v>
      </c>
      <c r="BE56" s="73">
        <f ca="1">SUM(BD56-BC56)</f>
        <v>108</v>
      </c>
      <c r="BF56" s="19">
        <f ca="1">IF(BE56=0,0,IF(BC56=0,1,BE56/BC56))</f>
        <v>7.2561139478634776E-3</v>
      </c>
      <c r="BG56" s="73">
        <f>+DG56</f>
        <v>3580</v>
      </c>
      <c r="BH56" s="73">
        <f ca="1">OFFSET(DG56,0,14,1,1)</f>
        <v>3724</v>
      </c>
      <c r="BI56" s="73">
        <f ca="1">SUM(BH56-BG56)</f>
        <v>144</v>
      </c>
      <c r="BJ56" s="19">
        <f ca="1">IF(BI56=0,0,IF(BG56=0,1,BI56/BG56))</f>
        <v>4.0223463687150837E-2</v>
      </c>
      <c r="BK56" s="73">
        <f>SUMIF($C$6:BJ$6,BK$5,$C56:BJ56)</f>
        <v>18464</v>
      </c>
      <c r="BL56" s="73">
        <f ca="1">SUMIF($C$6:BK$6,BL$5,$C56:BK56)</f>
        <v>18716</v>
      </c>
      <c r="BM56" s="73">
        <f ca="1">SUM(BL56-BK56)</f>
        <v>252</v>
      </c>
      <c r="BN56" s="19">
        <f ca="1">IF(BM56=0,0,IF(BK56=0,1,BM56/BK56))</f>
        <v>1.3648180242634315E-2</v>
      </c>
      <c r="BO56" s="73">
        <f>+DH56</f>
        <v>3704</v>
      </c>
      <c r="BP56" s="73">
        <f ca="1">OFFSET(DH56,0,14,1,1)</f>
        <v>3674</v>
      </c>
      <c r="BQ56" s="73">
        <f ca="1">SUM(BP56-BO56)</f>
        <v>-30</v>
      </c>
      <c r="BR56" s="19">
        <f ca="1">IF(BQ56=0,0,IF(BO56=0,1,BQ56/BO56))</f>
        <v>-8.099352051835854E-3</v>
      </c>
      <c r="BS56" s="73">
        <f>SUMIF($C$6:BR$6,BS$5,$C56:BR56)</f>
        <v>22168</v>
      </c>
      <c r="BT56" s="73">
        <f ca="1">SUMIF($C$6:BS$6,BT$5,$C56:BS56)</f>
        <v>22390</v>
      </c>
      <c r="BU56" s="73">
        <f ca="1">SUM(BT56-BS56)</f>
        <v>222</v>
      </c>
      <c r="BV56" s="19">
        <f ca="1">IF(BU56=0,0,IF(BS56=0,1,BU56/BS56))</f>
        <v>1.0014435221941537E-2</v>
      </c>
      <c r="BW56" s="73">
        <f>+DI56</f>
        <v>2970</v>
      </c>
      <c r="BX56" s="73">
        <f ca="1">OFFSET(DI56,0,14,1,1)</f>
        <v>3138</v>
      </c>
      <c r="BY56" s="73">
        <f ca="1">SUM(BX56-BW56)</f>
        <v>168</v>
      </c>
      <c r="BZ56" s="19">
        <f ca="1">IF(BY56=0,0,IF(BW56=0,1,BY56/BW56))</f>
        <v>5.6565656565656569E-2</v>
      </c>
      <c r="CA56" s="73">
        <f>SUMIF($C$6:BZ$6,CA$5,$C56:BZ56)</f>
        <v>25138</v>
      </c>
      <c r="CB56" s="73">
        <f ca="1">SUMIF($C$6:CA$6,CB$5,$C56:CA56)</f>
        <v>25528</v>
      </c>
      <c r="CC56" s="73">
        <f ca="1">SUM(CB56-CA56)</f>
        <v>390</v>
      </c>
      <c r="CD56" s="19">
        <f ca="1">IF(CC56=0,0,IF(CA56=0,1,CC56/CA56))</f>
        <v>1.5514360728777149E-2</v>
      </c>
      <c r="CE56" s="73">
        <f>+DJ56</f>
        <v>1350</v>
      </c>
      <c r="CF56" s="73">
        <f ca="1">OFFSET(DJ56,0,14,1,1)</f>
        <v>1250</v>
      </c>
      <c r="CG56" s="73">
        <f ca="1">SUM(CF56-CE56)</f>
        <v>-100</v>
      </c>
      <c r="CH56" s="19">
        <f ca="1">IF(CG56=0,0,IF(CE56=0,1,CG56/CE56))</f>
        <v>-7.407407407407407E-2</v>
      </c>
      <c r="CI56" s="73">
        <f>SUMIF($C$6:CH$6,CI$5,$C56:CH56)</f>
        <v>26488</v>
      </c>
      <c r="CJ56" s="73">
        <f ca="1">SUMIF($C$6:CI$6,CJ$5,$C56:CI56)</f>
        <v>26778</v>
      </c>
      <c r="CK56" s="73">
        <f ca="1">SUM(CJ56-CI56)</f>
        <v>290</v>
      </c>
      <c r="CL56" s="19">
        <f ca="1">IF(CK56=0,0,IF(CI56=0,1,CK56/CI56))</f>
        <v>1.0948353971609785E-2</v>
      </c>
      <c r="CM56" s="73">
        <f>+DK56</f>
        <v>1090</v>
      </c>
      <c r="CN56" s="73">
        <f ca="1">OFFSET(DK56,0,14,1,1)</f>
        <v>1114</v>
      </c>
      <c r="CO56" s="73">
        <f ca="1">SUM(CN56-CM56)</f>
        <v>24</v>
      </c>
      <c r="CP56" s="19">
        <f ca="1">IF(CO56=0,0,IF(CM56=0,1,CO56/CM56))</f>
        <v>2.2018348623853212E-2</v>
      </c>
      <c r="CQ56" s="73">
        <f>SUMIF($C$6:CP$6,CQ$5,$C56:CP56)</f>
        <v>27578</v>
      </c>
      <c r="CR56" s="73">
        <f ca="1">SUMIF($C$6:CQ$6,CR$5,$C56:CQ56)</f>
        <v>27892</v>
      </c>
      <c r="CS56" s="73">
        <f ca="1">SUM(CR56-CQ56)</f>
        <v>314</v>
      </c>
      <c r="CT56" s="19">
        <f ca="1">IF(CS56=0,0,IF(CQ56=0,1,CS56/CQ56))</f>
        <v>1.1385887301472188E-2</v>
      </c>
      <c r="CW56" t="s">
        <v>15</v>
      </c>
      <c r="CX56" t="s">
        <v>8</v>
      </c>
      <c r="CY56" s="7"/>
      <c r="CZ56" s="74">
        <f>SUMIF(RBW!$A$129:$A$134,'2011-2012'!CZ$7,RBW!D$129:D$134)</f>
        <v>748</v>
      </c>
      <c r="DA56" s="74">
        <f>SUMIF(RBW!$A$129:$A$134,'2011-2012'!DA$7,RBW!E$129:E$134)</f>
        <v>712</v>
      </c>
      <c r="DB56" s="74">
        <f>SUMIF(RBW!$A$129:$A$134,'2011-2012'!DB$7,RBW!F$129:F$134)</f>
        <v>1038</v>
      </c>
      <c r="DC56" s="74">
        <f>SUMIF(RBW!$A$129:$A$134,'2011-2012'!DC$7,RBW!G$129:G$134)</f>
        <v>1776</v>
      </c>
      <c r="DD56" s="74">
        <f>SUMIF(RBW!$A$129:$A$134,'2011-2012'!DD$7,RBW!H$129:H$134)</f>
        <v>3194</v>
      </c>
      <c r="DE56" s="74">
        <f>SUMIF(RBW!$A$129:$A$134,'2011-2012'!DE$7,RBW!I$129:I$134)</f>
        <v>3702</v>
      </c>
      <c r="DF56" s="74">
        <f>SUMIF(RBW!$A$129:$A$134,'2011-2012'!DF$7,RBW!J$129:J$134)</f>
        <v>3714</v>
      </c>
      <c r="DG56" s="74">
        <f>SUMIF(RBW!$A$129:$A$134,'2011-2012'!DG$7,RBW!K$129:K$134)</f>
        <v>3580</v>
      </c>
      <c r="DH56" s="74">
        <f>SUMIF(RBW!$A$129:$A$134,'2011-2012'!DH$7,RBW!L$129:L$134)</f>
        <v>3704</v>
      </c>
      <c r="DI56" s="74">
        <f>SUMIF(RBW!$A$129:$A$134,'2011-2012'!DI$7,RBW!M$129:M$134)</f>
        <v>2970</v>
      </c>
      <c r="DJ56" s="74">
        <f>SUMIF(RBW!$A$129:$A$134,'2011-2012'!DJ$7,RBW!N$129:N$134)</f>
        <v>1350</v>
      </c>
      <c r="DK56" s="74">
        <f>SUMIF(RBW!$A$129:$A$134,'2011-2012'!DK$7,RBW!O$129:O$134)</f>
        <v>1090</v>
      </c>
      <c r="DN56" s="74">
        <f>SUMIF(RBW!$A$129:$A$135,'2011-2012'!DN$7,RBW!D$129:D$135)</f>
        <v>792</v>
      </c>
      <c r="DO56" s="74">
        <f>SUMIF(RBW!$A$129:$A$135,'2011-2012'!DO$7,RBW!E$129:E$135)</f>
        <v>752</v>
      </c>
      <c r="DP56" s="74">
        <f>SUMIF(RBW!$A$129:$A$135,'2011-2012'!DP$7,RBW!F$129:F$135)</f>
        <v>1056</v>
      </c>
      <c r="DQ56" s="74">
        <f>SUMIF(RBW!$A$129:$A$135,'2011-2012'!DQ$7,RBW!G$129:G$135)</f>
        <v>1842</v>
      </c>
      <c r="DR56" s="74">
        <f>SUMIF(RBW!$A$129:$A$135,'2011-2012'!DR$7,RBW!H$129:H$135)</f>
        <v>3138</v>
      </c>
      <c r="DS56" s="74">
        <f>SUMIF(RBW!$A$129:$A$135,'2011-2012'!DS$7,RBW!I$129:I$135)</f>
        <v>3590</v>
      </c>
      <c r="DT56" s="74">
        <f>SUMIF(RBW!$A$129:$A$135,'2011-2012'!DT$7,RBW!J$129:J$135)</f>
        <v>3822</v>
      </c>
      <c r="DU56" s="74">
        <f>SUMIF(RBW!$A$129:$A$135,'2011-2012'!DU$7,RBW!K$129:K$135)</f>
        <v>3724</v>
      </c>
      <c r="DV56" s="74">
        <f>SUMIF(RBW!$A$129:$A$135,'2011-2012'!DV$7,RBW!L$129:L$135)</f>
        <v>3674</v>
      </c>
      <c r="DW56" s="74">
        <f>SUMIF(RBW!$A$129:$A$135,'2011-2012'!DW$7,RBW!M$129:M$135)</f>
        <v>3138</v>
      </c>
      <c r="DX56" s="74">
        <f>SUMIF(RBW!$A$129:$A$135,'2011-2012'!DX$7,RBW!N$129:N$135)</f>
        <v>1250</v>
      </c>
      <c r="DY56" s="74">
        <f>SUMIF(RBW!$A$129:$A$135,'2011-2012'!DY$7,RBW!O$129:O$135)</f>
        <v>1114</v>
      </c>
    </row>
    <row r="57" spans="1:130" s="7" customFormat="1">
      <c r="A57" s="75"/>
      <c r="B57" s="24" t="s">
        <v>9</v>
      </c>
      <c r="C57" s="12">
        <f>+SUM(C54:C56)</f>
        <v>193833</v>
      </c>
      <c r="D57" s="86">
        <f ca="1">+SUM(D54:D56)</f>
        <v>216716</v>
      </c>
      <c r="E57" s="12">
        <f ca="1">SUM(E54:E56)</f>
        <v>22883</v>
      </c>
      <c r="F57" s="13">
        <f ca="1">IF(E57=0,0,IF(C57=0,1,E57/C57))</f>
        <v>0.1180552331130406</v>
      </c>
      <c r="G57" s="12">
        <f>SUM(G54:G56)</f>
        <v>193833</v>
      </c>
      <c r="H57" s="86">
        <f ca="1">SUM(H54:H56)</f>
        <v>216716</v>
      </c>
      <c r="I57" s="12">
        <f ca="1">SUM(I54:I56)</f>
        <v>22883</v>
      </c>
      <c r="J57" s="13">
        <f ca="1">IF(I57=0,0,IF(G57=0,1,I57/G57))</f>
        <v>0.1180552331130406</v>
      </c>
      <c r="K57" s="12">
        <f>+SUM(K54:K56)</f>
        <v>187453</v>
      </c>
      <c r="L57" s="86">
        <f ca="1">+SUM(L54:L56)</f>
        <v>222475</v>
      </c>
      <c r="M57" s="12">
        <f ca="1">SUM(M54:M56)</f>
        <v>35022</v>
      </c>
      <c r="N57" s="13">
        <f ca="1">IF(M57=0,0,IF(K57=0,1,M57/K57))</f>
        <v>0.18683083226195366</v>
      </c>
      <c r="O57" s="12">
        <f>SUM(O54:O56)</f>
        <v>381286</v>
      </c>
      <c r="P57" s="86">
        <f ca="1">SUM(P54:P56)</f>
        <v>439191</v>
      </c>
      <c r="Q57" s="12">
        <f ca="1">SUM(Q54:Q56)</f>
        <v>57905</v>
      </c>
      <c r="R57" s="13">
        <f ca="1">IF(Q57=0,0,IF(O57=0,1,Q57/O57))</f>
        <v>0.15186762692571981</v>
      </c>
      <c r="S57" s="12">
        <f>+SUM(S54:S56)</f>
        <v>234660</v>
      </c>
      <c r="T57" s="86">
        <f ca="1">+SUM(T54:T56)</f>
        <v>276000</v>
      </c>
      <c r="U57" s="12">
        <f ca="1">SUM(U54:U56)</f>
        <v>41340</v>
      </c>
      <c r="V57" s="13">
        <f ca="1">IF(U57=0,0,IF(S57=0,1,U57/S57))</f>
        <v>0.17616977755049859</v>
      </c>
      <c r="W57" s="12">
        <f>SUM(W54:W56)</f>
        <v>615946</v>
      </c>
      <c r="X57" s="86">
        <f ca="1">SUM(X54:X56)</f>
        <v>715191</v>
      </c>
      <c r="Y57" s="12">
        <f ca="1">SUM(Y54:Y56)</f>
        <v>99245</v>
      </c>
      <c r="Z57" s="13">
        <f ca="1">IF(Y57=0,0,IF(W57=0,1,Y57/W57))</f>
        <v>0.16112613768090059</v>
      </c>
      <c r="AA57" s="12">
        <f>+SUM(AA54:AA56)</f>
        <v>274324</v>
      </c>
      <c r="AB57" s="86">
        <f ca="1">+SUM(AB54:AB56)</f>
        <v>289727</v>
      </c>
      <c r="AC57" s="12">
        <f ca="1">SUM(AC54:AC56)</f>
        <v>15403</v>
      </c>
      <c r="AD57" s="13">
        <f ca="1">IF(AC57=0,0,IF(AA57=0,1,AC57/AA57))</f>
        <v>5.6148933378049312E-2</v>
      </c>
      <c r="AE57" s="12">
        <f>SUM(AE54:AE56)</f>
        <v>890270</v>
      </c>
      <c r="AF57" s="86">
        <f ca="1">SUM(AF54:AF56)</f>
        <v>1004918</v>
      </c>
      <c r="AG57" s="12">
        <f ca="1">SUM(AG54:AG56)</f>
        <v>114648</v>
      </c>
      <c r="AH57" s="13">
        <f ca="1">IF(AG57=0,0,IF(AE57=0,1,AG57/AE57))</f>
        <v>0.12877890976894649</v>
      </c>
      <c r="AI57" s="12">
        <f>+SUM(AI54:AI56)</f>
        <v>302305</v>
      </c>
      <c r="AJ57" s="86">
        <f ca="1">+SUM(AJ54:AJ56)</f>
        <v>308013</v>
      </c>
      <c r="AK57" s="12">
        <f ca="1">SUM(AK54:AK56)</f>
        <v>5708</v>
      </c>
      <c r="AL57" s="13">
        <f ca="1">IF(AK57=0,0,IF(AI57=0,1,AK57/AI57))</f>
        <v>1.888159309306826E-2</v>
      </c>
      <c r="AM57" s="12">
        <f>SUM(AM54:AM56)</f>
        <v>1192575</v>
      </c>
      <c r="AN57" s="86">
        <f ca="1">SUM(AN54:AN56)</f>
        <v>1312931</v>
      </c>
      <c r="AO57" s="12">
        <f ca="1">SUM(AO54:AO56)</f>
        <v>120356</v>
      </c>
      <c r="AP57" s="13">
        <f ca="1">IF(AO57=0,0,IF(AM57=0,1,AO57/AM57))</f>
        <v>0.10092111607236443</v>
      </c>
      <c r="AQ57" s="12">
        <f>+SUM(AQ54:AQ56)</f>
        <v>322345</v>
      </c>
      <c r="AR57" s="86">
        <f ca="1">+SUM(AR54:AR56)</f>
        <v>327692</v>
      </c>
      <c r="AS57" s="12">
        <f ca="1">SUM(AS54:AS56)</f>
        <v>5347</v>
      </c>
      <c r="AT57" s="13">
        <f ca="1">IF(AS57=0,0,IF(AQ57=0,1,AS57/AQ57))</f>
        <v>1.6587817400611146E-2</v>
      </c>
      <c r="AU57" s="12">
        <f>SUM(AU54:AU56)</f>
        <v>1514920</v>
      </c>
      <c r="AV57" s="86">
        <f ca="1">SUM(AV54:AV56)</f>
        <v>1640623</v>
      </c>
      <c r="AW57" s="12">
        <f ca="1">SUM(AW54:AW56)</f>
        <v>125703</v>
      </c>
      <c r="AX57" s="13">
        <f ca="1">IF(AW57=0,0,IF(AU57=0,1,AW57/AU57))</f>
        <v>8.297665883346976E-2</v>
      </c>
      <c r="AY57" s="12">
        <f>+SUM(AY54:AY56)</f>
        <v>408805</v>
      </c>
      <c r="AZ57" s="86">
        <f ca="1">+SUM(AZ54:AZ56)</f>
        <v>400845</v>
      </c>
      <c r="BA57" s="12">
        <f ca="1">SUM(BA54:BA56)</f>
        <v>-7960</v>
      </c>
      <c r="BB57" s="13">
        <f ca="1">IF(BA57=0,0,IF(AY57=0,1,BA57/AY57))</f>
        <v>-1.9471386113183546E-2</v>
      </c>
      <c r="BC57" s="12">
        <f>SUM(BC54:BC56)</f>
        <v>1923725</v>
      </c>
      <c r="BD57" s="86">
        <f ca="1">SUM(BD54:BD56)</f>
        <v>2041468</v>
      </c>
      <c r="BE57" s="12">
        <f ca="1">SUM(BE54:BE56)</f>
        <v>117743</v>
      </c>
      <c r="BF57" s="13">
        <f ca="1">IF(BE57=0,0,IF(BC57=0,1,BE57/BC57))</f>
        <v>6.1205733667753968E-2</v>
      </c>
      <c r="BG57" s="12">
        <f>+SUM(BG54:BG56)</f>
        <v>411205</v>
      </c>
      <c r="BH57" s="86">
        <f ca="1">+SUM(BH54:BH56)</f>
        <v>443956</v>
      </c>
      <c r="BI57" s="12">
        <f ca="1">SUM(BI54:BI56)</f>
        <v>32751</v>
      </c>
      <c r="BJ57" s="13">
        <f ca="1">IF(BI57=0,0,IF(BG57=0,1,BI57/BG57))</f>
        <v>7.9646405077759275E-2</v>
      </c>
      <c r="BK57" s="12">
        <f>SUM(BK54:BK56)</f>
        <v>2334930</v>
      </c>
      <c r="BL57" s="86">
        <f ca="1">SUM(BL54:BL56)</f>
        <v>2485424</v>
      </c>
      <c r="BM57" s="12">
        <f ca="1">SUM(BM54:BM56)</f>
        <v>150494</v>
      </c>
      <c r="BN57" s="13">
        <f ca="1">IF(BM57=0,0,IF(BK57=0,1,BM57/BK57))</f>
        <v>6.4453324082520677E-2</v>
      </c>
      <c r="BO57" s="12">
        <f>+SUM(BO54:BO56)</f>
        <v>315811</v>
      </c>
      <c r="BP57" s="86">
        <f ca="1">+SUM(BP54:BP56)</f>
        <v>330850</v>
      </c>
      <c r="BQ57" s="12">
        <f ca="1">SUM(BQ54:BQ56)</f>
        <v>15039</v>
      </c>
      <c r="BR57" s="13">
        <f ca="1">IF(BQ57=0,0,IF(BO57=0,1,BQ57/BO57))</f>
        <v>4.7620253886026767E-2</v>
      </c>
      <c r="BS57" s="12">
        <f>SUM(BS54:BS56)</f>
        <v>2650741</v>
      </c>
      <c r="BT57" s="86">
        <f ca="1">SUM(BT54:BT56)</f>
        <v>2816274</v>
      </c>
      <c r="BU57" s="12">
        <f ca="1">SUM(BU54:BU56)</f>
        <v>165533</v>
      </c>
      <c r="BV57" s="13">
        <f ca="1">IF(BU57=0,0,IF(BS57=0,1,BU57/BS57))</f>
        <v>6.2447821194149107E-2</v>
      </c>
      <c r="BW57" s="12">
        <f>+SUM(BW54:BW56)</f>
        <v>295262</v>
      </c>
      <c r="BX57" s="86">
        <f ca="1">+SUM(BX54:BX56)</f>
        <v>299274</v>
      </c>
      <c r="BY57" s="12">
        <f ca="1">SUM(BY54:BY56)</f>
        <v>4012</v>
      </c>
      <c r="BZ57" s="13">
        <f ca="1">IF(BY57=0,0,IF(BW57=0,1,BY57/BW57))</f>
        <v>1.3587932073886921E-2</v>
      </c>
      <c r="CA57" s="12">
        <f>SUM(CA54:CA56)</f>
        <v>2946003</v>
      </c>
      <c r="CB57" s="86">
        <f ca="1">SUM(CB54:CB56)</f>
        <v>3115548</v>
      </c>
      <c r="CC57" s="12">
        <f ca="1">SUM(CC54:CC56)</f>
        <v>169545</v>
      </c>
      <c r="CD57" s="13">
        <f ca="1">IF(CC57=0,0,IF(CA57=0,1,CC57/CA57))</f>
        <v>5.7550857891183409E-2</v>
      </c>
      <c r="CE57" s="12">
        <f>+SUM(CE54:CE56)</f>
        <v>268737</v>
      </c>
      <c r="CF57" s="86">
        <f ca="1">+SUM(CF54:CF56)</f>
        <v>276718</v>
      </c>
      <c r="CG57" s="12">
        <f ca="1">SUM(CG54:CG56)</f>
        <v>7981</v>
      </c>
      <c r="CH57" s="13">
        <f ca="1">IF(CG57=0,0,IF(CE57=0,1,CG57/CE57))</f>
        <v>2.9698180749208335E-2</v>
      </c>
      <c r="CI57" s="12">
        <f>SUM(CI54:CI56)</f>
        <v>3214740</v>
      </c>
      <c r="CJ57" s="86">
        <f ca="1">SUM(CJ54:CJ56)</f>
        <v>3392266</v>
      </c>
      <c r="CK57" s="12">
        <f ca="1">SUM(CK54:CK56)</f>
        <v>177526</v>
      </c>
      <c r="CL57" s="13">
        <f ca="1">IF(CK57=0,0,IF(CI57=0,1,CK57/CI57))</f>
        <v>5.5222506330216442E-2</v>
      </c>
      <c r="CM57" s="12">
        <f>+SUM(CM54:CM56)</f>
        <v>274247</v>
      </c>
      <c r="CN57" s="86">
        <f ca="1">+SUM(CN54:CN56)</f>
        <v>270508</v>
      </c>
      <c r="CO57" s="12">
        <f ca="1">SUM(CO54:CO56)</f>
        <v>-3739</v>
      </c>
      <c r="CP57" s="13">
        <f ca="1">IF(CO57=0,0,IF(CM57=0,1,CO57/CM57))</f>
        <v>-1.3633695172599882E-2</v>
      </c>
      <c r="CQ57" s="12">
        <f>SUM(CQ54:CQ56)</f>
        <v>3488987</v>
      </c>
      <c r="CR57" s="86">
        <f ca="1">SUM(CR54:CR56)</f>
        <v>3662774</v>
      </c>
      <c r="CS57" s="12">
        <f ca="1">SUM(CS54:CS56)</f>
        <v>173787</v>
      </c>
      <c r="CT57" s="13">
        <f ca="1">IF(CS57=0,0,IF(CQ57=0,1,CS57/CQ57))</f>
        <v>4.9810159797098699E-2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27084</v>
      </c>
      <c r="D59" s="73">
        <f ca="1">OFFSET(CZ59,0,14,1,1)</f>
        <v>34382</v>
      </c>
      <c r="E59" s="73">
        <f ca="1">SUM(D59-C59)</f>
        <v>7298</v>
      </c>
      <c r="F59" s="19">
        <f ca="1">IF(E59=0,0,IF(C59=0,1,E59/C59))</f>
        <v>0.26945798257273668</v>
      </c>
      <c r="G59" s="73">
        <f>SUMIF($C$6:F$6,G$5,$C59:F59)</f>
        <v>27084</v>
      </c>
      <c r="H59" s="73">
        <f ca="1">SUMIF($C$6:G$6,H$5,$C59:G59)</f>
        <v>34382</v>
      </c>
      <c r="I59" s="73">
        <f ca="1">SUM(H59-G59)</f>
        <v>7298</v>
      </c>
      <c r="J59" s="19">
        <f ca="1">IF(I59=0,0,IF(G59=0,1,I59/G59))</f>
        <v>0.26945798257273668</v>
      </c>
      <c r="K59" s="73">
        <f>+DA59</f>
        <v>25648</v>
      </c>
      <c r="L59" s="73">
        <f ca="1">OFFSET(DA59,0,14,1,1)</f>
        <v>35313</v>
      </c>
      <c r="M59" s="73">
        <f ca="1">SUM(L59-K59)</f>
        <v>9665</v>
      </c>
      <c r="N59" s="19">
        <f ca="1">IF(M59=0,0,IF(K59=0,1,M59/K59))</f>
        <v>0.37683250155957582</v>
      </c>
      <c r="O59" s="73">
        <f>SUMIF($C$6:N$6,O$5,$C59:N59)</f>
        <v>52732</v>
      </c>
      <c r="P59" s="73">
        <f ca="1">SUMIF($C$6:O$6,P$5,$C59:O59)</f>
        <v>69695</v>
      </c>
      <c r="Q59" s="73">
        <f ca="1">SUM(P59-O59)</f>
        <v>16963</v>
      </c>
      <c r="R59" s="19">
        <f ca="1">IF(Q59=0,0,IF(O59=0,1,Q59/O59))</f>
        <v>0.32168322840021241</v>
      </c>
      <c r="S59" s="73">
        <f>+DB59</f>
        <v>31740</v>
      </c>
      <c r="T59" s="73">
        <f ca="1">OFFSET(DB59,0,14,1,1)</f>
        <v>41623</v>
      </c>
      <c r="U59" s="73">
        <f ca="1">SUM(T59-S59)</f>
        <v>9883</v>
      </c>
      <c r="V59" s="19">
        <f ca="1">IF(U59=0,0,IF(S59=0,1,U59/S59))</f>
        <v>0.31137366099558916</v>
      </c>
      <c r="W59" s="73">
        <f>SUMIF($C$6:V$6,W$5,$C59:V59)</f>
        <v>84472</v>
      </c>
      <c r="X59" s="73">
        <f ca="1">SUMIF($C$6:W$6,X$5,$C59:W59)</f>
        <v>111318</v>
      </c>
      <c r="Y59" s="73">
        <f ca="1">SUM(X59-W59)</f>
        <v>26846</v>
      </c>
      <c r="Z59" s="19">
        <f ca="1">IF(Y59=0,0,IF(W59=0,1,Y59/W59))</f>
        <v>0.31780945165261865</v>
      </c>
      <c r="AA59" s="73">
        <f>+DC59</f>
        <v>36398</v>
      </c>
      <c r="AB59" s="73">
        <f ca="1">OFFSET(DC59,0,14,1,1)</f>
        <v>44435</v>
      </c>
      <c r="AC59" s="73">
        <f ca="1">SUM(AB59-AA59)</f>
        <v>8037</v>
      </c>
      <c r="AD59" s="19">
        <f ca="1">IF(AC59=0,0,IF(AA59=0,1,AC59/AA59))</f>
        <v>0.22080883565031045</v>
      </c>
      <c r="AE59" s="73">
        <f>SUMIF($C$6:AD$6,AE$5,$C59:AD59)</f>
        <v>120870</v>
      </c>
      <c r="AF59" s="73">
        <f ca="1">SUMIF($C$6:AE$6,AF$5,$C59:AE59)</f>
        <v>155753</v>
      </c>
      <c r="AG59" s="73">
        <f ca="1">SUM(AF59-AE59)</f>
        <v>34883</v>
      </c>
      <c r="AH59" s="19">
        <f ca="1">IF(AG59=0,0,IF(AE59=0,1,AG59/AE59))</f>
        <v>0.28859932158517415</v>
      </c>
      <c r="AI59" s="73">
        <f>+DD59</f>
        <v>40769</v>
      </c>
      <c r="AJ59" s="73">
        <f ca="1">OFFSET(DD59,0,14,1,1)</f>
        <v>48193</v>
      </c>
      <c r="AK59" s="73">
        <f ca="1">SUM(AJ59-AI59)</f>
        <v>7424</v>
      </c>
      <c r="AL59" s="19">
        <f ca="1">IF(AK59=0,0,IF(AI59=0,1,AK59/AI59))</f>
        <v>0.18209914395741864</v>
      </c>
      <c r="AM59" s="73">
        <f>SUMIF($C$6:AL$6,AM$5,$C59:AL59)</f>
        <v>161639</v>
      </c>
      <c r="AN59" s="73">
        <f ca="1">SUMIF($C$6:AM$6,AN$5,$C59:AM59)</f>
        <v>203946</v>
      </c>
      <c r="AO59" s="73">
        <f ca="1">SUM(AN59-AM59)</f>
        <v>42307</v>
      </c>
      <c r="AP59" s="19">
        <f ca="1">IF(AO59=0,0,IF(AM59=0,1,AO59/AM59))</f>
        <v>0.26173757570883266</v>
      </c>
      <c r="AQ59" s="73">
        <f>+DE59</f>
        <v>41562</v>
      </c>
      <c r="AR59" s="73">
        <f ca="1">OFFSET(DE59,0,14,1,1)</f>
        <v>50417</v>
      </c>
      <c r="AS59" s="73">
        <f ca="1">SUM(AR59-AQ59)</f>
        <v>8855</v>
      </c>
      <c r="AT59" s="19">
        <f ca="1">IF(AS59=0,0,IF(AQ59=0,1,AS59/AQ59))</f>
        <v>0.2130551946489582</v>
      </c>
      <c r="AU59" s="73">
        <f>SUMIF($C$6:AT$6,AU$5,$C59:AT59)</f>
        <v>203201</v>
      </c>
      <c r="AV59" s="73">
        <f ca="1">SUMIF($C$6:AU$6,AV$5,$C59:AU59)</f>
        <v>254363</v>
      </c>
      <c r="AW59" s="73">
        <f ca="1">SUM(AV59-AU59)</f>
        <v>51162</v>
      </c>
      <c r="AX59" s="19">
        <f ca="1">IF(AW59=0,0,IF(AU59=0,1,AW59/AU59))</f>
        <v>0.2517802569869243</v>
      </c>
      <c r="AY59" s="73">
        <f>+DF59</f>
        <v>49667</v>
      </c>
      <c r="AZ59" s="73">
        <f ca="1">OFFSET(DF59,0,14,1,1)</f>
        <v>59253</v>
      </c>
      <c r="BA59" s="73">
        <f ca="1">SUM(AZ59-AY59)</f>
        <v>9586</v>
      </c>
      <c r="BB59" s="19">
        <f ca="1">IF(BA59=0,0,IF(AY59=0,1,BA59/AY59))</f>
        <v>0.19300541607103308</v>
      </c>
      <c r="BC59" s="73">
        <f>SUMIF($C$6:BB$6,BC$5,$C59:BB59)</f>
        <v>252868</v>
      </c>
      <c r="BD59" s="73">
        <f ca="1">SUMIF($C$6:BC$6,BD$5,$C59:BC59)</f>
        <v>313616</v>
      </c>
      <c r="BE59" s="73">
        <f ca="1">SUM(BD59-BC59)</f>
        <v>60748</v>
      </c>
      <c r="BF59" s="19">
        <f ca="1">IF(BE59=0,0,IF(BC59=0,1,BE59/BC59))</f>
        <v>0.24023601246500151</v>
      </c>
      <c r="BG59" s="73">
        <f>+DG59</f>
        <v>50577</v>
      </c>
      <c r="BH59" s="73">
        <f ca="1">OFFSET(DG59,0,14,1,1)</f>
        <v>61685</v>
      </c>
      <c r="BI59" s="73">
        <f ca="1">SUM(BH59-BG59)</f>
        <v>11108</v>
      </c>
      <c r="BJ59" s="19">
        <f ca="1">IF(BI59=0,0,IF(BG59=0,1,BI59/BG59))</f>
        <v>0.2196255214820966</v>
      </c>
      <c r="BK59" s="73">
        <f>SUMIF($C$6:BJ$6,BK$5,$C59:BJ59)</f>
        <v>303445</v>
      </c>
      <c r="BL59" s="73">
        <f ca="1">SUMIF($C$6:BK$6,BL$5,$C59:BK59)</f>
        <v>375301</v>
      </c>
      <c r="BM59" s="73">
        <f ca="1">SUM(BL59-BK59)</f>
        <v>71856</v>
      </c>
      <c r="BN59" s="19">
        <f ca="1">IF(BM59=0,0,IF(BK59=0,1,BM59/BK59))</f>
        <v>0.23680073818978728</v>
      </c>
      <c r="BO59" s="73">
        <f>+DH59</f>
        <v>46371</v>
      </c>
      <c r="BP59" s="73">
        <f ca="1">OFFSET(DH59,0,14,1,1)</f>
        <v>52326</v>
      </c>
      <c r="BQ59" s="73">
        <f ca="1">SUM(BP59-BO59)</f>
        <v>5955</v>
      </c>
      <c r="BR59" s="19">
        <f ca="1">IF(BQ59=0,0,IF(BO59=0,1,BQ59/BO59))</f>
        <v>0.12842078022902245</v>
      </c>
      <c r="BS59" s="73">
        <f>SUMIF($C$6:BR$6,BS$5,$C59:BR59)</f>
        <v>349816</v>
      </c>
      <c r="BT59" s="73">
        <f ca="1">SUMIF($C$6:BS$6,BT$5,$C59:BS59)</f>
        <v>427627</v>
      </c>
      <c r="BU59" s="73">
        <f ca="1">SUM(BT59-BS59)</f>
        <v>77811</v>
      </c>
      <c r="BV59" s="19">
        <f ca="1">IF(BU59=0,0,IF(BS59=0,1,BU59/BS59))</f>
        <v>0.22243407963043429</v>
      </c>
      <c r="BW59" s="73">
        <f>+DI59</f>
        <v>43530</v>
      </c>
      <c r="BX59" s="73">
        <f ca="1">OFFSET(DI59,0,14,1,1)</f>
        <v>52642</v>
      </c>
      <c r="BY59" s="73">
        <f ca="1">SUM(BX59-BW59)</f>
        <v>9112</v>
      </c>
      <c r="BZ59" s="19">
        <f ca="1">IF(BY59=0,0,IF(BW59=0,1,BY59/BW59))</f>
        <v>0.2093269009878245</v>
      </c>
      <c r="CA59" s="73">
        <f>SUMIF($C$6:BZ$6,CA$5,$C59:BZ59)</f>
        <v>393346</v>
      </c>
      <c r="CB59" s="73">
        <f ca="1">SUMIF($C$6:CA$6,CB$5,$C59:CA59)</f>
        <v>480269</v>
      </c>
      <c r="CC59" s="73">
        <f ca="1">SUM(CB59-CA59)</f>
        <v>86923</v>
      </c>
      <c r="CD59" s="19">
        <f ca="1">IF(CC59=0,0,IF(CA59=0,1,CC59/CA59))</f>
        <v>0.22098356154632309</v>
      </c>
      <c r="CE59" s="73">
        <f>+DJ59</f>
        <v>40615</v>
      </c>
      <c r="CF59" s="73">
        <f ca="1">OFFSET(DJ59,0,14,1,1)</f>
        <v>50646</v>
      </c>
      <c r="CG59" s="73">
        <f ca="1">SUM(CF59-CE59)</f>
        <v>10031</v>
      </c>
      <c r="CH59" s="19">
        <f ca="1">IF(CG59=0,0,IF(CE59=0,1,CG59/CE59))</f>
        <v>0.24697771759202264</v>
      </c>
      <c r="CI59" s="73">
        <f>SUMIF($C$6:CH$6,CI$5,$C59:CH59)</f>
        <v>433961</v>
      </c>
      <c r="CJ59" s="73">
        <f ca="1">SUMIF($C$6:CI$6,CJ$5,$C59:CI59)</f>
        <v>530915</v>
      </c>
      <c r="CK59" s="73">
        <f ca="1">SUM(CJ59-CI59)</f>
        <v>96954</v>
      </c>
      <c r="CL59" s="19">
        <f ca="1">IF(CK59=0,0,IF(CI59=0,1,CK59/CI59))</f>
        <v>0.22341638995209248</v>
      </c>
      <c r="CM59" s="73">
        <f>+DK59</f>
        <v>42324</v>
      </c>
      <c r="CN59" s="73">
        <f ca="1">OFFSET(DK59,0,14,1,1)</f>
        <v>52590</v>
      </c>
      <c r="CO59" s="73">
        <f ca="1">SUM(CN59-CM59)</f>
        <v>10266</v>
      </c>
      <c r="CP59" s="19">
        <f ca="1">IF(CO59=0,0,IF(CM59=0,1,CO59/CM59))</f>
        <v>0.24255741423305927</v>
      </c>
      <c r="CQ59" s="73">
        <f>SUMIF($C$6:CP$6,CQ$5,$C59:CP59)</f>
        <v>476285</v>
      </c>
      <c r="CR59" s="73">
        <f ca="1">SUMIF($C$6:CQ$6,CR$5,$C59:CQ59)</f>
        <v>583505</v>
      </c>
      <c r="CS59" s="73">
        <f ca="1">SUM(CR59-CQ59)</f>
        <v>107220</v>
      </c>
      <c r="CT59" s="19">
        <f ca="1">IF(CS59=0,0,IF(CQ59=0,1,CS59/CQ59))</f>
        <v>0.22511731421312869</v>
      </c>
      <c r="CW59" t="s">
        <v>18</v>
      </c>
      <c r="CX59" t="s">
        <v>6</v>
      </c>
      <c r="CZ59" s="74">
        <f>SUMIF(WPB!$A$93:$A$98,'2011-2012'!CZ$7,WPB!D$93:D$98)</f>
        <v>27084</v>
      </c>
      <c r="DA59" s="74">
        <f>SUMIF(WPB!$A$93:$A$98,'2011-2012'!DA$7,WPB!E$93:E$98)</f>
        <v>25648</v>
      </c>
      <c r="DB59" s="74">
        <f>SUMIF(WPB!$A$93:$A$98,'2011-2012'!DB$7,WPB!F$93:F$98)</f>
        <v>31740</v>
      </c>
      <c r="DC59" s="74">
        <f>SUMIF(WPB!$A$93:$A$98,'2011-2012'!DC$7,WPB!G$93:G$98)</f>
        <v>36398</v>
      </c>
      <c r="DD59" s="74">
        <f>SUMIF(WPB!$A$93:$A$98,'2011-2012'!DD$7,WPB!H$93:H$98)</f>
        <v>40769</v>
      </c>
      <c r="DE59" s="74">
        <f>SUMIF(WPB!$A$93:$A$98,'2011-2012'!DE$7,WPB!I$93:I$98)</f>
        <v>41562</v>
      </c>
      <c r="DF59" s="74">
        <f>SUMIF(WPB!$A$93:$A$98,'2011-2012'!DF$7,WPB!J$93:J$98)</f>
        <v>49667</v>
      </c>
      <c r="DG59" s="74">
        <f>SUMIF(WPB!$A$93:$A$98,'2011-2012'!DG$7,WPB!K$93:K$98)</f>
        <v>50577</v>
      </c>
      <c r="DH59" s="74">
        <f>SUMIF(WPB!$A$93:$A$98,'2011-2012'!DH$7,WPB!L$93:L$98)</f>
        <v>46371</v>
      </c>
      <c r="DI59" s="74">
        <f>SUMIF(WPB!$A$93:$A$98,'2011-2012'!DI$7,WPB!M$93:M$98)</f>
        <v>43530</v>
      </c>
      <c r="DJ59" s="74">
        <f>SUMIF(WPB!$A$93:$A$98,'2011-2012'!DJ$7,WPB!N$93:N$98)</f>
        <v>40615</v>
      </c>
      <c r="DK59" s="74">
        <f>SUMIF(WPB!$A$93:$A$98,'2011-2012'!DK$7,WPB!O$93:O$98)</f>
        <v>42324</v>
      </c>
      <c r="DN59" s="74">
        <f>SUMIF(WPB!$A$93:$A$99,'2011-2012'!DN$7,WPB!D$93:D$99)</f>
        <v>34382</v>
      </c>
      <c r="DO59" s="74">
        <f>SUMIF(WPB!$A$93:$A$99,'2011-2012'!DO$7,WPB!E$93:E$99)</f>
        <v>35313</v>
      </c>
      <c r="DP59" s="74">
        <f>SUMIF(WPB!$A$93:$A$99,'2011-2012'!DP$7,WPB!F$93:F$99)</f>
        <v>41623</v>
      </c>
      <c r="DQ59" s="74">
        <f>SUMIF(WPB!$A$93:$A$99,'2011-2012'!DQ$7,WPB!G$93:G$99)</f>
        <v>44435</v>
      </c>
      <c r="DR59" s="74">
        <f>SUMIF(WPB!$A$93:$A$99,'2011-2012'!DR$7,WPB!H$93:H$99)</f>
        <v>48193</v>
      </c>
      <c r="DS59" s="74">
        <f>SUMIF(WPB!$A$93:$A$99,'2011-2012'!DS$7,WPB!I$93:I$99)</f>
        <v>50417</v>
      </c>
      <c r="DT59" s="74">
        <f>SUMIF(WPB!$A$93:$A$99,'2011-2012'!DT$7,WPB!J$93:J$99)</f>
        <v>59253</v>
      </c>
      <c r="DU59" s="74">
        <f>SUMIF(WPB!$A$93:$A$99,'2011-2012'!DU$7,WPB!K$93:K$99)</f>
        <v>61685</v>
      </c>
      <c r="DV59" s="74">
        <f>SUMIF(WPB!$A$93:$A$99,'2011-2012'!DV$7,WPB!L$93:L$99)</f>
        <v>52326</v>
      </c>
      <c r="DW59" s="74">
        <f>SUMIF(WPB!$A$93:$A$99,'2011-2012'!DW$7,WPB!M$93:M$99)</f>
        <v>52642</v>
      </c>
      <c r="DX59" s="74">
        <f>SUMIF(WPB!$A$93:$A$99,'2011-2012'!DX$7,WPB!N$93:N$99)</f>
        <v>50646</v>
      </c>
      <c r="DY59" s="74">
        <f>SUMIF(WPB!$A$93:$A$99,'2011-2012'!DY$7,WPB!O$93:O$99)</f>
        <v>52590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SUMIF(WPB!$A$111:$A$116,'2011-2012'!CZ$7,WPB!D$111:D$116)</f>
        <v>0</v>
      </c>
      <c r="DA60" s="74">
        <f>SUMIF(WPB!$A$111:$A$116,'2011-2012'!DA$7,WPB!E$111:E$116)</f>
        <v>0</v>
      </c>
      <c r="DB60" s="74">
        <f>SUMIF(WPB!$A$111:$A$116,'2011-2012'!DB$7,WPB!F$111:F$116)</f>
        <v>0</v>
      </c>
      <c r="DC60" s="74">
        <f>SUMIF(WPB!$A$111:$A$116,'2011-2012'!DC$7,WPB!G$111:G$116)</f>
        <v>0</v>
      </c>
      <c r="DD60" s="74">
        <f>SUMIF(WPB!$A$111:$A$116,'2011-2012'!DD$7,WPB!H$111:H$116)</f>
        <v>0</v>
      </c>
      <c r="DE60" s="74">
        <f>SUMIF(WPB!$A$111:$A$116,'2011-2012'!DE$7,WPB!I$111:I$116)</f>
        <v>0</v>
      </c>
      <c r="DF60" s="74">
        <f>SUMIF(WPB!$A$111:$A$116,'2011-2012'!DF$7,WPB!J$111:J$116)</f>
        <v>0</v>
      </c>
      <c r="DG60" s="74">
        <f>SUMIF(WPB!$A$111:$A$116,'2011-2012'!DG$7,WPB!K$111:K$116)</f>
        <v>0</v>
      </c>
      <c r="DH60" s="74">
        <f>SUMIF(WPB!$A$111:$A$116,'2011-2012'!DH$7,WPB!L$111:L$116)</f>
        <v>0</v>
      </c>
      <c r="DI60" s="74">
        <f>SUMIF(WPB!$A$111:$A$116,'2011-2012'!DI$7,WPB!M$111:M$116)</f>
        <v>0</v>
      </c>
      <c r="DJ60" s="74">
        <f>SUMIF(WPB!$A$111:$A$116,'2011-2012'!DJ$7,WPB!N$111:N$116)</f>
        <v>0</v>
      </c>
      <c r="DK60" s="74">
        <f>SUMIF(WPB!$A$111:$A$116,'2011-2012'!DK$7,WPB!O$111:O$116)</f>
        <v>0</v>
      </c>
      <c r="DN60" s="74">
        <f>SUMIF(WPB!$A$111:$A$117,'2011-2012'!DN$7,WPB!D$111:D$117)</f>
        <v>0</v>
      </c>
      <c r="DO60" s="74">
        <f>SUMIF(WPB!$A$111:$A$117,'2011-2012'!DO$7,WPB!E$111:E$117)</f>
        <v>0</v>
      </c>
      <c r="DP60" s="74">
        <f>SUMIF(WPB!$A$111:$A$117,'2011-2012'!DP$7,WPB!F$111:F$117)</f>
        <v>0</v>
      </c>
      <c r="DQ60" s="74">
        <f>SUMIF(WPB!$A$111:$A$117,'2011-2012'!DQ$7,WPB!G$111:G$117)</f>
        <v>0</v>
      </c>
      <c r="DR60" s="74">
        <f>SUMIF(WPB!$A$111:$A$117,'2011-2012'!DR$7,WPB!H$111:H$117)</f>
        <v>0</v>
      </c>
      <c r="DS60" s="74">
        <f>SUMIF(WPB!$A$111:$A$117,'2011-2012'!DS$7,WPB!I$111:I$117)</f>
        <v>0</v>
      </c>
      <c r="DT60" s="74">
        <f>SUMIF(WPB!$A$111:$A$117,'2011-2012'!DT$7,WPB!J$111:J$117)</f>
        <v>0</v>
      </c>
      <c r="DU60" s="74">
        <f>SUMIF(WPB!$A$111:$A$117,'2011-2012'!DU$7,WPB!K$111:K$117)</f>
        <v>0</v>
      </c>
      <c r="DV60" s="74">
        <f>SUMIF(WPB!$A$111:$A$117,'2011-2012'!DV$7,WPB!L$111:L$117)</f>
        <v>0</v>
      </c>
      <c r="DW60" s="74">
        <f>SUMIF(WPB!$A$111:$A$117,'2011-2012'!DW$7,WPB!M$111:M$117)</f>
        <v>0</v>
      </c>
      <c r="DX60" s="74">
        <f>SUMIF(WPB!$A$111:$A$117,'2011-2012'!DX$7,WPB!N$111:N$117)</f>
        <v>0</v>
      </c>
      <c r="DY60" s="74">
        <f>SUMIF(WPB!$A$111:$A$117,'2011-2012'!DY$7,WPB!O$111:O$117)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SUMIF(WPB!$A$129:$A$134,'2011-2012'!CZ$7,WPB!D$129:D$134)</f>
        <v>0</v>
      </c>
      <c r="DA61" s="74">
        <f>SUMIF(WPB!$A$129:$A$134,'2011-2012'!DA$7,WPB!E$129:E$134)</f>
        <v>0</v>
      </c>
      <c r="DB61" s="74">
        <f>SUMIF(WPB!$A$129:$A$134,'2011-2012'!DB$7,WPB!F$129:F$134)</f>
        <v>0</v>
      </c>
      <c r="DC61" s="74">
        <f>SUMIF(WPB!$A$129:$A$134,'2011-2012'!DC$7,WPB!G$129:G$134)</f>
        <v>0</v>
      </c>
      <c r="DD61" s="74">
        <f>SUMIF(WPB!$A$129:$A$134,'2011-2012'!DD$7,WPB!H$129:H$134)</f>
        <v>0</v>
      </c>
      <c r="DE61" s="74">
        <f>SUMIF(WPB!$A$129:$A$134,'2011-2012'!DE$7,WPB!I$129:I$134)</f>
        <v>0</v>
      </c>
      <c r="DF61" s="74">
        <f>SUMIF(WPB!$A$129:$A$134,'2011-2012'!DF$7,WPB!J$129:J$134)</f>
        <v>0</v>
      </c>
      <c r="DG61" s="74">
        <f>SUMIF(WPB!$A$129:$A$134,'2011-2012'!DG$7,WPB!K$129:K$134)</f>
        <v>0</v>
      </c>
      <c r="DH61" s="74">
        <f>SUMIF(WPB!$A$129:$A$134,'2011-2012'!DH$7,WPB!L$129:L$134)</f>
        <v>0</v>
      </c>
      <c r="DI61" s="74">
        <f>SUMIF(WPB!$A$129:$A$134,'2011-2012'!DI$7,WPB!M$129:M$134)</f>
        <v>0</v>
      </c>
      <c r="DJ61" s="74">
        <f>SUMIF(WPB!$A$129:$A$134,'2011-2012'!DJ$7,WPB!N$129:N$134)</f>
        <v>0</v>
      </c>
      <c r="DK61" s="74">
        <f>SUMIF(WPB!$A$129:$A$134,'2011-2012'!DK$7,WPB!O$129:O$134)</f>
        <v>0</v>
      </c>
      <c r="DN61" s="74">
        <f>SUMIF(WPB!$A$129:$A$135,'2011-2012'!DN$7,WPB!D$129:D$135)</f>
        <v>0</v>
      </c>
      <c r="DO61" s="74">
        <f>SUMIF(WPB!$A$129:$A$135,'2011-2012'!DO$7,WPB!E$129:E$135)</f>
        <v>0</v>
      </c>
      <c r="DP61" s="74">
        <f>SUMIF(WPB!$A$129:$A$135,'2011-2012'!DP$7,WPB!F$129:F$135)</f>
        <v>0</v>
      </c>
      <c r="DQ61" s="74">
        <f>SUMIF(WPB!$A$129:$A$135,'2011-2012'!DQ$7,WPB!G$129:G$135)</f>
        <v>0</v>
      </c>
      <c r="DR61" s="74">
        <f>SUMIF(WPB!$A$129:$A$135,'2011-2012'!DR$7,WPB!H$129:H$135)</f>
        <v>0</v>
      </c>
      <c r="DS61" s="74">
        <f>SUMIF(WPB!$A$129:$A$135,'2011-2012'!DS$7,WPB!I$129:I$135)</f>
        <v>0</v>
      </c>
      <c r="DT61" s="74">
        <f>SUMIF(WPB!$A$129:$A$135,'2011-2012'!DT$7,WPB!J$129:J$135)</f>
        <v>0</v>
      </c>
      <c r="DU61" s="74">
        <f>SUMIF(WPB!$A$129:$A$135,'2011-2012'!DU$7,WPB!K$129:K$135)</f>
        <v>0</v>
      </c>
      <c r="DV61" s="74">
        <f>SUMIF(WPB!$A$129:$A$135,'2011-2012'!DV$7,WPB!L$129:L$135)</f>
        <v>0</v>
      </c>
      <c r="DW61" s="74">
        <f>SUMIF(WPB!$A$129:$A$135,'2011-2012'!DW$7,WPB!M$129:M$135)</f>
        <v>0</v>
      </c>
      <c r="DX61" s="74">
        <f>SUMIF(WPB!$A$129:$A$135,'2011-2012'!DX$7,WPB!N$129:N$135)</f>
        <v>0</v>
      </c>
      <c r="DY61" s="74">
        <f>SUMIF(WPB!$A$129:$A$135,'2011-2012'!DY$7,WPB!O$129:O$135)</f>
        <v>0</v>
      </c>
    </row>
    <row r="62" spans="1:130" s="7" customFormat="1">
      <c r="A62" s="75"/>
      <c r="B62" s="24" t="s">
        <v>9</v>
      </c>
      <c r="C62" s="12">
        <f>+SUM(C59:C61)</f>
        <v>27084</v>
      </c>
      <c r="D62" s="86">
        <f ca="1">+SUM(D59:D61)</f>
        <v>34382</v>
      </c>
      <c r="E62" s="12">
        <f ca="1">SUM(E59:E61)</f>
        <v>7298</v>
      </c>
      <c r="F62" s="13">
        <f ca="1">IF(E62=0,0,IF(C62=0,1,E62/C62))</f>
        <v>0.26945798257273668</v>
      </c>
      <c r="G62" s="12">
        <f>SUM(G59:G61)</f>
        <v>27084</v>
      </c>
      <c r="H62" s="86">
        <f ca="1">SUM(H59:H61)</f>
        <v>34382</v>
      </c>
      <c r="I62" s="12">
        <f ca="1">SUM(I59:I61)</f>
        <v>7298</v>
      </c>
      <c r="J62" s="13">
        <f ca="1">IF(I62=0,0,IF(G62=0,1,I62/G62))</f>
        <v>0.26945798257273668</v>
      </c>
      <c r="K62" s="12">
        <f>+SUM(K59:K61)</f>
        <v>25648</v>
      </c>
      <c r="L62" s="86">
        <f ca="1">+SUM(L59:L61)</f>
        <v>35313</v>
      </c>
      <c r="M62" s="12">
        <f ca="1">SUM(M59:M61)</f>
        <v>9665</v>
      </c>
      <c r="N62" s="13">
        <f ca="1">IF(M62=0,0,IF(K62=0,1,M62/K62))</f>
        <v>0.37683250155957582</v>
      </c>
      <c r="O62" s="12">
        <f>SUM(O59:O61)</f>
        <v>52732</v>
      </c>
      <c r="P62" s="86">
        <f ca="1">SUM(P59:P61)</f>
        <v>69695</v>
      </c>
      <c r="Q62" s="12">
        <f ca="1">SUM(Q59:Q61)</f>
        <v>16963</v>
      </c>
      <c r="R62" s="13">
        <f ca="1">IF(Q62=0,0,IF(O62=0,1,Q62/O62))</f>
        <v>0.32168322840021241</v>
      </c>
      <c r="S62" s="12">
        <f>+SUM(S59:S61)</f>
        <v>31740</v>
      </c>
      <c r="T62" s="86">
        <f ca="1">+SUM(T59:T61)</f>
        <v>41623</v>
      </c>
      <c r="U62" s="12">
        <f ca="1">SUM(U59:U61)</f>
        <v>9883</v>
      </c>
      <c r="V62" s="13">
        <f ca="1">IF(U62=0,0,IF(S62=0,1,U62/S62))</f>
        <v>0.31137366099558916</v>
      </c>
      <c r="W62" s="12">
        <f>SUM(W59:W61)</f>
        <v>84472</v>
      </c>
      <c r="X62" s="86">
        <f ca="1">SUM(X59:X61)</f>
        <v>111318</v>
      </c>
      <c r="Y62" s="12">
        <f ca="1">SUM(Y59:Y61)</f>
        <v>26846</v>
      </c>
      <c r="Z62" s="13">
        <f ca="1">IF(Y62=0,0,IF(W62=0,1,Y62/W62))</f>
        <v>0.31780945165261865</v>
      </c>
      <c r="AA62" s="12">
        <f>+SUM(AA59:AA61)</f>
        <v>36398</v>
      </c>
      <c r="AB62" s="86">
        <f ca="1">+SUM(AB59:AB61)</f>
        <v>44435</v>
      </c>
      <c r="AC62" s="12">
        <f ca="1">SUM(AC59:AC61)</f>
        <v>8037</v>
      </c>
      <c r="AD62" s="13">
        <f ca="1">IF(AC62=0,0,IF(AA62=0,1,AC62/AA62))</f>
        <v>0.22080883565031045</v>
      </c>
      <c r="AE62" s="12">
        <f>SUM(AE59:AE61)</f>
        <v>120870</v>
      </c>
      <c r="AF62" s="86">
        <f ca="1">SUM(AF59:AF61)</f>
        <v>155753</v>
      </c>
      <c r="AG62" s="12">
        <f ca="1">SUM(AG59:AG61)</f>
        <v>34883</v>
      </c>
      <c r="AH62" s="13">
        <f ca="1">IF(AG62=0,0,IF(AE62=0,1,AG62/AE62))</f>
        <v>0.28859932158517415</v>
      </c>
      <c r="AI62" s="12">
        <f>+SUM(AI59:AI61)</f>
        <v>40769</v>
      </c>
      <c r="AJ62" s="86">
        <f ca="1">+SUM(AJ59:AJ61)</f>
        <v>48193</v>
      </c>
      <c r="AK62" s="12">
        <f ca="1">SUM(AK59:AK61)</f>
        <v>7424</v>
      </c>
      <c r="AL62" s="13">
        <f ca="1">IF(AK62=0,0,IF(AI62=0,1,AK62/AI62))</f>
        <v>0.18209914395741864</v>
      </c>
      <c r="AM62" s="12">
        <f>SUM(AM59:AM61)</f>
        <v>161639</v>
      </c>
      <c r="AN62" s="86">
        <f ca="1">SUM(AN59:AN61)</f>
        <v>203946</v>
      </c>
      <c r="AO62" s="12">
        <f ca="1">SUM(AO59:AO61)</f>
        <v>42307</v>
      </c>
      <c r="AP62" s="13">
        <f ca="1">IF(AO62=0,0,IF(AM62=0,1,AO62/AM62))</f>
        <v>0.26173757570883266</v>
      </c>
      <c r="AQ62" s="12">
        <f>+SUM(AQ59:AQ61)</f>
        <v>41562</v>
      </c>
      <c r="AR62" s="86">
        <f ca="1">+SUM(AR59:AR61)</f>
        <v>50417</v>
      </c>
      <c r="AS62" s="12">
        <f ca="1">SUM(AS59:AS61)</f>
        <v>8855</v>
      </c>
      <c r="AT62" s="13">
        <f ca="1">IF(AS62=0,0,IF(AQ62=0,1,AS62/AQ62))</f>
        <v>0.2130551946489582</v>
      </c>
      <c r="AU62" s="12">
        <f>SUM(AU59:AU61)</f>
        <v>203201</v>
      </c>
      <c r="AV62" s="86">
        <f ca="1">SUM(AV59:AV61)</f>
        <v>254363</v>
      </c>
      <c r="AW62" s="12">
        <f ca="1">SUM(AW59:AW61)</f>
        <v>51162</v>
      </c>
      <c r="AX62" s="13">
        <f ca="1">IF(AW62=0,0,IF(AU62=0,1,AW62/AU62))</f>
        <v>0.2517802569869243</v>
      </c>
      <c r="AY62" s="12">
        <f>+SUM(AY59:AY61)</f>
        <v>49667</v>
      </c>
      <c r="AZ62" s="86">
        <f ca="1">+SUM(AZ59:AZ61)</f>
        <v>59253</v>
      </c>
      <c r="BA62" s="12">
        <f ca="1">SUM(BA59:BA61)</f>
        <v>9586</v>
      </c>
      <c r="BB62" s="13">
        <f ca="1">IF(BA62=0,0,IF(AY62=0,1,BA62/AY62))</f>
        <v>0.19300541607103308</v>
      </c>
      <c r="BC62" s="12">
        <f>SUM(BC59:BC61)</f>
        <v>252868</v>
      </c>
      <c r="BD62" s="86">
        <f ca="1">SUM(BD59:BD61)</f>
        <v>313616</v>
      </c>
      <c r="BE62" s="12">
        <f ca="1">SUM(BE59:BE61)</f>
        <v>60748</v>
      </c>
      <c r="BF62" s="13">
        <f ca="1">IF(BE62=0,0,IF(BC62=0,1,BE62/BC62))</f>
        <v>0.24023601246500151</v>
      </c>
      <c r="BG62" s="12">
        <f>+SUM(BG59:BG61)</f>
        <v>50577</v>
      </c>
      <c r="BH62" s="86">
        <f ca="1">+SUM(BH59:BH61)</f>
        <v>61685</v>
      </c>
      <c r="BI62" s="12">
        <f ca="1">SUM(BI59:BI61)</f>
        <v>11108</v>
      </c>
      <c r="BJ62" s="13">
        <f ca="1">IF(BI62=0,0,IF(BG62=0,1,BI62/BG62))</f>
        <v>0.2196255214820966</v>
      </c>
      <c r="BK62" s="12">
        <f>SUM(BK59:BK61)</f>
        <v>303445</v>
      </c>
      <c r="BL62" s="86">
        <f ca="1">SUM(BL59:BL61)</f>
        <v>375301</v>
      </c>
      <c r="BM62" s="12">
        <f ca="1">SUM(BM59:BM61)</f>
        <v>71856</v>
      </c>
      <c r="BN62" s="13">
        <f ca="1">IF(BM62=0,0,IF(BK62=0,1,BM62/BK62))</f>
        <v>0.23680073818978728</v>
      </c>
      <c r="BO62" s="12">
        <f>+SUM(BO59:BO61)</f>
        <v>46371</v>
      </c>
      <c r="BP62" s="86">
        <f ca="1">+SUM(BP59:BP61)</f>
        <v>52326</v>
      </c>
      <c r="BQ62" s="12">
        <f ca="1">SUM(BQ59:BQ61)</f>
        <v>5955</v>
      </c>
      <c r="BR62" s="13">
        <f ca="1">IF(BQ62=0,0,IF(BO62=0,1,BQ62/BO62))</f>
        <v>0.12842078022902245</v>
      </c>
      <c r="BS62" s="12">
        <f>SUM(BS59:BS61)</f>
        <v>349816</v>
      </c>
      <c r="BT62" s="86">
        <f ca="1">SUM(BT59:BT61)</f>
        <v>427627</v>
      </c>
      <c r="BU62" s="12">
        <f ca="1">SUM(BU59:BU61)</f>
        <v>77811</v>
      </c>
      <c r="BV62" s="13">
        <f ca="1">IF(BU62=0,0,IF(BS62=0,1,BU62/BS62))</f>
        <v>0.22243407963043429</v>
      </c>
      <c r="BW62" s="12">
        <f>+SUM(BW59:BW61)</f>
        <v>43530</v>
      </c>
      <c r="BX62" s="86">
        <f ca="1">+SUM(BX59:BX61)</f>
        <v>52642</v>
      </c>
      <c r="BY62" s="12">
        <f ca="1">SUM(BY59:BY61)</f>
        <v>9112</v>
      </c>
      <c r="BZ62" s="13">
        <f ca="1">IF(BY62=0,0,IF(BW62=0,1,BY62/BW62))</f>
        <v>0.2093269009878245</v>
      </c>
      <c r="CA62" s="12">
        <f>SUM(CA59:CA61)</f>
        <v>393346</v>
      </c>
      <c r="CB62" s="86">
        <f ca="1">SUM(CB59:CB61)</f>
        <v>480269</v>
      </c>
      <c r="CC62" s="12">
        <f ca="1">SUM(CC59:CC61)</f>
        <v>86923</v>
      </c>
      <c r="CD62" s="13">
        <f ca="1">IF(CC62=0,0,IF(CA62=0,1,CC62/CA62))</f>
        <v>0.22098356154632309</v>
      </c>
      <c r="CE62" s="12">
        <f>+SUM(CE59:CE61)</f>
        <v>40615</v>
      </c>
      <c r="CF62" s="86">
        <f ca="1">+SUM(CF59:CF61)</f>
        <v>50646</v>
      </c>
      <c r="CG62" s="12">
        <f ca="1">SUM(CG59:CG61)</f>
        <v>10031</v>
      </c>
      <c r="CH62" s="13">
        <f ca="1">IF(CG62=0,0,IF(CE62=0,1,CG62/CE62))</f>
        <v>0.24697771759202264</v>
      </c>
      <c r="CI62" s="12">
        <f>SUM(CI59:CI61)</f>
        <v>433961</v>
      </c>
      <c r="CJ62" s="86">
        <f ca="1">SUM(CJ59:CJ61)</f>
        <v>530915</v>
      </c>
      <c r="CK62" s="12">
        <f ca="1">SUM(CK59:CK61)</f>
        <v>96954</v>
      </c>
      <c r="CL62" s="13">
        <f ca="1">IF(CK62=0,0,IF(CI62=0,1,CK62/CI62))</f>
        <v>0.22341638995209248</v>
      </c>
      <c r="CM62" s="12">
        <f>+SUM(CM59:CM61)</f>
        <v>42324</v>
      </c>
      <c r="CN62" s="86">
        <f ca="1">+SUM(CN59:CN61)</f>
        <v>52590</v>
      </c>
      <c r="CO62" s="12">
        <f ca="1">SUM(CO59:CO61)</f>
        <v>10266</v>
      </c>
      <c r="CP62" s="13">
        <f ca="1">IF(CO62=0,0,IF(CM62=0,1,CO62/CM62))</f>
        <v>0.24255741423305927</v>
      </c>
      <c r="CQ62" s="12">
        <f>SUM(CQ59:CQ61)</f>
        <v>476285</v>
      </c>
      <c r="CR62" s="86">
        <f ca="1">SUM(CR59:CR61)</f>
        <v>583505</v>
      </c>
      <c r="CS62" s="12">
        <f ca="1">SUM(CS59:CS61)</f>
        <v>107220</v>
      </c>
      <c r="CT62" s="13">
        <f ca="1">IF(CS62=0,0,IF(CQ62=0,1,CS62/CQ62))</f>
        <v>0.22511731421312869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1965764</v>
      </c>
      <c r="D64" s="73">
        <f t="shared" ca="1" si="2"/>
        <v>2055927</v>
      </c>
      <c r="E64" s="18">
        <f t="shared" ca="1" si="2"/>
        <v>90163</v>
      </c>
      <c r="F64" s="19">
        <f ca="1">IF(E64=0,0,IF(C64=0,1,E64/C64))</f>
        <v>4.586664523310021E-2</v>
      </c>
      <c r="G64" s="18">
        <f t="shared" ref="G64:I66" si="3">SUMIF($B$9:$B$63,$B64,G$9:G$63)</f>
        <v>1965764</v>
      </c>
      <c r="H64" s="73">
        <f t="shared" ca="1" si="3"/>
        <v>2055927</v>
      </c>
      <c r="I64" s="18">
        <f t="shared" ca="1" si="3"/>
        <v>90163</v>
      </c>
      <c r="J64" s="19">
        <f ca="1">IF(I64=0,0,IF(G64=0,1,I64/G64))</f>
        <v>4.586664523310021E-2</v>
      </c>
      <c r="K64" s="18">
        <f t="shared" ref="K64:M66" si="4">SUMIF($B$9:$B$63,$B64,K$9:K$63)</f>
        <v>1844296</v>
      </c>
      <c r="L64" s="73">
        <f t="shared" ca="1" si="4"/>
        <v>2062995</v>
      </c>
      <c r="M64" s="18">
        <f t="shared" ca="1" si="4"/>
        <v>218699</v>
      </c>
      <c r="N64" s="19">
        <f ca="1">IF(M64=0,0,IF(K64=0,1,M64/K64))</f>
        <v>0.11858129063881286</v>
      </c>
      <c r="O64" s="18">
        <f t="shared" ref="O64:Q66" si="5">SUMIF($B$9:$B$63,$B64,O$9:O$63)</f>
        <v>3810060</v>
      </c>
      <c r="P64" s="73">
        <f t="shared" ca="1" si="5"/>
        <v>4118922</v>
      </c>
      <c r="Q64" s="18">
        <f t="shared" ca="1" si="5"/>
        <v>308862</v>
      </c>
      <c r="R64" s="19">
        <f ca="1">IF(Q64=0,0,IF(O64=0,1,Q64/O64))</f>
        <v>8.1064865120234322E-2</v>
      </c>
      <c r="S64" s="18">
        <f t="shared" ref="S64:U66" si="6">SUMIF($B$9:$B$63,$B64,S$9:S$63)</f>
        <v>2308344</v>
      </c>
      <c r="T64" s="73">
        <f t="shared" ca="1" si="6"/>
        <v>2463693</v>
      </c>
      <c r="U64" s="18">
        <f t="shared" ca="1" si="6"/>
        <v>155349</v>
      </c>
      <c r="V64" s="19">
        <f ca="1">IF(U64=0,0,IF(S64=0,1,U64/S64))</f>
        <v>6.7298894792110708E-2</v>
      </c>
      <c r="W64" s="18">
        <f t="shared" ref="W64:Y66" si="7">SUMIF($B$9:$B$63,$B64,W$9:W$63)</f>
        <v>6118404</v>
      </c>
      <c r="X64" s="73">
        <f t="shared" ca="1" si="7"/>
        <v>6582615</v>
      </c>
      <c r="Y64" s="18">
        <f t="shared" ca="1" si="7"/>
        <v>464211</v>
      </c>
      <c r="Z64" s="19">
        <f ca="1">IF(Y64=0,0,IF(W64=0,1,Y64/W64))</f>
        <v>7.5871256621824909E-2</v>
      </c>
      <c r="AA64" s="18">
        <f t="shared" ref="AA64:AC66" si="8">SUMIF($B$9:$B$63,$B64,AA$9:AA$63)</f>
        <v>2443328</v>
      </c>
      <c r="AB64" s="73">
        <f t="shared" ca="1" si="8"/>
        <v>2475687</v>
      </c>
      <c r="AC64" s="18">
        <f t="shared" ca="1" si="8"/>
        <v>32359</v>
      </c>
      <c r="AD64" s="19">
        <f ca="1">IF(AC64=0,0,IF(AA64=0,1,AC64/AA64))</f>
        <v>1.3243821541765986E-2</v>
      </c>
      <c r="AE64" s="18">
        <f t="shared" ref="AE64:AG66" si="9">SUMIF($B$9:$B$63,$B64,AE$9:AE$63)</f>
        <v>8561732</v>
      </c>
      <c r="AF64" s="73">
        <f t="shared" ca="1" si="9"/>
        <v>9058302</v>
      </c>
      <c r="AG64" s="18">
        <f t="shared" ca="1" si="9"/>
        <v>496570</v>
      </c>
      <c r="AH64" s="19">
        <f ca="1">IF(AG64=0,0,IF(AE64=0,1,AG64/AE64))</f>
        <v>5.7998778751775927E-2</v>
      </c>
      <c r="AI64" s="18">
        <f t="shared" ref="AI64:AK66" si="10">SUMIF($B$9:$B$63,$B64,AI$9:AI$63)</f>
        <v>2605128</v>
      </c>
      <c r="AJ64" s="73">
        <f t="shared" ca="1" si="10"/>
        <v>2640778</v>
      </c>
      <c r="AK64" s="18">
        <f t="shared" ca="1" si="10"/>
        <v>35650</v>
      </c>
      <c r="AL64" s="19">
        <f ca="1">IF(AK64=0,0,IF(AI64=0,1,AK64/AI64))</f>
        <v>1.3684548321617978E-2</v>
      </c>
      <c r="AM64" s="18">
        <f t="shared" ref="AM64:AO66" si="11">SUMIF($B$9:$B$63,$B64,AM$9:AM$63)</f>
        <v>11166860</v>
      </c>
      <c r="AN64" s="73">
        <f t="shared" ca="1" si="11"/>
        <v>11699080</v>
      </c>
      <c r="AO64" s="18">
        <f t="shared" ca="1" si="11"/>
        <v>532220</v>
      </c>
      <c r="AP64" s="19">
        <f ca="1">IF(AO64=0,0,IF(AM64=0,1,AO64/AM64))</f>
        <v>4.7660667367550057E-2</v>
      </c>
      <c r="AQ64" s="18">
        <f t="shared" ref="AQ64:AS66" si="12">SUMIF($B$9:$B$63,$B64,AQ$9:AQ$63)</f>
        <v>2669036</v>
      </c>
      <c r="AR64" s="73">
        <f t="shared" ca="1" si="12"/>
        <v>2758068</v>
      </c>
      <c r="AS64" s="18">
        <f t="shared" ca="1" si="12"/>
        <v>89032</v>
      </c>
      <c r="AT64" s="19">
        <f ca="1">IF(AS64=0,0,IF(AQ64=0,1,AS64/AQ64))</f>
        <v>3.3357361983877322E-2</v>
      </c>
      <c r="AU64" s="18">
        <f t="shared" ref="AU64:AW66" si="13">SUMIF($B$9:$B$63,$B64,AU$9:AU$63)</f>
        <v>13835896</v>
      </c>
      <c r="AV64" s="73">
        <f t="shared" ca="1" si="13"/>
        <v>14457148</v>
      </c>
      <c r="AW64" s="18">
        <f t="shared" ca="1" si="13"/>
        <v>621252</v>
      </c>
      <c r="AX64" s="19">
        <f ca="1">IF(AW64=0,0,IF(AU64=0,1,AW64/AU64))</f>
        <v>4.4901465000893329E-2</v>
      </c>
      <c r="AY64" s="18">
        <f t="shared" ref="AY64:BA66" si="14">SUMIF($B$9:$B$63,$B64,AY$9:AY$63)</f>
        <v>3165915</v>
      </c>
      <c r="AZ64" s="73">
        <f t="shared" ca="1" si="14"/>
        <v>3146393</v>
      </c>
      <c r="BA64" s="18">
        <f t="shared" ca="1" si="14"/>
        <v>-19522</v>
      </c>
      <c r="BB64" s="19">
        <f ca="1">IF(BA64=0,0,IF(AY64=0,1,BA64/AY64))</f>
        <v>-6.166305791532622E-3</v>
      </c>
      <c r="BC64" s="18">
        <f t="shared" ref="BC64:BE66" si="15">SUMIF($B$9:$B$63,$B64,BC$9:BC$63)</f>
        <v>17001811</v>
      </c>
      <c r="BD64" s="73">
        <f t="shared" ca="1" si="15"/>
        <v>17603541</v>
      </c>
      <c r="BE64" s="18">
        <f t="shared" ca="1" si="15"/>
        <v>601730</v>
      </c>
      <c r="BF64" s="19">
        <f ca="1">IF(BE64=0,0,IF(BC64=0,1,BE64/BC64))</f>
        <v>3.5392112052063163E-2</v>
      </c>
      <c r="BG64" s="18">
        <f t="shared" ref="BG64:BI66" si="16">SUMIF($B$9:$B$63,$B64,BG$9:BG$63)</f>
        <v>3200876</v>
      </c>
      <c r="BH64" s="73">
        <f t="shared" ca="1" si="16"/>
        <v>3370465</v>
      </c>
      <c r="BI64" s="18">
        <f t="shared" ca="1" si="16"/>
        <v>169589</v>
      </c>
      <c r="BJ64" s="19">
        <f ca="1">IF(BI64=0,0,IF(BG64=0,1,BI64/BG64))</f>
        <v>5.2982058661441428E-2</v>
      </c>
      <c r="BK64" s="18">
        <f t="shared" ref="BK64:BM66" si="17">SUMIF($B$9:$B$63,$B64,BK$9:BK$63)</f>
        <v>20202687</v>
      </c>
      <c r="BL64" s="73">
        <f t="shared" ca="1" si="17"/>
        <v>20974006</v>
      </c>
      <c r="BM64" s="18">
        <f t="shared" ca="1" si="17"/>
        <v>771319</v>
      </c>
      <c r="BN64" s="19">
        <f ca="1">IF(BM64=0,0,IF(BK64=0,1,BM64/BK64))</f>
        <v>3.8179030343834956E-2</v>
      </c>
      <c r="BO64" s="18">
        <f t="shared" ref="BO64:BQ66" si="18">SUMIF($B$9:$B$63,$B64,BO$9:BO$63)</f>
        <v>2649017</v>
      </c>
      <c r="BP64" s="73">
        <f t="shared" ca="1" si="18"/>
        <v>2703528</v>
      </c>
      <c r="BQ64" s="18">
        <f t="shared" ca="1" si="18"/>
        <v>54511</v>
      </c>
      <c r="BR64" s="19">
        <f ca="1">IF(BQ64=0,0,IF(BO64=0,1,BQ64/BO64))</f>
        <v>2.0577821886382758E-2</v>
      </c>
      <c r="BS64" s="18">
        <f t="shared" ref="BS64:BU66" si="19">SUMIF($B$9:$B$63,$B64,BS$9:BS$63)</f>
        <v>22851704</v>
      </c>
      <c r="BT64" s="73">
        <f t="shared" ca="1" si="19"/>
        <v>23677534</v>
      </c>
      <c r="BU64" s="18">
        <f t="shared" ca="1" si="19"/>
        <v>825830</v>
      </c>
      <c r="BV64" s="19">
        <f ca="1">IF(BU64=0,0,IF(BS64=0,1,BU64/BS64))</f>
        <v>3.6138661694550218E-2</v>
      </c>
      <c r="BW64" s="18">
        <f t="shared" ref="BW64:BY66" si="20">SUMIF($B$9:$B$63,$B64,BW$9:BW$63)</f>
        <v>2587950</v>
      </c>
      <c r="BX64" s="73">
        <f t="shared" ca="1" si="20"/>
        <v>2605317</v>
      </c>
      <c r="BY64" s="18">
        <f t="shared" ca="1" si="20"/>
        <v>17367</v>
      </c>
      <c r="BZ64" s="19">
        <f ca="1">IF(BY64=0,0,IF(BW64=0,1,BY64/BW64))</f>
        <v>6.7107169767576655E-3</v>
      </c>
      <c r="CA64" s="18">
        <f t="shared" ref="CA64:CC66" si="21">SUMIF($B$9:$B$63,$B64,CA$9:CA$63)</f>
        <v>25439654</v>
      </c>
      <c r="CB64" s="73">
        <f t="shared" ca="1" si="21"/>
        <v>26282851</v>
      </c>
      <c r="CC64" s="18">
        <f t="shared" ca="1" si="21"/>
        <v>843197</v>
      </c>
      <c r="CD64" s="19">
        <f ca="1">IF(CC64=0,0,IF(CA64=0,1,CC64/CA64))</f>
        <v>3.3144986956190524E-2</v>
      </c>
      <c r="CE64" s="18">
        <f t="shared" ref="CE64:CG66" si="22">SUMIF($B$9:$B$63,$B64,CE$9:CE$63)</f>
        <v>2414206</v>
      </c>
      <c r="CF64" s="73">
        <f t="shared" ca="1" si="22"/>
        <v>2491482</v>
      </c>
      <c r="CG64" s="18">
        <f t="shared" ca="1" si="22"/>
        <v>77276</v>
      </c>
      <c r="CH64" s="19">
        <f ca="1">IF(CG64=0,0,IF(CE64=0,1,CG64/CE64))</f>
        <v>3.2008867511720211E-2</v>
      </c>
      <c r="CI64" s="18">
        <f t="shared" ref="CI64:CK66" si="23">SUMIF($B$9:$B$63,$B64,CI$9:CI$63)</f>
        <v>27853860</v>
      </c>
      <c r="CJ64" s="73">
        <f t="shared" ca="1" si="23"/>
        <v>28774333</v>
      </c>
      <c r="CK64" s="18">
        <f t="shared" ca="1" si="23"/>
        <v>920473</v>
      </c>
      <c r="CL64" s="19">
        <f ca="1">IF(CK64=0,0,IF(CI64=0,1,CK64/CI64))</f>
        <v>3.304651491750156E-2</v>
      </c>
      <c r="CM64" s="18">
        <f t="shared" ref="CM64:CO66" si="24">SUMIF($B$9:$B$63,$B64,CM$9:CM$63)</f>
        <v>2440684</v>
      </c>
      <c r="CN64" s="73">
        <f t="shared" ca="1" si="24"/>
        <v>2431472</v>
      </c>
      <c r="CO64" s="18">
        <f t="shared" ca="1" si="24"/>
        <v>-9212</v>
      </c>
      <c r="CP64" s="19">
        <f ca="1">IF(CO64=0,0,IF(CM64=0,1,CO64/CM64))</f>
        <v>-3.7743517800747661E-3</v>
      </c>
      <c r="CQ64" s="18">
        <f t="shared" ref="CQ64:CS66" si="25">SUMIF($B$9:$B$63,$B64,CQ$9:CQ$63)</f>
        <v>30294544</v>
      </c>
      <c r="CR64" s="73">
        <f t="shared" ca="1" si="25"/>
        <v>31205805</v>
      </c>
      <c r="CS64" s="18">
        <f t="shared" ca="1" si="25"/>
        <v>911261</v>
      </c>
      <c r="CT64" s="19">
        <f ca="1">IF(CS64=0,0,IF(CQ64=0,1,CS64/CQ64))</f>
        <v>3.0080036854160934E-2</v>
      </c>
    </row>
    <row r="65" spans="1:98">
      <c r="A65" s="77"/>
      <c r="B65" s="26" t="s">
        <v>7</v>
      </c>
      <c r="C65" s="18">
        <f t="shared" si="2"/>
        <v>531657</v>
      </c>
      <c r="D65" s="73">
        <f t="shared" ca="1" si="2"/>
        <v>543789</v>
      </c>
      <c r="E65" s="18">
        <f t="shared" ca="1" si="2"/>
        <v>12132</v>
      </c>
      <c r="F65" s="19">
        <f ca="1">IF(E65=0,0,IF(C65=0,1,E65/C65))</f>
        <v>2.2819223672405329E-2</v>
      </c>
      <c r="G65" s="18">
        <f t="shared" si="3"/>
        <v>531657</v>
      </c>
      <c r="H65" s="73">
        <f t="shared" ca="1" si="3"/>
        <v>543789</v>
      </c>
      <c r="I65" s="18">
        <f t="shared" ca="1" si="3"/>
        <v>12132</v>
      </c>
      <c r="J65" s="19">
        <f ca="1">IF(I65=0,0,IF(G65=0,1,I65/G65))</f>
        <v>2.2819223672405329E-2</v>
      </c>
      <c r="K65" s="18">
        <f t="shared" si="4"/>
        <v>504121</v>
      </c>
      <c r="L65" s="73">
        <f t="shared" ca="1" si="4"/>
        <v>547082</v>
      </c>
      <c r="M65" s="18">
        <f t="shared" ca="1" si="4"/>
        <v>42961</v>
      </c>
      <c r="N65" s="19">
        <f ca="1">IF(M65=0,0,IF(K65=0,1,M65/K65))</f>
        <v>8.5219619892843185E-2</v>
      </c>
      <c r="O65" s="18">
        <f t="shared" si="5"/>
        <v>1035778</v>
      </c>
      <c r="P65" s="73">
        <f t="shared" ca="1" si="5"/>
        <v>1090871</v>
      </c>
      <c r="Q65" s="18">
        <f t="shared" ca="1" si="5"/>
        <v>55093</v>
      </c>
      <c r="R65" s="19">
        <f ca="1">IF(Q65=0,0,IF(O65=0,1,Q65/O65))</f>
        <v>5.3189969279131243E-2</v>
      </c>
      <c r="S65" s="18">
        <f t="shared" si="6"/>
        <v>609175</v>
      </c>
      <c r="T65" s="73">
        <f t="shared" ca="1" si="6"/>
        <v>596861</v>
      </c>
      <c r="U65" s="18">
        <f t="shared" ca="1" si="6"/>
        <v>-12314</v>
      </c>
      <c r="V65" s="19">
        <f ca="1">IF(U65=0,0,IF(S65=0,1,U65/S65))</f>
        <v>-2.0214224155620308E-2</v>
      </c>
      <c r="W65" s="18">
        <f t="shared" si="7"/>
        <v>1644953</v>
      </c>
      <c r="X65" s="73">
        <f t="shared" ca="1" si="7"/>
        <v>1687732</v>
      </c>
      <c r="Y65" s="18">
        <f t="shared" ca="1" si="7"/>
        <v>42779</v>
      </c>
      <c r="Z65" s="19">
        <f ca="1">IF(Y65=0,0,IF(W65=0,1,Y65/W65))</f>
        <v>2.6006214159310325E-2</v>
      </c>
      <c r="AA65" s="18">
        <f t="shared" si="8"/>
        <v>541240</v>
      </c>
      <c r="AB65" s="73">
        <f t="shared" ca="1" si="8"/>
        <v>573024</v>
      </c>
      <c r="AC65" s="18">
        <f t="shared" ca="1" si="8"/>
        <v>31784</v>
      </c>
      <c r="AD65" s="19">
        <f ca="1">IF(AC65=0,0,IF(AA65=0,1,AC65/AA65))</f>
        <v>5.8724410612667206E-2</v>
      </c>
      <c r="AE65" s="18">
        <f t="shared" si="9"/>
        <v>2186193</v>
      </c>
      <c r="AF65" s="73">
        <f t="shared" ca="1" si="9"/>
        <v>2260756</v>
      </c>
      <c r="AG65" s="18">
        <f t="shared" ca="1" si="9"/>
        <v>74563</v>
      </c>
      <c r="AH65" s="19">
        <f ca="1">IF(AG65=0,0,IF(AE65=0,1,AG65/AE65))</f>
        <v>3.4106320896645448E-2</v>
      </c>
      <c r="AI65" s="18">
        <f t="shared" si="10"/>
        <v>567026</v>
      </c>
      <c r="AJ65" s="73">
        <f t="shared" ca="1" si="10"/>
        <v>583894</v>
      </c>
      <c r="AK65" s="18">
        <f t="shared" ca="1" si="10"/>
        <v>16868</v>
      </c>
      <c r="AL65" s="19">
        <f ca="1">IF(AK65=0,0,IF(AI65=0,1,AK65/AI65))</f>
        <v>2.9748194968131973E-2</v>
      </c>
      <c r="AM65" s="18">
        <f t="shared" si="11"/>
        <v>2753219</v>
      </c>
      <c r="AN65" s="73">
        <f t="shared" ca="1" si="11"/>
        <v>2844650</v>
      </c>
      <c r="AO65" s="18">
        <f t="shared" ca="1" si="11"/>
        <v>91431</v>
      </c>
      <c r="AP65" s="19">
        <f ca="1">IF(AO65=0,0,IF(AM65=0,1,AO65/AM65))</f>
        <v>3.3208763995889901E-2</v>
      </c>
      <c r="AQ65" s="18">
        <f t="shared" si="12"/>
        <v>589269</v>
      </c>
      <c r="AR65" s="73">
        <f t="shared" ca="1" si="12"/>
        <v>565118</v>
      </c>
      <c r="AS65" s="18">
        <f t="shared" ca="1" si="12"/>
        <v>-24151</v>
      </c>
      <c r="AT65" s="19">
        <f ca="1">IF(AS65=0,0,IF(AQ65=0,1,AS65/AQ65))</f>
        <v>-4.0984677626007819E-2</v>
      </c>
      <c r="AU65" s="18">
        <f t="shared" si="13"/>
        <v>3342488</v>
      </c>
      <c r="AV65" s="73">
        <f t="shared" ca="1" si="13"/>
        <v>3409768</v>
      </c>
      <c r="AW65" s="18">
        <f t="shared" ca="1" si="13"/>
        <v>67280</v>
      </c>
      <c r="AX65" s="19">
        <f ca="1">IF(AW65=0,0,IF(AU65=0,1,AW65/AU65))</f>
        <v>2.0128718487545803E-2</v>
      </c>
      <c r="AY65" s="18">
        <f t="shared" si="14"/>
        <v>503743</v>
      </c>
      <c r="AZ65" s="73">
        <f t="shared" ca="1" si="14"/>
        <v>505588</v>
      </c>
      <c r="BA65" s="18">
        <f t="shared" ca="1" si="14"/>
        <v>1845</v>
      </c>
      <c r="BB65" s="19">
        <f ca="1">IF(BA65=0,0,IF(AY65=0,1,BA65/AY65))</f>
        <v>3.6625819118082039E-3</v>
      </c>
      <c r="BC65" s="18">
        <f t="shared" si="15"/>
        <v>3846231</v>
      </c>
      <c r="BD65" s="73">
        <f t="shared" ca="1" si="15"/>
        <v>3915356</v>
      </c>
      <c r="BE65" s="18">
        <f t="shared" ca="1" si="15"/>
        <v>69125</v>
      </c>
      <c r="BF65" s="19">
        <f ca="1">IF(BE65=0,0,IF(BC65=0,1,BE65/BC65))</f>
        <v>1.7972139478882054E-2</v>
      </c>
      <c r="BG65" s="18">
        <f t="shared" si="16"/>
        <v>596998</v>
      </c>
      <c r="BH65" s="73">
        <f t="shared" ca="1" si="16"/>
        <v>574067</v>
      </c>
      <c r="BI65" s="18">
        <f t="shared" ca="1" si="16"/>
        <v>-22931</v>
      </c>
      <c r="BJ65" s="19">
        <f ca="1">IF(BI65=0,0,IF(BG65=0,1,BI65/BG65))</f>
        <v>-3.8410513938070143E-2</v>
      </c>
      <c r="BK65" s="18">
        <f t="shared" si="17"/>
        <v>4443229</v>
      </c>
      <c r="BL65" s="73">
        <f t="shared" ca="1" si="17"/>
        <v>4489423</v>
      </c>
      <c r="BM65" s="18">
        <f t="shared" ca="1" si="17"/>
        <v>46194</v>
      </c>
      <c r="BN65" s="19">
        <f ca="1">IF(BM65=0,0,IF(BK65=0,1,BM65/BK65))</f>
        <v>1.0396493180972667E-2</v>
      </c>
      <c r="BO65" s="18">
        <f t="shared" si="18"/>
        <v>573884</v>
      </c>
      <c r="BP65" s="73">
        <f t="shared" ca="1" si="18"/>
        <v>524903</v>
      </c>
      <c r="BQ65" s="18">
        <f t="shared" ca="1" si="18"/>
        <v>-48981</v>
      </c>
      <c r="BR65" s="19">
        <f ca="1">IF(BQ65=0,0,IF(BO65=0,1,BQ65/BO65))</f>
        <v>-8.5350001045507454E-2</v>
      </c>
      <c r="BS65" s="18">
        <f t="shared" si="19"/>
        <v>5017113</v>
      </c>
      <c r="BT65" s="73">
        <f t="shared" ca="1" si="19"/>
        <v>5014326</v>
      </c>
      <c r="BU65" s="18">
        <f t="shared" ca="1" si="19"/>
        <v>-2787</v>
      </c>
      <c r="BV65" s="19">
        <f ca="1">IF(BU65=0,0,IF(BS65=0,1,BU65/BS65))</f>
        <v>-5.5549874997832421E-4</v>
      </c>
      <c r="BW65" s="18">
        <f t="shared" si="20"/>
        <v>570514</v>
      </c>
      <c r="BX65" s="73">
        <f t="shared" ca="1" si="20"/>
        <v>569749</v>
      </c>
      <c r="BY65" s="18">
        <f t="shared" ca="1" si="20"/>
        <v>-765</v>
      </c>
      <c r="BZ65" s="19">
        <f ca="1">IF(BY65=0,0,IF(BW65=0,1,BY65/BW65))</f>
        <v>-1.3408961042147957E-3</v>
      </c>
      <c r="CA65" s="18">
        <f t="shared" si="21"/>
        <v>5587627</v>
      </c>
      <c r="CB65" s="73">
        <f t="shared" ca="1" si="21"/>
        <v>5584075</v>
      </c>
      <c r="CC65" s="18">
        <f t="shared" ca="1" si="21"/>
        <v>-3552</v>
      </c>
      <c r="CD65" s="19">
        <f ca="1">IF(CC65=0,0,IF(CA65=0,1,CC65/CA65))</f>
        <v>-6.3569024918807215E-4</v>
      </c>
      <c r="CE65" s="18">
        <f t="shared" si="22"/>
        <v>565581</v>
      </c>
      <c r="CF65" s="73">
        <f t="shared" ca="1" si="22"/>
        <v>545344</v>
      </c>
      <c r="CG65" s="18">
        <f t="shared" ca="1" si="22"/>
        <v>-20237</v>
      </c>
      <c r="CH65" s="19">
        <f ca="1">IF(CG65=0,0,IF(CE65=0,1,CG65/CE65))</f>
        <v>-3.5780904945533883E-2</v>
      </c>
      <c r="CI65" s="18">
        <f t="shared" si="23"/>
        <v>6153208</v>
      </c>
      <c r="CJ65" s="73">
        <f t="shared" ca="1" si="23"/>
        <v>6129419</v>
      </c>
      <c r="CK65" s="18">
        <f t="shared" ca="1" si="23"/>
        <v>-23789</v>
      </c>
      <c r="CL65" s="19">
        <f ca="1">IF(CK65=0,0,IF(CI65=0,1,CK65/CI65))</f>
        <v>-3.8661134159612351E-3</v>
      </c>
      <c r="CM65" s="18">
        <f t="shared" si="24"/>
        <v>506103</v>
      </c>
      <c r="CN65" s="73">
        <f t="shared" ca="1" si="24"/>
        <v>446357</v>
      </c>
      <c r="CO65" s="18">
        <f t="shared" ca="1" si="24"/>
        <v>-59746</v>
      </c>
      <c r="CP65" s="19">
        <f ca="1">IF(CO65=0,0,IF(CM65=0,1,CO65/CM65))</f>
        <v>-0.11805106865598505</v>
      </c>
      <c r="CQ65" s="18">
        <f t="shared" si="25"/>
        <v>6659311</v>
      </c>
      <c r="CR65" s="73">
        <f t="shared" ca="1" si="25"/>
        <v>6575776</v>
      </c>
      <c r="CS65" s="18">
        <f t="shared" ca="1" si="25"/>
        <v>-83535</v>
      </c>
      <c r="CT65" s="19">
        <f ca="1">IF(CS65=0,0,IF(CQ65=0,1,CS65/CQ65))</f>
        <v>-1.2544090522277755E-2</v>
      </c>
    </row>
    <row r="66" spans="1:98">
      <c r="A66" s="78"/>
      <c r="B66" s="26" t="s">
        <v>8</v>
      </c>
      <c r="C66" s="73">
        <f t="shared" si="2"/>
        <v>10100</v>
      </c>
      <c r="D66" s="73">
        <f t="shared" ca="1" si="2"/>
        <v>10381</v>
      </c>
      <c r="E66" s="73">
        <f t="shared" ca="1" si="2"/>
        <v>281</v>
      </c>
      <c r="F66" s="19">
        <f ca="1">IF(E66=0,0,IF(C66=0,1,E66/C66))</f>
        <v>2.7821782178217822E-2</v>
      </c>
      <c r="G66" s="73">
        <f t="shared" si="3"/>
        <v>10100</v>
      </c>
      <c r="H66" s="73">
        <f t="shared" ca="1" si="3"/>
        <v>10381</v>
      </c>
      <c r="I66" s="73">
        <f t="shared" ca="1" si="3"/>
        <v>281</v>
      </c>
      <c r="J66" s="19">
        <f ca="1">IF(I66=0,0,IF(G66=0,1,I66/G66))</f>
        <v>2.7821782178217822E-2</v>
      </c>
      <c r="K66" s="73">
        <f t="shared" si="4"/>
        <v>9590</v>
      </c>
      <c r="L66" s="73">
        <f t="shared" ca="1" si="4"/>
        <v>10479</v>
      </c>
      <c r="M66" s="73">
        <f t="shared" ca="1" si="4"/>
        <v>889</v>
      </c>
      <c r="N66" s="19">
        <f ca="1">IF(M66=0,0,IF(K66=0,1,M66/K66))</f>
        <v>9.27007299270073E-2</v>
      </c>
      <c r="O66" s="73">
        <f t="shared" si="5"/>
        <v>19690</v>
      </c>
      <c r="P66" s="73">
        <f t="shared" ca="1" si="5"/>
        <v>20860</v>
      </c>
      <c r="Q66" s="73">
        <f t="shared" ca="1" si="5"/>
        <v>1170</v>
      </c>
      <c r="R66" s="19">
        <f ca="1">IF(Q66=0,0,IF(O66=0,1,Q66/O66))</f>
        <v>5.9421025901472829E-2</v>
      </c>
      <c r="S66" s="73">
        <f t="shared" si="6"/>
        <v>11007</v>
      </c>
      <c r="T66" s="73">
        <f t="shared" ca="1" si="6"/>
        <v>10818</v>
      </c>
      <c r="U66" s="73">
        <f t="shared" ca="1" si="6"/>
        <v>-189</v>
      </c>
      <c r="V66" s="19">
        <f ca="1">IF(U66=0,0,IF(S66=0,1,U66/S66))</f>
        <v>-1.7170891251022075E-2</v>
      </c>
      <c r="W66" s="73">
        <f t="shared" si="7"/>
        <v>30697</v>
      </c>
      <c r="X66" s="73">
        <f t="shared" ca="1" si="7"/>
        <v>31678</v>
      </c>
      <c r="Y66" s="73">
        <f t="shared" ca="1" si="7"/>
        <v>981</v>
      </c>
      <c r="Z66" s="19">
        <f ca="1">IF(Y66=0,0,IF(W66=0,1,Y66/W66))</f>
        <v>3.1957520278854609E-2</v>
      </c>
      <c r="AA66" s="73">
        <f t="shared" si="8"/>
        <v>11495</v>
      </c>
      <c r="AB66" s="73">
        <f t="shared" ca="1" si="8"/>
        <v>11115</v>
      </c>
      <c r="AC66" s="73">
        <f t="shared" ca="1" si="8"/>
        <v>-380</v>
      </c>
      <c r="AD66" s="19">
        <f ca="1">IF(AC66=0,0,IF(AA66=0,1,AC66/AA66))</f>
        <v>-3.3057851239669422E-2</v>
      </c>
      <c r="AE66" s="73">
        <f t="shared" si="9"/>
        <v>42192</v>
      </c>
      <c r="AF66" s="73">
        <f t="shared" ca="1" si="9"/>
        <v>42793</v>
      </c>
      <c r="AG66" s="73">
        <f t="shared" ca="1" si="9"/>
        <v>601</v>
      </c>
      <c r="AH66" s="19">
        <f ca="1">IF(AG66=0,0,IF(AE66=0,1,AG66/AE66))</f>
        <v>1.424440652256352E-2</v>
      </c>
      <c r="AI66" s="73">
        <f t="shared" si="10"/>
        <v>16866</v>
      </c>
      <c r="AJ66" s="73">
        <f t="shared" ca="1" si="10"/>
        <v>15927</v>
      </c>
      <c r="AK66" s="73">
        <f t="shared" ca="1" si="10"/>
        <v>-939</v>
      </c>
      <c r="AL66" s="19">
        <f ca="1">IF(AK66=0,0,IF(AI66=0,1,AK66/AI66))</f>
        <v>-5.567413731768054E-2</v>
      </c>
      <c r="AM66" s="73">
        <f t="shared" si="11"/>
        <v>59058</v>
      </c>
      <c r="AN66" s="73">
        <f t="shared" ca="1" si="11"/>
        <v>58720</v>
      </c>
      <c r="AO66" s="73">
        <f t="shared" ca="1" si="11"/>
        <v>-338</v>
      </c>
      <c r="AP66" s="19">
        <f ca="1">IF(AO66=0,0,IF(AM66=0,1,AO66/AM66))</f>
        <v>-5.7231873751227604E-3</v>
      </c>
      <c r="AQ66" s="73">
        <f t="shared" si="12"/>
        <v>19021</v>
      </c>
      <c r="AR66" s="73">
        <f t="shared" ca="1" si="12"/>
        <v>18768</v>
      </c>
      <c r="AS66" s="73">
        <f t="shared" ca="1" si="12"/>
        <v>-253</v>
      </c>
      <c r="AT66" s="19">
        <f ca="1">IF(AS66=0,0,IF(AQ66=0,1,AS66/AQ66))</f>
        <v>-1.3301088270858524E-2</v>
      </c>
      <c r="AU66" s="73">
        <f t="shared" si="13"/>
        <v>78079</v>
      </c>
      <c r="AV66" s="73">
        <f t="shared" ca="1" si="13"/>
        <v>77488</v>
      </c>
      <c r="AW66" s="73">
        <f t="shared" ca="1" si="13"/>
        <v>-591</v>
      </c>
      <c r="AX66" s="19">
        <f ca="1">IF(AW66=0,0,IF(AU66=0,1,AW66/AU66))</f>
        <v>-7.5692567783911171E-3</v>
      </c>
      <c r="AY66" s="73">
        <f t="shared" si="14"/>
        <v>22671</v>
      </c>
      <c r="AZ66" s="73">
        <f t="shared" ca="1" si="14"/>
        <v>20716</v>
      </c>
      <c r="BA66" s="73">
        <f t="shared" ca="1" si="14"/>
        <v>-1955</v>
      </c>
      <c r="BB66" s="19">
        <f ca="1">IF(BA66=0,0,IF(AY66=0,1,BA66/AY66))</f>
        <v>-8.6233514181112428E-2</v>
      </c>
      <c r="BC66" s="73">
        <f t="shared" si="15"/>
        <v>100750</v>
      </c>
      <c r="BD66" s="73">
        <f t="shared" ca="1" si="15"/>
        <v>98204</v>
      </c>
      <c r="BE66" s="73">
        <f t="shared" ca="1" si="15"/>
        <v>-2546</v>
      </c>
      <c r="BF66" s="19">
        <f ca="1">IF(BE66=0,0,IF(BC66=0,1,BE66/BC66))</f>
        <v>-2.527047146401985E-2</v>
      </c>
      <c r="BG66" s="73">
        <f t="shared" si="16"/>
        <v>22482</v>
      </c>
      <c r="BH66" s="73">
        <f t="shared" ca="1" si="16"/>
        <v>22066</v>
      </c>
      <c r="BI66" s="73">
        <f t="shared" ca="1" si="16"/>
        <v>-416</v>
      </c>
      <c r="BJ66" s="19">
        <f ca="1">IF(BI66=0,0,IF(BG66=0,1,BI66/BG66))</f>
        <v>-1.8503691842362779E-2</v>
      </c>
      <c r="BK66" s="73">
        <f t="shared" si="17"/>
        <v>123232</v>
      </c>
      <c r="BL66" s="73">
        <f t="shared" ca="1" si="17"/>
        <v>120270</v>
      </c>
      <c r="BM66" s="73">
        <f t="shared" ca="1" si="17"/>
        <v>-2962</v>
      </c>
      <c r="BN66" s="19">
        <f ca="1">IF(BM66=0,0,IF(BK66=0,1,BM66/BK66))</f>
        <v>-2.4035964684497532E-2</v>
      </c>
      <c r="BO66" s="73">
        <f t="shared" si="18"/>
        <v>19350</v>
      </c>
      <c r="BP66" s="73">
        <f t="shared" ca="1" si="18"/>
        <v>17256</v>
      </c>
      <c r="BQ66" s="73">
        <f t="shared" ca="1" si="18"/>
        <v>-2094</v>
      </c>
      <c r="BR66" s="19">
        <f ca="1">IF(BQ66=0,0,IF(BO66=0,1,BQ66/BO66))</f>
        <v>-0.1082170542635659</v>
      </c>
      <c r="BS66" s="73">
        <f t="shared" si="19"/>
        <v>142582</v>
      </c>
      <c r="BT66" s="73">
        <f t="shared" ca="1" si="19"/>
        <v>137526</v>
      </c>
      <c r="BU66" s="73">
        <f t="shared" ca="1" si="19"/>
        <v>-5056</v>
      </c>
      <c r="BV66" s="19">
        <f ca="1">IF(BU66=0,0,IF(BS66=0,1,BU66/BS66))</f>
        <v>-3.5460296531118936E-2</v>
      </c>
      <c r="BW66" s="73">
        <f t="shared" si="20"/>
        <v>15644</v>
      </c>
      <c r="BX66" s="73">
        <f t="shared" ca="1" si="20"/>
        <v>14072</v>
      </c>
      <c r="BY66" s="73">
        <f t="shared" ca="1" si="20"/>
        <v>-1572</v>
      </c>
      <c r="BZ66" s="19">
        <f ca="1">IF(BY66=0,0,IF(BW66=0,1,BY66/BW66))</f>
        <v>-0.10048580925594477</v>
      </c>
      <c r="CA66" s="73">
        <f t="shared" si="21"/>
        <v>158226</v>
      </c>
      <c r="CB66" s="73">
        <f t="shared" ca="1" si="21"/>
        <v>151598</v>
      </c>
      <c r="CC66" s="73">
        <f t="shared" ca="1" si="21"/>
        <v>-6628</v>
      </c>
      <c r="CD66" s="19">
        <f ca="1">IF(CC66=0,0,IF(CA66=0,1,CC66/CA66))</f>
        <v>-4.1889449268767462E-2</v>
      </c>
      <c r="CE66" s="73">
        <f t="shared" si="22"/>
        <v>11807</v>
      </c>
      <c r="CF66" s="73">
        <f t="shared" ca="1" si="22"/>
        <v>9809</v>
      </c>
      <c r="CG66" s="73">
        <f t="shared" ca="1" si="22"/>
        <v>-1998</v>
      </c>
      <c r="CH66" s="19">
        <f ca="1">IF(CG66=0,0,IF(CE66=0,1,CG66/CE66))</f>
        <v>-0.16922164817481156</v>
      </c>
      <c r="CI66" s="73">
        <f t="shared" si="23"/>
        <v>170033</v>
      </c>
      <c r="CJ66" s="73">
        <f t="shared" ca="1" si="23"/>
        <v>161407</v>
      </c>
      <c r="CK66" s="73">
        <f t="shared" ca="1" si="23"/>
        <v>-8626</v>
      </c>
      <c r="CL66" s="19">
        <f ca="1">IF(CK66=0,0,IF(CI66=0,1,CK66/CI66))</f>
        <v>-5.0731328624443489E-2</v>
      </c>
      <c r="CM66" s="73">
        <f t="shared" si="24"/>
        <v>10300</v>
      </c>
      <c r="CN66" s="73">
        <f t="shared" ca="1" si="24"/>
        <v>9011</v>
      </c>
      <c r="CO66" s="73">
        <f t="shared" ca="1" si="24"/>
        <v>-1289</v>
      </c>
      <c r="CP66" s="19">
        <f ca="1">IF(CO66=0,0,IF(CM66=0,1,CO66/CM66))</f>
        <v>-0.12514563106796117</v>
      </c>
      <c r="CQ66" s="73">
        <f t="shared" si="25"/>
        <v>180333</v>
      </c>
      <c r="CR66" s="73">
        <f t="shared" ca="1" si="25"/>
        <v>170418</v>
      </c>
      <c r="CS66" s="73">
        <f t="shared" ca="1" si="25"/>
        <v>-9915</v>
      </c>
      <c r="CT66" s="19">
        <f ca="1">IF(CS66=0,0,IF(CQ66=0,1,CS66/CQ66))</f>
        <v>-5.4981617341252016E-2</v>
      </c>
    </row>
    <row r="67" spans="1:98" s="7" customFormat="1">
      <c r="B67" s="27" t="s">
        <v>20</v>
      </c>
      <c r="C67" s="12">
        <f>SUM(C64:C66)</f>
        <v>2507521</v>
      </c>
      <c r="D67" s="85">
        <f ca="1">SUM(D64:D66)</f>
        <v>2610097</v>
      </c>
      <c r="E67" s="12">
        <f ca="1">SUM(E64:E66)</f>
        <v>102576</v>
      </c>
      <c r="F67" s="13">
        <f ca="1">IF(E67=0,0,IF(C67=0,1,E67/C67))</f>
        <v>4.0907334375265454E-2</v>
      </c>
      <c r="G67" s="12">
        <f>SUM(G64:G66)</f>
        <v>2507521</v>
      </c>
      <c r="H67" s="85">
        <f ca="1">SUM(H64:H66)</f>
        <v>2610097</v>
      </c>
      <c r="I67" s="12">
        <f ca="1">SUM(I64:I66)</f>
        <v>102576</v>
      </c>
      <c r="J67" s="13">
        <f ca="1">IF(I67=0,0,IF(G67=0,1,I67/G67))</f>
        <v>4.0907334375265454E-2</v>
      </c>
      <c r="K67" s="12">
        <f>SUM(K64:K66)</f>
        <v>2358007</v>
      </c>
      <c r="L67" s="86">
        <f ca="1">SUM(L64:L66)</f>
        <v>2620556</v>
      </c>
      <c r="M67" s="12">
        <f ca="1">SUM(M64:M66)</f>
        <v>262549</v>
      </c>
      <c r="N67" s="13">
        <f ca="1">IF(M67=0,0,IF(K67=0,1,M67/K67))</f>
        <v>0.11134360500202077</v>
      </c>
      <c r="O67" s="12">
        <f>SUM(O64:O66)</f>
        <v>4865528</v>
      </c>
      <c r="P67" s="85">
        <f ca="1">SUM(P64:P66)</f>
        <v>5230653</v>
      </c>
      <c r="Q67" s="12">
        <f ca="1">SUM(Q64:Q66)</f>
        <v>365125</v>
      </c>
      <c r="R67" s="13">
        <f ca="1">IF(Q67=0,0,IF(O67=0,1,Q67/O67))</f>
        <v>7.5043242994388276E-2</v>
      </c>
      <c r="S67" s="12">
        <f>SUM(S64:S66)</f>
        <v>2928526</v>
      </c>
      <c r="T67" s="85">
        <f ca="1">SUM(T64:T66)</f>
        <v>3071372</v>
      </c>
      <c r="U67" s="12">
        <f ca="1">SUM(U64:U66)</f>
        <v>142846</v>
      </c>
      <c r="V67" s="13">
        <f ca="1">IF(U67=0,0,IF(S67=0,1,U67/S67))</f>
        <v>4.8777439571989462E-2</v>
      </c>
      <c r="W67" s="12">
        <f>SUM(W64:W66)</f>
        <v>7794054</v>
      </c>
      <c r="X67" s="85">
        <f ca="1">SUM(X64:X66)</f>
        <v>8302025</v>
      </c>
      <c r="Y67" s="12">
        <f ca="1">SUM(Y64:Y66)</f>
        <v>507971</v>
      </c>
      <c r="Z67" s="13">
        <f ca="1">IF(Y67=0,0,IF(W67=0,1,Y67/W67))</f>
        <v>6.5174169950580271E-2</v>
      </c>
      <c r="AA67" s="12">
        <f>SUM(AA64:AA66)</f>
        <v>2996063</v>
      </c>
      <c r="AB67" s="85">
        <f ca="1">SUM(AB64:AB66)</f>
        <v>3059826</v>
      </c>
      <c r="AC67" s="12">
        <f ca="1">SUM(AC64:AC66)</f>
        <v>63763</v>
      </c>
      <c r="AD67" s="13">
        <f ca="1">IF(AC67=0,0,IF(AA67=0,1,AC67/AA67))</f>
        <v>2.1282262756156998E-2</v>
      </c>
      <c r="AE67" s="12">
        <f>SUM(AE64:AE66)</f>
        <v>10790117</v>
      </c>
      <c r="AF67" s="85">
        <f ca="1">SUM(AF64:AF66)</f>
        <v>11361851</v>
      </c>
      <c r="AG67" s="12">
        <f ca="1">SUM(AG64:AG66)</f>
        <v>571734</v>
      </c>
      <c r="AH67" s="13">
        <f ca="1">IF(AG67=0,0,IF(AE67=0,1,AG67/AE67))</f>
        <v>5.2986821180901006E-2</v>
      </c>
      <c r="AI67" s="12">
        <f>SUM(AI64:AI66)</f>
        <v>3189020</v>
      </c>
      <c r="AJ67" s="85">
        <f ca="1">SUM(AJ64:AJ66)</f>
        <v>3240599</v>
      </c>
      <c r="AK67" s="12">
        <f ca="1">SUM(AK64:AK66)</f>
        <v>51579</v>
      </c>
      <c r="AL67" s="13">
        <f ca="1">IF(AK67=0,0,IF(AI67=0,1,AK67/AI67))</f>
        <v>1.6173934312108423E-2</v>
      </c>
      <c r="AM67" s="12">
        <f>SUM(AM64:AM66)</f>
        <v>13979137</v>
      </c>
      <c r="AN67" s="85">
        <f ca="1">SUM(AN64:AN66)</f>
        <v>14602450</v>
      </c>
      <c r="AO67" s="12">
        <f ca="1">SUM(AO64:AO66)</f>
        <v>623313</v>
      </c>
      <c r="AP67" s="13">
        <f ca="1">IF(AO67=0,0,IF(AM67=0,1,AO67/AM67))</f>
        <v>4.4588804015584078E-2</v>
      </c>
      <c r="AQ67" s="12">
        <f>SUM(AQ64:AQ66)</f>
        <v>3277326</v>
      </c>
      <c r="AR67" s="85">
        <f ca="1">SUM(AR64:AR66)</f>
        <v>3341954</v>
      </c>
      <c r="AS67" s="12">
        <f ca="1">SUM(AS64:AS66)</f>
        <v>64628</v>
      </c>
      <c r="AT67" s="13">
        <f ca="1">IF(AS67=0,0,IF(AQ67=0,1,AS67/AQ67))</f>
        <v>1.9719734930244964E-2</v>
      </c>
      <c r="AU67" s="12">
        <f>SUM(AU64:AU66)</f>
        <v>17256463</v>
      </c>
      <c r="AV67" s="85">
        <f ca="1">SUM(AV64:AV66)</f>
        <v>17944404</v>
      </c>
      <c r="AW67" s="12">
        <f ca="1">SUM(AW64:AW66)</f>
        <v>687941</v>
      </c>
      <c r="AX67" s="13">
        <f ca="1">IF(AW67=0,0,IF(AU67=0,1,AW67/AU67))</f>
        <v>3.9865701331727135E-2</v>
      </c>
      <c r="AY67" s="12">
        <f>SUM(AY64:AY66)</f>
        <v>3692329</v>
      </c>
      <c r="AZ67" s="85">
        <f ca="1">SUM(AZ64:AZ66)</f>
        <v>3672697</v>
      </c>
      <c r="BA67" s="12">
        <f ca="1">SUM(BA64:BA66)</f>
        <v>-19632</v>
      </c>
      <c r="BB67" s="13">
        <f ca="1">IF(BA67=0,0,IF(AY67=0,1,BA67/AY67))</f>
        <v>-5.3169693166562355E-3</v>
      </c>
      <c r="BC67" s="12">
        <f>SUM(BC64:BC66)</f>
        <v>20948792</v>
      </c>
      <c r="BD67" s="85">
        <f ca="1">SUM(BD64:BD66)</f>
        <v>21617101</v>
      </c>
      <c r="BE67" s="12">
        <f ca="1">SUM(BE64:BE66)</f>
        <v>668309</v>
      </c>
      <c r="BF67" s="13">
        <f ca="1">IF(BE67=0,0,IF(BC67=0,1,BE67/BC67))</f>
        <v>3.1902030436886289E-2</v>
      </c>
      <c r="BG67" s="12">
        <f>SUM(BG64:BG66)</f>
        <v>3820356</v>
      </c>
      <c r="BH67" s="85">
        <f ca="1">SUM(BH64:BH66)</f>
        <v>3966598</v>
      </c>
      <c r="BI67" s="12">
        <f ca="1">SUM(BI64:BI66)</f>
        <v>146242</v>
      </c>
      <c r="BJ67" s="13">
        <f ca="1">IF(BI67=0,0,IF(BG67=0,1,BI67/BG67))</f>
        <v>3.827967864774906E-2</v>
      </c>
      <c r="BK67" s="12">
        <f>SUM(BK64:BK66)</f>
        <v>24769148</v>
      </c>
      <c r="BL67" s="85">
        <f ca="1">SUM(BL64:BL66)</f>
        <v>25583699</v>
      </c>
      <c r="BM67" s="12">
        <f ca="1">SUM(BM64:BM66)</f>
        <v>814551</v>
      </c>
      <c r="BN67" s="13">
        <f ca="1">IF(BM67=0,0,IF(BK67=0,1,BM67/BK67))</f>
        <v>3.2885709270258308E-2</v>
      </c>
      <c r="BO67" s="12">
        <f>SUM(BO64:BO66)</f>
        <v>3242251</v>
      </c>
      <c r="BP67" s="85">
        <f ca="1">SUM(BP64:BP66)</f>
        <v>3245687</v>
      </c>
      <c r="BQ67" s="12">
        <f ca="1">SUM(BQ64:BQ66)</f>
        <v>3436</v>
      </c>
      <c r="BR67" s="13">
        <f ca="1">IF(BQ67=0,0,IF(BO67=0,1,BQ67/BO67))</f>
        <v>1.0597575573266845E-3</v>
      </c>
      <c r="BS67" s="12">
        <f>SUM(BS64:BS66)</f>
        <v>28011399</v>
      </c>
      <c r="BT67" s="85">
        <f ca="1">SUM(BT64:BT66)</f>
        <v>28829386</v>
      </c>
      <c r="BU67" s="12">
        <f ca="1">SUM(BU64:BU66)</f>
        <v>817987</v>
      </c>
      <c r="BV67" s="13">
        <f ca="1">IF(BU67=0,0,IF(BS67=0,1,BU67/BS67))</f>
        <v>2.9201933113015884E-2</v>
      </c>
      <c r="BW67" s="12">
        <f>SUM(BW64:BW66)</f>
        <v>3174108</v>
      </c>
      <c r="BX67" s="85">
        <f ca="1">SUM(BX64:BX66)</f>
        <v>3189138</v>
      </c>
      <c r="BY67" s="12">
        <f ca="1">SUM(BY64:BY66)</f>
        <v>15030</v>
      </c>
      <c r="BZ67" s="13">
        <f ca="1">IF(BY67=0,0,IF(BW67=0,1,BY67/BW67))</f>
        <v>4.7351885947170044E-3</v>
      </c>
      <c r="CA67" s="12">
        <f>SUM(CA64:CA66)</f>
        <v>31185507</v>
      </c>
      <c r="CB67" s="85">
        <f ca="1">SUM(CB64:CB66)</f>
        <v>32018524</v>
      </c>
      <c r="CC67" s="12">
        <f ca="1">SUM(CC64:CC66)</f>
        <v>833017</v>
      </c>
      <c r="CD67" s="13">
        <f ca="1">IF(CC67=0,0,IF(CA67=0,1,CC67/CA67))</f>
        <v>2.6711670905334328E-2</v>
      </c>
      <c r="CE67" s="12">
        <f>SUM(CE64:CE66)</f>
        <v>2991594</v>
      </c>
      <c r="CF67" s="86">
        <f ca="1">SUM(CF64:CF66)</f>
        <v>3046635</v>
      </c>
      <c r="CG67" s="12">
        <f ca="1">SUM(CG64:CG66)</f>
        <v>55041</v>
      </c>
      <c r="CH67" s="13">
        <f ca="1">IF(CG67=0,0,IF(CE67=0,1,CG67/CE67))</f>
        <v>1.8398552744790905E-2</v>
      </c>
      <c r="CI67" s="12">
        <f>SUM(CI64:CI66)</f>
        <v>34177101</v>
      </c>
      <c r="CJ67" s="86">
        <f ca="1">SUM(CJ64:CJ66)</f>
        <v>35065159</v>
      </c>
      <c r="CK67" s="12">
        <f ca="1">SUM(CK64:CK66)</f>
        <v>888058</v>
      </c>
      <c r="CL67" s="13">
        <f ca="1">IF(CK67=0,0,IF(CI67=0,1,CK67/CI67))</f>
        <v>2.5984006074710665E-2</v>
      </c>
      <c r="CM67" s="12">
        <f>SUM(CM64:CM66)</f>
        <v>2957087</v>
      </c>
      <c r="CN67" s="86">
        <f ca="1">SUM(CN64:CN66)</f>
        <v>2886840</v>
      </c>
      <c r="CO67" s="12">
        <f ca="1">SUM(CO64:CO66)</f>
        <v>-70247</v>
      </c>
      <c r="CP67" s="13">
        <f ca="1">IF(CO67=0,0,IF(CM67=0,1,CO67/CM67))</f>
        <v>-2.37554728690769E-2</v>
      </c>
      <c r="CQ67" s="12">
        <f>SUM(CQ64:CQ66)</f>
        <v>37134188</v>
      </c>
      <c r="CR67" s="86">
        <f ca="1">SUM(CR64:CR66)</f>
        <v>37951999</v>
      </c>
      <c r="CS67" s="12">
        <f ca="1">SUM(CS64:CS66)</f>
        <v>817811</v>
      </c>
      <c r="CT67" s="13">
        <f ca="1">IF(CS67=0,0,IF(CQ67=0,1,CS67/CQ67))</f>
        <v>2.202312865976765E-2</v>
      </c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5" fitToHeight="2" orientation="landscape" r:id="rId1"/>
  <headerFooter alignWithMargins="0"/>
  <rowBreaks count="1" manualBreakCount="1">
    <brk id="38" min="10" max="17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">
    <tabColor indexed="42"/>
  </sheetPr>
  <dimension ref="A1:DZ124"/>
  <sheetViews>
    <sheetView zoomScale="71" zoomScaleNormal="71" workbookViewId="0">
      <pane xSplit="2" ySplit="8" topLeftCell="C9" activePane="bottomRight" state="frozen"/>
      <selection activeCell="J85" sqref="J85"/>
      <selection pane="topRight" activeCell="J85" sqref="J85"/>
      <selection pane="bottomLeft" activeCell="J85" sqref="J85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44140625" bestFit="1" customWidth="1"/>
    <col min="4" max="4" width="13.44140625" bestFit="1" customWidth="1"/>
    <col min="5" max="5" width="10" customWidth="1"/>
    <col min="6" max="6" width="8.609375" customWidth="1"/>
    <col min="7" max="7" width="10.88671875" bestFit="1" customWidth="1"/>
    <col min="8" max="8" width="13.44140625" bestFit="1" customWidth="1"/>
    <col min="9" max="9" width="10" customWidth="1"/>
    <col min="10" max="10" width="8.609375" customWidth="1"/>
    <col min="11" max="11" width="11.38671875" bestFit="1" customWidth="1"/>
    <col min="12" max="12" width="12" bestFit="1" customWidth="1"/>
    <col min="13" max="13" width="10" customWidth="1"/>
    <col min="14" max="14" width="8.609375" customWidth="1"/>
    <col min="15" max="15" width="11.38671875" bestFit="1" customWidth="1"/>
    <col min="16" max="16" width="13.609375" bestFit="1" customWidth="1"/>
    <col min="17" max="17" width="10" customWidth="1"/>
    <col min="18" max="18" width="8.609375" customWidth="1"/>
    <col min="19" max="19" width="10.88671875" bestFit="1" customWidth="1"/>
    <col min="20" max="20" width="13.609375" bestFit="1" customWidth="1"/>
    <col min="21" max="21" width="10" customWidth="1"/>
    <col min="22" max="22" width="11.609375" customWidth="1"/>
    <col min="23" max="23" width="11" bestFit="1" customWidth="1"/>
    <col min="24" max="24" width="13.609375" bestFit="1" customWidth="1"/>
    <col min="25" max="25" width="10" customWidth="1"/>
    <col min="26" max="26" width="8.609375" customWidth="1"/>
    <col min="27" max="27" width="10.88671875" bestFit="1" customWidth="1"/>
    <col min="28" max="28" width="13.609375" bestFit="1" customWidth="1"/>
    <col min="29" max="29" width="10.5546875" bestFit="1" customWidth="1"/>
    <col min="30" max="30" width="8.609375" customWidth="1"/>
    <col min="31" max="31" width="12" bestFit="1" customWidth="1"/>
    <col min="32" max="32" width="13.609375" bestFit="1" customWidth="1"/>
    <col min="33" max="33" width="11" customWidth="1"/>
    <col min="34" max="34" width="8.609375" customWidth="1"/>
    <col min="35" max="35" width="10.88671875" bestFit="1" customWidth="1"/>
    <col min="36" max="36" width="13.44140625" bestFit="1" customWidth="1"/>
    <col min="37" max="37" width="10.609375" bestFit="1" customWidth="1"/>
    <col min="38" max="38" width="8.609375" customWidth="1"/>
    <col min="39" max="39" width="12.109375" bestFit="1" customWidth="1"/>
    <col min="40" max="40" width="14.38671875" bestFit="1" customWidth="1"/>
    <col min="41" max="41" width="11" customWidth="1"/>
    <col min="42" max="42" width="8.609375" customWidth="1"/>
    <col min="43" max="43" width="11" bestFit="1" customWidth="1"/>
    <col min="44" max="44" width="13.5546875" bestFit="1" customWidth="1"/>
    <col min="45" max="45" width="10.609375" bestFit="1" customWidth="1"/>
    <col min="46" max="46" width="8.609375" customWidth="1"/>
    <col min="47" max="47" width="12.109375" bestFit="1" customWidth="1"/>
    <col min="48" max="48" width="14.38671875" bestFit="1" customWidth="1"/>
    <col min="49" max="49" width="11" customWidth="1"/>
    <col min="50" max="50" width="8.609375" customWidth="1"/>
    <col min="51" max="52" width="11.38671875" bestFit="1" customWidth="1"/>
    <col min="53" max="53" width="10.609375" bestFit="1" customWidth="1"/>
    <col min="54" max="54" width="8.609375" customWidth="1"/>
    <col min="55" max="55" width="12.109375" bestFit="1" customWidth="1"/>
    <col min="56" max="56" width="13.44140625" bestFit="1" customWidth="1"/>
    <col min="57" max="57" width="11.609375" bestFit="1" customWidth="1"/>
    <col min="58" max="58" width="8.609375" customWidth="1"/>
    <col min="59" max="59" width="9.88671875" bestFit="1" customWidth="1"/>
    <col min="60" max="60" width="9.609375" customWidth="1"/>
    <col min="61" max="61" width="10.5546875" bestFit="1" customWidth="1"/>
    <col min="62" max="62" width="8.609375" customWidth="1"/>
    <col min="63" max="63" width="11" bestFit="1" customWidth="1"/>
    <col min="64" max="64" width="12.109375" bestFit="1" customWidth="1"/>
    <col min="65" max="65" width="11.609375" bestFit="1" customWidth="1"/>
    <col min="66" max="66" width="8.609375" customWidth="1"/>
    <col min="67" max="67" width="10" bestFit="1" customWidth="1"/>
    <col min="68" max="68" width="9.44140625" customWidth="1"/>
    <col min="69" max="69" width="10.5546875" bestFit="1" customWidth="1"/>
    <col min="70" max="70" width="8.609375" customWidth="1"/>
    <col min="71" max="71" width="11" bestFit="1" customWidth="1"/>
    <col min="72" max="72" width="12.109375" bestFit="1" customWidth="1"/>
    <col min="73" max="73" width="11.609375" bestFit="1" customWidth="1"/>
    <col min="74" max="74" width="8.609375" customWidth="1"/>
    <col min="75" max="75" width="9.88671875" bestFit="1" customWidth="1"/>
    <col min="76" max="76" width="9.609375" customWidth="1"/>
    <col min="77" max="77" width="10.5546875" bestFit="1" customWidth="1"/>
    <col min="78" max="78" width="8.609375" customWidth="1"/>
    <col min="79" max="79" width="11" bestFit="1" customWidth="1"/>
    <col min="80" max="80" width="12.109375" bestFit="1" customWidth="1"/>
    <col min="81" max="81" width="11.609375" bestFit="1" customWidth="1"/>
    <col min="82" max="82" width="8.609375" customWidth="1"/>
    <col min="83" max="83" width="9.88671875" bestFit="1" customWidth="1"/>
    <col min="84" max="84" width="11.88671875" customWidth="1"/>
    <col min="85" max="85" width="10.5546875" bestFit="1" customWidth="1"/>
    <col min="86" max="86" width="8.609375" customWidth="1"/>
    <col min="87" max="87" width="11.44140625" customWidth="1"/>
    <col min="88" max="88" width="12.109375" bestFit="1" customWidth="1"/>
    <col min="89" max="89" width="11.5546875" customWidth="1"/>
    <col min="90" max="90" width="8.609375" customWidth="1"/>
    <col min="91" max="91" width="9.88671875" bestFit="1" customWidth="1"/>
    <col min="92" max="92" width="11.609375" customWidth="1"/>
    <col min="93" max="93" width="10.5546875" bestFit="1" customWidth="1"/>
    <col min="94" max="94" width="8.609375" customWidth="1"/>
    <col min="95" max="95" width="12.609375" bestFit="1" customWidth="1"/>
    <col min="96" max="96" width="13.5546875" customWidth="1"/>
    <col min="97" max="97" width="11.44140625" customWidth="1"/>
    <col min="98" max="98" width="8.609375" customWidth="1"/>
    <col min="100" max="100" width="8.88671875" customWidth="1"/>
    <col min="101" max="101" width="36.38671875" hidden="1" customWidth="1"/>
    <col min="102" max="102" width="14.38671875" hidden="1" customWidth="1"/>
    <col min="103" max="103" width="8.88671875" hidden="1" customWidth="1"/>
    <col min="104" max="104" width="9" hidden="1" customWidth="1"/>
    <col min="105" max="105" width="10.5546875" hidden="1" customWidth="1"/>
    <col min="106" max="111" width="9" hidden="1" customWidth="1"/>
    <col min="112" max="112" width="12" hidden="1" customWidth="1"/>
    <col min="113" max="113" width="9.88671875" hidden="1" customWidth="1"/>
    <col min="114" max="114" width="11.109375" hidden="1" customWidth="1"/>
    <col min="115" max="115" width="11.38671875" hidden="1" customWidth="1"/>
    <col min="116" max="117" width="1.44140625" hidden="1" customWidth="1"/>
    <col min="118" max="118" width="9" hidden="1" customWidth="1"/>
    <col min="119" max="119" width="10.5546875" hidden="1" customWidth="1"/>
    <col min="120" max="125" width="9" hidden="1" customWidth="1"/>
    <col min="126" max="126" width="12" hidden="1" customWidth="1"/>
    <col min="127" max="127" width="9.88671875" hidden="1" customWidth="1"/>
    <col min="128" max="128" width="11.109375" hidden="1" customWidth="1"/>
    <col min="129" max="129" width="11.38671875" hidden="1" customWidth="1"/>
  </cols>
  <sheetData>
    <row r="1" spans="1:130">
      <c r="A1" s="6" t="s">
        <v>76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2010 - 2011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2010</v>
      </c>
      <c r="DA7" s="69">
        <f t="shared" ref="DA7:DK7" si="0">+CZ7</f>
        <v>2010</v>
      </c>
      <c r="DB7" s="69">
        <f t="shared" si="0"/>
        <v>2010</v>
      </c>
      <c r="DC7" s="69">
        <f t="shared" si="0"/>
        <v>2010</v>
      </c>
      <c r="DD7" s="69">
        <f t="shared" si="0"/>
        <v>2010</v>
      </c>
      <c r="DE7" s="69">
        <f t="shared" si="0"/>
        <v>2010</v>
      </c>
      <c r="DF7" s="69">
        <f t="shared" si="0"/>
        <v>2010</v>
      </c>
      <c r="DG7" s="69">
        <f t="shared" si="0"/>
        <v>2010</v>
      </c>
      <c r="DH7" s="69">
        <f t="shared" si="0"/>
        <v>2010</v>
      </c>
      <c r="DI7" s="69">
        <f t="shared" si="0"/>
        <v>2010</v>
      </c>
      <c r="DJ7" s="69">
        <f t="shared" si="0"/>
        <v>2010</v>
      </c>
      <c r="DK7" s="69">
        <f t="shared" si="0"/>
        <v>2010</v>
      </c>
      <c r="DL7" s="69"/>
      <c r="DM7" s="69"/>
      <c r="DN7" s="69">
        <f>+$D$8</f>
        <v>2011</v>
      </c>
      <c r="DO7" s="69">
        <f t="shared" ref="DO7:DY7" si="1">+DN7</f>
        <v>2011</v>
      </c>
      <c r="DP7" s="69">
        <f t="shared" si="1"/>
        <v>2011</v>
      </c>
      <c r="DQ7" s="69">
        <f t="shared" si="1"/>
        <v>2011</v>
      </c>
      <c r="DR7" s="69">
        <f t="shared" si="1"/>
        <v>2011</v>
      </c>
      <c r="DS7" s="69">
        <f t="shared" si="1"/>
        <v>2011</v>
      </c>
      <c r="DT7" s="69">
        <f t="shared" si="1"/>
        <v>2011</v>
      </c>
      <c r="DU7" s="69">
        <f t="shared" si="1"/>
        <v>2011</v>
      </c>
      <c r="DV7" s="69">
        <f t="shared" si="1"/>
        <v>2011</v>
      </c>
      <c r="DW7" s="69">
        <f t="shared" si="1"/>
        <v>2011</v>
      </c>
      <c r="DX7" s="69">
        <f t="shared" si="1"/>
        <v>2011</v>
      </c>
      <c r="DY7" s="69">
        <f t="shared" si="1"/>
        <v>2011</v>
      </c>
    </row>
    <row r="8" spans="1:130" ht="18" thickBot="1">
      <c r="A8" s="16" t="s">
        <v>21</v>
      </c>
      <c r="B8" s="17" t="s">
        <v>33</v>
      </c>
      <c r="C8" s="20">
        <v>2010</v>
      </c>
      <c r="D8" s="21">
        <v>2011</v>
      </c>
      <c r="E8" s="22" t="s">
        <v>3</v>
      </c>
      <c r="F8" s="23" t="s">
        <v>4</v>
      </c>
      <c r="G8" s="20">
        <f>+$C$8</f>
        <v>2010</v>
      </c>
      <c r="H8" s="21">
        <f>+$D$8</f>
        <v>2011</v>
      </c>
      <c r="I8" s="22" t="s">
        <v>3</v>
      </c>
      <c r="J8" s="23" t="s">
        <v>4</v>
      </c>
      <c r="K8" s="20">
        <f>+$C$8</f>
        <v>2010</v>
      </c>
      <c r="L8" s="21">
        <f>+$D$8</f>
        <v>2011</v>
      </c>
      <c r="M8" s="22" t="s">
        <v>3</v>
      </c>
      <c r="N8" s="23" t="s">
        <v>4</v>
      </c>
      <c r="O8" s="20">
        <f>+$C$8</f>
        <v>2010</v>
      </c>
      <c r="P8" s="21">
        <f>+$D$8</f>
        <v>2011</v>
      </c>
      <c r="Q8" s="22" t="s">
        <v>3</v>
      </c>
      <c r="R8" s="23" t="s">
        <v>4</v>
      </c>
      <c r="S8" s="20">
        <f>+$C$8</f>
        <v>2010</v>
      </c>
      <c r="T8" s="21">
        <f>+$D$8</f>
        <v>2011</v>
      </c>
      <c r="U8" s="22" t="s">
        <v>3</v>
      </c>
      <c r="V8" s="23" t="s">
        <v>4</v>
      </c>
      <c r="W8" s="20">
        <f>+$C$8</f>
        <v>2010</v>
      </c>
      <c r="X8" s="21">
        <f>+$D$8</f>
        <v>2011</v>
      </c>
      <c r="Y8" s="22" t="s">
        <v>3</v>
      </c>
      <c r="Z8" s="23" t="s">
        <v>4</v>
      </c>
      <c r="AA8" s="20">
        <f>+$C$8</f>
        <v>2010</v>
      </c>
      <c r="AB8" s="21">
        <f>+$D$8</f>
        <v>2011</v>
      </c>
      <c r="AC8" s="22" t="s">
        <v>3</v>
      </c>
      <c r="AD8" s="23" t="s">
        <v>4</v>
      </c>
      <c r="AE8" s="20">
        <f>+$C$8</f>
        <v>2010</v>
      </c>
      <c r="AF8" s="21">
        <f>+$D$8</f>
        <v>2011</v>
      </c>
      <c r="AG8" s="22" t="s">
        <v>3</v>
      </c>
      <c r="AH8" s="23" t="s">
        <v>4</v>
      </c>
      <c r="AI8" s="20">
        <f>+$C$8</f>
        <v>2010</v>
      </c>
      <c r="AJ8" s="21">
        <f>+$D$8</f>
        <v>2011</v>
      </c>
      <c r="AK8" s="22" t="s">
        <v>3</v>
      </c>
      <c r="AL8" s="23" t="s">
        <v>4</v>
      </c>
      <c r="AM8" s="20">
        <f>+$C$8</f>
        <v>2010</v>
      </c>
      <c r="AN8" s="21">
        <f>+$D$8</f>
        <v>2011</v>
      </c>
      <c r="AO8" s="22" t="s">
        <v>3</v>
      </c>
      <c r="AP8" s="23" t="s">
        <v>4</v>
      </c>
      <c r="AQ8" s="20">
        <f>+$C$8</f>
        <v>2010</v>
      </c>
      <c r="AR8" s="21">
        <f>+$D$8</f>
        <v>2011</v>
      </c>
      <c r="AS8" s="22" t="s">
        <v>3</v>
      </c>
      <c r="AT8" s="23" t="s">
        <v>4</v>
      </c>
      <c r="AU8" s="20">
        <f>+$C$8</f>
        <v>2010</v>
      </c>
      <c r="AV8" s="21">
        <f>+$D$8</f>
        <v>2011</v>
      </c>
      <c r="AW8" s="22" t="s">
        <v>3</v>
      </c>
      <c r="AX8" s="23" t="s">
        <v>4</v>
      </c>
      <c r="AY8" s="20">
        <f>+$C$8</f>
        <v>2010</v>
      </c>
      <c r="AZ8" s="21">
        <f>+$D$8</f>
        <v>2011</v>
      </c>
      <c r="BA8" s="22" t="s">
        <v>3</v>
      </c>
      <c r="BB8" s="23" t="s">
        <v>4</v>
      </c>
      <c r="BC8" s="20">
        <f>+$C$8</f>
        <v>2010</v>
      </c>
      <c r="BD8" s="21">
        <f>+$D$8</f>
        <v>2011</v>
      </c>
      <c r="BE8" s="22" t="s">
        <v>3</v>
      </c>
      <c r="BF8" s="23" t="s">
        <v>4</v>
      </c>
      <c r="BG8" s="20">
        <f>+$C$8</f>
        <v>2010</v>
      </c>
      <c r="BH8" s="21">
        <f>+$D$8</f>
        <v>2011</v>
      </c>
      <c r="BI8" s="22" t="s">
        <v>3</v>
      </c>
      <c r="BJ8" s="23" t="s">
        <v>4</v>
      </c>
      <c r="BK8" s="20">
        <f>+$C$8</f>
        <v>2010</v>
      </c>
      <c r="BL8" s="21">
        <f>+$D$8</f>
        <v>2011</v>
      </c>
      <c r="BM8" s="22" t="s">
        <v>3</v>
      </c>
      <c r="BN8" s="23" t="s">
        <v>4</v>
      </c>
      <c r="BO8" s="20">
        <f>+$C$8</f>
        <v>2010</v>
      </c>
      <c r="BP8" s="21">
        <f>+$D$8</f>
        <v>2011</v>
      </c>
      <c r="BQ8" s="22" t="s">
        <v>3</v>
      </c>
      <c r="BR8" s="23" t="s">
        <v>4</v>
      </c>
      <c r="BS8" s="20">
        <f>+$C$8</f>
        <v>2010</v>
      </c>
      <c r="BT8" s="21">
        <f>+$D$8</f>
        <v>2011</v>
      </c>
      <c r="BU8" s="22" t="s">
        <v>3</v>
      </c>
      <c r="BV8" s="23" t="s">
        <v>4</v>
      </c>
      <c r="BW8" s="20">
        <f>+$C$8</f>
        <v>2010</v>
      </c>
      <c r="BX8" s="21">
        <f>+$D$8</f>
        <v>2011</v>
      </c>
      <c r="BY8" s="22" t="s">
        <v>3</v>
      </c>
      <c r="BZ8" s="23" t="s">
        <v>4</v>
      </c>
      <c r="CA8" s="20">
        <f>+$C$8</f>
        <v>2010</v>
      </c>
      <c r="CB8" s="21">
        <f>+$D$8</f>
        <v>2011</v>
      </c>
      <c r="CC8" s="22" t="s">
        <v>3</v>
      </c>
      <c r="CD8" s="23" t="s">
        <v>4</v>
      </c>
      <c r="CE8" s="20">
        <f>+$C$8</f>
        <v>2010</v>
      </c>
      <c r="CF8" s="21">
        <f>+$D$8</f>
        <v>2011</v>
      </c>
      <c r="CG8" s="22" t="s">
        <v>3</v>
      </c>
      <c r="CH8" s="23" t="s">
        <v>4</v>
      </c>
      <c r="CI8" s="20">
        <f>+$C$8</f>
        <v>2010</v>
      </c>
      <c r="CJ8" s="21">
        <f>+$D$8</f>
        <v>2011</v>
      </c>
      <c r="CK8" s="22" t="s">
        <v>3</v>
      </c>
      <c r="CL8" s="23" t="s">
        <v>4</v>
      </c>
      <c r="CM8" s="20">
        <f>+$C$8</f>
        <v>2010</v>
      </c>
      <c r="CN8" s="21">
        <f>+$D$8</f>
        <v>2011</v>
      </c>
      <c r="CO8" s="22" t="s">
        <v>3</v>
      </c>
      <c r="CP8" s="23" t="s">
        <v>4</v>
      </c>
      <c r="CQ8" s="20">
        <f>+$C$8</f>
        <v>2010</v>
      </c>
      <c r="CR8" s="21">
        <f>+$D$8</f>
        <v>2011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327701</v>
      </c>
      <c r="D9" s="73">
        <f ca="1">OFFSET(CZ9,0,14,1,1)</f>
        <v>339385</v>
      </c>
      <c r="E9" s="18">
        <f ca="1">SUM(D9-C9)</f>
        <v>11684</v>
      </c>
      <c r="F9" s="19">
        <f ca="1">IF(E9=0,0,IF(C9=0,1,E9/C9))</f>
        <v>3.5654453297365586E-2</v>
      </c>
      <c r="G9" s="18">
        <f>SUMIF($C$6:F$6,G$5,$C9:F9)</f>
        <v>327701</v>
      </c>
      <c r="H9" s="73">
        <f ca="1">SUMIF($C$6:G$6,H$5,$C9:G9)</f>
        <v>339385</v>
      </c>
      <c r="I9" s="18">
        <f ca="1">SUM(H9-G9)</f>
        <v>11684</v>
      </c>
      <c r="J9" s="19">
        <f ca="1">IF(I9=0,0,IF(G9=0,1,I9/G9))</f>
        <v>3.5654453297365586E-2</v>
      </c>
      <c r="K9" s="18">
        <f>+DA9</f>
        <v>303860</v>
      </c>
      <c r="L9" s="73">
        <f ca="1">OFFSET(DA9,0,14,1,1)</f>
        <v>318336</v>
      </c>
      <c r="M9" s="18">
        <f ca="1">SUM(L9-K9)</f>
        <v>14476</v>
      </c>
      <c r="N9" s="19">
        <f ca="1">IF(M9=0,0,IF(K9=0,1,M9/K9))</f>
        <v>4.7640360692424145E-2</v>
      </c>
      <c r="O9" s="18">
        <f>SUMIF($C$6:N$6,O$5,$C9:N9)</f>
        <v>631561</v>
      </c>
      <c r="P9" s="73">
        <f ca="1">SUMIF($C$6:O$6,P$5,$C9:O9)</f>
        <v>657721</v>
      </c>
      <c r="Q9" s="18">
        <f ca="1">SUM(P9-O9)</f>
        <v>26160</v>
      </c>
      <c r="R9" s="19">
        <f ca="1">IF(Q9=0,0,IF(O9=0,1,Q9/O9))</f>
        <v>4.1421177051781222E-2</v>
      </c>
      <c r="S9" s="18">
        <f>+DB9</f>
        <v>378991</v>
      </c>
      <c r="T9" s="73">
        <f ca="1">OFFSET(DB9,0,14,1,1)</f>
        <v>402098</v>
      </c>
      <c r="U9" s="18">
        <f ca="1">SUM(T9-S9)</f>
        <v>23107</v>
      </c>
      <c r="V9" s="19">
        <f ca="1">IF(U9=0,0,IF(S9=0,1,U9/S9))</f>
        <v>6.0969785562190133E-2</v>
      </c>
      <c r="W9" s="18">
        <f>SUMIF($C$6:V$6,W$5,$C9:V9)</f>
        <v>1010552</v>
      </c>
      <c r="X9" s="73">
        <f ca="1">SUMIF($C$6:W$6,X$5,$C9:W9)</f>
        <v>1059819</v>
      </c>
      <c r="Y9" s="18">
        <f ca="1">SUM(X9-W9)</f>
        <v>49267</v>
      </c>
      <c r="Z9" s="19">
        <f ca="1">IF(Y9=0,0,IF(W9=0,1,Y9/W9))</f>
        <v>4.8752562955691546E-2</v>
      </c>
      <c r="AA9" s="18">
        <f>+DC9</f>
        <v>383479</v>
      </c>
      <c r="AB9" s="73">
        <f ca="1">OFFSET(DC9,0,14,1,1)</f>
        <v>392178</v>
      </c>
      <c r="AC9" s="18">
        <f ca="1">SUM(AB9-AA9)</f>
        <v>8699</v>
      </c>
      <c r="AD9" s="19">
        <f ca="1">IF(AC9=0,0,IF(AA9=0,1,AC9/AA9))</f>
        <v>2.2684423397369868E-2</v>
      </c>
      <c r="AE9" s="18">
        <f>SUMIF($C$6:AD$6,AE$5,$C9:AD9)</f>
        <v>1394031</v>
      </c>
      <c r="AF9" s="73">
        <f ca="1">SUMIF($C$6:AE$6,AF$5,$C9:AE9)</f>
        <v>1451997</v>
      </c>
      <c r="AG9" s="18">
        <f ca="1">SUM(AF9-AE9)</f>
        <v>57966</v>
      </c>
      <c r="AH9" s="19">
        <f ca="1">IF(AG9=0,0,IF(AE9=0,1,AG9/AE9))</f>
        <v>4.1581571715406614E-2</v>
      </c>
      <c r="AI9" s="18">
        <f>+DD9</f>
        <v>395799</v>
      </c>
      <c r="AJ9" s="73">
        <f ca="1">OFFSET(DD9,0,14,1,1)</f>
        <v>400333</v>
      </c>
      <c r="AK9" s="18">
        <f ca="1">SUM(AJ9-AI9)</f>
        <v>4534</v>
      </c>
      <c r="AL9" s="19">
        <f ca="1">IF(AK9=0,0,IF(AI9=0,1,AK9/AI9))</f>
        <v>1.1455309386835238E-2</v>
      </c>
      <c r="AM9" s="18">
        <f>SUMIF($C$6:AL$6,AM$5,$C9:AL9)</f>
        <v>1789830</v>
      </c>
      <c r="AN9" s="73">
        <f ca="1">SUMIF($C$6:AM$6,AN$5,$C9:AM9)</f>
        <v>1852330</v>
      </c>
      <c r="AO9" s="18">
        <f ca="1">SUM(AN9-AM9)</f>
        <v>62500</v>
      </c>
      <c r="AP9" s="19">
        <f ca="1">IF(AO9=0,0,IF(AM9=0,1,AO9/AM9))</f>
        <v>3.4919517496075046E-2</v>
      </c>
      <c r="AQ9" s="18">
        <f>+DE9</f>
        <v>386951</v>
      </c>
      <c r="AR9" s="73">
        <f ca="1">OFFSET(DE9,0,14,1,1)</f>
        <v>394007</v>
      </c>
      <c r="AS9" s="18">
        <f ca="1">SUM(AR9-AQ9)</f>
        <v>7056</v>
      </c>
      <c r="AT9" s="19">
        <f ca="1">IF(AS9=0,0,IF(AQ9=0,1,AS9/AQ9))</f>
        <v>1.8234866946977783E-2</v>
      </c>
      <c r="AU9" s="18">
        <f>SUMIF($C$6:AT$6,AU$5,$C9:AT9)</f>
        <v>2176781</v>
      </c>
      <c r="AV9" s="73">
        <f ca="1">SUMIF($C$6:AU$6,AV$5,$C9:AU9)</f>
        <v>2246337</v>
      </c>
      <c r="AW9" s="18">
        <f ca="1">SUM(AV9-AU9)</f>
        <v>69556</v>
      </c>
      <c r="AX9" s="19">
        <f ca="1">IF(AW9=0,0,IF(AU9=0,1,AW9/AU9))</f>
        <v>3.1953604887216491E-2</v>
      </c>
      <c r="AY9" s="18">
        <f>+DF9</f>
        <v>420884</v>
      </c>
      <c r="AZ9" s="73">
        <f ca="1">OFFSET(DF9,0,14,1,1)</f>
        <v>423406</v>
      </c>
      <c r="BA9" s="18">
        <f ca="1">SUM(AZ9-AY9)</f>
        <v>2522</v>
      </c>
      <c r="BB9" s="19">
        <f ca="1">IF(BA9=0,0,IF(AY9=0,1,BA9/AY9))</f>
        <v>5.9921498560173347E-3</v>
      </c>
      <c r="BC9" s="18">
        <f>SUMIF($C$6:BB$6,BC$5,$C9:BB9)</f>
        <v>2597665</v>
      </c>
      <c r="BD9" s="73">
        <f ca="1">SUMIF($C$6:BC$6,BD$5,$C9:BC9)</f>
        <v>2669743</v>
      </c>
      <c r="BE9" s="18">
        <f ca="1">SUM(BD9-BC9)</f>
        <v>72078</v>
      </c>
      <c r="BF9" s="19">
        <f ca="1">IF(BE9=0,0,IF(BC9=0,1,BE9/BC9))</f>
        <v>2.7747226836408852E-2</v>
      </c>
      <c r="BG9" s="18">
        <f>+DG9</f>
        <v>428735</v>
      </c>
      <c r="BH9" s="73">
        <f ca="1">OFFSET(DG9,0,14,1,1)</f>
        <v>424249</v>
      </c>
      <c r="BI9" s="18">
        <f ca="1">SUM(BH9-BG9)</f>
        <v>-4486</v>
      </c>
      <c r="BJ9" s="19">
        <f ca="1">IF(BI9=0,0,IF(BG9=0,1,BI9/BG9))</f>
        <v>-1.0463339825300011E-2</v>
      </c>
      <c r="BK9" s="18">
        <f>SUMIF($C$6:BJ$6,BK$5,$C9:BJ9)</f>
        <v>3026400</v>
      </c>
      <c r="BL9" s="73">
        <f ca="1">SUMIF($C$6:BK$6,BL$5,$C9:BK9)</f>
        <v>3093992</v>
      </c>
      <c r="BM9" s="18">
        <f ca="1">SUM(BL9-BK9)</f>
        <v>67592</v>
      </c>
      <c r="BN9" s="19">
        <f ca="1">IF(BM9=0,0,IF(BK9=0,1,BM9/BK9))</f>
        <v>2.233412635474491E-2</v>
      </c>
      <c r="BO9" s="18">
        <f>+DH9</f>
        <v>382863</v>
      </c>
      <c r="BP9" s="73">
        <f ca="1">OFFSET(DH9,0,14,1,1)</f>
        <v>376332</v>
      </c>
      <c r="BQ9" s="18">
        <f ca="1">SUM(BP9-BO9)</f>
        <v>-6531</v>
      </c>
      <c r="BR9" s="19">
        <f ca="1">IF(BQ9=0,0,IF(BO9=0,1,BQ9/BO9))</f>
        <v>-1.7058321122699241E-2</v>
      </c>
      <c r="BS9" s="18">
        <f>SUMIF($C$6:BR$6,BS$5,$C9:BR9)</f>
        <v>3409263</v>
      </c>
      <c r="BT9" s="73">
        <f ca="1">SUMIF($C$6:BS$6,BT$5,$C9:BS9)</f>
        <v>3470324</v>
      </c>
      <c r="BU9" s="18">
        <f ca="1">SUM(BT9-BS9)</f>
        <v>61061</v>
      </c>
      <c r="BV9" s="19">
        <f ca="1">IF(BU9=0,0,IF(BS9=0,1,BU9/BS9))</f>
        <v>1.7910322553584161E-2</v>
      </c>
      <c r="BW9" s="18">
        <f>+DI9</f>
        <v>396458</v>
      </c>
      <c r="BX9" s="73">
        <f ca="1">OFFSET(DI9,0,14,1,1)</f>
        <v>400667</v>
      </c>
      <c r="BY9" s="18">
        <f ca="1">SUM(BX9-BW9)</f>
        <v>4209</v>
      </c>
      <c r="BZ9" s="19">
        <f ca="1">IF(BY9=0,0,IF(BW9=0,1,BY9/BW9))</f>
        <v>1.0616509188867421E-2</v>
      </c>
      <c r="CA9" s="18">
        <f>SUMIF($C$6:BZ$6,CA$5,$C9:BZ9)</f>
        <v>3805721</v>
      </c>
      <c r="CB9" s="73">
        <f ca="1">SUMIF($C$6:CA$6,CB$5,$C9:CA9)</f>
        <v>3870991</v>
      </c>
      <c r="CC9" s="18">
        <f ca="1">SUM(CB9-CA9)</f>
        <v>65270</v>
      </c>
      <c r="CD9" s="19">
        <f ca="1">IF(CC9=0,0,IF(CA9=0,1,CC9/CA9))</f>
        <v>1.7150495267519612E-2</v>
      </c>
      <c r="CE9" s="18">
        <f>+DJ9</f>
        <v>367068</v>
      </c>
      <c r="CF9" s="73">
        <f ca="1">OFFSET(DJ9,0,14,1,1)</f>
        <v>373998</v>
      </c>
      <c r="CG9" s="18">
        <f ca="1">SUM(CF9-CE9)</f>
        <v>6930</v>
      </c>
      <c r="CH9" s="19">
        <f ca="1">IF(CG9=0,0,IF(CE9=0,1,CG9/CE9))</f>
        <v>1.8879335708914969E-2</v>
      </c>
      <c r="CI9" s="18">
        <f>SUMIF($C$6:CH$6,CI$5,$C9:CH9)</f>
        <v>4172789</v>
      </c>
      <c r="CJ9" s="73">
        <f ca="1">SUMIF($C$6:CI$6,CJ$5,$C9:CI9)</f>
        <v>4244989</v>
      </c>
      <c r="CK9" s="18">
        <f ca="1">SUM(CJ9-CI9)</f>
        <v>72200</v>
      </c>
      <c r="CL9" s="19">
        <f ca="1">IF(CK9=0,0,IF(CI9=0,1,CK9/CI9))</f>
        <v>1.7302576286507658E-2</v>
      </c>
      <c r="CM9" s="18">
        <f>+DK9</f>
        <v>363889</v>
      </c>
      <c r="CN9" s="73">
        <f ca="1">OFFSET(DK9,0,14,1,1)</f>
        <v>380810</v>
      </c>
      <c r="CO9" s="18">
        <f ca="1">SUM(CN9-CM9)</f>
        <v>16921</v>
      </c>
      <c r="CP9" s="19">
        <f ca="1">IF(CO9=0,0,IF(CM9=0,1,CO9/CM9))</f>
        <v>4.6500443816658375E-2</v>
      </c>
      <c r="CQ9" s="18">
        <f>SUMIF($C$6:CP$6,CQ$5,$C9:CP9)</f>
        <v>4536678</v>
      </c>
      <c r="CR9" s="73">
        <f ca="1">SUMIF($C$6:CQ$6,CR$5,$C9:CQ9)</f>
        <v>4625799</v>
      </c>
      <c r="CS9" s="18">
        <f ca="1">SUM(CR9-CQ9)</f>
        <v>89121</v>
      </c>
      <c r="CT9" s="19">
        <f ca="1">IF(CS9=0,0,IF(CQ9=0,1,CS9/CQ9))</f>
        <v>1.964455048385625E-2</v>
      </c>
      <c r="CW9" t="s">
        <v>5</v>
      </c>
      <c r="CX9" t="s">
        <v>6</v>
      </c>
      <c r="CZ9" s="74">
        <f>SUMIF(AMB!$A$93:$A$98,'2010-2011'!CZ$7,AMB!D$93:D$98)</f>
        <v>327701</v>
      </c>
      <c r="DA9" s="74">
        <f>SUMIF(AMB!$A$93:$A$98,'2010-2011'!DA$7,AMB!E$93:E$98)</f>
        <v>303860</v>
      </c>
      <c r="DB9" s="74">
        <f>SUMIF(AMB!$A$93:$A$98,'2010-2011'!DB$7,AMB!F$93:F$98)</f>
        <v>378991</v>
      </c>
      <c r="DC9" s="74">
        <f>SUMIF(AMB!$A$93:$A$98,'2010-2011'!DC$7,AMB!G$93:G$98)</f>
        <v>383479</v>
      </c>
      <c r="DD9" s="74">
        <f>SUMIF(AMB!$A$93:$A$98,'2010-2011'!DD$7,AMB!H$93:H$98)</f>
        <v>395799</v>
      </c>
      <c r="DE9" s="74">
        <f>SUMIF(AMB!$A$93:$A$98,'2010-2011'!DE$7,AMB!I$93:I$98)</f>
        <v>386951</v>
      </c>
      <c r="DF9" s="74">
        <f>SUMIF(AMB!$A$93:$A$98,'2010-2011'!DF$7,AMB!J$93:J$98)</f>
        <v>420884</v>
      </c>
      <c r="DG9" s="74">
        <f>SUMIF(AMB!$A$93:$A$98,'2010-2011'!DG$7,AMB!K$93:K$98)</f>
        <v>428735</v>
      </c>
      <c r="DH9" s="74">
        <f>SUMIF(AMB!$A$93:$A$98,'2010-2011'!DH$7,AMB!L$93:L$98)</f>
        <v>382863</v>
      </c>
      <c r="DI9" s="74">
        <f>SUMIF(AMB!$A$93:$A$98,'2010-2011'!DI$7,AMB!M$93:M$98)</f>
        <v>396458</v>
      </c>
      <c r="DJ9" s="74">
        <f>SUMIF(AMB!$A$93:$A$98,'2010-2011'!DJ$7,AMB!N$93:N$98)</f>
        <v>367068</v>
      </c>
      <c r="DK9" s="74">
        <f>SUMIF(AMB!$A$93:$A$98,'2010-2011'!DK$7,AMB!O$93:O$98)</f>
        <v>363889</v>
      </c>
      <c r="DN9" s="74">
        <f>SUMIF(AMB!$A$93:$A$98,'2010-2011'!DN$7,AMB!D$93:D$98)</f>
        <v>339385</v>
      </c>
      <c r="DO9" s="74">
        <f>SUMIF(AMB!$A$93:$A$98,'2010-2011'!DO$7,AMB!E$93:E$98)</f>
        <v>318336</v>
      </c>
      <c r="DP9" s="74">
        <f>SUMIF(AMB!$A$93:$A$98,'2010-2011'!DP$7,AMB!F$93:F$98)</f>
        <v>402098</v>
      </c>
      <c r="DQ9" s="74">
        <f>SUMIF(AMB!$A$93:$A$98,'2010-2011'!DQ$7,AMB!G$93:G$98)</f>
        <v>392178</v>
      </c>
      <c r="DR9" s="74">
        <f>SUMIF(AMB!$A$93:$A$98,'2010-2011'!DR$7,AMB!H$93:H$98)</f>
        <v>400333</v>
      </c>
      <c r="DS9" s="74">
        <f>SUMIF(AMB!$A$93:$A$98,'2010-2011'!DS$7,AMB!I$93:I$98)</f>
        <v>394007</v>
      </c>
      <c r="DT9" s="74">
        <f>SUMIF(AMB!$A$93:$A$98,'2010-2011'!DT$7,AMB!J$93:J$98)</f>
        <v>423406</v>
      </c>
      <c r="DU9" s="74">
        <f>SUMIF(AMB!$A$93:$A$98,'2010-2011'!DU$7,AMB!K$93:K$98)</f>
        <v>424249</v>
      </c>
      <c r="DV9" s="74">
        <f>SUMIF(AMB!$A$93:$A$98,'2010-2011'!DV$7,AMB!L$93:L$98)</f>
        <v>376332</v>
      </c>
      <c r="DW9" s="74">
        <f>SUMIF(AMB!$A$93:$A$98,'2010-2011'!DW$7,AMB!M$93:M$98)</f>
        <v>400667</v>
      </c>
      <c r="DX9" s="74">
        <f>SUMIF(AMB!$A$93:$A$98,'2010-2011'!DX$7,AMB!N$93:N$98)</f>
        <v>373998</v>
      </c>
      <c r="DY9" s="74">
        <f>SUMIF(AMB!$A$93:$A$98,'2010-2011'!DY$7,AMB!O$93:O$98)</f>
        <v>380810</v>
      </c>
    </row>
    <row r="10" spans="1:130">
      <c r="A10" s="84" t="str">
        <f>+CW11</f>
        <v>Ambassador Bridge</v>
      </c>
      <c r="B10" s="26" t="s">
        <v>7</v>
      </c>
      <c r="C10" s="18">
        <f>+CZ10</f>
        <v>193790</v>
      </c>
      <c r="D10" s="73">
        <f ca="1">OFFSET(CZ10,0,14,1,1)</f>
        <v>219037</v>
      </c>
      <c r="E10" s="18">
        <f ca="1">SUM(D10-C10)</f>
        <v>25247</v>
      </c>
      <c r="F10" s="19">
        <f ca="1">IF(E10=0,0,IF(C10=0,1,E10/C10))</f>
        <v>0.13028020021672945</v>
      </c>
      <c r="G10" s="18">
        <f>SUMIF($C$6:F$6,G$5,$C10:F10)</f>
        <v>193790</v>
      </c>
      <c r="H10" s="73">
        <f ca="1">SUMIF($C$6:G$6,H$5,$C10:G10)</f>
        <v>219037</v>
      </c>
      <c r="I10" s="18">
        <f ca="1">SUM(H10-G10)</f>
        <v>25247</v>
      </c>
      <c r="J10" s="19">
        <f ca="1">IF(I10=0,0,IF(G10=0,1,I10/G10))</f>
        <v>0.13028020021672945</v>
      </c>
      <c r="K10" s="18">
        <f>+DA10</f>
        <v>210387</v>
      </c>
      <c r="L10" s="73">
        <f ca="1">OFFSET(DA10,0,14,1,1)</f>
        <v>200857</v>
      </c>
      <c r="M10" s="18">
        <f ca="1">SUM(L10-K10)</f>
        <v>-9530</v>
      </c>
      <c r="N10" s="19">
        <f ca="1">IF(M10=0,0,IF(K10=0,1,M10/K10))</f>
        <v>-4.5297475604481267E-2</v>
      </c>
      <c r="O10" s="18">
        <f>SUMIF($C$6:N$6,O$5,$C10:N10)</f>
        <v>404177</v>
      </c>
      <c r="P10" s="73">
        <f ca="1">SUMIF($C$6:O$6,P$5,$C10:O10)</f>
        <v>419894</v>
      </c>
      <c r="Q10" s="18">
        <f ca="1">SUM(P10-O10)</f>
        <v>15717</v>
      </c>
      <c r="R10" s="19">
        <f ca="1">IF(Q10=0,0,IF(O10=0,1,Q10/O10))</f>
        <v>3.8886428470694769E-2</v>
      </c>
      <c r="S10" s="18">
        <f>+DB10</f>
        <v>246234</v>
      </c>
      <c r="T10" s="73">
        <f ca="1">OFFSET(DB10,0,14,1,1)</f>
        <v>242765</v>
      </c>
      <c r="U10" s="18">
        <f ca="1">SUM(T10-S10)</f>
        <v>-3469</v>
      </c>
      <c r="V10" s="19">
        <f ca="1">IF(U10=0,0,IF(S10=0,1,U10/S10))</f>
        <v>-1.40882250217273E-2</v>
      </c>
      <c r="W10" s="18">
        <f>SUMIF($C$6:V$6,W$5,$C10:V10)</f>
        <v>650411</v>
      </c>
      <c r="X10" s="73">
        <f ca="1">SUMIF($C$6:W$6,X$5,$C10:W10)</f>
        <v>662659</v>
      </c>
      <c r="Y10" s="18">
        <f ca="1">SUM(X10-W10)</f>
        <v>12248</v>
      </c>
      <c r="Z10" s="19">
        <f ca="1">IF(Y10=0,0,IF(W10=0,1,Y10/W10))</f>
        <v>1.8831169829538554E-2</v>
      </c>
      <c r="AA10" s="18">
        <f>+DC10</f>
        <v>225483</v>
      </c>
      <c r="AB10" s="73">
        <f ca="1">OFFSET(DC10,0,14,1,1)</f>
        <v>205726</v>
      </c>
      <c r="AC10" s="18">
        <f ca="1">SUM(AB10-AA10)</f>
        <v>-19757</v>
      </c>
      <c r="AD10" s="19">
        <f ca="1">IF(AC10=0,0,IF(AA10=0,1,AC10/AA10))</f>
        <v>-8.7620796246280205E-2</v>
      </c>
      <c r="AE10" s="18">
        <f>SUMIF($C$6:AD$6,AE$5,$C10:AD10)</f>
        <v>875894</v>
      </c>
      <c r="AF10" s="73">
        <f ca="1">SUMIF($C$6:AE$6,AF$5,$C10:AE10)</f>
        <v>868385</v>
      </c>
      <c r="AG10" s="18">
        <f ca="1">SUM(AF10-AE10)</f>
        <v>-7509</v>
      </c>
      <c r="AH10" s="19">
        <f ca="1">IF(AG10=0,0,IF(AE10=0,1,AG10/AE10))</f>
        <v>-8.5729551749412596E-3</v>
      </c>
      <c r="AI10" s="18">
        <f>+DD10</f>
        <v>229075</v>
      </c>
      <c r="AJ10" s="73">
        <f ca="1">OFFSET(DD10,0,14,1,1)</f>
        <v>216469</v>
      </c>
      <c r="AK10" s="18">
        <f ca="1">SUM(AJ10-AI10)</f>
        <v>-12606</v>
      </c>
      <c r="AL10" s="19">
        <f ca="1">IF(AK10=0,0,IF(AI10=0,1,AK10/AI10))</f>
        <v>-5.5030012004801919E-2</v>
      </c>
      <c r="AM10" s="18">
        <f>SUMIF($C$6:AL$6,AM$5,$C10:AL10)</f>
        <v>1104969</v>
      </c>
      <c r="AN10" s="73">
        <f ca="1">SUMIF($C$6:AM$6,AN$5,$C10:AM10)</f>
        <v>1084854</v>
      </c>
      <c r="AO10" s="18">
        <f ca="1">SUM(AN10-AM10)</f>
        <v>-20115</v>
      </c>
      <c r="AP10" s="19">
        <f ca="1">IF(AO10=0,0,IF(AM10=0,1,AO10/AM10))</f>
        <v>-1.8204130613619026E-2</v>
      </c>
      <c r="AQ10" s="18">
        <f>+DE10</f>
        <v>243210</v>
      </c>
      <c r="AR10" s="73">
        <f ca="1">OFFSET(DE10,0,14,1,1)</f>
        <v>227678</v>
      </c>
      <c r="AS10" s="18">
        <f ca="1">SUM(AR10-AQ10)</f>
        <v>-15532</v>
      </c>
      <c r="AT10" s="19">
        <f ca="1">IF(AS10=0,0,IF(AQ10=0,1,AS10/AQ10))</f>
        <v>-6.3862505653550436E-2</v>
      </c>
      <c r="AU10" s="18">
        <f>SUMIF($C$6:AT$6,AU$5,$C10:AT10)</f>
        <v>1348179</v>
      </c>
      <c r="AV10" s="73">
        <f ca="1">SUMIF($C$6:AU$6,AV$5,$C10:AU10)</f>
        <v>1312532</v>
      </c>
      <c r="AW10" s="18">
        <f ca="1">SUM(AV10-AU10)</f>
        <v>-35647</v>
      </c>
      <c r="AX10" s="19">
        <f ca="1">IF(AW10=0,0,IF(AU10=0,1,AW10/AU10))</f>
        <v>-2.6440850955251491E-2</v>
      </c>
      <c r="AY10" s="18">
        <f>+DF10</f>
        <v>200132</v>
      </c>
      <c r="AZ10" s="73">
        <f ca="1">OFFSET(DF10,0,14,1,1)</f>
        <v>185108</v>
      </c>
      <c r="BA10" s="18">
        <f ca="1">SUM(AZ10-AY10)</f>
        <v>-15024</v>
      </c>
      <c r="BB10" s="19">
        <f ca="1">IF(BA10=0,0,IF(AY10=0,1,BA10/AY10))</f>
        <v>-7.5070453500689541E-2</v>
      </c>
      <c r="BC10" s="18">
        <f>SUMIF($C$6:BB$6,BC$5,$C10:BB10)</f>
        <v>1548311</v>
      </c>
      <c r="BD10" s="73">
        <f ca="1">SUMIF($C$6:BC$6,BD$5,$C10:BC10)</f>
        <v>1497640</v>
      </c>
      <c r="BE10" s="18">
        <f ca="1">SUM(BD10-BC10)</f>
        <v>-50671</v>
      </c>
      <c r="BF10" s="19">
        <f ca="1">IF(BE10=0,0,IF(BC10=0,1,BE10/BC10))</f>
        <v>-3.2726629210798087E-2</v>
      </c>
      <c r="BG10" s="18">
        <f>+DG10</f>
        <v>240090</v>
      </c>
      <c r="BH10" s="73">
        <f ca="1">OFFSET(DG10,0,14,1,1)</f>
        <v>235849</v>
      </c>
      <c r="BI10" s="18">
        <f ca="1">SUM(BH10-BG10)</f>
        <v>-4241</v>
      </c>
      <c r="BJ10" s="19">
        <f ca="1">IF(BI10=0,0,IF(BG10=0,1,BI10/BG10))</f>
        <v>-1.766420925486276E-2</v>
      </c>
      <c r="BK10" s="18">
        <f>SUMIF($C$6:BJ$6,BK$5,$C10:BJ10)</f>
        <v>1788401</v>
      </c>
      <c r="BL10" s="73">
        <f ca="1">SUMIF($C$6:BK$6,BL$5,$C10:BK10)</f>
        <v>1733489</v>
      </c>
      <c r="BM10" s="18">
        <f ca="1">SUM(BL10-BK10)</f>
        <v>-54912</v>
      </c>
      <c r="BN10" s="19">
        <f ca="1">IF(BM10=0,0,IF(BK10=0,1,BM10/BK10))</f>
        <v>-3.070452320257034E-2</v>
      </c>
      <c r="BO10" s="18">
        <f>+DH10</f>
        <v>235863</v>
      </c>
      <c r="BP10" s="73">
        <f ca="1">OFFSET(DH10,0,14,1,1)</f>
        <v>226719</v>
      </c>
      <c r="BQ10" s="18">
        <f ca="1">SUM(BP10-BO10)</f>
        <v>-9144</v>
      </c>
      <c r="BR10" s="19">
        <f ca="1">IF(BQ10=0,0,IF(BO10=0,1,BQ10/BO10))</f>
        <v>-3.876826801999466E-2</v>
      </c>
      <c r="BS10" s="18">
        <f>SUMIF($C$6:BR$6,BS$5,$C10:BR10)</f>
        <v>2024264</v>
      </c>
      <c r="BT10" s="73">
        <f ca="1">SUMIF($C$6:BS$6,BT$5,$C10:BS10)</f>
        <v>1960208</v>
      </c>
      <c r="BU10" s="18">
        <f ca="1">SUM(BT10-BS10)</f>
        <v>-64056</v>
      </c>
      <c r="BV10" s="19">
        <f ca="1">IF(BU10=0,0,IF(BS10=0,1,BU10/BS10))</f>
        <v>-3.1644093853370907E-2</v>
      </c>
      <c r="BW10" s="18">
        <f>+DI10</f>
        <v>234256</v>
      </c>
      <c r="BX10" s="73">
        <f ca="1">OFFSET(DI10,0,14,1,1)</f>
        <v>224792</v>
      </c>
      <c r="BY10" s="18">
        <f ca="1">SUM(BX10-BW10)</f>
        <v>-9464</v>
      </c>
      <c r="BZ10" s="19">
        <f ca="1">IF(BY10=0,0,IF(BW10=0,1,BY10/BW10))</f>
        <v>-4.0400245884843929E-2</v>
      </c>
      <c r="CA10" s="18">
        <f>SUMIF($C$6:BZ$6,CA$5,$C10:BZ10)</f>
        <v>2258520</v>
      </c>
      <c r="CB10" s="73">
        <f ca="1">SUMIF($C$6:CA$6,CB$5,$C10:CA10)</f>
        <v>2185000</v>
      </c>
      <c r="CC10" s="18">
        <f ca="1">SUM(CB10-CA10)</f>
        <v>-73520</v>
      </c>
      <c r="CD10" s="19">
        <f ca="1">IF(CC10=0,0,IF(CA10=0,1,CC10/CA10))</f>
        <v>-3.2552290880753766E-2</v>
      </c>
      <c r="CE10" s="18">
        <f>+DJ10</f>
        <v>216550</v>
      </c>
      <c r="CF10" s="73">
        <f ca="1">OFFSET(DJ10,0,14,1,1)</f>
        <v>227449</v>
      </c>
      <c r="CG10" s="18">
        <f ca="1">SUM(CF10-CE10)</f>
        <v>10899</v>
      </c>
      <c r="CH10" s="19">
        <f ca="1">IF(CG10=0,0,IF(CE10=0,1,CG10/CE10))</f>
        <v>5.0330177788039714E-2</v>
      </c>
      <c r="CI10" s="18">
        <f>SUMIF($C$6:CH$6,CI$5,$C10:CH10)</f>
        <v>2475070</v>
      </c>
      <c r="CJ10" s="73">
        <f ca="1">SUMIF($C$6:CI$6,CJ$5,$C10:CI10)</f>
        <v>2412449</v>
      </c>
      <c r="CK10" s="18">
        <f ca="1">SUM(CJ10-CI10)</f>
        <v>-62621</v>
      </c>
      <c r="CL10" s="19">
        <f ca="1">IF(CK10=0,0,IF(CI10=0,1,CK10/CI10))</f>
        <v>-2.5300698566101162E-2</v>
      </c>
      <c r="CM10" s="18">
        <f>+DK10</f>
        <v>207977</v>
      </c>
      <c r="CN10" s="73">
        <f ca="1">OFFSET(DK10,0,14,1,1)</f>
        <v>202539</v>
      </c>
      <c r="CO10" s="18">
        <f ca="1">SUM(CN10-CM10)</f>
        <v>-5438</v>
      </c>
      <c r="CP10" s="19">
        <f ca="1">IF(CO10=0,0,IF(CM10=0,1,CO10/CM10))</f>
        <v>-2.6147122037532996E-2</v>
      </c>
      <c r="CQ10" s="18">
        <f>SUMIF($C$6:CP$6,CQ$5,$C10:CP10)</f>
        <v>2683047</v>
      </c>
      <c r="CR10" s="73">
        <f ca="1">SUMIF($C$6:CQ$6,CR$5,$C10:CQ10)</f>
        <v>2614988</v>
      </c>
      <c r="CS10" s="18">
        <f ca="1">SUM(CR10-CQ10)</f>
        <v>-68059</v>
      </c>
      <c r="CT10" s="19">
        <f ca="1">IF(CS10=0,0,IF(CQ10=0,1,CS10/CQ10))</f>
        <v>-2.5366309274492769E-2</v>
      </c>
      <c r="CW10" t="s">
        <v>5</v>
      </c>
      <c r="CX10" t="s">
        <v>7</v>
      </c>
      <c r="CY10" s="7"/>
      <c r="CZ10" s="74">
        <f>SUMIF(AMB!$A$111:$A$116,'2010-2011'!CZ$7,AMB!D$111:D$116)</f>
        <v>193790</v>
      </c>
      <c r="DA10" s="74">
        <f>SUMIF(AMB!$A$111:$A$116,'2010-2011'!DA$7,AMB!E$111:E$116)</f>
        <v>210387</v>
      </c>
      <c r="DB10" s="74">
        <f>SUMIF(AMB!$A$111:$A$116,'2010-2011'!DB$7,AMB!F$111:F$116)</f>
        <v>246234</v>
      </c>
      <c r="DC10" s="74">
        <f>SUMIF(AMB!$A$111:$A$116,'2010-2011'!DC$7,AMB!G$111:G$116)</f>
        <v>225483</v>
      </c>
      <c r="DD10" s="74">
        <f>SUMIF(AMB!$A$111:$A$116,'2010-2011'!DD$7,AMB!H$111:H$116)</f>
        <v>229075</v>
      </c>
      <c r="DE10" s="74">
        <f>SUMIF(AMB!$A$111:$A$116,'2010-2011'!DE$7,AMB!I$111:I$116)</f>
        <v>243210</v>
      </c>
      <c r="DF10" s="74">
        <f>SUMIF(AMB!$A$111:$A$116,'2010-2011'!DF$7,AMB!J$111:J$116)</f>
        <v>200132</v>
      </c>
      <c r="DG10" s="74">
        <f>SUMIF(AMB!$A$111:$A$116,'2010-2011'!DG$7,AMB!K$111:K$116)</f>
        <v>240090</v>
      </c>
      <c r="DH10" s="74">
        <f>SUMIF(AMB!$A$111:$A$116,'2010-2011'!DH$7,AMB!L$111:L$116)</f>
        <v>235863</v>
      </c>
      <c r="DI10" s="74">
        <f>SUMIF(AMB!$A$111:$A$116,'2010-2011'!DI$7,AMB!M$111:M$116)</f>
        <v>234256</v>
      </c>
      <c r="DJ10" s="74">
        <f>SUMIF(AMB!$A$111:$A$116,'2010-2011'!DJ$7,AMB!N$111:N$116)</f>
        <v>216550</v>
      </c>
      <c r="DK10" s="74">
        <f>SUMIF(AMB!$A$111:$A$116,'2010-2011'!DK$7,AMB!O$111:O$116)</f>
        <v>207977</v>
      </c>
      <c r="DN10" s="74">
        <f>SUMIF(AMB!$A$111:$A$116,'2010-2011'!DN$7,AMB!D$111:D$116)</f>
        <v>219037</v>
      </c>
      <c r="DO10" s="74">
        <f>SUMIF(AMB!$A$111:$A$116,'2010-2011'!DO$7,AMB!E$111:E$116)</f>
        <v>200857</v>
      </c>
      <c r="DP10" s="74">
        <f>SUMIF(AMB!$A$111:$A$116,'2010-2011'!DP$7,AMB!F$111:F$116)</f>
        <v>242765</v>
      </c>
      <c r="DQ10" s="74">
        <f>SUMIF(AMB!$A$111:$A$116,'2010-2011'!DQ$7,AMB!G$111:G$116)</f>
        <v>205726</v>
      </c>
      <c r="DR10" s="74">
        <f>SUMIF(AMB!$A$111:$A$116,'2010-2011'!DR$7,AMB!H$111:H$116)</f>
        <v>216469</v>
      </c>
      <c r="DS10" s="74">
        <f>SUMIF(AMB!$A$111:$A$116,'2010-2011'!DS$7,AMB!I$111:I$116)</f>
        <v>227678</v>
      </c>
      <c r="DT10" s="74">
        <f>SUMIF(AMB!$A$111:$A$116,'2010-2011'!DT$7,AMB!J$111:J$116)</f>
        <v>185108</v>
      </c>
      <c r="DU10" s="74">
        <f>SUMIF(AMB!$A$111:$A$116,'2010-2011'!DU$7,AMB!K$111:K$116)</f>
        <v>235849</v>
      </c>
      <c r="DV10" s="74">
        <f>SUMIF(AMB!$A$111:$A$116,'2010-2011'!DV$7,AMB!L$111:L$116)</f>
        <v>226719</v>
      </c>
      <c r="DW10" s="74">
        <f>SUMIF(AMB!$A$111:$A$116,'2010-2011'!DW$7,AMB!M$111:M$116)</f>
        <v>224792</v>
      </c>
      <c r="DX10" s="74">
        <f>SUMIF(AMB!$A$111:$A$116,'2010-2011'!DX$7,AMB!N$111:N$116)</f>
        <v>227449</v>
      </c>
      <c r="DY10" s="74">
        <f>SUMIF(AMB!$A$111:$A$116,'2010-2011'!DY$7,AMB!O$111:O$116)</f>
        <v>202539</v>
      </c>
    </row>
    <row r="11" spans="1:130">
      <c r="A11" s="83"/>
      <c r="B11" s="26" t="s">
        <v>8</v>
      </c>
      <c r="C11" s="73">
        <f>+CZ11</f>
        <v>986</v>
      </c>
      <c r="D11" s="73">
        <f ca="1">OFFSET(CZ11,0,14,1,1)</f>
        <v>916</v>
      </c>
      <c r="E11" s="73">
        <f ca="1">SUM(D11-C11)</f>
        <v>-70</v>
      </c>
      <c r="F11" s="19">
        <f ca="1">IF(E11=0,0,IF(C11=0,1,E11/C11))</f>
        <v>-7.099391480730223E-2</v>
      </c>
      <c r="G11" s="73">
        <f>SUMIF($C$6:F$6,G$5,$C11:F11)</f>
        <v>986</v>
      </c>
      <c r="H11" s="73">
        <f ca="1">SUMIF($C$6:G$6,H$5,$C11:G11)</f>
        <v>916</v>
      </c>
      <c r="I11" s="73">
        <f ca="1">SUM(H11-G11)</f>
        <v>-70</v>
      </c>
      <c r="J11" s="19">
        <f ca="1">IF(I11=0,0,IF(G11=0,1,I11/G11))</f>
        <v>-7.099391480730223E-2</v>
      </c>
      <c r="K11" s="73">
        <f>+DA11</f>
        <v>942</v>
      </c>
      <c r="L11" s="73">
        <f ca="1">OFFSET(DA11,0,14,1,1)</f>
        <v>918</v>
      </c>
      <c r="M11" s="73">
        <f ca="1">SUM(L11-K11)</f>
        <v>-24</v>
      </c>
      <c r="N11" s="19">
        <f ca="1">IF(M11=0,0,IF(K11=0,1,M11/K11))</f>
        <v>-2.5477707006369428E-2</v>
      </c>
      <c r="O11" s="73">
        <f>SUMIF($C$6:N$6,O$5,$C11:N11)</f>
        <v>1928</v>
      </c>
      <c r="P11" s="73">
        <f ca="1">SUMIF($C$6:O$6,P$5,$C11:O11)</f>
        <v>1834</v>
      </c>
      <c r="Q11" s="73">
        <f ca="1">SUM(P11-O11)</f>
        <v>-94</v>
      </c>
      <c r="R11" s="19">
        <f ca="1">IF(Q11=0,0,IF(O11=0,1,Q11/O11))</f>
        <v>-4.8755186721991702E-2</v>
      </c>
      <c r="S11" s="73">
        <f>+DB11</f>
        <v>1074</v>
      </c>
      <c r="T11" s="73">
        <f ca="1">OFFSET(DB11,0,14,1,1)</f>
        <v>1172</v>
      </c>
      <c r="U11" s="73">
        <f ca="1">SUM(T11-S11)</f>
        <v>98</v>
      </c>
      <c r="V11" s="19">
        <f ca="1">IF(U11=0,0,IF(S11=0,1,U11/S11))</f>
        <v>9.1247672253258846E-2</v>
      </c>
      <c r="W11" s="73">
        <f>SUMIF($C$6:V$6,W$5,$C11:V11)</f>
        <v>3002</v>
      </c>
      <c r="X11" s="73">
        <f ca="1">SUMIF($C$6:W$6,X$5,$C11:W11)</f>
        <v>3006</v>
      </c>
      <c r="Y11" s="73">
        <f ca="1">SUM(X11-W11)</f>
        <v>4</v>
      </c>
      <c r="Z11" s="19">
        <f ca="1">IF(Y11=0,0,IF(W11=0,1,Y11/W11))</f>
        <v>1.3324450366422385E-3</v>
      </c>
      <c r="AA11" s="73">
        <f>+DC11</f>
        <v>1247</v>
      </c>
      <c r="AB11" s="73">
        <f ca="1">OFFSET(DC11,0,14,1,1)</f>
        <v>942</v>
      </c>
      <c r="AC11" s="73">
        <f ca="1">SUM(AB11-AA11)</f>
        <v>-305</v>
      </c>
      <c r="AD11" s="19">
        <f ca="1">IF(AC11=0,0,IF(AA11=0,1,AC11/AA11))</f>
        <v>-0.24458700882117082</v>
      </c>
      <c r="AE11" s="73">
        <f>SUMIF($C$6:AD$6,AE$5,$C11:AD11)</f>
        <v>4249</v>
      </c>
      <c r="AF11" s="73">
        <f ca="1">SUMIF($C$6:AE$6,AF$5,$C11:AE11)</f>
        <v>3948</v>
      </c>
      <c r="AG11" s="73">
        <f ca="1">SUM(AF11-AE11)</f>
        <v>-301</v>
      </c>
      <c r="AH11" s="19">
        <f ca="1">IF(AG11=0,0,IF(AE11=0,1,AG11/AE11))</f>
        <v>-7.0840197693574955E-2</v>
      </c>
      <c r="AI11" s="73">
        <f>+DD11</f>
        <v>1277</v>
      </c>
      <c r="AJ11" s="73">
        <f ca="1">OFFSET(DD11,0,14,1,1)</f>
        <v>1125</v>
      </c>
      <c r="AK11" s="73">
        <f ca="1">SUM(AJ11-AI11)</f>
        <v>-152</v>
      </c>
      <c r="AL11" s="19">
        <f ca="1">IF(AK11=0,0,IF(AI11=0,1,AK11/AI11))</f>
        <v>-0.11902897415818324</v>
      </c>
      <c r="AM11" s="73">
        <f>SUMIF($C$6:AL$6,AM$5,$C11:AL11)</f>
        <v>5526</v>
      </c>
      <c r="AN11" s="73">
        <f ca="1">SUMIF($C$6:AM$6,AN$5,$C11:AM11)</f>
        <v>5073</v>
      </c>
      <c r="AO11" s="73">
        <f ca="1">SUM(AN11-AM11)</f>
        <v>-453</v>
      </c>
      <c r="AP11" s="19">
        <f ca="1">IF(AO11=0,0,IF(AM11=0,1,AO11/AM11))</f>
        <v>-8.1976112920738323E-2</v>
      </c>
      <c r="AQ11" s="73">
        <f>+DE11</f>
        <v>1106</v>
      </c>
      <c r="AR11" s="73">
        <f ca="1">OFFSET(DE11,0,14,1,1)</f>
        <v>1033</v>
      </c>
      <c r="AS11" s="73">
        <f ca="1">SUM(AR11-AQ11)</f>
        <v>-73</v>
      </c>
      <c r="AT11" s="19">
        <f ca="1">IF(AS11=0,0,IF(AQ11=0,1,AS11/AQ11))</f>
        <v>-6.6003616636528026E-2</v>
      </c>
      <c r="AU11" s="73">
        <f>SUMIF($C$6:AT$6,AU$5,$C11:AT11)</f>
        <v>6632</v>
      </c>
      <c r="AV11" s="73">
        <f ca="1">SUMIF($C$6:AU$6,AV$5,$C11:AU11)</f>
        <v>6106</v>
      </c>
      <c r="AW11" s="73">
        <f ca="1">SUM(AV11-AU11)</f>
        <v>-526</v>
      </c>
      <c r="AX11" s="19">
        <f ca="1">IF(AW11=0,0,IF(AU11=0,1,AW11/AU11))</f>
        <v>-7.9312424607961396E-2</v>
      </c>
      <c r="AY11" s="73">
        <f>+DF11</f>
        <v>1184</v>
      </c>
      <c r="AZ11" s="73">
        <f ca="1">OFFSET(DF11,0,14,1,1)</f>
        <v>952</v>
      </c>
      <c r="BA11" s="73">
        <f ca="1">SUM(AZ11-AY11)</f>
        <v>-232</v>
      </c>
      <c r="BB11" s="19">
        <f ca="1">IF(BA11=0,0,IF(AY11=0,1,BA11/AY11))</f>
        <v>-0.19594594594594594</v>
      </c>
      <c r="BC11" s="73">
        <f>SUMIF($C$6:BB$6,BC$5,$C11:BB11)</f>
        <v>7816</v>
      </c>
      <c r="BD11" s="73">
        <f ca="1">SUMIF($C$6:BC$6,BD$5,$C11:BC11)</f>
        <v>7058</v>
      </c>
      <c r="BE11" s="73">
        <f ca="1">SUM(BD11-BC11)</f>
        <v>-758</v>
      </c>
      <c r="BF11" s="19">
        <f ca="1">IF(BE11=0,0,IF(BC11=0,1,BE11/BC11))</f>
        <v>-9.6980552712384857E-2</v>
      </c>
      <c r="BG11" s="73">
        <f>+DG11</f>
        <v>1105</v>
      </c>
      <c r="BH11" s="73">
        <f ca="1">OFFSET(DG11,0,14,1,1)</f>
        <v>1096</v>
      </c>
      <c r="BI11" s="73">
        <f ca="1">SUM(BH11-BG11)</f>
        <v>-9</v>
      </c>
      <c r="BJ11" s="19">
        <f ca="1">IF(BI11=0,0,IF(BG11=0,1,BI11/BG11))</f>
        <v>-8.1447963800904983E-3</v>
      </c>
      <c r="BK11" s="73">
        <f>SUMIF($C$6:BJ$6,BK$5,$C11:BJ11)</f>
        <v>8921</v>
      </c>
      <c r="BL11" s="73">
        <f ca="1">SUMIF($C$6:BK$6,BL$5,$C11:BK11)</f>
        <v>8154</v>
      </c>
      <c r="BM11" s="73">
        <f ca="1">SUM(BL11-BK11)</f>
        <v>-767</v>
      </c>
      <c r="BN11" s="19">
        <f ca="1">IF(BM11=0,0,IF(BK11=0,1,BM11/BK11))</f>
        <v>-8.5976908418338757E-2</v>
      </c>
      <c r="BO11" s="73">
        <f>+DH11</f>
        <v>849</v>
      </c>
      <c r="BP11" s="73">
        <f ca="1">OFFSET(DH11,0,14,1,1)</f>
        <v>994</v>
      </c>
      <c r="BQ11" s="73">
        <f ca="1">SUM(BP11-BO11)</f>
        <v>145</v>
      </c>
      <c r="BR11" s="19">
        <f ca="1">IF(BQ11=0,0,IF(BO11=0,1,BQ11/BO11))</f>
        <v>0.17078916372202591</v>
      </c>
      <c r="BS11" s="73">
        <f>SUMIF($C$6:BR$6,BS$5,$C11:BR11)</f>
        <v>9770</v>
      </c>
      <c r="BT11" s="73">
        <f ca="1">SUMIF($C$6:BS$6,BT$5,$C11:BS11)</f>
        <v>9148</v>
      </c>
      <c r="BU11" s="73">
        <f ca="1">SUM(BT11-BS11)</f>
        <v>-622</v>
      </c>
      <c r="BV11" s="19">
        <f ca="1">IF(BU11=0,0,IF(BS11=0,1,BU11/BS11))</f>
        <v>-6.3664278403275334E-2</v>
      </c>
      <c r="BW11" s="73">
        <f>+DI11</f>
        <v>982</v>
      </c>
      <c r="BX11" s="73">
        <f ca="1">OFFSET(DI11,0,14,1,1)</f>
        <v>1044</v>
      </c>
      <c r="BY11" s="73">
        <f ca="1">SUM(BX11-BW11)</f>
        <v>62</v>
      </c>
      <c r="BZ11" s="19">
        <f ca="1">IF(BY11=0,0,IF(BW11=0,1,BY11/BW11))</f>
        <v>6.313645621181263E-2</v>
      </c>
      <c r="CA11" s="73">
        <f>SUMIF($C$6:BZ$6,CA$5,$C11:BZ11)</f>
        <v>10752</v>
      </c>
      <c r="CB11" s="73">
        <f ca="1">SUMIF($C$6:CA$6,CB$5,$C11:CA11)</f>
        <v>10192</v>
      </c>
      <c r="CC11" s="73">
        <f ca="1">SUM(CB11-CA11)</f>
        <v>-560</v>
      </c>
      <c r="CD11" s="19">
        <f ca="1">IF(CC11=0,0,IF(CA11=0,1,CC11/CA11))</f>
        <v>-5.2083333333333336E-2</v>
      </c>
      <c r="CE11" s="73">
        <f>+DJ11</f>
        <v>971</v>
      </c>
      <c r="CF11" s="73">
        <f ca="1">OFFSET(DJ11,0,14,1,1)</f>
        <v>988</v>
      </c>
      <c r="CG11" s="73">
        <f ca="1">SUM(CF11-CE11)</f>
        <v>17</v>
      </c>
      <c r="CH11" s="19">
        <f ca="1">IF(CG11=0,0,IF(CE11=0,1,CG11/CE11))</f>
        <v>1.7507723995880537E-2</v>
      </c>
      <c r="CI11" s="73">
        <f>SUMIF($C$6:CH$6,CI$5,$C11:CH11)</f>
        <v>11723</v>
      </c>
      <c r="CJ11" s="73">
        <f ca="1">SUMIF($C$6:CI$6,CJ$5,$C11:CI11)</f>
        <v>11180</v>
      </c>
      <c r="CK11" s="73">
        <f ca="1">SUM(CJ11-CI11)</f>
        <v>-543</v>
      </c>
      <c r="CL11" s="19">
        <f ca="1">IF(CK11=0,0,IF(CI11=0,1,CK11/CI11))</f>
        <v>-4.6319201569564102E-2</v>
      </c>
      <c r="CM11" s="73">
        <f>+DK11</f>
        <v>918</v>
      </c>
      <c r="CN11" s="73">
        <f ca="1">OFFSET(DK11,0,14,1,1)</f>
        <v>949</v>
      </c>
      <c r="CO11" s="73">
        <f ca="1">SUM(CN11-CM11)</f>
        <v>31</v>
      </c>
      <c r="CP11" s="19">
        <f ca="1">IF(CO11=0,0,IF(CM11=0,1,CO11/CM11))</f>
        <v>3.3769063180827889E-2</v>
      </c>
      <c r="CQ11" s="73">
        <f>SUMIF($C$6:CP$6,CQ$5,$C11:CP11)</f>
        <v>12641</v>
      </c>
      <c r="CR11" s="73">
        <f ca="1">SUMIF($C$6:CQ$6,CR$5,$C11:CQ11)</f>
        <v>12129</v>
      </c>
      <c r="CS11" s="73">
        <f ca="1">SUM(CR11-CQ11)</f>
        <v>-512</v>
      </c>
      <c r="CT11" s="19">
        <f ca="1">IF(CS11=0,0,IF(CQ11=0,1,CS11/CQ11))</f>
        <v>-4.0503124752788548E-2</v>
      </c>
      <c r="CW11" t="s">
        <v>5</v>
      </c>
      <c r="CX11" t="s">
        <v>8</v>
      </c>
      <c r="CY11" s="7"/>
      <c r="CZ11" s="74">
        <f>SUMIF(AMB!$A$129:$A$134,'2010-2011'!CZ$7,AMB!D$129:D$134)</f>
        <v>986</v>
      </c>
      <c r="DA11" s="74">
        <f>SUMIF(AMB!$A$129:$A$134,'2010-2011'!DA$7,AMB!E$129:E$134)</f>
        <v>942</v>
      </c>
      <c r="DB11" s="74">
        <f>SUMIF(AMB!$A$129:$A$134,'2010-2011'!DB$7,AMB!F$129:F$134)</f>
        <v>1074</v>
      </c>
      <c r="DC11" s="74">
        <f>SUMIF(AMB!$A$129:$A$134,'2010-2011'!DC$7,AMB!G$129:G$134)</f>
        <v>1247</v>
      </c>
      <c r="DD11" s="74">
        <f>SUMIF(AMB!$A$129:$A$134,'2010-2011'!DD$7,AMB!H$129:H$134)</f>
        <v>1277</v>
      </c>
      <c r="DE11" s="74">
        <f>SUMIF(AMB!$A$129:$A$134,'2010-2011'!DE$7,AMB!I$129:I$134)</f>
        <v>1106</v>
      </c>
      <c r="DF11" s="74">
        <f>SUMIF(AMB!$A$129:$A$134,'2010-2011'!DF$7,AMB!J$129:J$134)</f>
        <v>1184</v>
      </c>
      <c r="DG11" s="74">
        <f>SUMIF(AMB!$A$129:$A$134,'2010-2011'!DG$7,AMB!K$129:K$134)</f>
        <v>1105</v>
      </c>
      <c r="DH11" s="74">
        <f>SUMIF(AMB!$A$129:$A$134,'2010-2011'!DH$7,AMB!L$129:L$134)</f>
        <v>849</v>
      </c>
      <c r="DI11" s="74">
        <f>SUMIF(AMB!$A$129:$A$134,'2010-2011'!DI$7,AMB!M$129:M$134)</f>
        <v>982</v>
      </c>
      <c r="DJ11" s="74">
        <f>SUMIF(AMB!$A$129:$A$134,'2010-2011'!DJ$7,AMB!N$129:N$134)</f>
        <v>971</v>
      </c>
      <c r="DK11" s="74">
        <f>SUMIF(AMB!$A$129:$A$134,'2010-2011'!DK$7,AMB!O$129:O$134)</f>
        <v>918</v>
      </c>
      <c r="DN11" s="74">
        <f>SUMIF(AMB!$A$129:$A$134,'2010-2011'!DN$7,AMB!D$129:D$134)</f>
        <v>916</v>
      </c>
      <c r="DO11" s="74">
        <f>SUMIF(AMB!$A$129:$A$134,'2010-2011'!DO$7,AMB!E$129:E$134)</f>
        <v>918</v>
      </c>
      <c r="DP11" s="74">
        <f>SUMIF(AMB!$A$129:$A$134,'2010-2011'!DP$7,AMB!F$129:F$134)</f>
        <v>1172</v>
      </c>
      <c r="DQ11" s="74">
        <f>SUMIF(AMB!$A$129:$A$134,'2010-2011'!DQ$7,AMB!G$129:G$134)</f>
        <v>942</v>
      </c>
      <c r="DR11" s="74">
        <f>SUMIF(AMB!$A$129:$A$134,'2010-2011'!DR$7,AMB!H$129:H$134)</f>
        <v>1125</v>
      </c>
      <c r="DS11" s="74">
        <f>SUMIF(AMB!$A$129:$A$134,'2010-2011'!DS$7,AMB!I$129:I$134)</f>
        <v>1033</v>
      </c>
      <c r="DT11" s="74">
        <f>SUMIF(AMB!$A$129:$A$134,'2010-2011'!DT$7,AMB!J$129:J$134)</f>
        <v>952</v>
      </c>
      <c r="DU11" s="74">
        <f>SUMIF(AMB!$A$129:$A$134,'2010-2011'!DU$7,AMB!K$129:K$134)</f>
        <v>1096</v>
      </c>
      <c r="DV11" s="74">
        <f>SUMIF(AMB!$A$129:$A$134,'2010-2011'!DV$7,AMB!L$129:L$134)</f>
        <v>994</v>
      </c>
      <c r="DW11" s="74">
        <f>SUMIF(AMB!$A$129:$A$134,'2010-2011'!DW$7,AMB!M$129:M$134)</f>
        <v>1044</v>
      </c>
      <c r="DX11" s="74">
        <f>SUMIF(AMB!$A$129:$A$134,'2010-2011'!DX$7,AMB!N$129:N$134)</f>
        <v>988</v>
      </c>
      <c r="DY11" s="74">
        <f>SUMIF(AMB!$A$129:$A$134,'2010-2011'!DY$7,AMB!O$129:O$134)</f>
        <v>949</v>
      </c>
    </row>
    <row r="12" spans="1:130" s="7" customFormat="1">
      <c r="A12" s="75"/>
      <c r="B12" s="24" t="s">
        <v>9</v>
      </c>
      <c r="C12" s="12">
        <f>+SUM(C9:C11)</f>
        <v>522477</v>
      </c>
      <c r="D12" s="86">
        <f ca="1">+SUM(D9:D11)</f>
        <v>559338</v>
      </c>
      <c r="E12" s="12">
        <f ca="1">SUM(E9:E11)</f>
        <v>36861</v>
      </c>
      <c r="F12" s="13">
        <f ca="1">IF(E12=0,0,IF(C12=0,1,E12/C12))</f>
        <v>7.0550473992156595E-2</v>
      </c>
      <c r="G12" s="12">
        <f>SUM(G9:G11)</f>
        <v>522477</v>
      </c>
      <c r="H12" s="86">
        <f ca="1">SUM(H9:H11)</f>
        <v>559338</v>
      </c>
      <c r="I12" s="12">
        <f ca="1">SUM(I9:I11)</f>
        <v>36861</v>
      </c>
      <c r="J12" s="13">
        <f ca="1">IF(I12=0,0,IF(G12=0,1,I12/G12))</f>
        <v>7.0550473992156595E-2</v>
      </c>
      <c r="K12" s="12">
        <f>+SUM(K9:K11)</f>
        <v>515189</v>
      </c>
      <c r="L12" s="86">
        <f ca="1">+SUM(L9:L11)</f>
        <v>520111</v>
      </c>
      <c r="M12" s="12">
        <f ca="1">SUM(M9:M11)</f>
        <v>4922</v>
      </c>
      <c r="N12" s="13">
        <f ca="1">IF(M12=0,0,IF(K12=0,1,M12/K12))</f>
        <v>9.553775410577477E-3</v>
      </c>
      <c r="O12" s="12">
        <f>SUM(O9:O11)</f>
        <v>1037666</v>
      </c>
      <c r="P12" s="86">
        <f ca="1">SUM(P9:P11)</f>
        <v>1079449</v>
      </c>
      <c r="Q12" s="12">
        <f ca="1">SUM(Q9:Q11)</f>
        <v>41783</v>
      </c>
      <c r="R12" s="13">
        <f ca="1">IF(Q12=0,0,IF(O12=0,1,Q12/O12))</f>
        <v>4.0266328471781868E-2</v>
      </c>
      <c r="S12" s="12">
        <f>+SUM(S9:S11)</f>
        <v>626299</v>
      </c>
      <c r="T12" s="86">
        <f ca="1">+SUM(T9:T11)</f>
        <v>646035</v>
      </c>
      <c r="U12" s="12">
        <f ca="1">SUM(U9:U11)</f>
        <v>19736</v>
      </c>
      <c r="V12" s="13">
        <f ca="1">IF(U12=0,0,IF(S12=0,1,U12/S12))</f>
        <v>3.1512105240468213E-2</v>
      </c>
      <c r="W12" s="12">
        <f>SUM(W9:W11)</f>
        <v>1663965</v>
      </c>
      <c r="X12" s="86">
        <f ca="1">SUM(X9:X11)</f>
        <v>1725484</v>
      </c>
      <c r="Y12" s="12">
        <f ca="1">SUM(Y9:Y11)</f>
        <v>61519</v>
      </c>
      <c r="Z12" s="13">
        <f ca="1">IF(Y12=0,0,IF(W12=0,1,Y12/W12))</f>
        <v>3.6971330526783919E-2</v>
      </c>
      <c r="AA12" s="12">
        <f>+SUM(AA9:AA11)</f>
        <v>610209</v>
      </c>
      <c r="AB12" s="86">
        <f ca="1">+SUM(AB9:AB11)</f>
        <v>598846</v>
      </c>
      <c r="AC12" s="12">
        <f ca="1">SUM(AC9:AC11)</f>
        <v>-11363</v>
      </c>
      <c r="AD12" s="13">
        <f ca="1">IF(AC12=0,0,IF(AA12=0,1,AC12/AA12))</f>
        <v>-1.8621488703050922E-2</v>
      </c>
      <c r="AE12" s="12">
        <f>SUM(AE9:AE11)</f>
        <v>2274174</v>
      </c>
      <c r="AF12" s="86">
        <f ca="1">SUM(AF9:AF11)</f>
        <v>2324330</v>
      </c>
      <c r="AG12" s="12">
        <f ca="1">SUM(AG9:AG11)</f>
        <v>50156</v>
      </c>
      <c r="AH12" s="13">
        <f ca="1">IF(AG12=0,0,IF(AE12=0,1,AG12/AE12))</f>
        <v>2.2054600923236304E-2</v>
      </c>
      <c r="AI12" s="12">
        <f>+SUM(AI9:AI11)</f>
        <v>626151</v>
      </c>
      <c r="AJ12" s="86">
        <f ca="1">+SUM(AJ9:AJ11)</f>
        <v>617927</v>
      </c>
      <c r="AK12" s="12">
        <f ca="1">SUM(AK9:AK11)</f>
        <v>-8224</v>
      </c>
      <c r="AL12" s="13">
        <f ca="1">IF(AK12=0,0,IF(AI12=0,1,AK12/AI12))</f>
        <v>-1.313421203511613E-2</v>
      </c>
      <c r="AM12" s="12">
        <f>SUM(AM9:AM11)</f>
        <v>2900325</v>
      </c>
      <c r="AN12" s="86">
        <f ca="1">SUM(AN9:AN11)</f>
        <v>2942257</v>
      </c>
      <c r="AO12" s="12">
        <f ca="1">SUM(AO9:AO11)</f>
        <v>41932</v>
      </c>
      <c r="AP12" s="13">
        <f ca="1">IF(AO12=0,0,IF(AM12=0,1,AO12/AM12))</f>
        <v>1.4457690086455829E-2</v>
      </c>
      <c r="AQ12" s="12">
        <f>+SUM(AQ9:AQ11)</f>
        <v>631267</v>
      </c>
      <c r="AR12" s="86">
        <f ca="1">+SUM(AR9:AR11)</f>
        <v>622718</v>
      </c>
      <c r="AS12" s="12">
        <f ca="1">SUM(AS9:AS11)</f>
        <v>-8549</v>
      </c>
      <c r="AT12" s="13">
        <f ca="1">IF(AS12=0,0,IF(AQ12=0,1,AS12/AQ12))</f>
        <v>-1.3542605585275327E-2</v>
      </c>
      <c r="AU12" s="12">
        <f>SUM(AU9:AU11)</f>
        <v>3531592</v>
      </c>
      <c r="AV12" s="86">
        <f ca="1">SUM(AV9:AV11)</f>
        <v>3564975</v>
      </c>
      <c r="AW12" s="12">
        <f ca="1">SUM(AW9:AW11)</f>
        <v>33383</v>
      </c>
      <c r="AX12" s="13">
        <f ca="1">IF(AW12=0,0,IF(AU12=0,1,AW12/AU12))</f>
        <v>9.4526774327272235E-3</v>
      </c>
      <c r="AY12" s="12">
        <f>+SUM(AY9:AY11)</f>
        <v>622200</v>
      </c>
      <c r="AZ12" s="86">
        <f ca="1">+SUM(AZ9:AZ11)</f>
        <v>609466</v>
      </c>
      <c r="BA12" s="12">
        <f ca="1">SUM(BA9:BA11)</f>
        <v>-12734</v>
      </c>
      <c r="BB12" s="13">
        <f ca="1">IF(BA12=0,0,IF(AY12=0,1,BA12/AY12))</f>
        <v>-2.046608807457409E-2</v>
      </c>
      <c r="BC12" s="12">
        <f>SUM(BC9:BC11)</f>
        <v>4153792</v>
      </c>
      <c r="BD12" s="86">
        <f ca="1">SUM(BD9:BD11)</f>
        <v>4174441</v>
      </c>
      <c r="BE12" s="12">
        <f ca="1">SUM(BE9:BE11)</f>
        <v>20649</v>
      </c>
      <c r="BF12" s="13">
        <f ca="1">IF(BE12=0,0,IF(BC12=0,1,BE12/BC12))</f>
        <v>4.9711203642358592E-3</v>
      </c>
      <c r="BG12" s="12">
        <f>+SUM(BG9:BG11)</f>
        <v>669930</v>
      </c>
      <c r="BH12" s="86">
        <f ca="1">+SUM(BH9:BH11)</f>
        <v>661194</v>
      </c>
      <c r="BI12" s="12">
        <f ca="1">SUM(BI9:BI11)</f>
        <v>-8736</v>
      </c>
      <c r="BJ12" s="13">
        <f ca="1">IF(BI12=0,0,IF(BG12=0,1,BI12/BG12))</f>
        <v>-1.3040168375800456E-2</v>
      </c>
      <c r="BK12" s="12">
        <f>SUM(BK9:BK11)</f>
        <v>4823722</v>
      </c>
      <c r="BL12" s="86">
        <f ca="1">SUM(BL9:BL11)</f>
        <v>4835635</v>
      </c>
      <c r="BM12" s="12">
        <f ca="1">SUM(BM9:BM11)</f>
        <v>11913</v>
      </c>
      <c r="BN12" s="13">
        <f ca="1">IF(BM12=0,0,IF(BK12=0,1,BM12/BK12))</f>
        <v>2.4696696866030009E-3</v>
      </c>
      <c r="BO12" s="12">
        <f>+SUM(BO9:BO11)</f>
        <v>619575</v>
      </c>
      <c r="BP12" s="86">
        <f ca="1">+SUM(BP9:BP11)</f>
        <v>604045</v>
      </c>
      <c r="BQ12" s="12">
        <f ca="1">SUM(BQ9:BQ11)</f>
        <v>-15530</v>
      </c>
      <c r="BR12" s="13">
        <f ca="1">IF(BQ12=0,0,IF(BO12=0,1,BQ12/BO12))</f>
        <v>-2.5065569140136384E-2</v>
      </c>
      <c r="BS12" s="12">
        <f>SUM(BS9:BS11)</f>
        <v>5443297</v>
      </c>
      <c r="BT12" s="86">
        <f ca="1">SUM(BT9:BT11)</f>
        <v>5439680</v>
      </c>
      <c r="BU12" s="12">
        <f ca="1">SUM(BU9:BU11)</f>
        <v>-3617</v>
      </c>
      <c r="BV12" s="13">
        <f ca="1">IF(BU12=0,0,IF(BS12=0,1,BU12/BS12))</f>
        <v>-6.6448698279737445E-4</v>
      </c>
      <c r="BW12" s="12">
        <f>+SUM(BW9:BW11)</f>
        <v>631696</v>
      </c>
      <c r="BX12" s="86">
        <f ca="1">+SUM(BX9:BX11)</f>
        <v>626503</v>
      </c>
      <c r="BY12" s="12">
        <f ca="1">SUM(BY9:BY11)</f>
        <v>-5193</v>
      </c>
      <c r="BZ12" s="13">
        <f ca="1">IF(BY12=0,0,IF(BW12=0,1,BY12/BW12))</f>
        <v>-8.2207264253691646E-3</v>
      </c>
      <c r="CA12" s="12">
        <f>SUM(CA9:CA11)</f>
        <v>6074993</v>
      </c>
      <c r="CB12" s="86">
        <f ca="1">SUM(CB9:CB11)</f>
        <v>6066183</v>
      </c>
      <c r="CC12" s="12">
        <f ca="1">SUM(CC9:CC11)</f>
        <v>-8810</v>
      </c>
      <c r="CD12" s="13">
        <f ca="1">IF(CC12=0,0,IF(CA12=0,1,CC12/CA12))</f>
        <v>-1.4502074323377821E-3</v>
      </c>
      <c r="CE12" s="12">
        <f>+SUM(CE9:CE11)</f>
        <v>584589</v>
      </c>
      <c r="CF12" s="86">
        <f ca="1">+SUM(CF9:CF11)</f>
        <v>602435</v>
      </c>
      <c r="CG12" s="12">
        <f ca="1">SUM(CG9:CG11)</f>
        <v>17846</v>
      </c>
      <c r="CH12" s="13">
        <f ca="1">IF(CG12=0,0,IF(CE12=0,1,CG12/CE12))</f>
        <v>3.0527430382713324E-2</v>
      </c>
      <c r="CI12" s="12">
        <f>SUM(CI9:CI11)</f>
        <v>6659582</v>
      </c>
      <c r="CJ12" s="86">
        <f ca="1">SUM(CJ9:CJ11)</f>
        <v>6668618</v>
      </c>
      <c r="CK12" s="12">
        <f ca="1">SUM(CK9:CK11)</f>
        <v>9036</v>
      </c>
      <c r="CL12" s="13">
        <f ca="1">IF(CK12=0,0,IF(CI12=0,1,CK12/CI12))</f>
        <v>1.3568419159040311E-3</v>
      </c>
      <c r="CM12" s="12">
        <f>+SUM(CM9:CM11)</f>
        <v>572784</v>
      </c>
      <c r="CN12" s="86">
        <f ca="1">+SUM(CN9:CN11)</f>
        <v>584298</v>
      </c>
      <c r="CO12" s="12">
        <f ca="1">SUM(CO9:CO11)</f>
        <v>11514</v>
      </c>
      <c r="CP12" s="13">
        <f ca="1">IF(CO12=0,0,IF(CM12=0,1,CO12/CM12))</f>
        <v>2.0101818486549905E-2</v>
      </c>
      <c r="CQ12" s="12">
        <f>SUM(CQ9:CQ11)</f>
        <v>7232366</v>
      </c>
      <c r="CR12" s="86">
        <f ca="1">SUM(CR9:CR11)</f>
        <v>7252916</v>
      </c>
      <c r="CS12" s="12">
        <f ca="1">SUM(CS9:CS11)</f>
        <v>20550</v>
      </c>
      <c r="CT12" s="13">
        <f ca="1">IF(CS12=0,0,IF(CQ12=0,1,CS12/CQ12))</f>
        <v>2.8413938122047473E-3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205603</v>
      </c>
      <c r="D14" s="73">
        <f ca="1">OFFSET(CZ14,0,14,1,1)</f>
        <v>224153</v>
      </c>
      <c r="E14" s="18">
        <f ca="1">SUM(D14-C14)</f>
        <v>18550</v>
      </c>
      <c r="F14" s="19">
        <f ca="1">IF(E14=0,0,IF(C14=0,1,E14/C14))</f>
        <v>9.0222418933575868E-2</v>
      </c>
      <c r="G14" s="18">
        <f>SUMIF($C$6:F$6,G$5,$C14:F14)</f>
        <v>205603</v>
      </c>
      <c r="H14" s="73">
        <f ca="1">SUMIF($C$6:G$6,H$5,$C14:G14)</f>
        <v>224153</v>
      </c>
      <c r="I14" s="18">
        <f ca="1">SUM(H14-G14)</f>
        <v>18550</v>
      </c>
      <c r="J14" s="19">
        <f ca="1">IF(I14=0,0,IF(G14=0,1,I14/G14))</f>
        <v>9.0222418933575868E-2</v>
      </c>
      <c r="K14" s="18">
        <f>+DA14</f>
        <v>188799</v>
      </c>
      <c r="L14" s="73">
        <f ca="1">OFFSET(DA14,0,14,1,1)</f>
        <v>209411</v>
      </c>
      <c r="M14" s="18">
        <f ca="1">SUM(L14-K14)</f>
        <v>20612</v>
      </c>
      <c r="N14" s="19">
        <f ca="1">IF(M14=0,0,IF(K14=0,1,M14/K14))</f>
        <v>0.10917430706730438</v>
      </c>
      <c r="O14" s="18">
        <f>SUMIF($C$6:N$6,O$5,$C14:N14)</f>
        <v>394402</v>
      </c>
      <c r="P14" s="73">
        <f ca="1">SUMIF($C$6:O$6,P$5,$C14:O14)</f>
        <v>433564</v>
      </c>
      <c r="Q14" s="18">
        <f ca="1">SUM(P14-O14)</f>
        <v>39162</v>
      </c>
      <c r="R14" s="19">
        <f ca="1">IF(Q14=0,0,IF(O14=0,1,Q14/O14))</f>
        <v>9.9294628323385786E-2</v>
      </c>
      <c r="S14" s="18">
        <f>+DB14</f>
        <v>251246</v>
      </c>
      <c r="T14" s="73">
        <f ca="1">OFFSET(DB14,0,14,1,1)</f>
        <v>270313</v>
      </c>
      <c r="U14" s="18">
        <f ca="1">SUM(T14-S14)</f>
        <v>19067</v>
      </c>
      <c r="V14" s="19">
        <f ca="1">IF(U14=0,0,IF(S14=0,1,U14/S14))</f>
        <v>7.5889765409200546E-2</v>
      </c>
      <c r="W14" s="18">
        <f>SUMIF($C$6:V$6,W$5,$C14:V14)</f>
        <v>645648</v>
      </c>
      <c r="X14" s="73">
        <f ca="1">SUMIF($C$6:W$6,X$5,$C14:W14)</f>
        <v>703877</v>
      </c>
      <c r="Y14" s="18">
        <f ca="1">SUM(X14-W14)</f>
        <v>58229</v>
      </c>
      <c r="Z14" s="19">
        <f ca="1">IF(Y14=0,0,IF(W14=0,1,Y14/W14))</f>
        <v>9.0186912992838209E-2</v>
      </c>
      <c r="AA14" s="18">
        <f>+DC14</f>
        <v>261506</v>
      </c>
      <c r="AB14" s="73">
        <f ca="1">OFFSET(DC14,0,14,1,1)</f>
        <v>296372</v>
      </c>
      <c r="AC14" s="18">
        <f ca="1">SUM(AB14-AA14)</f>
        <v>34866</v>
      </c>
      <c r="AD14" s="19">
        <f ca="1">IF(AC14=0,0,IF(AA14=0,1,AC14/AA14))</f>
        <v>0.1333277247940774</v>
      </c>
      <c r="AE14" s="18">
        <f>SUMIF($C$6:AD$6,AE$5,$C14:AD14)</f>
        <v>907154</v>
      </c>
      <c r="AF14" s="73">
        <f ca="1">SUMIF($C$6:AE$6,AF$5,$C14:AE14)</f>
        <v>1000249</v>
      </c>
      <c r="AG14" s="18">
        <f ca="1">SUM(AF14-AE14)</f>
        <v>93095</v>
      </c>
      <c r="AH14" s="19">
        <f ca="1">IF(AG14=0,0,IF(AE14=0,1,AG14/AE14))</f>
        <v>0.10262314888100588</v>
      </c>
      <c r="AI14" s="18">
        <f>+DD14</f>
        <v>284783</v>
      </c>
      <c r="AJ14" s="73">
        <f ca="1">OFFSET(DD14,0,14,1,1)</f>
        <v>320399</v>
      </c>
      <c r="AK14" s="18">
        <f ca="1">SUM(AJ14-AI14)</f>
        <v>35616</v>
      </c>
      <c r="AL14" s="19">
        <f ca="1">IF(AK14=0,0,IF(AI14=0,1,AK14/AI14))</f>
        <v>0.12506364495071687</v>
      </c>
      <c r="AM14" s="18">
        <f>SUMIF($C$6:AL$6,AM$5,$C14:AL14)</f>
        <v>1191937</v>
      </c>
      <c r="AN14" s="73">
        <f ca="1">SUMIF($C$6:AM$6,AN$5,$C14:AM14)</f>
        <v>1320648</v>
      </c>
      <c r="AO14" s="18">
        <f ca="1">SUM(AN14-AM14)</f>
        <v>128711</v>
      </c>
      <c r="AP14" s="19">
        <f ca="1">IF(AO14=0,0,IF(AM14=0,1,AO14/AM14))</f>
        <v>0.10798473409248979</v>
      </c>
      <c r="AQ14" s="18">
        <f>+DE14</f>
        <v>289394</v>
      </c>
      <c r="AR14" s="73">
        <f ca="1">OFFSET(DE14,0,14,1,1)</f>
        <v>328704</v>
      </c>
      <c r="AS14" s="18">
        <f ca="1">SUM(AR14-AQ14)</f>
        <v>39310</v>
      </c>
      <c r="AT14" s="19">
        <f ca="1">IF(AS14=0,0,IF(AQ14=0,1,AS14/AQ14))</f>
        <v>0.13583557364700027</v>
      </c>
      <c r="AU14" s="18">
        <f>SUMIF($C$6:AT$6,AU$5,$C14:AT14)</f>
        <v>1481331</v>
      </c>
      <c r="AV14" s="73">
        <f ca="1">SUMIF($C$6:AU$6,AV$5,$C14:AU14)</f>
        <v>1649352</v>
      </c>
      <c r="AW14" s="18">
        <f ca="1">SUM(AV14-AU14)</f>
        <v>168021</v>
      </c>
      <c r="AX14" s="19">
        <f ca="1">IF(AW14=0,0,IF(AU14=0,1,AW14/AU14))</f>
        <v>0.11342569621509305</v>
      </c>
      <c r="AY14" s="18">
        <f>+DF14</f>
        <v>351548</v>
      </c>
      <c r="AZ14" s="73">
        <f ca="1">OFFSET(DF14,0,14,1,1)</f>
        <v>393184</v>
      </c>
      <c r="BA14" s="18">
        <f ca="1">SUM(AZ14-AY14)</f>
        <v>41636</v>
      </c>
      <c r="BB14" s="19">
        <f ca="1">IF(BA14=0,0,IF(AY14=0,1,BA14/AY14))</f>
        <v>0.11843617372307623</v>
      </c>
      <c r="BC14" s="18">
        <f>SUMIF($C$6:BB$6,BC$5,$C14:BB14)</f>
        <v>1832879</v>
      </c>
      <c r="BD14" s="73">
        <f ca="1">SUMIF($C$6:BC$6,BD$5,$C14:BC14)</f>
        <v>2042536</v>
      </c>
      <c r="BE14" s="18">
        <f ca="1">SUM(BD14-BC14)</f>
        <v>209657</v>
      </c>
      <c r="BF14" s="19">
        <f ca="1">IF(BE14=0,0,IF(BC14=0,1,BE14/BC14))</f>
        <v>0.11438671074304414</v>
      </c>
      <c r="BG14" s="18">
        <f>+DG14</f>
        <v>359238</v>
      </c>
      <c r="BH14" s="73">
        <f ca="1">OFFSET(DG14,0,14,1,1)</f>
        <v>399173</v>
      </c>
      <c r="BI14" s="18">
        <f ca="1">SUM(BH14-BG14)</f>
        <v>39935</v>
      </c>
      <c r="BJ14" s="19">
        <f ca="1">IF(BI14=0,0,IF(BG14=0,1,BI14/BG14))</f>
        <v>0.11116585661873186</v>
      </c>
      <c r="BK14" s="18">
        <f>SUMIF($C$6:BJ$6,BK$5,$C14:BJ14)</f>
        <v>2192117</v>
      </c>
      <c r="BL14" s="73">
        <f ca="1">SUMIF($C$6:BK$6,BL$5,$C14:BK14)</f>
        <v>2441709</v>
      </c>
      <c r="BM14" s="18">
        <f ca="1">SUM(BL14-BK14)</f>
        <v>249592</v>
      </c>
      <c r="BN14" s="19">
        <f ca="1">IF(BM14=0,0,IF(BK14=0,1,BM14/BK14))</f>
        <v>0.11385888618171384</v>
      </c>
      <c r="BO14" s="18">
        <f>+DH14</f>
        <v>289550</v>
      </c>
      <c r="BP14" s="73">
        <f ca="1">OFFSET(DH14,0,14,1,1)</f>
        <v>321973</v>
      </c>
      <c r="BQ14" s="18">
        <f ca="1">SUM(BP14-BO14)</f>
        <v>32423</v>
      </c>
      <c r="BR14" s="19">
        <f ca="1">IF(BQ14=0,0,IF(BO14=0,1,BQ14/BO14))</f>
        <v>0.11197720600932481</v>
      </c>
      <c r="BS14" s="18">
        <f>SUMIF($C$6:BR$6,BS$5,$C14:BR14)</f>
        <v>2481667</v>
      </c>
      <c r="BT14" s="73">
        <f ca="1">SUMIF($C$6:BS$6,BT$5,$C14:BS14)</f>
        <v>2763682</v>
      </c>
      <c r="BU14" s="18">
        <f ca="1">SUM(BT14-BS14)</f>
        <v>282015</v>
      </c>
      <c r="BV14" s="19">
        <f ca="1">IF(BU14=0,0,IF(BS14=0,1,BU14/BS14))</f>
        <v>0.11363934000814775</v>
      </c>
      <c r="BW14" s="18">
        <f>+DI14</f>
        <v>292649</v>
      </c>
      <c r="BX14" s="73">
        <f ca="1">OFFSET(DI14,0,14,1,1)</f>
        <v>313488</v>
      </c>
      <c r="BY14" s="18">
        <f ca="1">SUM(BX14-BW14)</f>
        <v>20839</v>
      </c>
      <c r="BZ14" s="19">
        <f ca="1">IF(BY14=0,0,IF(BW14=0,1,BY14/BW14))</f>
        <v>7.1208170880474556E-2</v>
      </c>
      <c r="CA14" s="18">
        <f>SUMIF($C$6:BZ$6,CA$5,$C14:BZ14)</f>
        <v>2774316</v>
      </c>
      <c r="CB14" s="73">
        <f ca="1">SUMIF($C$6:CA$6,CB$5,$C14:CA14)</f>
        <v>3077170</v>
      </c>
      <c r="CC14" s="18">
        <f ca="1">SUM(CB14-CA14)</f>
        <v>302854</v>
      </c>
      <c r="CD14" s="19">
        <f ca="1">IF(CC14=0,0,IF(CA14=0,1,CC14/CA14))</f>
        <v>0.10916348390017576</v>
      </c>
      <c r="CE14" s="18">
        <f>+DJ14</f>
        <v>284587</v>
      </c>
      <c r="CF14" s="73">
        <f ca="1">OFFSET(DJ14,0,14,1,1)</f>
        <v>290113</v>
      </c>
      <c r="CG14" s="18">
        <f ca="1">SUM(CF14-CE14)</f>
        <v>5526</v>
      </c>
      <c r="CH14" s="19">
        <f ca="1">IF(CG14=0,0,IF(CE14=0,1,CG14/CE14))</f>
        <v>1.9417612188891271E-2</v>
      </c>
      <c r="CI14" s="18">
        <f>SUMIF($C$6:CH$6,CI$5,$C14:CH14)</f>
        <v>3058903</v>
      </c>
      <c r="CJ14" s="73">
        <f ca="1">SUMIF($C$6:CI$6,CJ$5,$C14:CI14)</f>
        <v>3367283</v>
      </c>
      <c r="CK14" s="18">
        <f ca="1">SUM(CJ14-CI14)</f>
        <v>308380</v>
      </c>
      <c r="CL14" s="19">
        <f ca="1">IF(CK14=0,0,IF(CI14=0,1,CK14/CI14))</f>
        <v>0.10081391923836748</v>
      </c>
      <c r="CM14" s="18">
        <f>+DK14</f>
        <v>251344</v>
      </c>
      <c r="CN14" s="73">
        <f ca="1">OFFSET(DK14,0,14,1,1)</f>
        <v>297473</v>
      </c>
      <c r="CO14" s="18">
        <f ca="1">SUM(CN14-CM14)</f>
        <v>46129</v>
      </c>
      <c r="CP14" s="19">
        <f ca="1">IF(CO14=0,0,IF(CM14=0,1,CO14/CM14))</f>
        <v>0.18352934623464257</v>
      </c>
      <c r="CQ14" s="18">
        <f>SUMIF($C$6:CP$6,CQ$5,$C14:CP14)</f>
        <v>3310247</v>
      </c>
      <c r="CR14" s="73">
        <f ca="1">SUMIF($C$6:CQ$6,CR$5,$C14:CQ14)</f>
        <v>3664756</v>
      </c>
      <c r="CS14" s="18">
        <f ca="1">SUM(CR14-CQ14)</f>
        <v>354509</v>
      </c>
      <c r="CT14" s="19">
        <f ca="1">IF(CS14=0,0,IF(CQ14=0,1,CS14/CQ14))</f>
        <v>0.10709442528004708</v>
      </c>
      <c r="CW14" t="s">
        <v>10</v>
      </c>
      <c r="CX14" t="s">
        <v>6</v>
      </c>
      <c r="CZ14" s="74">
        <f>SUMIF(BWB!$A$93:$A$98,'2010-2011'!CZ$7,BWB!D$93:D$98)</f>
        <v>205603</v>
      </c>
      <c r="DA14" s="74">
        <f>SUMIF(BWB!$A$93:$A$98,'2010-2011'!DA$7,BWB!E$93:E$98)</f>
        <v>188799</v>
      </c>
      <c r="DB14" s="74">
        <f>SUMIF(BWB!$A$93:$A$98,'2010-2011'!DB$7,BWB!F$93:F$98)</f>
        <v>251246</v>
      </c>
      <c r="DC14" s="74">
        <f>SUMIF(BWB!$A$93:$A$98,'2010-2011'!DC$7,BWB!G$93:G$98)</f>
        <v>261506</v>
      </c>
      <c r="DD14" s="74">
        <f>SUMIF(BWB!$A$93:$A$98,'2010-2011'!DD$7,BWB!H$93:H$98)</f>
        <v>284783</v>
      </c>
      <c r="DE14" s="74">
        <f>SUMIF(BWB!$A$93:$A$98,'2010-2011'!DE$7,BWB!I$93:I$98)</f>
        <v>289394</v>
      </c>
      <c r="DF14" s="74">
        <f>SUMIF(BWB!$A$93:$A$98,'2010-2011'!DF$7,BWB!J$93:J$98)</f>
        <v>351548</v>
      </c>
      <c r="DG14" s="74">
        <f>SUMIF(BWB!$A$93:$A$98,'2010-2011'!DG$7,BWB!K$93:K$98)</f>
        <v>359238</v>
      </c>
      <c r="DH14" s="74">
        <f>SUMIF(BWB!$A$93:$A$98,'2010-2011'!DH$7,BWB!L$93:L$98)</f>
        <v>289550</v>
      </c>
      <c r="DI14" s="74">
        <f>SUMIF(BWB!$A$93:$A$98,'2010-2011'!DI$7,BWB!M$93:M$98)</f>
        <v>292649</v>
      </c>
      <c r="DJ14" s="74">
        <f>SUMIF(BWB!$A$93:$A$98,'2010-2011'!DJ$7,BWB!N$93:N$98)</f>
        <v>284587</v>
      </c>
      <c r="DK14" s="74">
        <f>SUMIF(BWB!$A$93:$A$98,'2010-2011'!DK$7,BWB!O$93:O$98)</f>
        <v>251344</v>
      </c>
      <c r="DN14" s="74">
        <f>SUMIF(BWB!$A$93:$A$98,'2010-2011'!DN$7,BWB!D$93:D$98)</f>
        <v>224153</v>
      </c>
      <c r="DO14" s="74">
        <f>SUMIF(BWB!$A$93:$A$98,'2010-2011'!DO$7,BWB!E$93:E$98)</f>
        <v>209411</v>
      </c>
      <c r="DP14" s="74">
        <f>SUMIF(BWB!$A$93:$A$98,'2010-2011'!DP$7,BWB!F$93:F$98)</f>
        <v>270313</v>
      </c>
      <c r="DQ14" s="74">
        <f>SUMIF(BWB!$A$93:$A$98,'2010-2011'!DQ$7,BWB!G$93:G$98)</f>
        <v>296372</v>
      </c>
      <c r="DR14" s="74">
        <f>SUMIF(BWB!$A$93:$A$98,'2010-2011'!DR$7,BWB!H$93:H$98)</f>
        <v>320399</v>
      </c>
      <c r="DS14" s="74">
        <f>SUMIF(BWB!$A$93:$A$98,'2010-2011'!DS$7,BWB!I$93:I$98)</f>
        <v>328704</v>
      </c>
      <c r="DT14" s="74">
        <f>SUMIF(BWB!$A$93:$A$98,'2010-2011'!DT$7,BWB!J$93:J$98)</f>
        <v>393184</v>
      </c>
      <c r="DU14" s="74">
        <f>SUMIF(BWB!$A$93:$A$98,'2010-2011'!DU$7,BWB!K$93:K$98)</f>
        <v>399173</v>
      </c>
      <c r="DV14" s="74">
        <f>SUMIF(BWB!$A$93:$A$98,'2010-2011'!DV$7,BWB!L$93:L$98)</f>
        <v>321973</v>
      </c>
      <c r="DW14" s="74">
        <f>SUMIF(BWB!$A$93:$A$98,'2010-2011'!DW$7,BWB!M$93:M$98)</f>
        <v>313488</v>
      </c>
      <c r="DX14" s="74">
        <f>SUMIF(BWB!$A$93:$A$98,'2010-2011'!DX$7,BWB!N$93:N$98)</f>
        <v>290113</v>
      </c>
      <c r="DY14" s="74">
        <f>SUMIF(BWB!$A$93:$A$98,'2010-2011'!DY$7,BWB!O$93:O$98)</f>
        <v>297473</v>
      </c>
    </row>
    <row r="15" spans="1:130">
      <c r="A15" s="84" t="str">
        <f>+CW16</f>
        <v>Blue Water Bridge</v>
      </c>
      <c r="B15" s="26" t="s">
        <v>7</v>
      </c>
      <c r="C15" s="18">
        <f>+CZ15</f>
        <v>111425</v>
      </c>
      <c r="D15" s="73">
        <f ca="1">OFFSET(CZ15,0,14,1,1)</f>
        <v>111695</v>
      </c>
      <c r="E15" s="18">
        <f ca="1">SUM(D15-C15)</f>
        <v>270</v>
      </c>
      <c r="F15" s="19">
        <f ca="1">IF(E15=0,0,IF(C15=0,1,E15/C15))</f>
        <v>2.4231545882880861E-3</v>
      </c>
      <c r="G15" s="18">
        <f>SUMIF($C$6:F$6,G$5,$C15:F15)</f>
        <v>111425</v>
      </c>
      <c r="H15" s="73">
        <f ca="1">SUMIF($C$6:G$6,H$5,$C15:G15)</f>
        <v>111695</v>
      </c>
      <c r="I15" s="18">
        <f ca="1">SUM(H15-G15)</f>
        <v>270</v>
      </c>
      <c r="J15" s="19">
        <f ca="1">IF(I15=0,0,IF(G15=0,1,I15/G15))</f>
        <v>2.4231545882880861E-3</v>
      </c>
      <c r="K15" s="18">
        <f>+DA15</f>
        <v>110733</v>
      </c>
      <c r="L15" s="73">
        <f ca="1">OFFSET(DA15,0,14,1,1)</f>
        <v>106430</v>
      </c>
      <c r="M15" s="18">
        <f ca="1">SUM(L15-K15)</f>
        <v>-4303</v>
      </c>
      <c r="N15" s="19">
        <f ca="1">IF(M15=0,0,IF(K15=0,1,M15/K15))</f>
        <v>-3.8859237986869313E-2</v>
      </c>
      <c r="O15" s="18">
        <f>SUMIF($C$6:N$6,O$5,$C15:N15)</f>
        <v>222158</v>
      </c>
      <c r="P15" s="73">
        <f ca="1">SUMIF($C$6:O$6,P$5,$C15:O15)</f>
        <v>218125</v>
      </c>
      <c r="Q15" s="18">
        <f ca="1">SUM(P15-O15)</f>
        <v>-4033</v>
      </c>
      <c r="R15" s="19">
        <f ca="1">IF(Q15=0,0,IF(O15=0,1,Q15/O15))</f>
        <v>-1.8153746432719057E-2</v>
      </c>
      <c r="S15" s="18">
        <f>+DB15</f>
        <v>130258</v>
      </c>
      <c r="T15" s="73">
        <f ca="1">OFFSET(DB15,0,14,1,1)</f>
        <v>130924</v>
      </c>
      <c r="U15" s="18">
        <f ca="1">SUM(T15-S15)</f>
        <v>666</v>
      </c>
      <c r="V15" s="19">
        <f ca="1">IF(U15=0,0,IF(S15=0,1,U15/S15))</f>
        <v>5.112929724086045E-3</v>
      </c>
      <c r="W15" s="18">
        <f>SUMIF($C$6:V$6,W$5,$C15:V15)</f>
        <v>352416</v>
      </c>
      <c r="X15" s="73">
        <f ca="1">SUMIF($C$6:W$6,X$5,$C15:W15)</f>
        <v>349049</v>
      </c>
      <c r="Y15" s="18">
        <f ca="1">SUM(X15-W15)</f>
        <v>-3367</v>
      </c>
      <c r="Z15" s="19">
        <f ca="1">IF(Y15=0,0,IF(W15=0,1,Y15/W15))</f>
        <v>-9.5540497593752834E-3</v>
      </c>
      <c r="AA15" s="18">
        <f>+DC15</f>
        <v>124808</v>
      </c>
      <c r="AB15" s="73">
        <f ca="1">OFFSET(DC15,0,14,1,1)</f>
        <v>121300</v>
      </c>
      <c r="AC15" s="18">
        <f ca="1">SUM(AB15-AA15)</f>
        <v>-3508</v>
      </c>
      <c r="AD15" s="19">
        <f ca="1">IF(AC15=0,0,IF(AA15=0,1,AC15/AA15))</f>
        <v>-2.8107172617139926E-2</v>
      </c>
      <c r="AE15" s="18">
        <f>SUMIF($C$6:AD$6,AE$5,$C15:AD15)</f>
        <v>477224</v>
      </c>
      <c r="AF15" s="73">
        <f ca="1">SUMIF($C$6:AE$6,AF$5,$C15:AE15)</f>
        <v>470349</v>
      </c>
      <c r="AG15" s="18">
        <f ca="1">SUM(AF15-AE15)</f>
        <v>-6875</v>
      </c>
      <c r="AH15" s="19">
        <f ca="1">IF(AG15=0,0,IF(AE15=0,1,AG15/AE15))</f>
        <v>-1.4406232712520745E-2</v>
      </c>
      <c r="AI15" s="18">
        <f>+DD15</f>
        <v>126250</v>
      </c>
      <c r="AJ15" s="73">
        <f ca="1">OFFSET(DD15,0,14,1,1)</f>
        <v>126399</v>
      </c>
      <c r="AK15" s="18">
        <f ca="1">SUM(AJ15-AI15)</f>
        <v>149</v>
      </c>
      <c r="AL15" s="19">
        <f ca="1">IF(AK15=0,0,IF(AI15=0,1,AK15/AI15))</f>
        <v>1.1801980198019803E-3</v>
      </c>
      <c r="AM15" s="18">
        <f>SUMIF($C$6:AL$6,AM$5,$C15:AL15)</f>
        <v>603474</v>
      </c>
      <c r="AN15" s="73">
        <f ca="1">SUMIF($C$6:AM$6,AN$5,$C15:AM15)</f>
        <v>596748</v>
      </c>
      <c r="AO15" s="18">
        <f ca="1">SUM(AN15-AM15)</f>
        <v>-6726</v>
      </c>
      <c r="AP15" s="19">
        <f ca="1">IF(AO15=0,0,IF(AM15=0,1,AO15/AM15))</f>
        <v>-1.1145467741775121E-2</v>
      </c>
      <c r="AQ15" s="18">
        <f>+DE15</f>
        <v>134335</v>
      </c>
      <c r="AR15" s="73">
        <f ca="1">OFFSET(DE15,0,14,1,1)</f>
        <v>130100</v>
      </c>
      <c r="AS15" s="18">
        <f ca="1">SUM(AR15-AQ15)</f>
        <v>-4235</v>
      </c>
      <c r="AT15" s="19">
        <f ca="1">IF(AS15=0,0,IF(AQ15=0,1,AS15/AQ15))</f>
        <v>-3.1525663453307033E-2</v>
      </c>
      <c r="AU15" s="18">
        <f>SUMIF($C$6:AT$6,AU$5,$C15:AT15)</f>
        <v>737809</v>
      </c>
      <c r="AV15" s="73">
        <f ca="1">SUMIF($C$6:AU$6,AV$5,$C15:AU15)</f>
        <v>726848</v>
      </c>
      <c r="AW15" s="18">
        <f ca="1">SUM(AV15-AU15)</f>
        <v>-10961</v>
      </c>
      <c r="AX15" s="19">
        <f ca="1">IF(AW15=0,0,IF(AU15=0,1,AW15/AU15))</f>
        <v>-1.4856148406972537E-2</v>
      </c>
      <c r="AY15" s="18">
        <f>+DF15</f>
        <v>113433</v>
      </c>
      <c r="AZ15" s="73">
        <f ca="1">OFFSET(DF15,0,14,1,1)</f>
        <v>113316</v>
      </c>
      <c r="BA15" s="18">
        <f ca="1">SUM(AZ15-AY15)</f>
        <v>-117</v>
      </c>
      <c r="BB15" s="19">
        <f ca="1">IF(BA15=0,0,IF(AY15=0,1,BA15/AY15))</f>
        <v>-1.0314458755388643E-3</v>
      </c>
      <c r="BC15" s="18">
        <f>SUMIF($C$6:BB$6,BC$5,$C15:BB15)</f>
        <v>851242</v>
      </c>
      <c r="BD15" s="73">
        <f ca="1">SUMIF($C$6:BC$6,BD$5,$C15:BC15)</f>
        <v>840164</v>
      </c>
      <c r="BE15" s="18">
        <f ca="1">SUM(BD15-BC15)</f>
        <v>-11078</v>
      </c>
      <c r="BF15" s="19">
        <f ca="1">IF(BE15=0,0,IF(BC15=0,1,BE15/BC15))</f>
        <v>-1.3013925534689313E-2</v>
      </c>
      <c r="BG15" s="18">
        <f>+DG15</f>
        <v>121655</v>
      </c>
      <c r="BH15" s="73">
        <f ca="1">OFFSET(DG15,0,14,1,1)</f>
        <v>131657</v>
      </c>
      <c r="BI15" s="18">
        <f ca="1">SUM(BH15-BG15)</f>
        <v>10002</v>
      </c>
      <c r="BJ15" s="19">
        <f ca="1">IF(BI15=0,0,IF(BG15=0,1,BI15/BG15))</f>
        <v>8.2216102913978059E-2</v>
      </c>
      <c r="BK15" s="18">
        <f>SUMIF($C$6:BJ$6,BK$5,$C15:BJ15)</f>
        <v>972897</v>
      </c>
      <c r="BL15" s="73">
        <f ca="1">SUMIF($C$6:BK$6,BL$5,$C15:BK15)</f>
        <v>971821</v>
      </c>
      <c r="BM15" s="18">
        <f ca="1">SUM(BL15-BK15)</f>
        <v>-1076</v>
      </c>
      <c r="BN15" s="19">
        <f ca="1">IF(BM15=0,0,IF(BK15=0,1,BM15/BK15))</f>
        <v>-1.1059752471227684E-3</v>
      </c>
      <c r="BO15" s="18">
        <f>+DH15</f>
        <v>123261</v>
      </c>
      <c r="BP15" s="73">
        <f ca="1">OFFSET(DH15,0,14,1,1)</f>
        <v>122419</v>
      </c>
      <c r="BQ15" s="18">
        <f ca="1">SUM(BP15-BO15)</f>
        <v>-842</v>
      </c>
      <c r="BR15" s="19">
        <f ca="1">IF(BQ15=0,0,IF(BO15=0,1,BQ15/BO15))</f>
        <v>-6.8310333357671929E-3</v>
      </c>
      <c r="BS15" s="18">
        <f>SUMIF($C$6:BR$6,BS$5,$C15:BR15)</f>
        <v>1096158</v>
      </c>
      <c r="BT15" s="73">
        <f ca="1">SUMIF($C$6:BS$6,BT$5,$C15:BS15)</f>
        <v>1094240</v>
      </c>
      <c r="BU15" s="18">
        <f ca="1">SUM(BT15-BS15)</f>
        <v>-1918</v>
      </c>
      <c r="BV15" s="19">
        <f ca="1">IF(BU15=0,0,IF(BS15=0,1,BU15/BS15))</f>
        <v>-1.7497477553418395E-3</v>
      </c>
      <c r="BW15" s="18">
        <f>+DI15</f>
        <v>123478</v>
      </c>
      <c r="BX15" s="73">
        <f ca="1">OFFSET(DI15,0,14,1,1)</f>
        <v>125123</v>
      </c>
      <c r="BY15" s="18">
        <f ca="1">SUM(BX15-BW15)</f>
        <v>1645</v>
      </c>
      <c r="BZ15" s="19">
        <f ca="1">IF(BY15=0,0,IF(BW15=0,1,BY15/BW15))</f>
        <v>1.3322211244108262E-2</v>
      </c>
      <c r="CA15" s="18">
        <f>SUMIF($C$6:BZ$6,CA$5,$C15:BZ15)</f>
        <v>1219636</v>
      </c>
      <c r="CB15" s="73">
        <f ca="1">SUMIF($C$6:CA$6,CB$5,$C15:CA15)</f>
        <v>1219363</v>
      </c>
      <c r="CC15" s="18">
        <f ca="1">SUM(CB15-CA15)</f>
        <v>-273</v>
      </c>
      <c r="CD15" s="19">
        <f ca="1">IF(CC15=0,0,IF(CA15=0,1,CC15/CA15))</f>
        <v>-2.2383727603973646E-4</v>
      </c>
      <c r="CE15" s="18">
        <f>+DJ15</f>
        <v>119721</v>
      </c>
      <c r="CF15" s="73">
        <f ca="1">OFFSET(DJ15,0,14,1,1)</f>
        <v>120957</v>
      </c>
      <c r="CG15" s="18">
        <f ca="1">SUM(CF15-CE15)</f>
        <v>1236</v>
      </c>
      <c r="CH15" s="19">
        <f ca="1">IF(CG15=0,0,IF(CE15=0,1,CG15/CE15))</f>
        <v>1.032400330769038E-2</v>
      </c>
      <c r="CI15" s="18">
        <f>SUMIF($C$6:CH$6,CI$5,$C15:CH15)</f>
        <v>1339357</v>
      </c>
      <c r="CJ15" s="73">
        <f ca="1">SUMIF($C$6:CI$6,CJ$5,$C15:CI15)</f>
        <v>1340320</v>
      </c>
      <c r="CK15" s="18">
        <f ca="1">SUM(CJ15-CI15)</f>
        <v>963</v>
      </c>
      <c r="CL15" s="19">
        <f ca="1">IF(CK15=0,0,IF(CI15=0,1,CK15/CI15))</f>
        <v>7.1900172993458796E-4</v>
      </c>
      <c r="CM15" s="18">
        <f>+DK15</f>
        <v>90608</v>
      </c>
      <c r="CN15" s="73">
        <f ca="1">OFFSET(DK15,0,14,1,1)</f>
        <v>108637</v>
      </c>
      <c r="CO15" s="18">
        <f ca="1">SUM(CN15-CM15)</f>
        <v>18029</v>
      </c>
      <c r="CP15" s="19">
        <f ca="1">IF(CO15=0,0,IF(CM15=0,1,CO15/CM15))</f>
        <v>0.19897801518629701</v>
      </c>
      <c r="CQ15" s="18">
        <f>SUMIF($C$6:CP$6,CQ$5,$C15:CP15)</f>
        <v>1429965</v>
      </c>
      <c r="CR15" s="73">
        <f ca="1">SUMIF($C$6:CQ$6,CR$5,$C15:CQ15)</f>
        <v>1448957</v>
      </c>
      <c r="CS15" s="18">
        <f ca="1">SUM(CR15-CQ15)</f>
        <v>18992</v>
      </c>
      <c r="CT15" s="19">
        <f ca="1">IF(CS15=0,0,IF(CQ15=0,1,CS15/CQ15))</f>
        <v>1.3281443951425385E-2</v>
      </c>
      <c r="CW15" t="s">
        <v>10</v>
      </c>
      <c r="CX15" t="s">
        <v>7</v>
      </c>
      <c r="CY15" s="7"/>
      <c r="CZ15" s="74">
        <f>SUMIF(BWB!$A$111:$A$116,'2010-2011'!CZ$7,BWB!D$111:D$116)</f>
        <v>111425</v>
      </c>
      <c r="DA15" s="74">
        <f>SUMIF(BWB!$A$111:$A$116,'2010-2011'!DA$7,BWB!E$111:E$116)</f>
        <v>110733</v>
      </c>
      <c r="DB15" s="74">
        <f>SUMIF(BWB!$A$111:$A$116,'2010-2011'!DB$7,BWB!F$111:F$116)</f>
        <v>130258</v>
      </c>
      <c r="DC15" s="74">
        <f>SUMIF(BWB!$A$111:$A$116,'2010-2011'!DC$7,BWB!G$111:G$116)</f>
        <v>124808</v>
      </c>
      <c r="DD15" s="74">
        <f>SUMIF(BWB!$A$111:$A$116,'2010-2011'!DD$7,BWB!H$111:H$116)</f>
        <v>126250</v>
      </c>
      <c r="DE15" s="74">
        <f>SUMIF(BWB!$A$111:$A$116,'2010-2011'!DE$7,BWB!I$111:I$116)</f>
        <v>134335</v>
      </c>
      <c r="DF15" s="74">
        <f>SUMIF(BWB!$A$111:$A$116,'2010-2011'!DF$7,BWB!J$111:J$116)</f>
        <v>113433</v>
      </c>
      <c r="DG15" s="74">
        <f>SUMIF(BWB!$A$111:$A$116,'2010-2011'!DG$7,BWB!K$111:K$116)</f>
        <v>121655</v>
      </c>
      <c r="DH15" s="74">
        <f>SUMIF(BWB!$A$111:$A$116,'2010-2011'!DH$7,BWB!L$111:L$116)</f>
        <v>123261</v>
      </c>
      <c r="DI15" s="74">
        <f>SUMIF(BWB!$A$111:$A$116,'2010-2011'!DI$7,BWB!M$111:M$116)</f>
        <v>123478</v>
      </c>
      <c r="DJ15" s="74">
        <f>SUMIF(BWB!$A$111:$A$116,'2010-2011'!DJ$7,BWB!N$111:N$116)</f>
        <v>119721</v>
      </c>
      <c r="DK15" s="74">
        <f>SUMIF(BWB!$A$111:$A$116,'2010-2011'!DK$7,BWB!O$111:O$116)</f>
        <v>90608</v>
      </c>
      <c r="DN15" s="74">
        <f>SUMIF(BWB!$A$111:$A$116,'2010-2011'!DN$7,BWB!D$111:D$116)</f>
        <v>111695</v>
      </c>
      <c r="DO15" s="74">
        <f>SUMIF(BWB!$A$111:$A$116,'2010-2011'!DO$7,BWB!E$111:E$116)</f>
        <v>106430</v>
      </c>
      <c r="DP15" s="74">
        <f>SUMIF(BWB!$A$111:$A$116,'2010-2011'!DP$7,BWB!F$111:F$116)</f>
        <v>130924</v>
      </c>
      <c r="DQ15" s="74">
        <f>SUMIF(BWB!$A$111:$A$116,'2010-2011'!DQ$7,BWB!G$111:G$116)</f>
        <v>121300</v>
      </c>
      <c r="DR15" s="74">
        <f>SUMIF(BWB!$A$111:$A$116,'2010-2011'!DR$7,BWB!H$111:H$116)</f>
        <v>126399</v>
      </c>
      <c r="DS15" s="74">
        <f>SUMIF(BWB!$A$111:$A$116,'2010-2011'!DS$7,BWB!I$111:I$116)</f>
        <v>130100</v>
      </c>
      <c r="DT15" s="74">
        <f>SUMIF(BWB!$A$111:$A$116,'2010-2011'!DT$7,BWB!J$111:J$116)</f>
        <v>113316</v>
      </c>
      <c r="DU15" s="74">
        <f>SUMIF(BWB!$A$111:$A$116,'2010-2011'!DU$7,BWB!K$111:K$116)</f>
        <v>131657</v>
      </c>
      <c r="DV15" s="74">
        <f>SUMIF(BWB!$A$111:$A$116,'2010-2011'!DV$7,BWB!L$111:L$116)</f>
        <v>122419</v>
      </c>
      <c r="DW15" s="74">
        <f>SUMIF(BWB!$A$111:$A$116,'2010-2011'!DW$7,BWB!M$111:M$116)</f>
        <v>125123</v>
      </c>
      <c r="DX15" s="74">
        <f>SUMIF(BWB!$A$111:$A$116,'2010-2011'!DX$7,BWB!N$111:N$116)</f>
        <v>120957</v>
      </c>
      <c r="DY15" s="74">
        <f>SUMIF(BWB!$A$111:$A$116,'2010-2011'!DY$7,BWB!O$111:O$116)</f>
        <v>108637</v>
      </c>
    </row>
    <row r="16" spans="1:130">
      <c r="A16" s="83"/>
      <c r="B16" s="26" t="s">
        <v>8</v>
      </c>
      <c r="C16" s="73">
        <f>+CZ16</f>
        <v>425</v>
      </c>
      <c r="D16" s="73">
        <f ca="1">OFFSET(CZ16,0,14,1,1)</f>
        <v>345</v>
      </c>
      <c r="E16" s="73">
        <f ca="1">SUM(D16-C16)</f>
        <v>-80</v>
      </c>
      <c r="F16" s="19">
        <f ca="1">IF(E16=0,0,IF(C16=0,1,E16/C16))</f>
        <v>-0.18823529411764706</v>
      </c>
      <c r="G16" s="73">
        <f>SUMIF($C$6:F$6,G$5,$C16:F16)</f>
        <v>425</v>
      </c>
      <c r="H16" s="73">
        <f ca="1">SUMIF($C$6:G$6,H$5,$C16:G16)</f>
        <v>345</v>
      </c>
      <c r="I16" s="73">
        <f ca="1">SUM(H16-G16)</f>
        <v>-80</v>
      </c>
      <c r="J16" s="19">
        <f ca="1">IF(I16=0,0,IF(G16=0,1,I16/G16))</f>
        <v>-0.18823529411764706</v>
      </c>
      <c r="K16" s="73">
        <f>+DA16</f>
        <v>377</v>
      </c>
      <c r="L16" s="73">
        <f ca="1">OFFSET(DA16,0,14,1,1)</f>
        <v>323</v>
      </c>
      <c r="M16" s="73">
        <f ca="1">SUM(L16-K16)</f>
        <v>-54</v>
      </c>
      <c r="N16" s="19">
        <f ca="1">IF(M16=0,0,IF(K16=0,1,M16/K16))</f>
        <v>-0.14323607427055704</v>
      </c>
      <c r="O16" s="73">
        <f>SUMIF($C$6:N$6,O$5,$C16:N16)</f>
        <v>802</v>
      </c>
      <c r="P16" s="73">
        <f ca="1">SUMIF($C$6:O$6,P$5,$C16:O16)</f>
        <v>668</v>
      </c>
      <c r="Q16" s="73">
        <f ca="1">SUM(P16-O16)</f>
        <v>-134</v>
      </c>
      <c r="R16" s="19">
        <f ca="1">IF(Q16=0,0,IF(O16=0,1,Q16/O16))</f>
        <v>-0.16708229426433915</v>
      </c>
      <c r="S16" s="73">
        <f>+DB16</f>
        <v>395</v>
      </c>
      <c r="T16" s="73">
        <f ca="1">OFFSET(DB16,0,14,1,1)</f>
        <v>484</v>
      </c>
      <c r="U16" s="73">
        <f ca="1">SUM(T16-S16)</f>
        <v>89</v>
      </c>
      <c r="V16" s="19">
        <f ca="1">IF(U16=0,0,IF(S16=0,1,U16/S16))</f>
        <v>0.22531645569620254</v>
      </c>
      <c r="W16" s="73">
        <f>SUMIF($C$6:V$6,W$5,$C16:V16)</f>
        <v>1197</v>
      </c>
      <c r="X16" s="73">
        <f ca="1">SUMIF($C$6:W$6,X$5,$C16:W16)</f>
        <v>1152</v>
      </c>
      <c r="Y16" s="73">
        <f ca="1">SUM(X16-W16)</f>
        <v>-45</v>
      </c>
      <c r="Z16" s="19">
        <f ca="1">IF(Y16=0,0,IF(W16=0,1,Y16/W16))</f>
        <v>-3.7593984962406013E-2</v>
      </c>
      <c r="AA16" s="73">
        <f>+DC16</f>
        <v>490</v>
      </c>
      <c r="AB16" s="73">
        <f ca="1">OFFSET(DC16,0,14,1,1)</f>
        <v>480</v>
      </c>
      <c r="AC16" s="73">
        <f ca="1">SUM(AB16-AA16)</f>
        <v>-10</v>
      </c>
      <c r="AD16" s="19">
        <f ca="1">IF(AC16=0,0,IF(AA16=0,1,AC16/AA16))</f>
        <v>-2.0408163265306121E-2</v>
      </c>
      <c r="AE16" s="73">
        <f>SUMIF($C$6:AD$6,AE$5,$C16:AD16)</f>
        <v>1687</v>
      </c>
      <c r="AF16" s="73">
        <f ca="1">SUMIF($C$6:AE$6,AF$5,$C16:AE16)</f>
        <v>1632</v>
      </c>
      <c r="AG16" s="73">
        <f ca="1">SUM(AF16-AE16)</f>
        <v>-55</v>
      </c>
      <c r="AH16" s="19">
        <f ca="1">IF(AG16=0,0,IF(AE16=0,1,AG16/AE16))</f>
        <v>-3.260225251926497E-2</v>
      </c>
      <c r="AI16" s="73">
        <f>+DD16</f>
        <v>682</v>
      </c>
      <c r="AJ16" s="73">
        <f ca="1">OFFSET(DD16,0,14,1,1)</f>
        <v>688</v>
      </c>
      <c r="AK16" s="73">
        <f ca="1">SUM(AJ16-AI16)</f>
        <v>6</v>
      </c>
      <c r="AL16" s="19">
        <f ca="1">IF(AK16=0,0,IF(AI16=0,1,AK16/AI16))</f>
        <v>8.7976539589442824E-3</v>
      </c>
      <c r="AM16" s="73">
        <f>SUMIF($C$6:AL$6,AM$5,$C16:AL16)</f>
        <v>2369</v>
      </c>
      <c r="AN16" s="73">
        <f ca="1">SUMIF($C$6:AM$6,AN$5,$C16:AM16)</f>
        <v>2320</v>
      </c>
      <c r="AO16" s="73">
        <f ca="1">SUM(AN16-AM16)</f>
        <v>-49</v>
      </c>
      <c r="AP16" s="19">
        <f ca="1">IF(AO16=0,0,IF(AM16=0,1,AO16/AM16))</f>
        <v>-2.0683832840861123E-2</v>
      </c>
      <c r="AQ16" s="73">
        <f>+DE16</f>
        <v>739</v>
      </c>
      <c r="AR16" s="73">
        <f ca="1">OFFSET(DE16,0,14,1,1)</f>
        <v>726</v>
      </c>
      <c r="AS16" s="73">
        <f ca="1">SUM(AR16-AQ16)</f>
        <v>-13</v>
      </c>
      <c r="AT16" s="19">
        <f ca="1">IF(AS16=0,0,IF(AQ16=0,1,AS16/AQ16))</f>
        <v>-1.7591339648173207E-2</v>
      </c>
      <c r="AU16" s="73">
        <f>SUMIF($C$6:AT$6,AU$5,$C16:AT16)</f>
        <v>3108</v>
      </c>
      <c r="AV16" s="73">
        <f ca="1">SUMIF($C$6:AU$6,AV$5,$C16:AU16)</f>
        <v>3046</v>
      </c>
      <c r="AW16" s="73">
        <f ca="1">SUM(AV16-AU16)</f>
        <v>-62</v>
      </c>
      <c r="AX16" s="19">
        <f ca="1">IF(AW16=0,0,IF(AU16=0,1,AW16/AU16))</f>
        <v>-1.9948519948519948E-2</v>
      </c>
      <c r="AY16" s="73">
        <f>+DF16</f>
        <v>704</v>
      </c>
      <c r="AZ16" s="73">
        <f ca="1">OFFSET(DF16,0,14,1,1)</f>
        <v>575</v>
      </c>
      <c r="BA16" s="73">
        <f ca="1">SUM(AZ16-AY16)</f>
        <v>-129</v>
      </c>
      <c r="BB16" s="19">
        <f ca="1">IF(BA16=0,0,IF(AY16=0,1,BA16/AY16))</f>
        <v>-0.18323863636363635</v>
      </c>
      <c r="BC16" s="73">
        <f>SUMIF($C$6:BB$6,BC$5,$C16:BB16)</f>
        <v>3812</v>
      </c>
      <c r="BD16" s="73">
        <f ca="1">SUMIF($C$6:BC$6,BD$5,$C16:BC16)</f>
        <v>3621</v>
      </c>
      <c r="BE16" s="73">
        <f ca="1">SUM(BD16-BC16)</f>
        <v>-191</v>
      </c>
      <c r="BF16" s="19">
        <f ca="1">IF(BE16=0,0,IF(BC16=0,1,BE16/BC16))</f>
        <v>-5.0104931794333681E-2</v>
      </c>
      <c r="BG16" s="73">
        <f>+DG16</f>
        <v>556</v>
      </c>
      <c r="BH16" s="73">
        <f ca="1">OFFSET(DG16,0,14,1,1)</f>
        <v>627</v>
      </c>
      <c r="BI16" s="73">
        <f ca="1">SUM(BH16-BG16)</f>
        <v>71</v>
      </c>
      <c r="BJ16" s="19">
        <f ca="1">IF(BI16=0,0,IF(BG16=0,1,BI16/BG16))</f>
        <v>0.12769784172661872</v>
      </c>
      <c r="BK16" s="73">
        <f>SUMIF($C$6:BJ$6,BK$5,$C16:BJ16)</f>
        <v>4368</v>
      </c>
      <c r="BL16" s="73">
        <f ca="1">SUMIF($C$6:BK$6,BL$5,$C16:BK16)</f>
        <v>4248</v>
      </c>
      <c r="BM16" s="73">
        <f ca="1">SUM(BL16-BK16)</f>
        <v>-120</v>
      </c>
      <c r="BN16" s="19">
        <f ca="1">IF(BM16=0,0,IF(BK16=0,1,BM16/BK16))</f>
        <v>-2.7472527472527472E-2</v>
      </c>
      <c r="BO16" s="73">
        <f>+DH16</f>
        <v>652</v>
      </c>
      <c r="BP16" s="73">
        <f ca="1">OFFSET(DH16,0,14,1,1)</f>
        <v>564</v>
      </c>
      <c r="BQ16" s="73">
        <f ca="1">SUM(BP16-BO16)</f>
        <v>-88</v>
      </c>
      <c r="BR16" s="19">
        <f ca="1">IF(BQ16=0,0,IF(BO16=0,1,BQ16/BO16))</f>
        <v>-0.13496932515337423</v>
      </c>
      <c r="BS16" s="73">
        <f>SUMIF($C$6:BR$6,BS$5,$C16:BR16)</f>
        <v>5020</v>
      </c>
      <c r="BT16" s="73">
        <f ca="1">SUMIF($C$6:BS$6,BT$5,$C16:BS16)</f>
        <v>4812</v>
      </c>
      <c r="BU16" s="73">
        <f ca="1">SUM(BT16-BS16)</f>
        <v>-208</v>
      </c>
      <c r="BV16" s="19">
        <f ca="1">IF(BU16=0,0,IF(BS16=0,1,BU16/BS16))</f>
        <v>-4.1434262948207172E-2</v>
      </c>
      <c r="BW16" s="73">
        <f>+DI16</f>
        <v>694</v>
      </c>
      <c r="BX16" s="73">
        <f ca="1">OFFSET(DI16,0,14,1,1)</f>
        <v>610</v>
      </c>
      <c r="BY16" s="73">
        <f ca="1">SUM(BX16-BW16)</f>
        <v>-84</v>
      </c>
      <c r="BZ16" s="19">
        <f ca="1">IF(BY16=0,0,IF(BW16=0,1,BY16/BW16))</f>
        <v>-0.12103746397694524</v>
      </c>
      <c r="CA16" s="73">
        <f>SUMIF($C$6:BZ$6,CA$5,$C16:BZ16)</f>
        <v>5714</v>
      </c>
      <c r="CB16" s="73">
        <f ca="1">SUMIF($C$6:CA$6,CB$5,$C16:CA16)</f>
        <v>5422</v>
      </c>
      <c r="CC16" s="73">
        <f ca="1">SUM(CB16-CA16)</f>
        <v>-292</v>
      </c>
      <c r="CD16" s="19">
        <f ca="1">IF(CC16=0,0,IF(CA16=0,1,CC16/CA16))</f>
        <v>-5.110255512775639E-2</v>
      </c>
      <c r="CE16" s="73">
        <f>+DJ16</f>
        <v>722</v>
      </c>
      <c r="CF16" s="73">
        <f ca="1">OFFSET(DJ16,0,14,1,1)</f>
        <v>568</v>
      </c>
      <c r="CG16" s="73">
        <f ca="1">SUM(CF16-CE16)</f>
        <v>-154</v>
      </c>
      <c r="CH16" s="19">
        <f ca="1">IF(CG16=0,0,IF(CE16=0,1,CG16/CE16))</f>
        <v>-0.21329639889196675</v>
      </c>
      <c r="CI16" s="73">
        <f>SUMIF($C$6:CH$6,CI$5,$C16:CH16)</f>
        <v>6436</v>
      </c>
      <c r="CJ16" s="73">
        <f ca="1">SUMIF($C$6:CI$6,CJ$5,$C16:CI16)</f>
        <v>5990</v>
      </c>
      <c r="CK16" s="73">
        <f ca="1">SUM(CJ16-CI16)</f>
        <v>-446</v>
      </c>
      <c r="CL16" s="19">
        <f ca="1">IF(CK16=0,0,IF(CI16=0,1,CK16/CI16))</f>
        <v>-6.9297700435052831E-2</v>
      </c>
      <c r="CM16" s="73">
        <f>+DK16</f>
        <v>379</v>
      </c>
      <c r="CN16" s="73">
        <f ca="1">OFFSET(DK16,0,14,1,1)</f>
        <v>376</v>
      </c>
      <c r="CO16" s="73">
        <f ca="1">SUM(CN16-CM16)</f>
        <v>-3</v>
      </c>
      <c r="CP16" s="19">
        <f ca="1">IF(CO16=0,0,IF(CM16=0,1,CO16/CM16))</f>
        <v>-7.9155672823219003E-3</v>
      </c>
      <c r="CQ16" s="73">
        <f>SUMIF($C$6:CP$6,CQ$5,$C16:CP16)</f>
        <v>6815</v>
      </c>
      <c r="CR16" s="73">
        <f ca="1">SUMIF($C$6:CQ$6,CR$5,$C16:CQ16)</f>
        <v>6366</v>
      </c>
      <c r="CS16" s="73">
        <f ca="1">SUM(CR16-CQ16)</f>
        <v>-449</v>
      </c>
      <c r="CT16" s="19">
        <f ca="1">IF(CS16=0,0,IF(CQ16=0,1,CS16/CQ16))</f>
        <v>-6.5884079236977255E-2</v>
      </c>
      <c r="CW16" t="s">
        <v>10</v>
      </c>
      <c r="CX16" t="s">
        <v>8</v>
      </c>
      <c r="CY16" s="7"/>
      <c r="CZ16" s="74">
        <f>SUMIF(BWB!$A$129:$A$134,'2010-2011'!CZ$7,BWB!D$129:D$134)</f>
        <v>425</v>
      </c>
      <c r="DA16" s="74">
        <f>SUMIF(BWB!$A$129:$A$134,'2010-2011'!DA$7,BWB!E$129:E$134)</f>
        <v>377</v>
      </c>
      <c r="DB16" s="74">
        <f>SUMIF(BWB!$A$129:$A$134,'2010-2011'!DB$7,BWB!F$129:F$134)</f>
        <v>395</v>
      </c>
      <c r="DC16" s="74">
        <f>SUMIF(BWB!$A$129:$A$134,'2010-2011'!DC$7,BWB!G$129:G$134)</f>
        <v>490</v>
      </c>
      <c r="DD16" s="74">
        <f>SUMIF(BWB!$A$129:$A$134,'2010-2011'!DD$7,BWB!H$129:H$134)</f>
        <v>682</v>
      </c>
      <c r="DE16" s="74">
        <f>SUMIF(BWB!$A$129:$A$134,'2010-2011'!DE$7,BWB!I$129:I$134)</f>
        <v>739</v>
      </c>
      <c r="DF16" s="74">
        <f>SUMIF(BWB!$A$129:$A$134,'2010-2011'!DF$7,BWB!J$129:J$134)</f>
        <v>704</v>
      </c>
      <c r="DG16" s="74">
        <f>SUMIF(BWB!$A$129:$A$134,'2010-2011'!DG$7,BWB!K$129:K$134)</f>
        <v>556</v>
      </c>
      <c r="DH16" s="74">
        <f>SUMIF(BWB!$A$129:$A$134,'2010-2011'!DH$7,BWB!L$129:L$134)</f>
        <v>652</v>
      </c>
      <c r="DI16" s="74">
        <f>SUMIF(BWB!$A$129:$A$134,'2010-2011'!DI$7,BWB!M$129:M$134)</f>
        <v>694</v>
      </c>
      <c r="DJ16" s="74">
        <f>SUMIF(BWB!$A$129:$A$134,'2010-2011'!DJ$7,BWB!N$129:N$134)</f>
        <v>722</v>
      </c>
      <c r="DK16" s="74">
        <f>SUMIF(BWB!$A$129:$A$134,'2010-2011'!DK$7,BWB!O$129:O$134)</f>
        <v>379</v>
      </c>
      <c r="DN16" s="74">
        <f>SUMIF(BWB!$A$129:$A$134,'2010-2011'!DN$7,BWB!D$129:D$134)</f>
        <v>345</v>
      </c>
      <c r="DO16" s="74">
        <f>SUMIF(BWB!$A$129:$A$134,'2010-2011'!DO$7,BWB!E$129:E$134)</f>
        <v>323</v>
      </c>
      <c r="DP16" s="74">
        <f>SUMIF(BWB!$A$129:$A$134,'2010-2011'!DP$7,BWB!F$129:F$134)</f>
        <v>484</v>
      </c>
      <c r="DQ16" s="74">
        <f>SUMIF(BWB!$A$129:$A$134,'2010-2011'!DQ$7,BWB!G$129:G$134)</f>
        <v>480</v>
      </c>
      <c r="DR16" s="74">
        <f>SUMIF(BWB!$A$129:$A$134,'2010-2011'!DR$7,BWB!H$129:H$134)</f>
        <v>688</v>
      </c>
      <c r="DS16" s="74">
        <f>SUMIF(BWB!$A$129:$A$134,'2010-2011'!DS$7,BWB!I$129:I$134)</f>
        <v>726</v>
      </c>
      <c r="DT16" s="74">
        <f>SUMIF(BWB!$A$129:$A$134,'2010-2011'!DT$7,BWB!J$129:J$134)</f>
        <v>575</v>
      </c>
      <c r="DU16" s="74">
        <f>SUMIF(BWB!$A$129:$A$134,'2010-2011'!DU$7,BWB!K$129:K$134)</f>
        <v>627</v>
      </c>
      <c r="DV16" s="74">
        <f>SUMIF(BWB!$A$129:$A$134,'2010-2011'!DV$7,BWB!L$129:L$134)</f>
        <v>564</v>
      </c>
      <c r="DW16" s="74">
        <f>SUMIF(BWB!$A$129:$A$134,'2010-2011'!DW$7,BWB!M$129:M$134)</f>
        <v>610</v>
      </c>
      <c r="DX16" s="74">
        <f>SUMIF(BWB!$A$129:$A$134,'2010-2011'!DX$7,BWB!N$129:N$134)</f>
        <v>568</v>
      </c>
      <c r="DY16" s="74">
        <f>SUMIF(BWB!$A$129:$A$134,'2010-2011'!DY$7,BWB!O$129:O$134)</f>
        <v>376</v>
      </c>
    </row>
    <row r="17" spans="1:130" s="7" customFormat="1">
      <c r="A17" s="75"/>
      <c r="B17" s="24" t="s">
        <v>9</v>
      </c>
      <c r="C17" s="12">
        <f>+SUM(C14:C16)</f>
        <v>317453</v>
      </c>
      <c r="D17" s="86">
        <f ca="1">+SUM(D14:D16)</f>
        <v>336193</v>
      </c>
      <c r="E17" s="12">
        <f ca="1">SUM(E14:E16)</f>
        <v>18740</v>
      </c>
      <c r="F17" s="13">
        <f ca="1">IF(E17=0,0,IF(C17=0,1,E17/C17))</f>
        <v>5.9032360695914041E-2</v>
      </c>
      <c r="G17" s="12">
        <f>SUM(G14:G16)</f>
        <v>317453</v>
      </c>
      <c r="H17" s="86">
        <f ca="1">SUM(H14:H16)</f>
        <v>336193</v>
      </c>
      <c r="I17" s="12">
        <f ca="1">SUM(I14:I16)</f>
        <v>18740</v>
      </c>
      <c r="J17" s="13">
        <f ca="1">IF(I17=0,0,IF(G17=0,1,I17/G17))</f>
        <v>5.9032360695914041E-2</v>
      </c>
      <c r="K17" s="12">
        <f>+SUM(K14:K16)</f>
        <v>299909</v>
      </c>
      <c r="L17" s="86">
        <f ca="1">+SUM(L14:L16)</f>
        <v>316164</v>
      </c>
      <c r="M17" s="12">
        <f ca="1">SUM(M14:M16)</f>
        <v>16255</v>
      </c>
      <c r="N17" s="13">
        <f ca="1">IF(M17=0,0,IF(K17=0,1,M17/K17))</f>
        <v>5.4199773931425867E-2</v>
      </c>
      <c r="O17" s="12">
        <f>SUM(O14:O16)</f>
        <v>617362</v>
      </c>
      <c r="P17" s="86">
        <f ca="1">SUM(P14:P16)</f>
        <v>652357</v>
      </c>
      <c r="Q17" s="12">
        <f ca="1">SUM(Q14:Q16)</f>
        <v>34995</v>
      </c>
      <c r="R17" s="13">
        <f ca="1">IF(Q17=0,0,IF(O17=0,1,Q17/O17))</f>
        <v>5.6684732782386997E-2</v>
      </c>
      <c r="S17" s="12">
        <f>+SUM(S14:S16)</f>
        <v>381899</v>
      </c>
      <c r="T17" s="86">
        <f ca="1">+SUM(T14:T16)</f>
        <v>401721</v>
      </c>
      <c r="U17" s="12">
        <f ca="1">SUM(U14:U16)</f>
        <v>19822</v>
      </c>
      <c r="V17" s="13">
        <f ca="1">IF(U17=0,0,IF(S17=0,1,U17/S17))</f>
        <v>5.1903775605592055E-2</v>
      </c>
      <c r="W17" s="12">
        <f>SUM(W14:W16)</f>
        <v>999261</v>
      </c>
      <c r="X17" s="86">
        <f ca="1">SUM(X14:X16)</f>
        <v>1054078</v>
      </c>
      <c r="Y17" s="12">
        <f ca="1">SUM(Y14:Y16)</f>
        <v>54817</v>
      </c>
      <c r="Z17" s="13">
        <f ca="1">IF(Y17=0,0,IF(W17=0,1,Y17/W17))</f>
        <v>5.4857539721854448E-2</v>
      </c>
      <c r="AA17" s="12">
        <f>+SUM(AA14:AA16)</f>
        <v>386804</v>
      </c>
      <c r="AB17" s="86">
        <f ca="1">+SUM(AB14:AB16)</f>
        <v>418152</v>
      </c>
      <c r="AC17" s="12">
        <f ca="1">SUM(AC14:AC16)</f>
        <v>31348</v>
      </c>
      <c r="AD17" s="13">
        <f ca="1">IF(AC17=0,0,IF(AA17=0,1,AC17/AA17))</f>
        <v>8.1043629331651171E-2</v>
      </c>
      <c r="AE17" s="12">
        <f>SUM(AE14:AE16)</f>
        <v>1386065</v>
      </c>
      <c r="AF17" s="86">
        <f ca="1">SUM(AF14:AF16)</f>
        <v>1472230</v>
      </c>
      <c r="AG17" s="12">
        <f ca="1">SUM(AG14:AG16)</f>
        <v>86165</v>
      </c>
      <c r="AH17" s="13">
        <f ca="1">IF(AG17=0,0,IF(AE17=0,1,AG17/AE17))</f>
        <v>6.2165194272995855E-2</v>
      </c>
      <c r="AI17" s="12">
        <f>+SUM(AI14:AI16)</f>
        <v>411715</v>
      </c>
      <c r="AJ17" s="86">
        <f ca="1">+SUM(AJ14:AJ16)</f>
        <v>447486</v>
      </c>
      <c r="AK17" s="12">
        <f ca="1">SUM(AK14:AK16)</f>
        <v>35771</v>
      </c>
      <c r="AL17" s="13">
        <f ca="1">IF(AK17=0,0,IF(AI17=0,1,AK17/AI17))</f>
        <v>8.6882916580644384E-2</v>
      </c>
      <c r="AM17" s="12">
        <f>SUM(AM14:AM16)</f>
        <v>1797780</v>
      </c>
      <c r="AN17" s="86">
        <f ca="1">SUM(AN14:AN16)</f>
        <v>1919716</v>
      </c>
      <c r="AO17" s="12">
        <f ca="1">SUM(AO14:AO16)</f>
        <v>121936</v>
      </c>
      <c r="AP17" s="13">
        <f ca="1">IF(AO17=0,0,IF(AM17=0,1,AO17/AM17))</f>
        <v>6.7825874133653735E-2</v>
      </c>
      <c r="AQ17" s="12">
        <f>+SUM(AQ14:AQ16)</f>
        <v>424468</v>
      </c>
      <c r="AR17" s="86">
        <f ca="1">+SUM(AR14:AR16)</f>
        <v>459530</v>
      </c>
      <c r="AS17" s="12">
        <f ca="1">SUM(AS14:AS16)</f>
        <v>35062</v>
      </c>
      <c r="AT17" s="13">
        <f ca="1">IF(AS17=0,0,IF(AQ17=0,1,AS17/AQ17))</f>
        <v>8.2602222075633502E-2</v>
      </c>
      <c r="AU17" s="12">
        <f>SUM(AU14:AU16)</f>
        <v>2222248</v>
      </c>
      <c r="AV17" s="86">
        <f ca="1">SUM(AV14:AV16)</f>
        <v>2379246</v>
      </c>
      <c r="AW17" s="12">
        <f ca="1">SUM(AW14:AW16)</f>
        <v>156998</v>
      </c>
      <c r="AX17" s="13">
        <f ca="1">IF(AW17=0,0,IF(AU17=0,1,AW17/AU17))</f>
        <v>7.0648280479946438E-2</v>
      </c>
      <c r="AY17" s="12">
        <f>+SUM(AY14:AY16)</f>
        <v>465685</v>
      </c>
      <c r="AZ17" s="86">
        <f ca="1">+SUM(AZ14:AZ16)</f>
        <v>507075</v>
      </c>
      <c r="BA17" s="12">
        <f ca="1">SUM(BA14:BA16)</f>
        <v>41390</v>
      </c>
      <c r="BB17" s="13">
        <f ca="1">IF(BA17=0,0,IF(AY17=0,1,BA17/AY17))</f>
        <v>8.8879822197408115E-2</v>
      </c>
      <c r="BC17" s="12">
        <f>SUM(BC14:BC16)</f>
        <v>2687933</v>
      </c>
      <c r="BD17" s="86">
        <f ca="1">SUM(BD14:BD16)</f>
        <v>2886321</v>
      </c>
      <c r="BE17" s="12">
        <f ca="1">SUM(BE14:BE16)</f>
        <v>198388</v>
      </c>
      <c r="BF17" s="13">
        <f ca="1">IF(BE17=0,0,IF(BC17=0,1,BE17/BC17))</f>
        <v>7.3806899204704873E-2</v>
      </c>
      <c r="BG17" s="12">
        <f>+SUM(BG14:BG16)</f>
        <v>481449</v>
      </c>
      <c r="BH17" s="86">
        <f ca="1">+SUM(BH14:BH16)</f>
        <v>531457</v>
      </c>
      <c r="BI17" s="12">
        <f ca="1">SUM(BI14:BI16)</f>
        <v>50008</v>
      </c>
      <c r="BJ17" s="13">
        <f ca="1">IF(BI17=0,0,IF(BG17=0,1,BI17/BG17))</f>
        <v>0.10386977644568791</v>
      </c>
      <c r="BK17" s="12">
        <f>SUM(BK14:BK16)</f>
        <v>3169382</v>
      </c>
      <c r="BL17" s="86">
        <f ca="1">SUM(BL14:BL16)</f>
        <v>3417778</v>
      </c>
      <c r="BM17" s="12">
        <f ca="1">SUM(BM14:BM16)</f>
        <v>248396</v>
      </c>
      <c r="BN17" s="13">
        <f ca="1">IF(BM17=0,0,IF(BK17=0,1,BM17/BK17))</f>
        <v>7.8373638772479937E-2</v>
      </c>
      <c r="BO17" s="12">
        <f>+SUM(BO14:BO16)</f>
        <v>413463</v>
      </c>
      <c r="BP17" s="86">
        <f ca="1">+SUM(BP14:BP16)</f>
        <v>444956</v>
      </c>
      <c r="BQ17" s="12">
        <f ca="1">SUM(BQ14:BQ16)</f>
        <v>31493</v>
      </c>
      <c r="BR17" s="13">
        <f ca="1">IF(BQ17=0,0,IF(BO17=0,1,BQ17/BO17))</f>
        <v>7.6168847031052353E-2</v>
      </c>
      <c r="BS17" s="12">
        <f>SUM(BS14:BS16)</f>
        <v>3582845</v>
      </c>
      <c r="BT17" s="86">
        <f ca="1">SUM(BT14:BT16)</f>
        <v>3862734</v>
      </c>
      <c r="BU17" s="12">
        <f ca="1">SUM(BU14:BU16)</f>
        <v>279889</v>
      </c>
      <c r="BV17" s="13">
        <f ca="1">IF(BU17=0,0,IF(BS17=0,1,BU17/BS17))</f>
        <v>7.8119204152007696E-2</v>
      </c>
      <c r="BW17" s="12">
        <f>+SUM(BW14:BW16)</f>
        <v>416821</v>
      </c>
      <c r="BX17" s="86">
        <f ca="1">+SUM(BX14:BX16)</f>
        <v>439221</v>
      </c>
      <c r="BY17" s="12">
        <f ca="1">SUM(BY14:BY16)</f>
        <v>22400</v>
      </c>
      <c r="BZ17" s="13">
        <f ca="1">IF(BY17=0,0,IF(BW17=0,1,BY17/BW17))</f>
        <v>5.3740094668934625E-2</v>
      </c>
      <c r="CA17" s="12">
        <f>SUM(CA14:CA16)</f>
        <v>3999666</v>
      </c>
      <c r="CB17" s="86">
        <f ca="1">SUM(CB14:CB16)</f>
        <v>4301955</v>
      </c>
      <c r="CC17" s="12">
        <f ca="1">SUM(CC14:CC16)</f>
        <v>302289</v>
      </c>
      <c r="CD17" s="13">
        <f ca="1">IF(CC17=0,0,IF(CA17=0,1,CC17/CA17))</f>
        <v>7.5578560809827625E-2</v>
      </c>
      <c r="CE17" s="12">
        <f>+SUM(CE14:CE16)</f>
        <v>405030</v>
      </c>
      <c r="CF17" s="86">
        <f ca="1">+SUM(CF14:CF16)</f>
        <v>411638</v>
      </c>
      <c r="CG17" s="12">
        <f ca="1">SUM(CG14:CG16)</f>
        <v>6608</v>
      </c>
      <c r="CH17" s="13">
        <f ca="1">IF(CG17=0,0,IF(CE17=0,1,CG17/CE17))</f>
        <v>1.6314840875984494E-2</v>
      </c>
      <c r="CI17" s="12">
        <f>SUM(CI14:CI16)</f>
        <v>4404696</v>
      </c>
      <c r="CJ17" s="86">
        <f ca="1">SUM(CJ14:CJ16)</f>
        <v>4713593</v>
      </c>
      <c r="CK17" s="12">
        <f ca="1">SUM(CK14:CK16)</f>
        <v>308897</v>
      </c>
      <c r="CL17" s="13">
        <f ca="1">IF(CK17=0,0,IF(CI17=0,1,CK17/CI17))</f>
        <v>7.0129016849289946E-2</v>
      </c>
      <c r="CM17" s="12">
        <f>+SUM(CM14:CM16)</f>
        <v>342331</v>
      </c>
      <c r="CN17" s="86">
        <f ca="1">+SUM(CN14:CN16)</f>
        <v>406486</v>
      </c>
      <c r="CO17" s="12">
        <f ca="1">SUM(CO14:CO16)</f>
        <v>64155</v>
      </c>
      <c r="CP17" s="13">
        <f ca="1">IF(CO17=0,0,IF(CM17=0,1,CO17/CM17))</f>
        <v>0.18740634064691775</v>
      </c>
      <c r="CQ17" s="12">
        <f>SUM(CQ14:CQ16)</f>
        <v>4747027</v>
      </c>
      <c r="CR17" s="86">
        <f ca="1">SUM(CR14:CR16)</f>
        <v>5120079</v>
      </c>
      <c r="CS17" s="12">
        <f ca="1">SUM(CS14:CS16)</f>
        <v>373052</v>
      </c>
      <c r="CT17" s="13">
        <f ca="1">IF(CS17=0,0,IF(CQ17=0,1,CS17/CQ17))</f>
        <v>7.8586450003338928E-2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290557</v>
      </c>
      <c r="D19" s="73">
        <f ca="1">OFFSET(CZ19,0,14,1,1)</f>
        <v>281330</v>
      </c>
      <c r="E19" s="18">
        <f ca="1">SUM(D19-C19)</f>
        <v>-9227</v>
      </c>
      <c r="F19" s="19">
        <f ca="1">IF(E19=0,0,IF(C19=0,1,E19/C19))</f>
        <v>-3.175624748328211E-2</v>
      </c>
      <c r="G19" s="18">
        <f>SUMIF($C$6:F$6,G$5,$C19:F19)</f>
        <v>290557</v>
      </c>
      <c r="H19" s="73">
        <f ca="1">SUMIF($C$6:G$6,H$5,$C19:G19)</f>
        <v>281330</v>
      </c>
      <c r="I19" s="18">
        <f ca="1">SUM(H19-G19)</f>
        <v>-9227</v>
      </c>
      <c r="J19" s="19">
        <f ca="1">IF(I19=0,0,IF(G19=0,1,I19/G19))</f>
        <v>-3.175624748328211E-2</v>
      </c>
      <c r="K19" s="18">
        <f>+DA19</f>
        <v>260065</v>
      </c>
      <c r="L19" s="73">
        <f ca="1">OFFSET(DA19,0,14,1,1)</f>
        <v>252410</v>
      </c>
      <c r="M19" s="18">
        <f ca="1">SUM(L19-K19)</f>
        <v>-7655</v>
      </c>
      <c r="N19" s="19">
        <f ca="1">IF(M19=0,0,IF(K19=0,1,M19/K19))</f>
        <v>-2.9434948955068926E-2</v>
      </c>
      <c r="O19" s="18">
        <f>SUMIF($C$6:N$6,O$5,$C19:N19)</f>
        <v>550622</v>
      </c>
      <c r="P19" s="73">
        <f ca="1">SUMIF($C$6:O$6,P$5,$C19:O19)</f>
        <v>533740</v>
      </c>
      <c r="Q19" s="18">
        <f ca="1">SUM(P19-O19)</f>
        <v>-16882</v>
      </c>
      <c r="R19" s="19">
        <f ca="1">IF(Q19=0,0,IF(O19=0,1,Q19/O19))</f>
        <v>-3.0659871926657489E-2</v>
      </c>
      <c r="S19" s="18">
        <f>+DB19</f>
        <v>308051</v>
      </c>
      <c r="T19" s="73">
        <f ca="1">OFFSET(DB19,0,14,1,1)</f>
        <v>307412</v>
      </c>
      <c r="U19" s="18">
        <f ca="1">SUM(T19-S19)</f>
        <v>-639</v>
      </c>
      <c r="V19" s="19">
        <f ca="1">IF(U19=0,0,IF(S19=0,1,U19/S19))</f>
        <v>-2.0743318476486037E-3</v>
      </c>
      <c r="W19" s="18">
        <f>SUMIF($C$6:V$6,W$5,$C19:V19)</f>
        <v>858673</v>
      </c>
      <c r="X19" s="73">
        <f ca="1">SUMIF($C$6:W$6,X$5,$C19:W19)</f>
        <v>841152</v>
      </c>
      <c r="Y19" s="18">
        <f ca="1">SUM(X19-W19)</f>
        <v>-17521</v>
      </c>
      <c r="Z19" s="19">
        <f ca="1">IF(Y19=0,0,IF(W19=0,1,Y19/W19))</f>
        <v>-2.040474080354221E-2</v>
      </c>
      <c r="AA19" s="18">
        <f>+DC19</f>
        <v>282707</v>
      </c>
      <c r="AB19" s="73">
        <f ca="1">OFFSET(DC19,0,14,1,1)</f>
        <v>306513</v>
      </c>
      <c r="AC19" s="18">
        <f ca="1">SUM(AB19-AA19)</f>
        <v>23806</v>
      </c>
      <c r="AD19" s="19">
        <f ca="1">IF(AC19=0,0,IF(AA19=0,1,AC19/AA19))</f>
        <v>8.4207324190769955E-2</v>
      </c>
      <c r="AE19" s="18">
        <f>SUMIF($C$6:AD$6,AE$5,$C19:AD19)</f>
        <v>1141380</v>
      </c>
      <c r="AF19" s="73">
        <f ca="1">SUMIF($C$6:AE$6,AF$5,$C19:AE19)</f>
        <v>1147665</v>
      </c>
      <c r="AG19" s="18">
        <f ca="1">SUM(AF19-AE19)</f>
        <v>6285</v>
      </c>
      <c r="AH19" s="19">
        <f ca="1">IF(AG19=0,0,IF(AE19=0,1,AG19/AE19))</f>
        <v>5.5064921410923617E-3</v>
      </c>
      <c r="AI19" s="18">
        <f>+DD19</f>
        <v>271265</v>
      </c>
      <c r="AJ19" s="73">
        <f ca="1">OFFSET(DD19,0,14,1,1)</f>
        <v>308781</v>
      </c>
      <c r="AK19" s="18">
        <f ca="1">SUM(AJ19-AI19)</f>
        <v>37516</v>
      </c>
      <c r="AL19" s="19">
        <f ca="1">IF(AK19=0,0,IF(AI19=0,1,AK19/AI19))</f>
        <v>0.13830018616482037</v>
      </c>
      <c r="AM19" s="18">
        <f>SUMIF($C$6:AL$6,AM$5,$C19:AL19)</f>
        <v>1412645</v>
      </c>
      <c r="AN19" s="73">
        <f ca="1">SUMIF($C$6:AM$6,AN$5,$C19:AM19)</f>
        <v>1456446</v>
      </c>
      <c r="AO19" s="18">
        <f ca="1">SUM(AN19-AM19)</f>
        <v>43801</v>
      </c>
      <c r="AP19" s="19">
        <f ca="1">IF(AO19=0,0,IF(AM19=0,1,AO19/AM19))</f>
        <v>3.1006374566858622E-2</v>
      </c>
      <c r="AQ19" s="18">
        <f>+DE19</f>
        <v>273088</v>
      </c>
      <c r="AR19" s="73">
        <f ca="1">OFFSET(DE19,0,14,1,1)</f>
        <v>308241</v>
      </c>
      <c r="AS19" s="18">
        <f ca="1">SUM(AR19-AQ19)</f>
        <v>35153</v>
      </c>
      <c r="AT19" s="19">
        <f ca="1">IF(AS19=0,0,IF(AQ19=0,1,AS19/AQ19))</f>
        <v>0.12872407429107102</v>
      </c>
      <c r="AU19" s="18">
        <f>SUMIF($C$6:AT$6,AU$5,$C19:AT19)</f>
        <v>1685733</v>
      </c>
      <c r="AV19" s="73">
        <f ca="1">SUMIF($C$6:AU$6,AV$5,$C19:AU19)</f>
        <v>1764687</v>
      </c>
      <c r="AW19" s="18">
        <f ca="1">SUM(AV19-AU19)</f>
        <v>78954</v>
      </c>
      <c r="AX19" s="19">
        <f ca="1">IF(AW19=0,0,IF(AU19=0,1,AW19/AU19))</f>
        <v>4.6836598678438403E-2</v>
      </c>
      <c r="AY19" s="18">
        <f>+DF19</f>
        <v>299888</v>
      </c>
      <c r="AZ19" s="73">
        <f ca="1">OFFSET(DF19,0,14,1,1)</f>
        <v>320075</v>
      </c>
      <c r="BA19" s="18">
        <f ca="1">SUM(AZ19-AY19)</f>
        <v>20187</v>
      </c>
      <c r="BB19" s="19">
        <f ca="1">IF(BA19=0,0,IF(AY19=0,1,BA19/AY19))</f>
        <v>6.7315130982233365E-2</v>
      </c>
      <c r="BC19" s="18">
        <f>SUMIF($C$6:BB$6,BC$5,$C19:BB19)</f>
        <v>1985621</v>
      </c>
      <c r="BD19" s="73">
        <f ca="1">SUMIF($C$6:BC$6,BD$5,$C19:BC19)</f>
        <v>2084762</v>
      </c>
      <c r="BE19" s="18">
        <f ca="1">SUM(BD19-BC19)</f>
        <v>99141</v>
      </c>
      <c r="BF19" s="19">
        <f ca="1">IF(BE19=0,0,IF(BC19=0,1,BE19/BC19))</f>
        <v>4.9929467909535605E-2</v>
      </c>
      <c r="BG19" s="18">
        <f>+DG19</f>
        <v>310273</v>
      </c>
      <c r="BH19" s="73">
        <f ca="1">OFFSET(DG19,0,14,1,1)</f>
        <v>341013</v>
      </c>
      <c r="BI19" s="18">
        <f ca="1">SUM(BH19-BG19)</f>
        <v>30740</v>
      </c>
      <c r="BJ19" s="19">
        <f ca="1">IF(BI19=0,0,IF(BG19=0,1,BI19/BG19))</f>
        <v>9.9074041247546513E-2</v>
      </c>
      <c r="BK19" s="18">
        <f>SUMIF($C$6:BJ$6,BK$5,$C19:BJ19)</f>
        <v>2295894</v>
      </c>
      <c r="BL19" s="73">
        <f ca="1">SUMIF($C$6:BK$6,BL$5,$C19:BK19)</f>
        <v>2425775</v>
      </c>
      <c r="BM19" s="18">
        <f ca="1">SUM(BL19-BK19)</f>
        <v>129881</v>
      </c>
      <c r="BN19" s="19">
        <f ca="1">IF(BM19=0,0,IF(BK19=0,1,BM19/BK19))</f>
        <v>5.6570991517901091E-2</v>
      </c>
      <c r="BO19" s="18">
        <f>+DH19</f>
        <v>298920</v>
      </c>
      <c r="BP19" s="73">
        <f ca="1">OFFSET(DH19,0,14,1,1)</f>
        <v>311302</v>
      </c>
      <c r="BQ19" s="18">
        <f ca="1">SUM(BP19-BO19)</f>
        <v>12382</v>
      </c>
      <c r="BR19" s="19">
        <f ca="1">IF(BQ19=0,0,IF(BO19=0,1,BQ19/BO19))</f>
        <v>4.1422454168339354E-2</v>
      </c>
      <c r="BS19" s="18">
        <f>SUMIF($C$6:BR$6,BS$5,$C19:BR19)</f>
        <v>2594814</v>
      </c>
      <c r="BT19" s="73">
        <f ca="1">SUMIF($C$6:BS$6,BT$5,$C19:BS19)</f>
        <v>2737077</v>
      </c>
      <c r="BU19" s="18">
        <f ca="1">SUM(BT19-BS19)</f>
        <v>142263</v>
      </c>
      <c r="BV19" s="19">
        <f ca="1">IF(BU19=0,0,IF(BS19=0,1,BU19/BS19))</f>
        <v>5.4825895035251079E-2</v>
      </c>
      <c r="BW19" s="18">
        <f>+DI19</f>
        <v>306727</v>
      </c>
      <c r="BX19" s="73">
        <f ca="1">OFFSET(DI19,0,14,1,1)</f>
        <v>324709</v>
      </c>
      <c r="BY19" s="18">
        <f ca="1">SUM(BX19-BW19)</f>
        <v>17982</v>
      </c>
      <c r="BZ19" s="19">
        <f ca="1">IF(BY19=0,0,IF(BW19=0,1,BY19/BW19))</f>
        <v>5.862542260707404E-2</v>
      </c>
      <c r="CA19" s="18">
        <f>SUMIF($C$6:BZ$6,CA$5,$C19:BZ19)</f>
        <v>2901541</v>
      </c>
      <c r="CB19" s="73">
        <f ca="1">SUMIF($C$6:CA$6,CB$5,$C19:CA19)</f>
        <v>3061786</v>
      </c>
      <c r="CC19" s="18">
        <f ca="1">SUM(CB19-CA19)</f>
        <v>160245</v>
      </c>
      <c r="CD19" s="19">
        <f ca="1">IF(CC19=0,0,IF(CA19=0,1,CC19/CA19))</f>
        <v>5.5227549774412979E-2</v>
      </c>
      <c r="CE19" s="18">
        <f>+DJ19</f>
        <v>296126</v>
      </c>
      <c r="CF19" s="73">
        <f ca="1">OFFSET(DJ19,0,14,1,1)</f>
        <v>312407</v>
      </c>
      <c r="CG19" s="18">
        <f ca="1">SUM(CF19-CE19)</f>
        <v>16281</v>
      </c>
      <c r="CH19" s="19">
        <f ca="1">IF(CG19=0,0,IF(CE19=0,1,CG19/CE19))</f>
        <v>5.4979974740482093E-2</v>
      </c>
      <c r="CI19" s="18">
        <f>SUMIF($C$6:CH$6,CI$5,$C19:CH19)</f>
        <v>3197667</v>
      </c>
      <c r="CJ19" s="73">
        <f ca="1">SUMIF($C$6:CI$6,CJ$5,$C19:CI19)</f>
        <v>3374193</v>
      </c>
      <c r="CK19" s="18">
        <f ca="1">SUM(CJ19-CI19)</f>
        <v>176526</v>
      </c>
      <c r="CL19" s="19">
        <f ca="1">IF(CK19=0,0,IF(CI19=0,1,CK19/CI19))</f>
        <v>5.5204622620179021E-2</v>
      </c>
      <c r="CM19" s="18">
        <f>+DK19</f>
        <v>306850</v>
      </c>
      <c r="CN19" s="73">
        <f ca="1">OFFSET(DK19,0,14,1,1)</f>
        <v>322442</v>
      </c>
      <c r="CO19" s="18">
        <f ca="1">SUM(CN19-CM19)</f>
        <v>15592</v>
      </c>
      <c r="CP19" s="19">
        <f ca="1">IF(CO19=0,0,IF(CM19=0,1,CO19/CM19))</f>
        <v>5.0813100863614145E-2</v>
      </c>
      <c r="CQ19" s="18">
        <f>SUMIF($C$6:CP$6,CQ$5,$C19:CP19)</f>
        <v>3504517</v>
      </c>
      <c r="CR19" s="73">
        <f ca="1">SUMIF($C$6:CQ$6,CR$5,$C19:CQ19)</f>
        <v>3696635</v>
      </c>
      <c r="CS19" s="18">
        <f ca="1">SUM(CR19-CQ19)</f>
        <v>192118</v>
      </c>
      <c r="CT19" s="19">
        <f ca="1">IF(CS19=0,0,IF(CQ19=0,1,CS19/CQ19))</f>
        <v>5.4820107877918696E-2</v>
      </c>
      <c r="CW19" t="s">
        <v>11</v>
      </c>
      <c r="CX19" t="s">
        <v>6</v>
      </c>
      <c r="CZ19" s="74">
        <f>SUMIF(DWT!$A$93:$A$98,'2010-2011'!CZ$7,DWT!D$93:D$98)</f>
        <v>290557</v>
      </c>
      <c r="DA19" s="74">
        <f>SUMIF(DWT!$A$93:$A$98,'2010-2011'!DA$7,DWT!E$93:E$98)</f>
        <v>260065</v>
      </c>
      <c r="DB19" s="74">
        <f>SUMIF(DWT!$A$93:$A$98,'2010-2011'!DB$7,DWT!F$93:F$98)</f>
        <v>308051</v>
      </c>
      <c r="DC19" s="74">
        <f>SUMIF(DWT!$A$93:$A$98,'2010-2011'!DC$7,DWT!G$93:G$98)</f>
        <v>282707</v>
      </c>
      <c r="DD19" s="74">
        <f>SUMIF(DWT!$A$93:$A$98,'2010-2011'!DD$7,DWT!H$93:H$98)</f>
        <v>271265</v>
      </c>
      <c r="DE19" s="74">
        <f>SUMIF(DWT!$A$93:$A$98,'2010-2011'!DE$7,DWT!I$93:I$98)</f>
        <v>273088</v>
      </c>
      <c r="DF19" s="74">
        <f>SUMIF(DWT!$A$93:$A$98,'2010-2011'!DF$7,DWT!J$93:J$98)</f>
        <v>299888</v>
      </c>
      <c r="DG19" s="74">
        <f>SUMIF(DWT!$A$93:$A$98,'2010-2011'!DG$7,DWT!K$93:K$98)</f>
        <v>310273</v>
      </c>
      <c r="DH19" s="74">
        <f>SUMIF(DWT!$A$93:$A$98,'2010-2011'!DH$7,DWT!L$93:L$98)</f>
        <v>298920</v>
      </c>
      <c r="DI19" s="74">
        <f>SUMIF(DWT!$A$93:$A$98,'2010-2011'!DI$7,DWT!M$93:M$98)</f>
        <v>306727</v>
      </c>
      <c r="DJ19" s="74">
        <f>SUMIF(DWT!$A$93:$A$98,'2010-2011'!DJ$7,DWT!N$93:N$98)</f>
        <v>296126</v>
      </c>
      <c r="DK19" s="74">
        <f>SUMIF(DWT!$A$93:$A$98,'2010-2011'!DK$7,DWT!O$93:O$98)</f>
        <v>306850</v>
      </c>
      <c r="DN19" s="74">
        <f>SUMIF(DWT!$A$93:$A$98,'2010-2011'!DN$7,DWT!D$93:D$98)</f>
        <v>281330</v>
      </c>
      <c r="DO19" s="74">
        <f>SUMIF(DWT!$A$93:$A$98,'2010-2011'!DO$7,DWT!E$93:E$98)</f>
        <v>252410</v>
      </c>
      <c r="DP19" s="74">
        <f>SUMIF(DWT!$A$93:$A$98,'2010-2011'!DP$7,DWT!F$93:F$98)</f>
        <v>307412</v>
      </c>
      <c r="DQ19" s="74">
        <f>SUMIF(DWT!$A$93:$A$98,'2010-2011'!DQ$7,DWT!G$93:G$98)</f>
        <v>306513</v>
      </c>
      <c r="DR19" s="74">
        <f>SUMIF(DWT!$A$93:$A$98,'2010-2011'!DR$7,DWT!H$93:H$98)</f>
        <v>308781</v>
      </c>
      <c r="DS19" s="74">
        <f>SUMIF(DWT!$A$93:$A$98,'2010-2011'!DS$7,DWT!I$93:I$98)</f>
        <v>308241</v>
      </c>
      <c r="DT19" s="74">
        <f>SUMIF(DWT!$A$93:$A$98,'2010-2011'!DT$7,DWT!J$93:J$98)</f>
        <v>320075</v>
      </c>
      <c r="DU19" s="74">
        <f>SUMIF(DWT!$A$93:$A$98,'2010-2011'!DU$7,DWT!K$93:K$98)</f>
        <v>341013</v>
      </c>
      <c r="DV19" s="74">
        <f>SUMIF(DWT!$A$93:$A$98,'2010-2011'!DV$7,DWT!L$93:L$98)</f>
        <v>311302</v>
      </c>
      <c r="DW19" s="74">
        <f>SUMIF(DWT!$A$93:$A$98,'2010-2011'!DW$7,DWT!M$93:M$98)</f>
        <v>324709</v>
      </c>
      <c r="DX19" s="74">
        <f>SUMIF(DWT!$A$93:$A$98,'2010-2011'!DX$7,DWT!N$93:N$98)</f>
        <v>312407</v>
      </c>
      <c r="DY19" s="74">
        <f>SUMIF(DWT!$A$93:$A$98,'2010-2011'!DY$7,DWT!O$93:O$98)</f>
        <v>322442</v>
      </c>
    </row>
    <row r="20" spans="1:130">
      <c r="A20" s="84" t="str">
        <f>+CW21</f>
        <v>Detroit-Windsor Tunnel</v>
      </c>
      <c r="B20" s="26" t="s">
        <v>7</v>
      </c>
      <c r="C20" s="18">
        <f>+CZ20</f>
        <v>3924</v>
      </c>
      <c r="D20" s="73">
        <f ca="1">OFFSET(CZ20,0,14,1,1)</f>
        <v>4232</v>
      </c>
      <c r="E20" s="18">
        <f ca="1">SUM(D20-C20)</f>
        <v>308</v>
      </c>
      <c r="F20" s="19">
        <f ca="1">IF(E20=0,0,IF(C20=0,1,E20/C20))</f>
        <v>7.8491335372069315E-2</v>
      </c>
      <c r="G20" s="18">
        <f>SUMIF($C$6:F$6,G$5,$C20:F20)</f>
        <v>3924</v>
      </c>
      <c r="H20" s="73">
        <f ca="1">SUMIF($C$6:G$6,H$5,$C20:G20)</f>
        <v>4232</v>
      </c>
      <c r="I20" s="18">
        <f ca="1">SUM(H20-G20)</f>
        <v>308</v>
      </c>
      <c r="J20" s="19">
        <f ca="1">IF(I20=0,0,IF(G20=0,1,I20/G20))</f>
        <v>7.8491335372069315E-2</v>
      </c>
      <c r="K20" s="18">
        <f>+DA20</f>
        <v>4606</v>
      </c>
      <c r="L20" s="73">
        <f ca="1">OFFSET(DA20,0,14,1,1)</f>
        <v>4925</v>
      </c>
      <c r="M20" s="18">
        <f ca="1">SUM(L20-K20)</f>
        <v>319</v>
      </c>
      <c r="N20" s="19">
        <f ca="1">IF(M20=0,0,IF(K20=0,1,M20/K20))</f>
        <v>6.9257490230134611E-2</v>
      </c>
      <c r="O20" s="18">
        <f>SUMIF($C$6:N$6,O$5,$C20:N20)</f>
        <v>8530</v>
      </c>
      <c r="P20" s="73">
        <f ca="1">SUMIF($C$6:O$6,P$5,$C20:O20)</f>
        <v>9157</v>
      </c>
      <c r="Q20" s="18">
        <f ca="1">SUM(P20-O20)</f>
        <v>627</v>
      </c>
      <c r="R20" s="19">
        <f ca="1">IF(Q20=0,0,IF(O20=0,1,Q20/O20))</f>
        <v>7.3505275498241499E-2</v>
      </c>
      <c r="S20" s="18">
        <f>+DB20</f>
        <v>6719</v>
      </c>
      <c r="T20" s="73">
        <f ca="1">OFFSET(DB20,0,14,1,1)</f>
        <v>5135</v>
      </c>
      <c r="U20" s="18">
        <f ca="1">SUM(T20-S20)</f>
        <v>-1584</v>
      </c>
      <c r="V20" s="19">
        <f ca="1">IF(U20=0,0,IF(S20=0,1,U20/S20))</f>
        <v>-0.23574936746539663</v>
      </c>
      <c r="W20" s="18">
        <f>SUMIF($C$6:V$6,W$5,$C20:V20)</f>
        <v>15249</v>
      </c>
      <c r="X20" s="73">
        <f ca="1">SUMIF($C$6:W$6,X$5,$C20:W20)</f>
        <v>14292</v>
      </c>
      <c r="Y20" s="18">
        <f ca="1">SUM(X20-W20)</f>
        <v>-957</v>
      </c>
      <c r="Z20" s="19">
        <f ca="1">IF(Y20=0,0,IF(W20=0,1,Y20/W20))</f>
        <v>-6.2758213653354322E-2</v>
      </c>
      <c r="AA20" s="18">
        <f>+DC20</f>
        <v>4496</v>
      </c>
      <c r="AB20" s="73">
        <f ca="1">OFFSET(DC20,0,14,1,1)</f>
        <v>3625</v>
      </c>
      <c r="AC20" s="18">
        <f ca="1">SUM(AB20-AA20)</f>
        <v>-871</v>
      </c>
      <c r="AD20" s="19">
        <f ca="1">IF(AC20=0,0,IF(AA20=0,1,AC20/AA20))</f>
        <v>-0.19372775800711745</v>
      </c>
      <c r="AE20" s="18">
        <f>SUMIF($C$6:AD$6,AE$5,$C20:AD20)</f>
        <v>19745</v>
      </c>
      <c r="AF20" s="73">
        <f ca="1">SUMIF($C$6:AE$6,AF$5,$C20:AE20)</f>
        <v>17917</v>
      </c>
      <c r="AG20" s="18">
        <f ca="1">SUM(AF20-AE20)</f>
        <v>-1828</v>
      </c>
      <c r="AH20" s="19">
        <f ca="1">IF(AG20=0,0,IF(AE20=0,1,AG20/AE20))</f>
        <v>-9.2580400101291468E-2</v>
      </c>
      <c r="AI20" s="18">
        <f>+DD20</f>
        <v>4178</v>
      </c>
      <c r="AJ20" s="73">
        <f ca="1">OFFSET(DD20,0,14,1,1)</f>
        <v>3277</v>
      </c>
      <c r="AK20" s="18">
        <f ca="1">SUM(AJ20-AI20)</f>
        <v>-901</v>
      </c>
      <c r="AL20" s="19">
        <f ca="1">IF(AK20=0,0,IF(AI20=0,1,AK20/AI20))</f>
        <v>-0.21565342269028243</v>
      </c>
      <c r="AM20" s="18">
        <f>SUMIF($C$6:AL$6,AM$5,$C20:AL20)</f>
        <v>23923</v>
      </c>
      <c r="AN20" s="73">
        <f ca="1">SUMIF($C$6:AM$6,AN$5,$C20:AM20)</f>
        <v>21194</v>
      </c>
      <c r="AO20" s="18">
        <f ca="1">SUM(AN20-AM20)</f>
        <v>-2729</v>
      </c>
      <c r="AP20" s="19">
        <f ca="1">IF(AO20=0,0,IF(AM20=0,1,AO20/AM20))</f>
        <v>-0.11407432178238515</v>
      </c>
      <c r="AQ20" s="18">
        <f>+DE20</f>
        <v>5350</v>
      </c>
      <c r="AR20" s="73">
        <f ca="1">OFFSET(DE20,0,14,1,1)</f>
        <v>3348</v>
      </c>
      <c r="AS20" s="18">
        <f ca="1">SUM(AR20-AQ20)</f>
        <v>-2002</v>
      </c>
      <c r="AT20" s="19">
        <f ca="1">IF(AS20=0,0,IF(AQ20=0,1,AS20/AQ20))</f>
        <v>-0.3742056074766355</v>
      </c>
      <c r="AU20" s="18">
        <f>SUMIF($C$6:AT$6,AU$5,$C20:AT20)</f>
        <v>29273</v>
      </c>
      <c r="AV20" s="73">
        <f ca="1">SUMIF($C$6:AU$6,AV$5,$C20:AU20)</f>
        <v>24542</v>
      </c>
      <c r="AW20" s="18">
        <f ca="1">SUM(AV20-AU20)</f>
        <v>-4731</v>
      </c>
      <c r="AX20" s="19">
        <f ca="1">IF(AW20=0,0,IF(AU20=0,1,AW20/AU20))</f>
        <v>-0.16161650667850921</v>
      </c>
      <c r="AY20" s="18">
        <f>+DF20</f>
        <v>3782</v>
      </c>
      <c r="AZ20" s="73">
        <f ca="1">OFFSET(DF20,0,14,1,1)</f>
        <v>2867</v>
      </c>
      <c r="BA20" s="18">
        <f ca="1">SUM(AZ20-AY20)</f>
        <v>-915</v>
      </c>
      <c r="BB20" s="19">
        <f ca="1">IF(BA20=0,0,IF(AY20=0,1,BA20/AY20))</f>
        <v>-0.24193548387096775</v>
      </c>
      <c r="BC20" s="18">
        <f>SUMIF($C$6:BB$6,BC$5,$C20:BB20)</f>
        <v>33055</v>
      </c>
      <c r="BD20" s="73">
        <f ca="1">SUMIF($C$6:BC$6,BD$5,$C20:BC20)</f>
        <v>27409</v>
      </c>
      <c r="BE20" s="18">
        <f ca="1">SUM(BD20-BC20)</f>
        <v>-5646</v>
      </c>
      <c r="BF20" s="19">
        <f ca="1">IF(BE20=0,0,IF(BC20=0,1,BE20/BC20))</f>
        <v>-0.17080623203751324</v>
      </c>
      <c r="BG20" s="18">
        <f>+DG20</f>
        <v>5183</v>
      </c>
      <c r="BH20" s="73">
        <f ca="1">OFFSET(DG20,0,14,1,1)</f>
        <v>3622</v>
      </c>
      <c r="BI20" s="18">
        <f ca="1">SUM(BH20-BG20)</f>
        <v>-1561</v>
      </c>
      <c r="BJ20" s="19">
        <f ca="1">IF(BI20=0,0,IF(BG20=0,1,BI20/BG20))</f>
        <v>-0.30117692456106504</v>
      </c>
      <c r="BK20" s="18">
        <f>SUMIF($C$6:BJ$6,BK$5,$C20:BJ20)</f>
        <v>38238</v>
      </c>
      <c r="BL20" s="73">
        <f ca="1">SUMIF($C$6:BK$6,BL$5,$C20:BK20)</f>
        <v>31031</v>
      </c>
      <c r="BM20" s="18">
        <f ca="1">SUM(BL20-BK20)</f>
        <v>-7207</v>
      </c>
      <c r="BN20" s="19">
        <f ca="1">IF(BM20=0,0,IF(BK20=0,1,BM20/BK20))</f>
        <v>-0.18847743082797216</v>
      </c>
      <c r="BO20" s="18">
        <f>+DH20</f>
        <v>5068</v>
      </c>
      <c r="BP20" s="73">
        <f ca="1">OFFSET(DH20,0,14,1,1)</f>
        <v>3382</v>
      </c>
      <c r="BQ20" s="18">
        <f ca="1">SUM(BP20-BO20)</f>
        <v>-1686</v>
      </c>
      <c r="BR20" s="19">
        <f ca="1">IF(BQ20=0,0,IF(BO20=0,1,BQ20/BO20))</f>
        <v>-0.33267561168113652</v>
      </c>
      <c r="BS20" s="18">
        <f>SUMIF($C$6:BR$6,BS$5,$C20:BR20)</f>
        <v>43306</v>
      </c>
      <c r="BT20" s="73">
        <f ca="1">SUMIF($C$6:BS$6,BT$5,$C20:BS20)</f>
        <v>34413</v>
      </c>
      <c r="BU20" s="18">
        <f ca="1">SUM(BT20-BS20)</f>
        <v>-8893</v>
      </c>
      <c r="BV20" s="19">
        <f ca="1">IF(BU20=0,0,IF(BS20=0,1,BU20/BS20))</f>
        <v>-0.20535260702904909</v>
      </c>
      <c r="BW20" s="18">
        <f>+DI20</f>
        <v>4755</v>
      </c>
      <c r="BX20" s="73">
        <f ca="1">OFFSET(DI20,0,14,1,1)</f>
        <v>3433</v>
      </c>
      <c r="BY20" s="18">
        <f ca="1">SUM(BX20-BW20)</f>
        <v>-1322</v>
      </c>
      <c r="BZ20" s="19">
        <f ca="1">IF(BY20=0,0,IF(BW20=0,1,BY20/BW20))</f>
        <v>-0.27802313354363828</v>
      </c>
      <c r="CA20" s="18">
        <f>SUMIF($C$6:BZ$6,CA$5,$C20:BZ20)</f>
        <v>48061</v>
      </c>
      <c r="CB20" s="73">
        <f ca="1">SUMIF($C$6:CA$6,CB$5,$C20:CA20)</f>
        <v>37846</v>
      </c>
      <c r="CC20" s="18">
        <f ca="1">SUM(CB20-CA20)</f>
        <v>-10215</v>
      </c>
      <c r="CD20" s="19">
        <f ca="1">IF(CC20=0,0,IF(CA20=0,1,CC20/CA20))</f>
        <v>-0.21254239404090636</v>
      </c>
      <c r="CE20" s="18">
        <f>+DJ20</f>
        <v>3810</v>
      </c>
      <c r="CF20" s="73">
        <f ca="1">OFFSET(DJ20,0,14,1,1)</f>
        <v>3068</v>
      </c>
      <c r="CG20" s="18">
        <f ca="1">SUM(CF20-CE20)</f>
        <v>-742</v>
      </c>
      <c r="CH20" s="19">
        <f ca="1">IF(CG20=0,0,IF(CE20=0,1,CG20/CE20))</f>
        <v>-0.19475065616797901</v>
      </c>
      <c r="CI20" s="18">
        <f>SUMIF($C$6:CH$6,CI$5,$C20:CH20)</f>
        <v>51871</v>
      </c>
      <c r="CJ20" s="73">
        <f ca="1">SUMIF($C$6:CI$6,CJ$5,$C20:CI20)</f>
        <v>40914</v>
      </c>
      <c r="CK20" s="18">
        <f ca="1">SUM(CJ20-CI20)</f>
        <v>-10957</v>
      </c>
      <c r="CL20" s="19">
        <f ca="1">IF(CK20=0,0,IF(CI20=0,1,CK20/CI20))</f>
        <v>-0.21123556515201172</v>
      </c>
      <c r="CM20" s="18">
        <f>+DK20</f>
        <v>4586</v>
      </c>
      <c r="CN20" s="73">
        <f ca="1">OFFSET(DK20,0,14,1,1)</f>
        <v>2676</v>
      </c>
      <c r="CO20" s="18">
        <f ca="1">SUM(CN20-CM20)</f>
        <v>-1910</v>
      </c>
      <c r="CP20" s="19">
        <f ca="1">IF(CO20=0,0,IF(CM20=0,1,CO20/CM20))</f>
        <v>-0.41648495420846054</v>
      </c>
      <c r="CQ20" s="18">
        <f>SUMIF($C$6:CP$6,CQ$5,$C20:CP20)</f>
        <v>56457</v>
      </c>
      <c r="CR20" s="73">
        <f ca="1">SUMIF($C$6:CQ$6,CR$5,$C20:CQ20)</f>
        <v>43590</v>
      </c>
      <c r="CS20" s="18">
        <f ca="1">SUM(CR20-CQ20)</f>
        <v>-12867</v>
      </c>
      <c r="CT20" s="19">
        <f ca="1">IF(CS20=0,0,IF(CQ20=0,1,CS20/CQ20))</f>
        <v>-0.22790796535416336</v>
      </c>
      <c r="CW20" t="s">
        <v>11</v>
      </c>
      <c r="CX20" t="s">
        <v>7</v>
      </c>
      <c r="CY20" s="7"/>
      <c r="CZ20" s="74">
        <f>SUMIF(DWT!$A$111:$A$116,'2010-2011'!CZ$7,DWT!D$111:D$116)</f>
        <v>3924</v>
      </c>
      <c r="DA20" s="74">
        <f>SUMIF(DWT!$A$111:$A$116,'2010-2011'!DA$7,DWT!E$111:E$116)</f>
        <v>4606</v>
      </c>
      <c r="DB20" s="74">
        <f>SUMIF(DWT!$A$111:$A$116,'2010-2011'!DB$7,DWT!F$111:F$116)</f>
        <v>6719</v>
      </c>
      <c r="DC20" s="74">
        <f>SUMIF(DWT!$A$111:$A$116,'2010-2011'!DC$7,DWT!G$111:G$116)</f>
        <v>4496</v>
      </c>
      <c r="DD20" s="74">
        <f>SUMIF(DWT!$A$111:$A$116,'2010-2011'!DD$7,DWT!H$111:H$116)</f>
        <v>4178</v>
      </c>
      <c r="DE20" s="74">
        <f>SUMIF(DWT!$A$111:$A$116,'2010-2011'!DE$7,DWT!I$111:I$116)</f>
        <v>5350</v>
      </c>
      <c r="DF20" s="74">
        <f>SUMIF(DWT!$A$111:$A$116,'2010-2011'!DF$7,DWT!J$111:J$116)</f>
        <v>3782</v>
      </c>
      <c r="DG20" s="74">
        <f>SUMIF(DWT!$A$111:$A$116,'2010-2011'!DG$7,DWT!K$111:K$116)</f>
        <v>5183</v>
      </c>
      <c r="DH20" s="74">
        <f>SUMIF(DWT!$A$111:$A$116,'2010-2011'!DH$7,DWT!L$111:L$116)</f>
        <v>5068</v>
      </c>
      <c r="DI20" s="74">
        <f>SUMIF(DWT!$A$111:$A$116,'2010-2011'!DI$7,DWT!M$111:M$116)</f>
        <v>4755</v>
      </c>
      <c r="DJ20" s="74">
        <f>SUMIF(DWT!$A$111:$A$116,'2010-2011'!DJ$7,DWT!N$111:N$116)</f>
        <v>3810</v>
      </c>
      <c r="DK20" s="74">
        <f>SUMIF(DWT!$A$111:$A$116,'2010-2011'!DK$7,DWT!O$111:O$116)</f>
        <v>4586</v>
      </c>
      <c r="DN20" s="74">
        <f>SUMIF(DWT!$A$111:$A$116,'2010-2011'!DN$7,DWT!D$111:D$116)</f>
        <v>4232</v>
      </c>
      <c r="DO20" s="74">
        <f>SUMIF(DWT!$A$111:$A$116,'2010-2011'!DO$7,DWT!E$111:E$116)</f>
        <v>4925</v>
      </c>
      <c r="DP20" s="74">
        <f>SUMIF(DWT!$A$111:$A$116,'2010-2011'!DP$7,DWT!F$111:F$116)</f>
        <v>5135</v>
      </c>
      <c r="DQ20" s="74">
        <f>SUMIF(DWT!$A$111:$A$116,'2010-2011'!DQ$7,DWT!G$111:G$116)</f>
        <v>3625</v>
      </c>
      <c r="DR20" s="74">
        <f>SUMIF(DWT!$A$111:$A$116,'2010-2011'!DR$7,DWT!H$111:H$116)</f>
        <v>3277</v>
      </c>
      <c r="DS20" s="74">
        <f>SUMIF(DWT!$A$111:$A$116,'2010-2011'!DS$7,DWT!I$111:I$116)</f>
        <v>3348</v>
      </c>
      <c r="DT20" s="74">
        <f>SUMIF(DWT!$A$111:$A$116,'2010-2011'!DT$7,DWT!J$111:J$116)</f>
        <v>2867</v>
      </c>
      <c r="DU20" s="74">
        <f>SUMIF(DWT!$A$111:$A$116,'2010-2011'!DU$7,DWT!K$111:K$116)</f>
        <v>3622</v>
      </c>
      <c r="DV20" s="74">
        <f>SUMIF(DWT!$A$111:$A$116,'2010-2011'!DV$7,DWT!L$111:L$116)</f>
        <v>3382</v>
      </c>
      <c r="DW20" s="74">
        <f>SUMIF(DWT!$A$111:$A$116,'2010-2011'!DW$7,DWT!M$111:M$116)</f>
        <v>3433</v>
      </c>
      <c r="DX20" s="74">
        <f>SUMIF(DWT!$A$111:$A$116,'2010-2011'!DX$7,DWT!N$111:N$116)</f>
        <v>3068</v>
      </c>
      <c r="DY20" s="74">
        <f>SUMIF(DWT!$A$111:$A$116,'2010-2011'!DY$7,DWT!O$111:O$116)</f>
        <v>2676</v>
      </c>
    </row>
    <row r="21" spans="1:130">
      <c r="A21" s="83"/>
      <c r="B21" s="26" t="s">
        <v>8</v>
      </c>
      <c r="C21" s="73">
        <f>+CZ21</f>
        <v>4549</v>
      </c>
      <c r="D21" s="73">
        <f ca="1">OFFSET(CZ21,0,14,1,1)</f>
        <v>4462</v>
      </c>
      <c r="E21" s="73">
        <f ca="1">SUM(D21-C21)</f>
        <v>-87</v>
      </c>
      <c r="F21" s="19">
        <f ca="1">IF(E21=0,0,IF(C21=0,1,E21/C21))</f>
        <v>-1.9125082435700155E-2</v>
      </c>
      <c r="G21" s="73">
        <f>SUMIF($C$6:F$6,G$5,$C21:F21)</f>
        <v>4549</v>
      </c>
      <c r="H21" s="73">
        <f ca="1">SUMIF($C$6:G$6,H$5,$C21:G21)</f>
        <v>4462</v>
      </c>
      <c r="I21" s="73">
        <f ca="1">SUM(H21-G21)</f>
        <v>-87</v>
      </c>
      <c r="J21" s="19">
        <f ca="1">IF(I21=0,0,IF(G21=0,1,I21/G21))</f>
        <v>-1.9125082435700155E-2</v>
      </c>
      <c r="K21" s="73">
        <f>+DA21</f>
        <v>3738</v>
      </c>
      <c r="L21" s="73">
        <f ca="1">OFFSET(DA21,0,14,1,1)</f>
        <v>3734</v>
      </c>
      <c r="M21" s="73">
        <f ca="1">SUM(L21-K21)</f>
        <v>-4</v>
      </c>
      <c r="N21" s="19">
        <f ca="1">IF(M21=0,0,IF(K21=0,1,M21/K21))</f>
        <v>-1.0700909577314071E-3</v>
      </c>
      <c r="O21" s="73">
        <f>SUMIF($C$6:N$6,O$5,$C21:N21)</f>
        <v>8287</v>
      </c>
      <c r="P21" s="73">
        <f ca="1">SUMIF($C$6:O$6,P$5,$C21:O21)</f>
        <v>8196</v>
      </c>
      <c r="Q21" s="73">
        <f ca="1">SUM(P21-O21)</f>
        <v>-91</v>
      </c>
      <c r="R21" s="19">
        <f ca="1">IF(Q21=0,0,IF(O21=0,1,Q21/O21))</f>
        <v>-1.0981054663931459E-2</v>
      </c>
      <c r="S21" s="73">
        <f>+DB21</f>
        <v>4268</v>
      </c>
      <c r="T21" s="73">
        <f ca="1">OFFSET(DB21,0,14,1,1)</f>
        <v>4230</v>
      </c>
      <c r="U21" s="73">
        <f ca="1">SUM(T21-S21)</f>
        <v>-38</v>
      </c>
      <c r="V21" s="19">
        <f ca="1">IF(U21=0,0,IF(S21=0,1,U21/S21))</f>
        <v>-8.9034676663542651E-3</v>
      </c>
      <c r="W21" s="73">
        <f>SUMIF($C$6:V$6,W$5,$C21:V21)</f>
        <v>12555</v>
      </c>
      <c r="X21" s="73">
        <f ca="1">SUMIF($C$6:W$6,X$5,$C21:W21)</f>
        <v>12426</v>
      </c>
      <c r="Y21" s="73">
        <f ca="1">SUM(X21-W21)</f>
        <v>-129</v>
      </c>
      <c r="Z21" s="19">
        <f ca="1">IF(Y21=0,0,IF(W21=0,1,Y21/W21))</f>
        <v>-1.0274790919952211E-2</v>
      </c>
      <c r="AA21" s="73">
        <f>+DC21</f>
        <v>3850</v>
      </c>
      <c r="AB21" s="73">
        <f ca="1">OFFSET(DC21,0,14,1,1)</f>
        <v>4067</v>
      </c>
      <c r="AC21" s="73">
        <f ca="1">SUM(AB21-AA21)</f>
        <v>217</v>
      </c>
      <c r="AD21" s="19">
        <f ca="1">IF(AC21=0,0,IF(AA21=0,1,AC21/AA21))</f>
        <v>5.6363636363636366E-2</v>
      </c>
      <c r="AE21" s="73">
        <f>SUMIF($C$6:AD$6,AE$5,$C21:AD21)</f>
        <v>16405</v>
      </c>
      <c r="AF21" s="73">
        <f ca="1">SUMIF($C$6:AE$6,AF$5,$C21:AE21)</f>
        <v>16493</v>
      </c>
      <c r="AG21" s="73">
        <f ca="1">SUM(AF21-AE21)</f>
        <v>88</v>
      </c>
      <c r="AH21" s="19">
        <f ca="1">IF(AG21=0,0,IF(AE21=0,1,AG21/AE21))</f>
        <v>5.364218226150564E-3</v>
      </c>
      <c r="AI21" s="73">
        <f>+DD21</f>
        <v>4181</v>
      </c>
      <c r="AJ21" s="73">
        <f ca="1">OFFSET(DD21,0,14,1,1)</f>
        <v>4238</v>
      </c>
      <c r="AK21" s="73">
        <f ca="1">SUM(AJ21-AI21)</f>
        <v>57</v>
      </c>
      <c r="AL21" s="19">
        <f ca="1">IF(AK21=0,0,IF(AI21=0,1,AK21/AI21))</f>
        <v>1.3633102128677349E-2</v>
      </c>
      <c r="AM21" s="73">
        <f>SUMIF($C$6:AL$6,AM$5,$C21:AL21)</f>
        <v>20586</v>
      </c>
      <c r="AN21" s="73">
        <f ca="1">SUMIF($C$6:AM$6,AN$5,$C21:AM21)</f>
        <v>20731</v>
      </c>
      <c r="AO21" s="73">
        <f ca="1">SUM(AN21-AM21)</f>
        <v>145</v>
      </c>
      <c r="AP21" s="19">
        <f ca="1">IF(AO21=0,0,IF(AM21=0,1,AO21/AM21))</f>
        <v>7.043621878946857E-3</v>
      </c>
      <c r="AQ21" s="73">
        <f>+DE21</f>
        <v>3996</v>
      </c>
      <c r="AR21" s="73">
        <f ca="1">OFFSET(DE21,0,14,1,1)</f>
        <v>4096</v>
      </c>
      <c r="AS21" s="73">
        <f ca="1">SUM(AR21-AQ21)</f>
        <v>100</v>
      </c>
      <c r="AT21" s="19">
        <f ca="1">IF(AS21=0,0,IF(AQ21=0,1,AS21/AQ21))</f>
        <v>2.5025025025025027E-2</v>
      </c>
      <c r="AU21" s="73">
        <f>SUMIF($C$6:AT$6,AU$5,$C21:AT21)</f>
        <v>24582</v>
      </c>
      <c r="AV21" s="73">
        <f ca="1">SUMIF($C$6:AU$6,AV$5,$C21:AU21)</f>
        <v>24827</v>
      </c>
      <c r="AW21" s="73">
        <f ca="1">SUM(AV21-AU21)</f>
        <v>245</v>
      </c>
      <c r="AX21" s="19">
        <f ca="1">IF(AW21=0,0,IF(AU21=0,1,AW21/AU21))</f>
        <v>9.9666422585631756E-3</v>
      </c>
      <c r="AY21" s="73">
        <f>+DF21</f>
        <v>4594</v>
      </c>
      <c r="AZ21" s="73">
        <f ca="1">OFFSET(DF21,0,14,1,1)</f>
        <v>4340</v>
      </c>
      <c r="BA21" s="73">
        <f ca="1">SUM(AZ21-AY21)</f>
        <v>-254</v>
      </c>
      <c r="BB21" s="19">
        <f ca="1">IF(BA21=0,0,IF(AY21=0,1,BA21/AY21))</f>
        <v>-5.5289508053983458E-2</v>
      </c>
      <c r="BC21" s="73">
        <f>SUMIF($C$6:BB$6,BC$5,$C21:BB21)</f>
        <v>29176</v>
      </c>
      <c r="BD21" s="73">
        <f ca="1">SUMIF($C$6:BC$6,BD$5,$C21:BC21)</f>
        <v>29167</v>
      </c>
      <c r="BE21" s="73">
        <f ca="1">SUM(BD21-BC21)</f>
        <v>-9</v>
      </c>
      <c r="BF21" s="19">
        <f ca="1">IF(BE21=0,0,IF(BC21=0,1,BE21/BC21))</f>
        <v>-3.0847271730189194E-4</v>
      </c>
      <c r="BG21" s="73">
        <f>+DG21</f>
        <v>4417</v>
      </c>
      <c r="BH21" s="73">
        <f ca="1">OFFSET(DG21,0,14,1,1)</f>
        <v>4250</v>
      </c>
      <c r="BI21" s="73">
        <f ca="1">SUM(BH21-BG21)</f>
        <v>-167</v>
      </c>
      <c r="BJ21" s="19">
        <f ca="1">IF(BI21=0,0,IF(BG21=0,1,BI21/BG21))</f>
        <v>-3.7808467285487889E-2</v>
      </c>
      <c r="BK21" s="73">
        <f>SUMIF($C$6:BJ$6,BK$5,$C21:BJ21)</f>
        <v>33593</v>
      </c>
      <c r="BL21" s="73">
        <f ca="1">SUMIF($C$6:BK$6,BL$5,$C21:BK21)</f>
        <v>33417</v>
      </c>
      <c r="BM21" s="73">
        <f ca="1">SUM(BL21-BK21)</f>
        <v>-176</v>
      </c>
      <c r="BN21" s="19">
        <f ca="1">IF(BM21=0,0,IF(BK21=0,1,BM21/BK21))</f>
        <v>-5.2391867353317658E-3</v>
      </c>
      <c r="BO21" s="73">
        <f>+DH21</f>
        <v>4292</v>
      </c>
      <c r="BP21" s="73">
        <f ca="1">OFFSET(DH21,0,14,1,1)</f>
        <v>4060</v>
      </c>
      <c r="BQ21" s="73">
        <f ca="1">SUM(BP21-BO21)</f>
        <v>-232</v>
      </c>
      <c r="BR21" s="19">
        <f ca="1">IF(BQ21=0,0,IF(BO21=0,1,BQ21/BO21))</f>
        <v>-5.4054054054054057E-2</v>
      </c>
      <c r="BS21" s="73">
        <f>SUMIF($C$6:BR$6,BS$5,$C21:BR21)</f>
        <v>37885</v>
      </c>
      <c r="BT21" s="73">
        <f ca="1">SUMIF($C$6:BS$6,BT$5,$C21:BS21)</f>
        <v>37477</v>
      </c>
      <c r="BU21" s="73">
        <f ca="1">SUM(BT21-BS21)</f>
        <v>-408</v>
      </c>
      <c r="BV21" s="19">
        <f ca="1">IF(BU21=0,0,IF(BS21=0,1,BU21/BS21))</f>
        <v>-1.0769433812854692E-2</v>
      </c>
      <c r="BW21" s="73">
        <f>+DI21</f>
        <v>4529</v>
      </c>
      <c r="BX21" s="73">
        <f ca="1">OFFSET(DI21,0,14,1,1)</f>
        <v>4272</v>
      </c>
      <c r="BY21" s="73">
        <f ca="1">SUM(BX21-BW21)</f>
        <v>-257</v>
      </c>
      <c r="BZ21" s="19">
        <f ca="1">IF(BY21=0,0,IF(BW21=0,1,BY21/BW21))</f>
        <v>-5.6745418414661075E-2</v>
      </c>
      <c r="CA21" s="73">
        <f>SUMIF($C$6:BZ$6,CA$5,$C21:BZ21)</f>
        <v>42414</v>
      </c>
      <c r="CB21" s="73">
        <f ca="1">SUMIF($C$6:CA$6,CB$5,$C21:CA21)</f>
        <v>41749</v>
      </c>
      <c r="CC21" s="73">
        <f ca="1">SUM(CB21-CA21)</f>
        <v>-665</v>
      </c>
      <c r="CD21" s="19">
        <f ca="1">IF(CC21=0,0,IF(CA21=0,1,CC21/CA21))</f>
        <v>-1.567878530673834E-2</v>
      </c>
      <c r="CE21" s="73">
        <f>+DJ21</f>
        <v>4199</v>
      </c>
      <c r="CF21" s="73">
        <f ca="1">OFFSET(DJ21,0,14,1,1)</f>
        <v>3982</v>
      </c>
      <c r="CG21" s="73">
        <f ca="1">SUM(CF21-CE21)</f>
        <v>-217</v>
      </c>
      <c r="CH21" s="19">
        <f ca="1">IF(CG21=0,0,IF(CE21=0,1,CG21/CE21))</f>
        <v>-5.1678971183615148E-2</v>
      </c>
      <c r="CI21" s="73">
        <f>SUMIF($C$6:CH$6,CI$5,$C21:CH21)</f>
        <v>46613</v>
      </c>
      <c r="CJ21" s="73">
        <f ca="1">SUMIF($C$6:CI$6,CJ$5,$C21:CI21)</f>
        <v>45731</v>
      </c>
      <c r="CK21" s="73">
        <f ca="1">SUM(CJ21-CI21)</f>
        <v>-882</v>
      </c>
      <c r="CL21" s="19">
        <f ca="1">IF(CK21=0,0,IF(CI21=0,1,CK21/CI21))</f>
        <v>-1.8921760024027633E-2</v>
      </c>
      <c r="CM21" s="73">
        <f>+DK21</f>
        <v>4095</v>
      </c>
      <c r="CN21" s="73">
        <f ca="1">OFFSET(DK21,0,14,1,1)</f>
        <v>3813</v>
      </c>
      <c r="CO21" s="73">
        <f ca="1">SUM(CN21-CM21)</f>
        <v>-282</v>
      </c>
      <c r="CP21" s="19">
        <f ca="1">IF(CO21=0,0,IF(CM21=0,1,CO21/CM21))</f>
        <v>-6.886446886446887E-2</v>
      </c>
      <c r="CQ21" s="73">
        <f>SUMIF($C$6:CP$6,CQ$5,$C21:CP21)</f>
        <v>50708</v>
      </c>
      <c r="CR21" s="73">
        <f ca="1">SUMIF($C$6:CQ$6,CR$5,$C21:CQ21)</f>
        <v>49544</v>
      </c>
      <c r="CS21" s="73">
        <f ca="1">SUM(CR21-CQ21)</f>
        <v>-1164</v>
      </c>
      <c r="CT21" s="19">
        <f ca="1">IF(CS21=0,0,IF(CQ21=0,1,CS21/CQ21))</f>
        <v>-2.2954957797586179E-2</v>
      </c>
      <c r="CW21" t="s">
        <v>11</v>
      </c>
      <c r="CX21" t="s">
        <v>8</v>
      </c>
      <c r="CY21" s="7"/>
      <c r="CZ21" s="74">
        <f>SUMIF(DWT!$A$129:$A$134,'2010-2011'!CZ$7,DWT!D$129:D$134)</f>
        <v>4549</v>
      </c>
      <c r="DA21" s="74">
        <f>SUMIF(DWT!$A$129:$A$134,'2010-2011'!DA$7,DWT!E$129:E$134)</f>
        <v>3738</v>
      </c>
      <c r="DB21" s="74">
        <f>SUMIF(DWT!$A$129:$A$134,'2010-2011'!DB$7,DWT!F$129:F$134)</f>
        <v>4268</v>
      </c>
      <c r="DC21" s="74">
        <f>SUMIF(DWT!$A$129:$A$134,'2010-2011'!DC$7,DWT!G$129:G$134)</f>
        <v>3850</v>
      </c>
      <c r="DD21" s="74">
        <f>SUMIF(DWT!$A$129:$A$134,'2010-2011'!DD$7,DWT!H$129:H$134)</f>
        <v>4181</v>
      </c>
      <c r="DE21" s="74">
        <f>SUMIF(DWT!$A$129:$A$134,'2010-2011'!DE$7,DWT!I$129:I$134)</f>
        <v>3996</v>
      </c>
      <c r="DF21" s="74">
        <f>SUMIF(DWT!$A$129:$A$134,'2010-2011'!DF$7,DWT!J$129:J$134)</f>
        <v>4594</v>
      </c>
      <c r="DG21" s="74">
        <f>SUMIF(DWT!$A$129:$A$134,'2010-2011'!DG$7,DWT!K$129:K$134)</f>
        <v>4417</v>
      </c>
      <c r="DH21" s="74">
        <f>SUMIF(DWT!$A$129:$A$134,'2010-2011'!DH$7,DWT!L$129:L$134)</f>
        <v>4292</v>
      </c>
      <c r="DI21" s="74">
        <f>SUMIF(DWT!$A$129:$A$134,'2010-2011'!DI$7,DWT!M$129:M$134)</f>
        <v>4529</v>
      </c>
      <c r="DJ21" s="74">
        <f>SUMIF(DWT!$A$129:$A$134,'2010-2011'!DJ$7,DWT!N$129:N$134)</f>
        <v>4199</v>
      </c>
      <c r="DK21" s="74">
        <f>SUMIF(DWT!$A$129:$A$134,'2010-2011'!DK$7,DWT!O$129:O$134)</f>
        <v>4095</v>
      </c>
      <c r="DN21" s="74">
        <f>SUMIF(DWT!$A$129:$A$134,'2010-2011'!DN$7,DWT!D$129:D$134)</f>
        <v>4462</v>
      </c>
      <c r="DO21" s="74">
        <f>SUMIF(DWT!$A$129:$A$134,'2010-2011'!DO$7,DWT!E$129:E$134)</f>
        <v>3734</v>
      </c>
      <c r="DP21" s="74">
        <f>SUMIF(DWT!$A$129:$A$134,'2010-2011'!DP$7,DWT!F$129:F$134)</f>
        <v>4230</v>
      </c>
      <c r="DQ21" s="74">
        <f>SUMIF(DWT!$A$129:$A$134,'2010-2011'!DQ$7,DWT!G$129:G$134)</f>
        <v>4067</v>
      </c>
      <c r="DR21" s="74">
        <f>SUMIF(DWT!$A$129:$A$134,'2010-2011'!DR$7,DWT!H$129:H$134)</f>
        <v>4238</v>
      </c>
      <c r="DS21" s="74">
        <f>SUMIF(DWT!$A$129:$A$134,'2010-2011'!DS$7,DWT!I$129:I$134)</f>
        <v>4096</v>
      </c>
      <c r="DT21" s="74">
        <f>SUMIF(DWT!$A$129:$A$134,'2010-2011'!DT$7,DWT!J$129:J$134)</f>
        <v>4340</v>
      </c>
      <c r="DU21" s="74">
        <f>SUMIF(DWT!$A$129:$A$134,'2010-2011'!DU$7,DWT!K$129:K$134)</f>
        <v>4250</v>
      </c>
      <c r="DV21" s="74">
        <f>SUMIF(DWT!$A$129:$A$134,'2010-2011'!DV$7,DWT!L$129:L$134)</f>
        <v>4060</v>
      </c>
      <c r="DW21" s="74">
        <f>SUMIF(DWT!$A$129:$A$134,'2010-2011'!DW$7,DWT!M$129:M$134)</f>
        <v>4272</v>
      </c>
      <c r="DX21" s="74">
        <f>SUMIF(DWT!$A$129:$A$134,'2010-2011'!DX$7,DWT!N$129:N$134)</f>
        <v>3982</v>
      </c>
      <c r="DY21" s="74">
        <f>SUMIF(DWT!$A$129:$A$134,'2010-2011'!DY$7,DWT!O$129:O$134)</f>
        <v>3813</v>
      </c>
    </row>
    <row r="22" spans="1:130" s="7" customFormat="1">
      <c r="A22" s="75"/>
      <c r="B22" s="24" t="s">
        <v>9</v>
      </c>
      <c r="C22" s="12">
        <f>+SUM(C19:C21)</f>
        <v>299030</v>
      </c>
      <c r="D22" s="86">
        <f ca="1">+SUM(D19:D21)</f>
        <v>290024</v>
      </c>
      <c r="E22" s="12">
        <f ca="1">SUM(E19:E21)</f>
        <v>-9006</v>
      </c>
      <c r="F22" s="13">
        <f ca="1">IF(E22=0,0,IF(C22=0,1,E22/C22))</f>
        <v>-3.0117379527137746E-2</v>
      </c>
      <c r="G22" s="12">
        <f>SUM(G19:G21)</f>
        <v>299030</v>
      </c>
      <c r="H22" s="86">
        <f ca="1">SUM(H19:H21)</f>
        <v>290024</v>
      </c>
      <c r="I22" s="12">
        <f ca="1">SUM(I19:I21)</f>
        <v>-9006</v>
      </c>
      <c r="J22" s="13">
        <f ca="1">IF(I22=0,0,IF(G22=0,1,I22/G22))</f>
        <v>-3.0117379527137746E-2</v>
      </c>
      <c r="K22" s="12">
        <f>+SUM(K19:K21)</f>
        <v>268409</v>
      </c>
      <c r="L22" s="86">
        <f ca="1">+SUM(L19:L21)</f>
        <v>261069</v>
      </c>
      <c r="M22" s="12">
        <f ca="1">SUM(M19:M21)</f>
        <v>-7340</v>
      </c>
      <c r="N22" s="13">
        <f ca="1">IF(M22=0,0,IF(K22=0,1,M22/K22))</f>
        <v>-2.7346325942870769E-2</v>
      </c>
      <c r="O22" s="12">
        <f>SUM(O19:O21)</f>
        <v>567439</v>
      </c>
      <c r="P22" s="86">
        <f ca="1">SUM(P19:P21)</f>
        <v>551093</v>
      </c>
      <c r="Q22" s="12">
        <f ca="1">SUM(Q19:Q21)</f>
        <v>-16346</v>
      </c>
      <c r="R22" s="13">
        <f ca="1">IF(Q22=0,0,IF(O22=0,1,Q22/O22))</f>
        <v>-2.8806620623538389E-2</v>
      </c>
      <c r="S22" s="12">
        <f>+SUM(S19:S21)</f>
        <v>319038</v>
      </c>
      <c r="T22" s="86">
        <f ca="1">+SUM(T19:T21)</f>
        <v>316777</v>
      </c>
      <c r="U22" s="12">
        <f ca="1">SUM(U19:U21)</f>
        <v>-2261</v>
      </c>
      <c r="V22" s="13">
        <f ca="1">IF(U22=0,0,IF(S22=0,1,U22/S22))</f>
        <v>-7.0869300835637132E-3</v>
      </c>
      <c r="W22" s="12">
        <f>SUM(W19:W21)</f>
        <v>886477</v>
      </c>
      <c r="X22" s="86">
        <f ca="1">SUM(X19:X21)</f>
        <v>867870</v>
      </c>
      <c r="Y22" s="12">
        <f ca="1">SUM(Y19:Y21)</f>
        <v>-18607</v>
      </c>
      <c r="Z22" s="13">
        <f ca="1">IF(Y22=0,0,IF(W22=0,1,Y22/W22))</f>
        <v>-2.0989828275296482E-2</v>
      </c>
      <c r="AA22" s="12">
        <f>+SUM(AA19:AA21)</f>
        <v>291053</v>
      </c>
      <c r="AB22" s="86">
        <f ca="1">+SUM(AB19:AB21)</f>
        <v>314205</v>
      </c>
      <c r="AC22" s="12">
        <f ca="1">SUM(AC19:AC21)</f>
        <v>23152</v>
      </c>
      <c r="AD22" s="13">
        <f ca="1">IF(AC22=0,0,IF(AA22=0,1,AC22/AA22))</f>
        <v>7.9545649761383661E-2</v>
      </c>
      <c r="AE22" s="12">
        <f>SUM(AE19:AE21)</f>
        <v>1177530</v>
      </c>
      <c r="AF22" s="86">
        <f ca="1">SUM(AF19:AF21)</f>
        <v>1182075</v>
      </c>
      <c r="AG22" s="12">
        <f ca="1">SUM(AG19:AG21)</f>
        <v>4545</v>
      </c>
      <c r="AH22" s="13">
        <f ca="1">IF(AG22=0,0,IF(AE22=0,1,AG22/AE22))</f>
        <v>3.8597742732669233E-3</v>
      </c>
      <c r="AI22" s="12">
        <f>+SUM(AI19:AI21)</f>
        <v>279624</v>
      </c>
      <c r="AJ22" s="86">
        <f ca="1">+SUM(AJ19:AJ21)</f>
        <v>316296</v>
      </c>
      <c r="AK22" s="12">
        <f ca="1">SUM(AK19:AK21)</f>
        <v>36672</v>
      </c>
      <c r="AL22" s="13">
        <f ca="1">IF(AK22=0,0,IF(AI22=0,1,AK22/AI22))</f>
        <v>0.13114754098360656</v>
      </c>
      <c r="AM22" s="12">
        <f>SUM(AM19:AM21)</f>
        <v>1457154</v>
      </c>
      <c r="AN22" s="86">
        <f ca="1">SUM(AN19:AN21)</f>
        <v>1498371</v>
      </c>
      <c r="AO22" s="12">
        <f ca="1">SUM(AO19:AO21)</f>
        <v>41217</v>
      </c>
      <c r="AP22" s="13">
        <f ca="1">IF(AO22=0,0,IF(AM22=0,1,AO22/AM22))</f>
        <v>2.8285960166186966E-2</v>
      </c>
      <c r="AQ22" s="12">
        <f>+SUM(AQ19:AQ21)</f>
        <v>282434</v>
      </c>
      <c r="AR22" s="86">
        <f ca="1">+SUM(AR19:AR21)</f>
        <v>315685</v>
      </c>
      <c r="AS22" s="12">
        <f ca="1">SUM(AS19:AS21)</f>
        <v>33251</v>
      </c>
      <c r="AT22" s="13">
        <f ca="1">IF(AS22=0,0,IF(AQ22=0,1,AS22/AQ22))</f>
        <v>0.11773015996657626</v>
      </c>
      <c r="AU22" s="12">
        <f>SUM(AU19:AU21)</f>
        <v>1739588</v>
      </c>
      <c r="AV22" s="86">
        <f ca="1">SUM(AV19:AV21)</f>
        <v>1814056</v>
      </c>
      <c r="AW22" s="12">
        <f ca="1">SUM(AW19:AW21)</f>
        <v>74468</v>
      </c>
      <c r="AX22" s="13">
        <f ca="1">IF(AW22=0,0,IF(AU22=0,1,AW22/AU22))</f>
        <v>4.2807837258017414E-2</v>
      </c>
      <c r="AY22" s="12">
        <f>+SUM(AY19:AY21)</f>
        <v>308264</v>
      </c>
      <c r="AZ22" s="86">
        <f ca="1">+SUM(AZ19:AZ21)</f>
        <v>327282</v>
      </c>
      <c r="BA22" s="12">
        <f ca="1">SUM(BA19:BA21)</f>
        <v>19018</v>
      </c>
      <c r="BB22" s="13">
        <f ca="1">IF(BA22=0,0,IF(AY22=0,1,BA22/AY22))</f>
        <v>6.1693872784366645E-2</v>
      </c>
      <c r="BC22" s="12">
        <f>SUM(BC19:BC21)</f>
        <v>2047852</v>
      </c>
      <c r="BD22" s="86">
        <f ca="1">SUM(BD19:BD21)</f>
        <v>2141338</v>
      </c>
      <c r="BE22" s="12">
        <f ca="1">SUM(BE19:BE21)</f>
        <v>93486</v>
      </c>
      <c r="BF22" s="13">
        <f ca="1">IF(BE22=0,0,IF(BC22=0,1,BE22/BC22))</f>
        <v>4.5650759918197212E-2</v>
      </c>
      <c r="BG22" s="12">
        <f>+SUM(BG19:BG21)</f>
        <v>319873</v>
      </c>
      <c r="BH22" s="86">
        <f ca="1">+SUM(BH19:BH21)</f>
        <v>348885</v>
      </c>
      <c r="BI22" s="12">
        <f ca="1">SUM(BI19:BI21)</f>
        <v>29012</v>
      </c>
      <c r="BJ22" s="13">
        <f ca="1">IF(BI22=0,0,IF(BG22=0,1,BI22/BG22))</f>
        <v>9.0698495965586337E-2</v>
      </c>
      <c r="BK22" s="12">
        <f>SUM(BK19:BK21)</f>
        <v>2367725</v>
      </c>
      <c r="BL22" s="86">
        <f ca="1">SUM(BL19:BL21)</f>
        <v>2490223</v>
      </c>
      <c r="BM22" s="12">
        <f ca="1">SUM(BM19:BM21)</f>
        <v>122498</v>
      </c>
      <c r="BN22" s="13">
        <f ca="1">IF(BM22=0,0,IF(BK22=0,1,BM22/BK22))</f>
        <v>5.1736582584548461E-2</v>
      </c>
      <c r="BO22" s="12">
        <f>+SUM(BO19:BO21)</f>
        <v>308280</v>
      </c>
      <c r="BP22" s="86">
        <f ca="1">+SUM(BP19:BP21)</f>
        <v>318744</v>
      </c>
      <c r="BQ22" s="12">
        <f ca="1">SUM(BQ19:BQ21)</f>
        <v>10464</v>
      </c>
      <c r="BR22" s="13">
        <f ca="1">IF(BQ22=0,0,IF(BO22=0,1,BQ22/BO22))</f>
        <v>3.394316854807318E-2</v>
      </c>
      <c r="BS22" s="12">
        <f>SUM(BS19:BS21)</f>
        <v>2676005</v>
      </c>
      <c r="BT22" s="86">
        <f ca="1">SUM(BT19:BT21)</f>
        <v>2808967</v>
      </c>
      <c r="BU22" s="12">
        <f ca="1">SUM(BU19:BU21)</f>
        <v>132962</v>
      </c>
      <c r="BV22" s="13">
        <f ca="1">IF(BU22=0,0,IF(BS22=0,1,BU22/BS22))</f>
        <v>4.9686753201133776E-2</v>
      </c>
      <c r="BW22" s="12">
        <f>+SUM(BW19:BW21)</f>
        <v>316011</v>
      </c>
      <c r="BX22" s="86">
        <f ca="1">+SUM(BX19:BX21)</f>
        <v>332414</v>
      </c>
      <c r="BY22" s="12">
        <f ca="1">SUM(BY19:BY21)</f>
        <v>16403</v>
      </c>
      <c r="BZ22" s="13">
        <f ca="1">IF(BY22=0,0,IF(BW22=0,1,BY22/BW22))</f>
        <v>5.190642097901655E-2</v>
      </c>
      <c r="CA22" s="12">
        <f>SUM(CA19:CA21)</f>
        <v>2992016</v>
      </c>
      <c r="CB22" s="86">
        <f ca="1">SUM(CB19:CB21)</f>
        <v>3141381</v>
      </c>
      <c r="CC22" s="12">
        <f ca="1">SUM(CC19:CC21)</f>
        <v>149365</v>
      </c>
      <c r="CD22" s="13">
        <f ca="1">IF(CC22=0,0,IF(CA22=0,1,CC22/CA22))</f>
        <v>4.9921190261014645E-2</v>
      </c>
      <c r="CE22" s="12">
        <f>+SUM(CE19:CE21)</f>
        <v>304135</v>
      </c>
      <c r="CF22" s="86">
        <f ca="1">+SUM(CF19:CF21)</f>
        <v>319457</v>
      </c>
      <c r="CG22" s="12">
        <f ca="1">SUM(CG19:CG21)</f>
        <v>15322</v>
      </c>
      <c r="CH22" s="13">
        <f ca="1">IF(CG22=0,0,IF(CE22=0,1,CG22/CE22))</f>
        <v>5.0378943561247475E-2</v>
      </c>
      <c r="CI22" s="12">
        <f>SUM(CI19:CI21)</f>
        <v>3296151</v>
      </c>
      <c r="CJ22" s="86">
        <f ca="1">SUM(CJ19:CJ21)</f>
        <v>3460838</v>
      </c>
      <c r="CK22" s="12">
        <f ca="1">SUM(CK19:CK21)</f>
        <v>164687</v>
      </c>
      <c r="CL22" s="13">
        <f ca="1">IF(CK22=0,0,IF(CI22=0,1,CK22/CI22))</f>
        <v>4.9963427039598614E-2</v>
      </c>
      <c r="CM22" s="12">
        <f>+SUM(CM19:CM21)</f>
        <v>315531</v>
      </c>
      <c r="CN22" s="86">
        <f ca="1">+SUM(CN19:CN21)</f>
        <v>328931</v>
      </c>
      <c r="CO22" s="12">
        <f ca="1">SUM(CO19:CO21)</f>
        <v>13400</v>
      </c>
      <c r="CP22" s="13">
        <f ca="1">IF(CO22=0,0,IF(CM22=0,1,CO22/CM22))</f>
        <v>4.2468093467836761E-2</v>
      </c>
      <c r="CQ22" s="12">
        <f>SUM(CQ19:CQ21)</f>
        <v>3611682</v>
      </c>
      <c r="CR22" s="86">
        <f ca="1">SUM(CR19:CR21)</f>
        <v>3789769</v>
      </c>
      <c r="CS22" s="12">
        <f ca="1">SUM(CS19:CS21)</f>
        <v>178087</v>
      </c>
      <c r="CT22" s="13">
        <f ca="1">IF(CS22=0,0,IF(CQ22=0,1,CS22/CQ22))</f>
        <v>4.9308604688895648E-2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29723</v>
      </c>
      <c r="D24" s="73">
        <f ca="1">OFFSET(CZ24,0,14,1,1)</f>
        <v>36153</v>
      </c>
      <c r="E24" s="18">
        <f ca="1">SUM(D24-C24)</f>
        <v>6430</v>
      </c>
      <c r="F24" s="19">
        <f ca="1">IF(E24=0,0,IF(C24=0,1,E24/C24))</f>
        <v>0.21633078760555799</v>
      </c>
      <c r="G24" s="18">
        <f>SUMIF($C$6:F$6,G$5,$C24:F24)</f>
        <v>29723</v>
      </c>
      <c r="H24" s="73">
        <f ca="1">SUMIF($C$6:G$6,H$5,$C24:G24)</f>
        <v>36153</v>
      </c>
      <c r="I24" s="18">
        <f ca="1">SUM(H24-G24)</f>
        <v>6430</v>
      </c>
      <c r="J24" s="19">
        <f ca="1">IF(I24=0,0,IF(G24=0,1,I24/G24))</f>
        <v>0.21633078760555799</v>
      </c>
      <c r="K24" s="18">
        <f>+DA24</f>
        <v>29297</v>
      </c>
      <c r="L24" s="73">
        <f ca="1">OFFSET(DA24,0,14,1,1)</f>
        <v>35126</v>
      </c>
      <c r="M24" s="18">
        <f ca="1">SUM(L24-K24)</f>
        <v>5829</v>
      </c>
      <c r="N24" s="19">
        <f ca="1">IF(M24=0,0,IF(K24=0,1,M24/K24))</f>
        <v>0.19896235109396868</v>
      </c>
      <c r="O24" s="18">
        <f>SUMIF($C$6:N$6,O$5,$C24:N24)</f>
        <v>59020</v>
      </c>
      <c r="P24" s="73">
        <f ca="1">SUMIF($C$6:O$6,P$5,$C24:O24)</f>
        <v>71279</v>
      </c>
      <c r="Q24" s="18">
        <f ca="1">SUM(P24-O24)</f>
        <v>12259</v>
      </c>
      <c r="R24" s="19">
        <f ca="1">IF(Q24=0,0,IF(O24=0,1,Q24/O24))</f>
        <v>0.20770925110132157</v>
      </c>
      <c r="S24" s="18">
        <f>+DB24</f>
        <v>38507</v>
      </c>
      <c r="T24" s="73">
        <f ca="1">OFFSET(DB24,0,14,1,1)</f>
        <v>43276</v>
      </c>
      <c r="U24" s="18">
        <f ca="1">SUM(T24-S24)</f>
        <v>4769</v>
      </c>
      <c r="V24" s="19">
        <f ca="1">IF(U24=0,0,IF(S24=0,1,U24/S24))</f>
        <v>0.12384761212247124</v>
      </c>
      <c r="W24" s="18">
        <f>SUMIF($C$6:V$6,W$5,$C24:V24)</f>
        <v>97527</v>
      </c>
      <c r="X24" s="73">
        <f ca="1">SUMIF($C$6:W$6,X$5,$C24:W24)</f>
        <v>114555</v>
      </c>
      <c r="Y24" s="18">
        <f ca="1">SUM(X24-W24)</f>
        <v>17028</v>
      </c>
      <c r="Z24" s="19">
        <f ca="1">IF(Y24=0,0,IF(W24=0,1,Y24/W24))</f>
        <v>0.17459780368513333</v>
      </c>
      <c r="AA24" s="18">
        <f>+DC24</f>
        <v>41695</v>
      </c>
      <c r="AB24" s="73">
        <f ca="1">OFFSET(DC24,0,14,1,1)</f>
        <v>50488</v>
      </c>
      <c r="AC24" s="18">
        <f ca="1">SUM(AB24-AA24)</f>
        <v>8793</v>
      </c>
      <c r="AD24" s="19">
        <f ca="1">IF(AC24=0,0,IF(AA24=0,1,AC24/AA24))</f>
        <v>0.21088859575488667</v>
      </c>
      <c r="AE24" s="18">
        <f>SUMIF($C$6:AD$6,AE$5,$C24:AD24)</f>
        <v>139222</v>
      </c>
      <c r="AF24" s="73">
        <f ca="1">SUMIF($C$6:AE$6,AF$5,$C24:AE24)</f>
        <v>165043</v>
      </c>
      <c r="AG24" s="18">
        <f ca="1">SUM(AF24-AE24)</f>
        <v>25821</v>
      </c>
      <c r="AH24" s="19">
        <f ca="1">IF(AG24=0,0,IF(AE24=0,1,AG24/AE24))</f>
        <v>0.18546637744034708</v>
      </c>
      <c r="AI24" s="18">
        <f>+DD24</f>
        <v>47863</v>
      </c>
      <c r="AJ24" s="73">
        <f ca="1">OFFSET(DD24,0,14,1,1)</f>
        <v>54868</v>
      </c>
      <c r="AK24" s="18">
        <f ca="1">SUM(AJ24-AI24)</f>
        <v>7005</v>
      </c>
      <c r="AL24" s="19">
        <f ca="1">IF(AK24=0,0,IF(AI24=0,1,AK24/AI24))</f>
        <v>0.14635522219668637</v>
      </c>
      <c r="AM24" s="18">
        <f>SUMIF($C$6:AL$6,AM$5,$C24:AL24)</f>
        <v>187085</v>
      </c>
      <c r="AN24" s="73">
        <f ca="1">SUMIF($C$6:AM$6,AN$5,$C24:AM24)</f>
        <v>219911</v>
      </c>
      <c r="AO24" s="18">
        <f ca="1">SUM(AN24-AM24)</f>
        <v>32826</v>
      </c>
      <c r="AP24" s="19">
        <f ca="1">IF(AO24=0,0,IF(AM24=0,1,AO24/AM24))</f>
        <v>0.17546035224630516</v>
      </c>
      <c r="AQ24" s="18">
        <f>+DE24</f>
        <v>48389</v>
      </c>
      <c r="AR24" s="73">
        <f ca="1">OFFSET(DE24,0,14,1,1)</f>
        <v>57737</v>
      </c>
      <c r="AS24" s="18">
        <f ca="1">SUM(AR24-AQ24)</f>
        <v>9348</v>
      </c>
      <c r="AT24" s="19">
        <f ca="1">IF(AS24=0,0,IF(AQ24=0,1,AS24/AQ24))</f>
        <v>0.1931844014135444</v>
      </c>
      <c r="AU24" s="18">
        <f>SUMIF($C$6:AT$6,AU$5,$C24:AT24)</f>
        <v>235474</v>
      </c>
      <c r="AV24" s="73">
        <f ca="1">SUMIF($C$6:AU$6,AV$5,$C24:AU24)</f>
        <v>277648</v>
      </c>
      <c r="AW24" s="18">
        <f ca="1">SUM(AV24-AU24)</f>
        <v>42174</v>
      </c>
      <c r="AX24" s="19">
        <f ca="1">IF(AW24=0,0,IF(AU24=0,1,AW24/AU24))</f>
        <v>0.17910257608058638</v>
      </c>
      <c r="AY24" s="18">
        <f>+DF24</f>
        <v>64075</v>
      </c>
      <c r="AZ24" s="73">
        <f ca="1">OFFSET(DF24,0,14,1,1)</f>
        <v>72495</v>
      </c>
      <c r="BA24" s="18">
        <f ca="1">SUM(AZ24-AY24)</f>
        <v>8420</v>
      </c>
      <c r="BB24" s="19">
        <f ca="1">IF(BA24=0,0,IF(AY24=0,1,BA24/AY24))</f>
        <v>0.1314085056574327</v>
      </c>
      <c r="BC24" s="18">
        <f>SUMIF($C$6:BB$6,BC$5,$C24:BB24)</f>
        <v>299549</v>
      </c>
      <c r="BD24" s="73">
        <f ca="1">SUMIF($C$6:BC$6,BD$5,$C24:BC24)</f>
        <v>350143</v>
      </c>
      <c r="BE24" s="18">
        <f ca="1">SUM(BD24-BC24)</f>
        <v>50594</v>
      </c>
      <c r="BF24" s="19">
        <f ca="1">IF(BE24=0,0,IF(BC24=0,1,BE24/BC24))</f>
        <v>0.16890058053941093</v>
      </c>
      <c r="BG24" s="18">
        <f>+DG24</f>
        <v>61815</v>
      </c>
      <c r="BH24" s="73">
        <f ca="1">OFFSET(DG24,0,14,1,1)</f>
        <v>71529</v>
      </c>
      <c r="BI24" s="18">
        <f ca="1">SUM(BH24-BG24)</f>
        <v>9714</v>
      </c>
      <c r="BJ24" s="19">
        <f ca="1">IF(BI24=0,0,IF(BG24=0,1,BI24/BG24))</f>
        <v>0.1571463237078379</v>
      </c>
      <c r="BK24" s="18">
        <f>SUMIF($C$6:BJ$6,BK$5,$C24:BJ24)</f>
        <v>361364</v>
      </c>
      <c r="BL24" s="73">
        <f ca="1">SUMIF($C$6:BK$6,BL$5,$C24:BK24)</f>
        <v>421672</v>
      </c>
      <c r="BM24" s="18">
        <f ca="1">SUM(BL24-BK24)</f>
        <v>60308</v>
      </c>
      <c r="BN24" s="19">
        <f ca="1">IF(BM24=0,0,IF(BK24=0,1,BM24/BK24))</f>
        <v>0.16688989495356482</v>
      </c>
      <c r="BO24" s="18">
        <f>+DH24</f>
        <v>49911</v>
      </c>
      <c r="BP24" s="73">
        <f ca="1">OFFSET(DH24,0,14,1,1)</f>
        <v>58401</v>
      </c>
      <c r="BQ24" s="18">
        <f ca="1">SUM(BP24-BO24)</f>
        <v>8490</v>
      </c>
      <c r="BR24" s="19">
        <f ca="1">IF(BQ24=0,0,IF(BO24=0,1,BQ24/BO24))</f>
        <v>0.17010278295365752</v>
      </c>
      <c r="BS24" s="18">
        <f>SUMIF($C$6:BR$6,BS$5,$C24:BR24)</f>
        <v>411275</v>
      </c>
      <c r="BT24" s="73">
        <f ca="1">SUMIF($C$6:BS$6,BT$5,$C24:BS24)</f>
        <v>480073</v>
      </c>
      <c r="BU24" s="18">
        <f ca="1">SUM(BT24-BS24)</f>
        <v>68798</v>
      </c>
      <c r="BV24" s="19">
        <f ca="1">IF(BU24=0,0,IF(BS24=0,1,BU24/BS24))</f>
        <v>0.16727980062002309</v>
      </c>
      <c r="BW24" s="18">
        <f>+DI24</f>
        <v>50756</v>
      </c>
      <c r="BX24" s="73">
        <f ca="1">OFFSET(DI24,0,14,1,1)</f>
        <v>55080</v>
      </c>
      <c r="BY24" s="18">
        <f ca="1">SUM(BX24-BW24)</f>
        <v>4324</v>
      </c>
      <c r="BZ24" s="19">
        <f ca="1">IF(BY24=0,0,IF(BW24=0,1,BY24/BW24))</f>
        <v>8.5191898494759236E-2</v>
      </c>
      <c r="CA24" s="18">
        <f>SUMIF($C$6:BZ$6,CA$5,$C24:BZ24)</f>
        <v>462031</v>
      </c>
      <c r="CB24" s="73">
        <f ca="1">SUMIF($C$6:CA$6,CB$5,$C24:CA24)</f>
        <v>535153</v>
      </c>
      <c r="CC24" s="18">
        <f ca="1">SUM(CB24-CA24)</f>
        <v>73122</v>
      </c>
      <c r="CD24" s="19">
        <f ca="1">IF(CC24=0,0,IF(CA24=0,1,CC24/CA24))</f>
        <v>0.15826210795379531</v>
      </c>
      <c r="CE24" s="18">
        <f>+DJ24</f>
        <v>46571</v>
      </c>
      <c r="CF24" s="73">
        <f ca="1">OFFSET(DJ24,0,14,1,1)</f>
        <v>51339</v>
      </c>
      <c r="CG24" s="18">
        <f ca="1">SUM(CF24-CE24)</f>
        <v>4768</v>
      </c>
      <c r="CH24" s="19">
        <f ca="1">IF(CG24=0,0,IF(CE24=0,1,CG24/CE24))</f>
        <v>0.10238131025745635</v>
      </c>
      <c r="CI24" s="18">
        <f>SUMIF($C$6:CH$6,CI$5,$C24:CH24)</f>
        <v>508602</v>
      </c>
      <c r="CJ24" s="73">
        <f ca="1">SUMIF($C$6:CI$6,CJ$5,$C24:CI24)</f>
        <v>586492</v>
      </c>
      <c r="CK24" s="18">
        <f ca="1">SUM(CJ24-CI24)</f>
        <v>77890</v>
      </c>
      <c r="CL24" s="19">
        <f ca="1">IF(CK24=0,0,IF(CI24=0,1,CK24/CI24))</f>
        <v>0.15314528845737924</v>
      </c>
      <c r="CM24" s="18">
        <f>+DK24</f>
        <v>45689</v>
      </c>
      <c r="CN24" s="73">
        <f ca="1">OFFSET(DK24,0,14,1,1)</f>
        <v>52741</v>
      </c>
      <c r="CO24" s="18">
        <f ca="1">SUM(CN24-CM24)</f>
        <v>7052</v>
      </c>
      <c r="CP24" s="19">
        <f ca="1">IF(CO24=0,0,IF(CM24=0,1,CO24/CM24))</f>
        <v>0.1543478736676224</v>
      </c>
      <c r="CQ24" s="18">
        <f>SUMIF($C$6:CP$6,CQ$5,$C24:CP24)</f>
        <v>554291</v>
      </c>
      <c r="CR24" s="73">
        <f ca="1">SUMIF($C$6:CQ$6,CR$5,$C24:CQ24)</f>
        <v>639233</v>
      </c>
      <c r="CS24" s="18">
        <f ca="1">SUM(CR24-CQ24)</f>
        <v>84942</v>
      </c>
      <c r="CT24" s="19">
        <f ca="1">IF(CS24=0,0,IF(CQ24=0,1,CS24/CQ24))</f>
        <v>0.15324441493728025</v>
      </c>
      <c r="CW24" t="s">
        <v>13</v>
      </c>
      <c r="CX24" t="s">
        <v>6</v>
      </c>
      <c r="CZ24" s="74">
        <f>SUMIF(OGB!$A$93:$A$98,'2010-2011'!CZ$7,OGB!D$93:D$98)</f>
        <v>29723</v>
      </c>
      <c r="DA24" s="74">
        <f>SUMIF(OGB!$A$93:$A$98,'2010-2011'!DA$7,OGB!E$93:E$98)</f>
        <v>29297</v>
      </c>
      <c r="DB24" s="74">
        <f>SUMIF(OGB!$A$93:$A$98,'2010-2011'!DB$7,OGB!F$93:F$98)</f>
        <v>38507</v>
      </c>
      <c r="DC24" s="74">
        <f>SUMIF(OGB!$A$93:$A$98,'2010-2011'!DC$7,OGB!G$93:G$98)</f>
        <v>41695</v>
      </c>
      <c r="DD24" s="74">
        <f>SUMIF(OGB!$A$93:$A$98,'2010-2011'!DD$7,OGB!H$93:H$98)</f>
        <v>47863</v>
      </c>
      <c r="DE24" s="74">
        <f>SUMIF(OGB!$A$93:$A$98,'2010-2011'!DE$7,OGB!I$93:I$98)</f>
        <v>48389</v>
      </c>
      <c r="DF24" s="74">
        <f>SUMIF(OGB!$A$93:$A$98,'2010-2011'!DF$7,OGB!J$93:J$98)</f>
        <v>64075</v>
      </c>
      <c r="DG24" s="74">
        <f>SUMIF(OGB!$A$93:$A$98,'2010-2011'!DG$7,OGB!K$93:K$98)</f>
        <v>61815</v>
      </c>
      <c r="DH24" s="74">
        <f>SUMIF(OGB!$A$93:$A$98,'2010-2011'!DH$7,OGB!L$93:L$98)</f>
        <v>49911</v>
      </c>
      <c r="DI24" s="74">
        <f>SUMIF(OGB!$A$93:$A$98,'2010-2011'!DI$7,OGB!M$93:M$98)</f>
        <v>50756</v>
      </c>
      <c r="DJ24" s="74">
        <f>SUMIF(OGB!$A$93:$A$98,'2010-2011'!DJ$7,OGB!N$93:N$98)</f>
        <v>46571</v>
      </c>
      <c r="DK24" s="74">
        <f>SUMIF(OGB!$A$93:$A$98,'2010-2011'!DK$7,OGB!O$93:O$98)</f>
        <v>45689</v>
      </c>
      <c r="DN24" s="74">
        <f>SUMIF(OGB!$A$93:$A$98,'2010-2011'!DN$7,OGB!D$93:D$98)</f>
        <v>36153</v>
      </c>
      <c r="DO24" s="74">
        <f>SUMIF(OGB!$A$93:$A$98,'2010-2011'!DO$7,OGB!E$93:E$98)</f>
        <v>35126</v>
      </c>
      <c r="DP24" s="74">
        <f>SUMIF(OGB!$A$93:$A$98,'2010-2011'!DP$7,OGB!F$93:F$98)</f>
        <v>43276</v>
      </c>
      <c r="DQ24" s="74">
        <f>SUMIF(OGB!$A$93:$A$98,'2010-2011'!DQ$7,OGB!G$93:G$98)</f>
        <v>50488</v>
      </c>
      <c r="DR24" s="74">
        <f>SUMIF(OGB!$A$93:$A$98,'2010-2011'!DR$7,OGB!H$93:H$98)</f>
        <v>54868</v>
      </c>
      <c r="DS24" s="74">
        <f>SUMIF(OGB!$A$93:$A$98,'2010-2011'!DS$7,OGB!I$93:I$98)</f>
        <v>57737</v>
      </c>
      <c r="DT24" s="74">
        <f>SUMIF(OGB!$A$93:$A$98,'2010-2011'!DT$7,OGB!J$93:J$98)</f>
        <v>72495</v>
      </c>
      <c r="DU24" s="74">
        <f>SUMIF(OGB!$A$93:$A$98,'2010-2011'!DU$7,OGB!K$93:K$98)</f>
        <v>71529</v>
      </c>
      <c r="DV24" s="74">
        <f>SUMIF(OGB!$A$93:$A$98,'2010-2011'!DV$7,OGB!L$93:L$98)</f>
        <v>58401</v>
      </c>
      <c r="DW24" s="74">
        <f>SUMIF(OGB!$A$93:$A$98,'2010-2011'!DW$7,OGB!M$93:M$98)</f>
        <v>55080</v>
      </c>
      <c r="DX24" s="74">
        <f>SUMIF(OGB!$A$93:$A$98,'2010-2011'!DX$7,OGB!N$93:N$98)</f>
        <v>51339</v>
      </c>
      <c r="DY24" s="74">
        <f>SUMIF(OGB!$A$93:$A$98,'2010-2011'!DY$7,OGB!O$93:O$98)</f>
        <v>52741</v>
      </c>
    </row>
    <row r="25" spans="1:130">
      <c r="A25" s="84" t="str">
        <f>+CW26</f>
        <v>Ogdensburg Bridge</v>
      </c>
      <c r="B25" s="26" t="s">
        <v>7</v>
      </c>
      <c r="C25" s="18">
        <f>+CZ25</f>
        <v>5481</v>
      </c>
      <c r="D25" s="73">
        <f ca="1">OFFSET(CZ25,0,14,1,1)</f>
        <v>6141</v>
      </c>
      <c r="E25" s="18">
        <f ca="1">SUM(D25-C25)</f>
        <v>660</v>
      </c>
      <c r="F25" s="19">
        <f ca="1">IF(E25=0,0,IF(C25=0,1,E25/C25))</f>
        <v>0.120415982484948</v>
      </c>
      <c r="G25" s="18">
        <f>SUMIF($C$6:F$6,G$5,$C25:F25)</f>
        <v>5481</v>
      </c>
      <c r="H25" s="73">
        <f ca="1">SUMIF($C$6:G$6,H$5,$C25:G25)</f>
        <v>6141</v>
      </c>
      <c r="I25" s="18">
        <f ca="1">SUM(H25-G25)</f>
        <v>660</v>
      </c>
      <c r="J25" s="19">
        <f ca="1">IF(I25=0,0,IF(G25=0,1,I25/G25))</f>
        <v>0.120415982484948</v>
      </c>
      <c r="K25" s="18">
        <f>+DA25</f>
        <v>5178</v>
      </c>
      <c r="L25" s="73">
        <f ca="1">OFFSET(DA25,0,14,1,1)</f>
        <v>5601</v>
      </c>
      <c r="M25" s="18">
        <f ca="1">SUM(L25-K25)</f>
        <v>423</v>
      </c>
      <c r="N25" s="19">
        <f ca="1">IF(M25=0,0,IF(K25=0,1,M25/K25))</f>
        <v>8.1691772885283898E-2</v>
      </c>
      <c r="O25" s="18">
        <f>SUMIF($C$6:N$6,O$5,$C25:N25)</f>
        <v>10659</v>
      </c>
      <c r="P25" s="73">
        <f ca="1">SUMIF($C$6:O$6,P$5,$C25:O25)</f>
        <v>11742</v>
      </c>
      <c r="Q25" s="18">
        <f ca="1">SUM(P25-O25)</f>
        <v>1083</v>
      </c>
      <c r="R25" s="19">
        <f ca="1">IF(Q25=0,0,IF(O25=0,1,Q25/O25))</f>
        <v>0.10160427807486631</v>
      </c>
      <c r="S25" s="18">
        <f>+DB25</f>
        <v>5793</v>
      </c>
      <c r="T25" s="73">
        <f ca="1">OFFSET(DB25,0,14,1,1)</f>
        <v>6233</v>
      </c>
      <c r="U25" s="18">
        <f ca="1">SUM(T25-S25)</f>
        <v>440</v>
      </c>
      <c r="V25" s="19">
        <f ca="1">IF(U25=0,0,IF(S25=0,1,U25/S25))</f>
        <v>7.5953737269117902E-2</v>
      </c>
      <c r="W25" s="18">
        <f>SUMIF($C$6:V$6,W$5,$C25:V25)</f>
        <v>16452</v>
      </c>
      <c r="X25" s="73">
        <f ca="1">SUMIF($C$6:W$6,X$5,$C25:W25)</f>
        <v>17975</v>
      </c>
      <c r="Y25" s="18">
        <f ca="1">SUM(X25-W25)</f>
        <v>1523</v>
      </c>
      <c r="Z25" s="19">
        <f ca="1">IF(Y25=0,0,IF(W25=0,1,Y25/W25))</f>
        <v>9.2572331631412597E-2</v>
      </c>
      <c r="AA25" s="18">
        <f>+DC25</f>
        <v>5901</v>
      </c>
      <c r="AB25" s="73">
        <f ca="1">OFFSET(DC25,0,14,1,1)</f>
        <v>6067</v>
      </c>
      <c r="AC25" s="18">
        <f ca="1">SUM(AB25-AA25)</f>
        <v>166</v>
      </c>
      <c r="AD25" s="19">
        <f ca="1">IF(AC25=0,0,IF(AA25=0,1,AC25/AA25))</f>
        <v>2.8130825283850195E-2</v>
      </c>
      <c r="AE25" s="18">
        <f>SUMIF($C$6:AD$6,AE$5,$C25:AD25)</f>
        <v>22353</v>
      </c>
      <c r="AF25" s="73">
        <f ca="1">SUMIF($C$6:AE$6,AF$5,$C25:AE25)</f>
        <v>24042</v>
      </c>
      <c r="AG25" s="18">
        <f ca="1">SUM(AF25-AE25)</f>
        <v>1689</v>
      </c>
      <c r="AH25" s="19">
        <f ca="1">IF(AG25=0,0,IF(AE25=0,1,AG25/AE25))</f>
        <v>7.5560327472822444E-2</v>
      </c>
      <c r="AI25" s="18">
        <f>+DD25</f>
        <v>5738</v>
      </c>
      <c r="AJ25" s="73">
        <f ca="1">OFFSET(DD25,0,14,1,1)</f>
        <v>5963</v>
      </c>
      <c r="AK25" s="18">
        <f ca="1">SUM(AJ25-AI25)</f>
        <v>225</v>
      </c>
      <c r="AL25" s="19">
        <f ca="1">IF(AK25=0,0,IF(AI25=0,1,AK25/AI25))</f>
        <v>3.9212269083304288E-2</v>
      </c>
      <c r="AM25" s="18">
        <f>SUMIF($C$6:AL$6,AM$5,$C25:AL25)</f>
        <v>28091</v>
      </c>
      <c r="AN25" s="73">
        <f ca="1">SUMIF($C$6:AM$6,AN$5,$C25:AM25)</f>
        <v>30005</v>
      </c>
      <c r="AO25" s="18">
        <f ca="1">SUM(AN25-AM25)</f>
        <v>1914</v>
      </c>
      <c r="AP25" s="19">
        <f ca="1">IF(AO25=0,0,IF(AM25=0,1,AO25/AM25))</f>
        <v>6.8135701826207679E-2</v>
      </c>
      <c r="AQ25" s="18">
        <f>+DE25</f>
        <v>5958</v>
      </c>
      <c r="AR25" s="73">
        <f ca="1">OFFSET(DE25,0,14,1,1)</f>
        <v>6298</v>
      </c>
      <c r="AS25" s="18">
        <f ca="1">SUM(AR25-AQ25)</f>
        <v>340</v>
      </c>
      <c r="AT25" s="19">
        <f ca="1">IF(AS25=0,0,IF(AQ25=0,1,AS25/AQ25))</f>
        <v>5.7066129573682442E-2</v>
      </c>
      <c r="AU25" s="18">
        <f>SUMIF($C$6:AT$6,AU$5,$C25:AT25)</f>
        <v>34049</v>
      </c>
      <c r="AV25" s="73">
        <f ca="1">SUMIF($C$6:AU$6,AV$5,$C25:AU25)</f>
        <v>36303</v>
      </c>
      <c r="AW25" s="18">
        <f ca="1">SUM(AV25-AU25)</f>
        <v>2254</v>
      </c>
      <c r="AX25" s="19">
        <f ca="1">IF(AW25=0,0,IF(AU25=0,1,AW25/AU25))</f>
        <v>6.6198713618608476E-2</v>
      </c>
      <c r="AY25" s="18">
        <f>+DF25</f>
        <v>6019</v>
      </c>
      <c r="AZ25" s="73">
        <f ca="1">OFFSET(DF25,0,14,1,1)</f>
        <v>6001</v>
      </c>
      <c r="BA25" s="18">
        <f ca="1">SUM(AZ25-AY25)</f>
        <v>-18</v>
      </c>
      <c r="BB25" s="19">
        <f ca="1">IF(BA25=0,0,IF(AY25=0,1,BA25/AY25))</f>
        <v>-2.9905299883701613E-3</v>
      </c>
      <c r="BC25" s="18">
        <f>SUMIF($C$6:BB$6,BC$5,$C25:BB25)</f>
        <v>40068</v>
      </c>
      <c r="BD25" s="73">
        <f ca="1">SUMIF($C$6:BC$6,BD$5,$C25:BC25)</f>
        <v>42304</v>
      </c>
      <c r="BE25" s="18">
        <f ca="1">SUM(BD25-BC25)</f>
        <v>2236</v>
      </c>
      <c r="BF25" s="19">
        <f ca="1">IF(BE25=0,0,IF(BC25=0,1,BE25/BC25))</f>
        <v>5.5805131276829387E-2</v>
      </c>
      <c r="BG25" s="18">
        <f>+DG25</f>
        <v>6041</v>
      </c>
      <c r="BH25" s="73">
        <f ca="1">OFFSET(DG25,0,14,1,1)</f>
        <v>6452</v>
      </c>
      <c r="BI25" s="18">
        <f ca="1">SUM(BH25-BG25)</f>
        <v>411</v>
      </c>
      <c r="BJ25" s="19">
        <f ca="1">IF(BI25=0,0,IF(BG25=0,1,BI25/BG25))</f>
        <v>6.8035093527561666E-2</v>
      </c>
      <c r="BK25" s="18">
        <f>SUMIF($C$6:BJ$6,BK$5,$C25:BJ25)</f>
        <v>46109</v>
      </c>
      <c r="BL25" s="73">
        <f ca="1">SUMIF($C$6:BK$6,BL$5,$C25:BK25)</f>
        <v>48756</v>
      </c>
      <c r="BM25" s="18">
        <f ca="1">SUM(BL25-BK25)</f>
        <v>2647</v>
      </c>
      <c r="BN25" s="19">
        <f ca="1">IF(BM25=0,0,IF(BK25=0,1,BM25/BK25))</f>
        <v>5.7407447569888741E-2</v>
      </c>
      <c r="BO25" s="18">
        <f>+DH25</f>
        <v>6007</v>
      </c>
      <c r="BP25" s="73">
        <f ca="1">OFFSET(DH25,0,14,1,1)</f>
        <v>6121</v>
      </c>
      <c r="BQ25" s="18">
        <f ca="1">SUM(BP25-BO25)</f>
        <v>114</v>
      </c>
      <c r="BR25" s="19">
        <f ca="1">IF(BQ25=0,0,IF(BO25=0,1,BQ25/BO25))</f>
        <v>1.8977859164308306E-2</v>
      </c>
      <c r="BS25" s="18">
        <f>SUMIF($C$6:BR$6,BS$5,$C25:BR25)</f>
        <v>52116</v>
      </c>
      <c r="BT25" s="73">
        <f ca="1">SUMIF($C$6:BS$6,BT$5,$C25:BS25)</f>
        <v>54877</v>
      </c>
      <c r="BU25" s="18">
        <f ca="1">SUM(BT25-BS25)</f>
        <v>2761</v>
      </c>
      <c r="BV25" s="19">
        <f ca="1">IF(BU25=0,0,IF(BS25=0,1,BU25/BS25))</f>
        <v>5.2977972215826237E-2</v>
      </c>
      <c r="BW25" s="18">
        <f>+DI25</f>
        <v>5739</v>
      </c>
      <c r="BX25" s="73">
        <f ca="1">OFFSET(DI25,0,14,1,1)</f>
        <v>6101</v>
      </c>
      <c r="BY25" s="18">
        <f ca="1">SUM(BX25-BW25)</f>
        <v>362</v>
      </c>
      <c r="BZ25" s="19">
        <f ca="1">IF(BY25=0,0,IF(BW25=0,1,BY25/BW25))</f>
        <v>6.3077191148283668E-2</v>
      </c>
      <c r="CA25" s="18">
        <f>SUMIF($C$6:BZ$6,CA$5,$C25:BZ25)</f>
        <v>57855</v>
      </c>
      <c r="CB25" s="73">
        <f ca="1">SUMIF($C$6:CA$6,CB$5,$C25:CA25)</f>
        <v>60978</v>
      </c>
      <c r="CC25" s="18">
        <f ca="1">SUM(CB25-CA25)</f>
        <v>3123</v>
      </c>
      <c r="CD25" s="19">
        <f ca="1">IF(CC25=0,0,IF(CA25=0,1,CC25/CA25))</f>
        <v>5.3979777028778847E-2</v>
      </c>
      <c r="CE25" s="18">
        <f>+DJ25</f>
        <v>6025</v>
      </c>
      <c r="CF25" s="73">
        <f ca="1">OFFSET(DJ25,0,14,1,1)</f>
        <v>5844</v>
      </c>
      <c r="CG25" s="18">
        <f ca="1">SUM(CF25-CE25)</f>
        <v>-181</v>
      </c>
      <c r="CH25" s="19">
        <f ca="1">IF(CG25=0,0,IF(CE25=0,1,CG25/CE25))</f>
        <v>-3.0041493775933611E-2</v>
      </c>
      <c r="CI25" s="18">
        <f>SUMIF($C$6:CH$6,CI$5,$C25:CH25)</f>
        <v>63880</v>
      </c>
      <c r="CJ25" s="73">
        <f ca="1">SUMIF($C$6:CI$6,CJ$5,$C25:CI25)</f>
        <v>66822</v>
      </c>
      <c r="CK25" s="18">
        <f ca="1">SUM(CJ25-CI25)</f>
        <v>2942</v>
      </c>
      <c r="CL25" s="19">
        <f ca="1">IF(CK25=0,0,IF(CI25=0,1,CK25/CI25))</f>
        <v>4.6055103318722604E-2</v>
      </c>
      <c r="CM25" s="18">
        <f>+DK25</f>
        <v>5843</v>
      </c>
      <c r="CN25" s="73">
        <f ca="1">OFFSET(DK25,0,14,1,1)</f>
        <v>5457</v>
      </c>
      <c r="CO25" s="18">
        <f ca="1">SUM(CN25-CM25)</f>
        <v>-386</v>
      </c>
      <c r="CP25" s="19">
        <f ca="1">IF(CO25=0,0,IF(CM25=0,1,CO25/CM25))</f>
        <v>-6.6061954475440693E-2</v>
      </c>
      <c r="CQ25" s="18">
        <f>SUMIF($C$6:CP$6,CQ$5,$C25:CP25)</f>
        <v>69723</v>
      </c>
      <c r="CR25" s="73">
        <f ca="1">SUMIF($C$6:CQ$6,CR$5,$C25:CQ25)</f>
        <v>72279</v>
      </c>
      <c r="CS25" s="18">
        <f ca="1">SUM(CR25-CQ25)</f>
        <v>2556</v>
      </c>
      <c r="CT25" s="19">
        <f ca="1">IF(CS25=0,0,IF(CQ25=0,1,CS25/CQ25))</f>
        <v>3.6659352007228606E-2</v>
      </c>
      <c r="CW25" t="s">
        <v>13</v>
      </c>
      <c r="CX25" t="s">
        <v>7</v>
      </c>
      <c r="CY25" s="7"/>
      <c r="CZ25" s="74">
        <f>SUMIF(OGB!$A$111:$A$116,'2010-2011'!CZ$7,OGB!D$111:D$116)</f>
        <v>5481</v>
      </c>
      <c r="DA25" s="74">
        <f>SUMIF(OGB!$A$111:$A$116,'2010-2011'!DA$7,OGB!E$111:E$116)</f>
        <v>5178</v>
      </c>
      <c r="DB25" s="74">
        <f>SUMIF(OGB!$A$111:$A$116,'2010-2011'!DB$7,OGB!F$111:F$116)</f>
        <v>5793</v>
      </c>
      <c r="DC25" s="74">
        <f>SUMIF(OGB!$A$111:$A$116,'2010-2011'!DC$7,OGB!G$111:G$116)</f>
        <v>5901</v>
      </c>
      <c r="DD25" s="74">
        <f>SUMIF(OGB!$A$111:$A$116,'2010-2011'!DD$7,OGB!H$111:H$116)</f>
        <v>5738</v>
      </c>
      <c r="DE25" s="74">
        <f>SUMIF(OGB!$A$111:$A$116,'2010-2011'!DE$7,OGB!I$111:I$116)</f>
        <v>5958</v>
      </c>
      <c r="DF25" s="74">
        <f>SUMIF(OGB!$A$111:$A$116,'2010-2011'!DF$7,OGB!J$111:J$116)</f>
        <v>6019</v>
      </c>
      <c r="DG25" s="74">
        <f>SUMIF(OGB!$A$111:$A$116,'2010-2011'!DG$7,OGB!K$111:K$116)</f>
        <v>6041</v>
      </c>
      <c r="DH25" s="74">
        <f>SUMIF(OGB!$A$111:$A$116,'2010-2011'!DH$7,OGB!L$111:L$116)</f>
        <v>6007</v>
      </c>
      <c r="DI25" s="74">
        <f>SUMIF(OGB!$A$111:$A$116,'2010-2011'!DI$7,OGB!M$111:M$116)</f>
        <v>5739</v>
      </c>
      <c r="DJ25" s="74">
        <f>SUMIF(OGB!$A$111:$A$116,'2010-2011'!DJ$7,OGB!N$111:N$116)</f>
        <v>6025</v>
      </c>
      <c r="DK25" s="74">
        <f>SUMIF(OGB!$A$111:$A$116,'2010-2011'!DK$7,OGB!O$111:O$116)</f>
        <v>5843</v>
      </c>
      <c r="DN25" s="74">
        <f>SUMIF(OGB!$A$111:$A$116,'2010-2011'!DN$7,OGB!D$111:D$116)</f>
        <v>6141</v>
      </c>
      <c r="DO25" s="74">
        <f>SUMIF(OGB!$A$111:$A$116,'2010-2011'!DO$7,OGB!E$111:E$116)</f>
        <v>5601</v>
      </c>
      <c r="DP25" s="74">
        <f>SUMIF(OGB!$A$111:$A$116,'2010-2011'!DP$7,OGB!F$111:F$116)</f>
        <v>6233</v>
      </c>
      <c r="DQ25" s="74">
        <f>SUMIF(OGB!$A$111:$A$116,'2010-2011'!DQ$7,OGB!G$111:G$116)</f>
        <v>6067</v>
      </c>
      <c r="DR25" s="74">
        <f>SUMIF(OGB!$A$111:$A$116,'2010-2011'!DR$7,OGB!H$111:H$116)</f>
        <v>5963</v>
      </c>
      <c r="DS25" s="74">
        <f>SUMIF(OGB!$A$111:$A$116,'2010-2011'!DS$7,OGB!I$111:I$116)</f>
        <v>6298</v>
      </c>
      <c r="DT25" s="74">
        <f>SUMIF(OGB!$A$111:$A$116,'2010-2011'!DT$7,OGB!J$111:J$116)</f>
        <v>6001</v>
      </c>
      <c r="DU25" s="74">
        <f>SUMIF(OGB!$A$111:$A$116,'2010-2011'!DU$7,OGB!K$111:K$116)</f>
        <v>6452</v>
      </c>
      <c r="DV25" s="74">
        <f>SUMIF(OGB!$A$111:$A$116,'2010-2011'!DV$7,OGB!L$111:L$116)</f>
        <v>6121</v>
      </c>
      <c r="DW25" s="74">
        <f>SUMIF(OGB!$A$111:$A$116,'2010-2011'!DW$7,OGB!M$111:M$116)</f>
        <v>6101</v>
      </c>
      <c r="DX25" s="74">
        <f>SUMIF(OGB!$A$111:$A$116,'2010-2011'!DX$7,OGB!N$111:N$116)</f>
        <v>5844</v>
      </c>
      <c r="DY25" s="74">
        <f>SUMIF(OGB!$A$111:$A$116,'2010-2011'!DY$7,OGB!O$111:O$116)</f>
        <v>5457</v>
      </c>
    </row>
    <row r="26" spans="1:130">
      <c r="A26" s="83"/>
      <c r="B26" s="26" t="s">
        <v>8</v>
      </c>
      <c r="C26" s="73">
        <f>+CZ26</f>
        <v>25</v>
      </c>
      <c r="D26" s="73">
        <f ca="1">OFFSET(CZ26,0,14,1,1)</f>
        <v>37</v>
      </c>
      <c r="E26" s="73">
        <f ca="1">SUM(D26-C26)</f>
        <v>12</v>
      </c>
      <c r="F26" s="19">
        <f ca="1">IF(E26=0,0,IF(C26=0,1,E26/C26))</f>
        <v>0.48</v>
      </c>
      <c r="G26" s="73">
        <f>SUMIF($C$6:F$6,G$5,$C26:F26)</f>
        <v>25</v>
      </c>
      <c r="H26" s="73">
        <f ca="1">SUMIF($C$6:G$6,H$5,$C26:G26)</f>
        <v>37</v>
      </c>
      <c r="I26" s="73">
        <f ca="1">SUM(H26-G26)</f>
        <v>12</v>
      </c>
      <c r="J26" s="19">
        <f ca="1">IF(I26=0,0,IF(G26=0,1,I26/G26))</f>
        <v>0.48</v>
      </c>
      <c r="K26" s="73">
        <f>+DA26</f>
        <v>29</v>
      </c>
      <c r="L26" s="73">
        <f ca="1">OFFSET(DA26,0,14,1,1)</f>
        <v>29</v>
      </c>
      <c r="M26" s="73">
        <f ca="1">SUM(L26-K26)</f>
        <v>0</v>
      </c>
      <c r="N26" s="19">
        <f ca="1">IF(M26=0,0,IF(K26=0,1,M26/K26))</f>
        <v>0</v>
      </c>
      <c r="O26" s="73">
        <f>SUMIF($C$6:N$6,O$5,$C26:N26)</f>
        <v>54</v>
      </c>
      <c r="P26" s="73">
        <f ca="1">SUMIF($C$6:O$6,P$5,$C26:O26)</f>
        <v>66</v>
      </c>
      <c r="Q26" s="73">
        <f ca="1">SUM(P26-O26)</f>
        <v>12</v>
      </c>
      <c r="R26" s="19">
        <f ca="1">IF(Q26=0,0,IF(O26=0,1,Q26/O26))</f>
        <v>0.22222222222222221</v>
      </c>
      <c r="S26" s="73">
        <f>+DB26</f>
        <v>17</v>
      </c>
      <c r="T26" s="73">
        <f ca="1">OFFSET(DB26,0,14,1,1)</f>
        <v>15</v>
      </c>
      <c r="U26" s="73">
        <f ca="1">SUM(T26-S26)</f>
        <v>-2</v>
      </c>
      <c r="V26" s="19">
        <f ca="1">IF(U26=0,0,IF(S26=0,1,U26/S26))</f>
        <v>-0.11764705882352941</v>
      </c>
      <c r="W26" s="73">
        <f>SUMIF($C$6:V$6,W$5,$C26:V26)</f>
        <v>71</v>
      </c>
      <c r="X26" s="73">
        <f ca="1">SUMIF($C$6:W$6,X$5,$C26:W26)</f>
        <v>81</v>
      </c>
      <c r="Y26" s="73">
        <f ca="1">SUM(X26-W26)</f>
        <v>10</v>
      </c>
      <c r="Z26" s="19">
        <f ca="1">IF(Y26=0,0,IF(W26=0,1,Y26/W26))</f>
        <v>0.14084507042253522</v>
      </c>
      <c r="AA26" s="73">
        <f>+DC26</f>
        <v>27</v>
      </c>
      <c r="AB26" s="73">
        <f ca="1">OFFSET(DC26,0,14,1,1)</f>
        <v>0</v>
      </c>
      <c r="AC26" s="73">
        <f ca="1">SUM(AB26-AA26)</f>
        <v>-27</v>
      </c>
      <c r="AD26" s="19">
        <f ca="1">IF(AC26=0,0,IF(AA26=0,1,AC26/AA26))</f>
        <v>-1</v>
      </c>
      <c r="AE26" s="73">
        <f>SUMIF($C$6:AD$6,AE$5,$C26:AD26)</f>
        <v>98</v>
      </c>
      <c r="AF26" s="73">
        <f ca="1">SUMIF($C$6:AE$6,AF$5,$C26:AE26)</f>
        <v>81</v>
      </c>
      <c r="AG26" s="73">
        <f ca="1">SUM(AF26-AE26)</f>
        <v>-17</v>
      </c>
      <c r="AH26" s="19">
        <f ca="1">IF(AG26=0,0,IF(AE26=0,1,AG26/AE26))</f>
        <v>-0.17346938775510204</v>
      </c>
      <c r="AI26" s="73">
        <f>+DD26</f>
        <v>58</v>
      </c>
      <c r="AJ26" s="73">
        <f ca="1">OFFSET(DD26,0,14,1,1)</f>
        <v>0</v>
      </c>
      <c r="AK26" s="73">
        <f ca="1">SUM(AJ26-AI26)</f>
        <v>-58</v>
      </c>
      <c r="AL26" s="19">
        <f ca="1">IF(AK26=0,0,IF(AI26=0,1,AK26/AI26))</f>
        <v>-1</v>
      </c>
      <c r="AM26" s="73">
        <f>SUMIF($C$6:AL$6,AM$5,$C26:AL26)</f>
        <v>156</v>
      </c>
      <c r="AN26" s="73">
        <f ca="1">SUMIF($C$6:AM$6,AN$5,$C26:AM26)</f>
        <v>81</v>
      </c>
      <c r="AO26" s="73">
        <f ca="1">SUM(AN26-AM26)</f>
        <v>-75</v>
      </c>
      <c r="AP26" s="19">
        <f ca="1">IF(AO26=0,0,IF(AM26=0,1,AO26/AM26))</f>
        <v>-0.48076923076923078</v>
      </c>
      <c r="AQ26" s="73">
        <f>+DE26</f>
        <v>66</v>
      </c>
      <c r="AR26" s="73">
        <f ca="1">OFFSET(DE26,0,14,1,1)</f>
        <v>0</v>
      </c>
      <c r="AS26" s="73">
        <f ca="1">SUM(AR26-AQ26)</f>
        <v>-66</v>
      </c>
      <c r="AT26" s="19">
        <f ca="1">IF(AS26=0,0,IF(AQ26=0,1,AS26/AQ26))</f>
        <v>-1</v>
      </c>
      <c r="AU26" s="73">
        <f>SUMIF($C$6:AT$6,AU$5,$C26:AT26)</f>
        <v>222</v>
      </c>
      <c r="AV26" s="73">
        <f ca="1">SUMIF($C$6:AU$6,AV$5,$C26:AU26)</f>
        <v>81</v>
      </c>
      <c r="AW26" s="73">
        <f ca="1">SUM(AV26-AU26)</f>
        <v>-141</v>
      </c>
      <c r="AX26" s="19">
        <f ca="1">IF(AW26=0,0,IF(AU26=0,1,AW26/AU26))</f>
        <v>-0.63513513513513509</v>
      </c>
      <c r="AY26" s="73">
        <f>+DF26</f>
        <v>15</v>
      </c>
      <c r="AZ26" s="73">
        <f ca="1">OFFSET(DF26,0,14,1,1)</f>
        <v>0</v>
      </c>
      <c r="BA26" s="73">
        <f ca="1">SUM(AZ26-AY26)</f>
        <v>-15</v>
      </c>
      <c r="BB26" s="19">
        <f ca="1">IF(BA26=0,0,IF(AY26=0,1,BA26/AY26))</f>
        <v>-1</v>
      </c>
      <c r="BC26" s="73">
        <f>SUMIF($C$6:BB$6,BC$5,$C26:BB26)</f>
        <v>237</v>
      </c>
      <c r="BD26" s="73">
        <f ca="1">SUMIF($C$6:BC$6,BD$5,$C26:BC26)</f>
        <v>81</v>
      </c>
      <c r="BE26" s="73">
        <f ca="1">SUM(BD26-BC26)</f>
        <v>-156</v>
      </c>
      <c r="BF26" s="19">
        <f ca="1">IF(BE26=0,0,IF(BC26=0,1,BE26/BC26))</f>
        <v>-0.65822784810126578</v>
      </c>
      <c r="BG26" s="73">
        <f>+DG26</f>
        <v>18</v>
      </c>
      <c r="BH26" s="73">
        <f ca="1">OFFSET(DG26,0,14,1,1)</f>
        <v>0</v>
      </c>
      <c r="BI26" s="73">
        <f ca="1">SUM(BH26-BG26)</f>
        <v>-18</v>
      </c>
      <c r="BJ26" s="19">
        <f ca="1">IF(BI26=0,0,IF(BG26=0,1,BI26/BG26))</f>
        <v>-1</v>
      </c>
      <c r="BK26" s="73">
        <f>SUMIF($C$6:BJ$6,BK$5,$C26:BJ26)</f>
        <v>255</v>
      </c>
      <c r="BL26" s="73">
        <f ca="1">SUMIF($C$6:BK$6,BL$5,$C26:BK26)</f>
        <v>81</v>
      </c>
      <c r="BM26" s="73">
        <f ca="1">SUM(BL26-BK26)</f>
        <v>-174</v>
      </c>
      <c r="BN26" s="19">
        <f ca="1">IF(BM26=0,0,IF(BK26=0,1,BM26/BK26))</f>
        <v>-0.68235294117647061</v>
      </c>
      <c r="BO26" s="73">
        <f>+DH26</f>
        <v>20</v>
      </c>
      <c r="BP26" s="73">
        <f ca="1">OFFSET(DH26,0,14,1,1)</f>
        <v>0</v>
      </c>
      <c r="BQ26" s="73">
        <f ca="1">SUM(BP26-BO26)</f>
        <v>-20</v>
      </c>
      <c r="BR26" s="19">
        <f ca="1">IF(BQ26=0,0,IF(BO26=0,1,BQ26/BO26))</f>
        <v>-1</v>
      </c>
      <c r="BS26" s="73">
        <f>SUMIF($C$6:BR$6,BS$5,$C26:BR26)</f>
        <v>275</v>
      </c>
      <c r="BT26" s="73">
        <f ca="1">SUMIF($C$6:BS$6,BT$5,$C26:BS26)</f>
        <v>81</v>
      </c>
      <c r="BU26" s="73">
        <f ca="1">SUM(BT26-BS26)</f>
        <v>-194</v>
      </c>
      <c r="BV26" s="19">
        <f ca="1">IF(BU26=0,0,IF(BS26=0,1,BU26/BS26))</f>
        <v>-0.70545454545454545</v>
      </c>
      <c r="BW26" s="73">
        <f>+DI26</f>
        <v>40</v>
      </c>
      <c r="BX26" s="73">
        <f ca="1">OFFSET(DI26,0,14,1,1)</f>
        <v>0</v>
      </c>
      <c r="BY26" s="73">
        <f ca="1">SUM(BX26-BW26)</f>
        <v>-40</v>
      </c>
      <c r="BZ26" s="19">
        <f ca="1">IF(BY26=0,0,IF(BW26=0,1,BY26/BW26))</f>
        <v>-1</v>
      </c>
      <c r="CA26" s="73">
        <f>SUMIF($C$6:BZ$6,CA$5,$C26:BZ26)</f>
        <v>315</v>
      </c>
      <c r="CB26" s="73">
        <f ca="1">SUMIF($C$6:CA$6,CB$5,$C26:CA26)</f>
        <v>81</v>
      </c>
      <c r="CC26" s="73">
        <f ca="1">SUM(CB26-CA26)</f>
        <v>-234</v>
      </c>
      <c r="CD26" s="19">
        <f ca="1">IF(CC26=0,0,IF(CA26=0,1,CC26/CA26))</f>
        <v>-0.74285714285714288</v>
      </c>
      <c r="CE26" s="73">
        <f>+DJ26</f>
        <v>23</v>
      </c>
      <c r="CF26" s="73">
        <f ca="1">OFFSET(DJ26,0,14,1,1)</f>
        <v>0</v>
      </c>
      <c r="CG26" s="73">
        <f ca="1">SUM(CF26-CE26)</f>
        <v>-23</v>
      </c>
      <c r="CH26" s="19">
        <f ca="1">IF(CG26=0,0,IF(CE26=0,1,CG26/CE26))</f>
        <v>-1</v>
      </c>
      <c r="CI26" s="73">
        <f>SUMIF($C$6:CH$6,CI$5,$C26:CH26)</f>
        <v>338</v>
      </c>
      <c r="CJ26" s="73">
        <f ca="1">SUMIF($C$6:CI$6,CJ$5,$C26:CI26)</f>
        <v>81</v>
      </c>
      <c r="CK26" s="73">
        <f ca="1">SUM(CJ26-CI26)</f>
        <v>-257</v>
      </c>
      <c r="CL26" s="19">
        <f ca="1">IF(CK26=0,0,IF(CI26=0,1,CK26/CI26))</f>
        <v>-0.76035502958579881</v>
      </c>
      <c r="CM26" s="73">
        <f>+DK26</f>
        <v>26</v>
      </c>
      <c r="CN26" s="73">
        <f ca="1">OFFSET(DK26,0,14,1,1)</f>
        <v>28</v>
      </c>
      <c r="CO26" s="73">
        <f ca="1">SUM(CN26-CM26)</f>
        <v>2</v>
      </c>
      <c r="CP26" s="19">
        <f ca="1">IF(CO26=0,0,IF(CM26=0,1,CO26/CM26))</f>
        <v>7.6923076923076927E-2</v>
      </c>
      <c r="CQ26" s="73">
        <f>SUMIF($C$6:CP$6,CQ$5,$C26:CP26)</f>
        <v>364</v>
      </c>
      <c r="CR26" s="73">
        <f ca="1">SUMIF($C$6:CQ$6,CR$5,$C26:CQ26)</f>
        <v>109</v>
      </c>
      <c r="CS26" s="73">
        <f ca="1">SUM(CR26-CQ26)</f>
        <v>-255</v>
      </c>
      <c r="CT26" s="19">
        <f ca="1">IF(CS26=0,0,IF(CQ26=0,1,CS26/CQ26))</f>
        <v>-0.7005494505494505</v>
      </c>
      <c r="CW26" t="s">
        <v>13</v>
      </c>
      <c r="CX26" t="s">
        <v>8</v>
      </c>
      <c r="CY26" s="7"/>
      <c r="CZ26" s="74">
        <f>SUMIF(OGB!$A$129:$A$139,'2010-2011'!CZ$7,OGB!D$129:D$139)</f>
        <v>25</v>
      </c>
      <c r="DA26" s="74">
        <f>SUMIF(OGB!$A$129:$A$139,'2010-2011'!DA$7,OGB!E$129:E$139)</f>
        <v>29</v>
      </c>
      <c r="DB26" s="74">
        <f>SUMIF(OGB!$A$129:$A$139,'2010-2011'!DB$7,OGB!F$129:F$139)</f>
        <v>17</v>
      </c>
      <c r="DC26" s="74">
        <f>SUMIF(OGB!$A$129:$A$139,'2010-2011'!DC$7,OGB!G$129:G$139)</f>
        <v>27</v>
      </c>
      <c r="DD26" s="74">
        <f>SUMIF(OGB!$A$129:$A$139,'2010-2011'!DD$7,OGB!H$129:H$139)</f>
        <v>58</v>
      </c>
      <c r="DE26" s="74">
        <f>SUMIF(OGB!$A$129:$A$139,'2010-2011'!DE$7,OGB!I$129:I$139)</f>
        <v>66</v>
      </c>
      <c r="DF26" s="74">
        <f>SUMIF(OGB!$A$129:$A$139,'2010-2011'!DF$7,OGB!J$129:J$139)</f>
        <v>15</v>
      </c>
      <c r="DG26" s="74">
        <f>SUMIF(OGB!$A$129:$A$139,'2010-2011'!DG$7,OGB!K$129:K$139)</f>
        <v>18</v>
      </c>
      <c r="DH26" s="74">
        <f>SUMIF(OGB!$A$129:$A$139,'2010-2011'!DH$7,OGB!L$129:L$139)</f>
        <v>20</v>
      </c>
      <c r="DI26" s="74">
        <f>SUMIF(OGB!$A$129:$A$139,'2010-2011'!DI$7,OGB!M$129:M$139)</f>
        <v>40</v>
      </c>
      <c r="DJ26" s="74">
        <f>SUMIF(OGB!$A$129:$A$139,'2010-2011'!DJ$7,OGB!N$129:N$139)</f>
        <v>23</v>
      </c>
      <c r="DK26" s="74">
        <f>SUMIF(OGB!$A$129:$A$139,'2010-2011'!DK$7,OGB!O$129:O$139)</f>
        <v>26</v>
      </c>
      <c r="DN26" s="74">
        <f>SUMIF(OGB!$A$129:$A$139,'2010-2011'!DN$7,OGB!D$129:D$139)</f>
        <v>37</v>
      </c>
      <c r="DO26" s="74">
        <f>SUMIF(OGB!$A$129:$A$139,'2010-2011'!DO$7,OGB!E$129:E$139)</f>
        <v>29</v>
      </c>
      <c r="DP26" s="74">
        <f>SUMIF(OGB!$A$129:$A$139,'2010-2011'!DP$7,OGB!F$129:F$139)</f>
        <v>15</v>
      </c>
      <c r="DQ26" s="74">
        <f>SUMIF(OGB!$A$129:$A$139,'2010-2011'!DQ$7,OGB!G$129:G$139)</f>
        <v>0</v>
      </c>
      <c r="DR26" s="74">
        <f>SUMIF(OGB!$A$129:$A$139,'2010-2011'!DR$7,OGB!H$129:H$139)</f>
        <v>0</v>
      </c>
      <c r="DS26" s="74">
        <f>SUMIF(OGB!$A$129:$A$139,'2010-2011'!DS$7,OGB!I$129:I$139)</f>
        <v>0</v>
      </c>
      <c r="DT26" s="74">
        <f>SUMIF(OGB!$A$129:$A$139,'2010-2011'!DT$7,OGB!J$129:J$139)</f>
        <v>0</v>
      </c>
      <c r="DU26" s="74">
        <f>SUMIF(OGB!$A$129:$A$139,'2010-2011'!DU$7,OGB!K$129:K$139)</f>
        <v>0</v>
      </c>
      <c r="DV26" s="74">
        <f>SUMIF(OGB!$A$129:$A$139,'2010-2011'!DV$7,OGB!L$129:L$139)</f>
        <v>0</v>
      </c>
      <c r="DW26" s="74">
        <f>SUMIF(OGB!$A$129:$A$139,'2010-2011'!DW$7,OGB!M$129:M$139)</f>
        <v>0</v>
      </c>
      <c r="DX26" s="74">
        <f>SUMIF(OGB!$A$129:$A$139,'2010-2011'!DX$7,OGB!N$129:N$139)</f>
        <v>0</v>
      </c>
      <c r="DY26" s="74">
        <f>SUMIF(OGB!$A$129:$A$139,'2010-2011'!DY$7,OGB!O$129:O$139)</f>
        <v>28</v>
      </c>
    </row>
    <row r="27" spans="1:130" s="7" customFormat="1">
      <c r="A27" s="75"/>
      <c r="B27" s="24" t="s">
        <v>9</v>
      </c>
      <c r="C27" s="12">
        <f>+SUM(C24:C26)</f>
        <v>35229</v>
      </c>
      <c r="D27" s="86">
        <f ca="1">+SUM(D24:D26)</f>
        <v>42331</v>
      </c>
      <c r="E27" s="12">
        <f ca="1">SUM(E24:E26)</f>
        <v>7102</v>
      </c>
      <c r="F27" s="13">
        <f ca="1">IF(E27=0,0,IF(C27=0,1,E27/C27))</f>
        <v>0.20159527661869484</v>
      </c>
      <c r="G27" s="12">
        <f>SUM(G24:G26)</f>
        <v>35229</v>
      </c>
      <c r="H27" s="86">
        <f ca="1">SUM(H24:H26)</f>
        <v>42331</v>
      </c>
      <c r="I27" s="12">
        <f ca="1">SUM(I24:I26)</f>
        <v>7102</v>
      </c>
      <c r="J27" s="13">
        <f ca="1">IF(I27=0,0,IF(G27=0,1,I27/G27))</f>
        <v>0.20159527661869484</v>
      </c>
      <c r="K27" s="12">
        <f>+SUM(K24:K26)</f>
        <v>34504</v>
      </c>
      <c r="L27" s="86">
        <f ca="1">+SUM(L24:L26)</f>
        <v>40756</v>
      </c>
      <c r="M27" s="12">
        <f ca="1">SUM(M24:M26)</f>
        <v>6252</v>
      </c>
      <c r="N27" s="13">
        <f ca="1">IF(M27=0,0,IF(K27=0,1,M27/K27))</f>
        <v>0.18119638302805471</v>
      </c>
      <c r="O27" s="12">
        <f>SUM(O24:O26)</f>
        <v>69733</v>
      </c>
      <c r="P27" s="86">
        <f ca="1">SUM(P24:P26)</f>
        <v>83087</v>
      </c>
      <c r="Q27" s="12">
        <f ca="1">SUM(Q24:Q26)</f>
        <v>13354</v>
      </c>
      <c r="R27" s="13">
        <f ca="1">IF(Q27=0,0,IF(O27=0,1,Q27/O27))</f>
        <v>0.19150187142385958</v>
      </c>
      <c r="S27" s="12">
        <f>+SUM(S24:S26)</f>
        <v>44317</v>
      </c>
      <c r="T27" s="86">
        <f ca="1">+SUM(T24:T26)</f>
        <v>49524</v>
      </c>
      <c r="U27" s="12">
        <f ca="1">SUM(U24:U26)</f>
        <v>5207</v>
      </c>
      <c r="V27" s="13">
        <f ca="1">IF(U27=0,0,IF(S27=0,1,U27/S27))</f>
        <v>0.11749441523568833</v>
      </c>
      <c r="W27" s="12">
        <f>SUM(W24:W26)</f>
        <v>114050</v>
      </c>
      <c r="X27" s="86">
        <f ca="1">SUM(X24:X26)</f>
        <v>132611</v>
      </c>
      <c r="Y27" s="12">
        <f ca="1">SUM(Y24:Y26)</f>
        <v>18561</v>
      </c>
      <c r="Z27" s="13">
        <f ca="1">IF(Y27=0,0,IF(W27=0,1,Y27/W27))</f>
        <v>0.16274441034633932</v>
      </c>
      <c r="AA27" s="12">
        <f>+SUM(AA24:AA26)</f>
        <v>47623</v>
      </c>
      <c r="AB27" s="86">
        <f ca="1">+SUM(AB24:AB26)</f>
        <v>56555</v>
      </c>
      <c r="AC27" s="12">
        <f ca="1">SUM(AC24:AC26)</f>
        <v>8932</v>
      </c>
      <c r="AD27" s="13">
        <f ca="1">IF(AC27=0,0,IF(AA27=0,1,AC27/AA27))</f>
        <v>0.18755643281607626</v>
      </c>
      <c r="AE27" s="12">
        <f>SUM(AE24:AE26)</f>
        <v>161673</v>
      </c>
      <c r="AF27" s="86">
        <f ca="1">SUM(AF24:AF26)</f>
        <v>189166</v>
      </c>
      <c r="AG27" s="12">
        <f ca="1">SUM(AG24:AG26)</f>
        <v>27493</v>
      </c>
      <c r="AH27" s="13">
        <f ca="1">IF(AG27=0,0,IF(AE27=0,1,AG27/AE27))</f>
        <v>0.17005313193916113</v>
      </c>
      <c r="AI27" s="12">
        <f>+SUM(AI24:AI26)</f>
        <v>53659</v>
      </c>
      <c r="AJ27" s="86">
        <f ca="1">+SUM(AJ24:AJ26)</f>
        <v>60831</v>
      </c>
      <c r="AK27" s="12">
        <f ca="1">SUM(AK24:AK26)</f>
        <v>7172</v>
      </c>
      <c r="AL27" s="13">
        <f ca="1">IF(AK27=0,0,IF(AI27=0,1,AK27/AI27))</f>
        <v>0.13365884567360556</v>
      </c>
      <c r="AM27" s="12">
        <f>SUM(AM24:AM26)</f>
        <v>215332</v>
      </c>
      <c r="AN27" s="86">
        <f ca="1">SUM(AN24:AN26)</f>
        <v>249997</v>
      </c>
      <c r="AO27" s="12">
        <f ca="1">SUM(AO24:AO26)</f>
        <v>34665</v>
      </c>
      <c r="AP27" s="13">
        <f ca="1">IF(AO27=0,0,IF(AM27=0,1,AO27/AM27))</f>
        <v>0.16098396894098416</v>
      </c>
      <c r="AQ27" s="12">
        <f>+SUM(AQ24:AQ26)</f>
        <v>54413</v>
      </c>
      <c r="AR27" s="86">
        <f ca="1">+SUM(AR24:AR26)</f>
        <v>64035</v>
      </c>
      <c r="AS27" s="12">
        <f ca="1">SUM(AS24:AS26)</f>
        <v>9622</v>
      </c>
      <c r="AT27" s="13">
        <f ca="1">IF(AS27=0,0,IF(AQ27=0,1,AS27/AQ27))</f>
        <v>0.17683274217558304</v>
      </c>
      <c r="AU27" s="12">
        <f>SUM(AU24:AU26)</f>
        <v>269745</v>
      </c>
      <c r="AV27" s="86">
        <f ca="1">SUM(AV24:AV26)</f>
        <v>314032</v>
      </c>
      <c r="AW27" s="12">
        <f ca="1">SUM(AW24:AW26)</f>
        <v>44287</v>
      </c>
      <c r="AX27" s="13">
        <f ca="1">IF(AW27=0,0,IF(AU27=0,1,AW27/AU27))</f>
        <v>0.16418098574579695</v>
      </c>
      <c r="AY27" s="12">
        <f>+SUM(AY24:AY26)</f>
        <v>70109</v>
      </c>
      <c r="AZ27" s="86">
        <f ca="1">+SUM(AZ24:AZ26)</f>
        <v>78496</v>
      </c>
      <c r="BA27" s="12">
        <f ca="1">SUM(BA24:BA26)</f>
        <v>8387</v>
      </c>
      <c r="BB27" s="13">
        <f ca="1">IF(BA27=0,0,IF(AY27=0,1,BA27/AY27))</f>
        <v>0.11962800781640018</v>
      </c>
      <c r="BC27" s="12">
        <f>SUM(BC24:BC26)</f>
        <v>339854</v>
      </c>
      <c r="BD27" s="86">
        <f ca="1">SUM(BD24:BD26)</f>
        <v>392528</v>
      </c>
      <c r="BE27" s="12">
        <f ca="1">SUM(BE24:BE26)</f>
        <v>52674</v>
      </c>
      <c r="BF27" s="13">
        <f ca="1">IF(BE27=0,0,IF(BC27=0,1,BE27/BC27))</f>
        <v>0.15499008397723729</v>
      </c>
      <c r="BG27" s="12">
        <f>+SUM(BG24:BG26)</f>
        <v>67874</v>
      </c>
      <c r="BH27" s="86">
        <f ca="1">+SUM(BH24:BH26)</f>
        <v>77981</v>
      </c>
      <c r="BI27" s="12">
        <f ca="1">SUM(BI24:BI26)</f>
        <v>10107</v>
      </c>
      <c r="BJ27" s="13">
        <f ca="1">IF(BI27=0,0,IF(BG27=0,1,BI27/BG27))</f>
        <v>0.1489082712084156</v>
      </c>
      <c r="BK27" s="12">
        <f>SUM(BK24:BK26)</f>
        <v>407728</v>
      </c>
      <c r="BL27" s="86">
        <f ca="1">SUM(BL24:BL26)</f>
        <v>470509</v>
      </c>
      <c r="BM27" s="12">
        <f ca="1">SUM(BM24:BM26)</f>
        <v>62781</v>
      </c>
      <c r="BN27" s="13">
        <f ca="1">IF(BM27=0,0,IF(BK27=0,1,BM27/BK27))</f>
        <v>0.15397765176784523</v>
      </c>
      <c r="BO27" s="12">
        <f>+SUM(BO24:BO26)</f>
        <v>55938</v>
      </c>
      <c r="BP27" s="86">
        <f ca="1">+SUM(BP24:BP26)</f>
        <v>64522</v>
      </c>
      <c r="BQ27" s="12">
        <f ca="1">SUM(BQ24:BQ26)</f>
        <v>8584</v>
      </c>
      <c r="BR27" s="13">
        <f ca="1">IF(BQ27=0,0,IF(BO27=0,1,BQ27/BO27))</f>
        <v>0.15345561156995244</v>
      </c>
      <c r="BS27" s="12">
        <f>SUM(BS24:BS26)</f>
        <v>463666</v>
      </c>
      <c r="BT27" s="86">
        <f ca="1">SUM(BT24:BT26)</f>
        <v>535031</v>
      </c>
      <c r="BU27" s="12">
        <f ca="1">SUM(BU24:BU26)</f>
        <v>71365</v>
      </c>
      <c r="BV27" s="13">
        <f ca="1">IF(BU27=0,0,IF(BS27=0,1,BU27/BS27))</f>
        <v>0.15391467133669495</v>
      </c>
      <c r="BW27" s="12">
        <f>+SUM(BW24:BW26)</f>
        <v>56535</v>
      </c>
      <c r="BX27" s="86">
        <f ca="1">+SUM(BX24:BX26)</f>
        <v>61181</v>
      </c>
      <c r="BY27" s="12">
        <f ca="1">SUM(BY24:BY26)</f>
        <v>4646</v>
      </c>
      <c r="BZ27" s="13">
        <f ca="1">IF(BY27=0,0,IF(BW27=0,1,BY27/BW27))</f>
        <v>8.2179181038294857E-2</v>
      </c>
      <c r="CA27" s="12">
        <f>SUM(CA24:CA26)</f>
        <v>520201</v>
      </c>
      <c r="CB27" s="86">
        <f ca="1">SUM(CB24:CB26)</f>
        <v>596212</v>
      </c>
      <c r="CC27" s="12">
        <f ca="1">SUM(CC24:CC26)</f>
        <v>76011</v>
      </c>
      <c r="CD27" s="13">
        <f ca="1">IF(CC27=0,0,IF(CA27=0,1,CC27/CA27))</f>
        <v>0.14611851957224226</v>
      </c>
      <c r="CE27" s="12">
        <f>+SUM(CE24:CE26)</f>
        <v>52619</v>
      </c>
      <c r="CF27" s="86">
        <f ca="1">+SUM(CF24:CF26)</f>
        <v>57183</v>
      </c>
      <c r="CG27" s="12">
        <f ca="1">SUM(CG24:CG26)</f>
        <v>4564</v>
      </c>
      <c r="CH27" s="13">
        <f ca="1">IF(CG27=0,0,IF(CE27=0,1,CG27/CE27))</f>
        <v>8.6736730078488755E-2</v>
      </c>
      <c r="CI27" s="12">
        <f>SUM(CI24:CI26)</f>
        <v>572820</v>
      </c>
      <c r="CJ27" s="86">
        <f ca="1">SUM(CJ24:CJ26)</f>
        <v>653395</v>
      </c>
      <c r="CK27" s="12">
        <f ca="1">SUM(CK24:CK26)</f>
        <v>80575</v>
      </c>
      <c r="CL27" s="13">
        <f ca="1">IF(CK27=0,0,IF(CI27=0,1,CK27/CI27))</f>
        <v>0.14066373380817709</v>
      </c>
      <c r="CM27" s="12">
        <f>+SUM(CM24:CM26)</f>
        <v>51558</v>
      </c>
      <c r="CN27" s="86">
        <f ca="1">+SUM(CN24:CN26)</f>
        <v>58226</v>
      </c>
      <c r="CO27" s="12">
        <f ca="1">SUM(CO24:CO26)</f>
        <v>6668</v>
      </c>
      <c r="CP27" s="13">
        <f ca="1">IF(CO27=0,0,IF(CM27=0,1,CO27/CM27))</f>
        <v>0.12933007486713993</v>
      </c>
      <c r="CQ27" s="12">
        <f>SUM(CQ24:CQ26)</f>
        <v>624378</v>
      </c>
      <c r="CR27" s="86">
        <f ca="1">SUM(CR24:CR26)</f>
        <v>711621</v>
      </c>
      <c r="CS27" s="12">
        <f ca="1">SUM(CS24:CS26)</f>
        <v>87243</v>
      </c>
      <c r="CT27" s="13">
        <f ca="1">IF(CS27=0,0,IF(CQ27=0,1,CS27/CQ27))</f>
        <v>0.13972785716344907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293457</v>
      </c>
      <c r="D29" s="73">
        <f ca="1">OFFSET(CZ29,0,14,1,1)</f>
        <v>300023</v>
      </c>
      <c r="E29" s="18">
        <f ca="1">SUM(D29-C29)</f>
        <v>6566</v>
      </c>
      <c r="F29" s="19">
        <f ca="1">IF(E29=0,0,IF(C29=0,1,E29/C29))</f>
        <v>2.2374657956702345E-2</v>
      </c>
      <c r="G29" s="18">
        <f>SUMIF($C$6:F$6,G$5,$C29:F29)</f>
        <v>293457</v>
      </c>
      <c r="H29" s="73">
        <f ca="1">SUMIF($C$6:G$6,H$5,$C29:G29)</f>
        <v>300023</v>
      </c>
      <c r="I29" s="18">
        <f ca="1">SUM(H29-G29)</f>
        <v>6566</v>
      </c>
      <c r="J29" s="19">
        <f ca="1">IF(I29=0,0,IF(G29=0,1,I29/G29))</f>
        <v>2.2374657956702345E-2</v>
      </c>
      <c r="K29" s="18">
        <f>+DA29</f>
        <v>275701</v>
      </c>
      <c r="L29" s="73">
        <f ca="1">OFFSET(DA29,0,14,1,1)</f>
        <v>284986</v>
      </c>
      <c r="M29" s="18">
        <f ca="1">SUM(L29-K29)</f>
        <v>9285</v>
      </c>
      <c r="N29" s="19">
        <f ca="1">IF(M29=0,0,IF(K29=0,1,M29/K29))</f>
        <v>3.3677788618829821E-2</v>
      </c>
      <c r="O29" s="18">
        <f>SUMIF($C$6:N$6,O$5,$C29:N29)</f>
        <v>569158</v>
      </c>
      <c r="P29" s="73">
        <f ca="1">SUMIF($C$6:O$6,P$5,$C29:O29)</f>
        <v>585009</v>
      </c>
      <c r="Q29" s="18">
        <f ca="1">SUM(P29-O29)</f>
        <v>15851</v>
      </c>
      <c r="R29" s="19">
        <f ca="1">IF(Q29=0,0,IF(O29=0,1,Q29/O29))</f>
        <v>2.7849911623837317E-2</v>
      </c>
      <c r="S29" s="18">
        <f>+DB29</f>
        <v>374223</v>
      </c>
      <c r="T29" s="73">
        <f ca="1">OFFSET(DB29,0,14,1,1)</f>
        <v>354723</v>
      </c>
      <c r="U29" s="18">
        <f ca="1">SUM(T29-S29)</f>
        <v>-19500</v>
      </c>
      <c r="V29" s="19">
        <f ca="1">IF(U29=0,0,IF(S29=0,1,U29/S29))</f>
        <v>-5.2107967709093241E-2</v>
      </c>
      <c r="W29" s="18">
        <f>SUMIF($C$6:V$6,W$5,$C29:V29)</f>
        <v>943381</v>
      </c>
      <c r="X29" s="73">
        <f ca="1">SUMIF($C$6:W$6,X$5,$C29:W29)</f>
        <v>939732</v>
      </c>
      <c r="Y29" s="18">
        <f ca="1">SUM(X29-W29)</f>
        <v>-3649</v>
      </c>
      <c r="Z29" s="19">
        <f ca="1">IF(Y29=0,0,IF(W29=0,1,Y29/W29))</f>
        <v>-3.868002429559213E-3</v>
      </c>
      <c r="AA29" s="18">
        <f>+DC29</f>
        <v>363736</v>
      </c>
      <c r="AB29" s="73">
        <f ca="1">OFFSET(DC29,0,14,1,1)</f>
        <v>367315</v>
      </c>
      <c r="AC29" s="18">
        <f ca="1">SUM(AB29-AA29)</f>
        <v>3579</v>
      </c>
      <c r="AD29" s="19">
        <f ca="1">IF(AC29=0,0,IF(AA29=0,1,AC29/AA29))</f>
        <v>9.8395539622143525E-3</v>
      </c>
      <c r="AE29" s="18">
        <f>SUMIF($C$6:AD$6,AE$5,$C29:AD29)</f>
        <v>1307117</v>
      </c>
      <c r="AF29" s="73">
        <f ca="1">SUMIF($C$6:AE$6,AF$5,$C29:AE29)</f>
        <v>1307047</v>
      </c>
      <c r="AG29" s="18">
        <f ca="1">SUM(AF29-AE29)</f>
        <v>-70</v>
      </c>
      <c r="AH29" s="19">
        <f ca="1">IF(AG29=0,0,IF(AE29=0,1,AG29/AE29))</f>
        <v>-5.3552971922176819E-5</v>
      </c>
      <c r="AI29" s="18">
        <f>+DD29</f>
        <v>398307</v>
      </c>
      <c r="AJ29" s="73">
        <f ca="1">OFFSET(DD29,0,14,1,1)</f>
        <v>396504</v>
      </c>
      <c r="AK29" s="18">
        <f ca="1">SUM(AJ29-AI29)</f>
        <v>-1803</v>
      </c>
      <c r="AL29" s="19">
        <f ca="1">IF(AK29=0,0,IF(AI29=0,1,AK29/AI29))</f>
        <v>-4.5266590845754653E-3</v>
      </c>
      <c r="AM29" s="18">
        <f>SUMIF($C$6:AL$6,AM$5,$C29:AL29)</f>
        <v>1705424</v>
      </c>
      <c r="AN29" s="73">
        <f ca="1">SUMIF($C$6:AM$6,AN$5,$C29:AM29)</f>
        <v>1703551</v>
      </c>
      <c r="AO29" s="18">
        <f ca="1">SUM(AN29-AM29)</f>
        <v>-1873</v>
      </c>
      <c r="AP29" s="19">
        <f ca="1">IF(AO29=0,0,IF(AM29=0,1,AO29/AM29))</f>
        <v>-1.0982606085055682E-3</v>
      </c>
      <c r="AQ29" s="18">
        <f>+DE29</f>
        <v>408142</v>
      </c>
      <c r="AR29" s="73">
        <f ca="1">OFFSET(DE29,0,14,1,1)</f>
        <v>421905</v>
      </c>
      <c r="AS29" s="18">
        <f ca="1">SUM(AR29-AQ29)</f>
        <v>13763</v>
      </c>
      <c r="AT29" s="19">
        <f ca="1">IF(AS29=0,0,IF(AQ29=0,1,AS29/AQ29))</f>
        <v>3.3721106869667908E-2</v>
      </c>
      <c r="AU29" s="18">
        <f>SUMIF($C$6:AT$6,AU$5,$C29:AT29)</f>
        <v>2113566</v>
      </c>
      <c r="AV29" s="73">
        <f ca="1">SUMIF($C$6:AU$6,AV$5,$C29:AU29)</f>
        <v>2125456</v>
      </c>
      <c r="AW29" s="18">
        <f ca="1">SUM(AV29-AU29)</f>
        <v>11890</v>
      </c>
      <c r="AX29" s="19">
        <f ca="1">IF(AW29=0,0,IF(AU29=0,1,AW29/AU29))</f>
        <v>5.62556362091366E-3</v>
      </c>
      <c r="AY29" s="18">
        <f>+DF29</f>
        <v>543219</v>
      </c>
      <c r="AZ29" s="73">
        <f ca="1">OFFSET(DF29,0,14,1,1)</f>
        <v>553403</v>
      </c>
      <c r="BA29" s="18">
        <f ca="1">SUM(AZ29-AY29)</f>
        <v>10184</v>
      </c>
      <c r="BB29" s="19">
        <f ca="1">IF(BA29=0,0,IF(AY29=0,1,BA29/AY29))</f>
        <v>1.8747503308978515E-2</v>
      </c>
      <c r="BC29" s="18">
        <f>SUMIF($C$6:BB$6,BC$5,$C29:BB29)</f>
        <v>2656785</v>
      </c>
      <c r="BD29" s="73">
        <f ca="1">SUMIF($C$6:BC$6,BD$5,$C29:BC29)</f>
        <v>2678859</v>
      </c>
      <c r="BE29" s="18">
        <f ca="1">SUM(BD29-BC29)</f>
        <v>22074</v>
      </c>
      <c r="BF29" s="19">
        <f ca="1">IF(BE29=0,0,IF(BC29=0,1,BE29/BC29))</f>
        <v>8.3085383273392467E-3</v>
      </c>
      <c r="BG29" s="18">
        <f>+DG29</f>
        <v>564856</v>
      </c>
      <c r="BH29" s="73">
        <f ca="1">OFFSET(DG29,0,14,1,1)</f>
        <v>548609</v>
      </c>
      <c r="BI29" s="18">
        <f ca="1">SUM(BH29-BG29)</f>
        <v>-16247</v>
      </c>
      <c r="BJ29" s="19">
        <f ca="1">IF(BI29=0,0,IF(BG29=0,1,BI29/BG29))</f>
        <v>-2.8763082980441033E-2</v>
      </c>
      <c r="BK29" s="18">
        <f>SUMIF($C$6:BJ$6,BK$5,$C29:BJ29)</f>
        <v>3221641</v>
      </c>
      <c r="BL29" s="73">
        <f ca="1">SUMIF($C$6:BK$6,BL$5,$C29:BK29)</f>
        <v>3227468</v>
      </c>
      <c r="BM29" s="18">
        <f ca="1">SUM(BL29-BK29)</f>
        <v>5827</v>
      </c>
      <c r="BN29" s="19">
        <f ca="1">IF(BM29=0,0,IF(BK29=0,1,BM29/BK29))</f>
        <v>1.8087055634069718E-3</v>
      </c>
      <c r="BO29" s="18">
        <f>+DH29</f>
        <v>412274</v>
      </c>
      <c r="BP29" s="73">
        <f ca="1">OFFSET(DH29,0,14,1,1)</f>
        <v>418719</v>
      </c>
      <c r="BQ29" s="18">
        <f ca="1">SUM(BP29-BO29)</f>
        <v>6445</v>
      </c>
      <c r="BR29" s="19">
        <f ca="1">IF(BQ29=0,0,IF(BO29=0,1,BQ29/BO29))</f>
        <v>1.5632807307761343E-2</v>
      </c>
      <c r="BS29" s="18">
        <f>SUMIF($C$6:BR$6,BS$5,$C29:BR29)</f>
        <v>3633915</v>
      </c>
      <c r="BT29" s="73">
        <f ca="1">SUMIF($C$6:BS$6,BT$5,$C29:BS29)</f>
        <v>3646187</v>
      </c>
      <c r="BU29" s="18">
        <f ca="1">SUM(BT29-BS29)</f>
        <v>12272</v>
      </c>
      <c r="BV29" s="19">
        <f ca="1">IF(BU29=0,0,IF(BS29=0,1,BU29/BS29))</f>
        <v>3.3770740372298198E-3</v>
      </c>
      <c r="BW29" s="18">
        <f>+DI29</f>
        <v>407231</v>
      </c>
      <c r="BX29" s="73">
        <f ca="1">OFFSET(DI29,0,14,1,1)</f>
        <v>393126</v>
      </c>
      <c r="BY29" s="18">
        <f ca="1">SUM(BX29-BW29)</f>
        <v>-14105</v>
      </c>
      <c r="BZ29" s="19">
        <f ca="1">IF(BY29=0,0,IF(BW29=0,1,BY29/BW29))</f>
        <v>-3.4636361180754902E-2</v>
      </c>
      <c r="CA29" s="18">
        <f>SUMIF($C$6:BZ$6,CA$5,$C29:BZ29)</f>
        <v>4041146</v>
      </c>
      <c r="CB29" s="73">
        <f ca="1">SUMIF($C$6:CA$6,CB$5,$C29:CA29)</f>
        <v>4039313</v>
      </c>
      <c r="CC29" s="18">
        <f ca="1">SUM(CB29-CA29)</f>
        <v>-1833</v>
      </c>
      <c r="CD29" s="19">
        <f ca="1">IF(CC29=0,0,IF(CA29=0,1,CC29/CA29))</f>
        <v>-4.535842060643194E-4</v>
      </c>
      <c r="CE29" s="18">
        <f>+DJ29</f>
        <v>370272</v>
      </c>
      <c r="CF29" s="73">
        <f ca="1">OFFSET(DJ29,0,14,1,1)</f>
        <v>364052</v>
      </c>
      <c r="CG29" s="18">
        <f ca="1">SUM(CF29-CE29)</f>
        <v>-6220</v>
      </c>
      <c r="CH29" s="19">
        <f ca="1">IF(CG29=0,0,IF(CE29=0,1,CG29/CE29))</f>
        <v>-1.6798461671419931E-2</v>
      </c>
      <c r="CI29" s="18">
        <f>SUMIF($C$6:CH$6,CI$5,$C29:CH29)</f>
        <v>4411418</v>
      </c>
      <c r="CJ29" s="73">
        <f ca="1">SUMIF($C$6:CI$6,CJ$5,$C29:CI29)</f>
        <v>4403365</v>
      </c>
      <c r="CK29" s="18">
        <f ca="1">SUM(CJ29-CI29)</f>
        <v>-8053</v>
      </c>
      <c r="CL29" s="19">
        <f ca="1">IF(CK29=0,0,IF(CI29=0,1,CK29/CI29))</f>
        <v>-1.8254901258506903E-3</v>
      </c>
      <c r="CM29" s="18">
        <f>+DK29</f>
        <v>356836</v>
      </c>
      <c r="CN29" s="73">
        <f ca="1">OFFSET(DK29,0,14,1,1)</f>
        <v>368699</v>
      </c>
      <c r="CO29" s="18">
        <f ca="1">SUM(CN29-CM29)</f>
        <v>11863</v>
      </c>
      <c r="CP29" s="19">
        <f ca="1">IF(CO29=0,0,IF(CM29=0,1,CO29/CM29))</f>
        <v>3.3244964073131635E-2</v>
      </c>
      <c r="CQ29" s="18">
        <f>SUMIF($C$6:CP$6,CQ$5,$C29:CP29)</f>
        <v>4768254</v>
      </c>
      <c r="CR29" s="73">
        <f ca="1">SUMIF($C$6:CQ$6,CR$5,$C29:CQ29)</f>
        <v>4772064</v>
      </c>
      <c r="CS29" s="18">
        <f ca="1">SUM(CR29-CQ29)</f>
        <v>3810</v>
      </c>
      <c r="CT29" s="19">
        <f ca="1">IF(CS29=0,0,IF(CQ29=0,1,CS29/CQ29))</f>
        <v>7.990346151861877E-4</v>
      </c>
      <c r="CW29" t="s">
        <v>14</v>
      </c>
      <c r="CX29" t="s">
        <v>6</v>
      </c>
      <c r="CZ29" s="74">
        <f>SUMIF(PB!$A$93:$A$98,'2010-2011'!CZ$7,PB!D$93:D$98)</f>
        <v>293457</v>
      </c>
      <c r="DA29" s="74">
        <f>SUMIF(PB!$A$93:$A$98,'2010-2011'!DA$7,PB!E$93:E$98)</f>
        <v>275701</v>
      </c>
      <c r="DB29" s="74">
        <f>SUMIF(PB!$A$93:$A$98,'2010-2011'!DB$7,PB!F$93:F$98)</f>
        <v>374223</v>
      </c>
      <c r="DC29" s="74">
        <f>SUMIF(PB!$A$93:$A$98,'2010-2011'!DC$7,PB!G$93:G$98)</f>
        <v>363736</v>
      </c>
      <c r="DD29" s="74">
        <f>SUMIF(PB!$A$93:$A$98,'2010-2011'!DD$7,PB!H$93:H$98)</f>
        <v>398307</v>
      </c>
      <c r="DE29" s="74">
        <f>SUMIF(PB!$A$93:$A$98,'2010-2011'!DE$7,PB!I$93:I$98)</f>
        <v>408142</v>
      </c>
      <c r="DF29" s="74">
        <f>SUMIF(PB!$A$93:$A$98,'2010-2011'!DF$7,PB!J$93:J$98)</f>
        <v>543219</v>
      </c>
      <c r="DG29" s="74">
        <f>SUMIF(PB!$A$93:$A$98,'2010-2011'!DG$7,PB!K$93:K$98)</f>
        <v>564856</v>
      </c>
      <c r="DH29" s="74">
        <f>SUMIF(PB!$A$93:$A$98,'2010-2011'!DH$7,PB!L$93:L$98)</f>
        <v>412274</v>
      </c>
      <c r="DI29" s="74">
        <f>SUMIF(PB!$A$93:$A$98,'2010-2011'!DI$7,PB!M$93:M$98)</f>
        <v>407231</v>
      </c>
      <c r="DJ29" s="74">
        <f>SUMIF(PB!$A$93:$A$98,'2010-2011'!DJ$7,PB!N$93:N$98)</f>
        <v>370272</v>
      </c>
      <c r="DK29" s="74">
        <f>SUMIF(PB!$A$93:$A$98,'2010-2011'!DK$7,PB!O$93:O$98)</f>
        <v>356836</v>
      </c>
      <c r="DN29" s="74">
        <f>SUMIF(PB!$A$93:$A$98,'2010-2011'!DN$7,PB!D$93:D$98)</f>
        <v>300023</v>
      </c>
      <c r="DO29" s="74">
        <f>SUMIF(PB!$A$93:$A$98,'2010-2011'!DO$7,PB!E$93:E$98)</f>
        <v>284986</v>
      </c>
      <c r="DP29" s="74">
        <f>SUMIF(PB!$A$93:$A$98,'2010-2011'!DP$7,PB!F$93:F$98)</f>
        <v>354723</v>
      </c>
      <c r="DQ29" s="74">
        <f>SUMIF(PB!$A$93:$A$98,'2010-2011'!DQ$7,PB!G$93:G$98)</f>
        <v>367315</v>
      </c>
      <c r="DR29" s="74">
        <f>SUMIF(PB!$A$93:$A$98,'2010-2011'!DR$7,PB!H$93:H$98)</f>
        <v>396504</v>
      </c>
      <c r="DS29" s="74">
        <f>SUMIF(PB!$A$93:$A$98,'2010-2011'!DS$7,PB!I$93:I$98)</f>
        <v>421905</v>
      </c>
      <c r="DT29" s="74">
        <f>SUMIF(PB!$A$93:$A$98,'2010-2011'!DT$7,PB!J$93:J$98)</f>
        <v>553403</v>
      </c>
      <c r="DU29" s="74">
        <f>SUMIF(PB!$A$93:$A$98,'2010-2011'!DU$7,PB!K$93:K$98)</f>
        <v>548609</v>
      </c>
      <c r="DV29" s="74">
        <f>SUMIF(PB!$A$93:$A$98,'2010-2011'!DV$7,PB!L$93:L$98)</f>
        <v>418719</v>
      </c>
      <c r="DW29" s="74">
        <f>SUMIF(PB!$A$93:$A$98,'2010-2011'!DW$7,PB!M$93:M$98)</f>
        <v>393126</v>
      </c>
      <c r="DX29" s="74">
        <f>SUMIF(PB!$A$93:$A$98,'2010-2011'!DX$7,PB!N$93:N$98)</f>
        <v>364052</v>
      </c>
      <c r="DY29" s="74">
        <f>SUMIF(PB!$A$93:$A$98,'2010-2011'!DY$7,PB!O$93:O$98)</f>
        <v>368699</v>
      </c>
    </row>
    <row r="30" spans="1:130">
      <c r="A30" s="84" t="str">
        <f>+CW31</f>
        <v>Peace Bridge</v>
      </c>
      <c r="B30" s="26" t="s">
        <v>7</v>
      </c>
      <c r="C30" s="18">
        <f>+CZ30</f>
        <v>94196</v>
      </c>
      <c r="D30" s="73">
        <f ca="1">OFFSET(CZ30,0,14,1,1)</f>
        <v>96938</v>
      </c>
      <c r="E30" s="18">
        <f ca="1">SUM(D30-C30)</f>
        <v>2742</v>
      </c>
      <c r="F30" s="19">
        <f ca="1">IF(E30=0,0,IF(C30=0,1,E30/C30))</f>
        <v>2.9109516327657226E-2</v>
      </c>
      <c r="G30" s="18">
        <f>SUMIF($C$6:F$6,G$5,$C30:F30)</f>
        <v>94196</v>
      </c>
      <c r="H30" s="73">
        <f ca="1">SUMIF($C$6:G$6,H$5,$C30:G30)</f>
        <v>96938</v>
      </c>
      <c r="I30" s="18">
        <f ca="1">SUM(H30-G30)</f>
        <v>2742</v>
      </c>
      <c r="J30" s="19">
        <f ca="1">IF(I30=0,0,IF(G30=0,1,I30/G30))</f>
        <v>2.9109516327657226E-2</v>
      </c>
      <c r="K30" s="18">
        <f>+DA30</f>
        <v>89778</v>
      </c>
      <c r="L30" s="73">
        <f ca="1">OFFSET(DA30,0,14,1,1)</f>
        <v>95153</v>
      </c>
      <c r="M30" s="18">
        <f ca="1">SUM(L30-K30)</f>
        <v>5375</v>
      </c>
      <c r="N30" s="19">
        <f ca="1">IF(M30=0,0,IF(K30=0,1,M30/K30))</f>
        <v>5.9869901312125468E-2</v>
      </c>
      <c r="O30" s="18">
        <f>SUMIF($C$6:N$6,O$5,$C30:N30)</f>
        <v>183974</v>
      </c>
      <c r="P30" s="73">
        <f ca="1">SUMIF($C$6:O$6,P$5,$C30:O30)</f>
        <v>192091</v>
      </c>
      <c r="Q30" s="18">
        <f ca="1">SUM(P30-O30)</f>
        <v>8117</v>
      </c>
      <c r="R30" s="19">
        <f ca="1">IF(Q30=0,0,IF(O30=0,1,Q30/O30))</f>
        <v>4.4120364834161346E-2</v>
      </c>
      <c r="S30" s="18">
        <f>+DB30</f>
        <v>109651</v>
      </c>
      <c r="T30" s="73">
        <f ca="1">OFFSET(DB30,0,14,1,1)</f>
        <v>114026</v>
      </c>
      <c r="U30" s="18">
        <f ca="1">SUM(T30-S30)</f>
        <v>4375</v>
      </c>
      <c r="V30" s="19">
        <f ca="1">IF(U30=0,0,IF(S30=0,1,U30/S30))</f>
        <v>3.9899316923694264E-2</v>
      </c>
      <c r="W30" s="18">
        <f>SUMIF($C$6:V$6,W$5,$C30:V30)</f>
        <v>293625</v>
      </c>
      <c r="X30" s="73">
        <f ca="1">SUMIF($C$6:W$6,X$5,$C30:W30)</f>
        <v>306117</v>
      </c>
      <c r="Y30" s="18">
        <f ca="1">SUM(X30-W30)</f>
        <v>12492</v>
      </c>
      <c r="Z30" s="19">
        <f ca="1">IF(Y30=0,0,IF(W30=0,1,Y30/W30))</f>
        <v>4.2544061302681992E-2</v>
      </c>
      <c r="AA30" s="18">
        <f>+DC30</f>
        <v>105233</v>
      </c>
      <c r="AB30" s="73">
        <f ca="1">OFFSET(DC30,0,14,1,1)</f>
        <v>102940</v>
      </c>
      <c r="AC30" s="18">
        <f ca="1">SUM(AB30-AA30)</f>
        <v>-2293</v>
      </c>
      <c r="AD30" s="19">
        <f ca="1">IF(AC30=0,0,IF(AA30=0,1,AC30/AA30))</f>
        <v>-2.1789742761301113E-2</v>
      </c>
      <c r="AE30" s="18">
        <f>SUMIF($C$6:AD$6,AE$5,$C30:AD30)</f>
        <v>398858</v>
      </c>
      <c r="AF30" s="73">
        <f ca="1">SUMIF($C$6:AE$6,AF$5,$C30:AE30)</f>
        <v>409057</v>
      </c>
      <c r="AG30" s="18">
        <f ca="1">SUM(AF30-AE30)</f>
        <v>10199</v>
      </c>
      <c r="AH30" s="19">
        <f ca="1">IF(AG30=0,0,IF(AE30=0,1,AG30/AE30))</f>
        <v>2.557050378831564E-2</v>
      </c>
      <c r="AI30" s="18">
        <f>+DD30</f>
        <v>103049</v>
      </c>
      <c r="AJ30" s="73">
        <f ca="1">OFFSET(DD30,0,14,1,1)</f>
        <v>107147</v>
      </c>
      <c r="AK30" s="18">
        <f ca="1">SUM(AJ30-AI30)</f>
        <v>4098</v>
      </c>
      <c r="AL30" s="19">
        <f ca="1">IF(AK30=0,0,IF(AI30=0,1,AK30/AI30))</f>
        <v>3.9767489252685619E-2</v>
      </c>
      <c r="AM30" s="18">
        <f>SUMIF($C$6:AL$6,AM$5,$C30:AL30)</f>
        <v>501907</v>
      </c>
      <c r="AN30" s="73">
        <f ca="1">SUMIF($C$6:AM$6,AN$5,$C30:AM30)</f>
        <v>516204</v>
      </c>
      <c r="AO30" s="18">
        <f ca="1">SUM(AN30-AM30)</f>
        <v>14297</v>
      </c>
      <c r="AP30" s="19">
        <f ca="1">IF(AO30=0,0,IF(AM30=0,1,AO30/AM30))</f>
        <v>2.8485356848977999E-2</v>
      </c>
      <c r="AQ30" s="18">
        <f>+DE30</f>
        <v>110305</v>
      </c>
      <c r="AR30" s="73">
        <f ca="1">OFFSET(DE30,0,14,1,1)</f>
        <v>111970</v>
      </c>
      <c r="AS30" s="18">
        <f ca="1">SUM(AR30-AQ30)</f>
        <v>1665</v>
      </c>
      <c r="AT30" s="19">
        <f ca="1">IF(AS30=0,0,IF(AQ30=0,1,AS30/AQ30))</f>
        <v>1.5094510674946739E-2</v>
      </c>
      <c r="AU30" s="18">
        <f>SUMIF($C$6:AT$6,AU$5,$C30:AT30)</f>
        <v>612212</v>
      </c>
      <c r="AV30" s="73">
        <f ca="1">SUMIF($C$6:AU$6,AV$5,$C30:AU30)</f>
        <v>628174</v>
      </c>
      <c r="AW30" s="18">
        <f ca="1">SUM(AV30-AU30)</f>
        <v>15962</v>
      </c>
      <c r="AX30" s="19">
        <f ca="1">IF(AW30=0,0,IF(AU30=0,1,AW30/AU30))</f>
        <v>2.6072667638007748E-2</v>
      </c>
      <c r="AY30" s="18">
        <f>+DF30</f>
        <v>99663</v>
      </c>
      <c r="AZ30" s="73">
        <f ca="1">OFFSET(DF30,0,14,1,1)</f>
        <v>97612</v>
      </c>
      <c r="BA30" s="18">
        <f ca="1">SUM(AZ30-AY30)</f>
        <v>-2051</v>
      </c>
      <c r="BB30" s="19">
        <f ca="1">IF(BA30=0,0,IF(AY30=0,1,BA30/AY30))</f>
        <v>-2.0579352417647471E-2</v>
      </c>
      <c r="BC30" s="18">
        <f>SUMIF($C$6:BB$6,BC$5,$C30:BB30)</f>
        <v>711875</v>
      </c>
      <c r="BD30" s="73">
        <f ca="1">SUMIF($C$6:BC$6,BD$5,$C30:BC30)</f>
        <v>725786</v>
      </c>
      <c r="BE30" s="18">
        <f ca="1">SUM(BD30-BC30)</f>
        <v>13911</v>
      </c>
      <c r="BF30" s="19">
        <f ca="1">IF(BE30=0,0,IF(BC30=0,1,BE30/BC30))</f>
        <v>1.9541352063213346E-2</v>
      </c>
      <c r="BG30" s="18">
        <f>+DG30</f>
        <v>105704</v>
      </c>
      <c r="BH30" s="73">
        <f ca="1">OFFSET(DG30,0,14,1,1)</f>
        <v>111239</v>
      </c>
      <c r="BI30" s="18">
        <f ca="1">SUM(BH30-BG30)</f>
        <v>5535</v>
      </c>
      <c r="BJ30" s="19">
        <f ca="1">IF(BI30=0,0,IF(BG30=0,1,BI30/BG30))</f>
        <v>5.2363202906228715E-2</v>
      </c>
      <c r="BK30" s="18">
        <f>SUMIF($C$6:BJ$6,BK$5,$C30:BJ30)</f>
        <v>817579</v>
      </c>
      <c r="BL30" s="73">
        <f ca="1">SUMIF($C$6:BK$6,BL$5,$C30:BK30)</f>
        <v>837025</v>
      </c>
      <c r="BM30" s="18">
        <f ca="1">SUM(BL30-BK30)</f>
        <v>19446</v>
      </c>
      <c r="BN30" s="19">
        <f ca="1">IF(BM30=0,0,IF(BK30=0,1,BM30/BK30))</f>
        <v>2.3784857487777939E-2</v>
      </c>
      <c r="BO30" s="18">
        <f>+DH30</f>
        <v>106453</v>
      </c>
      <c r="BP30" s="73">
        <f ca="1">OFFSET(DH30,0,14,1,1)</f>
        <v>108022</v>
      </c>
      <c r="BQ30" s="18">
        <f ca="1">SUM(BP30-BO30)</f>
        <v>1569</v>
      </c>
      <c r="BR30" s="19">
        <f ca="1">IF(BQ30=0,0,IF(BO30=0,1,BQ30/BO30))</f>
        <v>1.4738898856772473E-2</v>
      </c>
      <c r="BS30" s="18">
        <f>SUMIF($C$6:BR$6,BS$5,$C30:BR30)</f>
        <v>924032</v>
      </c>
      <c r="BT30" s="73">
        <f ca="1">SUMIF($C$6:BS$6,BT$5,$C30:BS30)</f>
        <v>945047</v>
      </c>
      <c r="BU30" s="18">
        <f ca="1">SUM(BT30-BS30)</f>
        <v>21015</v>
      </c>
      <c r="BV30" s="19">
        <f ca="1">IF(BU30=0,0,IF(BS30=0,1,BU30/BS30))</f>
        <v>2.2742718866879071E-2</v>
      </c>
      <c r="BW30" s="18">
        <f>+DI30</f>
        <v>103943</v>
      </c>
      <c r="BX30" s="73">
        <f ca="1">OFFSET(DI30,0,14,1,1)</f>
        <v>107200</v>
      </c>
      <c r="BY30" s="18">
        <f ca="1">SUM(BX30-BW30)</f>
        <v>3257</v>
      </c>
      <c r="BZ30" s="19">
        <f ca="1">IF(BY30=0,0,IF(BW30=0,1,BY30/BW30))</f>
        <v>3.133448139845877E-2</v>
      </c>
      <c r="CA30" s="18">
        <f>SUMIF($C$6:BZ$6,CA$5,$C30:BZ30)</f>
        <v>1027975</v>
      </c>
      <c r="CB30" s="73">
        <f ca="1">SUMIF($C$6:CA$6,CB$5,$C30:CA30)</f>
        <v>1052247</v>
      </c>
      <c r="CC30" s="18">
        <f ca="1">SUM(CB30-CA30)</f>
        <v>24272</v>
      </c>
      <c r="CD30" s="19">
        <f ca="1">IF(CC30=0,0,IF(CA30=0,1,CC30/CA30))</f>
        <v>2.3611469150514361E-2</v>
      </c>
      <c r="CE30" s="18">
        <f>+DJ30</f>
        <v>102677</v>
      </c>
      <c r="CF30" s="73">
        <f ca="1">OFFSET(DJ30,0,14,1,1)</f>
        <v>105821</v>
      </c>
      <c r="CG30" s="18">
        <f ca="1">SUM(CF30-CE30)</f>
        <v>3144</v>
      </c>
      <c r="CH30" s="19">
        <f ca="1">IF(CG30=0,0,IF(CE30=0,1,CG30/CE30))</f>
        <v>3.0620294710597309E-2</v>
      </c>
      <c r="CI30" s="18">
        <f>SUMIF($C$6:CH$6,CI$5,$C30:CH30)</f>
        <v>1130652</v>
      </c>
      <c r="CJ30" s="73">
        <f ca="1">SUMIF($C$6:CI$6,CJ$5,$C30:CI30)</f>
        <v>1158068</v>
      </c>
      <c r="CK30" s="18">
        <f ca="1">SUM(CJ30-CI30)</f>
        <v>27416</v>
      </c>
      <c r="CL30" s="19">
        <f ca="1">IF(CK30=0,0,IF(CI30=0,1,CK30/CI30))</f>
        <v>2.4247956046599663E-2</v>
      </c>
      <c r="CM30" s="18">
        <f>+DK30</f>
        <v>90545</v>
      </c>
      <c r="CN30" s="73">
        <f ca="1">OFFSET(DK30,0,14,1,1)</f>
        <v>94990</v>
      </c>
      <c r="CO30" s="18">
        <f ca="1">SUM(CN30-CM30)</f>
        <v>4445</v>
      </c>
      <c r="CP30" s="19">
        <f ca="1">IF(CO30=0,0,IF(CM30=0,1,CO30/CM30))</f>
        <v>4.9091611905682259E-2</v>
      </c>
      <c r="CQ30" s="18">
        <f>SUMIF($C$6:CP$6,CQ$5,$C30:CP30)</f>
        <v>1221197</v>
      </c>
      <c r="CR30" s="73">
        <f ca="1">SUMIF($C$6:CQ$6,CR$5,$C30:CQ30)</f>
        <v>1253058</v>
      </c>
      <c r="CS30" s="18">
        <f ca="1">SUM(CR30-CQ30)</f>
        <v>31861</v>
      </c>
      <c r="CT30" s="19">
        <f ca="1">IF(CS30=0,0,IF(CQ30=0,1,CS30/CQ30))</f>
        <v>2.6089975655033546E-2</v>
      </c>
      <c r="CW30" t="s">
        <v>14</v>
      </c>
      <c r="CX30" t="s">
        <v>7</v>
      </c>
      <c r="CY30" s="7"/>
      <c r="CZ30" s="74">
        <f>SUMIF(PB!$A$111:$A$116,'2010-2011'!CZ$7,PB!D$111:D$116)</f>
        <v>94196</v>
      </c>
      <c r="DA30" s="74">
        <f>SUMIF(PB!$A$111:$A$116,'2010-2011'!DA$7,PB!E$111:E$116)</f>
        <v>89778</v>
      </c>
      <c r="DB30" s="74">
        <f>SUMIF(PB!$A$111:$A$116,'2010-2011'!DB$7,PB!F$111:F$116)</f>
        <v>109651</v>
      </c>
      <c r="DC30" s="74">
        <f>SUMIF(PB!$A$111:$A$116,'2010-2011'!DC$7,PB!G$111:G$116)</f>
        <v>105233</v>
      </c>
      <c r="DD30" s="74">
        <f>SUMIF(PB!$A$111:$A$116,'2010-2011'!DD$7,PB!H$111:H$116)</f>
        <v>103049</v>
      </c>
      <c r="DE30" s="74">
        <f>SUMIF(PB!$A$111:$A$116,'2010-2011'!DE$7,PB!I$111:I$116)</f>
        <v>110305</v>
      </c>
      <c r="DF30" s="74">
        <f>SUMIF(PB!$A$111:$A$116,'2010-2011'!DF$7,PB!J$111:J$116)</f>
        <v>99663</v>
      </c>
      <c r="DG30" s="74">
        <f>SUMIF(PB!$A$111:$A$116,'2010-2011'!DG$7,PB!K$111:K$116)</f>
        <v>105704</v>
      </c>
      <c r="DH30" s="74">
        <f>SUMIF(PB!$A$111:$A$116,'2010-2011'!DH$7,PB!L$111:L$116)</f>
        <v>106453</v>
      </c>
      <c r="DI30" s="74">
        <f>SUMIF(PB!$A$111:$A$116,'2010-2011'!DI$7,PB!M$111:M$116)</f>
        <v>103943</v>
      </c>
      <c r="DJ30" s="74">
        <f>SUMIF(PB!$A$111:$A$116,'2010-2011'!DJ$7,PB!N$111:N$116)</f>
        <v>102677</v>
      </c>
      <c r="DK30" s="74">
        <f>SUMIF(PB!$A$111:$A$116,'2010-2011'!DK$7,PB!O$111:O$116)</f>
        <v>90545</v>
      </c>
      <c r="DN30" s="74">
        <f>SUMIF(PB!$A$111:$A$116,'2010-2011'!DN$7,PB!D$111:D$116)</f>
        <v>96938</v>
      </c>
      <c r="DO30" s="74">
        <f>SUMIF(PB!$A$111:$A$116,'2010-2011'!DO$7,PB!E$111:E$116)</f>
        <v>95153</v>
      </c>
      <c r="DP30" s="74">
        <f>SUMIF(PB!$A$111:$A$116,'2010-2011'!DP$7,PB!F$111:F$116)</f>
        <v>114026</v>
      </c>
      <c r="DQ30" s="74">
        <f>SUMIF(PB!$A$111:$A$116,'2010-2011'!DQ$7,PB!G$111:G$116)</f>
        <v>102940</v>
      </c>
      <c r="DR30" s="74">
        <f>SUMIF(PB!$A$111:$A$116,'2010-2011'!DR$7,PB!H$111:H$116)</f>
        <v>107147</v>
      </c>
      <c r="DS30" s="74">
        <f>SUMIF(PB!$A$111:$A$116,'2010-2011'!DS$7,PB!I$111:I$116)</f>
        <v>111970</v>
      </c>
      <c r="DT30" s="74">
        <f>SUMIF(PB!$A$111:$A$116,'2010-2011'!DT$7,PB!J$111:J$116)</f>
        <v>97612</v>
      </c>
      <c r="DU30" s="74">
        <f>SUMIF(PB!$A$111:$A$116,'2010-2011'!DU$7,PB!K$111:K$116)</f>
        <v>111239</v>
      </c>
      <c r="DV30" s="74">
        <f>SUMIF(PB!$A$111:$A$116,'2010-2011'!DV$7,PB!L$111:L$116)</f>
        <v>108022</v>
      </c>
      <c r="DW30" s="74">
        <f>SUMIF(PB!$A$111:$A$116,'2010-2011'!DW$7,PB!M$111:M$116)</f>
        <v>107200</v>
      </c>
      <c r="DX30" s="74">
        <f>SUMIF(PB!$A$111:$A$116,'2010-2011'!DX$7,PB!N$111:N$116)</f>
        <v>105821</v>
      </c>
      <c r="DY30" s="74">
        <f>SUMIF(PB!$A$111:$A$116,'2010-2011'!DY$7,PB!O$111:O$116)</f>
        <v>94990</v>
      </c>
    </row>
    <row r="31" spans="1:130">
      <c r="A31" s="83"/>
      <c r="B31" s="26" t="s">
        <v>8</v>
      </c>
      <c r="C31" s="73">
        <f>+CZ31</f>
        <v>2140</v>
      </c>
      <c r="D31" s="73">
        <f ca="1">OFFSET(CZ31,0,14,1,1)</f>
        <v>2260</v>
      </c>
      <c r="E31" s="73">
        <f ca="1">SUM(D31-C31)</f>
        <v>120</v>
      </c>
      <c r="F31" s="19">
        <f ca="1">IF(E31=0,0,IF(C31=0,1,E31/C31))</f>
        <v>5.6074766355140186E-2</v>
      </c>
      <c r="G31" s="73">
        <f>SUMIF($C$6:F$6,G$5,$C31:F31)</f>
        <v>2140</v>
      </c>
      <c r="H31" s="73">
        <f ca="1">SUMIF($C$6:G$6,H$5,$C31:G31)</f>
        <v>2260</v>
      </c>
      <c r="I31" s="73">
        <f ca="1">SUM(H31-G31)</f>
        <v>120</v>
      </c>
      <c r="J31" s="19">
        <f ca="1">IF(I31=0,0,IF(G31=0,1,I31/G31))</f>
        <v>5.6074766355140186E-2</v>
      </c>
      <c r="K31" s="73">
        <f>+DA31</f>
        <v>1940</v>
      </c>
      <c r="L31" s="73">
        <f ca="1">OFFSET(DA31,0,14,1,1)</f>
        <v>2234</v>
      </c>
      <c r="M31" s="73">
        <f ca="1">SUM(L31-K31)</f>
        <v>294</v>
      </c>
      <c r="N31" s="19">
        <f ca="1">IF(M31=0,0,IF(K31=0,1,M31/K31))</f>
        <v>0.15154639175257731</v>
      </c>
      <c r="O31" s="73">
        <f>SUMIF($C$6:N$6,O$5,$C31:N31)</f>
        <v>4080</v>
      </c>
      <c r="P31" s="73">
        <f ca="1">SUMIF($C$6:O$6,P$5,$C31:O31)</f>
        <v>4494</v>
      </c>
      <c r="Q31" s="73">
        <f ca="1">SUM(P31-O31)</f>
        <v>414</v>
      </c>
      <c r="R31" s="19">
        <f ca="1">IF(Q31=0,0,IF(O31=0,1,Q31/O31))</f>
        <v>0.10147058823529412</v>
      </c>
      <c r="S31" s="73">
        <f>+DB31</f>
        <v>2006</v>
      </c>
      <c r="T31" s="73">
        <f ca="1">OFFSET(DB31,0,14,1,1)</f>
        <v>2334</v>
      </c>
      <c r="U31" s="73">
        <f ca="1">SUM(T31-S31)</f>
        <v>328</v>
      </c>
      <c r="V31" s="19">
        <f ca="1">IF(U31=0,0,IF(S31=0,1,U31/S31))</f>
        <v>0.16350947158524426</v>
      </c>
      <c r="W31" s="73">
        <f>SUMIF($C$6:V$6,W$5,$C31:V31)</f>
        <v>6086</v>
      </c>
      <c r="X31" s="73">
        <f ca="1">SUMIF($C$6:W$6,X$5,$C31:W31)</f>
        <v>6828</v>
      </c>
      <c r="Y31" s="73">
        <f ca="1">SUM(X31-W31)</f>
        <v>742</v>
      </c>
      <c r="Z31" s="19">
        <f ca="1">IF(Y31=0,0,IF(W31=0,1,Y31/W31))</f>
        <v>0.12191915872494249</v>
      </c>
      <c r="AA31" s="73">
        <f>+DC31</f>
        <v>2080</v>
      </c>
      <c r="AB31" s="73">
        <f ca="1">OFFSET(DC31,0,14,1,1)</f>
        <v>2322</v>
      </c>
      <c r="AC31" s="73">
        <f ca="1">SUM(AB31-AA31)</f>
        <v>242</v>
      </c>
      <c r="AD31" s="19">
        <f ca="1">IF(AC31=0,0,IF(AA31=0,1,AC31/AA31))</f>
        <v>0.11634615384615385</v>
      </c>
      <c r="AE31" s="73">
        <f>SUMIF($C$6:AD$6,AE$5,$C31:AD31)</f>
        <v>8166</v>
      </c>
      <c r="AF31" s="73">
        <f ca="1">SUMIF($C$6:AE$6,AF$5,$C31:AE31)</f>
        <v>9150</v>
      </c>
      <c r="AG31" s="73">
        <f ca="1">SUM(AF31-AE31)</f>
        <v>984</v>
      </c>
      <c r="AH31" s="19">
        <f ca="1">IF(AG31=0,0,IF(AE31=0,1,AG31/AE31))</f>
        <v>0.12049963262307127</v>
      </c>
      <c r="AI31" s="73">
        <f>+DD31</f>
        <v>2454</v>
      </c>
      <c r="AJ31" s="73">
        <f ca="1">OFFSET(DD31,0,14,1,1)</f>
        <v>2664</v>
      </c>
      <c r="AK31" s="73">
        <f ca="1">SUM(AJ31-AI31)</f>
        <v>210</v>
      </c>
      <c r="AL31" s="19">
        <f ca="1">IF(AK31=0,0,IF(AI31=0,1,AK31/AI31))</f>
        <v>8.557457212713937E-2</v>
      </c>
      <c r="AM31" s="73">
        <f>SUMIF($C$6:AL$6,AM$5,$C31:AL31)</f>
        <v>10620</v>
      </c>
      <c r="AN31" s="73">
        <f ca="1">SUMIF($C$6:AM$6,AN$5,$C31:AM31)</f>
        <v>11814</v>
      </c>
      <c r="AO31" s="73">
        <f ca="1">SUM(AN31-AM31)</f>
        <v>1194</v>
      </c>
      <c r="AP31" s="19">
        <f ca="1">IF(AO31=0,0,IF(AM31=0,1,AO31/AM31))</f>
        <v>0.11242937853107345</v>
      </c>
      <c r="AQ31" s="73">
        <f>+DE31</f>
        <v>2100</v>
      </c>
      <c r="AR31" s="73">
        <f ca="1">OFFSET(DE31,0,14,1,1)</f>
        <v>2350</v>
      </c>
      <c r="AS31" s="73">
        <f ca="1">SUM(AR31-AQ31)</f>
        <v>250</v>
      </c>
      <c r="AT31" s="19">
        <f ca="1">IF(AS31=0,0,IF(AQ31=0,1,AS31/AQ31))</f>
        <v>0.11904761904761904</v>
      </c>
      <c r="AU31" s="73">
        <f>SUMIF($C$6:AT$6,AU$5,$C31:AT31)</f>
        <v>12720</v>
      </c>
      <c r="AV31" s="73">
        <f ca="1">SUMIF($C$6:AU$6,AV$5,$C31:AU31)</f>
        <v>14164</v>
      </c>
      <c r="AW31" s="73">
        <f ca="1">SUM(AV31-AU31)</f>
        <v>1444</v>
      </c>
      <c r="AX31" s="19">
        <f ca="1">IF(AW31=0,0,IF(AU31=0,1,AW31/AU31))</f>
        <v>0.11352201257861635</v>
      </c>
      <c r="AY31" s="73">
        <f>+DF31</f>
        <v>2664</v>
      </c>
      <c r="AZ31" s="73">
        <f ca="1">OFFSET(DF31,0,14,1,1)</f>
        <v>2868</v>
      </c>
      <c r="BA31" s="73">
        <f ca="1">SUM(AZ31-AY31)</f>
        <v>204</v>
      </c>
      <c r="BB31" s="19">
        <f ca="1">IF(BA31=0,0,IF(AY31=0,1,BA31/AY31))</f>
        <v>7.6576576576576572E-2</v>
      </c>
      <c r="BC31" s="73">
        <f>SUMIF($C$6:BB$6,BC$5,$C31:BB31)</f>
        <v>15384</v>
      </c>
      <c r="BD31" s="73">
        <f ca="1">SUMIF($C$6:BC$6,BD$5,$C31:BC31)</f>
        <v>17032</v>
      </c>
      <c r="BE31" s="73">
        <f ca="1">SUM(BD31-BC31)</f>
        <v>1648</v>
      </c>
      <c r="BF31" s="19">
        <f ca="1">IF(BE31=0,0,IF(BC31=0,1,BE31/BC31))</f>
        <v>0.10712428497139885</v>
      </c>
      <c r="BG31" s="73">
        <f>+DG31</f>
        <v>2838</v>
      </c>
      <c r="BH31" s="73">
        <f ca="1">OFFSET(DG31,0,14,1,1)</f>
        <v>3056</v>
      </c>
      <c r="BI31" s="73">
        <f ca="1">SUM(BH31-BG31)</f>
        <v>218</v>
      </c>
      <c r="BJ31" s="19">
        <f ca="1">IF(BI31=0,0,IF(BG31=0,1,BI31/BG31))</f>
        <v>7.6814658210007047E-2</v>
      </c>
      <c r="BK31" s="73">
        <f>SUMIF($C$6:BJ$6,BK$5,$C31:BJ31)</f>
        <v>18222</v>
      </c>
      <c r="BL31" s="73">
        <f ca="1">SUMIF($C$6:BK$6,BL$5,$C31:BK31)</f>
        <v>20088</v>
      </c>
      <c r="BM31" s="73">
        <f ca="1">SUM(BL31-BK31)</f>
        <v>1866</v>
      </c>
      <c r="BN31" s="19">
        <f ca="1">IF(BM31=0,0,IF(BK31=0,1,BM31/BK31))</f>
        <v>0.10240368784985182</v>
      </c>
      <c r="BO31" s="73">
        <f>+DH31</f>
        <v>2576</v>
      </c>
      <c r="BP31" s="73">
        <f ca="1">OFFSET(DH31,0,14,1,1)</f>
        <v>3096</v>
      </c>
      <c r="BQ31" s="73">
        <f ca="1">SUM(BP31-BO31)</f>
        <v>520</v>
      </c>
      <c r="BR31" s="19">
        <f ca="1">IF(BQ31=0,0,IF(BO31=0,1,BQ31/BO31))</f>
        <v>0.20186335403726707</v>
      </c>
      <c r="BS31" s="73">
        <f>SUMIF($C$6:BR$6,BS$5,$C31:BR31)</f>
        <v>20798</v>
      </c>
      <c r="BT31" s="73">
        <f ca="1">SUMIF($C$6:BS$6,BT$5,$C31:BS31)</f>
        <v>23184</v>
      </c>
      <c r="BU31" s="73">
        <f ca="1">SUM(BT31-BS31)</f>
        <v>2386</v>
      </c>
      <c r="BV31" s="19">
        <f ca="1">IF(BU31=0,0,IF(BS31=0,1,BU31/BS31))</f>
        <v>0.11472256947783441</v>
      </c>
      <c r="BW31" s="73">
        <f>+DI31</f>
        <v>2630</v>
      </c>
      <c r="BX31" s="73">
        <f ca="1">OFFSET(DI31,0,14,1,1)</f>
        <v>3026</v>
      </c>
      <c r="BY31" s="73">
        <f ca="1">SUM(BX31-BW31)</f>
        <v>396</v>
      </c>
      <c r="BZ31" s="19">
        <f ca="1">IF(BY31=0,0,IF(BW31=0,1,BY31/BW31))</f>
        <v>0.1505703422053232</v>
      </c>
      <c r="CA31" s="73">
        <f>SUMIF($C$6:BZ$6,CA$5,$C31:BZ31)</f>
        <v>23428</v>
      </c>
      <c r="CB31" s="73">
        <f ca="1">SUMIF($C$6:CA$6,CB$5,$C31:CA31)</f>
        <v>26210</v>
      </c>
      <c r="CC31" s="73">
        <f ca="1">SUM(CB31-CA31)</f>
        <v>2782</v>
      </c>
      <c r="CD31" s="19">
        <f ca="1">IF(CC31=0,0,IF(CA31=0,1,CC31/CA31))</f>
        <v>0.11874679870240737</v>
      </c>
      <c r="CE31" s="73">
        <f>+DJ31</f>
        <v>2564</v>
      </c>
      <c r="CF31" s="73">
        <f ca="1">OFFSET(DJ31,0,14,1,1)</f>
        <v>2988</v>
      </c>
      <c r="CG31" s="73">
        <f ca="1">SUM(CF31-CE31)</f>
        <v>424</v>
      </c>
      <c r="CH31" s="19">
        <f ca="1">IF(CG31=0,0,IF(CE31=0,1,CG31/CE31))</f>
        <v>0.16536661466458658</v>
      </c>
      <c r="CI31" s="73">
        <f>SUMIF($C$6:CH$6,CI$5,$C31:CH31)</f>
        <v>25992</v>
      </c>
      <c r="CJ31" s="73">
        <f ca="1">SUMIF($C$6:CI$6,CJ$5,$C31:CI31)</f>
        <v>29198</v>
      </c>
      <c r="CK31" s="73">
        <f ca="1">SUM(CJ31-CI31)</f>
        <v>3206</v>
      </c>
      <c r="CL31" s="19">
        <f ca="1">IF(CK31=0,0,IF(CI31=0,1,CK31/CI31))</f>
        <v>0.12334564481378886</v>
      </c>
      <c r="CM31" s="73">
        <f>+DK31</f>
        <v>2282</v>
      </c>
      <c r="CN31" s="73">
        <f ca="1">OFFSET(DK31,0,14,1,1)</f>
        <v>2678</v>
      </c>
      <c r="CO31" s="73">
        <f ca="1">SUM(CN31-CM31)</f>
        <v>396</v>
      </c>
      <c r="CP31" s="19">
        <f ca="1">IF(CO31=0,0,IF(CM31=0,1,CO31/CM31))</f>
        <v>0.17353198948290974</v>
      </c>
      <c r="CQ31" s="73">
        <f>SUMIF($C$6:CP$6,CQ$5,$C31:CP31)</f>
        <v>28274</v>
      </c>
      <c r="CR31" s="73">
        <f ca="1">SUMIF($C$6:CQ$6,CR$5,$C31:CQ31)</f>
        <v>31876</v>
      </c>
      <c r="CS31" s="73">
        <f ca="1">SUM(CR31-CQ31)</f>
        <v>3602</v>
      </c>
      <c r="CT31" s="19">
        <f ca="1">IF(CS31=0,0,IF(CQ31=0,1,CS31/CQ31))</f>
        <v>0.12739619438353258</v>
      </c>
      <c r="CW31" t="s">
        <v>14</v>
      </c>
      <c r="CX31" t="s">
        <v>8</v>
      </c>
      <c r="CY31" s="7"/>
      <c r="CZ31" s="74">
        <f>SUMIF(PB!$A$129:$A$134,'2010-2011'!CZ$7,PB!D$129:D$134)</f>
        <v>2140</v>
      </c>
      <c r="DA31" s="74">
        <f>SUMIF(PB!$A$129:$A$134,'2010-2011'!DA$7,PB!E$129:E$134)</f>
        <v>1940</v>
      </c>
      <c r="DB31" s="74">
        <f>SUMIF(PB!$A$129:$A$134,'2010-2011'!DB$7,PB!F$129:F$134)</f>
        <v>2006</v>
      </c>
      <c r="DC31" s="74">
        <f>SUMIF(PB!$A$129:$A$134,'2010-2011'!DC$7,PB!G$129:G$134)</f>
        <v>2080</v>
      </c>
      <c r="DD31" s="74">
        <f>SUMIF(PB!$A$129:$A$134,'2010-2011'!DD$7,PB!H$129:H$134)</f>
        <v>2454</v>
      </c>
      <c r="DE31" s="74">
        <f>SUMIF(PB!$A$129:$A$134,'2010-2011'!DE$7,PB!I$129:I$134)</f>
        <v>2100</v>
      </c>
      <c r="DF31" s="74">
        <f>SUMIF(PB!$A$129:$A$134,'2010-2011'!DF$7,PB!J$129:J$134)</f>
        <v>2664</v>
      </c>
      <c r="DG31" s="74">
        <f>SUMIF(PB!$A$129:$A$134,'2010-2011'!DG$7,PB!K$129:K$134)</f>
        <v>2838</v>
      </c>
      <c r="DH31" s="74">
        <f>SUMIF(PB!$A$129:$A$134,'2010-2011'!DH$7,PB!L$129:L$134)</f>
        <v>2576</v>
      </c>
      <c r="DI31" s="74">
        <f>SUMIF(PB!$A$129:$A$134,'2010-2011'!DI$7,PB!M$129:M$134)</f>
        <v>2630</v>
      </c>
      <c r="DJ31" s="74">
        <f>SUMIF(PB!$A$129:$A$134,'2010-2011'!DJ$7,PB!N$129:N$134)</f>
        <v>2564</v>
      </c>
      <c r="DK31" s="74">
        <f>SUMIF(PB!$A$129:$A$134,'2010-2011'!DK$7,PB!O$129:O$134)</f>
        <v>2282</v>
      </c>
      <c r="DN31" s="74">
        <f>SUMIF(PB!$A$129:$A$134,'2010-2011'!DN$7,PB!D$129:D$134)</f>
        <v>2260</v>
      </c>
      <c r="DO31" s="74">
        <f>SUMIF(PB!$A$129:$A$134,'2010-2011'!DO$7,PB!E$129:E$134)</f>
        <v>2234</v>
      </c>
      <c r="DP31" s="74">
        <f>SUMIF(PB!$A$129:$A$134,'2010-2011'!DP$7,PB!F$129:F$134)</f>
        <v>2334</v>
      </c>
      <c r="DQ31" s="74">
        <f>SUMIF(PB!$A$129:$A$134,'2010-2011'!DQ$7,PB!G$129:G$134)</f>
        <v>2322</v>
      </c>
      <c r="DR31" s="74">
        <f>SUMIF(PB!$A$129:$A$134,'2010-2011'!DR$7,PB!H$129:H$134)</f>
        <v>2664</v>
      </c>
      <c r="DS31" s="74">
        <f>SUMIF(PB!$A$129:$A$134,'2010-2011'!DS$7,PB!I$129:I$134)</f>
        <v>2350</v>
      </c>
      <c r="DT31" s="74">
        <f>SUMIF(PB!$A$129:$A$134,'2010-2011'!DT$7,PB!J$129:J$134)</f>
        <v>2868</v>
      </c>
      <c r="DU31" s="74">
        <f>SUMIF(PB!$A$129:$A$134,'2010-2011'!DU$7,PB!K$129:K$134)</f>
        <v>3056</v>
      </c>
      <c r="DV31" s="74">
        <f>SUMIF(PB!$A$129:$A$134,'2010-2011'!DV$7,PB!L$129:L$134)</f>
        <v>3096</v>
      </c>
      <c r="DW31" s="74">
        <f>SUMIF(PB!$A$129:$A$134,'2010-2011'!DW$7,PB!M$129:M$134)</f>
        <v>3026</v>
      </c>
      <c r="DX31" s="74">
        <f>SUMIF(PB!$A$129:$A$134,'2010-2011'!DX$7,PB!N$129:N$134)</f>
        <v>2988</v>
      </c>
      <c r="DY31" s="74">
        <f>SUMIF(PB!$A$129:$A$134,'2010-2011'!DY$7,PB!O$129:O$134)</f>
        <v>2678</v>
      </c>
    </row>
    <row r="32" spans="1:130" s="7" customFormat="1">
      <c r="A32" s="75"/>
      <c r="B32" s="24" t="s">
        <v>9</v>
      </c>
      <c r="C32" s="12">
        <f>+SUM(C29:C31)</f>
        <v>389793</v>
      </c>
      <c r="D32" s="86">
        <f ca="1">+SUM(D29:D31)</f>
        <v>399221</v>
      </c>
      <c r="E32" s="12">
        <f ca="1">SUM(E29:E31)</f>
        <v>9428</v>
      </c>
      <c r="F32" s="13">
        <f ca="1">IF(E32=0,0,IF(C32=0,1,E32/C32))</f>
        <v>2.4187196794195894E-2</v>
      </c>
      <c r="G32" s="12">
        <f>SUM(G29:G31)</f>
        <v>389793</v>
      </c>
      <c r="H32" s="86">
        <f ca="1">SUM(H29:H31)</f>
        <v>399221</v>
      </c>
      <c r="I32" s="12">
        <f ca="1">SUM(I29:I31)</f>
        <v>9428</v>
      </c>
      <c r="J32" s="13">
        <f ca="1">IF(I32=0,0,IF(G32=0,1,I32/G32))</f>
        <v>2.4187196794195894E-2</v>
      </c>
      <c r="K32" s="12">
        <f>+SUM(K29:K31)</f>
        <v>367419</v>
      </c>
      <c r="L32" s="86">
        <f ca="1">+SUM(L29:L31)</f>
        <v>382373</v>
      </c>
      <c r="M32" s="12">
        <f ca="1">SUM(M29:M31)</f>
        <v>14954</v>
      </c>
      <c r="N32" s="13">
        <f ca="1">IF(M32=0,0,IF(K32=0,1,M32/K32))</f>
        <v>4.0700127102844437E-2</v>
      </c>
      <c r="O32" s="12">
        <f>SUM(O29:O31)</f>
        <v>757212</v>
      </c>
      <c r="P32" s="86">
        <f ca="1">SUM(P29:P31)</f>
        <v>781594</v>
      </c>
      <c r="Q32" s="12">
        <f ca="1">SUM(Q29:Q31)</f>
        <v>24382</v>
      </c>
      <c r="R32" s="13">
        <f ca="1">IF(Q32=0,0,IF(O32=0,1,Q32/O32))</f>
        <v>3.2199701008436207E-2</v>
      </c>
      <c r="S32" s="12">
        <f>+SUM(S29:S31)</f>
        <v>485880</v>
      </c>
      <c r="T32" s="86">
        <f ca="1">+SUM(T29:T31)</f>
        <v>471083</v>
      </c>
      <c r="U32" s="12">
        <f ca="1">SUM(U29:U31)</f>
        <v>-14797</v>
      </c>
      <c r="V32" s="13">
        <f ca="1">IF(U32=0,0,IF(S32=0,1,U32/S32))</f>
        <v>-3.0454021569111714E-2</v>
      </c>
      <c r="W32" s="12">
        <f>SUM(W29:W31)</f>
        <v>1243092</v>
      </c>
      <c r="X32" s="86">
        <f ca="1">SUM(X29:X31)</f>
        <v>1252677</v>
      </c>
      <c r="Y32" s="12">
        <f ca="1">SUM(Y29:Y31)</f>
        <v>9585</v>
      </c>
      <c r="Z32" s="13">
        <f ca="1">IF(Y32=0,0,IF(W32=0,1,Y32/W32))</f>
        <v>7.7106119257464448E-3</v>
      </c>
      <c r="AA32" s="12">
        <f>+SUM(AA29:AA31)</f>
        <v>471049</v>
      </c>
      <c r="AB32" s="86">
        <f ca="1">+SUM(AB29:AB31)</f>
        <v>472577</v>
      </c>
      <c r="AC32" s="12">
        <f ca="1">SUM(AC29:AC31)</f>
        <v>1528</v>
      </c>
      <c r="AD32" s="13">
        <f ca="1">IF(AC32=0,0,IF(AA32=0,1,AC32/AA32))</f>
        <v>3.2438238909327905E-3</v>
      </c>
      <c r="AE32" s="12">
        <f>SUM(AE29:AE31)</f>
        <v>1714141</v>
      </c>
      <c r="AF32" s="86">
        <f ca="1">SUM(AF29:AF31)</f>
        <v>1725254</v>
      </c>
      <c r="AG32" s="12">
        <f ca="1">SUM(AG29:AG31)</f>
        <v>11113</v>
      </c>
      <c r="AH32" s="13">
        <f ca="1">IF(AG32=0,0,IF(AE32=0,1,AG32/AE32))</f>
        <v>6.4831306176096363E-3</v>
      </c>
      <c r="AI32" s="12">
        <f>+SUM(AI29:AI31)</f>
        <v>503810</v>
      </c>
      <c r="AJ32" s="86">
        <f ca="1">+SUM(AJ29:AJ31)</f>
        <v>506315</v>
      </c>
      <c r="AK32" s="12">
        <f ca="1">SUM(AK29:AK31)</f>
        <v>2505</v>
      </c>
      <c r="AL32" s="13">
        <f ca="1">IF(AK32=0,0,IF(AI32=0,1,AK32/AI32))</f>
        <v>4.9721125027292036E-3</v>
      </c>
      <c r="AM32" s="12">
        <f>SUM(AM29:AM31)</f>
        <v>2217951</v>
      </c>
      <c r="AN32" s="86">
        <f ca="1">SUM(AN29:AN31)</f>
        <v>2231569</v>
      </c>
      <c r="AO32" s="12">
        <f ca="1">SUM(AO29:AO31)</f>
        <v>13618</v>
      </c>
      <c r="AP32" s="13">
        <f ca="1">IF(AO32=0,0,IF(AM32=0,1,AO32/AM32))</f>
        <v>6.1399011970958784E-3</v>
      </c>
      <c r="AQ32" s="12">
        <f>+SUM(AQ29:AQ31)</f>
        <v>520547</v>
      </c>
      <c r="AR32" s="86">
        <f ca="1">+SUM(AR29:AR31)</f>
        <v>536225</v>
      </c>
      <c r="AS32" s="12">
        <f ca="1">SUM(AS29:AS31)</f>
        <v>15678</v>
      </c>
      <c r="AT32" s="13">
        <f ca="1">IF(AS32=0,0,IF(AQ32=0,1,AS32/AQ32))</f>
        <v>3.0118317846419246E-2</v>
      </c>
      <c r="AU32" s="12">
        <f>SUM(AU29:AU31)</f>
        <v>2738498</v>
      </c>
      <c r="AV32" s="86">
        <f ca="1">SUM(AV29:AV31)</f>
        <v>2767794</v>
      </c>
      <c r="AW32" s="12">
        <f ca="1">SUM(AW29:AW31)</f>
        <v>29296</v>
      </c>
      <c r="AX32" s="13">
        <f ca="1">IF(AW32=0,0,IF(AU32=0,1,AW32/AU32))</f>
        <v>1.069783509062267E-2</v>
      </c>
      <c r="AY32" s="12">
        <f>+SUM(AY29:AY31)</f>
        <v>645546</v>
      </c>
      <c r="AZ32" s="86">
        <f ca="1">+SUM(AZ29:AZ31)</f>
        <v>653883</v>
      </c>
      <c r="BA32" s="12">
        <f ca="1">SUM(BA29:BA31)</f>
        <v>8337</v>
      </c>
      <c r="BB32" s="13">
        <f ca="1">IF(BA32=0,0,IF(AY32=0,1,BA32/AY32))</f>
        <v>1.2914648994804398E-2</v>
      </c>
      <c r="BC32" s="12">
        <f>SUM(BC29:BC31)</f>
        <v>3384044</v>
      </c>
      <c r="BD32" s="86">
        <f ca="1">SUM(BD29:BD31)</f>
        <v>3421677</v>
      </c>
      <c r="BE32" s="12">
        <f ca="1">SUM(BE29:BE31)</f>
        <v>37633</v>
      </c>
      <c r="BF32" s="13">
        <f ca="1">IF(BE32=0,0,IF(BC32=0,1,BE32/BC32))</f>
        <v>1.1120718288532892E-2</v>
      </c>
      <c r="BG32" s="12">
        <f>+SUM(BG29:BG31)</f>
        <v>673398</v>
      </c>
      <c r="BH32" s="86">
        <f ca="1">+SUM(BH29:BH31)</f>
        <v>662904</v>
      </c>
      <c r="BI32" s="12">
        <f ca="1">SUM(BI29:BI31)</f>
        <v>-10494</v>
      </c>
      <c r="BJ32" s="13">
        <f ca="1">IF(BI32=0,0,IF(BG32=0,1,BI32/BG32))</f>
        <v>-1.5583651867097913E-2</v>
      </c>
      <c r="BK32" s="12">
        <f>SUM(BK29:BK31)</f>
        <v>4057442</v>
      </c>
      <c r="BL32" s="86">
        <f ca="1">SUM(BL29:BL31)</f>
        <v>4084581</v>
      </c>
      <c r="BM32" s="12">
        <f ca="1">SUM(BM29:BM31)</f>
        <v>27139</v>
      </c>
      <c r="BN32" s="13">
        <f ca="1">IF(BM32=0,0,IF(BK32=0,1,BM32/BK32))</f>
        <v>6.6886969672024883E-3</v>
      </c>
      <c r="BO32" s="12">
        <f>+SUM(BO29:BO31)</f>
        <v>521303</v>
      </c>
      <c r="BP32" s="86">
        <f ca="1">+SUM(BP29:BP31)</f>
        <v>529837</v>
      </c>
      <c r="BQ32" s="12">
        <f ca="1">SUM(BQ29:BQ31)</f>
        <v>8534</v>
      </c>
      <c r="BR32" s="13">
        <f ca="1">IF(BQ32=0,0,IF(BO32=0,1,BQ32/BO32))</f>
        <v>1.6370517721939065E-2</v>
      </c>
      <c r="BS32" s="12">
        <f>SUM(BS29:BS31)</f>
        <v>4578745</v>
      </c>
      <c r="BT32" s="86">
        <f ca="1">SUM(BT29:BT31)</f>
        <v>4614418</v>
      </c>
      <c r="BU32" s="12">
        <f ca="1">SUM(BU29:BU31)</f>
        <v>35673</v>
      </c>
      <c r="BV32" s="13">
        <f ca="1">IF(BU32=0,0,IF(BS32=0,1,BU32/BS32))</f>
        <v>7.7909994987709515E-3</v>
      </c>
      <c r="BW32" s="12">
        <f>+SUM(BW29:BW31)</f>
        <v>513804</v>
      </c>
      <c r="BX32" s="86">
        <f ca="1">+SUM(BX29:BX31)</f>
        <v>503352</v>
      </c>
      <c r="BY32" s="12">
        <f ca="1">SUM(BY29:BY31)</f>
        <v>-10452</v>
      </c>
      <c r="BZ32" s="13">
        <f ca="1">IF(BY32=0,0,IF(BW32=0,1,BY32/BW32))</f>
        <v>-2.0342387369502769E-2</v>
      </c>
      <c r="CA32" s="12">
        <f>SUM(CA29:CA31)</f>
        <v>5092549</v>
      </c>
      <c r="CB32" s="86">
        <f ca="1">SUM(CB29:CB31)</f>
        <v>5117770</v>
      </c>
      <c r="CC32" s="12">
        <f ca="1">SUM(CC29:CC31)</f>
        <v>25221</v>
      </c>
      <c r="CD32" s="13">
        <f ca="1">IF(CC32=0,0,IF(CA32=0,1,CC32/CA32))</f>
        <v>4.9525296663812174E-3</v>
      </c>
      <c r="CE32" s="12">
        <f>+SUM(CE29:CE31)</f>
        <v>475513</v>
      </c>
      <c r="CF32" s="86">
        <f ca="1">+SUM(CF29:CF31)</f>
        <v>472861</v>
      </c>
      <c r="CG32" s="12">
        <f ca="1">SUM(CG29:CG31)</f>
        <v>-2652</v>
      </c>
      <c r="CH32" s="13">
        <f ca="1">IF(CG32=0,0,IF(CE32=0,1,CG32/CE32))</f>
        <v>-5.5771345893803111E-3</v>
      </c>
      <c r="CI32" s="12">
        <f>SUM(CI29:CI31)</f>
        <v>5568062</v>
      </c>
      <c r="CJ32" s="86">
        <f ca="1">SUM(CJ29:CJ31)</f>
        <v>5590631</v>
      </c>
      <c r="CK32" s="12">
        <f ca="1">SUM(CK29:CK31)</f>
        <v>22569</v>
      </c>
      <c r="CL32" s="13">
        <f ca="1">IF(CK32=0,0,IF(CI32=0,1,CK32/CI32))</f>
        <v>4.053295383564335E-3</v>
      </c>
      <c r="CM32" s="12">
        <f>+SUM(CM29:CM31)</f>
        <v>449663</v>
      </c>
      <c r="CN32" s="86">
        <f ca="1">+SUM(CN29:CN31)</f>
        <v>466367</v>
      </c>
      <c r="CO32" s="12">
        <f ca="1">SUM(CO29:CO31)</f>
        <v>16704</v>
      </c>
      <c r="CP32" s="13">
        <f ca="1">IF(CO32=0,0,IF(CM32=0,1,CO32/CM32))</f>
        <v>3.7147819589336904E-2</v>
      </c>
      <c r="CQ32" s="12">
        <f>SUM(CQ29:CQ31)</f>
        <v>6017725</v>
      </c>
      <c r="CR32" s="86">
        <f ca="1">SUM(CR29:CR31)</f>
        <v>6056998</v>
      </c>
      <c r="CS32" s="12">
        <f ca="1">SUM(CS29:CS31)</f>
        <v>39273</v>
      </c>
      <c r="CT32" s="13">
        <f ca="1">IF(CS32=0,0,IF(CQ32=0,1,CS32/CQ32))</f>
        <v>6.5262204570664161E-3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114697</v>
      </c>
      <c r="D34" s="73">
        <f ca="1">OFFSET(CZ34,0,14,1,1)</f>
        <v>133940</v>
      </c>
      <c r="E34" s="18">
        <f ca="1">SUM(D34-C34)</f>
        <v>19243</v>
      </c>
      <c r="F34" s="19">
        <f ca="1">IF(E34=0,0,IF(C34=0,1,E34/C34))</f>
        <v>0.16777247879194748</v>
      </c>
      <c r="G34" s="18">
        <f>SUMIF($C$6:F$6,G$5,$C34:F34)</f>
        <v>114697</v>
      </c>
      <c r="H34" s="73">
        <f ca="1">SUMIF($C$6:G$6,H$5,$C34:G34)</f>
        <v>133940</v>
      </c>
      <c r="I34" s="18">
        <f ca="1">SUM(H34-G34)</f>
        <v>19243</v>
      </c>
      <c r="J34" s="19">
        <f ca="1">IF(I34=0,0,IF(G34=0,1,I34/G34))</f>
        <v>0.16777247879194748</v>
      </c>
      <c r="K34" s="18">
        <f>+DA34</f>
        <v>108574</v>
      </c>
      <c r="L34" s="73">
        <f ca="1">OFFSET(DA34,0,14,1,1)</f>
        <v>124410</v>
      </c>
      <c r="M34" s="18">
        <f ca="1">SUM(L34-K34)</f>
        <v>15836</v>
      </c>
      <c r="N34" s="19">
        <f ca="1">IF(M34=0,0,IF(K34=0,1,M34/K34))</f>
        <v>0.14585444028957209</v>
      </c>
      <c r="O34" s="18">
        <f>SUMIF($C$6:N$6,O$5,$C34:N34)</f>
        <v>223271</v>
      </c>
      <c r="P34" s="73">
        <f ca="1">SUMIF($C$6:O$6,P$5,$C34:O34)</f>
        <v>258350</v>
      </c>
      <c r="Q34" s="18">
        <f ca="1">SUM(P34-O34)</f>
        <v>35079</v>
      </c>
      <c r="R34" s="19">
        <f ca="1">IF(Q34=0,0,IF(O34=0,1,Q34/O34))</f>
        <v>0.15711400047475937</v>
      </c>
      <c r="S34" s="18">
        <f>+DB34</f>
        <v>126560</v>
      </c>
      <c r="T34" s="73">
        <f ca="1">OFFSET(DB34,0,14,1,1)</f>
        <v>142604</v>
      </c>
      <c r="U34" s="18">
        <f ca="1">SUM(T34-S34)</f>
        <v>16044</v>
      </c>
      <c r="V34" s="19">
        <f ca="1">IF(U34=0,0,IF(S34=0,1,U34/S34))</f>
        <v>0.12676991150442479</v>
      </c>
      <c r="W34" s="18">
        <f>SUMIF($C$6:V$6,W$5,$C34:V34)</f>
        <v>349831</v>
      </c>
      <c r="X34" s="73">
        <f ca="1">SUMIF($C$6:W$6,X$5,$C34:W34)</f>
        <v>400954</v>
      </c>
      <c r="Y34" s="18">
        <f ca="1">SUM(X34-W34)</f>
        <v>51123</v>
      </c>
      <c r="Z34" s="19">
        <f ca="1">IF(Y34=0,0,IF(W34=0,1,Y34/W34))</f>
        <v>0.14613627723100583</v>
      </c>
      <c r="AA34" s="18">
        <f>+DC34</f>
        <v>129969</v>
      </c>
      <c r="AB34" s="73">
        <f ca="1">OFFSET(DC34,0,14,1,1)</f>
        <v>150233</v>
      </c>
      <c r="AC34" s="18">
        <f ca="1">SUM(AB34-AA34)</f>
        <v>20264</v>
      </c>
      <c r="AD34" s="19">
        <f ca="1">IF(AC34=0,0,IF(AA34=0,1,AC34/AA34))</f>
        <v>0.15591410259369543</v>
      </c>
      <c r="AE34" s="18">
        <f>SUMIF($C$6:AD$6,AE$5,$C34:AD34)</f>
        <v>479800</v>
      </c>
      <c r="AF34" s="73">
        <f ca="1">SUMIF($C$6:AE$6,AF$5,$C34:AE34)</f>
        <v>551187</v>
      </c>
      <c r="AG34" s="18">
        <f ca="1">SUM(AF34-AE34)</f>
        <v>71387</v>
      </c>
      <c r="AH34" s="19">
        <f ca="1">IF(AG34=0,0,IF(AE34=0,1,AG34/AE34))</f>
        <v>0.14878491037932473</v>
      </c>
      <c r="AI34" s="18">
        <f>+DD34</f>
        <v>138045</v>
      </c>
      <c r="AJ34" s="73">
        <f ca="1">OFFSET(DD34,0,14,1,1)</f>
        <v>157391</v>
      </c>
      <c r="AK34" s="18">
        <f ca="1">SUM(AJ34-AI34)</f>
        <v>19346</v>
      </c>
      <c r="AL34" s="19">
        <f ca="1">IF(AK34=0,0,IF(AI34=0,1,AK34/AI34))</f>
        <v>0.14014270708826831</v>
      </c>
      <c r="AM34" s="18">
        <f>SUMIF($C$6:AL$6,AM$5,$C34:AL34)</f>
        <v>617845</v>
      </c>
      <c r="AN34" s="73">
        <f ca="1">SUMIF($C$6:AM$6,AN$5,$C34:AM34)</f>
        <v>708578</v>
      </c>
      <c r="AO34" s="18">
        <f ca="1">SUM(AN34-AM34)</f>
        <v>90733</v>
      </c>
      <c r="AP34" s="19">
        <f ca="1">IF(AO34=0,0,IF(AM34=0,1,AO34/AM34))</f>
        <v>0.14685398441356651</v>
      </c>
      <c r="AQ34" s="18">
        <f>+DE34</f>
        <v>143907</v>
      </c>
      <c r="AR34" s="73">
        <f ca="1">OFFSET(DE34,0,14,1,1)</f>
        <v>160791</v>
      </c>
      <c r="AS34" s="18">
        <f ca="1">SUM(AR34-AQ34)</f>
        <v>16884</v>
      </c>
      <c r="AT34" s="19">
        <f ca="1">IF(AS34=0,0,IF(AQ34=0,1,AS34/AQ34))</f>
        <v>0.11732577289499468</v>
      </c>
      <c r="AU34" s="18">
        <f>SUMIF($C$6:AT$6,AU$5,$C34:AT34)</f>
        <v>761752</v>
      </c>
      <c r="AV34" s="73">
        <f ca="1">SUMIF($C$6:AU$6,AV$5,$C34:AU34)</f>
        <v>869369</v>
      </c>
      <c r="AW34" s="18">
        <f ca="1">SUM(AV34-AU34)</f>
        <v>107617</v>
      </c>
      <c r="AX34" s="19">
        <f ca="1">IF(AW34=0,0,IF(AU34=0,1,AW34/AU34))</f>
        <v>0.14127563826547224</v>
      </c>
      <c r="AY34" s="18">
        <f>+DF34</f>
        <v>166880</v>
      </c>
      <c r="AZ34" s="73">
        <f ca="1">OFFSET(DF34,0,14,1,1)</f>
        <v>176862</v>
      </c>
      <c r="BA34" s="18">
        <f ca="1">SUM(AZ34-AY34)</f>
        <v>9982</v>
      </c>
      <c r="BB34" s="19">
        <f ca="1">IF(BA34=0,0,IF(AY34=0,1,BA34/AY34))</f>
        <v>5.9815436241610738E-2</v>
      </c>
      <c r="BC34" s="18">
        <f>SUMIF($C$6:BB$6,BC$5,$C34:BB34)</f>
        <v>928632</v>
      </c>
      <c r="BD34" s="73">
        <f ca="1">SUMIF($C$6:BC$6,BD$5,$C34:BC34)</f>
        <v>1046231</v>
      </c>
      <c r="BE34" s="18">
        <f ca="1">SUM(BD34-BC34)</f>
        <v>117599</v>
      </c>
      <c r="BF34" s="19">
        <f ca="1">IF(BE34=0,0,IF(BC34=0,1,BE34/BC34))</f>
        <v>0.12663681630613635</v>
      </c>
      <c r="BG34" s="18">
        <f>+DG34</f>
        <v>166109</v>
      </c>
      <c r="BH34" s="73">
        <f ca="1">OFFSET(DG34,0,14,1,1)</f>
        <v>181478</v>
      </c>
      <c r="BI34" s="18">
        <f ca="1">SUM(BH34-BG34)</f>
        <v>15369</v>
      </c>
      <c r="BJ34" s="19">
        <f ca="1">IF(BI34=0,0,IF(BG34=0,1,BI34/BG34))</f>
        <v>9.2523583911768778E-2</v>
      </c>
      <c r="BK34" s="18">
        <f>SUMIF($C$6:BJ$6,BK$5,$C34:BJ34)</f>
        <v>1094741</v>
      </c>
      <c r="BL34" s="73">
        <f ca="1">SUMIF($C$6:BK$6,BL$5,$C34:BK34)</f>
        <v>1227709</v>
      </c>
      <c r="BM34" s="18">
        <f ca="1">SUM(BL34-BK34)</f>
        <v>132968</v>
      </c>
      <c r="BN34" s="19">
        <f ca="1">IF(BM34=0,0,IF(BK34=0,1,BM34/BK34))</f>
        <v>0.12146069252910049</v>
      </c>
      <c r="BO34" s="18">
        <f>+DH34</f>
        <v>150862</v>
      </c>
      <c r="BP34" s="73">
        <f ca="1">OFFSET(DH34,0,14,1,1)</f>
        <v>163387</v>
      </c>
      <c r="BQ34" s="18">
        <f ca="1">SUM(BP34-BO34)</f>
        <v>12525</v>
      </c>
      <c r="BR34" s="19">
        <f ca="1">IF(BQ34=0,0,IF(BO34=0,1,BQ34/BO34))</f>
        <v>8.3022895096180618E-2</v>
      </c>
      <c r="BS34" s="18">
        <f>SUMIF($C$6:BR$6,BS$5,$C34:BR34)</f>
        <v>1245603</v>
      </c>
      <c r="BT34" s="73">
        <f ca="1">SUMIF($C$6:BS$6,BT$5,$C34:BS34)</f>
        <v>1391096</v>
      </c>
      <c r="BU34" s="18">
        <f ca="1">SUM(BT34-BS34)</f>
        <v>145493</v>
      </c>
      <c r="BV34" s="19">
        <f ca="1">IF(BU34=0,0,IF(BS34=0,1,BU34/BS34))</f>
        <v>0.11680527423264074</v>
      </c>
      <c r="BW34" s="18">
        <f>+DI34</f>
        <v>150993</v>
      </c>
      <c r="BX34" s="73">
        <f ca="1">OFFSET(DI34,0,14,1,1)</f>
        <v>160378</v>
      </c>
      <c r="BY34" s="18">
        <f ca="1">SUM(BX34-BW34)</f>
        <v>9385</v>
      </c>
      <c r="BZ34" s="19">
        <f ca="1">IF(BY34=0,0,IF(BW34=0,1,BY34/BW34))</f>
        <v>6.2155199247647244E-2</v>
      </c>
      <c r="CA34" s="18">
        <f>SUMIF($C$6:BZ$6,CA$5,$C34:BZ34)</f>
        <v>1396596</v>
      </c>
      <c r="CB34" s="73">
        <f ca="1">SUMIF($C$6:CA$6,CB$5,$C34:CA34)</f>
        <v>1551474</v>
      </c>
      <c r="CC34" s="18">
        <f ca="1">SUM(CB34-CA34)</f>
        <v>154878</v>
      </c>
      <c r="CD34" s="19">
        <f ca="1">IF(CC34=0,0,IF(CA34=0,1,CC34/CA34))</f>
        <v>0.11089678045762698</v>
      </c>
      <c r="CE34" s="18">
        <f>+DJ34</f>
        <v>139643</v>
      </c>
      <c r="CF34" s="73">
        <f ca="1">OFFSET(DJ34,0,14,1,1)</f>
        <v>148414</v>
      </c>
      <c r="CG34" s="18">
        <f ca="1">SUM(CF34-CE34)</f>
        <v>8771</v>
      </c>
      <c r="CH34" s="19">
        <f ca="1">IF(CG34=0,0,IF(CE34=0,1,CG34/CE34))</f>
        <v>6.2810165923103914E-2</v>
      </c>
      <c r="CI34" s="18">
        <f>SUMIF($C$6:CH$6,CI$5,$C34:CH34)</f>
        <v>1536239</v>
      </c>
      <c r="CJ34" s="73">
        <f ca="1">SUMIF($C$6:CI$6,CJ$5,$C34:CI34)</f>
        <v>1699888</v>
      </c>
      <c r="CK34" s="18">
        <f ca="1">SUM(CJ34-CI34)</f>
        <v>163649</v>
      </c>
      <c r="CL34" s="19">
        <f ca="1">IF(CK34=0,0,IF(CI34=0,1,CK34/CI34))</f>
        <v>0.10652574241377806</v>
      </c>
      <c r="CM34" s="18">
        <f>+DK34</f>
        <v>146466</v>
      </c>
      <c r="CN34" s="73">
        <f ca="1">OFFSET(DK34,0,14,1,1)</f>
        <v>156441</v>
      </c>
      <c r="CO34" s="18">
        <f ca="1">SUM(CN34-CM34)</f>
        <v>9975</v>
      </c>
      <c r="CP34" s="19">
        <f ca="1">IF(CO34=0,0,IF(CM34=0,1,CO34/CM34))</f>
        <v>6.8104543033878168E-2</v>
      </c>
      <c r="CQ34" s="18">
        <f>SUMIF($C$6:CP$6,CQ$5,$C34:CP34)</f>
        <v>1682705</v>
      </c>
      <c r="CR34" s="73">
        <f ca="1">SUMIF($C$6:CQ$6,CR$5,$C34:CQ34)</f>
        <v>1856329</v>
      </c>
      <c r="CS34" s="18">
        <f ca="1">SUM(CR34-CQ34)</f>
        <v>173624</v>
      </c>
      <c r="CT34" s="19">
        <f ca="1">IF(CS34=0,0,IF(CQ34=0,1,CS34/CQ34))</f>
        <v>0.10318148457394492</v>
      </c>
      <c r="CW34" t="s">
        <v>74</v>
      </c>
      <c r="CX34" t="s">
        <v>6</v>
      </c>
      <c r="CZ34" s="74">
        <f>SUMIF(IBA!$A$93:$A$98,'2010-2011'!CZ$7,IBA!D$93:D$98)</f>
        <v>114697</v>
      </c>
      <c r="DA34" s="74">
        <f>SUMIF(IBA!$A$93:$A$98,'2010-2011'!DA$7,IBA!E$93:E$98)</f>
        <v>108574</v>
      </c>
      <c r="DB34" s="74">
        <f>SUMIF(IBA!$A$93:$A$98,'2010-2011'!DB$7,IBA!F$93:F$98)</f>
        <v>126560</v>
      </c>
      <c r="DC34" s="74">
        <f>SUMIF(IBA!$A$93:$A$98,'2010-2011'!DC$7,IBA!G$93:G$98)</f>
        <v>129969</v>
      </c>
      <c r="DD34" s="74">
        <f>SUMIF(IBA!$A$93:$A$98,'2010-2011'!DD$7,IBA!H$93:H$98)</f>
        <v>138045</v>
      </c>
      <c r="DE34" s="74">
        <f>SUMIF(IBA!$A$93:$A$98,'2010-2011'!DE$7,IBA!I$93:I$98)</f>
        <v>143907</v>
      </c>
      <c r="DF34" s="74">
        <f>SUMIF(IBA!$A$93:$A$98,'2010-2011'!DF$7,IBA!J$93:J$98)</f>
        <v>166880</v>
      </c>
      <c r="DG34" s="74">
        <f>SUMIF(IBA!$A$93:$A$98,'2010-2011'!DG$7,IBA!K$93:K$98)</f>
        <v>166109</v>
      </c>
      <c r="DH34" s="74">
        <f>SUMIF(IBA!$A$93:$A$98,'2010-2011'!DH$7,IBA!L$93:L$98)</f>
        <v>150862</v>
      </c>
      <c r="DI34" s="74">
        <f>SUMIF(IBA!$A$93:$A$98,'2010-2011'!DI$7,IBA!M$93:M$98)</f>
        <v>150993</v>
      </c>
      <c r="DJ34" s="74">
        <f>SUMIF(IBA!$A$93:$A$98,'2010-2011'!DJ$7,IBA!N$93:N$98)</f>
        <v>139643</v>
      </c>
      <c r="DK34" s="74">
        <f>SUMIF(IBA!$A$93:$A$98,'2010-2011'!DK$7,IBA!O$93:O$98)</f>
        <v>146466</v>
      </c>
      <c r="DN34" s="74">
        <f>SUMIF(IBA!$A$93:$A$98,'2010-2011'!DN$7,IBA!D$93:D$98)</f>
        <v>133940</v>
      </c>
      <c r="DO34" s="74">
        <f>SUMIF(IBA!$A$93:$A$98,'2010-2011'!DO$7,IBA!E$93:E$98)</f>
        <v>124410</v>
      </c>
      <c r="DP34" s="74">
        <f>SUMIF(IBA!$A$93:$A$98,'2010-2011'!DP$7,IBA!F$93:F$98)</f>
        <v>142604</v>
      </c>
      <c r="DQ34" s="74">
        <f>SUMIF(IBA!$A$93:$A$98,'2010-2011'!DQ$7,IBA!G$93:G$98)</f>
        <v>150233</v>
      </c>
      <c r="DR34" s="74">
        <f>SUMIF(IBA!$A$93:$A$98,'2010-2011'!DR$7,IBA!H$93:H$98)</f>
        <v>157391</v>
      </c>
      <c r="DS34" s="74">
        <f>SUMIF(IBA!$A$93:$A$98,'2010-2011'!DS$7,IBA!I$93:I$98)</f>
        <v>160791</v>
      </c>
      <c r="DT34" s="74">
        <f>SUMIF(IBA!$A$93:$A$98,'2010-2011'!DT$7,IBA!J$93:J$98)</f>
        <v>176862</v>
      </c>
      <c r="DU34" s="74">
        <f>SUMIF(IBA!$A$93:$A$98,'2010-2011'!DU$7,IBA!K$93:K$98)</f>
        <v>181478</v>
      </c>
      <c r="DV34" s="74">
        <f>SUMIF(IBA!$A$93:$A$98,'2010-2011'!DV$7,IBA!L$93:L$98)</f>
        <v>163387</v>
      </c>
      <c r="DW34" s="74">
        <f>SUMIF(IBA!$A$93:$A$98,'2010-2011'!DW$7,IBA!M$93:M$98)</f>
        <v>160378</v>
      </c>
      <c r="DX34" s="74">
        <f>SUMIF(IBA!$A$93:$A$98,'2010-2011'!DX$7,IBA!N$93:N$98)</f>
        <v>148414</v>
      </c>
      <c r="DY34" s="74">
        <f>SUMIF(IBA!$A$93:$A$98,'2010-2011'!DY$7,IBA!O$93:O$98)</f>
        <v>156441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8341</v>
      </c>
      <c r="D35" s="73">
        <f ca="1">OFFSET(CZ35,0,14,1,1)</f>
        <v>7521</v>
      </c>
      <c r="E35" s="18">
        <f ca="1">SUM(D35-C35)</f>
        <v>-820</v>
      </c>
      <c r="F35" s="19">
        <f ca="1">IF(E35=0,0,IF(C35=0,1,E35/C35))</f>
        <v>-9.8309555209207533E-2</v>
      </c>
      <c r="G35" s="18">
        <f>SUMIF($C$6:F$6,G$5,$C35:F35)</f>
        <v>8341</v>
      </c>
      <c r="H35" s="73">
        <f ca="1">SUMIF($C$6:G$6,H$5,$C35:G35)</f>
        <v>7521</v>
      </c>
      <c r="I35" s="18">
        <f ca="1">SUM(H35-G35)</f>
        <v>-820</v>
      </c>
      <c r="J35" s="19">
        <f ca="1">IF(I35=0,0,IF(G35=0,1,I35/G35))</f>
        <v>-9.8309555209207533E-2</v>
      </c>
      <c r="K35" s="18">
        <f>+DA35</f>
        <v>8526</v>
      </c>
      <c r="L35" s="73">
        <f ca="1">OFFSET(DA35,0,14,1,1)</f>
        <v>7710</v>
      </c>
      <c r="M35" s="18">
        <f ca="1">SUM(L35-K35)</f>
        <v>-816</v>
      </c>
      <c r="N35" s="19">
        <f ca="1">IF(M35=0,0,IF(K35=0,1,M35/K35))</f>
        <v>-9.5707248416608021E-2</v>
      </c>
      <c r="O35" s="18">
        <f>SUMIF($C$6:N$6,O$5,$C35:N35)</f>
        <v>16867</v>
      </c>
      <c r="P35" s="73">
        <f ca="1">SUMIF($C$6:O$6,P$5,$C35:O35)</f>
        <v>15231</v>
      </c>
      <c r="Q35" s="18">
        <f ca="1">SUM(P35-O35)</f>
        <v>-1636</v>
      </c>
      <c r="R35" s="19">
        <f ca="1">IF(Q35=0,0,IF(O35=0,1,Q35/O35))</f>
        <v>-9.6994130550779628E-2</v>
      </c>
      <c r="S35" s="18">
        <f>+DB35</f>
        <v>9620</v>
      </c>
      <c r="T35" s="73">
        <f ca="1">OFFSET(DB35,0,14,1,1)</f>
        <v>9511</v>
      </c>
      <c r="U35" s="18">
        <f ca="1">SUM(T35-S35)</f>
        <v>-109</v>
      </c>
      <c r="V35" s="19">
        <f ca="1">IF(U35=0,0,IF(S35=0,1,U35/S35))</f>
        <v>-1.1330561330561331E-2</v>
      </c>
      <c r="W35" s="18">
        <f>SUMIF($C$6:V$6,W$5,$C35:V35)</f>
        <v>26487</v>
      </c>
      <c r="X35" s="73">
        <f ca="1">SUMIF($C$6:W$6,X$5,$C35:W35)</f>
        <v>24742</v>
      </c>
      <c r="Y35" s="18">
        <f ca="1">SUM(X35-W35)</f>
        <v>-1745</v>
      </c>
      <c r="Z35" s="19">
        <f ca="1">IF(Y35=0,0,IF(W35=0,1,Y35/W35))</f>
        <v>-6.5881375769245284E-2</v>
      </c>
      <c r="AA35" s="18">
        <f>+DC35</f>
        <v>8631</v>
      </c>
      <c r="AB35" s="73">
        <f ca="1">OFFSET(DC35,0,14,1,1)</f>
        <v>8292</v>
      </c>
      <c r="AC35" s="18">
        <f ca="1">SUM(AB35-AA35)</f>
        <v>-339</v>
      </c>
      <c r="AD35" s="19">
        <f ca="1">IF(AC35=0,0,IF(AA35=0,1,AC35/AA35))</f>
        <v>-3.9277024678484533E-2</v>
      </c>
      <c r="AE35" s="18">
        <f>SUMIF($C$6:AD$6,AE$5,$C35:AD35)</f>
        <v>35118</v>
      </c>
      <c r="AF35" s="73">
        <f ca="1">SUMIF($C$6:AE$6,AF$5,$C35:AE35)</f>
        <v>33034</v>
      </c>
      <c r="AG35" s="18">
        <f ca="1">SUM(AF35-AE35)</f>
        <v>-2084</v>
      </c>
      <c r="AH35" s="19">
        <f ca="1">IF(AG35=0,0,IF(AE35=0,1,AG35/AE35))</f>
        <v>-5.934278717466826E-2</v>
      </c>
      <c r="AI35" s="18">
        <f>+DD35</f>
        <v>8824</v>
      </c>
      <c r="AJ35" s="73">
        <f ca="1">OFFSET(DD35,0,14,1,1)</f>
        <v>8143</v>
      </c>
      <c r="AK35" s="18">
        <f ca="1">SUM(AJ35-AI35)</f>
        <v>-681</v>
      </c>
      <c r="AL35" s="19">
        <f ca="1">IF(AK35=0,0,IF(AI35=0,1,AK35/AI35))</f>
        <v>-7.717588395285585E-2</v>
      </c>
      <c r="AM35" s="18">
        <f>SUMIF($C$6:AL$6,AM$5,$C35:AL35)</f>
        <v>43942</v>
      </c>
      <c r="AN35" s="73">
        <f ca="1">SUMIF($C$6:AM$6,AN$5,$C35:AM35)</f>
        <v>41177</v>
      </c>
      <c r="AO35" s="18">
        <f ca="1">SUM(AN35-AM35)</f>
        <v>-2765</v>
      </c>
      <c r="AP35" s="19">
        <f ca="1">IF(AO35=0,0,IF(AM35=0,1,AO35/AM35))</f>
        <v>-6.2923854171407764E-2</v>
      </c>
      <c r="AQ35" s="18">
        <f>+DE35</f>
        <v>8458</v>
      </c>
      <c r="AR35" s="73">
        <f ca="1">OFFSET(DE35,0,14,1,1)</f>
        <v>7927</v>
      </c>
      <c r="AS35" s="18">
        <f ca="1">SUM(AR35-AQ35)</f>
        <v>-531</v>
      </c>
      <c r="AT35" s="19">
        <f ca="1">IF(AS35=0,0,IF(AQ35=0,1,AS35/AQ35))</f>
        <v>-6.2780799243319932E-2</v>
      </c>
      <c r="AU35" s="18">
        <f>SUMIF($C$6:AT$6,AU$5,$C35:AT35)</f>
        <v>52400</v>
      </c>
      <c r="AV35" s="73">
        <f ca="1">SUMIF($C$6:AU$6,AV$5,$C35:AU35)</f>
        <v>49104</v>
      </c>
      <c r="AW35" s="18">
        <f ca="1">SUM(AV35-AU35)</f>
        <v>-3296</v>
      </c>
      <c r="AX35" s="19">
        <f ca="1">IF(AW35=0,0,IF(AU35=0,1,AW35/AU35))</f>
        <v>-6.290076335877863E-2</v>
      </c>
      <c r="AY35" s="18">
        <f>+DF35</f>
        <v>8235</v>
      </c>
      <c r="AZ35" s="73">
        <f ca="1">OFFSET(DF35,0,14,1,1)</f>
        <v>7434</v>
      </c>
      <c r="BA35" s="18">
        <f ca="1">SUM(AZ35-AY35)</f>
        <v>-801</v>
      </c>
      <c r="BB35" s="19">
        <f ca="1">IF(BA35=0,0,IF(AY35=0,1,BA35/AY35))</f>
        <v>-9.7267759562841533E-2</v>
      </c>
      <c r="BC35" s="18">
        <f>SUMIF($C$6:BB$6,BC$5,$C35:BB35)</f>
        <v>60635</v>
      </c>
      <c r="BD35" s="73">
        <f ca="1">SUMIF($C$6:BC$6,BD$5,$C35:BC35)</f>
        <v>56538</v>
      </c>
      <c r="BE35" s="18">
        <f ca="1">SUM(BD35-BC35)</f>
        <v>-4097</v>
      </c>
      <c r="BF35" s="19">
        <f ca="1">IF(BE35=0,0,IF(BC35=0,1,BE35/BC35))</f>
        <v>-6.756823616723015E-2</v>
      </c>
      <c r="BG35" s="18">
        <f>+DG35</f>
        <v>7863</v>
      </c>
      <c r="BH35" s="73">
        <f ca="1">OFFSET(DG35,0,14,1,1)</f>
        <v>7805</v>
      </c>
      <c r="BI35" s="18">
        <f ca="1">SUM(BH35-BG35)</f>
        <v>-58</v>
      </c>
      <c r="BJ35" s="19">
        <f ca="1">IF(BI35=0,0,IF(BG35=0,1,BI35/BG35))</f>
        <v>-7.3763194709398445E-3</v>
      </c>
      <c r="BK35" s="18">
        <f>SUMIF($C$6:BJ$6,BK$5,$C35:BJ35)</f>
        <v>68498</v>
      </c>
      <c r="BL35" s="73">
        <f ca="1">SUMIF($C$6:BK$6,BL$5,$C35:BK35)</f>
        <v>64343</v>
      </c>
      <c r="BM35" s="18">
        <f ca="1">SUM(BL35-BK35)</f>
        <v>-4155</v>
      </c>
      <c r="BN35" s="19">
        <f ca="1">IF(BM35=0,0,IF(BK35=0,1,BM35/BK35))</f>
        <v>-6.0658705363660255E-2</v>
      </c>
      <c r="BO35" s="18">
        <f>+DH35</f>
        <v>8160</v>
      </c>
      <c r="BP35" s="73">
        <f ca="1">OFFSET(DH35,0,14,1,1)</f>
        <v>8159</v>
      </c>
      <c r="BQ35" s="18">
        <f ca="1">SUM(BP35-BO35)</f>
        <v>-1</v>
      </c>
      <c r="BR35" s="19">
        <f ca="1">IF(BQ35=0,0,IF(BO35=0,1,BQ35/BO35))</f>
        <v>-1.2254901960784314E-4</v>
      </c>
      <c r="BS35" s="18">
        <f>SUMIF($C$6:BR$6,BS$5,$C35:BR35)</f>
        <v>76658</v>
      </c>
      <c r="BT35" s="73">
        <f ca="1">SUMIF($C$6:BS$6,BT$5,$C35:BS35)</f>
        <v>72502</v>
      </c>
      <c r="BU35" s="18">
        <f ca="1">SUM(BT35-BS35)</f>
        <v>-4156</v>
      </c>
      <c r="BV35" s="19">
        <f ca="1">IF(BU35=0,0,IF(BS35=0,1,BU35/BS35))</f>
        <v>-5.4214824284484334E-2</v>
      </c>
      <c r="BW35" s="18">
        <f>+DI35</f>
        <v>8199</v>
      </c>
      <c r="BX35" s="73">
        <f ca="1">OFFSET(DI35,0,14,1,1)</f>
        <v>8278</v>
      </c>
      <c r="BY35" s="18">
        <f ca="1">SUM(BX35-BW35)</f>
        <v>79</v>
      </c>
      <c r="BZ35" s="19">
        <f ca="1">IF(BY35=0,0,IF(BW35=0,1,BY35/BW35))</f>
        <v>9.6353213806561772E-3</v>
      </c>
      <c r="CA35" s="18">
        <f>SUMIF($C$6:BZ$6,CA$5,$C35:BZ35)</f>
        <v>84857</v>
      </c>
      <c r="CB35" s="73">
        <f ca="1">SUMIF($C$6:CA$6,CB$5,$C35:CA35)</f>
        <v>80780</v>
      </c>
      <c r="CC35" s="18">
        <f ca="1">SUM(CB35-CA35)</f>
        <v>-4077</v>
      </c>
      <c r="CD35" s="19">
        <f ca="1">IF(CC35=0,0,IF(CA35=0,1,CC35/CA35))</f>
        <v>-4.8045535430194325E-2</v>
      </c>
      <c r="CE35" s="18">
        <f>+DJ35</f>
        <v>7446</v>
      </c>
      <c r="CF35" s="73">
        <f ca="1">OFFSET(DJ35,0,14,1,1)</f>
        <v>7894</v>
      </c>
      <c r="CG35" s="18">
        <f ca="1">SUM(CF35-CE35)</f>
        <v>448</v>
      </c>
      <c r="CH35" s="19">
        <f ca="1">IF(CG35=0,0,IF(CE35=0,1,CG35/CE35))</f>
        <v>6.0166532366371206E-2</v>
      </c>
      <c r="CI35" s="18">
        <f>SUMIF($C$6:CH$6,CI$5,$C35:CH35)</f>
        <v>92303</v>
      </c>
      <c r="CJ35" s="73">
        <f ca="1">SUMIF($C$6:CI$6,CJ$5,$C35:CI35)</f>
        <v>88674</v>
      </c>
      <c r="CK35" s="18">
        <f ca="1">SUM(CJ35-CI35)</f>
        <v>-3629</v>
      </c>
      <c r="CL35" s="19">
        <f ca="1">IF(CK35=0,0,IF(CI35=0,1,CK35/CI35))</f>
        <v>-3.931616523839962E-2</v>
      </c>
      <c r="CM35" s="18">
        <f>+DK35</f>
        <v>7248</v>
      </c>
      <c r="CN35" s="73">
        <f ca="1">OFFSET(DK35,0,14,1,1)</f>
        <v>7226</v>
      </c>
      <c r="CO35" s="18">
        <f ca="1">SUM(CN35-CM35)</f>
        <v>-22</v>
      </c>
      <c r="CP35" s="19">
        <f ca="1">IF(CO35=0,0,IF(CM35=0,1,CO35/CM35))</f>
        <v>-3.0353200883002206E-3</v>
      </c>
      <c r="CQ35" s="18">
        <f>SUMIF($C$6:CP$6,CQ$5,$C35:CP35)</f>
        <v>99551</v>
      </c>
      <c r="CR35" s="73">
        <f ca="1">SUMIF($C$6:CQ$6,CR$5,$C35:CQ35)</f>
        <v>95900</v>
      </c>
      <c r="CS35" s="18">
        <f ca="1">SUM(CR35-CQ35)</f>
        <v>-3651</v>
      </c>
      <c r="CT35" s="19">
        <f ca="1">IF(CS35=0,0,IF(CQ35=0,1,CS35/CQ35))</f>
        <v>-3.6674669264999848E-2</v>
      </c>
      <c r="CW35" t="s">
        <v>74</v>
      </c>
      <c r="CX35" t="s">
        <v>7</v>
      </c>
      <c r="CY35" s="7"/>
      <c r="CZ35" s="74">
        <f>SUMIF(IBA!$A$111:$A$116,'2010-2011'!CZ$7,IBA!D$111:D$116)</f>
        <v>8341</v>
      </c>
      <c r="DA35" s="74">
        <f>SUMIF(IBA!$A$111:$A$116,'2010-2011'!DA$7,IBA!E$111:E$116)</f>
        <v>8526</v>
      </c>
      <c r="DB35" s="74">
        <f>SUMIF(IBA!$A$111:$A$116,'2010-2011'!DB$7,IBA!F$111:F$116)</f>
        <v>9620</v>
      </c>
      <c r="DC35" s="74">
        <f>SUMIF(IBA!$A$111:$A$116,'2010-2011'!DC$7,IBA!G$111:G$116)</f>
        <v>8631</v>
      </c>
      <c r="DD35" s="74">
        <f>SUMIF(IBA!$A$111:$A$116,'2010-2011'!DD$7,IBA!H$111:H$116)</f>
        <v>8824</v>
      </c>
      <c r="DE35" s="74">
        <f>SUMIF(IBA!$A$111:$A$116,'2010-2011'!DE$7,IBA!I$111:I$116)</f>
        <v>8458</v>
      </c>
      <c r="DF35" s="74">
        <f>SUMIF(IBA!$A$111:$A$116,'2010-2011'!DF$7,IBA!J$111:J$116)</f>
        <v>8235</v>
      </c>
      <c r="DG35" s="74">
        <f>SUMIF(IBA!$A$111:$A$116,'2010-2011'!DG$7,IBA!K$111:K$116)</f>
        <v>7863</v>
      </c>
      <c r="DH35" s="74">
        <f>SUMIF(IBA!$A$111:$A$116,'2010-2011'!DH$7,IBA!L$111:L$116)</f>
        <v>8160</v>
      </c>
      <c r="DI35" s="74">
        <f>SUMIF(IBA!$A$111:$A$116,'2010-2011'!DI$7,IBA!M$111:M$116)</f>
        <v>8199</v>
      </c>
      <c r="DJ35" s="74">
        <f>SUMIF(IBA!$A$111:$A$116,'2010-2011'!DJ$7,IBA!N$111:N$116)</f>
        <v>7446</v>
      </c>
      <c r="DK35" s="74">
        <f>SUMIF(IBA!$A$111:$A$116,'2010-2011'!DK$7,IBA!O$111:O$116)</f>
        <v>7248</v>
      </c>
      <c r="DN35" s="74">
        <f>SUMIF(IBA!$A$111:$A$116,'2010-2011'!DN$7,IBA!D$111:D$116)</f>
        <v>7521</v>
      </c>
      <c r="DO35" s="74">
        <f>SUMIF(IBA!$A$111:$A$116,'2010-2011'!DO$7,IBA!E$111:E$116)</f>
        <v>7710</v>
      </c>
      <c r="DP35" s="74">
        <f>SUMIF(IBA!$A$111:$A$116,'2010-2011'!DP$7,IBA!F$111:F$116)</f>
        <v>9511</v>
      </c>
      <c r="DQ35" s="74">
        <f>SUMIF(IBA!$A$111:$A$116,'2010-2011'!DQ$7,IBA!G$111:G$116)</f>
        <v>8292</v>
      </c>
      <c r="DR35" s="74">
        <f>SUMIF(IBA!$A$111:$A$116,'2010-2011'!DR$7,IBA!H$111:H$116)</f>
        <v>8143</v>
      </c>
      <c r="DS35" s="74">
        <f>SUMIF(IBA!$A$111:$A$116,'2010-2011'!DS$7,IBA!I$111:I$116)</f>
        <v>7927</v>
      </c>
      <c r="DT35" s="74">
        <f>SUMIF(IBA!$A$111:$A$116,'2010-2011'!DT$7,IBA!J$111:J$116)</f>
        <v>7434</v>
      </c>
      <c r="DU35" s="74">
        <f>SUMIF(IBA!$A$111:$A$116,'2010-2011'!DU$7,IBA!K$111:K$116)</f>
        <v>7805</v>
      </c>
      <c r="DV35" s="74">
        <f>SUMIF(IBA!$A$111:$A$116,'2010-2011'!DV$7,IBA!L$111:L$116)</f>
        <v>8159</v>
      </c>
      <c r="DW35" s="74">
        <f>SUMIF(IBA!$A$111:$A$116,'2010-2011'!DW$7,IBA!M$111:M$116)</f>
        <v>8278</v>
      </c>
      <c r="DX35" s="74">
        <f>SUMIF(IBA!$A$111:$A$116,'2010-2011'!DX$7,IBA!N$111:N$116)</f>
        <v>7894</v>
      </c>
      <c r="DY35" s="74">
        <f>SUMIF(IBA!$A$111:$A$116,'2010-2011'!DY$7,IBA!O$111:O$116)</f>
        <v>7226</v>
      </c>
    </row>
    <row r="36" spans="1:130">
      <c r="A36" s="83"/>
      <c r="B36" s="26" t="s">
        <v>8</v>
      </c>
      <c r="C36" s="73">
        <f>+CZ36</f>
        <v>1128</v>
      </c>
      <c r="D36" s="73">
        <f ca="1">OFFSET(CZ36,0,14,1,1)</f>
        <v>1104</v>
      </c>
      <c r="E36" s="73">
        <f ca="1">SUM(D36-C36)</f>
        <v>-24</v>
      </c>
      <c r="F36" s="19">
        <f ca="1">IF(E36=0,0,IF(C36=0,1,E36/C36))</f>
        <v>-2.1276595744680851E-2</v>
      </c>
      <c r="G36" s="73">
        <f>SUMIF($C$6:F$6,G$5,$C36:F36)</f>
        <v>1128</v>
      </c>
      <c r="H36" s="73">
        <f ca="1">SUMIF($C$6:G$6,H$5,$C36:G36)</f>
        <v>1104</v>
      </c>
      <c r="I36" s="73">
        <f ca="1">SUM(H36-G36)</f>
        <v>-24</v>
      </c>
      <c r="J36" s="19">
        <f ca="1">IF(I36=0,0,IF(G36=0,1,I36/G36))</f>
        <v>-2.1276595744680851E-2</v>
      </c>
      <c r="K36" s="73">
        <f>+DA36</f>
        <v>1293</v>
      </c>
      <c r="L36" s="73">
        <f ca="1">OFFSET(DA36,0,14,1,1)</f>
        <v>1422</v>
      </c>
      <c r="M36" s="73">
        <f ca="1">SUM(L36-K36)</f>
        <v>129</v>
      </c>
      <c r="N36" s="19">
        <f ca="1">IF(M36=0,0,IF(K36=0,1,M36/K36))</f>
        <v>9.9767981438515077E-2</v>
      </c>
      <c r="O36" s="73">
        <f>SUMIF($C$6:N$6,O$5,$C36:N36)</f>
        <v>2421</v>
      </c>
      <c r="P36" s="73">
        <f ca="1">SUMIF($C$6:O$6,P$5,$C36:O36)</f>
        <v>2526</v>
      </c>
      <c r="Q36" s="73">
        <f ca="1">SUM(P36-O36)</f>
        <v>105</v>
      </c>
      <c r="R36" s="19">
        <f ca="1">IF(Q36=0,0,IF(O36=0,1,Q36/O36))</f>
        <v>4.3370508054522923E-2</v>
      </c>
      <c r="S36" s="73">
        <f>+DB36</f>
        <v>1276</v>
      </c>
      <c r="T36" s="73">
        <f ca="1">OFFSET(DB36,0,14,1,1)</f>
        <v>1428</v>
      </c>
      <c r="U36" s="73">
        <f ca="1">SUM(T36-S36)</f>
        <v>152</v>
      </c>
      <c r="V36" s="19">
        <f ca="1">IF(U36=0,0,IF(S36=0,1,U36/S36))</f>
        <v>0.11912225705329153</v>
      </c>
      <c r="W36" s="73">
        <f>SUMIF($C$6:V$6,W$5,$C36:V36)</f>
        <v>3697</v>
      </c>
      <c r="X36" s="73">
        <f ca="1">SUMIF($C$6:W$6,X$5,$C36:W36)</f>
        <v>3954</v>
      </c>
      <c r="Y36" s="73">
        <f ca="1">SUM(X36-W36)</f>
        <v>257</v>
      </c>
      <c r="Z36" s="19">
        <f ca="1">IF(Y36=0,0,IF(W36=0,1,Y36/W36))</f>
        <v>6.9515823640789828E-2</v>
      </c>
      <c r="AA36" s="73">
        <f>+DC36</f>
        <v>1770</v>
      </c>
      <c r="AB36" s="73">
        <f ca="1">OFFSET(DC36,0,14,1,1)</f>
        <v>1464</v>
      </c>
      <c r="AC36" s="73">
        <f ca="1">SUM(AB36-AA36)</f>
        <v>-306</v>
      </c>
      <c r="AD36" s="19">
        <f ca="1">IF(AC36=0,0,IF(AA36=0,1,AC36/AA36))</f>
        <v>-0.17288135593220338</v>
      </c>
      <c r="AE36" s="73">
        <f>SUMIF($C$6:AD$6,AE$5,$C36:AD36)</f>
        <v>5467</v>
      </c>
      <c r="AF36" s="73">
        <f ca="1">SUMIF($C$6:AE$6,AF$5,$C36:AE36)</f>
        <v>5418</v>
      </c>
      <c r="AG36" s="73">
        <f ca="1">SUM(AF36-AE36)</f>
        <v>-49</v>
      </c>
      <c r="AH36" s="19">
        <f ca="1">IF(AG36=0,0,IF(AE36=0,1,AG36/AE36))</f>
        <v>-8.9628681177976958E-3</v>
      </c>
      <c r="AI36" s="73">
        <f>+DD36</f>
        <v>4393</v>
      </c>
      <c r="AJ36" s="73">
        <f ca="1">OFFSET(DD36,0,14,1,1)</f>
        <v>4157</v>
      </c>
      <c r="AK36" s="73">
        <f ca="1">SUM(AJ36-AI36)</f>
        <v>-236</v>
      </c>
      <c r="AL36" s="19">
        <f ca="1">IF(AK36=0,0,IF(AI36=0,1,AK36/AI36))</f>
        <v>-5.3721830184384249E-2</v>
      </c>
      <c r="AM36" s="73">
        <f>SUMIF($C$6:AL$6,AM$5,$C36:AL36)</f>
        <v>9860</v>
      </c>
      <c r="AN36" s="73">
        <f ca="1">SUMIF($C$6:AM$6,AN$5,$C36:AM36)</f>
        <v>9575</v>
      </c>
      <c r="AO36" s="73">
        <f ca="1">SUM(AN36-AM36)</f>
        <v>-285</v>
      </c>
      <c r="AP36" s="19">
        <f ca="1">IF(AO36=0,0,IF(AM36=0,1,AO36/AM36))</f>
        <v>-2.8904665314401622E-2</v>
      </c>
      <c r="AQ36" s="73">
        <f>+DE36</f>
        <v>6631</v>
      </c>
      <c r="AR36" s="73">
        <f ca="1">OFFSET(DE36,0,14,1,1)</f>
        <v>6556</v>
      </c>
      <c r="AS36" s="73">
        <f ca="1">SUM(AR36-AQ36)</f>
        <v>-75</v>
      </c>
      <c r="AT36" s="19">
        <f ca="1">IF(AS36=0,0,IF(AQ36=0,1,AS36/AQ36))</f>
        <v>-1.1310511235107826E-2</v>
      </c>
      <c r="AU36" s="73">
        <f>SUMIF($C$6:AT$6,AU$5,$C36:AT36)</f>
        <v>16491</v>
      </c>
      <c r="AV36" s="73">
        <f ca="1">SUMIF($C$6:AU$6,AV$5,$C36:AU36)</f>
        <v>16131</v>
      </c>
      <c r="AW36" s="73">
        <f ca="1">SUM(AV36-AU36)</f>
        <v>-360</v>
      </c>
      <c r="AX36" s="19">
        <f ca="1">IF(AW36=0,0,IF(AU36=0,1,AW36/AU36))</f>
        <v>-2.1830089139530651E-2</v>
      </c>
      <c r="AY36" s="73">
        <f>+DF36</f>
        <v>9343</v>
      </c>
      <c r="AZ36" s="73">
        <f ca="1">OFFSET(DF36,0,14,1,1)</f>
        <v>9338</v>
      </c>
      <c r="BA36" s="73">
        <f ca="1">SUM(AZ36-AY36)</f>
        <v>-5</v>
      </c>
      <c r="BB36" s="19">
        <f ca="1">IF(BA36=0,0,IF(AY36=0,1,BA36/AY36))</f>
        <v>-5.3516001284384027E-4</v>
      </c>
      <c r="BC36" s="73">
        <f>SUMIF($C$6:BB$6,BC$5,$C36:BB36)</f>
        <v>25834</v>
      </c>
      <c r="BD36" s="73">
        <f ca="1">SUMIF($C$6:BC$6,BD$5,$C36:BC36)</f>
        <v>25469</v>
      </c>
      <c r="BE36" s="73">
        <f ca="1">SUM(BD36-BC36)</f>
        <v>-365</v>
      </c>
      <c r="BF36" s="19">
        <f ca="1">IF(BE36=0,0,IF(BC36=0,1,BE36/BC36))</f>
        <v>-1.4128667647286522E-2</v>
      </c>
      <c r="BG36" s="73">
        <f>+DG36</f>
        <v>9209</v>
      </c>
      <c r="BH36" s="73">
        <f ca="1">OFFSET(DG36,0,14,1,1)</f>
        <v>9081</v>
      </c>
      <c r="BI36" s="73">
        <f ca="1">SUM(BH36-BG36)</f>
        <v>-128</v>
      </c>
      <c r="BJ36" s="19">
        <f ca="1">IF(BI36=0,0,IF(BG36=0,1,BI36/BG36))</f>
        <v>-1.389944619394071E-2</v>
      </c>
      <c r="BK36" s="73">
        <f>SUMIF($C$6:BJ$6,BK$5,$C36:BJ36)</f>
        <v>35043</v>
      </c>
      <c r="BL36" s="73">
        <f ca="1">SUMIF($C$6:BK$6,BL$5,$C36:BK36)</f>
        <v>34550</v>
      </c>
      <c r="BM36" s="73">
        <f ca="1">SUM(BL36-BK36)</f>
        <v>-493</v>
      </c>
      <c r="BN36" s="19">
        <f ca="1">IF(BM36=0,0,IF(BK36=0,1,BM36/BK36))</f>
        <v>-1.4068430214308135E-2</v>
      </c>
      <c r="BO36" s="73">
        <f>+DH36</f>
        <v>6167</v>
      </c>
      <c r="BP36" s="73">
        <f ca="1">OFFSET(DH36,0,14,1,1)</f>
        <v>6206</v>
      </c>
      <c r="BQ36" s="73">
        <f ca="1">SUM(BP36-BO36)</f>
        <v>39</v>
      </c>
      <c r="BR36" s="19">
        <f ca="1">IF(BQ36=0,0,IF(BO36=0,1,BQ36/BO36))</f>
        <v>6.3239824874331118E-3</v>
      </c>
      <c r="BS36" s="73">
        <f>SUMIF($C$6:BR$6,BS$5,$C36:BR36)</f>
        <v>41210</v>
      </c>
      <c r="BT36" s="73">
        <f ca="1">SUMIF($C$6:BS$6,BT$5,$C36:BS36)</f>
        <v>40756</v>
      </c>
      <c r="BU36" s="73">
        <f ca="1">SUM(BT36-BS36)</f>
        <v>-454</v>
      </c>
      <c r="BV36" s="19">
        <f ca="1">IF(BU36=0,0,IF(BS36=0,1,BU36/BS36))</f>
        <v>-1.1016743508857074E-2</v>
      </c>
      <c r="BW36" s="73">
        <f>+DI36</f>
        <v>3033</v>
      </c>
      <c r="BX36" s="73">
        <f ca="1">OFFSET(DI36,0,14,1,1)</f>
        <v>2958</v>
      </c>
      <c r="BY36" s="73">
        <f ca="1">SUM(BX36-BW36)</f>
        <v>-75</v>
      </c>
      <c r="BZ36" s="19">
        <f ca="1">IF(BY36=0,0,IF(BW36=0,1,BY36/BW36))</f>
        <v>-2.4727992087042534E-2</v>
      </c>
      <c r="CA36" s="73">
        <f>SUMIF($C$6:BZ$6,CA$5,$C36:BZ36)</f>
        <v>44243</v>
      </c>
      <c r="CB36" s="73">
        <f ca="1">SUMIF($C$6:CA$6,CB$5,$C36:CA36)</f>
        <v>43714</v>
      </c>
      <c r="CC36" s="73">
        <f ca="1">SUM(CB36-CA36)</f>
        <v>-529</v>
      </c>
      <c r="CD36" s="19">
        <f ca="1">IF(CC36=0,0,IF(CA36=0,1,CC36/CA36))</f>
        <v>-1.1956693714259883E-2</v>
      </c>
      <c r="CE36" s="73">
        <f>+DJ36</f>
        <v>1259</v>
      </c>
      <c r="CF36" s="73">
        <f ca="1">OFFSET(DJ36,0,14,1,1)</f>
        <v>1269</v>
      </c>
      <c r="CG36" s="73">
        <f ca="1">SUM(CF36-CE36)</f>
        <v>10</v>
      </c>
      <c r="CH36" s="19">
        <f ca="1">IF(CG36=0,0,IF(CE36=0,1,CG36/CE36))</f>
        <v>7.9428117553613977E-3</v>
      </c>
      <c r="CI36" s="73">
        <f>SUMIF($C$6:CH$6,CI$5,$C36:CH36)</f>
        <v>45502</v>
      </c>
      <c r="CJ36" s="73">
        <f ca="1">SUMIF($C$6:CI$6,CJ$5,$C36:CI36)</f>
        <v>44983</v>
      </c>
      <c r="CK36" s="73">
        <f ca="1">SUM(CJ36-CI36)</f>
        <v>-519</v>
      </c>
      <c r="CL36" s="19">
        <f ca="1">IF(CK36=0,0,IF(CI36=0,1,CK36/CI36))</f>
        <v>-1.1406092039910333E-2</v>
      </c>
      <c r="CM36" s="73">
        <f>+DK36</f>
        <v>766</v>
      </c>
      <c r="CN36" s="73">
        <f ca="1">OFFSET(DK36,0,14,1,1)</f>
        <v>856</v>
      </c>
      <c r="CO36" s="73">
        <f ca="1">SUM(CN36-CM36)</f>
        <v>90</v>
      </c>
      <c r="CP36" s="19">
        <f ca="1">IF(CO36=0,0,IF(CM36=0,1,CO36/CM36))</f>
        <v>0.1174934725848564</v>
      </c>
      <c r="CQ36" s="73">
        <f>SUMIF($C$6:CP$6,CQ$5,$C36:CP36)</f>
        <v>46268</v>
      </c>
      <c r="CR36" s="73">
        <f ca="1">SUMIF($C$6:CQ$6,CR$5,$C36:CQ36)</f>
        <v>45839</v>
      </c>
      <c r="CS36" s="73">
        <f ca="1">SUM(CR36-CQ36)</f>
        <v>-429</v>
      </c>
      <c r="CT36" s="19">
        <f ca="1">IF(CS36=0,0,IF(CQ36=0,1,CS36/CQ36))</f>
        <v>-9.2720670874038204E-3</v>
      </c>
      <c r="CW36" t="s">
        <v>74</v>
      </c>
      <c r="CX36" t="s">
        <v>8</v>
      </c>
      <c r="CY36" s="7"/>
      <c r="CZ36" s="74">
        <f>SUMIF(IBA!$A$129:$A$139,'2010-2011'!CZ$7,IBA!D$129:D$139)</f>
        <v>1128</v>
      </c>
      <c r="DA36" s="74">
        <f>SUMIF(IBA!$A$129:$A$139,'2010-2011'!DA$7,IBA!E$129:E$139)</f>
        <v>1293</v>
      </c>
      <c r="DB36" s="74">
        <f>SUMIF(IBA!$A$129:$A$139,'2010-2011'!DB$7,IBA!F$129:F$139)</f>
        <v>1276</v>
      </c>
      <c r="DC36" s="74">
        <f>SUMIF(IBA!$A$129:$A$139,'2010-2011'!DC$7,IBA!G$129:G$139)</f>
        <v>1770</v>
      </c>
      <c r="DD36" s="74">
        <f>SUMIF(IBA!$A$129:$A$139,'2010-2011'!DD$7,IBA!H$129:H$139)</f>
        <v>4393</v>
      </c>
      <c r="DE36" s="74">
        <f>SUMIF(IBA!$A$129:$A$139,'2010-2011'!DE$7,IBA!I$129:I$139)</f>
        <v>6631</v>
      </c>
      <c r="DF36" s="74">
        <f>SUMIF(IBA!$A$129:$A$139,'2010-2011'!DF$7,IBA!J$129:J$139)</f>
        <v>9343</v>
      </c>
      <c r="DG36" s="74">
        <f>SUMIF(IBA!$A$129:$A$139,'2010-2011'!DG$7,IBA!K$129:K$139)</f>
        <v>9209</v>
      </c>
      <c r="DH36" s="74">
        <f>SUMIF(IBA!$A$129:$A$139,'2010-2011'!DH$7,IBA!L$129:L$139)</f>
        <v>6167</v>
      </c>
      <c r="DI36" s="74">
        <f>SUMIF(IBA!$A$129:$A$139,'2010-2011'!DI$7,IBA!M$129:M$139)</f>
        <v>3033</v>
      </c>
      <c r="DJ36" s="74">
        <f>SUMIF(IBA!$A$129:$A$139,'2010-2011'!DJ$7,IBA!N$129:N$139)</f>
        <v>1259</v>
      </c>
      <c r="DK36" s="74">
        <f>SUMIF(IBA!$A$129:$A$139,'2010-2011'!DK$7,IBA!O$129:O$139)</f>
        <v>766</v>
      </c>
      <c r="DN36" s="74">
        <f>SUMIF(IBA!$A$129:$A$139,'2010-2011'!DN$7,IBA!D$129:D$139)</f>
        <v>1104</v>
      </c>
      <c r="DO36" s="74">
        <f>SUMIF(IBA!$A$129:$A$139,'2010-2011'!DO$7,IBA!E$129:E$139)</f>
        <v>1422</v>
      </c>
      <c r="DP36" s="74">
        <f>SUMIF(IBA!$A$129:$A$139,'2010-2011'!DP$7,IBA!F$129:F$139)</f>
        <v>1428</v>
      </c>
      <c r="DQ36" s="74">
        <f>SUMIF(IBA!$A$129:$A$139,'2010-2011'!DQ$7,IBA!G$129:G$139)</f>
        <v>1464</v>
      </c>
      <c r="DR36" s="74">
        <f>SUMIF(IBA!$A$129:$A$139,'2010-2011'!DR$7,IBA!H$129:H$139)</f>
        <v>4157</v>
      </c>
      <c r="DS36" s="74">
        <f>SUMIF(IBA!$A$129:$A$139,'2010-2011'!DS$7,IBA!I$129:I$139)</f>
        <v>6556</v>
      </c>
      <c r="DT36" s="74">
        <f>SUMIF(IBA!$A$129:$A$139,'2010-2011'!DT$7,IBA!J$129:J$139)</f>
        <v>9338</v>
      </c>
      <c r="DU36" s="74">
        <f>SUMIF(IBA!$A$129:$A$139,'2010-2011'!DU$7,IBA!K$129:K$139)</f>
        <v>9081</v>
      </c>
      <c r="DV36" s="74">
        <f>SUMIF(IBA!$A$129:$A$139,'2010-2011'!DV$7,IBA!L$129:L$139)</f>
        <v>6206</v>
      </c>
      <c r="DW36" s="74">
        <f>SUMIF(IBA!$A$129:$A$139,'2010-2011'!DW$7,IBA!M$129:M$139)</f>
        <v>2958</v>
      </c>
      <c r="DX36" s="74">
        <f>SUMIF(IBA!$A$129:$A$139,'2010-2011'!DX$7,IBA!N$129:N$139)</f>
        <v>1269</v>
      </c>
      <c r="DY36" s="74">
        <f>SUMIF(IBA!$A$129:$A$139,'2010-2011'!DY$7,IBA!O$129:O$139)</f>
        <v>856</v>
      </c>
    </row>
    <row r="37" spans="1:130" s="7" customFormat="1">
      <c r="A37" s="75"/>
      <c r="B37" s="24" t="s">
        <v>9</v>
      </c>
      <c r="C37" s="12">
        <f>+SUM(C34:C36)</f>
        <v>124166</v>
      </c>
      <c r="D37" s="86">
        <f ca="1">+SUM(D34:D36)</f>
        <v>142565</v>
      </c>
      <c r="E37" s="12">
        <f ca="1">SUM(E34:E36)</f>
        <v>18399</v>
      </c>
      <c r="F37" s="13">
        <f ca="1">IF(E37=0,0,IF(C37=0,1,E37/C37))</f>
        <v>0.14818066137267852</v>
      </c>
      <c r="G37" s="12">
        <f>SUM(G34:G36)</f>
        <v>124166</v>
      </c>
      <c r="H37" s="86">
        <f ca="1">SUM(H34:H36)</f>
        <v>142565</v>
      </c>
      <c r="I37" s="12">
        <f ca="1">SUM(I34:I36)</f>
        <v>18399</v>
      </c>
      <c r="J37" s="13">
        <f ca="1">IF(I37=0,0,IF(G37=0,1,I37/G37))</f>
        <v>0.14818066137267852</v>
      </c>
      <c r="K37" s="12">
        <f>+SUM(K34:K36)</f>
        <v>118393</v>
      </c>
      <c r="L37" s="86">
        <f ca="1">+SUM(L34:L36)</f>
        <v>133542</v>
      </c>
      <c r="M37" s="12">
        <f ca="1">SUM(M34:M36)</f>
        <v>15149</v>
      </c>
      <c r="N37" s="13">
        <f ca="1">IF(M37=0,0,IF(K37=0,1,M37/K37))</f>
        <v>0.12795520005405725</v>
      </c>
      <c r="O37" s="12">
        <f>SUM(O34:O36)</f>
        <v>242559</v>
      </c>
      <c r="P37" s="86">
        <f ca="1">SUM(P34:P36)</f>
        <v>276107</v>
      </c>
      <c r="Q37" s="12">
        <f ca="1">SUM(Q34:Q36)</f>
        <v>33548</v>
      </c>
      <c r="R37" s="13">
        <f ca="1">IF(Q37=0,0,IF(O37=0,1,Q37/O37))</f>
        <v>0.13830861769713759</v>
      </c>
      <c r="S37" s="12">
        <f>+SUM(S34:S36)</f>
        <v>137456</v>
      </c>
      <c r="T37" s="86">
        <f ca="1">+SUM(T34:T36)</f>
        <v>153543</v>
      </c>
      <c r="U37" s="12">
        <f ca="1">SUM(U34:U36)</f>
        <v>16087</v>
      </c>
      <c r="V37" s="13">
        <f ca="1">IF(U37=0,0,IF(S37=0,1,U37/S37))</f>
        <v>0.11703381445698988</v>
      </c>
      <c r="W37" s="12">
        <f>SUM(W34:W36)</f>
        <v>380015</v>
      </c>
      <c r="X37" s="86">
        <f ca="1">SUM(X34:X36)</f>
        <v>429650</v>
      </c>
      <c r="Y37" s="12">
        <f ca="1">SUM(Y34:Y36)</f>
        <v>49635</v>
      </c>
      <c r="Z37" s="13">
        <f ca="1">IF(Y37=0,0,IF(W37=0,1,Y37/W37))</f>
        <v>0.13061326526584477</v>
      </c>
      <c r="AA37" s="12">
        <f>+SUM(AA34:AA36)</f>
        <v>140370</v>
      </c>
      <c r="AB37" s="86">
        <f ca="1">+SUM(AB34:AB36)</f>
        <v>159989</v>
      </c>
      <c r="AC37" s="12">
        <f ca="1">SUM(AC34:AC36)</f>
        <v>19619</v>
      </c>
      <c r="AD37" s="13">
        <f ca="1">IF(AC37=0,0,IF(AA37=0,1,AC37/AA37))</f>
        <v>0.13976633183728718</v>
      </c>
      <c r="AE37" s="12">
        <f>SUM(AE34:AE36)</f>
        <v>520385</v>
      </c>
      <c r="AF37" s="86">
        <f ca="1">SUM(AF34:AF36)</f>
        <v>589639</v>
      </c>
      <c r="AG37" s="12">
        <f ca="1">SUM(AG34:AG36)</f>
        <v>69254</v>
      </c>
      <c r="AH37" s="13">
        <f ca="1">IF(AG37=0,0,IF(AE37=0,1,AG37/AE37))</f>
        <v>0.13308223718977297</v>
      </c>
      <c r="AI37" s="12">
        <f>+SUM(AI34:AI36)</f>
        <v>151262</v>
      </c>
      <c r="AJ37" s="86">
        <f ca="1">+SUM(AJ34:AJ36)</f>
        <v>169691</v>
      </c>
      <c r="AK37" s="12">
        <f ca="1">SUM(AK34:AK36)</f>
        <v>18429</v>
      </c>
      <c r="AL37" s="13">
        <f ca="1">IF(AK37=0,0,IF(AI37=0,1,AK37/AI37))</f>
        <v>0.12183496185426611</v>
      </c>
      <c r="AM37" s="12">
        <f>SUM(AM34:AM36)</f>
        <v>671647</v>
      </c>
      <c r="AN37" s="86">
        <f ca="1">SUM(AN34:AN36)</f>
        <v>759330</v>
      </c>
      <c r="AO37" s="12">
        <f ca="1">SUM(AO34:AO36)</f>
        <v>87683</v>
      </c>
      <c r="AP37" s="13">
        <f ca="1">IF(AO37=0,0,IF(AM37=0,1,AO37/AM37))</f>
        <v>0.13054923196262322</v>
      </c>
      <c r="AQ37" s="12">
        <f>+SUM(AQ34:AQ36)</f>
        <v>158996</v>
      </c>
      <c r="AR37" s="86">
        <f ca="1">+SUM(AR34:AR36)</f>
        <v>175274</v>
      </c>
      <c r="AS37" s="12">
        <f ca="1">SUM(AS34:AS36)</f>
        <v>16278</v>
      </c>
      <c r="AT37" s="13">
        <f ca="1">IF(AS37=0,0,IF(AQ37=0,1,AS37/AQ37))</f>
        <v>0.10237993408639211</v>
      </c>
      <c r="AU37" s="12">
        <f>SUM(AU34:AU36)</f>
        <v>830643</v>
      </c>
      <c r="AV37" s="86">
        <f ca="1">SUM(AV34:AV36)</f>
        <v>934604</v>
      </c>
      <c r="AW37" s="12">
        <f ca="1">SUM(AW34:AW36)</f>
        <v>103961</v>
      </c>
      <c r="AX37" s="13">
        <f ca="1">IF(AW37=0,0,IF(AU37=0,1,AW37/AU37))</f>
        <v>0.12515725769072875</v>
      </c>
      <c r="AY37" s="12">
        <f>+SUM(AY34:AY36)</f>
        <v>184458</v>
      </c>
      <c r="AZ37" s="86">
        <f ca="1">+SUM(AZ34:AZ36)</f>
        <v>193634</v>
      </c>
      <c r="BA37" s="12">
        <f ca="1">SUM(BA34:BA36)</f>
        <v>9176</v>
      </c>
      <c r="BB37" s="13">
        <f ca="1">IF(BA37=0,0,IF(AY37=0,1,BA37/AY37))</f>
        <v>4.97457415780286E-2</v>
      </c>
      <c r="BC37" s="12">
        <f>SUM(BC34:BC36)</f>
        <v>1015101</v>
      </c>
      <c r="BD37" s="86">
        <f ca="1">SUM(BD34:BD36)</f>
        <v>1128238</v>
      </c>
      <c r="BE37" s="12">
        <f ca="1">SUM(BE34:BE36)</f>
        <v>113137</v>
      </c>
      <c r="BF37" s="13">
        <f ca="1">IF(BE37=0,0,IF(BC37=0,1,BE37/BC37))</f>
        <v>0.11145393414054365</v>
      </c>
      <c r="BG37" s="12">
        <f>+SUM(BG34:BG36)</f>
        <v>183181</v>
      </c>
      <c r="BH37" s="86">
        <f ca="1">+SUM(BH34:BH36)</f>
        <v>198364</v>
      </c>
      <c r="BI37" s="12">
        <f ca="1">SUM(BI34:BI36)</f>
        <v>15183</v>
      </c>
      <c r="BJ37" s="13">
        <f ca="1">IF(BI37=0,0,IF(BG37=0,1,BI37/BG37))</f>
        <v>8.2885233730572494E-2</v>
      </c>
      <c r="BK37" s="12">
        <f>SUM(BK34:BK36)</f>
        <v>1198282</v>
      </c>
      <c r="BL37" s="86">
        <f ca="1">SUM(BL34:BL36)</f>
        <v>1326602</v>
      </c>
      <c r="BM37" s="12">
        <f ca="1">SUM(BM34:BM36)</f>
        <v>128320</v>
      </c>
      <c r="BN37" s="13">
        <f ca="1">IF(BM37=0,0,IF(BK37=0,1,BM37/BK37))</f>
        <v>0.10708664571444786</v>
      </c>
      <c r="BO37" s="12">
        <f>+SUM(BO34:BO36)</f>
        <v>165189</v>
      </c>
      <c r="BP37" s="86">
        <f ca="1">+SUM(BP34:BP36)</f>
        <v>177752</v>
      </c>
      <c r="BQ37" s="12">
        <f ca="1">SUM(BQ34:BQ36)</f>
        <v>12563</v>
      </c>
      <c r="BR37" s="13">
        <f ca="1">IF(BQ37=0,0,IF(BO37=0,1,BQ37/BO37))</f>
        <v>7.6052279510136878E-2</v>
      </c>
      <c r="BS37" s="12">
        <f>SUM(BS34:BS36)</f>
        <v>1363471</v>
      </c>
      <c r="BT37" s="86">
        <f ca="1">SUM(BT34:BT36)</f>
        <v>1504354</v>
      </c>
      <c r="BU37" s="12">
        <f ca="1">SUM(BU34:BU36)</f>
        <v>140883</v>
      </c>
      <c r="BV37" s="13">
        <f ca="1">IF(BU37=0,0,IF(BS37=0,1,BU37/BS37))</f>
        <v>0.10332673008813535</v>
      </c>
      <c r="BW37" s="12">
        <f>+SUM(BW34:BW36)</f>
        <v>162225</v>
      </c>
      <c r="BX37" s="86">
        <f ca="1">+SUM(BX34:BX36)</f>
        <v>171614</v>
      </c>
      <c r="BY37" s="12">
        <f ca="1">SUM(BY34:BY36)</f>
        <v>9389</v>
      </c>
      <c r="BZ37" s="13">
        <f ca="1">IF(BY37=0,0,IF(BW37=0,1,BY37/BW37))</f>
        <v>5.7876406225920787E-2</v>
      </c>
      <c r="CA37" s="12">
        <f>SUM(CA34:CA36)</f>
        <v>1525696</v>
      </c>
      <c r="CB37" s="86">
        <f ca="1">SUM(CB34:CB36)</f>
        <v>1675968</v>
      </c>
      <c r="CC37" s="12">
        <f ca="1">SUM(CC34:CC36)</f>
        <v>150272</v>
      </c>
      <c r="CD37" s="13">
        <f ca="1">IF(CC37=0,0,IF(CA37=0,1,CC37/CA37))</f>
        <v>9.8494064348336754E-2</v>
      </c>
      <c r="CE37" s="12">
        <f>+SUM(CE34:CE36)</f>
        <v>148348</v>
      </c>
      <c r="CF37" s="86">
        <f ca="1">+SUM(CF34:CF36)</f>
        <v>157577</v>
      </c>
      <c r="CG37" s="12">
        <f ca="1">SUM(CG34:CG36)</f>
        <v>9229</v>
      </c>
      <c r="CH37" s="13">
        <f ca="1">IF(CG37=0,0,IF(CE37=0,1,CG37/CE37))</f>
        <v>6.2211826246393612E-2</v>
      </c>
      <c r="CI37" s="12">
        <f>SUM(CI34:CI36)</f>
        <v>1674044</v>
      </c>
      <c r="CJ37" s="86">
        <f ca="1">SUM(CJ34:CJ36)</f>
        <v>1833545</v>
      </c>
      <c r="CK37" s="12">
        <f ca="1">SUM(CK34:CK36)</f>
        <v>159501</v>
      </c>
      <c r="CL37" s="13">
        <f ca="1">IF(CK37=0,0,IF(CI37=0,1,CK37/CI37))</f>
        <v>9.5278857664434155E-2</v>
      </c>
      <c r="CM37" s="12">
        <f>+SUM(CM34:CM36)</f>
        <v>154480</v>
      </c>
      <c r="CN37" s="86">
        <f ca="1">+SUM(CN34:CN36)</f>
        <v>164523</v>
      </c>
      <c r="CO37" s="12">
        <f ca="1">SUM(CO34:CO36)</f>
        <v>10043</v>
      </c>
      <c r="CP37" s="13">
        <f ca="1">IF(CO37=0,0,IF(CM37=0,1,CO37/CM37))</f>
        <v>6.5011651993785599E-2</v>
      </c>
      <c r="CQ37" s="12">
        <f>SUM(CQ34:CQ36)</f>
        <v>1828524</v>
      </c>
      <c r="CR37" s="86">
        <f ca="1">SUM(CR34:CR36)</f>
        <v>1998068</v>
      </c>
      <c r="CS37" s="12">
        <f ca="1">SUM(CS34:CS36)</f>
        <v>169544</v>
      </c>
      <c r="CT37" s="13">
        <f ca="1">IF(CS37=0,0,IF(CQ37=0,1,CS37/CQ37))</f>
        <v>9.2721779971167997E-2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159500</v>
      </c>
      <c r="D39" s="73">
        <f ca="1">OFFSET(CZ39,0,14,1,1)</f>
        <v>176625</v>
      </c>
      <c r="E39" s="18">
        <f ca="1">SUM(D39-C39)</f>
        <v>17125</v>
      </c>
      <c r="F39" s="19">
        <f ca="1">IF(E39=0,0,IF(C39=0,1,E39/C39))</f>
        <v>0.10736677115987461</v>
      </c>
      <c r="G39" s="18">
        <f>SUMIF($C$6:F$6,G$5,$C39:F39)</f>
        <v>159500</v>
      </c>
      <c r="H39" s="73">
        <f ca="1">SUMIF($C$6:G$6,H$5,$C39:G39)</f>
        <v>176625</v>
      </c>
      <c r="I39" s="18">
        <f ca="1">SUM(H39-G39)</f>
        <v>17125</v>
      </c>
      <c r="J39" s="19">
        <f ca="1">IF(I39=0,0,IF(G39=0,1,I39/G39))</f>
        <v>0.10736677115987461</v>
      </c>
      <c r="K39" s="18">
        <f>+DA39</f>
        <v>151795</v>
      </c>
      <c r="L39" s="73">
        <f ca="1">OFFSET(DA39,0,14,1,1)</f>
        <v>160610</v>
      </c>
      <c r="M39" s="18">
        <f ca="1">SUM(L39-K39)</f>
        <v>8815</v>
      </c>
      <c r="N39" s="19">
        <f ca="1">IF(M39=0,0,IF(K39=0,1,M39/K39))</f>
        <v>5.8071741493461573E-2</v>
      </c>
      <c r="O39" s="18">
        <f>SUMIF($C$6:N$6,O$5,$C39:N39)</f>
        <v>311295</v>
      </c>
      <c r="P39" s="73">
        <f ca="1">SUMIF($C$6:O$6,P$5,$C39:O39)</f>
        <v>337235</v>
      </c>
      <c r="Q39" s="18">
        <f ca="1">SUM(P39-O39)</f>
        <v>25940</v>
      </c>
      <c r="R39" s="19">
        <f ca="1">IF(Q39=0,0,IF(O39=0,1,Q39/O39))</f>
        <v>8.3329317849628159E-2</v>
      </c>
      <c r="S39" s="18">
        <f>+DB39</f>
        <v>178294</v>
      </c>
      <c r="T39" s="73">
        <f ca="1">OFFSET(DB39,0,14,1,1)</f>
        <v>186402</v>
      </c>
      <c r="U39" s="18">
        <f ca="1">SUM(T39-S39)</f>
        <v>8108</v>
      </c>
      <c r="V39" s="19">
        <f ca="1">IF(U39=0,0,IF(S39=0,1,U39/S39))</f>
        <v>4.5475450660145605E-2</v>
      </c>
      <c r="W39" s="18">
        <f>SUMIF($C$6:V$6,W$5,$C39:V39)</f>
        <v>489589</v>
      </c>
      <c r="X39" s="73">
        <f ca="1">SUMIF($C$6:W$6,X$5,$C39:W39)</f>
        <v>523637</v>
      </c>
      <c r="Y39" s="18">
        <f ca="1">SUM(X39-W39)</f>
        <v>34048</v>
      </c>
      <c r="Z39" s="19">
        <f ca="1">IF(Y39=0,0,IF(W39=0,1,Y39/W39))</f>
        <v>6.9544046128487358E-2</v>
      </c>
      <c r="AA39" s="18">
        <f>+DC39</f>
        <v>172996</v>
      </c>
      <c r="AB39" s="73">
        <f ca="1">OFFSET(DC39,0,14,1,1)</f>
        <v>192455</v>
      </c>
      <c r="AC39" s="18">
        <f ca="1">SUM(AB39-AA39)</f>
        <v>19459</v>
      </c>
      <c r="AD39" s="19">
        <f ca="1">IF(AC39=0,0,IF(AA39=0,1,AC39/AA39))</f>
        <v>0.11248236953455572</v>
      </c>
      <c r="AE39" s="18">
        <f>SUMIF($C$6:AD$6,AE$5,$C39:AD39)</f>
        <v>662585</v>
      </c>
      <c r="AF39" s="73">
        <f ca="1">SUMIF($C$6:AE$6,AF$5,$C39:AE39)</f>
        <v>716092</v>
      </c>
      <c r="AG39" s="18">
        <f ca="1">SUM(AF39-AE39)</f>
        <v>53507</v>
      </c>
      <c r="AH39" s="19">
        <f ca="1">IF(AG39=0,0,IF(AE39=0,1,AG39/AE39))</f>
        <v>8.0754922010006266E-2</v>
      </c>
      <c r="AI39" s="18">
        <f>+DD39</f>
        <v>191721</v>
      </c>
      <c r="AJ39" s="73">
        <f ca="1">OFFSET(DD39,0,14,1,1)</f>
        <v>204866</v>
      </c>
      <c r="AK39" s="18">
        <f ca="1">SUM(AJ39-AI39)</f>
        <v>13145</v>
      </c>
      <c r="AL39" s="19">
        <f ca="1">IF(AK39=0,0,IF(AI39=0,1,AK39/AI39))</f>
        <v>6.8563172526744598E-2</v>
      </c>
      <c r="AM39" s="18">
        <f>SUMIF($C$6:AL$6,AM$5,$C39:AL39)</f>
        <v>854306</v>
      </c>
      <c r="AN39" s="73">
        <f ca="1">SUMIF($C$6:AM$6,AN$5,$C39:AM39)</f>
        <v>920958</v>
      </c>
      <c r="AO39" s="18">
        <f ca="1">SUM(AN39-AM39)</f>
        <v>66652</v>
      </c>
      <c r="AP39" s="19">
        <f ca="1">IF(AO39=0,0,IF(AM39=0,1,AO39/AM39))</f>
        <v>7.8018883163643943E-2</v>
      </c>
      <c r="AQ39" s="18">
        <f>+DE39</f>
        <v>191356</v>
      </c>
      <c r="AR39" s="73">
        <f ca="1">OFFSET(DE39,0,14,1,1)</f>
        <v>204289</v>
      </c>
      <c r="AS39" s="18">
        <f ca="1">SUM(AR39-AQ39)</f>
        <v>12933</v>
      </c>
      <c r="AT39" s="19">
        <f ca="1">IF(AS39=0,0,IF(AQ39=0,1,AS39/AQ39))</f>
        <v>6.7586069942933591E-2</v>
      </c>
      <c r="AU39" s="18">
        <f>SUMIF($C$6:AT$6,AU$5,$C39:AT39)</f>
        <v>1045662</v>
      </c>
      <c r="AV39" s="73">
        <f ca="1">SUMIF($C$6:AU$6,AV$5,$C39:AU39)</f>
        <v>1125247</v>
      </c>
      <c r="AW39" s="18">
        <f ca="1">SUM(AV39-AU39)</f>
        <v>79585</v>
      </c>
      <c r="AX39" s="19">
        <f ca="1">IF(AW39=0,0,IF(AU39=0,1,AW39/AU39))</f>
        <v>7.6109679800929933E-2</v>
      </c>
      <c r="AY39" s="18">
        <f>+DF39</f>
        <v>199544</v>
      </c>
      <c r="AZ39" s="73">
        <f ca="1">OFFSET(DF39,0,14,1,1)</f>
        <v>201310</v>
      </c>
      <c r="BA39" s="18">
        <f ca="1">SUM(AZ39-AY39)</f>
        <v>1766</v>
      </c>
      <c r="BB39" s="19">
        <f ca="1">IF(BA39=0,0,IF(AY39=0,1,BA39/AY39))</f>
        <v>8.850178406767429E-3</v>
      </c>
      <c r="BC39" s="18">
        <f>SUMIF($C$6:BB$6,BC$5,$C39:BB39)</f>
        <v>1245206</v>
      </c>
      <c r="BD39" s="73">
        <f ca="1">SUMIF($C$6:BC$6,BD$5,$C39:BC39)</f>
        <v>1326557</v>
      </c>
      <c r="BE39" s="18">
        <f ca="1">SUM(BD39-BC39)</f>
        <v>81351</v>
      </c>
      <c r="BF39" s="19">
        <f ca="1">IF(BE39=0,0,IF(BC39=0,1,BE39/BC39))</f>
        <v>6.5331358827374744E-2</v>
      </c>
      <c r="BG39" s="18">
        <f>+DG39</f>
        <v>194089</v>
      </c>
      <c r="BH39" s="73">
        <f ca="1">OFFSET(DG39,0,14,1,1)</f>
        <v>207954</v>
      </c>
      <c r="BI39" s="18">
        <f ca="1">SUM(BH39-BG39)</f>
        <v>13865</v>
      </c>
      <c r="BJ39" s="19">
        <f ca="1">IF(BI39=0,0,IF(BG39=0,1,BI39/BG39))</f>
        <v>7.1436299841825146E-2</v>
      </c>
      <c r="BK39" s="18">
        <f>SUMIF($C$6:BJ$6,BK$5,$C39:BJ39)</f>
        <v>1439295</v>
      </c>
      <c r="BL39" s="73">
        <f ca="1">SUMIF($C$6:BK$6,BL$5,$C39:BK39)</f>
        <v>1534511</v>
      </c>
      <c r="BM39" s="18">
        <f ca="1">SUM(BL39-BK39)</f>
        <v>95216</v>
      </c>
      <c r="BN39" s="19">
        <f ca="1">IF(BM39=0,0,IF(BK39=0,1,BM39/BK39))</f>
        <v>6.6154610416905499E-2</v>
      </c>
      <c r="BO39" s="18">
        <f>+DH39</f>
        <v>184185</v>
      </c>
      <c r="BP39" s="73">
        <f ca="1">OFFSET(DH39,0,14,1,1)</f>
        <v>200578</v>
      </c>
      <c r="BQ39" s="18">
        <f ca="1">SUM(BP39-BO39)</f>
        <v>16393</v>
      </c>
      <c r="BR39" s="19">
        <f ca="1">IF(BQ39=0,0,IF(BO39=0,1,BQ39/BO39))</f>
        <v>8.9002904688221085E-2</v>
      </c>
      <c r="BS39" s="18">
        <f>SUMIF($C$6:BR$6,BS$5,$C39:BR39)</f>
        <v>1623480</v>
      </c>
      <c r="BT39" s="73">
        <f ca="1">SUMIF($C$6:BS$6,BT$5,$C39:BS39)</f>
        <v>1735089</v>
      </c>
      <c r="BU39" s="18">
        <f ca="1">SUM(BT39-BS39)</f>
        <v>111609</v>
      </c>
      <c r="BV39" s="19">
        <f ca="1">IF(BU39=0,0,IF(BS39=0,1,BU39/BS39))</f>
        <v>6.8746766205928012E-2</v>
      </c>
      <c r="BW39" s="18">
        <f>+DI39</f>
        <v>198636</v>
      </c>
      <c r="BX39" s="73">
        <f ca="1">OFFSET(DI39,0,14,1,1)</f>
        <v>194987</v>
      </c>
      <c r="BY39" s="18">
        <f ca="1">SUM(BX39-BW39)</f>
        <v>-3649</v>
      </c>
      <c r="BZ39" s="19">
        <f ca="1">IF(BY39=0,0,IF(BW39=0,1,BY39/BW39))</f>
        <v>-1.8370285346060129E-2</v>
      </c>
      <c r="CA39" s="18">
        <f>SUMIF($C$6:BZ$6,CA$5,$C39:BZ39)</f>
        <v>1822116</v>
      </c>
      <c r="CB39" s="73">
        <f ca="1">SUMIF($C$6:CA$6,CB$5,$C39:CA39)</f>
        <v>1930076</v>
      </c>
      <c r="CC39" s="18">
        <f ca="1">SUM(CB39-CA39)</f>
        <v>107960</v>
      </c>
      <c r="CD39" s="19">
        <f ca="1">IF(CC39=0,0,IF(CA39=0,1,CC39/CA39))</f>
        <v>5.9249795292945127E-2</v>
      </c>
      <c r="CE39" s="18">
        <f>+DJ39</f>
        <v>188636</v>
      </c>
      <c r="CF39" s="73">
        <f ca="1">OFFSET(DJ39,0,14,1,1)</f>
        <v>185161</v>
      </c>
      <c r="CG39" s="18">
        <f ca="1">SUM(CF39-CE39)</f>
        <v>-3475</v>
      </c>
      <c r="CH39" s="19">
        <f ca="1">IF(CG39=0,0,IF(CE39=0,1,CG39/CE39))</f>
        <v>-1.8421722258741703E-2</v>
      </c>
      <c r="CI39" s="18">
        <f>SUMIF($C$6:CH$6,CI$5,$C39:CH39)</f>
        <v>2010752</v>
      </c>
      <c r="CJ39" s="73">
        <f ca="1">SUMIF($C$6:CI$6,CJ$5,$C39:CI39)</f>
        <v>2115237</v>
      </c>
      <c r="CK39" s="18">
        <f ca="1">SUM(CJ39-CI39)</f>
        <v>104485</v>
      </c>
      <c r="CL39" s="19">
        <f ca="1">IF(CK39=0,0,IF(CI39=0,1,CK39/CI39))</f>
        <v>5.1963146126424345E-2</v>
      </c>
      <c r="CM39" s="18">
        <f>+DK39</f>
        <v>183671</v>
      </c>
      <c r="CN39" s="73">
        <f ca="1">OFFSET(DK39,0,14,1,1)</f>
        <v>181467</v>
      </c>
      <c r="CO39" s="18">
        <f ca="1">SUM(CN39-CM39)</f>
        <v>-2204</v>
      </c>
      <c r="CP39" s="19">
        <f ca="1">IF(CO39=0,0,IF(CM39=0,1,CO39/CM39))</f>
        <v>-1.1999716885082567E-2</v>
      </c>
      <c r="CQ39" s="18">
        <f>SUMIF($C$6:CP$6,CQ$5,$C39:CP39)</f>
        <v>2194423</v>
      </c>
      <c r="CR39" s="73">
        <f ca="1">SUMIF($C$6:CQ$6,CR$5,$C39:CQ39)</f>
        <v>2296704</v>
      </c>
      <c r="CS39" s="18">
        <f ca="1">SUM(CR39-CQ39)</f>
        <v>102281</v>
      </c>
      <c r="CT39" s="19">
        <f ca="1">IF(CS39=0,0,IF(CQ39=0,1,CS39/CQ39))</f>
        <v>4.6609518766436556E-2</v>
      </c>
      <c r="CW39" t="s">
        <v>16</v>
      </c>
      <c r="CX39" t="s">
        <v>6</v>
      </c>
      <c r="CZ39" s="74">
        <f>SUMIF(SIBC!$A$93:$A$98,'2010-2011'!CZ$7,SIBC!D$93:D$98)</f>
        <v>159500</v>
      </c>
      <c r="DA39" s="74">
        <f>SUMIF(SIBC!$A$93:$A$98,'2010-2011'!DA$7,SIBC!E$93:E$98)</f>
        <v>151795</v>
      </c>
      <c r="DB39" s="74">
        <f>SUMIF(SIBC!$A$93:$A$98,'2010-2011'!DB$7,SIBC!F$93:F$98)</f>
        <v>178294</v>
      </c>
      <c r="DC39" s="74">
        <f>SUMIF(SIBC!$A$93:$A$98,'2010-2011'!DC$7,SIBC!G$93:G$98)</f>
        <v>172996</v>
      </c>
      <c r="DD39" s="74">
        <f>SUMIF(SIBC!$A$93:$A$98,'2010-2011'!DD$7,SIBC!H$93:H$98)</f>
        <v>191721</v>
      </c>
      <c r="DE39" s="74">
        <f>SUMIF(SIBC!$A$93:$A$98,'2010-2011'!DE$7,SIBC!I$93:I$98)</f>
        <v>191356</v>
      </c>
      <c r="DF39" s="74">
        <f>SUMIF(SIBC!$A$93:$A$98,'2010-2011'!DF$7,SIBC!J$93:J$98)</f>
        <v>199544</v>
      </c>
      <c r="DG39" s="74">
        <f>SUMIF(SIBC!$A$93:$A$98,'2010-2011'!DG$7,SIBC!K$93:K$98)</f>
        <v>194089</v>
      </c>
      <c r="DH39" s="74">
        <f>SUMIF(SIBC!$A$93:$A$98,'2010-2011'!DH$7,SIBC!L$93:L$98)</f>
        <v>184185</v>
      </c>
      <c r="DI39" s="74">
        <f>SUMIF(SIBC!$A$93:$A$98,'2010-2011'!DI$7,SIBC!M$93:M$98)</f>
        <v>198636</v>
      </c>
      <c r="DJ39" s="74">
        <f>SUMIF(SIBC!$A$93:$A$98,'2010-2011'!DJ$7,SIBC!N$93:N$98)</f>
        <v>188636</v>
      </c>
      <c r="DK39" s="74">
        <f>SUMIF(SIBC!$A$93:$A$98,'2010-2011'!DK$7,SIBC!O$93:O$98)</f>
        <v>183671</v>
      </c>
      <c r="DN39" s="74">
        <f>SUMIF(SIBC!$A$93:$A$98,'2010-2011'!DN$7,SIBC!D$93:D$98)</f>
        <v>176625</v>
      </c>
      <c r="DO39" s="74">
        <f>SUMIF(SIBC!$A$93:$A$98,'2010-2011'!DO$7,SIBC!E$93:E$98)</f>
        <v>160610</v>
      </c>
      <c r="DP39" s="74">
        <f>SUMIF(SIBC!$A$93:$A$98,'2010-2011'!DP$7,SIBC!F$93:F$98)</f>
        <v>186402</v>
      </c>
      <c r="DQ39" s="74">
        <f>SUMIF(SIBC!$A$93:$A$98,'2010-2011'!DQ$7,SIBC!G$93:G$98)</f>
        <v>192455</v>
      </c>
      <c r="DR39" s="74">
        <f>SUMIF(SIBC!$A$93:$A$98,'2010-2011'!DR$7,SIBC!H$93:H$98)</f>
        <v>204866</v>
      </c>
      <c r="DS39" s="74">
        <f>SUMIF(SIBC!$A$93:$A$98,'2010-2011'!DS$7,SIBC!I$93:I$98)</f>
        <v>204289</v>
      </c>
      <c r="DT39" s="74">
        <f>SUMIF(SIBC!$A$93:$A$98,'2010-2011'!DT$7,SIBC!J$93:J$98)</f>
        <v>201310</v>
      </c>
      <c r="DU39" s="74">
        <f>SUMIF(SIBC!$A$93:$A$98,'2010-2011'!DU$7,SIBC!K$93:K$98)</f>
        <v>207954</v>
      </c>
      <c r="DV39" s="74">
        <f>SUMIF(SIBC!$A$93:$A$98,'2010-2011'!DV$7,SIBC!L$93:L$98)</f>
        <v>200578</v>
      </c>
      <c r="DW39" s="74">
        <f>SUMIF(SIBC!$A$93:$A$98,'2010-2011'!DW$7,SIBC!M$93:M$98)</f>
        <v>194987</v>
      </c>
      <c r="DX39" s="74">
        <f>SUMIF(SIBC!$A$93:$A$98,'2010-2011'!DX$7,SIBC!N$93:N$98)</f>
        <v>185161</v>
      </c>
      <c r="DY39" s="74">
        <f>SUMIF(SIBC!$A$93:$A$98,'2010-2011'!DY$7,SIBC!O$93:O$98)</f>
        <v>181467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5160</v>
      </c>
      <c r="D40" s="73">
        <f ca="1">OFFSET(CZ40,0,14,1,1)</f>
        <v>5207</v>
      </c>
      <c r="E40" s="18">
        <f ca="1">SUM(D40-C40)</f>
        <v>47</v>
      </c>
      <c r="F40" s="19">
        <f ca="1">IF(E40=0,0,IF(C40=0,1,E40/C40))</f>
        <v>9.1085271317829456E-3</v>
      </c>
      <c r="G40" s="18">
        <f>SUMIF($C$6:F$6,G$5,$C40:F40)</f>
        <v>5160</v>
      </c>
      <c r="H40" s="73">
        <f ca="1">SUMIF($C$6:G$6,H$5,$C40:G40)</f>
        <v>5207</v>
      </c>
      <c r="I40" s="18">
        <f ca="1">SUM(H40-G40)</f>
        <v>47</v>
      </c>
      <c r="J40" s="19">
        <f ca="1">IF(I40=0,0,IF(G40=0,1,I40/G40))</f>
        <v>9.1085271317829456E-3</v>
      </c>
      <c r="K40" s="18">
        <f>+DA40</f>
        <v>5039</v>
      </c>
      <c r="L40" s="73">
        <f ca="1">OFFSET(DA40,0,14,1,1)</f>
        <v>5059</v>
      </c>
      <c r="M40" s="18">
        <f ca="1">SUM(L40-K40)</f>
        <v>20</v>
      </c>
      <c r="N40" s="19">
        <f ca="1">IF(M40=0,0,IF(K40=0,1,M40/K40))</f>
        <v>3.9690414764834295E-3</v>
      </c>
      <c r="O40" s="18">
        <f>SUMIF($C$6:N$6,O$5,$C40:N40)</f>
        <v>10199</v>
      </c>
      <c r="P40" s="73">
        <f ca="1">SUMIF($C$6:O$6,P$5,$C40:O40)</f>
        <v>10266</v>
      </c>
      <c r="Q40" s="18">
        <f ca="1">SUM(P40-O40)</f>
        <v>67</v>
      </c>
      <c r="R40" s="19">
        <f ca="1">IF(Q40=0,0,IF(O40=0,1,Q40/O40))</f>
        <v>6.5692714972056081E-3</v>
      </c>
      <c r="S40" s="18">
        <f>+DB40</f>
        <v>5697</v>
      </c>
      <c r="T40" s="73">
        <f ca="1">OFFSET(DB40,0,14,1,1)</f>
        <v>5454</v>
      </c>
      <c r="U40" s="18">
        <f ca="1">SUM(T40-S40)</f>
        <v>-243</v>
      </c>
      <c r="V40" s="19">
        <f ca="1">IF(U40=0,0,IF(S40=0,1,U40/S40))</f>
        <v>-4.2654028436018961E-2</v>
      </c>
      <c r="W40" s="18">
        <f>SUMIF($C$6:V$6,W$5,$C40:V40)</f>
        <v>15896</v>
      </c>
      <c r="X40" s="73">
        <f ca="1">SUMIF($C$6:W$6,X$5,$C40:W40)</f>
        <v>15720</v>
      </c>
      <c r="Y40" s="18">
        <f ca="1">SUM(X40-W40)</f>
        <v>-176</v>
      </c>
      <c r="Z40" s="19">
        <f ca="1">IF(Y40=0,0,IF(W40=0,1,Y40/W40))</f>
        <v>-1.1071967790639155E-2</v>
      </c>
      <c r="AA40" s="18">
        <f>+DC40</f>
        <v>5653</v>
      </c>
      <c r="AB40" s="73">
        <f ca="1">OFFSET(DC40,0,14,1,1)</f>
        <v>5285</v>
      </c>
      <c r="AC40" s="18">
        <f ca="1">SUM(AB40-AA40)</f>
        <v>-368</v>
      </c>
      <c r="AD40" s="19">
        <f ca="1">IF(AC40=0,0,IF(AA40=0,1,AC40/AA40))</f>
        <v>-6.5098177958606049E-2</v>
      </c>
      <c r="AE40" s="18">
        <f>SUMIF($C$6:AD$6,AE$5,$C40:AD40)</f>
        <v>21549</v>
      </c>
      <c r="AF40" s="73">
        <f ca="1">SUMIF($C$6:AE$6,AF$5,$C40:AE40)</f>
        <v>21005</v>
      </c>
      <c r="AG40" s="18">
        <f ca="1">SUM(AF40-AE40)</f>
        <v>-544</v>
      </c>
      <c r="AH40" s="19">
        <f ca="1">IF(AG40=0,0,IF(AE40=0,1,AG40/AE40))</f>
        <v>-2.5244790941575015E-2</v>
      </c>
      <c r="AI40" s="18">
        <f>+DD40</f>
        <v>6610</v>
      </c>
      <c r="AJ40" s="73">
        <f ca="1">OFFSET(DD40,0,14,1,1)</f>
        <v>7250</v>
      </c>
      <c r="AK40" s="18">
        <f ca="1">SUM(AJ40-AI40)</f>
        <v>640</v>
      </c>
      <c r="AL40" s="19">
        <f ca="1">IF(AK40=0,0,IF(AI40=0,1,AK40/AI40))</f>
        <v>9.682299546142209E-2</v>
      </c>
      <c r="AM40" s="18">
        <f>SUMIF($C$6:AL$6,AM$5,$C40:AL40)</f>
        <v>28159</v>
      </c>
      <c r="AN40" s="73">
        <f ca="1">SUMIF($C$6:AM$6,AN$5,$C40:AM40)</f>
        <v>28255</v>
      </c>
      <c r="AO40" s="18">
        <f ca="1">SUM(AN40-AM40)</f>
        <v>96</v>
      </c>
      <c r="AP40" s="19">
        <f ca="1">IF(AO40=0,0,IF(AM40=0,1,AO40/AM40))</f>
        <v>3.4092119748570615E-3</v>
      </c>
      <c r="AQ40" s="18">
        <f>+DE40</f>
        <v>7399</v>
      </c>
      <c r="AR40" s="73">
        <f ca="1">OFFSET(DE40,0,14,1,1)</f>
        <v>7816</v>
      </c>
      <c r="AS40" s="18">
        <f ca="1">SUM(AR40-AQ40)</f>
        <v>417</v>
      </c>
      <c r="AT40" s="19">
        <f ca="1">IF(AS40=0,0,IF(AQ40=0,1,AS40/AQ40))</f>
        <v>5.6358967428030815E-2</v>
      </c>
      <c r="AU40" s="18">
        <f>SUMIF($C$6:AT$6,AU$5,$C40:AT40)</f>
        <v>35558</v>
      </c>
      <c r="AV40" s="73">
        <f ca="1">SUMIF($C$6:AU$6,AV$5,$C40:AU40)</f>
        <v>36071</v>
      </c>
      <c r="AW40" s="18">
        <f ca="1">SUM(AV40-AU40)</f>
        <v>513</v>
      </c>
      <c r="AX40" s="19">
        <f ca="1">IF(AW40=0,0,IF(AU40=0,1,AW40/AU40))</f>
        <v>1.4427133134596997E-2</v>
      </c>
      <c r="AY40" s="18">
        <f>+DF40</f>
        <v>6943</v>
      </c>
      <c r="AZ40" s="73">
        <f ca="1">OFFSET(DF40,0,14,1,1)</f>
        <v>7603</v>
      </c>
      <c r="BA40" s="18">
        <f ca="1">SUM(AZ40-AY40)</f>
        <v>660</v>
      </c>
      <c r="BB40" s="19">
        <f ca="1">IF(BA40=0,0,IF(AY40=0,1,BA40/AY40))</f>
        <v>9.5059772432666001E-2</v>
      </c>
      <c r="BC40" s="18">
        <f>SUMIF($C$6:BB$6,BC$5,$C40:BB40)</f>
        <v>42501</v>
      </c>
      <c r="BD40" s="73">
        <f ca="1">SUMIF($C$6:BC$6,BD$5,$C40:BC40)</f>
        <v>43674</v>
      </c>
      <c r="BE40" s="18">
        <f ca="1">SUM(BD40-BC40)</f>
        <v>1173</v>
      </c>
      <c r="BF40" s="19">
        <f ca="1">IF(BE40=0,0,IF(BC40=0,1,BE40/BC40))</f>
        <v>2.7599350603515212E-2</v>
      </c>
      <c r="BG40" s="18">
        <f>+DG40</f>
        <v>6894</v>
      </c>
      <c r="BH40" s="73">
        <f ca="1">OFFSET(DG40,0,14,1,1)</f>
        <v>8695</v>
      </c>
      <c r="BI40" s="18">
        <f ca="1">SUM(BH40-BG40)</f>
        <v>1801</v>
      </c>
      <c r="BJ40" s="19">
        <f ca="1">IF(BI40=0,0,IF(BG40=0,1,BI40/BG40))</f>
        <v>0.2612416594139832</v>
      </c>
      <c r="BK40" s="18">
        <f>SUMIF($C$6:BJ$6,BK$5,$C40:BJ40)</f>
        <v>49395</v>
      </c>
      <c r="BL40" s="73">
        <f ca="1">SUMIF($C$6:BK$6,BL$5,$C40:BK40)</f>
        <v>52369</v>
      </c>
      <c r="BM40" s="18">
        <f ca="1">SUM(BL40-BK40)</f>
        <v>2974</v>
      </c>
      <c r="BN40" s="19">
        <f ca="1">IF(BM40=0,0,IF(BK40=0,1,BM40/BK40))</f>
        <v>6.0208523129871447E-2</v>
      </c>
      <c r="BO40" s="18">
        <f>+DH40</f>
        <v>7324</v>
      </c>
      <c r="BP40" s="73">
        <f ca="1">OFFSET(DH40,0,14,1,1)</f>
        <v>8427</v>
      </c>
      <c r="BQ40" s="18">
        <f ca="1">SUM(BP40-BO40)</f>
        <v>1103</v>
      </c>
      <c r="BR40" s="19">
        <f ca="1">IF(BQ40=0,0,IF(BO40=0,1,BQ40/BO40))</f>
        <v>0.150600764609503</v>
      </c>
      <c r="BS40" s="18">
        <f>SUMIF($C$6:BR$6,BS$5,$C40:BR40)</f>
        <v>56719</v>
      </c>
      <c r="BT40" s="73">
        <f ca="1">SUMIF($C$6:BS$6,BT$5,$C40:BS40)</f>
        <v>60796</v>
      </c>
      <c r="BU40" s="18">
        <f ca="1">SUM(BT40-BS40)</f>
        <v>4077</v>
      </c>
      <c r="BV40" s="19">
        <f ca="1">IF(BU40=0,0,IF(BS40=0,1,BU40/BS40))</f>
        <v>7.1880674906116118E-2</v>
      </c>
      <c r="BW40" s="18">
        <f>+DI40</f>
        <v>6526</v>
      </c>
      <c r="BX40" s="73">
        <f ca="1">OFFSET(DI40,0,14,1,1)</f>
        <v>7168</v>
      </c>
      <c r="BY40" s="18">
        <f ca="1">SUM(BX40-BW40)</f>
        <v>642</v>
      </c>
      <c r="BZ40" s="19">
        <f ca="1">IF(BY40=0,0,IF(BW40=0,1,BY40/BW40))</f>
        <v>9.8375727857799578E-2</v>
      </c>
      <c r="CA40" s="18">
        <f>SUMIF($C$6:BZ$6,CA$5,$C40:BZ40)</f>
        <v>63245</v>
      </c>
      <c r="CB40" s="73">
        <f ca="1">SUMIF($C$6:CA$6,CB$5,$C40:CA40)</f>
        <v>67964</v>
      </c>
      <c r="CC40" s="18">
        <f ca="1">SUM(CB40-CA40)</f>
        <v>4719</v>
      </c>
      <c r="CD40" s="19">
        <f ca="1">IF(CC40=0,0,IF(CA40=0,1,CC40/CA40))</f>
        <v>7.4614594039054474E-2</v>
      </c>
      <c r="CE40" s="18">
        <f>+DJ40</f>
        <v>5783</v>
      </c>
      <c r="CF40" s="73">
        <f ca="1">OFFSET(DJ40,0,14,1,1)</f>
        <v>6248</v>
      </c>
      <c r="CG40" s="18">
        <f ca="1">SUM(CF40-CE40)</f>
        <v>465</v>
      </c>
      <c r="CH40" s="19">
        <f ca="1">IF(CG40=0,0,IF(CE40=0,1,CG40/CE40))</f>
        <v>8.0408092685457372E-2</v>
      </c>
      <c r="CI40" s="18">
        <f>SUMIF($C$6:CH$6,CI$5,$C40:CH40)</f>
        <v>69028</v>
      </c>
      <c r="CJ40" s="73">
        <f ca="1">SUMIF($C$6:CI$6,CJ$5,$C40:CI40)</f>
        <v>74212</v>
      </c>
      <c r="CK40" s="18">
        <f ca="1">SUM(CJ40-CI40)</f>
        <v>5184</v>
      </c>
      <c r="CL40" s="19">
        <f ca="1">IF(CK40=0,0,IF(CI40=0,1,CK40/CI40))</f>
        <v>7.509995943675031E-2</v>
      </c>
      <c r="CM40" s="18">
        <f>+DK40</f>
        <v>5243</v>
      </c>
      <c r="CN40" s="73">
        <f ca="1">OFFSET(DK40,0,14,1,1)</f>
        <v>5280</v>
      </c>
      <c r="CO40" s="18">
        <f ca="1">SUM(CN40-CM40)</f>
        <v>37</v>
      </c>
      <c r="CP40" s="19">
        <f ca="1">IF(CO40=0,0,IF(CM40=0,1,CO40/CM40))</f>
        <v>7.0570284188441728E-3</v>
      </c>
      <c r="CQ40" s="18">
        <f>SUMIF($C$6:CP$6,CQ$5,$C40:CP40)</f>
        <v>74271</v>
      </c>
      <c r="CR40" s="73">
        <f ca="1">SUMIF($C$6:CQ$6,CR$5,$C40:CQ40)</f>
        <v>79492</v>
      </c>
      <c r="CS40" s="18">
        <f ca="1">SUM(CR40-CQ40)</f>
        <v>5221</v>
      </c>
      <c r="CT40" s="19">
        <f ca="1">IF(CS40=0,0,IF(CQ40=0,1,CS40/CQ40))</f>
        <v>7.0296616445180482E-2</v>
      </c>
      <c r="CW40" t="s">
        <v>16</v>
      </c>
      <c r="CX40" t="s">
        <v>7</v>
      </c>
      <c r="CY40" s="7"/>
      <c r="CZ40" s="74">
        <f>SUMIF(SIBC!$A$111:$A$116,'2010-2011'!CZ$7,SIBC!D$111:D$116)</f>
        <v>5160</v>
      </c>
      <c r="DA40" s="74">
        <f>SUMIF(SIBC!$A$111:$A$116,'2010-2011'!DA$7,SIBC!E$111:E$116)</f>
        <v>5039</v>
      </c>
      <c r="DB40" s="74">
        <f>SUMIF(SIBC!$A$111:$A$116,'2010-2011'!DB$7,SIBC!F$111:F$116)</f>
        <v>5697</v>
      </c>
      <c r="DC40" s="74">
        <f>SUMIF(SIBC!$A$111:$A$116,'2010-2011'!DC$7,SIBC!G$111:G$116)</f>
        <v>5653</v>
      </c>
      <c r="DD40" s="74">
        <f>SUMIF(SIBC!$A$111:$A$116,'2010-2011'!DD$7,SIBC!H$111:H$116)</f>
        <v>6610</v>
      </c>
      <c r="DE40" s="74">
        <f>SUMIF(SIBC!$A$111:$A$116,'2010-2011'!DE$7,SIBC!I$111:I$116)</f>
        <v>7399</v>
      </c>
      <c r="DF40" s="74">
        <f>SUMIF(SIBC!$A$111:$A$116,'2010-2011'!DF$7,SIBC!J$111:J$116)</f>
        <v>6943</v>
      </c>
      <c r="DG40" s="74">
        <f>SUMIF(SIBC!$A$111:$A$116,'2010-2011'!DG$7,SIBC!K$111:K$116)</f>
        <v>6894</v>
      </c>
      <c r="DH40" s="74">
        <f>SUMIF(SIBC!$A$111:$A$116,'2010-2011'!DH$7,SIBC!L$111:L$116)</f>
        <v>7324</v>
      </c>
      <c r="DI40" s="74">
        <f>SUMIF(SIBC!$A$111:$A$116,'2010-2011'!DI$7,SIBC!M$111:M$116)</f>
        <v>6526</v>
      </c>
      <c r="DJ40" s="74">
        <f>SUMIF(SIBC!$A$111:$A$116,'2010-2011'!DJ$7,SIBC!N$111:N$116)</f>
        <v>5783</v>
      </c>
      <c r="DK40" s="74">
        <f>SUMIF(SIBC!$A$111:$A$116,'2010-2011'!DK$7,SIBC!O$111:O$116)</f>
        <v>5243</v>
      </c>
      <c r="DN40" s="74">
        <f>SUMIF(SIBC!$A$111:$A$116,'2010-2011'!DN$7,SIBC!D$111:D$116)</f>
        <v>5207</v>
      </c>
      <c r="DO40" s="74">
        <f>SUMIF(SIBC!$A$111:$A$116,'2010-2011'!DO$7,SIBC!E$111:E$116)</f>
        <v>5059</v>
      </c>
      <c r="DP40" s="74">
        <f>SUMIF(SIBC!$A$111:$A$116,'2010-2011'!DP$7,SIBC!F$111:F$116)</f>
        <v>5454</v>
      </c>
      <c r="DQ40" s="74">
        <f>SUMIF(SIBC!$A$111:$A$116,'2010-2011'!DQ$7,SIBC!G$111:G$116)</f>
        <v>5285</v>
      </c>
      <c r="DR40" s="74">
        <f>SUMIF(SIBC!$A$111:$A$116,'2010-2011'!DR$7,SIBC!H$111:H$116)</f>
        <v>7250</v>
      </c>
      <c r="DS40" s="74">
        <f>SUMIF(SIBC!$A$111:$A$116,'2010-2011'!DS$7,SIBC!I$111:I$116)</f>
        <v>7816</v>
      </c>
      <c r="DT40" s="74">
        <f>SUMIF(SIBC!$A$111:$A$116,'2010-2011'!DT$7,SIBC!J$111:J$116)</f>
        <v>7603</v>
      </c>
      <c r="DU40" s="74">
        <f>SUMIF(SIBC!$A$111:$A$116,'2010-2011'!DU$7,SIBC!K$111:K$116)</f>
        <v>8695</v>
      </c>
      <c r="DV40" s="74">
        <f>SUMIF(SIBC!$A$111:$A$116,'2010-2011'!DV$7,SIBC!L$111:L$116)</f>
        <v>8427</v>
      </c>
      <c r="DW40" s="74">
        <f>SUMIF(SIBC!$A$111:$A$116,'2010-2011'!DW$7,SIBC!M$111:M$116)</f>
        <v>7168</v>
      </c>
      <c r="DX40" s="74">
        <f>SUMIF(SIBC!$A$111:$A$116,'2010-2011'!DX$7,SIBC!N$111:N$116)</f>
        <v>6248</v>
      </c>
      <c r="DY40" s="74">
        <f>SUMIF(SIBC!$A$111:$A$116,'2010-2011'!DY$7,SIBC!O$111:O$116)</f>
        <v>5280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SUMIF(SIBC!$A$129:$A$139,'2010-2011'!CZ$7,SIBC!D$129:D$139)</f>
        <v>0</v>
      </c>
      <c r="DA41" s="74">
        <f>SUMIF(SIBC!$A$129:$A$139,'2010-2011'!DA$7,SIBC!E$129:E$139)</f>
        <v>0</v>
      </c>
      <c r="DB41" s="74">
        <f>SUMIF(SIBC!$A$129:$A$139,'2010-2011'!DB$7,SIBC!F$129:F$139)</f>
        <v>0</v>
      </c>
      <c r="DC41" s="74">
        <f>SUMIF(SIBC!$A$129:$A$139,'2010-2011'!DC$7,SIBC!G$129:G$139)</f>
        <v>0</v>
      </c>
      <c r="DD41" s="74">
        <f>SUMIF(SIBC!$A$129:$A$139,'2010-2011'!DD$7,SIBC!H$129:H$139)</f>
        <v>0</v>
      </c>
      <c r="DE41" s="74">
        <f>SUMIF(SIBC!$A$129:$A$139,'2010-2011'!DE$7,SIBC!I$129:I$139)</f>
        <v>0</v>
      </c>
      <c r="DF41" s="74">
        <f>SUMIF(SIBC!$A$129:$A$139,'2010-2011'!DF$7,SIBC!J$129:J$139)</f>
        <v>0</v>
      </c>
      <c r="DG41" s="74">
        <f>SUMIF(SIBC!$A$129:$A$139,'2010-2011'!DG$7,SIBC!K$129:K$139)</f>
        <v>0</v>
      </c>
      <c r="DH41" s="74">
        <f>SUMIF(SIBC!$A$129:$A$139,'2010-2011'!DH$7,SIBC!L$129:L$139)</f>
        <v>0</v>
      </c>
      <c r="DI41" s="74">
        <f>SUMIF(SIBC!$A$129:$A$139,'2010-2011'!DI$7,SIBC!M$129:M$139)</f>
        <v>0</v>
      </c>
      <c r="DJ41" s="74">
        <f>SUMIF(SIBC!$A$129:$A$139,'2010-2011'!DJ$7,SIBC!N$129:N$139)</f>
        <v>0</v>
      </c>
      <c r="DK41" s="74">
        <f>SUMIF(SIBC!$A$129:$A$139,'2010-2011'!DK$7,SIBC!O$129:O$139)</f>
        <v>0</v>
      </c>
      <c r="DN41" s="74">
        <f>SUMIF(SIBC!$A$129:$A$139,'2010-2011'!DN$7,SIBC!D$129:D$139)</f>
        <v>0</v>
      </c>
      <c r="DO41" s="74">
        <f>SUMIF(SIBC!$A$129:$A$139,'2010-2011'!DO$7,SIBC!E$129:E$139)</f>
        <v>0</v>
      </c>
      <c r="DP41" s="74">
        <f>SUMIF(SIBC!$A$129:$A$139,'2010-2011'!DP$7,SIBC!F$129:F$139)</f>
        <v>0</v>
      </c>
      <c r="DQ41" s="74">
        <f>SUMIF(SIBC!$A$129:$A$139,'2010-2011'!DQ$7,SIBC!G$129:G$139)</f>
        <v>0</v>
      </c>
      <c r="DR41" s="74">
        <f>SUMIF(SIBC!$A$129:$A$139,'2010-2011'!DR$7,SIBC!H$129:H$139)</f>
        <v>0</v>
      </c>
      <c r="DS41" s="74">
        <f>SUMIF(SIBC!$A$129:$A$139,'2010-2011'!DS$7,SIBC!I$129:I$139)</f>
        <v>0</v>
      </c>
      <c r="DT41" s="74">
        <f>SUMIF(SIBC!$A$129:$A$139,'2010-2011'!DT$7,SIBC!J$129:J$139)</f>
        <v>0</v>
      </c>
      <c r="DU41" s="74">
        <f>SUMIF(SIBC!$A$129:$A$139,'2010-2011'!DU$7,SIBC!K$129:K$139)</f>
        <v>0</v>
      </c>
      <c r="DV41" s="74">
        <f>SUMIF(SIBC!$A$129:$A$139,'2010-2011'!DV$7,SIBC!L$129:L$139)</f>
        <v>0</v>
      </c>
      <c r="DW41" s="74">
        <f>SUMIF(SIBC!$A$129:$A$139,'2010-2011'!DW$7,SIBC!M$129:M$139)</f>
        <v>0</v>
      </c>
      <c r="DX41" s="74">
        <f>SUMIF(SIBC!$A$129:$A$139,'2010-2011'!DX$7,SIBC!N$129:N$139)</f>
        <v>0</v>
      </c>
      <c r="DY41" s="74">
        <f>SUMIF(SIBC!$A$129:$A$139,'2010-2011'!DY$7,SIBC!O$129:O$139)</f>
        <v>0</v>
      </c>
    </row>
    <row r="42" spans="1:130" s="7" customFormat="1">
      <c r="A42" s="75"/>
      <c r="B42" s="24" t="s">
        <v>9</v>
      </c>
      <c r="C42" s="12">
        <f>+SUM(C39:C41)</f>
        <v>164660</v>
      </c>
      <c r="D42" s="86">
        <f ca="1">+SUM(D39:D41)</f>
        <v>181832</v>
      </c>
      <c r="E42" s="12">
        <f ca="1">SUM(E39:E41)</f>
        <v>17172</v>
      </c>
      <c r="F42" s="13">
        <f ca="1">IF(E42=0,0,IF(C42=0,1,E42/C42))</f>
        <v>0.10428762298068747</v>
      </c>
      <c r="G42" s="12">
        <f>SUM(G39:G41)</f>
        <v>164660</v>
      </c>
      <c r="H42" s="86">
        <f ca="1">SUM(H39:H41)</f>
        <v>181832</v>
      </c>
      <c r="I42" s="12">
        <f ca="1">SUM(I39:I41)</f>
        <v>17172</v>
      </c>
      <c r="J42" s="13">
        <f ca="1">IF(I42=0,0,IF(G42=0,1,I42/G42))</f>
        <v>0.10428762298068747</v>
      </c>
      <c r="K42" s="12">
        <f>+SUM(K39:K41)</f>
        <v>156834</v>
      </c>
      <c r="L42" s="86">
        <f ca="1">+SUM(L39:L41)</f>
        <v>165669</v>
      </c>
      <c r="M42" s="12">
        <f ca="1">SUM(M39:M41)</f>
        <v>8835</v>
      </c>
      <c r="N42" s="13">
        <f ca="1">IF(M42=0,0,IF(K42=0,1,M42/K42))</f>
        <v>5.6333448104365122E-2</v>
      </c>
      <c r="O42" s="12">
        <f>SUM(O39:O41)</f>
        <v>321494</v>
      </c>
      <c r="P42" s="86">
        <f ca="1">SUM(P39:P41)</f>
        <v>347501</v>
      </c>
      <c r="Q42" s="12">
        <f ca="1">SUM(Q39:Q41)</f>
        <v>26007</v>
      </c>
      <c r="R42" s="13">
        <f ca="1">IF(Q42=0,0,IF(O42=0,1,Q42/O42))</f>
        <v>8.0894200202803163E-2</v>
      </c>
      <c r="S42" s="12">
        <f>+SUM(S39:S41)</f>
        <v>183991</v>
      </c>
      <c r="T42" s="86">
        <f ca="1">+SUM(T39:T41)</f>
        <v>191856</v>
      </c>
      <c r="U42" s="12">
        <f ca="1">SUM(U39:U41)</f>
        <v>7865</v>
      </c>
      <c r="V42" s="13">
        <f ca="1">IF(U42=0,0,IF(S42=0,1,U42/S42))</f>
        <v>4.274665608643901E-2</v>
      </c>
      <c r="W42" s="12">
        <f>SUM(W39:W41)</f>
        <v>505485</v>
      </c>
      <c r="X42" s="86">
        <f ca="1">SUM(X39:X41)</f>
        <v>539357</v>
      </c>
      <c r="Y42" s="12">
        <f ca="1">SUM(Y39:Y41)</f>
        <v>33872</v>
      </c>
      <c r="Z42" s="13">
        <f ca="1">IF(Y42=0,0,IF(W42=0,1,Y42/W42))</f>
        <v>6.7008912232806112E-2</v>
      </c>
      <c r="AA42" s="12">
        <f>+SUM(AA39:AA41)</f>
        <v>178649</v>
      </c>
      <c r="AB42" s="86">
        <f ca="1">+SUM(AB39:AB41)</f>
        <v>197740</v>
      </c>
      <c r="AC42" s="12">
        <f ca="1">SUM(AC39:AC41)</f>
        <v>19091</v>
      </c>
      <c r="AD42" s="13">
        <f ca="1">IF(AC42=0,0,IF(AA42=0,1,AC42/AA42))</f>
        <v>0.10686317863520087</v>
      </c>
      <c r="AE42" s="12">
        <f>SUM(AE39:AE41)</f>
        <v>684134</v>
      </c>
      <c r="AF42" s="86">
        <f ca="1">SUM(AF39:AF41)</f>
        <v>737097</v>
      </c>
      <c r="AG42" s="12">
        <f ca="1">SUM(AG39:AG41)</f>
        <v>52963</v>
      </c>
      <c r="AH42" s="13">
        <f ca="1">IF(AG42=0,0,IF(AE42=0,1,AG42/AE42))</f>
        <v>7.7416120233755381E-2</v>
      </c>
      <c r="AI42" s="12">
        <f>+SUM(AI39:AI41)</f>
        <v>198331</v>
      </c>
      <c r="AJ42" s="86">
        <f ca="1">+SUM(AJ39:AJ41)</f>
        <v>212116</v>
      </c>
      <c r="AK42" s="12">
        <f ca="1">SUM(AK39:AK41)</f>
        <v>13785</v>
      </c>
      <c r="AL42" s="13">
        <f ca="1">IF(AK42=0,0,IF(AI42=0,1,AK42/AI42))</f>
        <v>6.9505019386782704E-2</v>
      </c>
      <c r="AM42" s="12">
        <f>SUM(AM39:AM41)</f>
        <v>882465</v>
      </c>
      <c r="AN42" s="86">
        <f ca="1">SUM(AN39:AN41)</f>
        <v>949213</v>
      </c>
      <c r="AO42" s="12">
        <f ca="1">SUM(AO39:AO41)</f>
        <v>66748</v>
      </c>
      <c r="AP42" s="13">
        <f ca="1">IF(AO42=0,0,IF(AM42=0,1,AO42/AM42))</f>
        <v>7.5638127291167354E-2</v>
      </c>
      <c r="AQ42" s="12">
        <f>+SUM(AQ39:AQ41)</f>
        <v>198755</v>
      </c>
      <c r="AR42" s="86">
        <f ca="1">+SUM(AR39:AR41)</f>
        <v>212105</v>
      </c>
      <c r="AS42" s="12">
        <f ca="1">SUM(AS39:AS41)</f>
        <v>13350</v>
      </c>
      <c r="AT42" s="13">
        <f ca="1">IF(AS42=0,0,IF(AQ42=0,1,AS42/AQ42))</f>
        <v>6.7168121556690399E-2</v>
      </c>
      <c r="AU42" s="12">
        <f>SUM(AU39:AU41)</f>
        <v>1081220</v>
      </c>
      <c r="AV42" s="86">
        <f ca="1">SUM(AV39:AV41)</f>
        <v>1161318</v>
      </c>
      <c r="AW42" s="12">
        <f ca="1">SUM(AW39:AW41)</f>
        <v>80098</v>
      </c>
      <c r="AX42" s="13">
        <f ca="1">IF(AW42=0,0,IF(AU42=0,1,AW42/AU42))</f>
        <v>7.4081130574721155E-2</v>
      </c>
      <c r="AY42" s="12">
        <f>+SUM(AY39:AY41)</f>
        <v>206487</v>
      </c>
      <c r="AZ42" s="86">
        <f ca="1">+SUM(AZ39:AZ41)</f>
        <v>208913</v>
      </c>
      <c r="BA42" s="12">
        <f ca="1">SUM(BA39:BA41)</f>
        <v>2426</v>
      </c>
      <c r="BB42" s="13">
        <f ca="1">IF(BA42=0,0,IF(AY42=0,1,BA42/AY42))</f>
        <v>1.1748923661053722E-2</v>
      </c>
      <c r="BC42" s="12">
        <f>SUM(BC39:BC41)</f>
        <v>1287707</v>
      </c>
      <c r="BD42" s="86">
        <f ca="1">SUM(BD39:BD41)</f>
        <v>1370231</v>
      </c>
      <c r="BE42" s="12">
        <f ca="1">SUM(BE39:BE41)</f>
        <v>82524</v>
      </c>
      <c r="BF42" s="13">
        <f ca="1">IF(BE42=0,0,IF(BC42=0,1,BE42/BC42))</f>
        <v>6.4086007142929252E-2</v>
      </c>
      <c r="BG42" s="12">
        <f>+SUM(BG39:BG41)</f>
        <v>200983</v>
      </c>
      <c r="BH42" s="86">
        <f ca="1">+SUM(BH39:BH41)</f>
        <v>216649</v>
      </c>
      <c r="BI42" s="12">
        <f ca="1">SUM(BI39:BI41)</f>
        <v>15666</v>
      </c>
      <c r="BJ42" s="13">
        <f ca="1">IF(BI42=0,0,IF(BG42=0,1,BI42/BG42))</f>
        <v>7.7946891030584678E-2</v>
      </c>
      <c r="BK42" s="12">
        <f>SUM(BK39:BK41)</f>
        <v>1488690</v>
      </c>
      <c r="BL42" s="86">
        <f ca="1">SUM(BL39:BL41)</f>
        <v>1586880</v>
      </c>
      <c r="BM42" s="12">
        <f ca="1">SUM(BM39:BM41)</f>
        <v>98190</v>
      </c>
      <c r="BN42" s="13">
        <f ca="1">IF(BM42=0,0,IF(BK42=0,1,BM42/BK42))</f>
        <v>6.595731817907019E-2</v>
      </c>
      <c r="BO42" s="12">
        <f>+SUM(BO39:BO41)</f>
        <v>191509</v>
      </c>
      <c r="BP42" s="86">
        <f ca="1">+SUM(BP39:BP41)</f>
        <v>209005</v>
      </c>
      <c r="BQ42" s="12">
        <f ca="1">SUM(BQ39:BQ41)</f>
        <v>17496</v>
      </c>
      <c r="BR42" s="13">
        <f ca="1">IF(BQ42=0,0,IF(BO42=0,1,BQ42/BO42))</f>
        <v>9.1358630664877372E-2</v>
      </c>
      <c r="BS42" s="12">
        <f>SUM(BS39:BS41)</f>
        <v>1680199</v>
      </c>
      <c r="BT42" s="86">
        <f ca="1">SUM(BT39:BT41)</f>
        <v>1795885</v>
      </c>
      <c r="BU42" s="12">
        <f ca="1">SUM(BU39:BU41)</f>
        <v>115686</v>
      </c>
      <c r="BV42" s="13">
        <f ca="1">IF(BU42=0,0,IF(BS42=0,1,BU42/BS42))</f>
        <v>6.8852558536221006E-2</v>
      </c>
      <c r="BW42" s="12">
        <f>+SUM(BW39:BW41)</f>
        <v>205162</v>
      </c>
      <c r="BX42" s="86">
        <f ca="1">+SUM(BX39:BX41)</f>
        <v>202155</v>
      </c>
      <c r="BY42" s="12">
        <f ca="1">SUM(BY39:BY41)</f>
        <v>-3007</v>
      </c>
      <c r="BZ42" s="13">
        <f ca="1">IF(BY42=0,0,IF(BW42=0,1,BY42/BW42))</f>
        <v>-1.4656710306976926E-2</v>
      </c>
      <c r="CA42" s="12">
        <f>SUM(CA39:CA41)</f>
        <v>1885361</v>
      </c>
      <c r="CB42" s="86">
        <f ca="1">SUM(CB39:CB41)</f>
        <v>1998040</v>
      </c>
      <c r="CC42" s="12">
        <f ca="1">SUM(CC39:CC41)</f>
        <v>112679</v>
      </c>
      <c r="CD42" s="13">
        <f ca="1">IF(CC42=0,0,IF(CA42=0,1,CC42/CA42))</f>
        <v>5.9765212073443756E-2</v>
      </c>
      <c r="CE42" s="12">
        <f>+SUM(CE39:CE41)</f>
        <v>194419</v>
      </c>
      <c r="CF42" s="86">
        <f ca="1">+SUM(CF39:CF41)</f>
        <v>191409</v>
      </c>
      <c r="CG42" s="12">
        <f ca="1">SUM(CG39:CG41)</f>
        <v>-3010</v>
      </c>
      <c r="CH42" s="13">
        <f ca="1">IF(CG42=0,0,IF(CE42=0,1,CG42/CE42))</f>
        <v>-1.5482025933679321E-2</v>
      </c>
      <c r="CI42" s="12">
        <f>SUM(CI39:CI41)</f>
        <v>2079780</v>
      </c>
      <c r="CJ42" s="86">
        <f ca="1">SUM(CJ39:CJ41)</f>
        <v>2189449</v>
      </c>
      <c r="CK42" s="12">
        <f ca="1">SUM(CK39:CK41)</f>
        <v>109669</v>
      </c>
      <c r="CL42" s="13">
        <f ca="1">IF(CK42=0,0,IF(CI42=0,1,CK42/CI42))</f>
        <v>5.273105809268288E-2</v>
      </c>
      <c r="CM42" s="12">
        <f>+SUM(CM39:CM41)</f>
        <v>188914</v>
      </c>
      <c r="CN42" s="86">
        <f ca="1">+SUM(CN39:CN41)</f>
        <v>186747</v>
      </c>
      <c r="CO42" s="12">
        <f ca="1">SUM(CO39:CO41)</f>
        <v>-2167</v>
      </c>
      <c r="CP42" s="13">
        <f ca="1">IF(CO42=0,0,IF(CM42=0,1,CO42/CM42))</f>
        <v>-1.1470827995807616E-2</v>
      </c>
      <c r="CQ42" s="12">
        <f>SUM(CQ39:CQ41)</f>
        <v>2268694</v>
      </c>
      <c r="CR42" s="86">
        <f ca="1">SUM(CR39:CR41)</f>
        <v>2376196</v>
      </c>
      <c r="CS42" s="12">
        <f ca="1">SUM(CS39:CS41)</f>
        <v>107502</v>
      </c>
      <c r="CT42" s="13">
        <f ca="1">IF(CS42=0,0,IF(CQ42=0,1,CS42/CQ42))</f>
        <v>4.7384971265406438E-2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81566</v>
      </c>
      <c r="D44" s="73">
        <f ca="1">OFFSET(CZ44,0,14,1,1)</f>
        <v>79803</v>
      </c>
      <c r="E44" s="18">
        <f ca="1">SUM(D44-C44)</f>
        <v>-1763</v>
      </c>
      <c r="F44" s="19">
        <f ca="1">IF(E44=0,0,IF(C44=0,1,E44/C44))</f>
        <v>-2.161439815609445E-2</v>
      </c>
      <c r="G44" s="18">
        <f>SUMIF($C$6:F$6,G$5,$C44:F44)</f>
        <v>81566</v>
      </c>
      <c r="H44" s="73">
        <f ca="1">SUMIF($C$6:G$6,H$5,$C44:G44)</f>
        <v>79803</v>
      </c>
      <c r="I44" s="18">
        <f ca="1">SUM(H44-G44)</f>
        <v>-1763</v>
      </c>
      <c r="J44" s="19">
        <f ca="1">IF(I44=0,0,IF(G44=0,1,I44/G44))</f>
        <v>-2.161439815609445E-2</v>
      </c>
      <c r="K44" s="18">
        <f>+DA44</f>
        <v>79754</v>
      </c>
      <c r="L44" s="73">
        <f ca="1">OFFSET(DA44,0,14,1,1)</f>
        <v>78277</v>
      </c>
      <c r="M44" s="18">
        <f ca="1">SUM(L44-K44)</f>
        <v>-1477</v>
      </c>
      <c r="N44" s="19">
        <f ca="1">IF(M44=0,0,IF(K44=0,1,M44/K44))</f>
        <v>-1.8519447300448879E-2</v>
      </c>
      <c r="O44" s="18">
        <f>SUMIF($C$6:N$6,O$5,$C44:N44)</f>
        <v>161320</v>
      </c>
      <c r="P44" s="73">
        <f ca="1">SUMIF($C$6:O$6,P$5,$C44:O44)</f>
        <v>158080</v>
      </c>
      <c r="Q44" s="18">
        <f ca="1">SUM(P44-O44)</f>
        <v>-3240</v>
      </c>
      <c r="R44" s="19">
        <f ca="1">IF(Q44=0,0,IF(O44=0,1,Q44/O44))</f>
        <v>-2.0084304487974214E-2</v>
      </c>
      <c r="S44" s="18">
        <f>+DB44</f>
        <v>114918</v>
      </c>
      <c r="T44" s="73">
        <f ca="1">OFFSET(DB44,0,14,1,1)</f>
        <v>109107</v>
      </c>
      <c r="U44" s="18">
        <f ca="1">SUM(T44-S44)</f>
        <v>-5811</v>
      </c>
      <c r="V44" s="19">
        <f ca="1">IF(U44=0,0,IF(S44=0,1,U44/S44))</f>
        <v>-5.0566490889155748E-2</v>
      </c>
      <c r="W44" s="18">
        <f>SUMIF($C$6:V$6,W$5,$C44:V44)</f>
        <v>276238</v>
      </c>
      <c r="X44" s="73">
        <f ca="1">SUMIF($C$6:W$6,X$5,$C44:W44)</f>
        <v>267187</v>
      </c>
      <c r="Y44" s="18">
        <f ca="1">SUM(X44-W44)</f>
        <v>-9051</v>
      </c>
      <c r="Z44" s="19">
        <f ca="1">IF(Y44=0,0,IF(W44=0,1,Y44/W44))</f>
        <v>-3.2765224190734077E-2</v>
      </c>
      <c r="AA44" s="18">
        <f>+DC44</f>
        <v>128583</v>
      </c>
      <c r="AB44" s="73">
        <f ca="1">OFFSET(DC44,0,14,1,1)</f>
        <v>129279</v>
      </c>
      <c r="AC44" s="18">
        <f ca="1">SUM(AB44-AA44)</f>
        <v>696</v>
      </c>
      <c r="AD44" s="19">
        <f ca="1">IF(AC44=0,0,IF(AA44=0,1,AC44/AA44))</f>
        <v>5.4128461771773871E-3</v>
      </c>
      <c r="AE44" s="18">
        <f>SUMIF($C$6:AD$6,AE$5,$C44:AD44)</f>
        <v>404821</v>
      </c>
      <c r="AF44" s="73">
        <f ca="1">SUMIF($C$6:AE$6,AF$5,$C44:AE44)</f>
        <v>396466</v>
      </c>
      <c r="AG44" s="18">
        <f ca="1">SUM(AF44-AE44)</f>
        <v>-8355</v>
      </c>
      <c r="AH44" s="19">
        <f ca="1">IF(AG44=0,0,IF(AE44=0,1,AG44/AE44))</f>
        <v>-2.0638751448170921E-2</v>
      </c>
      <c r="AI44" s="18">
        <f>+DD44</f>
        <v>149605</v>
      </c>
      <c r="AJ44" s="73">
        <f ca="1">OFFSET(DD44,0,14,1,1)</f>
        <v>147005</v>
      </c>
      <c r="AK44" s="18">
        <f ca="1">SUM(AJ44-AI44)</f>
        <v>-2600</v>
      </c>
      <c r="AL44" s="19">
        <f ca="1">IF(AK44=0,0,IF(AI44=0,1,AK44/AI44))</f>
        <v>-1.7379098292169378E-2</v>
      </c>
      <c r="AM44" s="18">
        <f>SUMIF($C$6:AL$6,AM$5,$C44:AL44)</f>
        <v>554426</v>
      </c>
      <c r="AN44" s="73">
        <f ca="1">SUMIF($C$6:AM$6,AN$5,$C44:AM44)</f>
        <v>543471</v>
      </c>
      <c r="AO44" s="18">
        <f ca="1">SUM(AN44-AM44)</f>
        <v>-10955</v>
      </c>
      <c r="AP44" s="19">
        <f ca="1">IF(AO44=0,0,IF(AM44=0,1,AO44/AM44))</f>
        <v>-1.975917435329512E-2</v>
      </c>
      <c r="AQ44" s="18">
        <f>+DE44</f>
        <v>159953</v>
      </c>
      <c r="AR44" s="73">
        <f ca="1">OFFSET(DE44,0,14,1,1)</f>
        <v>161214</v>
      </c>
      <c r="AS44" s="18">
        <f ca="1">SUM(AR44-AQ44)</f>
        <v>1261</v>
      </c>
      <c r="AT44" s="19">
        <f ca="1">IF(AS44=0,0,IF(AQ44=0,1,AS44/AQ44))</f>
        <v>7.8835657974530016E-3</v>
      </c>
      <c r="AU44" s="18">
        <f>SUMIF($C$6:AT$6,AU$5,$C44:AT44)</f>
        <v>714379</v>
      </c>
      <c r="AV44" s="73">
        <f ca="1">SUMIF($C$6:AU$6,AV$5,$C44:AU44)</f>
        <v>704685</v>
      </c>
      <c r="AW44" s="18">
        <f ca="1">SUM(AV44-AU44)</f>
        <v>-9694</v>
      </c>
      <c r="AX44" s="19">
        <f ca="1">IF(AW44=0,0,IF(AU44=0,1,AW44/AU44))</f>
        <v>-1.3569827780491867E-2</v>
      </c>
      <c r="AY44" s="18">
        <f>+DF44</f>
        <v>242491</v>
      </c>
      <c r="AZ44" s="73">
        <f ca="1">OFFSET(DF44,0,14,1,1)</f>
        <v>244238</v>
      </c>
      <c r="BA44" s="18">
        <f ca="1">SUM(AZ44-AY44)</f>
        <v>1747</v>
      </c>
      <c r="BB44" s="19">
        <f ca="1">IF(BA44=0,0,IF(AY44=0,1,BA44/AY44))</f>
        <v>7.2043910908033701E-3</v>
      </c>
      <c r="BC44" s="18">
        <f>SUMIF($C$6:BB$6,BC$5,$C44:BB44)</f>
        <v>956870</v>
      </c>
      <c r="BD44" s="73">
        <f ca="1">SUMIF($C$6:BC$6,BD$5,$C44:BC44)</f>
        <v>948923</v>
      </c>
      <c r="BE44" s="18">
        <f ca="1">SUM(BD44-BC44)</f>
        <v>-7947</v>
      </c>
      <c r="BF44" s="19">
        <f ca="1">IF(BE44=0,0,IF(BC44=0,1,BE44/BC44))</f>
        <v>-8.3052034236625657E-3</v>
      </c>
      <c r="BG44" s="18">
        <f>+DG44</f>
        <v>240626</v>
      </c>
      <c r="BH44" s="73">
        <f ca="1">OFFSET(DG44,0,14,1,1)</f>
        <v>238151</v>
      </c>
      <c r="BI44" s="18">
        <f ca="1">SUM(BH44-BG44)</f>
        <v>-2475</v>
      </c>
      <c r="BJ44" s="19">
        <f ca="1">IF(BI44=0,0,IF(BG44=0,1,BI44/BG44))</f>
        <v>-1.0285671540066326E-2</v>
      </c>
      <c r="BK44" s="18">
        <f>SUMIF($C$6:BJ$6,BK$5,$C44:BJ44)</f>
        <v>1197496</v>
      </c>
      <c r="BL44" s="73">
        <f ca="1">SUMIF($C$6:BK$6,BL$5,$C44:BK44)</f>
        <v>1187074</v>
      </c>
      <c r="BM44" s="18">
        <f ca="1">SUM(BL44-BK44)</f>
        <v>-10422</v>
      </c>
      <c r="BN44" s="19">
        <f ca="1">IF(BM44=0,0,IF(BK44=0,1,BM44/BK44))</f>
        <v>-8.7031605951084605E-3</v>
      </c>
      <c r="BO44" s="18">
        <f>+DH44</f>
        <v>160103</v>
      </c>
      <c r="BP44" s="73">
        <f ca="1">OFFSET(DH44,0,14,1,1)</f>
        <v>160421</v>
      </c>
      <c r="BQ44" s="18">
        <f ca="1">SUM(BP44-BO44)</f>
        <v>318</v>
      </c>
      <c r="BR44" s="19">
        <f ca="1">IF(BQ44=0,0,IF(BO44=0,1,BQ44/BO44))</f>
        <v>1.9862213699930668E-3</v>
      </c>
      <c r="BS44" s="18">
        <f>SUMIF($C$6:BR$6,BS$5,$C44:BR44)</f>
        <v>1357599</v>
      </c>
      <c r="BT44" s="73">
        <f ca="1">SUMIF($C$6:BS$6,BT$5,$C44:BS44)</f>
        <v>1347495</v>
      </c>
      <c r="BU44" s="18">
        <f ca="1">SUM(BT44-BS44)</f>
        <v>-10104</v>
      </c>
      <c r="BV44" s="19">
        <f ca="1">IF(BU44=0,0,IF(BS44=0,1,BU44/BS44))</f>
        <v>-7.4425511509657863E-3</v>
      </c>
      <c r="BW44" s="18">
        <f>+DI44</f>
        <v>139504</v>
      </c>
      <c r="BX44" s="73">
        <f ca="1">OFFSET(DI44,0,14,1,1)</f>
        <v>138108</v>
      </c>
      <c r="BY44" s="18">
        <f ca="1">SUM(BX44-BW44)</f>
        <v>-1396</v>
      </c>
      <c r="BZ44" s="19">
        <f ca="1">IF(BY44=0,0,IF(BW44=0,1,BY44/BW44))</f>
        <v>-1.0006881523110448E-2</v>
      </c>
      <c r="CA44" s="18">
        <f>SUMIF($C$6:BZ$6,CA$5,$C44:BZ44)</f>
        <v>1497103</v>
      </c>
      <c r="CB44" s="73">
        <f ca="1">SUMIF($C$6:CA$6,CB$5,$C44:CA44)</f>
        <v>1485603</v>
      </c>
      <c r="CC44" s="18">
        <f ca="1">SUM(CB44-CA44)</f>
        <v>-11500</v>
      </c>
      <c r="CD44" s="19">
        <f ca="1">IF(CC44=0,0,IF(CA44=0,1,CC44/CA44))</f>
        <v>-7.6815022079309171E-3</v>
      </c>
      <c r="CE44" s="18">
        <f>+DJ44</f>
        <v>120795</v>
      </c>
      <c r="CF44" s="73">
        <f ca="1">OFFSET(DJ44,0,14,1,1)</f>
        <v>122504</v>
      </c>
      <c r="CG44" s="18">
        <f ca="1">SUM(CF44-CE44)</f>
        <v>1709</v>
      </c>
      <c r="CH44" s="19">
        <f ca="1">IF(CG44=0,0,IF(CE44=0,1,CG44/CE44))</f>
        <v>1.4147936586779254E-2</v>
      </c>
      <c r="CI44" s="18">
        <f>SUMIF($C$6:CH$6,CI$5,$C44:CH44)</f>
        <v>1617898</v>
      </c>
      <c r="CJ44" s="73">
        <f ca="1">SUMIF($C$6:CI$6,CJ$5,$C44:CI44)</f>
        <v>1608107</v>
      </c>
      <c r="CK44" s="18">
        <f ca="1">SUM(CJ44-CI44)</f>
        <v>-9791</v>
      </c>
      <c r="CL44" s="19">
        <f ca="1">IF(CK44=0,0,IF(CI44=0,1,CK44/CI44))</f>
        <v>-6.0516794012972384E-3</v>
      </c>
      <c r="CM44" s="18">
        <f>+DK44</f>
        <v>100040</v>
      </c>
      <c r="CN44" s="73">
        <f ca="1">OFFSET(DK44,0,14,1,1)</f>
        <v>105419</v>
      </c>
      <c r="CO44" s="18">
        <f ca="1">SUM(CN44-CM44)</f>
        <v>5379</v>
      </c>
      <c r="CP44" s="19">
        <f ca="1">IF(CO44=0,0,IF(CM44=0,1,CO44/CM44))</f>
        <v>5.3768492602958816E-2</v>
      </c>
      <c r="CQ44" s="18">
        <f>SUMIF($C$6:CP$6,CQ$5,$C44:CP44)</f>
        <v>1717938</v>
      </c>
      <c r="CR44" s="73">
        <f ca="1">SUMIF($C$6:CQ$6,CR$5,$C44:CQ44)</f>
        <v>1713526</v>
      </c>
      <c r="CS44" s="18">
        <f ca="1">SUM(CR44-CQ44)</f>
        <v>-4412</v>
      </c>
      <c r="CT44" s="19">
        <f ca="1">IF(CS44=0,0,IF(CQ44=0,1,CS44/CQ44))</f>
        <v>-2.5681951269487025E-3</v>
      </c>
      <c r="CW44" t="s">
        <v>17</v>
      </c>
      <c r="CX44" t="s">
        <v>6</v>
      </c>
      <c r="CZ44" s="74">
        <f>SUMIF(TIBA!$A$93:$A$98,'2010-2011'!CZ$7,TIBA!D$93:D$98)</f>
        <v>81566</v>
      </c>
      <c r="DA44" s="74">
        <f>SUMIF(TIBA!$A$93:$A$98,'2010-2011'!DA$7,TIBA!E$93:E$98)</f>
        <v>79754</v>
      </c>
      <c r="DB44" s="74">
        <f>SUMIF(TIBA!$A$93:$A$98,'2010-2011'!DB$7,TIBA!F$93:F$98)</f>
        <v>114918</v>
      </c>
      <c r="DC44" s="74">
        <f>SUMIF(TIBA!$A$93:$A$98,'2010-2011'!DC$7,TIBA!G$93:G$98)</f>
        <v>128583</v>
      </c>
      <c r="DD44" s="74">
        <f>SUMIF(TIBA!$A$93:$A$98,'2010-2011'!DD$7,TIBA!H$93:H$98)</f>
        <v>149605</v>
      </c>
      <c r="DE44" s="74">
        <f>SUMIF(TIBA!$A$93:$A$98,'2010-2011'!DE$7,TIBA!I$93:I$98)</f>
        <v>159953</v>
      </c>
      <c r="DF44" s="74">
        <f>SUMIF(TIBA!$A$93:$A$98,'2010-2011'!DF$7,TIBA!J$93:J$98)</f>
        <v>242491</v>
      </c>
      <c r="DG44" s="74">
        <f>SUMIF(TIBA!$A$93:$A$98,'2010-2011'!DG$7,TIBA!K$93:K$98)</f>
        <v>240626</v>
      </c>
      <c r="DH44" s="74">
        <f>SUMIF(TIBA!$A$93:$A$98,'2010-2011'!DH$7,TIBA!L$93:L$98)</f>
        <v>160103</v>
      </c>
      <c r="DI44" s="74">
        <f>SUMIF(TIBA!$A$93:$A$98,'2010-2011'!DI$7,TIBA!M$93:M$98)</f>
        <v>139504</v>
      </c>
      <c r="DJ44" s="74">
        <f>SUMIF(TIBA!$A$93:$A$98,'2010-2011'!DJ$7,TIBA!N$93:N$98)</f>
        <v>120795</v>
      </c>
      <c r="DK44" s="74">
        <f>SUMIF(TIBA!$A$93:$A$98,'2010-2011'!DK$7,TIBA!O$93:O$98)</f>
        <v>100040</v>
      </c>
      <c r="DN44" s="74">
        <f>SUMIF(TIBA!$A$93:$A$98,'2010-2011'!DN$7,TIBA!D$93:D$98)</f>
        <v>79803</v>
      </c>
      <c r="DO44" s="74">
        <f>SUMIF(TIBA!$A$93:$A$98,'2010-2011'!DO$7,TIBA!E$93:E$98)</f>
        <v>78277</v>
      </c>
      <c r="DP44" s="74">
        <f>SUMIF(TIBA!$A$93:$A$98,'2010-2011'!DP$7,TIBA!F$93:F$98)</f>
        <v>109107</v>
      </c>
      <c r="DQ44" s="74">
        <f>SUMIF(TIBA!$A$93:$A$98,'2010-2011'!DQ$7,TIBA!G$93:G$98)</f>
        <v>129279</v>
      </c>
      <c r="DR44" s="74">
        <f>SUMIF(TIBA!$A$93:$A$98,'2010-2011'!DR$7,TIBA!H$93:H$98)</f>
        <v>147005</v>
      </c>
      <c r="DS44" s="74">
        <f>SUMIF(TIBA!$A$93:$A$98,'2010-2011'!DS$7,TIBA!I$93:I$98)</f>
        <v>161214</v>
      </c>
      <c r="DT44" s="74">
        <f>SUMIF(TIBA!$A$93:$A$98,'2010-2011'!DT$7,TIBA!J$93:J$98)</f>
        <v>244238</v>
      </c>
      <c r="DU44" s="74">
        <f>SUMIF(TIBA!$A$93:$A$98,'2010-2011'!DU$7,TIBA!K$93:K$98)</f>
        <v>238151</v>
      </c>
      <c r="DV44" s="74">
        <f>SUMIF(TIBA!$A$93:$A$98,'2010-2011'!DV$7,TIBA!L$93:L$98)</f>
        <v>160421</v>
      </c>
      <c r="DW44" s="74">
        <f>SUMIF(TIBA!$A$93:$A$98,'2010-2011'!DW$7,TIBA!M$93:M$98)</f>
        <v>138108</v>
      </c>
      <c r="DX44" s="74">
        <f>SUMIF(TIBA!$A$93:$A$98,'2010-2011'!DX$7,TIBA!N$93:N$98)</f>
        <v>122504</v>
      </c>
      <c r="DY44" s="74">
        <f>SUMIF(TIBA!$A$93:$A$98,'2010-2011'!DY$7,TIBA!O$93:O$98)</f>
        <v>105419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27974</v>
      </c>
      <c r="D45" s="73">
        <f ca="1">OFFSET(CZ45,0,14,1,1)</f>
        <v>27777</v>
      </c>
      <c r="E45" s="18">
        <f ca="1">SUM(D45-C45)</f>
        <v>-197</v>
      </c>
      <c r="F45" s="19">
        <f ca="1">IF(E45=0,0,IF(C45=0,1,E45/C45))</f>
        <v>-7.0422535211267607E-3</v>
      </c>
      <c r="G45" s="18">
        <f>SUMIF($C$6:F$6,G$5,$C45:F45)</f>
        <v>27974</v>
      </c>
      <c r="H45" s="73">
        <f ca="1">SUMIF($C$6:G$6,H$5,$C45:G45)</f>
        <v>27777</v>
      </c>
      <c r="I45" s="18">
        <f ca="1">SUM(H45-G45)</f>
        <v>-197</v>
      </c>
      <c r="J45" s="19">
        <f ca="1">IF(I45=0,0,IF(G45=0,1,I45/G45))</f>
        <v>-7.0422535211267607E-3</v>
      </c>
      <c r="K45" s="18">
        <f>+DA45</f>
        <v>27480</v>
      </c>
      <c r="L45" s="73">
        <f ca="1">OFFSET(DA45,0,14,1,1)</f>
        <v>26842</v>
      </c>
      <c r="M45" s="18">
        <f ca="1">SUM(L45-K45)</f>
        <v>-638</v>
      </c>
      <c r="N45" s="19">
        <f ca="1">IF(M45=0,0,IF(K45=0,1,M45/K45))</f>
        <v>-2.3216885007278022E-2</v>
      </c>
      <c r="O45" s="18">
        <f>SUMIF($C$6:N$6,O$5,$C45:N45)</f>
        <v>55454</v>
      </c>
      <c r="P45" s="73">
        <f ca="1">SUMIF($C$6:O$6,P$5,$C45:O45)</f>
        <v>54619</v>
      </c>
      <c r="Q45" s="18">
        <f ca="1">SUM(P45-O45)</f>
        <v>-835</v>
      </c>
      <c r="R45" s="19">
        <f ca="1">IF(Q45=0,0,IF(O45=0,1,Q45/O45))</f>
        <v>-1.505752515598514E-2</v>
      </c>
      <c r="S45" s="18">
        <f>+DB45</f>
        <v>32962</v>
      </c>
      <c r="T45" s="73">
        <f ca="1">OFFSET(DB45,0,14,1,1)</f>
        <v>32300</v>
      </c>
      <c r="U45" s="18">
        <f ca="1">SUM(T45-S45)</f>
        <v>-662</v>
      </c>
      <c r="V45" s="19">
        <f ca="1">IF(U45=0,0,IF(S45=0,1,U45/S45))</f>
        <v>-2.0083732783204904E-2</v>
      </c>
      <c r="W45" s="18">
        <f>SUMIF($C$6:V$6,W$5,$C45:V45)</f>
        <v>88416</v>
      </c>
      <c r="X45" s="73">
        <f ca="1">SUMIF($C$6:W$6,X$5,$C45:W45)</f>
        <v>86919</v>
      </c>
      <c r="Y45" s="18">
        <f ca="1">SUM(X45-W45)</f>
        <v>-1497</v>
      </c>
      <c r="Z45" s="19">
        <f ca="1">IF(Y45=0,0,IF(W45=0,1,Y45/W45))</f>
        <v>-1.6931324647122693E-2</v>
      </c>
      <c r="AA45" s="18">
        <f>+DC45</f>
        <v>31787</v>
      </c>
      <c r="AB45" s="73">
        <f ca="1">OFFSET(DC45,0,14,1,1)</f>
        <v>29902</v>
      </c>
      <c r="AC45" s="18">
        <f ca="1">SUM(AB45-AA45)</f>
        <v>-1885</v>
      </c>
      <c r="AD45" s="19">
        <f ca="1">IF(AC45=0,0,IF(AA45=0,1,AC45/AA45))</f>
        <v>-5.9300972095510746E-2</v>
      </c>
      <c r="AE45" s="18">
        <f>SUMIF($C$6:AD$6,AE$5,$C45:AD45)</f>
        <v>120203</v>
      </c>
      <c r="AF45" s="73">
        <f ca="1">SUMIF($C$6:AE$6,AF$5,$C45:AE45)</f>
        <v>116821</v>
      </c>
      <c r="AG45" s="18">
        <f ca="1">SUM(AF45-AE45)</f>
        <v>-3382</v>
      </c>
      <c r="AH45" s="19">
        <f ca="1">IF(AG45=0,0,IF(AE45=0,1,AG45/AE45))</f>
        <v>-2.8135737044832493E-2</v>
      </c>
      <c r="AI45" s="18">
        <f>+DD45</f>
        <v>31413</v>
      </c>
      <c r="AJ45" s="73">
        <f ca="1">OFFSET(DD45,0,14,1,1)</f>
        <v>31161</v>
      </c>
      <c r="AK45" s="18">
        <f ca="1">SUM(AJ45-AI45)</f>
        <v>-252</v>
      </c>
      <c r="AL45" s="19">
        <f ca="1">IF(AK45=0,0,IF(AI45=0,1,AK45/AI45))</f>
        <v>-8.0221564320504257E-3</v>
      </c>
      <c r="AM45" s="18">
        <f>SUMIF($C$6:AL$6,AM$5,$C45:AL45)</f>
        <v>151616</v>
      </c>
      <c r="AN45" s="73">
        <f ca="1">SUMIF($C$6:AM$6,AN$5,$C45:AM45)</f>
        <v>147982</v>
      </c>
      <c r="AO45" s="18">
        <f ca="1">SUM(AN45-AM45)</f>
        <v>-3634</v>
      </c>
      <c r="AP45" s="19">
        <f ca="1">IF(AO45=0,0,IF(AM45=0,1,AO45/AM45))</f>
        <v>-2.3968446601941747E-2</v>
      </c>
      <c r="AQ45" s="18">
        <f>+DE45</f>
        <v>33059</v>
      </c>
      <c r="AR45" s="73">
        <f ca="1">OFFSET(DE45,0,14,1,1)</f>
        <v>31003</v>
      </c>
      <c r="AS45" s="18">
        <f ca="1">SUM(AR45-AQ45)</f>
        <v>-2056</v>
      </c>
      <c r="AT45" s="19">
        <f ca="1">IF(AS45=0,0,IF(AQ45=0,1,AS45/AQ45))</f>
        <v>-6.2191838833600535E-2</v>
      </c>
      <c r="AU45" s="18">
        <f>SUMIF($C$6:AT$6,AU$5,$C45:AT45)</f>
        <v>184675</v>
      </c>
      <c r="AV45" s="73">
        <f ca="1">SUMIF($C$6:AU$6,AV$5,$C45:AU45)</f>
        <v>178985</v>
      </c>
      <c r="AW45" s="18">
        <f ca="1">SUM(AV45-AU45)</f>
        <v>-5690</v>
      </c>
      <c r="AX45" s="19">
        <f ca="1">IF(AW45=0,0,IF(AU45=0,1,AW45/AU45))</f>
        <v>-3.081088398537972E-2</v>
      </c>
      <c r="AY45" s="18">
        <f>+DF45</f>
        <v>28807</v>
      </c>
      <c r="AZ45" s="73">
        <f ca="1">OFFSET(DF45,0,14,1,1)</f>
        <v>27848</v>
      </c>
      <c r="BA45" s="18">
        <f ca="1">SUM(AZ45-AY45)</f>
        <v>-959</v>
      </c>
      <c r="BB45" s="19">
        <f ca="1">IF(BA45=0,0,IF(AY45=0,1,BA45/AY45))</f>
        <v>-3.3290519665359113E-2</v>
      </c>
      <c r="BC45" s="18">
        <f>SUMIF($C$6:BB$6,BC$5,$C45:BB45)</f>
        <v>213482</v>
      </c>
      <c r="BD45" s="73">
        <f ca="1">SUMIF($C$6:BC$6,BD$5,$C45:BC45)</f>
        <v>206833</v>
      </c>
      <c r="BE45" s="18">
        <f ca="1">SUM(BD45-BC45)</f>
        <v>-6649</v>
      </c>
      <c r="BF45" s="19">
        <f ca="1">IF(BE45=0,0,IF(BC45=0,1,BE45/BC45))</f>
        <v>-3.1145482991540269E-2</v>
      </c>
      <c r="BG45" s="18">
        <f>+DG45</f>
        <v>30062</v>
      </c>
      <c r="BH45" s="73">
        <f ca="1">OFFSET(DG45,0,14,1,1)</f>
        <v>30263</v>
      </c>
      <c r="BI45" s="18">
        <f ca="1">SUM(BH45-BG45)</f>
        <v>201</v>
      </c>
      <c r="BJ45" s="19">
        <f ca="1">IF(BI45=0,0,IF(BG45=0,1,BI45/BG45))</f>
        <v>6.6861818907590978E-3</v>
      </c>
      <c r="BK45" s="18">
        <f>SUMIF($C$6:BJ$6,BK$5,$C45:BJ45)</f>
        <v>243544</v>
      </c>
      <c r="BL45" s="73">
        <f ca="1">SUMIF($C$6:BK$6,BL$5,$C45:BK45)</f>
        <v>237096</v>
      </c>
      <c r="BM45" s="18">
        <f ca="1">SUM(BL45-BK45)</f>
        <v>-6448</v>
      </c>
      <c r="BN45" s="19">
        <f ca="1">IF(BM45=0,0,IF(BK45=0,1,BM45/BK45))</f>
        <v>-2.6475708701507734E-2</v>
      </c>
      <c r="BO45" s="18">
        <f>+DH45</f>
        <v>30933</v>
      </c>
      <c r="BP45" s="73">
        <f ca="1">OFFSET(DH45,0,14,1,1)</f>
        <v>29991</v>
      </c>
      <c r="BQ45" s="18">
        <f ca="1">SUM(BP45-BO45)</f>
        <v>-942</v>
      </c>
      <c r="BR45" s="19">
        <f ca="1">IF(BQ45=0,0,IF(BO45=0,1,BQ45/BO45))</f>
        <v>-3.0452914363301328E-2</v>
      </c>
      <c r="BS45" s="18">
        <f>SUMIF($C$6:BR$6,BS$5,$C45:BR45)</f>
        <v>274477</v>
      </c>
      <c r="BT45" s="73">
        <f ca="1">SUMIF($C$6:BS$6,BT$5,$C45:BS45)</f>
        <v>267087</v>
      </c>
      <c r="BU45" s="18">
        <f ca="1">SUM(BT45-BS45)</f>
        <v>-7390</v>
      </c>
      <c r="BV45" s="19">
        <f ca="1">IF(BU45=0,0,IF(BS45=0,1,BU45/BS45))</f>
        <v>-2.6923931695551902E-2</v>
      </c>
      <c r="BW45" s="18">
        <f>+DI45</f>
        <v>30045</v>
      </c>
      <c r="BX45" s="73">
        <f ca="1">OFFSET(DI45,0,14,1,1)</f>
        <v>29880</v>
      </c>
      <c r="BY45" s="18">
        <f ca="1">SUM(BX45-BW45)</f>
        <v>-165</v>
      </c>
      <c r="BZ45" s="19">
        <f ca="1">IF(BY45=0,0,IF(BW45=0,1,BY45/BW45))</f>
        <v>-5.4917623564653024E-3</v>
      </c>
      <c r="CA45" s="18">
        <f>SUMIF($C$6:BZ$6,CA$5,$C45:BZ45)</f>
        <v>304522</v>
      </c>
      <c r="CB45" s="73">
        <f ca="1">SUMIF($C$6:CA$6,CB$5,$C45:CA45)</f>
        <v>296967</v>
      </c>
      <c r="CC45" s="18">
        <f ca="1">SUM(CB45-CA45)</f>
        <v>-7555</v>
      </c>
      <c r="CD45" s="19">
        <f ca="1">IF(CC45=0,0,IF(CA45=0,1,CC45/CA45))</f>
        <v>-2.4809373378606472E-2</v>
      </c>
      <c r="CE45" s="18">
        <f>+DJ45</f>
        <v>29077</v>
      </c>
      <c r="CF45" s="73">
        <f ca="1">OFFSET(DJ45,0,14,1,1)</f>
        <v>29181</v>
      </c>
      <c r="CG45" s="18">
        <f ca="1">SUM(CF45-CE45)</f>
        <v>104</v>
      </c>
      <c r="CH45" s="19">
        <f ca="1">IF(CG45=0,0,IF(CE45=0,1,CG45/CE45))</f>
        <v>3.5767101145235064E-3</v>
      </c>
      <c r="CI45" s="18">
        <f>SUMIF($C$6:CH$6,CI$5,$C45:CH45)</f>
        <v>333599</v>
      </c>
      <c r="CJ45" s="73">
        <f ca="1">SUMIF($C$6:CI$6,CJ$5,$C45:CI45)</f>
        <v>326148</v>
      </c>
      <c r="CK45" s="18">
        <f ca="1">SUM(CJ45-CI45)</f>
        <v>-7451</v>
      </c>
      <c r="CL45" s="19">
        <f ca="1">IF(CK45=0,0,IF(CI45=0,1,CK45/CI45))</f>
        <v>-2.2335198846519324E-2</v>
      </c>
      <c r="CM45" s="18">
        <f>+DK45</f>
        <v>26335</v>
      </c>
      <c r="CN45" s="73">
        <f ca="1">OFFSET(DK45,0,14,1,1)</f>
        <v>25491</v>
      </c>
      <c r="CO45" s="18">
        <f ca="1">SUM(CN45-CM45)</f>
        <v>-844</v>
      </c>
      <c r="CP45" s="19">
        <f ca="1">IF(CO45=0,0,IF(CM45=0,1,CO45/CM45))</f>
        <v>-3.2048604518701347E-2</v>
      </c>
      <c r="CQ45" s="18">
        <f>SUMIF($C$6:CP$6,CQ$5,$C45:CP45)</f>
        <v>359934</v>
      </c>
      <c r="CR45" s="73">
        <f ca="1">SUMIF($C$6:CQ$6,CR$5,$C45:CQ45)</f>
        <v>351639</v>
      </c>
      <c r="CS45" s="18">
        <f ca="1">SUM(CR45-CQ45)</f>
        <v>-8295</v>
      </c>
      <c r="CT45" s="19">
        <f ca="1">IF(CS45=0,0,IF(CQ45=0,1,CS45/CQ45))</f>
        <v>-2.304589174682025E-2</v>
      </c>
      <c r="CW45" t="s">
        <v>17</v>
      </c>
      <c r="CX45" t="s">
        <v>7</v>
      </c>
      <c r="CY45" s="7"/>
      <c r="CZ45" s="74">
        <f>SUMIF(TIBA!$A$111:$A$116,'2010-2011'!CZ$7,TIBA!D$111:D$116)</f>
        <v>27974</v>
      </c>
      <c r="DA45" s="74">
        <f>SUMIF(TIBA!$A$111:$A$116,'2010-2011'!DA$7,TIBA!E$111:E$116)</f>
        <v>27480</v>
      </c>
      <c r="DB45" s="74">
        <f>SUMIF(TIBA!$A$111:$A$116,'2010-2011'!DB$7,TIBA!F$111:F$116)</f>
        <v>32962</v>
      </c>
      <c r="DC45" s="74">
        <f>SUMIF(TIBA!$A$111:$A$116,'2010-2011'!DC$7,TIBA!G$111:G$116)</f>
        <v>31787</v>
      </c>
      <c r="DD45" s="74">
        <f>SUMIF(TIBA!$A$111:$A$116,'2010-2011'!DD$7,TIBA!H$111:H$116)</f>
        <v>31413</v>
      </c>
      <c r="DE45" s="74">
        <f>SUMIF(TIBA!$A$111:$A$116,'2010-2011'!DE$7,TIBA!I$111:I$116)</f>
        <v>33059</v>
      </c>
      <c r="DF45" s="74">
        <f>SUMIF(TIBA!$A$111:$A$116,'2010-2011'!DF$7,TIBA!J$111:J$116)</f>
        <v>28807</v>
      </c>
      <c r="DG45" s="74">
        <f>SUMIF(TIBA!$A$111:$A$116,'2010-2011'!DG$7,TIBA!K$111:K$116)</f>
        <v>30062</v>
      </c>
      <c r="DH45" s="74">
        <f>SUMIF(TIBA!$A$111:$A$116,'2010-2011'!DH$7,TIBA!L$111:L$116)</f>
        <v>30933</v>
      </c>
      <c r="DI45" s="74">
        <f>SUMIF(TIBA!$A$111:$A$116,'2010-2011'!DI$7,TIBA!M$111:M$116)</f>
        <v>30045</v>
      </c>
      <c r="DJ45" s="74">
        <f>SUMIF(TIBA!$A$111:$A$116,'2010-2011'!DJ$7,TIBA!N$111:N$116)</f>
        <v>29077</v>
      </c>
      <c r="DK45" s="74">
        <f>SUMIF(TIBA!$A$111:$A$116,'2010-2011'!DK$7,TIBA!O$111:O$116)</f>
        <v>26335</v>
      </c>
      <c r="DN45" s="74">
        <f>SUMIF(TIBA!$A$111:$A$116,'2010-2011'!DN$7,TIBA!D$111:D$116)</f>
        <v>27777</v>
      </c>
      <c r="DO45" s="74">
        <f>SUMIF(TIBA!$A$111:$A$116,'2010-2011'!DO$7,TIBA!E$111:E$116)</f>
        <v>26842</v>
      </c>
      <c r="DP45" s="74">
        <f>SUMIF(TIBA!$A$111:$A$116,'2010-2011'!DP$7,TIBA!F$111:F$116)</f>
        <v>32300</v>
      </c>
      <c r="DQ45" s="74">
        <f>SUMIF(TIBA!$A$111:$A$116,'2010-2011'!DQ$7,TIBA!G$111:G$116)</f>
        <v>29902</v>
      </c>
      <c r="DR45" s="74">
        <f>SUMIF(TIBA!$A$111:$A$116,'2010-2011'!DR$7,TIBA!H$111:H$116)</f>
        <v>31161</v>
      </c>
      <c r="DS45" s="74">
        <f>SUMIF(TIBA!$A$111:$A$116,'2010-2011'!DS$7,TIBA!I$111:I$116)</f>
        <v>31003</v>
      </c>
      <c r="DT45" s="74">
        <f>SUMIF(TIBA!$A$111:$A$116,'2010-2011'!DT$7,TIBA!J$111:J$116)</f>
        <v>27848</v>
      </c>
      <c r="DU45" s="74">
        <f>SUMIF(TIBA!$A$111:$A$116,'2010-2011'!DU$7,TIBA!K$111:K$116)</f>
        <v>30263</v>
      </c>
      <c r="DV45" s="74">
        <f>SUMIF(TIBA!$A$111:$A$116,'2010-2011'!DV$7,TIBA!L$111:L$116)</f>
        <v>29991</v>
      </c>
      <c r="DW45" s="74">
        <f>SUMIF(TIBA!$A$111:$A$116,'2010-2011'!DW$7,TIBA!M$111:M$116)</f>
        <v>29880</v>
      </c>
      <c r="DX45" s="74">
        <f>SUMIF(TIBA!$A$111:$A$116,'2010-2011'!DX$7,TIBA!N$111:N$116)</f>
        <v>29181</v>
      </c>
      <c r="DY45" s="74">
        <f>SUMIF(TIBA!$A$111:$A$116,'2010-2011'!DY$7,TIBA!O$111:O$116)</f>
        <v>25491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SUMIF(TIBA!$A$129:$A$134,'2010-2011'!CZ$7,TIBA!D$129:D$134)</f>
        <v>0</v>
      </c>
      <c r="DA46" s="74">
        <f>SUMIF(TIBA!$A$129:$A$134,'2010-2011'!DA$7,TIBA!E$129:E$134)</f>
        <v>0</v>
      </c>
      <c r="DB46" s="74">
        <f>SUMIF(TIBA!$A$129:$A$134,'2010-2011'!DB$7,TIBA!F$129:F$134)</f>
        <v>0</v>
      </c>
      <c r="DC46" s="74">
        <f>SUMIF(TIBA!$A$129:$A$134,'2010-2011'!DC$7,TIBA!G$129:G$134)</f>
        <v>0</v>
      </c>
      <c r="DD46" s="74">
        <f>SUMIF(TIBA!$A$129:$A$134,'2010-2011'!DD$7,TIBA!H$129:H$134)</f>
        <v>0</v>
      </c>
      <c r="DE46" s="74">
        <f>SUMIF(TIBA!$A$129:$A$134,'2010-2011'!DE$7,TIBA!I$129:I$134)</f>
        <v>0</v>
      </c>
      <c r="DF46" s="74">
        <f>SUMIF(TIBA!$A$129:$A$134,'2010-2011'!DF$7,TIBA!J$129:J$134)</f>
        <v>0</v>
      </c>
      <c r="DG46" s="74">
        <f>SUMIF(TIBA!$A$129:$A$134,'2010-2011'!DG$7,TIBA!K$129:K$134)</f>
        <v>0</v>
      </c>
      <c r="DH46" s="74">
        <f>SUMIF(TIBA!$A$129:$A$134,'2010-2011'!DH$7,TIBA!L$129:L$134)</f>
        <v>0</v>
      </c>
      <c r="DI46" s="74">
        <f>SUMIF(TIBA!$A$129:$A$134,'2010-2011'!DI$7,TIBA!M$129:M$134)</f>
        <v>0</v>
      </c>
      <c r="DJ46" s="74">
        <f>SUMIF(TIBA!$A$129:$A$134,'2010-2011'!DJ$7,TIBA!N$129:N$134)</f>
        <v>0</v>
      </c>
      <c r="DK46" s="74">
        <f>SUMIF(TIBA!$A$129:$A$134,'2010-2011'!DK$7,TIBA!O$129:O$134)</f>
        <v>0</v>
      </c>
      <c r="DN46" s="74">
        <f>SUMIF(TIBA!$A$129:$A$134,'2010-2011'!DN$7,TIBA!D$129:D$134)</f>
        <v>0</v>
      </c>
      <c r="DO46" s="74">
        <f>SUMIF(TIBA!$A$129:$A$134,'2010-2011'!DO$7,TIBA!E$129:E$134)</f>
        <v>0</v>
      </c>
      <c r="DP46" s="74">
        <f>SUMIF(TIBA!$A$129:$A$134,'2010-2011'!DP$7,TIBA!F$129:F$134)</f>
        <v>0</v>
      </c>
      <c r="DQ46" s="74">
        <f>SUMIF(TIBA!$A$129:$A$134,'2010-2011'!DQ$7,TIBA!G$129:G$134)</f>
        <v>0</v>
      </c>
      <c r="DR46" s="74">
        <f>SUMIF(TIBA!$A$129:$A$134,'2010-2011'!DR$7,TIBA!H$129:H$134)</f>
        <v>0</v>
      </c>
      <c r="DS46" s="74">
        <f>SUMIF(TIBA!$A$129:$A$134,'2010-2011'!DS$7,TIBA!I$129:I$134)</f>
        <v>0</v>
      </c>
      <c r="DT46" s="74">
        <f>SUMIF(TIBA!$A$129:$A$134,'2010-2011'!DT$7,TIBA!J$129:J$134)</f>
        <v>0</v>
      </c>
      <c r="DU46" s="74">
        <f>SUMIF(TIBA!$A$129:$A$134,'2010-2011'!DU$7,TIBA!K$129:K$134)</f>
        <v>0</v>
      </c>
      <c r="DV46" s="74">
        <f>SUMIF(TIBA!$A$129:$A$134,'2010-2011'!DV$7,TIBA!L$129:L$134)</f>
        <v>0</v>
      </c>
      <c r="DW46" s="74">
        <f>SUMIF(TIBA!$A$129:$A$134,'2010-2011'!DW$7,TIBA!M$129:M$134)</f>
        <v>0</v>
      </c>
      <c r="DX46" s="74">
        <f>SUMIF(TIBA!$A$129:$A$134,'2010-2011'!DX$7,TIBA!N$129:N$134)</f>
        <v>0</v>
      </c>
      <c r="DY46" s="74">
        <f>SUMIF(TIBA!$A$129:$A$134,'2010-2011'!DY$7,TIBA!O$129:O$134)</f>
        <v>0</v>
      </c>
    </row>
    <row r="47" spans="1:130" s="7" customFormat="1">
      <c r="A47" s="75"/>
      <c r="B47" s="24" t="s">
        <v>9</v>
      </c>
      <c r="C47" s="12">
        <f>+SUM(C44:C46)</f>
        <v>109540</v>
      </c>
      <c r="D47" s="86">
        <f ca="1">+SUM(D44:D46)</f>
        <v>107580</v>
      </c>
      <c r="E47" s="12">
        <f ca="1">SUM(E44:E46)</f>
        <v>-1960</v>
      </c>
      <c r="F47" s="13">
        <f ca="1">IF(E47=0,0,IF(C47=0,1,E47/C47))</f>
        <v>-1.7893007120686508E-2</v>
      </c>
      <c r="G47" s="12">
        <f>SUM(G44:G46)</f>
        <v>109540</v>
      </c>
      <c r="H47" s="86">
        <f ca="1">SUM(H44:H46)</f>
        <v>107580</v>
      </c>
      <c r="I47" s="12">
        <f ca="1">SUM(I44:I46)</f>
        <v>-1960</v>
      </c>
      <c r="J47" s="13">
        <f ca="1">IF(I47=0,0,IF(G47=0,1,I47/G47))</f>
        <v>-1.7893007120686508E-2</v>
      </c>
      <c r="K47" s="12">
        <f>+SUM(K44:K46)</f>
        <v>107234</v>
      </c>
      <c r="L47" s="86">
        <f ca="1">+SUM(L44:L46)</f>
        <v>105119</v>
      </c>
      <c r="M47" s="12">
        <f ca="1">SUM(M44:M46)</f>
        <v>-2115</v>
      </c>
      <c r="N47" s="13">
        <f ca="1">IF(M47=0,0,IF(K47=0,1,M47/K47))</f>
        <v>-1.9723222112389728E-2</v>
      </c>
      <c r="O47" s="12">
        <f>SUM(O44:O46)</f>
        <v>216774</v>
      </c>
      <c r="P47" s="86">
        <f ca="1">SUM(P44:P46)</f>
        <v>212699</v>
      </c>
      <c r="Q47" s="12">
        <f ca="1">SUM(Q44:Q46)</f>
        <v>-4075</v>
      </c>
      <c r="R47" s="13">
        <f ca="1">IF(Q47=0,0,IF(O47=0,1,Q47/O47))</f>
        <v>-1.8798379879505844E-2</v>
      </c>
      <c r="S47" s="12">
        <f>+SUM(S44:S46)</f>
        <v>147880</v>
      </c>
      <c r="T47" s="86">
        <f ca="1">+SUM(T44:T46)</f>
        <v>141407</v>
      </c>
      <c r="U47" s="12">
        <f ca="1">SUM(U44:U46)</f>
        <v>-6473</v>
      </c>
      <c r="V47" s="13">
        <f ca="1">IF(U47=0,0,IF(S47=0,1,U47/S47))</f>
        <v>-4.377197727887476E-2</v>
      </c>
      <c r="W47" s="12">
        <f>SUM(W44:W46)</f>
        <v>364654</v>
      </c>
      <c r="X47" s="86">
        <f ca="1">SUM(X44:X46)</f>
        <v>354106</v>
      </c>
      <c r="Y47" s="12">
        <f ca="1">SUM(Y44:Y46)</f>
        <v>-10548</v>
      </c>
      <c r="Z47" s="13">
        <f ca="1">IF(Y47=0,0,IF(W47=0,1,Y47/W47))</f>
        <v>-2.8926050447821771E-2</v>
      </c>
      <c r="AA47" s="12">
        <f>+SUM(AA44:AA46)</f>
        <v>160370</v>
      </c>
      <c r="AB47" s="86">
        <f ca="1">+SUM(AB44:AB46)</f>
        <v>159181</v>
      </c>
      <c r="AC47" s="12">
        <f ca="1">SUM(AC44:AC46)</f>
        <v>-1189</v>
      </c>
      <c r="AD47" s="13">
        <f ca="1">IF(AC47=0,0,IF(AA47=0,1,AC47/AA47))</f>
        <v>-7.4141048824593126E-3</v>
      </c>
      <c r="AE47" s="12">
        <f>SUM(AE44:AE46)</f>
        <v>525024</v>
      </c>
      <c r="AF47" s="86">
        <f ca="1">SUM(AF44:AF46)</f>
        <v>513287</v>
      </c>
      <c r="AG47" s="12">
        <f ca="1">SUM(AG44:AG46)</f>
        <v>-11737</v>
      </c>
      <c r="AH47" s="13">
        <f ca="1">IF(AG47=0,0,IF(AE47=0,1,AG47/AE47))</f>
        <v>-2.2355168525629306E-2</v>
      </c>
      <c r="AI47" s="12">
        <f>+SUM(AI44:AI46)</f>
        <v>181018</v>
      </c>
      <c r="AJ47" s="86">
        <f ca="1">+SUM(AJ44:AJ46)</f>
        <v>178166</v>
      </c>
      <c r="AK47" s="12">
        <f ca="1">SUM(AK44:AK46)</f>
        <v>-2852</v>
      </c>
      <c r="AL47" s="13">
        <f ca="1">IF(AK47=0,0,IF(AI47=0,1,AK47/AI47))</f>
        <v>-1.5755339248030582E-2</v>
      </c>
      <c r="AM47" s="12">
        <f>SUM(AM44:AM46)</f>
        <v>706042</v>
      </c>
      <c r="AN47" s="86">
        <f ca="1">SUM(AN44:AN46)</f>
        <v>691453</v>
      </c>
      <c r="AO47" s="12">
        <f ca="1">SUM(AO44:AO46)</f>
        <v>-14589</v>
      </c>
      <c r="AP47" s="13">
        <f ca="1">IF(AO47=0,0,IF(AM47=0,1,AO47/AM47))</f>
        <v>-2.0663076700819499E-2</v>
      </c>
      <c r="AQ47" s="12">
        <f>+SUM(AQ44:AQ46)</f>
        <v>193012</v>
      </c>
      <c r="AR47" s="86">
        <f ca="1">+SUM(AR44:AR46)</f>
        <v>192217</v>
      </c>
      <c r="AS47" s="12">
        <f ca="1">SUM(AS44:AS46)</f>
        <v>-795</v>
      </c>
      <c r="AT47" s="13">
        <f ca="1">IF(AS47=0,0,IF(AQ47=0,1,AS47/AQ47))</f>
        <v>-4.1189148861210702E-3</v>
      </c>
      <c r="AU47" s="12">
        <f>SUM(AU44:AU46)</f>
        <v>899054</v>
      </c>
      <c r="AV47" s="86">
        <f ca="1">SUM(AV44:AV46)</f>
        <v>883670</v>
      </c>
      <c r="AW47" s="12">
        <f ca="1">SUM(AW44:AW46)</f>
        <v>-15384</v>
      </c>
      <c r="AX47" s="13">
        <f ca="1">IF(AW47=0,0,IF(AU47=0,1,AW47/AU47))</f>
        <v>-1.7111319231102914E-2</v>
      </c>
      <c r="AY47" s="12">
        <f>+SUM(AY44:AY46)</f>
        <v>271298</v>
      </c>
      <c r="AZ47" s="86">
        <f ca="1">+SUM(AZ44:AZ46)</f>
        <v>272086</v>
      </c>
      <c r="BA47" s="12">
        <f ca="1">SUM(BA44:BA46)</f>
        <v>788</v>
      </c>
      <c r="BB47" s="13">
        <f ca="1">IF(BA47=0,0,IF(AY47=0,1,BA47/AY47))</f>
        <v>2.904555138629846E-3</v>
      </c>
      <c r="BC47" s="12">
        <f>SUM(BC44:BC46)</f>
        <v>1170352</v>
      </c>
      <c r="BD47" s="86">
        <f ca="1">SUM(BD44:BD46)</f>
        <v>1155756</v>
      </c>
      <c r="BE47" s="12">
        <f ca="1">SUM(BE44:BE46)</f>
        <v>-14596</v>
      </c>
      <c r="BF47" s="13">
        <f ca="1">IF(BE47=0,0,IF(BC47=0,1,BE47/BC47))</f>
        <v>-1.2471461577371595E-2</v>
      </c>
      <c r="BG47" s="12">
        <f>+SUM(BG44:BG46)</f>
        <v>270688</v>
      </c>
      <c r="BH47" s="86">
        <f ca="1">+SUM(BH44:BH46)</f>
        <v>268414</v>
      </c>
      <c r="BI47" s="12">
        <f ca="1">SUM(BI44:BI46)</f>
        <v>-2274</v>
      </c>
      <c r="BJ47" s="13">
        <f ca="1">IF(BI47=0,0,IF(BG47=0,1,BI47/BG47))</f>
        <v>-8.4008156992552308E-3</v>
      </c>
      <c r="BK47" s="12">
        <f>SUM(BK44:BK46)</f>
        <v>1441040</v>
      </c>
      <c r="BL47" s="86">
        <f ca="1">SUM(BL44:BL46)</f>
        <v>1424170</v>
      </c>
      <c r="BM47" s="12">
        <f ca="1">SUM(BM44:BM46)</f>
        <v>-16870</v>
      </c>
      <c r="BN47" s="13">
        <f ca="1">IF(BM47=0,0,IF(BK47=0,1,BM47/BK47))</f>
        <v>-1.1706822850163771E-2</v>
      </c>
      <c r="BO47" s="12">
        <f>+SUM(BO44:BO46)</f>
        <v>191036</v>
      </c>
      <c r="BP47" s="86">
        <f ca="1">+SUM(BP44:BP46)</f>
        <v>190412</v>
      </c>
      <c r="BQ47" s="12">
        <f ca="1">SUM(BQ44:BQ46)</f>
        <v>-624</v>
      </c>
      <c r="BR47" s="13">
        <f ca="1">IF(BQ47=0,0,IF(BO47=0,1,BQ47/BO47))</f>
        <v>-3.2664000502523084E-3</v>
      </c>
      <c r="BS47" s="12">
        <f>SUM(BS44:BS46)</f>
        <v>1632076</v>
      </c>
      <c r="BT47" s="86">
        <f ca="1">SUM(BT44:BT46)</f>
        <v>1614582</v>
      </c>
      <c r="BU47" s="12">
        <f ca="1">SUM(BU44:BU46)</f>
        <v>-17494</v>
      </c>
      <c r="BV47" s="13">
        <f ca="1">IF(BU47=0,0,IF(BS47=0,1,BU47/BS47))</f>
        <v>-1.0718863582333175E-2</v>
      </c>
      <c r="BW47" s="12">
        <f>+SUM(BW44:BW46)</f>
        <v>169549</v>
      </c>
      <c r="BX47" s="86">
        <f ca="1">+SUM(BX44:BX46)</f>
        <v>167988</v>
      </c>
      <c r="BY47" s="12">
        <f ca="1">SUM(BY44:BY46)</f>
        <v>-1561</v>
      </c>
      <c r="BZ47" s="13">
        <f ca="1">IF(BY47=0,0,IF(BW47=0,1,BY47/BW47))</f>
        <v>-9.2067779815864434E-3</v>
      </c>
      <c r="CA47" s="12">
        <f>SUM(CA44:CA46)</f>
        <v>1801625</v>
      </c>
      <c r="CB47" s="86">
        <f ca="1">SUM(CB44:CB46)</f>
        <v>1782570</v>
      </c>
      <c r="CC47" s="12">
        <f ca="1">SUM(CC44:CC46)</f>
        <v>-19055</v>
      </c>
      <c r="CD47" s="13">
        <f ca="1">IF(CC47=0,0,IF(CA47=0,1,CC47/CA47))</f>
        <v>-1.0576562825227226E-2</v>
      </c>
      <c r="CE47" s="12">
        <f>+SUM(CE44:CE46)</f>
        <v>149872</v>
      </c>
      <c r="CF47" s="86">
        <f ca="1">+SUM(CF44:CF46)</f>
        <v>151685</v>
      </c>
      <c r="CG47" s="12">
        <f ca="1">SUM(CG44:CG46)</f>
        <v>1813</v>
      </c>
      <c r="CH47" s="13">
        <f ca="1">IF(CG47=0,0,IF(CE47=0,1,CG47/CE47))</f>
        <v>1.2096989430981104E-2</v>
      </c>
      <c r="CI47" s="12">
        <f>SUM(CI44:CI46)</f>
        <v>1951497</v>
      </c>
      <c r="CJ47" s="86">
        <f ca="1">SUM(CJ44:CJ46)</f>
        <v>1934255</v>
      </c>
      <c r="CK47" s="12">
        <f ca="1">SUM(CK44:CK46)</f>
        <v>-17242</v>
      </c>
      <c r="CL47" s="13">
        <f ca="1">IF(CK47=0,0,IF(CI47=0,1,CK47/CI47))</f>
        <v>-8.8352685143763994E-3</v>
      </c>
      <c r="CM47" s="12">
        <f>+SUM(CM44:CM46)</f>
        <v>126375</v>
      </c>
      <c r="CN47" s="86">
        <f ca="1">+SUM(CN44:CN46)</f>
        <v>130910</v>
      </c>
      <c r="CO47" s="12">
        <f ca="1">SUM(CO44:CO46)</f>
        <v>4535</v>
      </c>
      <c r="CP47" s="13">
        <f ca="1">IF(CO47=0,0,IF(CM47=0,1,CO47/CM47))</f>
        <v>3.5885262116716124E-2</v>
      </c>
      <c r="CQ47" s="12">
        <f>SUM(CQ44:CQ46)</f>
        <v>2077872</v>
      </c>
      <c r="CR47" s="86">
        <f ca="1">SUM(CR44:CR46)</f>
        <v>2065165</v>
      </c>
      <c r="CS47" s="12">
        <f ca="1">SUM(CS44:CS46)</f>
        <v>-12707</v>
      </c>
      <c r="CT47" s="13">
        <f ca="1">IF(CS47=0,0,IF(CQ47=0,1,CS47/CQ47))</f>
        <v>-6.1153911309262555E-3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161021</v>
      </c>
      <c r="D49" s="73">
        <f ca="1">OFFSET(CZ49,0,14,1,1)</f>
        <v>174190</v>
      </c>
      <c r="E49" s="18">
        <f ca="1">SUM(D49-C49)</f>
        <v>13169</v>
      </c>
      <c r="F49" s="19">
        <f ca="1">IF(E49=0,0,IF(C49=0,1,E49/C49))</f>
        <v>8.1784363530222767E-2</v>
      </c>
      <c r="G49" s="18">
        <f>SUMIF($C$6:F$6,G$5,$C49:F49)</f>
        <v>161021</v>
      </c>
      <c r="H49" s="73">
        <f ca="1">SUMIF($C$6:G$6,H$5,$C49:G49)</f>
        <v>174190</v>
      </c>
      <c r="I49" s="18">
        <f ca="1">SUM(H49-G49)</f>
        <v>13169</v>
      </c>
      <c r="J49" s="19">
        <f ca="1">IF(I49=0,0,IF(G49=0,1,I49/G49))</f>
        <v>8.1784363530222767E-2</v>
      </c>
      <c r="K49" s="18">
        <f>+DA49</f>
        <v>148601</v>
      </c>
      <c r="L49" s="73">
        <f ca="1">OFFSET(DA49,0,14,1,1)</f>
        <v>168345</v>
      </c>
      <c r="M49" s="18">
        <f ca="1">SUM(L49-K49)</f>
        <v>19744</v>
      </c>
      <c r="N49" s="19">
        <f ca="1">IF(M49=0,0,IF(K49=0,1,M49/K49))</f>
        <v>0.13286586227548941</v>
      </c>
      <c r="O49" s="18">
        <f>SUMIF($C$6:N$6,O$5,$C49:N49)</f>
        <v>309622</v>
      </c>
      <c r="P49" s="73">
        <f ca="1">SUMIF($C$6:O$6,P$5,$C49:O49)</f>
        <v>342535</v>
      </c>
      <c r="Q49" s="18">
        <f ca="1">SUM(P49-O49)</f>
        <v>32913</v>
      </c>
      <c r="R49" s="19">
        <f ca="1">IF(Q49=0,0,IF(O49=0,1,Q49/O49))</f>
        <v>0.10630058587568067</v>
      </c>
      <c r="S49" s="18">
        <f>+DB49</f>
        <v>207494</v>
      </c>
      <c r="T49" s="73">
        <f ca="1">OFFSET(DB49,0,14,1,1)</f>
        <v>227056</v>
      </c>
      <c r="U49" s="18">
        <f ca="1">SUM(T49-S49)</f>
        <v>19562</v>
      </c>
      <c r="V49" s="19">
        <f ca="1">IF(U49=0,0,IF(S49=0,1,U49/S49))</f>
        <v>9.427742488939439E-2</v>
      </c>
      <c r="W49" s="18">
        <f>SUMIF($C$6:V$6,W$5,$C49:V49)</f>
        <v>517116</v>
      </c>
      <c r="X49" s="73">
        <f ca="1">SUMIF($C$6:W$6,X$5,$C49:W49)</f>
        <v>569591</v>
      </c>
      <c r="Y49" s="18">
        <f ca="1">SUM(X49-W49)</f>
        <v>52475</v>
      </c>
      <c r="Z49" s="19">
        <f ca="1">IF(Y49=0,0,IF(W49=0,1,Y49/W49))</f>
        <v>0.10147626451318466</v>
      </c>
      <c r="AA49" s="18">
        <f>+DC49</f>
        <v>211568</v>
      </c>
      <c r="AB49" s="73">
        <f ca="1">OFFSET(DC49,0,14,1,1)</f>
        <v>249558</v>
      </c>
      <c r="AC49" s="18">
        <f ca="1">SUM(AB49-AA49)</f>
        <v>37990</v>
      </c>
      <c r="AD49" s="19">
        <f ca="1">IF(AC49=0,0,IF(AA49=0,1,AC49/AA49))</f>
        <v>0.1795640172426832</v>
      </c>
      <c r="AE49" s="18">
        <f>SUMIF($C$6:AD$6,AE$5,$C49:AD49)</f>
        <v>728684</v>
      </c>
      <c r="AF49" s="73">
        <f ca="1">SUMIF($C$6:AE$6,AF$5,$C49:AE49)</f>
        <v>819149</v>
      </c>
      <c r="AG49" s="18">
        <f ca="1">SUM(AF49-AE49)</f>
        <v>90465</v>
      </c>
      <c r="AH49" s="19">
        <f ca="1">IF(AG49=0,0,IF(AE49=0,1,AG49/AE49))</f>
        <v>0.12414846490385407</v>
      </c>
      <c r="AI49" s="18">
        <f>+DD49</f>
        <v>234004</v>
      </c>
      <c r="AJ49" s="73">
        <f ca="1">OFFSET(DD49,0,14,1,1)</f>
        <v>275114</v>
      </c>
      <c r="AK49" s="18">
        <f ca="1">SUM(AJ49-AI49)</f>
        <v>41110</v>
      </c>
      <c r="AL49" s="19">
        <f ca="1">IF(AK49=0,0,IF(AI49=0,1,AK49/AI49))</f>
        <v>0.17568075759388729</v>
      </c>
      <c r="AM49" s="18">
        <f>SUMIF($C$6:AL$6,AM$5,$C49:AL49)</f>
        <v>962688</v>
      </c>
      <c r="AN49" s="73">
        <f ca="1">SUMIF($C$6:AM$6,AN$5,$C49:AM49)</f>
        <v>1094263</v>
      </c>
      <c r="AO49" s="18">
        <f ca="1">SUM(AN49-AM49)</f>
        <v>131575</v>
      </c>
      <c r="AP49" s="19">
        <f ca="1">IF(AO49=0,0,IF(AM49=0,1,AO49/AM49))</f>
        <v>0.1366746027788858</v>
      </c>
      <c r="AQ49" s="18">
        <f>+DE49</f>
        <v>227914</v>
      </c>
      <c r="AR49" s="73">
        <f ca="1">OFFSET(DE49,0,14,1,1)</f>
        <v>271956</v>
      </c>
      <c r="AS49" s="18">
        <f ca="1">SUM(AR49-AQ49)</f>
        <v>44042</v>
      </c>
      <c r="AT49" s="19">
        <f ca="1">IF(AS49=0,0,IF(AQ49=0,1,AS49/AQ49))</f>
        <v>0.19323955527084777</v>
      </c>
      <c r="AU49" s="18">
        <f>SUMIF($C$6:AT$6,AU$5,$C49:AT49)</f>
        <v>1190602</v>
      </c>
      <c r="AV49" s="73">
        <f ca="1">SUMIF($C$6:AU$6,AV$5,$C49:AU49)</f>
        <v>1366219</v>
      </c>
      <c r="AW49" s="18">
        <f ca="1">SUM(AV49-AU49)</f>
        <v>175617</v>
      </c>
      <c r="AX49" s="19">
        <f ca="1">IF(AW49=0,0,IF(AU49=0,1,AW49/AU49))</f>
        <v>0.14750269191551837</v>
      </c>
      <c r="AY49" s="18">
        <f>+DF49</f>
        <v>290065</v>
      </c>
      <c r="AZ49" s="73">
        <f ca="1">OFFSET(DF49,0,14,1,1)</f>
        <v>326196</v>
      </c>
      <c r="BA49" s="18">
        <f ca="1">SUM(AZ49-AY49)</f>
        <v>36131</v>
      </c>
      <c r="BB49" s="19">
        <f ca="1">IF(BA49=0,0,IF(AY49=0,1,BA49/AY49))</f>
        <v>0.12456173616258424</v>
      </c>
      <c r="BC49" s="18">
        <f>SUMIF($C$6:BB$6,BC$5,$C49:BB49)</f>
        <v>1480667</v>
      </c>
      <c r="BD49" s="73">
        <f ca="1">SUMIF($C$6:BC$6,BD$5,$C49:BC49)</f>
        <v>1692415</v>
      </c>
      <c r="BE49" s="18">
        <f ca="1">SUM(BD49-BC49)</f>
        <v>211748</v>
      </c>
      <c r="BF49" s="19">
        <f ca="1">IF(BE49=0,0,IF(BC49=0,1,BE49/BC49))</f>
        <v>0.1430085225104632</v>
      </c>
      <c r="BG49" s="18">
        <f>+DG49</f>
        <v>306040</v>
      </c>
      <c r="BH49" s="73">
        <f ca="1">OFFSET(DG49,0,14,1,1)</f>
        <v>330528</v>
      </c>
      <c r="BI49" s="18">
        <f ca="1">SUM(BH49-BG49)</f>
        <v>24488</v>
      </c>
      <c r="BJ49" s="19">
        <f ca="1">IF(BI49=0,0,IF(BG49=0,1,BI49/BG49))</f>
        <v>8.0015684224284414E-2</v>
      </c>
      <c r="BK49" s="18">
        <f>SUMIF($C$6:BJ$6,BK$5,$C49:BJ49)</f>
        <v>1786707</v>
      </c>
      <c r="BL49" s="73">
        <f ca="1">SUMIF($C$6:BK$6,BL$5,$C49:BK49)</f>
        <v>2022943</v>
      </c>
      <c r="BM49" s="18">
        <f ca="1">SUM(BL49-BK49)</f>
        <v>236236</v>
      </c>
      <c r="BN49" s="19">
        <f ca="1">IF(BM49=0,0,IF(BK49=0,1,BM49/BK49))</f>
        <v>0.13221865700419821</v>
      </c>
      <c r="BO49" s="18">
        <f>+DH49</f>
        <v>238963</v>
      </c>
      <c r="BP49" s="73">
        <f ca="1">OFFSET(DH49,0,14,1,1)</f>
        <v>279442</v>
      </c>
      <c r="BQ49" s="18">
        <f ca="1">SUM(BP49-BO49)</f>
        <v>40479</v>
      </c>
      <c r="BR49" s="19">
        <f ca="1">IF(BQ49=0,0,IF(BO49=0,1,BQ49/BO49))</f>
        <v>0.16939442507835942</v>
      </c>
      <c r="BS49" s="18">
        <f>SUMIF($C$6:BR$6,BS$5,$C49:BR49)</f>
        <v>2025670</v>
      </c>
      <c r="BT49" s="73">
        <f ca="1">SUMIF($C$6:BS$6,BT$5,$C49:BS49)</f>
        <v>2302385</v>
      </c>
      <c r="BU49" s="18">
        <f ca="1">SUM(BT49-BS49)</f>
        <v>276715</v>
      </c>
      <c r="BV49" s="19">
        <f ca="1">IF(BU49=0,0,IF(BS49=0,1,BU49/BS49))</f>
        <v>0.13660418528190674</v>
      </c>
      <c r="BW49" s="18">
        <f>+DI49</f>
        <v>231416</v>
      </c>
      <c r="BX49" s="73">
        <f ca="1">OFFSET(DI49,0,14,1,1)</f>
        <v>271596</v>
      </c>
      <c r="BY49" s="18">
        <f ca="1">SUM(BX49-BW49)</f>
        <v>40180</v>
      </c>
      <c r="BZ49" s="19">
        <f ca="1">IF(BY49=0,0,IF(BW49=0,1,BY49/BW49))</f>
        <v>0.1736267155252878</v>
      </c>
      <c r="CA49" s="18">
        <f>SUMIF($C$6:BZ$6,CA$5,$C49:BZ49)</f>
        <v>2257086</v>
      </c>
      <c r="CB49" s="73">
        <f ca="1">SUMIF($C$6:CA$6,CB$5,$C49:CA49)</f>
        <v>2573981</v>
      </c>
      <c r="CC49" s="18">
        <f ca="1">SUM(CB49-CA49)</f>
        <v>316895</v>
      </c>
      <c r="CD49" s="19">
        <f ca="1">IF(CC49=0,0,IF(CA49=0,1,CC49/CA49))</f>
        <v>0.14040005564697136</v>
      </c>
      <c r="CE49" s="18">
        <f>+DJ49</f>
        <v>237569</v>
      </c>
      <c r="CF49" s="73">
        <f ca="1">OFFSET(DJ49,0,14,1,1)</f>
        <v>258229</v>
      </c>
      <c r="CG49" s="18">
        <f ca="1">SUM(CF49-CE49)</f>
        <v>20660</v>
      </c>
      <c r="CH49" s="19">
        <f ca="1">IF(CG49=0,0,IF(CE49=0,1,CG49/CE49))</f>
        <v>8.6964208293169559E-2</v>
      </c>
      <c r="CI49" s="18">
        <f>SUMIF($C$6:CH$6,CI$5,$C49:CH49)</f>
        <v>2494655</v>
      </c>
      <c r="CJ49" s="73">
        <f ca="1">SUMIF($C$6:CI$6,CJ$5,$C49:CI49)</f>
        <v>2832210</v>
      </c>
      <c r="CK49" s="18">
        <f ca="1">SUM(CJ49-CI49)</f>
        <v>337555</v>
      </c>
      <c r="CL49" s="19">
        <f ca="1">IF(CK49=0,0,IF(CI49=0,1,CK49/CI49))</f>
        <v>0.13531129554988566</v>
      </c>
      <c r="CM49" s="18">
        <f>+DK49</f>
        <v>220426</v>
      </c>
      <c r="CN49" s="73">
        <f ca="1">OFFSET(DK49,0,14,1,1)</f>
        <v>259724</v>
      </c>
      <c r="CO49" s="18">
        <f ca="1">SUM(CN49-CM49)</f>
        <v>39298</v>
      </c>
      <c r="CP49" s="19">
        <f ca="1">IF(CO49=0,0,IF(CM49=0,1,CO49/CM49))</f>
        <v>0.17828205384119841</v>
      </c>
      <c r="CQ49" s="18">
        <f>SUMIF($C$6:CP$6,CQ$5,$C49:CP49)</f>
        <v>2715081</v>
      </c>
      <c r="CR49" s="73">
        <f ca="1">SUMIF($C$6:CQ$6,CR$5,$C49:CQ49)</f>
        <v>3091934</v>
      </c>
      <c r="CS49" s="18">
        <f ca="1">SUM(CR49-CQ49)</f>
        <v>376853</v>
      </c>
      <c r="CT49" s="19">
        <f ca="1">IF(CS49=0,0,IF(CQ49=0,1,CS49/CQ49))</f>
        <v>0.13879991057357036</v>
      </c>
      <c r="CW49" t="s">
        <v>12</v>
      </c>
      <c r="CX49" t="s">
        <v>6</v>
      </c>
      <c r="CZ49" s="74">
        <f>SUMIF(LQB!$A$93:$A$98,'2010-2011'!CZ$7,LQB!D$93:D$98)</f>
        <v>161021</v>
      </c>
      <c r="DA49" s="74">
        <f>SUMIF(LQB!$A$93:$A$98,'2010-2011'!DA$7,LQB!E$93:E$98)</f>
        <v>148601</v>
      </c>
      <c r="DB49" s="74">
        <f>SUMIF(LQB!$A$93:$A$98,'2010-2011'!DB$7,LQB!F$93:F$98)</f>
        <v>207494</v>
      </c>
      <c r="DC49" s="74">
        <f>SUMIF(LQB!$A$93:$A$98,'2010-2011'!DC$7,LQB!G$93:G$98)</f>
        <v>211568</v>
      </c>
      <c r="DD49" s="74">
        <f>SUMIF(LQB!$A$93:$A$98,'2010-2011'!DD$7,LQB!H$93:H$98)</f>
        <v>234004</v>
      </c>
      <c r="DE49" s="74">
        <f>SUMIF(LQB!$A$93:$A$98,'2010-2011'!DE$7,LQB!I$93:I$98)</f>
        <v>227914</v>
      </c>
      <c r="DF49" s="74">
        <f>SUMIF(LQB!$A$93:$A$98,'2010-2011'!DF$7,LQB!J$93:J$98)</f>
        <v>290065</v>
      </c>
      <c r="DG49" s="74">
        <f>SUMIF(LQB!$A$93:$A$98,'2010-2011'!DG$7,LQB!K$93:K$98)</f>
        <v>306040</v>
      </c>
      <c r="DH49" s="74">
        <f>SUMIF(LQB!$A$93:$A$98,'2010-2011'!DH$7,LQB!L$93:L$98)</f>
        <v>238963</v>
      </c>
      <c r="DI49" s="74">
        <f>SUMIF(LQB!$A$93:$A$98,'2010-2011'!DI$7,LQB!M$93:M$98)</f>
        <v>231416</v>
      </c>
      <c r="DJ49" s="74">
        <f>SUMIF(LQB!$A$93:$A$98,'2010-2011'!DJ$7,LQB!N$93:N$98)</f>
        <v>237569</v>
      </c>
      <c r="DK49" s="74">
        <f>SUMIF(LQB!$A$93:$A$98,'2010-2011'!DK$7,LQB!O$93:O$98)</f>
        <v>220426</v>
      </c>
      <c r="DN49" s="74">
        <f>SUMIF(LQB!$A$93:$A$98,'2010-2011'!DN$7,LQB!D$93:D$98)</f>
        <v>174190</v>
      </c>
      <c r="DO49" s="74">
        <f>SUMIF(LQB!$A$93:$A$98,'2010-2011'!DO$7,LQB!E$93:E$98)</f>
        <v>168345</v>
      </c>
      <c r="DP49" s="74">
        <f>SUMIF(LQB!$A$93:$A$98,'2010-2011'!DP$7,LQB!F$93:F$98)</f>
        <v>227056</v>
      </c>
      <c r="DQ49" s="74">
        <f>SUMIF(LQB!$A$93:$A$98,'2010-2011'!DQ$7,LQB!G$93:G$98)</f>
        <v>249558</v>
      </c>
      <c r="DR49" s="74">
        <f>SUMIF(LQB!$A$93:$A$98,'2010-2011'!DR$7,LQB!H$93:H$98)</f>
        <v>275114</v>
      </c>
      <c r="DS49" s="74">
        <f>SUMIF(LQB!$A$93:$A$98,'2010-2011'!DS$7,LQB!I$93:I$98)</f>
        <v>271956</v>
      </c>
      <c r="DT49" s="74">
        <f>SUMIF(LQB!$A$93:$A$98,'2010-2011'!DT$7,LQB!J$93:J$98)</f>
        <v>326196</v>
      </c>
      <c r="DU49" s="74">
        <f>SUMIF(LQB!$A$93:$A$98,'2010-2011'!DU$7,LQB!K$93:K$98)</f>
        <v>330528</v>
      </c>
      <c r="DV49" s="74">
        <f>SUMIF(LQB!$A$93:$A$98,'2010-2011'!DV$7,LQB!L$93:L$98)</f>
        <v>279442</v>
      </c>
      <c r="DW49" s="74">
        <f>SUMIF(LQB!$A$93:$A$98,'2010-2011'!DW$7,LQB!M$93:M$98)</f>
        <v>271596</v>
      </c>
      <c r="DX49" s="74">
        <f>SUMIF(LQB!$A$93:$A$98,'2010-2011'!DX$7,LQB!N$93:N$98)</f>
        <v>258229</v>
      </c>
      <c r="DY49" s="74">
        <f>SUMIF(LQB!$A$93:$A$98,'2010-2011'!DY$7,LQB!O$93:O$98)</f>
        <v>259724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52352</v>
      </c>
      <c r="D50" s="73">
        <f ca="1">OFFSET(CZ50,0,14,1,1)</f>
        <v>53102</v>
      </c>
      <c r="E50" s="18">
        <f ca="1">SUM(D50-C50)</f>
        <v>750</v>
      </c>
      <c r="F50" s="19">
        <f ca="1">IF(E50=0,0,IF(C50=0,1,E50/C50))</f>
        <v>1.4326100244498777E-2</v>
      </c>
      <c r="G50" s="18">
        <f>SUMIF($C$6:F$6,G$5,$C50:F50)</f>
        <v>52352</v>
      </c>
      <c r="H50" s="73">
        <f ca="1">SUMIF($C$6:G$6,H$5,$C50:G50)</f>
        <v>53102</v>
      </c>
      <c r="I50" s="18">
        <f ca="1">SUM(H50-G50)</f>
        <v>750</v>
      </c>
      <c r="J50" s="19">
        <f ca="1">IF(I50=0,0,IF(G50=0,1,I50/G50))</f>
        <v>1.4326100244498777E-2</v>
      </c>
      <c r="K50" s="18">
        <f>+DA50</f>
        <v>51160</v>
      </c>
      <c r="L50" s="73">
        <f ca="1">OFFSET(DA50,0,14,1,1)</f>
        <v>51540</v>
      </c>
      <c r="M50" s="18">
        <f ca="1">SUM(L50-K50)</f>
        <v>380</v>
      </c>
      <c r="N50" s="19">
        <f ca="1">IF(M50=0,0,IF(K50=0,1,M50/K50))</f>
        <v>7.4276778733385462E-3</v>
      </c>
      <c r="O50" s="18">
        <f>SUMIF($C$6:N$6,O$5,$C50:N50)</f>
        <v>103512</v>
      </c>
      <c r="P50" s="73">
        <f ca="1">SUMIF($C$6:O$6,P$5,$C50:O50)</f>
        <v>104642</v>
      </c>
      <c r="Q50" s="18">
        <f ca="1">SUM(P50-O50)</f>
        <v>1130</v>
      </c>
      <c r="R50" s="19">
        <f ca="1">IF(Q50=0,0,IF(O50=0,1,Q50/O50))</f>
        <v>1.0916608702372672E-2</v>
      </c>
      <c r="S50" s="18">
        <f>+DB50</f>
        <v>60796</v>
      </c>
      <c r="T50" s="73">
        <f ca="1">OFFSET(DB50,0,14,1,1)</f>
        <v>62818</v>
      </c>
      <c r="U50" s="18">
        <f ca="1">SUM(T50-S50)</f>
        <v>2022</v>
      </c>
      <c r="V50" s="19">
        <f ca="1">IF(U50=0,0,IF(S50=0,1,U50/S50))</f>
        <v>3.3258767024146325E-2</v>
      </c>
      <c r="W50" s="18">
        <f>SUMIF($C$6:V$6,W$5,$C50:V50)</f>
        <v>164308</v>
      </c>
      <c r="X50" s="73">
        <f ca="1">SUMIF($C$6:W$6,X$5,$C50:W50)</f>
        <v>167460</v>
      </c>
      <c r="Y50" s="18">
        <f ca="1">SUM(X50-W50)</f>
        <v>3152</v>
      </c>
      <c r="Z50" s="19">
        <f ca="1">IF(Y50=0,0,IF(W50=0,1,Y50/W50))</f>
        <v>1.918348467512233E-2</v>
      </c>
      <c r="AA50" s="18">
        <f>+DC50</f>
        <v>58990</v>
      </c>
      <c r="AB50" s="73">
        <f ca="1">OFFSET(DC50,0,14,1,1)</f>
        <v>58094</v>
      </c>
      <c r="AC50" s="18">
        <f ca="1">SUM(AB50-AA50)</f>
        <v>-896</v>
      </c>
      <c r="AD50" s="19">
        <f ca="1">IF(AC50=0,0,IF(AA50=0,1,AC50/AA50))</f>
        <v>-1.5189015087302932E-2</v>
      </c>
      <c r="AE50" s="18">
        <f>SUMIF($C$6:AD$6,AE$5,$C50:AD50)</f>
        <v>223298</v>
      </c>
      <c r="AF50" s="73">
        <f ca="1">SUMIF($C$6:AE$6,AF$5,$C50:AE50)</f>
        <v>225554</v>
      </c>
      <c r="AG50" s="18">
        <f ca="1">SUM(AF50-AE50)</f>
        <v>2256</v>
      </c>
      <c r="AH50" s="19">
        <f ca="1">IF(AG50=0,0,IF(AE50=0,1,AG50/AE50))</f>
        <v>1.0103090936775071E-2</v>
      </c>
      <c r="AI50" s="18">
        <f>+DD50</f>
        <v>58636</v>
      </c>
      <c r="AJ50" s="73">
        <f ca="1">OFFSET(DD50,0,14,1,1)</f>
        <v>61204</v>
      </c>
      <c r="AK50" s="18">
        <f ca="1">SUM(AJ50-AI50)</f>
        <v>2568</v>
      </c>
      <c r="AL50" s="19">
        <f ca="1">IF(AK50=0,0,IF(AI50=0,1,AK50/AI50))</f>
        <v>4.3795620437956206E-2</v>
      </c>
      <c r="AM50" s="18">
        <f>SUMIF($C$6:AL$6,AM$5,$C50:AL50)</f>
        <v>281934</v>
      </c>
      <c r="AN50" s="73">
        <f ca="1">SUMIF($C$6:AM$6,AN$5,$C50:AM50)</f>
        <v>286758</v>
      </c>
      <c r="AO50" s="18">
        <f ca="1">SUM(AN50-AM50)</f>
        <v>4824</v>
      </c>
      <c r="AP50" s="19">
        <f ca="1">IF(AO50=0,0,IF(AM50=0,1,AO50/AM50))</f>
        <v>1.7110387537508778E-2</v>
      </c>
      <c r="AQ50" s="18">
        <f>+DE50</f>
        <v>60534</v>
      </c>
      <c r="AR50" s="73">
        <f ca="1">OFFSET(DE50,0,14,1,1)</f>
        <v>63116</v>
      </c>
      <c r="AS50" s="18">
        <f ca="1">SUM(AR50-AQ50)</f>
        <v>2582</v>
      </c>
      <c r="AT50" s="19">
        <f ca="1">IF(AS50=0,0,IF(AQ50=0,1,AS50/AQ50))</f>
        <v>4.2653715267452999E-2</v>
      </c>
      <c r="AU50" s="18">
        <f>SUMIF($C$6:AT$6,AU$5,$C50:AT50)</f>
        <v>342468</v>
      </c>
      <c r="AV50" s="73">
        <f ca="1">SUMIF($C$6:AU$6,AV$5,$C50:AU50)</f>
        <v>349874</v>
      </c>
      <c r="AW50" s="18">
        <f ca="1">SUM(AV50-AU50)</f>
        <v>7406</v>
      </c>
      <c r="AX50" s="19">
        <f ca="1">IF(AW50=0,0,IF(AU50=0,1,AW50/AU50))</f>
        <v>2.1625378137519417E-2</v>
      </c>
      <c r="AY50" s="18">
        <f>+DF50</f>
        <v>55412</v>
      </c>
      <c r="AZ50" s="73">
        <f ca="1">OFFSET(DF50,0,14,1,1)</f>
        <v>55942</v>
      </c>
      <c r="BA50" s="18">
        <f ca="1">SUM(AZ50-AY50)</f>
        <v>530</v>
      </c>
      <c r="BB50" s="19">
        <f ca="1">IF(BA50=0,0,IF(AY50=0,1,BA50/AY50))</f>
        <v>9.5647152241391756E-3</v>
      </c>
      <c r="BC50" s="18">
        <f>SUMIF($C$6:BB$6,BC$5,$C50:BB50)</f>
        <v>397880</v>
      </c>
      <c r="BD50" s="73">
        <f ca="1">SUMIF($C$6:BC$6,BD$5,$C50:BC50)</f>
        <v>405816</v>
      </c>
      <c r="BE50" s="18">
        <f ca="1">SUM(BD50-BC50)</f>
        <v>7936</v>
      </c>
      <c r="BF50" s="19">
        <f ca="1">IF(BE50=0,0,IF(BC50=0,1,BE50/BC50))</f>
        <v>1.9945712275057807E-2</v>
      </c>
      <c r="BG50" s="18">
        <f>+DG50</f>
        <v>56542</v>
      </c>
      <c r="BH50" s="73">
        <f ca="1">OFFSET(DG50,0,14,1,1)</f>
        <v>61406</v>
      </c>
      <c r="BI50" s="18">
        <f ca="1">SUM(BH50-BG50)</f>
        <v>4864</v>
      </c>
      <c r="BJ50" s="19">
        <f ca="1">IF(BI50=0,0,IF(BG50=0,1,BI50/BG50))</f>
        <v>8.6024548123518799E-2</v>
      </c>
      <c r="BK50" s="18">
        <f>SUMIF($C$6:BJ$6,BK$5,$C50:BJ50)</f>
        <v>454422</v>
      </c>
      <c r="BL50" s="73">
        <f ca="1">SUMIF($C$6:BK$6,BL$5,$C50:BK50)</f>
        <v>467222</v>
      </c>
      <c r="BM50" s="18">
        <f ca="1">SUM(BL50-BK50)</f>
        <v>12800</v>
      </c>
      <c r="BN50" s="19">
        <f ca="1">IF(BM50=0,0,IF(BK50=0,1,BM50/BK50))</f>
        <v>2.8167650333830667E-2</v>
      </c>
      <c r="BO50" s="18">
        <f>+DH50</f>
        <v>57632</v>
      </c>
      <c r="BP50" s="73">
        <f ca="1">OFFSET(DH50,0,14,1,1)</f>
        <v>60628</v>
      </c>
      <c r="BQ50" s="18">
        <f ca="1">SUM(BP50-BO50)</f>
        <v>2996</v>
      </c>
      <c r="BR50" s="19">
        <f ca="1">IF(BQ50=0,0,IF(BO50=0,1,BQ50/BO50))</f>
        <v>5.1985008328706277E-2</v>
      </c>
      <c r="BS50" s="18">
        <f>SUMIF($C$6:BR$6,BS$5,$C50:BR50)</f>
        <v>512054</v>
      </c>
      <c r="BT50" s="73">
        <f ca="1">SUMIF($C$6:BS$6,BT$5,$C50:BS50)</f>
        <v>527850</v>
      </c>
      <c r="BU50" s="18">
        <f ca="1">SUM(BT50-BS50)</f>
        <v>15796</v>
      </c>
      <c r="BV50" s="19">
        <f ca="1">IF(BU50=0,0,IF(BS50=0,1,BU50/BS50))</f>
        <v>3.0848308967413592E-2</v>
      </c>
      <c r="BW50" s="18">
        <f>+DI50</f>
        <v>57042</v>
      </c>
      <c r="BX50" s="73">
        <f ca="1">OFFSET(DI50,0,14,1,1)</f>
        <v>58528</v>
      </c>
      <c r="BY50" s="18">
        <f ca="1">SUM(BX50-BW50)</f>
        <v>1486</v>
      </c>
      <c r="BZ50" s="19">
        <f ca="1">IF(BY50=0,0,IF(BW50=0,1,BY50/BW50))</f>
        <v>2.6050979979664109E-2</v>
      </c>
      <c r="CA50" s="18">
        <f>SUMIF($C$6:BZ$6,CA$5,$C50:BZ50)</f>
        <v>569096</v>
      </c>
      <c r="CB50" s="73">
        <f ca="1">SUMIF($C$6:CA$6,CB$5,$C50:CA50)</f>
        <v>586378</v>
      </c>
      <c r="CC50" s="18">
        <f ca="1">SUM(CB50-CA50)</f>
        <v>17282</v>
      </c>
      <c r="CD50" s="19">
        <f ca="1">IF(CC50=0,0,IF(CA50=0,1,CC50/CA50))</f>
        <v>3.0367459971604088E-2</v>
      </c>
      <c r="CE50" s="18">
        <f>+DJ50</f>
        <v>57264</v>
      </c>
      <c r="CF50" s="73">
        <f ca="1">OFFSET(DJ50,0,14,1,1)</f>
        <v>59106</v>
      </c>
      <c r="CG50" s="18">
        <f ca="1">SUM(CF50-CE50)</f>
        <v>1842</v>
      </c>
      <c r="CH50" s="19">
        <f ca="1">IF(CG50=0,0,IF(CE50=0,1,CG50/CE50))</f>
        <v>3.2166806370494551E-2</v>
      </c>
      <c r="CI50" s="18">
        <f>SUMIF($C$6:CH$6,CI$5,$C50:CH50)</f>
        <v>626360</v>
      </c>
      <c r="CJ50" s="73">
        <f ca="1">SUMIF($C$6:CI$6,CJ$5,$C50:CI50)</f>
        <v>645484</v>
      </c>
      <c r="CK50" s="18">
        <f ca="1">SUM(CJ50-CI50)</f>
        <v>19124</v>
      </c>
      <c r="CL50" s="19">
        <f ca="1">IF(CK50=0,0,IF(CI50=0,1,CK50/CI50))</f>
        <v>3.0531962449709432E-2</v>
      </c>
      <c r="CM50" s="18">
        <f>+DK50</f>
        <v>53306</v>
      </c>
      <c r="CN50" s="73">
        <f ca="1">OFFSET(DK50,0,14,1,1)</f>
        <v>53794</v>
      </c>
      <c r="CO50" s="18">
        <f ca="1">SUM(CN50-CM50)</f>
        <v>488</v>
      </c>
      <c r="CP50" s="19">
        <f ca="1">IF(CO50=0,0,IF(CM50=0,1,CO50/CM50))</f>
        <v>9.1546917795370126E-3</v>
      </c>
      <c r="CQ50" s="18">
        <f>SUMIF($C$6:CP$6,CQ$5,$C50:CP50)</f>
        <v>679666</v>
      </c>
      <c r="CR50" s="73">
        <f ca="1">SUMIF($C$6:CQ$6,CR$5,$C50:CQ50)</f>
        <v>699278</v>
      </c>
      <c r="CS50" s="18">
        <f ca="1">SUM(CR50-CQ50)</f>
        <v>19612</v>
      </c>
      <c r="CT50" s="19">
        <f ca="1">IF(CS50=0,0,IF(CQ50=0,1,CS50/CQ50))</f>
        <v>2.8855349539332553E-2</v>
      </c>
      <c r="CW50" t="s">
        <v>12</v>
      </c>
      <c r="CX50" t="s">
        <v>7</v>
      </c>
      <c r="CY50" s="7"/>
      <c r="CZ50" s="74">
        <f>SUMIF(LQB!$A$111:$A$116,'2010-2011'!CZ$7,LQB!D$111:D$116)</f>
        <v>52352</v>
      </c>
      <c r="DA50" s="74">
        <f>SUMIF(LQB!$A$111:$A$116,'2010-2011'!DA$7,LQB!E$111:E$116)</f>
        <v>51160</v>
      </c>
      <c r="DB50" s="74">
        <f>SUMIF(LQB!$A$111:$A$116,'2010-2011'!DB$7,LQB!F$111:F$116)</f>
        <v>60796</v>
      </c>
      <c r="DC50" s="74">
        <f>SUMIF(LQB!$A$111:$A$116,'2010-2011'!DC$7,LQB!G$111:G$116)</f>
        <v>58990</v>
      </c>
      <c r="DD50" s="74">
        <f>SUMIF(LQB!$A$111:$A$116,'2010-2011'!DD$7,LQB!H$111:H$116)</f>
        <v>58636</v>
      </c>
      <c r="DE50" s="74">
        <f>SUMIF(LQB!$A$111:$A$116,'2010-2011'!DE$7,LQB!I$111:I$116)</f>
        <v>60534</v>
      </c>
      <c r="DF50" s="74">
        <f>SUMIF(LQB!$A$111:$A$116,'2010-2011'!DF$7,LQB!J$111:J$116)</f>
        <v>55412</v>
      </c>
      <c r="DG50" s="74">
        <f>SUMIF(LQB!$A$111:$A$116,'2010-2011'!DG$7,LQB!K$111:K$116)</f>
        <v>56542</v>
      </c>
      <c r="DH50" s="74">
        <f>SUMIF(LQB!$A$111:$A$116,'2010-2011'!DH$7,LQB!L$111:L$116)</f>
        <v>57632</v>
      </c>
      <c r="DI50" s="74">
        <f>SUMIF(LQB!$A$111:$A$116,'2010-2011'!DI$7,LQB!M$111:M$116)</f>
        <v>57042</v>
      </c>
      <c r="DJ50" s="74">
        <f>SUMIF(LQB!$A$111:$A$116,'2010-2011'!DJ$7,LQB!N$111:N$116)</f>
        <v>57264</v>
      </c>
      <c r="DK50" s="74">
        <f>SUMIF(LQB!$A$111:$A$116,'2010-2011'!DK$7,LQB!O$111:O$116)</f>
        <v>53306</v>
      </c>
      <c r="DN50" s="74">
        <f>SUMIF(LQB!$A$111:$A$116,'2010-2011'!DN$7,LQB!D$111:D$116)</f>
        <v>53102</v>
      </c>
      <c r="DO50" s="74">
        <f>SUMIF(LQB!$A$111:$A$116,'2010-2011'!DO$7,LQB!E$111:E$116)</f>
        <v>51540</v>
      </c>
      <c r="DP50" s="74">
        <f>SUMIF(LQB!$A$111:$A$116,'2010-2011'!DP$7,LQB!F$111:F$116)</f>
        <v>62818</v>
      </c>
      <c r="DQ50" s="74">
        <f>SUMIF(LQB!$A$111:$A$116,'2010-2011'!DQ$7,LQB!G$111:G$116)</f>
        <v>58094</v>
      </c>
      <c r="DR50" s="74">
        <f>SUMIF(LQB!$A$111:$A$116,'2010-2011'!DR$7,LQB!H$111:H$116)</f>
        <v>61204</v>
      </c>
      <c r="DS50" s="74">
        <f>SUMIF(LQB!$A$111:$A$116,'2010-2011'!DS$7,LQB!I$111:I$116)</f>
        <v>63116</v>
      </c>
      <c r="DT50" s="74">
        <f>SUMIF(LQB!$A$111:$A$116,'2010-2011'!DT$7,LQB!J$111:J$116)</f>
        <v>55942</v>
      </c>
      <c r="DU50" s="74">
        <f>SUMIF(LQB!$A$111:$A$116,'2010-2011'!DU$7,LQB!K$111:K$116)</f>
        <v>61406</v>
      </c>
      <c r="DV50" s="74">
        <f>SUMIF(LQB!$A$111:$A$116,'2010-2011'!DV$7,LQB!L$111:L$116)</f>
        <v>60628</v>
      </c>
      <c r="DW50" s="74">
        <f>SUMIF(LQB!$A$111:$A$116,'2010-2011'!DW$7,LQB!M$111:M$116)</f>
        <v>58528</v>
      </c>
      <c r="DX50" s="74">
        <f>SUMIF(LQB!$A$111:$A$116,'2010-2011'!DX$7,LQB!N$111:N$116)</f>
        <v>59106</v>
      </c>
      <c r="DY50" s="74">
        <f>SUMIF(LQB!$A$111:$A$116,'2010-2011'!DY$7,LQB!O$111:O$116)</f>
        <v>53794</v>
      </c>
    </row>
    <row r="51" spans="1:130">
      <c r="A51" s="83"/>
      <c r="B51" s="26" t="s">
        <v>8</v>
      </c>
      <c r="C51" s="73">
        <f>+CZ51</f>
        <v>212</v>
      </c>
      <c r="D51" s="73">
        <f ca="1">OFFSET(CZ51,0,14,1,1)</f>
        <v>228</v>
      </c>
      <c r="E51" s="73">
        <f ca="1">SUM(D51-C51)</f>
        <v>16</v>
      </c>
      <c r="F51" s="19">
        <f ca="1">IF(E51=0,0,IF(C51=0,1,E51/C51))</f>
        <v>7.5471698113207544E-2</v>
      </c>
      <c r="G51" s="73">
        <f>SUMIF($C$6:F$6,G$5,$C51:F51)</f>
        <v>212</v>
      </c>
      <c r="H51" s="73">
        <f ca="1">SUMIF($C$6:G$6,H$5,$C51:G51)</f>
        <v>228</v>
      </c>
      <c r="I51" s="73">
        <f ca="1">SUM(H51-G51)</f>
        <v>16</v>
      </c>
      <c r="J51" s="19">
        <f ca="1">IF(I51=0,0,IF(G51=0,1,I51/G51))</f>
        <v>7.5471698113207544E-2</v>
      </c>
      <c r="K51" s="73">
        <f>+DA51</f>
        <v>178</v>
      </c>
      <c r="L51" s="73">
        <f ca="1">OFFSET(DA51,0,14,1,1)</f>
        <v>218</v>
      </c>
      <c r="M51" s="73">
        <f ca="1">SUM(L51-K51)</f>
        <v>40</v>
      </c>
      <c r="N51" s="19">
        <f ca="1">IF(M51=0,0,IF(K51=0,1,M51/K51))</f>
        <v>0.2247191011235955</v>
      </c>
      <c r="O51" s="73">
        <f>SUMIF($C$6:N$6,O$5,$C51:N51)</f>
        <v>390</v>
      </c>
      <c r="P51" s="73">
        <f ca="1">SUMIF($C$6:O$6,P$5,$C51:O51)</f>
        <v>446</v>
      </c>
      <c r="Q51" s="73">
        <f ca="1">SUM(P51-O51)</f>
        <v>56</v>
      </c>
      <c r="R51" s="19">
        <f ca="1">IF(Q51=0,0,IF(O51=0,1,Q51/O51))</f>
        <v>0.14358974358974358</v>
      </c>
      <c r="S51" s="73">
        <f>+DB51</f>
        <v>316</v>
      </c>
      <c r="T51" s="73">
        <f ca="1">OFFSET(DB51,0,14,1,1)</f>
        <v>306</v>
      </c>
      <c r="U51" s="73">
        <f ca="1">SUM(T51-S51)</f>
        <v>-10</v>
      </c>
      <c r="V51" s="19">
        <f ca="1">IF(U51=0,0,IF(S51=0,1,U51/S51))</f>
        <v>-3.1645569620253167E-2</v>
      </c>
      <c r="W51" s="73">
        <f>SUMIF($C$6:V$6,W$5,$C51:V51)</f>
        <v>706</v>
      </c>
      <c r="X51" s="73">
        <f ca="1">SUMIF($C$6:W$6,X$5,$C51:W51)</f>
        <v>752</v>
      </c>
      <c r="Y51" s="73">
        <f ca="1">SUM(X51-W51)</f>
        <v>46</v>
      </c>
      <c r="Z51" s="19">
        <f ca="1">IF(Y51=0,0,IF(W51=0,1,Y51/W51))</f>
        <v>6.5155807365439092E-2</v>
      </c>
      <c r="AA51" s="73">
        <f>+DC51</f>
        <v>482</v>
      </c>
      <c r="AB51" s="73">
        <f ca="1">OFFSET(DC51,0,14,1,1)</f>
        <v>444</v>
      </c>
      <c r="AC51" s="73">
        <f ca="1">SUM(AB51-AA51)</f>
        <v>-38</v>
      </c>
      <c r="AD51" s="19">
        <f ca="1">IF(AC51=0,0,IF(AA51=0,1,AC51/AA51))</f>
        <v>-7.8838174273858919E-2</v>
      </c>
      <c r="AE51" s="73">
        <f>SUMIF($C$6:AD$6,AE$5,$C51:AD51)</f>
        <v>1188</v>
      </c>
      <c r="AF51" s="73">
        <f ca="1">SUMIF($C$6:AE$6,AF$5,$C51:AE51)</f>
        <v>1196</v>
      </c>
      <c r="AG51" s="73">
        <f ca="1">SUM(AF51-AE51)</f>
        <v>8</v>
      </c>
      <c r="AH51" s="19">
        <f ca="1">IF(AG51=0,0,IF(AE51=0,1,AG51/AE51))</f>
        <v>6.7340067340067337E-3</v>
      </c>
      <c r="AI51" s="73">
        <f>+DD51</f>
        <v>512</v>
      </c>
      <c r="AJ51" s="73">
        <f ca="1">OFFSET(DD51,0,14,1,1)</f>
        <v>800</v>
      </c>
      <c r="AK51" s="73">
        <f ca="1">SUM(AJ51-AI51)</f>
        <v>288</v>
      </c>
      <c r="AL51" s="19">
        <f ca="1">IF(AK51=0,0,IF(AI51=0,1,AK51/AI51))</f>
        <v>0.5625</v>
      </c>
      <c r="AM51" s="73">
        <f>SUMIF($C$6:AL$6,AM$5,$C51:AL51)</f>
        <v>1700</v>
      </c>
      <c r="AN51" s="73">
        <f ca="1">SUMIF($C$6:AM$6,AN$5,$C51:AM51)</f>
        <v>1996</v>
      </c>
      <c r="AO51" s="73">
        <f ca="1">SUM(AN51-AM51)</f>
        <v>296</v>
      </c>
      <c r="AP51" s="19">
        <f ca="1">IF(AO51=0,0,IF(AM51=0,1,AO51/AM51))</f>
        <v>0.17411764705882352</v>
      </c>
      <c r="AQ51" s="73">
        <f>+DE51</f>
        <v>490</v>
      </c>
      <c r="AR51" s="73">
        <f ca="1">OFFSET(DE51,0,14,1,1)</f>
        <v>558</v>
      </c>
      <c r="AS51" s="73">
        <f ca="1">SUM(AR51-AQ51)</f>
        <v>68</v>
      </c>
      <c r="AT51" s="19">
        <f ca="1">IF(AS51=0,0,IF(AQ51=0,1,AS51/AQ51))</f>
        <v>0.13877551020408163</v>
      </c>
      <c r="AU51" s="73">
        <f>SUMIF($C$6:AT$6,AU$5,$C51:AT51)</f>
        <v>2190</v>
      </c>
      <c r="AV51" s="73">
        <f ca="1">SUMIF($C$6:AU$6,AV$5,$C51:AU51)</f>
        <v>2554</v>
      </c>
      <c r="AW51" s="73">
        <f ca="1">SUM(AV51-AU51)</f>
        <v>364</v>
      </c>
      <c r="AX51" s="19">
        <f ca="1">IF(AW51=0,0,IF(AU51=0,1,AW51/AU51))</f>
        <v>0.16621004566210046</v>
      </c>
      <c r="AY51" s="73">
        <f>+DF51</f>
        <v>514</v>
      </c>
      <c r="AZ51" s="73">
        <f ca="1">OFFSET(DF51,0,14,1,1)</f>
        <v>884</v>
      </c>
      <c r="BA51" s="73">
        <f ca="1">SUM(AZ51-AY51)</f>
        <v>370</v>
      </c>
      <c r="BB51" s="19">
        <f ca="1">IF(BA51=0,0,IF(AY51=0,1,BA51/AY51))</f>
        <v>0.71984435797665369</v>
      </c>
      <c r="BC51" s="73">
        <f>SUMIF($C$6:BB$6,BC$5,$C51:BB51)</f>
        <v>2704</v>
      </c>
      <c r="BD51" s="73">
        <f ca="1">SUMIF($C$6:BC$6,BD$5,$C51:BC51)</f>
        <v>3438</v>
      </c>
      <c r="BE51" s="73">
        <f ca="1">SUM(BD51-BC51)</f>
        <v>734</v>
      </c>
      <c r="BF51" s="19">
        <f ca="1">IF(BE51=0,0,IF(BC51=0,1,BE51/BC51))</f>
        <v>0.27144970414201186</v>
      </c>
      <c r="BG51" s="73">
        <f>+DG51</f>
        <v>592</v>
      </c>
      <c r="BH51" s="73">
        <f ca="1">OFFSET(DG51,0,14,1,1)</f>
        <v>792</v>
      </c>
      <c r="BI51" s="73">
        <f ca="1">SUM(BH51-BG51)</f>
        <v>200</v>
      </c>
      <c r="BJ51" s="19">
        <f ca="1">IF(BI51=0,0,IF(BG51=0,1,BI51/BG51))</f>
        <v>0.33783783783783783</v>
      </c>
      <c r="BK51" s="73">
        <f>SUMIF($C$6:BJ$6,BK$5,$C51:BJ51)</f>
        <v>3296</v>
      </c>
      <c r="BL51" s="73">
        <f ca="1">SUMIF($C$6:BK$6,BL$5,$C51:BK51)</f>
        <v>4230</v>
      </c>
      <c r="BM51" s="73">
        <f ca="1">SUM(BL51-BK51)</f>
        <v>934</v>
      </c>
      <c r="BN51" s="19">
        <f ca="1">IF(BM51=0,0,IF(BK51=0,1,BM51/BK51))</f>
        <v>0.283373786407767</v>
      </c>
      <c r="BO51" s="73">
        <f>+DH51</f>
        <v>472</v>
      </c>
      <c r="BP51" s="73">
        <f ca="1">OFFSET(DH51,0,14,1,1)</f>
        <v>726</v>
      </c>
      <c r="BQ51" s="73">
        <f ca="1">SUM(BP51-BO51)</f>
        <v>254</v>
      </c>
      <c r="BR51" s="19">
        <f ca="1">IF(BQ51=0,0,IF(BO51=0,1,BQ51/BO51))</f>
        <v>0.53813559322033899</v>
      </c>
      <c r="BS51" s="73">
        <f>SUMIF($C$6:BR$6,BS$5,$C51:BR51)</f>
        <v>3768</v>
      </c>
      <c r="BT51" s="73">
        <f ca="1">SUMIF($C$6:BS$6,BT$5,$C51:BS51)</f>
        <v>4956</v>
      </c>
      <c r="BU51" s="73">
        <f ca="1">SUM(BT51-BS51)</f>
        <v>1188</v>
      </c>
      <c r="BV51" s="19">
        <f ca="1">IF(BU51=0,0,IF(BS51=0,1,BU51/BS51))</f>
        <v>0.31528662420382164</v>
      </c>
      <c r="BW51" s="73">
        <f>+DI51</f>
        <v>478</v>
      </c>
      <c r="BX51" s="73">
        <f ca="1">OFFSET(DI51,0,14,1,1)</f>
        <v>764</v>
      </c>
      <c r="BY51" s="73">
        <f ca="1">SUM(BX51-BW51)</f>
        <v>286</v>
      </c>
      <c r="BZ51" s="19">
        <f ca="1">IF(BY51=0,0,IF(BW51=0,1,BY51/BW51))</f>
        <v>0.59832635983263593</v>
      </c>
      <c r="CA51" s="73">
        <f>SUMIF($C$6:BZ$6,CA$5,$C51:BZ51)</f>
        <v>4246</v>
      </c>
      <c r="CB51" s="73">
        <f ca="1">SUMIF($C$6:CA$6,CB$5,$C51:CA51)</f>
        <v>5720</v>
      </c>
      <c r="CC51" s="73">
        <f ca="1">SUM(CB51-CA51)</f>
        <v>1474</v>
      </c>
      <c r="CD51" s="19">
        <f ca="1">IF(CC51=0,0,IF(CA51=0,1,CC51/CA51))</f>
        <v>0.34715025906735753</v>
      </c>
      <c r="CE51" s="73">
        <f>+DJ51</f>
        <v>480</v>
      </c>
      <c r="CF51" s="73">
        <f ca="1">OFFSET(DJ51,0,14,1,1)</f>
        <v>662</v>
      </c>
      <c r="CG51" s="73">
        <f ca="1">SUM(CF51-CE51)</f>
        <v>182</v>
      </c>
      <c r="CH51" s="19">
        <f ca="1">IF(CG51=0,0,IF(CE51=0,1,CG51/CE51))</f>
        <v>0.37916666666666665</v>
      </c>
      <c r="CI51" s="73">
        <f>SUMIF($C$6:CH$6,CI$5,$C51:CH51)</f>
        <v>4726</v>
      </c>
      <c r="CJ51" s="73">
        <f ca="1">SUMIF($C$6:CI$6,CJ$5,$C51:CI51)</f>
        <v>6382</v>
      </c>
      <c r="CK51" s="73">
        <f ca="1">SUM(CJ51-CI51)</f>
        <v>1656</v>
      </c>
      <c r="CL51" s="19">
        <f ca="1">IF(CK51=0,0,IF(CI51=0,1,CK51/CI51))</f>
        <v>0.35040203131612357</v>
      </c>
      <c r="CM51" s="73">
        <f>+DK51</f>
        <v>376</v>
      </c>
      <c r="CN51" s="73">
        <f ca="1">OFFSET(DK51,0,14,1,1)</f>
        <v>510</v>
      </c>
      <c r="CO51" s="73">
        <f ca="1">SUM(CN51-CM51)</f>
        <v>134</v>
      </c>
      <c r="CP51" s="19">
        <f ca="1">IF(CO51=0,0,IF(CM51=0,1,CO51/CM51))</f>
        <v>0.35638297872340424</v>
      </c>
      <c r="CQ51" s="73">
        <f>SUMIF($C$6:CP$6,CQ$5,$C51:CP51)</f>
        <v>5102</v>
      </c>
      <c r="CR51" s="73">
        <f ca="1">SUMIF($C$6:CQ$6,CR$5,$C51:CQ51)</f>
        <v>6892</v>
      </c>
      <c r="CS51" s="73">
        <f ca="1">SUM(CR51-CQ51)</f>
        <v>1790</v>
      </c>
      <c r="CT51" s="19">
        <f ca="1">IF(CS51=0,0,IF(CQ51=0,1,CS51/CQ51))</f>
        <v>0.35084280674245394</v>
      </c>
      <c r="CW51" t="s">
        <v>12</v>
      </c>
      <c r="CX51" t="s">
        <v>8</v>
      </c>
      <c r="CY51" s="7"/>
      <c r="CZ51" s="74">
        <f>SUMIF(LQB!$A$129:$A$134,'2010-2011'!CZ$7,LQB!D$129:D$134)</f>
        <v>212</v>
      </c>
      <c r="DA51" s="74">
        <f>SUMIF(LQB!$A$129:$A$134,'2010-2011'!DA$7,LQB!E$129:E$134)</f>
        <v>178</v>
      </c>
      <c r="DB51" s="74">
        <f>SUMIF(LQB!$A$129:$A$134,'2010-2011'!DB$7,LQB!F$129:F$134)</f>
        <v>316</v>
      </c>
      <c r="DC51" s="74">
        <f>SUMIF(LQB!$A$129:$A$134,'2010-2011'!DC$7,LQB!G$129:G$134)</f>
        <v>482</v>
      </c>
      <c r="DD51" s="74">
        <f>SUMIF(LQB!$A$129:$A$134,'2010-2011'!DD$7,LQB!H$129:H$134)</f>
        <v>512</v>
      </c>
      <c r="DE51" s="74">
        <f>SUMIF(LQB!$A$129:$A$134,'2010-2011'!DE$7,LQB!I$129:I$134)</f>
        <v>490</v>
      </c>
      <c r="DF51" s="74">
        <f>SUMIF(LQB!$A$129:$A$134,'2010-2011'!DF$7,LQB!J$129:J$134)</f>
        <v>514</v>
      </c>
      <c r="DG51" s="74">
        <f>SUMIF(LQB!$A$129:$A$134,'2010-2011'!DG$7,LQB!K$129:K$134)</f>
        <v>592</v>
      </c>
      <c r="DH51" s="74">
        <f>SUMIF(LQB!$A$129:$A$134,'2010-2011'!DH$7,LQB!L$129:L$134)</f>
        <v>472</v>
      </c>
      <c r="DI51" s="74">
        <f>SUMIF(LQB!$A$129:$A$134,'2010-2011'!DI$7,LQB!M$129:M$134)</f>
        <v>478</v>
      </c>
      <c r="DJ51" s="74">
        <f>SUMIF(LQB!$A$129:$A$134,'2010-2011'!DJ$7,LQB!N$129:N$134)</f>
        <v>480</v>
      </c>
      <c r="DK51" s="74">
        <f>SUMIF(LQB!$A$129:$A$134,'2010-2011'!DK$7,LQB!O$129:O$134)</f>
        <v>376</v>
      </c>
      <c r="DN51" s="74">
        <f>SUMIF(LQB!$A$129:$A$134,'2010-2011'!DN$7,LQB!D$129:D$134)</f>
        <v>228</v>
      </c>
      <c r="DO51" s="74">
        <f>SUMIF(LQB!$A$129:$A$134,'2010-2011'!DO$7,LQB!E$129:E$134)</f>
        <v>218</v>
      </c>
      <c r="DP51" s="74">
        <f>SUMIF(LQB!$A$129:$A$134,'2010-2011'!DP$7,LQB!F$129:F$134)</f>
        <v>306</v>
      </c>
      <c r="DQ51" s="74">
        <f>SUMIF(LQB!$A$129:$A$134,'2010-2011'!DQ$7,LQB!G$129:G$134)</f>
        <v>444</v>
      </c>
      <c r="DR51" s="74">
        <f>SUMIF(LQB!$A$129:$A$134,'2010-2011'!DR$7,LQB!H$129:H$134)</f>
        <v>800</v>
      </c>
      <c r="DS51" s="74">
        <f>SUMIF(LQB!$A$129:$A$134,'2010-2011'!DS$7,LQB!I$129:I$134)</f>
        <v>558</v>
      </c>
      <c r="DT51" s="74">
        <f>SUMIF(LQB!$A$129:$A$134,'2010-2011'!DT$7,LQB!J$129:J$134)</f>
        <v>884</v>
      </c>
      <c r="DU51" s="74">
        <f>SUMIF(LQB!$A$129:$A$134,'2010-2011'!DU$7,LQB!K$129:K$134)</f>
        <v>792</v>
      </c>
      <c r="DV51" s="74">
        <f>SUMIF(LQB!$A$129:$A$134,'2010-2011'!DV$7,LQB!L$129:L$134)</f>
        <v>726</v>
      </c>
      <c r="DW51" s="74">
        <f>SUMIF(LQB!$A$129:$A$134,'2010-2011'!DW$7,LQB!M$129:M$134)</f>
        <v>764</v>
      </c>
      <c r="DX51" s="74">
        <f>SUMIF(LQB!$A$129:$A$134,'2010-2011'!DX$7,LQB!N$129:N$134)</f>
        <v>662</v>
      </c>
      <c r="DY51" s="74">
        <f>SUMIF(LQB!$A$129:$A$134,'2010-2011'!DY$7,LQB!O$129:O$134)</f>
        <v>510</v>
      </c>
    </row>
    <row r="52" spans="1:130" s="7" customFormat="1">
      <c r="A52" s="75"/>
      <c r="B52" s="24" t="s">
        <v>9</v>
      </c>
      <c r="C52" s="12">
        <f>+SUM(C49:C51)</f>
        <v>213585</v>
      </c>
      <c r="D52" s="86">
        <f ca="1">+SUM(D49:D51)</f>
        <v>227520</v>
      </c>
      <c r="E52" s="12">
        <f ca="1">SUM(E49:E51)</f>
        <v>13935</v>
      </c>
      <c r="F52" s="13">
        <f ca="1">IF(E52=0,0,IF(C52=0,1,E52/C52))</f>
        <v>6.5243345740571668E-2</v>
      </c>
      <c r="G52" s="12">
        <f>SUM(G49:G51)</f>
        <v>213585</v>
      </c>
      <c r="H52" s="86">
        <f ca="1">SUM(H49:H51)</f>
        <v>227520</v>
      </c>
      <c r="I52" s="12">
        <f ca="1">SUM(I49:I51)</f>
        <v>13935</v>
      </c>
      <c r="J52" s="13">
        <f ca="1">IF(I52=0,0,IF(G52=0,1,I52/G52))</f>
        <v>6.5243345740571668E-2</v>
      </c>
      <c r="K52" s="12">
        <f>+SUM(K49:K51)</f>
        <v>199939</v>
      </c>
      <c r="L52" s="86">
        <f ca="1">+SUM(L49:L51)</f>
        <v>220103</v>
      </c>
      <c r="M52" s="12">
        <f ca="1">SUM(M49:M51)</f>
        <v>20164</v>
      </c>
      <c r="N52" s="13">
        <f ca="1">IF(M52=0,0,IF(K52=0,1,M52/K52))</f>
        <v>0.10085075948164191</v>
      </c>
      <c r="O52" s="12">
        <f>SUM(O49:O51)</f>
        <v>413524</v>
      </c>
      <c r="P52" s="86">
        <f ca="1">SUM(P49:P51)</f>
        <v>447623</v>
      </c>
      <c r="Q52" s="12">
        <f ca="1">SUM(Q49:Q51)</f>
        <v>34099</v>
      </c>
      <c r="R52" s="13">
        <f ca="1">IF(Q52=0,0,IF(O52=0,1,Q52/O52))</f>
        <v>8.2459542856037377E-2</v>
      </c>
      <c r="S52" s="12">
        <f>+SUM(S49:S51)</f>
        <v>268606</v>
      </c>
      <c r="T52" s="86">
        <f ca="1">+SUM(T49:T51)</f>
        <v>290180</v>
      </c>
      <c r="U52" s="12">
        <f ca="1">SUM(U49:U51)</f>
        <v>21574</v>
      </c>
      <c r="V52" s="13">
        <f ca="1">IF(U52=0,0,IF(S52=0,1,U52/S52))</f>
        <v>8.0318384548371966E-2</v>
      </c>
      <c r="W52" s="12">
        <f>SUM(W49:W51)</f>
        <v>682130</v>
      </c>
      <c r="X52" s="86">
        <f ca="1">SUM(X49:X51)</f>
        <v>737803</v>
      </c>
      <c r="Y52" s="12">
        <f ca="1">SUM(Y49:Y51)</f>
        <v>55673</v>
      </c>
      <c r="Z52" s="13">
        <f ca="1">IF(Y52=0,0,IF(W52=0,1,Y52/W52))</f>
        <v>8.161640742966883E-2</v>
      </c>
      <c r="AA52" s="12">
        <f>+SUM(AA49:AA51)</f>
        <v>271040</v>
      </c>
      <c r="AB52" s="86">
        <f ca="1">+SUM(AB49:AB51)</f>
        <v>308096</v>
      </c>
      <c r="AC52" s="12">
        <f ca="1">SUM(AC49:AC51)</f>
        <v>37056</v>
      </c>
      <c r="AD52" s="13">
        <f ca="1">IF(AC52=0,0,IF(AA52=0,1,AC52/AA52))</f>
        <v>0.13671782762691853</v>
      </c>
      <c r="AE52" s="12">
        <f>SUM(AE49:AE51)</f>
        <v>953170</v>
      </c>
      <c r="AF52" s="86">
        <f ca="1">SUM(AF49:AF51)</f>
        <v>1045899</v>
      </c>
      <c r="AG52" s="12">
        <f ca="1">SUM(AG49:AG51)</f>
        <v>92729</v>
      </c>
      <c r="AH52" s="13">
        <f ca="1">IF(AG52=0,0,IF(AE52=0,1,AG52/AE52))</f>
        <v>9.7284849502187437E-2</v>
      </c>
      <c r="AI52" s="12">
        <f>+SUM(AI49:AI51)</f>
        <v>293152</v>
      </c>
      <c r="AJ52" s="86">
        <f ca="1">+SUM(AJ49:AJ51)</f>
        <v>337118</v>
      </c>
      <c r="AK52" s="12">
        <f ca="1">SUM(AK49:AK51)</f>
        <v>43966</v>
      </c>
      <c r="AL52" s="13">
        <f ca="1">IF(AK52=0,0,IF(AI52=0,1,AK52/AI52))</f>
        <v>0.1499768038423753</v>
      </c>
      <c r="AM52" s="12">
        <f>SUM(AM49:AM51)</f>
        <v>1246322</v>
      </c>
      <c r="AN52" s="86">
        <f ca="1">SUM(AN49:AN51)</f>
        <v>1383017</v>
      </c>
      <c r="AO52" s="12">
        <f ca="1">SUM(AO49:AO51)</f>
        <v>136695</v>
      </c>
      <c r="AP52" s="13">
        <f ca="1">IF(AO52=0,0,IF(AM52=0,1,AO52/AM52))</f>
        <v>0.10967871866179045</v>
      </c>
      <c r="AQ52" s="12">
        <f>+SUM(AQ49:AQ51)</f>
        <v>288938</v>
      </c>
      <c r="AR52" s="86">
        <f ca="1">+SUM(AR49:AR51)</f>
        <v>335630</v>
      </c>
      <c r="AS52" s="12">
        <f ca="1">SUM(AS49:AS51)</f>
        <v>46692</v>
      </c>
      <c r="AT52" s="13">
        <f ca="1">IF(AS52=0,0,IF(AQ52=0,1,AS52/AQ52))</f>
        <v>0.16159868207020192</v>
      </c>
      <c r="AU52" s="12">
        <f>SUM(AU49:AU51)</f>
        <v>1535260</v>
      </c>
      <c r="AV52" s="86">
        <f ca="1">SUM(AV49:AV51)</f>
        <v>1718647</v>
      </c>
      <c r="AW52" s="12">
        <f ca="1">SUM(AW49:AW51)</f>
        <v>183387</v>
      </c>
      <c r="AX52" s="13">
        <f ca="1">IF(AW52=0,0,IF(AU52=0,1,AW52/AU52))</f>
        <v>0.11945012571160585</v>
      </c>
      <c r="AY52" s="12">
        <f>+SUM(AY49:AY51)</f>
        <v>345991</v>
      </c>
      <c r="AZ52" s="86">
        <f ca="1">+SUM(AZ49:AZ51)</f>
        <v>383022</v>
      </c>
      <c r="BA52" s="12">
        <f ca="1">SUM(BA49:BA51)</f>
        <v>37031</v>
      </c>
      <c r="BB52" s="13">
        <f ca="1">IF(BA52=0,0,IF(AY52=0,1,BA52/AY52))</f>
        <v>0.10702879554670497</v>
      </c>
      <c r="BC52" s="12">
        <f>SUM(BC49:BC51)</f>
        <v>1881251</v>
      </c>
      <c r="BD52" s="86">
        <f ca="1">SUM(BD49:BD51)</f>
        <v>2101669</v>
      </c>
      <c r="BE52" s="12">
        <f ca="1">SUM(BE49:BE51)</f>
        <v>220418</v>
      </c>
      <c r="BF52" s="13">
        <f ca="1">IF(BE52=0,0,IF(BC52=0,1,BE52/BC52))</f>
        <v>0.11716565200496903</v>
      </c>
      <c r="BG52" s="12">
        <f>+SUM(BG49:BG51)</f>
        <v>363174</v>
      </c>
      <c r="BH52" s="86">
        <f ca="1">+SUM(BH49:BH51)</f>
        <v>392726</v>
      </c>
      <c r="BI52" s="12">
        <f ca="1">SUM(BI49:BI51)</f>
        <v>29552</v>
      </c>
      <c r="BJ52" s="13">
        <f ca="1">IF(BI52=0,0,IF(BG52=0,1,BI52/BG52))</f>
        <v>8.1371463816242356E-2</v>
      </c>
      <c r="BK52" s="12">
        <f>SUM(BK49:BK51)</f>
        <v>2244425</v>
      </c>
      <c r="BL52" s="86">
        <f ca="1">SUM(BL49:BL51)</f>
        <v>2494395</v>
      </c>
      <c r="BM52" s="12">
        <f ca="1">SUM(BM49:BM51)</f>
        <v>249970</v>
      </c>
      <c r="BN52" s="13">
        <f ca="1">IF(BM52=0,0,IF(BK52=0,1,BM52/BK52))</f>
        <v>0.11137373714871292</v>
      </c>
      <c r="BO52" s="12">
        <f>+SUM(BO49:BO51)</f>
        <v>297067</v>
      </c>
      <c r="BP52" s="86">
        <f ca="1">+SUM(BP49:BP51)</f>
        <v>340796</v>
      </c>
      <c r="BQ52" s="12">
        <f ca="1">SUM(BQ49:BQ51)</f>
        <v>43729</v>
      </c>
      <c r="BR52" s="13">
        <f ca="1">IF(BQ52=0,0,IF(BO52=0,1,BQ52/BO52))</f>
        <v>0.14720248294155863</v>
      </c>
      <c r="BS52" s="12">
        <f>SUM(BS49:BS51)</f>
        <v>2541492</v>
      </c>
      <c r="BT52" s="86">
        <f ca="1">SUM(BT49:BT51)</f>
        <v>2835191</v>
      </c>
      <c r="BU52" s="12">
        <f ca="1">SUM(BU49:BU51)</f>
        <v>293699</v>
      </c>
      <c r="BV52" s="13">
        <f ca="1">IF(BU52=0,0,IF(BS52=0,1,BU52/BS52))</f>
        <v>0.11556164646593418</v>
      </c>
      <c r="BW52" s="12">
        <f>+SUM(BW49:BW51)</f>
        <v>288936</v>
      </c>
      <c r="BX52" s="86">
        <f ca="1">+SUM(BX49:BX51)</f>
        <v>330888</v>
      </c>
      <c r="BY52" s="12">
        <f ca="1">SUM(BY49:BY51)</f>
        <v>41952</v>
      </c>
      <c r="BZ52" s="13">
        <f ca="1">IF(BY52=0,0,IF(BW52=0,1,BY52/BW52))</f>
        <v>0.14519478361990198</v>
      </c>
      <c r="CA52" s="12">
        <f>SUM(CA49:CA51)</f>
        <v>2830428</v>
      </c>
      <c r="CB52" s="86">
        <f ca="1">SUM(CB49:CB51)</f>
        <v>3166079</v>
      </c>
      <c r="CC52" s="12">
        <f ca="1">SUM(CC49:CC51)</f>
        <v>335651</v>
      </c>
      <c r="CD52" s="13">
        <f ca="1">IF(CC52=0,0,IF(CA52=0,1,CC52/CA52))</f>
        <v>0.11858665897878343</v>
      </c>
      <c r="CE52" s="12">
        <f>+SUM(CE49:CE51)</f>
        <v>295313</v>
      </c>
      <c r="CF52" s="86">
        <f ca="1">+SUM(CF49:CF51)</f>
        <v>317997</v>
      </c>
      <c r="CG52" s="12">
        <f ca="1">SUM(CG49:CG51)</f>
        <v>22684</v>
      </c>
      <c r="CH52" s="13">
        <f ca="1">IF(CG52=0,0,IF(CE52=0,1,CG52/CE52))</f>
        <v>7.6813414919085846E-2</v>
      </c>
      <c r="CI52" s="12">
        <f>SUM(CI49:CI51)</f>
        <v>3125741</v>
      </c>
      <c r="CJ52" s="86">
        <f ca="1">SUM(CJ49:CJ51)</f>
        <v>3484076</v>
      </c>
      <c r="CK52" s="12">
        <f ca="1">SUM(CK49:CK51)</f>
        <v>358335</v>
      </c>
      <c r="CL52" s="13">
        <f ca="1">IF(CK52=0,0,IF(CI52=0,1,CK52/CI52))</f>
        <v>0.11464001655927346</v>
      </c>
      <c r="CM52" s="12">
        <f>+SUM(CM49:CM51)</f>
        <v>274108</v>
      </c>
      <c r="CN52" s="86">
        <f ca="1">+SUM(CN49:CN51)</f>
        <v>314028</v>
      </c>
      <c r="CO52" s="12">
        <f ca="1">SUM(CO49:CO51)</f>
        <v>39920</v>
      </c>
      <c r="CP52" s="13">
        <f ca="1">IF(CO52=0,0,IF(CM52=0,1,CO52/CM52))</f>
        <v>0.1456360266756169</v>
      </c>
      <c r="CQ52" s="12">
        <f>SUM(CQ49:CQ51)</f>
        <v>3399849</v>
      </c>
      <c r="CR52" s="86">
        <f ca="1">SUM(CR49:CR51)</f>
        <v>3798104</v>
      </c>
      <c r="CS52" s="12">
        <f ca="1">SUM(CS49:CS51)</f>
        <v>398255</v>
      </c>
      <c r="CT52" s="13">
        <f ca="1">IF(CS52=0,0,IF(CQ52=0,1,CS52/CQ52))</f>
        <v>0.11713902588026703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165185</v>
      </c>
      <c r="D54" s="73">
        <f ca="1">OFFSET(CZ54,0,14,1,1)</f>
        <v>193078</v>
      </c>
      <c r="E54" s="18">
        <f ca="1">SUM(D54-C54)</f>
        <v>27893</v>
      </c>
      <c r="F54" s="19">
        <f ca="1">IF(E54=0,0,IF(C54=0,1,E54/C54))</f>
        <v>0.16885915791385417</v>
      </c>
      <c r="G54" s="18">
        <f>SUMIF($C$6:F$6,G$5,$C54:F54)</f>
        <v>165185</v>
      </c>
      <c r="H54" s="73">
        <f ca="1">SUMIF($C$6:G$6,H$5,$C54:G54)</f>
        <v>193078</v>
      </c>
      <c r="I54" s="18">
        <f ca="1">SUM(H54-G54)</f>
        <v>27893</v>
      </c>
      <c r="J54" s="19">
        <f ca="1">IF(I54=0,0,IF(G54=0,1,I54/G54))</f>
        <v>0.16885915791385417</v>
      </c>
      <c r="K54" s="18">
        <f>+DA54</f>
        <v>156613</v>
      </c>
      <c r="L54" s="73">
        <f ca="1">OFFSET(DA54,0,14,1,1)</f>
        <v>186737</v>
      </c>
      <c r="M54" s="18">
        <f ca="1">SUM(L54-K54)</f>
        <v>30124</v>
      </c>
      <c r="N54" s="19">
        <f ca="1">IF(M54=0,0,IF(K54=0,1,M54/K54))</f>
        <v>0.19234674005350769</v>
      </c>
      <c r="O54" s="18">
        <f>SUMIF($C$6:N$6,O$5,$C54:N54)</f>
        <v>321798</v>
      </c>
      <c r="P54" s="73">
        <f ca="1">SUMIF($C$6:O$6,P$5,$C54:O54)</f>
        <v>379815</v>
      </c>
      <c r="Q54" s="18">
        <f ca="1">SUM(P54-O54)</f>
        <v>58017</v>
      </c>
      <c r="R54" s="19">
        <f ca="1">IF(Q54=0,0,IF(O54=0,1,Q54/O54))</f>
        <v>0.18029011988887439</v>
      </c>
      <c r="S54" s="18">
        <f>+DB54</f>
        <v>210590</v>
      </c>
      <c r="T54" s="73">
        <f ca="1">OFFSET(DB54,0,14,1,1)</f>
        <v>233613</v>
      </c>
      <c r="U54" s="18">
        <f ca="1">SUM(T54-S54)</f>
        <v>23023</v>
      </c>
      <c r="V54" s="19">
        <f ca="1">IF(U54=0,0,IF(S54=0,1,U54/S54))</f>
        <v>0.10932617883090365</v>
      </c>
      <c r="W54" s="18">
        <f>SUMIF($C$6:V$6,W$5,$C54:V54)</f>
        <v>532388</v>
      </c>
      <c r="X54" s="73">
        <f ca="1">SUMIF($C$6:W$6,X$5,$C54:W54)</f>
        <v>613428</v>
      </c>
      <c r="Y54" s="18">
        <f ca="1">SUM(X54-W54)</f>
        <v>81040</v>
      </c>
      <c r="Z54" s="19">
        <f ca="1">IF(Y54=0,0,IF(W54=0,1,Y54/W54))</f>
        <v>0.15221980961253823</v>
      </c>
      <c r="AA54" s="18">
        <f>+DC54</f>
        <v>232730</v>
      </c>
      <c r="AB54" s="73">
        <f ca="1">OFFSET(DC54,0,14,1,1)</f>
        <v>272539</v>
      </c>
      <c r="AC54" s="18">
        <f ca="1">SUM(AB54-AA54)</f>
        <v>39809</v>
      </c>
      <c r="AD54" s="19">
        <f ca="1">IF(AC54=0,0,IF(AA54=0,1,AC54/AA54))</f>
        <v>0.17105229235594896</v>
      </c>
      <c r="AE54" s="18">
        <f>SUMIF($C$6:AD$6,AE$5,$C54:AD54)</f>
        <v>765118</v>
      </c>
      <c r="AF54" s="73">
        <f ca="1">SUMIF($C$6:AE$6,AF$5,$C54:AE54)</f>
        <v>885967</v>
      </c>
      <c r="AG54" s="18">
        <f ca="1">SUM(AF54-AE54)</f>
        <v>120849</v>
      </c>
      <c r="AH54" s="19">
        <f ca="1">IF(AG54=0,0,IF(AE54=0,1,AG54/AE54))</f>
        <v>0.15794818577003808</v>
      </c>
      <c r="AI54" s="18">
        <f>+DD54</f>
        <v>257383</v>
      </c>
      <c r="AJ54" s="73">
        <f ca="1">OFFSET(DD54,0,14,1,1)</f>
        <v>299098</v>
      </c>
      <c r="AK54" s="18">
        <f ca="1">SUM(AJ54-AI54)</f>
        <v>41715</v>
      </c>
      <c r="AL54" s="19">
        <f ca="1">IF(AK54=0,0,IF(AI54=0,1,AK54/AI54))</f>
        <v>0.16207364122727608</v>
      </c>
      <c r="AM54" s="18">
        <f>SUMIF($C$6:AL$6,AM$5,$C54:AL54)</f>
        <v>1022501</v>
      </c>
      <c r="AN54" s="73">
        <f ca="1">SUMIF($C$6:AM$6,AN$5,$C54:AM54)</f>
        <v>1185065</v>
      </c>
      <c r="AO54" s="18">
        <f ca="1">SUM(AN54-AM54)</f>
        <v>162564</v>
      </c>
      <c r="AP54" s="19">
        <f ca="1">IF(AO54=0,0,IF(AM54=0,1,AO54/AM54))</f>
        <v>0.15898664157785664</v>
      </c>
      <c r="AQ54" s="18">
        <f>+DE54</f>
        <v>263669</v>
      </c>
      <c r="AR54" s="73">
        <f ca="1">OFFSET(DE54,0,14,1,1)</f>
        <v>318630</v>
      </c>
      <c r="AS54" s="18">
        <f ca="1">SUM(AR54-AQ54)</f>
        <v>54961</v>
      </c>
      <c r="AT54" s="19">
        <f ca="1">IF(AS54=0,0,IF(AQ54=0,1,AS54/AQ54))</f>
        <v>0.20844695432530938</v>
      </c>
      <c r="AU54" s="18">
        <f>SUMIF($C$6:AT$6,AU$5,$C54:AT54)</f>
        <v>1286170</v>
      </c>
      <c r="AV54" s="73">
        <f ca="1">SUMIF($C$6:AU$6,AV$5,$C54:AU54)</f>
        <v>1503695</v>
      </c>
      <c r="AW54" s="18">
        <f ca="1">SUM(AV54-AU54)</f>
        <v>217525</v>
      </c>
      <c r="AX54" s="19">
        <f ca="1">IF(AW54=0,0,IF(AU54=0,1,AW54/AU54))</f>
        <v>0.16912616528141691</v>
      </c>
      <c r="AY54" s="18">
        <f>+DF54</f>
        <v>362243</v>
      </c>
      <c r="AZ54" s="73">
        <f ca="1">OFFSET(DF54,0,14,1,1)</f>
        <v>405079</v>
      </c>
      <c r="BA54" s="18">
        <f ca="1">SUM(AZ54-AY54)</f>
        <v>42836</v>
      </c>
      <c r="BB54" s="19">
        <f ca="1">IF(BA54=0,0,IF(AY54=0,1,BA54/AY54))</f>
        <v>0.11825211253219524</v>
      </c>
      <c r="BC54" s="18">
        <f>SUMIF($C$6:BB$6,BC$5,$C54:BB54)</f>
        <v>1648413</v>
      </c>
      <c r="BD54" s="73">
        <f ca="1">SUMIF($C$6:BC$6,BD$5,$C54:BC54)</f>
        <v>1908774</v>
      </c>
      <c r="BE54" s="18">
        <f ca="1">SUM(BD54-BC54)</f>
        <v>260361</v>
      </c>
      <c r="BF54" s="19">
        <f ca="1">IF(BE54=0,0,IF(BC54=0,1,BE54/BC54))</f>
        <v>0.15794646123271291</v>
      </c>
      <c r="BG54" s="18">
        <f>+DG54</f>
        <v>370836</v>
      </c>
      <c r="BH54" s="73">
        <f ca="1">OFFSET(DG54,0,14,1,1)</f>
        <v>407615</v>
      </c>
      <c r="BI54" s="18">
        <f ca="1">SUM(BH54-BG54)</f>
        <v>36779</v>
      </c>
      <c r="BJ54" s="19">
        <f ca="1">IF(BI54=0,0,IF(BG54=0,1,BI54/BG54))</f>
        <v>9.9178612648178704E-2</v>
      </c>
      <c r="BK54" s="18">
        <f>SUMIF($C$6:BJ$6,BK$5,$C54:BJ54)</f>
        <v>2019249</v>
      </c>
      <c r="BL54" s="73">
        <f ca="1">SUMIF($C$6:BK$6,BL$5,$C54:BK54)</f>
        <v>2316389</v>
      </c>
      <c r="BM54" s="18">
        <f ca="1">SUM(BL54-BK54)</f>
        <v>297140</v>
      </c>
      <c r="BN54" s="19">
        <f ca="1">IF(BM54=0,0,IF(BK54=0,1,BM54/BK54))</f>
        <v>0.14715371903118438</v>
      </c>
      <c r="BO54" s="18">
        <f>+DH54</f>
        <v>276237</v>
      </c>
      <c r="BP54" s="73">
        <f ca="1">OFFSET(DH54,0,14,1,1)</f>
        <v>312091</v>
      </c>
      <c r="BQ54" s="18">
        <f ca="1">SUM(BP54-BO54)</f>
        <v>35854</v>
      </c>
      <c r="BR54" s="19">
        <f ca="1">IF(BQ54=0,0,IF(BO54=0,1,BQ54/BO54))</f>
        <v>0.12979434326321238</v>
      </c>
      <c r="BS54" s="18">
        <f>SUMIF($C$6:BR$6,BS$5,$C54:BR54)</f>
        <v>2295486</v>
      </c>
      <c r="BT54" s="73">
        <f ca="1">SUMIF($C$6:BS$6,BT$5,$C54:BS54)</f>
        <v>2628480</v>
      </c>
      <c r="BU54" s="18">
        <f ca="1">SUM(BT54-BS54)</f>
        <v>332994</v>
      </c>
      <c r="BV54" s="19">
        <f ca="1">IF(BU54=0,0,IF(BS54=0,1,BU54/BS54))</f>
        <v>0.14506470525195972</v>
      </c>
      <c r="BW54" s="18">
        <f>+DI54</f>
        <v>271165</v>
      </c>
      <c r="BX54" s="73">
        <f ca="1">OFFSET(DI54,0,14,1,1)</f>
        <v>292281</v>
      </c>
      <c r="BY54" s="18">
        <f ca="1">SUM(BX54-BW54)</f>
        <v>21116</v>
      </c>
      <c r="BZ54" s="19">
        <f ca="1">IF(BY54=0,0,IF(BW54=0,1,BY54/BW54))</f>
        <v>7.7871406708092852E-2</v>
      </c>
      <c r="CA54" s="18">
        <f>SUMIF($C$6:BZ$6,CA$5,$C54:BZ54)</f>
        <v>2566651</v>
      </c>
      <c r="CB54" s="73">
        <f ca="1">SUMIF($C$6:CA$6,CB$5,$C54:CA54)</f>
        <v>2920761</v>
      </c>
      <c r="CC54" s="18">
        <f ca="1">SUM(CB54-CA54)</f>
        <v>354110</v>
      </c>
      <c r="CD54" s="19">
        <f ca="1">IF(CC54=0,0,IF(CA54=0,1,CC54/CA54))</f>
        <v>0.13796577719370495</v>
      </c>
      <c r="CE54" s="18">
        <f>+DJ54</f>
        <v>242469</v>
      </c>
      <c r="CF54" s="73">
        <f ca="1">OFFSET(DJ54,0,14,1,1)</f>
        <v>267374</v>
      </c>
      <c r="CG54" s="18">
        <f ca="1">SUM(CF54-CE54)</f>
        <v>24905</v>
      </c>
      <c r="CH54" s="19">
        <f ca="1">IF(CG54=0,0,IF(CE54=0,1,CG54/CE54))</f>
        <v>0.10271416139795191</v>
      </c>
      <c r="CI54" s="18">
        <f>SUMIF($C$6:CH$6,CI$5,$C54:CH54)</f>
        <v>2809120</v>
      </c>
      <c r="CJ54" s="73">
        <f ca="1">SUMIF($C$6:CI$6,CJ$5,$C54:CI54)</f>
        <v>3188135</v>
      </c>
      <c r="CK54" s="18">
        <f ca="1">SUM(CJ54-CI54)</f>
        <v>379015</v>
      </c>
      <c r="CL54" s="19">
        <f ca="1">IF(CK54=0,0,IF(CI54=0,1,CK54/CI54))</f>
        <v>0.1349230363957396</v>
      </c>
      <c r="CM54" s="18">
        <f>+DK54</f>
        <v>242961</v>
      </c>
      <c r="CN54" s="73">
        <f ca="1">OFFSET(DK54,0,14,1,1)</f>
        <v>273144</v>
      </c>
      <c r="CO54" s="18">
        <f ca="1">SUM(CN54-CM54)</f>
        <v>30183</v>
      </c>
      <c r="CP54" s="19">
        <f ca="1">IF(CO54=0,0,IF(CM54=0,1,CO54/CM54))</f>
        <v>0.12422981466161236</v>
      </c>
      <c r="CQ54" s="18">
        <f>SUMIF($C$6:CP$6,CQ$5,$C54:CP54)</f>
        <v>3052081</v>
      </c>
      <c r="CR54" s="73">
        <f ca="1">SUMIF($C$6:CQ$6,CR$5,$C54:CQ54)</f>
        <v>3461279</v>
      </c>
      <c r="CS54" s="18">
        <f ca="1">SUM(CR54-CQ54)</f>
        <v>409198</v>
      </c>
      <c r="CT54" s="19">
        <f ca="1">IF(CS54=0,0,IF(CQ54=0,1,CS54/CQ54))</f>
        <v>0.1340718021572822</v>
      </c>
      <c r="CW54" t="s">
        <v>15</v>
      </c>
      <c r="CX54" t="s">
        <v>6</v>
      </c>
      <c r="CZ54" s="74">
        <f>SUMIF(RBW!$A$93:$A$98,'2010-2011'!CZ$7,RBW!D$93:D$98)</f>
        <v>165185</v>
      </c>
      <c r="DA54" s="74">
        <f>SUMIF(RBW!$A$93:$A$98,'2010-2011'!DA$7,RBW!E$93:E$98)</f>
        <v>156613</v>
      </c>
      <c r="DB54" s="74">
        <f>SUMIF(RBW!$A$93:$A$98,'2010-2011'!DB$7,RBW!F$93:F$98)</f>
        <v>210590</v>
      </c>
      <c r="DC54" s="74">
        <f>SUMIF(RBW!$A$93:$A$98,'2010-2011'!DC$7,RBW!G$93:G$98)</f>
        <v>232730</v>
      </c>
      <c r="DD54" s="74">
        <f>SUMIF(RBW!$A$93:$A$98,'2010-2011'!DD$7,RBW!H$93:H$98)</f>
        <v>257383</v>
      </c>
      <c r="DE54" s="74">
        <f>SUMIF(RBW!$A$93:$A$98,'2010-2011'!DE$7,RBW!I$93:I$98)</f>
        <v>263669</v>
      </c>
      <c r="DF54" s="74">
        <f>SUMIF(RBW!$A$93:$A$98,'2010-2011'!DF$7,RBW!J$93:J$98)</f>
        <v>362243</v>
      </c>
      <c r="DG54" s="74">
        <f>SUMIF(RBW!$A$93:$A$98,'2010-2011'!DG$7,RBW!K$93:K$98)</f>
        <v>370836</v>
      </c>
      <c r="DH54" s="74">
        <f>SUMIF(RBW!$A$93:$A$98,'2010-2011'!DH$7,RBW!L$93:L$98)</f>
        <v>276237</v>
      </c>
      <c r="DI54" s="74">
        <f>SUMIF(RBW!$A$93:$A$98,'2010-2011'!DI$7,RBW!M$93:M$98)</f>
        <v>271165</v>
      </c>
      <c r="DJ54" s="74">
        <f>SUMIF(RBW!$A$93:$A$98,'2010-2011'!DJ$7,RBW!N$93:N$98)</f>
        <v>242469</v>
      </c>
      <c r="DK54" s="74">
        <f>SUMIF(RBW!$A$93:$A$98,'2010-2011'!DK$7,RBW!O$93:O$98)</f>
        <v>242961</v>
      </c>
      <c r="DN54" s="74">
        <f>SUMIF(RBW!$A$93:$A$98,'2010-2011'!DN$7,RBW!D$93:D$98)</f>
        <v>193078</v>
      </c>
      <c r="DO54" s="74">
        <f>SUMIF(RBW!$A$93:$A$98,'2010-2011'!DO$7,RBW!E$93:E$98)</f>
        <v>186737</v>
      </c>
      <c r="DP54" s="74">
        <f>SUMIF(RBW!$A$93:$A$98,'2010-2011'!DP$7,RBW!F$93:F$98)</f>
        <v>233613</v>
      </c>
      <c r="DQ54" s="74">
        <f>SUMIF(RBW!$A$93:$A$98,'2010-2011'!DQ$7,RBW!G$93:G$98)</f>
        <v>272539</v>
      </c>
      <c r="DR54" s="74">
        <f>SUMIF(RBW!$A$93:$A$98,'2010-2011'!DR$7,RBW!H$93:H$98)</f>
        <v>299098</v>
      </c>
      <c r="DS54" s="74">
        <f>SUMIF(RBW!$A$93:$A$98,'2010-2011'!DS$7,RBW!I$93:I$98)</f>
        <v>318630</v>
      </c>
      <c r="DT54" s="74">
        <f>SUMIF(RBW!$A$93:$A$98,'2010-2011'!DT$7,RBW!J$93:J$98)</f>
        <v>405079</v>
      </c>
      <c r="DU54" s="74">
        <f>SUMIF(RBW!$A$93:$A$98,'2010-2011'!DU$7,RBW!K$93:K$98)</f>
        <v>407615</v>
      </c>
      <c r="DV54" s="74">
        <f>SUMIF(RBW!$A$93:$A$98,'2010-2011'!DV$7,RBW!L$93:L$98)</f>
        <v>312091</v>
      </c>
      <c r="DW54" s="74">
        <f>SUMIF(RBW!$A$93:$A$98,'2010-2011'!DW$7,RBW!M$93:M$98)</f>
        <v>292281</v>
      </c>
      <c r="DX54" s="74">
        <f>SUMIF(RBW!$A$93:$A$98,'2010-2011'!DX$7,RBW!N$93:N$98)</f>
        <v>267374</v>
      </c>
      <c r="DY54" s="74">
        <f>SUMIF(RBW!$A$93:$A$98,'2010-2011'!DY$7,RBW!O$93:O$98)</f>
        <v>273144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7</v>
      </c>
      <c r="D55" s="73">
        <f ca="1">OFFSET(CZ55,0,14,1,1)</f>
        <v>7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7</v>
      </c>
      <c r="H55" s="73">
        <f ca="1">SUMIF($C$6:G$6,H$5,$C55:G55)</f>
        <v>7</v>
      </c>
      <c r="I55" s="18">
        <f ca="1">SUM(H55-G55)</f>
        <v>0</v>
      </c>
      <c r="J55" s="19">
        <f ca="1">IF(I55=0,0,IF(G55=0,1,I55/G55))</f>
        <v>0</v>
      </c>
      <c r="K55" s="18">
        <f>+DA55</f>
        <v>4</v>
      </c>
      <c r="L55" s="73">
        <f ca="1">OFFSET(DA55,0,14,1,1)</f>
        <v>4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11</v>
      </c>
      <c r="P55" s="73">
        <f ca="1">SUMIF($C$6:O$6,P$5,$C55:O55)</f>
        <v>11</v>
      </c>
      <c r="Q55" s="18">
        <f ca="1">SUM(P55-O55)</f>
        <v>0</v>
      </c>
      <c r="R55" s="19">
        <f ca="1">IF(Q55=0,0,IF(O55=0,1,Q55/O55))</f>
        <v>0</v>
      </c>
      <c r="S55" s="18">
        <f>+DB55</f>
        <v>13</v>
      </c>
      <c r="T55" s="73">
        <f ca="1">OFFSET(DB55,0,14,1,1)</f>
        <v>9</v>
      </c>
      <c r="U55" s="18">
        <f ca="1">SUM(T55-S55)</f>
        <v>-4</v>
      </c>
      <c r="V55" s="19">
        <f ca="1">IF(U55=0,0,IF(S55=0,1,U55/S55))</f>
        <v>-0.30769230769230771</v>
      </c>
      <c r="W55" s="18">
        <f>SUMIF($C$6:V$6,W$5,$C55:V55)</f>
        <v>24</v>
      </c>
      <c r="X55" s="73">
        <f ca="1">SUMIF($C$6:W$6,X$5,$C55:W55)</f>
        <v>20</v>
      </c>
      <c r="Y55" s="18">
        <f ca="1">SUM(X55-W55)</f>
        <v>-4</v>
      </c>
      <c r="Z55" s="19">
        <f ca="1">IF(Y55=0,0,IF(W55=0,1,Y55/W55))</f>
        <v>-0.16666666666666666</v>
      </c>
      <c r="AA55" s="18">
        <f>+DC55</f>
        <v>4</v>
      </c>
      <c r="AB55" s="73">
        <f ca="1">OFFSET(DC55,0,14,1,1)</f>
        <v>9</v>
      </c>
      <c r="AC55" s="18">
        <f ca="1">SUM(AB55-AA55)</f>
        <v>5</v>
      </c>
      <c r="AD55" s="19">
        <f ca="1">IF(AC55=0,0,IF(AA55=0,1,AC55/AA55))</f>
        <v>1.25</v>
      </c>
      <c r="AE55" s="18">
        <f>SUMIF($C$6:AD$6,AE$5,$C55:AD55)</f>
        <v>28</v>
      </c>
      <c r="AF55" s="73">
        <f ca="1">SUMIF($C$6:AE$6,AF$5,$C55:AE55)</f>
        <v>29</v>
      </c>
      <c r="AG55" s="18">
        <f ca="1">SUM(AF55-AE55)</f>
        <v>1</v>
      </c>
      <c r="AH55" s="19">
        <f ca="1">IF(AG55=0,0,IF(AE55=0,1,AG55/AE55))</f>
        <v>3.5714285714285712E-2</v>
      </c>
      <c r="AI55" s="18">
        <f>+DD55</f>
        <v>12</v>
      </c>
      <c r="AJ55" s="73">
        <f ca="1">OFFSET(DD55,0,14,1,1)</f>
        <v>13</v>
      </c>
      <c r="AK55" s="18">
        <f ca="1">SUM(AJ55-AI55)</f>
        <v>1</v>
      </c>
      <c r="AL55" s="19">
        <f ca="1">IF(AK55=0,0,IF(AI55=0,1,AK55/AI55))</f>
        <v>8.3333333333333329E-2</v>
      </c>
      <c r="AM55" s="18">
        <f>SUMIF($C$6:AL$6,AM$5,$C55:AL55)</f>
        <v>40</v>
      </c>
      <c r="AN55" s="73">
        <f ca="1">SUMIF($C$6:AM$6,AN$5,$C55:AM55)</f>
        <v>42</v>
      </c>
      <c r="AO55" s="18">
        <f ca="1">SUM(AN55-AM55)</f>
        <v>2</v>
      </c>
      <c r="AP55" s="19">
        <f ca="1">IF(AO55=0,0,IF(AM55=0,1,AO55/AM55))</f>
        <v>0.05</v>
      </c>
      <c r="AQ55" s="18">
        <f>+DE55</f>
        <v>11</v>
      </c>
      <c r="AR55" s="73">
        <f ca="1">OFFSET(DE55,0,14,1,1)</f>
        <v>13</v>
      </c>
      <c r="AS55" s="18">
        <f ca="1">SUM(AR55-AQ55)</f>
        <v>2</v>
      </c>
      <c r="AT55" s="19">
        <f ca="1">IF(AS55=0,0,IF(AQ55=0,1,AS55/AQ55))</f>
        <v>0.18181818181818182</v>
      </c>
      <c r="AU55" s="18">
        <f>SUMIF($C$6:AT$6,AU$5,$C55:AT55)</f>
        <v>51</v>
      </c>
      <c r="AV55" s="73">
        <f ca="1">SUMIF($C$6:AU$6,AV$5,$C55:AU55)</f>
        <v>55</v>
      </c>
      <c r="AW55" s="18">
        <f ca="1">SUM(AV55-AU55)</f>
        <v>4</v>
      </c>
      <c r="AX55" s="19">
        <f ca="1">IF(AW55=0,0,IF(AU55=0,1,AW55/AU55))</f>
        <v>7.8431372549019607E-2</v>
      </c>
      <c r="AY55" s="18">
        <f>+DF55</f>
        <v>8</v>
      </c>
      <c r="AZ55" s="73">
        <f ca="1">OFFSET(DF55,0,14,1,1)</f>
        <v>12</v>
      </c>
      <c r="BA55" s="18">
        <f ca="1">SUM(AZ55-AY55)</f>
        <v>4</v>
      </c>
      <c r="BB55" s="19">
        <f ca="1">IF(BA55=0,0,IF(AY55=0,1,BA55/AY55))</f>
        <v>0.5</v>
      </c>
      <c r="BC55" s="18">
        <f>SUMIF($C$6:BB$6,BC$5,$C55:BB55)</f>
        <v>59</v>
      </c>
      <c r="BD55" s="73">
        <f ca="1">SUMIF($C$6:BC$6,BD$5,$C55:BC55)</f>
        <v>67</v>
      </c>
      <c r="BE55" s="18">
        <f ca="1">SUM(BD55-BC55)</f>
        <v>8</v>
      </c>
      <c r="BF55" s="19">
        <f ca="1">IF(BE55=0,0,IF(BC55=0,1,BE55/BC55))</f>
        <v>0.13559322033898305</v>
      </c>
      <c r="BG55" s="18">
        <f>+DG55</f>
        <v>17</v>
      </c>
      <c r="BH55" s="73">
        <f ca="1">OFFSET(DG55,0,14,1,1)</f>
        <v>10</v>
      </c>
      <c r="BI55" s="18">
        <f ca="1">SUM(BH55-BG55)</f>
        <v>-7</v>
      </c>
      <c r="BJ55" s="19">
        <f ca="1">IF(BI55=0,0,IF(BG55=0,1,BI55/BG55))</f>
        <v>-0.41176470588235292</v>
      </c>
      <c r="BK55" s="18">
        <f>SUMIF($C$6:BJ$6,BK$5,$C55:BJ55)</f>
        <v>76</v>
      </c>
      <c r="BL55" s="73">
        <f ca="1">SUMIF($C$6:BK$6,BL$5,$C55:BK55)</f>
        <v>77</v>
      </c>
      <c r="BM55" s="18">
        <f ca="1">SUM(BL55-BK55)</f>
        <v>1</v>
      </c>
      <c r="BN55" s="19">
        <f ca="1">IF(BM55=0,0,IF(BK55=0,1,BM55/BK55))</f>
        <v>1.3157894736842105E-2</v>
      </c>
      <c r="BO55" s="18">
        <f>+DH55</f>
        <v>12</v>
      </c>
      <c r="BP55" s="73">
        <f ca="1">OFFSET(DH55,0,14,1,1)</f>
        <v>16</v>
      </c>
      <c r="BQ55" s="18">
        <f ca="1">SUM(BP55-BO55)</f>
        <v>4</v>
      </c>
      <c r="BR55" s="19">
        <f ca="1">IF(BQ55=0,0,IF(BO55=0,1,BQ55/BO55))</f>
        <v>0.33333333333333331</v>
      </c>
      <c r="BS55" s="18">
        <f>SUMIF($C$6:BR$6,BS$5,$C55:BR55)</f>
        <v>88</v>
      </c>
      <c r="BT55" s="73">
        <f ca="1">SUMIF($C$6:BS$6,BT$5,$C55:BS55)</f>
        <v>93</v>
      </c>
      <c r="BU55" s="18">
        <f ca="1">SUM(BT55-BS55)</f>
        <v>5</v>
      </c>
      <c r="BV55" s="19">
        <f ca="1">IF(BU55=0,0,IF(BS55=0,1,BU55/BS55))</f>
        <v>5.6818181818181816E-2</v>
      </c>
      <c r="BW55" s="18">
        <f>+DI55</f>
        <v>7</v>
      </c>
      <c r="BX55" s="73">
        <f ca="1">OFFSET(DI55,0,14,1,1)</f>
        <v>11</v>
      </c>
      <c r="BY55" s="18">
        <f ca="1">SUM(BX55-BW55)</f>
        <v>4</v>
      </c>
      <c r="BZ55" s="19">
        <f ca="1">IF(BY55=0,0,IF(BW55=0,1,BY55/BW55))</f>
        <v>0.5714285714285714</v>
      </c>
      <c r="CA55" s="18">
        <f>SUMIF($C$6:BZ$6,CA$5,$C55:BZ55)</f>
        <v>95</v>
      </c>
      <c r="CB55" s="73">
        <f ca="1">SUMIF($C$6:CA$6,CB$5,$C55:CA55)</f>
        <v>104</v>
      </c>
      <c r="CC55" s="18">
        <f ca="1">SUM(CB55-CA55)</f>
        <v>9</v>
      </c>
      <c r="CD55" s="19">
        <f ca="1">IF(CC55=0,0,IF(CA55=0,1,CC55/CA55))</f>
        <v>9.4736842105263161E-2</v>
      </c>
      <c r="CE55" s="18">
        <f>+DJ55</f>
        <v>14</v>
      </c>
      <c r="CF55" s="73">
        <f ca="1">OFFSET(DJ55,0,14,1,1)</f>
        <v>13</v>
      </c>
      <c r="CG55" s="18">
        <f ca="1">SUM(CF55-CE55)</f>
        <v>-1</v>
      </c>
      <c r="CH55" s="19">
        <f ca="1">IF(CG55=0,0,IF(CE55=0,1,CG55/CE55))</f>
        <v>-7.1428571428571425E-2</v>
      </c>
      <c r="CI55" s="18">
        <f>SUMIF($C$6:CH$6,CI$5,$C55:CH55)</f>
        <v>109</v>
      </c>
      <c r="CJ55" s="73">
        <f ca="1">SUMIF($C$6:CI$6,CJ$5,$C55:CI55)</f>
        <v>117</v>
      </c>
      <c r="CK55" s="18">
        <f ca="1">SUM(CJ55-CI55)</f>
        <v>8</v>
      </c>
      <c r="CL55" s="19">
        <f ca="1">IF(CK55=0,0,IF(CI55=0,1,CK55/CI55))</f>
        <v>7.3394495412844041E-2</v>
      </c>
      <c r="CM55" s="18">
        <f>+DK55</f>
        <v>13</v>
      </c>
      <c r="CN55" s="73">
        <f ca="1">OFFSET(DK55,0,14,1,1)</f>
        <v>13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122</v>
      </c>
      <c r="CR55" s="73">
        <f ca="1">SUMIF($C$6:CQ$6,CR$5,$C55:CQ55)</f>
        <v>130</v>
      </c>
      <c r="CS55" s="18">
        <f ca="1">SUM(CR55-CQ55)</f>
        <v>8</v>
      </c>
      <c r="CT55" s="19">
        <f ca="1">IF(CS55=0,0,IF(CQ55=0,1,CS55/CQ55))</f>
        <v>6.5573770491803282E-2</v>
      </c>
      <c r="CW55" t="s">
        <v>15</v>
      </c>
      <c r="CX55" t="s">
        <v>7</v>
      </c>
      <c r="CY55" s="7"/>
      <c r="CZ55" s="74">
        <f>SUMIF(RBW!$A$111:$A$116,'2010-2011'!CZ$7,RBW!D$111:D$116)</f>
        <v>7</v>
      </c>
      <c r="DA55" s="74">
        <f>SUMIF(RBW!$A$111:$A$116,'2010-2011'!DA$7,RBW!E$111:E$116)</f>
        <v>4</v>
      </c>
      <c r="DB55" s="74">
        <f>SUMIF(RBW!$A$111:$A$116,'2010-2011'!DB$7,RBW!F$111:F$116)</f>
        <v>13</v>
      </c>
      <c r="DC55" s="74">
        <f>SUMIF(RBW!$A$111:$A$116,'2010-2011'!DC$7,RBW!G$111:G$116)</f>
        <v>4</v>
      </c>
      <c r="DD55" s="74">
        <f>SUMIF(RBW!$A$111:$A$116,'2010-2011'!DD$7,RBW!H$111:H$116)</f>
        <v>12</v>
      </c>
      <c r="DE55" s="74">
        <f>SUMIF(RBW!$A$111:$A$116,'2010-2011'!DE$7,RBW!I$111:I$116)</f>
        <v>11</v>
      </c>
      <c r="DF55" s="74">
        <f>SUMIF(RBW!$A$111:$A$116,'2010-2011'!DF$7,RBW!J$111:J$116)</f>
        <v>8</v>
      </c>
      <c r="DG55" s="74">
        <f>SUMIF(RBW!$A$111:$A$116,'2010-2011'!DG$7,RBW!K$111:K$116)</f>
        <v>17</v>
      </c>
      <c r="DH55" s="74">
        <f>SUMIF(RBW!$A$111:$A$116,'2010-2011'!DH$7,RBW!L$111:L$116)</f>
        <v>12</v>
      </c>
      <c r="DI55" s="74">
        <f>SUMIF(RBW!$A$111:$A$116,'2010-2011'!DI$7,RBW!M$111:M$116)</f>
        <v>7</v>
      </c>
      <c r="DJ55" s="74">
        <f>SUMIF(RBW!$A$111:$A$116,'2010-2011'!DJ$7,RBW!N$111:N$116)</f>
        <v>14</v>
      </c>
      <c r="DK55" s="74">
        <f>SUMIF(RBW!$A$111:$A$116,'2010-2011'!DK$7,RBW!O$111:O$116)</f>
        <v>13</v>
      </c>
      <c r="DN55" s="74">
        <f>SUMIF(RBW!$A$111:$A$116,'2010-2011'!DN$7,RBW!D$111:D$116)</f>
        <v>7</v>
      </c>
      <c r="DO55" s="74">
        <f>SUMIF(RBW!$A$111:$A$116,'2010-2011'!DO$7,RBW!E$111:E$116)</f>
        <v>4</v>
      </c>
      <c r="DP55" s="74">
        <f>SUMIF(RBW!$A$111:$A$116,'2010-2011'!DP$7,RBW!F$111:F$116)</f>
        <v>9</v>
      </c>
      <c r="DQ55" s="74">
        <f>SUMIF(RBW!$A$111:$A$116,'2010-2011'!DQ$7,RBW!G$111:G$116)</f>
        <v>9</v>
      </c>
      <c r="DR55" s="74">
        <f>SUMIF(RBW!$A$111:$A$116,'2010-2011'!DR$7,RBW!H$111:H$116)</f>
        <v>13</v>
      </c>
      <c r="DS55" s="74">
        <f>SUMIF(RBW!$A$111:$A$116,'2010-2011'!DS$7,RBW!I$111:I$116)</f>
        <v>13</v>
      </c>
      <c r="DT55" s="74">
        <f>SUMIF(RBW!$A$111:$A$116,'2010-2011'!DT$7,RBW!J$111:J$116)</f>
        <v>12</v>
      </c>
      <c r="DU55" s="74">
        <f>SUMIF(RBW!$A$111:$A$116,'2010-2011'!DU$7,RBW!K$111:K$116)</f>
        <v>10</v>
      </c>
      <c r="DV55" s="74">
        <f>SUMIF(RBW!$A$111:$A$116,'2010-2011'!DV$7,RBW!L$111:L$116)</f>
        <v>16</v>
      </c>
      <c r="DW55" s="74">
        <f>SUMIF(RBW!$A$111:$A$116,'2010-2011'!DW$7,RBW!M$111:M$116)</f>
        <v>11</v>
      </c>
      <c r="DX55" s="74">
        <f>SUMIF(RBW!$A$111:$A$116,'2010-2011'!DX$7,RBW!N$111:N$116)</f>
        <v>13</v>
      </c>
      <c r="DY55" s="74">
        <f>SUMIF(RBW!$A$111:$A$116,'2010-2011'!DY$7,RBW!O$111:O$116)</f>
        <v>13</v>
      </c>
    </row>
    <row r="56" spans="1:130">
      <c r="A56" s="83"/>
      <c r="B56" s="26" t="s">
        <v>8</v>
      </c>
      <c r="C56" s="73">
        <f>+CZ56</f>
        <v>638</v>
      </c>
      <c r="D56" s="73">
        <f ca="1">OFFSET(CZ56,0,14,1,1)</f>
        <v>748</v>
      </c>
      <c r="E56" s="73">
        <f ca="1">SUM(D56-C56)</f>
        <v>110</v>
      </c>
      <c r="F56" s="19">
        <f ca="1">IF(E56=0,0,IF(C56=0,1,E56/C56))</f>
        <v>0.17241379310344829</v>
      </c>
      <c r="G56" s="73">
        <f>SUMIF($C$6:F$6,G$5,$C56:F56)</f>
        <v>638</v>
      </c>
      <c r="H56" s="73">
        <f ca="1">SUMIF($C$6:G$6,H$5,$C56:G56)</f>
        <v>748</v>
      </c>
      <c r="I56" s="73">
        <f ca="1">SUM(H56-G56)</f>
        <v>110</v>
      </c>
      <c r="J56" s="19">
        <f ca="1">IF(I56=0,0,IF(G56=0,1,I56/G56))</f>
        <v>0.17241379310344829</v>
      </c>
      <c r="K56" s="73">
        <f>+DA56</f>
        <v>536</v>
      </c>
      <c r="L56" s="73">
        <f ca="1">OFFSET(DA56,0,14,1,1)</f>
        <v>712</v>
      </c>
      <c r="M56" s="73">
        <f ca="1">SUM(L56-K56)</f>
        <v>176</v>
      </c>
      <c r="N56" s="19">
        <f ca="1">IF(M56=0,0,IF(K56=0,1,M56/K56))</f>
        <v>0.32835820895522388</v>
      </c>
      <c r="O56" s="73">
        <f>SUMIF($C$6:N$6,O$5,$C56:N56)</f>
        <v>1174</v>
      </c>
      <c r="P56" s="73">
        <f ca="1">SUMIF($C$6:O$6,P$5,$C56:O56)</f>
        <v>1460</v>
      </c>
      <c r="Q56" s="73">
        <f ca="1">SUM(P56-O56)</f>
        <v>286</v>
      </c>
      <c r="R56" s="19">
        <f ca="1">IF(Q56=0,0,IF(O56=0,1,Q56/O56))</f>
        <v>0.24361158432708688</v>
      </c>
      <c r="S56" s="73">
        <f>+DB56</f>
        <v>980</v>
      </c>
      <c r="T56" s="73">
        <f ca="1">OFFSET(DB56,0,14,1,1)</f>
        <v>1038</v>
      </c>
      <c r="U56" s="73">
        <f ca="1">SUM(T56-S56)</f>
        <v>58</v>
      </c>
      <c r="V56" s="19">
        <f ca="1">IF(U56=0,0,IF(S56=0,1,U56/S56))</f>
        <v>5.9183673469387757E-2</v>
      </c>
      <c r="W56" s="73">
        <f>SUMIF($C$6:V$6,W$5,$C56:V56)</f>
        <v>2154</v>
      </c>
      <c r="X56" s="73">
        <f ca="1">SUMIF($C$6:W$6,X$5,$C56:W56)</f>
        <v>2498</v>
      </c>
      <c r="Y56" s="73">
        <f ca="1">SUM(X56-W56)</f>
        <v>344</v>
      </c>
      <c r="Z56" s="19">
        <f ca="1">IF(Y56=0,0,IF(W56=0,1,Y56/W56))</f>
        <v>0.15970287836583102</v>
      </c>
      <c r="AA56" s="73">
        <f>+DC56</f>
        <v>1730</v>
      </c>
      <c r="AB56" s="73">
        <f ca="1">OFFSET(DC56,0,14,1,1)</f>
        <v>1776</v>
      </c>
      <c r="AC56" s="73">
        <f ca="1">SUM(AB56-AA56)</f>
        <v>46</v>
      </c>
      <c r="AD56" s="19">
        <f ca="1">IF(AC56=0,0,IF(AA56=0,1,AC56/AA56))</f>
        <v>2.6589595375722544E-2</v>
      </c>
      <c r="AE56" s="73">
        <f>SUMIF($C$6:AD$6,AE$5,$C56:AD56)</f>
        <v>3884</v>
      </c>
      <c r="AF56" s="73">
        <f ca="1">SUMIF($C$6:AE$6,AF$5,$C56:AE56)</f>
        <v>4274</v>
      </c>
      <c r="AG56" s="73">
        <f ca="1">SUM(AF56-AE56)</f>
        <v>390</v>
      </c>
      <c r="AH56" s="19">
        <f ca="1">IF(AG56=0,0,IF(AE56=0,1,AG56/AE56))</f>
        <v>0.1004119464469619</v>
      </c>
      <c r="AI56" s="73">
        <f>+DD56</f>
        <v>3184</v>
      </c>
      <c r="AJ56" s="73">
        <f ca="1">OFFSET(DD56,0,14,1,1)</f>
        <v>3194</v>
      </c>
      <c r="AK56" s="73">
        <f ca="1">SUM(AJ56-AI56)</f>
        <v>10</v>
      </c>
      <c r="AL56" s="19">
        <f ca="1">IF(AK56=0,0,IF(AI56=0,1,AK56/AI56))</f>
        <v>3.1407035175879399E-3</v>
      </c>
      <c r="AM56" s="73">
        <f>SUMIF($C$6:AL$6,AM$5,$C56:AL56)</f>
        <v>7068</v>
      </c>
      <c r="AN56" s="73">
        <f ca="1">SUMIF($C$6:AM$6,AN$5,$C56:AM56)</f>
        <v>7468</v>
      </c>
      <c r="AO56" s="73">
        <f ca="1">SUM(AN56-AM56)</f>
        <v>400</v>
      </c>
      <c r="AP56" s="19">
        <f ca="1">IF(AO56=0,0,IF(AM56=0,1,AO56/AM56))</f>
        <v>5.6593095642331635E-2</v>
      </c>
      <c r="AQ56" s="73">
        <f>+DE56</f>
        <v>3384</v>
      </c>
      <c r="AR56" s="73">
        <f ca="1">OFFSET(DE56,0,14,1,1)</f>
        <v>3702</v>
      </c>
      <c r="AS56" s="73">
        <f ca="1">SUM(AR56-AQ56)</f>
        <v>318</v>
      </c>
      <c r="AT56" s="19">
        <f ca="1">IF(AS56=0,0,IF(AQ56=0,1,AS56/AQ56))</f>
        <v>9.3971631205673756E-2</v>
      </c>
      <c r="AU56" s="73">
        <f>SUMIF($C$6:AT$6,AU$5,$C56:AT56)</f>
        <v>10452</v>
      </c>
      <c r="AV56" s="73">
        <f ca="1">SUMIF($C$6:AU$6,AV$5,$C56:AU56)</f>
        <v>11170</v>
      </c>
      <c r="AW56" s="73">
        <f ca="1">SUM(AV56-AU56)</f>
        <v>718</v>
      </c>
      <c r="AX56" s="19">
        <f ca="1">IF(AW56=0,0,IF(AU56=0,1,AW56/AU56))</f>
        <v>6.8694986605434369E-2</v>
      </c>
      <c r="AY56" s="73">
        <f>+DF56</f>
        <v>3758</v>
      </c>
      <c r="AZ56" s="73">
        <f ca="1">OFFSET(DF56,0,14,1,1)</f>
        <v>3714</v>
      </c>
      <c r="BA56" s="73">
        <f ca="1">SUM(AZ56-AY56)</f>
        <v>-44</v>
      </c>
      <c r="BB56" s="19">
        <f ca="1">IF(BA56=0,0,IF(AY56=0,1,BA56/AY56))</f>
        <v>-1.1708355508249068E-2</v>
      </c>
      <c r="BC56" s="73">
        <f>SUMIF($C$6:BB$6,BC$5,$C56:BB56)</f>
        <v>14210</v>
      </c>
      <c r="BD56" s="73">
        <f ca="1">SUMIF($C$6:BC$6,BD$5,$C56:BC56)</f>
        <v>14884</v>
      </c>
      <c r="BE56" s="73">
        <f ca="1">SUM(BD56-BC56)</f>
        <v>674</v>
      </c>
      <c r="BF56" s="19">
        <f ca="1">IF(BE56=0,0,IF(BC56=0,1,BE56/BC56))</f>
        <v>4.7431386347642504E-2</v>
      </c>
      <c r="BG56" s="73">
        <f>+DG56</f>
        <v>3834</v>
      </c>
      <c r="BH56" s="73">
        <f ca="1">OFFSET(DG56,0,14,1,1)</f>
        <v>3580</v>
      </c>
      <c r="BI56" s="73">
        <f ca="1">SUM(BH56-BG56)</f>
        <v>-254</v>
      </c>
      <c r="BJ56" s="19">
        <f ca="1">IF(BI56=0,0,IF(BG56=0,1,BI56/BG56))</f>
        <v>-6.6249347939488779E-2</v>
      </c>
      <c r="BK56" s="73">
        <f>SUMIF($C$6:BJ$6,BK$5,$C56:BJ56)</f>
        <v>18044</v>
      </c>
      <c r="BL56" s="73">
        <f ca="1">SUMIF($C$6:BK$6,BL$5,$C56:BK56)</f>
        <v>18464</v>
      </c>
      <c r="BM56" s="73">
        <f ca="1">SUM(BL56-BK56)</f>
        <v>420</v>
      </c>
      <c r="BN56" s="19">
        <f ca="1">IF(BM56=0,0,IF(BK56=0,1,BM56/BK56))</f>
        <v>2.3276435380181777E-2</v>
      </c>
      <c r="BO56" s="73">
        <f>+DH56</f>
        <v>3696</v>
      </c>
      <c r="BP56" s="73">
        <f ca="1">OFFSET(DH56,0,14,1,1)</f>
        <v>3704</v>
      </c>
      <c r="BQ56" s="73">
        <f ca="1">SUM(BP56-BO56)</f>
        <v>8</v>
      </c>
      <c r="BR56" s="19">
        <f ca="1">IF(BQ56=0,0,IF(BO56=0,1,BQ56/BO56))</f>
        <v>2.1645021645021645E-3</v>
      </c>
      <c r="BS56" s="73">
        <f>SUMIF($C$6:BR$6,BS$5,$C56:BR56)</f>
        <v>21740</v>
      </c>
      <c r="BT56" s="73">
        <f ca="1">SUMIF($C$6:BS$6,BT$5,$C56:BS56)</f>
        <v>22168</v>
      </c>
      <c r="BU56" s="73">
        <f ca="1">SUM(BT56-BS56)</f>
        <v>428</v>
      </c>
      <c r="BV56" s="19">
        <f ca="1">IF(BU56=0,0,IF(BS56=0,1,BU56/BS56))</f>
        <v>1.968721251149954E-2</v>
      </c>
      <c r="BW56" s="73">
        <f>+DI56</f>
        <v>3018</v>
      </c>
      <c r="BX56" s="73">
        <f ca="1">OFFSET(DI56,0,14,1,1)</f>
        <v>2970</v>
      </c>
      <c r="BY56" s="73">
        <f ca="1">SUM(BX56-BW56)</f>
        <v>-48</v>
      </c>
      <c r="BZ56" s="19">
        <f ca="1">IF(BY56=0,0,IF(BW56=0,1,BY56/BW56))</f>
        <v>-1.5904572564612324E-2</v>
      </c>
      <c r="CA56" s="73">
        <f>SUMIF($C$6:BZ$6,CA$5,$C56:BZ56)</f>
        <v>24758</v>
      </c>
      <c r="CB56" s="73">
        <f ca="1">SUMIF($C$6:CA$6,CB$5,$C56:CA56)</f>
        <v>25138</v>
      </c>
      <c r="CC56" s="73">
        <f ca="1">SUM(CB56-CA56)</f>
        <v>380</v>
      </c>
      <c r="CD56" s="19">
        <f ca="1">IF(CC56=0,0,IF(CA56=0,1,CC56/CA56))</f>
        <v>1.5348574198238953E-2</v>
      </c>
      <c r="CE56" s="73">
        <f>+DJ56</f>
        <v>1616</v>
      </c>
      <c r="CF56" s="73">
        <f ca="1">OFFSET(DJ56,0,14,1,1)</f>
        <v>1350</v>
      </c>
      <c r="CG56" s="73">
        <f ca="1">SUM(CF56-CE56)</f>
        <v>-266</v>
      </c>
      <c r="CH56" s="19">
        <f ca="1">IF(CG56=0,0,IF(CE56=0,1,CG56/CE56))</f>
        <v>-0.16460396039603961</v>
      </c>
      <c r="CI56" s="73">
        <f>SUMIF($C$6:CH$6,CI$5,$C56:CH56)</f>
        <v>26374</v>
      </c>
      <c r="CJ56" s="73">
        <f ca="1">SUMIF($C$6:CI$6,CJ$5,$C56:CI56)</f>
        <v>26488</v>
      </c>
      <c r="CK56" s="73">
        <f ca="1">SUM(CJ56-CI56)</f>
        <v>114</v>
      </c>
      <c r="CL56" s="19">
        <f ca="1">IF(CK56=0,0,IF(CI56=0,1,CK56/CI56))</f>
        <v>4.322438765450823E-3</v>
      </c>
      <c r="CM56" s="73">
        <f>+DK56</f>
        <v>1076</v>
      </c>
      <c r="CN56" s="73">
        <f ca="1">OFFSET(DK56,0,14,1,1)</f>
        <v>1090</v>
      </c>
      <c r="CO56" s="73">
        <f ca="1">SUM(CN56-CM56)</f>
        <v>14</v>
      </c>
      <c r="CP56" s="19">
        <f ca="1">IF(CO56=0,0,IF(CM56=0,1,CO56/CM56))</f>
        <v>1.3011152416356878E-2</v>
      </c>
      <c r="CQ56" s="73">
        <f>SUMIF($C$6:CP$6,CQ$5,$C56:CP56)</f>
        <v>27450</v>
      </c>
      <c r="CR56" s="73">
        <f ca="1">SUMIF($C$6:CQ$6,CR$5,$C56:CQ56)</f>
        <v>27578</v>
      </c>
      <c r="CS56" s="73">
        <f ca="1">SUM(CR56-CQ56)</f>
        <v>128</v>
      </c>
      <c r="CT56" s="19">
        <f ca="1">IF(CS56=0,0,IF(CQ56=0,1,CS56/CQ56))</f>
        <v>4.663023679417122E-3</v>
      </c>
      <c r="CW56" t="s">
        <v>15</v>
      </c>
      <c r="CX56" t="s">
        <v>8</v>
      </c>
      <c r="CY56" s="7"/>
      <c r="CZ56" s="74">
        <f>SUMIF(RBW!$A$129:$A$134,'2010-2011'!CZ$7,RBW!D$129:D$134)</f>
        <v>638</v>
      </c>
      <c r="DA56" s="74">
        <f>SUMIF(RBW!$A$129:$A$134,'2010-2011'!DA$7,RBW!E$129:E$134)</f>
        <v>536</v>
      </c>
      <c r="DB56" s="74">
        <f>SUMIF(RBW!$A$129:$A$134,'2010-2011'!DB$7,RBW!F$129:F$134)</f>
        <v>980</v>
      </c>
      <c r="DC56" s="74">
        <f>SUMIF(RBW!$A$129:$A$134,'2010-2011'!DC$7,RBW!G$129:G$134)</f>
        <v>1730</v>
      </c>
      <c r="DD56" s="74">
        <f>SUMIF(RBW!$A$129:$A$134,'2010-2011'!DD$7,RBW!H$129:H$134)</f>
        <v>3184</v>
      </c>
      <c r="DE56" s="74">
        <f>SUMIF(RBW!$A$129:$A$134,'2010-2011'!DE$7,RBW!I$129:I$134)</f>
        <v>3384</v>
      </c>
      <c r="DF56" s="74">
        <f>SUMIF(RBW!$A$129:$A$134,'2010-2011'!DF$7,RBW!J$129:J$134)</f>
        <v>3758</v>
      </c>
      <c r="DG56" s="74">
        <f>SUMIF(RBW!$A$129:$A$134,'2010-2011'!DG$7,RBW!K$129:K$134)</f>
        <v>3834</v>
      </c>
      <c r="DH56" s="74">
        <f>SUMIF(RBW!$A$129:$A$134,'2010-2011'!DH$7,RBW!L$129:L$134)</f>
        <v>3696</v>
      </c>
      <c r="DI56" s="74">
        <f>SUMIF(RBW!$A$129:$A$134,'2010-2011'!DI$7,RBW!M$129:M$134)</f>
        <v>3018</v>
      </c>
      <c r="DJ56" s="74">
        <f>SUMIF(RBW!$A$129:$A$134,'2010-2011'!DJ$7,RBW!N$129:N$134)</f>
        <v>1616</v>
      </c>
      <c r="DK56" s="74">
        <f>SUMIF(RBW!$A$129:$A$134,'2010-2011'!DK$7,RBW!O$129:O$134)</f>
        <v>1076</v>
      </c>
      <c r="DN56" s="74">
        <f>SUMIF(RBW!$A$129:$A$134,'2010-2011'!DN$7,RBW!D$129:D$134)</f>
        <v>748</v>
      </c>
      <c r="DO56" s="74">
        <f>SUMIF(RBW!$A$129:$A$134,'2010-2011'!DO$7,RBW!E$129:E$134)</f>
        <v>712</v>
      </c>
      <c r="DP56" s="74">
        <f>SUMIF(RBW!$A$129:$A$134,'2010-2011'!DP$7,RBW!F$129:F$134)</f>
        <v>1038</v>
      </c>
      <c r="DQ56" s="74">
        <f>SUMIF(RBW!$A$129:$A$134,'2010-2011'!DQ$7,RBW!G$129:G$134)</f>
        <v>1776</v>
      </c>
      <c r="DR56" s="74">
        <f>SUMIF(RBW!$A$129:$A$134,'2010-2011'!DR$7,RBW!H$129:H$134)</f>
        <v>3194</v>
      </c>
      <c r="DS56" s="74">
        <f>SUMIF(RBW!$A$129:$A$134,'2010-2011'!DS$7,RBW!I$129:I$134)</f>
        <v>3702</v>
      </c>
      <c r="DT56" s="74">
        <f>SUMIF(RBW!$A$129:$A$134,'2010-2011'!DT$7,RBW!J$129:J$134)</f>
        <v>3714</v>
      </c>
      <c r="DU56" s="74">
        <f>SUMIF(RBW!$A$129:$A$134,'2010-2011'!DU$7,RBW!K$129:K$134)</f>
        <v>3580</v>
      </c>
      <c r="DV56" s="74">
        <f>SUMIF(RBW!$A$129:$A$134,'2010-2011'!DV$7,RBW!L$129:L$134)</f>
        <v>3704</v>
      </c>
      <c r="DW56" s="74">
        <f>SUMIF(RBW!$A$129:$A$134,'2010-2011'!DW$7,RBW!M$129:M$134)</f>
        <v>2970</v>
      </c>
      <c r="DX56" s="74">
        <f>SUMIF(RBW!$A$129:$A$134,'2010-2011'!DX$7,RBW!N$129:N$134)</f>
        <v>1350</v>
      </c>
      <c r="DY56" s="74">
        <f>SUMIF(RBW!$A$129:$A$134,'2010-2011'!DY$7,RBW!O$129:O$134)</f>
        <v>1090</v>
      </c>
    </row>
    <row r="57" spans="1:130" s="7" customFormat="1">
      <c r="A57" s="75"/>
      <c r="B57" s="24" t="s">
        <v>9</v>
      </c>
      <c r="C57" s="12">
        <f>+SUM(C54:C56)</f>
        <v>165830</v>
      </c>
      <c r="D57" s="86">
        <f ca="1">+SUM(D54:D56)</f>
        <v>193833</v>
      </c>
      <c r="E57" s="12">
        <f ca="1">SUM(E54:E56)</f>
        <v>28003</v>
      </c>
      <c r="F57" s="13">
        <f ca="1">IF(E57=0,0,IF(C57=0,1,E57/C57))</f>
        <v>0.16886570584333355</v>
      </c>
      <c r="G57" s="12">
        <f>SUM(G54:G56)</f>
        <v>165830</v>
      </c>
      <c r="H57" s="86">
        <f ca="1">SUM(H54:H56)</f>
        <v>193833</v>
      </c>
      <c r="I57" s="12">
        <f ca="1">SUM(I54:I56)</f>
        <v>28003</v>
      </c>
      <c r="J57" s="13">
        <f ca="1">IF(I57=0,0,IF(G57=0,1,I57/G57))</f>
        <v>0.16886570584333355</v>
      </c>
      <c r="K57" s="12">
        <f>+SUM(K54:K56)</f>
        <v>157153</v>
      </c>
      <c r="L57" s="86">
        <f ca="1">+SUM(L54:L56)</f>
        <v>187453</v>
      </c>
      <c r="M57" s="12">
        <f ca="1">SUM(M54:M56)</f>
        <v>30300</v>
      </c>
      <c r="N57" s="13">
        <f ca="1">IF(M57=0,0,IF(K57=0,1,M57/K57))</f>
        <v>0.19280573708424276</v>
      </c>
      <c r="O57" s="12">
        <f>SUM(O54:O56)</f>
        <v>322983</v>
      </c>
      <c r="P57" s="86">
        <f ca="1">SUM(P54:P56)</f>
        <v>381286</v>
      </c>
      <c r="Q57" s="12">
        <f ca="1">SUM(Q54:Q56)</f>
        <v>58303</v>
      </c>
      <c r="R57" s="13">
        <f ca="1">IF(Q57=0,0,IF(O57=0,1,Q57/O57))</f>
        <v>0.18051414470730659</v>
      </c>
      <c r="S57" s="12">
        <f>+SUM(S54:S56)</f>
        <v>211583</v>
      </c>
      <c r="T57" s="86">
        <f ca="1">+SUM(T54:T56)</f>
        <v>234660</v>
      </c>
      <c r="U57" s="12">
        <f ca="1">SUM(U54:U56)</f>
        <v>23077</v>
      </c>
      <c r="V57" s="13">
        <f ca="1">IF(U57=0,0,IF(S57=0,1,U57/S57))</f>
        <v>0.10906830889060085</v>
      </c>
      <c r="W57" s="12">
        <f>SUM(W54:W56)</f>
        <v>534566</v>
      </c>
      <c r="X57" s="86">
        <f ca="1">SUM(X54:X56)</f>
        <v>615946</v>
      </c>
      <c r="Y57" s="12">
        <f ca="1">SUM(Y54:Y56)</f>
        <v>81380</v>
      </c>
      <c r="Z57" s="13">
        <f ca="1">IF(Y57=0,0,IF(W57=0,1,Y57/W57))</f>
        <v>0.15223564536465095</v>
      </c>
      <c r="AA57" s="12">
        <f>+SUM(AA54:AA56)</f>
        <v>234464</v>
      </c>
      <c r="AB57" s="86">
        <f ca="1">+SUM(AB54:AB56)</f>
        <v>274324</v>
      </c>
      <c r="AC57" s="12">
        <f ca="1">SUM(AC54:AC56)</f>
        <v>39860</v>
      </c>
      <c r="AD57" s="13">
        <f ca="1">IF(AC57=0,0,IF(AA57=0,1,AC57/AA57))</f>
        <v>0.17000477685273646</v>
      </c>
      <c r="AE57" s="12">
        <f>SUM(AE54:AE56)</f>
        <v>769030</v>
      </c>
      <c r="AF57" s="86">
        <f ca="1">SUM(AF54:AF56)</f>
        <v>890270</v>
      </c>
      <c r="AG57" s="12">
        <f ca="1">SUM(AG54:AG56)</f>
        <v>121240</v>
      </c>
      <c r="AH57" s="13">
        <f ca="1">IF(AG57=0,0,IF(AE57=0,1,AG57/AE57))</f>
        <v>0.15765314747149006</v>
      </c>
      <c r="AI57" s="12">
        <f>+SUM(AI54:AI56)</f>
        <v>260579</v>
      </c>
      <c r="AJ57" s="86">
        <f ca="1">+SUM(AJ54:AJ56)</f>
        <v>302305</v>
      </c>
      <c r="AK57" s="12">
        <f ca="1">SUM(AK54:AK56)</f>
        <v>41726</v>
      </c>
      <c r="AL57" s="13">
        <f ca="1">IF(AK57=0,0,IF(AI57=0,1,AK57/AI57))</f>
        <v>0.16012802259583467</v>
      </c>
      <c r="AM57" s="12">
        <f>SUM(AM54:AM56)</f>
        <v>1029609</v>
      </c>
      <c r="AN57" s="86">
        <f ca="1">SUM(AN54:AN56)</f>
        <v>1192575</v>
      </c>
      <c r="AO57" s="12">
        <f ca="1">SUM(AO54:AO56)</f>
        <v>162966</v>
      </c>
      <c r="AP57" s="13">
        <f ca="1">IF(AO57=0,0,IF(AM57=0,1,AO57/AM57))</f>
        <v>0.15827950221880344</v>
      </c>
      <c r="AQ57" s="12">
        <f>+SUM(AQ54:AQ56)</f>
        <v>267064</v>
      </c>
      <c r="AR57" s="86">
        <f ca="1">+SUM(AR54:AR56)</f>
        <v>322345</v>
      </c>
      <c r="AS57" s="12">
        <f ca="1">SUM(AS54:AS56)</f>
        <v>55281</v>
      </c>
      <c r="AT57" s="13">
        <f ca="1">IF(AS57=0,0,IF(AQ57=0,1,AS57/AQ57))</f>
        <v>0.20699532696282538</v>
      </c>
      <c r="AU57" s="12">
        <f>SUM(AU54:AU56)</f>
        <v>1296673</v>
      </c>
      <c r="AV57" s="86">
        <f ca="1">SUM(AV54:AV56)</f>
        <v>1514920</v>
      </c>
      <c r="AW57" s="12">
        <f ca="1">SUM(AW54:AW56)</f>
        <v>218247</v>
      </c>
      <c r="AX57" s="13">
        <f ca="1">IF(AW57=0,0,IF(AU57=0,1,AW57/AU57))</f>
        <v>0.16831305965343615</v>
      </c>
      <c r="AY57" s="12">
        <f>+SUM(AY54:AY56)</f>
        <v>366009</v>
      </c>
      <c r="AZ57" s="86">
        <f ca="1">+SUM(AZ54:AZ56)</f>
        <v>408805</v>
      </c>
      <c r="BA57" s="12">
        <f ca="1">SUM(BA54:BA56)</f>
        <v>42796</v>
      </c>
      <c r="BB57" s="13">
        <f ca="1">IF(BA57=0,0,IF(AY57=0,1,BA57/AY57))</f>
        <v>0.11692608651699822</v>
      </c>
      <c r="BC57" s="12">
        <f>SUM(BC54:BC56)</f>
        <v>1662682</v>
      </c>
      <c r="BD57" s="86">
        <f ca="1">SUM(BD54:BD56)</f>
        <v>1923725</v>
      </c>
      <c r="BE57" s="12">
        <f ca="1">SUM(BE54:BE56)</f>
        <v>261043</v>
      </c>
      <c r="BF57" s="13">
        <f ca="1">IF(BE57=0,0,IF(BC57=0,1,BE57/BC57))</f>
        <v>0.15700115836942963</v>
      </c>
      <c r="BG57" s="12">
        <f>+SUM(BG54:BG56)</f>
        <v>374687</v>
      </c>
      <c r="BH57" s="86">
        <f ca="1">+SUM(BH54:BH56)</f>
        <v>411205</v>
      </c>
      <c r="BI57" s="12">
        <f ca="1">SUM(BI54:BI56)</f>
        <v>36518</v>
      </c>
      <c r="BJ57" s="13">
        <f ca="1">IF(BI57=0,0,IF(BG57=0,1,BI57/BG57))</f>
        <v>9.7462682185397415E-2</v>
      </c>
      <c r="BK57" s="12">
        <f>SUM(BK54:BK56)</f>
        <v>2037369</v>
      </c>
      <c r="BL57" s="86">
        <f ca="1">SUM(BL54:BL56)</f>
        <v>2334930</v>
      </c>
      <c r="BM57" s="12">
        <f ca="1">SUM(BM54:BM56)</f>
        <v>297561</v>
      </c>
      <c r="BN57" s="13">
        <f ca="1">IF(BM57=0,0,IF(BK57=0,1,BM57/BK57))</f>
        <v>0.14605159890034647</v>
      </c>
      <c r="BO57" s="12">
        <f>+SUM(BO54:BO56)</f>
        <v>279945</v>
      </c>
      <c r="BP57" s="86">
        <f ca="1">+SUM(BP54:BP56)</f>
        <v>315811</v>
      </c>
      <c r="BQ57" s="12">
        <f ca="1">SUM(BQ54:BQ56)</f>
        <v>35866</v>
      </c>
      <c r="BR57" s="13">
        <f ca="1">IF(BQ57=0,0,IF(BO57=0,1,BQ57/BO57))</f>
        <v>0.12811802318312526</v>
      </c>
      <c r="BS57" s="12">
        <f>SUM(BS54:BS56)</f>
        <v>2317314</v>
      </c>
      <c r="BT57" s="86">
        <f ca="1">SUM(BT54:BT56)</f>
        <v>2650741</v>
      </c>
      <c r="BU57" s="12">
        <f ca="1">SUM(BU54:BU56)</f>
        <v>333427</v>
      </c>
      <c r="BV57" s="13">
        <f ca="1">IF(BU57=0,0,IF(BS57=0,1,BU57/BS57))</f>
        <v>0.1438851187193449</v>
      </c>
      <c r="BW57" s="12">
        <f>+SUM(BW54:BW56)</f>
        <v>274190</v>
      </c>
      <c r="BX57" s="86">
        <f ca="1">+SUM(BX54:BX56)</f>
        <v>295262</v>
      </c>
      <c r="BY57" s="12">
        <f ca="1">SUM(BY54:BY56)</f>
        <v>21072</v>
      </c>
      <c r="BZ57" s="13">
        <f ca="1">IF(BY57=0,0,IF(BW57=0,1,BY57/BW57))</f>
        <v>7.6851818082351656E-2</v>
      </c>
      <c r="CA57" s="12">
        <f>SUM(CA54:CA56)</f>
        <v>2591504</v>
      </c>
      <c r="CB57" s="86">
        <f ca="1">SUM(CB54:CB56)</f>
        <v>2946003</v>
      </c>
      <c r="CC57" s="12">
        <f ca="1">SUM(CC54:CC56)</f>
        <v>354499</v>
      </c>
      <c r="CD57" s="13">
        <f ca="1">IF(CC57=0,0,IF(CA57=0,1,CC57/CA57))</f>
        <v>0.13679276589964745</v>
      </c>
      <c r="CE57" s="12">
        <f>+SUM(CE54:CE56)</f>
        <v>244099</v>
      </c>
      <c r="CF57" s="86">
        <f ca="1">+SUM(CF54:CF56)</f>
        <v>268737</v>
      </c>
      <c r="CG57" s="12">
        <f ca="1">SUM(CG54:CG56)</f>
        <v>24638</v>
      </c>
      <c r="CH57" s="13">
        <f ca="1">IF(CG57=0,0,IF(CE57=0,1,CG57/CE57))</f>
        <v>0.10093445692116723</v>
      </c>
      <c r="CI57" s="12">
        <f>SUM(CI54:CI56)</f>
        <v>2835603</v>
      </c>
      <c r="CJ57" s="86">
        <f ca="1">SUM(CJ54:CJ56)</f>
        <v>3214740</v>
      </c>
      <c r="CK57" s="12">
        <f ca="1">SUM(CK54:CK56)</f>
        <v>379137</v>
      </c>
      <c r="CL57" s="13">
        <f ca="1">IF(CK57=0,0,IF(CI57=0,1,CK57/CI57))</f>
        <v>0.13370595249052847</v>
      </c>
      <c r="CM57" s="12">
        <f>+SUM(CM54:CM56)</f>
        <v>244050</v>
      </c>
      <c r="CN57" s="86">
        <f ca="1">+SUM(CN54:CN56)</f>
        <v>274247</v>
      </c>
      <c r="CO57" s="12">
        <f ca="1">SUM(CO54:CO56)</f>
        <v>30197</v>
      </c>
      <c r="CP57" s="13">
        <f ca="1">IF(CO57=0,0,IF(CM57=0,1,CO57/CM57))</f>
        <v>0.12373284163081336</v>
      </c>
      <c r="CQ57" s="12">
        <f>SUM(CQ54:CQ56)</f>
        <v>3079653</v>
      </c>
      <c r="CR57" s="86">
        <f ca="1">SUM(CR54:CR56)</f>
        <v>3488987</v>
      </c>
      <c r="CS57" s="12">
        <f ca="1">SUM(CS54:CS56)</f>
        <v>409334</v>
      </c>
      <c r="CT57" s="13">
        <f ca="1">IF(CS57=0,0,IF(CQ57=0,1,CS57/CQ57))</f>
        <v>0.13291562393555378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22918</v>
      </c>
      <c r="D59" s="73">
        <f ca="1">OFFSET(CZ59,0,14,1,1)</f>
        <v>27084</v>
      </c>
      <c r="E59" s="73">
        <f ca="1">SUM(D59-C59)</f>
        <v>4166</v>
      </c>
      <c r="F59" s="19">
        <f ca="1">IF(E59=0,0,IF(C59=0,1,E59/C59))</f>
        <v>0.18177851470459899</v>
      </c>
      <c r="G59" s="73">
        <f>SUMIF($C$6:F$6,G$5,$C59:F59)</f>
        <v>22918</v>
      </c>
      <c r="H59" s="73">
        <f ca="1">SUMIF($C$6:G$6,H$5,$C59:G59)</f>
        <v>27084</v>
      </c>
      <c r="I59" s="73">
        <f ca="1">SUM(H59-G59)</f>
        <v>4166</v>
      </c>
      <c r="J59" s="19">
        <f ca="1">IF(I59=0,0,IF(G59=0,1,I59/G59))</f>
        <v>0.18177851470459899</v>
      </c>
      <c r="K59" s="73">
        <f>+DA59</f>
        <v>22017</v>
      </c>
      <c r="L59" s="73">
        <f ca="1">OFFSET(DA59,0,14,1,1)</f>
        <v>25648</v>
      </c>
      <c r="M59" s="73">
        <f ca="1">SUM(L59-K59)</f>
        <v>3631</v>
      </c>
      <c r="N59" s="19">
        <f ca="1">IF(M59=0,0,IF(K59=0,1,M59/K59))</f>
        <v>0.16491801789526275</v>
      </c>
      <c r="O59" s="73">
        <f>SUMIF($C$6:N$6,O$5,$C59:N59)</f>
        <v>44935</v>
      </c>
      <c r="P59" s="73">
        <f ca="1">SUMIF($C$6:O$6,P$5,$C59:O59)</f>
        <v>52732</v>
      </c>
      <c r="Q59" s="73">
        <f ca="1">SUM(P59-O59)</f>
        <v>7797</v>
      </c>
      <c r="R59" s="19">
        <f ca="1">IF(Q59=0,0,IF(O59=0,1,Q59/O59))</f>
        <v>0.17351730277066874</v>
      </c>
      <c r="S59" s="73">
        <f>+DB59</f>
        <v>26865</v>
      </c>
      <c r="T59" s="73">
        <f ca="1">OFFSET(DB59,0,14,1,1)</f>
        <v>31740</v>
      </c>
      <c r="U59" s="73">
        <f ca="1">SUM(T59-S59)</f>
        <v>4875</v>
      </c>
      <c r="V59" s="19">
        <f ca="1">IF(U59=0,0,IF(S59=0,1,U59/S59))</f>
        <v>0.18146286990508095</v>
      </c>
      <c r="W59" s="73">
        <f>SUMIF($C$6:V$6,W$5,$C59:V59)</f>
        <v>71800</v>
      </c>
      <c r="X59" s="73">
        <f ca="1">SUMIF($C$6:W$6,X$5,$C59:W59)</f>
        <v>84472</v>
      </c>
      <c r="Y59" s="73">
        <f ca="1">SUM(X59-W59)</f>
        <v>12672</v>
      </c>
      <c r="Z59" s="19">
        <f ca="1">IF(Y59=0,0,IF(W59=0,1,Y59/W59))</f>
        <v>0.17649025069637883</v>
      </c>
      <c r="AA59" s="73">
        <f>+DC59</f>
        <v>29396</v>
      </c>
      <c r="AB59" s="73">
        <f ca="1">OFFSET(DC59,0,14,1,1)</f>
        <v>36398</v>
      </c>
      <c r="AC59" s="73">
        <f ca="1">SUM(AB59-AA59)</f>
        <v>7002</v>
      </c>
      <c r="AD59" s="19">
        <f ca="1">IF(AC59=0,0,IF(AA59=0,1,AC59/AA59))</f>
        <v>0.23819567288066404</v>
      </c>
      <c r="AE59" s="73">
        <f>SUMIF($C$6:AD$6,AE$5,$C59:AD59)</f>
        <v>101196</v>
      </c>
      <c r="AF59" s="73">
        <f ca="1">SUMIF($C$6:AE$6,AF$5,$C59:AE59)</f>
        <v>120870</v>
      </c>
      <c r="AG59" s="73">
        <f ca="1">SUM(AF59-AE59)</f>
        <v>19674</v>
      </c>
      <c r="AH59" s="19">
        <f ca="1">IF(AG59=0,0,IF(AE59=0,1,AG59/AE59))</f>
        <v>0.1944147990039132</v>
      </c>
      <c r="AI59" s="73">
        <f>+DD59</f>
        <v>32044</v>
      </c>
      <c r="AJ59" s="73">
        <f ca="1">OFFSET(DD59,0,14,1,1)</f>
        <v>40769</v>
      </c>
      <c r="AK59" s="73">
        <f ca="1">SUM(AJ59-AI59)</f>
        <v>8725</v>
      </c>
      <c r="AL59" s="19">
        <f ca="1">IF(AK59=0,0,IF(AI59=0,1,AK59/AI59))</f>
        <v>0.27228186243914615</v>
      </c>
      <c r="AM59" s="73">
        <f>SUMIF($C$6:AL$6,AM$5,$C59:AL59)</f>
        <v>133240</v>
      </c>
      <c r="AN59" s="73">
        <f ca="1">SUMIF($C$6:AM$6,AN$5,$C59:AM59)</f>
        <v>161639</v>
      </c>
      <c r="AO59" s="73">
        <f ca="1">SUM(AN59-AM59)</f>
        <v>28399</v>
      </c>
      <c r="AP59" s="19">
        <f ca="1">IF(AO59=0,0,IF(AM59=0,1,AO59/AM59))</f>
        <v>0.2131416991894326</v>
      </c>
      <c r="AQ59" s="73">
        <f>+DE59</f>
        <v>30716</v>
      </c>
      <c r="AR59" s="73">
        <f ca="1">OFFSET(DE59,0,14,1,1)</f>
        <v>41562</v>
      </c>
      <c r="AS59" s="73">
        <f ca="1">SUM(AR59-AQ59)</f>
        <v>10846</v>
      </c>
      <c r="AT59" s="19">
        <f ca="1">IF(AS59=0,0,IF(AQ59=0,1,AS59/AQ59))</f>
        <v>0.3531058731605678</v>
      </c>
      <c r="AU59" s="73">
        <f>SUMIF($C$6:AT$6,AU$5,$C59:AT59)</f>
        <v>163956</v>
      </c>
      <c r="AV59" s="73">
        <f ca="1">SUMIF($C$6:AU$6,AV$5,$C59:AU59)</f>
        <v>203201</v>
      </c>
      <c r="AW59" s="73">
        <f ca="1">SUM(AV59-AU59)</f>
        <v>39245</v>
      </c>
      <c r="AX59" s="19">
        <f ca="1">IF(AW59=0,0,IF(AU59=0,1,AW59/AU59))</f>
        <v>0.23936299982922246</v>
      </c>
      <c r="AY59" s="73">
        <f>+DF59</f>
        <v>38849</v>
      </c>
      <c r="AZ59" s="73">
        <f ca="1">OFFSET(DF59,0,14,1,1)</f>
        <v>49667</v>
      </c>
      <c r="BA59" s="73">
        <f ca="1">SUM(AZ59-AY59)</f>
        <v>10818</v>
      </c>
      <c r="BB59" s="19">
        <f ca="1">IF(BA59=0,0,IF(AY59=0,1,BA59/AY59))</f>
        <v>0.27846276609436538</v>
      </c>
      <c r="BC59" s="73">
        <f>SUMIF($C$6:BB$6,BC$5,$C59:BB59)</f>
        <v>202805</v>
      </c>
      <c r="BD59" s="73">
        <f ca="1">SUMIF($C$6:BC$6,BD$5,$C59:BC59)</f>
        <v>252868</v>
      </c>
      <c r="BE59" s="73">
        <f ca="1">SUM(BD59-BC59)</f>
        <v>50063</v>
      </c>
      <c r="BF59" s="19">
        <f ca="1">IF(BE59=0,0,IF(BC59=0,1,BE59/BC59))</f>
        <v>0.24685288824240034</v>
      </c>
      <c r="BG59" s="73">
        <f>+DG59</f>
        <v>39439</v>
      </c>
      <c r="BH59" s="73">
        <f ca="1">OFFSET(DG59,0,14,1,1)</f>
        <v>50577</v>
      </c>
      <c r="BI59" s="73">
        <f ca="1">SUM(BH59-BG59)</f>
        <v>11138</v>
      </c>
      <c r="BJ59" s="19">
        <f ca="1">IF(BI59=0,0,IF(BG59=0,1,BI59/BG59))</f>
        <v>0.28241081163315501</v>
      </c>
      <c r="BK59" s="73">
        <f>SUMIF($C$6:BJ$6,BK$5,$C59:BJ59)</f>
        <v>242244</v>
      </c>
      <c r="BL59" s="73">
        <f ca="1">SUMIF($C$6:BK$6,BL$5,$C59:BK59)</f>
        <v>303445</v>
      </c>
      <c r="BM59" s="73">
        <f ca="1">SUM(BL59-BK59)</f>
        <v>61201</v>
      </c>
      <c r="BN59" s="19">
        <f ca="1">IF(BM59=0,0,IF(BK59=0,1,BM59/BK59))</f>
        <v>0.25264196430045738</v>
      </c>
      <c r="BO59" s="73">
        <f>+DH59</f>
        <v>33801</v>
      </c>
      <c r="BP59" s="73">
        <f ca="1">OFFSET(DH59,0,14,1,1)</f>
        <v>46371</v>
      </c>
      <c r="BQ59" s="73">
        <f ca="1">SUM(BP59-BO59)</f>
        <v>12570</v>
      </c>
      <c r="BR59" s="19">
        <f ca="1">IF(BQ59=0,0,IF(BO59=0,1,BQ59/BO59))</f>
        <v>0.37188248868376678</v>
      </c>
      <c r="BS59" s="73">
        <f>SUMIF($C$6:BR$6,BS$5,$C59:BR59)</f>
        <v>276045</v>
      </c>
      <c r="BT59" s="73">
        <f ca="1">SUMIF($C$6:BS$6,BT$5,$C59:BS59)</f>
        <v>349816</v>
      </c>
      <c r="BU59" s="73">
        <f ca="1">SUM(BT59-BS59)</f>
        <v>73771</v>
      </c>
      <c r="BV59" s="19">
        <f ca="1">IF(BU59=0,0,IF(BS59=0,1,BU59/BS59))</f>
        <v>0.26724265971127897</v>
      </c>
      <c r="BW59" s="73">
        <f>+DI59</f>
        <v>33755</v>
      </c>
      <c r="BX59" s="73">
        <f ca="1">OFFSET(DI59,0,14,1,1)</f>
        <v>43530</v>
      </c>
      <c r="BY59" s="73">
        <f ca="1">SUM(BX59-BW59)</f>
        <v>9775</v>
      </c>
      <c r="BZ59" s="19">
        <f ca="1">IF(BY59=0,0,IF(BW59=0,1,BY59/BW59))</f>
        <v>0.28958672789216411</v>
      </c>
      <c r="CA59" s="73">
        <f>SUMIF($C$6:BZ$6,CA$5,$C59:BZ59)</f>
        <v>309800</v>
      </c>
      <c r="CB59" s="73">
        <f ca="1">SUMIF($C$6:CA$6,CB$5,$C59:CA59)</f>
        <v>393346</v>
      </c>
      <c r="CC59" s="73">
        <f ca="1">SUM(CB59-CA59)</f>
        <v>83546</v>
      </c>
      <c r="CD59" s="19">
        <f ca="1">IF(CC59=0,0,IF(CA59=0,1,CC59/CA59))</f>
        <v>0.269677211103938</v>
      </c>
      <c r="CE59" s="73">
        <f>+DJ59</f>
        <v>32639</v>
      </c>
      <c r="CF59" s="73">
        <f ca="1">OFFSET(DJ59,0,14,1,1)</f>
        <v>40615</v>
      </c>
      <c r="CG59" s="73">
        <f ca="1">SUM(CF59-CE59)</f>
        <v>7976</v>
      </c>
      <c r="CH59" s="19">
        <f ca="1">IF(CG59=0,0,IF(CE59=0,1,CG59/CE59))</f>
        <v>0.24437023193112534</v>
      </c>
      <c r="CI59" s="73">
        <f>SUMIF($C$6:CH$6,CI$5,$C59:CH59)</f>
        <v>342439</v>
      </c>
      <c r="CJ59" s="73">
        <f ca="1">SUMIF($C$6:CI$6,CJ$5,$C59:CI59)</f>
        <v>433961</v>
      </c>
      <c r="CK59" s="73">
        <f ca="1">SUM(CJ59-CI59)</f>
        <v>91522</v>
      </c>
      <c r="CL59" s="19">
        <f ca="1">IF(CK59=0,0,IF(CI59=0,1,CK59/CI59))</f>
        <v>0.26726511875107684</v>
      </c>
      <c r="CM59" s="73">
        <f>+DK59</f>
        <v>32586</v>
      </c>
      <c r="CN59" s="73">
        <f ca="1">OFFSET(DK59,0,14,1,1)</f>
        <v>42324</v>
      </c>
      <c r="CO59" s="73">
        <f ca="1">SUM(CN59-CM59)</f>
        <v>9738</v>
      </c>
      <c r="CP59" s="19">
        <f ca="1">IF(CO59=0,0,IF(CM59=0,1,CO59/CM59))</f>
        <v>0.29883999263487387</v>
      </c>
      <c r="CQ59" s="73">
        <f>SUMIF($C$6:CP$6,CQ$5,$C59:CP59)</f>
        <v>375025</v>
      </c>
      <c r="CR59" s="73">
        <f ca="1">SUMIF($C$6:CQ$6,CR$5,$C59:CQ59)</f>
        <v>476285</v>
      </c>
      <c r="CS59" s="73">
        <f ca="1">SUM(CR59-CQ59)</f>
        <v>101260</v>
      </c>
      <c r="CT59" s="19">
        <f ca="1">IF(CS59=0,0,IF(CQ59=0,1,CS59/CQ59))</f>
        <v>0.27000866608892743</v>
      </c>
      <c r="CW59" t="s">
        <v>18</v>
      </c>
      <c r="CX59" t="s">
        <v>6</v>
      </c>
      <c r="CZ59" s="74">
        <f>SUMIF(WPB!$A$93:$A$98,'2010-2011'!CZ$7,WPB!D$93:D$98)</f>
        <v>22918</v>
      </c>
      <c r="DA59" s="74">
        <f>SUMIF(WPB!$A$93:$A$98,'2010-2011'!DA$7,WPB!E$93:E$98)</f>
        <v>22017</v>
      </c>
      <c r="DB59" s="74">
        <f>SUMIF(WPB!$A$93:$A$98,'2010-2011'!DB$7,WPB!F$93:F$98)</f>
        <v>26865</v>
      </c>
      <c r="DC59" s="74">
        <f>SUMIF(WPB!$A$93:$A$98,'2010-2011'!DC$7,WPB!G$93:G$98)</f>
        <v>29396</v>
      </c>
      <c r="DD59" s="74">
        <f>SUMIF(WPB!$A$93:$A$98,'2010-2011'!DD$7,WPB!H$93:H$98)</f>
        <v>32044</v>
      </c>
      <c r="DE59" s="74">
        <f>SUMIF(WPB!$A$93:$A$98,'2010-2011'!DE$7,WPB!I$93:I$98)</f>
        <v>30716</v>
      </c>
      <c r="DF59" s="74">
        <f>SUMIF(WPB!$A$93:$A$98,'2010-2011'!DF$7,WPB!J$93:J$98)</f>
        <v>38849</v>
      </c>
      <c r="DG59" s="74">
        <f>SUMIF(WPB!$A$93:$A$98,'2010-2011'!DG$7,WPB!K$93:K$98)</f>
        <v>39439</v>
      </c>
      <c r="DH59" s="74">
        <f>SUMIF(WPB!$A$93:$A$98,'2010-2011'!DH$7,WPB!L$93:L$98)</f>
        <v>33801</v>
      </c>
      <c r="DI59" s="74">
        <f>SUMIF(WPB!$A$93:$A$98,'2010-2011'!DI$7,WPB!M$93:M$98)</f>
        <v>33755</v>
      </c>
      <c r="DJ59" s="74">
        <f>SUMIF(WPB!$A$93:$A$98,'2010-2011'!DJ$7,WPB!N$93:N$98)</f>
        <v>32639</v>
      </c>
      <c r="DK59" s="74">
        <f>SUMIF(WPB!$A$93:$A$98,'2010-2011'!DK$7,WPB!O$93:O$98)</f>
        <v>32586</v>
      </c>
      <c r="DN59" s="74">
        <f>SUMIF(WPB!$A$93:$A$98,'2010-2011'!DN$7,WPB!D$93:D$98)</f>
        <v>27084</v>
      </c>
      <c r="DO59" s="74">
        <f>SUMIF(WPB!$A$93:$A$98,'2010-2011'!DO$7,WPB!E$93:E$98)</f>
        <v>25648</v>
      </c>
      <c r="DP59" s="74">
        <f>SUMIF(WPB!$A$93:$A$98,'2010-2011'!DP$7,WPB!F$93:F$98)</f>
        <v>31740</v>
      </c>
      <c r="DQ59" s="74">
        <f>SUMIF(WPB!$A$93:$A$98,'2010-2011'!DQ$7,WPB!G$93:G$98)</f>
        <v>36398</v>
      </c>
      <c r="DR59" s="74">
        <f>SUMIF(WPB!$A$93:$A$98,'2010-2011'!DR$7,WPB!H$93:H$98)</f>
        <v>40769</v>
      </c>
      <c r="DS59" s="74">
        <f>SUMIF(WPB!$A$93:$A$98,'2010-2011'!DS$7,WPB!I$93:I$98)</f>
        <v>41562</v>
      </c>
      <c r="DT59" s="74">
        <f>SUMIF(WPB!$A$93:$A$98,'2010-2011'!DT$7,WPB!J$93:J$98)</f>
        <v>49667</v>
      </c>
      <c r="DU59" s="74">
        <f>SUMIF(WPB!$A$93:$A$98,'2010-2011'!DU$7,WPB!K$93:K$98)</f>
        <v>50577</v>
      </c>
      <c r="DV59" s="74">
        <f>SUMIF(WPB!$A$93:$A$98,'2010-2011'!DV$7,WPB!L$93:L$98)</f>
        <v>46371</v>
      </c>
      <c r="DW59" s="74">
        <f>SUMIF(WPB!$A$93:$A$98,'2010-2011'!DW$7,WPB!M$93:M$98)</f>
        <v>43530</v>
      </c>
      <c r="DX59" s="74">
        <f>SUMIF(WPB!$A$93:$A$98,'2010-2011'!DX$7,WPB!N$93:N$98)</f>
        <v>40615</v>
      </c>
      <c r="DY59" s="74">
        <f>SUMIF(WPB!$A$93:$A$98,'2010-2011'!DY$7,WPB!O$93:O$98)</f>
        <v>42324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SUMIF(WPB!$A$111:$A$116,'2010-2011'!CZ$7,WPB!D$111:D$116)</f>
        <v>0</v>
      </c>
      <c r="DA60" s="74">
        <f>SUMIF(WPB!$A$111:$A$116,'2010-2011'!DA$7,WPB!E$111:E$116)</f>
        <v>0</v>
      </c>
      <c r="DB60" s="74">
        <f>SUMIF(WPB!$A$111:$A$116,'2010-2011'!DB$7,WPB!F$111:F$116)</f>
        <v>0</v>
      </c>
      <c r="DC60" s="74">
        <f>SUMIF(WPB!$A$111:$A$116,'2010-2011'!DC$7,WPB!G$111:G$116)</f>
        <v>0</v>
      </c>
      <c r="DD60" s="74">
        <f>SUMIF(WPB!$A$111:$A$116,'2010-2011'!DD$7,WPB!H$111:H$116)</f>
        <v>0</v>
      </c>
      <c r="DE60" s="74">
        <f>SUMIF(WPB!$A$111:$A$116,'2010-2011'!DE$7,WPB!I$111:I$116)</f>
        <v>0</v>
      </c>
      <c r="DF60" s="74">
        <f>SUMIF(WPB!$A$111:$A$116,'2010-2011'!DF$7,WPB!J$111:J$116)</f>
        <v>0</v>
      </c>
      <c r="DG60" s="74">
        <f>SUMIF(WPB!$A$111:$A$116,'2010-2011'!DG$7,WPB!K$111:K$116)</f>
        <v>0</v>
      </c>
      <c r="DH60" s="74">
        <f>SUMIF(WPB!$A$111:$A$116,'2010-2011'!DH$7,WPB!L$111:L$116)</f>
        <v>0</v>
      </c>
      <c r="DI60" s="74">
        <f>SUMIF(WPB!$A$111:$A$116,'2010-2011'!DI$7,WPB!M$111:M$116)</f>
        <v>0</v>
      </c>
      <c r="DJ60" s="74">
        <f>SUMIF(WPB!$A$111:$A$116,'2010-2011'!DJ$7,WPB!N$111:N$116)</f>
        <v>0</v>
      </c>
      <c r="DK60" s="74">
        <f>SUMIF(WPB!$A$111:$A$116,'2010-2011'!DK$7,WPB!O$111:O$116)</f>
        <v>0</v>
      </c>
      <c r="DN60" s="74">
        <f>SUMIF(WPB!$A$111:$A$116,'2010-2011'!DN$7,WPB!D$111:D$116)</f>
        <v>0</v>
      </c>
      <c r="DO60" s="74">
        <f>SUMIF(WPB!$A$111:$A$116,'2010-2011'!DO$7,WPB!E$111:E$116)</f>
        <v>0</v>
      </c>
      <c r="DP60" s="74">
        <f>SUMIF(WPB!$A$111:$A$116,'2010-2011'!DP$7,WPB!F$111:F$116)</f>
        <v>0</v>
      </c>
      <c r="DQ60" s="74">
        <f>SUMIF(WPB!$A$111:$A$116,'2010-2011'!DQ$7,WPB!G$111:G$116)</f>
        <v>0</v>
      </c>
      <c r="DR60" s="74">
        <f>SUMIF(WPB!$A$111:$A$116,'2010-2011'!DR$7,WPB!H$111:H$116)</f>
        <v>0</v>
      </c>
      <c r="DS60" s="74">
        <f>SUMIF(WPB!$A$111:$A$116,'2010-2011'!DS$7,WPB!I$111:I$116)</f>
        <v>0</v>
      </c>
      <c r="DT60" s="74">
        <f>SUMIF(WPB!$A$111:$A$116,'2010-2011'!DT$7,WPB!J$111:J$116)</f>
        <v>0</v>
      </c>
      <c r="DU60" s="74">
        <f>SUMIF(WPB!$A$111:$A$116,'2010-2011'!DU$7,WPB!K$111:K$116)</f>
        <v>0</v>
      </c>
      <c r="DV60" s="74">
        <f>SUMIF(WPB!$A$111:$A$116,'2010-2011'!DV$7,WPB!L$111:L$116)</f>
        <v>0</v>
      </c>
      <c r="DW60" s="74">
        <f>SUMIF(WPB!$A$111:$A$116,'2010-2011'!DW$7,WPB!M$111:M$116)</f>
        <v>0</v>
      </c>
      <c r="DX60" s="74">
        <f>SUMIF(WPB!$A$111:$A$116,'2010-2011'!DX$7,WPB!N$111:N$116)</f>
        <v>0</v>
      </c>
      <c r="DY60" s="74">
        <f>SUMIF(WPB!$A$111:$A$116,'2010-2011'!DY$7,WPB!O$111:O$116)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SUMIF(WPB!$A$129:$A$134,'2010-2011'!CZ$7,WPB!D$129:D$134)</f>
        <v>0</v>
      </c>
      <c r="DA61" s="74">
        <f>SUMIF(WPB!$A$129:$A$134,'2010-2011'!DA$7,WPB!E$129:E$134)</f>
        <v>0</v>
      </c>
      <c r="DB61" s="74">
        <f>SUMIF(WPB!$A$129:$A$134,'2010-2011'!DB$7,WPB!F$129:F$134)</f>
        <v>0</v>
      </c>
      <c r="DC61" s="74">
        <f>SUMIF(WPB!$A$129:$A$134,'2010-2011'!DC$7,WPB!G$129:G$134)</f>
        <v>0</v>
      </c>
      <c r="DD61" s="74">
        <f>SUMIF(WPB!$A$129:$A$134,'2010-2011'!DD$7,WPB!H$129:H$134)</f>
        <v>0</v>
      </c>
      <c r="DE61" s="74">
        <f>SUMIF(WPB!$A$129:$A$134,'2010-2011'!DE$7,WPB!I$129:I$134)</f>
        <v>0</v>
      </c>
      <c r="DF61" s="74">
        <f>SUMIF(WPB!$A$129:$A$134,'2010-2011'!DF$7,WPB!J$129:J$134)</f>
        <v>0</v>
      </c>
      <c r="DG61" s="74">
        <f>SUMIF(WPB!$A$129:$A$134,'2010-2011'!DG$7,WPB!K$129:K$134)</f>
        <v>0</v>
      </c>
      <c r="DH61" s="74">
        <f>SUMIF(WPB!$A$129:$A$134,'2010-2011'!DH$7,WPB!L$129:L$134)</f>
        <v>0</v>
      </c>
      <c r="DI61" s="74">
        <f>SUMIF(WPB!$A$129:$A$134,'2010-2011'!DI$7,WPB!M$129:M$134)</f>
        <v>0</v>
      </c>
      <c r="DJ61" s="74">
        <f>SUMIF(WPB!$A$129:$A$134,'2010-2011'!DJ$7,WPB!N$129:N$134)</f>
        <v>0</v>
      </c>
      <c r="DK61" s="74">
        <f>SUMIF(WPB!$A$129:$A$134,'2010-2011'!DK$7,WPB!O$129:O$134)</f>
        <v>0</v>
      </c>
      <c r="DN61" s="74">
        <f>SUMIF(WPB!$A$129:$A$134,'2010-2011'!DN$7,WPB!D$129:D$134)</f>
        <v>0</v>
      </c>
      <c r="DO61" s="74">
        <f>SUMIF(WPB!$A$129:$A$134,'2010-2011'!DO$7,WPB!E$129:E$134)</f>
        <v>0</v>
      </c>
      <c r="DP61" s="74">
        <f>SUMIF(WPB!$A$129:$A$134,'2010-2011'!DP$7,WPB!F$129:F$134)</f>
        <v>0</v>
      </c>
      <c r="DQ61" s="74">
        <f>SUMIF(WPB!$A$129:$A$134,'2010-2011'!DQ$7,WPB!G$129:G$134)</f>
        <v>0</v>
      </c>
      <c r="DR61" s="74">
        <f>SUMIF(WPB!$A$129:$A$134,'2010-2011'!DR$7,WPB!H$129:H$134)</f>
        <v>0</v>
      </c>
      <c r="DS61" s="74">
        <f>SUMIF(WPB!$A$129:$A$134,'2010-2011'!DS$7,WPB!I$129:I$134)</f>
        <v>0</v>
      </c>
      <c r="DT61" s="74">
        <f>SUMIF(WPB!$A$129:$A$134,'2010-2011'!DT$7,WPB!J$129:J$134)</f>
        <v>0</v>
      </c>
      <c r="DU61" s="74">
        <f>SUMIF(WPB!$A$129:$A$134,'2010-2011'!DU$7,WPB!K$129:K$134)</f>
        <v>0</v>
      </c>
      <c r="DV61" s="74">
        <f>SUMIF(WPB!$A$129:$A$134,'2010-2011'!DV$7,WPB!L$129:L$134)</f>
        <v>0</v>
      </c>
      <c r="DW61" s="74">
        <f>SUMIF(WPB!$A$129:$A$134,'2010-2011'!DW$7,WPB!M$129:M$134)</f>
        <v>0</v>
      </c>
      <c r="DX61" s="74">
        <f>SUMIF(WPB!$A$129:$A$134,'2010-2011'!DX$7,WPB!N$129:N$134)</f>
        <v>0</v>
      </c>
      <c r="DY61" s="74">
        <f>SUMIF(WPB!$A$129:$A$134,'2010-2011'!DY$7,WPB!O$129:O$134)</f>
        <v>0</v>
      </c>
    </row>
    <row r="62" spans="1:130" s="7" customFormat="1">
      <c r="A62" s="75"/>
      <c r="B62" s="24" t="s">
        <v>9</v>
      </c>
      <c r="C62" s="12">
        <f>+SUM(C59:C61)</f>
        <v>22918</v>
      </c>
      <c r="D62" s="86">
        <f ca="1">+SUM(D59:D61)</f>
        <v>27084</v>
      </c>
      <c r="E62" s="12">
        <f ca="1">SUM(E59:E61)</f>
        <v>4166</v>
      </c>
      <c r="F62" s="13">
        <f ca="1">IF(E62=0,0,IF(C62=0,1,E62/C62))</f>
        <v>0.18177851470459899</v>
      </c>
      <c r="G62" s="12">
        <f>SUM(G59:G61)</f>
        <v>22918</v>
      </c>
      <c r="H62" s="86">
        <f ca="1">SUM(H59:H61)</f>
        <v>27084</v>
      </c>
      <c r="I62" s="12">
        <f ca="1">SUM(I59:I61)</f>
        <v>4166</v>
      </c>
      <c r="J62" s="13">
        <f ca="1">IF(I62=0,0,IF(G62=0,1,I62/G62))</f>
        <v>0.18177851470459899</v>
      </c>
      <c r="K62" s="12">
        <f>+SUM(K59:K61)</f>
        <v>22017</v>
      </c>
      <c r="L62" s="86">
        <f ca="1">+SUM(L59:L61)</f>
        <v>25648</v>
      </c>
      <c r="M62" s="12">
        <f ca="1">SUM(M59:M61)</f>
        <v>3631</v>
      </c>
      <c r="N62" s="13">
        <f ca="1">IF(M62=0,0,IF(K62=0,1,M62/K62))</f>
        <v>0.16491801789526275</v>
      </c>
      <c r="O62" s="12">
        <f>SUM(O59:O61)</f>
        <v>44935</v>
      </c>
      <c r="P62" s="86">
        <f ca="1">SUM(P59:P61)</f>
        <v>52732</v>
      </c>
      <c r="Q62" s="12">
        <f ca="1">SUM(Q59:Q61)</f>
        <v>7797</v>
      </c>
      <c r="R62" s="13">
        <f ca="1">IF(Q62=0,0,IF(O62=0,1,Q62/O62))</f>
        <v>0.17351730277066874</v>
      </c>
      <c r="S62" s="12">
        <f>+SUM(S59:S61)</f>
        <v>26865</v>
      </c>
      <c r="T62" s="86">
        <f ca="1">+SUM(T59:T61)</f>
        <v>31740</v>
      </c>
      <c r="U62" s="12">
        <f ca="1">SUM(U59:U61)</f>
        <v>4875</v>
      </c>
      <c r="V62" s="13">
        <f ca="1">IF(U62=0,0,IF(S62=0,1,U62/S62))</f>
        <v>0.18146286990508095</v>
      </c>
      <c r="W62" s="12">
        <f>SUM(W59:W61)</f>
        <v>71800</v>
      </c>
      <c r="X62" s="86">
        <f ca="1">SUM(X59:X61)</f>
        <v>84472</v>
      </c>
      <c r="Y62" s="12">
        <f ca="1">SUM(Y59:Y61)</f>
        <v>12672</v>
      </c>
      <c r="Z62" s="13">
        <f ca="1">IF(Y62=0,0,IF(W62=0,1,Y62/W62))</f>
        <v>0.17649025069637883</v>
      </c>
      <c r="AA62" s="12">
        <f>+SUM(AA59:AA61)</f>
        <v>29396</v>
      </c>
      <c r="AB62" s="86">
        <f ca="1">+SUM(AB59:AB61)</f>
        <v>36398</v>
      </c>
      <c r="AC62" s="12">
        <f ca="1">SUM(AC59:AC61)</f>
        <v>7002</v>
      </c>
      <c r="AD62" s="13">
        <f ca="1">IF(AC62=0,0,IF(AA62=0,1,AC62/AA62))</f>
        <v>0.23819567288066404</v>
      </c>
      <c r="AE62" s="12">
        <f>SUM(AE59:AE61)</f>
        <v>101196</v>
      </c>
      <c r="AF62" s="86">
        <f ca="1">SUM(AF59:AF61)</f>
        <v>120870</v>
      </c>
      <c r="AG62" s="12">
        <f ca="1">SUM(AG59:AG61)</f>
        <v>19674</v>
      </c>
      <c r="AH62" s="13">
        <f ca="1">IF(AG62=0,0,IF(AE62=0,1,AG62/AE62))</f>
        <v>0.1944147990039132</v>
      </c>
      <c r="AI62" s="12">
        <f>+SUM(AI59:AI61)</f>
        <v>32044</v>
      </c>
      <c r="AJ62" s="86">
        <f ca="1">+SUM(AJ59:AJ61)</f>
        <v>40769</v>
      </c>
      <c r="AK62" s="12">
        <f ca="1">SUM(AK59:AK61)</f>
        <v>8725</v>
      </c>
      <c r="AL62" s="13">
        <f ca="1">IF(AK62=0,0,IF(AI62=0,1,AK62/AI62))</f>
        <v>0.27228186243914615</v>
      </c>
      <c r="AM62" s="12">
        <f>SUM(AM59:AM61)</f>
        <v>133240</v>
      </c>
      <c r="AN62" s="86">
        <f ca="1">SUM(AN59:AN61)</f>
        <v>161639</v>
      </c>
      <c r="AO62" s="12">
        <f ca="1">SUM(AO59:AO61)</f>
        <v>28399</v>
      </c>
      <c r="AP62" s="13">
        <f ca="1">IF(AO62=0,0,IF(AM62=0,1,AO62/AM62))</f>
        <v>0.2131416991894326</v>
      </c>
      <c r="AQ62" s="12">
        <f>+SUM(AQ59:AQ61)</f>
        <v>30716</v>
      </c>
      <c r="AR62" s="86">
        <f ca="1">+SUM(AR59:AR61)</f>
        <v>41562</v>
      </c>
      <c r="AS62" s="12">
        <f ca="1">SUM(AS59:AS61)</f>
        <v>10846</v>
      </c>
      <c r="AT62" s="13">
        <f ca="1">IF(AS62=0,0,IF(AQ62=0,1,AS62/AQ62))</f>
        <v>0.3531058731605678</v>
      </c>
      <c r="AU62" s="12">
        <f>SUM(AU59:AU61)</f>
        <v>163956</v>
      </c>
      <c r="AV62" s="86">
        <f ca="1">SUM(AV59:AV61)</f>
        <v>203201</v>
      </c>
      <c r="AW62" s="12">
        <f ca="1">SUM(AW59:AW61)</f>
        <v>39245</v>
      </c>
      <c r="AX62" s="13">
        <f ca="1">IF(AW62=0,0,IF(AU62=0,1,AW62/AU62))</f>
        <v>0.23936299982922246</v>
      </c>
      <c r="AY62" s="12">
        <f>+SUM(AY59:AY61)</f>
        <v>38849</v>
      </c>
      <c r="AZ62" s="86">
        <f ca="1">+SUM(AZ59:AZ61)</f>
        <v>49667</v>
      </c>
      <c r="BA62" s="12">
        <f ca="1">SUM(BA59:BA61)</f>
        <v>10818</v>
      </c>
      <c r="BB62" s="13">
        <f ca="1">IF(BA62=0,0,IF(AY62=0,1,BA62/AY62))</f>
        <v>0.27846276609436538</v>
      </c>
      <c r="BC62" s="12">
        <f>SUM(BC59:BC61)</f>
        <v>202805</v>
      </c>
      <c r="BD62" s="86">
        <f ca="1">SUM(BD59:BD61)</f>
        <v>252868</v>
      </c>
      <c r="BE62" s="12">
        <f ca="1">SUM(BE59:BE61)</f>
        <v>50063</v>
      </c>
      <c r="BF62" s="13">
        <f ca="1">IF(BE62=0,0,IF(BC62=0,1,BE62/BC62))</f>
        <v>0.24685288824240034</v>
      </c>
      <c r="BG62" s="12">
        <f>+SUM(BG59:BG61)</f>
        <v>39439</v>
      </c>
      <c r="BH62" s="86">
        <f ca="1">+SUM(BH59:BH61)</f>
        <v>50577</v>
      </c>
      <c r="BI62" s="12">
        <f ca="1">SUM(BI59:BI61)</f>
        <v>11138</v>
      </c>
      <c r="BJ62" s="13">
        <f ca="1">IF(BI62=0,0,IF(BG62=0,1,BI62/BG62))</f>
        <v>0.28241081163315501</v>
      </c>
      <c r="BK62" s="12">
        <f>SUM(BK59:BK61)</f>
        <v>242244</v>
      </c>
      <c r="BL62" s="86">
        <f ca="1">SUM(BL59:BL61)</f>
        <v>303445</v>
      </c>
      <c r="BM62" s="12">
        <f ca="1">SUM(BM59:BM61)</f>
        <v>61201</v>
      </c>
      <c r="BN62" s="13">
        <f ca="1">IF(BM62=0,0,IF(BK62=0,1,BM62/BK62))</f>
        <v>0.25264196430045738</v>
      </c>
      <c r="BO62" s="12">
        <f>+SUM(BO59:BO61)</f>
        <v>33801</v>
      </c>
      <c r="BP62" s="86">
        <f ca="1">+SUM(BP59:BP61)</f>
        <v>46371</v>
      </c>
      <c r="BQ62" s="12">
        <f ca="1">SUM(BQ59:BQ61)</f>
        <v>12570</v>
      </c>
      <c r="BR62" s="13">
        <f ca="1">IF(BQ62=0,0,IF(BO62=0,1,BQ62/BO62))</f>
        <v>0.37188248868376678</v>
      </c>
      <c r="BS62" s="12">
        <f>SUM(BS59:BS61)</f>
        <v>276045</v>
      </c>
      <c r="BT62" s="86">
        <f ca="1">SUM(BT59:BT61)</f>
        <v>349816</v>
      </c>
      <c r="BU62" s="12">
        <f ca="1">SUM(BU59:BU61)</f>
        <v>73771</v>
      </c>
      <c r="BV62" s="13">
        <f ca="1">IF(BU62=0,0,IF(BS62=0,1,BU62/BS62))</f>
        <v>0.26724265971127897</v>
      </c>
      <c r="BW62" s="12">
        <f>+SUM(BW59:BW61)</f>
        <v>33755</v>
      </c>
      <c r="BX62" s="86">
        <f ca="1">+SUM(BX59:BX61)</f>
        <v>43530</v>
      </c>
      <c r="BY62" s="12">
        <f ca="1">SUM(BY59:BY61)</f>
        <v>9775</v>
      </c>
      <c r="BZ62" s="13">
        <f ca="1">IF(BY62=0,0,IF(BW62=0,1,BY62/BW62))</f>
        <v>0.28958672789216411</v>
      </c>
      <c r="CA62" s="12">
        <f>SUM(CA59:CA61)</f>
        <v>309800</v>
      </c>
      <c r="CB62" s="86">
        <f ca="1">SUM(CB59:CB61)</f>
        <v>393346</v>
      </c>
      <c r="CC62" s="12">
        <f ca="1">SUM(CC59:CC61)</f>
        <v>83546</v>
      </c>
      <c r="CD62" s="13">
        <f ca="1">IF(CC62=0,0,IF(CA62=0,1,CC62/CA62))</f>
        <v>0.269677211103938</v>
      </c>
      <c r="CE62" s="12">
        <f>+SUM(CE59:CE61)</f>
        <v>32639</v>
      </c>
      <c r="CF62" s="86">
        <f ca="1">+SUM(CF59:CF61)</f>
        <v>40615</v>
      </c>
      <c r="CG62" s="12">
        <f ca="1">SUM(CG59:CG61)</f>
        <v>7976</v>
      </c>
      <c r="CH62" s="13">
        <f ca="1">IF(CG62=0,0,IF(CE62=0,1,CG62/CE62))</f>
        <v>0.24437023193112534</v>
      </c>
      <c r="CI62" s="12">
        <f>SUM(CI59:CI61)</f>
        <v>342439</v>
      </c>
      <c r="CJ62" s="86">
        <f ca="1">SUM(CJ59:CJ61)</f>
        <v>433961</v>
      </c>
      <c r="CK62" s="12">
        <f ca="1">SUM(CK59:CK61)</f>
        <v>91522</v>
      </c>
      <c r="CL62" s="13">
        <f ca="1">IF(CK62=0,0,IF(CI62=0,1,CK62/CI62))</f>
        <v>0.26726511875107684</v>
      </c>
      <c r="CM62" s="12">
        <f>+SUM(CM59:CM61)</f>
        <v>32586</v>
      </c>
      <c r="CN62" s="86">
        <f ca="1">+SUM(CN59:CN61)</f>
        <v>42324</v>
      </c>
      <c r="CO62" s="12">
        <f ca="1">SUM(CO59:CO61)</f>
        <v>9738</v>
      </c>
      <c r="CP62" s="13">
        <f ca="1">IF(CO62=0,0,IF(CM62=0,1,CO62/CM62))</f>
        <v>0.29883999263487387</v>
      </c>
      <c r="CQ62" s="12">
        <f>SUM(CQ59:CQ61)</f>
        <v>375025</v>
      </c>
      <c r="CR62" s="86">
        <f ca="1">SUM(CR59:CR61)</f>
        <v>476285</v>
      </c>
      <c r="CS62" s="12">
        <f ca="1">SUM(CS59:CS61)</f>
        <v>101260</v>
      </c>
      <c r="CT62" s="13">
        <f ca="1">IF(CS62=0,0,IF(CQ62=0,1,CS62/CQ62))</f>
        <v>0.27000866608892743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1851928</v>
      </c>
      <c r="D64" s="73">
        <f t="shared" ca="1" si="2"/>
        <v>1965764</v>
      </c>
      <c r="E64" s="18">
        <f t="shared" ca="1" si="2"/>
        <v>113836</v>
      </c>
      <c r="F64" s="19">
        <f ca="1">IF(E64=0,0,IF(C64=0,1,E64/C64))</f>
        <v>6.1468912398322181E-2</v>
      </c>
      <c r="G64" s="18">
        <f t="shared" ref="G64:I66" si="3">SUMIF($B$9:$B$63,$B64,G$9:G$63)</f>
        <v>1851928</v>
      </c>
      <c r="H64" s="73">
        <f t="shared" ca="1" si="3"/>
        <v>1965764</v>
      </c>
      <c r="I64" s="18">
        <f t="shared" ca="1" si="3"/>
        <v>113836</v>
      </c>
      <c r="J64" s="19">
        <f ca="1">IF(I64=0,0,IF(G64=0,1,I64/G64))</f>
        <v>6.1468912398322181E-2</v>
      </c>
      <c r="K64" s="18">
        <f t="shared" ref="K64:M66" si="4">SUMIF($B$9:$B$63,$B64,K$9:K$63)</f>
        <v>1725076</v>
      </c>
      <c r="L64" s="73">
        <f t="shared" ca="1" si="4"/>
        <v>1844296</v>
      </c>
      <c r="M64" s="18">
        <f t="shared" ca="1" si="4"/>
        <v>119220</v>
      </c>
      <c r="N64" s="19">
        <f ca="1">IF(M64=0,0,IF(K64=0,1,M64/K64))</f>
        <v>6.9109998631944336E-2</v>
      </c>
      <c r="O64" s="18">
        <f t="shared" ref="O64:Q66" si="5">SUMIF($B$9:$B$63,$B64,O$9:O$63)</f>
        <v>3577004</v>
      </c>
      <c r="P64" s="73">
        <f t="shared" ca="1" si="5"/>
        <v>3810060</v>
      </c>
      <c r="Q64" s="18">
        <f t="shared" ca="1" si="5"/>
        <v>233056</v>
      </c>
      <c r="R64" s="19">
        <f ca="1">IF(Q64=0,0,IF(O64=0,1,Q64/O64))</f>
        <v>6.5153966839287855E-2</v>
      </c>
      <c r="S64" s="18">
        <f t="shared" ref="S64:U66" si="6">SUMIF($B$9:$B$63,$B64,S$9:S$63)</f>
        <v>2215739</v>
      </c>
      <c r="T64" s="73">
        <f t="shared" ca="1" si="6"/>
        <v>2308344</v>
      </c>
      <c r="U64" s="18">
        <f t="shared" ca="1" si="6"/>
        <v>92605</v>
      </c>
      <c r="V64" s="19">
        <f ca="1">IF(U64=0,0,IF(S64=0,1,U64/S64))</f>
        <v>4.1794182437552438E-2</v>
      </c>
      <c r="W64" s="18">
        <f t="shared" ref="W64:Y66" si="7">SUMIF($B$9:$B$63,$B64,W$9:W$63)</f>
        <v>5792743</v>
      </c>
      <c r="X64" s="73">
        <f t="shared" ca="1" si="7"/>
        <v>6118404</v>
      </c>
      <c r="Y64" s="18">
        <f t="shared" ca="1" si="7"/>
        <v>325661</v>
      </c>
      <c r="Z64" s="19">
        <f ca="1">IF(Y64=0,0,IF(W64=0,1,Y64/W64))</f>
        <v>5.621878961314182E-2</v>
      </c>
      <c r="AA64" s="18">
        <f t="shared" ref="AA64:AC66" si="8">SUMIF($B$9:$B$63,$B64,AA$9:AA$63)</f>
        <v>2238365</v>
      </c>
      <c r="AB64" s="73">
        <f t="shared" ca="1" si="8"/>
        <v>2443328</v>
      </c>
      <c r="AC64" s="18">
        <f t="shared" ca="1" si="8"/>
        <v>204963</v>
      </c>
      <c r="AD64" s="19">
        <f ca="1">IF(AC64=0,0,IF(AA64=0,1,AC64/AA64))</f>
        <v>9.1568175878375513E-2</v>
      </c>
      <c r="AE64" s="18">
        <f t="shared" ref="AE64:AG66" si="9">SUMIF($B$9:$B$63,$B64,AE$9:AE$63)</f>
        <v>8031108</v>
      </c>
      <c r="AF64" s="73">
        <f t="shared" ca="1" si="9"/>
        <v>8561732</v>
      </c>
      <c r="AG64" s="18">
        <f t="shared" ca="1" si="9"/>
        <v>530624</v>
      </c>
      <c r="AH64" s="19">
        <f ca="1">IF(AG64=0,0,IF(AE64=0,1,AG64/AE64))</f>
        <v>6.6071082595328068E-2</v>
      </c>
      <c r="AI64" s="18">
        <f t="shared" ref="AI64:AK66" si="10">SUMIF($B$9:$B$63,$B64,AI$9:AI$63)</f>
        <v>2400819</v>
      </c>
      <c r="AJ64" s="73">
        <f t="shared" ca="1" si="10"/>
        <v>2605128</v>
      </c>
      <c r="AK64" s="18">
        <f t="shared" ca="1" si="10"/>
        <v>204309</v>
      </c>
      <c r="AL64" s="19">
        <f ca="1">IF(AK64=0,0,IF(AI64=0,1,AK64/AI64))</f>
        <v>8.5099709724056671E-2</v>
      </c>
      <c r="AM64" s="18">
        <f t="shared" ref="AM64:AO66" si="11">SUMIF($B$9:$B$63,$B64,AM$9:AM$63)</f>
        <v>10431927</v>
      </c>
      <c r="AN64" s="73">
        <f t="shared" ca="1" si="11"/>
        <v>11166860</v>
      </c>
      <c r="AO64" s="18">
        <f t="shared" ca="1" si="11"/>
        <v>734933</v>
      </c>
      <c r="AP64" s="19">
        <f ca="1">IF(AO64=0,0,IF(AM64=0,1,AO64/AM64))</f>
        <v>7.0450358787978479E-2</v>
      </c>
      <c r="AQ64" s="18">
        <f t="shared" ref="AQ64:AS66" si="12">SUMIF($B$9:$B$63,$B64,AQ$9:AQ$63)</f>
        <v>2423479</v>
      </c>
      <c r="AR64" s="73">
        <f t="shared" ca="1" si="12"/>
        <v>2669036</v>
      </c>
      <c r="AS64" s="18">
        <f t="shared" ca="1" si="12"/>
        <v>245557</v>
      </c>
      <c r="AT64" s="19">
        <f ca="1">IF(AS64=0,0,IF(AQ64=0,1,AS64/AQ64))</f>
        <v>0.10132417074792066</v>
      </c>
      <c r="AU64" s="18">
        <f t="shared" ref="AU64:AW66" si="13">SUMIF($B$9:$B$63,$B64,AU$9:AU$63)</f>
        <v>12855406</v>
      </c>
      <c r="AV64" s="73">
        <f t="shared" ca="1" si="13"/>
        <v>13835896</v>
      </c>
      <c r="AW64" s="18">
        <f t="shared" ca="1" si="13"/>
        <v>980490</v>
      </c>
      <c r="AX64" s="19">
        <f ca="1">IF(AW64=0,0,IF(AU64=0,1,AW64/AU64))</f>
        <v>7.6270636648893081E-2</v>
      </c>
      <c r="AY64" s="18">
        <f t="shared" ref="AY64:BA66" si="14">SUMIF($B$9:$B$63,$B64,AY$9:AY$63)</f>
        <v>2979686</v>
      </c>
      <c r="AZ64" s="73">
        <f t="shared" ca="1" si="14"/>
        <v>3165915</v>
      </c>
      <c r="BA64" s="18">
        <f t="shared" ca="1" si="14"/>
        <v>186229</v>
      </c>
      <c r="BB64" s="19">
        <f ca="1">IF(BA64=0,0,IF(AY64=0,1,BA64/AY64))</f>
        <v>6.24995385419806E-2</v>
      </c>
      <c r="BC64" s="18">
        <f t="shared" ref="BC64:BE66" si="15">SUMIF($B$9:$B$63,$B64,BC$9:BC$63)</f>
        <v>15835092</v>
      </c>
      <c r="BD64" s="73">
        <f t="shared" ca="1" si="15"/>
        <v>17001811</v>
      </c>
      <c r="BE64" s="18">
        <f t="shared" ca="1" si="15"/>
        <v>1166719</v>
      </c>
      <c r="BF64" s="19">
        <f ca="1">IF(BE64=0,0,IF(BC64=0,1,BE64/BC64))</f>
        <v>7.3679331954623312E-2</v>
      </c>
      <c r="BG64" s="18">
        <f t="shared" ref="BG64:BI66" si="16">SUMIF($B$9:$B$63,$B64,BG$9:BG$63)</f>
        <v>3042056</v>
      </c>
      <c r="BH64" s="73">
        <f t="shared" ca="1" si="16"/>
        <v>3200876</v>
      </c>
      <c r="BI64" s="18">
        <f t="shared" ca="1" si="16"/>
        <v>158820</v>
      </c>
      <c r="BJ64" s="19">
        <f ca="1">IF(BI64=0,0,IF(BG64=0,1,BI64/BG64))</f>
        <v>5.2208111882227022E-2</v>
      </c>
      <c r="BK64" s="18">
        <f t="shared" ref="BK64:BM66" si="17">SUMIF($B$9:$B$63,$B64,BK$9:BK$63)</f>
        <v>18877148</v>
      </c>
      <c r="BL64" s="73">
        <f t="shared" ca="1" si="17"/>
        <v>20202687</v>
      </c>
      <c r="BM64" s="18">
        <f t="shared" ca="1" si="17"/>
        <v>1325539</v>
      </c>
      <c r="BN64" s="19">
        <f ca="1">IF(BM64=0,0,IF(BK64=0,1,BM64/BK64))</f>
        <v>7.0219240745477016E-2</v>
      </c>
      <c r="BO64" s="18">
        <f t="shared" ref="BO64:BQ66" si="18">SUMIF($B$9:$B$63,$B64,BO$9:BO$63)</f>
        <v>2477669</v>
      </c>
      <c r="BP64" s="73">
        <f t="shared" ca="1" si="18"/>
        <v>2649017</v>
      </c>
      <c r="BQ64" s="18">
        <f t="shared" ca="1" si="18"/>
        <v>171348</v>
      </c>
      <c r="BR64" s="19">
        <f ca="1">IF(BQ64=0,0,IF(BO64=0,1,BQ64/BO64))</f>
        <v>6.9156937427880802E-2</v>
      </c>
      <c r="BS64" s="18">
        <f t="shared" ref="BS64:BU66" si="19">SUMIF($B$9:$B$63,$B64,BS$9:BS$63)</f>
        <v>21354817</v>
      </c>
      <c r="BT64" s="73">
        <f t="shared" ca="1" si="19"/>
        <v>22851704</v>
      </c>
      <c r="BU64" s="18">
        <f t="shared" ca="1" si="19"/>
        <v>1496887</v>
      </c>
      <c r="BV64" s="19">
        <f ca="1">IF(BU64=0,0,IF(BS64=0,1,BU64/BS64))</f>
        <v>7.0095988179154148E-2</v>
      </c>
      <c r="BW64" s="18">
        <f t="shared" ref="BW64:BY66" si="20">SUMIF($B$9:$B$63,$B64,BW$9:BW$63)</f>
        <v>2479290</v>
      </c>
      <c r="BX64" s="73">
        <f t="shared" ca="1" si="20"/>
        <v>2587950</v>
      </c>
      <c r="BY64" s="18">
        <f t="shared" ca="1" si="20"/>
        <v>108660</v>
      </c>
      <c r="BZ64" s="19">
        <f ca="1">IF(BY64=0,0,IF(BW64=0,1,BY64/BW64))</f>
        <v>4.3827063393148846E-2</v>
      </c>
      <c r="CA64" s="18">
        <f t="shared" ref="CA64:CC66" si="21">SUMIF($B$9:$B$63,$B64,CA$9:CA$63)</f>
        <v>23834107</v>
      </c>
      <c r="CB64" s="73">
        <f t="shared" ca="1" si="21"/>
        <v>25439654</v>
      </c>
      <c r="CC64" s="18">
        <f t="shared" ca="1" si="21"/>
        <v>1605547</v>
      </c>
      <c r="CD64" s="19">
        <f ca="1">IF(CC64=0,0,IF(CA64=0,1,CC64/CA64))</f>
        <v>6.7363421671304907E-2</v>
      </c>
      <c r="CE64" s="18">
        <f t="shared" ref="CE64:CG66" si="22">SUMIF($B$9:$B$63,$B64,CE$9:CE$63)</f>
        <v>2326375</v>
      </c>
      <c r="CF64" s="73">
        <f t="shared" ca="1" si="22"/>
        <v>2414206</v>
      </c>
      <c r="CG64" s="18">
        <f t="shared" ca="1" si="22"/>
        <v>87831</v>
      </c>
      <c r="CH64" s="19">
        <f ca="1">IF(CG64=0,0,IF(CE64=0,1,CG64/CE64))</f>
        <v>3.7754446295201763E-2</v>
      </c>
      <c r="CI64" s="18">
        <f t="shared" ref="CI64:CK66" si="23">SUMIF($B$9:$B$63,$B64,CI$9:CI$63)</f>
        <v>26160482</v>
      </c>
      <c r="CJ64" s="73">
        <f t="shared" ca="1" si="23"/>
        <v>27853860</v>
      </c>
      <c r="CK64" s="18">
        <f t="shared" ca="1" si="23"/>
        <v>1693378</v>
      </c>
      <c r="CL64" s="19">
        <f ca="1">IF(CK64=0,0,IF(CI64=0,1,CK64/CI64))</f>
        <v>6.4730382261305425E-2</v>
      </c>
      <c r="CM64" s="18">
        <f t="shared" ref="CM64:CO66" si="24">SUMIF($B$9:$B$63,$B64,CM$9:CM$63)</f>
        <v>2250758</v>
      </c>
      <c r="CN64" s="73">
        <f t="shared" ca="1" si="24"/>
        <v>2440684</v>
      </c>
      <c r="CO64" s="18">
        <f t="shared" ca="1" si="24"/>
        <v>189926</v>
      </c>
      <c r="CP64" s="19">
        <f ca="1">IF(CO64=0,0,IF(CM64=0,1,CO64/CM64))</f>
        <v>8.438312781738419E-2</v>
      </c>
      <c r="CQ64" s="18">
        <f t="shared" ref="CQ64:CS66" si="25">SUMIF($B$9:$B$63,$B64,CQ$9:CQ$63)</f>
        <v>28411240</v>
      </c>
      <c r="CR64" s="73">
        <f t="shared" ca="1" si="25"/>
        <v>30294544</v>
      </c>
      <c r="CS64" s="18">
        <f t="shared" ca="1" si="25"/>
        <v>1883304</v>
      </c>
      <c r="CT64" s="19">
        <f ca="1">IF(CS64=0,0,IF(CQ64=0,1,CS64/CQ64))</f>
        <v>6.6287286299366019E-2</v>
      </c>
    </row>
    <row r="65" spans="1:98">
      <c r="A65" s="77"/>
      <c r="B65" s="26" t="s">
        <v>7</v>
      </c>
      <c r="C65" s="18">
        <f t="shared" si="2"/>
        <v>502650</v>
      </c>
      <c r="D65" s="73">
        <f t="shared" ca="1" si="2"/>
        <v>531657</v>
      </c>
      <c r="E65" s="18">
        <f t="shared" ca="1" si="2"/>
        <v>29007</v>
      </c>
      <c r="F65" s="19">
        <f ca="1">IF(E65=0,0,IF(C65=0,1,E65/C65))</f>
        <v>5.7708146821844226E-2</v>
      </c>
      <c r="G65" s="18">
        <f t="shared" si="3"/>
        <v>502650</v>
      </c>
      <c r="H65" s="73">
        <f t="shared" ca="1" si="3"/>
        <v>531657</v>
      </c>
      <c r="I65" s="18">
        <f t="shared" ca="1" si="3"/>
        <v>29007</v>
      </c>
      <c r="J65" s="19">
        <f ca="1">IF(I65=0,0,IF(G65=0,1,I65/G65))</f>
        <v>5.7708146821844226E-2</v>
      </c>
      <c r="K65" s="18">
        <f t="shared" si="4"/>
        <v>512891</v>
      </c>
      <c r="L65" s="73">
        <f t="shared" ca="1" si="4"/>
        <v>504121</v>
      </c>
      <c r="M65" s="18">
        <f t="shared" ca="1" si="4"/>
        <v>-8770</v>
      </c>
      <c r="N65" s="19">
        <f ca="1">IF(M65=0,0,IF(K65=0,1,M65/K65))</f>
        <v>-1.7099149721870727E-2</v>
      </c>
      <c r="O65" s="18">
        <f t="shared" si="5"/>
        <v>1015541</v>
      </c>
      <c r="P65" s="73">
        <f t="shared" ca="1" si="5"/>
        <v>1035778</v>
      </c>
      <c r="Q65" s="18">
        <f t="shared" ca="1" si="5"/>
        <v>20237</v>
      </c>
      <c r="R65" s="19">
        <f ca="1">IF(Q65=0,0,IF(O65=0,1,Q65/O65))</f>
        <v>1.9927309680259093E-2</v>
      </c>
      <c r="S65" s="18">
        <f t="shared" si="6"/>
        <v>607743</v>
      </c>
      <c r="T65" s="73">
        <f t="shared" ca="1" si="6"/>
        <v>609175</v>
      </c>
      <c r="U65" s="18">
        <f t="shared" ca="1" si="6"/>
        <v>1432</v>
      </c>
      <c r="V65" s="19">
        <f ca="1">IF(U65=0,0,IF(S65=0,1,U65/S65))</f>
        <v>2.3562591424335613E-3</v>
      </c>
      <c r="W65" s="18">
        <f t="shared" si="7"/>
        <v>1623284</v>
      </c>
      <c r="X65" s="73">
        <f t="shared" ca="1" si="7"/>
        <v>1644953</v>
      </c>
      <c r="Y65" s="18">
        <f t="shared" ca="1" si="7"/>
        <v>21669</v>
      </c>
      <c r="Z65" s="19">
        <f ca="1">IF(Y65=0,0,IF(W65=0,1,Y65/W65))</f>
        <v>1.3348865632877549E-2</v>
      </c>
      <c r="AA65" s="18">
        <f t="shared" si="8"/>
        <v>570986</v>
      </c>
      <c r="AB65" s="73">
        <f t="shared" ca="1" si="8"/>
        <v>541240</v>
      </c>
      <c r="AC65" s="18">
        <f t="shared" ca="1" si="8"/>
        <v>-29746</v>
      </c>
      <c r="AD65" s="19">
        <f ca="1">IF(AC65=0,0,IF(AA65=0,1,AC65/AA65))</f>
        <v>-5.2095848234457585E-2</v>
      </c>
      <c r="AE65" s="18">
        <f t="shared" si="9"/>
        <v>2194270</v>
      </c>
      <c r="AF65" s="73">
        <f t="shared" ca="1" si="9"/>
        <v>2186193</v>
      </c>
      <c r="AG65" s="18">
        <f t="shared" ca="1" si="9"/>
        <v>-8077</v>
      </c>
      <c r="AH65" s="19">
        <f ca="1">IF(AG65=0,0,IF(AE65=0,1,AG65/AE65))</f>
        <v>-3.6809508401427354E-3</v>
      </c>
      <c r="AI65" s="18">
        <f t="shared" si="10"/>
        <v>573785</v>
      </c>
      <c r="AJ65" s="73">
        <f t="shared" ca="1" si="10"/>
        <v>567026</v>
      </c>
      <c r="AK65" s="18">
        <f t="shared" ca="1" si="10"/>
        <v>-6759</v>
      </c>
      <c r="AL65" s="19">
        <f ca="1">IF(AK65=0,0,IF(AI65=0,1,AK65/AI65))</f>
        <v>-1.177967357111113E-2</v>
      </c>
      <c r="AM65" s="18">
        <f t="shared" si="11"/>
        <v>2768055</v>
      </c>
      <c r="AN65" s="73">
        <f t="shared" ca="1" si="11"/>
        <v>2753219</v>
      </c>
      <c r="AO65" s="18">
        <f t="shared" ca="1" si="11"/>
        <v>-14836</v>
      </c>
      <c r="AP65" s="19">
        <f ca="1">IF(AO65=0,0,IF(AM65=0,1,AO65/AM65))</f>
        <v>-5.3597200922669529E-3</v>
      </c>
      <c r="AQ65" s="18">
        <f t="shared" si="12"/>
        <v>608619</v>
      </c>
      <c r="AR65" s="73">
        <f t="shared" ca="1" si="12"/>
        <v>589269</v>
      </c>
      <c r="AS65" s="18">
        <f t="shared" ca="1" si="12"/>
        <v>-19350</v>
      </c>
      <c r="AT65" s="19">
        <f ca="1">IF(AS65=0,0,IF(AQ65=0,1,AS65/AQ65))</f>
        <v>-3.1793289397800593E-2</v>
      </c>
      <c r="AU65" s="18">
        <f t="shared" si="13"/>
        <v>3376674</v>
      </c>
      <c r="AV65" s="73">
        <f t="shared" ca="1" si="13"/>
        <v>3342488</v>
      </c>
      <c r="AW65" s="18">
        <f t="shared" ca="1" si="13"/>
        <v>-34186</v>
      </c>
      <c r="AX65" s="19">
        <f ca="1">IF(AW65=0,0,IF(AU65=0,1,AW65/AU65))</f>
        <v>-1.0124163600039565E-2</v>
      </c>
      <c r="AY65" s="18">
        <f t="shared" si="14"/>
        <v>522434</v>
      </c>
      <c r="AZ65" s="73">
        <f t="shared" ca="1" si="14"/>
        <v>503743</v>
      </c>
      <c r="BA65" s="18">
        <f t="shared" ca="1" si="14"/>
        <v>-18691</v>
      </c>
      <c r="BB65" s="19">
        <f ca="1">IF(BA65=0,0,IF(AY65=0,1,BA65/AY65))</f>
        <v>-3.5776767974519272E-2</v>
      </c>
      <c r="BC65" s="18">
        <f t="shared" si="15"/>
        <v>3899108</v>
      </c>
      <c r="BD65" s="73">
        <f t="shared" ca="1" si="15"/>
        <v>3846231</v>
      </c>
      <c r="BE65" s="18">
        <f t="shared" ca="1" si="15"/>
        <v>-52877</v>
      </c>
      <c r="BF65" s="19">
        <f ca="1">IF(BE65=0,0,IF(BC65=0,1,BE65/BC65))</f>
        <v>-1.3561306842488076E-2</v>
      </c>
      <c r="BG65" s="18">
        <f t="shared" si="16"/>
        <v>580051</v>
      </c>
      <c r="BH65" s="73">
        <f t="shared" ca="1" si="16"/>
        <v>596998</v>
      </c>
      <c r="BI65" s="18">
        <f t="shared" ca="1" si="16"/>
        <v>16947</v>
      </c>
      <c r="BJ65" s="19">
        <f ca="1">IF(BI65=0,0,IF(BG65=0,1,BI65/BG65))</f>
        <v>2.921639648927422E-2</v>
      </c>
      <c r="BK65" s="18">
        <f t="shared" si="17"/>
        <v>4479159</v>
      </c>
      <c r="BL65" s="73">
        <f t="shared" ca="1" si="17"/>
        <v>4443229</v>
      </c>
      <c r="BM65" s="18">
        <f t="shared" ca="1" si="17"/>
        <v>-35930</v>
      </c>
      <c r="BN65" s="19">
        <f ca="1">IF(BM65=0,0,IF(BK65=0,1,BM65/BK65))</f>
        <v>-8.021595125334912E-3</v>
      </c>
      <c r="BO65" s="18">
        <f t="shared" si="18"/>
        <v>580713</v>
      </c>
      <c r="BP65" s="73">
        <f t="shared" ca="1" si="18"/>
        <v>573884</v>
      </c>
      <c r="BQ65" s="18">
        <f t="shared" ca="1" si="18"/>
        <v>-6829</v>
      </c>
      <c r="BR65" s="19">
        <f ca="1">IF(BQ65=0,0,IF(BO65=0,1,BQ65/BO65))</f>
        <v>-1.1759681632751462E-2</v>
      </c>
      <c r="BS65" s="18">
        <f t="shared" si="19"/>
        <v>5059872</v>
      </c>
      <c r="BT65" s="73">
        <f t="shared" ca="1" si="19"/>
        <v>5017113</v>
      </c>
      <c r="BU65" s="18">
        <f t="shared" ca="1" si="19"/>
        <v>-42759</v>
      </c>
      <c r="BV65" s="19">
        <f ca="1">IF(BU65=0,0,IF(BS65=0,1,BU65/BS65))</f>
        <v>-8.4506090272639302E-3</v>
      </c>
      <c r="BW65" s="18">
        <f t="shared" si="20"/>
        <v>573990</v>
      </c>
      <c r="BX65" s="73">
        <f t="shared" ca="1" si="20"/>
        <v>570514</v>
      </c>
      <c r="BY65" s="18">
        <f t="shared" ca="1" si="20"/>
        <v>-3476</v>
      </c>
      <c r="BZ65" s="19">
        <f ca="1">IF(BY65=0,0,IF(BW65=0,1,BY65/BW65))</f>
        <v>-6.0558546316137911E-3</v>
      </c>
      <c r="CA65" s="18">
        <f t="shared" si="21"/>
        <v>5633862</v>
      </c>
      <c r="CB65" s="73">
        <f t="shared" ca="1" si="21"/>
        <v>5587627</v>
      </c>
      <c r="CC65" s="18">
        <f t="shared" ca="1" si="21"/>
        <v>-46235</v>
      </c>
      <c r="CD65" s="19">
        <f ca="1">IF(CC65=0,0,IF(CA65=0,1,CC65/CA65))</f>
        <v>-8.2066262893908306E-3</v>
      </c>
      <c r="CE65" s="18">
        <f t="shared" si="22"/>
        <v>548367</v>
      </c>
      <c r="CF65" s="73">
        <f t="shared" ca="1" si="22"/>
        <v>565581</v>
      </c>
      <c r="CG65" s="18">
        <f t="shared" ca="1" si="22"/>
        <v>17214</v>
      </c>
      <c r="CH65" s="19">
        <f ca="1">IF(CG65=0,0,IF(CE65=0,1,CG65/CE65))</f>
        <v>3.1391385696075802E-2</v>
      </c>
      <c r="CI65" s="18">
        <f t="shared" si="23"/>
        <v>6182229</v>
      </c>
      <c r="CJ65" s="73">
        <f t="shared" ca="1" si="23"/>
        <v>6153208</v>
      </c>
      <c r="CK65" s="18">
        <f t="shared" ca="1" si="23"/>
        <v>-29021</v>
      </c>
      <c r="CL65" s="19">
        <f ca="1">IF(CK65=0,0,IF(CI65=0,1,CK65/CI65))</f>
        <v>-4.6942615681172598E-3</v>
      </c>
      <c r="CM65" s="18">
        <f t="shared" si="24"/>
        <v>491704</v>
      </c>
      <c r="CN65" s="73">
        <f t="shared" ca="1" si="24"/>
        <v>506103</v>
      </c>
      <c r="CO65" s="18">
        <f t="shared" ca="1" si="24"/>
        <v>14399</v>
      </c>
      <c r="CP65" s="19">
        <f ca="1">IF(CO65=0,0,IF(CM65=0,1,CO65/CM65))</f>
        <v>2.9283878105526902E-2</v>
      </c>
      <c r="CQ65" s="18">
        <f t="shared" si="25"/>
        <v>6673933</v>
      </c>
      <c r="CR65" s="73">
        <f t="shared" ca="1" si="25"/>
        <v>6659311</v>
      </c>
      <c r="CS65" s="18">
        <f t="shared" ca="1" si="25"/>
        <v>-14622</v>
      </c>
      <c r="CT65" s="19">
        <f ca="1">IF(CS65=0,0,IF(CQ65=0,1,CS65/CQ65))</f>
        <v>-2.1909120154487618E-3</v>
      </c>
    </row>
    <row r="66" spans="1:98">
      <c r="A66" s="78"/>
      <c r="B66" s="26" t="s">
        <v>8</v>
      </c>
      <c r="C66" s="73">
        <f t="shared" si="2"/>
        <v>10103</v>
      </c>
      <c r="D66" s="73">
        <f t="shared" ca="1" si="2"/>
        <v>10100</v>
      </c>
      <c r="E66" s="73">
        <f t="shared" ca="1" si="2"/>
        <v>-3</v>
      </c>
      <c r="F66" s="19">
        <f ca="1">IF(E66=0,0,IF(C66=0,1,E66/C66))</f>
        <v>-2.9694150252400277E-4</v>
      </c>
      <c r="G66" s="73">
        <f t="shared" si="3"/>
        <v>10103</v>
      </c>
      <c r="H66" s="73">
        <f t="shared" ca="1" si="3"/>
        <v>10100</v>
      </c>
      <c r="I66" s="73">
        <f t="shared" ca="1" si="3"/>
        <v>-3</v>
      </c>
      <c r="J66" s="19">
        <f ca="1">IF(I66=0,0,IF(G66=0,1,I66/G66))</f>
        <v>-2.9694150252400277E-4</v>
      </c>
      <c r="K66" s="73">
        <f t="shared" si="4"/>
        <v>9033</v>
      </c>
      <c r="L66" s="73">
        <f t="shared" ca="1" si="4"/>
        <v>9590</v>
      </c>
      <c r="M66" s="73">
        <f t="shared" ca="1" si="4"/>
        <v>557</v>
      </c>
      <c r="N66" s="19">
        <f ca="1">IF(M66=0,0,IF(K66=0,1,M66/K66))</f>
        <v>6.1662791984944093E-2</v>
      </c>
      <c r="O66" s="73">
        <f t="shared" si="5"/>
        <v>19136</v>
      </c>
      <c r="P66" s="73">
        <f t="shared" ca="1" si="5"/>
        <v>19690</v>
      </c>
      <c r="Q66" s="73">
        <f t="shared" ca="1" si="5"/>
        <v>554</v>
      </c>
      <c r="R66" s="19">
        <f ca="1">IF(Q66=0,0,IF(O66=0,1,Q66/O66))</f>
        <v>2.8950668896321072E-2</v>
      </c>
      <c r="S66" s="73">
        <f t="shared" si="6"/>
        <v>10332</v>
      </c>
      <c r="T66" s="73">
        <f t="shared" ca="1" si="6"/>
        <v>11007</v>
      </c>
      <c r="U66" s="73">
        <f t="shared" ca="1" si="6"/>
        <v>675</v>
      </c>
      <c r="V66" s="19">
        <f ca="1">IF(U66=0,0,IF(S66=0,1,U66/S66))</f>
        <v>6.5331010452961677E-2</v>
      </c>
      <c r="W66" s="73">
        <f t="shared" si="7"/>
        <v>29468</v>
      </c>
      <c r="X66" s="73">
        <f t="shared" ca="1" si="7"/>
        <v>30697</v>
      </c>
      <c r="Y66" s="73">
        <f t="shared" ca="1" si="7"/>
        <v>1229</v>
      </c>
      <c r="Z66" s="19">
        <f ca="1">IF(Y66=0,0,IF(W66=0,1,Y66/W66))</f>
        <v>4.170625763540111E-2</v>
      </c>
      <c r="AA66" s="73">
        <f t="shared" si="8"/>
        <v>11676</v>
      </c>
      <c r="AB66" s="73">
        <f t="shared" ca="1" si="8"/>
        <v>11495</v>
      </c>
      <c r="AC66" s="73">
        <f t="shared" ca="1" si="8"/>
        <v>-181</v>
      </c>
      <c r="AD66" s="19">
        <f ca="1">IF(AC66=0,0,IF(AA66=0,1,AC66/AA66))</f>
        <v>-1.5501884206920178E-2</v>
      </c>
      <c r="AE66" s="73">
        <f t="shared" si="9"/>
        <v>41144</v>
      </c>
      <c r="AF66" s="73">
        <f t="shared" ca="1" si="9"/>
        <v>42192</v>
      </c>
      <c r="AG66" s="73">
        <f t="shared" ca="1" si="9"/>
        <v>1048</v>
      </c>
      <c r="AH66" s="19">
        <f ca="1">IF(AG66=0,0,IF(AE66=0,1,AG66/AE66))</f>
        <v>2.5471514680147772E-2</v>
      </c>
      <c r="AI66" s="73">
        <f t="shared" si="10"/>
        <v>16741</v>
      </c>
      <c r="AJ66" s="73">
        <f t="shared" ca="1" si="10"/>
        <v>16866</v>
      </c>
      <c r="AK66" s="73">
        <f t="shared" ca="1" si="10"/>
        <v>125</v>
      </c>
      <c r="AL66" s="19">
        <f ca="1">IF(AK66=0,0,IF(AI66=0,1,AK66/AI66))</f>
        <v>7.4666985245803712E-3</v>
      </c>
      <c r="AM66" s="73">
        <f t="shared" si="11"/>
        <v>57885</v>
      </c>
      <c r="AN66" s="73">
        <f t="shared" ca="1" si="11"/>
        <v>59058</v>
      </c>
      <c r="AO66" s="73">
        <f t="shared" ca="1" si="11"/>
        <v>1173</v>
      </c>
      <c r="AP66" s="19">
        <f ca="1">IF(AO66=0,0,IF(AM66=0,1,AO66/AM66))</f>
        <v>2.0264317180616741E-2</v>
      </c>
      <c r="AQ66" s="73">
        <f t="shared" si="12"/>
        <v>18512</v>
      </c>
      <c r="AR66" s="73">
        <f t="shared" ca="1" si="12"/>
        <v>19021</v>
      </c>
      <c r="AS66" s="73">
        <f t="shared" ca="1" si="12"/>
        <v>509</v>
      </c>
      <c r="AT66" s="19">
        <f ca="1">IF(AS66=0,0,IF(AQ66=0,1,AS66/AQ66))</f>
        <v>2.7495678478824545E-2</v>
      </c>
      <c r="AU66" s="73">
        <f t="shared" si="13"/>
        <v>76397</v>
      </c>
      <c r="AV66" s="73">
        <f t="shared" ca="1" si="13"/>
        <v>78079</v>
      </c>
      <c r="AW66" s="73">
        <f t="shared" ca="1" si="13"/>
        <v>1682</v>
      </c>
      <c r="AX66" s="19">
        <f ca="1">IF(AW66=0,0,IF(AU66=0,1,AW66/AU66))</f>
        <v>2.2016571331335E-2</v>
      </c>
      <c r="AY66" s="73">
        <f t="shared" si="14"/>
        <v>22776</v>
      </c>
      <c r="AZ66" s="73">
        <f t="shared" ca="1" si="14"/>
        <v>22671</v>
      </c>
      <c r="BA66" s="73">
        <f t="shared" ca="1" si="14"/>
        <v>-105</v>
      </c>
      <c r="BB66" s="19">
        <f ca="1">IF(BA66=0,0,IF(AY66=0,1,BA66/AY66))</f>
        <v>-4.6101159114857746E-3</v>
      </c>
      <c r="BC66" s="73">
        <f t="shared" si="15"/>
        <v>99173</v>
      </c>
      <c r="BD66" s="73">
        <f t="shared" ca="1" si="15"/>
        <v>100750</v>
      </c>
      <c r="BE66" s="73">
        <f t="shared" ca="1" si="15"/>
        <v>1577</v>
      </c>
      <c r="BF66" s="19">
        <f ca="1">IF(BE66=0,0,IF(BC66=0,1,BE66/BC66))</f>
        <v>1.5901505450072097E-2</v>
      </c>
      <c r="BG66" s="73">
        <f t="shared" si="16"/>
        <v>22569</v>
      </c>
      <c r="BH66" s="73">
        <f t="shared" ca="1" si="16"/>
        <v>22482</v>
      </c>
      <c r="BI66" s="73">
        <f t="shared" ca="1" si="16"/>
        <v>-87</v>
      </c>
      <c r="BJ66" s="19">
        <f ca="1">IF(BI66=0,0,IF(BG66=0,1,BI66/BG66))</f>
        <v>-3.8548451415658645E-3</v>
      </c>
      <c r="BK66" s="73">
        <f t="shared" si="17"/>
        <v>121742</v>
      </c>
      <c r="BL66" s="73">
        <f t="shared" ca="1" si="17"/>
        <v>123232</v>
      </c>
      <c r="BM66" s="73">
        <f t="shared" ca="1" si="17"/>
        <v>1490</v>
      </c>
      <c r="BN66" s="19">
        <f ca="1">IF(BM66=0,0,IF(BK66=0,1,BM66/BK66))</f>
        <v>1.2238997223636871E-2</v>
      </c>
      <c r="BO66" s="73">
        <f t="shared" si="18"/>
        <v>18724</v>
      </c>
      <c r="BP66" s="73">
        <f t="shared" ca="1" si="18"/>
        <v>19350</v>
      </c>
      <c r="BQ66" s="73">
        <f t="shared" ca="1" si="18"/>
        <v>626</v>
      </c>
      <c r="BR66" s="19">
        <f ca="1">IF(BQ66=0,0,IF(BO66=0,1,BQ66/BO66))</f>
        <v>3.3433027130954925E-2</v>
      </c>
      <c r="BS66" s="73">
        <f t="shared" si="19"/>
        <v>140466</v>
      </c>
      <c r="BT66" s="73">
        <f t="shared" ca="1" si="19"/>
        <v>142582</v>
      </c>
      <c r="BU66" s="73">
        <f t="shared" ca="1" si="19"/>
        <v>2116</v>
      </c>
      <c r="BV66" s="19">
        <f ca="1">IF(BU66=0,0,IF(BS66=0,1,BU66/BS66))</f>
        <v>1.5064143636182421E-2</v>
      </c>
      <c r="BW66" s="73">
        <f t="shared" si="20"/>
        <v>15404</v>
      </c>
      <c r="BX66" s="73">
        <f t="shared" ca="1" si="20"/>
        <v>15644</v>
      </c>
      <c r="BY66" s="73">
        <f t="shared" ca="1" si="20"/>
        <v>240</v>
      </c>
      <c r="BZ66" s="19">
        <f ca="1">IF(BY66=0,0,IF(BW66=0,1,BY66/BW66))</f>
        <v>1.5580368735393405E-2</v>
      </c>
      <c r="CA66" s="73">
        <f t="shared" si="21"/>
        <v>155870</v>
      </c>
      <c r="CB66" s="73">
        <f t="shared" ca="1" si="21"/>
        <v>158226</v>
      </c>
      <c r="CC66" s="73">
        <f t="shared" ca="1" si="21"/>
        <v>2356</v>
      </c>
      <c r="CD66" s="19">
        <f ca="1">IF(CC66=0,0,IF(CA66=0,1,CC66/CA66))</f>
        <v>1.511516006928851E-2</v>
      </c>
      <c r="CE66" s="73">
        <f t="shared" si="22"/>
        <v>11834</v>
      </c>
      <c r="CF66" s="73">
        <f t="shared" ca="1" si="22"/>
        <v>11807</v>
      </c>
      <c r="CG66" s="73">
        <f t="shared" ca="1" si="22"/>
        <v>-27</v>
      </c>
      <c r="CH66" s="19">
        <f ca="1">IF(CG66=0,0,IF(CE66=0,1,CG66/CE66))</f>
        <v>-2.2815616021632586E-3</v>
      </c>
      <c r="CI66" s="73">
        <f t="shared" si="23"/>
        <v>167704</v>
      </c>
      <c r="CJ66" s="73">
        <f t="shared" ca="1" si="23"/>
        <v>170033</v>
      </c>
      <c r="CK66" s="73">
        <f t="shared" ca="1" si="23"/>
        <v>2329</v>
      </c>
      <c r="CL66" s="19">
        <f ca="1">IF(CK66=0,0,IF(CI66=0,1,CK66/CI66))</f>
        <v>1.3887563802890808E-2</v>
      </c>
      <c r="CM66" s="73">
        <f t="shared" si="24"/>
        <v>9918</v>
      </c>
      <c r="CN66" s="73">
        <f t="shared" ca="1" si="24"/>
        <v>10300</v>
      </c>
      <c r="CO66" s="73">
        <f t="shared" ca="1" si="24"/>
        <v>382</v>
      </c>
      <c r="CP66" s="19">
        <f ca="1">IF(CO66=0,0,IF(CM66=0,1,CO66/CM66))</f>
        <v>3.8515829804396044E-2</v>
      </c>
      <c r="CQ66" s="73">
        <f t="shared" si="25"/>
        <v>177622</v>
      </c>
      <c r="CR66" s="73">
        <f t="shared" ca="1" si="25"/>
        <v>180333</v>
      </c>
      <c r="CS66" s="73">
        <f t="shared" ca="1" si="25"/>
        <v>2711</v>
      </c>
      <c r="CT66" s="19">
        <f ca="1">IF(CS66=0,0,IF(CQ66=0,1,CS66/CQ66))</f>
        <v>1.5262748983797052E-2</v>
      </c>
    </row>
    <row r="67" spans="1:98" s="7" customFormat="1">
      <c r="B67" s="27" t="s">
        <v>20</v>
      </c>
      <c r="C67" s="12">
        <f>SUM(C64:C66)</f>
        <v>2364681</v>
      </c>
      <c r="D67" s="85">
        <f ca="1">SUM(D64:D66)</f>
        <v>2507521</v>
      </c>
      <c r="E67" s="12">
        <f ca="1">SUM(E64:E66)</f>
        <v>142840</v>
      </c>
      <c r="F67" s="13">
        <f ca="1">IF(E67=0,0,IF(C67=0,1,E67/C67))</f>
        <v>6.040561073565525E-2</v>
      </c>
      <c r="G67" s="12">
        <f>SUM(G64:G66)</f>
        <v>2364681</v>
      </c>
      <c r="H67" s="85">
        <f ca="1">SUM(H64:H66)</f>
        <v>2507521</v>
      </c>
      <c r="I67" s="12">
        <f ca="1">SUM(I64:I66)</f>
        <v>142840</v>
      </c>
      <c r="J67" s="13">
        <f ca="1">IF(I67=0,0,IF(G67=0,1,I67/G67))</f>
        <v>6.040561073565525E-2</v>
      </c>
      <c r="K67" s="12">
        <f>SUM(K64:K66)</f>
        <v>2247000</v>
      </c>
      <c r="L67" s="86">
        <f ca="1">SUM(L64:L66)</f>
        <v>2358007</v>
      </c>
      <c r="M67" s="12">
        <f ca="1">SUM(M64:M66)</f>
        <v>111007</v>
      </c>
      <c r="N67" s="13">
        <f ca="1">IF(M67=0,0,IF(K67=0,1,M67/K67))</f>
        <v>4.9402314196706723E-2</v>
      </c>
      <c r="O67" s="12">
        <f>SUM(O64:O66)</f>
        <v>4611681</v>
      </c>
      <c r="P67" s="85">
        <f ca="1">SUM(P64:P66)</f>
        <v>4865528</v>
      </c>
      <c r="Q67" s="12">
        <f ca="1">SUM(Q64:Q66)</f>
        <v>253847</v>
      </c>
      <c r="R67" s="13">
        <f ca="1">IF(Q67=0,0,IF(O67=0,1,Q67/O67))</f>
        <v>5.5044353674939789E-2</v>
      </c>
      <c r="S67" s="12">
        <f>SUM(S64:S66)</f>
        <v>2833814</v>
      </c>
      <c r="T67" s="85">
        <f ca="1">SUM(T64:T66)</f>
        <v>2928526</v>
      </c>
      <c r="U67" s="12">
        <f ca="1">SUM(U64:U66)</f>
        <v>94712</v>
      </c>
      <c r="V67" s="13">
        <f ca="1">IF(U67=0,0,IF(S67=0,1,U67/S67))</f>
        <v>3.3422094745809004E-2</v>
      </c>
      <c r="W67" s="12">
        <f>SUM(W64:W66)</f>
        <v>7445495</v>
      </c>
      <c r="X67" s="85">
        <f ca="1">SUM(X64:X66)</f>
        <v>7794054</v>
      </c>
      <c r="Y67" s="12">
        <f ca="1">SUM(Y64:Y66)</f>
        <v>348559</v>
      </c>
      <c r="Z67" s="13">
        <f ca="1">IF(Y67=0,0,IF(W67=0,1,Y67/W67))</f>
        <v>4.6814751739138905E-2</v>
      </c>
      <c r="AA67" s="12">
        <f>SUM(AA64:AA66)</f>
        <v>2821027</v>
      </c>
      <c r="AB67" s="85">
        <f ca="1">SUM(AB64:AB66)</f>
        <v>2996063</v>
      </c>
      <c r="AC67" s="12">
        <f ca="1">SUM(AC64:AC66)</f>
        <v>175036</v>
      </c>
      <c r="AD67" s="13">
        <f ca="1">IF(AC67=0,0,IF(AA67=0,1,AC67/AA67))</f>
        <v>6.2046907030666489E-2</v>
      </c>
      <c r="AE67" s="12">
        <f>SUM(AE64:AE66)</f>
        <v>10266522</v>
      </c>
      <c r="AF67" s="85">
        <f ca="1">SUM(AF64:AF66)</f>
        <v>10790117</v>
      </c>
      <c r="AG67" s="12">
        <f ca="1">SUM(AG64:AG66)</f>
        <v>523595</v>
      </c>
      <c r="AH67" s="13">
        <f ca="1">IF(AG67=0,0,IF(AE67=0,1,AG67/AE67))</f>
        <v>5.1000231626640455E-2</v>
      </c>
      <c r="AI67" s="12">
        <f>SUM(AI64:AI66)</f>
        <v>2991345</v>
      </c>
      <c r="AJ67" s="85">
        <f ca="1">SUM(AJ64:AJ66)</f>
        <v>3189020</v>
      </c>
      <c r="AK67" s="12">
        <f ca="1">SUM(AK64:AK66)</f>
        <v>197675</v>
      </c>
      <c r="AL67" s="13">
        <f ca="1">IF(AK67=0,0,IF(AI67=0,1,AK67/AI67))</f>
        <v>6.6082314142969126E-2</v>
      </c>
      <c r="AM67" s="12">
        <f>SUM(AM64:AM66)</f>
        <v>13257867</v>
      </c>
      <c r="AN67" s="85">
        <f ca="1">SUM(AN64:AN66)</f>
        <v>13979137</v>
      </c>
      <c r="AO67" s="12">
        <f ca="1">SUM(AO64:AO66)</f>
        <v>721270</v>
      </c>
      <c r="AP67" s="13">
        <f ca="1">IF(AO67=0,0,IF(AM67=0,1,AO67/AM67))</f>
        <v>5.4403170585434292E-2</v>
      </c>
      <c r="AQ67" s="12">
        <f>SUM(AQ64:AQ66)</f>
        <v>3050610</v>
      </c>
      <c r="AR67" s="85">
        <f ca="1">SUM(AR64:AR66)</f>
        <v>3277326</v>
      </c>
      <c r="AS67" s="12">
        <f ca="1">SUM(AS64:AS66)</f>
        <v>226716</v>
      </c>
      <c r="AT67" s="13">
        <f ca="1">IF(AS67=0,0,IF(AQ67=0,1,AS67/AQ67))</f>
        <v>7.4318251103877589E-2</v>
      </c>
      <c r="AU67" s="12">
        <f>SUM(AU64:AU66)</f>
        <v>16308477</v>
      </c>
      <c r="AV67" s="85">
        <f ca="1">SUM(AV64:AV66)</f>
        <v>17256463</v>
      </c>
      <c r="AW67" s="12">
        <f ca="1">SUM(AW64:AW66)</f>
        <v>947986</v>
      </c>
      <c r="AX67" s="13">
        <f ca="1">IF(AW67=0,0,IF(AU67=0,1,AW67/AU67))</f>
        <v>5.8128419962207384E-2</v>
      </c>
      <c r="AY67" s="12">
        <f>SUM(AY64:AY66)</f>
        <v>3524896</v>
      </c>
      <c r="AZ67" s="85">
        <f ca="1">SUM(AZ64:AZ66)</f>
        <v>3692329</v>
      </c>
      <c r="BA67" s="12">
        <f ca="1">SUM(BA64:BA66)</f>
        <v>167433</v>
      </c>
      <c r="BB67" s="13">
        <f ca="1">IF(BA67=0,0,IF(AY67=0,1,BA67/AY67))</f>
        <v>4.750012482637786E-2</v>
      </c>
      <c r="BC67" s="12">
        <f>SUM(BC64:BC66)</f>
        <v>19833373</v>
      </c>
      <c r="BD67" s="85">
        <f ca="1">SUM(BD64:BD66)</f>
        <v>20948792</v>
      </c>
      <c r="BE67" s="12">
        <f ca="1">SUM(BE64:BE66)</f>
        <v>1115419</v>
      </c>
      <c r="BF67" s="13">
        <f ca="1">IF(BE67=0,0,IF(BC67=0,1,BE67/BC67))</f>
        <v>5.623950096637622E-2</v>
      </c>
      <c r="BG67" s="12">
        <f>SUM(BG64:BG66)</f>
        <v>3644676</v>
      </c>
      <c r="BH67" s="85">
        <f ca="1">SUM(BH64:BH66)</f>
        <v>3820356</v>
      </c>
      <c r="BI67" s="12">
        <f ca="1">SUM(BI64:BI66)</f>
        <v>175680</v>
      </c>
      <c r="BJ67" s="13">
        <f ca="1">IF(BI67=0,0,IF(BG67=0,1,BI67/BG67))</f>
        <v>4.820181547001709E-2</v>
      </c>
      <c r="BK67" s="12">
        <f>SUM(BK64:BK66)</f>
        <v>23478049</v>
      </c>
      <c r="BL67" s="85">
        <f ca="1">SUM(BL64:BL66)</f>
        <v>24769148</v>
      </c>
      <c r="BM67" s="12">
        <f ca="1">SUM(BM64:BM66)</f>
        <v>1291099</v>
      </c>
      <c r="BN67" s="13">
        <f ca="1">IF(BM67=0,0,IF(BK67=0,1,BM67/BK67))</f>
        <v>5.4991749953328749E-2</v>
      </c>
      <c r="BO67" s="12">
        <f>SUM(BO64:BO66)</f>
        <v>3077106</v>
      </c>
      <c r="BP67" s="85">
        <f ca="1">SUM(BP64:BP66)</f>
        <v>3242251</v>
      </c>
      <c r="BQ67" s="12">
        <f ca="1">SUM(BQ64:BQ66)</f>
        <v>165145</v>
      </c>
      <c r="BR67" s="13">
        <f ca="1">IF(BQ67=0,0,IF(BO67=0,1,BQ67/BO67))</f>
        <v>5.3668934381850997E-2</v>
      </c>
      <c r="BS67" s="12">
        <f>SUM(BS64:BS66)</f>
        <v>26555155</v>
      </c>
      <c r="BT67" s="85">
        <f ca="1">SUM(BT64:BT66)</f>
        <v>28011399</v>
      </c>
      <c r="BU67" s="12">
        <f ca="1">SUM(BU64:BU66)</f>
        <v>1456244</v>
      </c>
      <c r="BV67" s="13">
        <f ca="1">IF(BU67=0,0,IF(BS67=0,1,BU67/BS67))</f>
        <v>5.48384673333671E-2</v>
      </c>
      <c r="BW67" s="12">
        <f>SUM(BW64:BW66)</f>
        <v>3068684</v>
      </c>
      <c r="BX67" s="85">
        <f ca="1">SUM(BX64:BX66)</f>
        <v>3174108</v>
      </c>
      <c r="BY67" s="12">
        <f ca="1">SUM(BY64:BY66)</f>
        <v>105424</v>
      </c>
      <c r="BZ67" s="13">
        <f ca="1">IF(BY67=0,0,IF(BW67=0,1,BY67/BW67))</f>
        <v>3.4354791826072678E-2</v>
      </c>
      <c r="CA67" s="12">
        <f>SUM(CA64:CA66)</f>
        <v>29623839</v>
      </c>
      <c r="CB67" s="85">
        <f ca="1">SUM(CB64:CB66)</f>
        <v>31185507</v>
      </c>
      <c r="CC67" s="12">
        <f ca="1">SUM(CC64:CC66)</f>
        <v>1561668</v>
      </c>
      <c r="CD67" s="13">
        <f ca="1">IF(CC67=0,0,IF(CA67=0,1,CC67/CA67))</f>
        <v>5.2716597602356668E-2</v>
      </c>
      <c r="CE67" s="12">
        <f>SUM(CE64:CE66)</f>
        <v>2886576</v>
      </c>
      <c r="CF67" s="86">
        <f ca="1">SUM(CF64:CF66)</f>
        <v>2991594</v>
      </c>
      <c r="CG67" s="12">
        <f ca="1">SUM(CG64:CG66)</f>
        <v>105018</v>
      </c>
      <c r="CH67" s="13">
        <f ca="1">IF(CG67=0,0,IF(CE67=0,1,CG67/CE67))</f>
        <v>3.6381512213778541E-2</v>
      </c>
      <c r="CI67" s="12">
        <f>SUM(CI64:CI66)</f>
        <v>32510415</v>
      </c>
      <c r="CJ67" s="86">
        <f ca="1">SUM(CJ64:CJ66)</f>
        <v>34177101</v>
      </c>
      <c r="CK67" s="12">
        <f ca="1">SUM(CK64:CK66)</f>
        <v>1666686</v>
      </c>
      <c r="CL67" s="13">
        <f ca="1">IF(CK67=0,0,IF(CI67=0,1,CK67/CI67))</f>
        <v>5.1266217302978138E-2</v>
      </c>
      <c r="CM67" s="12">
        <f>SUM(CM64:CM66)</f>
        <v>2752380</v>
      </c>
      <c r="CN67" s="86">
        <f ca="1">SUM(CN64:CN66)</f>
        <v>2957087</v>
      </c>
      <c r="CO67" s="12">
        <f ca="1">SUM(CO64:CO66)</f>
        <v>204707</v>
      </c>
      <c r="CP67" s="13">
        <f ca="1">IF(CO67=0,0,IF(CM67=0,1,CO67/CM67))</f>
        <v>7.4374541306069658E-2</v>
      </c>
      <c r="CQ67" s="12">
        <f>SUM(CQ64:CQ66)</f>
        <v>35262795</v>
      </c>
      <c r="CR67" s="86">
        <f ca="1">SUM(CR64:CR66)</f>
        <v>37134188</v>
      </c>
      <c r="CS67" s="12">
        <f ca="1">SUM(CS64:CS66)</f>
        <v>1871393</v>
      </c>
      <c r="CT67" s="13">
        <f ca="1">IF(CS67=0,0,IF(CQ67=0,1,CS67/CQ67))</f>
        <v>5.3069899876059173E-2</v>
      </c>
    </row>
    <row r="123" spans="103:103">
      <c r="CY123" s="7"/>
    </row>
    <row r="124" spans="103:103">
      <c r="CY124" s="7"/>
    </row>
  </sheetData>
  <sheetProtection sheet="1"/>
  <phoneticPr fontId="9" type="noConversion"/>
  <pageMargins left="0.75" right="0.75" top="1" bottom="1" header="0.5" footer="0.5"/>
  <pageSetup scale="73" fitToHeight="2" orientation="landscape" r:id="rId1"/>
  <headerFooter alignWithMargins="0"/>
  <rowBreaks count="1" manualBreakCount="1">
    <brk id="38" min="18" max="2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">
    <tabColor indexed="11"/>
  </sheetPr>
  <dimension ref="A1:DZ124"/>
  <sheetViews>
    <sheetView zoomScale="85" zoomScaleNormal="85" workbookViewId="0">
      <pane xSplit="2" ySplit="8" topLeftCell="C9" activePane="bottomRight" state="frozen"/>
      <selection activeCell="J85" sqref="J85"/>
      <selection pane="topRight" activeCell="J85" sqref="J85"/>
      <selection pane="bottomLeft" activeCell="J85" sqref="J85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109375" bestFit="1" customWidth="1"/>
    <col min="4" max="4" width="10.44140625" customWidth="1"/>
    <col min="5" max="5" width="10" customWidth="1"/>
    <col min="6" max="6" width="8.609375" customWidth="1"/>
    <col min="7" max="7" width="9.88671875" bestFit="1" customWidth="1"/>
    <col min="8" max="8" width="9.609375" customWidth="1"/>
    <col min="9" max="9" width="10" customWidth="1"/>
    <col min="10" max="10" width="8.609375" customWidth="1"/>
    <col min="11" max="11" width="9.88671875" bestFit="1" customWidth="1"/>
    <col min="12" max="12" width="9.88671875" customWidth="1"/>
    <col min="13" max="13" width="10" customWidth="1"/>
    <col min="14" max="14" width="8.609375" customWidth="1"/>
    <col min="15" max="15" width="9.88671875" bestFit="1" customWidth="1"/>
    <col min="16" max="16" width="10.109375" customWidth="1"/>
    <col min="17" max="17" width="10" customWidth="1"/>
    <col min="18" max="18" width="8.609375" customWidth="1"/>
    <col min="19" max="20" width="9.88671875" bestFit="1" customWidth="1"/>
    <col min="21" max="21" width="10" customWidth="1"/>
    <col min="22" max="22" width="11.609375" customWidth="1"/>
    <col min="23" max="23" width="9.88671875" bestFit="1" customWidth="1"/>
    <col min="24" max="24" width="10.44140625" customWidth="1"/>
    <col min="25" max="25" width="10" customWidth="1"/>
    <col min="26" max="26" width="8.609375" customWidth="1"/>
    <col min="27" max="27" width="9.88671875" bestFit="1" customWidth="1"/>
    <col min="28" max="28" width="11.88671875" customWidth="1"/>
    <col min="29" max="29" width="10" customWidth="1"/>
    <col min="30" max="30" width="8.609375" customWidth="1"/>
    <col min="31" max="31" width="11" bestFit="1" customWidth="1"/>
    <col min="32" max="32" width="11.44140625" customWidth="1"/>
    <col min="33" max="33" width="11" customWidth="1"/>
    <col min="34" max="34" width="8.609375" customWidth="1"/>
    <col min="35" max="35" width="9.88671875" bestFit="1" customWidth="1"/>
    <col min="36" max="36" width="9.609375" customWidth="1"/>
    <col min="37" max="37" width="10" customWidth="1"/>
    <col min="38" max="38" width="8.609375" customWidth="1"/>
    <col min="39" max="39" width="11" bestFit="1" customWidth="1"/>
    <col min="40" max="40" width="11.38671875" customWidth="1"/>
    <col min="41" max="41" width="11" customWidth="1"/>
    <col min="42" max="42" width="8.609375" customWidth="1"/>
    <col min="43" max="43" width="9.88671875" bestFit="1" customWidth="1"/>
    <col min="44" max="44" width="9.609375" customWidth="1"/>
    <col min="45" max="45" width="10" customWidth="1"/>
    <col min="46" max="46" width="8.609375" customWidth="1"/>
    <col min="47" max="47" width="12" bestFit="1" customWidth="1"/>
    <col min="48" max="48" width="10.609375" customWidth="1"/>
    <col min="49" max="49" width="11" customWidth="1"/>
    <col min="50" max="50" width="8.609375" customWidth="1"/>
    <col min="51" max="51" width="10.44140625" bestFit="1" customWidth="1"/>
    <col min="52" max="52" width="11.38671875" bestFit="1" customWidth="1"/>
    <col min="53" max="53" width="10" customWidth="1"/>
    <col min="54" max="54" width="8.609375" customWidth="1"/>
    <col min="55" max="56" width="12" bestFit="1" customWidth="1"/>
    <col min="57" max="57" width="11" customWidth="1"/>
    <col min="58" max="58" width="8.609375" customWidth="1"/>
    <col min="59" max="59" width="9.88671875" bestFit="1" customWidth="1"/>
    <col min="60" max="60" width="9.609375" customWidth="1"/>
    <col min="61" max="61" width="10.5546875" bestFit="1" customWidth="1"/>
    <col min="62" max="62" width="8.609375" customWidth="1"/>
    <col min="63" max="63" width="11" bestFit="1" customWidth="1"/>
    <col min="64" max="64" width="11.109375" customWidth="1"/>
    <col min="65" max="65" width="11" customWidth="1"/>
    <col min="66" max="66" width="8.609375" customWidth="1"/>
    <col min="67" max="67" width="10" bestFit="1" customWidth="1"/>
    <col min="68" max="68" width="9.44140625" customWidth="1"/>
    <col min="69" max="69" width="10.5546875" bestFit="1" customWidth="1"/>
    <col min="70" max="70" width="8.609375" customWidth="1"/>
    <col min="71" max="72" width="11" bestFit="1" customWidth="1"/>
    <col min="73" max="73" width="11" customWidth="1"/>
    <col min="74" max="74" width="8.609375" customWidth="1"/>
    <col min="75" max="75" width="9.88671875" bestFit="1" customWidth="1"/>
    <col min="76" max="76" width="9.609375" customWidth="1"/>
    <col min="77" max="77" width="10.5546875" bestFit="1" customWidth="1"/>
    <col min="78" max="78" width="8.609375" customWidth="1"/>
    <col min="79" max="79" width="11" bestFit="1" customWidth="1"/>
    <col min="80" max="80" width="10.609375" bestFit="1" customWidth="1"/>
    <col min="81" max="81" width="11" customWidth="1"/>
    <col min="82" max="82" width="8.609375" customWidth="1"/>
    <col min="83" max="84" width="9.88671875" bestFit="1" customWidth="1"/>
    <col min="85" max="85" width="10.5546875" bestFit="1" customWidth="1"/>
    <col min="86" max="86" width="8.609375" customWidth="1"/>
    <col min="87" max="87" width="11.44140625" customWidth="1"/>
    <col min="88" max="89" width="11.5546875" customWidth="1"/>
    <col min="90" max="90" width="8.609375" customWidth="1"/>
    <col min="91" max="91" width="9.88671875" bestFit="1" customWidth="1"/>
    <col min="92" max="92" width="9.609375" customWidth="1"/>
    <col min="93" max="93" width="10.5546875" bestFit="1" customWidth="1"/>
    <col min="94" max="94" width="8.609375" customWidth="1"/>
    <col min="95" max="95" width="12.609375" bestFit="1" customWidth="1"/>
    <col min="96" max="96" width="13.5546875" customWidth="1"/>
    <col min="97" max="97" width="11.44140625" customWidth="1"/>
    <col min="98" max="98" width="8.609375" customWidth="1"/>
    <col min="100" max="100" width="0" hidden="1" customWidth="1"/>
    <col min="101" max="101" width="36.38671875" hidden="1" customWidth="1"/>
    <col min="102" max="102" width="14.38671875" hidden="1" customWidth="1"/>
    <col min="103" max="103" width="0" hidden="1" customWidth="1"/>
    <col min="104" max="104" width="9" hidden="1" customWidth="1"/>
    <col min="105" max="105" width="10.5546875" hidden="1" customWidth="1"/>
    <col min="106" max="111" width="9" hidden="1" customWidth="1"/>
    <col min="112" max="112" width="12" hidden="1" customWidth="1"/>
    <col min="113" max="113" width="9.88671875" hidden="1" customWidth="1"/>
    <col min="114" max="114" width="11.109375" hidden="1" customWidth="1"/>
    <col min="115" max="115" width="11.38671875" hidden="1" customWidth="1"/>
    <col min="116" max="117" width="1.44140625" hidden="1" customWidth="1"/>
    <col min="118" max="118" width="9" hidden="1" customWidth="1"/>
    <col min="119" max="119" width="10.5546875" hidden="1" customWidth="1"/>
    <col min="120" max="125" width="9" hidden="1" customWidth="1"/>
    <col min="126" max="126" width="12" hidden="1" customWidth="1"/>
    <col min="127" max="127" width="9.88671875" hidden="1" customWidth="1"/>
    <col min="128" max="128" width="11.109375" hidden="1" customWidth="1"/>
    <col min="129" max="129" width="11.38671875" hidden="1" customWidth="1"/>
  </cols>
  <sheetData>
    <row r="1" spans="1:130">
      <c r="A1" s="6" t="s">
        <v>76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2009 - 2010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2009</v>
      </c>
      <c r="DA7" s="69">
        <f>+CZ7</f>
        <v>2009</v>
      </c>
      <c r="DB7" s="69">
        <f t="shared" ref="DB7:DK7" si="0">+DA7</f>
        <v>2009</v>
      </c>
      <c r="DC7" s="69">
        <f t="shared" si="0"/>
        <v>2009</v>
      </c>
      <c r="DD7" s="69">
        <f t="shared" si="0"/>
        <v>2009</v>
      </c>
      <c r="DE7" s="69">
        <f t="shared" si="0"/>
        <v>2009</v>
      </c>
      <c r="DF7" s="69">
        <f t="shared" si="0"/>
        <v>2009</v>
      </c>
      <c r="DG7" s="69">
        <f t="shared" si="0"/>
        <v>2009</v>
      </c>
      <c r="DH7" s="69">
        <f t="shared" si="0"/>
        <v>2009</v>
      </c>
      <c r="DI7" s="69">
        <f t="shared" si="0"/>
        <v>2009</v>
      </c>
      <c r="DJ7" s="69">
        <f t="shared" si="0"/>
        <v>2009</v>
      </c>
      <c r="DK7" s="69">
        <f t="shared" si="0"/>
        <v>2009</v>
      </c>
      <c r="DL7" s="69"/>
      <c r="DM7" s="69"/>
      <c r="DN7" s="69">
        <f>+$D$8</f>
        <v>2010</v>
      </c>
      <c r="DO7" s="69">
        <f>+DN7</f>
        <v>2010</v>
      </c>
      <c r="DP7" s="69">
        <f t="shared" ref="DP7:DY7" si="1">+DO7</f>
        <v>2010</v>
      </c>
      <c r="DQ7" s="69">
        <f t="shared" si="1"/>
        <v>2010</v>
      </c>
      <c r="DR7" s="69">
        <f t="shared" si="1"/>
        <v>2010</v>
      </c>
      <c r="DS7" s="69">
        <f t="shared" si="1"/>
        <v>2010</v>
      </c>
      <c r="DT7" s="69">
        <f t="shared" si="1"/>
        <v>2010</v>
      </c>
      <c r="DU7" s="69">
        <f t="shared" si="1"/>
        <v>2010</v>
      </c>
      <c r="DV7" s="69">
        <f t="shared" si="1"/>
        <v>2010</v>
      </c>
      <c r="DW7" s="69">
        <f t="shared" si="1"/>
        <v>2010</v>
      </c>
      <c r="DX7" s="69">
        <f t="shared" si="1"/>
        <v>2010</v>
      </c>
      <c r="DY7" s="69">
        <f t="shared" si="1"/>
        <v>2010</v>
      </c>
    </row>
    <row r="8" spans="1:130" ht="18" thickBot="1">
      <c r="A8" s="16" t="s">
        <v>21</v>
      </c>
      <c r="B8" s="17" t="s">
        <v>33</v>
      </c>
      <c r="C8" s="20">
        <v>2009</v>
      </c>
      <c r="D8" s="21">
        <v>2010</v>
      </c>
      <c r="E8" s="22" t="s">
        <v>3</v>
      </c>
      <c r="F8" s="23" t="s">
        <v>4</v>
      </c>
      <c r="G8" s="20">
        <f>+$C$8</f>
        <v>2009</v>
      </c>
      <c r="H8" s="21">
        <f>+$D$8</f>
        <v>2010</v>
      </c>
      <c r="I8" s="22" t="s">
        <v>3</v>
      </c>
      <c r="J8" s="23" t="s">
        <v>4</v>
      </c>
      <c r="K8" s="20">
        <f>+$C$8</f>
        <v>2009</v>
      </c>
      <c r="L8" s="21">
        <f>+$D$8</f>
        <v>2010</v>
      </c>
      <c r="M8" s="22" t="s">
        <v>3</v>
      </c>
      <c r="N8" s="23" t="s">
        <v>4</v>
      </c>
      <c r="O8" s="20">
        <f>+$C$8</f>
        <v>2009</v>
      </c>
      <c r="P8" s="21">
        <f>+$D$8</f>
        <v>2010</v>
      </c>
      <c r="Q8" s="22" t="s">
        <v>3</v>
      </c>
      <c r="R8" s="23" t="s">
        <v>4</v>
      </c>
      <c r="S8" s="20">
        <f>+$C$8</f>
        <v>2009</v>
      </c>
      <c r="T8" s="21">
        <f>+$D$8</f>
        <v>2010</v>
      </c>
      <c r="U8" s="22" t="s">
        <v>3</v>
      </c>
      <c r="V8" s="23" t="s">
        <v>4</v>
      </c>
      <c r="W8" s="20">
        <f>+$C$8</f>
        <v>2009</v>
      </c>
      <c r="X8" s="21">
        <f>+$D$8</f>
        <v>2010</v>
      </c>
      <c r="Y8" s="22" t="s">
        <v>3</v>
      </c>
      <c r="Z8" s="23" t="s">
        <v>4</v>
      </c>
      <c r="AA8" s="20">
        <f>+$C$8</f>
        <v>2009</v>
      </c>
      <c r="AB8" s="21">
        <f>+$D$8</f>
        <v>2010</v>
      </c>
      <c r="AC8" s="22" t="s">
        <v>3</v>
      </c>
      <c r="AD8" s="23" t="s">
        <v>4</v>
      </c>
      <c r="AE8" s="20">
        <f>+$C$8</f>
        <v>2009</v>
      </c>
      <c r="AF8" s="21">
        <f>+$D$8</f>
        <v>2010</v>
      </c>
      <c r="AG8" s="22" t="s">
        <v>3</v>
      </c>
      <c r="AH8" s="23" t="s">
        <v>4</v>
      </c>
      <c r="AI8" s="20">
        <f>+$C$8</f>
        <v>2009</v>
      </c>
      <c r="AJ8" s="21">
        <f>+$D$8</f>
        <v>2010</v>
      </c>
      <c r="AK8" s="22" t="s">
        <v>3</v>
      </c>
      <c r="AL8" s="23" t="s">
        <v>4</v>
      </c>
      <c r="AM8" s="20">
        <f>+$C$8</f>
        <v>2009</v>
      </c>
      <c r="AN8" s="21">
        <f>+$D$8</f>
        <v>2010</v>
      </c>
      <c r="AO8" s="22" t="s">
        <v>3</v>
      </c>
      <c r="AP8" s="23" t="s">
        <v>4</v>
      </c>
      <c r="AQ8" s="20">
        <f>+$C$8</f>
        <v>2009</v>
      </c>
      <c r="AR8" s="21">
        <f>+$D$8</f>
        <v>2010</v>
      </c>
      <c r="AS8" s="22" t="s">
        <v>3</v>
      </c>
      <c r="AT8" s="23" t="s">
        <v>4</v>
      </c>
      <c r="AU8" s="20">
        <f>+$C$8</f>
        <v>2009</v>
      </c>
      <c r="AV8" s="21">
        <f>+$D$8</f>
        <v>2010</v>
      </c>
      <c r="AW8" s="22" t="s">
        <v>3</v>
      </c>
      <c r="AX8" s="23" t="s">
        <v>4</v>
      </c>
      <c r="AY8" s="20">
        <f>+$C$8</f>
        <v>2009</v>
      </c>
      <c r="AZ8" s="21">
        <f>+$D$8</f>
        <v>2010</v>
      </c>
      <c r="BA8" s="22" t="s">
        <v>3</v>
      </c>
      <c r="BB8" s="23" t="s">
        <v>4</v>
      </c>
      <c r="BC8" s="20">
        <f>+$C$8</f>
        <v>2009</v>
      </c>
      <c r="BD8" s="21">
        <f>+$D$8</f>
        <v>2010</v>
      </c>
      <c r="BE8" s="22" t="s">
        <v>3</v>
      </c>
      <c r="BF8" s="23" t="s">
        <v>4</v>
      </c>
      <c r="BG8" s="20">
        <f>+$C$8</f>
        <v>2009</v>
      </c>
      <c r="BH8" s="21">
        <f>+$D$8</f>
        <v>2010</v>
      </c>
      <c r="BI8" s="22" t="s">
        <v>3</v>
      </c>
      <c r="BJ8" s="23" t="s">
        <v>4</v>
      </c>
      <c r="BK8" s="20">
        <f>+$C$8</f>
        <v>2009</v>
      </c>
      <c r="BL8" s="21">
        <f>+$D$8</f>
        <v>2010</v>
      </c>
      <c r="BM8" s="22" t="s">
        <v>3</v>
      </c>
      <c r="BN8" s="23" t="s">
        <v>4</v>
      </c>
      <c r="BO8" s="20">
        <f>+$C$8</f>
        <v>2009</v>
      </c>
      <c r="BP8" s="21">
        <f>+$D$8</f>
        <v>2010</v>
      </c>
      <c r="BQ8" s="22" t="s">
        <v>3</v>
      </c>
      <c r="BR8" s="23" t="s">
        <v>4</v>
      </c>
      <c r="BS8" s="20">
        <f>+$C$8</f>
        <v>2009</v>
      </c>
      <c r="BT8" s="21">
        <f>+$D$8</f>
        <v>2010</v>
      </c>
      <c r="BU8" s="22" t="s">
        <v>3</v>
      </c>
      <c r="BV8" s="23" t="s">
        <v>4</v>
      </c>
      <c r="BW8" s="20">
        <f>+$C$8</f>
        <v>2009</v>
      </c>
      <c r="BX8" s="21">
        <f>+$D$8</f>
        <v>2010</v>
      </c>
      <c r="BY8" s="22" t="s">
        <v>3</v>
      </c>
      <c r="BZ8" s="23" t="s">
        <v>4</v>
      </c>
      <c r="CA8" s="20">
        <f>+$C$8</f>
        <v>2009</v>
      </c>
      <c r="CB8" s="21">
        <f>+$D$8</f>
        <v>2010</v>
      </c>
      <c r="CC8" s="22" t="s">
        <v>3</v>
      </c>
      <c r="CD8" s="23" t="s">
        <v>4</v>
      </c>
      <c r="CE8" s="20">
        <f>+$C$8</f>
        <v>2009</v>
      </c>
      <c r="CF8" s="21">
        <f>+$D$8</f>
        <v>2010</v>
      </c>
      <c r="CG8" s="22" t="s">
        <v>3</v>
      </c>
      <c r="CH8" s="23" t="s">
        <v>4</v>
      </c>
      <c r="CI8" s="20">
        <f>+$C$8</f>
        <v>2009</v>
      </c>
      <c r="CJ8" s="21">
        <f>+$D$8</f>
        <v>2010</v>
      </c>
      <c r="CK8" s="22" t="s">
        <v>3</v>
      </c>
      <c r="CL8" s="23" t="s">
        <v>4</v>
      </c>
      <c r="CM8" s="20">
        <f>+$C$8</f>
        <v>2009</v>
      </c>
      <c r="CN8" s="21">
        <f>+$D$8</f>
        <v>2010</v>
      </c>
      <c r="CO8" s="22" t="s">
        <v>3</v>
      </c>
      <c r="CP8" s="23" t="s">
        <v>4</v>
      </c>
      <c r="CQ8" s="20">
        <f>+$C$8</f>
        <v>2009</v>
      </c>
      <c r="CR8" s="21">
        <f>+$D$8</f>
        <v>2010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302612</v>
      </c>
      <c r="D9" s="18">
        <f ca="1">OFFSET(CZ9,0,14,1,1)</f>
        <v>327701</v>
      </c>
      <c r="E9" s="18">
        <f ca="1">SUM(D9-C9)</f>
        <v>25089</v>
      </c>
      <c r="F9" s="19">
        <f ca="1">IF(E9=0,0,IF(C9=0,1,E9/C9))</f>
        <v>8.2908146405297867E-2</v>
      </c>
      <c r="G9" s="18">
        <f>SUMIF($C$6:F$6,G$5,$C9:F9)</f>
        <v>302612</v>
      </c>
      <c r="H9" s="18">
        <f ca="1">SUMIF($C$6:G$6,H$5,$C9:G9)</f>
        <v>327701</v>
      </c>
      <c r="I9" s="18">
        <f ca="1">SUM(H9-G9)</f>
        <v>25089</v>
      </c>
      <c r="J9" s="19">
        <f ca="1">IF(I9=0,0,IF(G9=0,1,I9/G9))</f>
        <v>8.2908146405297867E-2</v>
      </c>
      <c r="K9" s="18">
        <f>+DA9</f>
        <v>293269</v>
      </c>
      <c r="L9" s="18">
        <f ca="1">OFFSET(DA9,0,14,1,1)</f>
        <v>303860</v>
      </c>
      <c r="M9" s="18">
        <f ca="1">SUM(L9-K9)</f>
        <v>10591</v>
      </c>
      <c r="N9" s="19">
        <f ca="1">IF(M9=0,0,IF(K9=0,1,M9/K9))</f>
        <v>3.6113602187752544E-2</v>
      </c>
      <c r="O9" s="18">
        <f>SUMIF($C$6:N$6,O$5,$C9:N9)</f>
        <v>595881</v>
      </c>
      <c r="P9" s="18">
        <f ca="1">SUMIF($C$6:O$6,P$5,$C9:O9)</f>
        <v>631561</v>
      </c>
      <c r="Q9" s="18">
        <f ca="1">SUM(P9-O9)</f>
        <v>35680</v>
      </c>
      <c r="R9" s="19">
        <f ca="1">IF(Q9=0,0,IF(O9=0,1,Q9/O9))</f>
        <v>5.9877727264336336E-2</v>
      </c>
      <c r="S9" s="18">
        <f>+DB9</f>
        <v>364590</v>
      </c>
      <c r="T9" s="18">
        <f ca="1">OFFSET(DB9,0,14,1,1)</f>
        <v>378991</v>
      </c>
      <c r="U9" s="18">
        <f ca="1">SUM(T9-S9)</f>
        <v>14401</v>
      </c>
      <c r="V9" s="19">
        <f ca="1">IF(U9=0,0,IF(S9=0,1,U9/S9))</f>
        <v>3.9499163443868453E-2</v>
      </c>
      <c r="W9" s="18">
        <f>SUMIF($C$6:V$6,W$5,$C9:V9)</f>
        <v>960471</v>
      </c>
      <c r="X9" s="18">
        <f ca="1">SUMIF($C$6:W$6,X$5,$C9:W9)</f>
        <v>1010552</v>
      </c>
      <c r="Y9" s="18">
        <f ca="1">SUM(X9-W9)</f>
        <v>50081</v>
      </c>
      <c r="Z9" s="19">
        <f ca="1">IF(Y9=0,0,IF(W9=0,1,Y9/W9))</f>
        <v>5.2142126102714188E-2</v>
      </c>
      <c r="AA9" s="18">
        <f>+DC9</f>
        <v>350487</v>
      </c>
      <c r="AB9" s="18">
        <f ca="1">OFFSET(DC9,0,14,1,1)</f>
        <v>383479</v>
      </c>
      <c r="AC9" s="18">
        <f ca="1">SUM(AB9-AA9)</f>
        <v>32992</v>
      </c>
      <c r="AD9" s="19">
        <f ca="1">IF(AC9=0,0,IF(AA9=0,1,AC9/AA9))</f>
        <v>9.4131879356438325E-2</v>
      </c>
      <c r="AE9" s="18">
        <f>SUMIF($C$6:AD$6,AE$5,$C9:AD9)</f>
        <v>1310958</v>
      </c>
      <c r="AF9" s="18">
        <f ca="1">SUMIF($C$6:AE$6,AF$5,$C9:AE9)</f>
        <v>1394031</v>
      </c>
      <c r="AG9" s="18">
        <f ca="1">SUM(AF9-AE9)</f>
        <v>83073</v>
      </c>
      <c r="AH9" s="19">
        <f ca="1">IF(AG9=0,0,IF(AE9=0,1,AG9/AE9))</f>
        <v>6.3368162824438315E-2</v>
      </c>
      <c r="AI9" s="18">
        <f>+DD9</f>
        <v>363856</v>
      </c>
      <c r="AJ9" s="18">
        <f ca="1">OFFSET(DD9,0,14,1,1)</f>
        <v>395799</v>
      </c>
      <c r="AK9" s="18">
        <f ca="1">SUM(AJ9-AI9)</f>
        <v>31943</v>
      </c>
      <c r="AL9" s="19">
        <f ca="1">IF(AK9=0,0,IF(AI9=0,1,AK9/AI9))</f>
        <v>8.7790224704278622E-2</v>
      </c>
      <c r="AM9" s="18">
        <f>SUMIF($C$6:AL$6,AM$5,$C9:AL9)</f>
        <v>1674814</v>
      </c>
      <c r="AN9" s="18">
        <f ca="1">SUMIF($C$6:AM$6,AN$5,$C9:AM9)</f>
        <v>1789830</v>
      </c>
      <c r="AO9" s="18">
        <f ca="1">SUM(AN9-AM9)</f>
        <v>115016</v>
      </c>
      <c r="AP9" s="19">
        <f ca="1">IF(AO9=0,0,IF(AM9=0,1,AO9/AM9))</f>
        <v>6.8673894533960195E-2</v>
      </c>
      <c r="AQ9" s="18">
        <f>+DE9</f>
        <v>332030</v>
      </c>
      <c r="AR9" s="18">
        <f ca="1">OFFSET(DE9,0,14,1,1)</f>
        <v>386951</v>
      </c>
      <c r="AS9" s="18">
        <f ca="1">SUM(AR9-AQ9)</f>
        <v>54921</v>
      </c>
      <c r="AT9" s="19">
        <f ca="1">IF(AS9=0,0,IF(AQ9=0,1,AS9/AQ9))</f>
        <v>0.16540975213083156</v>
      </c>
      <c r="AU9" s="18">
        <f>SUMIF($C$6:AT$6,AU$5,$C9:AT9)</f>
        <v>2006844</v>
      </c>
      <c r="AV9" s="18">
        <f ca="1">SUMIF($C$6:AU$6,AV$5,$C9:AU9)</f>
        <v>2176781</v>
      </c>
      <c r="AW9" s="18">
        <f ca="1">SUM(AV9-AU9)</f>
        <v>169937</v>
      </c>
      <c r="AX9" s="19">
        <f ca="1">IF(AW9=0,0,IF(AU9=0,1,AW9/AU9))</f>
        <v>8.4678729388034141E-2</v>
      </c>
      <c r="AY9" s="18">
        <f>+DF9</f>
        <v>370837</v>
      </c>
      <c r="AZ9" s="18">
        <f ca="1">OFFSET(DF9,0,14,1,1)</f>
        <v>420884</v>
      </c>
      <c r="BA9" s="18">
        <f ca="1">SUM(AZ9-AY9)</f>
        <v>50047</v>
      </c>
      <c r="BB9" s="19">
        <f ca="1">IF(BA9=0,0,IF(AY9=0,1,BA9/AY9))</f>
        <v>0.13495686784220562</v>
      </c>
      <c r="BC9" s="18">
        <f>SUMIF($C$6:BB$6,BC$5,$C9:BB9)</f>
        <v>2377681</v>
      </c>
      <c r="BD9" s="18">
        <f ca="1">SUMIF($C$6:BC$6,BD$5,$C9:BC9)</f>
        <v>2597665</v>
      </c>
      <c r="BE9" s="18">
        <f ca="1">SUM(BD9-BC9)</f>
        <v>219984</v>
      </c>
      <c r="BF9" s="19">
        <f ca="1">IF(BE9=0,0,IF(BC9=0,1,BE9/BC9))</f>
        <v>9.2520401180814421E-2</v>
      </c>
      <c r="BG9" s="18">
        <f>+DG9</f>
        <v>398248</v>
      </c>
      <c r="BH9" s="18">
        <f ca="1">OFFSET(DG9,0,14,1,1)</f>
        <v>428735</v>
      </c>
      <c r="BI9" s="18">
        <f ca="1">SUM(BH9-BG9)</f>
        <v>30487</v>
      </c>
      <c r="BJ9" s="19">
        <f ca="1">IF(BI9=0,0,IF(BG9=0,1,BI9/BG9))</f>
        <v>7.6552801269560669E-2</v>
      </c>
      <c r="BK9" s="18">
        <f>SUMIF($C$6:BJ$6,BK$5,$C9:BJ9)</f>
        <v>2775929</v>
      </c>
      <c r="BL9" s="18">
        <f ca="1">SUMIF($C$6:BK$6,BL$5,$C9:BK9)</f>
        <v>3026400</v>
      </c>
      <c r="BM9" s="18">
        <f ca="1">SUM(BL9-BK9)</f>
        <v>250471</v>
      </c>
      <c r="BN9" s="19">
        <f ca="1">IF(BM9=0,0,IF(BK9=0,1,BM9/BK9))</f>
        <v>9.0229613221375612E-2</v>
      </c>
      <c r="BO9" s="18">
        <f>+DH9</f>
        <v>361071</v>
      </c>
      <c r="BP9" s="18">
        <f ca="1">OFFSET(DH9,0,14,1,1)</f>
        <v>382863</v>
      </c>
      <c r="BQ9" s="18">
        <f ca="1">SUM(BP9-BO9)</f>
        <v>21792</v>
      </c>
      <c r="BR9" s="19">
        <f ca="1">IF(BQ9=0,0,IF(BO9=0,1,BQ9/BO9))</f>
        <v>6.0353780835348175E-2</v>
      </c>
      <c r="BS9" s="18">
        <f>SUMIF($C$6:BR$6,BS$5,$C9:BR9)</f>
        <v>3137000</v>
      </c>
      <c r="BT9" s="18">
        <f ca="1">SUMIF($C$6:BS$6,BT$5,$C9:BS9)</f>
        <v>3409263</v>
      </c>
      <c r="BU9" s="18">
        <f ca="1">SUM(BT9-BS9)</f>
        <v>272263</v>
      </c>
      <c r="BV9" s="19">
        <f ca="1">IF(BU9=0,0,IF(BS9=0,1,BU9/BS9))</f>
        <v>8.6790883009244507E-2</v>
      </c>
      <c r="BW9" s="18">
        <f>+DI9</f>
        <v>367404</v>
      </c>
      <c r="BX9" s="18">
        <f ca="1">OFFSET(DI9,0,14,1,1)</f>
        <v>396458</v>
      </c>
      <c r="BY9" s="18">
        <f ca="1">SUM(BX9-BW9)</f>
        <v>29054</v>
      </c>
      <c r="BZ9" s="19">
        <f ca="1">IF(BY9=0,0,IF(BW9=0,1,BY9/BW9))</f>
        <v>7.9079160814797878E-2</v>
      </c>
      <c r="CA9" s="18">
        <f>SUMIF($C$6:BZ$6,CA$5,$C9:BZ9)</f>
        <v>3504404</v>
      </c>
      <c r="CB9" s="18">
        <f ca="1">SUMIF($C$6:CA$6,CB$5,$C9:CA9)</f>
        <v>3805721</v>
      </c>
      <c r="CC9" s="18">
        <f ca="1">SUM(CB9-CA9)</f>
        <v>301317</v>
      </c>
      <c r="CD9" s="19">
        <f ca="1">IF(CC9=0,0,IF(CA9=0,1,CC9/CA9))</f>
        <v>8.5982381026845078E-2</v>
      </c>
      <c r="CE9" s="18">
        <f>+DJ9</f>
        <v>338646</v>
      </c>
      <c r="CF9" s="18">
        <f ca="1">OFFSET(DJ9,0,14,1,1)</f>
        <v>367068</v>
      </c>
      <c r="CG9" s="18">
        <f ca="1">SUM(CF9-CE9)</f>
        <v>28422</v>
      </c>
      <c r="CH9" s="19">
        <f ca="1">IF(CG9=0,0,IF(CE9=0,1,CG9/CE9))</f>
        <v>8.3928349958363596E-2</v>
      </c>
      <c r="CI9" s="18">
        <f>SUMIF($C$6:CH$6,CI$5,$C9:CH9)</f>
        <v>3843050</v>
      </c>
      <c r="CJ9" s="18">
        <f ca="1">SUMIF($C$6:CI$6,CJ$5,$C9:CI9)</f>
        <v>4172789</v>
      </c>
      <c r="CK9" s="18">
        <f ca="1">SUM(CJ9-CI9)</f>
        <v>329739</v>
      </c>
      <c r="CL9" s="19">
        <f ca="1">IF(CK9=0,0,IF(CI9=0,1,CK9/CI9))</f>
        <v>8.5801381715044034E-2</v>
      </c>
      <c r="CM9" s="18">
        <f>+DK9</f>
        <v>344518</v>
      </c>
      <c r="CN9" s="18">
        <f ca="1">OFFSET(DK9,0,14,1,1)</f>
        <v>363889</v>
      </c>
      <c r="CO9" s="18">
        <f ca="1">SUM(CN9-CM9)</f>
        <v>19371</v>
      </c>
      <c r="CP9" s="19">
        <f ca="1">IF(CO9=0,0,IF(CM9=0,1,CO9/CM9))</f>
        <v>5.6226380044003509E-2</v>
      </c>
      <c r="CQ9" s="18">
        <f>SUMIF($C$6:CP$6,CQ$5,$C9:CP9)</f>
        <v>4187568</v>
      </c>
      <c r="CR9" s="18">
        <f ca="1">SUMIF($C$6:CQ$6,CR$5,$C9:CQ9)</f>
        <v>4536678</v>
      </c>
      <c r="CS9" s="18">
        <f ca="1">SUM(CR9-CQ9)</f>
        <v>349110</v>
      </c>
      <c r="CT9" s="19">
        <f ca="1">IF(CS9=0,0,IF(CQ9=0,1,CS9/CQ9))</f>
        <v>8.3368198438807439E-2</v>
      </c>
      <c r="CW9" t="s">
        <v>5</v>
      </c>
      <c r="CX9" t="s">
        <v>6</v>
      </c>
      <c r="CZ9" s="70">
        <f>SUMIF(AMB!$A$93:$A$98,'2009-2010'!CZ$7,AMB!D$93:D$98)</f>
        <v>302612</v>
      </c>
      <c r="DA9" s="70">
        <f>SUMIF(AMB!$A$93:$A$98,'2009-2010'!DA$7,AMB!E$93:E$98)</f>
        <v>293269</v>
      </c>
      <c r="DB9" s="70">
        <f>SUMIF(AMB!$A$93:$A$98,'2009-2010'!DB$7,AMB!F$93:F$98)</f>
        <v>364590</v>
      </c>
      <c r="DC9" s="70">
        <f>SUMIF(AMB!$A$93:$A$98,'2009-2010'!DC$7,AMB!G$93:G$98)</f>
        <v>350487</v>
      </c>
      <c r="DD9" s="70">
        <f>SUMIF(AMB!$A$93:$A$98,'2009-2010'!DD$7,AMB!H$93:H$98)</f>
        <v>363856</v>
      </c>
      <c r="DE9" s="70">
        <f>SUMIF(AMB!$A$93:$A$98,'2009-2010'!DE$7,AMB!I$93:I$98)</f>
        <v>332030</v>
      </c>
      <c r="DF9" s="70">
        <f>SUMIF(AMB!$A$93:$A$98,'2009-2010'!DF$7,AMB!J$93:J$98)</f>
        <v>370837</v>
      </c>
      <c r="DG9" s="70">
        <f>SUMIF(AMB!$A$93:$A$98,'2009-2010'!DG$7,AMB!K$93:K$98)</f>
        <v>398248</v>
      </c>
      <c r="DH9" s="70">
        <f>SUMIF(AMB!$A$93:$A$98,'2009-2010'!DH$7,AMB!L$93:L$98)</f>
        <v>361071</v>
      </c>
      <c r="DI9" s="70">
        <f>SUMIF(AMB!$A$93:$A$98,'2009-2010'!DI$7,AMB!M$93:M$98)</f>
        <v>367404</v>
      </c>
      <c r="DJ9" s="70">
        <f>SUMIF(AMB!$A$93:$A$98,'2009-2010'!DJ$7,AMB!N$93:N$98)</f>
        <v>338646</v>
      </c>
      <c r="DK9" s="70">
        <f>SUMIF(AMB!$A$93:$A$98,'2009-2010'!DK$7,AMB!O$93:O$98)</f>
        <v>344518</v>
      </c>
      <c r="DN9" s="70">
        <f>SUMIF(AMB!$A$93:$A$98,'2009-2010'!DN$7,AMB!D$93:D$98)</f>
        <v>327701</v>
      </c>
      <c r="DO9" s="70">
        <f>SUMIF(AMB!$A$93:$A$98,'2009-2010'!DO$7,AMB!E$93:E$98)</f>
        <v>303860</v>
      </c>
      <c r="DP9" s="70">
        <f>SUMIF(AMB!$A$93:$A$98,'2009-2010'!DP$7,AMB!F$93:F$98)</f>
        <v>378991</v>
      </c>
      <c r="DQ9" s="70">
        <f>SUMIF(AMB!$A$93:$A$98,'2009-2010'!DQ$7,AMB!G$93:G$98)</f>
        <v>383479</v>
      </c>
      <c r="DR9" s="70">
        <f>SUMIF(AMB!$A$93:$A$98,'2009-2010'!DR$7,AMB!H$93:H$98)</f>
        <v>395799</v>
      </c>
      <c r="DS9" s="70">
        <f>SUMIF(AMB!$A$93:$A$98,'2009-2010'!DS$7,AMB!I$93:I$98)</f>
        <v>386951</v>
      </c>
      <c r="DT9" s="70">
        <f>SUMIF(AMB!$A$93:$A$98,'2009-2010'!DT$7,AMB!J$93:J$98)</f>
        <v>420884</v>
      </c>
      <c r="DU9" s="70">
        <f>SUMIF(AMB!$A$93:$A$98,'2009-2010'!DU$7,AMB!K$93:K$98)</f>
        <v>428735</v>
      </c>
      <c r="DV9" s="70">
        <f>SUMIF(AMB!$A$93:$A$98,'2009-2010'!DV$7,AMB!L$93:L$98)</f>
        <v>382863</v>
      </c>
      <c r="DW9" s="70">
        <f>SUMIF(AMB!$A$93:$A$98,'2009-2010'!DW$7,AMB!M$93:M$98)</f>
        <v>396458</v>
      </c>
      <c r="DX9" s="70">
        <f>SUMIF(AMB!$A$93:$A$98,'2009-2010'!DX$7,AMB!N$93:N$98)</f>
        <v>367068</v>
      </c>
      <c r="DY9" s="70">
        <f>SUMIF(AMB!$A$93:$A$98,'2009-2010'!DY$7,AMB!O$93:O$98)</f>
        <v>363889</v>
      </c>
    </row>
    <row r="10" spans="1:130">
      <c r="A10" s="84" t="str">
        <f>+CW11</f>
        <v>Ambassador Bridge</v>
      </c>
      <c r="B10" s="26" t="s">
        <v>7</v>
      </c>
      <c r="C10" s="18">
        <f>+CZ10</f>
        <v>157731</v>
      </c>
      <c r="D10" s="18">
        <f ca="1">OFFSET(CZ10,0,14,1,1)</f>
        <v>193790</v>
      </c>
      <c r="E10" s="18">
        <f ca="1">SUM(D10-C10)</f>
        <v>36059</v>
      </c>
      <c r="F10" s="19">
        <f ca="1">IF(E10=0,0,IF(C10=0,1,E10/C10))</f>
        <v>0.22861073599989856</v>
      </c>
      <c r="G10" s="18">
        <f>SUMIF($C$6:F$6,G$5,$C10:F10)</f>
        <v>157731</v>
      </c>
      <c r="H10" s="18">
        <f ca="1">SUMIF($C$6:G$6,H$5,$C10:G10)</f>
        <v>193790</v>
      </c>
      <c r="I10" s="18">
        <f ca="1">SUM(H10-G10)</f>
        <v>36059</v>
      </c>
      <c r="J10" s="19">
        <f ca="1">IF(I10=0,0,IF(G10=0,1,I10/G10))</f>
        <v>0.22861073599989856</v>
      </c>
      <c r="K10" s="18">
        <f>+DA10</f>
        <v>180063</v>
      </c>
      <c r="L10" s="18">
        <f ca="1">OFFSET(DA10,0,14,1,1)</f>
        <v>210387</v>
      </c>
      <c r="M10" s="18">
        <f ca="1">SUM(L10-K10)</f>
        <v>30324</v>
      </c>
      <c r="N10" s="19">
        <f ca="1">IF(M10=0,0,IF(K10=0,1,M10/K10))</f>
        <v>0.16840772396327952</v>
      </c>
      <c r="O10" s="18">
        <f>SUMIF($C$6:N$6,O$5,$C10:N10)</f>
        <v>337794</v>
      </c>
      <c r="P10" s="18">
        <f ca="1">SUMIF($C$6:O$6,P$5,$C10:O10)</f>
        <v>404177</v>
      </c>
      <c r="Q10" s="18">
        <f ca="1">SUM(P10-O10)</f>
        <v>66383</v>
      </c>
      <c r="R10" s="19">
        <f ca="1">IF(Q10=0,0,IF(O10=0,1,Q10/O10))</f>
        <v>0.19651918032883947</v>
      </c>
      <c r="S10" s="18">
        <f>+DB10</f>
        <v>195434</v>
      </c>
      <c r="T10" s="18">
        <f ca="1">OFFSET(DB10,0,14,1,1)</f>
        <v>246234</v>
      </c>
      <c r="U10" s="18">
        <f ca="1">SUM(T10-S10)</f>
        <v>50800</v>
      </c>
      <c r="V10" s="19">
        <f ca="1">IF(U10=0,0,IF(S10=0,1,U10/S10))</f>
        <v>0.25993430007061208</v>
      </c>
      <c r="W10" s="18">
        <f>SUMIF($C$6:V$6,W$5,$C10:V10)</f>
        <v>533228</v>
      </c>
      <c r="X10" s="18">
        <f ca="1">SUMIF($C$6:W$6,X$5,$C10:W10)</f>
        <v>650411</v>
      </c>
      <c r="Y10" s="18">
        <f ca="1">SUM(X10-W10)</f>
        <v>117183</v>
      </c>
      <c r="Z10" s="19">
        <f ca="1">IF(Y10=0,0,IF(W10=0,1,Y10/W10))</f>
        <v>0.21976152790176059</v>
      </c>
      <c r="AA10" s="18">
        <f>+DC10</f>
        <v>187634</v>
      </c>
      <c r="AB10" s="18">
        <f ca="1">OFFSET(DC10,0,14,1,1)</f>
        <v>225483</v>
      </c>
      <c r="AC10" s="18">
        <f ca="1">SUM(AB10-AA10)</f>
        <v>37849</v>
      </c>
      <c r="AD10" s="19">
        <f ca="1">IF(AC10=0,0,IF(AA10=0,1,AC10/AA10))</f>
        <v>0.20171717279384332</v>
      </c>
      <c r="AE10" s="18">
        <f>SUMIF($C$6:AD$6,AE$5,$C10:AD10)</f>
        <v>720862</v>
      </c>
      <c r="AF10" s="18">
        <f ca="1">SUMIF($C$6:AE$6,AF$5,$C10:AE10)</f>
        <v>875894</v>
      </c>
      <c r="AG10" s="18">
        <f ca="1">SUM(AF10-AE10)</f>
        <v>155032</v>
      </c>
      <c r="AH10" s="19">
        <f ca="1">IF(AG10=0,0,IF(AE10=0,1,AG10/AE10))</f>
        <v>0.21506474193396238</v>
      </c>
      <c r="AI10" s="18">
        <f>+DD10</f>
        <v>173805</v>
      </c>
      <c r="AJ10" s="18">
        <f ca="1">OFFSET(DD10,0,14,1,1)</f>
        <v>229075</v>
      </c>
      <c r="AK10" s="18">
        <f ca="1">SUM(AJ10-AI10)</f>
        <v>55270</v>
      </c>
      <c r="AL10" s="19">
        <f ca="1">IF(AK10=0,0,IF(AI10=0,1,AK10/AI10))</f>
        <v>0.31800005753574406</v>
      </c>
      <c r="AM10" s="18">
        <f>SUMIF($C$6:AL$6,AM$5,$C10:AL10)</f>
        <v>894667</v>
      </c>
      <c r="AN10" s="18">
        <f ca="1">SUMIF($C$6:AM$6,AN$5,$C10:AM10)</f>
        <v>1104969</v>
      </c>
      <c r="AO10" s="18">
        <f ca="1">SUM(AN10-AM10)</f>
        <v>210302</v>
      </c>
      <c r="AP10" s="19">
        <f ca="1">IF(AO10=0,0,IF(AM10=0,1,AO10/AM10))</f>
        <v>0.23506176040918017</v>
      </c>
      <c r="AQ10" s="18">
        <f>+DE10</f>
        <v>173202</v>
      </c>
      <c r="AR10" s="18">
        <f ca="1">OFFSET(DE10,0,14,1,1)</f>
        <v>243210</v>
      </c>
      <c r="AS10" s="18">
        <f ca="1">SUM(AR10-AQ10)</f>
        <v>70008</v>
      </c>
      <c r="AT10" s="19">
        <f ca="1">IF(AS10=0,0,IF(AQ10=0,1,AS10/AQ10))</f>
        <v>0.40419856583642222</v>
      </c>
      <c r="AU10" s="18">
        <f>SUMIF($C$6:AT$6,AU$5,$C10:AT10)</f>
        <v>1067869</v>
      </c>
      <c r="AV10" s="18">
        <f ca="1">SUMIF($C$6:AU$6,AV$5,$C10:AU10)</f>
        <v>1348179</v>
      </c>
      <c r="AW10" s="18">
        <f ca="1">SUM(AV10-AU10)</f>
        <v>280310</v>
      </c>
      <c r="AX10" s="19">
        <f ca="1">IF(AW10=0,0,IF(AU10=0,1,AW10/AU10))</f>
        <v>0.26249474420551583</v>
      </c>
      <c r="AY10" s="18">
        <f>+DF10</f>
        <v>174430</v>
      </c>
      <c r="AZ10" s="18">
        <f ca="1">OFFSET(DF10,0,14,1,1)</f>
        <v>200132</v>
      </c>
      <c r="BA10" s="18">
        <f ca="1">SUM(AZ10-AY10)</f>
        <v>25702</v>
      </c>
      <c r="BB10" s="19">
        <f ca="1">IF(BA10=0,0,IF(AY10=0,1,BA10/AY10))</f>
        <v>0.14734850656423781</v>
      </c>
      <c r="BC10" s="18">
        <f>SUMIF($C$6:BB$6,BC$5,$C10:BB10)</f>
        <v>1242299</v>
      </c>
      <c r="BD10" s="18">
        <f ca="1">SUMIF($C$6:BC$6,BD$5,$C10:BC10)</f>
        <v>1548311</v>
      </c>
      <c r="BE10" s="18">
        <f ca="1">SUM(BD10-BC10)</f>
        <v>306012</v>
      </c>
      <c r="BF10" s="19">
        <f ca="1">IF(BE10=0,0,IF(BC10=0,1,BE10/BC10))</f>
        <v>0.24632717244399296</v>
      </c>
      <c r="BG10" s="18">
        <f>+DG10</f>
        <v>203638</v>
      </c>
      <c r="BH10" s="18">
        <f ca="1">OFFSET(DG10,0,14,1,1)</f>
        <v>240090</v>
      </c>
      <c r="BI10" s="18">
        <f ca="1">SUM(BH10-BG10)</f>
        <v>36452</v>
      </c>
      <c r="BJ10" s="19">
        <f ca="1">IF(BI10=0,0,IF(BG10=0,1,BI10/BG10))</f>
        <v>0.17900391871851029</v>
      </c>
      <c r="BK10" s="18">
        <f>SUMIF($C$6:BJ$6,BK$5,$C10:BJ10)</f>
        <v>1445937</v>
      </c>
      <c r="BL10" s="18">
        <f ca="1">SUMIF($C$6:BK$6,BL$5,$C10:BK10)</f>
        <v>1788401</v>
      </c>
      <c r="BM10" s="18">
        <f ca="1">SUM(BL10-BK10)</f>
        <v>342464</v>
      </c>
      <c r="BN10" s="19">
        <f ca="1">IF(BM10=0,0,IF(BK10=0,1,BM10/BK10))</f>
        <v>0.23684572702683451</v>
      </c>
      <c r="BO10" s="18">
        <f>+DH10</f>
        <v>221277</v>
      </c>
      <c r="BP10" s="18">
        <f ca="1">OFFSET(DH10,0,14,1,1)</f>
        <v>235863</v>
      </c>
      <c r="BQ10" s="18">
        <f ca="1">SUM(BP10-BO10)</f>
        <v>14586</v>
      </c>
      <c r="BR10" s="19">
        <f ca="1">IF(BQ10=0,0,IF(BO10=0,1,BQ10/BO10))</f>
        <v>6.5917379574018081E-2</v>
      </c>
      <c r="BS10" s="18">
        <f>SUMIF($C$6:BR$6,BS$5,$C10:BR10)</f>
        <v>1667214</v>
      </c>
      <c r="BT10" s="18">
        <f ca="1">SUMIF($C$6:BS$6,BT$5,$C10:BS10)</f>
        <v>2024264</v>
      </c>
      <c r="BU10" s="18">
        <f ca="1">SUM(BT10-BS10)</f>
        <v>357050</v>
      </c>
      <c r="BV10" s="19">
        <f ca="1">IF(BU10=0,0,IF(BS10=0,1,BU10/BS10))</f>
        <v>0.21415966996438371</v>
      </c>
      <c r="BW10" s="18">
        <f>+DI10</f>
        <v>224553</v>
      </c>
      <c r="BX10" s="18">
        <f ca="1">OFFSET(DI10,0,14,1,1)</f>
        <v>234256</v>
      </c>
      <c r="BY10" s="18">
        <f ca="1">SUM(BX10-BW10)</f>
        <v>9703</v>
      </c>
      <c r="BZ10" s="19">
        <f ca="1">IF(BY10=0,0,IF(BW10=0,1,BY10/BW10))</f>
        <v>4.3210288885029369E-2</v>
      </c>
      <c r="CA10" s="18">
        <f>SUMIF($C$6:BZ$6,CA$5,$C10:BZ10)</f>
        <v>1891767</v>
      </c>
      <c r="CB10" s="18">
        <f ca="1">SUMIF($C$6:CA$6,CB$5,$C10:CA10)</f>
        <v>2258520</v>
      </c>
      <c r="CC10" s="18">
        <f ca="1">SUM(CB10-CA10)</f>
        <v>366753</v>
      </c>
      <c r="CD10" s="19">
        <f ca="1">IF(CC10=0,0,IF(CA10=0,1,CC10/CA10))</f>
        <v>0.1938679551974424</v>
      </c>
      <c r="CE10" s="18">
        <f>+DJ10</f>
        <v>208869</v>
      </c>
      <c r="CF10" s="18">
        <f ca="1">OFFSET(DJ10,0,14,1,1)</f>
        <v>216550</v>
      </c>
      <c r="CG10" s="18">
        <f ca="1">SUM(CF10-CE10)</f>
        <v>7681</v>
      </c>
      <c r="CH10" s="19">
        <f ca="1">IF(CG10=0,0,IF(CE10=0,1,CG10/CE10))</f>
        <v>3.6774246058534299E-2</v>
      </c>
      <c r="CI10" s="18">
        <f>SUMIF($C$6:CH$6,CI$5,$C10:CH10)</f>
        <v>2100636</v>
      </c>
      <c r="CJ10" s="18">
        <f ca="1">SUMIF($C$6:CI$6,CJ$5,$C10:CI10)</f>
        <v>2475070</v>
      </c>
      <c r="CK10" s="18">
        <f ca="1">SUM(CJ10-CI10)</f>
        <v>374434</v>
      </c>
      <c r="CL10" s="19">
        <f ca="1">IF(CK10=0,0,IF(CI10=0,1,CK10/CI10))</f>
        <v>0.17824792110579843</v>
      </c>
      <c r="CM10" s="18">
        <f>+DK10</f>
        <v>193805</v>
      </c>
      <c r="CN10" s="18">
        <f ca="1">OFFSET(DK10,0,14,1,1)</f>
        <v>207977</v>
      </c>
      <c r="CO10" s="18">
        <f ca="1">SUM(CN10-CM10)</f>
        <v>14172</v>
      </c>
      <c r="CP10" s="19">
        <f ca="1">IF(CO10=0,0,IF(CM10=0,1,CO10/CM10))</f>
        <v>7.3125048373364976E-2</v>
      </c>
      <c r="CQ10" s="18">
        <f>SUMIF($C$6:CP$6,CQ$5,$C10:CP10)</f>
        <v>2294441</v>
      </c>
      <c r="CR10" s="18">
        <f ca="1">SUMIF($C$6:CQ$6,CR$5,$C10:CQ10)</f>
        <v>2683047</v>
      </c>
      <c r="CS10" s="18">
        <f ca="1">SUM(CR10-CQ10)</f>
        <v>388606</v>
      </c>
      <c r="CT10" s="19">
        <f ca="1">IF(CS10=0,0,IF(CQ10=0,1,CS10/CQ10))</f>
        <v>0.16936848670329724</v>
      </c>
      <c r="CW10" t="s">
        <v>5</v>
      </c>
      <c r="CX10" t="s">
        <v>7</v>
      </c>
      <c r="CY10" s="7"/>
      <c r="CZ10" s="70">
        <f>SUMIF(AMB!$A$111:$A$116,'2009-2010'!CZ$7,AMB!D$111:D$116)</f>
        <v>157731</v>
      </c>
      <c r="DA10" s="70">
        <f>SUMIF(AMB!$A$111:$A$116,'2009-2010'!DA$7,AMB!E$111:E$116)</f>
        <v>180063</v>
      </c>
      <c r="DB10" s="70">
        <f>SUMIF(AMB!$A$111:$A$116,'2009-2010'!DB$7,AMB!F$111:F$116)</f>
        <v>195434</v>
      </c>
      <c r="DC10" s="70">
        <f>SUMIF(AMB!$A$111:$A$116,'2009-2010'!DC$7,AMB!G$111:G$116)</f>
        <v>187634</v>
      </c>
      <c r="DD10" s="70">
        <f>SUMIF(AMB!$A$111:$A$116,'2009-2010'!DD$7,AMB!H$111:H$116)</f>
        <v>173805</v>
      </c>
      <c r="DE10" s="70">
        <f>SUMIF(AMB!$A$111:$A$116,'2009-2010'!DE$7,AMB!I$111:I$116)</f>
        <v>173202</v>
      </c>
      <c r="DF10" s="70">
        <f>SUMIF(AMB!$A$111:$A$116,'2009-2010'!DF$7,AMB!J$111:J$116)</f>
        <v>174430</v>
      </c>
      <c r="DG10" s="70">
        <f>SUMIF(AMB!$A$111:$A$116,'2009-2010'!DG$7,AMB!K$111:K$116)</f>
        <v>203638</v>
      </c>
      <c r="DH10" s="70">
        <f>SUMIF(AMB!$A$111:$A$116,'2009-2010'!DH$7,AMB!L$111:L$116)</f>
        <v>221277</v>
      </c>
      <c r="DI10" s="70">
        <f>SUMIF(AMB!$A$111:$A$116,'2009-2010'!DI$7,AMB!M$111:M$116)</f>
        <v>224553</v>
      </c>
      <c r="DJ10" s="70">
        <f>SUMIF(AMB!$A$111:$A$116,'2009-2010'!DJ$7,AMB!N$111:N$116)</f>
        <v>208869</v>
      </c>
      <c r="DK10" s="70">
        <f>SUMIF(AMB!$A$111:$A$116,'2009-2010'!DK$7,AMB!O$111:O$116)</f>
        <v>193805</v>
      </c>
      <c r="DN10" s="70">
        <f>SUMIF(AMB!$A$111:$A$116,'2009-2010'!DN$7,AMB!D$111:D$116)</f>
        <v>193790</v>
      </c>
      <c r="DO10" s="70">
        <f>SUMIF(AMB!$A$111:$A$116,'2009-2010'!DO$7,AMB!E$111:E$116)</f>
        <v>210387</v>
      </c>
      <c r="DP10" s="70">
        <f>SUMIF(AMB!$A$111:$A$116,'2009-2010'!DP$7,AMB!F$111:F$116)</f>
        <v>246234</v>
      </c>
      <c r="DQ10" s="70">
        <f>SUMIF(AMB!$A$111:$A$116,'2009-2010'!DQ$7,AMB!G$111:G$116)</f>
        <v>225483</v>
      </c>
      <c r="DR10" s="70">
        <f>SUMIF(AMB!$A$111:$A$116,'2009-2010'!DR$7,AMB!H$111:H$116)</f>
        <v>229075</v>
      </c>
      <c r="DS10" s="70">
        <f>SUMIF(AMB!$A$111:$A$116,'2009-2010'!DS$7,AMB!I$111:I$116)</f>
        <v>243210</v>
      </c>
      <c r="DT10" s="70">
        <f>SUMIF(AMB!$A$111:$A$116,'2009-2010'!DT$7,AMB!J$111:J$116)</f>
        <v>200132</v>
      </c>
      <c r="DU10" s="70">
        <f>SUMIF(AMB!$A$111:$A$116,'2009-2010'!DU$7,AMB!K$111:K$116)</f>
        <v>240090</v>
      </c>
      <c r="DV10" s="70">
        <f>SUMIF(AMB!$A$111:$A$116,'2009-2010'!DV$7,AMB!L$111:L$116)</f>
        <v>235863</v>
      </c>
      <c r="DW10" s="70">
        <f>SUMIF(AMB!$A$111:$A$116,'2009-2010'!DW$7,AMB!M$111:M$116)</f>
        <v>234256</v>
      </c>
      <c r="DX10" s="70">
        <f>SUMIF(AMB!$A$111:$A$116,'2009-2010'!DX$7,AMB!N$111:N$116)</f>
        <v>216550</v>
      </c>
      <c r="DY10" s="70">
        <f>SUMIF(AMB!$A$111:$A$116,'2009-2010'!DY$7,AMB!O$111:O$116)</f>
        <v>207977</v>
      </c>
    </row>
    <row r="11" spans="1:130">
      <c r="A11" s="83"/>
      <c r="B11" s="26" t="s">
        <v>8</v>
      </c>
      <c r="C11" s="73">
        <f>+CZ11</f>
        <v>855</v>
      </c>
      <c r="D11" s="73">
        <f ca="1">OFFSET(CZ11,0,14,1,1)</f>
        <v>986</v>
      </c>
      <c r="E11" s="73">
        <f ca="1">SUM(D11-C11)</f>
        <v>131</v>
      </c>
      <c r="F11" s="19">
        <f ca="1">IF(E11=0,0,IF(C11=0,1,E11/C11))</f>
        <v>0.15321637426900586</v>
      </c>
      <c r="G11" s="73">
        <f>SUMIF($C$6:F$6,G$5,$C11:F11)</f>
        <v>855</v>
      </c>
      <c r="H11" s="73">
        <f ca="1">SUMIF($C$6:G$6,H$5,$C11:G11)</f>
        <v>986</v>
      </c>
      <c r="I11" s="73">
        <f ca="1">SUM(H11-G11)</f>
        <v>131</v>
      </c>
      <c r="J11" s="19">
        <f ca="1">IF(I11=0,0,IF(G11=0,1,I11/G11))</f>
        <v>0.15321637426900586</v>
      </c>
      <c r="K11" s="73">
        <f>+DA11</f>
        <v>956</v>
      </c>
      <c r="L11" s="73">
        <f ca="1">OFFSET(DA11,0,14,1,1)</f>
        <v>942</v>
      </c>
      <c r="M11" s="73">
        <f ca="1">SUM(L11-K11)</f>
        <v>-14</v>
      </c>
      <c r="N11" s="19">
        <f ca="1">IF(M11=0,0,IF(K11=0,1,M11/K11))</f>
        <v>-1.4644351464435146E-2</v>
      </c>
      <c r="O11" s="73">
        <f>SUMIF($C$6:N$6,O$5,$C11:N11)</f>
        <v>1811</v>
      </c>
      <c r="P11" s="73">
        <f ca="1">SUMIF($C$6:O$6,P$5,$C11:O11)</f>
        <v>1928</v>
      </c>
      <c r="Q11" s="73">
        <f ca="1">SUM(P11-O11)</f>
        <v>117</v>
      </c>
      <c r="R11" s="19">
        <f ca="1">IF(Q11=0,0,IF(O11=0,1,Q11/O11))</f>
        <v>6.4605190502484811E-2</v>
      </c>
      <c r="S11" s="73">
        <f>+DB11</f>
        <v>1263</v>
      </c>
      <c r="T11" s="73">
        <f ca="1">OFFSET(DB11,0,14,1,1)</f>
        <v>1074</v>
      </c>
      <c r="U11" s="73">
        <f ca="1">SUM(T11-S11)</f>
        <v>-189</v>
      </c>
      <c r="V11" s="19">
        <f ca="1">IF(U11=0,0,IF(S11=0,1,U11/S11))</f>
        <v>-0.1496437054631829</v>
      </c>
      <c r="W11" s="73">
        <f>SUMIF($C$6:V$6,W$5,$C11:V11)</f>
        <v>3074</v>
      </c>
      <c r="X11" s="73">
        <f ca="1">SUMIF($C$6:W$6,X$5,$C11:W11)</f>
        <v>3002</v>
      </c>
      <c r="Y11" s="73">
        <f ca="1">SUM(X11-W11)</f>
        <v>-72</v>
      </c>
      <c r="Z11" s="19">
        <f ca="1">IF(Y11=0,0,IF(W11=0,1,Y11/W11))</f>
        <v>-2.3422251138581651E-2</v>
      </c>
      <c r="AA11" s="73">
        <f>+DC11</f>
        <v>1223</v>
      </c>
      <c r="AB11" s="73">
        <f ca="1">OFFSET(DC11,0,14,1,1)</f>
        <v>1247</v>
      </c>
      <c r="AC11" s="73">
        <f ca="1">SUM(AB11-AA11)</f>
        <v>24</v>
      </c>
      <c r="AD11" s="19">
        <f ca="1">IF(AC11=0,0,IF(AA11=0,1,AC11/AA11))</f>
        <v>1.9623875715453803E-2</v>
      </c>
      <c r="AE11" s="73">
        <f>SUMIF($C$6:AD$6,AE$5,$C11:AD11)</f>
        <v>4297</v>
      </c>
      <c r="AF11" s="73">
        <f ca="1">SUMIF($C$6:AE$6,AF$5,$C11:AE11)</f>
        <v>4249</v>
      </c>
      <c r="AG11" s="73">
        <f ca="1">SUM(AF11-AE11)</f>
        <v>-48</v>
      </c>
      <c r="AH11" s="19">
        <f ca="1">IF(AG11=0,0,IF(AE11=0,1,AG11/AE11))</f>
        <v>-1.1170584128461718E-2</v>
      </c>
      <c r="AI11" s="73">
        <f>+DD11</f>
        <v>1186</v>
      </c>
      <c r="AJ11" s="73">
        <f ca="1">OFFSET(DD11,0,14,1,1)</f>
        <v>1277</v>
      </c>
      <c r="AK11" s="73">
        <f ca="1">SUM(AJ11-AI11)</f>
        <v>91</v>
      </c>
      <c r="AL11" s="19">
        <f ca="1">IF(AK11=0,0,IF(AI11=0,1,AK11/AI11))</f>
        <v>7.672849915682968E-2</v>
      </c>
      <c r="AM11" s="73">
        <f>SUMIF($C$6:AL$6,AM$5,$C11:AL11)</f>
        <v>5483</v>
      </c>
      <c r="AN11" s="73">
        <f ca="1">SUMIF($C$6:AM$6,AN$5,$C11:AM11)</f>
        <v>5526</v>
      </c>
      <c r="AO11" s="73">
        <f ca="1">SUM(AN11-AM11)</f>
        <v>43</v>
      </c>
      <c r="AP11" s="19">
        <f ca="1">IF(AO11=0,0,IF(AM11=0,1,AO11/AM11))</f>
        <v>7.8424220317344518E-3</v>
      </c>
      <c r="AQ11" s="73">
        <f>+DE11</f>
        <v>944</v>
      </c>
      <c r="AR11" s="73">
        <f ca="1">OFFSET(DE11,0,14,1,1)</f>
        <v>1106</v>
      </c>
      <c r="AS11" s="73">
        <f ca="1">SUM(AR11-AQ11)</f>
        <v>162</v>
      </c>
      <c r="AT11" s="19">
        <f ca="1">IF(AS11=0,0,IF(AQ11=0,1,AS11/AQ11))</f>
        <v>0.17161016949152541</v>
      </c>
      <c r="AU11" s="73">
        <f>SUMIF($C$6:AT$6,AU$5,$C11:AT11)</f>
        <v>6427</v>
      </c>
      <c r="AV11" s="73">
        <f ca="1">SUMIF($C$6:AU$6,AV$5,$C11:AU11)</f>
        <v>6632</v>
      </c>
      <c r="AW11" s="73">
        <f ca="1">SUM(AV11-AU11)</f>
        <v>205</v>
      </c>
      <c r="AX11" s="19">
        <f ca="1">IF(AW11=0,0,IF(AU11=0,1,AW11/AU11))</f>
        <v>3.1896685856542713E-2</v>
      </c>
      <c r="AY11" s="73">
        <f>+DF11</f>
        <v>968</v>
      </c>
      <c r="AZ11" s="73">
        <f ca="1">OFFSET(DF11,0,14,1,1)</f>
        <v>1184</v>
      </c>
      <c r="BA11" s="73">
        <f ca="1">SUM(AZ11-AY11)</f>
        <v>216</v>
      </c>
      <c r="BB11" s="19">
        <f ca="1">IF(BA11=0,0,IF(AY11=0,1,BA11/AY11))</f>
        <v>0.2231404958677686</v>
      </c>
      <c r="BC11" s="73">
        <f>SUMIF($C$6:BB$6,BC$5,$C11:BB11)</f>
        <v>7395</v>
      </c>
      <c r="BD11" s="73">
        <f ca="1">SUMIF($C$6:BC$6,BD$5,$C11:BC11)</f>
        <v>7816</v>
      </c>
      <c r="BE11" s="73">
        <f ca="1">SUM(BD11-BC11)</f>
        <v>421</v>
      </c>
      <c r="BF11" s="19">
        <f ca="1">IF(BE11=0,0,IF(BC11=0,1,BE11/BC11))</f>
        <v>5.6930358350236646E-2</v>
      </c>
      <c r="BG11" s="73">
        <f>+DG11</f>
        <v>1115</v>
      </c>
      <c r="BH11" s="73">
        <f ca="1">OFFSET(DG11,0,14,1,1)</f>
        <v>1105</v>
      </c>
      <c r="BI11" s="73">
        <f ca="1">SUM(BH11-BG11)</f>
        <v>-10</v>
      </c>
      <c r="BJ11" s="19">
        <f ca="1">IF(BI11=0,0,IF(BG11=0,1,BI11/BG11))</f>
        <v>-8.9686098654708519E-3</v>
      </c>
      <c r="BK11" s="73">
        <f>SUMIF($C$6:BJ$6,BK$5,$C11:BJ11)</f>
        <v>8510</v>
      </c>
      <c r="BL11" s="73">
        <f ca="1">SUMIF($C$6:BK$6,BL$5,$C11:BK11)</f>
        <v>8921</v>
      </c>
      <c r="BM11" s="73">
        <f ca="1">SUM(BL11-BK11)</f>
        <v>411</v>
      </c>
      <c r="BN11" s="19">
        <f ca="1">IF(BM11=0,0,IF(BK11=0,1,BM11/BK11))</f>
        <v>4.8296122209165689E-2</v>
      </c>
      <c r="BO11" s="73">
        <f>+DH11</f>
        <v>995</v>
      </c>
      <c r="BP11" s="73">
        <f ca="1">OFFSET(DH11,0,14,1,1)</f>
        <v>849</v>
      </c>
      <c r="BQ11" s="73">
        <f ca="1">SUM(BP11-BO11)</f>
        <v>-146</v>
      </c>
      <c r="BR11" s="19">
        <f ca="1">IF(BQ11=0,0,IF(BO11=0,1,BQ11/BO11))</f>
        <v>-0.14673366834170853</v>
      </c>
      <c r="BS11" s="73">
        <f>SUMIF($C$6:BR$6,BS$5,$C11:BR11)</f>
        <v>9505</v>
      </c>
      <c r="BT11" s="73">
        <f ca="1">SUMIF($C$6:BS$6,BT$5,$C11:BS11)</f>
        <v>9770</v>
      </c>
      <c r="BU11" s="73">
        <f ca="1">SUM(BT11-BS11)</f>
        <v>265</v>
      </c>
      <c r="BV11" s="19">
        <f ca="1">IF(BU11=0,0,IF(BS11=0,1,BU11/BS11))</f>
        <v>2.7880063124671225E-2</v>
      </c>
      <c r="BW11" s="73">
        <f>+DI11</f>
        <v>1028</v>
      </c>
      <c r="BX11" s="73">
        <f ca="1">OFFSET(DI11,0,14,1,1)</f>
        <v>982</v>
      </c>
      <c r="BY11" s="73">
        <f ca="1">SUM(BX11-BW11)</f>
        <v>-46</v>
      </c>
      <c r="BZ11" s="19">
        <f ca="1">IF(BY11=0,0,IF(BW11=0,1,BY11/BW11))</f>
        <v>-4.4747081712062257E-2</v>
      </c>
      <c r="CA11" s="73">
        <f>SUMIF($C$6:BZ$6,CA$5,$C11:BZ11)</f>
        <v>10533</v>
      </c>
      <c r="CB11" s="73">
        <f ca="1">SUMIF($C$6:CA$6,CB$5,$C11:CA11)</f>
        <v>10752</v>
      </c>
      <c r="CC11" s="73">
        <f ca="1">SUM(CB11-CA11)</f>
        <v>219</v>
      </c>
      <c r="CD11" s="19">
        <f ca="1">IF(CC11=0,0,IF(CA11=0,1,CC11/CA11))</f>
        <v>2.0791797208772431E-2</v>
      </c>
      <c r="CE11" s="73">
        <f>+DJ11</f>
        <v>1078</v>
      </c>
      <c r="CF11" s="73">
        <f ca="1">OFFSET(DJ11,0,14,1,1)</f>
        <v>971</v>
      </c>
      <c r="CG11" s="73">
        <f ca="1">SUM(CF11-CE11)</f>
        <v>-107</v>
      </c>
      <c r="CH11" s="19">
        <f ca="1">IF(CG11=0,0,IF(CE11=0,1,CG11/CE11))</f>
        <v>-9.9257884972170682E-2</v>
      </c>
      <c r="CI11" s="73">
        <f>SUMIF($C$6:CH$6,CI$5,$C11:CH11)</f>
        <v>11611</v>
      </c>
      <c r="CJ11" s="73">
        <f ca="1">SUMIF($C$6:CI$6,CJ$5,$C11:CI11)</f>
        <v>11723</v>
      </c>
      <c r="CK11" s="73">
        <f ca="1">SUM(CJ11-CI11)</f>
        <v>112</v>
      </c>
      <c r="CL11" s="19">
        <f ca="1">IF(CK11=0,0,IF(CI11=0,1,CK11/CI11))</f>
        <v>9.6460253208164679E-3</v>
      </c>
      <c r="CM11" s="73">
        <f>+DK11</f>
        <v>1000</v>
      </c>
      <c r="CN11" s="73">
        <f ca="1">OFFSET(DK11,0,14,1,1)</f>
        <v>918</v>
      </c>
      <c r="CO11" s="73">
        <f ca="1">SUM(CN11-CM11)</f>
        <v>-82</v>
      </c>
      <c r="CP11" s="19">
        <f ca="1">IF(CO11=0,0,IF(CM11=0,1,CO11/CM11))</f>
        <v>-8.2000000000000003E-2</v>
      </c>
      <c r="CQ11" s="73">
        <f>SUMIF($C$6:CP$6,CQ$5,$C11:CP11)</f>
        <v>12611</v>
      </c>
      <c r="CR11" s="73">
        <f ca="1">SUMIF($C$6:CQ$6,CR$5,$C11:CQ11)</f>
        <v>12641</v>
      </c>
      <c r="CS11" s="73">
        <f ca="1">SUM(CR11-CQ11)</f>
        <v>30</v>
      </c>
      <c r="CT11" s="19">
        <f ca="1">IF(CS11=0,0,IF(CQ11=0,1,CS11/CQ11))</f>
        <v>2.3788755848069146E-3</v>
      </c>
      <c r="CW11" t="s">
        <v>5</v>
      </c>
      <c r="CX11" t="s">
        <v>8</v>
      </c>
      <c r="CY11" s="7"/>
      <c r="CZ11" s="70">
        <f>SUMIF(AMB!$A$129:$A$134,'2009-2010'!CZ$7,AMB!D$129:D$134)</f>
        <v>855</v>
      </c>
      <c r="DA11" s="70">
        <f>SUMIF(AMB!$A$129:$A$134,'2009-2010'!DA$7,AMB!E$129:E$134)</f>
        <v>956</v>
      </c>
      <c r="DB11" s="70">
        <f>SUMIF(AMB!$A$129:$A$134,'2009-2010'!DB$7,AMB!F$129:F$134)</f>
        <v>1263</v>
      </c>
      <c r="DC11" s="70">
        <f>SUMIF(AMB!$A$129:$A$134,'2009-2010'!DC$7,AMB!G$129:G$134)</f>
        <v>1223</v>
      </c>
      <c r="DD11" s="70">
        <f>SUMIF(AMB!$A$129:$A$134,'2009-2010'!DD$7,AMB!H$129:H$134)</f>
        <v>1186</v>
      </c>
      <c r="DE11" s="70">
        <f>SUMIF(AMB!$A$129:$A$134,'2009-2010'!DE$7,AMB!I$129:I$134)</f>
        <v>944</v>
      </c>
      <c r="DF11" s="70">
        <f>SUMIF(AMB!$A$129:$A$134,'2009-2010'!DF$7,AMB!J$129:J$134)</f>
        <v>968</v>
      </c>
      <c r="DG11" s="70">
        <f>SUMIF(AMB!$A$129:$A$134,'2009-2010'!DG$7,AMB!K$129:K$134)</f>
        <v>1115</v>
      </c>
      <c r="DH11" s="70">
        <f>SUMIF(AMB!$A$129:$A$134,'2009-2010'!DH$7,AMB!L$129:L$134)</f>
        <v>995</v>
      </c>
      <c r="DI11" s="70">
        <f>SUMIF(AMB!$A$129:$A$134,'2009-2010'!DI$7,AMB!M$129:M$134)</f>
        <v>1028</v>
      </c>
      <c r="DJ11" s="70">
        <f>SUMIF(AMB!$A$129:$A$134,'2009-2010'!DJ$7,AMB!N$129:N$134)</f>
        <v>1078</v>
      </c>
      <c r="DK11" s="70">
        <f>SUMIF(AMB!$A$129:$A$134,'2009-2010'!DK$7,AMB!O$129:O$134)</f>
        <v>1000</v>
      </c>
      <c r="DN11" s="70">
        <f>SUMIF(AMB!$A$129:$A$134,'2009-2010'!DN$7,AMB!D$129:D$134)</f>
        <v>986</v>
      </c>
      <c r="DO11" s="70">
        <f>SUMIF(AMB!$A$129:$A$134,'2009-2010'!DO$7,AMB!E$129:E$134)</f>
        <v>942</v>
      </c>
      <c r="DP11" s="70">
        <f>SUMIF(AMB!$A$129:$A$134,'2009-2010'!DP$7,AMB!F$129:F$134)</f>
        <v>1074</v>
      </c>
      <c r="DQ11" s="70">
        <f>SUMIF(AMB!$A$129:$A$134,'2009-2010'!DQ$7,AMB!G$129:G$134)</f>
        <v>1247</v>
      </c>
      <c r="DR11" s="70">
        <f>SUMIF(AMB!$A$129:$A$134,'2009-2010'!DR$7,AMB!H$129:H$134)</f>
        <v>1277</v>
      </c>
      <c r="DS11" s="70">
        <f>SUMIF(AMB!$A$129:$A$134,'2009-2010'!DS$7,AMB!I$129:I$134)</f>
        <v>1106</v>
      </c>
      <c r="DT11" s="70">
        <f>SUMIF(AMB!$A$129:$A$134,'2009-2010'!DT$7,AMB!J$129:J$134)</f>
        <v>1184</v>
      </c>
      <c r="DU11" s="70">
        <f>SUMIF(AMB!$A$129:$A$134,'2009-2010'!DU$7,AMB!K$129:K$134)</f>
        <v>1105</v>
      </c>
      <c r="DV11" s="70">
        <f>SUMIF(AMB!$A$129:$A$134,'2009-2010'!DV$7,AMB!L$129:L$134)</f>
        <v>849</v>
      </c>
      <c r="DW11" s="70">
        <f>SUMIF(AMB!$A$129:$A$134,'2009-2010'!DW$7,AMB!M$129:M$134)</f>
        <v>982</v>
      </c>
      <c r="DX11" s="70">
        <f>SUMIF(AMB!$A$129:$A$134,'2009-2010'!DX$7,AMB!N$129:N$134)</f>
        <v>971</v>
      </c>
      <c r="DY11" s="70">
        <f>SUMIF(AMB!$A$129:$A$134,'2009-2010'!DY$7,AMB!O$129:O$134)</f>
        <v>918</v>
      </c>
    </row>
    <row r="12" spans="1:130" s="7" customFormat="1">
      <c r="A12" s="75"/>
      <c r="B12" s="24" t="s">
        <v>9</v>
      </c>
      <c r="C12" s="12">
        <f>+SUM(C9:C11)</f>
        <v>461198</v>
      </c>
      <c r="D12" s="12">
        <f ca="1">+SUM(D9:D11)</f>
        <v>522477</v>
      </c>
      <c r="E12" s="12">
        <f ca="1">SUM(E9:E11)</f>
        <v>61279</v>
      </c>
      <c r="F12" s="13">
        <f ca="1">IF(E12=0,0,IF(C12=0,1,E12/C12))</f>
        <v>0.13286917983165583</v>
      </c>
      <c r="G12" s="12">
        <f>SUM(G9:G11)</f>
        <v>461198</v>
      </c>
      <c r="H12" s="12">
        <f ca="1">SUM(H9:H11)</f>
        <v>522477</v>
      </c>
      <c r="I12" s="12">
        <f ca="1">SUM(I9:I11)</f>
        <v>61279</v>
      </c>
      <c r="J12" s="13">
        <f ca="1">IF(I12=0,0,IF(G12=0,1,I12/G12))</f>
        <v>0.13286917983165583</v>
      </c>
      <c r="K12" s="12">
        <f>+SUM(K9:K11)</f>
        <v>474288</v>
      </c>
      <c r="L12" s="12">
        <f ca="1">+SUM(L9:L11)</f>
        <v>515189</v>
      </c>
      <c r="M12" s="12">
        <f ca="1">SUM(M9:M11)</f>
        <v>40901</v>
      </c>
      <c r="N12" s="13">
        <f ca="1">IF(M12=0,0,IF(K12=0,1,M12/K12))</f>
        <v>8.6236632594541715E-2</v>
      </c>
      <c r="O12" s="12">
        <f>SUM(O9:O11)</f>
        <v>935486</v>
      </c>
      <c r="P12" s="12">
        <f ca="1">SUM(P9:P11)</f>
        <v>1037666</v>
      </c>
      <c r="Q12" s="12">
        <f ca="1">SUM(Q9:Q11)</f>
        <v>102180</v>
      </c>
      <c r="R12" s="13">
        <f ca="1">IF(Q12=0,0,IF(O12=0,1,Q12/O12))</f>
        <v>0.10922664796693911</v>
      </c>
      <c r="S12" s="12">
        <f>+SUM(S9:S11)</f>
        <v>561287</v>
      </c>
      <c r="T12" s="12">
        <f ca="1">+SUM(T9:T11)</f>
        <v>626299</v>
      </c>
      <c r="U12" s="12">
        <f ca="1">SUM(U9:U11)</f>
        <v>65012</v>
      </c>
      <c r="V12" s="13">
        <f ca="1">IF(U12=0,0,IF(S12=0,1,U12/S12))</f>
        <v>0.11582666265208351</v>
      </c>
      <c r="W12" s="12">
        <f>SUM(W9:W11)</f>
        <v>1496773</v>
      </c>
      <c r="X12" s="12">
        <f ca="1">SUM(X9:X11)</f>
        <v>1663965</v>
      </c>
      <c r="Y12" s="12">
        <f ca="1">SUM(Y9:Y11)</f>
        <v>167192</v>
      </c>
      <c r="Z12" s="13">
        <f ca="1">IF(Y12=0,0,IF(W12=0,1,Y12/W12))</f>
        <v>0.11170164079656701</v>
      </c>
      <c r="AA12" s="12">
        <f>+SUM(AA9:AA11)</f>
        <v>539344</v>
      </c>
      <c r="AB12" s="12">
        <f ca="1">+SUM(AB9:AB11)</f>
        <v>610209</v>
      </c>
      <c r="AC12" s="12">
        <f ca="1">SUM(AC9:AC11)</f>
        <v>70865</v>
      </c>
      <c r="AD12" s="13">
        <f ca="1">IF(AC12=0,0,IF(AA12=0,1,AC12/AA12))</f>
        <v>0.13139109733305646</v>
      </c>
      <c r="AE12" s="12">
        <f>SUM(AE9:AE11)</f>
        <v>2036117</v>
      </c>
      <c r="AF12" s="12">
        <f ca="1">SUM(AF9:AF11)</f>
        <v>2274174</v>
      </c>
      <c r="AG12" s="12">
        <f ca="1">SUM(AG9:AG11)</f>
        <v>238057</v>
      </c>
      <c r="AH12" s="13">
        <f ca="1">IF(AG12=0,0,IF(AE12=0,1,AG12/AE12))</f>
        <v>0.11691715161751511</v>
      </c>
      <c r="AI12" s="12">
        <f>+SUM(AI9:AI11)</f>
        <v>538847</v>
      </c>
      <c r="AJ12" s="12">
        <f ca="1">+SUM(AJ9:AJ11)</f>
        <v>626151</v>
      </c>
      <c r="AK12" s="12">
        <f ca="1">SUM(AK9:AK11)</f>
        <v>87304</v>
      </c>
      <c r="AL12" s="13">
        <f ca="1">IF(AK12=0,0,IF(AI12=0,1,AK12/AI12))</f>
        <v>0.16202001681367809</v>
      </c>
      <c r="AM12" s="12">
        <f>SUM(AM9:AM11)</f>
        <v>2574964</v>
      </c>
      <c r="AN12" s="12">
        <f ca="1">SUM(AN9:AN11)</f>
        <v>2900325</v>
      </c>
      <c r="AO12" s="12">
        <f ca="1">SUM(AO9:AO11)</f>
        <v>325361</v>
      </c>
      <c r="AP12" s="13">
        <f ca="1">IF(AO12=0,0,IF(AM12=0,1,AO12/AM12))</f>
        <v>0.12635555293200215</v>
      </c>
      <c r="AQ12" s="12">
        <f>+SUM(AQ9:AQ11)</f>
        <v>506176</v>
      </c>
      <c r="AR12" s="12">
        <f ca="1">+SUM(AR9:AR11)</f>
        <v>631267</v>
      </c>
      <c r="AS12" s="12">
        <f ca="1">SUM(AS9:AS11)</f>
        <v>125091</v>
      </c>
      <c r="AT12" s="13">
        <f ca="1">IF(AS12=0,0,IF(AQ12=0,1,AS12/AQ12))</f>
        <v>0.24712945694778102</v>
      </c>
      <c r="AU12" s="12">
        <f>SUM(AU9:AU11)</f>
        <v>3081140</v>
      </c>
      <c r="AV12" s="12">
        <f ca="1">SUM(AV9:AV11)</f>
        <v>3531592</v>
      </c>
      <c r="AW12" s="12">
        <f ca="1">SUM(AW9:AW11)</f>
        <v>450452</v>
      </c>
      <c r="AX12" s="13">
        <f ca="1">IF(AW12=0,0,IF(AU12=0,1,AW12/AU12))</f>
        <v>0.1461965376451573</v>
      </c>
      <c r="AY12" s="12">
        <f>+SUM(AY9:AY11)</f>
        <v>546235</v>
      </c>
      <c r="AZ12" s="12">
        <f ca="1">+SUM(AZ9:AZ11)</f>
        <v>622200</v>
      </c>
      <c r="BA12" s="12">
        <f ca="1">SUM(BA9:BA11)</f>
        <v>75965</v>
      </c>
      <c r="BB12" s="13">
        <f ca="1">IF(BA12=0,0,IF(AY12=0,1,BA12/AY12))</f>
        <v>0.13907018041685354</v>
      </c>
      <c r="BC12" s="12">
        <f>SUM(BC9:BC11)</f>
        <v>3627375</v>
      </c>
      <c r="BD12" s="12">
        <f ca="1">SUM(BD9:BD11)</f>
        <v>4153792</v>
      </c>
      <c r="BE12" s="12">
        <f ca="1">SUM(BE9:BE11)</f>
        <v>526417</v>
      </c>
      <c r="BF12" s="13">
        <f ca="1">IF(BE12=0,0,IF(BC12=0,1,BE12/BC12))</f>
        <v>0.14512340190909404</v>
      </c>
      <c r="BG12" s="12">
        <f>+SUM(BG9:BG11)</f>
        <v>603001</v>
      </c>
      <c r="BH12" s="12">
        <f ca="1">+SUM(BH9:BH11)</f>
        <v>669930</v>
      </c>
      <c r="BI12" s="12">
        <f ca="1">SUM(BI9:BI11)</f>
        <v>66929</v>
      </c>
      <c r="BJ12" s="13">
        <f ca="1">IF(BI12=0,0,IF(BG12=0,1,BI12/BG12))</f>
        <v>0.11099318243253328</v>
      </c>
      <c r="BK12" s="12">
        <f>SUM(BK9:BK11)</f>
        <v>4230376</v>
      </c>
      <c r="BL12" s="12">
        <f ca="1">SUM(BL9:BL11)</f>
        <v>4823722</v>
      </c>
      <c r="BM12" s="12">
        <f ca="1">SUM(BM9:BM11)</f>
        <v>593346</v>
      </c>
      <c r="BN12" s="13">
        <f ca="1">IF(BM12=0,0,IF(BK12=0,1,BM12/BK12))</f>
        <v>0.14025845456763181</v>
      </c>
      <c r="BO12" s="12">
        <f>+SUM(BO9:BO11)</f>
        <v>583343</v>
      </c>
      <c r="BP12" s="12">
        <f ca="1">+SUM(BP9:BP11)</f>
        <v>619575</v>
      </c>
      <c r="BQ12" s="12">
        <f ca="1">SUM(BQ9:BQ11)</f>
        <v>36232</v>
      </c>
      <c r="BR12" s="13">
        <f ca="1">IF(BQ12=0,0,IF(BO12=0,1,BQ12/BO12))</f>
        <v>6.2110970732485005E-2</v>
      </c>
      <c r="BS12" s="12">
        <f>SUM(BS9:BS11)</f>
        <v>4813719</v>
      </c>
      <c r="BT12" s="12">
        <f ca="1">SUM(BT9:BT11)</f>
        <v>5443297</v>
      </c>
      <c r="BU12" s="12">
        <f ca="1">SUM(BU9:BU11)</f>
        <v>629578</v>
      </c>
      <c r="BV12" s="13">
        <f ca="1">IF(BU12=0,0,IF(BS12=0,1,BU12/BS12))</f>
        <v>0.13078827409742863</v>
      </c>
      <c r="BW12" s="12">
        <f>+SUM(BW9:BW11)</f>
        <v>592985</v>
      </c>
      <c r="BX12" s="12">
        <f ca="1">+SUM(BX9:BX11)</f>
        <v>631696</v>
      </c>
      <c r="BY12" s="12">
        <f ca="1">SUM(BY9:BY11)</f>
        <v>38711</v>
      </c>
      <c r="BZ12" s="13">
        <f ca="1">IF(BY12=0,0,IF(BW12=0,1,BY12/BW12))</f>
        <v>6.5281583851193536E-2</v>
      </c>
      <c r="CA12" s="12">
        <f>SUM(CA9:CA11)</f>
        <v>5406704</v>
      </c>
      <c r="CB12" s="12">
        <f ca="1">SUM(CB9:CB11)</f>
        <v>6074993</v>
      </c>
      <c r="CC12" s="12">
        <f ca="1">SUM(CC9:CC11)</f>
        <v>668289</v>
      </c>
      <c r="CD12" s="13">
        <f ca="1">IF(CC12=0,0,IF(CA12=0,1,CC12/CA12))</f>
        <v>0.12360377043019186</v>
      </c>
      <c r="CE12" s="12">
        <f>+SUM(CE9:CE11)</f>
        <v>548593</v>
      </c>
      <c r="CF12" s="12">
        <f ca="1">+SUM(CF9:CF11)</f>
        <v>584589</v>
      </c>
      <c r="CG12" s="12">
        <f ca="1">SUM(CG9:CG11)</f>
        <v>35996</v>
      </c>
      <c r="CH12" s="13">
        <f ca="1">IF(CG12=0,0,IF(CE12=0,1,CG12/CE12))</f>
        <v>6.5615128155116817E-2</v>
      </c>
      <c r="CI12" s="12">
        <f>SUM(CI9:CI11)</f>
        <v>5955297</v>
      </c>
      <c r="CJ12" s="12">
        <f ca="1">SUM(CJ9:CJ11)</f>
        <v>6659582</v>
      </c>
      <c r="CK12" s="12">
        <f ca="1">SUM(CK9:CK11)</f>
        <v>704285</v>
      </c>
      <c r="CL12" s="13">
        <f ca="1">IF(CK12=0,0,IF(CI12=0,1,CK12/CI12))</f>
        <v>0.11826194394670829</v>
      </c>
      <c r="CM12" s="12">
        <f>+SUM(CM9:CM11)</f>
        <v>539323</v>
      </c>
      <c r="CN12" s="12">
        <f ca="1">+SUM(CN9:CN11)</f>
        <v>572784</v>
      </c>
      <c r="CO12" s="12">
        <f ca="1">SUM(CO9:CO11)</f>
        <v>33461</v>
      </c>
      <c r="CP12" s="13">
        <f ca="1">IF(CO12=0,0,IF(CM12=0,1,CO12/CM12))</f>
        <v>6.2042597849526163E-2</v>
      </c>
      <c r="CQ12" s="12">
        <f>SUM(CQ9:CQ11)</f>
        <v>6494620</v>
      </c>
      <c r="CR12" s="12">
        <f ca="1">SUM(CR9:CR11)</f>
        <v>7232366</v>
      </c>
      <c r="CS12" s="12">
        <f ca="1">SUM(CS9:CS11)</f>
        <v>737746</v>
      </c>
      <c r="CT12" s="13">
        <f ca="1">IF(CS12=0,0,IF(CQ12=0,1,CS12/CQ12))</f>
        <v>0.1135934050029101</v>
      </c>
      <c r="CW12"/>
      <c r="CX12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/>
      <c r="DM12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</row>
    <row r="14" spans="1:130" ht="15.1" customHeight="1">
      <c r="A14" s="82"/>
      <c r="B14" s="28" t="s">
        <v>6</v>
      </c>
      <c r="C14" s="18">
        <f>+CZ14</f>
        <v>194505</v>
      </c>
      <c r="D14" s="18">
        <f ca="1">OFFSET(CZ14,0,14,1,1)</f>
        <v>205603</v>
      </c>
      <c r="E14" s="18">
        <f ca="1">SUM(D14-C14)</f>
        <v>11098</v>
      </c>
      <c r="F14" s="19">
        <f ca="1">IF(E14=0,0,IF(C14=0,1,E14/C14))</f>
        <v>5.7057659186139177E-2</v>
      </c>
      <c r="G14" s="18">
        <f>SUMIF($C$6:F$6,G$5,$C14:F14)</f>
        <v>194505</v>
      </c>
      <c r="H14" s="18">
        <f ca="1">SUMIF($C$6:G$6,H$5,$C14:G14)</f>
        <v>205603</v>
      </c>
      <c r="I14" s="18">
        <f ca="1">SUM(H14-G14)</f>
        <v>11098</v>
      </c>
      <c r="J14" s="19">
        <f ca="1">IF(I14=0,0,IF(G14=0,1,I14/G14))</f>
        <v>5.7057659186139177E-2</v>
      </c>
      <c r="K14" s="18">
        <f>+DA14</f>
        <v>187035</v>
      </c>
      <c r="L14" s="18">
        <f ca="1">OFFSET(DA14,0,14,1,1)</f>
        <v>188799</v>
      </c>
      <c r="M14" s="18">
        <f ca="1">SUM(L14-K14)</f>
        <v>1764</v>
      </c>
      <c r="N14" s="19">
        <f ca="1">IF(M14=0,0,IF(K14=0,1,M14/K14))</f>
        <v>9.4313898468201141E-3</v>
      </c>
      <c r="O14" s="18">
        <f>SUMIF($C$6:N$6,O$5,$C14:N14)</f>
        <v>381540</v>
      </c>
      <c r="P14" s="18">
        <f ca="1">SUMIF($C$6:O$6,P$5,$C14:O14)</f>
        <v>394402</v>
      </c>
      <c r="Q14" s="18">
        <f ca="1">SUM(P14-O14)</f>
        <v>12862</v>
      </c>
      <c r="R14" s="19">
        <f ca="1">IF(Q14=0,0,IF(O14=0,1,Q14/O14))</f>
        <v>3.3710751166325943E-2</v>
      </c>
      <c r="S14" s="18">
        <f>+DB14</f>
        <v>233018</v>
      </c>
      <c r="T14" s="18">
        <f ca="1">OFFSET(DB14,0,14,1,1)</f>
        <v>251246</v>
      </c>
      <c r="U14" s="18">
        <f ca="1">SUM(T14-S14)</f>
        <v>18228</v>
      </c>
      <c r="V14" s="19">
        <f ca="1">IF(U14=0,0,IF(S14=0,1,U14/S14))</f>
        <v>7.8225716468255671E-2</v>
      </c>
      <c r="W14" s="18">
        <f>SUMIF($C$6:V$6,W$5,$C14:V14)</f>
        <v>614558</v>
      </c>
      <c r="X14" s="18">
        <f ca="1">SUMIF($C$6:W$6,X$5,$C14:W14)</f>
        <v>645648</v>
      </c>
      <c r="Y14" s="18">
        <f ca="1">SUM(X14-W14)</f>
        <v>31090</v>
      </c>
      <c r="Z14" s="19">
        <f ca="1">IF(Y14=0,0,IF(W14=0,1,Y14/W14))</f>
        <v>5.0589203948203425E-2</v>
      </c>
      <c r="AA14" s="18">
        <f>+DC14</f>
        <v>239234</v>
      </c>
      <c r="AB14" s="18">
        <f ca="1">OFFSET(DC14,0,14,1,1)</f>
        <v>261506</v>
      </c>
      <c r="AC14" s="18">
        <f ca="1">SUM(AB14-AA14)</f>
        <v>22272</v>
      </c>
      <c r="AD14" s="19">
        <f ca="1">IF(AC14=0,0,IF(AA14=0,1,AC14/AA14))</f>
        <v>9.3097135022613839E-2</v>
      </c>
      <c r="AE14" s="18">
        <f>SUMIF($C$6:AD$6,AE$5,$C14:AD14)</f>
        <v>853792</v>
      </c>
      <c r="AF14" s="18">
        <f ca="1">SUMIF($C$6:AE$6,AF$5,$C14:AE14)</f>
        <v>907154</v>
      </c>
      <c r="AG14" s="18">
        <f ca="1">SUM(AF14-AE14)</f>
        <v>53362</v>
      </c>
      <c r="AH14" s="19">
        <f ca="1">IF(AG14=0,0,IF(AE14=0,1,AG14/AE14))</f>
        <v>6.25E-2</v>
      </c>
      <c r="AI14" s="18">
        <f>+DD14</f>
        <v>283931</v>
      </c>
      <c r="AJ14" s="18">
        <f ca="1">OFFSET(DD14,0,14,1,1)</f>
        <v>284783</v>
      </c>
      <c r="AK14" s="18">
        <f ca="1">SUM(AJ14-AI14)</f>
        <v>852</v>
      </c>
      <c r="AL14" s="19">
        <f ca="1">IF(AK14=0,0,IF(AI14=0,1,AK14/AI14))</f>
        <v>3.0007290503678711E-3</v>
      </c>
      <c r="AM14" s="18">
        <f>SUMIF($C$6:AL$6,AM$5,$C14:AL14)</f>
        <v>1137723</v>
      </c>
      <c r="AN14" s="18">
        <f ca="1">SUMIF($C$6:AM$6,AN$5,$C14:AM14)</f>
        <v>1191937</v>
      </c>
      <c r="AO14" s="18">
        <f ca="1">SUM(AN14-AM14)</f>
        <v>54214</v>
      </c>
      <c r="AP14" s="19">
        <f ca="1">IF(AO14=0,0,IF(AM14=0,1,AO14/AM14))</f>
        <v>4.7651317587848713E-2</v>
      </c>
      <c r="AQ14" s="18">
        <f>+DE14</f>
        <v>268791</v>
      </c>
      <c r="AR14" s="18">
        <f ca="1">OFFSET(DE14,0,14,1,1)</f>
        <v>289394</v>
      </c>
      <c r="AS14" s="18">
        <f ca="1">SUM(AR14-AQ14)</f>
        <v>20603</v>
      </c>
      <c r="AT14" s="19">
        <f ca="1">IF(AS14=0,0,IF(AQ14=0,1,AS14/AQ14))</f>
        <v>7.6650631903597957E-2</v>
      </c>
      <c r="AU14" s="18">
        <f>SUMIF($C$6:AT$6,AU$5,$C14:AT14)</f>
        <v>1406514</v>
      </c>
      <c r="AV14" s="18">
        <f ca="1">SUMIF($C$6:AU$6,AV$5,$C14:AU14)</f>
        <v>1481331</v>
      </c>
      <c r="AW14" s="18">
        <f ca="1">SUM(AV14-AU14)</f>
        <v>74817</v>
      </c>
      <c r="AX14" s="19">
        <f ca="1">IF(AW14=0,0,IF(AU14=0,1,AW14/AU14))</f>
        <v>5.3193213860651227E-2</v>
      </c>
      <c r="AY14" s="18">
        <f>+DF14</f>
        <v>331405</v>
      </c>
      <c r="AZ14" s="18">
        <f ca="1">OFFSET(DF14,0,14,1,1)</f>
        <v>351548</v>
      </c>
      <c r="BA14" s="18">
        <f ca="1">SUM(AZ14-AY14)</f>
        <v>20143</v>
      </c>
      <c r="BB14" s="19">
        <f ca="1">IF(BA14=0,0,IF(AY14=0,1,BA14/AY14))</f>
        <v>6.0780615862766105E-2</v>
      </c>
      <c r="BC14" s="18">
        <f>SUMIF($C$6:BB$6,BC$5,$C14:BB14)</f>
        <v>1737919</v>
      </c>
      <c r="BD14" s="18">
        <f ca="1">SUMIF($C$6:BC$6,BD$5,$C14:BC14)</f>
        <v>1832879</v>
      </c>
      <c r="BE14" s="18">
        <f ca="1">SUM(BD14-BC14)</f>
        <v>94960</v>
      </c>
      <c r="BF14" s="19">
        <f ca="1">IF(BE14=0,0,IF(BC14=0,1,BE14/BC14))</f>
        <v>5.4640060900421714E-2</v>
      </c>
      <c r="BG14" s="18">
        <f>+DG14</f>
        <v>346918</v>
      </c>
      <c r="BH14" s="18">
        <f ca="1">OFFSET(DG14,0,14,1,1)</f>
        <v>359238</v>
      </c>
      <c r="BI14" s="18">
        <f ca="1">SUM(BH14-BG14)</f>
        <v>12320</v>
      </c>
      <c r="BJ14" s="19">
        <f ca="1">IF(BI14=0,0,IF(BG14=0,1,BI14/BG14))</f>
        <v>3.5512714820216881E-2</v>
      </c>
      <c r="BK14" s="18">
        <f>SUMIF($C$6:BJ$6,BK$5,$C14:BJ14)</f>
        <v>2084837</v>
      </c>
      <c r="BL14" s="18">
        <f ca="1">SUMIF($C$6:BK$6,BL$5,$C14:BK14)</f>
        <v>2192117</v>
      </c>
      <c r="BM14" s="18">
        <f ca="1">SUM(BL14-BK14)</f>
        <v>107280</v>
      </c>
      <c r="BN14" s="19">
        <f ca="1">IF(BM14=0,0,IF(BK14=0,1,BM14/BK14))</f>
        <v>5.1457260207872363E-2</v>
      </c>
      <c r="BO14" s="18">
        <f>+DH14</f>
        <v>273357</v>
      </c>
      <c r="BP14" s="18">
        <f ca="1">OFFSET(DH14,0,14,1,1)</f>
        <v>289550</v>
      </c>
      <c r="BQ14" s="18">
        <f ca="1">SUM(BP14-BO14)</f>
        <v>16193</v>
      </c>
      <c r="BR14" s="19">
        <f ca="1">IF(BQ14=0,0,IF(BO14=0,1,BQ14/BO14))</f>
        <v>5.9237553821559354E-2</v>
      </c>
      <c r="BS14" s="18">
        <f>SUMIF($C$6:BR$6,BS$5,$C14:BR14)</f>
        <v>2358194</v>
      </c>
      <c r="BT14" s="18">
        <f ca="1">SUMIF($C$6:BS$6,BT$5,$C14:BS14)</f>
        <v>2481667</v>
      </c>
      <c r="BU14" s="18">
        <f ca="1">SUM(BT14-BS14)</f>
        <v>123473</v>
      </c>
      <c r="BV14" s="19">
        <f ca="1">IF(BU14=0,0,IF(BS14=0,1,BU14/BS14))</f>
        <v>5.2359135847177968E-2</v>
      </c>
      <c r="BW14" s="18">
        <f>+DI14</f>
        <v>271890</v>
      </c>
      <c r="BX14" s="18">
        <f ca="1">OFFSET(DI14,0,14,1,1)</f>
        <v>292649</v>
      </c>
      <c r="BY14" s="18">
        <f ca="1">SUM(BX14-BW14)</f>
        <v>20759</v>
      </c>
      <c r="BZ14" s="19">
        <f ca="1">IF(BY14=0,0,IF(BW14=0,1,BY14/BW14))</f>
        <v>7.6350730074662546E-2</v>
      </c>
      <c r="CA14" s="18">
        <f>SUMIF($C$6:BZ$6,CA$5,$C14:BZ14)</f>
        <v>2630084</v>
      </c>
      <c r="CB14" s="18">
        <f ca="1">SUMIF($C$6:CA$6,CB$5,$C14:CA14)</f>
        <v>2774316</v>
      </c>
      <c r="CC14" s="18">
        <f ca="1">SUM(CB14-CA14)</f>
        <v>144232</v>
      </c>
      <c r="CD14" s="19">
        <f ca="1">IF(CC14=0,0,IF(CA14=0,1,CC14/CA14))</f>
        <v>5.4839313116995504E-2</v>
      </c>
      <c r="CE14" s="18">
        <f>+DJ14</f>
        <v>255345</v>
      </c>
      <c r="CF14" s="18">
        <f ca="1">OFFSET(DJ14,0,14,1,1)</f>
        <v>284587</v>
      </c>
      <c r="CG14" s="18">
        <f ca="1">SUM(CF14-CE14)</f>
        <v>29242</v>
      </c>
      <c r="CH14" s="19">
        <f ca="1">IF(CG14=0,0,IF(CE14=0,1,CG14/CE14))</f>
        <v>0.11451957156004622</v>
      </c>
      <c r="CI14" s="18">
        <f>SUMIF($C$6:CH$6,CI$5,$C14:CH14)</f>
        <v>2885429</v>
      </c>
      <c r="CJ14" s="18">
        <f ca="1">SUMIF($C$6:CI$6,CJ$5,$C14:CI14)</f>
        <v>3058903</v>
      </c>
      <c r="CK14" s="18">
        <f ca="1">SUM(CJ14-CI14)</f>
        <v>173474</v>
      </c>
      <c r="CL14" s="19">
        <f ca="1">IF(CK14=0,0,IF(CI14=0,1,CK14/CI14))</f>
        <v>6.0120696090598662E-2</v>
      </c>
      <c r="CM14" s="18">
        <f>+DK14</f>
        <v>244955</v>
      </c>
      <c r="CN14" s="18">
        <f ca="1">OFFSET(DK14,0,14,1,1)</f>
        <v>251344</v>
      </c>
      <c r="CO14" s="18">
        <f ca="1">SUM(CN14-CM14)</f>
        <v>6389</v>
      </c>
      <c r="CP14" s="19">
        <f ca="1">IF(CO14=0,0,IF(CM14=0,1,CO14/CM14))</f>
        <v>2.6082341654589617E-2</v>
      </c>
      <c r="CQ14" s="18">
        <f>SUMIF($C$6:CP$6,CQ$5,$C14:CP14)</f>
        <v>3130384</v>
      </c>
      <c r="CR14" s="18">
        <f ca="1">SUMIF($C$6:CQ$6,CR$5,$C14:CQ14)</f>
        <v>3310247</v>
      </c>
      <c r="CS14" s="18">
        <f ca="1">SUM(CR14-CQ14)</f>
        <v>179863</v>
      </c>
      <c r="CT14" s="19">
        <f ca="1">IF(CS14=0,0,IF(CQ14=0,1,CS14/CQ14))</f>
        <v>5.7457168194061818E-2</v>
      </c>
      <c r="CW14" t="s">
        <v>10</v>
      </c>
      <c r="CX14" t="s">
        <v>6</v>
      </c>
      <c r="CZ14" s="70">
        <f>SUMIF(BWB!$A$93:$A$98,'2009-2010'!CZ$7,BWB!D$93:D$98)</f>
        <v>194505</v>
      </c>
      <c r="DA14" s="70">
        <f>SUMIF(BWB!$A$93:$A$98,'2009-2010'!DA$7,BWB!E$93:E$98)</f>
        <v>187035</v>
      </c>
      <c r="DB14" s="70">
        <f>SUMIF(BWB!$A$93:$A$98,'2009-2010'!DB$7,BWB!F$93:F$98)</f>
        <v>233018</v>
      </c>
      <c r="DC14" s="70">
        <f>SUMIF(BWB!$A$93:$A$98,'2009-2010'!DC$7,BWB!G$93:G$98)</f>
        <v>239234</v>
      </c>
      <c r="DD14" s="70">
        <f>SUMIF(BWB!$A$93:$A$98,'2009-2010'!DD$7,BWB!H$93:H$98)</f>
        <v>283931</v>
      </c>
      <c r="DE14" s="70">
        <f>SUMIF(BWB!$A$93:$A$98,'2009-2010'!DE$7,BWB!I$93:I$98)</f>
        <v>268791</v>
      </c>
      <c r="DF14" s="70">
        <f>SUMIF(BWB!$A$93:$A$98,'2009-2010'!DF$7,BWB!J$93:J$98)</f>
        <v>331405</v>
      </c>
      <c r="DG14" s="70">
        <f>SUMIF(BWB!$A$93:$A$98,'2009-2010'!DG$7,BWB!K$93:K$98)</f>
        <v>346918</v>
      </c>
      <c r="DH14" s="70">
        <f>SUMIF(BWB!$A$93:$A$98,'2009-2010'!DH$7,BWB!L$93:L$98)</f>
        <v>273357</v>
      </c>
      <c r="DI14" s="70">
        <f>SUMIF(BWB!$A$93:$A$98,'2009-2010'!DI$7,BWB!M$93:M$98)</f>
        <v>271890</v>
      </c>
      <c r="DJ14" s="70">
        <f>SUMIF(BWB!$A$93:$A$98,'2009-2010'!DJ$7,BWB!N$93:N$98)</f>
        <v>255345</v>
      </c>
      <c r="DK14" s="70">
        <f>SUMIF(BWB!$A$93:$A$98,'2009-2010'!DK$7,BWB!O$93:O$98)</f>
        <v>244955</v>
      </c>
      <c r="DN14" s="70">
        <f>SUMIF(BWB!$A$93:$A$98,'2009-2010'!DN$7,BWB!D$93:D$98)</f>
        <v>205603</v>
      </c>
      <c r="DO14" s="70">
        <f>SUMIF(BWB!$A$93:$A$98,'2009-2010'!DO$7,BWB!E$93:E$98)</f>
        <v>188799</v>
      </c>
      <c r="DP14" s="70">
        <f>SUMIF(BWB!$A$93:$A$98,'2009-2010'!DP$7,BWB!F$93:F$98)</f>
        <v>251246</v>
      </c>
      <c r="DQ14" s="70">
        <f>SUMIF(BWB!$A$93:$A$98,'2009-2010'!DQ$7,BWB!G$93:G$98)</f>
        <v>261506</v>
      </c>
      <c r="DR14" s="70">
        <f>SUMIF(BWB!$A$93:$A$98,'2009-2010'!DR$7,BWB!H$93:H$98)</f>
        <v>284783</v>
      </c>
      <c r="DS14" s="70">
        <f>SUMIF(BWB!$A$93:$A$98,'2009-2010'!DS$7,BWB!I$93:I$98)</f>
        <v>289394</v>
      </c>
      <c r="DT14" s="70">
        <f>SUMIF(BWB!$A$93:$A$98,'2009-2010'!DT$7,BWB!J$93:J$98)</f>
        <v>351548</v>
      </c>
      <c r="DU14" s="70">
        <f>SUMIF(BWB!$A$93:$A$98,'2009-2010'!DU$7,BWB!K$93:K$98)</f>
        <v>359238</v>
      </c>
      <c r="DV14" s="70">
        <f>SUMIF(BWB!$A$93:$A$98,'2009-2010'!DV$7,BWB!L$93:L$98)</f>
        <v>289550</v>
      </c>
      <c r="DW14" s="70">
        <f>SUMIF(BWB!$A$93:$A$98,'2009-2010'!DW$7,BWB!M$93:M$98)</f>
        <v>292649</v>
      </c>
      <c r="DX14" s="70">
        <f>SUMIF(BWB!$A$93:$A$98,'2009-2010'!DX$7,BWB!N$93:N$98)</f>
        <v>284587</v>
      </c>
      <c r="DY14" s="70">
        <f>SUMIF(BWB!$A$93:$A$98,'2009-2010'!DY$7,BWB!O$93:O$98)</f>
        <v>251344</v>
      </c>
    </row>
    <row r="15" spans="1:130">
      <c r="A15" s="84" t="str">
        <f>+CW16</f>
        <v>Blue Water Bridge</v>
      </c>
      <c r="B15" s="26" t="s">
        <v>7</v>
      </c>
      <c r="C15" s="18">
        <f>+CZ15</f>
        <v>92677</v>
      </c>
      <c r="D15" s="18">
        <f ca="1">OFFSET(CZ15,0,14,1,1)</f>
        <v>111425</v>
      </c>
      <c r="E15" s="18">
        <f ca="1">SUM(D15-C15)</f>
        <v>18748</v>
      </c>
      <c r="F15" s="19">
        <f ca="1">IF(E15=0,0,IF(C15=0,1,E15/C15))</f>
        <v>0.20229398879981009</v>
      </c>
      <c r="G15" s="18">
        <f>SUMIF($C$6:F$6,G$5,$C15:F15)</f>
        <v>92677</v>
      </c>
      <c r="H15" s="18">
        <f ca="1">SUMIF($C$6:G$6,H$5,$C15:G15)</f>
        <v>111425</v>
      </c>
      <c r="I15" s="18">
        <f ca="1">SUM(H15-G15)</f>
        <v>18748</v>
      </c>
      <c r="J15" s="19">
        <f ca="1">IF(I15=0,0,IF(G15=0,1,I15/G15))</f>
        <v>0.20229398879981009</v>
      </c>
      <c r="K15" s="18">
        <f>+DA15</f>
        <v>97001</v>
      </c>
      <c r="L15" s="18">
        <f ca="1">OFFSET(DA15,0,14,1,1)</f>
        <v>110733</v>
      </c>
      <c r="M15" s="18">
        <f ca="1">SUM(L15-K15)</f>
        <v>13732</v>
      </c>
      <c r="N15" s="19">
        <f ca="1">IF(M15=0,0,IF(K15=0,1,M15/K15))</f>
        <v>0.14156555087060957</v>
      </c>
      <c r="O15" s="18">
        <f>SUMIF($C$6:N$6,O$5,$C15:N15)</f>
        <v>189678</v>
      </c>
      <c r="P15" s="18">
        <f ca="1">SUMIF($C$6:O$6,P$5,$C15:O15)</f>
        <v>222158</v>
      </c>
      <c r="Q15" s="18">
        <f ca="1">SUM(P15-O15)</f>
        <v>32480</v>
      </c>
      <c r="R15" s="19">
        <f ca="1">IF(Q15=0,0,IF(O15=0,1,Q15/O15))</f>
        <v>0.17123757104144918</v>
      </c>
      <c r="S15" s="18">
        <f>+DB15</f>
        <v>108740</v>
      </c>
      <c r="T15" s="18">
        <f ca="1">OFFSET(DB15,0,14,1,1)</f>
        <v>130258</v>
      </c>
      <c r="U15" s="18">
        <f ca="1">SUM(T15-S15)</f>
        <v>21518</v>
      </c>
      <c r="V15" s="19">
        <f ca="1">IF(U15=0,0,IF(S15=0,1,U15/S15))</f>
        <v>0.19788486297590582</v>
      </c>
      <c r="W15" s="18">
        <f>SUMIF($C$6:V$6,W$5,$C15:V15)</f>
        <v>298418</v>
      </c>
      <c r="X15" s="18">
        <f ca="1">SUMIF($C$6:W$6,X$5,$C15:W15)</f>
        <v>352416</v>
      </c>
      <c r="Y15" s="18">
        <f ca="1">SUM(X15-W15)</f>
        <v>53998</v>
      </c>
      <c r="Z15" s="19">
        <f ca="1">IF(Y15=0,0,IF(W15=0,1,Y15/W15))</f>
        <v>0.18094752997473343</v>
      </c>
      <c r="AA15" s="18">
        <f>+DC15</f>
        <v>107384</v>
      </c>
      <c r="AB15" s="18">
        <f ca="1">OFFSET(DC15,0,14,1,1)</f>
        <v>124808</v>
      </c>
      <c r="AC15" s="18">
        <f ca="1">SUM(AB15-AA15)</f>
        <v>17424</v>
      </c>
      <c r="AD15" s="19">
        <f ca="1">IF(AC15=0,0,IF(AA15=0,1,AC15/AA15))</f>
        <v>0.16225880950607166</v>
      </c>
      <c r="AE15" s="18">
        <f>SUMIF($C$6:AD$6,AE$5,$C15:AD15)</f>
        <v>405802</v>
      </c>
      <c r="AF15" s="18">
        <f ca="1">SUMIF($C$6:AE$6,AF$5,$C15:AE15)</f>
        <v>477224</v>
      </c>
      <c r="AG15" s="18">
        <f ca="1">SUM(AF15-AE15)</f>
        <v>71422</v>
      </c>
      <c r="AH15" s="19">
        <f ca="1">IF(AG15=0,0,IF(AE15=0,1,AG15/AE15))</f>
        <v>0.17600208968906017</v>
      </c>
      <c r="AI15" s="18">
        <f>+DD15</f>
        <v>105757</v>
      </c>
      <c r="AJ15" s="18">
        <f ca="1">OFFSET(DD15,0,14,1,1)</f>
        <v>126250</v>
      </c>
      <c r="AK15" s="18">
        <f ca="1">SUM(AJ15-AI15)</f>
        <v>20493</v>
      </c>
      <c r="AL15" s="19">
        <f ca="1">IF(AK15=0,0,IF(AI15=0,1,AK15/AI15))</f>
        <v>0.1937744073678338</v>
      </c>
      <c r="AM15" s="18">
        <f>SUMIF($C$6:AL$6,AM$5,$C15:AL15)</f>
        <v>511559</v>
      </c>
      <c r="AN15" s="18">
        <f ca="1">SUMIF($C$6:AM$6,AN$5,$C15:AM15)</f>
        <v>603474</v>
      </c>
      <c r="AO15" s="18">
        <f ca="1">SUM(AN15-AM15)</f>
        <v>91915</v>
      </c>
      <c r="AP15" s="19">
        <f ca="1">IF(AO15=0,0,IF(AM15=0,1,AO15/AM15))</f>
        <v>0.17967624457784928</v>
      </c>
      <c r="AQ15" s="18">
        <f>+DE15</f>
        <v>110065</v>
      </c>
      <c r="AR15" s="18">
        <f ca="1">OFFSET(DE15,0,14,1,1)</f>
        <v>134335</v>
      </c>
      <c r="AS15" s="18">
        <f ca="1">SUM(AR15-AQ15)</f>
        <v>24270</v>
      </c>
      <c r="AT15" s="19">
        <f ca="1">IF(AS15=0,0,IF(AQ15=0,1,AS15/AQ15))</f>
        <v>0.22050606459819197</v>
      </c>
      <c r="AU15" s="18">
        <f>SUMIF($C$6:AT$6,AU$5,$C15:AT15)</f>
        <v>621624</v>
      </c>
      <c r="AV15" s="18">
        <f ca="1">SUMIF($C$6:AU$6,AV$5,$C15:AU15)</f>
        <v>737809</v>
      </c>
      <c r="AW15" s="18">
        <f ca="1">SUM(AV15-AU15)</f>
        <v>116185</v>
      </c>
      <c r="AX15" s="19">
        <f ca="1">IF(AW15=0,0,IF(AU15=0,1,AW15/AU15))</f>
        <v>0.18690558923078904</v>
      </c>
      <c r="AY15" s="18">
        <f>+DF15</f>
        <v>109157</v>
      </c>
      <c r="AZ15" s="18">
        <f ca="1">OFFSET(DF15,0,14,1,1)</f>
        <v>113433</v>
      </c>
      <c r="BA15" s="18">
        <f ca="1">SUM(AZ15-AY15)</f>
        <v>4276</v>
      </c>
      <c r="BB15" s="19">
        <f ca="1">IF(BA15=0,0,IF(AY15=0,1,BA15/AY15))</f>
        <v>3.9172934397244334E-2</v>
      </c>
      <c r="BC15" s="18">
        <f>SUMIF($C$6:BB$6,BC$5,$C15:BB15)</f>
        <v>730781</v>
      </c>
      <c r="BD15" s="18">
        <f ca="1">SUMIF($C$6:BC$6,BD$5,$C15:BC15)</f>
        <v>851242</v>
      </c>
      <c r="BE15" s="18">
        <f ca="1">SUM(BD15-BC15)</f>
        <v>120461</v>
      </c>
      <c r="BF15" s="19">
        <f ca="1">IF(BE15=0,0,IF(BC15=0,1,BE15/BC15))</f>
        <v>0.16483871365019068</v>
      </c>
      <c r="BG15" s="18">
        <f>+DG15</f>
        <v>115795</v>
      </c>
      <c r="BH15" s="18">
        <f ca="1">OFFSET(DG15,0,14,1,1)</f>
        <v>121655</v>
      </c>
      <c r="BI15" s="18">
        <f ca="1">SUM(BH15-BG15)</f>
        <v>5860</v>
      </c>
      <c r="BJ15" s="19">
        <f ca="1">IF(BI15=0,0,IF(BG15=0,1,BI15/BG15))</f>
        <v>5.060667559048318E-2</v>
      </c>
      <c r="BK15" s="18">
        <f>SUMIF($C$6:BJ$6,BK$5,$C15:BJ15)</f>
        <v>846576</v>
      </c>
      <c r="BL15" s="18">
        <f ca="1">SUMIF($C$6:BK$6,BL$5,$C15:BK15)</f>
        <v>972897</v>
      </c>
      <c r="BM15" s="18">
        <f ca="1">SUM(BL15-BK15)</f>
        <v>126321</v>
      </c>
      <c r="BN15" s="19">
        <f ca="1">IF(BM15=0,0,IF(BK15=0,1,BM15/BK15))</f>
        <v>0.14921401031921527</v>
      </c>
      <c r="BO15" s="18">
        <f>+DH15</f>
        <v>127406</v>
      </c>
      <c r="BP15" s="18">
        <f ca="1">OFFSET(DH15,0,14,1,1)</f>
        <v>123261</v>
      </c>
      <c r="BQ15" s="18">
        <f ca="1">SUM(BP15-BO15)</f>
        <v>-4145</v>
      </c>
      <c r="BR15" s="19">
        <f ca="1">IF(BQ15=0,0,IF(BO15=0,1,BQ15/BO15))</f>
        <v>-3.2533789617443451E-2</v>
      </c>
      <c r="BS15" s="18">
        <f>SUMIF($C$6:BR$6,BS$5,$C15:BR15)</f>
        <v>973982</v>
      </c>
      <c r="BT15" s="18">
        <f ca="1">SUMIF($C$6:BS$6,BT$5,$C15:BS15)</f>
        <v>1096158</v>
      </c>
      <c r="BU15" s="18">
        <f ca="1">SUM(BT15-BS15)</f>
        <v>122176</v>
      </c>
      <c r="BV15" s="19">
        <f ca="1">IF(BU15=0,0,IF(BS15=0,1,BU15/BS15))</f>
        <v>0.12543968985053111</v>
      </c>
      <c r="BW15" s="18">
        <f>+DI15</f>
        <v>131091</v>
      </c>
      <c r="BX15" s="18">
        <f ca="1">OFFSET(DI15,0,14,1,1)</f>
        <v>123478</v>
      </c>
      <c r="BY15" s="18">
        <f ca="1">SUM(BX15-BW15)</f>
        <v>-7613</v>
      </c>
      <c r="BZ15" s="19">
        <f ca="1">IF(BY15=0,0,IF(BW15=0,1,BY15/BW15))</f>
        <v>-5.8074162223188473E-2</v>
      </c>
      <c r="CA15" s="18">
        <f>SUMIF($C$6:BZ$6,CA$5,$C15:BZ15)</f>
        <v>1105073</v>
      </c>
      <c r="CB15" s="18">
        <f ca="1">SUMIF($C$6:CA$6,CB$5,$C15:CA15)</f>
        <v>1219636</v>
      </c>
      <c r="CC15" s="18">
        <f ca="1">SUM(CB15-CA15)</f>
        <v>114563</v>
      </c>
      <c r="CD15" s="19">
        <f ca="1">IF(CC15=0,0,IF(CA15=0,1,CC15/CA15))</f>
        <v>0.10367007428468526</v>
      </c>
      <c r="CE15" s="18">
        <f>+DJ15</f>
        <v>123422</v>
      </c>
      <c r="CF15" s="18">
        <f ca="1">OFFSET(DJ15,0,14,1,1)</f>
        <v>119721</v>
      </c>
      <c r="CG15" s="18">
        <f ca="1">SUM(CF15-CE15)</f>
        <v>-3701</v>
      </c>
      <c r="CH15" s="19">
        <f ca="1">IF(CG15=0,0,IF(CE15=0,1,CG15/CE15))</f>
        <v>-2.9986550209849135E-2</v>
      </c>
      <c r="CI15" s="18">
        <f>SUMIF($C$6:CH$6,CI$5,$C15:CH15)</f>
        <v>1228495</v>
      </c>
      <c r="CJ15" s="18">
        <f ca="1">SUMIF($C$6:CI$6,CJ$5,$C15:CI15)</f>
        <v>1339357</v>
      </c>
      <c r="CK15" s="18">
        <f ca="1">SUM(CJ15-CI15)</f>
        <v>110862</v>
      </c>
      <c r="CL15" s="19">
        <f ca="1">IF(CK15=0,0,IF(CI15=0,1,CK15/CI15))</f>
        <v>9.0242125527576419E-2</v>
      </c>
      <c r="CM15" s="18">
        <f>+DK15</f>
        <v>115687</v>
      </c>
      <c r="CN15" s="18">
        <f ca="1">OFFSET(DK15,0,14,1,1)</f>
        <v>90608</v>
      </c>
      <c r="CO15" s="18">
        <f ca="1">SUM(CN15-CM15)</f>
        <v>-25079</v>
      </c>
      <c r="CP15" s="19">
        <f ca="1">IF(CO15=0,0,IF(CM15=0,1,CO15/CM15))</f>
        <v>-0.21678321678321677</v>
      </c>
      <c r="CQ15" s="18">
        <f>SUMIF($C$6:CP$6,CQ$5,$C15:CP15)</f>
        <v>1344182</v>
      </c>
      <c r="CR15" s="18">
        <f ca="1">SUMIF($C$6:CQ$6,CR$5,$C15:CQ15)</f>
        <v>1429965</v>
      </c>
      <c r="CS15" s="18">
        <f ca="1">SUM(CR15-CQ15)</f>
        <v>85783</v>
      </c>
      <c r="CT15" s="19">
        <f ca="1">IF(CS15=0,0,IF(CQ15=0,1,CS15/CQ15))</f>
        <v>6.3817994884621282E-2</v>
      </c>
      <c r="CW15" t="s">
        <v>10</v>
      </c>
      <c r="CX15" t="s">
        <v>7</v>
      </c>
      <c r="CY15" s="7"/>
      <c r="CZ15" s="70">
        <f>SUMIF(BWB!$A$111:$A$116,'2009-2010'!CZ$7,BWB!D$111:D$116)</f>
        <v>92677</v>
      </c>
      <c r="DA15" s="70">
        <f>SUMIF(BWB!$A$111:$A$116,'2009-2010'!DA$7,BWB!E$111:E$116)</f>
        <v>97001</v>
      </c>
      <c r="DB15" s="70">
        <f>SUMIF(BWB!$A$111:$A$116,'2009-2010'!DB$7,BWB!F$111:F$116)</f>
        <v>108740</v>
      </c>
      <c r="DC15" s="70">
        <f>SUMIF(BWB!$A$111:$A$116,'2009-2010'!DC$7,BWB!G$111:G$116)</f>
        <v>107384</v>
      </c>
      <c r="DD15" s="70">
        <f>SUMIF(BWB!$A$111:$A$116,'2009-2010'!DD$7,BWB!H$111:H$116)</f>
        <v>105757</v>
      </c>
      <c r="DE15" s="70">
        <f>SUMIF(BWB!$A$111:$A$116,'2009-2010'!DE$7,BWB!I$111:I$116)</f>
        <v>110065</v>
      </c>
      <c r="DF15" s="70">
        <f>SUMIF(BWB!$A$111:$A$116,'2009-2010'!DF$7,BWB!J$111:J$116)</f>
        <v>109157</v>
      </c>
      <c r="DG15" s="70">
        <f>SUMIF(BWB!$A$111:$A$116,'2009-2010'!DG$7,BWB!K$111:K$116)</f>
        <v>115795</v>
      </c>
      <c r="DH15" s="70">
        <f>SUMIF(BWB!$A$111:$A$116,'2009-2010'!DH$7,BWB!L$111:L$116)</f>
        <v>127406</v>
      </c>
      <c r="DI15" s="70">
        <f>SUMIF(BWB!$A$111:$A$116,'2009-2010'!DI$7,BWB!M$111:M$116)</f>
        <v>131091</v>
      </c>
      <c r="DJ15" s="70">
        <f>SUMIF(BWB!$A$111:$A$116,'2009-2010'!DJ$7,BWB!N$111:N$116)</f>
        <v>123422</v>
      </c>
      <c r="DK15" s="70">
        <f>SUMIF(BWB!$A$111:$A$116,'2009-2010'!DK$7,BWB!O$111:O$116)</f>
        <v>115687</v>
      </c>
      <c r="DN15" s="70">
        <f>SUMIF(BWB!$A$111:$A$116,'2009-2010'!DN$7,BWB!D$111:D$116)</f>
        <v>111425</v>
      </c>
      <c r="DO15" s="70">
        <f>SUMIF(BWB!$A$111:$A$116,'2009-2010'!DO$7,BWB!E$111:E$116)</f>
        <v>110733</v>
      </c>
      <c r="DP15" s="70">
        <f>SUMIF(BWB!$A$111:$A$116,'2009-2010'!DP$7,BWB!F$111:F$116)</f>
        <v>130258</v>
      </c>
      <c r="DQ15" s="70">
        <f>SUMIF(BWB!$A$111:$A$116,'2009-2010'!DQ$7,BWB!G$111:G$116)</f>
        <v>124808</v>
      </c>
      <c r="DR15" s="70">
        <f>SUMIF(BWB!$A$111:$A$116,'2009-2010'!DR$7,BWB!H$111:H$116)</f>
        <v>126250</v>
      </c>
      <c r="DS15" s="70">
        <f>SUMIF(BWB!$A$111:$A$116,'2009-2010'!DS$7,BWB!I$111:I$116)</f>
        <v>134335</v>
      </c>
      <c r="DT15" s="70">
        <f>SUMIF(BWB!$A$111:$A$116,'2009-2010'!DT$7,BWB!J$111:J$116)</f>
        <v>113433</v>
      </c>
      <c r="DU15" s="70">
        <f>SUMIF(BWB!$A$111:$A$116,'2009-2010'!DU$7,BWB!K$111:K$116)</f>
        <v>121655</v>
      </c>
      <c r="DV15" s="70">
        <f>SUMIF(BWB!$A$111:$A$116,'2009-2010'!DV$7,BWB!L$111:L$116)</f>
        <v>123261</v>
      </c>
      <c r="DW15" s="70">
        <f>SUMIF(BWB!$A$111:$A$116,'2009-2010'!DW$7,BWB!M$111:M$116)</f>
        <v>123478</v>
      </c>
      <c r="DX15" s="70">
        <f>SUMIF(BWB!$A$111:$A$116,'2009-2010'!DX$7,BWB!N$111:N$116)</f>
        <v>119721</v>
      </c>
      <c r="DY15" s="70">
        <f>SUMIF(BWB!$A$111:$A$116,'2009-2010'!DY$7,BWB!O$111:O$116)</f>
        <v>90608</v>
      </c>
    </row>
    <row r="16" spans="1:130">
      <c r="A16" s="83"/>
      <c r="B16" s="26" t="s">
        <v>8</v>
      </c>
      <c r="C16" s="73">
        <f>+CZ16</f>
        <v>364</v>
      </c>
      <c r="D16" s="73">
        <f ca="1">OFFSET(CZ16,0,14,1,1)</f>
        <v>425</v>
      </c>
      <c r="E16" s="73">
        <f ca="1">SUM(D16-C16)</f>
        <v>61</v>
      </c>
      <c r="F16" s="19">
        <f ca="1">IF(E16=0,0,IF(C16=0,1,E16/C16))</f>
        <v>0.16758241758241757</v>
      </c>
      <c r="G16" s="73">
        <f>SUMIF($C$6:F$6,G$5,$C16:F16)</f>
        <v>364</v>
      </c>
      <c r="H16" s="73">
        <f ca="1">SUMIF($C$6:G$6,H$5,$C16:G16)</f>
        <v>425</v>
      </c>
      <c r="I16" s="73">
        <f ca="1">SUM(H16-G16)</f>
        <v>61</v>
      </c>
      <c r="J16" s="19">
        <f ca="1">IF(I16=0,0,IF(G16=0,1,I16/G16))</f>
        <v>0.16758241758241757</v>
      </c>
      <c r="K16" s="73">
        <f>+DA16</f>
        <v>387</v>
      </c>
      <c r="L16" s="73">
        <f ca="1">OFFSET(DA16,0,14,1,1)</f>
        <v>377</v>
      </c>
      <c r="M16" s="73">
        <f ca="1">SUM(L16-K16)</f>
        <v>-10</v>
      </c>
      <c r="N16" s="19">
        <f ca="1">IF(M16=0,0,IF(K16=0,1,M16/K16))</f>
        <v>-2.5839793281653745E-2</v>
      </c>
      <c r="O16" s="73">
        <f>SUMIF($C$6:N$6,O$5,$C16:N16)</f>
        <v>751</v>
      </c>
      <c r="P16" s="73">
        <f ca="1">SUMIF($C$6:O$6,P$5,$C16:O16)</f>
        <v>802</v>
      </c>
      <c r="Q16" s="73">
        <f ca="1">SUM(P16-O16)</f>
        <v>51</v>
      </c>
      <c r="R16" s="19">
        <f ca="1">IF(Q16=0,0,IF(O16=0,1,Q16/O16))</f>
        <v>6.7909454061251665E-2</v>
      </c>
      <c r="S16" s="73">
        <f>+DB16</f>
        <v>400</v>
      </c>
      <c r="T16" s="73">
        <f ca="1">OFFSET(DB16,0,14,1,1)</f>
        <v>395</v>
      </c>
      <c r="U16" s="73">
        <f ca="1">SUM(T16-S16)</f>
        <v>-5</v>
      </c>
      <c r="V16" s="19">
        <f ca="1">IF(U16=0,0,IF(S16=0,1,U16/S16))</f>
        <v>-1.2500000000000001E-2</v>
      </c>
      <c r="W16" s="73">
        <f>SUMIF($C$6:V$6,W$5,$C16:V16)</f>
        <v>1151</v>
      </c>
      <c r="X16" s="73">
        <f ca="1">SUMIF($C$6:W$6,X$5,$C16:W16)</f>
        <v>1197</v>
      </c>
      <c r="Y16" s="73">
        <f ca="1">SUM(X16-W16)</f>
        <v>46</v>
      </c>
      <c r="Z16" s="19">
        <f ca="1">IF(Y16=0,0,IF(W16=0,1,Y16/W16))</f>
        <v>3.996524761077324E-2</v>
      </c>
      <c r="AA16" s="73">
        <f>+DC16</f>
        <v>523</v>
      </c>
      <c r="AB16" s="73">
        <f ca="1">OFFSET(DC16,0,14,1,1)</f>
        <v>490</v>
      </c>
      <c r="AC16" s="73">
        <f ca="1">SUM(AB16-AA16)</f>
        <v>-33</v>
      </c>
      <c r="AD16" s="19">
        <f ca="1">IF(AC16=0,0,IF(AA16=0,1,AC16/AA16))</f>
        <v>-6.3097514340344163E-2</v>
      </c>
      <c r="AE16" s="73">
        <f>SUMIF($C$6:AD$6,AE$5,$C16:AD16)</f>
        <v>1674</v>
      </c>
      <c r="AF16" s="73">
        <f ca="1">SUMIF($C$6:AE$6,AF$5,$C16:AE16)</f>
        <v>1687</v>
      </c>
      <c r="AG16" s="73">
        <f ca="1">SUM(AF16-AE16)</f>
        <v>13</v>
      </c>
      <c r="AH16" s="19">
        <f ca="1">IF(AG16=0,0,IF(AE16=0,1,AG16/AE16))</f>
        <v>7.7658303464755076E-3</v>
      </c>
      <c r="AI16" s="73">
        <f>+DD16</f>
        <v>675</v>
      </c>
      <c r="AJ16" s="73">
        <f ca="1">OFFSET(DD16,0,14,1,1)</f>
        <v>682</v>
      </c>
      <c r="AK16" s="73">
        <f ca="1">SUM(AJ16-AI16)</f>
        <v>7</v>
      </c>
      <c r="AL16" s="19">
        <f ca="1">IF(AK16=0,0,IF(AI16=0,1,AK16/AI16))</f>
        <v>1.037037037037037E-2</v>
      </c>
      <c r="AM16" s="73">
        <f>SUMIF($C$6:AL$6,AM$5,$C16:AL16)</f>
        <v>2349</v>
      </c>
      <c r="AN16" s="73">
        <f ca="1">SUMIF($C$6:AM$6,AN$5,$C16:AM16)</f>
        <v>2369</v>
      </c>
      <c r="AO16" s="73">
        <f ca="1">SUM(AN16-AM16)</f>
        <v>20</v>
      </c>
      <c r="AP16" s="19">
        <f ca="1">IF(AO16=0,0,IF(AM16=0,1,AO16/AM16))</f>
        <v>8.5142613878246062E-3</v>
      </c>
      <c r="AQ16" s="73">
        <f>+DE16</f>
        <v>593</v>
      </c>
      <c r="AR16" s="73">
        <f ca="1">OFFSET(DE16,0,14,1,1)</f>
        <v>739</v>
      </c>
      <c r="AS16" s="73">
        <f ca="1">SUM(AR16-AQ16)</f>
        <v>146</v>
      </c>
      <c r="AT16" s="19">
        <f ca="1">IF(AS16=0,0,IF(AQ16=0,1,AS16/AQ16))</f>
        <v>0.24620573355817876</v>
      </c>
      <c r="AU16" s="73">
        <f>SUMIF($C$6:AT$6,AU$5,$C16:AT16)</f>
        <v>2942</v>
      </c>
      <c r="AV16" s="73">
        <f ca="1">SUMIF($C$6:AU$6,AV$5,$C16:AU16)</f>
        <v>3108</v>
      </c>
      <c r="AW16" s="73">
        <f ca="1">SUM(AV16-AU16)</f>
        <v>166</v>
      </c>
      <c r="AX16" s="19">
        <f ca="1">IF(AW16=0,0,IF(AU16=0,1,AW16/AU16))</f>
        <v>5.6424201223657378E-2</v>
      </c>
      <c r="AY16" s="73">
        <f>+DF16</f>
        <v>557</v>
      </c>
      <c r="AZ16" s="73">
        <f ca="1">OFFSET(DF16,0,14,1,1)</f>
        <v>704</v>
      </c>
      <c r="BA16" s="73">
        <f ca="1">SUM(AZ16-AY16)</f>
        <v>147</v>
      </c>
      <c r="BB16" s="19">
        <f ca="1">IF(BA16=0,0,IF(AY16=0,1,BA16/AY16))</f>
        <v>0.26391382405745062</v>
      </c>
      <c r="BC16" s="73">
        <f>SUMIF($C$6:BB$6,BC$5,$C16:BB16)</f>
        <v>3499</v>
      </c>
      <c r="BD16" s="73">
        <f ca="1">SUMIF($C$6:BC$6,BD$5,$C16:BC16)</f>
        <v>3812</v>
      </c>
      <c r="BE16" s="73">
        <f ca="1">SUM(BD16-BC16)</f>
        <v>313</v>
      </c>
      <c r="BF16" s="19">
        <f ca="1">IF(BE16=0,0,IF(BC16=0,1,BE16/BC16))</f>
        <v>8.9454129751357525E-2</v>
      </c>
      <c r="BG16" s="73">
        <f>+DG16</f>
        <v>603</v>
      </c>
      <c r="BH16" s="73">
        <f ca="1">OFFSET(DG16,0,14,1,1)</f>
        <v>556</v>
      </c>
      <c r="BI16" s="73">
        <f ca="1">SUM(BH16-BG16)</f>
        <v>-47</v>
      </c>
      <c r="BJ16" s="19">
        <f ca="1">IF(BI16=0,0,IF(BG16=0,1,BI16/BG16))</f>
        <v>-7.7943615257048099E-2</v>
      </c>
      <c r="BK16" s="73">
        <f>SUMIF($C$6:BJ$6,BK$5,$C16:BJ16)</f>
        <v>4102</v>
      </c>
      <c r="BL16" s="73">
        <f ca="1">SUMIF($C$6:BK$6,BL$5,$C16:BK16)</f>
        <v>4368</v>
      </c>
      <c r="BM16" s="73">
        <f ca="1">SUM(BL16-BK16)</f>
        <v>266</v>
      </c>
      <c r="BN16" s="19">
        <f ca="1">IF(BM16=0,0,IF(BK16=0,1,BM16/BK16))</f>
        <v>6.4846416382252553E-2</v>
      </c>
      <c r="BO16" s="73">
        <f>+DH16</f>
        <v>560</v>
      </c>
      <c r="BP16" s="73">
        <f ca="1">OFFSET(DH16,0,14,1,1)</f>
        <v>652</v>
      </c>
      <c r="BQ16" s="73">
        <f ca="1">SUM(BP16-BO16)</f>
        <v>92</v>
      </c>
      <c r="BR16" s="19">
        <f ca="1">IF(BQ16=0,0,IF(BO16=0,1,BQ16/BO16))</f>
        <v>0.16428571428571428</v>
      </c>
      <c r="BS16" s="73">
        <f>SUMIF($C$6:BR$6,BS$5,$C16:BR16)</f>
        <v>4662</v>
      </c>
      <c r="BT16" s="73">
        <f ca="1">SUMIF($C$6:BS$6,BT$5,$C16:BS16)</f>
        <v>5020</v>
      </c>
      <c r="BU16" s="73">
        <f ca="1">SUM(BT16-BS16)</f>
        <v>358</v>
      </c>
      <c r="BV16" s="19">
        <f ca="1">IF(BU16=0,0,IF(BS16=0,1,BU16/BS16))</f>
        <v>7.6791076791076787E-2</v>
      </c>
      <c r="BW16" s="73">
        <f>+DI16</f>
        <v>689</v>
      </c>
      <c r="BX16" s="73">
        <f ca="1">OFFSET(DI16,0,14,1,1)</f>
        <v>694</v>
      </c>
      <c r="BY16" s="73">
        <f ca="1">SUM(BX16-BW16)</f>
        <v>5</v>
      </c>
      <c r="BZ16" s="19">
        <f ca="1">IF(BY16=0,0,IF(BW16=0,1,BY16/BW16))</f>
        <v>7.2568940493468797E-3</v>
      </c>
      <c r="CA16" s="73">
        <f>SUMIF($C$6:BZ$6,CA$5,$C16:BZ16)</f>
        <v>5351</v>
      </c>
      <c r="CB16" s="73">
        <f ca="1">SUMIF($C$6:CA$6,CB$5,$C16:CA16)</f>
        <v>5714</v>
      </c>
      <c r="CC16" s="73">
        <f ca="1">SUM(CB16-CA16)</f>
        <v>363</v>
      </c>
      <c r="CD16" s="19">
        <f ca="1">IF(CC16=0,0,IF(CA16=0,1,CC16/CA16))</f>
        <v>6.7837787329471128E-2</v>
      </c>
      <c r="CE16" s="73">
        <f>+DJ16</f>
        <v>575</v>
      </c>
      <c r="CF16" s="73">
        <f ca="1">OFFSET(DJ16,0,14,1,1)</f>
        <v>722</v>
      </c>
      <c r="CG16" s="73">
        <f ca="1">SUM(CF16-CE16)</f>
        <v>147</v>
      </c>
      <c r="CH16" s="19">
        <f ca="1">IF(CG16=0,0,IF(CE16=0,1,CG16/CE16))</f>
        <v>0.25565217391304346</v>
      </c>
      <c r="CI16" s="73">
        <f>SUMIF($C$6:CH$6,CI$5,$C16:CH16)</f>
        <v>5926</v>
      </c>
      <c r="CJ16" s="73">
        <f ca="1">SUMIF($C$6:CI$6,CJ$5,$C16:CI16)</f>
        <v>6436</v>
      </c>
      <c r="CK16" s="73">
        <f ca="1">SUM(CJ16-CI16)</f>
        <v>510</v>
      </c>
      <c r="CL16" s="19">
        <f ca="1">IF(CK16=0,0,IF(CI16=0,1,CK16/CI16))</f>
        <v>8.6061424232197092E-2</v>
      </c>
      <c r="CM16" s="73">
        <f>+DK16</f>
        <v>381</v>
      </c>
      <c r="CN16" s="73">
        <f ca="1">OFFSET(DK16,0,14,1,1)</f>
        <v>379</v>
      </c>
      <c r="CO16" s="73">
        <f ca="1">SUM(CN16-CM16)</f>
        <v>-2</v>
      </c>
      <c r="CP16" s="19">
        <f ca="1">IF(CO16=0,0,IF(CM16=0,1,CO16/CM16))</f>
        <v>-5.2493438320209973E-3</v>
      </c>
      <c r="CQ16" s="73">
        <f>SUMIF($C$6:CP$6,CQ$5,$C16:CP16)</f>
        <v>6307</v>
      </c>
      <c r="CR16" s="73">
        <f ca="1">SUMIF($C$6:CQ$6,CR$5,$C16:CQ16)</f>
        <v>6815</v>
      </c>
      <c r="CS16" s="73">
        <f ca="1">SUM(CR16-CQ16)</f>
        <v>508</v>
      </c>
      <c r="CT16" s="19">
        <f ca="1">IF(CS16=0,0,IF(CQ16=0,1,CS16/CQ16))</f>
        <v>8.0545425717456792E-2</v>
      </c>
      <c r="CW16" t="s">
        <v>10</v>
      </c>
      <c r="CX16" t="s">
        <v>8</v>
      </c>
      <c r="CY16" s="7"/>
      <c r="CZ16" s="70">
        <f>SUMIF(BWB!$A$129:$A$134,'2009-2010'!CZ$7,BWB!D$129:D$134)</f>
        <v>364</v>
      </c>
      <c r="DA16" s="70">
        <f>SUMIF(BWB!$A$129:$A$134,'2009-2010'!DA$7,BWB!E$129:E$134)</f>
        <v>387</v>
      </c>
      <c r="DB16" s="70">
        <f>SUMIF(BWB!$A$129:$A$134,'2009-2010'!DB$7,BWB!F$129:F$134)</f>
        <v>400</v>
      </c>
      <c r="DC16" s="70">
        <f>SUMIF(BWB!$A$129:$A$134,'2009-2010'!DC$7,BWB!G$129:G$134)</f>
        <v>523</v>
      </c>
      <c r="DD16" s="70">
        <f>SUMIF(BWB!$A$129:$A$134,'2009-2010'!DD$7,BWB!H$129:H$134)</f>
        <v>675</v>
      </c>
      <c r="DE16" s="70">
        <f>SUMIF(BWB!$A$129:$A$134,'2009-2010'!DE$7,BWB!I$129:I$134)</f>
        <v>593</v>
      </c>
      <c r="DF16" s="70">
        <f>SUMIF(BWB!$A$129:$A$134,'2009-2010'!DF$7,BWB!J$129:J$134)</f>
        <v>557</v>
      </c>
      <c r="DG16" s="70">
        <f>SUMIF(BWB!$A$129:$A$134,'2009-2010'!DG$7,BWB!K$129:K$134)</f>
        <v>603</v>
      </c>
      <c r="DH16" s="70">
        <f>SUMIF(BWB!$A$129:$A$134,'2009-2010'!DH$7,BWB!L$129:L$134)</f>
        <v>560</v>
      </c>
      <c r="DI16" s="70">
        <f>SUMIF(BWB!$A$129:$A$134,'2009-2010'!DI$7,BWB!M$129:M$134)</f>
        <v>689</v>
      </c>
      <c r="DJ16" s="70">
        <f>SUMIF(BWB!$A$129:$A$134,'2009-2010'!DJ$7,BWB!N$129:N$134)</f>
        <v>575</v>
      </c>
      <c r="DK16" s="70">
        <f>SUMIF(BWB!$A$129:$A$134,'2009-2010'!DK$7,BWB!O$129:O$134)</f>
        <v>381</v>
      </c>
      <c r="DN16" s="70">
        <f>SUMIF(BWB!$A$129:$A$134,'2009-2010'!DN$7,BWB!D$129:D$134)</f>
        <v>425</v>
      </c>
      <c r="DO16" s="70">
        <f>SUMIF(BWB!$A$129:$A$134,'2009-2010'!DO$7,BWB!E$129:E$134)</f>
        <v>377</v>
      </c>
      <c r="DP16" s="70">
        <f>SUMIF(BWB!$A$129:$A$134,'2009-2010'!DP$7,BWB!F$129:F$134)</f>
        <v>395</v>
      </c>
      <c r="DQ16" s="70">
        <f>SUMIF(BWB!$A$129:$A$134,'2009-2010'!DQ$7,BWB!G$129:G$134)</f>
        <v>490</v>
      </c>
      <c r="DR16" s="70">
        <f>SUMIF(BWB!$A$129:$A$134,'2009-2010'!DR$7,BWB!H$129:H$134)</f>
        <v>682</v>
      </c>
      <c r="DS16" s="70">
        <f>SUMIF(BWB!$A$129:$A$134,'2009-2010'!DS$7,BWB!I$129:I$134)</f>
        <v>739</v>
      </c>
      <c r="DT16" s="70">
        <f>SUMIF(BWB!$A$129:$A$134,'2009-2010'!DT$7,BWB!J$129:J$134)</f>
        <v>704</v>
      </c>
      <c r="DU16" s="70">
        <f>SUMIF(BWB!$A$129:$A$134,'2009-2010'!DU$7,BWB!K$129:K$134)</f>
        <v>556</v>
      </c>
      <c r="DV16" s="70">
        <f>SUMIF(BWB!$A$129:$A$134,'2009-2010'!DV$7,BWB!L$129:L$134)</f>
        <v>652</v>
      </c>
      <c r="DW16" s="70">
        <f>SUMIF(BWB!$A$129:$A$134,'2009-2010'!DW$7,BWB!M$129:M$134)</f>
        <v>694</v>
      </c>
      <c r="DX16" s="70">
        <f>SUMIF(BWB!$A$129:$A$134,'2009-2010'!DX$7,BWB!N$129:N$134)</f>
        <v>722</v>
      </c>
      <c r="DY16" s="70">
        <f>SUMIF(BWB!$A$129:$A$134,'2009-2010'!DY$7,BWB!O$129:O$134)</f>
        <v>379</v>
      </c>
    </row>
    <row r="17" spans="1:130" s="7" customFormat="1">
      <c r="A17" s="75"/>
      <c r="B17" s="24" t="s">
        <v>9</v>
      </c>
      <c r="C17" s="12">
        <f>+SUM(C14:C16)</f>
        <v>287546</v>
      </c>
      <c r="D17" s="12">
        <f ca="1">+SUM(D14:D16)</f>
        <v>317453</v>
      </c>
      <c r="E17" s="12">
        <f ca="1">SUM(E14:E16)</f>
        <v>29907</v>
      </c>
      <c r="F17" s="13">
        <f ca="1">IF(E17=0,0,IF(C17=0,1,E17/C17))</f>
        <v>0.10400770659303207</v>
      </c>
      <c r="G17" s="12">
        <f>SUM(G14:G16)</f>
        <v>287546</v>
      </c>
      <c r="H17" s="12">
        <f ca="1">SUM(H14:H16)</f>
        <v>317453</v>
      </c>
      <c r="I17" s="12">
        <f ca="1">SUM(I14:I16)</f>
        <v>29907</v>
      </c>
      <c r="J17" s="13">
        <f ca="1">IF(I17=0,0,IF(G17=0,1,I17/G17))</f>
        <v>0.10400770659303207</v>
      </c>
      <c r="K17" s="12">
        <f>+SUM(K14:K16)</f>
        <v>284423</v>
      </c>
      <c r="L17" s="12">
        <f ca="1">+SUM(L14:L16)</f>
        <v>299909</v>
      </c>
      <c r="M17" s="12">
        <f ca="1">SUM(M14:M16)</f>
        <v>15486</v>
      </c>
      <c r="N17" s="13">
        <f ca="1">IF(M17=0,0,IF(K17=0,1,M17/K17))</f>
        <v>5.4447073548904275E-2</v>
      </c>
      <c r="O17" s="12">
        <f>SUM(O14:O16)</f>
        <v>571969</v>
      </c>
      <c r="P17" s="12">
        <f ca="1">SUM(P14:P16)</f>
        <v>617362</v>
      </c>
      <c r="Q17" s="12">
        <f ca="1">SUM(Q14:Q16)</f>
        <v>45393</v>
      </c>
      <c r="R17" s="13">
        <f ca="1">IF(Q17=0,0,IF(O17=0,1,Q17/O17))</f>
        <v>7.9362692733347437E-2</v>
      </c>
      <c r="S17" s="12">
        <f>+SUM(S14:S16)</f>
        <v>342158</v>
      </c>
      <c r="T17" s="12">
        <f ca="1">+SUM(T14:T16)</f>
        <v>381899</v>
      </c>
      <c r="U17" s="12">
        <f ca="1">SUM(U14:U16)</f>
        <v>39741</v>
      </c>
      <c r="V17" s="13">
        <f ca="1">IF(U17=0,0,IF(S17=0,1,U17/S17))</f>
        <v>0.11614809532438231</v>
      </c>
      <c r="W17" s="12">
        <f>SUM(W14:W16)</f>
        <v>914127</v>
      </c>
      <c r="X17" s="12">
        <f ca="1">SUM(X14:X16)</f>
        <v>999261</v>
      </c>
      <c r="Y17" s="12">
        <f ca="1">SUM(Y14:Y16)</f>
        <v>85134</v>
      </c>
      <c r="Z17" s="13">
        <f ca="1">IF(Y17=0,0,IF(W17=0,1,Y17/W17))</f>
        <v>9.3131479542776882E-2</v>
      </c>
      <c r="AA17" s="12">
        <f>+SUM(AA14:AA16)</f>
        <v>347141</v>
      </c>
      <c r="AB17" s="12">
        <f ca="1">+SUM(AB14:AB16)</f>
        <v>386804</v>
      </c>
      <c r="AC17" s="12">
        <f ca="1">SUM(AC14:AC16)</f>
        <v>39663</v>
      </c>
      <c r="AD17" s="13">
        <f ca="1">IF(AC17=0,0,IF(AA17=0,1,AC17/AA17))</f>
        <v>0.11425616680253844</v>
      </c>
      <c r="AE17" s="12">
        <f>SUM(AE14:AE16)</f>
        <v>1261268</v>
      </c>
      <c r="AF17" s="12">
        <f ca="1">SUM(AF14:AF16)</f>
        <v>1386065</v>
      </c>
      <c r="AG17" s="12">
        <f ca="1">SUM(AG14:AG16)</f>
        <v>124797</v>
      </c>
      <c r="AH17" s="13">
        <f ca="1">IF(AG17=0,0,IF(AE17=0,1,AG17/AE17))</f>
        <v>9.8945664204594108E-2</v>
      </c>
      <c r="AI17" s="12">
        <f>+SUM(AI14:AI16)</f>
        <v>390363</v>
      </c>
      <c r="AJ17" s="12">
        <f ca="1">+SUM(AJ14:AJ16)</f>
        <v>411715</v>
      </c>
      <c r="AK17" s="12">
        <f ca="1">SUM(AK14:AK16)</f>
        <v>21352</v>
      </c>
      <c r="AL17" s="13">
        <f ca="1">IF(AK17=0,0,IF(AI17=0,1,AK17/AI17))</f>
        <v>5.4697806913052725E-2</v>
      </c>
      <c r="AM17" s="12">
        <f>SUM(AM14:AM16)</f>
        <v>1651631</v>
      </c>
      <c r="AN17" s="12">
        <f ca="1">SUM(AN14:AN16)</f>
        <v>1797780</v>
      </c>
      <c r="AO17" s="12">
        <f ca="1">SUM(AO14:AO16)</f>
        <v>146149</v>
      </c>
      <c r="AP17" s="13">
        <f ca="1">IF(AO17=0,0,IF(AM17=0,1,AO17/AM17))</f>
        <v>8.8487682781444518E-2</v>
      </c>
      <c r="AQ17" s="12">
        <f>+SUM(AQ14:AQ16)</f>
        <v>379449</v>
      </c>
      <c r="AR17" s="12">
        <f ca="1">+SUM(AR14:AR16)</f>
        <v>424468</v>
      </c>
      <c r="AS17" s="12">
        <f ca="1">SUM(AS14:AS16)</f>
        <v>45019</v>
      </c>
      <c r="AT17" s="13">
        <f ca="1">IF(AS17=0,0,IF(AQ17=0,1,AS17/AQ17))</f>
        <v>0.11864308510498117</v>
      </c>
      <c r="AU17" s="12">
        <f>SUM(AU14:AU16)</f>
        <v>2031080</v>
      </c>
      <c r="AV17" s="12">
        <f ca="1">SUM(AV14:AV16)</f>
        <v>2222248</v>
      </c>
      <c r="AW17" s="12">
        <f ca="1">SUM(AW14:AW16)</f>
        <v>191168</v>
      </c>
      <c r="AX17" s="13">
        <f ca="1">IF(AW17=0,0,IF(AU17=0,1,AW17/AU17))</f>
        <v>9.4121354156409404E-2</v>
      </c>
      <c r="AY17" s="12">
        <f>+SUM(AY14:AY16)</f>
        <v>441119</v>
      </c>
      <c r="AZ17" s="12">
        <f ca="1">+SUM(AZ14:AZ16)</f>
        <v>465685</v>
      </c>
      <c r="BA17" s="12">
        <f ca="1">SUM(BA14:BA16)</f>
        <v>24566</v>
      </c>
      <c r="BB17" s="13">
        <f ca="1">IF(BA17=0,0,IF(AY17=0,1,BA17/AY17))</f>
        <v>5.5690187908478211E-2</v>
      </c>
      <c r="BC17" s="12">
        <f>SUM(BC14:BC16)</f>
        <v>2472199</v>
      </c>
      <c r="BD17" s="12">
        <f ca="1">SUM(BD14:BD16)</f>
        <v>2687933</v>
      </c>
      <c r="BE17" s="12">
        <f ca="1">SUM(BE14:BE16)</f>
        <v>215734</v>
      </c>
      <c r="BF17" s="13">
        <f ca="1">IF(BE17=0,0,IF(BC17=0,1,BE17/BC17))</f>
        <v>8.7264010704639877E-2</v>
      </c>
      <c r="BG17" s="12">
        <f>+SUM(BG14:BG16)</f>
        <v>463316</v>
      </c>
      <c r="BH17" s="12">
        <f ca="1">+SUM(BH14:BH16)</f>
        <v>481449</v>
      </c>
      <c r="BI17" s="12">
        <f ca="1">SUM(BI14:BI16)</f>
        <v>18133</v>
      </c>
      <c r="BJ17" s="13">
        <f ca="1">IF(BI17=0,0,IF(BG17=0,1,BI17/BG17))</f>
        <v>3.9137435357293943E-2</v>
      </c>
      <c r="BK17" s="12">
        <f>SUM(BK14:BK16)</f>
        <v>2935515</v>
      </c>
      <c r="BL17" s="12">
        <f ca="1">SUM(BL14:BL16)</f>
        <v>3169382</v>
      </c>
      <c r="BM17" s="12">
        <f ca="1">SUM(BM14:BM16)</f>
        <v>233867</v>
      </c>
      <c r="BN17" s="13">
        <f ca="1">IF(BM17=0,0,IF(BK17=0,1,BM17/BK17))</f>
        <v>7.966813318957662E-2</v>
      </c>
      <c r="BO17" s="12">
        <f>+SUM(BO14:BO16)</f>
        <v>401323</v>
      </c>
      <c r="BP17" s="12">
        <f ca="1">+SUM(BP14:BP16)</f>
        <v>413463</v>
      </c>
      <c r="BQ17" s="12">
        <f ca="1">SUM(BQ14:BQ16)</f>
        <v>12140</v>
      </c>
      <c r="BR17" s="13">
        <f ca="1">IF(BQ17=0,0,IF(BO17=0,1,BQ17/BO17))</f>
        <v>3.0249948296010944E-2</v>
      </c>
      <c r="BS17" s="12">
        <f>SUM(BS14:BS16)</f>
        <v>3336838</v>
      </c>
      <c r="BT17" s="12">
        <f ca="1">SUM(BT14:BT16)</f>
        <v>3582845</v>
      </c>
      <c r="BU17" s="12">
        <f ca="1">SUM(BU14:BU16)</f>
        <v>246007</v>
      </c>
      <c r="BV17" s="13">
        <f ca="1">IF(BU17=0,0,IF(BS17=0,1,BU17/BS17))</f>
        <v>7.3724585970310813E-2</v>
      </c>
      <c r="BW17" s="12">
        <f>+SUM(BW14:BW16)</f>
        <v>403670</v>
      </c>
      <c r="BX17" s="12">
        <f ca="1">+SUM(BX14:BX16)</f>
        <v>416821</v>
      </c>
      <c r="BY17" s="12">
        <f ca="1">SUM(BY14:BY16)</f>
        <v>13151</v>
      </c>
      <c r="BZ17" s="13">
        <f ca="1">IF(BY17=0,0,IF(BW17=0,1,BY17/BW17))</f>
        <v>3.2578591423687665E-2</v>
      </c>
      <c r="CA17" s="12">
        <f>SUM(CA14:CA16)</f>
        <v>3740508</v>
      </c>
      <c r="CB17" s="12">
        <f ca="1">SUM(CB14:CB16)</f>
        <v>3999666</v>
      </c>
      <c r="CC17" s="12">
        <f ca="1">SUM(CC14:CC16)</f>
        <v>259158</v>
      </c>
      <c r="CD17" s="13">
        <f ca="1">IF(CC17=0,0,IF(CA17=0,1,CC17/CA17))</f>
        <v>6.928417209641044E-2</v>
      </c>
      <c r="CE17" s="12">
        <f>+SUM(CE14:CE16)</f>
        <v>379342</v>
      </c>
      <c r="CF17" s="12">
        <f ca="1">+SUM(CF14:CF16)</f>
        <v>405030</v>
      </c>
      <c r="CG17" s="12">
        <f ca="1">SUM(CG14:CG16)</f>
        <v>25688</v>
      </c>
      <c r="CH17" s="13">
        <f ca="1">IF(CG17=0,0,IF(CE17=0,1,CG17/CE17))</f>
        <v>6.7717257777941811E-2</v>
      </c>
      <c r="CI17" s="12">
        <f>SUM(CI14:CI16)</f>
        <v>4119850</v>
      </c>
      <c r="CJ17" s="12">
        <f ca="1">SUM(CJ14:CJ16)</f>
        <v>4404696</v>
      </c>
      <c r="CK17" s="12">
        <f ca="1">SUM(CK14:CK16)</f>
        <v>284846</v>
      </c>
      <c r="CL17" s="13">
        <f ca="1">IF(CK17=0,0,IF(CI17=0,1,CK17/CI17))</f>
        <v>6.9139895869995263E-2</v>
      </c>
      <c r="CM17" s="12">
        <f>+SUM(CM14:CM16)</f>
        <v>361023</v>
      </c>
      <c r="CN17" s="12">
        <f ca="1">+SUM(CN14:CN16)</f>
        <v>342331</v>
      </c>
      <c r="CO17" s="12">
        <f ca="1">SUM(CO14:CO16)</f>
        <v>-18692</v>
      </c>
      <c r="CP17" s="13">
        <f ca="1">IF(CO17=0,0,IF(CM17=0,1,CO17/CM17))</f>
        <v>-5.1775094661558961E-2</v>
      </c>
      <c r="CQ17" s="12">
        <f>SUM(CQ14:CQ16)</f>
        <v>4480873</v>
      </c>
      <c r="CR17" s="12">
        <f ca="1">SUM(CR14:CR16)</f>
        <v>4747027</v>
      </c>
      <c r="CS17" s="12">
        <f ca="1">SUM(CS14:CS16)</f>
        <v>266154</v>
      </c>
      <c r="CT17" s="13">
        <f ca="1">IF(CS17=0,0,IF(CQ17=0,1,CS17/CQ17))</f>
        <v>5.9397800383987676E-2</v>
      </c>
      <c r="CW17"/>
      <c r="CX17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/>
      <c r="DM17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</row>
    <row r="19" spans="1:130" ht="15.1" customHeight="1">
      <c r="A19" s="82"/>
      <c r="B19" s="28" t="s">
        <v>6</v>
      </c>
      <c r="C19" s="18">
        <f>+CZ19</f>
        <v>339431</v>
      </c>
      <c r="D19" s="18">
        <f ca="1">OFFSET(CZ19,0,14,1,1)</f>
        <v>290557</v>
      </c>
      <c r="E19" s="18">
        <f ca="1">SUM(D19-C19)</f>
        <v>-48874</v>
      </c>
      <c r="F19" s="19">
        <f ca="1">IF(E19=0,0,IF(C19=0,1,E19/C19))</f>
        <v>-0.14398802702169219</v>
      </c>
      <c r="G19" s="18">
        <f>SUMIF($C$6:F$6,G$5,$C19:F19)</f>
        <v>339431</v>
      </c>
      <c r="H19" s="18">
        <f ca="1">SUMIF($C$6:G$6,H$5,$C19:G19)</f>
        <v>290557</v>
      </c>
      <c r="I19" s="18">
        <f ca="1">SUM(H19-G19)</f>
        <v>-48874</v>
      </c>
      <c r="J19" s="19">
        <f ca="1">IF(I19=0,0,IF(G19=0,1,I19/G19))</f>
        <v>-0.14398802702169219</v>
      </c>
      <c r="K19" s="18">
        <f>+DA19</f>
        <v>323410</v>
      </c>
      <c r="L19" s="18">
        <f ca="1">OFFSET(DA19,0,14,1,1)</f>
        <v>260065</v>
      </c>
      <c r="M19" s="18">
        <f ca="1">SUM(L19-K19)</f>
        <v>-63345</v>
      </c>
      <c r="N19" s="19">
        <f ca="1">IF(M19=0,0,IF(K19=0,1,M19/K19))</f>
        <v>-0.1958659286973192</v>
      </c>
      <c r="O19" s="18">
        <f>SUMIF($C$6:N$6,O$5,$C19:N19)</f>
        <v>662841</v>
      </c>
      <c r="P19" s="18">
        <f ca="1">SUMIF($C$6:O$6,P$5,$C19:O19)</f>
        <v>550622</v>
      </c>
      <c r="Q19" s="18">
        <f ca="1">SUM(P19-O19)</f>
        <v>-112219</v>
      </c>
      <c r="R19" s="19">
        <f ca="1">IF(Q19=0,0,IF(O19=0,1,Q19/O19))</f>
        <v>-0.16930002821189397</v>
      </c>
      <c r="S19" s="18">
        <f>+DB19</f>
        <v>358180</v>
      </c>
      <c r="T19" s="18">
        <f ca="1">OFFSET(DB19,0,14,1,1)</f>
        <v>308051</v>
      </c>
      <c r="U19" s="18">
        <f ca="1">SUM(T19-S19)</f>
        <v>-50129</v>
      </c>
      <c r="V19" s="19">
        <f ca="1">IF(U19=0,0,IF(S19=0,1,U19/S19))</f>
        <v>-0.13995477134401699</v>
      </c>
      <c r="W19" s="18">
        <f>SUMIF($C$6:V$6,W$5,$C19:V19)</f>
        <v>1021021</v>
      </c>
      <c r="X19" s="18">
        <f ca="1">SUMIF($C$6:W$6,X$5,$C19:W19)</f>
        <v>858673</v>
      </c>
      <c r="Y19" s="18">
        <f ca="1">SUM(X19-W19)</f>
        <v>-162348</v>
      </c>
      <c r="Z19" s="19">
        <f ca="1">IF(Y19=0,0,IF(W19=0,1,Y19/W19))</f>
        <v>-0.15900554445011414</v>
      </c>
      <c r="AA19" s="18">
        <f>+DC19</f>
        <v>352225</v>
      </c>
      <c r="AB19" s="18">
        <f ca="1">OFFSET(DC19,0,14,1,1)</f>
        <v>282707</v>
      </c>
      <c r="AC19" s="18">
        <f ca="1">SUM(AB19-AA19)</f>
        <v>-69518</v>
      </c>
      <c r="AD19" s="19">
        <f ca="1">IF(AC19=0,0,IF(AA19=0,1,AC19/AA19))</f>
        <v>-0.1973681595571013</v>
      </c>
      <c r="AE19" s="18">
        <f>SUMIF($C$6:AD$6,AE$5,$C19:AD19)</f>
        <v>1373246</v>
      </c>
      <c r="AF19" s="18">
        <f ca="1">SUMIF($C$6:AE$6,AF$5,$C19:AE19)</f>
        <v>1141380</v>
      </c>
      <c r="AG19" s="18">
        <f ca="1">SUM(AF19-AE19)</f>
        <v>-231866</v>
      </c>
      <c r="AH19" s="19">
        <f ca="1">IF(AG19=0,0,IF(AE19=0,1,AG19/AE19))</f>
        <v>-0.16884520326292593</v>
      </c>
      <c r="AI19" s="18">
        <f>+DD19</f>
        <v>354979</v>
      </c>
      <c r="AJ19" s="18">
        <f ca="1">OFFSET(DD19,0,14,1,1)</f>
        <v>271265</v>
      </c>
      <c r="AK19" s="18">
        <f ca="1">SUM(AJ19-AI19)</f>
        <v>-83714</v>
      </c>
      <c r="AL19" s="19">
        <f ca="1">IF(AK19=0,0,IF(AI19=0,1,AK19/AI19))</f>
        <v>-0.23582803489783902</v>
      </c>
      <c r="AM19" s="18">
        <f>SUMIF($C$6:AL$6,AM$5,$C19:AL19)</f>
        <v>1728225</v>
      </c>
      <c r="AN19" s="18">
        <f ca="1">SUMIF($C$6:AM$6,AN$5,$C19:AM19)</f>
        <v>1412645</v>
      </c>
      <c r="AO19" s="18">
        <f ca="1">SUM(AN19-AM19)</f>
        <v>-315580</v>
      </c>
      <c r="AP19" s="19">
        <f ca="1">IF(AO19=0,0,IF(AM19=0,1,AO19/AM19))</f>
        <v>-0.1826035383124304</v>
      </c>
      <c r="AQ19" s="18">
        <f>+DE19</f>
        <v>306865</v>
      </c>
      <c r="AR19" s="18">
        <f ca="1">OFFSET(DE19,0,14,1,1)</f>
        <v>273088</v>
      </c>
      <c r="AS19" s="18">
        <f ca="1">SUM(AR19-AQ19)</f>
        <v>-33777</v>
      </c>
      <c r="AT19" s="19">
        <f ca="1">IF(AS19=0,0,IF(AQ19=0,1,AS19/AQ19))</f>
        <v>-0.11007120394961954</v>
      </c>
      <c r="AU19" s="18">
        <f>SUMIF($C$6:AT$6,AU$5,$C19:AT19)</f>
        <v>2035090</v>
      </c>
      <c r="AV19" s="18">
        <f ca="1">SUMIF($C$6:AU$6,AV$5,$C19:AU19)</f>
        <v>1685733</v>
      </c>
      <c r="AW19" s="18">
        <f ca="1">SUM(AV19-AU19)</f>
        <v>-349357</v>
      </c>
      <c r="AX19" s="19">
        <f ca="1">IF(AW19=0,0,IF(AU19=0,1,AW19/AU19))</f>
        <v>-0.17166660933914471</v>
      </c>
      <c r="AY19" s="18">
        <f>+DF19</f>
        <v>318243</v>
      </c>
      <c r="AZ19" s="18">
        <f ca="1">OFFSET(DF19,0,14,1,1)</f>
        <v>299888</v>
      </c>
      <c r="BA19" s="18">
        <f ca="1">SUM(AZ19-AY19)</f>
        <v>-18355</v>
      </c>
      <c r="BB19" s="19">
        <f ca="1">IF(BA19=0,0,IF(AY19=0,1,BA19/AY19))</f>
        <v>-5.7676052576176064E-2</v>
      </c>
      <c r="BC19" s="18">
        <f>SUMIF($C$6:BB$6,BC$5,$C19:BB19)</f>
        <v>2353333</v>
      </c>
      <c r="BD19" s="18">
        <f ca="1">SUMIF($C$6:BC$6,BD$5,$C19:BC19)</f>
        <v>1985621</v>
      </c>
      <c r="BE19" s="18">
        <f ca="1">SUM(BD19-BC19)</f>
        <v>-367712</v>
      </c>
      <c r="BF19" s="19">
        <f ca="1">IF(BE19=0,0,IF(BC19=0,1,BE19/BC19))</f>
        <v>-0.15625158020560626</v>
      </c>
      <c r="BG19" s="18">
        <f>+DG19</f>
        <v>323389</v>
      </c>
      <c r="BH19" s="18">
        <f ca="1">OFFSET(DG19,0,14,1,1)</f>
        <v>310273</v>
      </c>
      <c r="BI19" s="18">
        <f ca="1">SUM(BH19-BG19)</f>
        <v>-13116</v>
      </c>
      <c r="BJ19" s="19">
        <f ca="1">IF(BI19=0,0,IF(BG19=0,1,BI19/BG19))</f>
        <v>-4.0557965793518024E-2</v>
      </c>
      <c r="BK19" s="18">
        <f>SUMIF($C$6:BJ$6,BK$5,$C19:BJ19)</f>
        <v>2676722</v>
      </c>
      <c r="BL19" s="18">
        <f ca="1">SUMIF($C$6:BK$6,BL$5,$C19:BK19)</f>
        <v>2295894</v>
      </c>
      <c r="BM19" s="18">
        <f ca="1">SUM(BL19-BK19)</f>
        <v>-380828</v>
      </c>
      <c r="BN19" s="19">
        <f ca="1">IF(BM19=0,0,IF(BK19=0,1,BM19/BK19))</f>
        <v>-0.14227402023818686</v>
      </c>
      <c r="BO19" s="18">
        <f>+DH19</f>
        <v>306258</v>
      </c>
      <c r="BP19" s="18">
        <f ca="1">OFFSET(DH19,0,14,1,1)</f>
        <v>298920</v>
      </c>
      <c r="BQ19" s="18">
        <f ca="1">SUM(BP19-BO19)</f>
        <v>-7338</v>
      </c>
      <c r="BR19" s="19">
        <f ca="1">IF(BQ19=0,0,IF(BO19=0,1,BQ19/BO19))</f>
        <v>-2.3960190427678624E-2</v>
      </c>
      <c r="BS19" s="18">
        <f>SUMIF($C$6:BR$6,BS$5,$C19:BR19)</f>
        <v>2982980</v>
      </c>
      <c r="BT19" s="18">
        <f ca="1">SUMIF($C$6:BS$6,BT$5,$C19:BS19)</f>
        <v>2594814</v>
      </c>
      <c r="BU19" s="18">
        <f ca="1">SUM(BT19-BS19)</f>
        <v>-388166</v>
      </c>
      <c r="BV19" s="19">
        <f ca="1">IF(BU19=0,0,IF(BS19=0,1,BU19/BS19))</f>
        <v>-0.13012692005980597</v>
      </c>
      <c r="BW19" s="18">
        <f>+DI19</f>
        <v>307649</v>
      </c>
      <c r="BX19" s="18">
        <f ca="1">OFFSET(DI19,0,14,1,1)</f>
        <v>306727</v>
      </c>
      <c r="BY19" s="18">
        <f ca="1">SUM(BX19-BW19)</f>
        <v>-922</v>
      </c>
      <c r="BZ19" s="19">
        <f ca="1">IF(BY19=0,0,IF(BW19=0,1,BY19/BW19))</f>
        <v>-2.9969218167457071E-3</v>
      </c>
      <c r="CA19" s="18">
        <f>SUMIF($C$6:BZ$6,CA$5,$C19:BZ19)</f>
        <v>3290629</v>
      </c>
      <c r="CB19" s="18">
        <f ca="1">SUMIF($C$6:CA$6,CB$5,$C19:CA19)</f>
        <v>2901541</v>
      </c>
      <c r="CC19" s="18">
        <f ca="1">SUM(CB19-CA19)</f>
        <v>-389088</v>
      </c>
      <c r="CD19" s="19">
        <f ca="1">IF(CC19=0,0,IF(CA19=0,1,CC19/CA19))</f>
        <v>-0.11824122379034525</v>
      </c>
      <c r="CE19" s="18">
        <f>+DJ19</f>
        <v>298454</v>
      </c>
      <c r="CF19" s="18">
        <f ca="1">OFFSET(DJ19,0,14,1,1)</f>
        <v>296126</v>
      </c>
      <c r="CG19" s="18">
        <f ca="1">SUM(CF19-CE19)</f>
        <v>-2328</v>
      </c>
      <c r="CH19" s="19">
        <f ca="1">IF(CG19=0,0,IF(CE19=0,1,CG19/CE19))</f>
        <v>-7.8001970152854379E-3</v>
      </c>
      <c r="CI19" s="18">
        <f>SUMIF($C$6:CH$6,CI$5,$C19:CH19)</f>
        <v>3589083</v>
      </c>
      <c r="CJ19" s="18">
        <f ca="1">SUMIF($C$6:CI$6,CJ$5,$C19:CI19)</f>
        <v>3197667</v>
      </c>
      <c r="CK19" s="18">
        <f ca="1">SUM(CJ19-CI19)</f>
        <v>-391416</v>
      </c>
      <c r="CL19" s="19">
        <f ca="1">IF(CK19=0,0,IF(CI19=0,1,CK19/CI19))</f>
        <v>-0.10905738318116355</v>
      </c>
      <c r="CM19" s="18">
        <f>+DK19</f>
        <v>302396</v>
      </c>
      <c r="CN19" s="18">
        <f ca="1">OFFSET(DK19,0,14,1,1)</f>
        <v>306850</v>
      </c>
      <c r="CO19" s="18">
        <f ca="1">SUM(CN19-CM19)</f>
        <v>4454</v>
      </c>
      <c r="CP19" s="19">
        <f ca="1">IF(CO19=0,0,IF(CM19=0,1,CO19/CM19))</f>
        <v>1.472903080728581E-2</v>
      </c>
      <c r="CQ19" s="18">
        <f>SUMIF($C$6:CP$6,CQ$5,$C19:CP19)</f>
        <v>3891479</v>
      </c>
      <c r="CR19" s="18">
        <f ca="1">SUMIF($C$6:CQ$6,CR$5,$C19:CQ19)</f>
        <v>3504517</v>
      </c>
      <c r="CS19" s="18">
        <f ca="1">SUM(CR19-CQ19)</f>
        <v>-386962</v>
      </c>
      <c r="CT19" s="19">
        <f ca="1">IF(CS19=0,0,IF(CQ19=0,1,CS19/CQ19))</f>
        <v>-9.9438285546446487E-2</v>
      </c>
      <c r="CW19" t="s">
        <v>11</v>
      </c>
      <c r="CX19" t="s">
        <v>6</v>
      </c>
      <c r="CZ19" s="70">
        <f>SUMIF(DWT!$A$93:$A$98,'2009-2010'!CZ$7,DWT!D$93:D$98)</f>
        <v>339431</v>
      </c>
      <c r="DA19" s="70">
        <f>SUMIF(DWT!$A$93:$A$98,'2009-2010'!DA$7,DWT!E$93:E$98)</f>
        <v>323410</v>
      </c>
      <c r="DB19" s="70">
        <f>SUMIF(DWT!$A$93:$A$98,'2009-2010'!DB$7,DWT!F$93:F$98)</f>
        <v>358180</v>
      </c>
      <c r="DC19" s="70">
        <f>SUMIF(DWT!$A$93:$A$98,'2009-2010'!DC$7,DWT!G$93:G$98)</f>
        <v>352225</v>
      </c>
      <c r="DD19" s="70">
        <f>SUMIF(DWT!$A$93:$A$98,'2009-2010'!DD$7,DWT!H$93:H$98)</f>
        <v>354979</v>
      </c>
      <c r="DE19" s="70">
        <f>SUMIF(DWT!$A$93:$A$98,'2009-2010'!DE$7,DWT!I$93:I$98)</f>
        <v>306865</v>
      </c>
      <c r="DF19" s="70">
        <f>SUMIF(DWT!$A$93:$A$98,'2009-2010'!DF$7,DWT!J$93:J$98)</f>
        <v>318243</v>
      </c>
      <c r="DG19" s="70">
        <f>SUMIF(DWT!$A$93:$A$98,'2009-2010'!DG$7,DWT!K$93:K$98)</f>
        <v>323389</v>
      </c>
      <c r="DH19" s="70">
        <f>SUMIF(DWT!$A$93:$A$98,'2009-2010'!DH$7,DWT!L$93:L$98)</f>
        <v>306258</v>
      </c>
      <c r="DI19" s="70">
        <f>SUMIF(DWT!$A$93:$A$98,'2009-2010'!DI$7,DWT!M$93:M$98)</f>
        <v>307649</v>
      </c>
      <c r="DJ19" s="70">
        <f>SUMIF(DWT!$A$93:$A$98,'2009-2010'!DJ$7,DWT!N$93:N$98)</f>
        <v>298454</v>
      </c>
      <c r="DK19" s="70">
        <f>SUMIF(DWT!$A$93:$A$98,'2009-2010'!DK$7,DWT!O$93:O$98)</f>
        <v>302396</v>
      </c>
      <c r="DN19" s="70">
        <f>SUMIF(DWT!$A$93:$A$98,'2009-2010'!DN$7,DWT!D$93:D$98)</f>
        <v>290557</v>
      </c>
      <c r="DO19" s="70">
        <f>SUMIF(DWT!$A$93:$A$98,'2009-2010'!DO$7,DWT!E$93:E$98)</f>
        <v>260065</v>
      </c>
      <c r="DP19" s="70">
        <f>SUMIF(DWT!$A$93:$A$98,'2009-2010'!DP$7,DWT!F$93:F$98)</f>
        <v>308051</v>
      </c>
      <c r="DQ19" s="70">
        <f>SUMIF(DWT!$A$93:$A$98,'2009-2010'!DQ$7,DWT!G$93:G$98)</f>
        <v>282707</v>
      </c>
      <c r="DR19" s="70">
        <f>SUMIF(DWT!$A$93:$A$98,'2009-2010'!DR$7,DWT!H$93:H$98)</f>
        <v>271265</v>
      </c>
      <c r="DS19" s="70">
        <f>SUMIF(DWT!$A$93:$A$98,'2009-2010'!DS$7,DWT!I$93:I$98)</f>
        <v>273088</v>
      </c>
      <c r="DT19" s="70">
        <f>SUMIF(DWT!$A$93:$A$98,'2009-2010'!DT$7,DWT!J$93:J$98)</f>
        <v>299888</v>
      </c>
      <c r="DU19" s="70">
        <f>SUMIF(DWT!$A$93:$A$98,'2009-2010'!DU$7,DWT!K$93:K$98)</f>
        <v>310273</v>
      </c>
      <c r="DV19" s="70">
        <f>SUMIF(DWT!$A$93:$A$98,'2009-2010'!DV$7,DWT!L$93:L$98)</f>
        <v>298920</v>
      </c>
      <c r="DW19" s="70">
        <f>SUMIF(DWT!$A$93:$A$98,'2009-2010'!DW$7,DWT!M$93:M$98)</f>
        <v>306727</v>
      </c>
      <c r="DX19" s="70">
        <f>SUMIF(DWT!$A$93:$A$98,'2009-2010'!DX$7,DWT!N$93:N$98)</f>
        <v>296126</v>
      </c>
      <c r="DY19" s="70">
        <f>SUMIF(DWT!$A$93:$A$98,'2009-2010'!DY$7,DWT!O$93:O$98)</f>
        <v>306850</v>
      </c>
    </row>
    <row r="20" spans="1:130">
      <c r="A20" s="84" t="str">
        <f>+CW21</f>
        <v>Detroit-Windsor Tunnel</v>
      </c>
      <c r="B20" s="26" t="s">
        <v>7</v>
      </c>
      <c r="C20" s="18">
        <f>+CZ20</f>
        <v>4566</v>
      </c>
      <c r="D20" s="18">
        <f ca="1">OFFSET(CZ20,0,14,1,1)</f>
        <v>3924</v>
      </c>
      <c r="E20" s="18">
        <f ca="1">SUM(D20-C20)</f>
        <v>-642</v>
      </c>
      <c r="F20" s="19">
        <f ca="1">IF(E20=0,0,IF(C20=0,1,E20/C20))</f>
        <v>-0.14060446780551905</v>
      </c>
      <c r="G20" s="18">
        <f>SUMIF($C$6:F$6,G$5,$C20:F20)</f>
        <v>4566</v>
      </c>
      <c r="H20" s="18">
        <f ca="1">SUMIF($C$6:G$6,H$5,$C20:G20)</f>
        <v>3924</v>
      </c>
      <c r="I20" s="18">
        <f ca="1">SUM(H20-G20)</f>
        <v>-642</v>
      </c>
      <c r="J20" s="19">
        <f ca="1">IF(I20=0,0,IF(G20=0,1,I20/G20))</f>
        <v>-0.14060446780551905</v>
      </c>
      <c r="K20" s="18">
        <f>+DA20</f>
        <v>4759</v>
      </c>
      <c r="L20" s="18">
        <f ca="1">OFFSET(DA20,0,14,1,1)</f>
        <v>4606</v>
      </c>
      <c r="M20" s="18">
        <f ca="1">SUM(L20-K20)</f>
        <v>-153</v>
      </c>
      <c r="N20" s="19">
        <f ca="1">IF(M20=0,0,IF(K20=0,1,M20/K20))</f>
        <v>-3.2149611262870352E-2</v>
      </c>
      <c r="O20" s="18">
        <f>SUMIF($C$6:N$6,O$5,$C20:N20)</f>
        <v>9325</v>
      </c>
      <c r="P20" s="18">
        <f ca="1">SUMIF($C$6:O$6,P$5,$C20:O20)</f>
        <v>8530</v>
      </c>
      <c r="Q20" s="18">
        <f ca="1">SUM(P20-O20)</f>
        <v>-795</v>
      </c>
      <c r="R20" s="19">
        <f ca="1">IF(Q20=0,0,IF(O20=0,1,Q20/O20))</f>
        <v>-8.5254691689008039E-2</v>
      </c>
      <c r="S20" s="18">
        <f>+DB20</f>
        <v>6157</v>
      </c>
      <c r="T20" s="18">
        <f ca="1">OFFSET(DB20,0,14,1,1)</f>
        <v>6719</v>
      </c>
      <c r="U20" s="18">
        <f ca="1">SUM(T20-S20)</f>
        <v>562</v>
      </c>
      <c r="V20" s="19">
        <f ca="1">IF(U20=0,0,IF(S20=0,1,U20/S20))</f>
        <v>9.1278219912294956E-2</v>
      </c>
      <c r="W20" s="18">
        <f>SUMIF($C$6:V$6,W$5,$C20:V20)</f>
        <v>15482</v>
      </c>
      <c r="X20" s="18">
        <f ca="1">SUMIF($C$6:W$6,X$5,$C20:W20)</f>
        <v>15249</v>
      </c>
      <c r="Y20" s="18">
        <f ca="1">SUM(X20-W20)</f>
        <v>-233</v>
      </c>
      <c r="Z20" s="19">
        <f ca="1">IF(Y20=0,0,IF(W20=0,1,Y20/W20))</f>
        <v>-1.5049735176333807E-2</v>
      </c>
      <c r="AA20" s="18">
        <f>+DC20</f>
        <v>4695</v>
      </c>
      <c r="AB20" s="18">
        <f ca="1">OFFSET(DC20,0,14,1,1)</f>
        <v>4496</v>
      </c>
      <c r="AC20" s="18">
        <f ca="1">SUM(AB20-AA20)</f>
        <v>-199</v>
      </c>
      <c r="AD20" s="19">
        <f ca="1">IF(AC20=0,0,IF(AA20=0,1,AC20/AA20))</f>
        <v>-4.2385516506922259E-2</v>
      </c>
      <c r="AE20" s="18">
        <f>SUMIF($C$6:AD$6,AE$5,$C20:AD20)</f>
        <v>20177</v>
      </c>
      <c r="AF20" s="18">
        <f ca="1">SUMIF($C$6:AE$6,AF$5,$C20:AE20)</f>
        <v>19745</v>
      </c>
      <c r="AG20" s="18">
        <f ca="1">SUM(AF20-AE20)</f>
        <v>-432</v>
      </c>
      <c r="AH20" s="19">
        <f ca="1">IF(AG20=0,0,IF(AE20=0,1,AG20/AE20))</f>
        <v>-2.1410516925211873E-2</v>
      </c>
      <c r="AI20" s="18">
        <f>+DD20</f>
        <v>3534</v>
      </c>
      <c r="AJ20" s="18">
        <f ca="1">OFFSET(DD20,0,14,1,1)</f>
        <v>4178</v>
      </c>
      <c r="AK20" s="18">
        <f ca="1">SUM(AJ20-AI20)</f>
        <v>644</v>
      </c>
      <c r="AL20" s="19">
        <f ca="1">IF(AK20=0,0,IF(AI20=0,1,AK20/AI20))</f>
        <v>0.18222976796830787</v>
      </c>
      <c r="AM20" s="18">
        <f>SUMIF($C$6:AL$6,AM$5,$C20:AL20)</f>
        <v>23711</v>
      </c>
      <c r="AN20" s="18">
        <f ca="1">SUMIF($C$6:AM$6,AN$5,$C20:AM20)</f>
        <v>23923</v>
      </c>
      <c r="AO20" s="18">
        <f ca="1">SUM(AN20-AM20)</f>
        <v>212</v>
      </c>
      <c r="AP20" s="19">
        <f ca="1">IF(AO20=0,0,IF(AM20=0,1,AO20/AM20))</f>
        <v>8.9409978490995745E-3</v>
      </c>
      <c r="AQ20" s="18">
        <f>+DE20</f>
        <v>4040</v>
      </c>
      <c r="AR20" s="18">
        <f ca="1">OFFSET(DE20,0,14,1,1)</f>
        <v>5350</v>
      </c>
      <c r="AS20" s="18">
        <f ca="1">SUM(AR20-AQ20)</f>
        <v>1310</v>
      </c>
      <c r="AT20" s="19">
        <f ca="1">IF(AS20=0,0,IF(AQ20=0,1,AS20/AQ20))</f>
        <v>0.32425742574257427</v>
      </c>
      <c r="AU20" s="18">
        <f>SUMIF($C$6:AT$6,AU$5,$C20:AT20)</f>
        <v>27751</v>
      </c>
      <c r="AV20" s="18">
        <f ca="1">SUMIF($C$6:AU$6,AV$5,$C20:AU20)</f>
        <v>29273</v>
      </c>
      <c r="AW20" s="18">
        <f ca="1">SUM(AV20-AU20)</f>
        <v>1522</v>
      </c>
      <c r="AX20" s="19">
        <f ca="1">IF(AW20=0,0,IF(AU20=0,1,AW20/AU20))</f>
        <v>5.4844870455118731E-2</v>
      </c>
      <c r="AY20" s="18">
        <f>+DF20</f>
        <v>4055</v>
      </c>
      <c r="AZ20" s="18">
        <f ca="1">OFFSET(DF20,0,14,1,1)</f>
        <v>3782</v>
      </c>
      <c r="BA20" s="18">
        <f ca="1">SUM(AZ20-AY20)</f>
        <v>-273</v>
      </c>
      <c r="BB20" s="19">
        <f ca="1">IF(BA20=0,0,IF(AY20=0,1,BA20/AY20))</f>
        <v>-6.7324290998766953E-2</v>
      </c>
      <c r="BC20" s="18">
        <f>SUMIF($C$6:BB$6,BC$5,$C20:BB20)</f>
        <v>31806</v>
      </c>
      <c r="BD20" s="18">
        <f ca="1">SUMIF($C$6:BC$6,BD$5,$C20:BC20)</f>
        <v>33055</v>
      </c>
      <c r="BE20" s="18">
        <f ca="1">SUM(BD20-BC20)</f>
        <v>1249</v>
      </c>
      <c r="BF20" s="19">
        <f ca="1">IF(BE20=0,0,IF(BC20=0,1,BE20/BC20))</f>
        <v>3.9269320254040119E-2</v>
      </c>
      <c r="BG20" s="18">
        <f>+DG20</f>
        <v>4689</v>
      </c>
      <c r="BH20" s="18">
        <f ca="1">OFFSET(DG20,0,14,1,1)</f>
        <v>5183</v>
      </c>
      <c r="BI20" s="18">
        <f ca="1">SUM(BH20-BG20)</f>
        <v>494</v>
      </c>
      <c r="BJ20" s="19">
        <f ca="1">IF(BI20=0,0,IF(BG20=0,1,BI20/BG20))</f>
        <v>0.10535295372147579</v>
      </c>
      <c r="BK20" s="18">
        <f>SUMIF($C$6:BJ$6,BK$5,$C20:BJ20)</f>
        <v>36495</v>
      </c>
      <c r="BL20" s="18">
        <f ca="1">SUMIF($C$6:BK$6,BL$5,$C20:BK20)</f>
        <v>38238</v>
      </c>
      <c r="BM20" s="18">
        <f ca="1">SUM(BL20-BK20)</f>
        <v>1743</v>
      </c>
      <c r="BN20" s="19">
        <f ca="1">IF(BM20=0,0,IF(BK20=0,1,BM20/BK20))</f>
        <v>4.7759967118783393E-2</v>
      </c>
      <c r="BO20" s="18">
        <f>+DH20</f>
        <v>5518</v>
      </c>
      <c r="BP20" s="18">
        <f ca="1">OFFSET(DH20,0,14,1,1)</f>
        <v>5068</v>
      </c>
      <c r="BQ20" s="18">
        <f ca="1">SUM(BP20-BO20)</f>
        <v>-450</v>
      </c>
      <c r="BR20" s="19">
        <f ca="1">IF(BQ20=0,0,IF(BO20=0,1,BQ20/BO20))</f>
        <v>-8.1551286698079012E-2</v>
      </c>
      <c r="BS20" s="18">
        <f>SUMIF($C$6:BR$6,BS$5,$C20:BR20)</f>
        <v>42013</v>
      </c>
      <c r="BT20" s="18">
        <f ca="1">SUMIF($C$6:BS$6,BT$5,$C20:BS20)</f>
        <v>43306</v>
      </c>
      <c r="BU20" s="18">
        <f ca="1">SUM(BT20-BS20)</f>
        <v>1293</v>
      </c>
      <c r="BV20" s="19">
        <f ca="1">IF(BU20=0,0,IF(BS20=0,1,BU20/BS20))</f>
        <v>3.0776188322662032E-2</v>
      </c>
      <c r="BW20" s="18">
        <f>+DI20</f>
        <v>6080</v>
      </c>
      <c r="BX20" s="18">
        <f ca="1">OFFSET(DI20,0,14,1,1)</f>
        <v>4755</v>
      </c>
      <c r="BY20" s="18">
        <f ca="1">SUM(BX20-BW20)</f>
        <v>-1325</v>
      </c>
      <c r="BZ20" s="19">
        <f ca="1">IF(BY20=0,0,IF(BW20=0,1,BY20/BW20))</f>
        <v>-0.21792763157894737</v>
      </c>
      <c r="CA20" s="18">
        <f>SUMIF($C$6:BZ$6,CA$5,$C20:BZ20)</f>
        <v>48093</v>
      </c>
      <c r="CB20" s="18">
        <f ca="1">SUMIF($C$6:CA$6,CB$5,$C20:CA20)</f>
        <v>48061</v>
      </c>
      <c r="CC20" s="18">
        <f ca="1">SUM(CB20-CA20)</f>
        <v>-32</v>
      </c>
      <c r="CD20" s="19">
        <f ca="1">IF(CC20=0,0,IF(CA20=0,1,CC20/CA20))</f>
        <v>-6.6537749776474748E-4</v>
      </c>
      <c r="CE20" s="18">
        <f>+DJ20</f>
        <v>4841</v>
      </c>
      <c r="CF20" s="18">
        <f ca="1">OFFSET(DJ20,0,14,1,1)</f>
        <v>3810</v>
      </c>
      <c r="CG20" s="18">
        <f ca="1">SUM(CF20-CE20)</f>
        <v>-1031</v>
      </c>
      <c r="CH20" s="19">
        <f ca="1">IF(CG20=0,0,IF(CE20=0,1,CG20/CE20))</f>
        <v>-0.21297252633753358</v>
      </c>
      <c r="CI20" s="18">
        <f>SUMIF($C$6:CH$6,CI$5,$C20:CH20)</f>
        <v>52934</v>
      </c>
      <c r="CJ20" s="18">
        <f ca="1">SUMIF($C$6:CI$6,CJ$5,$C20:CI20)</f>
        <v>51871</v>
      </c>
      <c r="CK20" s="18">
        <f ca="1">SUM(CJ20-CI20)</f>
        <v>-1063</v>
      </c>
      <c r="CL20" s="19">
        <f ca="1">IF(CK20=0,0,IF(CI20=0,1,CK20/CI20))</f>
        <v>-2.008161106283296E-2</v>
      </c>
      <c r="CM20" s="18">
        <f>+DK20</f>
        <v>4569</v>
      </c>
      <c r="CN20" s="18">
        <f ca="1">OFFSET(DK20,0,14,1,1)</f>
        <v>4586</v>
      </c>
      <c r="CO20" s="18">
        <f ca="1">SUM(CN20-CM20)</f>
        <v>17</v>
      </c>
      <c r="CP20" s="19">
        <f ca="1">IF(CO20=0,0,IF(CM20=0,1,CO20/CM20))</f>
        <v>3.7207266360253883E-3</v>
      </c>
      <c r="CQ20" s="18">
        <f>SUMIF($C$6:CP$6,CQ$5,$C20:CP20)</f>
        <v>57503</v>
      </c>
      <c r="CR20" s="18">
        <f ca="1">SUMIF($C$6:CQ$6,CR$5,$C20:CQ20)</f>
        <v>56457</v>
      </c>
      <c r="CS20" s="18">
        <f ca="1">SUM(CR20-CQ20)</f>
        <v>-1046</v>
      </c>
      <c r="CT20" s="19">
        <f ca="1">IF(CS20=0,0,IF(CQ20=0,1,CS20/CQ20))</f>
        <v>-1.8190355285811175E-2</v>
      </c>
      <c r="CW20" t="s">
        <v>11</v>
      </c>
      <c r="CX20" t="s">
        <v>7</v>
      </c>
      <c r="CY20" s="7"/>
      <c r="CZ20" s="70">
        <f>SUMIF(DWT!$A$111:$A$116,'2009-2010'!CZ$7,DWT!D$111:D$116)</f>
        <v>4566</v>
      </c>
      <c r="DA20" s="70">
        <f>SUMIF(DWT!$A$111:$A$116,'2009-2010'!DA$7,DWT!E$111:E$116)</f>
        <v>4759</v>
      </c>
      <c r="DB20" s="70">
        <f>SUMIF(DWT!$A$111:$A$116,'2009-2010'!DB$7,DWT!F$111:F$116)</f>
        <v>6157</v>
      </c>
      <c r="DC20" s="70">
        <f>SUMIF(DWT!$A$111:$A$116,'2009-2010'!DC$7,DWT!G$111:G$116)</f>
        <v>4695</v>
      </c>
      <c r="DD20" s="70">
        <f>SUMIF(DWT!$A$111:$A$116,'2009-2010'!DD$7,DWT!H$111:H$116)</f>
        <v>3534</v>
      </c>
      <c r="DE20" s="70">
        <f>SUMIF(DWT!$A$111:$A$116,'2009-2010'!DE$7,DWT!I$111:I$116)</f>
        <v>4040</v>
      </c>
      <c r="DF20" s="70">
        <f>SUMIF(DWT!$A$111:$A$116,'2009-2010'!DF$7,DWT!J$111:J$116)</f>
        <v>4055</v>
      </c>
      <c r="DG20" s="70">
        <f>SUMIF(DWT!$A$111:$A$116,'2009-2010'!DG$7,DWT!K$111:K$116)</f>
        <v>4689</v>
      </c>
      <c r="DH20" s="70">
        <f>SUMIF(DWT!$A$111:$A$116,'2009-2010'!DH$7,DWT!L$111:L$116)</f>
        <v>5518</v>
      </c>
      <c r="DI20" s="70">
        <f>SUMIF(DWT!$A$111:$A$116,'2009-2010'!DI$7,DWT!M$111:M$116)</f>
        <v>6080</v>
      </c>
      <c r="DJ20" s="70">
        <f>SUMIF(DWT!$A$111:$A$116,'2009-2010'!DJ$7,DWT!N$111:N$116)</f>
        <v>4841</v>
      </c>
      <c r="DK20" s="70">
        <f>SUMIF(DWT!$A$111:$A$116,'2009-2010'!DK$7,DWT!O$111:O$116)</f>
        <v>4569</v>
      </c>
      <c r="DN20" s="70">
        <f>SUMIF(DWT!$A$111:$A$116,'2009-2010'!DN$7,DWT!D$111:D$116)</f>
        <v>3924</v>
      </c>
      <c r="DO20" s="70">
        <f>SUMIF(DWT!$A$111:$A$116,'2009-2010'!DO$7,DWT!E$111:E$116)</f>
        <v>4606</v>
      </c>
      <c r="DP20" s="70">
        <f>SUMIF(DWT!$A$111:$A$116,'2009-2010'!DP$7,DWT!F$111:F$116)</f>
        <v>6719</v>
      </c>
      <c r="DQ20" s="70">
        <f>SUMIF(DWT!$A$111:$A$116,'2009-2010'!DQ$7,DWT!G$111:G$116)</f>
        <v>4496</v>
      </c>
      <c r="DR20" s="70">
        <f>SUMIF(DWT!$A$111:$A$116,'2009-2010'!DR$7,DWT!H$111:H$116)</f>
        <v>4178</v>
      </c>
      <c r="DS20" s="70">
        <f>SUMIF(DWT!$A$111:$A$116,'2009-2010'!DS$7,DWT!I$111:I$116)</f>
        <v>5350</v>
      </c>
      <c r="DT20" s="70">
        <f>SUMIF(DWT!$A$111:$A$116,'2009-2010'!DT$7,DWT!J$111:J$116)</f>
        <v>3782</v>
      </c>
      <c r="DU20" s="70">
        <f>SUMIF(DWT!$A$111:$A$116,'2009-2010'!DU$7,DWT!K$111:K$116)</f>
        <v>5183</v>
      </c>
      <c r="DV20" s="70">
        <f>SUMIF(DWT!$A$111:$A$116,'2009-2010'!DV$7,DWT!L$111:L$116)</f>
        <v>5068</v>
      </c>
      <c r="DW20" s="70">
        <f>SUMIF(DWT!$A$111:$A$116,'2009-2010'!DW$7,DWT!M$111:M$116)</f>
        <v>4755</v>
      </c>
      <c r="DX20" s="70">
        <f>SUMIF(DWT!$A$111:$A$116,'2009-2010'!DX$7,DWT!N$111:N$116)</f>
        <v>3810</v>
      </c>
      <c r="DY20" s="70">
        <f>SUMIF(DWT!$A$111:$A$116,'2009-2010'!DY$7,DWT!O$111:O$116)</f>
        <v>4586</v>
      </c>
    </row>
    <row r="21" spans="1:130">
      <c r="A21" s="83"/>
      <c r="B21" s="26" t="s">
        <v>8</v>
      </c>
      <c r="C21" s="73">
        <f>+CZ21</f>
        <v>4812</v>
      </c>
      <c r="D21" s="73">
        <f ca="1">OFFSET(CZ21,0,14,1,1)</f>
        <v>4549</v>
      </c>
      <c r="E21" s="73">
        <f ca="1">SUM(D21-C21)</f>
        <v>-263</v>
      </c>
      <c r="F21" s="19">
        <f ca="1">IF(E21=0,0,IF(C21=0,1,E21/C21))</f>
        <v>-5.4655029093931835E-2</v>
      </c>
      <c r="G21" s="73">
        <f>SUMIF($C$6:F$6,G$5,$C21:F21)</f>
        <v>4812</v>
      </c>
      <c r="H21" s="73">
        <f ca="1">SUMIF($C$6:G$6,H$5,$C21:G21)</f>
        <v>4549</v>
      </c>
      <c r="I21" s="73">
        <f ca="1">SUM(H21-G21)</f>
        <v>-263</v>
      </c>
      <c r="J21" s="19">
        <f ca="1">IF(I21=0,0,IF(G21=0,1,I21/G21))</f>
        <v>-5.4655029093931835E-2</v>
      </c>
      <c r="K21" s="73">
        <f>+DA21</f>
        <v>4189</v>
      </c>
      <c r="L21" s="73">
        <f ca="1">OFFSET(DA21,0,14,1,1)</f>
        <v>3738</v>
      </c>
      <c r="M21" s="73">
        <f ca="1">SUM(L21-K21)</f>
        <v>-451</v>
      </c>
      <c r="N21" s="19">
        <f ca="1">IF(M21=0,0,IF(K21=0,1,M21/K21))</f>
        <v>-0.10766292671281928</v>
      </c>
      <c r="O21" s="73">
        <f>SUMIF($C$6:N$6,O$5,$C21:N21)</f>
        <v>9001</v>
      </c>
      <c r="P21" s="73">
        <f ca="1">SUMIF($C$6:O$6,P$5,$C21:O21)</f>
        <v>8287</v>
      </c>
      <c r="Q21" s="73">
        <f ca="1">SUM(P21-O21)</f>
        <v>-714</v>
      </c>
      <c r="R21" s="19">
        <f ca="1">IF(Q21=0,0,IF(O21=0,1,Q21/O21))</f>
        <v>-7.9324519497833576E-2</v>
      </c>
      <c r="S21" s="73">
        <f>+DB21</f>
        <v>4361</v>
      </c>
      <c r="T21" s="73">
        <f ca="1">OFFSET(DB21,0,14,1,1)</f>
        <v>4268</v>
      </c>
      <c r="U21" s="73">
        <f ca="1">SUM(T21-S21)</f>
        <v>-93</v>
      </c>
      <c r="V21" s="19">
        <f ca="1">IF(U21=0,0,IF(S21=0,1,U21/S21))</f>
        <v>-2.1325384086218757E-2</v>
      </c>
      <c r="W21" s="73">
        <f>SUMIF($C$6:V$6,W$5,$C21:V21)</f>
        <v>13362</v>
      </c>
      <c r="X21" s="73">
        <f ca="1">SUMIF($C$6:W$6,X$5,$C21:W21)</f>
        <v>12555</v>
      </c>
      <c r="Y21" s="73">
        <f ca="1">SUM(X21-W21)</f>
        <v>-807</v>
      </c>
      <c r="Z21" s="19">
        <f ca="1">IF(Y21=0,0,IF(W21=0,1,Y21/W21))</f>
        <v>-6.0395150426582847E-2</v>
      </c>
      <c r="AA21" s="73">
        <f>+DC21</f>
        <v>5161</v>
      </c>
      <c r="AB21" s="73">
        <f ca="1">OFFSET(DC21,0,14,1,1)</f>
        <v>3850</v>
      </c>
      <c r="AC21" s="73">
        <f ca="1">SUM(AB21-AA21)</f>
        <v>-1311</v>
      </c>
      <c r="AD21" s="19">
        <f ca="1">IF(AC21=0,0,IF(AA21=0,1,AC21/AA21))</f>
        <v>-0.25402053865529939</v>
      </c>
      <c r="AE21" s="73">
        <f>SUMIF($C$6:AD$6,AE$5,$C21:AD21)</f>
        <v>18523</v>
      </c>
      <c r="AF21" s="73">
        <f ca="1">SUMIF($C$6:AE$6,AF$5,$C21:AE21)</f>
        <v>16405</v>
      </c>
      <c r="AG21" s="73">
        <f ca="1">SUM(AF21-AE21)</f>
        <v>-2118</v>
      </c>
      <c r="AH21" s="19">
        <f ca="1">IF(AG21=0,0,IF(AE21=0,1,AG21/AE21))</f>
        <v>-0.11434432867246126</v>
      </c>
      <c r="AI21" s="73">
        <f>+DD21</f>
        <v>4696</v>
      </c>
      <c r="AJ21" s="73">
        <f ca="1">OFFSET(DD21,0,14,1,1)</f>
        <v>4181</v>
      </c>
      <c r="AK21" s="73">
        <f ca="1">SUM(AJ21-AI21)</f>
        <v>-515</v>
      </c>
      <c r="AL21" s="19">
        <f ca="1">IF(AK21=0,0,IF(AI21=0,1,AK21/AI21))</f>
        <v>-0.10966780238500852</v>
      </c>
      <c r="AM21" s="73">
        <f>SUMIF($C$6:AL$6,AM$5,$C21:AL21)</f>
        <v>23219</v>
      </c>
      <c r="AN21" s="73">
        <f ca="1">SUMIF($C$6:AM$6,AN$5,$C21:AM21)</f>
        <v>20586</v>
      </c>
      <c r="AO21" s="73">
        <f ca="1">SUM(AN21-AM21)</f>
        <v>-2633</v>
      </c>
      <c r="AP21" s="19">
        <f ca="1">IF(AO21=0,0,IF(AM21=0,1,AO21/AM21))</f>
        <v>-0.11339850984107842</v>
      </c>
      <c r="AQ21" s="73">
        <f>+DE21</f>
        <v>4272</v>
      </c>
      <c r="AR21" s="73">
        <f ca="1">OFFSET(DE21,0,14,1,1)</f>
        <v>3996</v>
      </c>
      <c r="AS21" s="73">
        <f ca="1">SUM(AR21-AQ21)</f>
        <v>-276</v>
      </c>
      <c r="AT21" s="19">
        <f ca="1">IF(AS21=0,0,IF(AQ21=0,1,AS21/AQ21))</f>
        <v>-6.4606741573033713E-2</v>
      </c>
      <c r="AU21" s="73">
        <f>SUMIF($C$6:AT$6,AU$5,$C21:AT21)</f>
        <v>27491</v>
      </c>
      <c r="AV21" s="73">
        <f ca="1">SUMIF($C$6:AU$6,AV$5,$C21:AU21)</f>
        <v>24582</v>
      </c>
      <c r="AW21" s="73">
        <f ca="1">SUM(AV21-AU21)</f>
        <v>-2909</v>
      </c>
      <c r="AX21" s="19">
        <f ca="1">IF(AW21=0,0,IF(AU21=0,1,AW21/AU21))</f>
        <v>-0.10581644901967917</v>
      </c>
      <c r="AY21" s="73">
        <f>+DF21</f>
        <v>4516</v>
      </c>
      <c r="AZ21" s="73">
        <f ca="1">OFFSET(DF21,0,14,1,1)</f>
        <v>4594</v>
      </c>
      <c r="BA21" s="73">
        <f ca="1">SUM(AZ21-AY21)</f>
        <v>78</v>
      </c>
      <c r="BB21" s="19">
        <f ca="1">IF(BA21=0,0,IF(AY21=0,1,BA21/AY21))</f>
        <v>1.7271922054915855E-2</v>
      </c>
      <c r="BC21" s="73">
        <f>SUMIF($C$6:BB$6,BC$5,$C21:BB21)</f>
        <v>32007</v>
      </c>
      <c r="BD21" s="73">
        <f ca="1">SUMIF($C$6:BC$6,BD$5,$C21:BC21)</f>
        <v>29176</v>
      </c>
      <c r="BE21" s="73">
        <f ca="1">SUM(BD21-BC21)</f>
        <v>-2831</v>
      </c>
      <c r="BF21" s="19">
        <f ca="1">IF(BE21=0,0,IF(BC21=0,1,BE21/BC21))</f>
        <v>-8.8449401693379573E-2</v>
      </c>
      <c r="BG21" s="73">
        <f>+DG21</f>
        <v>4329</v>
      </c>
      <c r="BH21" s="73">
        <f ca="1">OFFSET(DG21,0,14,1,1)</f>
        <v>4417</v>
      </c>
      <c r="BI21" s="73">
        <f ca="1">SUM(BH21-BG21)</f>
        <v>88</v>
      </c>
      <c r="BJ21" s="19">
        <f ca="1">IF(BI21=0,0,IF(BG21=0,1,BI21/BG21))</f>
        <v>2.0328020328020328E-2</v>
      </c>
      <c r="BK21" s="73">
        <f>SUMIF($C$6:BJ$6,BK$5,$C21:BJ21)</f>
        <v>36336</v>
      </c>
      <c r="BL21" s="73">
        <f ca="1">SUMIF($C$6:BK$6,BL$5,$C21:BK21)</f>
        <v>33593</v>
      </c>
      <c r="BM21" s="73">
        <f ca="1">SUM(BL21-BK21)</f>
        <v>-2743</v>
      </c>
      <c r="BN21" s="19">
        <f ca="1">IF(BM21=0,0,IF(BK21=0,1,BM21/BK21))</f>
        <v>-7.5489872302950248E-2</v>
      </c>
      <c r="BO21" s="73">
        <f>+DH21</f>
        <v>4220</v>
      </c>
      <c r="BP21" s="73">
        <f ca="1">OFFSET(DH21,0,14,1,1)</f>
        <v>4292</v>
      </c>
      <c r="BQ21" s="73">
        <f ca="1">SUM(BP21-BO21)</f>
        <v>72</v>
      </c>
      <c r="BR21" s="19">
        <f ca="1">IF(BQ21=0,0,IF(BO21=0,1,BQ21/BO21))</f>
        <v>1.7061611374407582E-2</v>
      </c>
      <c r="BS21" s="73">
        <f>SUMIF($C$6:BR$6,BS$5,$C21:BR21)</f>
        <v>40556</v>
      </c>
      <c r="BT21" s="73">
        <f ca="1">SUMIF($C$6:BS$6,BT$5,$C21:BS21)</f>
        <v>37885</v>
      </c>
      <c r="BU21" s="73">
        <f ca="1">SUM(BT21-BS21)</f>
        <v>-2671</v>
      </c>
      <c r="BV21" s="19">
        <f ca="1">IF(BU21=0,0,IF(BS21=0,1,BU21/BS21))</f>
        <v>-6.585955222408521E-2</v>
      </c>
      <c r="BW21" s="73">
        <f>+DI21</f>
        <v>4422</v>
      </c>
      <c r="BX21" s="73">
        <f ca="1">OFFSET(DI21,0,14,1,1)</f>
        <v>4529</v>
      </c>
      <c r="BY21" s="73">
        <f ca="1">SUM(BX21-BW21)</f>
        <v>107</v>
      </c>
      <c r="BZ21" s="19">
        <f ca="1">IF(BY21=0,0,IF(BW21=0,1,BY21/BW21))</f>
        <v>2.4197195838986885E-2</v>
      </c>
      <c r="CA21" s="73">
        <f>SUMIF($C$6:BZ$6,CA$5,$C21:BZ21)</f>
        <v>44978</v>
      </c>
      <c r="CB21" s="73">
        <f ca="1">SUMIF($C$6:CA$6,CB$5,$C21:CA21)</f>
        <v>42414</v>
      </c>
      <c r="CC21" s="73">
        <f ca="1">SUM(CB21-CA21)</f>
        <v>-2564</v>
      </c>
      <c r="CD21" s="19">
        <f ca="1">IF(CC21=0,0,IF(CA21=0,1,CC21/CA21))</f>
        <v>-5.7005647205300367E-2</v>
      </c>
      <c r="CE21" s="73">
        <f>+DJ21</f>
        <v>4166</v>
      </c>
      <c r="CF21" s="73">
        <f ca="1">OFFSET(DJ21,0,14,1,1)</f>
        <v>4199</v>
      </c>
      <c r="CG21" s="73">
        <f ca="1">SUM(CF21-CE21)</f>
        <v>33</v>
      </c>
      <c r="CH21" s="19">
        <f ca="1">IF(CG21=0,0,IF(CE21=0,1,CG21/CE21))</f>
        <v>7.9212674027844456E-3</v>
      </c>
      <c r="CI21" s="73">
        <f>SUMIF($C$6:CH$6,CI$5,$C21:CH21)</f>
        <v>49144</v>
      </c>
      <c r="CJ21" s="73">
        <f ca="1">SUMIF($C$6:CI$6,CJ$5,$C21:CI21)</f>
        <v>46613</v>
      </c>
      <c r="CK21" s="73">
        <f ca="1">SUM(CJ21-CI21)</f>
        <v>-2531</v>
      </c>
      <c r="CL21" s="19">
        <f ca="1">IF(CK21=0,0,IF(CI21=0,1,CK21/CI21))</f>
        <v>-5.1501709262575288E-2</v>
      </c>
      <c r="CM21" s="73">
        <f>+DK21</f>
        <v>3984</v>
      </c>
      <c r="CN21" s="73">
        <f ca="1">OFFSET(DK21,0,14,1,1)</f>
        <v>4095</v>
      </c>
      <c r="CO21" s="73">
        <f ca="1">SUM(CN21-CM21)</f>
        <v>111</v>
      </c>
      <c r="CP21" s="19">
        <f ca="1">IF(CO21=0,0,IF(CM21=0,1,CO21/CM21))</f>
        <v>2.786144578313253E-2</v>
      </c>
      <c r="CQ21" s="73">
        <f>SUMIF($C$6:CP$6,CQ$5,$C21:CP21)</f>
        <v>53128</v>
      </c>
      <c r="CR21" s="73">
        <f ca="1">SUMIF($C$6:CQ$6,CR$5,$C21:CQ21)</f>
        <v>50708</v>
      </c>
      <c r="CS21" s="73">
        <f ca="1">SUM(CR21-CQ21)</f>
        <v>-2420</v>
      </c>
      <c r="CT21" s="19">
        <f ca="1">IF(CS21=0,0,IF(CQ21=0,1,CS21/CQ21))</f>
        <v>-4.5550368920343323E-2</v>
      </c>
      <c r="CW21" t="s">
        <v>11</v>
      </c>
      <c r="CX21" t="s">
        <v>8</v>
      </c>
      <c r="CY21" s="7"/>
      <c r="CZ21" s="70">
        <f>SUMIF(DWT!$A$129:$A$134,'2009-2010'!CZ$7,DWT!D$129:D$134)</f>
        <v>4812</v>
      </c>
      <c r="DA21" s="70">
        <f>SUMIF(DWT!$A$129:$A$134,'2009-2010'!DA$7,DWT!E$129:E$134)</f>
        <v>4189</v>
      </c>
      <c r="DB21" s="70">
        <f>SUMIF(DWT!$A$129:$A$134,'2009-2010'!DB$7,DWT!F$129:F$134)</f>
        <v>4361</v>
      </c>
      <c r="DC21" s="70">
        <f>SUMIF(DWT!$A$129:$A$134,'2009-2010'!DC$7,DWT!G$129:G$134)</f>
        <v>5161</v>
      </c>
      <c r="DD21" s="70">
        <f>SUMIF(DWT!$A$129:$A$134,'2009-2010'!DD$7,DWT!H$129:H$134)</f>
        <v>4696</v>
      </c>
      <c r="DE21" s="70">
        <f>SUMIF(DWT!$A$129:$A$134,'2009-2010'!DE$7,DWT!I$129:I$134)</f>
        <v>4272</v>
      </c>
      <c r="DF21" s="70">
        <f>SUMIF(DWT!$A$129:$A$134,'2009-2010'!DF$7,DWT!J$129:J$134)</f>
        <v>4516</v>
      </c>
      <c r="DG21" s="70">
        <f>SUMIF(DWT!$A$129:$A$134,'2009-2010'!DG$7,DWT!K$129:K$134)</f>
        <v>4329</v>
      </c>
      <c r="DH21" s="70">
        <f>SUMIF(DWT!$A$129:$A$134,'2009-2010'!DH$7,DWT!L$129:L$134)</f>
        <v>4220</v>
      </c>
      <c r="DI21" s="70">
        <f>SUMIF(DWT!$A$129:$A$134,'2009-2010'!DI$7,DWT!M$129:M$134)</f>
        <v>4422</v>
      </c>
      <c r="DJ21" s="70">
        <f>SUMIF(DWT!$A$129:$A$134,'2009-2010'!DJ$7,DWT!N$129:N$134)</f>
        <v>4166</v>
      </c>
      <c r="DK21" s="70">
        <f>SUMIF(DWT!$A$129:$A$134,'2009-2010'!DK$7,DWT!O$129:O$134)</f>
        <v>3984</v>
      </c>
      <c r="DN21" s="70">
        <f>SUMIF(DWT!$A$129:$A$134,'2009-2010'!DN$7,DWT!D$129:D$134)</f>
        <v>4549</v>
      </c>
      <c r="DO21" s="70">
        <f>SUMIF(DWT!$A$129:$A$134,'2009-2010'!DO$7,DWT!E$129:E$134)</f>
        <v>3738</v>
      </c>
      <c r="DP21" s="70">
        <f>SUMIF(DWT!$A$129:$A$134,'2009-2010'!DP$7,DWT!F$129:F$134)</f>
        <v>4268</v>
      </c>
      <c r="DQ21" s="70">
        <f>SUMIF(DWT!$A$129:$A$134,'2009-2010'!DQ$7,DWT!G$129:G$134)</f>
        <v>3850</v>
      </c>
      <c r="DR21" s="70">
        <f>SUMIF(DWT!$A$129:$A$134,'2009-2010'!DR$7,DWT!H$129:H$134)</f>
        <v>4181</v>
      </c>
      <c r="DS21" s="70">
        <f>SUMIF(DWT!$A$129:$A$134,'2009-2010'!DS$7,DWT!I$129:I$134)</f>
        <v>3996</v>
      </c>
      <c r="DT21" s="70">
        <f>SUMIF(DWT!$A$129:$A$134,'2009-2010'!DT$7,DWT!J$129:J$134)</f>
        <v>4594</v>
      </c>
      <c r="DU21" s="70">
        <f>SUMIF(DWT!$A$129:$A$134,'2009-2010'!DU$7,DWT!K$129:K$134)</f>
        <v>4417</v>
      </c>
      <c r="DV21" s="70">
        <f>SUMIF(DWT!$A$129:$A$134,'2009-2010'!DV$7,DWT!L$129:L$134)</f>
        <v>4292</v>
      </c>
      <c r="DW21" s="70">
        <f>SUMIF(DWT!$A$129:$A$134,'2009-2010'!DW$7,DWT!M$129:M$134)</f>
        <v>4529</v>
      </c>
      <c r="DX21" s="70">
        <f>SUMIF(DWT!$A$129:$A$134,'2009-2010'!DX$7,DWT!N$129:N$134)</f>
        <v>4199</v>
      </c>
      <c r="DY21" s="70">
        <f>SUMIF(DWT!$A$129:$A$134,'2009-2010'!DY$7,DWT!O$129:O$134)</f>
        <v>4095</v>
      </c>
    </row>
    <row r="22" spans="1:130" s="7" customFormat="1">
      <c r="A22" s="75"/>
      <c r="B22" s="24" t="s">
        <v>9</v>
      </c>
      <c r="C22" s="12">
        <f>+SUM(C19:C21)</f>
        <v>348809</v>
      </c>
      <c r="D22" s="12">
        <f ca="1">+SUM(D19:D21)</f>
        <v>299030</v>
      </c>
      <c r="E22" s="12">
        <f ca="1">SUM(E19:E21)</f>
        <v>-49779</v>
      </c>
      <c r="F22" s="13">
        <f ca="1">IF(E22=0,0,IF(C22=0,1,E22/C22))</f>
        <v>-0.14271134059040907</v>
      </c>
      <c r="G22" s="12">
        <f>SUM(G19:G21)</f>
        <v>348809</v>
      </c>
      <c r="H22" s="12">
        <f ca="1">SUM(H19:H21)</f>
        <v>299030</v>
      </c>
      <c r="I22" s="12">
        <f ca="1">SUM(I19:I21)</f>
        <v>-49779</v>
      </c>
      <c r="J22" s="13">
        <f ca="1">IF(I22=0,0,IF(G22=0,1,I22/G22))</f>
        <v>-0.14271134059040907</v>
      </c>
      <c r="K22" s="12">
        <f>+SUM(K19:K21)</f>
        <v>332358</v>
      </c>
      <c r="L22" s="12">
        <f ca="1">+SUM(L19:L21)</f>
        <v>268409</v>
      </c>
      <c r="M22" s="12">
        <f ca="1">SUM(M19:M21)</f>
        <v>-63949</v>
      </c>
      <c r="N22" s="13">
        <f ca="1">IF(M22=0,0,IF(K22=0,1,M22/K22))</f>
        <v>-0.19240999163552555</v>
      </c>
      <c r="O22" s="12">
        <f>SUM(O19:O21)</f>
        <v>681167</v>
      </c>
      <c r="P22" s="12">
        <f ca="1">SUM(P19:P21)</f>
        <v>567439</v>
      </c>
      <c r="Q22" s="12">
        <f ca="1">SUM(Q19:Q21)</f>
        <v>-113728</v>
      </c>
      <c r="R22" s="13">
        <f ca="1">IF(Q22=0,0,IF(O22=0,1,Q22/O22))</f>
        <v>-0.16696052509883774</v>
      </c>
      <c r="S22" s="12">
        <f>+SUM(S19:S21)</f>
        <v>368698</v>
      </c>
      <c r="T22" s="12">
        <f ca="1">+SUM(T19:T21)</f>
        <v>319038</v>
      </c>
      <c r="U22" s="12">
        <f ca="1">SUM(U19:U21)</f>
        <v>-49660</v>
      </c>
      <c r="V22" s="13">
        <f ca="1">IF(U22=0,0,IF(S22=0,1,U22/S22))</f>
        <v>-0.13469018003894787</v>
      </c>
      <c r="W22" s="12">
        <f>SUM(W19:W21)</f>
        <v>1049865</v>
      </c>
      <c r="X22" s="12">
        <f ca="1">SUM(X19:X21)</f>
        <v>886477</v>
      </c>
      <c r="Y22" s="12">
        <f ca="1">SUM(Y19:Y21)</f>
        <v>-163388</v>
      </c>
      <c r="Z22" s="13">
        <f ca="1">IF(Y22=0,0,IF(W22=0,1,Y22/W22))</f>
        <v>-0.15562762831411658</v>
      </c>
      <c r="AA22" s="12">
        <f>+SUM(AA19:AA21)</f>
        <v>362081</v>
      </c>
      <c r="AB22" s="12">
        <f ca="1">+SUM(AB19:AB21)</f>
        <v>291053</v>
      </c>
      <c r="AC22" s="12">
        <f ca="1">SUM(AC19:AC21)</f>
        <v>-71028</v>
      </c>
      <c r="AD22" s="13">
        <f ca="1">IF(AC22=0,0,IF(AA22=0,1,AC22/AA22))</f>
        <v>-0.19616605124267775</v>
      </c>
      <c r="AE22" s="12">
        <f>SUM(AE19:AE21)</f>
        <v>1411946</v>
      </c>
      <c r="AF22" s="12">
        <f ca="1">SUM(AF19:AF21)</f>
        <v>1177530</v>
      </c>
      <c r="AG22" s="12">
        <f ca="1">SUM(AG19:AG21)</f>
        <v>-234416</v>
      </c>
      <c r="AH22" s="13">
        <f ca="1">IF(AG22=0,0,IF(AE22=0,1,AG22/AE22))</f>
        <v>-0.16602334650192005</v>
      </c>
      <c r="AI22" s="12">
        <f>+SUM(AI19:AI21)</f>
        <v>363209</v>
      </c>
      <c r="AJ22" s="12">
        <f ca="1">+SUM(AJ19:AJ21)</f>
        <v>279624</v>
      </c>
      <c r="AK22" s="12">
        <f ca="1">SUM(AK19:AK21)</f>
        <v>-83585</v>
      </c>
      <c r="AL22" s="13">
        <f ca="1">IF(AK22=0,0,IF(AI22=0,1,AK22/AI22))</f>
        <v>-0.23012920935329245</v>
      </c>
      <c r="AM22" s="12">
        <f>SUM(AM19:AM21)</f>
        <v>1775155</v>
      </c>
      <c r="AN22" s="12">
        <f ca="1">SUM(AN19:AN21)</f>
        <v>1457154</v>
      </c>
      <c r="AO22" s="12">
        <f ca="1">SUM(AO19:AO21)</f>
        <v>-318001</v>
      </c>
      <c r="AP22" s="13">
        <f ca="1">IF(AO22=0,0,IF(AM22=0,1,AO22/AM22))</f>
        <v>-0.17913984975959846</v>
      </c>
      <c r="AQ22" s="12">
        <f>+SUM(AQ19:AQ21)</f>
        <v>315177</v>
      </c>
      <c r="AR22" s="12">
        <f ca="1">+SUM(AR19:AR21)</f>
        <v>282434</v>
      </c>
      <c r="AS22" s="12">
        <f ca="1">SUM(AS19:AS21)</f>
        <v>-32743</v>
      </c>
      <c r="AT22" s="13">
        <f ca="1">IF(AS22=0,0,IF(AQ22=0,1,AS22/AQ22))</f>
        <v>-0.10388765677698562</v>
      </c>
      <c r="AU22" s="12">
        <f>SUM(AU19:AU21)</f>
        <v>2090332</v>
      </c>
      <c r="AV22" s="12">
        <f ca="1">SUM(AV19:AV21)</f>
        <v>1739588</v>
      </c>
      <c r="AW22" s="12">
        <f ca="1">SUM(AW19:AW21)</f>
        <v>-350744</v>
      </c>
      <c r="AX22" s="13">
        <f ca="1">IF(AW22=0,0,IF(AU22=0,1,AW22/AU22))</f>
        <v>-0.1677934414246158</v>
      </c>
      <c r="AY22" s="12">
        <f>+SUM(AY19:AY21)</f>
        <v>326814</v>
      </c>
      <c r="AZ22" s="12">
        <f ca="1">+SUM(AZ19:AZ21)</f>
        <v>308264</v>
      </c>
      <c r="BA22" s="12">
        <f ca="1">SUM(BA19:BA21)</f>
        <v>-18550</v>
      </c>
      <c r="BB22" s="13">
        <f ca="1">IF(BA22=0,0,IF(AY22=0,1,BA22/AY22))</f>
        <v>-5.6760114315788188E-2</v>
      </c>
      <c r="BC22" s="12">
        <f>SUM(BC19:BC21)</f>
        <v>2417146</v>
      </c>
      <c r="BD22" s="12">
        <f ca="1">SUM(BD19:BD21)</f>
        <v>2047852</v>
      </c>
      <c r="BE22" s="12">
        <f ca="1">SUM(BE19:BE21)</f>
        <v>-369294</v>
      </c>
      <c r="BF22" s="13">
        <f ca="1">IF(BE22=0,0,IF(BC22=0,1,BE22/BC22))</f>
        <v>-0.1527810070223313</v>
      </c>
      <c r="BG22" s="12">
        <f>+SUM(BG19:BG21)</f>
        <v>332407</v>
      </c>
      <c r="BH22" s="12">
        <f ca="1">+SUM(BH19:BH21)</f>
        <v>319873</v>
      </c>
      <c r="BI22" s="12">
        <f ca="1">SUM(BI19:BI21)</f>
        <v>-12534</v>
      </c>
      <c r="BJ22" s="13">
        <f ca="1">IF(BI22=0,0,IF(BG22=0,1,BI22/BG22))</f>
        <v>-3.7706787161521871E-2</v>
      </c>
      <c r="BK22" s="12">
        <f>SUM(BK19:BK21)</f>
        <v>2749553</v>
      </c>
      <c r="BL22" s="12">
        <f ca="1">SUM(BL19:BL21)</f>
        <v>2367725</v>
      </c>
      <c r="BM22" s="12">
        <f ca="1">SUM(BM19:BM21)</f>
        <v>-381828</v>
      </c>
      <c r="BN22" s="13">
        <f ca="1">IF(BM22=0,0,IF(BK22=0,1,BM22/BK22))</f>
        <v>-0.13886911799845283</v>
      </c>
      <c r="BO22" s="12">
        <f>+SUM(BO19:BO21)</f>
        <v>315996</v>
      </c>
      <c r="BP22" s="12">
        <f ca="1">+SUM(BP19:BP21)</f>
        <v>308280</v>
      </c>
      <c r="BQ22" s="12">
        <f ca="1">SUM(BQ19:BQ21)</f>
        <v>-7716</v>
      </c>
      <c r="BR22" s="13">
        <f ca="1">IF(BQ22=0,0,IF(BO22=0,1,BQ22/BO22))</f>
        <v>-2.441803060798238E-2</v>
      </c>
      <c r="BS22" s="12">
        <f>SUM(BS19:BS21)</f>
        <v>3065549</v>
      </c>
      <c r="BT22" s="12">
        <f ca="1">SUM(BT19:BT21)</f>
        <v>2676005</v>
      </c>
      <c r="BU22" s="12">
        <f ca="1">SUM(BU19:BU21)</f>
        <v>-389544</v>
      </c>
      <c r="BV22" s="13">
        <f ca="1">IF(BU22=0,0,IF(BS22=0,1,BU22/BS22))</f>
        <v>-0.12707152943893574</v>
      </c>
      <c r="BW22" s="12">
        <f>+SUM(BW19:BW21)</f>
        <v>318151</v>
      </c>
      <c r="BX22" s="12">
        <f ca="1">+SUM(BX19:BX21)</f>
        <v>316011</v>
      </c>
      <c r="BY22" s="12">
        <f ca="1">SUM(BY19:BY21)</f>
        <v>-2140</v>
      </c>
      <c r="BZ22" s="13">
        <f ca="1">IF(BY22=0,0,IF(BW22=0,1,BY22/BW22))</f>
        <v>-6.7263657822857698E-3</v>
      </c>
      <c r="CA22" s="12">
        <f>SUM(CA19:CA21)</f>
        <v>3383700</v>
      </c>
      <c r="CB22" s="12">
        <f ca="1">SUM(CB19:CB21)</f>
        <v>2992016</v>
      </c>
      <c r="CC22" s="12">
        <f ca="1">SUM(CC19:CC21)</f>
        <v>-391684</v>
      </c>
      <c r="CD22" s="13">
        <f ca="1">IF(CC22=0,0,IF(CA22=0,1,CC22/CA22))</f>
        <v>-0.11575612495197565</v>
      </c>
      <c r="CE22" s="12">
        <f>+SUM(CE19:CE21)</f>
        <v>307461</v>
      </c>
      <c r="CF22" s="12">
        <f ca="1">+SUM(CF19:CF21)</f>
        <v>304135</v>
      </c>
      <c r="CG22" s="12">
        <f ca="1">SUM(CG19:CG21)</f>
        <v>-3326</v>
      </c>
      <c r="CH22" s="13">
        <f ca="1">IF(CG22=0,0,IF(CE22=0,1,CG22/CE22))</f>
        <v>-1.0817632154972501E-2</v>
      </c>
      <c r="CI22" s="12">
        <f>SUM(CI19:CI21)</f>
        <v>3691161</v>
      </c>
      <c r="CJ22" s="12">
        <f ca="1">SUM(CJ19:CJ21)</f>
        <v>3296151</v>
      </c>
      <c r="CK22" s="12">
        <f ca="1">SUM(CK19:CK21)</f>
        <v>-395010</v>
      </c>
      <c r="CL22" s="13">
        <f ca="1">IF(CK22=0,0,IF(CI22=0,1,CK22/CI22))</f>
        <v>-0.10701510988006213</v>
      </c>
      <c r="CM22" s="12">
        <f>+SUM(CM19:CM21)</f>
        <v>310949</v>
      </c>
      <c r="CN22" s="12">
        <f ca="1">+SUM(CN19:CN21)</f>
        <v>315531</v>
      </c>
      <c r="CO22" s="12">
        <f ca="1">SUM(CO19:CO21)</f>
        <v>4582</v>
      </c>
      <c r="CP22" s="13">
        <f ca="1">IF(CO22=0,0,IF(CM22=0,1,CO22/CM22))</f>
        <v>1.4735535409343654E-2</v>
      </c>
      <c r="CQ22" s="12">
        <f>SUM(CQ19:CQ21)</f>
        <v>4002110</v>
      </c>
      <c r="CR22" s="12">
        <f ca="1">SUM(CR19:CR21)</f>
        <v>3611682</v>
      </c>
      <c r="CS22" s="12">
        <f ca="1">SUM(CS19:CS21)</f>
        <v>-390428</v>
      </c>
      <c r="CT22" s="13">
        <f ca="1">IF(CS22=0,0,IF(CQ22=0,1,CS22/CQ22))</f>
        <v>-9.7555539452938572E-2</v>
      </c>
      <c r="CW22"/>
      <c r="CX22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/>
      <c r="DM22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</row>
    <row r="24" spans="1:130" ht="15.1" customHeight="1">
      <c r="A24" s="82"/>
      <c r="B24" s="28" t="s">
        <v>6</v>
      </c>
      <c r="C24" s="18">
        <f>+CZ24</f>
        <v>25162</v>
      </c>
      <c r="D24" s="18">
        <f ca="1">OFFSET(CZ24,0,14,1,1)</f>
        <v>29723</v>
      </c>
      <c r="E24" s="18">
        <f ca="1">SUM(D24-C24)</f>
        <v>4561</v>
      </c>
      <c r="F24" s="19">
        <f ca="1">IF(E24=0,0,IF(C24=0,1,E24/C24))</f>
        <v>0.18126540020666085</v>
      </c>
      <c r="G24" s="18">
        <f>SUMIF($C$6:F$6,G$5,$C24:F24)</f>
        <v>25162</v>
      </c>
      <c r="H24" s="18">
        <f ca="1">SUMIF($C$6:G$6,H$5,$C24:G24)</f>
        <v>29723</v>
      </c>
      <c r="I24" s="18">
        <f ca="1">SUM(H24-G24)</f>
        <v>4561</v>
      </c>
      <c r="J24" s="19">
        <f ca="1">IF(I24=0,0,IF(G24=0,1,I24/G24))</f>
        <v>0.18126540020666085</v>
      </c>
      <c r="K24" s="18">
        <f>+DA24</f>
        <v>26312</v>
      </c>
      <c r="L24" s="18">
        <f ca="1">OFFSET(DA24,0,14,1,1)</f>
        <v>29297</v>
      </c>
      <c r="M24" s="18">
        <f ca="1">SUM(L24-K24)</f>
        <v>2985</v>
      </c>
      <c r="N24" s="19">
        <f ca="1">IF(M24=0,0,IF(K24=0,1,M24/K24))</f>
        <v>0.11344633627242323</v>
      </c>
      <c r="O24" s="18">
        <f>SUMIF($C$6:N$6,O$5,$C24:N24)</f>
        <v>51474</v>
      </c>
      <c r="P24" s="18">
        <f ca="1">SUMIF($C$6:O$6,P$5,$C24:O24)</f>
        <v>59020</v>
      </c>
      <c r="Q24" s="18">
        <f ca="1">SUM(P24-O24)</f>
        <v>7546</v>
      </c>
      <c r="R24" s="19">
        <f ca="1">IF(Q24=0,0,IF(O24=0,1,Q24/O24))</f>
        <v>0.14659828262812294</v>
      </c>
      <c r="S24" s="18">
        <f>+DB24</f>
        <v>29731</v>
      </c>
      <c r="T24" s="18">
        <f ca="1">OFFSET(DB24,0,14,1,1)</f>
        <v>38507</v>
      </c>
      <c r="U24" s="18">
        <f ca="1">SUM(T24-S24)</f>
        <v>8776</v>
      </c>
      <c r="V24" s="19">
        <f ca="1">IF(U24=0,0,IF(S24=0,1,U24/S24))</f>
        <v>0.29518011503144864</v>
      </c>
      <c r="W24" s="18">
        <f>SUMIF($C$6:V$6,W$5,$C24:V24)</f>
        <v>81205</v>
      </c>
      <c r="X24" s="18">
        <f ca="1">SUMIF($C$6:W$6,X$5,$C24:W24)</f>
        <v>97527</v>
      </c>
      <c r="Y24" s="18">
        <f ca="1">SUM(X24-W24)</f>
        <v>16322</v>
      </c>
      <c r="Z24" s="19">
        <f ca="1">IF(Y24=0,0,IF(W24=0,1,Y24/W24))</f>
        <v>0.2009974755249061</v>
      </c>
      <c r="AA24" s="18">
        <f>+DC24</f>
        <v>32506</v>
      </c>
      <c r="AB24" s="18">
        <f ca="1">OFFSET(DC24,0,14,1,1)</f>
        <v>41695</v>
      </c>
      <c r="AC24" s="18">
        <f ca="1">SUM(AB24-AA24)</f>
        <v>9189</v>
      </c>
      <c r="AD24" s="19">
        <f ca="1">IF(AC24=0,0,IF(AA24=0,1,AC24/AA24))</f>
        <v>0.28268627330339013</v>
      </c>
      <c r="AE24" s="18">
        <f>SUMIF($C$6:AD$6,AE$5,$C24:AD24)</f>
        <v>113711</v>
      </c>
      <c r="AF24" s="18">
        <f ca="1">SUMIF($C$6:AE$6,AF$5,$C24:AE24)</f>
        <v>139222</v>
      </c>
      <c r="AG24" s="18">
        <f ca="1">SUM(AF24-AE24)</f>
        <v>25511</v>
      </c>
      <c r="AH24" s="19">
        <f ca="1">IF(AG24=0,0,IF(AE24=0,1,AG24/AE24))</f>
        <v>0.2243494472830245</v>
      </c>
      <c r="AI24" s="18">
        <f>+DD24</f>
        <v>39902</v>
      </c>
      <c r="AJ24" s="18">
        <f ca="1">OFFSET(DD24,0,14,1,1)</f>
        <v>47863</v>
      </c>
      <c r="AK24" s="18">
        <f ca="1">SUM(AJ24-AI24)</f>
        <v>7961</v>
      </c>
      <c r="AL24" s="19">
        <f ca="1">IF(AK24=0,0,IF(AI24=0,1,AK24/AI24))</f>
        <v>0.19951380883163752</v>
      </c>
      <c r="AM24" s="18">
        <f>SUMIF($C$6:AL$6,AM$5,$C24:AL24)</f>
        <v>153613</v>
      </c>
      <c r="AN24" s="18">
        <f ca="1">SUMIF($C$6:AM$6,AN$5,$C24:AM24)</f>
        <v>187085</v>
      </c>
      <c r="AO24" s="18">
        <f ca="1">SUM(AN24-AM24)</f>
        <v>33472</v>
      </c>
      <c r="AP24" s="19">
        <f ca="1">IF(AO24=0,0,IF(AM24=0,1,AO24/AM24))</f>
        <v>0.2178982247596232</v>
      </c>
      <c r="AQ24" s="18">
        <f>+DE24</f>
        <v>58360</v>
      </c>
      <c r="AR24" s="18">
        <f ca="1">OFFSET(DE24,0,14,1,1)</f>
        <v>48389</v>
      </c>
      <c r="AS24" s="18">
        <f ca="1">SUM(AR24-AQ24)</f>
        <v>-9971</v>
      </c>
      <c r="AT24" s="19">
        <f ca="1">IF(AS24=0,0,IF(AQ24=0,1,AS24/AQ24))</f>
        <v>-0.17085332419465388</v>
      </c>
      <c r="AU24" s="18">
        <f>SUMIF($C$6:AT$6,AU$5,$C24:AT24)</f>
        <v>211973</v>
      </c>
      <c r="AV24" s="18">
        <f ca="1">SUMIF($C$6:AU$6,AV$5,$C24:AU24)</f>
        <v>235474</v>
      </c>
      <c r="AW24" s="18">
        <f ca="1">SUM(AV24-AU24)</f>
        <v>23501</v>
      </c>
      <c r="AX24" s="19">
        <f ca="1">IF(AW24=0,0,IF(AU24=0,1,AW24/AU24))</f>
        <v>0.11086789355248074</v>
      </c>
      <c r="AY24" s="18">
        <f>+DF24</f>
        <v>59653</v>
      </c>
      <c r="AZ24" s="18">
        <f ca="1">OFFSET(DF24,0,14,1,1)</f>
        <v>64075</v>
      </c>
      <c r="BA24" s="18">
        <f ca="1">SUM(AZ24-AY24)</f>
        <v>4422</v>
      </c>
      <c r="BB24" s="19">
        <f ca="1">IF(BA24=0,0,IF(AY24=0,1,BA24/AY24))</f>
        <v>7.4128711045546747E-2</v>
      </c>
      <c r="BC24" s="18">
        <f>SUMIF($C$6:BB$6,BC$5,$C24:BB24)</f>
        <v>271626</v>
      </c>
      <c r="BD24" s="18">
        <f ca="1">SUMIF($C$6:BC$6,BD$5,$C24:BC24)</f>
        <v>299549</v>
      </c>
      <c r="BE24" s="18">
        <f ca="1">SUM(BD24-BC24)</f>
        <v>27923</v>
      </c>
      <c r="BF24" s="19">
        <f ca="1">IF(BE24=0,0,IF(BC24=0,1,BE24/BC24))</f>
        <v>0.1027994374618041</v>
      </c>
      <c r="BG24" s="18">
        <f>+DG24</f>
        <v>51330</v>
      </c>
      <c r="BH24" s="18">
        <f ca="1">OFFSET(DG24,0,14,1,1)</f>
        <v>61815</v>
      </c>
      <c r="BI24" s="18">
        <f ca="1">SUM(BH24-BG24)</f>
        <v>10485</v>
      </c>
      <c r="BJ24" s="19">
        <f ca="1">IF(BI24=0,0,IF(BG24=0,1,BI24/BG24))</f>
        <v>0.20426651081239042</v>
      </c>
      <c r="BK24" s="18">
        <f>SUMIF($C$6:BJ$6,BK$5,$C24:BJ24)</f>
        <v>322956</v>
      </c>
      <c r="BL24" s="18">
        <f ca="1">SUMIF($C$6:BK$6,BL$5,$C24:BK24)</f>
        <v>361364</v>
      </c>
      <c r="BM24" s="18">
        <f ca="1">SUM(BL24-BK24)</f>
        <v>38408</v>
      </c>
      <c r="BN24" s="19">
        <f ca="1">IF(BM24=0,0,IF(BK24=0,1,BM24/BK24))</f>
        <v>0.11892641722092173</v>
      </c>
      <c r="BO24" s="18">
        <f>+DH24</f>
        <v>42616</v>
      </c>
      <c r="BP24" s="18">
        <f ca="1">OFFSET(DH24,0,14,1,1)</f>
        <v>49911</v>
      </c>
      <c r="BQ24" s="18">
        <f ca="1">SUM(BP24-BO24)</f>
        <v>7295</v>
      </c>
      <c r="BR24" s="19">
        <f ca="1">IF(BQ24=0,0,IF(BO24=0,1,BQ24/BO24))</f>
        <v>0.17117983855828797</v>
      </c>
      <c r="BS24" s="18">
        <f>SUMIF($C$6:BR$6,BS$5,$C24:BR24)</f>
        <v>365572</v>
      </c>
      <c r="BT24" s="18">
        <f ca="1">SUMIF($C$6:BS$6,BT$5,$C24:BS24)</f>
        <v>411275</v>
      </c>
      <c r="BU24" s="18">
        <f ca="1">SUM(BT24-BS24)</f>
        <v>45703</v>
      </c>
      <c r="BV24" s="19">
        <f ca="1">IF(BU24=0,0,IF(BS24=0,1,BU24/BS24))</f>
        <v>0.12501778035516944</v>
      </c>
      <c r="BW24" s="18">
        <f>+DI24</f>
        <v>42103</v>
      </c>
      <c r="BX24" s="18">
        <f ca="1">OFFSET(DI24,0,14,1,1)</f>
        <v>50756</v>
      </c>
      <c r="BY24" s="18">
        <f ca="1">SUM(BX24-BW24)</f>
        <v>8653</v>
      </c>
      <c r="BZ24" s="19">
        <f ca="1">IF(BY24=0,0,IF(BW24=0,1,BY24/BW24))</f>
        <v>0.20551979668907203</v>
      </c>
      <c r="CA24" s="18">
        <f>SUMIF($C$6:BZ$6,CA$5,$C24:BZ24)</f>
        <v>407675</v>
      </c>
      <c r="CB24" s="18">
        <f ca="1">SUMIF($C$6:CA$6,CB$5,$C24:CA24)</f>
        <v>462031</v>
      </c>
      <c r="CC24" s="18">
        <f ca="1">SUM(CB24-CA24)</f>
        <v>54356</v>
      </c>
      <c r="CD24" s="19">
        <f ca="1">IF(CC24=0,0,IF(CA24=0,1,CC24/CA24))</f>
        <v>0.13333169804378489</v>
      </c>
      <c r="CE24" s="18">
        <f>+DJ24</f>
        <v>40595</v>
      </c>
      <c r="CF24" s="18">
        <f ca="1">OFFSET(DJ24,0,14,1,1)</f>
        <v>46571</v>
      </c>
      <c r="CG24" s="18">
        <f ca="1">SUM(CF24-CE24)</f>
        <v>5976</v>
      </c>
      <c r="CH24" s="19">
        <f ca="1">IF(CG24=0,0,IF(CE24=0,1,CG24/CE24))</f>
        <v>0.14721024756743442</v>
      </c>
      <c r="CI24" s="18">
        <f>SUMIF($C$6:CH$6,CI$5,$C24:CH24)</f>
        <v>448270</v>
      </c>
      <c r="CJ24" s="18">
        <f ca="1">SUMIF($C$6:CI$6,CJ$5,$C24:CI24)</f>
        <v>508602</v>
      </c>
      <c r="CK24" s="18">
        <f ca="1">SUM(CJ24-CI24)</f>
        <v>60332</v>
      </c>
      <c r="CL24" s="19">
        <f ca="1">IF(CK24=0,0,IF(CI24=0,1,CK24/CI24))</f>
        <v>0.13458852923461306</v>
      </c>
      <c r="CM24" s="18">
        <f>+DK24</f>
        <v>35404</v>
      </c>
      <c r="CN24" s="18">
        <f ca="1">OFFSET(DK24,0,14,1,1)</f>
        <v>45689</v>
      </c>
      <c r="CO24" s="18">
        <f ca="1">SUM(CN24-CM24)</f>
        <v>10285</v>
      </c>
      <c r="CP24" s="19">
        <f ca="1">IF(CO24=0,0,IF(CM24=0,1,CO24/CM24))</f>
        <v>0.29050389786464809</v>
      </c>
      <c r="CQ24" s="18">
        <f>SUMIF($C$6:CP$6,CQ$5,$C24:CP24)</f>
        <v>483674</v>
      </c>
      <c r="CR24" s="18">
        <f ca="1">SUMIF($C$6:CQ$6,CR$5,$C24:CQ24)</f>
        <v>554291</v>
      </c>
      <c r="CS24" s="18">
        <f ca="1">SUM(CR24-CQ24)</f>
        <v>70617</v>
      </c>
      <c r="CT24" s="19">
        <f ca="1">IF(CS24=0,0,IF(CQ24=0,1,CS24/CQ24))</f>
        <v>0.14600123223493511</v>
      </c>
      <c r="CW24" t="s">
        <v>13</v>
      </c>
      <c r="CX24" t="s">
        <v>6</v>
      </c>
      <c r="CZ24" s="70">
        <f>SUMIF(OGB!$A$93:$A$98,'2009-2010'!CZ$7,OGB!D$93:D$98)</f>
        <v>25162</v>
      </c>
      <c r="DA24" s="70">
        <f>SUMIF(OGB!$A$93:$A$98,'2009-2010'!DA$7,OGB!E$93:E$98)</f>
        <v>26312</v>
      </c>
      <c r="DB24" s="70">
        <f>SUMIF(OGB!$A$93:$A$98,'2009-2010'!DB$7,OGB!F$93:F$98)</f>
        <v>29731</v>
      </c>
      <c r="DC24" s="70">
        <f>SUMIF(OGB!$A$93:$A$98,'2009-2010'!DC$7,OGB!G$93:G$98)</f>
        <v>32506</v>
      </c>
      <c r="DD24" s="70">
        <f>SUMIF(OGB!$A$93:$A$98,'2009-2010'!DD$7,OGB!H$93:H$98)</f>
        <v>39902</v>
      </c>
      <c r="DE24" s="70">
        <f>SUMIF(OGB!$A$93:$A$98,'2009-2010'!DE$7,OGB!I$93:I$98)</f>
        <v>58360</v>
      </c>
      <c r="DF24" s="70">
        <f>SUMIF(OGB!$A$93:$A$98,'2009-2010'!DF$7,OGB!J$93:J$98)</f>
        <v>59653</v>
      </c>
      <c r="DG24" s="70">
        <f>SUMIF(OGB!$A$93:$A$98,'2009-2010'!DG$7,OGB!K$93:K$98)</f>
        <v>51330</v>
      </c>
      <c r="DH24" s="70">
        <f>SUMIF(OGB!$A$93:$A$98,'2009-2010'!DH$7,OGB!L$93:L$98)</f>
        <v>42616</v>
      </c>
      <c r="DI24" s="70">
        <f>SUMIF(OGB!$A$93:$A$98,'2009-2010'!DI$7,OGB!M$93:M$98)</f>
        <v>42103</v>
      </c>
      <c r="DJ24" s="70">
        <f>SUMIF(OGB!$A$93:$A$98,'2009-2010'!DJ$7,OGB!N$93:N$98)</f>
        <v>40595</v>
      </c>
      <c r="DK24" s="70">
        <f>SUMIF(OGB!$A$93:$A$98,'2009-2010'!DK$7,OGB!O$93:O$98)</f>
        <v>35404</v>
      </c>
      <c r="DN24" s="70">
        <f>SUMIF(OGB!$A$93:$A$98,'2009-2010'!DN$7,OGB!D$93:D$98)</f>
        <v>29723</v>
      </c>
      <c r="DO24" s="70">
        <f>SUMIF(OGB!$A$93:$A$98,'2009-2010'!DO$7,OGB!E$93:E$98)</f>
        <v>29297</v>
      </c>
      <c r="DP24" s="70">
        <f>SUMIF(OGB!$A$93:$A$98,'2009-2010'!DP$7,OGB!F$93:F$98)</f>
        <v>38507</v>
      </c>
      <c r="DQ24" s="70">
        <f>SUMIF(OGB!$A$93:$A$98,'2009-2010'!DQ$7,OGB!G$93:G$98)</f>
        <v>41695</v>
      </c>
      <c r="DR24" s="70">
        <f>SUMIF(OGB!$A$93:$A$98,'2009-2010'!DR$7,OGB!H$93:H$98)</f>
        <v>47863</v>
      </c>
      <c r="DS24" s="70">
        <f>SUMIF(OGB!$A$93:$A$98,'2009-2010'!DS$7,OGB!I$93:I$98)</f>
        <v>48389</v>
      </c>
      <c r="DT24" s="70">
        <f>SUMIF(OGB!$A$93:$A$98,'2009-2010'!DT$7,OGB!J$93:J$98)</f>
        <v>64075</v>
      </c>
      <c r="DU24" s="70">
        <f>SUMIF(OGB!$A$93:$A$98,'2009-2010'!DU$7,OGB!K$93:K$98)</f>
        <v>61815</v>
      </c>
      <c r="DV24" s="70">
        <f>SUMIF(OGB!$A$93:$A$98,'2009-2010'!DV$7,OGB!L$93:L$98)</f>
        <v>49911</v>
      </c>
      <c r="DW24" s="70">
        <f>SUMIF(OGB!$A$93:$A$98,'2009-2010'!DW$7,OGB!M$93:M$98)</f>
        <v>50756</v>
      </c>
      <c r="DX24" s="70">
        <f>SUMIF(OGB!$A$93:$A$98,'2009-2010'!DX$7,OGB!N$93:N$98)</f>
        <v>46571</v>
      </c>
      <c r="DY24" s="70">
        <f>SUMIF(OGB!$A$93:$A$98,'2009-2010'!DY$7,OGB!O$93:O$98)</f>
        <v>45689</v>
      </c>
    </row>
    <row r="25" spans="1:130">
      <c r="A25" s="84" t="str">
        <f>+CW26</f>
        <v>Ogdensburg Bridge</v>
      </c>
      <c r="B25" s="26" t="s">
        <v>7</v>
      </c>
      <c r="C25" s="18">
        <f>+CZ25</f>
        <v>5556</v>
      </c>
      <c r="D25" s="18">
        <f ca="1">OFFSET(CZ25,0,14,1,1)</f>
        <v>5481</v>
      </c>
      <c r="E25" s="18">
        <f ca="1">SUM(D25-C25)</f>
        <v>-75</v>
      </c>
      <c r="F25" s="19">
        <f ca="1">IF(E25=0,0,IF(C25=0,1,E25/C25))</f>
        <v>-1.3498920086393088E-2</v>
      </c>
      <c r="G25" s="18">
        <f>SUMIF($C$6:F$6,G$5,$C25:F25)</f>
        <v>5556</v>
      </c>
      <c r="H25" s="18">
        <f ca="1">SUMIF($C$6:G$6,H$5,$C25:G25)</f>
        <v>5481</v>
      </c>
      <c r="I25" s="18">
        <f ca="1">SUM(H25-G25)</f>
        <v>-75</v>
      </c>
      <c r="J25" s="19">
        <f ca="1">IF(I25=0,0,IF(G25=0,1,I25/G25))</f>
        <v>-1.3498920086393088E-2</v>
      </c>
      <c r="K25" s="18">
        <f>+DA25</f>
        <v>4987</v>
      </c>
      <c r="L25" s="18">
        <f ca="1">OFFSET(DA25,0,14,1,1)</f>
        <v>5178</v>
      </c>
      <c r="M25" s="18">
        <f ca="1">SUM(L25-K25)</f>
        <v>191</v>
      </c>
      <c r="N25" s="19">
        <f ca="1">IF(M25=0,0,IF(K25=0,1,M25/K25))</f>
        <v>3.8299578905153397E-2</v>
      </c>
      <c r="O25" s="18">
        <f>SUMIF($C$6:N$6,O$5,$C25:N25)</f>
        <v>10543</v>
      </c>
      <c r="P25" s="18">
        <f ca="1">SUMIF($C$6:O$6,P$5,$C25:O25)</f>
        <v>10659</v>
      </c>
      <c r="Q25" s="18">
        <f ca="1">SUM(P25-O25)</f>
        <v>116</v>
      </c>
      <c r="R25" s="19">
        <f ca="1">IF(Q25=0,0,IF(O25=0,1,Q25/O25))</f>
        <v>1.100256094090866E-2</v>
      </c>
      <c r="S25" s="18">
        <f>+DB25</f>
        <v>5729</v>
      </c>
      <c r="T25" s="18">
        <f ca="1">OFFSET(DB25,0,14,1,1)</f>
        <v>5793</v>
      </c>
      <c r="U25" s="18">
        <f ca="1">SUM(T25-S25)</f>
        <v>64</v>
      </c>
      <c r="V25" s="19">
        <f ca="1">IF(U25=0,0,IF(S25=0,1,U25/S25))</f>
        <v>1.1171234072263921E-2</v>
      </c>
      <c r="W25" s="18">
        <f>SUMIF($C$6:V$6,W$5,$C25:V25)</f>
        <v>16272</v>
      </c>
      <c r="X25" s="18">
        <f ca="1">SUMIF($C$6:W$6,X$5,$C25:W25)</f>
        <v>16452</v>
      </c>
      <c r="Y25" s="18">
        <f ca="1">SUM(X25-W25)</f>
        <v>180</v>
      </c>
      <c r="Z25" s="19">
        <f ca="1">IF(Y25=0,0,IF(W25=0,1,Y25/W25))</f>
        <v>1.1061946902654867E-2</v>
      </c>
      <c r="AA25" s="18">
        <f>+DC25</f>
        <v>5546</v>
      </c>
      <c r="AB25" s="18">
        <f ca="1">OFFSET(DC25,0,14,1,1)</f>
        <v>5901</v>
      </c>
      <c r="AC25" s="18">
        <f ca="1">SUM(AB25-AA25)</f>
        <v>355</v>
      </c>
      <c r="AD25" s="19">
        <f ca="1">IF(AC25=0,0,IF(AA25=0,1,AC25/AA25))</f>
        <v>6.4010097367472055E-2</v>
      </c>
      <c r="AE25" s="18">
        <f>SUMIF($C$6:AD$6,AE$5,$C25:AD25)</f>
        <v>21818</v>
      </c>
      <c r="AF25" s="18">
        <f ca="1">SUMIF($C$6:AE$6,AF$5,$C25:AE25)</f>
        <v>22353</v>
      </c>
      <c r="AG25" s="18">
        <f ca="1">SUM(AF25-AE25)</f>
        <v>535</v>
      </c>
      <c r="AH25" s="19">
        <f ca="1">IF(AG25=0,0,IF(AE25=0,1,AG25/AE25))</f>
        <v>2.452103767531396E-2</v>
      </c>
      <c r="AI25" s="18">
        <f>+DD25</f>
        <v>5545</v>
      </c>
      <c r="AJ25" s="18">
        <f ca="1">OFFSET(DD25,0,14,1,1)</f>
        <v>5738</v>
      </c>
      <c r="AK25" s="18">
        <f ca="1">SUM(AJ25-AI25)</f>
        <v>193</v>
      </c>
      <c r="AL25" s="19">
        <f ca="1">IF(AK25=0,0,IF(AI25=0,1,AK25/AI25))</f>
        <v>3.4806131650135255E-2</v>
      </c>
      <c r="AM25" s="18">
        <f>SUMIF($C$6:AL$6,AM$5,$C25:AL25)</f>
        <v>27363</v>
      </c>
      <c r="AN25" s="18">
        <f ca="1">SUMIF($C$6:AM$6,AN$5,$C25:AM25)</f>
        <v>28091</v>
      </c>
      <c r="AO25" s="18">
        <f ca="1">SUM(AN25-AM25)</f>
        <v>728</v>
      </c>
      <c r="AP25" s="19">
        <f ca="1">IF(AO25=0,0,IF(AM25=0,1,AO25/AM25))</f>
        <v>2.6605269889997441E-2</v>
      </c>
      <c r="AQ25" s="18">
        <f>+DE25</f>
        <v>7819</v>
      </c>
      <c r="AR25" s="18">
        <f ca="1">OFFSET(DE25,0,14,1,1)</f>
        <v>5958</v>
      </c>
      <c r="AS25" s="18">
        <f ca="1">SUM(AR25-AQ25)</f>
        <v>-1861</v>
      </c>
      <c r="AT25" s="19">
        <f ca="1">IF(AS25=0,0,IF(AQ25=0,1,AS25/AQ25))</f>
        <v>-0.23800997570021742</v>
      </c>
      <c r="AU25" s="18">
        <f>SUMIF($C$6:AT$6,AU$5,$C25:AT25)</f>
        <v>35182</v>
      </c>
      <c r="AV25" s="18">
        <f ca="1">SUMIF($C$6:AU$6,AV$5,$C25:AU25)</f>
        <v>34049</v>
      </c>
      <c r="AW25" s="18">
        <f ca="1">SUM(AV25-AU25)</f>
        <v>-1133</v>
      </c>
      <c r="AX25" s="19">
        <f ca="1">IF(AW25=0,0,IF(AU25=0,1,AW25/AU25))</f>
        <v>-3.2203967938150189E-2</v>
      </c>
      <c r="AY25" s="18">
        <f>+DF25</f>
        <v>7314</v>
      </c>
      <c r="AZ25" s="18">
        <f ca="1">OFFSET(DF25,0,14,1,1)</f>
        <v>6019</v>
      </c>
      <c r="BA25" s="18">
        <f ca="1">SUM(AZ25-AY25)</f>
        <v>-1295</v>
      </c>
      <c r="BB25" s="19">
        <f ca="1">IF(BA25=0,0,IF(AY25=0,1,BA25/AY25))</f>
        <v>-0.17705769756631118</v>
      </c>
      <c r="BC25" s="18">
        <f>SUMIF($C$6:BB$6,BC$5,$C25:BB25)</f>
        <v>42496</v>
      </c>
      <c r="BD25" s="18">
        <f ca="1">SUMIF($C$6:BC$6,BD$5,$C25:BC25)</f>
        <v>40068</v>
      </c>
      <c r="BE25" s="18">
        <f ca="1">SUM(BD25-BC25)</f>
        <v>-2428</v>
      </c>
      <c r="BF25" s="19">
        <f ca="1">IF(BE25=0,0,IF(BC25=0,1,BE25/BC25))</f>
        <v>-5.7134789156626509E-2</v>
      </c>
      <c r="BG25" s="18">
        <f>+DG25</f>
        <v>6025</v>
      </c>
      <c r="BH25" s="18">
        <f ca="1">OFFSET(DG25,0,14,1,1)</f>
        <v>6041</v>
      </c>
      <c r="BI25" s="18">
        <f ca="1">SUM(BH25-BG25)</f>
        <v>16</v>
      </c>
      <c r="BJ25" s="19">
        <f ca="1">IF(BI25=0,0,IF(BG25=0,1,BI25/BG25))</f>
        <v>2.6556016597510373E-3</v>
      </c>
      <c r="BK25" s="18">
        <f>SUMIF($C$6:BJ$6,BK$5,$C25:BJ25)</f>
        <v>48521</v>
      </c>
      <c r="BL25" s="18">
        <f ca="1">SUMIF($C$6:BK$6,BL$5,$C25:BK25)</f>
        <v>46109</v>
      </c>
      <c r="BM25" s="18">
        <f ca="1">SUM(BL25-BK25)</f>
        <v>-2412</v>
      </c>
      <c r="BN25" s="19">
        <f ca="1">IF(BM25=0,0,IF(BK25=0,1,BM25/BK25))</f>
        <v>-4.9710434657158756E-2</v>
      </c>
      <c r="BO25" s="18">
        <f>+DH25</f>
        <v>5902</v>
      </c>
      <c r="BP25" s="18">
        <f ca="1">OFFSET(DH25,0,14,1,1)</f>
        <v>6007</v>
      </c>
      <c r="BQ25" s="18">
        <f ca="1">SUM(BP25-BO25)</f>
        <v>105</v>
      </c>
      <c r="BR25" s="19">
        <f ca="1">IF(BQ25=0,0,IF(BO25=0,1,BQ25/BO25))</f>
        <v>1.7790579464588275E-2</v>
      </c>
      <c r="BS25" s="18">
        <f>SUMIF($C$6:BR$6,BS$5,$C25:BR25)</f>
        <v>54423</v>
      </c>
      <c r="BT25" s="18">
        <f ca="1">SUMIF($C$6:BS$6,BT$5,$C25:BS25)</f>
        <v>52116</v>
      </c>
      <c r="BU25" s="18">
        <f ca="1">SUM(BT25-BS25)</f>
        <v>-2307</v>
      </c>
      <c r="BV25" s="19">
        <f ca="1">IF(BU25=0,0,IF(BS25=0,1,BU25/BS25))</f>
        <v>-4.2390165922496004E-2</v>
      </c>
      <c r="BW25" s="18">
        <f>+DI25</f>
        <v>6066</v>
      </c>
      <c r="BX25" s="18">
        <f ca="1">OFFSET(DI25,0,14,1,1)</f>
        <v>5739</v>
      </c>
      <c r="BY25" s="18">
        <f ca="1">SUM(BX25-BW25)</f>
        <v>-327</v>
      </c>
      <c r="BZ25" s="19">
        <f ca="1">IF(BY25=0,0,IF(BW25=0,1,BY25/BW25))</f>
        <v>-5.3907022749752717E-2</v>
      </c>
      <c r="CA25" s="18">
        <f>SUMIF($C$6:BZ$6,CA$5,$C25:BZ25)</f>
        <v>60489</v>
      </c>
      <c r="CB25" s="18">
        <f ca="1">SUMIF($C$6:CA$6,CB$5,$C25:CA25)</f>
        <v>57855</v>
      </c>
      <c r="CC25" s="18">
        <f ca="1">SUM(CB25-CA25)</f>
        <v>-2634</v>
      </c>
      <c r="CD25" s="19">
        <f ca="1">IF(CC25=0,0,IF(CA25=0,1,CC25/CA25))</f>
        <v>-4.3545107374894608E-2</v>
      </c>
      <c r="CE25" s="18">
        <f>+DJ25</f>
        <v>5666</v>
      </c>
      <c r="CF25" s="18">
        <f ca="1">OFFSET(DJ25,0,14,1,1)</f>
        <v>6025</v>
      </c>
      <c r="CG25" s="18">
        <f ca="1">SUM(CF25-CE25)</f>
        <v>359</v>
      </c>
      <c r="CH25" s="19">
        <f ca="1">IF(CG25=0,0,IF(CE25=0,1,CG25/CE25))</f>
        <v>6.3360395340628303E-2</v>
      </c>
      <c r="CI25" s="18">
        <f>SUMIF($C$6:CH$6,CI$5,$C25:CH25)</f>
        <v>66155</v>
      </c>
      <c r="CJ25" s="18">
        <f ca="1">SUMIF($C$6:CI$6,CJ$5,$C25:CI25)</f>
        <v>63880</v>
      </c>
      <c r="CK25" s="18">
        <f ca="1">SUM(CJ25-CI25)</f>
        <v>-2275</v>
      </c>
      <c r="CL25" s="19">
        <f ca="1">IF(CK25=0,0,IF(CI25=0,1,CK25/CI25))</f>
        <v>-3.4388935076713777E-2</v>
      </c>
      <c r="CM25" s="18">
        <f>+DK25</f>
        <v>5349</v>
      </c>
      <c r="CN25" s="18">
        <f ca="1">OFFSET(DK25,0,14,1,1)</f>
        <v>5843</v>
      </c>
      <c r="CO25" s="18">
        <f ca="1">SUM(CN25-CM25)</f>
        <v>494</v>
      </c>
      <c r="CP25" s="19">
        <f ca="1">IF(CO25=0,0,IF(CM25=0,1,CO25/CM25))</f>
        <v>9.2353710974013833E-2</v>
      </c>
      <c r="CQ25" s="18">
        <f>SUMIF($C$6:CP$6,CQ$5,$C25:CP25)</f>
        <v>71504</v>
      </c>
      <c r="CR25" s="18">
        <f ca="1">SUMIF($C$6:CQ$6,CR$5,$C25:CQ25)</f>
        <v>69723</v>
      </c>
      <c r="CS25" s="18">
        <f ca="1">SUM(CR25-CQ25)</f>
        <v>-1781</v>
      </c>
      <c r="CT25" s="19">
        <f ca="1">IF(CS25=0,0,IF(CQ25=0,1,CS25/CQ25))</f>
        <v>-2.4907697471470126E-2</v>
      </c>
      <c r="CW25" t="s">
        <v>13</v>
      </c>
      <c r="CX25" t="s">
        <v>7</v>
      </c>
      <c r="CY25" s="7"/>
      <c r="CZ25" s="70">
        <f>SUMIF(OGB!$A$111:$A$116,'2009-2010'!CZ$7,OGB!D$111:D$116)</f>
        <v>5556</v>
      </c>
      <c r="DA25" s="70">
        <f>SUMIF(OGB!$A$111:$A$116,'2009-2010'!DA$7,OGB!E$111:E$116)</f>
        <v>4987</v>
      </c>
      <c r="DB25" s="70">
        <f>SUMIF(OGB!$A$111:$A$116,'2009-2010'!DB$7,OGB!F$111:F$116)</f>
        <v>5729</v>
      </c>
      <c r="DC25" s="70">
        <f>SUMIF(OGB!$A$111:$A$116,'2009-2010'!DC$7,OGB!G$111:G$116)</f>
        <v>5546</v>
      </c>
      <c r="DD25" s="70">
        <f>SUMIF(OGB!$A$111:$A$116,'2009-2010'!DD$7,OGB!H$111:H$116)</f>
        <v>5545</v>
      </c>
      <c r="DE25" s="70">
        <f>SUMIF(OGB!$A$111:$A$116,'2009-2010'!DE$7,OGB!I$111:I$116)</f>
        <v>7819</v>
      </c>
      <c r="DF25" s="70">
        <f>SUMIF(OGB!$A$111:$A$116,'2009-2010'!DF$7,OGB!J$111:J$116)</f>
        <v>7314</v>
      </c>
      <c r="DG25" s="70">
        <f>SUMIF(OGB!$A$111:$A$116,'2009-2010'!DG$7,OGB!K$111:K$116)</f>
        <v>6025</v>
      </c>
      <c r="DH25" s="70">
        <f>SUMIF(OGB!$A$111:$A$116,'2009-2010'!DH$7,OGB!L$111:L$116)</f>
        <v>5902</v>
      </c>
      <c r="DI25" s="70">
        <f>SUMIF(OGB!$A$111:$A$116,'2009-2010'!DI$7,OGB!M$111:M$116)</f>
        <v>6066</v>
      </c>
      <c r="DJ25" s="70">
        <f>SUMIF(OGB!$A$111:$A$116,'2009-2010'!DJ$7,OGB!N$111:N$116)</f>
        <v>5666</v>
      </c>
      <c r="DK25" s="70">
        <f>SUMIF(OGB!$A$111:$A$116,'2009-2010'!DK$7,OGB!O$111:O$116)</f>
        <v>5349</v>
      </c>
      <c r="DN25" s="70">
        <f>SUMIF(OGB!$A$111:$A$116,'2009-2010'!DN$7,OGB!D$111:D$116)</f>
        <v>5481</v>
      </c>
      <c r="DO25" s="70">
        <f>SUMIF(OGB!$A$111:$A$116,'2009-2010'!DO$7,OGB!E$111:E$116)</f>
        <v>5178</v>
      </c>
      <c r="DP25" s="70">
        <f>SUMIF(OGB!$A$111:$A$116,'2009-2010'!DP$7,OGB!F$111:F$116)</f>
        <v>5793</v>
      </c>
      <c r="DQ25" s="70">
        <f>SUMIF(OGB!$A$111:$A$116,'2009-2010'!DQ$7,OGB!G$111:G$116)</f>
        <v>5901</v>
      </c>
      <c r="DR25" s="70">
        <f>SUMIF(OGB!$A$111:$A$116,'2009-2010'!DR$7,OGB!H$111:H$116)</f>
        <v>5738</v>
      </c>
      <c r="DS25" s="70">
        <f>SUMIF(OGB!$A$111:$A$116,'2009-2010'!DS$7,OGB!I$111:I$116)</f>
        <v>5958</v>
      </c>
      <c r="DT25" s="70">
        <f>SUMIF(OGB!$A$111:$A$116,'2009-2010'!DT$7,OGB!J$111:J$116)</f>
        <v>6019</v>
      </c>
      <c r="DU25" s="70">
        <f>SUMIF(OGB!$A$111:$A$116,'2009-2010'!DU$7,OGB!K$111:K$116)</f>
        <v>6041</v>
      </c>
      <c r="DV25" s="70">
        <f>SUMIF(OGB!$A$111:$A$116,'2009-2010'!DV$7,OGB!L$111:L$116)</f>
        <v>6007</v>
      </c>
      <c r="DW25" s="70">
        <f>SUMIF(OGB!$A$111:$A$116,'2009-2010'!DW$7,OGB!M$111:M$116)</f>
        <v>5739</v>
      </c>
      <c r="DX25" s="70">
        <f>SUMIF(OGB!$A$111:$A$116,'2009-2010'!DX$7,OGB!N$111:N$116)</f>
        <v>6025</v>
      </c>
      <c r="DY25" s="70">
        <f>SUMIF(OGB!$A$111:$A$116,'2009-2010'!DY$7,OGB!O$111:O$116)</f>
        <v>5843</v>
      </c>
    </row>
    <row r="26" spans="1:130">
      <c r="A26" s="83"/>
      <c r="B26" s="26" t="s">
        <v>8</v>
      </c>
      <c r="C26" s="73">
        <f>+CZ26</f>
        <v>19</v>
      </c>
      <c r="D26" s="73">
        <f ca="1">OFFSET(CZ26,0,14,1,1)</f>
        <v>25</v>
      </c>
      <c r="E26" s="73">
        <f ca="1">SUM(D26-C26)</f>
        <v>6</v>
      </c>
      <c r="F26" s="19">
        <f ca="1">IF(E26=0,0,IF(C26=0,1,E26/C26))</f>
        <v>0.31578947368421051</v>
      </c>
      <c r="G26" s="73">
        <f>SUMIF($C$6:F$6,G$5,$C26:F26)</f>
        <v>19</v>
      </c>
      <c r="H26" s="73">
        <f ca="1">SUMIF($C$6:G$6,H$5,$C26:G26)</f>
        <v>25</v>
      </c>
      <c r="I26" s="73">
        <f ca="1">SUM(H26-G26)</f>
        <v>6</v>
      </c>
      <c r="J26" s="19">
        <f ca="1">IF(I26=0,0,IF(G26=0,1,I26/G26))</f>
        <v>0.31578947368421051</v>
      </c>
      <c r="K26" s="73">
        <f>+DA26</f>
        <v>13</v>
      </c>
      <c r="L26" s="73">
        <f ca="1">OFFSET(DA26,0,14,1,1)</f>
        <v>29</v>
      </c>
      <c r="M26" s="73">
        <f ca="1">SUM(L26-K26)</f>
        <v>16</v>
      </c>
      <c r="N26" s="19">
        <f ca="1">IF(M26=0,0,IF(K26=0,1,M26/K26))</f>
        <v>1.2307692307692308</v>
      </c>
      <c r="O26" s="73">
        <f>SUMIF($C$6:N$6,O$5,$C26:N26)</f>
        <v>32</v>
      </c>
      <c r="P26" s="73">
        <f ca="1">SUMIF($C$6:O$6,P$5,$C26:O26)</f>
        <v>54</v>
      </c>
      <c r="Q26" s="73">
        <f ca="1">SUM(P26-O26)</f>
        <v>22</v>
      </c>
      <c r="R26" s="19">
        <f ca="1">IF(Q26=0,0,IF(O26=0,1,Q26/O26))</f>
        <v>0.6875</v>
      </c>
      <c r="S26" s="73">
        <f>+DB26</f>
        <v>19</v>
      </c>
      <c r="T26" s="73">
        <f ca="1">OFFSET(DB26,0,14,1,1)</f>
        <v>17</v>
      </c>
      <c r="U26" s="73">
        <f ca="1">SUM(T26-S26)</f>
        <v>-2</v>
      </c>
      <c r="V26" s="19">
        <f ca="1">IF(U26=0,0,IF(S26=0,1,U26/S26))</f>
        <v>-0.10526315789473684</v>
      </c>
      <c r="W26" s="73">
        <f>SUMIF($C$6:V$6,W$5,$C26:V26)</f>
        <v>51</v>
      </c>
      <c r="X26" s="73">
        <f ca="1">SUMIF($C$6:W$6,X$5,$C26:W26)</f>
        <v>71</v>
      </c>
      <c r="Y26" s="73">
        <f ca="1">SUM(X26-W26)</f>
        <v>20</v>
      </c>
      <c r="Z26" s="19">
        <f ca="1">IF(Y26=0,0,IF(W26=0,1,Y26/W26))</f>
        <v>0.39215686274509803</v>
      </c>
      <c r="AA26" s="73">
        <f>+DC26</f>
        <v>30</v>
      </c>
      <c r="AB26" s="73">
        <f ca="1">OFFSET(DC26,0,14,1,1)</f>
        <v>27</v>
      </c>
      <c r="AC26" s="73">
        <f ca="1">SUM(AB26-AA26)</f>
        <v>-3</v>
      </c>
      <c r="AD26" s="19">
        <f ca="1">IF(AC26=0,0,IF(AA26=0,1,AC26/AA26))</f>
        <v>-0.1</v>
      </c>
      <c r="AE26" s="73">
        <f>SUMIF($C$6:AD$6,AE$5,$C26:AD26)</f>
        <v>81</v>
      </c>
      <c r="AF26" s="73">
        <f ca="1">SUMIF($C$6:AE$6,AF$5,$C26:AE26)</f>
        <v>98</v>
      </c>
      <c r="AG26" s="73">
        <f ca="1">SUM(AF26-AE26)</f>
        <v>17</v>
      </c>
      <c r="AH26" s="19">
        <f ca="1">IF(AG26=0,0,IF(AE26=0,1,AG26/AE26))</f>
        <v>0.20987654320987653</v>
      </c>
      <c r="AI26" s="73">
        <f>+DD26</f>
        <v>80</v>
      </c>
      <c r="AJ26" s="73">
        <f ca="1">OFFSET(DD26,0,14,1,1)</f>
        <v>58</v>
      </c>
      <c r="AK26" s="73">
        <f ca="1">SUM(AJ26-AI26)</f>
        <v>-22</v>
      </c>
      <c r="AL26" s="19">
        <f ca="1">IF(AK26=0,0,IF(AI26=0,1,AK26/AI26))</f>
        <v>-0.27500000000000002</v>
      </c>
      <c r="AM26" s="73">
        <f>SUMIF($C$6:AL$6,AM$5,$C26:AL26)</f>
        <v>161</v>
      </c>
      <c r="AN26" s="73">
        <f ca="1">SUMIF($C$6:AM$6,AN$5,$C26:AM26)</f>
        <v>156</v>
      </c>
      <c r="AO26" s="73">
        <f ca="1">SUM(AN26-AM26)</f>
        <v>-5</v>
      </c>
      <c r="AP26" s="19">
        <f ca="1">IF(AO26=0,0,IF(AM26=0,1,AO26/AM26))</f>
        <v>-3.1055900621118012E-2</v>
      </c>
      <c r="AQ26" s="73">
        <f>+DE26</f>
        <v>89</v>
      </c>
      <c r="AR26" s="73">
        <f ca="1">OFFSET(DE26,0,14,1,1)</f>
        <v>66</v>
      </c>
      <c r="AS26" s="73">
        <f ca="1">SUM(AR26-AQ26)</f>
        <v>-23</v>
      </c>
      <c r="AT26" s="19">
        <f ca="1">IF(AS26=0,0,IF(AQ26=0,1,AS26/AQ26))</f>
        <v>-0.25842696629213485</v>
      </c>
      <c r="AU26" s="73">
        <f>SUMIF($C$6:AT$6,AU$5,$C26:AT26)</f>
        <v>250</v>
      </c>
      <c r="AV26" s="73">
        <f ca="1">SUMIF($C$6:AU$6,AV$5,$C26:AU26)</f>
        <v>222</v>
      </c>
      <c r="AW26" s="73">
        <f ca="1">SUM(AV26-AU26)</f>
        <v>-28</v>
      </c>
      <c r="AX26" s="19">
        <f ca="1">IF(AW26=0,0,IF(AU26=0,1,AW26/AU26))</f>
        <v>-0.112</v>
      </c>
      <c r="AY26" s="73">
        <f>+DF26</f>
        <v>38</v>
      </c>
      <c r="AZ26" s="73">
        <f ca="1">OFFSET(DF26,0,14,1,1)</f>
        <v>15</v>
      </c>
      <c r="BA26" s="73">
        <f ca="1">SUM(AZ26-AY26)</f>
        <v>-23</v>
      </c>
      <c r="BB26" s="19">
        <f ca="1">IF(BA26=0,0,IF(AY26=0,1,BA26/AY26))</f>
        <v>-0.60526315789473684</v>
      </c>
      <c r="BC26" s="73">
        <f>SUMIF($C$6:BB$6,BC$5,$C26:BB26)</f>
        <v>288</v>
      </c>
      <c r="BD26" s="73">
        <f ca="1">SUMIF($C$6:BC$6,BD$5,$C26:BC26)</f>
        <v>237</v>
      </c>
      <c r="BE26" s="73">
        <f ca="1">SUM(BD26-BC26)</f>
        <v>-51</v>
      </c>
      <c r="BF26" s="19">
        <f ca="1">IF(BE26=0,0,IF(BC26=0,1,BE26/BC26))</f>
        <v>-0.17708333333333334</v>
      </c>
      <c r="BG26" s="73">
        <f>+DG26</f>
        <v>22</v>
      </c>
      <c r="BH26" s="73">
        <f ca="1">OFFSET(DG26,0,14,1,1)</f>
        <v>18</v>
      </c>
      <c r="BI26" s="73">
        <f ca="1">SUM(BH26-BG26)</f>
        <v>-4</v>
      </c>
      <c r="BJ26" s="19">
        <f ca="1">IF(BI26=0,0,IF(BG26=0,1,BI26/BG26))</f>
        <v>-0.18181818181818182</v>
      </c>
      <c r="BK26" s="73">
        <f>SUMIF($C$6:BJ$6,BK$5,$C26:BJ26)</f>
        <v>310</v>
      </c>
      <c r="BL26" s="73">
        <f ca="1">SUMIF($C$6:BK$6,BL$5,$C26:BK26)</f>
        <v>255</v>
      </c>
      <c r="BM26" s="73">
        <f ca="1">SUM(BL26-BK26)</f>
        <v>-55</v>
      </c>
      <c r="BN26" s="19">
        <f ca="1">IF(BM26=0,0,IF(BK26=0,1,BM26/BK26))</f>
        <v>-0.17741935483870969</v>
      </c>
      <c r="BO26" s="73">
        <f>+DH26</f>
        <v>26</v>
      </c>
      <c r="BP26" s="73">
        <f ca="1">OFFSET(DH26,0,14,1,1)</f>
        <v>20</v>
      </c>
      <c r="BQ26" s="73">
        <f ca="1">SUM(BP26-BO26)</f>
        <v>-6</v>
      </c>
      <c r="BR26" s="19">
        <f ca="1">IF(BQ26=0,0,IF(BO26=0,1,BQ26/BO26))</f>
        <v>-0.23076923076923078</v>
      </c>
      <c r="BS26" s="73">
        <f>SUMIF($C$6:BR$6,BS$5,$C26:BR26)</f>
        <v>336</v>
      </c>
      <c r="BT26" s="73">
        <f ca="1">SUMIF($C$6:BS$6,BT$5,$C26:BS26)</f>
        <v>275</v>
      </c>
      <c r="BU26" s="73">
        <f ca="1">SUM(BT26-BS26)</f>
        <v>-61</v>
      </c>
      <c r="BV26" s="19">
        <f ca="1">IF(BU26=0,0,IF(BS26=0,1,BU26/BS26))</f>
        <v>-0.18154761904761904</v>
      </c>
      <c r="BW26" s="73">
        <f>+DI26</f>
        <v>20</v>
      </c>
      <c r="BX26" s="73">
        <f ca="1">OFFSET(DI26,0,14,1,1)</f>
        <v>40</v>
      </c>
      <c r="BY26" s="73">
        <f ca="1">SUM(BX26-BW26)</f>
        <v>20</v>
      </c>
      <c r="BZ26" s="19">
        <f ca="1">IF(BY26=0,0,IF(BW26=0,1,BY26/BW26))</f>
        <v>1</v>
      </c>
      <c r="CA26" s="73">
        <f>SUMIF($C$6:BZ$6,CA$5,$C26:BZ26)</f>
        <v>356</v>
      </c>
      <c r="CB26" s="73">
        <f ca="1">SUMIF($C$6:CA$6,CB$5,$C26:CA26)</f>
        <v>315</v>
      </c>
      <c r="CC26" s="73">
        <f ca="1">SUM(CB26-CA26)</f>
        <v>-41</v>
      </c>
      <c r="CD26" s="19">
        <f ca="1">IF(CC26=0,0,IF(CA26=0,1,CC26/CA26))</f>
        <v>-0.1151685393258427</v>
      </c>
      <c r="CE26" s="73">
        <f>+DJ26</f>
        <v>36</v>
      </c>
      <c r="CF26" s="73">
        <f ca="1">OFFSET(DJ26,0,14,1,1)</f>
        <v>23</v>
      </c>
      <c r="CG26" s="73">
        <f ca="1">SUM(CF26-CE26)</f>
        <v>-13</v>
      </c>
      <c r="CH26" s="19">
        <f ca="1">IF(CG26=0,0,IF(CE26=0,1,CG26/CE26))</f>
        <v>-0.3611111111111111</v>
      </c>
      <c r="CI26" s="73">
        <f>SUMIF($C$6:CH$6,CI$5,$C26:CH26)</f>
        <v>392</v>
      </c>
      <c r="CJ26" s="73">
        <f ca="1">SUMIF($C$6:CI$6,CJ$5,$C26:CI26)</f>
        <v>338</v>
      </c>
      <c r="CK26" s="73">
        <f ca="1">SUM(CJ26-CI26)</f>
        <v>-54</v>
      </c>
      <c r="CL26" s="19">
        <f ca="1">IF(CK26=0,0,IF(CI26=0,1,CK26/CI26))</f>
        <v>-0.13775510204081631</v>
      </c>
      <c r="CM26" s="73">
        <f>+DK26</f>
        <v>16</v>
      </c>
      <c r="CN26" s="73">
        <f ca="1">OFFSET(DK26,0,14,1,1)</f>
        <v>26</v>
      </c>
      <c r="CO26" s="73">
        <f ca="1">SUM(CN26-CM26)</f>
        <v>10</v>
      </c>
      <c r="CP26" s="19">
        <f ca="1">IF(CO26=0,0,IF(CM26=0,1,CO26/CM26))</f>
        <v>0.625</v>
      </c>
      <c r="CQ26" s="73">
        <f>SUMIF($C$6:CP$6,CQ$5,$C26:CP26)</f>
        <v>408</v>
      </c>
      <c r="CR26" s="73">
        <f ca="1">SUMIF($C$6:CQ$6,CR$5,$C26:CQ26)</f>
        <v>364</v>
      </c>
      <c r="CS26" s="73">
        <f ca="1">SUM(CR26-CQ26)</f>
        <v>-44</v>
      </c>
      <c r="CT26" s="19">
        <f ca="1">IF(CS26=0,0,IF(CQ26=0,1,CS26/CQ26))</f>
        <v>-0.10784313725490197</v>
      </c>
      <c r="CW26" t="s">
        <v>13</v>
      </c>
      <c r="CX26" t="s">
        <v>8</v>
      </c>
      <c r="CY26" s="7"/>
      <c r="CZ26" s="70">
        <f>SUMIF(OGB!$A$129:$A$139,'2009-2010'!CZ$7,OGB!D$129:D$139)</f>
        <v>19</v>
      </c>
      <c r="DA26" s="70">
        <f>SUMIF(OGB!$A$129:$A$139,'2009-2010'!DA$7,OGB!E$129:E$139)</f>
        <v>13</v>
      </c>
      <c r="DB26" s="70">
        <f>SUMIF(OGB!$A$129:$A$139,'2009-2010'!DB$7,OGB!F$129:F$139)</f>
        <v>19</v>
      </c>
      <c r="DC26" s="70">
        <f>SUMIF(OGB!$A$129:$A$139,'2009-2010'!DC$7,OGB!G$129:G$139)</f>
        <v>30</v>
      </c>
      <c r="DD26" s="70">
        <f>SUMIF(OGB!$A$129:$A$139,'2009-2010'!DD$7,OGB!H$129:H$139)</f>
        <v>80</v>
      </c>
      <c r="DE26" s="70">
        <f>SUMIF(OGB!$A$129:$A$139,'2009-2010'!DE$7,OGB!I$129:I$139)</f>
        <v>89</v>
      </c>
      <c r="DF26" s="70">
        <f>SUMIF(OGB!$A$129:$A$139,'2009-2010'!DF$7,OGB!J$129:J$139)</f>
        <v>38</v>
      </c>
      <c r="DG26" s="70">
        <f>SUMIF(OGB!$A$129:$A$139,'2009-2010'!DG$7,OGB!K$129:K$139)</f>
        <v>22</v>
      </c>
      <c r="DH26" s="70">
        <f>SUMIF(OGB!$A$129:$A$139,'2009-2010'!DH$7,OGB!L$129:L$139)</f>
        <v>26</v>
      </c>
      <c r="DI26" s="70">
        <f>SUMIF(OGB!$A$129:$A$139,'2009-2010'!DI$7,OGB!M$129:M$139)</f>
        <v>20</v>
      </c>
      <c r="DJ26" s="70">
        <f>SUMIF(OGB!$A$129:$A$139,'2009-2010'!DJ$7,OGB!N$129:N$139)</f>
        <v>36</v>
      </c>
      <c r="DK26" s="70">
        <f>SUMIF(OGB!$A$129:$A$139,'2009-2010'!DK$7,OGB!O$129:O$139)</f>
        <v>16</v>
      </c>
      <c r="DN26" s="70">
        <f>SUMIF(OGB!$A$129:$A$139,'2009-2010'!DN$7,OGB!D$129:D$139)</f>
        <v>25</v>
      </c>
      <c r="DO26" s="70">
        <f>SUMIF(OGB!$A$129:$A$139,'2009-2010'!DO$7,OGB!E$129:E$139)</f>
        <v>29</v>
      </c>
      <c r="DP26" s="70">
        <f>SUMIF(OGB!$A$129:$A$139,'2009-2010'!DP$7,OGB!F$129:F$139)</f>
        <v>17</v>
      </c>
      <c r="DQ26" s="70">
        <f>SUMIF(OGB!$A$129:$A$139,'2009-2010'!DQ$7,OGB!G$129:G$139)</f>
        <v>27</v>
      </c>
      <c r="DR26" s="70">
        <f>SUMIF(OGB!$A$129:$A$139,'2009-2010'!DR$7,OGB!H$129:H$139)</f>
        <v>58</v>
      </c>
      <c r="DS26" s="70">
        <f>SUMIF(OGB!$A$129:$A$139,'2009-2010'!DS$7,OGB!I$129:I$139)</f>
        <v>66</v>
      </c>
      <c r="DT26" s="70">
        <f>SUMIF(OGB!$A$129:$A$139,'2009-2010'!DT$7,OGB!J$129:J$139)</f>
        <v>15</v>
      </c>
      <c r="DU26" s="70">
        <f>SUMIF(OGB!$A$129:$A$139,'2009-2010'!DU$7,OGB!K$129:K$139)</f>
        <v>18</v>
      </c>
      <c r="DV26" s="70">
        <f>SUMIF(OGB!$A$129:$A$139,'2009-2010'!DV$7,OGB!L$129:L$139)</f>
        <v>20</v>
      </c>
      <c r="DW26" s="70">
        <f>SUMIF(OGB!$A$129:$A$139,'2009-2010'!DW$7,OGB!M$129:M$139)</f>
        <v>40</v>
      </c>
      <c r="DX26" s="70">
        <f>SUMIF(OGB!$A$129:$A$139,'2009-2010'!DX$7,OGB!N$129:N$139)</f>
        <v>23</v>
      </c>
      <c r="DY26" s="70">
        <f>SUMIF(OGB!$A$129:$A$139,'2009-2010'!DY$7,OGB!O$129:O$139)</f>
        <v>26</v>
      </c>
    </row>
    <row r="27" spans="1:130" s="7" customFormat="1">
      <c r="A27" s="75"/>
      <c r="B27" s="24" t="s">
        <v>9</v>
      </c>
      <c r="C27" s="12">
        <f>+SUM(C24:C26)</f>
        <v>30737</v>
      </c>
      <c r="D27" s="12">
        <f ca="1">+SUM(D24:D26)</f>
        <v>35229</v>
      </c>
      <c r="E27" s="12">
        <f ca="1">SUM(E24:E26)</f>
        <v>4492</v>
      </c>
      <c r="F27" s="13">
        <f ca="1">IF(E27=0,0,IF(C27=0,1,E27/C27))</f>
        <v>0.14614308488141328</v>
      </c>
      <c r="G27" s="12">
        <f>SUM(G24:G26)</f>
        <v>30737</v>
      </c>
      <c r="H27" s="12">
        <f ca="1">SUM(H24:H26)</f>
        <v>35229</v>
      </c>
      <c r="I27" s="12">
        <f ca="1">SUM(I24:I26)</f>
        <v>4492</v>
      </c>
      <c r="J27" s="13">
        <f ca="1">IF(I27=0,0,IF(G27=0,1,I27/G27))</f>
        <v>0.14614308488141328</v>
      </c>
      <c r="K27" s="12">
        <f>+SUM(K24:K26)</f>
        <v>31312</v>
      </c>
      <c r="L27" s="12">
        <f ca="1">+SUM(L24:L26)</f>
        <v>34504</v>
      </c>
      <c r="M27" s="12">
        <f ca="1">SUM(M24:M26)</f>
        <v>3192</v>
      </c>
      <c r="N27" s="13">
        <f ca="1">IF(M27=0,0,IF(K27=0,1,M27/K27))</f>
        <v>0.10194174757281553</v>
      </c>
      <c r="O27" s="12">
        <f>SUM(O24:O26)</f>
        <v>62049</v>
      </c>
      <c r="P27" s="12">
        <f ca="1">SUM(P24:P26)</f>
        <v>69733</v>
      </c>
      <c r="Q27" s="12">
        <f ca="1">SUM(Q24:Q26)</f>
        <v>7684</v>
      </c>
      <c r="R27" s="13">
        <f ca="1">IF(Q27=0,0,IF(O27=0,1,Q27/O27))</f>
        <v>0.12383761220970524</v>
      </c>
      <c r="S27" s="12">
        <f>+SUM(S24:S26)</f>
        <v>35479</v>
      </c>
      <c r="T27" s="12">
        <f ca="1">+SUM(T24:T26)</f>
        <v>44317</v>
      </c>
      <c r="U27" s="12">
        <f ca="1">SUM(U24:U26)</f>
        <v>8838</v>
      </c>
      <c r="V27" s="13">
        <f ca="1">IF(U27=0,0,IF(S27=0,1,U27/S27))</f>
        <v>0.24910510442797149</v>
      </c>
      <c r="W27" s="12">
        <f>SUM(W24:W26)</f>
        <v>97528</v>
      </c>
      <c r="X27" s="12">
        <f ca="1">SUM(X24:X26)</f>
        <v>114050</v>
      </c>
      <c r="Y27" s="12">
        <f ca="1">SUM(Y24:Y26)</f>
        <v>16522</v>
      </c>
      <c r="Z27" s="13">
        <f ca="1">IF(Y27=0,0,IF(W27=0,1,Y27/W27))</f>
        <v>0.16940775982282011</v>
      </c>
      <c r="AA27" s="12">
        <f>+SUM(AA24:AA26)</f>
        <v>38082</v>
      </c>
      <c r="AB27" s="12">
        <f ca="1">+SUM(AB24:AB26)</f>
        <v>47623</v>
      </c>
      <c r="AC27" s="12">
        <f ca="1">SUM(AC24:AC26)</f>
        <v>9541</v>
      </c>
      <c r="AD27" s="13">
        <f ca="1">IF(AC27=0,0,IF(AA27=0,1,AC27/AA27))</f>
        <v>0.25053831206344207</v>
      </c>
      <c r="AE27" s="12">
        <f>SUM(AE24:AE26)</f>
        <v>135610</v>
      </c>
      <c r="AF27" s="12">
        <f ca="1">SUM(AF24:AF26)</f>
        <v>161673</v>
      </c>
      <c r="AG27" s="12">
        <f ca="1">SUM(AG24:AG26)</f>
        <v>26063</v>
      </c>
      <c r="AH27" s="13">
        <f ca="1">IF(AG27=0,0,IF(AE27=0,1,AG27/AE27))</f>
        <v>0.1921908413833788</v>
      </c>
      <c r="AI27" s="12">
        <f>+SUM(AI24:AI26)</f>
        <v>45527</v>
      </c>
      <c r="AJ27" s="12">
        <f ca="1">+SUM(AJ24:AJ26)</f>
        <v>53659</v>
      </c>
      <c r="AK27" s="12">
        <f ca="1">SUM(AK24:AK26)</f>
        <v>8132</v>
      </c>
      <c r="AL27" s="13">
        <f ca="1">IF(AK27=0,0,IF(AI27=0,1,AK27/AI27))</f>
        <v>0.17861928086629911</v>
      </c>
      <c r="AM27" s="12">
        <f>SUM(AM24:AM26)</f>
        <v>181137</v>
      </c>
      <c r="AN27" s="12">
        <f ca="1">SUM(AN24:AN26)</f>
        <v>215332</v>
      </c>
      <c r="AO27" s="12">
        <f ca="1">SUM(AO24:AO26)</f>
        <v>34195</v>
      </c>
      <c r="AP27" s="13">
        <f ca="1">IF(AO27=0,0,IF(AM27=0,1,AO27/AM27))</f>
        <v>0.18877976338351635</v>
      </c>
      <c r="AQ27" s="12">
        <f>+SUM(AQ24:AQ26)</f>
        <v>66268</v>
      </c>
      <c r="AR27" s="12">
        <f ca="1">+SUM(AR24:AR26)</f>
        <v>54413</v>
      </c>
      <c r="AS27" s="12">
        <f ca="1">SUM(AS24:AS26)</f>
        <v>-11855</v>
      </c>
      <c r="AT27" s="13">
        <f ca="1">IF(AS27=0,0,IF(AQ27=0,1,AS27/AQ27))</f>
        <v>-0.17889479084927867</v>
      </c>
      <c r="AU27" s="12">
        <f>SUM(AU24:AU26)</f>
        <v>247405</v>
      </c>
      <c r="AV27" s="12">
        <f ca="1">SUM(AV24:AV26)</f>
        <v>269745</v>
      </c>
      <c r="AW27" s="12">
        <f ca="1">SUM(AW24:AW26)</f>
        <v>22340</v>
      </c>
      <c r="AX27" s="13">
        <f ca="1">IF(AW27=0,0,IF(AU27=0,1,AW27/AU27))</f>
        <v>9.0297285826883039E-2</v>
      </c>
      <c r="AY27" s="12">
        <f>+SUM(AY24:AY26)</f>
        <v>67005</v>
      </c>
      <c r="AZ27" s="12">
        <f ca="1">+SUM(AZ24:AZ26)</f>
        <v>70109</v>
      </c>
      <c r="BA27" s="12">
        <f ca="1">SUM(BA24:BA26)</f>
        <v>3104</v>
      </c>
      <c r="BB27" s="13">
        <f ca="1">IF(BA27=0,0,IF(AY27=0,1,BA27/AY27))</f>
        <v>4.6324901126781587E-2</v>
      </c>
      <c r="BC27" s="12">
        <f>SUM(BC24:BC26)</f>
        <v>314410</v>
      </c>
      <c r="BD27" s="12">
        <f ca="1">SUM(BD24:BD26)</f>
        <v>339854</v>
      </c>
      <c r="BE27" s="12">
        <f ca="1">SUM(BE24:BE26)</f>
        <v>25444</v>
      </c>
      <c r="BF27" s="13">
        <f ca="1">IF(BE27=0,0,IF(BC27=0,1,BE27/BC27))</f>
        <v>8.092617919277377E-2</v>
      </c>
      <c r="BG27" s="12">
        <f>+SUM(BG24:BG26)</f>
        <v>57377</v>
      </c>
      <c r="BH27" s="12">
        <f ca="1">+SUM(BH24:BH26)</f>
        <v>67874</v>
      </c>
      <c r="BI27" s="12">
        <f ca="1">SUM(BI24:BI26)</f>
        <v>10497</v>
      </c>
      <c r="BJ27" s="13">
        <f ca="1">IF(BI27=0,0,IF(BG27=0,1,BI27/BG27))</f>
        <v>0.18294787109817523</v>
      </c>
      <c r="BK27" s="12">
        <f>SUM(BK24:BK26)</f>
        <v>371787</v>
      </c>
      <c r="BL27" s="12">
        <f ca="1">SUM(BL24:BL26)</f>
        <v>407728</v>
      </c>
      <c r="BM27" s="12">
        <f ca="1">SUM(BM24:BM26)</f>
        <v>35941</v>
      </c>
      <c r="BN27" s="13">
        <f ca="1">IF(BM27=0,0,IF(BK27=0,1,BM27/BK27))</f>
        <v>9.6670943308937649E-2</v>
      </c>
      <c r="BO27" s="12">
        <f>+SUM(BO24:BO26)</f>
        <v>48544</v>
      </c>
      <c r="BP27" s="12">
        <f ca="1">+SUM(BP24:BP26)</f>
        <v>55938</v>
      </c>
      <c r="BQ27" s="12">
        <f ca="1">SUM(BQ24:BQ26)</f>
        <v>7394</v>
      </c>
      <c r="BR27" s="13">
        <f ca="1">IF(BQ27=0,0,IF(BO27=0,1,BQ27/BO27))</f>
        <v>0.15231542518127883</v>
      </c>
      <c r="BS27" s="12">
        <f>SUM(BS24:BS26)</f>
        <v>420331</v>
      </c>
      <c r="BT27" s="12">
        <f ca="1">SUM(BT24:BT26)</f>
        <v>463666</v>
      </c>
      <c r="BU27" s="12">
        <f ca="1">SUM(BU24:BU26)</f>
        <v>43335</v>
      </c>
      <c r="BV27" s="13">
        <f ca="1">IF(BU27=0,0,IF(BS27=0,1,BU27/BS27))</f>
        <v>0.1030973209208933</v>
      </c>
      <c r="BW27" s="12">
        <f>+SUM(BW24:BW26)</f>
        <v>48189</v>
      </c>
      <c r="BX27" s="12">
        <f ca="1">+SUM(BX24:BX26)</f>
        <v>56535</v>
      </c>
      <c r="BY27" s="12">
        <f ca="1">SUM(BY24:BY26)</f>
        <v>8346</v>
      </c>
      <c r="BZ27" s="13">
        <f ca="1">IF(BY27=0,0,IF(BW27=0,1,BY27/BW27))</f>
        <v>0.17319305235634688</v>
      </c>
      <c r="CA27" s="12">
        <f>SUM(CA24:CA26)</f>
        <v>468520</v>
      </c>
      <c r="CB27" s="12">
        <f ca="1">SUM(CB24:CB26)</f>
        <v>520201</v>
      </c>
      <c r="CC27" s="12">
        <f ca="1">SUM(CC24:CC26)</f>
        <v>51681</v>
      </c>
      <c r="CD27" s="13">
        <f ca="1">IF(CC27=0,0,IF(CA27=0,1,CC27/CA27))</f>
        <v>0.11030692393067532</v>
      </c>
      <c r="CE27" s="12">
        <f>+SUM(CE24:CE26)</f>
        <v>46297</v>
      </c>
      <c r="CF27" s="12">
        <f ca="1">+SUM(CF24:CF26)</f>
        <v>52619</v>
      </c>
      <c r="CG27" s="12">
        <f ca="1">SUM(CG24:CG26)</f>
        <v>6322</v>
      </c>
      <c r="CH27" s="13">
        <f ca="1">IF(CG27=0,0,IF(CE27=0,1,CG27/CE27))</f>
        <v>0.13655312439250925</v>
      </c>
      <c r="CI27" s="12">
        <f>SUM(CI24:CI26)</f>
        <v>514817</v>
      </c>
      <c r="CJ27" s="12">
        <f ca="1">SUM(CJ24:CJ26)</f>
        <v>572820</v>
      </c>
      <c r="CK27" s="12">
        <f ca="1">SUM(CK24:CK26)</f>
        <v>58003</v>
      </c>
      <c r="CL27" s="13">
        <f ca="1">IF(CK27=0,0,IF(CI27=0,1,CK27/CI27))</f>
        <v>0.11266721961395991</v>
      </c>
      <c r="CM27" s="12">
        <f>+SUM(CM24:CM26)</f>
        <v>40769</v>
      </c>
      <c r="CN27" s="12">
        <f ca="1">+SUM(CN24:CN26)</f>
        <v>51558</v>
      </c>
      <c r="CO27" s="12">
        <f ca="1">SUM(CO24:CO26)</f>
        <v>10789</v>
      </c>
      <c r="CP27" s="13">
        <f ca="1">IF(CO27=0,0,IF(CM27=0,1,CO27/CM27))</f>
        <v>0.26463734700385094</v>
      </c>
      <c r="CQ27" s="12">
        <f>SUM(CQ24:CQ26)</f>
        <v>555586</v>
      </c>
      <c r="CR27" s="12">
        <f ca="1">SUM(CR24:CR26)</f>
        <v>624378</v>
      </c>
      <c r="CS27" s="12">
        <f ca="1">SUM(CS24:CS26)</f>
        <v>68792</v>
      </c>
      <c r="CT27" s="13">
        <f ca="1">IF(CS27=0,0,IF(CQ27=0,1,CS27/CQ27))</f>
        <v>0.12381881472895286</v>
      </c>
      <c r="CW27"/>
      <c r="CX27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/>
      <c r="DM27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</row>
    <row r="29" spans="1:130" ht="15.1" customHeight="1">
      <c r="A29" s="82"/>
      <c r="B29" s="28" t="s">
        <v>6</v>
      </c>
      <c r="C29" s="18">
        <f>+CZ29</f>
        <v>291967</v>
      </c>
      <c r="D29" s="18">
        <f ca="1">OFFSET(CZ29,0,14,1,1)</f>
        <v>293457</v>
      </c>
      <c r="E29" s="18">
        <f ca="1">SUM(D29-C29)</f>
        <v>1490</v>
      </c>
      <c r="F29" s="19">
        <f ca="1">IF(E29=0,0,IF(C29=0,1,E29/C29))</f>
        <v>5.1033164706970309E-3</v>
      </c>
      <c r="G29" s="18">
        <f>SUMIF($C$6:F$6,G$5,$C29:F29)</f>
        <v>291967</v>
      </c>
      <c r="H29" s="18">
        <f ca="1">SUMIF($C$6:G$6,H$5,$C29:G29)</f>
        <v>293457</v>
      </c>
      <c r="I29" s="18">
        <f ca="1">SUM(H29-G29)</f>
        <v>1490</v>
      </c>
      <c r="J29" s="19">
        <f ca="1">IF(I29=0,0,IF(G29=0,1,I29/G29))</f>
        <v>5.1033164706970309E-3</v>
      </c>
      <c r="K29" s="18">
        <f>+DA29</f>
        <v>300735</v>
      </c>
      <c r="L29" s="18">
        <f ca="1">OFFSET(DA29,0,14,1,1)</f>
        <v>275701</v>
      </c>
      <c r="M29" s="18">
        <f ca="1">SUM(L29-K29)</f>
        <v>-25034</v>
      </c>
      <c r="N29" s="19">
        <f ca="1">IF(M29=0,0,IF(K29=0,1,M29/K29))</f>
        <v>-8.3242721997772121E-2</v>
      </c>
      <c r="O29" s="18">
        <f>SUMIF($C$6:N$6,O$5,$C29:N29)</f>
        <v>592702</v>
      </c>
      <c r="P29" s="18">
        <f ca="1">SUMIF($C$6:O$6,P$5,$C29:O29)</f>
        <v>569158</v>
      </c>
      <c r="Q29" s="18">
        <f ca="1">SUM(P29-O29)</f>
        <v>-23544</v>
      </c>
      <c r="R29" s="19">
        <f ca="1">IF(Q29=0,0,IF(O29=0,1,Q29/O29))</f>
        <v>-3.9723166110456856E-2</v>
      </c>
      <c r="S29" s="18">
        <f>+DB29</f>
        <v>374947</v>
      </c>
      <c r="T29" s="18">
        <f ca="1">OFFSET(DB29,0,14,1,1)</f>
        <v>374223</v>
      </c>
      <c r="U29" s="18">
        <f ca="1">SUM(T29-S29)</f>
        <v>-724</v>
      </c>
      <c r="V29" s="19">
        <f ca="1">IF(U29=0,0,IF(S29=0,1,U29/S29))</f>
        <v>-1.9309395727929548E-3</v>
      </c>
      <c r="W29" s="18">
        <f>SUMIF($C$6:V$6,W$5,$C29:V29)</f>
        <v>967649</v>
      </c>
      <c r="X29" s="18">
        <f ca="1">SUMIF($C$6:W$6,X$5,$C29:W29)</f>
        <v>943381</v>
      </c>
      <c r="Y29" s="18">
        <f ca="1">SUM(X29-W29)</f>
        <v>-24268</v>
      </c>
      <c r="Z29" s="19">
        <f ca="1">IF(Y29=0,0,IF(W29=0,1,Y29/W29))</f>
        <v>-2.5079341786122859E-2</v>
      </c>
      <c r="AA29" s="18">
        <f>+DC29</f>
        <v>357849</v>
      </c>
      <c r="AB29" s="18">
        <f ca="1">OFFSET(DC29,0,14,1,1)</f>
        <v>363736</v>
      </c>
      <c r="AC29" s="18">
        <f ca="1">SUM(AB29-AA29)</f>
        <v>5887</v>
      </c>
      <c r="AD29" s="19">
        <f ca="1">IF(AC29=0,0,IF(AA29=0,1,AC29/AA29))</f>
        <v>1.6451072938585828E-2</v>
      </c>
      <c r="AE29" s="18">
        <f>SUMIF($C$6:AD$6,AE$5,$C29:AD29)</f>
        <v>1325498</v>
      </c>
      <c r="AF29" s="18">
        <f ca="1">SUMIF($C$6:AE$6,AF$5,$C29:AE29)</f>
        <v>1307117</v>
      </c>
      <c r="AG29" s="18">
        <f ca="1">SUM(AF29-AE29)</f>
        <v>-18381</v>
      </c>
      <c r="AH29" s="19">
        <f ca="1">IF(AG29=0,0,IF(AE29=0,1,AG29/AE29))</f>
        <v>-1.3867240840800966E-2</v>
      </c>
      <c r="AI29" s="18">
        <f>+DD29</f>
        <v>420370</v>
      </c>
      <c r="AJ29" s="18">
        <f ca="1">OFFSET(DD29,0,14,1,1)</f>
        <v>398307</v>
      </c>
      <c r="AK29" s="18">
        <f ca="1">SUM(AJ29-AI29)</f>
        <v>-22063</v>
      </c>
      <c r="AL29" s="19">
        <f ca="1">IF(AK29=0,0,IF(AI29=0,1,AK29/AI29))</f>
        <v>-5.248471584556462E-2</v>
      </c>
      <c r="AM29" s="18">
        <f>SUMIF($C$6:AL$6,AM$5,$C29:AL29)</f>
        <v>1745868</v>
      </c>
      <c r="AN29" s="18">
        <f ca="1">SUMIF($C$6:AM$6,AN$5,$C29:AM29)</f>
        <v>1705424</v>
      </c>
      <c r="AO29" s="18">
        <f ca="1">SUM(AN29-AM29)</f>
        <v>-40444</v>
      </c>
      <c r="AP29" s="19">
        <f ca="1">IF(AO29=0,0,IF(AM29=0,1,AO29/AM29))</f>
        <v>-2.3165554325985698E-2</v>
      </c>
      <c r="AQ29" s="18">
        <f>+DE29</f>
        <v>396387</v>
      </c>
      <c r="AR29" s="18">
        <f ca="1">OFFSET(DE29,0,14,1,1)</f>
        <v>408142</v>
      </c>
      <c r="AS29" s="18">
        <f ca="1">SUM(AR29-AQ29)</f>
        <v>11755</v>
      </c>
      <c r="AT29" s="19">
        <f ca="1">IF(AS29=0,0,IF(AQ29=0,1,AS29/AQ29))</f>
        <v>2.965536205778696E-2</v>
      </c>
      <c r="AU29" s="18">
        <f>SUMIF($C$6:AT$6,AU$5,$C29:AT29)</f>
        <v>2142255</v>
      </c>
      <c r="AV29" s="18">
        <f ca="1">SUMIF($C$6:AU$6,AV$5,$C29:AU29)</f>
        <v>2113566</v>
      </c>
      <c r="AW29" s="18">
        <f ca="1">SUM(AV29-AU29)</f>
        <v>-28689</v>
      </c>
      <c r="AX29" s="19">
        <f ca="1">IF(AW29=0,0,IF(AU29=0,1,AW29/AU29))</f>
        <v>-1.3391963141642801E-2</v>
      </c>
      <c r="AY29" s="18">
        <f>+DF29</f>
        <v>525288</v>
      </c>
      <c r="AZ29" s="18">
        <f ca="1">OFFSET(DF29,0,14,1,1)</f>
        <v>543219</v>
      </c>
      <c r="BA29" s="18">
        <f ca="1">SUM(AZ29-AY29)</f>
        <v>17931</v>
      </c>
      <c r="BB29" s="19">
        <f ca="1">IF(BA29=0,0,IF(AY29=0,1,BA29/AY29))</f>
        <v>3.4135559921414538E-2</v>
      </c>
      <c r="BC29" s="18">
        <f>SUMIF($C$6:BB$6,BC$5,$C29:BB29)</f>
        <v>2667543</v>
      </c>
      <c r="BD29" s="18">
        <f ca="1">SUMIF($C$6:BC$6,BD$5,$C29:BC29)</f>
        <v>2656785</v>
      </c>
      <c r="BE29" s="18">
        <f ca="1">SUM(BD29-BC29)</f>
        <v>-10758</v>
      </c>
      <c r="BF29" s="19">
        <f ca="1">IF(BE29=0,0,IF(BC29=0,1,BE29/BC29))</f>
        <v>-4.0329246801269931E-3</v>
      </c>
      <c r="BG29" s="18">
        <f>+DG29</f>
        <v>569406</v>
      </c>
      <c r="BH29" s="18">
        <f ca="1">OFFSET(DG29,0,14,1,1)</f>
        <v>564856</v>
      </c>
      <c r="BI29" s="18">
        <f ca="1">SUM(BH29-BG29)</f>
        <v>-4550</v>
      </c>
      <c r="BJ29" s="19">
        <f ca="1">IF(BI29=0,0,IF(BG29=0,1,BI29/BG29))</f>
        <v>-7.9907833777656014E-3</v>
      </c>
      <c r="BK29" s="18">
        <f>SUMIF($C$6:BJ$6,BK$5,$C29:BJ29)</f>
        <v>3236949</v>
      </c>
      <c r="BL29" s="18">
        <f ca="1">SUMIF($C$6:BK$6,BL$5,$C29:BK29)</f>
        <v>3221641</v>
      </c>
      <c r="BM29" s="18">
        <f ca="1">SUM(BL29-BK29)</f>
        <v>-15308</v>
      </c>
      <c r="BN29" s="19">
        <f ca="1">IF(BM29=0,0,IF(BK29=0,1,BM29/BK29))</f>
        <v>-4.729144635890155E-3</v>
      </c>
      <c r="BO29" s="18">
        <f>+DH29</f>
        <v>422961</v>
      </c>
      <c r="BP29" s="18">
        <f ca="1">OFFSET(DH29,0,14,1,1)</f>
        <v>412274</v>
      </c>
      <c r="BQ29" s="18">
        <f ca="1">SUM(BP29-BO29)</f>
        <v>-10687</v>
      </c>
      <c r="BR29" s="19">
        <f ca="1">IF(BQ29=0,0,IF(BO29=0,1,BQ29/BO29))</f>
        <v>-2.5267105004953175E-2</v>
      </c>
      <c r="BS29" s="18">
        <f>SUMIF($C$6:BR$6,BS$5,$C29:BR29)</f>
        <v>3659910</v>
      </c>
      <c r="BT29" s="18">
        <f ca="1">SUMIF($C$6:BS$6,BT$5,$C29:BS29)</f>
        <v>3633915</v>
      </c>
      <c r="BU29" s="18">
        <f ca="1">SUM(BT29-BS29)</f>
        <v>-25995</v>
      </c>
      <c r="BV29" s="19">
        <f ca="1">IF(BU29=0,0,IF(BS29=0,1,BU29/BS29))</f>
        <v>-7.1026336713197868E-3</v>
      </c>
      <c r="BW29" s="18">
        <f>+DI29</f>
        <v>392568</v>
      </c>
      <c r="BX29" s="18">
        <f ca="1">OFFSET(DI29,0,14,1,1)</f>
        <v>407231</v>
      </c>
      <c r="BY29" s="18">
        <f ca="1">SUM(BX29-BW29)</f>
        <v>14663</v>
      </c>
      <c r="BZ29" s="19">
        <f ca="1">IF(BY29=0,0,IF(BW29=0,1,BY29/BW29))</f>
        <v>3.7351490697153107E-2</v>
      </c>
      <c r="CA29" s="18">
        <f>SUMIF($C$6:BZ$6,CA$5,$C29:BZ29)</f>
        <v>4052478</v>
      </c>
      <c r="CB29" s="18">
        <f ca="1">SUMIF($C$6:CA$6,CB$5,$C29:CA29)</f>
        <v>4041146</v>
      </c>
      <c r="CC29" s="18">
        <f ca="1">SUM(CB29-CA29)</f>
        <v>-11332</v>
      </c>
      <c r="CD29" s="19">
        <f ca="1">IF(CC29=0,0,IF(CA29=0,1,CC29/CA29))</f>
        <v>-2.7963137616046282E-3</v>
      </c>
      <c r="CE29" s="18">
        <f>+DJ29</f>
        <v>364145</v>
      </c>
      <c r="CF29" s="18">
        <f ca="1">OFFSET(DJ29,0,14,1,1)</f>
        <v>370272</v>
      </c>
      <c r="CG29" s="18">
        <f ca="1">SUM(CF29-CE29)</f>
        <v>6127</v>
      </c>
      <c r="CH29" s="19">
        <f ca="1">IF(CG29=0,0,IF(CE29=0,1,CG29/CE29))</f>
        <v>1.6825715031100249E-2</v>
      </c>
      <c r="CI29" s="18">
        <f>SUMIF($C$6:CH$6,CI$5,$C29:CH29)</f>
        <v>4416623</v>
      </c>
      <c r="CJ29" s="18">
        <f ca="1">SUMIF($C$6:CI$6,CJ$5,$C29:CI29)</f>
        <v>4411418</v>
      </c>
      <c r="CK29" s="18">
        <f ca="1">SUM(CJ29-CI29)</f>
        <v>-5205</v>
      </c>
      <c r="CL29" s="19">
        <f ca="1">IF(CK29=0,0,IF(CI29=0,1,CK29/CI29))</f>
        <v>-1.178502217644567E-3</v>
      </c>
      <c r="CM29" s="18">
        <f>+DK29</f>
        <v>346158</v>
      </c>
      <c r="CN29" s="18">
        <f ca="1">OFFSET(DK29,0,14,1,1)</f>
        <v>356836</v>
      </c>
      <c r="CO29" s="18">
        <f ca="1">SUM(CN29-CM29)</f>
        <v>10678</v>
      </c>
      <c r="CP29" s="19">
        <f ca="1">IF(CO29=0,0,IF(CM29=0,1,CO29/CM29))</f>
        <v>3.0847185389330883E-2</v>
      </c>
      <c r="CQ29" s="18">
        <f>SUMIF($C$6:CP$6,CQ$5,$C29:CP29)</f>
        <v>4762781</v>
      </c>
      <c r="CR29" s="18">
        <f ca="1">SUMIF($C$6:CQ$6,CR$5,$C29:CQ29)</f>
        <v>4768254</v>
      </c>
      <c r="CS29" s="18">
        <f ca="1">SUM(CR29-CQ29)</f>
        <v>5473</v>
      </c>
      <c r="CT29" s="19">
        <f ca="1">IF(CS29=0,0,IF(CQ29=0,1,CS29/CQ29))</f>
        <v>1.1491185506954866E-3</v>
      </c>
      <c r="CW29" t="s">
        <v>14</v>
      </c>
      <c r="CX29" t="s">
        <v>6</v>
      </c>
      <c r="CZ29" s="70">
        <f>SUMIF(PB!$A$93:$A$98,'2009-2010'!CZ$7,PB!D$93:D$98)</f>
        <v>291967</v>
      </c>
      <c r="DA29" s="70">
        <f>SUMIF(PB!$A$93:$A$98,'2009-2010'!DA$7,PB!E$93:E$98)</f>
        <v>300735</v>
      </c>
      <c r="DB29" s="70">
        <f>SUMIF(PB!$A$93:$A$98,'2009-2010'!DB$7,PB!F$93:F$98)</f>
        <v>374947</v>
      </c>
      <c r="DC29" s="70">
        <f>SUMIF(PB!$A$93:$A$98,'2009-2010'!DC$7,PB!G$93:G$98)</f>
        <v>357849</v>
      </c>
      <c r="DD29" s="70">
        <f>SUMIF(PB!$A$93:$A$98,'2009-2010'!DD$7,PB!H$93:H$98)</f>
        <v>420370</v>
      </c>
      <c r="DE29" s="70">
        <f>SUMIF(PB!$A$93:$A$98,'2009-2010'!DE$7,PB!I$93:I$98)</f>
        <v>396387</v>
      </c>
      <c r="DF29" s="70">
        <f>SUMIF(PB!$A$93:$A$98,'2009-2010'!DF$7,PB!J$93:J$98)</f>
        <v>525288</v>
      </c>
      <c r="DG29" s="70">
        <f>SUMIF(PB!$A$93:$A$98,'2009-2010'!DG$7,PB!K$93:K$98)</f>
        <v>569406</v>
      </c>
      <c r="DH29" s="70">
        <f>SUMIF(PB!$A$93:$A$98,'2009-2010'!DH$7,PB!L$93:L$98)</f>
        <v>422961</v>
      </c>
      <c r="DI29" s="70">
        <f>SUMIF(PB!$A$93:$A$98,'2009-2010'!DI$7,PB!M$93:M$98)</f>
        <v>392568</v>
      </c>
      <c r="DJ29" s="70">
        <f>SUMIF(PB!$A$93:$A$98,'2009-2010'!DJ$7,PB!N$93:N$98)</f>
        <v>364145</v>
      </c>
      <c r="DK29" s="70">
        <f>SUMIF(PB!$A$93:$A$98,'2009-2010'!DK$7,PB!O$93:O$98)</f>
        <v>346158</v>
      </c>
      <c r="DN29" s="70">
        <f>SUMIF(PB!$A$93:$A$98,'2009-2010'!DN$7,PB!D$93:D$98)</f>
        <v>293457</v>
      </c>
      <c r="DO29" s="70">
        <f>SUMIF(PB!$A$93:$A$98,'2009-2010'!DO$7,PB!E$93:E$98)</f>
        <v>275701</v>
      </c>
      <c r="DP29" s="70">
        <f>SUMIF(PB!$A$93:$A$98,'2009-2010'!DP$7,PB!F$93:F$98)</f>
        <v>374223</v>
      </c>
      <c r="DQ29" s="70">
        <f>SUMIF(PB!$A$93:$A$98,'2009-2010'!DQ$7,PB!G$93:G$98)</f>
        <v>363736</v>
      </c>
      <c r="DR29" s="70">
        <f>SUMIF(PB!$A$93:$A$98,'2009-2010'!DR$7,PB!H$93:H$98)</f>
        <v>398307</v>
      </c>
      <c r="DS29" s="70">
        <f>SUMIF(PB!$A$93:$A$98,'2009-2010'!DS$7,PB!I$93:I$98)</f>
        <v>408142</v>
      </c>
      <c r="DT29" s="70">
        <f>SUMIF(PB!$A$93:$A$98,'2009-2010'!DT$7,PB!J$93:J$98)</f>
        <v>543219</v>
      </c>
      <c r="DU29" s="70">
        <f>SUMIF(PB!$A$93:$A$98,'2009-2010'!DU$7,PB!K$93:K$98)</f>
        <v>564856</v>
      </c>
      <c r="DV29" s="70">
        <f>SUMIF(PB!$A$93:$A$98,'2009-2010'!DV$7,PB!L$93:L$98)</f>
        <v>412274</v>
      </c>
      <c r="DW29" s="70">
        <f>SUMIF(PB!$A$93:$A$98,'2009-2010'!DW$7,PB!M$93:M$98)</f>
        <v>407231</v>
      </c>
      <c r="DX29" s="70">
        <f>SUMIF(PB!$A$93:$A$98,'2009-2010'!DX$7,PB!N$93:N$98)</f>
        <v>370272</v>
      </c>
      <c r="DY29" s="70">
        <f>SUMIF(PB!$A$93:$A$98,'2009-2010'!DY$7,PB!O$93:O$98)</f>
        <v>356836</v>
      </c>
    </row>
    <row r="30" spans="1:130">
      <c r="A30" s="84" t="str">
        <f>+CW31</f>
        <v>Peace Bridge</v>
      </c>
      <c r="B30" s="26" t="s">
        <v>7</v>
      </c>
      <c r="C30" s="18">
        <f>+CZ30</f>
        <v>88200</v>
      </c>
      <c r="D30" s="18">
        <f ca="1">OFFSET(CZ30,0,14,1,1)</f>
        <v>94196</v>
      </c>
      <c r="E30" s="18">
        <f ca="1">SUM(D30-C30)</f>
        <v>5996</v>
      </c>
      <c r="F30" s="19">
        <f ca="1">IF(E30=0,0,IF(C30=0,1,E30/C30))</f>
        <v>6.7981859410430834E-2</v>
      </c>
      <c r="G30" s="18">
        <f>SUMIF($C$6:F$6,G$5,$C30:F30)</f>
        <v>88200</v>
      </c>
      <c r="H30" s="18">
        <f ca="1">SUMIF($C$6:G$6,H$5,$C30:G30)</f>
        <v>94196</v>
      </c>
      <c r="I30" s="18">
        <f ca="1">SUM(H30-G30)</f>
        <v>5996</v>
      </c>
      <c r="J30" s="19">
        <f ca="1">IF(I30=0,0,IF(G30=0,1,I30/G30))</f>
        <v>6.7981859410430834E-2</v>
      </c>
      <c r="K30" s="18">
        <f>+DA30</f>
        <v>86318</v>
      </c>
      <c r="L30" s="18">
        <f ca="1">OFFSET(DA30,0,14,1,1)</f>
        <v>89778</v>
      </c>
      <c r="M30" s="18">
        <f ca="1">SUM(L30-K30)</f>
        <v>3460</v>
      </c>
      <c r="N30" s="19">
        <f ca="1">IF(M30=0,0,IF(K30=0,1,M30/K30))</f>
        <v>4.0084339303505641E-2</v>
      </c>
      <c r="O30" s="18">
        <f>SUMIF($C$6:N$6,O$5,$C30:N30)</f>
        <v>174518</v>
      </c>
      <c r="P30" s="18">
        <f ca="1">SUMIF($C$6:O$6,P$5,$C30:O30)</f>
        <v>183974</v>
      </c>
      <c r="Q30" s="18">
        <f ca="1">SUM(P30-O30)</f>
        <v>9456</v>
      </c>
      <c r="R30" s="19">
        <f ca="1">IF(Q30=0,0,IF(O30=0,1,Q30/O30))</f>
        <v>5.4183522616578231E-2</v>
      </c>
      <c r="S30" s="18">
        <f>+DB30</f>
        <v>93623</v>
      </c>
      <c r="T30" s="18">
        <f ca="1">OFFSET(DB30,0,14,1,1)</f>
        <v>109651</v>
      </c>
      <c r="U30" s="18">
        <f ca="1">SUM(T30-S30)</f>
        <v>16028</v>
      </c>
      <c r="V30" s="19">
        <f ca="1">IF(U30=0,0,IF(S30=0,1,U30/S30))</f>
        <v>0.17119724853935464</v>
      </c>
      <c r="W30" s="18">
        <f>SUMIF($C$6:V$6,W$5,$C30:V30)</f>
        <v>268141</v>
      </c>
      <c r="X30" s="18">
        <f ca="1">SUMIF($C$6:W$6,X$5,$C30:W30)</f>
        <v>293625</v>
      </c>
      <c r="Y30" s="18">
        <f ca="1">SUM(X30-W30)</f>
        <v>25484</v>
      </c>
      <c r="Z30" s="19">
        <f ca="1">IF(Y30=0,0,IF(W30=0,1,Y30/W30))</f>
        <v>9.5039550087453989E-2</v>
      </c>
      <c r="AA30" s="18">
        <f>+DC30</f>
        <v>92718</v>
      </c>
      <c r="AB30" s="18">
        <f ca="1">OFFSET(DC30,0,14,1,1)</f>
        <v>105233</v>
      </c>
      <c r="AC30" s="18">
        <f ca="1">SUM(AB30-AA30)</f>
        <v>12515</v>
      </c>
      <c r="AD30" s="19">
        <f ca="1">IF(AC30=0,0,IF(AA30=0,1,AC30/AA30))</f>
        <v>0.13497918419292909</v>
      </c>
      <c r="AE30" s="18">
        <f>SUMIF($C$6:AD$6,AE$5,$C30:AD30)</f>
        <v>360859</v>
      </c>
      <c r="AF30" s="18">
        <f ca="1">SUMIF($C$6:AE$6,AF$5,$C30:AE30)</f>
        <v>398858</v>
      </c>
      <c r="AG30" s="18">
        <f ca="1">SUM(AF30-AE30)</f>
        <v>37999</v>
      </c>
      <c r="AH30" s="19">
        <f ca="1">IF(AG30=0,0,IF(AE30=0,1,AG30/AE30))</f>
        <v>0.10530151665886121</v>
      </c>
      <c r="AI30" s="18">
        <f>+DD30</f>
        <v>91495</v>
      </c>
      <c r="AJ30" s="18">
        <f ca="1">OFFSET(DD30,0,14,1,1)</f>
        <v>103049</v>
      </c>
      <c r="AK30" s="18">
        <f ca="1">SUM(AJ30-AI30)</f>
        <v>11554</v>
      </c>
      <c r="AL30" s="19">
        <f ca="1">IF(AK30=0,0,IF(AI30=0,1,AK30/AI30))</f>
        <v>0.12628012459697252</v>
      </c>
      <c r="AM30" s="18">
        <f>SUMIF($C$6:AL$6,AM$5,$C30:AL30)</f>
        <v>452354</v>
      </c>
      <c r="AN30" s="18">
        <f ca="1">SUMIF($C$6:AM$6,AN$5,$C30:AM30)</f>
        <v>501907</v>
      </c>
      <c r="AO30" s="18">
        <f ca="1">SUM(AN30-AM30)</f>
        <v>49553</v>
      </c>
      <c r="AP30" s="19">
        <f ca="1">IF(AO30=0,0,IF(AM30=0,1,AO30/AM30))</f>
        <v>0.10954473708644115</v>
      </c>
      <c r="AQ30" s="18">
        <f>+DE30</f>
        <v>93107</v>
      </c>
      <c r="AR30" s="18">
        <f ca="1">OFFSET(DE30,0,14,1,1)</f>
        <v>110305</v>
      </c>
      <c r="AS30" s="18">
        <f ca="1">SUM(AR30-AQ30)</f>
        <v>17198</v>
      </c>
      <c r="AT30" s="19">
        <f ca="1">IF(AS30=0,0,IF(AQ30=0,1,AS30/AQ30))</f>
        <v>0.18471221283039943</v>
      </c>
      <c r="AU30" s="18">
        <f>SUMIF($C$6:AT$6,AU$5,$C30:AT30)</f>
        <v>545461</v>
      </c>
      <c r="AV30" s="18">
        <f ca="1">SUMIF($C$6:AU$6,AV$5,$C30:AU30)</f>
        <v>612212</v>
      </c>
      <c r="AW30" s="18">
        <f ca="1">SUM(AV30-AU30)</f>
        <v>66751</v>
      </c>
      <c r="AX30" s="19">
        <f ca="1">IF(AW30=0,0,IF(AU30=0,1,AW30/AU30))</f>
        <v>0.12237538522460817</v>
      </c>
      <c r="AY30" s="18">
        <f>+DF30</f>
        <v>92955</v>
      </c>
      <c r="AZ30" s="18">
        <f ca="1">OFFSET(DF30,0,14,1,1)</f>
        <v>99663</v>
      </c>
      <c r="BA30" s="18">
        <f ca="1">SUM(AZ30-AY30)</f>
        <v>6708</v>
      </c>
      <c r="BB30" s="19">
        <f ca="1">IF(BA30=0,0,IF(AY30=0,1,BA30/AY30))</f>
        <v>7.2163950298531551E-2</v>
      </c>
      <c r="BC30" s="18">
        <f>SUMIF($C$6:BB$6,BC$5,$C30:BB30)</f>
        <v>638416</v>
      </c>
      <c r="BD30" s="18">
        <f ca="1">SUMIF($C$6:BC$6,BD$5,$C30:BC30)</f>
        <v>711875</v>
      </c>
      <c r="BE30" s="18">
        <f ca="1">SUM(BD30-BC30)</f>
        <v>73459</v>
      </c>
      <c r="BF30" s="19">
        <f ca="1">IF(BE30=0,0,IF(BC30=0,1,BE30/BC30))</f>
        <v>0.11506447206836921</v>
      </c>
      <c r="BG30" s="18">
        <f>+DG30</f>
        <v>91699</v>
      </c>
      <c r="BH30" s="18">
        <f ca="1">OFFSET(DG30,0,14,1,1)</f>
        <v>105704</v>
      </c>
      <c r="BI30" s="18">
        <f ca="1">SUM(BH30-BG30)</f>
        <v>14005</v>
      </c>
      <c r="BJ30" s="19">
        <f ca="1">IF(BI30=0,0,IF(BG30=0,1,BI30/BG30))</f>
        <v>0.15272794686964961</v>
      </c>
      <c r="BK30" s="18">
        <f>SUMIF($C$6:BJ$6,BK$5,$C30:BJ30)</f>
        <v>730115</v>
      </c>
      <c r="BL30" s="18">
        <f ca="1">SUMIF($C$6:BK$6,BL$5,$C30:BK30)</f>
        <v>817579</v>
      </c>
      <c r="BM30" s="18">
        <f ca="1">SUM(BL30-BK30)</f>
        <v>87464</v>
      </c>
      <c r="BN30" s="19">
        <f ca="1">IF(BM30=0,0,IF(BK30=0,1,BM30/BK30))</f>
        <v>0.11979482684234675</v>
      </c>
      <c r="BO30" s="18">
        <f>+DH30</f>
        <v>99259</v>
      </c>
      <c r="BP30" s="18">
        <f ca="1">OFFSET(DH30,0,14,1,1)</f>
        <v>106453</v>
      </c>
      <c r="BQ30" s="18">
        <f ca="1">SUM(BP30-BO30)</f>
        <v>7194</v>
      </c>
      <c r="BR30" s="19">
        <f ca="1">IF(BQ30=0,0,IF(BO30=0,1,BQ30/BO30))</f>
        <v>7.247705497738241E-2</v>
      </c>
      <c r="BS30" s="18">
        <f>SUMIF($C$6:BR$6,BS$5,$C30:BR30)</f>
        <v>829374</v>
      </c>
      <c r="BT30" s="18">
        <f ca="1">SUMIF($C$6:BS$6,BT$5,$C30:BS30)</f>
        <v>924032</v>
      </c>
      <c r="BU30" s="18">
        <f ca="1">SUM(BT30-BS30)</f>
        <v>94658</v>
      </c>
      <c r="BV30" s="19">
        <f ca="1">IF(BU30=0,0,IF(BS30=0,1,BU30/BS30))</f>
        <v>0.1141318633089535</v>
      </c>
      <c r="BW30" s="18">
        <f>+DI30</f>
        <v>101681</v>
      </c>
      <c r="BX30" s="18">
        <f ca="1">OFFSET(DI30,0,14,1,1)</f>
        <v>103943</v>
      </c>
      <c r="BY30" s="18">
        <f ca="1">SUM(BX30-BW30)</f>
        <v>2262</v>
      </c>
      <c r="BZ30" s="19">
        <f ca="1">IF(BY30=0,0,IF(BW30=0,1,BY30/BW30))</f>
        <v>2.224604400035405E-2</v>
      </c>
      <c r="CA30" s="18">
        <f>SUMIF($C$6:BZ$6,CA$5,$C30:BZ30)</f>
        <v>931055</v>
      </c>
      <c r="CB30" s="18">
        <f ca="1">SUMIF($C$6:CA$6,CB$5,$C30:CA30)</f>
        <v>1027975</v>
      </c>
      <c r="CC30" s="18">
        <f ca="1">SUM(CB30-CA30)</f>
        <v>96920</v>
      </c>
      <c r="CD30" s="19">
        <f ca="1">IF(CC30=0,0,IF(CA30=0,1,CC30/CA30))</f>
        <v>0.10409696527058016</v>
      </c>
      <c r="CE30" s="18">
        <f>+DJ30</f>
        <v>93478</v>
      </c>
      <c r="CF30" s="18">
        <f ca="1">OFFSET(DJ30,0,14,1,1)</f>
        <v>102677</v>
      </c>
      <c r="CG30" s="18">
        <f ca="1">SUM(CF30-CE30)</f>
        <v>9199</v>
      </c>
      <c r="CH30" s="19">
        <f ca="1">IF(CG30=0,0,IF(CE30=0,1,CG30/CE30))</f>
        <v>9.8408181604227735E-2</v>
      </c>
      <c r="CI30" s="18">
        <f>SUMIF($C$6:CH$6,CI$5,$C30:CH30)</f>
        <v>1024533</v>
      </c>
      <c r="CJ30" s="18">
        <f ca="1">SUMIF($C$6:CI$6,CJ$5,$C30:CI30)</f>
        <v>1130652</v>
      </c>
      <c r="CK30" s="18">
        <f ca="1">SUM(CJ30-CI30)</f>
        <v>106119</v>
      </c>
      <c r="CL30" s="19">
        <f ca="1">IF(CK30=0,0,IF(CI30=0,1,CK30/CI30))</f>
        <v>0.10357792281946994</v>
      </c>
      <c r="CM30" s="18">
        <f>+DK30</f>
        <v>92779</v>
      </c>
      <c r="CN30" s="18">
        <f ca="1">OFFSET(DK30,0,14,1,1)</f>
        <v>90545</v>
      </c>
      <c r="CO30" s="18">
        <f ca="1">SUM(CN30-CM30)</f>
        <v>-2234</v>
      </c>
      <c r="CP30" s="19">
        <f ca="1">IF(CO30=0,0,IF(CM30=0,1,CO30/CM30))</f>
        <v>-2.4078724711410988E-2</v>
      </c>
      <c r="CQ30" s="18">
        <f>SUMIF($C$6:CP$6,CQ$5,$C30:CP30)</f>
        <v>1117312</v>
      </c>
      <c r="CR30" s="18">
        <f ca="1">SUMIF($C$6:CQ$6,CR$5,$C30:CQ30)</f>
        <v>1221197</v>
      </c>
      <c r="CS30" s="18">
        <f ca="1">SUM(CR30-CQ30)</f>
        <v>103885</v>
      </c>
      <c r="CT30" s="19">
        <f ca="1">IF(CS30=0,0,IF(CQ30=0,1,CS30/CQ30))</f>
        <v>9.2977610551036774E-2</v>
      </c>
      <c r="CW30" t="s">
        <v>14</v>
      </c>
      <c r="CX30" t="s">
        <v>7</v>
      </c>
      <c r="CY30" s="7"/>
      <c r="CZ30" s="70">
        <f>SUMIF(PB!$A$111:$A$116,'2009-2010'!CZ$7,PB!D$111:D$116)</f>
        <v>88200</v>
      </c>
      <c r="DA30" s="70">
        <f>SUMIF(PB!$A$111:$A$116,'2009-2010'!DA$7,PB!E$111:E$116)</f>
        <v>86318</v>
      </c>
      <c r="DB30" s="70">
        <f>SUMIF(PB!$A$111:$A$116,'2009-2010'!DB$7,PB!F$111:F$116)</f>
        <v>93623</v>
      </c>
      <c r="DC30" s="70">
        <f>SUMIF(PB!$A$111:$A$116,'2009-2010'!DC$7,PB!G$111:G$116)</f>
        <v>92718</v>
      </c>
      <c r="DD30" s="70">
        <f>SUMIF(PB!$A$111:$A$116,'2009-2010'!DD$7,PB!H$111:H$116)</f>
        <v>91495</v>
      </c>
      <c r="DE30" s="70">
        <f>SUMIF(PB!$A$111:$A$116,'2009-2010'!DE$7,PB!I$111:I$116)</f>
        <v>93107</v>
      </c>
      <c r="DF30" s="70">
        <f>SUMIF(PB!$A$111:$A$116,'2009-2010'!DF$7,PB!J$111:J$116)</f>
        <v>92955</v>
      </c>
      <c r="DG30" s="70">
        <f>SUMIF(PB!$A$111:$A$116,'2009-2010'!DG$7,PB!K$111:K$116)</f>
        <v>91699</v>
      </c>
      <c r="DH30" s="70">
        <f>SUMIF(PB!$A$111:$A$116,'2009-2010'!DH$7,PB!L$111:L$116)</f>
        <v>99259</v>
      </c>
      <c r="DI30" s="70">
        <f>SUMIF(PB!$A$111:$A$116,'2009-2010'!DI$7,PB!M$111:M$116)</f>
        <v>101681</v>
      </c>
      <c r="DJ30" s="70">
        <f>SUMIF(PB!$A$111:$A$116,'2009-2010'!DJ$7,PB!N$111:N$116)</f>
        <v>93478</v>
      </c>
      <c r="DK30" s="70">
        <f>SUMIF(PB!$A$111:$A$116,'2009-2010'!DK$7,PB!O$111:O$116)</f>
        <v>92779</v>
      </c>
      <c r="DN30" s="70">
        <f>SUMIF(PB!$A$111:$A$116,'2009-2010'!DN$7,PB!D$111:D$116)</f>
        <v>94196</v>
      </c>
      <c r="DO30" s="70">
        <f>SUMIF(PB!$A$111:$A$116,'2009-2010'!DO$7,PB!E$111:E$116)</f>
        <v>89778</v>
      </c>
      <c r="DP30" s="70">
        <f>SUMIF(PB!$A$111:$A$116,'2009-2010'!DP$7,PB!F$111:F$116)</f>
        <v>109651</v>
      </c>
      <c r="DQ30" s="70">
        <f>SUMIF(PB!$A$111:$A$116,'2009-2010'!DQ$7,PB!G$111:G$116)</f>
        <v>105233</v>
      </c>
      <c r="DR30" s="70">
        <f>SUMIF(PB!$A$111:$A$116,'2009-2010'!DR$7,PB!H$111:H$116)</f>
        <v>103049</v>
      </c>
      <c r="DS30" s="70">
        <f>SUMIF(PB!$A$111:$A$116,'2009-2010'!DS$7,PB!I$111:I$116)</f>
        <v>110305</v>
      </c>
      <c r="DT30" s="70">
        <f>SUMIF(PB!$A$111:$A$116,'2009-2010'!DT$7,PB!J$111:J$116)</f>
        <v>99663</v>
      </c>
      <c r="DU30" s="70">
        <f>SUMIF(PB!$A$111:$A$116,'2009-2010'!DU$7,PB!K$111:K$116)</f>
        <v>105704</v>
      </c>
      <c r="DV30" s="70">
        <f>SUMIF(PB!$A$111:$A$116,'2009-2010'!DV$7,PB!L$111:L$116)</f>
        <v>106453</v>
      </c>
      <c r="DW30" s="70">
        <f>SUMIF(PB!$A$111:$A$116,'2009-2010'!DW$7,PB!M$111:M$116)</f>
        <v>103943</v>
      </c>
      <c r="DX30" s="70">
        <f>SUMIF(PB!$A$111:$A$116,'2009-2010'!DX$7,PB!N$111:N$116)</f>
        <v>102677</v>
      </c>
      <c r="DY30" s="70">
        <f>SUMIF(PB!$A$111:$A$116,'2009-2010'!DY$7,PB!O$111:O$116)</f>
        <v>90545</v>
      </c>
    </row>
    <row r="31" spans="1:130">
      <c r="A31" s="83"/>
      <c r="B31" s="26" t="s">
        <v>8</v>
      </c>
      <c r="C31" s="73">
        <f>+CZ31</f>
        <v>2396</v>
      </c>
      <c r="D31" s="73">
        <f ca="1">OFFSET(CZ31,0,14,1,1)</f>
        <v>2140</v>
      </c>
      <c r="E31" s="73">
        <f ca="1">SUM(D31-C31)</f>
        <v>-256</v>
      </c>
      <c r="F31" s="19">
        <f ca="1">IF(E31=0,0,IF(C31=0,1,E31/C31))</f>
        <v>-0.10684474123539232</v>
      </c>
      <c r="G31" s="73">
        <f>SUMIF($C$6:F$6,G$5,$C31:F31)</f>
        <v>2396</v>
      </c>
      <c r="H31" s="73">
        <f ca="1">SUMIF($C$6:G$6,H$5,$C31:G31)</f>
        <v>2140</v>
      </c>
      <c r="I31" s="73">
        <f ca="1">SUM(H31-G31)</f>
        <v>-256</v>
      </c>
      <c r="J31" s="19">
        <f ca="1">IF(I31=0,0,IF(G31=0,1,I31/G31))</f>
        <v>-0.10684474123539232</v>
      </c>
      <c r="K31" s="73">
        <f>+DA31</f>
        <v>2166</v>
      </c>
      <c r="L31" s="73">
        <f ca="1">OFFSET(DA31,0,14,1,1)</f>
        <v>1940</v>
      </c>
      <c r="M31" s="73">
        <f ca="1">SUM(L31-K31)</f>
        <v>-226</v>
      </c>
      <c r="N31" s="19">
        <f ca="1">IF(M31=0,0,IF(K31=0,1,M31/K31))</f>
        <v>-0.10433979686057249</v>
      </c>
      <c r="O31" s="73">
        <f>SUMIF($C$6:N$6,O$5,$C31:N31)</f>
        <v>4562</v>
      </c>
      <c r="P31" s="73">
        <f ca="1">SUMIF($C$6:O$6,P$5,$C31:O31)</f>
        <v>4080</v>
      </c>
      <c r="Q31" s="73">
        <f ca="1">SUM(P31-O31)</f>
        <v>-482</v>
      </c>
      <c r="R31" s="19">
        <f ca="1">IF(Q31=0,0,IF(O31=0,1,Q31/O31))</f>
        <v>-0.10565541429197721</v>
      </c>
      <c r="S31" s="73">
        <f>+DB31</f>
        <v>2368</v>
      </c>
      <c r="T31" s="73">
        <f ca="1">OFFSET(DB31,0,14,1,1)</f>
        <v>2006</v>
      </c>
      <c r="U31" s="73">
        <f ca="1">SUM(T31-S31)</f>
        <v>-362</v>
      </c>
      <c r="V31" s="19">
        <f ca="1">IF(U31=0,0,IF(S31=0,1,U31/S31))</f>
        <v>-0.15287162162162163</v>
      </c>
      <c r="W31" s="73">
        <f>SUMIF($C$6:V$6,W$5,$C31:V31)</f>
        <v>6930</v>
      </c>
      <c r="X31" s="73">
        <f ca="1">SUMIF($C$6:W$6,X$5,$C31:W31)</f>
        <v>6086</v>
      </c>
      <c r="Y31" s="73">
        <f ca="1">SUM(X31-W31)</f>
        <v>-844</v>
      </c>
      <c r="Z31" s="19">
        <f ca="1">IF(Y31=0,0,IF(W31=0,1,Y31/W31))</f>
        <v>-0.12178932178932179</v>
      </c>
      <c r="AA31" s="73">
        <f>+DC31</f>
        <v>2264</v>
      </c>
      <c r="AB31" s="73">
        <f ca="1">OFFSET(DC31,0,14,1,1)</f>
        <v>2080</v>
      </c>
      <c r="AC31" s="73">
        <f ca="1">SUM(AB31-AA31)</f>
        <v>-184</v>
      </c>
      <c r="AD31" s="19">
        <f ca="1">IF(AC31=0,0,IF(AA31=0,1,AC31/AA31))</f>
        <v>-8.1272084805653705E-2</v>
      </c>
      <c r="AE31" s="73">
        <f>SUMIF($C$6:AD$6,AE$5,$C31:AD31)</f>
        <v>9194</v>
      </c>
      <c r="AF31" s="73">
        <f ca="1">SUMIF($C$6:AE$6,AF$5,$C31:AE31)</f>
        <v>8166</v>
      </c>
      <c r="AG31" s="73">
        <f ca="1">SUM(AF31-AE31)</f>
        <v>-1028</v>
      </c>
      <c r="AH31" s="19">
        <f ca="1">IF(AG31=0,0,IF(AE31=0,1,AG31/AE31))</f>
        <v>-0.11181205133782902</v>
      </c>
      <c r="AI31" s="73">
        <f>+DD31</f>
        <v>2472</v>
      </c>
      <c r="AJ31" s="73">
        <f ca="1">OFFSET(DD31,0,14,1,1)</f>
        <v>2454</v>
      </c>
      <c r="AK31" s="73">
        <f ca="1">SUM(AJ31-AI31)</f>
        <v>-18</v>
      </c>
      <c r="AL31" s="19">
        <f ca="1">IF(AK31=0,0,IF(AI31=0,1,AK31/AI31))</f>
        <v>-7.2815533980582527E-3</v>
      </c>
      <c r="AM31" s="73">
        <f>SUMIF($C$6:AL$6,AM$5,$C31:AL31)</f>
        <v>11666</v>
      </c>
      <c r="AN31" s="73">
        <f ca="1">SUMIF($C$6:AM$6,AN$5,$C31:AM31)</f>
        <v>10620</v>
      </c>
      <c r="AO31" s="73">
        <f ca="1">SUM(AN31-AM31)</f>
        <v>-1046</v>
      </c>
      <c r="AP31" s="19">
        <f ca="1">IF(AO31=0,0,IF(AM31=0,1,AO31/AM31))</f>
        <v>-8.9662266415223721E-2</v>
      </c>
      <c r="AQ31" s="73">
        <f>+DE31</f>
        <v>1862</v>
      </c>
      <c r="AR31" s="73">
        <f ca="1">OFFSET(DE31,0,14,1,1)</f>
        <v>2100</v>
      </c>
      <c r="AS31" s="73">
        <f ca="1">SUM(AR31-AQ31)</f>
        <v>238</v>
      </c>
      <c r="AT31" s="19">
        <f ca="1">IF(AS31=0,0,IF(AQ31=0,1,AS31/AQ31))</f>
        <v>0.12781954887218044</v>
      </c>
      <c r="AU31" s="73">
        <f>SUMIF($C$6:AT$6,AU$5,$C31:AT31)</f>
        <v>13528</v>
      </c>
      <c r="AV31" s="73">
        <f ca="1">SUMIF($C$6:AU$6,AV$5,$C31:AU31)</f>
        <v>12720</v>
      </c>
      <c r="AW31" s="73">
        <f ca="1">SUM(AV31-AU31)</f>
        <v>-808</v>
      </c>
      <c r="AX31" s="19">
        <f ca="1">IF(AW31=0,0,IF(AU31=0,1,AW31/AU31))</f>
        <v>-5.9727971614429332E-2</v>
      </c>
      <c r="AY31" s="73">
        <f>+DF31</f>
        <v>2426</v>
      </c>
      <c r="AZ31" s="73">
        <f ca="1">OFFSET(DF31,0,14,1,1)</f>
        <v>2664</v>
      </c>
      <c r="BA31" s="73">
        <f ca="1">SUM(AZ31-AY31)</f>
        <v>238</v>
      </c>
      <c r="BB31" s="19">
        <f ca="1">IF(BA31=0,0,IF(AY31=0,1,BA31/AY31))</f>
        <v>9.8103874690849135E-2</v>
      </c>
      <c r="BC31" s="73">
        <f>SUMIF($C$6:BB$6,BC$5,$C31:BB31)</f>
        <v>15954</v>
      </c>
      <c r="BD31" s="73">
        <f ca="1">SUMIF($C$6:BC$6,BD$5,$C31:BC31)</f>
        <v>15384</v>
      </c>
      <c r="BE31" s="73">
        <f ca="1">SUM(BD31-BC31)</f>
        <v>-570</v>
      </c>
      <c r="BF31" s="19">
        <f ca="1">IF(BE31=0,0,IF(BC31=0,1,BE31/BC31))</f>
        <v>-3.5727717186912374E-2</v>
      </c>
      <c r="BG31" s="73">
        <f>+DG31</f>
        <v>2654</v>
      </c>
      <c r="BH31" s="73">
        <f ca="1">OFFSET(DG31,0,14,1,1)</f>
        <v>2838</v>
      </c>
      <c r="BI31" s="73">
        <f ca="1">SUM(BH31-BG31)</f>
        <v>184</v>
      </c>
      <c r="BJ31" s="19">
        <f ca="1">IF(BI31=0,0,IF(BG31=0,1,BI31/BG31))</f>
        <v>6.9329314242652595E-2</v>
      </c>
      <c r="BK31" s="73">
        <f>SUMIF($C$6:BJ$6,BK$5,$C31:BJ31)</f>
        <v>18608</v>
      </c>
      <c r="BL31" s="73">
        <f ca="1">SUMIF($C$6:BK$6,BL$5,$C31:BK31)</f>
        <v>18222</v>
      </c>
      <c r="BM31" s="73">
        <f ca="1">SUM(BL31-BK31)</f>
        <v>-386</v>
      </c>
      <c r="BN31" s="19">
        <f ca="1">IF(BM31=0,0,IF(BK31=0,1,BM31/BK31))</f>
        <v>-2.0743766122098023E-2</v>
      </c>
      <c r="BO31" s="73">
        <f>+DH31</f>
        <v>2504</v>
      </c>
      <c r="BP31" s="73">
        <f ca="1">OFFSET(DH31,0,14,1,1)</f>
        <v>2576</v>
      </c>
      <c r="BQ31" s="73">
        <f ca="1">SUM(BP31-BO31)</f>
        <v>72</v>
      </c>
      <c r="BR31" s="19">
        <f ca="1">IF(BQ31=0,0,IF(BO31=0,1,BQ31/BO31))</f>
        <v>2.8753993610223641E-2</v>
      </c>
      <c r="BS31" s="73">
        <f>SUMIF($C$6:BR$6,BS$5,$C31:BR31)</f>
        <v>21112</v>
      </c>
      <c r="BT31" s="73">
        <f ca="1">SUMIF($C$6:BS$6,BT$5,$C31:BS31)</f>
        <v>20798</v>
      </c>
      <c r="BU31" s="73">
        <f ca="1">SUM(BT31-BS31)</f>
        <v>-314</v>
      </c>
      <c r="BV31" s="19">
        <f ca="1">IF(BU31=0,0,IF(BS31=0,1,BU31/BS31))</f>
        <v>-1.4873057976506253E-2</v>
      </c>
      <c r="BW31" s="73">
        <f>+DI31</f>
        <v>2370</v>
      </c>
      <c r="BX31" s="73">
        <f ca="1">OFFSET(DI31,0,14,1,1)</f>
        <v>2630</v>
      </c>
      <c r="BY31" s="73">
        <f ca="1">SUM(BX31-BW31)</f>
        <v>260</v>
      </c>
      <c r="BZ31" s="19">
        <f ca="1">IF(BY31=0,0,IF(BW31=0,1,BY31/BW31))</f>
        <v>0.10970464135021098</v>
      </c>
      <c r="CA31" s="73">
        <f>SUMIF($C$6:BZ$6,CA$5,$C31:BZ31)</f>
        <v>23482</v>
      </c>
      <c r="CB31" s="73">
        <f ca="1">SUMIF($C$6:CA$6,CB$5,$C31:CA31)</f>
        <v>23428</v>
      </c>
      <c r="CC31" s="73">
        <f ca="1">SUM(CB31-CA31)</f>
        <v>-54</v>
      </c>
      <c r="CD31" s="19">
        <f ca="1">IF(CC31=0,0,IF(CA31=0,1,CC31/CA31))</f>
        <v>-2.2996337620304914E-3</v>
      </c>
      <c r="CE31" s="73">
        <f>+DJ31</f>
        <v>2598</v>
      </c>
      <c r="CF31" s="73">
        <f ca="1">OFFSET(DJ31,0,14,1,1)</f>
        <v>2564</v>
      </c>
      <c r="CG31" s="73">
        <f ca="1">SUM(CF31-CE31)</f>
        <v>-34</v>
      </c>
      <c r="CH31" s="19">
        <f ca="1">IF(CG31=0,0,IF(CE31=0,1,CG31/CE31))</f>
        <v>-1.3086989992301771E-2</v>
      </c>
      <c r="CI31" s="73">
        <f>SUMIF($C$6:CH$6,CI$5,$C31:CH31)</f>
        <v>26080</v>
      </c>
      <c r="CJ31" s="73">
        <f ca="1">SUMIF($C$6:CI$6,CJ$5,$C31:CI31)</f>
        <v>25992</v>
      </c>
      <c r="CK31" s="73">
        <f ca="1">SUM(CJ31-CI31)</f>
        <v>-88</v>
      </c>
      <c r="CL31" s="19">
        <f ca="1">IF(CK31=0,0,IF(CI31=0,1,CK31/CI31))</f>
        <v>-3.3742331288343559E-3</v>
      </c>
      <c r="CM31" s="73">
        <f>+DK31</f>
        <v>2062</v>
      </c>
      <c r="CN31" s="73">
        <f ca="1">OFFSET(DK31,0,14,1,1)</f>
        <v>2282</v>
      </c>
      <c r="CO31" s="73">
        <f ca="1">SUM(CN31-CM31)</f>
        <v>220</v>
      </c>
      <c r="CP31" s="19">
        <f ca="1">IF(CO31=0,0,IF(CM31=0,1,CO31/CM31))</f>
        <v>0.1066925315227934</v>
      </c>
      <c r="CQ31" s="73">
        <f>SUMIF($C$6:CP$6,CQ$5,$C31:CP31)</f>
        <v>28142</v>
      </c>
      <c r="CR31" s="73">
        <f ca="1">SUMIF($C$6:CQ$6,CR$5,$C31:CQ31)</f>
        <v>28274</v>
      </c>
      <c r="CS31" s="73">
        <f ca="1">SUM(CR31-CQ31)</f>
        <v>132</v>
      </c>
      <c r="CT31" s="19">
        <f ca="1">IF(CS31=0,0,IF(CQ31=0,1,CS31/CQ31))</f>
        <v>4.6904981877620641E-3</v>
      </c>
      <c r="CW31" t="s">
        <v>14</v>
      </c>
      <c r="CX31" t="s">
        <v>8</v>
      </c>
      <c r="CY31" s="7"/>
      <c r="CZ31" s="70">
        <f>SUMIF(PB!$A$129:$A$134,'2009-2010'!CZ$7,PB!D$129:D$134)</f>
        <v>2396</v>
      </c>
      <c r="DA31" s="70">
        <f>SUMIF(PB!$A$129:$A$134,'2009-2010'!DA$7,PB!E$129:E$134)</f>
        <v>2166</v>
      </c>
      <c r="DB31" s="70">
        <f>SUMIF(PB!$A$129:$A$134,'2009-2010'!DB$7,PB!F$129:F$134)</f>
        <v>2368</v>
      </c>
      <c r="DC31" s="70">
        <f>SUMIF(PB!$A$129:$A$134,'2009-2010'!DC$7,PB!G$129:G$134)</f>
        <v>2264</v>
      </c>
      <c r="DD31" s="70">
        <f>SUMIF(PB!$A$129:$A$134,'2009-2010'!DD$7,PB!H$129:H$134)</f>
        <v>2472</v>
      </c>
      <c r="DE31" s="70">
        <f>SUMIF(PB!$A$129:$A$134,'2009-2010'!DE$7,PB!I$129:I$134)</f>
        <v>1862</v>
      </c>
      <c r="DF31" s="70">
        <f>SUMIF(PB!$A$129:$A$134,'2009-2010'!DF$7,PB!J$129:J$134)</f>
        <v>2426</v>
      </c>
      <c r="DG31" s="70">
        <f>SUMIF(PB!$A$129:$A$134,'2009-2010'!DG$7,PB!K$129:K$134)</f>
        <v>2654</v>
      </c>
      <c r="DH31" s="70">
        <f>SUMIF(PB!$A$129:$A$134,'2009-2010'!DH$7,PB!L$129:L$134)</f>
        <v>2504</v>
      </c>
      <c r="DI31" s="70">
        <f>SUMIF(PB!$A$129:$A$134,'2009-2010'!DI$7,PB!M$129:M$134)</f>
        <v>2370</v>
      </c>
      <c r="DJ31" s="70">
        <f>SUMIF(PB!$A$129:$A$134,'2009-2010'!DJ$7,PB!N$129:N$134)</f>
        <v>2598</v>
      </c>
      <c r="DK31" s="70">
        <f>SUMIF(PB!$A$129:$A$134,'2009-2010'!DK$7,PB!O$129:O$134)</f>
        <v>2062</v>
      </c>
      <c r="DN31" s="70">
        <f>SUMIF(PB!$A$129:$A$134,'2009-2010'!DN$7,PB!D$129:D$134)</f>
        <v>2140</v>
      </c>
      <c r="DO31" s="70">
        <f>SUMIF(PB!$A$129:$A$134,'2009-2010'!DO$7,PB!E$129:E$134)</f>
        <v>1940</v>
      </c>
      <c r="DP31" s="70">
        <f>SUMIF(PB!$A$129:$A$134,'2009-2010'!DP$7,PB!F$129:F$134)</f>
        <v>2006</v>
      </c>
      <c r="DQ31" s="70">
        <f>SUMIF(PB!$A$129:$A$134,'2009-2010'!DQ$7,PB!G$129:G$134)</f>
        <v>2080</v>
      </c>
      <c r="DR31" s="70">
        <f>SUMIF(PB!$A$129:$A$134,'2009-2010'!DR$7,PB!H$129:H$134)</f>
        <v>2454</v>
      </c>
      <c r="DS31" s="70">
        <f>SUMIF(PB!$A$129:$A$134,'2009-2010'!DS$7,PB!I$129:I$134)</f>
        <v>2100</v>
      </c>
      <c r="DT31" s="70">
        <f>SUMIF(PB!$A$129:$A$134,'2009-2010'!DT$7,PB!J$129:J$134)</f>
        <v>2664</v>
      </c>
      <c r="DU31" s="70">
        <f>SUMIF(PB!$A$129:$A$134,'2009-2010'!DU$7,PB!K$129:K$134)</f>
        <v>2838</v>
      </c>
      <c r="DV31" s="70">
        <f>SUMIF(PB!$A$129:$A$134,'2009-2010'!DV$7,PB!L$129:L$134)</f>
        <v>2576</v>
      </c>
      <c r="DW31" s="70">
        <f>SUMIF(PB!$A$129:$A$134,'2009-2010'!DW$7,PB!M$129:M$134)</f>
        <v>2630</v>
      </c>
      <c r="DX31" s="70">
        <f>SUMIF(PB!$A$129:$A$134,'2009-2010'!DX$7,PB!N$129:N$134)</f>
        <v>2564</v>
      </c>
      <c r="DY31" s="70">
        <f>SUMIF(PB!$A$129:$A$134,'2009-2010'!DY$7,PB!O$129:O$134)</f>
        <v>2282</v>
      </c>
    </row>
    <row r="32" spans="1:130" s="7" customFormat="1">
      <c r="A32" s="75"/>
      <c r="B32" s="24" t="s">
        <v>9</v>
      </c>
      <c r="C32" s="12">
        <f>+SUM(C29:C31)</f>
        <v>382563</v>
      </c>
      <c r="D32" s="12">
        <f ca="1">+SUM(D29:D31)</f>
        <v>389793</v>
      </c>
      <c r="E32" s="12">
        <f ca="1">SUM(E29:E31)</f>
        <v>7230</v>
      </c>
      <c r="F32" s="13">
        <f ca="1">IF(E32=0,0,IF(C32=0,1,E32/C32))</f>
        <v>1.8898848032873016E-2</v>
      </c>
      <c r="G32" s="12">
        <f>SUM(G29:G31)</f>
        <v>382563</v>
      </c>
      <c r="H32" s="12">
        <f ca="1">SUM(H29:H31)</f>
        <v>389793</v>
      </c>
      <c r="I32" s="12">
        <f ca="1">SUM(I29:I31)</f>
        <v>7230</v>
      </c>
      <c r="J32" s="13">
        <f ca="1">IF(I32=0,0,IF(G32=0,1,I32/G32))</f>
        <v>1.8898848032873016E-2</v>
      </c>
      <c r="K32" s="12">
        <f>+SUM(K29:K31)</f>
        <v>389219</v>
      </c>
      <c r="L32" s="12">
        <f ca="1">+SUM(L29:L31)</f>
        <v>367419</v>
      </c>
      <c r="M32" s="12">
        <f ca="1">SUM(M29:M31)</f>
        <v>-21800</v>
      </c>
      <c r="N32" s="13">
        <f ca="1">IF(M32=0,0,IF(K32=0,1,M32/K32))</f>
        <v>-5.6009598709209983E-2</v>
      </c>
      <c r="O32" s="12">
        <f>SUM(O29:O31)</f>
        <v>771782</v>
      </c>
      <c r="P32" s="12">
        <f ca="1">SUM(P29:P31)</f>
        <v>757212</v>
      </c>
      <c r="Q32" s="12">
        <f ca="1">SUM(Q29:Q31)</f>
        <v>-14570</v>
      </c>
      <c r="R32" s="13">
        <f ca="1">IF(Q32=0,0,IF(O32=0,1,Q32/O32))</f>
        <v>-1.8878387938562963E-2</v>
      </c>
      <c r="S32" s="12">
        <f>+SUM(S29:S31)</f>
        <v>470938</v>
      </c>
      <c r="T32" s="12">
        <f ca="1">+SUM(T29:T31)</f>
        <v>485880</v>
      </c>
      <c r="U32" s="12">
        <f ca="1">SUM(U29:U31)</f>
        <v>14942</v>
      </c>
      <c r="V32" s="13">
        <f ca="1">IF(U32=0,0,IF(S32=0,1,U32/S32))</f>
        <v>3.1728168039104936E-2</v>
      </c>
      <c r="W32" s="12">
        <f>SUM(W29:W31)</f>
        <v>1242720</v>
      </c>
      <c r="X32" s="12">
        <f ca="1">SUM(X29:X31)</f>
        <v>1243092</v>
      </c>
      <c r="Y32" s="12">
        <f ca="1">SUM(Y29:Y31)</f>
        <v>372</v>
      </c>
      <c r="Z32" s="13">
        <f ca="1">IF(Y32=0,0,IF(W32=0,1,Y32/W32))</f>
        <v>2.9934337582078024E-4</v>
      </c>
      <c r="AA32" s="12">
        <f>+SUM(AA29:AA31)</f>
        <v>452831</v>
      </c>
      <c r="AB32" s="12">
        <f ca="1">+SUM(AB29:AB31)</f>
        <v>471049</v>
      </c>
      <c r="AC32" s="12">
        <f ca="1">SUM(AC29:AC31)</f>
        <v>18218</v>
      </c>
      <c r="AD32" s="13">
        <f ca="1">IF(AC32=0,0,IF(AA32=0,1,AC32/AA32))</f>
        <v>4.0231344585507617E-2</v>
      </c>
      <c r="AE32" s="12">
        <f>SUM(AE29:AE31)</f>
        <v>1695551</v>
      </c>
      <c r="AF32" s="12">
        <f ca="1">SUM(AF29:AF31)</f>
        <v>1714141</v>
      </c>
      <c r="AG32" s="12">
        <f ca="1">SUM(AG29:AG31)</f>
        <v>18590</v>
      </c>
      <c r="AH32" s="13">
        <f ca="1">IF(AG32=0,0,IF(AE32=0,1,AG32/AE32))</f>
        <v>1.0963987517921903E-2</v>
      </c>
      <c r="AI32" s="12">
        <f>+SUM(AI29:AI31)</f>
        <v>514337</v>
      </c>
      <c r="AJ32" s="12">
        <f ca="1">+SUM(AJ29:AJ31)</f>
        <v>503810</v>
      </c>
      <c r="AK32" s="12">
        <f ca="1">SUM(AK29:AK31)</f>
        <v>-10527</v>
      </c>
      <c r="AL32" s="13">
        <f ca="1">IF(AK32=0,0,IF(AI32=0,1,AK32/AI32))</f>
        <v>-2.0467125639415402E-2</v>
      </c>
      <c r="AM32" s="12">
        <f>SUM(AM29:AM31)</f>
        <v>2209888</v>
      </c>
      <c r="AN32" s="12">
        <f ca="1">SUM(AN29:AN31)</f>
        <v>2217951</v>
      </c>
      <c r="AO32" s="12">
        <f ca="1">SUM(AO29:AO31)</f>
        <v>8063</v>
      </c>
      <c r="AP32" s="13">
        <f ca="1">IF(AO32=0,0,IF(AM32=0,1,AO32/AM32))</f>
        <v>3.6486011960787153E-3</v>
      </c>
      <c r="AQ32" s="12">
        <f>+SUM(AQ29:AQ31)</f>
        <v>491356</v>
      </c>
      <c r="AR32" s="12">
        <f ca="1">+SUM(AR29:AR31)</f>
        <v>520547</v>
      </c>
      <c r="AS32" s="12">
        <f ca="1">SUM(AS29:AS31)</f>
        <v>29191</v>
      </c>
      <c r="AT32" s="13">
        <f ca="1">IF(AS32=0,0,IF(AQ32=0,1,AS32/AQ32))</f>
        <v>5.9409063896645201E-2</v>
      </c>
      <c r="AU32" s="12">
        <f>SUM(AU29:AU31)</f>
        <v>2701244</v>
      </c>
      <c r="AV32" s="12">
        <f ca="1">SUM(AV29:AV31)</f>
        <v>2738498</v>
      </c>
      <c r="AW32" s="12">
        <f ca="1">SUM(AW29:AW31)</f>
        <v>37254</v>
      </c>
      <c r="AX32" s="13">
        <f ca="1">IF(AW32=0,0,IF(AU32=0,1,AW32/AU32))</f>
        <v>1.379142350709525E-2</v>
      </c>
      <c r="AY32" s="12">
        <f>+SUM(AY29:AY31)</f>
        <v>620669</v>
      </c>
      <c r="AZ32" s="12">
        <f ca="1">+SUM(AZ29:AZ31)</f>
        <v>645546</v>
      </c>
      <c r="BA32" s="12">
        <f ca="1">SUM(BA29:BA31)</f>
        <v>24877</v>
      </c>
      <c r="BB32" s="13">
        <f ca="1">IF(BA32=0,0,IF(AY32=0,1,BA32/AY32))</f>
        <v>4.0080944915889143E-2</v>
      </c>
      <c r="BC32" s="12">
        <f>SUM(BC29:BC31)</f>
        <v>3321913</v>
      </c>
      <c r="BD32" s="12">
        <f ca="1">SUM(BD29:BD31)</f>
        <v>3384044</v>
      </c>
      <c r="BE32" s="12">
        <f ca="1">SUM(BE29:BE31)</f>
        <v>62131</v>
      </c>
      <c r="BF32" s="13">
        <f ca="1">IF(BE32=0,0,IF(BC32=0,1,BE32/BC32))</f>
        <v>1.8703379649015493E-2</v>
      </c>
      <c r="BG32" s="12">
        <f>+SUM(BG29:BG31)</f>
        <v>663759</v>
      </c>
      <c r="BH32" s="12">
        <f ca="1">+SUM(BH29:BH31)</f>
        <v>673398</v>
      </c>
      <c r="BI32" s="12">
        <f ca="1">SUM(BI29:BI31)</f>
        <v>9639</v>
      </c>
      <c r="BJ32" s="13">
        <f ca="1">IF(BI32=0,0,IF(BG32=0,1,BI32/BG32))</f>
        <v>1.4521836992040786E-2</v>
      </c>
      <c r="BK32" s="12">
        <f>SUM(BK29:BK31)</f>
        <v>3985672</v>
      </c>
      <c r="BL32" s="12">
        <f ca="1">SUM(BL29:BL31)</f>
        <v>4057442</v>
      </c>
      <c r="BM32" s="12">
        <f ca="1">SUM(BM29:BM31)</f>
        <v>71770</v>
      </c>
      <c r="BN32" s="13">
        <f ca="1">IF(BM32=0,0,IF(BK32=0,1,BM32/BK32))</f>
        <v>1.8007001077860896E-2</v>
      </c>
      <c r="BO32" s="12">
        <f>+SUM(BO29:BO31)</f>
        <v>524724</v>
      </c>
      <c r="BP32" s="12">
        <f ca="1">+SUM(BP29:BP31)</f>
        <v>521303</v>
      </c>
      <c r="BQ32" s="12">
        <f ca="1">SUM(BQ29:BQ31)</f>
        <v>-3421</v>
      </c>
      <c r="BR32" s="13">
        <f ca="1">IF(BQ32=0,0,IF(BO32=0,1,BQ32/BO32))</f>
        <v>-6.5196179324749776E-3</v>
      </c>
      <c r="BS32" s="12">
        <f>SUM(BS29:BS31)</f>
        <v>4510396</v>
      </c>
      <c r="BT32" s="12">
        <f ca="1">SUM(BT29:BT31)</f>
        <v>4578745</v>
      </c>
      <c r="BU32" s="12">
        <f ca="1">SUM(BU29:BU31)</f>
        <v>68349</v>
      </c>
      <c r="BV32" s="13">
        <f ca="1">IF(BU32=0,0,IF(BS32=0,1,BU32/BS32))</f>
        <v>1.5153658348402224E-2</v>
      </c>
      <c r="BW32" s="12">
        <f>+SUM(BW29:BW31)</f>
        <v>496619</v>
      </c>
      <c r="BX32" s="12">
        <f ca="1">+SUM(BX29:BX31)</f>
        <v>513804</v>
      </c>
      <c r="BY32" s="12">
        <f ca="1">SUM(BY29:BY31)</f>
        <v>17185</v>
      </c>
      <c r="BZ32" s="13">
        <f ca="1">IF(BY32=0,0,IF(BW32=0,1,BY32/BW32))</f>
        <v>3.4603992195224108E-2</v>
      </c>
      <c r="CA32" s="12">
        <f>SUM(CA29:CA31)</f>
        <v>5007015</v>
      </c>
      <c r="CB32" s="12">
        <f ca="1">SUM(CB29:CB31)</f>
        <v>5092549</v>
      </c>
      <c r="CC32" s="12">
        <f ca="1">SUM(CC29:CC31)</f>
        <v>85534</v>
      </c>
      <c r="CD32" s="13">
        <f ca="1">IF(CC32=0,0,IF(CA32=0,1,CC32/CA32))</f>
        <v>1.7082832785601802E-2</v>
      </c>
      <c r="CE32" s="12">
        <f>+SUM(CE29:CE31)</f>
        <v>460221</v>
      </c>
      <c r="CF32" s="12">
        <f ca="1">+SUM(CF29:CF31)</f>
        <v>475513</v>
      </c>
      <c r="CG32" s="12">
        <f ca="1">SUM(CG29:CG31)</f>
        <v>15292</v>
      </c>
      <c r="CH32" s="13">
        <f ca="1">IF(CG32=0,0,IF(CE32=0,1,CG32/CE32))</f>
        <v>3.3227514607112672E-2</v>
      </c>
      <c r="CI32" s="12">
        <f>SUM(CI29:CI31)</f>
        <v>5467236</v>
      </c>
      <c r="CJ32" s="12">
        <f ca="1">SUM(CJ29:CJ31)</f>
        <v>5568062</v>
      </c>
      <c r="CK32" s="12">
        <f ca="1">SUM(CK29:CK31)</f>
        <v>100826</v>
      </c>
      <c r="CL32" s="13">
        <f ca="1">IF(CK32=0,0,IF(CI32=0,1,CK32/CI32))</f>
        <v>1.8441859835573223E-2</v>
      </c>
      <c r="CM32" s="12">
        <f>+SUM(CM29:CM31)</f>
        <v>440999</v>
      </c>
      <c r="CN32" s="12">
        <f ca="1">+SUM(CN29:CN31)</f>
        <v>449663</v>
      </c>
      <c r="CO32" s="12">
        <f ca="1">SUM(CO29:CO31)</f>
        <v>8664</v>
      </c>
      <c r="CP32" s="13">
        <f ca="1">IF(CO32=0,0,IF(CM32=0,1,CO32/CM32))</f>
        <v>1.9646303052841391E-2</v>
      </c>
      <c r="CQ32" s="12">
        <f>SUM(CQ29:CQ31)</f>
        <v>5908235</v>
      </c>
      <c r="CR32" s="12">
        <f ca="1">SUM(CR29:CR31)</f>
        <v>6017725</v>
      </c>
      <c r="CS32" s="12">
        <f ca="1">SUM(CS29:CS31)</f>
        <v>109490</v>
      </c>
      <c r="CT32" s="13">
        <f ca="1">IF(CS32=0,0,IF(CQ32=0,1,CS32/CQ32))</f>
        <v>1.8531761177407464E-2</v>
      </c>
      <c r="CW32"/>
      <c r="CX32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/>
      <c r="DM32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</row>
    <row r="34" spans="1:130">
      <c r="A34" s="82"/>
      <c r="B34" s="28" t="s">
        <v>6</v>
      </c>
      <c r="C34" s="18">
        <f>+CZ34</f>
        <v>109126</v>
      </c>
      <c r="D34" s="18">
        <f ca="1">OFFSET(CZ34,0,14,1,1)</f>
        <v>114697</v>
      </c>
      <c r="E34" s="18">
        <f ca="1">SUM(D34-C34)</f>
        <v>5571</v>
      </c>
      <c r="F34" s="19">
        <f ca="1">IF(E34=0,0,IF(C34=0,1,E34/C34))</f>
        <v>5.1051078569726738E-2</v>
      </c>
      <c r="G34" s="18">
        <f>SUMIF($C$6:F$6,G$5,$C34:F34)</f>
        <v>109126</v>
      </c>
      <c r="H34" s="18">
        <f ca="1">SUMIF($C$6:G$6,H$5,$C34:G34)</f>
        <v>114697</v>
      </c>
      <c r="I34" s="18">
        <f ca="1">SUM(H34-G34)</f>
        <v>5571</v>
      </c>
      <c r="J34" s="19">
        <f ca="1">IF(I34=0,0,IF(G34=0,1,I34/G34))</f>
        <v>5.1051078569726738E-2</v>
      </c>
      <c r="K34" s="18">
        <f>+DA34</f>
        <v>104215</v>
      </c>
      <c r="L34" s="18">
        <f ca="1">OFFSET(DA34,0,14,1,1)</f>
        <v>108574</v>
      </c>
      <c r="M34" s="18">
        <f ca="1">SUM(L34-K34)</f>
        <v>4359</v>
      </c>
      <c r="N34" s="19">
        <f ca="1">IF(M34=0,0,IF(K34=0,1,M34/K34))</f>
        <v>4.1826992275584132E-2</v>
      </c>
      <c r="O34" s="18">
        <f>SUMIF($C$6:N$6,O$5,$C34:N34)</f>
        <v>213341</v>
      </c>
      <c r="P34" s="18">
        <f ca="1">SUMIF($C$6:O$6,P$5,$C34:O34)</f>
        <v>223271</v>
      </c>
      <c r="Q34" s="18">
        <f ca="1">SUM(P34-O34)</f>
        <v>9930</v>
      </c>
      <c r="R34" s="19">
        <f ca="1">IF(Q34=0,0,IF(O34=0,1,Q34/O34))</f>
        <v>4.6545202281792999E-2</v>
      </c>
      <c r="S34" s="18">
        <f>+DB34</f>
        <v>114942</v>
      </c>
      <c r="T34" s="18">
        <f ca="1">OFFSET(DB34,0,14,1,1)</f>
        <v>126560</v>
      </c>
      <c r="U34" s="18">
        <f ca="1">SUM(T34-S34)</f>
        <v>11618</v>
      </c>
      <c r="V34" s="19">
        <f ca="1">IF(U34=0,0,IF(S34=0,1,U34/S34))</f>
        <v>0.10107706495449879</v>
      </c>
      <c r="W34" s="18">
        <f>SUMIF($C$6:V$6,W$5,$C34:V34)</f>
        <v>328283</v>
      </c>
      <c r="X34" s="18">
        <f ca="1">SUMIF($C$6:W$6,X$5,$C34:W34)</f>
        <v>349831</v>
      </c>
      <c r="Y34" s="18">
        <f ca="1">SUM(X34-W34)</f>
        <v>21548</v>
      </c>
      <c r="Z34" s="19">
        <f ca="1">IF(Y34=0,0,IF(W34=0,1,Y34/W34))</f>
        <v>6.5638488742944354E-2</v>
      </c>
      <c r="AA34" s="18">
        <f>+DC34</f>
        <v>115487</v>
      </c>
      <c r="AB34" s="18">
        <f ca="1">OFFSET(DC34,0,14,1,1)</f>
        <v>129969</v>
      </c>
      <c r="AC34" s="18">
        <f ca="1">SUM(AB34-AA34)</f>
        <v>14482</v>
      </c>
      <c r="AD34" s="19">
        <f ca="1">IF(AC34=0,0,IF(AA34=0,1,AC34/AA34))</f>
        <v>0.12539939560296831</v>
      </c>
      <c r="AE34" s="18">
        <f>SUMIF($C$6:AD$6,AE$5,$C34:AD34)</f>
        <v>443770</v>
      </c>
      <c r="AF34" s="18">
        <f ca="1">SUMIF($C$6:AE$6,AF$5,$C34:AE34)</f>
        <v>479800</v>
      </c>
      <c r="AG34" s="18">
        <f ca="1">SUM(AF34-AE34)</f>
        <v>36030</v>
      </c>
      <c r="AH34" s="19">
        <f ca="1">IF(AG34=0,0,IF(AE34=0,1,AG34/AE34))</f>
        <v>8.1190706897717291E-2</v>
      </c>
      <c r="AI34" s="18">
        <f>+DD34</f>
        <v>128609</v>
      </c>
      <c r="AJ34" s="18">
        <f ca="1">OFFSET(DD34,0,14,1,1)</f>
        <v>138045</v>
      </c>
      <c r="AK34" s="18">
        <f ca="1">SUM(AJ34-AI34)</f>
        <v>9436</v>
      </c>
      <c r="AL34" s="19">
        <f ca="1">IF(AK34=0,0,IF(AI34=0,1,AK34/AI34))</f>
        <v>7.3369670862847861E-2</v>
      </c>
      <c r="AM34" s="18">
        <f>SUMIF($C$6:AL$6,AM$5,$C34:AL34)</f>
        <v>572379</v>
      </c>
      <c r="AN34" s="18">
        <f ca="1">SUMIF($C$6:AM$6,AN$5,$C34:AM34)</f>
        <v>617845</v>
      </c>
      <c r="AO34" s="18">
        <f ca="1">SUM(AN34-AM34)</f>
        <v>45466</v>
      </c>
      <c r="AP34" s="19">
        <f ca="1">IF(AO34=0,0,IF(AM34=0,1,AO34/AM34))</f>
        <v>7.9433382426678828E-2</v>
      </c>
      <c r="AQ34" s="18">
        <f>+DE34</f>
        <v>124579</v>
      </c>
      <c r="AR34" s="18">
        <f ca="1">OFFSET(DE34,0,14,1,1)</f>
        <v>143907</v>
      </c>
      <c r="AS34" s="18">
        <f ca="1">SUM(AR34-AQ34)</f>
        <v>19328</v>
      </c>
      <c r="AT34" s="19">
        <f ca="1">IF(AS34=0,0,IF(AQ34=0,1,AS34/AQ34))</f>
        <v>0.15514653352491189</v>
      </c>
      <c r="AU34" s="18">
        <f>SUMIF($C$6:AT$6,AU$5,$C34:AT34)</f>
        <v>696958</v>
      </c>
      <c r="AV34" s="18">
        <f ca="1">SUMIF($C$6:AU$6,AV$5,$C34:AU34)</f>
        <v>761752</v>
      </c>
      <c r="AW34" s="18">
        <f ca="1">SUM(AV34-AU34)</f>
        <v>64794</v>
      </c>
      <c r="AX34" s="19">
        <f ca="1">IF(AW34=0,0,IF(AU34=0,1,AW34/AU34))</f>
        <v>9.2966864574335895E-2</v>
      </c>
      <c r="AY34" s="18">
        <f>+DF34</f>
        <v>152128</v>
      </c>
      <c r="AZ34" s="18">
        <f ca="1">OFFSET(DF34,0,14,1,1)</f>
        <v>166880</v>
      </c>
      <c r="BA34" s="18">
        <f ca="1">SUM(AZ34-AY34)</f>
        <v>14752</v>
      </c>
      <c r="BB34" s="19">
        <f ca="1">IF(BA34=0,0,IF(AY34=0,1,BA34/AY34))</f>
        <v>9.6970971813209933E-2</v>
      </c>
      <c r="BC34" s="18">
        <f>SUMIF($C$6:BB$6,BC$5,$C34:BB34)</f>
        <v>849086</v>
      </c>
      <c r="BD34" s="18">
        <f ca="1">SUMIF($C$6:BC$6,BD$5,$C34:BC34)</f>
        <v>928632</v>
      </c>
      <c r="BE34" s="18">
        <f ca="1">SUM(BD34-BC34)</f>
        <v>79546</v>
      </c>
      <c r="BF34" s="19">
        <f ca="1">IF(BE34=0,0,IF(BC34=0,1,BE34/BC34))</f>
        <v>9.3684267553581141E-2</v>
      </c>
      <c r="BG34" s="18">
        <f>+DG34</f>
        <v>157869</v>
      </c>
      <c r="BH34" s="18">
        <f ca="1">OFFSET(DG34,0,14,1,1)</f>
        <v>166109</v>
      </c>
      <c r="BI34" s="18">
        <f ca="1">SUM(BH34-BG34)</f>
        <v>8240</v>
      </c>
      <c r="BJ34" s="19">
        <f ca="1">IF(BI34=0,0,IF(BG34=0,1,BI34/BG34))</f>
        <v>5.2195174480106923E-2</v>
      </c>
      <c r="BK34" s="18">
        <f>SUMIF($C$6:BJ$6,BK$5,$C34:BJ34)</f>
        <v>1006955</v>
      </c>
      <c r="BL34" s="18">
        <f ca="1">SUMIF($C$6:BK$6,BL$5,$C34:BK34)</f>
        <v>1094741</v>
      </c>
      <c r="BM34" s="18">
        <f ca="1">SUM(BL34-BK34)</f>
        <v>87786</v>
      </c>
      <c r="BN34" s="19">
        <f ca="1">IF(BM34=0,0,IF(BK34=0,1,BM34/BK34))</f>
        <v>8.717966542695553E-2</v>
      </c>
      <c r="BO34" s="18">
        <f>+DH34</f>
        <v>140202</v>
      </c>
      <c r="BP34" s="18">
        <f ca="1">OFFSET(DH34,0,14,1,1)</f>
        <v>150862</v>
      </c>
      <c r="BQ34" s="18">
        <f ca="1">SUM(BP34-BO34)</f>
        <v>10660</v>
      </c>
      <c r="BR34" s="19">
        <f ca="1">IF(BQ34=0,0,IF(BO34=0,1,BQ34/BO34))</f>
        <v>7.6033152166160259E-2</v>
      </c>
      <c r="BS34" s="18">
        <f>SUMIF($C$6:BR$6,BS$5,$C34:BR34)</f>
        <v>1147157</v>
      </c>
      <c r="BT34" s="18">
        <f ca="1">SUMIF($C$6:BS$6,BT$5,$C34:BS34)</f>
        <v>1245603</v>
      </c>
      <c r="BU34" s="18">
        <f ca="1">SUM(BT34-BS34)</f>
        <v>98446</v>
      </c>
      <c r="BV34" s="19">
        <f ca="1">IF(BU34=0,0,IF(BS34=0,1,BU34/BS34))</f>
        <v>8.5817372861779165E-2</v>
      </c>
      <c r="BW34" s="18">
        <f>+DI34</f>
        <v>137500</v>
      </c>
      <c r="BX34" s="18">
        <f ca="1">OFFSET(DI34,0,14,1,1)</f>
        <v>150993</v>
      </c>
      <c r="BY34" s="18">
        <f ca="1">SUM(BX34-BW34)</f>
        <v>13493</v>
      </c>
      <c r="BZ34" s="19">
        <f ca="1">IF(BY34=0,0,IF(BW34=0,1,BY34/BW34))</f>
        <v>9.8130909090909088E-2</v>
      </c>
      <c r="CA34" s="18">
        <f>SUMIF($C$6:BZ$6,CA$5,$C34:BZ34)</f>
        <v>1284657</v>
      </c>
      <c r="CB34" s="18">
        <f ca="1">SUMIF($C$6:CA$6,CB$5,$C34:CA34)</f>
        <v>1396596</v>
      </c>
      <c r="CC34" s="18">
        <f ca="1">SUM(CB34-CA34)</f>
        <v>111939</v>
      </c>
      <c r="CD34" s="19">
        <f ca="1">IF(CC34=0,0,IF(CA34=0,1,CC34/CA34))</f>
        <v>8.7135320945590927E-2</v>
      </c>
      <c r="CE34" s="18">
        <f>+DJ34</f>
        <v>126865</v>
      </c>
      <c r="CF34" s="18">
        <f ca="1">OFFSET(DJ34,0,14,1,1)</f>
        <v>139643</v>
      </c>
      <c r="CG34" s="18">
        <f ca="1">SUM(CF34-CE34)</f>
        <v>12778</v>
      </c>
      <c r="CH34" s="19">
        <f ca="1">IF(CG34=0,0,IF(CE34=0,1,CG34/CE34))</f>
        <v>0.10072123911244237</v>
      </c>
      <c r="CI34" s="18">
        <f>SUMIF($C$6:CH$6,CI$5,$C34:CH34)</f>
        <v>1411522</v>
      </c>
      <c r="CJ34" s="18">
        <f ca="1">SUMIF($C$6:CI$6,CJ$5,$C34:CI34)</f>
        <v>1536239</v>
      </c>
      <c r="CK34" s="18">
        <f ca="1">SUM(CJ34-CI34)</f>
        <v>124717</v>
      </c>
      <c r="CL34" s="19">
        <f ca="1">IF(CK34=0,0,IF(CI34=0,1,CK34/CI34))</f>
        <v>8.8356398270802716E-2</v>
      </c>
      <c r="CM34" s="18">
        <f>+DK34</f>
        <v>123263</v>
      </c>
      <c r="CN34" s="18">
        <f ca="1">OFFSET(DK34,0,14,1,1)</f>
        <v>146466</v>
      </c>
      <c r="CO34" s="18">
        <f ca="1">SUM(CN34-CM34)</f>
        <v>23203</v>
      </c>
      <c r="CP34" s="19">
        <f ca="1">IF(CO34=0,0,IF(CM34=0,1,CO34/CM34))</f>
        <v>0.18823977998263874</v>
      </c>
      <c r="CQ34" s="18">
        <f>SUMIF($C$6:CP$6,CQ$5,$C34:CP34)</f>
        <v>1534785</v>
      </c>
      <c r="CR34" s="18">
        <f ca="1">SUMIF($C$6:CQ$6,CR$5,$C34:CQ34)</f>
        <v>1682705</v>
      </c>
      <c r="CS34" s="18">
        <f ca="1">SUM(CR34-CQ34)</f>
        <v>147920</v>
      </c>
      <c r="CT34" s="19">
        <f ca="1">IF(CS34=0,0,IF(CQ34=0,1,CS34/CQ34))</f>
        <v>9.637832009043612E-2</v>
      </c>
      <c r="CW34" t="s">
        <v>74</v>
      </c>
      <c r="CX34" t="s">
        <v>6</v>
      </c>
      <c r="CZ34" s="70">
        <f>SUMIF(IBA!$A$93:$A$98,'2009-2010'!CZ$7,IBA!D$93:D$98)</f>
        <v>109126</v>
      </c>
      <c r="DA34" s="70">
        <f>SUMIF(IBA!$A$93:$A$98,'2009-2010'!DA$7,IBA!E$93:E$98)</f>
        <v>104215</v>
      </c>
      <c r="DB34" s="70">
        <f>SUMIF(IBA!$A$93:$A$98,'2009-2010'!DB$7,IBA!F$93:F$98)</f>
        <v>114942</v>
      </c>
      <c r="DC34" s="70">
        <f>SUMIF(IBA!$A$93:$A$98,'2009-2010'!DC$7,IBA!G$93:G$98)</f>
        <v>115487</v>
      </c>
      <c r="DD34" s="70">
        <f>SUMIF(IBA!$A$93:$A$98,'2009-2010'!DD$7,IBA!H$93:H$98)</f>
        <v>128609</v>
      </c>
      <c r="DE34" s="70">
        <f>SUMIF(IBA!$A$93:$A$98,'2009-2010'!DE$7,IBA!I$93:I$98)</f>
        <v>124579</v>
      </c>
      <c r="DF34" s="70">
        <f>SUMIF(IBA!$A$93:$A$98,'2009-2010'!DF$7,IBA!J$93:J$98)</f>
        <v>152128</v>
      </c>
      <c r="DG34" s="70">
        <f>SUMIF(IBA!$A$93:$A$98,'2009-2010'!DG$7,IBA!K$93:K$98)</f>
        <v>157869</v>
      </c>
      <c r="DH34" s="70">
        <f>SUMIF(IBA!$A$93:$A$98,'2009-2010'!DH$7,IBA!L$93:L$98)</f>
        <v>140202</v>
      </c>
      <c r="DI34" s="70">
        <f>SUMIF(IBA!$A$93:$A$98,'2009-2010'!DI$7,IBA!M$93:M$98)</f>
        <v>137500</v>
      </c>
      <c r="DJ34" s="70">
        <f>SUMIF(IBA!$A$93:$A$98,'2009-2010'!DJ$7,IBA!N$93:N$98)</f>
        <v>126865</v>
      </c>
      <c r="DK34" s="70">
        <f>SUMIF(IBA!$A$93:$A$98,'2009-2010'!DK$7,IBA!O$93:O$98)</f>
        <v>123263</v>
      </c>
      <c r="DN34" s="70">
        <f>SUMIF(IBA!$A$93:$A$98,'2009-2010'!DN$7,IBA!D$93:D$98)</f>
        <v>114697</v>
      </c>
      <c r="DO34" s="70">
        <f>SUMIF(IBA!$A$93:$A$98,'2009-2010'!DO$7,IBA!E$93:E$98)</f>
        <v>108574</v>
      </c>
      <c r="DP34" s="70">
        <f>SUMIF(IBA!$A$93:$A$98,'2009-2010'!DP$7,IBA!F$93:F$98)</f>
        <v>126560</v>
      </c>
      <c r="DQ34" s="70">
        <f>SUMIF(IBA!$A$93:$A$98,'2009-2010'!DQ$7,IBA!G$93:G$98)</f>
        <v>129969</v>
      </c>
      <c r="DR34" s="70">
        <f>SUMIF(IBA!$A$93:$A$98,'2009-2010'!DR$7,IBA!H$93:H$98)</f>
        <v>138045</v>
      </c>
      <c r="DS34" s="70">
        <f>SUMIF(IBA!$A$93:$A$98,'2009-2010'!DS$7,IBA!I$93:I$98)</f>
        <v>143907</v>
      </c>
      <c r="DT34" s="70">
        <f>SUMIF(IBA!$A$93:$A$98,'2009-2010'!DT$7,IBA!J$93:J$98)</f>
        <v>166880</v>
      </c>
      <c r="DU34" s="70">
        <f>SUMIF(IBA!$A$93:$A$98,'2009-2010'!DU$7,IBA!K$93:K$98)</f>
        <v>166109</v>
      </c>
      <c r="DV34" s="70">
        <f>SUMIF(IBA!$A$93:$A$98,'2009-2010'!DV$7,IBA!L$93:L$98)</f>
        <v>150862</v>
      </c>
      <c r="DW34" s="70">
        <f>SUMIF(IBA!$A$93:$A$98,'2009-2010'!DW$7,IBA!M$93:M$98)</f>
        <v>150993</v>
      </c>
      <c r="DX34" s="70">
        <f>SUMIF(IBA!$A$93:$A$98,'2009-2010'!DX$7,IBA!N$93:N$98)</f>
        <v>139643</v>
      </c>
      <c r="DY34" s="70">
        <f>SUMIF(IBA!$A$93:$A$98,'2009-2010'!DY$7,IBA!O$93:O$98)</f>
        <v>146466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7679</v>
      </c>
      <c r="D35" s="18">
        <f ca="1">OFFSET(CZ35,0,14,1,1)</f>
        <v>8341</v>
      </c>
      <c r="E35" s="18">
        <f ca="1">SUM(D35-C35)</f>
        <v>662</v>
      </c>
      <c r="F35" s="19">
        <f ca="1">IF(E35=0,0,IF(C35=0,1,E35/C35))</f>
        <v>8.6209141815340534E-2</v>
      </c>
      <c r="G35" s="18">
        <f>SUMIF($C$6:F$6,G$5,$C35:F35)</f>
        <v>7679</v>
      </c>
      <c r="H35" s="18">
        <f ca="1">SUMIF($C$6:G$6,H$5,$C35:G35)</f>
        <v>8341</v>
      </c>
      <c r="I35" s="18">
        <f ca="1">SUM(H35-G35)</f>
        <v>662</v>
      </c>
      <c r="J35" s="19">
        <f ca="1">IF(I35=0,0,IF(G35=0,1,I35/G35))</f>
        <v>8.6209141815340534E-2</v>
      </c>
      <c r="K35" s="18">
        <f>+DA35</f>
        <v>7837</v>
      </c>
      <c r="L35" s="18">
        <f ca="1">OFFSET(DA35,0,14,1,1)</f>
        <v>8526</v>
      </c>
      <c r="M35" s="18">
        <f ca="1">SUM(L35-K35)</f>
        <v>689</v>
      </c>
      <c r="N35" s="19">
        <f ca="1">IF(M35=0,0,IF(K35=0,1,M35/K35))</f>
        <v>8.7916294500446593E-2</v>
      </c>
      <c r="O35" s="18">
        <f>SUMIF($C$6:N$6,O$5,$C35:N35)</f>
        <v>15516</v>
      </c>
      <c r="P35" s="18">
        <f ca="1">SUMIF($C$6:O$6,P$5,$C35:O35)</f>
        <v>16867</v>
      </c>
      <c r="Q35" s="18">
        <f ca="1">SUM(P35-O35)</f>
        <v>1351</v>
      </c>
      <c r="R35" s="19">
        <f ca="1">IF(Q35=0,0,IF(O35=0,1,Q35/O35))</f>
        <v>8.7071410157257029E-2</v>
      </c>
      <c r="S35" s="18">
        <f>+DB35</f>
        <v>8598</v>
      </c>
      <c r="T35" s="18">
        <f ca="1">OFFSET(DB35,0,14,1,1)</f>
        <v>9620</v>
      </c>
      <c r="U35" s="18">
        <f ca="1">SUM(T35-S35)</f>
        <v>1022</v>
      </c>
      <c r="V35" s="19">
        <f ca="1">IF(U35=0,0,IF(S35=0,1,U35/S35))</f>
        <v>0.11886485229123052</v>
      </c>
      <c r="W35" s="18">
        <f>SUMIF($C$6:V$6,W$5,$C35:V35)</f>
        <v>24114</v>
      </c>
      <c r="X35" s="18">
        <f ca="1">SUMIF($C$6:W$6,X$5,$C35:W35)</f>
        <v>26487</v>
      </c>
      <c r="Y35" s="18">
        <f ca="1">SUM(X35-W35)</f>
        <v>2373</v>
      </c>
      <c r="Z35" s="19">
        <f ca="1">IF(Y35=0,0,IF(W35=0,1,Y35/W35))</f>
        <v>9.8407564070664338E-2</v>
      </c>
      <c r="AA35" s="18">
        <f>+DC35</f>
        <v>7355</v>
      </c>
      <c r="AB35" s="18">
        <f ca="1">OFFSET(DC35,0,14,1,1)</f>
        <v>8631</v>
      </c>
      <c r="AC35" s="18">
        <f ca="1">SUM(AB35-AA35)</f>
        <v>1276</v>
      </c>
      <c r="AD35" s="19">
        <f ca="1">IF(AC35=0,0,IF(AA35=0,1,AC35/AA35))</f>
        <v>0.173487423521414</v>
      </c>
      <c r="AE35" s="18">
        <f>SUMIF($C$6:AD$6,AE$5,$C35:AD35)</f>
        <v>31469</v>
      </c>
      <c r="AF35" s="18">
        <f ca="1">SUMIF($C$6:AE$6,AF$5,$C35:AE35)</f>
        <v>35118</v>
      </c>
      <c r="AG35" s="18">
        <f ca="1">SUM(AF35-AE35)</f>
        <v>3649</v>
      </c>
      <c r="AH35" s="19">
        <f ca="1">IF(AG35=0,0,IF(AE35=0,1,AG35/AE35))</f>
        <v>0.11595538466427277</v>
      </c>
      <c r="AI35" s="18">
        <f>+DD35</f>
        <v>7629</v>
      </c>
      <c r="AJ35" s="18">
        <f ca="1">OFFSET(DD35,0,14,1,1)</f>
        <v>8824</v>
      </c>
      <c r="AK35" s="18">
        <f ca="1">SUM(AJ35-AI35)</f>
        <v>1195</v>
      </c>
      <c r="AL35" s="19">
        <f ca="1">IF(AK35=0,0,IF(AI35=0,1,AK35/AI35))</f>
        <v>0.15663914012321406</v>
      </c>
      <c r="AM35" s="18">
        <f>SUMIF($C$6:AL$6,AM$5,$C35:AL35)</f>
        <v>39098</v>
      </c>
      <c r="AN35" s="18">
        <f ca="1">SUMIF($C$6:AM$6,AN$5,$C35:AM35)</f>
        <v>43942</v>
      </c>
      <c r="AO35" s="18">
        <f ca="1">SUM(AN35-AM35)</f>
        <v>4844</v>
      </c>
      <c r="AP35" s="19">
        <f ca="1">IF(AO35=0,0,IF(AM35=0,1,AO35/AM35))</f>
        <v>0.12389380530973451</v>
      </c>
      <c r="AQ35" s="18">
        <f>+DE35</f>
        <v>7718</v>
      </c>
      <c r="AR35" s="18">
        <f ca="1">OFFSET(DE35,0,14,1,1)</f>
        <v>8458</v>
      </c>
      <c r="AS35" s="18">
        <f ca="1">SUM(AR35-AQ35)</f>
        <v>740</v>
      </c>
      <c r="AT35" s="19">
        <f ca="1">IF(AS35=0,0,IF(AQ35=0,1,AS35/AQ35))</f>
        <v>9.5879761596268459E-2</v>
      </c>
      <c r="AU35" s="18">
        <f>SUMIF($C$6:AT$6,AU$5,$C35:AT35)</f>
        <v>46816</v>
      </c>
      <c r="AV35" s="18">
        <f ca="1">SUMIF($C$6:AU$6,AV$5,$C35:AU35)</f>
        <v>52400</v>
      </c>
      <c r="AW35" s="18">
        <f ca="1">SUM(AV35-AU35)</f>
        <v>5584</v>
      </c>
      <c r="AX35" s="19">
        <f ca="1">IF(AW35=0,0,IF(AU35=0,1,AW35/AU35))</f>
        <v>0.11927546138072453</v>
      </c>
      <c r="AY35" s="18">
        <f>+DF35</f>
        <v>7648</v>
      </c>
      <c r="AZ35" s="18">
        <f ca="1">OFFSET(DF35,0,14,1,1)</f>
        <v>8235</v>
      </c>
      <c r="BA35" s="18">
        <f ca="1">SUM(AZ35-AY35)</f>
        <v>587</v>
      </c>
      <c r="BB35" s="19">
        <f ca="1">IF(BA35=0,0,IF(AY35=0,1,BA35/AY35))</f>
        <v>7.6752092050209206E-2</v>
      </c>
      <c r="BC35" s="18">
        <f>SUMIF($C$6:BB$6,BC$5,$C35:BB35)</f>
        <v>54464</v>
      </c>
      <c r="BD35" s="18">
        <f ca="1">SUMIF($C$6:BC$6,BD$5,$C35:BC35)</f>
        <v>60635</v>
      </c>
      <c r="BE35" s="18">
        <f ca="1">SUM(BD35-BC35)</f>
        <v>6171</v>
      </c>
      <c r="BF35" s="19">
        <f ca="1">IF(BE35=0,0,IF(BC35=0,1,BE35/BC35))</f>
        <v>0.1133042009400705</v>
      </c>
      <c r="BG35" s="18">
        <f>+DG35</f>
        <v>8142</v>
      </c>
      <c r="BH35" s="18">
        <f ca="1">OFFSET(DG35,0,14,1,1)</f>
        <v>7863</v>
      </c>
      <c r="BI35" s="18">
        <f ca="1">SUM(BH35-BG35)</f>
        <v>-279</v>
      </c>
      <c r="BJ35" s="19">
        <f ca="1">IF(BI35=0,0,IF(BG35=0,1,BI35/BG35))</f>
        <v>-3.4266764922623434E-2</v>
      </c>
      <c r="BK35" s="18">
        <f>SUMIF($C$6:BJ$6,BK$5,$C35:BJ35)</f>
        <v>62606</v>
      </c>
      <c r="BL35" s="18">
        <f ca="1">SUMIF($C$6:BK$6,BL$5,$C35:BK35)</f>
        <v>68498</v>
      </c>
      <c r="BM35" s="18">
        <f ca="1">SUM(BL35-BK35)</f>
        <v>5892</v>
      </c>
      <c r="BN35" s="19">
        <f ca="1">IF(BM35=0,0,IF(BK35=0,1,BM35/BK35))</f>
        <v>9.411238539437114E-2</v>
      </c>
      <c r="BO35" s="18">
        <f>+DH35</f>
        <v>8709</v>
      </c>
      <c r="BP35" s="18">
        <f ca="1">OFFSET(DH35,0,14,1,1)</f>
        <v>8160</v>
      </c>
      <c r="BQ35" s="18">
        <f ca="1">SUM(BP35-BO35)</f>
        <v>-549</v>
      </c>
      <c r="BR35" s="19">
        <f ca="1">IF(BQ35=0,0,IF(BO35=0,1,BQ35/BO35))</f>
        <v>-6.3038236307268347E-2</v>
      </c>
      <c r="BS35" s="18">
        <f>SUMIF($C$6:BR$6,BS$5,$C35:BR35)</f>
        <v>71315</v>
      </c>
      <c r="BT35" s="18">
        <f ca="1">SUMIF($C$6:BS$6,BT$5,$C35:BS35)</f>
        <v>76658</v>
      </c>
      <c r="BU35" s="18">
        <f ca="1">SUM(BT35-BS35)</f>
        <v>5343</v>
      </c>
      <c r="BV35" s="19">
        <f ca="1">IF(BU35=0,0,IF(BS35=0,1,BU35/BS35))</f>
        <v>7.4921124588095064E-2</v>
      </c>
      <c r="BW35" s="18">
        <f>+DI35</f>
        <v>8488</v>
      </c>
      <c r="BX35" s="18">
        <f ca="1">OFFSET(DI35,0,14,1,1)</f>
        <v>8199</v>
      </c>
      <c r="BY35" s="18">
        <f ca="1">SUM(BX35-BW35)</f>
        <v>-289</v>
      </c>
      <c r="BZ35" s="19">
        <f ca="1">IF(BY35=0,0,IF(BW35=0,1,BY35/BW35))</f>
        <v>-3.4048067860508957E-2</v>
      </c>
      <c r="CA35" s="18">
        <f>SUMIF($C$6:BZ$6,CA$5,$C35:BZ35)</f>
        <v>79803</v>
      </c>
      <c r="CB35" s="18">
        <f ca="1">SUMIF($C$6:CA$6,CB$5,$C35:CA35)</f>
        <v>84857</v>
      </c>
      <c r="CC35" s="18">
        <f ca="1">SUM(CB35-CA35)</f>
        <v>5054</v>
      </c>
      <c r="CD35" s="19">
        <f ca="1">IF(CC35=0,0,IF(CA35=0,1,CC35/CA35))</f>
        <v>6.3330952470458501E-2</v>
      </c>
      <c r="CE35" s="18">
        <f>+DJ35</f>
        <v>8551</v>
      </c>
      <c r="CF35" s="18">
        <f ca="1">OFFSET(DJ35,0,14,1,1)</f>
        <v>7446</v>
      </c>
      <c r="CG35" s="18">
        <f ca="1">SUM(CF35-CE35)</f>
        <v>-1105</v>
      </c>
      <c r="CH35" s="19">
        <f ca="1">IF(CG35=0,0,IF(CE35=0,1,CG35/CE35))</f>
        <v>-0.12922465208747516</v>
      </c>
      <c r="CI35" s="18">
        <f>SUMIF($C$6:CH$6,CI$5,$C35:CH35)</f>
        <v>88354</v>
      </c>
      <c r="CJ35" s="18">
        <f ca="1">SUMIF($C$6:CI$6,CJ$5,$C35:CI35)</f>
        <v>92303</v>
      </c>
      <c r="CK35" s="18">
        <f ca="1">SUM(CJ35-CI35)</f>
        <v>3949</v>
      </c>
      <c r="CL35" s="19">
        <f ca="1">IF(CK35=0,0,IF(CI35=0,1,CK35/CI35))</f>
        <v>4.469520338637753E-2</v>
      </c>
      <c r="CM35" s="18">
        <f>+DK35</f>
        <v>8023</v>
      </c>
      <c r="CN35" s="18">
        <f ca="1">OFFSET(DK35,0,14,1,1)</f>
        <v>7248</v>
      </c>
      <c r="CO35" s="18">
        <f ca="1">SUM(CN35-CM35)</f>
        <v>-775</v>
      </c>
      <c r="CP35" s="19">
        <f ca="1">IF(CO35=0,0,IF(CM35=0,1,CO35/CM35))</f>
        <v>-9.6597282811915736E-2</v>
      </c>
      <c r="CQ35" s="18">
        <f>SUMIF($C$6:CP$6,CQ$5,$C35:CP35)</f>
        <v>96377</v>
      </c>
      <c r="CR35" s="18">
        <f ca="1">SUMIF($C$6:CQ$6,CR$5,$C35:CQ35)</f>
        <v>99551</v>
      </c>
      <c r="CS35" s="18">
        <f ca="1">SUM(CR35-CQ35)</f>
        <v>3174</v>
      </c>
      <c r="CT35" s="19">
        <f ca="1">IF(CS35=0,0,IF(CQ35=0,1,CS35/CQ35))</f>
        <v>3.2933168702076222E-2</v>
      </c>
      <c r="CW35" t="s">
        <v>74</v>
      </c>
      <c r="CX35" t="s">
        <v>7</v>
      </c>
      <c r="CY35" s="7"/>
      <c r="CZ35" s="70">
        <f>SUMIF(IBA!$A$111:$A$116,'2009-2010'!CZ$7,IBA!D$111:D$116)</f>
        <v>7679</v>
      </c>
      <c r="DA35" s="70">
        <f>SUMIF(IBA!$A$111:$A$116,'2009-2010'!DA$7,IBA!E$111:E$116)</f>
        <v>7837</v>
      </c>
      <c r="DB35" s="70">
        <f>SUMIF(IBA!$A$111:$A$116,'2009-2010'!DB$7,IBA!F$111:F$116)</f>
        <v>8598</v>
      </c>
      <c r="DC35" s="70">
        <f>SUMIF(IBA!$A$111:$A$116,'2009-2010'!DC$7,IBA!G$111:G$116)</f>
        <v>7355</v>
      </c>
      <c r="DD35" s="70">
        <f>SUMIF(IBA!$A$111:$A$116,'2009-2010'!DD$7,IBA!H$111:H$116)</f>
        <v>7629</v>
      </c>
      <c r="DE35" s="70">
        <f>SUMIF(IBA!$A$111:$A$116,'2009-2010'!DE$7,IBA!I$111:I$116)</f>
        <v>7718</v>
      </c>
      <c r="DF35" s="70">
        <f>SUMIF(IBA!$A$111:$A$116,'2009-2010'!DF$7,IBA!J$111:J$116)</f>
        <v>7648</v>
      </c>
      <c r="DG35" s="70">
        <f>SUMIF(IBA!$A$111:$A$116,'2009-2010'!DG$7,IBA!K$111:K$116)</f>
        <v>8142</v>
      </c>
      <c r="DH35" s="70">
        <f>SUMIF(IBA!$A$111:$A$116,'2009-2010'!DH$7,IBA!L$111:L$116)</f>
        <v>8709</v>
      </c>
      <c r="DI35" s="70">
        <f>SUMIF(IBA!$A$111:$A$116,'2009-2010'!DI$7,IBA!M$111:M$116)</f>
        <v>8488</v>
      </c>
      <c r="DJ35" s="70">
        <f>SUMIF(IBA!$A$111:$A$116,'2009-2010'!DJ$7,IBA!N$111:N$116)</f>
        <v>8551</v>
      </c>
      <c r="DK35" s="70">
        <f>SUMIF(IBA!$A$111:$A$116,'2009-2010'!DK$7,IBA!O$111:O$116)</f>
        <v>8023</v>
      </c>
      <c r="DN35" s="70">
        <f>SUMIF(IBA!$A$111:$A$116,'2009-2010'!DN$7,IBA!D$111:D$116)</f>
        <v>8341</v>
      </c>
      <c r="DO35" s="70">
        <f>SUMIF(IBA!$A$111:$A$116,'2009-2010'!DO$7,IBA!E$111:E$116)</f>
        <v>8526</v>
      </c>
      <c r="DP35" s="70">
        <f>SUMIF(IBA!$A$111:$A$116,'2009-2010'!DP$7,IBA!F$111:F$116)</f>
        <v>9620</v>
      </c>
      <c r="DQ35" s="70">
        <f>SUMIF(IBA!$A$111:$A$116,'2009-2010'!DQ$7,IBA!G$111:G$116)</f>
        <v>8631</v>
      </c>
      <c r="DR35" s="70">
        <f>SUMIF(IBA!$A$111:$A$116,'2009-2010'!DR$7,IBA!H$111:H$116)</f>
        <v>8824</v>
      </c>
      <c r="DS35" s="70">
        <f>SUMIF(IBA!$A$111:$A$116,'2009-2010'!DS$7,IBA!I$111:I$116)</f>
        <v>8458</v>
      </c>
      <c r="DT35" s="70">
        <f>SUMIF(IBA!$A$111:$A$116,'2009-2010'!DT$7,IBA!J$111:J$116)</f>
        <v>8235</v>
      </c>
      <c r="DU35" s="70">
        <f>SUMIF(IBA!$A$111:$A$116,'2009-2010'!DU$7,IBA!K$111:K$116)</f>
        <v>7863</v>
      </c>
      <c r="DV35" s="70">
        <f>SUMIF(IBA!$A$111:$A$116,'2009-2010'!DV$7,IBA!L$111:L$116)</f>
        <v>8160</v>
      </c>
      <c r="DW35" s="70">
        <f>SUMIF(IBA!$A$111:$A$116,'2009-2010'!DW$7,IBA!M$111:M$116)</f>
        <v>8199</v>
      </c>
      <c r="DX35" s="70">
        <f>SUMIF(IBA!$A$111:$A$116,'2009-2010'!DX$7,IBA!N$111:N$116)</f>
        <v>7446</v>
      </c>
      <c r="DY35" s="70">
        <f>SUMIF(IBA!$A$111:$A$116,'2009-2010'!DY$7,IBA!O$111:O$116)</f>
        <v>7248</v>
      </c>
    </row>
    <row r="36" spans="1:130">
      <c r="A36" s="83"/>
      <c r="B36" s="26" t="s">
        <v>8</v>
      </c>
      <c r="C36" s="73">
        <f>+CZ36</f>
        <v>1142</v>
      </c>
      <c r="D36" s="73">
        <f ca="1">OFFSET(CZ36,0,14,1,1)</f>
        <v>1128</v>
      </c>
      <c r="E36" s="73">
        <f ca="1">SUM(D36-C36)</f>
        <v>-14</v>
      </c>
      <c r="F36" s="19">
        <f ca="1">IF(E36=0,0,IF(C36=0,1,E36/C36))</f>
        <v>-1.2259194395796848E-2</v>
      </c>
      <c r="G36" s="73">
        <f>SUMIF($C$6:F$6,G$5,$C36:F36)</f>
        <v>1142</v>
      </c>
      <c r="H36" s="73">
        <f ca="1">SUMIF($C$6:G$6,H$5,$C36:G36)</f>
        <v>1128</v>
      </c>
      <c r="I36" s="73">
        <f ca="1">SUM(H36-G36)</f>
        <v>-14</v>
      </c>
      <c r="J36" s="19">
        <f ca="1">IF(I36=0,0,IF(G36=0,1,I36/G36))</f>
        <v>-1.2259194395796848E-2</v>
      </c>
      <c r="K36" s="73">
        <f>+DA36</f>
        <v>1290</v>
      </c>
      <c r="L36" s="73">
        <f ca="1">OFFSET(DA36,0,14,1,1)</f>
        <v>1293</v>
      </c>
      <c r="M36" s="73">
        <f ca="1">SUM(L36-K36)</f>
        <v>3</v>
      </c>
      <c r="N36" s="19">
        <f ca="1">IF(M36=0,0,IF(K36=0,1,M36/K36))</f>
        <v>2.3255813953488372E-3</v>
      </c>
      <c r="O36" s="73">
        <f>SUMIF($C$6:N$6,O$5,$C36:N36)</f>
        <v>2432</v>
      </c>
      <c r="P36" s="73">
        <f ca="1">SUMIF($C$6:O$6,P$5,$C36:O36)</f>
        <v>2421</v>
      </c>
      <c r="Q36" s="73">
        <f ca="1">SUM(P36-O36)</f>
        <v>-11</v>
      </c>
      <c r="R36" s="19">
        <f ca="1">IF(Q36=0,0,IF(O36=0,1,Q36/O36))</f>
        <v>-4.5230263157894739E-3</v>
      </c>
      <c r="S36" s="73">
        <f>+DB36</f>
        <v>1389</v>
      </c>
      <c r="T36" s="73">
        <f ca="1">OFFSET(DB36,0,14,1,1)</f>
        <v>1276</v>
      </c>
      <c r="U36" s="73">
        <f ca="1">SUM(T36-S36)</f>
        <v>-113</v>
      </c>
      <c r="V36" s="19">
        <f ca="1">IF(U36=0,0,IF(S36=0,1,U36/S36))</f>
        <v>-8.1353491720662349E-2</v>
      </c>
      <c r="W36" s="73">
        <f>SUMIF($C$6:V$6,W$5,$C36:V36)</f>
        <v>3821</v>
      </c>
      <c r="X36" s="73">
        <f ca="1">SUMIF($C$6:W$6,X$5,$C36:W36)</f>
        <v>3697</v>
      </c>
      <c r="Y36" s="73">
        <f ca="1">SUM(X36-W36)</f>
        <v>-124</v>
      </c>
      <c r="Z36" s="19">
        <f ca="1">IF(Y36=0,0,IF(W36=0,1,Y36/W36))</f>
        <v>-3.245223763412719E-2</v>
      </c>
      <c r="AA36" s="73">
        <f>+DC36</f>
        <v>1035</v>
      </c>
      <c r="AB36" s="73">
        <f ca="1">OFFSET(DC36,0,14,1,1)</f>
        <v>1770</v>
      </c>
      <c r="AC36" s="73">
        <f ca="1">SUM(AB36-AA36)</f>
        <v>735</v>
      </c>
      <c r="AD36" s="19">
        <f ca="1">IF(AC36=0,0,IF(AA36=0,1,AC36/AA36))</f>
        <v>0.71014492753623193</v>
      </c>
      <c r="AE36" s="73">
        <f>SUMIF($C$6:AD$6,AE$5,$C36:AD36)</f>
        <v>4856</v>
      </c>
      <c r="AF36" s="73">
        <f ca="1">SUMIF($C$6:AE$6,AF$5,$C36:AE36)</f>
        <v>5467</v>
      </c>
      <c r="AG36" s="73">
        <f ca="1">SUM(AF36-AE36)</f>
        <v>611</v>
      </c>
      <c r="AH36" s="19">
        <f ca="1">IF(AG36=0,0,IF(AE36=0,1,AG36/AE36))</f>
        <v>0.12582372322899507</v>
      </c>
      <c r="AI36" s="73">
        <f>+DD36</f>
        <v>4165</v>
      </c>
      <c r="AJ36" s="73">
        <f ca="1">OFFSET(DD36,0,14,1,1)</f>
        <v>4393</v>
      </c>
      <c r="AK36" s="73">
        <f ca="1">SUM(AJ36-AI36)</f>
        <v>228</v>
      </c>
      <c r="AL36" s="19">
        <f ca="1">IF(AK36=0,0,IF(AI36=0,1,AK36/AI36))</f>
        <v>5.474189675870348E-2</v>
      </c>
      <c r="AM36" s="73">
        <f>SUMIF($C$6:AL$6,AM$5,$C36:AL36)</f>
        <v>9021</v>
      </c>
      <c r="AN36" s="73">
        <f ca="1">SUMIF($C$6:AM$6,AN$5,$C36:AM36)</f>
        <v>9860</v>
      </c>
      <c r="AO36" s="73">
        <f ca="1">SUM(AN36-AM36)</f>
        <v>839</v>
      </c>
      <c r="AP36" s="19">
        <f ca="1">IF(AO36=0,0,IF(AM36=0,1,AO36/AM36))</f>
        <v>9.3005210065402952E-2</v>
      </c>
      <c r="AQ36" s="73">
        <f>+DE36</f>
        <v>5980</v>
      </c>
      <c r="AR36" s="73">
        <f ca="1">OFFSET(DE36,0,14,1,1)</f>
        <v>6631</v>
      </c>
      <c r="AS36" s="73">
        <f ca="1">SUM(AR36-AQ36)</f>
        <v>651</v>
      </c>
      <c r="AT36" s="19">
        <f ca="1">IF(AS36=0,0,IF(AQ36=0,1,AS36/AQ36))</f>
        <v>0.1088628762541806</v>
      </c>
      <c r="AU36" s="73">
        <f>SUMIF($C$6:AT$6,AU$5,$C36:AT36)</f>
        <v>15001</v>
      </c>
      <c r="AV36" s="73">
        <f ca="1">SUMIF($C$6:AU$6,AV$5,$C36:AU36)</f>
        <v>16491</v>
      </c>
      <c r="AW36" s="73">
        <f ca="1">SUM(AV36-AU36)</f>
        <v>1490</v>
      </c>
      <c r="AX36" s="19">
        <f ca="1">IF(AW36=0,0,IF(AU36=0,1,AW36/AU36))</f>
        <v>9.932671155256316E-2</v>
      </c>
      <c r="AY36" s="73">
        <f>+DF36</f>
        <v>7732</v>
      </c>
      <c r="AZ36" s="73">
        <f ca="1">OFFSET(DF36,0,14,1,1)</f>
        <v>9343</v>
      </c>
      <c r="BA36" s="73">
        <f ca="1">SUM(AZ36-AY36)</f>
        <v>1611</v>
      </c>
      <c r="BB36" s="19">
        <f ca="1">IF(BA36=0,0,IF(AY36=0,1,BA36/AY36))</f>
        <v>0.20835488877392655</v>
      </c>
      <c r="BC36" s="73">
        <f>SUMIF($C$6:BB$6,BC$5,$C36:BB36)</f>
        <v>22733</v>
      </c>
      <c r="BD36" s="73">
        <f ca="1">SUMIF($C$6:BC$6,BD$5,$C36:BC36)</f>
        <v>25834</v>
      </c>
      <c r="BE36" s="73">
        <f ca="1">SUM(BD36-BC36)</f>
        <v>3101</v>
      </c>
      <c r="BF36" s="19">
        <f ca="1">IF(BE36=0,0,IF(BC36=0,1,BE36/BC36))</f>
        <v>0.13640962477455681</v>
      </c>
      <c r="BG36" s="73">
        <f>+DG36</f>
        <v>9100</v>
      </c>
      <c r="BH36" s="73">
        <f ca="1">OFFSET(DG36,0,14,1,1)</f>
        <v>9209</v>
      </c>
      <c r="BI36" s="73">
        <f ca="1">SUM(BH36-BG36)</f>
        <v>109</v>
      </c>
      <c r="BJ36" s="19">
        <f ca="1">IF(BI36=0,0,IF(BG36=0,1,BI36/BG36))</f>
        <v>1.1978021978021978E-2</v>
      </c>
      <c r="BK36" s="73">
        <f>SUMIF($C$6:BJ$6,BK$5,$C36:BJ36)</f>
        <v>31833</v>
      </c>
      <c r="BL36" s="73">
        <f ca="1">SUMIF($C$6:BK$6,BL$5,$C36:BK36)</f>
        <v>35043</v>
      </c>
      <c r="BM36" s="73">
        <f ca="1">SUM(BL36-BK36)</f>
        <v>3210</v>
      </c>
      <c r="BN36" s="19">
        <f ca="1">IF(BM36=0,0,IF(BK36=0,1,BM36/BK36))</f>
        <v>0.10083875223824333</v>
      </c>
      <c r="BO36" s="73">
        <f>+DH36</f>
        <v>5939</v>
      </c>
      <c r="BP36" s="73">
        <f ca="1">OFFSET(DH36,0,14,1,1)</f>
        <v>6167</v>
      </c>
      <c r="BQ36" s="73">
        <f ca="1">SUM(BP36-BO36)</f>
        <v>228</v>
      </c>
      <c r="BR36" s="19">
        <f ca="1">IF(BQ36=0,0,IF(BO36=0,1,BQ36/BO36))</f>
        <v>3.8390301397541675E-2</v>
      </c>
      <c r="BS36" s="73">
        <f>SUMIF($C$6:BR$6,BS$5,$C36:BR36)</f>
        <v>37772</v>
      </c>
      <c r="BT36" s="73">
        <f ca="1">SUMIF($C$6:BS$6,BT$5,$C36:BS36)</f>
        <v>41210</v>
      </c>
      <c r="BU36" s="73">
        <f ca="1">SUM(BT36-BS36)</f>
        <v>3438</v>
      </c>
      <c r="BV36" s="19">
        <f ca="1">IF(BU36=0,0,IF(BS36=0,1,BU36/BS36))</f>
        <v>9.1019803028698512E-2</v>
      </c>
      <c r="BW36" s="73">
        <f>+DI36</f>
        <v>2839</v>
      </c>
      <c r="BX36" s="73">
        <f ca="1">OFFSET(DI36,0,14,1,1)</f>
        <v>3033</v>
      </c>
      <c r="BY36" s="73">
        <f ca="1">SUM(BX36-BW36)</f>
        <v>194</v>
      </c>
      <c r="BZ36" s="19">
        <f ca="1">IF(BY36=0,0,IF(BW36=0,1,BY36/BW36))</f>
        <v>6.8333920394505102E-2</v>
      </c>
      <c r="CA36" s="73">
        <f>SUMIF($C$6:BZ$6,CA$5,$C36:BZ36)</f>
        <v>40611</v>
      </c>
      <c r="CB36" s="73">
        <f ca="1">SUMIF($C$6:CA$6,CB$5,$C36:CA36)</f>
        <v>44243</v>
      </c>
      <c r="CC36" s="73">
        <f ca="1">SUM(CB36-CA36)</f>
        <v>3632</v>
      </c>
      <c r="CD36" s="19">
        <f ca="1">IF(CC36=0,0,IF(CA36=0,1,CC36/CA36))</f>
        <v>8.9433897219965031E-2</v>
      </c>
      <c r="CE36" s="73">
        <f>+DJ36</f>
        <v>1165</v>
      </c>
      <c r="CF36" s="73">
        <f ca="1">OFFSET(DJ36,0,14,1,1)</f>
        <v>1259</v>
      </c>
      <c r="CG36" s="73">
        <f ca="1">SUM(CF36-CE36)</f>
        <v>94</v>
      </c>
      <c r="CH36" s="19">
        <f ca="1">IF(CG36=0,0,IF(CE36=0,1,CG36/CE36))</f>
        <v>8.0686695278969961E-2</v>
      </c>
      <c r="CI36" s="73">
        <f>SUMIF($C$6:CH$6,CI$5,$C36:CH36)</f>
        <v>41776</v>
      </c>
      <c r="CJ36" s="73">
        <f ca="1">SUMIF($C$6:CI$6,CJ$5,$C36:CI36)</f>
        <v>45502</v>
      </c>
      <c r="CK36" s="73">
        <f ca="1">SUM(CJ36-CI36)</f>
        <v>3726</v>
      </c>
      <c r="CL36" s="19">
        <f ca="1">IF(CK36=0,0,IF(CI36=0,1,CK36/CI36))</f>
        <v>8.9189965530448098E-2</v>
      </c>
      <c r="CM36" s="73">
        <f>+DK36</f>
        <v>847</v>
      </c>
      <c r="CN36" s="73">
        <f ca="1">OFFSET(DK36,0,14,1,1)</f>
        <v>766</v>
      </c>
      <c r="CO36" s="73">
        <f ca="1">SUM(CN36-CM36)</f>
        <v>-81</v>
      </c>
      <c r="CP36" s="19">
        <f ca="1">IF(CO36=0,0,IF(CM36=0,1,CO36/CM36))</f>
        <v>-9.5631641086186547E-2</v>
      </c>
      <c r="CQ36" s="73">
        <f>SUMIF($C$6:CP$6,CQ$5,$C36:CP36)</f>
        <v>42623</v>
      </c>
      <c r="CR36" s="73">
        <f ca="1">SUMIF($C$6:CQ$6,CR$5,$C36:CQ36)</f>
        <v>46268</v>
      </c>
      <c r="CS36" s="73">
        <f ca="1">SUM(CR36-CQ36)</f>
        <v>3645</v>
      </c>
      <c r="CT36" s="19">
        <f ca="1">IF(CS36=0,0,IF(CQ36=0,1,CS36/CQ36))</f>
        <v>8.5517209018604975E-2</v>
      </c>
      <c r="CW36" t="s">
        <v>74</v>
      </c>
      <c r="CX36" t="s">
        <v>8</v>
      </c>
      <c r="CY36" s="7"/>
      <c r="CZ36" s="70">
        <f>SUMIF(IBA!$A$129:$A$139,'2009-2010'!CZ$7,IBA!D$129:D$139)</f>
        <v>1142</v>
      </c>
      <c r="DA36" s="70">
        <f>SUMIF(IBA!$A$129:$A$139,'2009-2010'!DA$7,IBA!E$129:E$139)</f>
        <v>1290</v>
      </c>
      <c r="DB36" s="70">
        <f>SUMIF(IBA!$A$129:$A$139,'2009-2010'!DB$7,IBA!F$129:F$139)</f>
        <v>1389</v>
      </c>
      <c r="DC36" s="70">
        <f>SUMIF(IBA!$A$129:$A$139,'2009-2010'!DC$7,IBA!G$129:G$139)</f>
        <v>1035</v>
      </c>
      <c r="DD36" s="70">
        <f>SUMIF(IBA!$A$129:$A$139,'2009-2010'!DD$7,IBA!H$129:H$139)</f>
        <v>4165</v>
      </c>
      <c r="DE36" s="70">
        <f>SUMIF(IBA!$A$129:$A$139,'2009-2010'!DE$7,IBA!I$129:I$139)</f>
        <v>5980</v>
      </c>
      <c r="DF36" s="70">
        <f>SUMIF(IBA!$A$129:$A$139,'2009-2010'!DF$7,IBA!J$129:J$139)</f>
        <v>7732</v>
      </c>
      <c r="DG36" s="70">
        <f>SUMIF(IBA!$A$129:$A$139,'2009-2010'!DG$7,IBA!K$129:K$139)</f>
        <v>9100</v>
      </c>
      <c r="DH36" s="70">
        <f>SUMIF(IBA!$A$129:$A$139,'2009-2010'!DH$7,IBA!L$129:L$139)</f>
        <v>5939</v>
      </c>
      <c r="DI36" s="70">
        <f>SUMIF(IBA!$A$129:$A$139,'2009-2010'!DI$7,IBA!M$129:M$139)</f>
        <v>2839</v>
      </c>
      <c r="DJ36" s="70">
        <f>SUMIF(IBA!$A$129:$A$139,'2009-2010'!DJ$7,IBA!N$129:N$139)</f>
        <v>1165</v>
      </c>
      <c r="DK36" s="70">
        <f>SUMIF(IBA!$A$129:$A$139,'2009-2010'!DK$7,IBA!O$129:O$139)</f>
        <v>847</v>
      </c>
      <c r="DN36" s="70">
        <f>SUMIF(IBA!$A$129:$A$139,'2009-2010'!DN$7,IBA!D$129:D$139)</f>
        <v>1128</v>
      </c>
      <c r="DO36" s="70">
        <f>SUMIF(IBA!$A$129:$A$139,'2009-2010'!DO$7,IBA!E$129:E$139)</f>
        <v>1293</v>
      </c>
      <c r="DP36" s="70">
        <f>SUMIF(IBA!$A$129:$A$139,'2009-2010'!DP$7,IBA!F$129:F$139)</f>
        <v>1276</v>
      </c>
      <c r="DQ36" s="70">
        <f>SUMIF(IBA!$A$129:$A$139,'2009-2010'!DQ$7,IBA!G$129:G$139)</f>
        <v>1770</v>
      </c>
      <c r="DR36" s="70">
        <f>SUMIF(IBA!$A$129:$A$139,'2009-2010'!DR$7,IBA!H$129:H$139)</f>
        <v>4393</v>
      </c>
      <c r="DS36" s="70">
        <f>SUMIF(IBA!$A$129:$A$139,'2009-2010'!DS$7,IBA!I$129:I$139)</f>
        <v>6631</v>
      </c>
      <c r="DT36" s="70">
        <f>SUMIF(IBA!$A$129:$A$139,'2009-2010'!DT$7,IBA!J$129:J$139)</f>
        <v>9343</v>
      </c>
      <c r="DU36" s="70">
        <f>SUMIF(IBA!$A$129:$A$139,'2009-2010'!DU$7,IBA!K$129:K$139)</f>
        <v>9209</v>
      </c>
      <c r="DV36" s="70">
        <f>SUMIF(IBA!$A$129:$A$139,'2009-2010'!DV$7,IBA!L$129:L$139)</f>
        <v>6167</v>
      </c>
      <c r="DW36" s="70">
        <f>SUMIF(IBA!$A$129:$A$139,'2009-2010'!DW$7,IBA!M$129:M$139)</f>
        <v>3033</v>
      </c>
      <c r="DX36" s="70">
        <f>SUMIF(IBA!$A$129:$A$139,'2009-2010'!DX$7,IBA!N$129:N$139)</f>
        <v>1259</v>
      </c>
      <c r="DY36" s="70">
        <f>SUMIF(IBA!$A$129:$A$139,'2009-2010'!DY$7,IBA!O$129:O$139)</f>
        <v>766</v>
      </c>
    </row>
    <row r="37" spans="1:130" s="7" customFormat="1">
      <c r="A37" s="75"/>
      <c r="B37" s="24" t="s">
        <v>9</v>
      </c>
      <c r="C37" s="12">
        <f>+SUM(C34:C36)</f>
        <v>117947</v>
      </c>
      <c r="D37" s="12">
        <f ca="1">+SUM(D34:D36)</f>
        <v>124166</v>
      </c>
      <c r="E37" s="12">
        <f ca="1">SUM(E34:E36)</f>
        <v>6219</v>
      </c>
      <c r="F37" s="13">
        <f ca="1">IF(E37=0,0,IF(C37=0,1,E37/C37))</f>
        <v>5.2727072329096965E-2</v>
      </c>
      <c r="G37" s="12">
        <f>SUM(G34:G36)</f>
        <v>117947</v>
      </c>
      <c r="H37" s="12">
        <f ca="1">SUM(H34:H36)</f>
        <v>124166</v>
      </c>
      <c r="I37" s="12">
        <f ca="1">SUM(I34:I36)</f>
        <v>6219</v>
      </c>
      <c r="J37" s="13">
        <f ca="1">IF(I37=0,0,IF(G37=0,1,I37/G37))</f>
        <v>5.2727072329096965E-2</v>
      </c>
      <c r="K37" s="12">
        <f>+SUM(K34:K36)</f>
        <v>113342</v>
      </c>
      <c r="L37" s="12">
        <f ca="1">+SUM(L34:L36)</f>
        <v>118393</v>
      </c>
      <c r="M37" s="12">
        <f ca="1">SUM(M34:M36)</f>
        <v>5051</v>
      </c>
      <c r="N37" s="13">
        <f ca="1">IF(M37=0,0,IF(K37=0,1,M37/K37))</f>
        <v>4.4564239205237249E-2</v>
      </c>
      <c r="O37" s="12">
        <f>SUM(O34:O36)</f>
        <v>231289</v>
      </c>
      <c r="P37" s="12">
        <f ca="1">SUM(P34:P36)</f>
        <v>242559</v>
      </c>
      <c r="Q37" s="12">
        <f ca="1">SUM(Q34:Q36)</f>
        <v>11270</v>
      </c>
      <c r="R37" s="13">
        <f ca="1">IF(Q37=0,0,IF(O37=0,1,Q37/O37))</f>
        <v>4.8726917406361737E-2</v>
      </c>
      <c r="S37" s="12">
        <f>+SUM(S34:S36)</f>
        <v>124929</v>
      </c>
      <c r="T37" s="12">
        <f ca="1">+SUM(T34:T36)</f>
        <v>137456</v>
      </c>
      <c r="U37" s="12">
        <f ca="1">SUM(U34:U36)</f>
        <v>12527</v>
      </c>
      <c r="V37" s="13">
        <f ca="1">IF(U37=0,0,IF(S37=0,1,U37/S37))</f>
        <v>0.10027295503846184</v>
      </c>
      <c r="W37" s="12">
        <f>SUM(W34:W36)</f>
        <v>356218</v>
      </c>
      <c r="X37" s="12">
        <f ca="1">SUM(X34:X36)</f>
        <v>380015</v>
      </c>
      <c r="Y37" s="12">
        <f ca="1">SUM(Y34:Y36)</f>
        <v>23797</v>
      </c>
      <c r="Z37" s="13">
        <f ca="1">IF(Y37=0,0,IF(W37=0,1,Y37/W37))</f>
        <v>6.6804597184869946E-2</v>
      </c>
      <c r="AA37" s="12">
        <f>+SUM(AA34:AA36)</f>
        <v>123877</v>
      </c>
      <c r="AB37" s="12">
        <f ca="1">+SUM(AB34:AB36)</f>
        <v>140370</v>
      </c>
      <c r="AC37" s="12">
        <f ca="1">SUM(AC34:AC36)</f>
        <v>16493</v>
      </c>
      <c r="AD37" s="13">
        <f ca="1">IF(AC37=0,0,IF(AA37=0,1,AC37/AA37))</f>
        <v>0.13314013093633201</v>
      </c>
      <c r="AE37" s="12">
        <f>SUM(AE34:AE36)</f>
        <v>480095</v>
      </c>
      <c r="AF37" s="12">
        <f ca="1">SUM(AF34:AF36)</f>
        <v>520385</v>
      </c>
      <c r="AG37" s="12">
        <f ca="1">SUM(AG34:AG36)</f>
        <v>40290</v>
      </c>
      <c r="AH37" s="13">
        <f ca="1">IF(AG37=0,0,IF(AE37=0,1,AG37/AE37))</f>
        <v>8.3920890657057462E-2</v>
      </c>
      <c r="AI37" s="12">
        <f>+SUM(AI34:AI36)</f>
        <v>140403</v>
      </c>
      <c r="AJ37" s="12">
        <f ca="1">+SUM(AJ34:AJ36)</f>
        <v>151262</v>
      </c>
      <c r="AK37" s="12">
        <f ca="1">SUM(AK34:AK36)</f>
        <v>10859</v>
      </c>
      <c r="AL37" s="13">
        <f ca="1">IF(AK37=0,0,IF(AI37=0,1,AK37/AI37))</f>
        <v>7.7341652243897926E-2</v>
      </c>
      <c r="AM37" s="12">
        <f>SUM(AM34:AM36)</f>
        <v>620498</v>
      </c>
      <c r="AN37" s="12">
        <f ca="1">SUM(AN34:AN36)</f>
        <v>671647</v>
      </c>
      <c r="AO37" s="12">
        <f ca="1">SUM(AO34:AO36)</f>
        <v>51149</v>
      </c>
      <c r="AP37" s="13">
        <f ca="1">IF(AO37=0,0,IF(AM37=0,1,AO37/AM37))</f>
        <v>8.2432175446173886E-2</v>
      </c>
      <c r="AQ37" s="12">
        <f>+SUM(AQ34:AQ36)</f>
        <v>138277</v>
      </c>
      <c r="AR37" s="12">
        <f ca="1">+SUM(AR34:AR36)</f>
        <v>158996</v>
      </c>
      <c r="AS37" s="12">
        <f ca="1">SUM(AS34:AS36)</f>
        <v>20719</v>
      </c>
      <c r="AT37" s="13">
        <f ca="1">IF(AS37=0,0,IF(AQ37=0,1,AS37/AQ37))</f>
        <v>0.14983692154154343</v>
      </c>
      <c r="AU37" s="12">
        <f>SUM(AU34:AU36)</f>
        <v>758775</v>
      </c>
      <c r="AV37" s="12">
        <f ca="1">SUM(AV34:AV36)</f>
        <v>830643</v>
      </c>
      <c r="AW37" s="12">
        <f ca="1">SUM(AW34:AW36)</f>
        <v>71868</v>
      </c>
      <c r="AX37" s="13">
        <f ca="1">IF(AW37=0,0,IF(AU37=0,1,AW37/AU37))</f>
        <v>9.4715824849263622E-2</v>
      </c>
      <c r="AY37" s="12">
        <f>+SUM(AY34:AY36)</f>
        <v>167508</v>
      </c>
      <c r="AZ37" s="12">
        <f ca="1">+SUM(AZ34:AZ36)</f>
        <v>184458</v>
      </c>
      <c r="BA37" s="12">
        <f ca="1">SUM(BA34:BA36)</f>
        <v>16950</v>
      </c>
      <c r="BB37" s="13">
        <f ca="1">IF(BA37=0,0,IF(AY37=0,1,BA37/AY37))</f>
        <v>0.10118919693387779</v>
      </c>
      <c r="BC37" s="12">
        <f>SUM(BC34:BC36)</f>
        <v>926283</v>
      </c>
      <c r="BD37" s="12">
        <f ca="1">SUM(BD34:BD36)</f>
        <v>1015101</v>
      </c>
      <c r="BE37" s="12">
        <f ca="1">SUM(BE34:BE36)</f>
        <v>88818</v>
      </c>
      <c r="BF37" s="13">
        <f ca="1">IF(BE37=0,0,IF(BC37=0,1,BE37/BC37))</f>
        <v>9.5886462344661402E-2</v>
      </c>
      <c r="BG37" s="12">
        <f>+SUM(BG34:BG36)</f>
        <v>175111</v>
      </c>
      <c r="BH37" s="12">
        <f ca="1">+SUM(BH34:BH36)</f>
        <v>183181</v>
      </c>
      <c r="BI37" s="12">
        <f ca="1">SUM(BI34:BI36)</f>
        <v>8070</v>
      </c>
      <c r="BJ37" s="13">
        <f ca="1">IF(BI37=0,0,IF(BG37=0,1,BI37/BG37))</f>
        <v>4.6085054622496589E-2</v>
      </c>
      <c r="BK37" s="12">
        <f>SUM(BK34:BK36)</f>
        <v>1101394</v>
      </c>
      <c r="BL37" s="12">
        <f ca="1">SUM(BL34:BL36)</f>
        <v>1198282</v>
      </c>
      <c r="BM37" s="12">
        <f ca="1">SUM(BM34:BM36)</f>
        <v>96888</v>
      </c>
      <c r="BN37" s="13">
        <f ca="1">IF(BM37=0,0,IF(BK37=0,1,BM37/BK37))</f>
        <v>8.7968519893879937E-2</v>
      </c>
      <c r="BO37" s="12">
        <f>+SUM(BO34:BO36)</f>
        <v>154850</v>
      </c>
      <c r="BP37" s="12">
        <f ca="1">+SUM(BP34:BP36)</f>
        <v>165189</v>
      </c>
      <c r="BQ37" s="12">
        <f ca="1">SUM(BQ34:BQ36)</f>
        <v>10339</v>
      </c>
      <c r="BR37" s="13">
        <f ca="1">IF(BQ37=0,0,IF(BO37=0,1,BQ37/BO37))</f>
        <v>6.6767839845011306E-2</v>
      </c>
      <c r="BS37" s="12">
        <f>SUM(BS34:BS36)</f>
        <v>1256244</v>
      </c>
      <c r="BT37" s="12">
        <f ca="1">SUM(BT34:BT36)</f>
        <v>1363471</v>
      </c>
      <c r="BU37" s="12">
        <f ca="1">SUM(BU34:BU36)</f>
        <v>107227</v>
      </c>
      <c r="BV37" s="13">
        <f ca="1">IF(BU37=0,0,IF(BS37=0,1,BU37/BS37))</f>
        <v>8.5355233537433808E-2</v>
      </c>
      <c r="BW37" s="12">
        <f>+SUM(BW34:BW36)</f>
        <v>148827</v>
      </c>
      <c r="BX37" s="12">
        <f ca="1">+SUM(BX34:BX36)</f>
        <v>162225</v>
      </c>
      <c r="BY37" s="12">
        <f ca="1">SUM(BY34:BY36)</f>
        <v>13398</v>
      </c>
      <c r="BZ37" s="13">
        <f ca="1">IF(BY37=0,0,IF(BW37=0,1,BY37/BW37))</f>
        <v>9.0023987582898271E-2</v>
      </c>
      <c r="CA37" s="12">
        <f>SUM(CA34:CA36)</f>
        <v>1405071</v>
      </c>
      <c r="CB37" s="12">
        <f ca="1">SUM(CB34:CB36)</f>
        <v>1525696</v>
      </c>
      <c r="CC37" s="12">
        <f ca="1">SUM(CC34:CC36)</f>
        <v>120625</v>
      </c>
      <c r="CD37" s="13">
        <f ca="1">IF(CC37=0,0,IF(CA37=0,1,CC37/CA37))</f>
        <v>8.5849754211708873E-2</v>
      </c>
      <c r="CE37" s="12">
        <f>+SUM(CE34:CE36)</f>
        <v>136581</v>
      </c>
      <c r="CF37" s="12">
        <f ca="1">+SUM(CF34:CF36)</f>
        <v>148348</v>
      </c>
      <c r="CG37" s="12">
        <f ca="1">SUM(CG34:CG36)</f>
        <v>11767</v>
      </c>
      <c r="CH37" s="13">
        <f ca="1">IF(CG37=0,0,IF(CE37=0,1,CG37/CE37))</f>
        <v>8.6154003851194524E-2</v>
      </c>
      <c r="CI37" s="12">
        <f>SUM(CI34:CI36)</f>
        <v>1541652</v>
      </c>
      <c r="CJ37" s="12">
        <f ca="1">SUM(CJ34:CJ36)</f>
        <v>1674044</v>
      </c>
      <c r="CK37" s="12">
        <f ca="1">SUM(CK34:CK36)</f>
        <v>132392</v>
      </c>
      <c r="CL37" s="13">
        <f ca="1">IF(CK37=0,0,IF(CI37=0,1,CK37/CI37))</f>
        <v>8.5876708881122324E-2</v>
      </c>
      <c r="CM37" s="12">
        <f>+SUM(CM34:CM36)</f>
        <v>132133</v>
      </c>
      <c r="CN37" s="12">
        <f ca="1">+SUM(CN34:CN36)</f>
        <v>154480</v>
      </c>
      <c r="CO37" s="12">
        <f ca="1">SUM(CO34:CO36)</f>
        <v>22347</v>
      </c>
      <c r="CP37" s="13">
        <f ca="1">IF(CO37=0,0,IF(CM37=0,1,CO37/CM37))</f>
        <v>0.16912504824684219</v>
      </c>
      <c r="CQ37" s="12">
        <f>SUM(CQ34:CQ36)</f>
        <v>1673785</v>
      </c>
      <c r="CR37" s="12">
        <f ca="1">SUM(CR34:CR36)</f>
        <v>1828524</v>
      </c>
      <c r="CS37" s="12">
        <f ca="1">SUM(CS34:CS36)</f>
        <v>154739</v>
      </c>
      <c r="CT37" s="13">
        <f ca="1">IF(CS37=0,0,IF(CQ37=0,1,CS37/CQ37))</f>
        <v>9.2448552233411099E-2</v>
      </c>
      <c r="CW37"/>
      <c r="CX37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/>
      <c r="DM37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</row>
    <row r="39" spans="1:130" ht="15.1" customHeight="1">
      <c r="A39" s="82"/>
      <c r="B39" s="28" t="s">
        <v>6</v>
      </c>
      <c r="C39" s="18">
        <f>+CZ39</f>
        <v>181267</v>
      </c>
      <c r="D39" s="18">
        <f ca="1">OFFSET(CZ39,0,14,1,1)</f>
        <v>159500</v>
      </c>
      <c r="E39" s="18">
        <f ca="1">SUM(D39-C39)</f>
        <v>-21767</v>
      </c>
      <c r="F39" s="19">
        <f ca="1">IF(E39=0,0,IF(C39=0,1,E39/C39))</f>
        <v>-0.12008253019027181</v>
      </c>
      <c r="G39" s="18">
        <f>SUMIF($C$6:F$6,G$5,$C39:F39)</f>
        <v>181267</v>
      </c>
      <c r="H39" s="18">
        <f ca="1">SUMIF($C$6:G$6,H$5,$C39:G39)</f>
        <v>159500</v>
      </c>
      <c r="I39" s="18">
        <f ca="1">SUM(H39-G39)</f>
        <v>-21767</v>
      </c>
      <c r="J39" s="19">
        <f ca="1">IF(I39=0,0,IF(G39=0,1,I39/G39))</f>
        <v>-0.12008253019027181</v>
      </c>
      <c r="K39" s="18">
        <f>+DA39</f>
        <v>177109</v>
      </c>
      <c r="L39" s="18">
        <f ca="1">OFFSET(DA39,0,14,1,1)</f>
        <v>151795</v>
      </c>
      <c r="M39" s="18">
        <f ca="1">SUM(L39-K39)</f>
        <v>-25314</v>
      </c>
      <c r="N39" s="19">
        <f ca="1">IF(M39=0,0,IF(K39=0,1,M39/K39))</f>
        <v>-0.14292893077144583</v>
      </c>
      <c r="O39" s="18">
        <f>SUMIF($C$6:N$6,O$5,$C39:N39)</f>
        <v>358376</v>
      </c>
      <c r="P39" s="18">
        <f ca="1">SUMIF($C$6:O$6,P$5,$C39:O39)</f>
        <v>311295</v>
      </c>
      <c r="Q39" s="18">
        <f ca="1">SUM(P39-O39)</f>
        <v>-47081</v>
      </c>
      <c r="R39" s="19">
        <f ca="1">IF(Q39=0,0,IF(O39=0,1,Q39/O39))</f>
        <v>-0.13137319463356922</v>
      </c>
      <c r="S39" s="18">
        <f>+DB39</f>
        <v>198312</v>
      </c>
      <c r="T39" s="18">
        <f ca="1">OFFSET(DB39,0,14,1,1)</f>
        <v>178294</v>
      </c>
      <c r="U39" s="18">
        <f ca="1">SUM(T39-S39)</f>
        <v>-20018</v>
      </c>
      <c r="V39" s="19">
        <f ca="1">IF(U39=0,0,IF(S39=0,1,U39/S39))</f>
        <v>-0.10094195005849368</v>
      </c>
      <c r="W39" s="18">
        <f>SUMIF($C$6:V$6,W$5,$C39:V39)</f>
        <v>556688</v>
      </c>
      <c r="X39" s="18">
        <f ca="1">SUMIF($C$6:W$6,X$5,$C39:W39)</f>
        <v>489589</v>
      </c>
      <c r="Y39" s="18">
        <f ca="1">SUM(X39-W39)</f>
        <v>-67099</v>
      </c>
      <c r="Z39" s="19">
        <f ca="1">IF(Y39=0,0,IF(W39=0,1,Y39/W39))</f>
        <v>-0.12053250653867158</v>
      </c>
      <c r="AA39" s="18">
        <f>+DC39</f>
        <v>195456</v>
      </c>
      <c r="AB39" s="18">
        <f ca="1">OFFSET(DC39,0,14,1,1)</f>
        <v>172996</v>
      </c>
      <c r="AC39" s="18">
        <f ca="1">SUM(AB39-AA39)</f>
        <v>-22460</v>
      </c>
      <c r="AD39" s="19">
        <f ca="1">IF(AC39=0,0,IF(AA39=0,1,AC39/AA39))</f>
        <v>-0.11491077275703995</v>
      </c>
      <c r="AE39" s="18">
        <f>SUMIF($C$6:AD$6,AE$5,$C39:AD39)</f>
        <v>752144</v>
      </c>
      <c r="AF39" s="18">
        <f ca="1">SUMIF($C$6:AE$6,AF$5,$C39:AE39)</f>
        <v>662585</v>
      </c>
      <c r="AG39" s="18">
        <f ca="1">SUM(AF39-AE39)</f>
        <v>-89559</v>
      </c>
      <c r="AH39" s="19">
        <f ca="1">IF(AG39=0,0,IF(AE39=0,1,AG39/AE39))</f>
        <v>-0.11907161394626561</v>
      </c>
      <c r="AI39" s="18">
        <f>+DD39</f>
        <v>222922</v>
      </c>
      <c r="AJ39" s="18">
        <f ca="1">OFFSET(DD39,0,14,1,1)</f>
        <v>191721</v>
      </c>
      <c r="AK39" s="18">
        <f ca="1">SUM(AJ39-AI39)</f>
        <v>-31201</v>
      </c>
      <c r="AL39" s="19">
        <f ca="1">IF(AK39=0,0,IF(AI39=0,1,AK39/AI39))</f>
        <v>-0.13996375413821874</v>
      </c>
      <c r="AM39" s="18">
        <f>SUMIF($C$6:AL$6,AM$5,$C39:AL39)</f>
        <v>975066</v>
      </c>
      <c r="AN39" s="18">
        <f ca="1">SUMIF($C$6:AM$6,AN$5,$C39:AM39)</f>
        <v>854306</v>
      </c>
      <c r="AO39" s="18">
        <f ca="1">SUM(AN39-AM39)</f>
        <v>-120760</v>
      </c>
      <c r="AP39" s="19">
        <f ca="1">IF(AO39=0,0,IF(AM39=0,1,AO39/AM39))</f>
        <v>-0.12384802669767996</v>
      </c>
      <c r="AQ39" s="18">
        <f>+DE39</f>
        <v>0</v>
      </c>
      <c r="AR39" s="18">
        <f ca="1">OFFSET(DE39,0,14,1,1)</f>
        <v>191356</v>
      </c>
      <c r="AS39" s="18">
        <f ca="1">SUM(AR39-AQ39)</f>
        <v>191356</v>
      </c>
      <c r="AT39" s="19">
        <f ca="1">IF(AS39=0,0,IF(AQ39=0,1,AS39/AQ39))</f>
        <v>1</v>
      </c>
      <c r="AU39" s="18">
        <f>SUMIF($C$6:AT$6,AU$5,$C39:AT39)</f>
        <v>975066</v>
      </c>
      <c r="AV39" s="18">
        <f ca="1">SUMIF($C$6:AU$6,AV$5,$C39:AU39)</f>
        <v>1045662</v>
      </c>
      <c r="AW39" s="18">
        <f ca="1">SUM(AV39-AU39)</f>
        <v>70596</v>
      </c>
      <c r="AX39" s="19">
        <f ca="1">IF(AW39=0,0,IF(AU39=0,1,AW39/AU39))</f>
        <v>7.2401252838269411E-2</v>
      </c>
      <c r="AY39" s="18">
        <f>+DF39</f>
        <v>0</v>
      </c>
      <c r="AZ39" s="18">
        <f ca="1">OFFSET(DF39,0,14,1,1)</f>
        <v>199544</v>
      </c>
      <c r="BA39" s="18">
        <f ca="1">SUM(AZ39-AY39)</f>
        <v>199544</v>
      </c>
      <c r="BB39" s="19">
        <f ca="1">IF(BA39=0,0,IF(AY39=0,1,BA39/AY39))</f>
        <v>1</v>
      </c>
      <c r="BC39" s="18">
        <f>SUMIF($C$6:BB$6,BC$5,$C39:BB39)</f>
        <v>975066</v>
      </c>
      <c r="BD39" s="18">
        <f ca="1">SUMIF($C$6:BC$6,BD$5,$C39:BC39)</f>
        <v>1245206</v>
      </c>
      <c r="BE39" s="18">
        <f ca="1">SUM(BD39-BC39)</f>
        <v>270140</v>
      </c>
      <c r="BF39" s="19">
        <f ca="1">IF(BE39=0,0,IF(BC39=0,1,BE39/BC39))</f>
        <v>0.27704791265411777</v>
      </c>
      <c r="BG39" s="18">
        <f>+DG39</f>
        <v>131834</v>
      </c>
      <c r="BH39" s="18">
        <f ca="1">OFFSET(DG39,0,14,1,1)</f>
        <v>194089</v>
      </c>
      <c r="BI39" s="18">
        <f ca="1">SUM(BH39-BG39)</f>
        <v>62255</v>
      </c>
      <c r="BJ39" s="19">
        <f ca="1">IF(BI39=0,0,IF(BG39=0,1,BI39/BG39))</f>
        <v>0.47222264362759225</v>
      </c>
      <c r="BK39" s="18">
        <f>SUMIF($C$6:BJ$6,BK$5,$C39:BJ39)</f>
        <v>1106900</v>
      </c>
      <c r="BL39" s="18">
        <f ca="1">SUMIF($C$6:BK$6,BL$5,$C39:BK39)</f>
        <v>1439295</v>
      </c>
      <c r="BM39" s="18">
        <f ca="1">SUM(BL39-BK39)</f>
        <v>332395</v>
      </c>
      <c r="BN39" s="19">
        <f ca="1">IF(BM39=0,0,IF(BK39=0,1,BM39/BK39))</f>
        <v>0.30029361279248351</v>
      </c>
      <c r="BO39" s="18">
        <f>+DH39</f>
        <v>143028</v>
      </c>
      <c r="BP39" s="18">
        <f ca="1">OFFSET(DH39,0,14,1,1)</f>
        <v>184185</v>
      </c>
      <c r="BQ39" s="18">
        <f ca="1">SUM(BP39-BO39)</f>
        <v>41157</v>
      </c>
      <c r="BR39" s="19">
        <f ca="1">IF(BQ39=0,0,IF(BO39=0,1,BQ39/BO39))</f>
        <v>0.28775484520513467</v>
      </c>
      <c r="BS39" s="18">
        <f>SUMIF($C$6:BR$6,BS$5,$C39:BR39)</f>
        <v>1249928</v>
      </c>
      <c r="BT39" s="18">
        <f ca="1">SUMIF($C$6:BS$6,BT$5,$C39:BS39)</f>
        <v>1623480</v>
      </c>
      <c r="BU39" s="18">
        <f ca="1">SUM(BT39-BS39)</f>
        <v>373552</v>
      </c>
      <c r="BV39" s="19">
        <f ca="1">IF(BU39=0,0,IF(BS39=0,1,BU39/BS39))</f>
        <v>0.29885881426770183</v>
      </c>
      <c r="BW39" s="18">
        <f>+DI39</f>
        <v>164232</v>
      </c>
      <c r="BX39" s="18">
        <f ca="1">OFFSET(DI39,0,14,1,1)</f>
        <v>198636</v>
      </c>
      <c r="BY39" s="18">
        <f ca="1">SUM(BX39-BW39)</f>
        <v>34404</v>
      </c>
      <c r="BZ39" s="19">
        <f ca="1">IF(BY39=0,0,IF(BW39=0,1,BY39/BW39))</f>
        <v>0.2094841443811194</v>
      </c>
      <c r="CA39" s="18">
        <f>SUMIF($C$6:BZ$6,CA$5,$C39:BZ39)</f>
        <v>1414160</v>
      </c>
      <c r="CB39" s="18">
        <f ca="1">SUMIF($C$6:CA$6,CB$5,$C39:CA39)</f>
        <v>1822116</v>
      </c>
      <c r="CC39" s="18">
        <f ca="1">SUM(CB39-CA39)</f>
        <v>407956</v>
      </c>
      <c r="CD39" s="19">
        <f ca="1">IF(CC39=0,0,IF(CA39=0,1,CC39/CA39))</f>
        <v>0.28847937998529161</v>
      </c>
      <c r="CE39" s="18">
        <f>+DJ39</f>
        <v>166975</v>
      </c>
      <c r="CF39" s="18">
        <f ca="1">OFFSET(DJ39,0,14,1,1)</f>
        <v>188636</v>
      </c>
      <c r="CG39" s="18">
        <f ca="1">SUM(CF39-CE39)</f>
        <v>21661</v>
      </c>
      <c r="CH39" s="19">
        <f ca="1">IF(CG39=0,0,IF(CE39=0,1,CG39/CE39))</f>
        <v>0.12972600688725858</v>
      </c>
      <c r="CI39" s="18">
        <f>SUMIF($C$6:CH$6,CI$5,$C39:CH39)</f>
        <v>1581135</v>
      </c>
      <c r="CJ39" s="18">
        <f ca="1">SUMIF($C$6:CI$6,CJ$5,$C39:CI39)</f>
        <v>2010752</v>
      </c>
      <c r="CK39" s="18">
        <f ca="1">SUM(CJ39-CI39)</f>
        <v>429617</v>
      </c>
      <c r="CL39" s="19">
        <f ca="1">IF(CK39=0,0,IF(CI39=0,1,CK39/CI39))</f>
        <v>0.27171430649501782</v>
      </c>
      <c r="CM39" s="18">
        <f>+DK39</f>
        <v>162228</v>
      </c>
      <c r="CN39" s="18">
        <f ca="1">OFFSET(DK39,0,14,1,1)</f>
        <v>183671</v>
      </c>
      <c r="CO39" s="18">
        <f ca="1">SUM(CN39-CM39)</f>
        <v>21443</v>
      </c>
      <c r="CP39" s="19">
        <f ca="1">IF(CO39=0,0,IF(CM39=0,1,CO39/CM39))</f>
        <v>0.13217816899672066</v>
      </c>
      <c r="CQ39" s="18">
        <f>SUMIF($C$6:CP$6,CQ$5,$C39:CP39)</f>
        <v>1743363</v>
      </c>
      <c r="CR39" s="18">
        <f ca="1">SUMIF($C$6:CQ$6,CR$5,$C39:CQ39)</f>
        <v>2194423</v>
      </c>
      <c r="CS39" s="18">
        <f ca="1">SUM(CR39-CQ39)</f>
        <v>451060</v>
      </c>
      <c r="CT39" s="19">
        <f ca="1">IF(CS39=0,0,IF(CQ39=0,1,CS39/CQ39))</f>
        <v>0.25872982276209833</v>
      </c>
      <c r="CW39" t="s">
        <v>16</v>
      </c>
      <c r="CX39" t="s">
        <v>6</v>
      </c>
      <c r="CZ39" s="70">
        <f>SUMIF(SIBC!$A$93:$A$98,'2009-2010'!CZ$7,SIBC!D$93:D$98)</f>
        <v>181267</v>
      </c>
      <c r="DA39" s="70">
        <f>SUMIF(SIBC!$A$93:$A$98,'2009-2010'!DA$7,SIBC!E$93:E$98)</f>
        <v>177109</v>
      </c>
      <c r="DB39" s="70">
        <f>SUMIF(SIBC!$A$93:$A$98,'2009-2010'!DB$7,SIBC!F$93:F$98)</f>
        <v>198312</v>
      </c>
      <c r="DC39" s="70">
        <f>SUMIF(SIBC!$A$93:$A$98,'2009-2010'!DC$7,SIBC!G$93:G$98)</f>
        <v>195456</v>
      </c>
      <c r="DD39" s="70">
        <f>SUMIF(SIBC!$A$93:$A$98,'2009-2010'!DD$7,SIBC!H$93:H$98)</f>
        <v>222922</v>
      </c>
      <c r="DE39" s="70">
        <f>SUMIF(SIBC!$A$93:$A$98,'2009-2010'!DE$7,SIBC!I$93:I$98)</f>
        <v>0</v>
      </c>
      <c r="DF39" s="70">
        <f>SUMIF(SIBC!$A$93:$A$98,'2009-2010'!DF$7,SIBC!J$93:J$98)</f>
        <v>0</v>
      </c>
      <c r="DG39" s="70">
        <f>SUMIF(SIBC!$A$93:$A$98,'2009-2010'!DG$7,SIBC!K$93:K$98)</f>
        <v>131834</v>
      </c>
      <c r="DH39" s="70">
        <f>SUMIF(SIBC!$A$93:$A$98,'2009-2010'!DH$7,SIBC!L$93:L$98)</f>
        <v>143028</v>
      </c>
      <c r="DI39" s="70">
        <f>SUMIF(SIBC!$A$93:$A$98,'2009-2010'!DI$7,SIBC!M$93:M$98)</f>
        <v>164232</v>
      </c>
      <c r="DJ39" s="70">
        <f>SUMIF(SIBC!$A$93:$A$98,'2009-2010'!DJ$7,SIBC!N$93:N$98)</f>
        <v>166975</v>
      </c>
      <c r="DK39" s="70">
        <f>SUMIF(SIBC!$A$93:$A$98,'2009-2010'!DK$7,SIBC!O$93:O$98)</f>
        <v>162228</v>
      </c>
      <c r="DN39" s="70">
        <f>SUMIF(SIBC!$A$93:$A$98,'2009-2010'!DN$7,SIBC!D$93:D$98)</f>
        <v>159500</v>
      </c>
      <c r="DO39" s="70">
        <f>SUMIF(SIBC!$A$93:$A$98,'2009-2010'!DO$7,SIBC!E$93:E$98)</f>
        <v>151795</v>
      </c>
      <c r="DP39" s="70">
        <f>SUMIF(SIBC!$A$93:$A$98,'2009-2010'!DP$7,SIBC!F$93:F$98)</f>
        <v>178294</v>
      </c>
      <c r="DQ39" s="70">
        <f>SUMIF(SIBC!$A$93:$A$98,'2009-2010'!DQ$7,SIBC!G$93:G$98)</f>
        <v>172996</v>
      </c>
      <c r="DR39" s="70">
        <f>SUMIF(SIBC!$A$93:$A$98,'2009-2010'!DR$7,SIBC!H$93:H$98)</f>
        <v>191721</v>
      </c>
      <c r="DS39" s="70">
        <f>SUMIF(SIBC!$A$93:$A$98,'2009-2010'!DS$7,SIBC!I$93:I$98)</f>
        <v>191356</v>
      </c>
      <c r="DT39" s="70">
        <f>SUMIF(SIBC!$A$93:$A$98,'2009-2010'!DT$7,SIBC!J$93:J$98)</f>
        <v>199544</v>
      </c>
      <c r="DU39" s="70">
        <f>SUMIF(SIBC!$A$93:$A$98,'2009-2010'!DU$7,SIBC!K$93:K$98)</f>
        <v>194089</v>
      </c>
      <c r="DV39" s="70">
        <f>SUMIF(SIBC!$A$93:$A$98,'2009-2010'!DV$7,SIBC!L$93:L$98)</f>
        <v>184185</v>
      </c>
      <c r="DW39" s="70">
        <f>SUMIF(SIBC!$A$93:$A$98,'2009-2010'!DW$7,SIBC!M$93:M$98)</f>
        <v>198636</v>
      </c>
      <c r="DX39" s="70">
        <f>SUMIF(SIBC!$A$93:$A$98,'2009-2010'!DX$7,SIBC!N$93:N$98)</f>
        <v>188636</v>
      </c>
      <c r="DY39" s="70">
        <f>SUMIF(SIBC!$A$93:$A$98,'2009-2010'!DY$7,SIBC!O$93:O$98)</f>
        <v>183671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6400</v>
      </c>
      <c r="D40" s="18">
        <f ca="1">OFFSET(CZ40,0,14,1,1)</f>
        <v>5160</v>
      </c>
      <c r="E40" s="18">
        <f ca="1">SUM(D40-C40)</f>
        <v>-1240</v>
      </c>
      <c r="F40" s="19">
        <f ca="1">IF(E40=0,0,IF(C40=0,1,E40/C40))</f>
        <v>-0.19375000000000001</v>
      </c>
      <c r="G40" s="18">
        <f>SUMIF($C$6:F$6,G$5,$C40:F40)</f>
        <v>6400</v>
      </c>
      <c r="H40" s="18">
        <f ca="1">SUMIF($C$6:G$6,H$5,$C40:G40)</f>
        <v>5160</v>
      </c>
      <c r="I40" s="18">
        <f ca="1">SUM(H40-G40)</f>
        <v>-1240</v>
      </c>
      <c r="J40" s="19">
        <f ca="1">IF(I40=0,0,IF(G40=0,1,I40/G40))</f>
        <v>-0.19375000000000001</v>
      </c>
      <c r="K40" s="18">
        <f>+DA40</f>
        <v>5992</v>
      </c>
      <c r="L40" s="18">
        <f ca="1">OFFSET(DA40,0,14,1,1)</f>
        <v>5039</v>
      </c>
      <c r="M40" s="18">
        <f ca="1">SUM(L40-K40)</f>
        <v>-953</v>
      </c>
      <c r="N40" s="19">
        <f ca="1">IF(M40=0,0,IF(K40=0,1,M40/K40))</f>
        <v>-0.15904539385847796</v>
      </c>
      <c r="O40" s="18">
        <f>SUMIF($C$6:N$6,O$5,$C40:N40)</f>
        <v>12392</v>
      </c>
      <c r="P40" s="18">
        <f ca="1">SUMIF($C$6:O$6,P$5,$C40:O40)</f>
        <v>10199</v>
      </c>
      <c r="Q40" s="18">
        <f ca="1">SUM(P40-O40)</f>
        <v>-2193</v>
      </c>
      <c r="R40" s="19">
        <f ca="1">IF(Q40=0,0,IF(O40=0,1,Q40/O40))</f>
        <v>-0.17696901226597805</v>
      </c>
      <c r="S40" s="18">
        <f>+DB40</f>
        <v>6525</v>
      </c>
      <c r="T40" s="18">
        <f ca="1">OFFSET(DB40,0,14,1,1)</f>
        <v>5697</v>
      </c>
      <c r="U40" s="18">
        <f ca="1">SUM(T40-S40)</f>
        <v>-828</v>
      </c>
      <c r="V40" s="19">
        <f ca="1">IF(U40=0,0,IF(S40=0,1,U40/S40))</f>
        <v>-0.12689655172413794</v>
      </c>
      <c r="W40" s="18">
        <f>SUMIF($C$6:V$6,W$5,$C40:V40)</f>
        <v>18917</v>
      </c>
      <c r="X40" s="18">
        <f ca="1">SUMIF($C$6:W$6,X$5,$C40:W40)</f>
        <v>15896</v>
      </c>
      <c r="Y40" s="18">
        <f ca="1">SUM(X40-W40)</f>
        <v>-3021</v>
      </c>
      <c r="Z40" s="19">
        <f ca="1">IF(Y40=0,0,IF(W40=0,1,Y40/W40))</f>
        <v>-0.15969762647354233</v>
      </c>
      <c r="AA40" s="18">
        <f>+DC40</f>
        <v>6681</v>
      </c>
      <c r="AB40" s="18">
        <f ca="1">OFFSET(DC40,0,14,1,1)</f>
        <v>5653</v>
      </c>
      <c r="AC40" s="18">
        <f ca="1">SUM(AB40-AA40)</f>
        <v>-1028</v>
      </c>
      <c r="AD40" s="19">
        <f ca="1">IF(AC40=0,0,IF(AA40=0,1,AC40/AA40))</f>
        <v>-0.15386918126029037</v>
      </c>
      <c r="AE40" s="18">
        <f>SUMIF($C$6:AD$6,AE$5,$C40:AD40)</f>
        <v>25598</v>
      </c>
      <c r="AF40" s="18">
        <f ca="1">SUMIF($C$6:AE$6,AF$5,$C40:AE40)</f>
        <v>21549</v>
      </c>
      <c r="AG40" s="18">
        <f ca="1">SUM(AF40-AE40)</f>
        <v>-4049</v>
      </c>
      <c r="AH40" s="19">
        <f ca="1">IF(AG40=0,0,IF(AE40=0,1,AG40/AE40))</f>
        <v>-0.15817642003281507</v>
      </c>
      <c r="AI40" s="18">
        <f>+DD40</f>
        <v>7214</v>
      </c>
      <c r="AJ40" s="18">
        <f ca="1">OFFSET(DD40,0,14,1,1)</f>
        <v>6610</v>
      </c>
      <c r="AK40" s="18">
        <f ca="1">SUM(AJ40-AI40)</f>
        <v>-604</v>
      </c>
      <c r="AL40" s="19">
        <f ca="1">IF(AK40=0,0,IF(AI40=0,1,AK40/AI40))</f>
        <v>-8.3726088161907408E-2</v>
      </c>
      <c r="AM40" s="18">
        <f>SUMIF($C$6:AL$6,AM$5,$C40:AL40)</f>
        <v>32812</v>
      </c>
      <c r="AN40" s="18">
        <f ca="1">SUMIF($C$6:AM$6,AN$5,$C40:AM40)</f>
        <v>28159</v>
      </c>
      <c r="AO40" s="18">
        <f ca="1">SUM(AN40-AM40)</f>
        <v>-4653</v>
      </c>
      <c r="AP40" s="19">
        <f ca="1">IF(AO40=0,0,IF(AM40=0,1,AO40/AM40))</f>
        <v>-0.14180787516762161</v>
      </c>
      <c r="AQ40" s="18">
        <f>+DE40</f>
        <v>0</v>
      </c>
      <c r="AR40" s="18">
        <f ca="1">OFFSET(DE40,0,14,1,1)</f>
        <v>7399</v>
      </c>
      <c r="AS40" s="18">
        <f ca="1">SUM(AR40-AQ40)</f>
        <v>7399</v>
      </c>
      <c r="AT40" s="19">
        <f ca="1">IF(AS40=0,0,IF(AQ40=0,1,AS40/AQ40))</f>
        <v>1</v>
      </c>
      <c r="AU40" s="18">
        <f>SUMIF($C$6:AT$6,AU$5,$C40:AT40)</f>
        <v>32812</v>
      </c>
      <c r="AV40" s="18">
        <f ca="1">SUMIF($C$6:AU$6,AV$5,$C40:AU40)</f>
        <v>35558</v>
      </c>
      <c r="AW40" s="18">
        <f ca="1">SUM(AV40-AU40)</f>
        <v>2746</v>
      </c>
      <c r="AX40" s="19">
        <f ca="1">IF(AW40=0,0,IF(AU40=0,1,AW40/AU40))</f>
        <v>8.3688894306960873E-2</v>
      </c>
      <c r="AY40" s="18">
        <f>+DF40</f>
        <v>0</v>
      </c>
      <c r="AZ40" s="18">
        <f ca="1">OFFSET(DF40,0,14,1,1)</f>
        <v>6943</v>
      </c>
      <c r="BA40" s="18">
        <f ca="1">SUM(AZ40-AY40)</f>
        <v>6943</v>
      </c>
      <c r="BB40" s="19">
        <f ca="1">IF(BA40=0,0,IF(AY40=0,1,BA40/AY40))</f>
        <v>1</v>
      </c>
      <c r="BC40" s="18">
        <f>SUMIF($C$6:BB$6,BC$5,$C40:BB40)</f>
        <v>32812</v>
      </c>
      <c r="BD40" s="18">
        <f ca="1">SUMIF($C$6:BC$6,BD$5,$C40:BC40)</f>
        <v>42501</v>
      </c>
      <c r="BE40" s="18">
        <f ca="1">SUM(BD40-BC40)</f>
        <v>9689</v>
      </c>
      <c r="BF40" s="19">
        <f ca="1">IF(BE40=0,0,IF(BC40=0,1,BE40/BC40))</f>
        <v>0.29528830915518711</v>
      </c>
      <c r="BG40" s="18">
        <f>+DG40</f>
        <v>5648</v>
      </c>
      <c r="BH40" s="18">
        <f ca="1">OFFSET(DG40,0,14,1,1)</f>
        <v>6894</v>
      </c>
      <c r="BI40" s="18">
        <f ca="1">SUM(BH40-BG40)</f>
        <v>1246</v>
      </c>
      <c r="BJ40" s="19">
        <f ca="1">IF(BI40=0,0,IF(BG40=0,1,BI40/BG40))</f>
        <v>0.22060906515580736</v>
      </c>
      <c r="BK40" s="18">
        <f>SUMIF($C$6:BJ$6,BK$5,$C40:BJ40)</f>
        <v>38460</v>
      </c>
      <c r="BL40" s="18">
        <f ca="1">SUMIF($C$6:BK$6,BL$5,$C40:BK40)</f>
        <v>49395</v>
      </c>
      <c r="BM40" s="18">
        <f ca="1">SUM(BL40-BK40)</f>
        <v>10935</v>
      </c>
      <c r="BN40" s="19">
        <f ca="1">IF(BM40=0,0,IF(BK40=0,1,BM40/BK40))</f>
        <v>0.28432137285491421</v>
      </c>
      <c r="BO40" s="18">
        <f>+DH40</f>
        <v>6594</v>
      </c>
      <c r="BP40" s="18">
        <f ca="1">OFFSET(DH40,0,14,1,1)</f>
        <v>7324</v>
      </c>
      <c r="BQ40" s="18">
        <f ca="1">SUM(BP40-BO40)</f>
        <v>730</v>
      </c>
      <c r="BR40" s="19">
        <f ca="1">IF(BQ40=0,0,IF(BO40=0,1,BQ40/BO40))</f>
        <v>0.11070670306339096</v>
      </c>
      <c r="BS40" s="18">
        <f>SUMIF($C$6:BR$6,BS$5,$C40:BR40)</f>
        <v>45054</v>
      </c>
      <c r="BT40" s="18">
        <f ca="1">SUMIF($C$6:BS$6,BT$5,$C40:BS40)</f>
        <v>56719</v>
      </c>
      <c r="BU40" s="18">
        <f ca="1">SUM(BT40-BS40)</f>
        <v>11665</v>
      </c>
      <c r="BV40" s="19">
        <f ca="1">IF(BU40=0,0,IF(BS40=0,1,BU40/BS40))</f>
        <v>0.25891152838815645</v>
      </c>
      <c r="BW40" s="18">
        <f>+DI40</f>
        <v>6501</v>
      </c>
      <c r="BX40" s="18">
        <f ca="1">OFFSET(DI40,0,14,1,1)</f>
        <v>6526</v>
      </c>
      <c r="BY40" s="18">
        <f ca="1">SUM(BX40-BW40)</f>
        <v>25</v>
      </c>
      <c r="BZ40" s="19">
        <f ca="1">IF(BY40=0,0,IF(BW40=0,1,BY40/BW40))</f>
        <v>3.8455622211967392E-3</v>
      </c>
      <c r="CA40" s="18">
        <f>SUMIF($C$6:BZ$6,CA$5,$C40:BZ40)</f>
        <v>51555</v>
      </c>
      <c r="CB40" s="18">
        <f ca="1">SUMIF($C$6:CA$6,CB$5,$C40:CA40)</f>
        <v>63245</v>
      </c>
      <c r="CC40" s="18">
        <f ca="1">SUM(CB40-CA40)</f>
        <v>11690</v>
      </c>
      <c r="CD40" s="19">
        <f ca="1">IF(CC40=0,0,IF(CA40=0,1,CC40/CA40))</f>
        <v>0.22674813306177868</v>
      </c>
      <c r="CE40" s="18">
        <f>+DJ40</f>
        <v>5442</v>
      </c>
      <c r="CF40" s="18">
        <f ca="1">OFFSET(DJ40,0,14,1,1)</f>
        <v>5783</v>
      </c>
      <c r="CG40" s="18">
        <f ca="1">SUM(CF40-CE40)</f>
        <v>341</v>
      </c>
      <c r="CH40" s="19">
        <f ca="1">IF(CG40=0,0,IF(CE40=0,1,CG40/CE40))</f>
        <v>6.2660786475560462E-2</v>
      </c>
      <c r="CI40" s="18">
        <f>SUMIF($C$6:CH$6,CI$5,$C40:CH40)</f>
        <v>56997</v>
      </c>
      <c r="CJ40" s="18">
        <f ca="1">SUMIF($C$6:CI$6,CJ$5,$C40:CI40)</f>
        <v>69028</v>
      </c>
      <c r="CK40" s="18">
        <f ca="1">SUM(CJ40-CI40)</f>
        <v>12031</v>
      </c>
      <c r="CL40" s="19">
        <f ca="1">IF(CK40=0,0,IF(CI40=0,1,CK40/CI40))</f>
        <v>0.21108128497991122</v>
      </c>
      <c r="CM40" s="18">
        <f>+DK40</f>
        <v>5033</v>
      </c>
      <c r="CN40" s="18">
        <f ca="1">OFFSET(DK40,0,14,1,1)</f>
        <v>5243</v>
      </c>
      <c r="CO40" s="18">
        <f ca="1">SUM(CN40-CM40)</f>
        <v>210</v>
      </c>
      <c r="CP40" s="19">
        <f ca="1">IF(CO40=0,0,IF(CM40=0,1,CO40/CM40))</f>
        <v>4.1724617524339362E-2</v>
      </c>
      <c r="CQ40" s="18">
        <f>SUMIF($C$6:CP$6,CQ$5,$C40:CP40)</f>
        <v>62030</v>
      </c>
      <c r="CR40" s="18">
        <f ca="1">SUMIF($C$6:CQ$6,CR$5,$C40:CQ40)</f>
        <v>74271</v>
      </c>
      <c r="CS40" s="18">
        <f ca="1">SUM(CR40-CQ40)</f>
        <v>12241</v>
      </c>
      <c r="CT40" s="19">
        <f ca="1">IF(CS40=0,0,IF(CQ40=0,1,CS40/CQ40))</f>
        <v>0.19733999677575367</v>
      </c>
      <c r="CW40" t="s">
        <v>16</v>
      </c>
      <c r="CX40" t="s">
        <v>7</v>
      </c>
      <c r="CY40" s="7"/>
      <c r="CZ40" s="70">
        <f>SUMIF(SIBC!$A$111:$A$116,'2009-2010'!CZ$7,SIBC!D$111:D$116)</f>
        <v>6400</v>
      </c>
      <c r="DA40" s="70">
        <f>SUMIF(SIBC!$A$111:$A$116,'2009-2010'!DA$7,SIBC!E$111:E$116)</f>
        <v>5992</v>
      </c>
      <c r="DB40" s="70">
        <f>SUMIF(SIBC!$A$111:$A$116,'2009-2010'!DB$7,SIBC!F$111:F$116)</f>
        <v>6525</v>
      </c>
      <c r="DC40" s="70">
        <f>SUMIF(SIBC!$A$111:$A$116,'2009-2010'!DC$7,SIBC!G$111:G$116)</f>
        <v>6681</v>
      </c>
      <c r="DD40" s="70">
        <f>SUMIF(SIBC!$A$111:$A$116,'2009-2010'!DD$7,SIBC!H$111:H$116)</f>
        <v>7214</v>
      </c>
      <c r="DE40" s="70">
        <f>SUMIF(SIBC!$A$111:$A$116,'2009-2010'!DE$7,SIBC!I$111:I$116)</f>
        <v>0</v>
      </c>
      <c r="DF40" s="70">
        <f>SUMIF(SIBC!$A$111:$A$116,'2009-2010'!DF$7,SIBC!J$111:J$116)</f>
        <v>0</v>
      </c>
      <c r="DG40" s="70">
        <f>SUMIF(SIBC!$A$111:$A$116,'2009-2010'!DG$7,SIBC!K$111:K$116)</f>
        <v>5648</v>
      </c>
      <c r="DH40" s="70">
        <f>SUMIF(SIBC!$A$111:$A$116,'2009-2010'!DH$7,SIBC!L$111:L$116)</f>
        <v>6594</v>
      </c>
      <c r="DI40" s="70">
        <f>SUMIF(SIBC!$A$111:$A$116,'2009-2010'!DI$7,SIBC!M$111:M$116)</f>
        <v>6501</v>
      </c>
      <c r="DJ40" s="70">
        <f>SUMIF(SIBC!$A$111:$A$116,'2009-2010'!DJ$7,SIBC!N$111:N$116)</f>
        <v>5442</v>
      </c>
      <c r="DK40" s="70">
        <f>SUMIF(SIBC!$A$111:$A$116,'2009-2010'!DK$7,SIBC!O$111:O$116)</f>
        <v>5033</v>
      </c>
      <c r="DN40" s="70">
        <f>SUMIF(SIBC!$A$111:$A$116,'2009-2010'!DN$7,SIBC!D$111:D$116)</f>
        <v>5160</v>
      </c>
      <c r="DO40" s="70">
        <f>SUMIF(SIBC!$A$111:$A$116,'2009-2010'!DO$7,SIBC!E$111:E$116)</f>
        <v>5039</v>
      </c>
      <c r="DP40" s="70">
        <f>SUMIF(SIBC!$A$111:$A$116,'2009-2010'!DP$7,SIBC!F$111:F$116)</f>
        <v>5697</v>
      </c>
      <c r="DQ40" s="70">
        <f>SUMIF(SIBC!$A$111:$A$116,'2009-2010'!DQ$7,SIBC!G$111:G$116)</f>
        <v>5653</v>
      </c>
      <c r="DR40" s="70">
        <f>SUMIF(SIBC!$A$111:$A$116,'2009-2010'!DR$7,SIBC!H$111:H$116)</f>
        <v>6610</v>
      </c>
      <c r="DS40" s="70">
        <f>SUMIF(SIBC!$A$111:$A$116,'2009-2010'!DS$7,SIBC!I$111:I$116)</f>
        <v>7399</v>
      </c>
      <c r="DT40" s="70">
        <f>SUMIF(SIBC!$A$111:$A$116,'2009-2010'!DT$7,SIBC!J$111:J$116)</f>
        <v>6943</v>
      </c>
      <c r="DU40" s="70">
        <f>SUMIF(SIBC!$A$111:$A$116,'2009-2010'!DU$7,SIBC!K$111:K$116)</f>
        <v>6894</v>
      </c>
      <c r="DV40" s="70">
        <f>SUMIF(SIBC!$A$111:$A$116,'2009-2010'!DV$7,SIBC!L$111:L$116)</f>
        <v>7324</v>
      </c>
      <c r="DW40" s="70">
        <f>SUMIF(SIBC!$A$111:$A$116,'2009-2010'!DW$7,SIBC!M$111:M$116)</f>
        <v>6526</v>
      </c>
      <c r="DX40" s="70">
        <f>SUMIF(SIBC!$A$111:$A$116,'2009-2010'!DX$7,SIBC!N$111:N$116)</f>
        <v>5783</v>
      </c>
      <c r="DY40" s="70">
        <f>SUMIF(SIBC!$A$111:$A$116,'2009-2010'!DY$7,SIBC!O$111:O$116)</f>
        <v>5243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0">
        <f>SUMIF(SIBC!$A$129:$A$139,'2009-2010'!CZ$7,SIBC!D$129:D$139)</f>
        <v>0</v>
      </c>
      <c r="DA41" s="70">
        <f>SUMIF(SIBC!$A$129:$A$139,'2009-2010'!DA$7,SIBC!E$129:E$139)</f>
        <v>0</v>
      </c>
      <c r="DB41" s="70">
        <f>SUMIF(SIBC!$A$129:$A$139,'2009-2010'!DB$7,SIBC!F$129:F$139)</f>
        <v>0</v>
      </c>
      <c r="DC41" s="70">
        <f>SUMIF(SIBC!$A$129:$A$139,'2009-2010'!DC$7,SIBC!G$129:G$139)</f>
        <v>0</v>
      </c>
      <c r="DD41" s="70">
        <f>SUMIF(SIBC!$A$129:$A$139,'2009-2010'!DD$7,SIBC!H$129:H$139)</f>
        <v>0</v>
      </c>
      <c r="DE41" s="70">
        <f>SUMIF(SIBC!$A$129:$A$139,'2009-2010'!DE$7,SIBC!I$129:I$139)</f>
        <v>0</v>
      </c>
      <c r="DF41" s="70">
        <f>SUMIF(SIBC!$A$129:$A$139,'2009-2010'!DF$7,SIBC!J$129:J$139)</f>
        <v>0</v>
      </c>
      <c r="DG41" s="70">
        <f>SUMIF(SIBC!$A$129:$A$139,'2009-2010'!DG$7,SIBC!K$129:K$139)</f>
        <v>0</v>
      </c>
      <c r="DH41" s="70">
        <f>SUMIF(SIBC!$A$129:$A$139,'2009-2010'!DH$7,SIBC!L$129:L$139)</f>
        <v>0</v>
      </c>
      <c r="DI41" s="70">
        <f>SUMIF(SIBC!$A$129:$A$139,'2009-2010'!DI$7,SIBC!M$129:M$139)</f>
        <v>0</v>
      </c>
      <c r="DJ41" s="70">
        <f>SUMIF(SIBC!$A$129:$A$139,'2009-2010'!DJ$7,SIBC!N$129:N$139)</f>
        <v>0</v>
      </c>
      <c r="DK41" s="70">
        <f>SUMIF(SIBC!$A$129:$A$139,'2009-2010'!DK$7,SIBC!O$129:O$139)</f>
        <v>0</v>
      </c>
      <c r="DN41" s="70">
        <f>SUMIF(SIBC!$A$129:$A$139,'2009-2010'!DN$7,SIBC!D$129:D$139)</f>
        <v>0</v>
      </c>
      <c r="DO41" s="70">
        <f>SUMIF(SIBC!$A$129:$A$139,'2009-2010'!DO$7,SIBC!E$129:E$139)</f>
        <v>0</v>
      </c>
      <c r="DP41" s="70">
        <f>SUMIF(SIBC!$A$129:$A$139,'2009-2010'!DP$7,SIBC!F$129:F$139)</f>
        <v>0</v>
      </c>
      <c r="DQ41" s="70">
        <f>SUMIF(SIBC!$A$129:$A$139,'2009-2010'!DQ$7,SIBC!G$129:G$139)</f>
        <v>0</v>
      </c>
      <c r="DR41" s="70">
        <f>SUMIF(SIBC!$A$129:$A$139,'2009-2010'!DR$7,SIBC!H$129:H$139)</f>
        <v>0</v>
      </c>
      <c r="DS41" s="70">
        <f>SUMIF(SIBC!$A$129:$A$139,'2009-2010'!DS$7,SIBC!I$129:I$139)</f>
        <v>0</v>
      </c>
      <c r="DT41" s="70">
        <f>SUMIF(SIBC!$A$129:$A$139,'2009-2010'!DT$7,SIBC!J$129:J$139)</f>
        <v>0</v>
      </c>
      <c r="DU41" s="70">
        <f>SUMIF(SIBC!$A$129:$A$139,'2009-2010'!DU$7,SIBC!K$129:K$139)</f>
        <v>0</v>
      </c>
      <c r="DV41" s="70">
        <f>SUMIF(SIBC!$A$129:$A$139,'2009-2010'!DV$7,SIBC!L$129:L$139)</f>
        <v>0</v>
      </c>
      <c r="DW41" s="70">
        <f>SUMIF(SIBC!$A$129:$A$139,'2009-2010'!DW$7,SIBC!M$129:M$139)</f>
        <v>0</v>
      </c>
      <c r="DX41" s="70">
        <f>SUMIF(SIBC!$A$129:$A$139,'2009-2010'!DX$7,SIBC!N$129:N$139)</f>
        <v>0</v>
      </c>
      <c r="DY41" s="70">
        <f>SUMIF(SIBC!$A$129:$A$139,'2009-2010'!DY$7,SIBC!O$129:O$139)</f>
        <v>0</v>
      </c>
    </row>
    <row r="42" spans="1:130" s="7" customFormat="1">
      <c r="A42" s="75"/>
      <c r="B42" s="24" t="s">
        <v>9</v>
      </c>
      <c r="C42" s="12">
        <f>+SUM(C39:C41)</f>
        <v>187667</v>
      </c>
      <c r="D42" s="12">
        <f ca="1">+SUM(D39:D41)</f>
        <v>164660</v>
      </c>
      <c r="E42" s="12">
        <f ca="1">SUM(E39:E41)</f>
        <v>-23007</v>
      </c>
      <c r="F42" s="13">
        <f ca="1">IF(E42=0,0,IF(C42=0,1,E42/C42))</f>
        <v>-0.12259480889021511</v>
      </c>
      <c r="G42" s="12">
        <f>SUM(G39:G41)</f>
        <v>187667</v>
      </c>
      <c r="H42" s="12">
        <f ca="1">SUM(H39:H41)</f>
        <v>164660</v>
      </c>
      <c r="I42" s="12">
        <f ca="1">SUM(I39:I41)</f>
        <v>-23007</v>
      </c>
      <c r="J42" s="13">
        <f ca="1">IF(I42=0,0,IF(G42=0,1,I42/G42))</f>
        <v>-0.12259480889021511</v>
      </c>
      <c r="K42" s="12">
        <f>+SUM(K39:K41)</f>
        <v>183101</v>
      </c>
      <c r="L42" s="12">
        <f ca="1">+SUM(L39:L41)</f>
        <v>156834</v>
      </c>
      <c r="M42" s="12">
        <f ca="1">SUM(M39:M41)</f>
        <v>-26267</v>
      </c>
      <c r="N42" s="13">
        <f ca="1">IF(M42=0,0,IF(K42=0,1,M42/K42))</f>
        <v>-0.14345634376655508</v>
      </c>
      <c r="O42" s="12">
        <f>SUM(O39:O41)</f>
        <v>370768</v>
      </c>
      <c r="P42" s="12">
        <f ca="1">SUM(P39:P41)</f>
        <v>321494</v>
      </c>
      <c r="Q42" s="12">
        <f ca="1">SUM(Q39:Q41)</f>
        <v>-49274</v>
      </c>
      <c r="R42" s="13">
        <f ca="1">IF(Q42=0,0,IF(O42=0,1,Q42/O42))</f>
        <v>-0.13289712165019635</v>
      </c>
      <c r="S42" s="12">
        <f>+SUM(S39:S41)</f>
        <v>204837</v>
      </c>
      <c r="T42" s="12">
        <f ca="1">+SUM(T39:T41)</f>
        <v>183991</v>
      </c>
      <c r="U42" s="12">
        <f ca="1">SUM(U39:U41)</f>
        <v>-20846</v>
      </c>
      <c r="V42" s="13">
        <f ca="1">IF(U42=0,0,IF(S42=0,1,U42/S42))</f>
        <v>-0.10176872342399078</v>
      </c>
      <c r="W42" s="12">
        <f>SUM(W39:W41)</f>
        <v>575605</v>
      </c>
      <c r="X42" s="12">
        <f ca="1">SUM(X39:X41)</f>
        <v>505485</v>
      </c>
      <c r="Y42" s="12">
        <f ca="1">SUM(Y39:Y41)</f>
        <v>-70120</v>
      </c>
      <c r="Z42" s="13">
        <f ca="1">IF(Y42=0,0,IF(W42=0,1,Y42/W42))</f>
        <v>-0.12181965062846918</v>
      </c>
      <c r="AA42" s="12">
        <f>+SUM(AA39:AA41)</f>
        <v>202137</v>
      </c>
      <c r="AB42" s="12">
        <f ca="1">+SUM(AB39:AB41)</f>
        <v>178649</v>
      </c>
      <c r="AC42" s="12">
        <f ca="1">SUM(AC39:AC41)</f>
        <v>-23488</v>
      </c>
      <c r="AD42" s="13">
        <f ca="1">IF(AC42=0,0,IF(AA42=0,1,AC42/AA42))</f>
        <v>-0.11619841988354433</v>
      </c>
      <c r="AE42" s="12">
        <f>SUM(AE39:AE41)</f>
        <v>777742</v>
      </c>
      <c r="AF42" s="12">
        <f ca="1">SUM(AF39:AF41)</f>
        <v>684134</v>
      </c>
      <c r="AG42" s="12">
        <f ca="1">SUM(AG39:AG41)</f>
        <v>-93608</v>
      </c>
      <c r="AH42" s="13">
        <f ca="1">IF(AG42=0,0,IF(AE42=0,1,AG42/AE42))</f>
        <v>-0.12035867935639324</v>
      </c>
      <c r="AI42" s="12">
        <f>+SUM(AI39:AI41)</f>
        <v>230136</v>
      </c>
      <c r="AJ42" s="12">
        <f ca="1">+SUM(AJ39:AJ41)</f>
        <v>198331</v>
      </c>
      <c r="AK42" s="12">
        <f ca="1">SUM(AK39:AK41)</f>
        <v>-31805</v>
      </c>
      <c r="AL42" s="13">
        <f ca="1">IF(AK42=0,0,IF(AI42=0,1,AK42/AI42))</f>
        <v>-0.13820088990857579</v>
      </c>
      <c r="AM42" s="12">
        <f>SUM(AM39:AM41)</f>
        <v>1007878</v>
      </c>
      <c r="AN42" s="12">
        <f ca="1">SUM(AN39:AN41)</f>
        <v>882465</v>
      </c>
      <c r="AO42" s="12">
        <f ca="1">SUM(AO39:AO41)</f>
        <v>-125413</v>
      </c>
      <c r="AP42" s="13">
        <f ca="1">IF(AO42=0,0,IF(AM42=0,1,AO42/AM42))</f>
        <v>-0.12443271903940754</v>
      </c>
      <c r="AQ42" s="12">
        <f>+SUM(AQ39:AQ41)</f>
        <v>0</v>
      </c>
      <c r="AR42" s="12">
        <f ca="1">+SUM(AR39:AR41)</f>
        <v>198755</v>
      </c>
      <c r="AS42" s="12">
        <f ca="1">SUM(AS39:AS41)</f>
        <v>198755</v>
      </c>
      <c r="AT42" s="13">
        <f ca="1">IF(AS42=0,0,IF(AQ42=0,1,AS42/AQ42))</f>
        <v>1</v>
      </c>
      <c r="AU42" s="12">
        <f>SUM(AU39:AU41)</f>
        <v>1007878</v>
      </c>
      <c r="AV42" s="12">
        <f ca="1">SUM(AV39:AV41)</f>
        <v>1081220</v>
      </c>
      <c r="AW42" s="12">
        <f ca="1">SUM(AW39:AW41)</f>
        <v>73342</v>
      </c>
      <c r="AX42" s="13">
        <f ca="1">IF(AW42=0,0,IF(AU42=0,1,AW42/AU42))</f>
        <v>7.2768727961122284E-2</v>
      </c>
      <c r="AY42" s="12">
        <f>+SUM(AY39:AY41)</f>
        <v>0</v>
      </c>
      <c r="AZ42" s="12">
        <f ca="1">+SUM(AZ39:AZ41)</f>
        <v>206487</v>
      </c>
      <c r="BA42" s="12">
        <f ca="1">SUM(BA39:BA41)</f>
        <v>206487</v>
      </c>
      <c r="BB42" s="13">
        <f ca="1">IF(BA42=0,0,IF(AY42=0,1,BA42/AY42))</f>
        <v>1</v>
      </c>
      <c r="BC42" s="12">
        <f>SUM(BC39:BC41)</f>
        <v>1007878</v>
      </c>
      <c r="BD42" s="12">
        <f ca="1">SUM(BD39:BD41)</f>
        <v>1287707</v>
      </c>
      <c r="BE42" s="12">
        <f ca="1">SUM(BE39:BE41)</f>
        <v>279829</v>
      </c>
      <c r="BF42" s="13">
        <f ca="1">IF(BE42=0,0,IF(BC42=0,1,BE42/BC42))</f>
        <v>0.27764173838500295</v>
      </c>
      <c r="BG42" s="12">
        <f>+SUM(BG39:BG41)</f>
        <v>137482</v>
      </c>
      <c r="BH42" s="12">
        <f ca="1">+SUM(BH39:BH41)</f>
        <v>200983</v>
      </c>
      <c r="BI42" s="12">
        <f ca="1">SUM(BI39:BI41)</f>
        <v>63501</v>
      </c>
      <c r="BJ42" s="13">
        <f ca="1">IF(BI42=0,0,IF(BG42=0,1,BI42/BG42))</f>
        <v>0.46188591961129455</v>
      </c>
      <c r="BK42" s="12">
        <f>SUM(BK39:BK41)</f>
        <v>1145360</v>
      </c>
      <c r="BL42" s="12">
        <f ca="1">SUM(BL39:BL41)</f>
        <v>1488690</v>
      </c>
      <c r="BM42" s="12">
        <f ca="1">SUM(BM39:BM41)</f>
        <v>343330</v>
      </c>
      <c r="BN42" s="13">
        <f ca="1">IF(BM42=0,0,IF(BK42=0,1,BM42/BK42))</f>
        <v>0.29975728155339804</v>
      </c>
      <c r="BO42" s="12">
        <f>+SUM(BO39:BO41)</f>
        <v>149622</v>
      </c>
      <c r="BP42" s="12">
        <f ca="1">+SUM(BP39:BP41)</f>
        <v>191509</v>
      </c>
      <c r="BQ42" s="12">
        <f ca="1">SUM(BQ39:BQ41)</f>
        <v>41887</v>
      </c>
      <c r="BR42" s="13">
        <f ca="1">IF(BQ42=0,0,IF(BO42=0,1,BQ42/BO42))</f>
        <v>0.27995214607477509</v>
      </c>
      <c r="BS42" s="12">
        <f>SUM(BS39:BS41)</f>
        <v>1294982</v>
      </c>
      <c r="BT42" s="12">
        <f ca="1">SUM(BT39:BT41)</f>
        <v>1680199</v>
      </c>
      <c r="BU42" s="12">
        <f ca="1">SUM(BU39:BU41)</f>
        <v>385217</v>
      </c>
      <c r="BV42" s="13">
        <f ca="1">IF(BU42=0,0,IF(BS42=0,1,BU42/BS42))</f>
        <v>0.297468999569106</v>
      </c>
      <c r="BW42" s="12">
        <f>+SUM(BW39:BW41)</f>
        <v>170733</v>
      </c>
      <c r="BX42" s="12">
        <f ca="1">+SUM(BX39:BX41)</f>
        <v>205162</v>
      </c>
      <c r="BY42" s="12">
        <f ca="1">SUM(BY39:BY41)</f>
        <v>34429</v>
      </c>
      <c r="BZ42" s="13">
        <f ca="1">IF(BY42=0,0,IF(BW42=0,1,BY42/BW42))</f>
        <v>0.20165404461937644</v>
      </c>
      <c r="CA42" s="12">
        <f>SUM(CA39:CA41)</f>
        <v>1465715</v>
      </c>
      <c r="CB42" s="12">
        <f ca="1">SUM(CB39:CB41)</f>
        <v>1885361</v>
      </c>
      <c r="CC42" s="12">
        <f ca="1">SUM(CC39:CC41)</f>
        <v>419646</v>
      </c>
      <c r="CD42" s="13">
        <f ca="1">IF(CC42=0,0,IF(CA42=0,1,CC42/CA42))</f>
        <v>0.28630804760816392</v>
      </c>
      <c r="CE42" s="12">
        <f>+SUM(CE39:CE41)</f>
        <v>172417</v>
      </c>
      <c r="CF42" s="12">
        <f ca="1">+SUM(CF39:CF41)</f>
        <v>194419</v>
      </c>
      <c r="CG42" s="12">
        <f ca="1">SUM(CG39:CG41)</f>
        <v>22002</v>
      </c>
      <c r="CH42" s="13">
        <f ca="1">IF(CG42=0,0,IF(CE42=0,1,CG42/CE42))</f>
        <v>0.12760922646838768</v>
      </c>
      <c r="CI42" s="12">
        <f>SUM(CI39:CI41)</f>
        <v>1638132</v>
      </c>
      <c r="CJ42" s="12">
        <f ca="1">SUM(CJ39:CJ41)</f>
        <v>2079780</v>
      </c>
      <c r="CK42" s="12">
        <f ca="1">SUM(CK39:CK41)</f>
        <v>441648</v>
      </c>
      <c r="CL42" s="13">
        <f ca="1">IF(CK42=0,0,IF(CI42=0,1,CK42/CI42))</f>
        <v>0.26960464724454442</v>
      </c>
      <c r="CM42" s="12">
        <f>+SUM(CM39:CM41)</f>
        <v>167261</v>
      </c>
      <c r="CN42" s="12">
        <f ca="1">+SUM(CN39:CN41)</f>
        <v>188914</v>
      </c>
      <c r="CO42" s="12">
        <f ca="1">SUM(CO39:CO41)</f>
        <v>21653</v>
      </c>
      <c r="CP42" s="13">
        <f ca="1">IF(CO42=0,0,IF(CM42=0,1,CO42/CM42))</f>
        <v>0.12945635862514274</v>
      </c>
      <c r="CQ42" s="12">
        <f>SUM(CQ39:CQ41)</f>
        <v>1805393</v>
      </c>
      <c r="CR42" s="12">
        <f ca="1">SUM(CR39:CR41)</f>
        <v>2268694</v>
      </c>
      <c r="CS42" s="12">
        <f ca="1">SUM(CS39:CS41)</f>
        <v>463301</v>
      </c>
      <c r="CT42" s="13">
        <f ca="1">IF(CS42=0,0,IF(CQ42=0,1,CS42/CQ42))</f>
        <v>0.25662058067135524</v>
      </c>
      <c r="CW42"/>
      <c r="CX42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/>
      <c r="DM42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</row>
    <row r="44" spans="1:130" ht="15.1" customHeight="1">
      <c r="A44" s="82"/>
      <c r="B44" s="28" t="s">
        <v>6</v>
      </c>
      <c r="C44" s="18">
        <f>+CZ44</f>
        <v>76659</v>
      </c>
      <c r="D44" s="18">
        <f ca="1">OFFSET(CZ44,0,14,1,1)</f>
        <v>81566</v>
      </c>
      <c r="E44" s="18">
        <f ca="1">SUM(D44-C44)</f>
        <v>4907</v>
      </c>
      <c r="F44" s="19">
        <f ca="1">IF(E44=0,0,IF(C44=0,1,E44/C44))</f>
        <v>6.4010748900977049E-2</v>
      </c>
      <c r="G44" s="18">
        <f>SUMIF($C$6:F$6,G$5,$C44:F44)</f>
        <v>76659</v>
      </c>
      <c r="H44" s="18">
        <f ca="1">SUMIF($C$6:G$6,H$5,$C44:G44)</f>
        <v>81566</v>
      </c>
      <c r="I44" s="18">
        <f ca="1">SUM(H44-G44)</f>
        <v>4907</v>
      </c>
      <c r="J44" s="19">
        <f ca="1">IF(I44=0,0,IF(G44=0,1,I44/G44))</f>
        <v>6.4010748900977049E-2</v>
      </c>
      <c r="K44" s="18">
        <f>+DA44</f>
        <v>79630</v>
      </c>
      <c r="L44" s="18">
        <f ca="1">OFFSET(DA44,0,14,1,1)</f>
        <v>79754</v>
      </c>
      <c r="M44" s="18">
        <f ca="1">SUM(L44-K44)</f>
        <v>124</v>
      </c>
      <c r="N44" s="19">
        <f ca="1">IF(M44=0,0,IF(K44=0,1,M44/K44))</f>
        <v>1.5572020595253045E-3</v>
      </c>
      <c r="O44" s="18">
        <f>SUMIF($C$6:N$6,O$5,$C44:N44)</f>
        <v>156289</v>
      </c>
      <c r="P44" s="18">
        <f ca="1">SUMIF($C$6:O$6,P$5,$C44:O44)</f>
        <v>161320</v>
      </c>
      <c r="Q44" s="18">
        <f ca="1">SUM(P44-O44)</f>
        <v>5031</v>
      </c>
      <c r="R44" s="19">
        <f ca="1">IF(Q44=0,0,IF(O44=0,1,Q44/O44))</f>
        <v>3.2190365284824905E-2</v>
      </c>
      <c r="S44" s="18">
        <f>+DB44</f>
        <v>107423</v>
      </c>
      <c r="T44" s="18">
        <f ca="1">OFFSET(DB44,0,14,1,1)</f>
        <v>114918</v>
      </c>
      <c r="U44" s="18">
        <f ca="1">SUM(T44-S44)</f>
        <v>7495</v>
      </c>
      <c r="V44" s="19">
        <f ca="1">IF(U44=0,0,IF(S44=0,1,U44/S44))</f>
        <v>6.9770905671969696E-2</v>
      </c>
      <c r="W44" s="18">
        <f>SUMIF($C$6:V$6,W$5,$C44:V44)</f>
        <v>263712</v>
      </c>
      <c r="X44" s="18">
        <f ca="1">SUMIF($C$6:W$6,X$5,$C44:W44)</f>
        <v>276238</v>
      </c>
      <c r="Y44" s="18">
        <f ca="1">SUM(X44-W44)</f>
        <v>12526</v>
      </c>
      <c r="Z44" s="19">
        <f ca="1">IF(Y44=0,0,IF(W44=0,1,Y44/W44))</f>
        <v>4.7498786555029732E-2</v>
      </c>
      <c r="AA44" s="18">
        <f>+DC44</f>
        <v>119728</v>
      </c>
      <c r="AB44" s="18">
        <f ca="1">OFFSET(DC44,0,14,1,1)</f>
        <v>128583</v>
      </c>
      <c r="AC44" s="18">
        <f ca="1">SUM(AB44-AA44)</f>
        <v>8855</v>
      </c>
      <c r="AD44" s="19">
        <f ca="1">IF(AC44=0,0,IF(AA44=0,1,AC44/AA44))</f>
        <v>7.3959307764265667E-2</v>
      </c>
      <c r="AE44" s="18">
        <f>SUMIF($C$6:AD$6,AE$5,$C44:AD44)</f>
        <v>383440</v>
      </c>
      <c r="AF44" s="18">
        <f ca="1">SUMIF($C$6:AE$6,AF$5,$C44:AE44)</f>
        <v>404821</v>
      </c>
      <c r="AG44" s="18">
        <f ca="1">SUM(AF44-AE44)</f>
        <v>21381</v>
      </c>
      <c r="AH44" s="19">
        <f ca="1">IF(AG44=0,0,IF(AE44=0,1,AG44/AE44))</f>
        <v>5.5761005633215108E-2</v>
      </c>
      <c r="AI44" s="18">
        <f>+DD44</f>
        <v>146384</v>
      </c>
      <c r="AJ44" s="18">
        <f ca="1">OFFSET(DD44,0,14,1,1)</f>
        <v>149605</v>
      </c>
      <c r="AK44" s="18">
        <f ca="1">SUM(AJ44-AI44)</f>
        <v>3221</v>
      </c>
      <c r="AL44" s="19">
        <f ca="1">IF(AK44=0,0,IF(AI44=0,1,AK44/AI44))</f>
        <v>2.2003770903923928E-2</v>
      </c>
      <c r="AM44" s="18">
        <f>SUMIF($C$6:AL$6,AM$5,$C44:AL44)</f>
        <v>529824</v>
      </c>
      <c r="AN44" s="18">
        <f ca="1">SUMIF($C$6:AM$6,AN$5,$C44:AM44)</f>
        <v>554426</v>
      </c>
      <c r="AO44" s="18">
        <f ca="1">SUM(AN44-AM44)</f>
        <v>24602</v>
      </c>
      <c r="AP44" s="19">
        <f ca="1">IF(AO44=0,0,IF(AM44=0,1,AO44/AM44))</f>
        <v>4.6434287612490188E-2</v>
      </c>
      <c r="AQ44" s="18">
        <f>+DE44</f>
        <v>149149</v>
      </c>
      <c r="AR44" s="18">
        <f ca="1">OFFSET(DE44,0,14,1,1)</f>
        <v>159953</v>
      </c>
      <c r="AS44" s="18">
        <f ca="1">SUM(AR44-AQ44)</f>
        <v>10804</v>
      </c>
      <c r="AT44" s="19">
        <f ca="1">IF(AS44=0,0,IF(AQ44=0,1,AS44/AQ44))</f>
        <v>7.2437629484609356E-2</v>
      </c>
      <c r="AU44" s="18">
        <f>SUMIF($C$6:AT$6,AU$5,$C44:AT44)</f>
        <v>678973</v>
      </c>
      <c r="AV44" s="18">
        <f ca="1">SUMIF($C$6:AU$6,AV$5,$C44:AU44)</f>
        <v>714379</v>
      </c>
      <c r="AW44" s="18">
        <f ca="1">SUM(AV44-AU44)</f>
        <v>35406</v>
      </c>
      <c r="AX44" s="19">
        <f ca="1">IF(AW44=0,0,IF(AU44=0,1,AW44/AU44))</f>
        <v>5.2146403465233519E-2</v>
      </c>
      <c r="AY44" s="18">
        <f>+DF44</f>
        <v>227053</v>
      </c>
      <c r="AZ44" s="18">
        <f ca="1">OFFSET(DF44,0,14,1,1)</f>
        <v>242491</v>
      </c>
      <c r="BA44" s="18">
        <f ca="1">SUM(AZ44-AY44)</f>
        <v>15438</v>
      </c>
      <c r="BB44" s="19">
        <f ca="1">IF(BA44=0,0,IF(AY44=0,1,BA44/AY44))</f>
        <v>6.7992935570109186E-2</v>
      </c>
      <c r="BC44" s="18">
        <f>SUMIF($C$6:BB$6,BC$5,$C44:BB44)</f>
        <v>906026</v>
      </c>
      <c r="BD44" s="18">
        <f ca="1">SUMIF($C$6:BC$6,BD$5,$C44:BC44)</f>
        <v>956870</v>
      </c>
      <c r="BE44" s="18">
        <f ca="1">SUM(BD44-BC44)</f>
        <v>50844</v>
      </c>
      <c r="BF44" s="19">
        <f ca="1">IF(BE44=0,0,IF(BC44=0,1,BE44/BC44))</f>
        <v>5.6117594859308673E-2</v>
      </c>
      <c r="BG44" s="18">
        <f>+DG44</f>
        <v>235012</v>
      </c>
      <c r="BH44" s="18">
        <f ca="1">OFFSET(DG44,0,14,1,1)</f>
        <v>240626</v>
      </c>
      <c r="BI44" s="18">
        <f ca="1">SUM(BH44-BG44)</f>
        <v>5614</v>
      </c>
      <c r="BJ44" s="19">
        <f ca="1">IF(BI44=0,0,IF(BG44=0,1,BI44/BG44))</f>
        <v>2.3888141882116659E-2</v>
      </c>
      <c r="BK44" s="18">
        <f>SUMIF($C$6:BJ$6,BK$5,$C44:BJ44)</f>
        <v>1141038</v>
      </c>
      <c r="BL44" s="18">
        <f ca="1">SUMIF($C$6:BK$6,BL$5,$C44:BK44)</f>
        <v>1197496</v>
      </c>
      <c r="BM44" s="18">
        <f ca="1">SUM(BL44-BK44)</f>
        <v>56458</v>
      </c>
      <c r="BN44" s="19">
        <f ca="1">IF(BM44=0,0,IF(BK44=0,1,BM44/BK44))</f>
        <v>4.947950900846422E-2</v>
      </c>
      <c r="BO44" s="18">
        <f>+DH44</f>
        <v>155451</v>
      </c>
      <c r="BP44" s="18">
        <f ca="1">OFFSET(DH44,0,14,1,1)</f>
        <v>160103</v>
      </c>
      <c r="BQ44" s="18">
        <f ca="1">SUM(BP44-BO44)</f>
        <v>4652</v>
      </c>
      <c r="BR44" s="19">
        <f ca="1">IF(BQ44=0,0,IF(BO44=0,1,BQ44/BO44))</f>
        <v>2.9925828717730991E-2</v>
      </c>
      <c r="BS44" s="18">
        <f>SUMIF($C$6:BR$6,BS$5,$C44:BR44)</f>
        <v>1296489</v>
      </c>
      <c r="BT44" s="18">
        <f ca="1">SUMIF($C$6:BS$6,BT$5,$C44:BS44)</f>
        <v>1357599</v>
      </c>
      <c r="BU44" s="18">
        <f ca="1">SUM(BT44-BS44)</f>
        <v>61110</v>
      </c>
      <c r="BV44" s="19">
        <f ca="1">IF(BU44=0,0,IF(BS44=0,1,BU44/BS44))</f>
        <v>4.7134993046605102E-2</v>
      </c>
      <c r="BW44" s="18">
        <f>+DI44</f>
        <v>133473</v>
      </c>
      <c r="BX44" s="18">
        <f ca="1">OFFSET(DI44,0,14,1,1)</f>
        <v>139504</v>
      </c>
      <c r="BY44" s="18">
        <f ca="1">SUM(BX44-BW44)</f>
        <v>6031</v>
      </c>
      <c r="BZ44" s="19">
        <f ca="1">IF(BY44=0,0,IF(BW44=0,1,BY44/BW44))</f>
        <v>4.5185168535958581E-2</v>
      </c>
      <c r="CA44" s="18">
        <f>SUMIF($C$6:BZ$6,CA$5,$C44:BZ44)</f>
        <v>1429962</v>
      </c>
      <c r="CB44" s="18">
        <f ca="1">SUMIF($C$6:CA$6,CB$5,$C44:CA44)</f>
        <v>1497103</v>
      </c>
      <c r="CC44" s="18">
        <f ca="1">SUM(CB44-CA44)</f>
        <v>67141</v>
      </c>
      <c r="CD44" s="19">
        <f ca="1">IF(CC44=0,0,IF(CA44=0,1,CC44/CA44))</f>
        <v>4.6952995953738634E-2</v>
      </c>
      <c r="CE44" s="18">
        <f>+DJ44</f>
        <v>114609</v>
      </c>
      <c r="CF44" s="18">
        <f ca="1">OFFSET(DJ44,0,14,1,1)</f>
        <v>120795</v>
      </c>
      <c r="CG44" s="18">
        <f ca="1">SUM(CF44-CE44)</f>
        <v>6186</v>
      </c>
      <c r="CH44" s="19">
        <f ca="1">IF(CG44=0,0,IF(CE44=0,1,CG44/CE44))</f>
        <v>5.3974818731513233E-2</v>
      </c>
      <c r="CI44" s="18">
        <f>SUMIF($C$6:CH$6,CI$5,$C44:CH44)</f>
        <v>1544571</v>
      </c>
      <c r="CJ44" s="18">
        <f ca="1">SUMIF($C$6:CI$6,CJ$5,$C44:CI44)</f>
        <v>1617898</v>
      </c>
      <c r="CK44" s="18">
        <f ca="1">SUM(CJ44-CI44)</f>
        <v>73327</v>
      </c>
      <c r="CL44" s="19">
        <f ca="1">IF(CK44=0,0,IF(CI44=0,1,CK44/CI44))</f>
        <v>4.7474023531453073E-2</v>
      </c>
      <c r="CM44" s="18">
        <f>+DK44</f>
        <v>95940</v>
      </c>
      <c r="CN44" s="18">
        <f ca="1">OFFSET(DK44,0,14,1,1)</f>
        <v>100040</v>
      </c>
      <c r="CO44" s="18">
        <f ca="1">SUM(CN44-CM44)</f>
        <v>4100</v>
      </c>
      <c r="CP44" s="19">
        <f ca="1">IF(CO44=0,0,IF(CM44=0,1,CO44/CM44))</f>
        <v>4.2735042735042736E-2</v>
      </c>
      <c r="CQ44" s="18">
        <f>SUMIF($C$6:CP$6,CQ$5,$C44:CP44)</f>
        <v>1640511</v>
      </c>
      <c r="CR44" s="18">
        <f ca="1">SUMIF($C$6:CQ$6,CR$5,$C44:CQ44)</f>
        <v>1717938</v>
      </c>
      <c r="CS44" s="18">
        <f ca="1">SUM(CR44-CQ44)</f>
        <v>77427</v>
      </c>
      <c r="CT44" s="19">
        <f ca="1">IF(CS44=0,0,IF(CQ44=0,1,CS44/CQ44))</f>
        <v>4.719687950888473E-2</v>
      </c>
      <c r="CW44" t="s">
        <v>17</v>
      </c>
      <c r="CX44" t="s">
        <v>6</v>
      </c>
      <c r="CZ44" s="70">
        <f>SUMIF(TIBA!$A$93:$A$98,'2009-2010'!CZ$7,TIBA!D$93:D$98)</f>
        <v>76659</v>
      </c>
      <c r="DA44" s="70">
        <f>SUMIF(TIBA!$A$93:$A$98,'2009-2010'!DA$7,TIBA!E$93:E$98)</f>
        <v>79630</v>
      </c>
      <c r="DB44" s="70">
        <f>SUMIF(TIBA!$A$93:$A$98,'2009-2010'!DB$7,TIBA!F$93:F$98)</f>
        <v>107423</v>
      </c>
      <c r="DC44" s="70">
        <f>SUMIF(TIBA!$A$93:$A$98,'2009-2010'!DC$7,TIBA!G$93:G$98)</f>
        <v>119728</v>
      </c>
      <c r="DD44" s="70">
        <f>SUMIF(TIBA!$A$93:$A$98,'2009-2010'!DD$7,TIBA!H$93:H$98)</f>
        <v>146384</v>
      </c>
      <c r="DE44" s="70">
        <f>SUMIF(TIBA!$A$93:$A$98,'2009-2010'!DE$7,TIBA!I$93:I$98)</f>
        <v>149149</v>
      </c>
      <c r="DF44" s="70">
        <f>SUMIF(TIBA!$A$93:$A$98,'2009-2010'!DF$7,TIBA!J$93:J$98)</f>
        <v>227053</v>
      </c>
      <c r="DG44" s="70">
        <f>SUMIF(TIBA!$A$93:$A$98,'2009-2010'!DG$7,TIBA!K$93:K$98)</f>
        <v>235012</v>
      </c>
      <c r="DH44" s="70">
        <f>SUMIF(TIBA!$A$93:$A$98,'2009-2010'!DH$7,TIBA!L$93:L$98)</f>
        <v>155451</v>
      </c>
      <c r="DI44" s="70">
        <f>SUMIF(TIBA!$A$93:$A$98,'2009-2010'!DI$7,TIBA!M$93:M$98)</f>
        <v>133473</v>
      </c>
      <c r="DJ44" s="70">
        <f>SUMIF(TIBA!$A$93:$A$98,'2009-2010'!DJ$7,TIBA!N$93:N$98)</f>
        <v>114609</v>
      </c>
      <c r="DK44" s="70">
        <f>SUMIF(TIBA!$A$93:$A$98,'2009-2010'!DK$7,TIBA!O$93:O$98)</f>
        <v>95940</v>
      </c>
      <c r="DN44" s="70">
        <f>SUMIF(TIBA!$A$93:$A$98,'2009-2010'!DN$7,TIBA!D$93:D$98)</f>
        <v>81566</v>
      </c>
      <c r="DO44" s="70">
        <f>SUMIF(TIBA!$A$93:$A$98,'2009-2010'!DO$7,TIBA!E$93:E$98)</f>
        <v>79754</v>
      </c>
      <c r="DP44" s="70">
        <f>SUMIF(TIBA!$A$93:$A$98,'2009-2010'!DP$7,TIBA!F$93:F$98)</f>
        <v>114918</v>
      </c>
      <c r="DQ44" s="70">
        <f>SUMIF(TIBA!$A$93:$A$98,'2009-2010'!DQ$7,TIBA!G$93:G$98)</f>
        <v>128583</v>
      </c>
      <c r="DR44" s="70">
        <f>SUMIF(TIBA!$A$93:$A$98,'2009-2010'!DR$7,TIBA!H$93:H$98)</f>
        <v>149605</v>
      </c>
      <c r="DS44" s="70">
        <f>SUMIF(TIBA!$A$93:$A$98,'2009-2010'!DS$7,TIBA!I$93:I$98)</f>
        <v>159953</v>
      </c>
      <c r="DT44" s="70">
        <f>SUMIF(TIBA!$A$93:$A$98,'2009-2010'!DT$7,TIBA!J$93:J$98)</f>
        <v>242491</v>
      </c>
      <c r="DU44" s="70">
        <f>SUMIF(TIBA!$A$93:$A$98,'2009-2010'!DU$7,TIBA!K$93:K$98)</f>
        <v>240626</v>
      </c>
      <c r="DV44" s="70">
        <f>SUMIF(TIBA!$A$93:$A$98,'2009-2010'!DV$7,TIBA!L$93:L$98)</f>
        <v>160103</v>
      </c>
      <c r="DW44" s="70">
        <f>SUMIF(TIBA!$A$93:$A$98,'2009-2010'!DW$7,TIBA!M$93:M$98)</f>
        <v>139504</v>
      </c>
      <c r="DX44" s="70">
        <f>SUMIF(TIBA!$A$93:$A$98,'2009-2010'!DX$7,TIBA!N$93:N$98)</f>
        <v>120795</v>
      </c>
      <c r="DY44" s="70">
        <f>SUMIF(TIBA!$A$93:$A$98,'2009-2010'!DY$7,TIBA!O$93:O$98)</f>
        <v>100040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27121</v>
      </c>
      <c r="D45" s="18">
        <f ca="1">OFFSET(CZ45,0,14,1,1)</f>
        <v>27974</v>
      </c>
      <c r="E45" s="18">
        <f ca="1">SUM(D45-C45)</f>
        <v>853</v>
      </c>
      <c r="F45" s="19">
        <f ca="1">IF(E45=0,0,IF(C45=0,1,E45/C45))</f>
        <v>3.1451642638545774E-2</v>
      </c>
      <c r="G45" s="18">
        <f>SUMIF($C$6:F$6,G$5,$C45:F45)</f>
        <v>27121</v>
      </c>
      <c r="H45" s="18">
        <f ca="1">SUMIF($C$6:G$6,H$5,$C45:G45)</f>
        <v>27974</v>
      </c>
      <c r="I45" s="18">
        <f ca="1">SUM(H45-G45)</f>
        <v>853</v>
      </c>
      <c r="J45" s="19">
        <f ca="1">IF(I45=0,0,IF(G45=0,1,I45/G45))</f>
        <v>3.1451642638545774E-2</v>
      </c>
      <c r="K45" s="18">
        <f>+DA45</f>
        <v>26132</v>
      </c>
      <c r="L45" s="18">
        <f ca="1">OFFSET(DA45,0,14,1,1)</f>
        <v>27480</v>
      </c>
      <c r="M45" s="18">
        <f ca="1">SUM(L45-K45)</f>
        <v>1348</v>
      </c>
      <c r="N45" s="19">
        <f ca="1">IF(M45=0,0,IF(K45=0,1,M45/K45))</f>
        <v>5.1584264503290983E-2</v>
      </c>
      <c r="O45" s="18">
        <f>SUMIF($C$6:N$6,O$5,$C45:N45)</f>
        <v>53253</v>
      </c>
      <c r="P45" s="18">
        <f ca="1">SUMIF($C$6:O$6,P$5,$C45:O45)</f>
        <v>55454</v>
      </c>
      <c r="Q45" s="18">
        <f ca="1">SUM(P45-O45)</f>
        <v>2201</v>
      </c>
      <c r="R45" s="19">
        <f ca="1">IF(Q45=0,0,IF(O45=0,1,Q45/O45))</f>
        <v>4.1331004826019188E-2</v>
      </c>
      <c r="S45" s="18">
        <f>+DB45</f>
        <v>29305</v>
      </c>
      <c r="T45" s="18">
        <f ca="1">OFFSET(DB45,0,14,1,1)</f>
        <v>32962</v>
      </c>
      <c r="U45" s="18">
        <f ca="1">SUM(T45-S45)</f>
        <v>3657</v>
      </c>
      <c r="V45" s="19">
        <f ca="1">IF(U45=0,0,IF(S45=0,1,U45/S45))</f>
        <v>0.12479099129841324</v>
      </c>
      <c r="W45" s="18">
        <f>SUMIF($C$6:V$6,W$5,$C45:V45)</f>
        <v>82558</v>
      </c>
      <c r="X45" s="18">
        <f ca="1">SUMIF($C$6:W$6,X$5,$C45:W45)</f>
        <v>88416</v>
      </c>
      <c r="Y45" s="18">
        <f ca="1">SUM(X45-W45)</f>
        <v>5858</v>
      </c>
      <c r="Z45" s="19">
        <f ca="1">IF(Y45=0,0,IF(W45=0,1,Y45/W45))</f>
        <v>7.0956176263959878E-2</v>
      </c>
      <c r="AA45" s="18">
        <f>+DC45</f>
        <v>29068</v>
      </c>
      <c r="AB45" s="18">
        <f ca="1">OFFSET(DC45,0,14,1,1)</f>
        <v>31787</v>
      </c>
      <c r="AC45" s="18">
        <f ca="1">SUM(AB45-AA45)</f>
        <v>2719</v>
      </c>
      <c r="AD45" s="19">
        <f ca="1">IF(AC45=0,0,IF(AA45=0,1,AC45/AA45))</f>
        <v>9.3539287188661072E-2</v>
      </c>
      <c r="AE45" s="18">
        <f>SUMIF($C$6:AD$6,AE$5,$C45:AD45)</f>
        <v>111626</v>
      </c>
      <c r="AF45" s="18">
        <f ca="1">SUMIF($C$6:AE$6,AF$5,$C45:AE45)</f>
        <v>120203</v>
      </c>
      <c r="AG45" s="18">
        <f ca="1">SUM(AF45-AE45)</f>
        <v>8577</v>
      </c>
      <c r="AH45" s="19">
        <f ca="1">IF(AG45=0,0,IF(AE45=0,1,AG45/AE45))</f>
        <v>7.6836937631017857E-2</v>
      </c>
      <c r="AI45" s="18">
        <f>+DD45</f>
        <v>29025</v>
      </c>
      <c r="AJ45" s="18">
        <f ca="1">OFFSET(DD45,0,14,1,1)</f>
        <v>31413</v>
      </c>
      <c r="AK45" s="18">
        <f ca="1">SUM(AJ45-AI45)</f>
        <v>2388</v>
      </c>
      <c r="AL45" s="19">
        <f ca="1">IF(AK45=0,0,IF(AI45=0,1,AK45/AI45))</f>
        <v>8.2273901808785535E-2</v>
      </c>
      <c r="AM45" s="18">
        <f>SUMIF($C$6:AL$6,AM$5,$C45:AL45)</f>
        <v>140651</v>
      </c>
      <c r="AN45" s="18">
        <f ca="1">SUMIF($C$6:AM$6,AN$5,$C45:AM45)</f>
        <v>151616</v>
      </c>
      <c r="AO45" s="18">
        <f ca="1">SUM(AN45-AM45)</f>
        <v>10965</v>
      </c>
      <c r="AP45" s="19">
        <f ca="1">IF(AO45=0,0,IF(AM45=0,1,AO45/AM45))</f>
        <v>7.7958919595310372E-2</v>
      </c>
      <c r="AQ45" s="18">
        <f>+DE45</f>
        <v>30466</v>
      </c>
      <c r="AR45" s="18">
        <f ca="1">OFFSET(DE45,0,14,1,1)</f>
        <v>33059</v>
      </c>
      <c r="AS45" s="18">
        <f ca="1">SUM(AR45-AQ45)</f>
        <v>2593</v>
      </c>
      <c r="AT45" s="19">
        <f ca="1">IF(AS45=0,0,IF(AQ45=0,1,AS45/AQ45))</f>
        <v>8.5111271581435041E-2</v>
      </c>
      <c r="AU45" s="18">
        <f>SUMIF($C$6:AT$6,AU$5,$C45:AT45)</f>
        <v>171117</v>
      </c>
      <c r="AV45" s="18">
        <f ca="1">SUMIF($C$6:AU$6,AV$5,$C45:AU45)</f>
        <v>184675</v>
      </c>
      <c r="AW45" s="18">
        <f ca="1">SUM(AV45-AU45)</f>
        <v>13558</v>
      </c>
      <c r="AX45" s="19">
        <f ca="1">IF(AW45=0,0,IF(AU45=0,1,AW45/AU45))</f>
        <v>7.9232338107844344E-2</v>
      </c>
      <c r="AY45" s="18">
        <f>+DF45</f>
        <v>29630</v>
      </c>
      <c r="AZ45" s="18">
        <f ca="1">OFFSET(DF45,0,14,1,1)</f>
        <v>28807</v>
      </c>
      <c r="BA45" s="18">
        <f ca="1">SUM(AZ45-AY45)</f>
        <v>-823</v>
      </c>
      <c r="BB45" s="19">
        <f ca="1">IF(BA45=0,0,IF(AY45=0,1,BA45/AY45))</f>
        <v>-2.7775902801214985E-2</v>
      </c>
      <c r="BC45" s="18">
        <f>SUMIF($C$6:BB$6,BC$5,$C45:BB45)</f>
        <v>200747</v>
      </c>
      <c r="BD45" s="18">
        <f ca="1">SUMIF($C$6:BC$6,BD$5,$C45:BC45)</f>
        <v>213482</v>
      </c>
      <c r="BE45" s="18">
        <f ca="1">SUM(BD45-BC45)</f>
        <v>12735</v>
      </c>
      <c r="BF45" s="19">
        <f ca="1">IF(BE45=0,0,IF(BC45=0,1,BE45/BC45))</f>
        <v>6.3438058850194518E-2</v>
      </c>
      <c r="BG45" s="18">
        <f>+DG45</f>
        <v>29291</v>
      </c>
      <c r="BH45" s="18">
        <f ca="1">OFFSET(DG45,0,14,1,1)</f>
        <v>30062</v>
      </c>
      <c r="BI45" s="18">
        <f ca="1">SUM(BH45-BG45)</f>
        <v>771</v>
      </c>
      <c r="BJ45" s="19">
        <f ca="1">IF(BI45=0,0,IF(BG45=0,1,BI45/BG45))</f>
        <v>2.6322078454132668E-2</v>
      </c>
      <c r="BK45" s="18">
        <f>SUMIF($C$6:BJ$6,BK$5,$C45:BJ45)</f>
        <v>230038</v>
      </c>
      <c r="BL45" s="18">
        <f ca="1">SUMIF($C$6:BK$6,BL$5,$C45:BK45)</f>
        <v>243544</v>
      </c>
      <c r="BM45" s="18">
        <f ca="1">SUM(BL45-BK45)</f>
        <v>13506</v>
      </c>
      <c r="BN45" s="19">
        <f ca="1">IF(BM45=0,0,IF(BK45=0,1,BM45/BK45))</f>
        <v>5.871203888053278E-2</v>
      </c>
      <c r="BO45" s="18">
        <f>+DH45</f>
        <v>30695</v>
      </c>
      <c r="BP45" s="18">
        <f ca="1">OFFSET(DH45,0,14,1,1)</f>
        <v>30933</v>
      </c>
      <c r="BQ45" s="18">
        <f ca="1">SUM(BP45-BO45)</f>
        <v>238</v>
      </c>
      <c r="BR45" s="19">
        <f ca="1">IF(BQ45=0,0,IF(BO45=0,1,BQ45/BO45))</f>
        <v>7.7537058152793619E-3</v>
      </c>
      <c r="BS45" s="18">
        <f>SUMIF($C$6:BR$6,BS$5,$C45:BR45)</f>
        <v>260733</v>
      </c>
      <c r="BT45" s="18">
        <f ca="1">SUMIF($C$6:BS$6,BT$5,$C45:BS45)</f>
        <v>274477</v>
      </c>
      <c r="BU45" s="18">
        <f ca="1">SUM(BT45-BS45)</f>
        <v>13744</v>
      </c>
      <c r="BV45" s="19">
        <f ca="1">IF(BU45=0,0,IF(BS45=0,1,BU45/BS45))</f>
        <v>5.2712928551430005E-2</v>
      </c>
      <c r="BW45" s="18">
        <f>+DI45</f>
        <v>31926</v>
      </c>
      <c r="BX45" s="18">
        <f ca="1">OFFSET(DI45,0,14,1,1)</f>
        <v>30045</v>
      </c>
      <c r="BY45" s="18">
        <f ca="1">SUM(BX45-BW45)</f>
        <v>-1881</v>
      </c>
      <c r="BZ45" s="19">
        <f ca="1">IF(BY45=0,0,IF(BW45=0,1,BY45/BW45))</f>
        <v>-5.8917496711144525E-2</v>
      </c>
      <c r="CA45" s="18">
        <f>SUMIF($C$6:BZ$6,CA$5,$C45:BZ45)</f>
        <v>292659</v>
      </c>
      <c r="CB45" s="18">
        <f ca="1">SUMIF($C$6:CA$6,CB$5,$C45:CA45)</f>
        <v>304522</v>
      </c>
      <c r="CC45" s="18">
        <f ca="1">SUM(CB45-CA45)</f>
        <v>11863</v>
      </c>
      <c r="CD45" s="19">
        <f ca="1">IF(CC45=0,0,IF(CA45=0,1,CC45/CA45))</f>
        <v>4.0535230421753644E-2</v>
      </c>
      <c r="CE45" s="18">
        <f>+DJ45</f>
        <v>29733</v>
      </c>
      <c r="CF45" s="18">
        <f ca="1">OFFSET(DJ45,0,14,1,1)</f>
        <v>29077</v>
      </c>
      <c r="CG45" s="18">
        <f ca="1">SUM(CF45-CE45)</f>
        <v>-656</v>
      </c>
      <c r="CH45" s="19">
        <f ca="1">IF(CG45=0,0,IF(CE45=0,1,CG45/CE45))</f>
        <v>-2.2063027612417178E-2</v>
      </c>
      <c r="CI45" s="18">
        <f>SUMIF($C$6:CH$6,CI$5,$C45:CH45)</f>
        <v>322392</v>
      </c>
      <c r="CJ45" s="18">
        <f ca="1">SUMIF($C$6:CI$6,CJ$5,$C45:CI45)</f>
        <v>333599</v>
      </c>
      <c r="CK45" s="18">
        <f ca="1">SUM(CJ45-CI45)</f>
        <v>11207</v>
      </c>
      <c r="CL45" s="19">
        <f ca="1">IF(CK45=0,0,IF(CI45=0,1,CK45/CI45))</f>
        <v>3.4762028834462395E-2</v>
      </c>
      <c r="CM45" s="18">
        <f>+DK45</f>
        <v>26371</v>
      </c>
      <c r="CN45" s="18">
        <f ca="1">OFFSET(DK45,0,14,1,1)</f>
        <v>26335</v>
      </c>
      <c r="CO45" s="18">
        <f ca="1">SUM(CN45-CM45)</f>
        <v>-36</v>
      </c>
      <c r="CP45" s="19">
        <f ca="1">IF(CO45=0,0,IF(CM45=0,1,CO45/CM45))</f>
        <v>-1.3651359447878352E-3</v>
      </c>
      <c r="CQ45" s="18">
        <f>SUMIF($C$6:CP$6,CQ$5,$C45:CP45)</f>
        <v>348763</v>
      </c>
      <c r="CR45" s="18">
        <f ca="1">SUMIF($C$6:CQ$6,CR$5,$C45:CQ45)</f>
        <v>359934</v>
      </c>
      <c r="CS45" s="18">
        <f ca="1">SUM(CR45-CQ45)</f>
        <v>11171</v>
      </c>
      <c r="CT45" s="19">
        <f ca="1">IF(CS45=0,0,IF(CQ45=0,1,CS45/CQ45))</f>
        <v>3.20303472558729E-2</v>
      </c>
      <c r="CW45" t="s">
        <v>17</v>
      </c>
      <c r="CX45" t="s">
        <v>7</v>
      </c>
      <c r="CY45" s="7"/>
      <c r="CZ45" s="70">
        <f>SUMIF(TIBA!$A$111:$A$116,'2009-2010'!CZ$7,TIBA!D$111:D$116)</f>
        <v>27121</v>
      </c>
      <c r="DA45" s="70">
        <f>SUMIF(TIBA!$A$111:$A$116,'2009-2010'!DA$7,TIBA!E$111:E$116)</f>
        <v>26132</v>
      </c>
      <c r="DB45" s="70">
        <f>SUMIF(TIBA!$A$111:$A$116,'2009-2010'!DB$7,TIBA!F$111:F$116)</f>
        <v>29305</v>
      </c>
      <c r="DC45" s="70">
        <f>SUMIF(TIBA!$A$111:$A$116,'2009-2010'!DC$7,TIBA!G$111:G$116)</f>
        <v>29068</v>
      </c>
      <c r="DD45" s="70">
        <f>SUMIF(TIBA!$A$111:$A$116,'2009-2010'!DD$7,TIBA!H$111:H$116)</f>
        <v>29025</v>
      </c>
      <c r="DE45" s="70">
        <f>SUMIF(TIBA!$A$111:$A$116,'2009-2010'!DE$7,TIBA!I$111:I$116)</f>
        <v>30466</v>
      </c>
      <c r="DF45" s="70">
        <f>SUMIF(TIBA!$A$111:$A$116,'2009-2010'!DF$7,TIBA!J$111:J$116)</f>
        <v>29630</v>
      </c>
      <c r="DG45" s="70">
        <f>SUMIF(TIBA!$A$111:$A$116,'2009-2010'!DG$7,TIBA!K$111:K$116)</f>
        <v>29291</v>
      </c>
      <c r="DH45" s="70">
        <f>SUMIF(TIBA!$A$111:$A$116,'2009-2010'!DH$7,TIBA!L$111:L$116)</f>
        <v>30695</v>
      </c>
      <c r="DI45" s="70">
        <f>SUMIF(TIBA!$A$111:$A$116,'2009-2010'!DI$7,TIBA!M$111:M$116)</f>
        <v>31926</v>
      </c>
      <c r="DJ45" s="70">
        <f>SUMIF(TIBA!$A$111:$A$116,'2009-2010'!DJ$7,TIBA!N$111:N$116)</f>
        <v>29733</v>
      </c>
      <c r="DK45" s="70">
        <f>SUMIF(TIBA!$A$111:$A$116,'2009-2010'!DK$7,TIBA!O$111:O$116)</f>
        <v>26371</v>
      </c>
      <c r="DN45" s="70">
        <f>SUMIF(TIBA!$A$111:$A$116,'2009-2010'!DN$7,TIBA!D$111:D$116)</f>
        <v>27974</v>
      </c>
      <c r="DO45" s="70">
        <f>SUMIF(TIBA!$A$111:$A$116,'2009-2010'!DO$7,TIBA!E$111:E$116)</f>
        <v>27480</v>
      </c>
      <c r="DP45" s="70">
        <f>SUMIF(TIBA!$A$111:$A$116,'2009-2010'!DP$7,TIBA!F$111:F$116)</f>
        <v>32962</v>
      </c>
      <c r="DQ45" s="70">
        <f>SUMIF(TIBA!$A$111:$A$116,'2009-2010'!DQ$7,TIBA!G$111:G$116)</f>
        <v>31787</v>
      </c>
      <c r="DR45" s="70">
        <f>SUMIF(TIBA!$A$111:$A$116,'2009-2010'!DR$7,TIBA!H$111:H$116)</f>
        <v>31413</v>
      </c>
      <c r="DS45" s="70">
        <f>SUMIF(TIBA!$A$111:$A$116,'2009-2010'!DS$7,TIBA!I$111:I$116)</f>
        <v>33059</v>
      </c>
      <c r="DT45" s="70">
        <f>SUMIF(TIBA!$A$111:$A$116,'2009-2010'!DT$7,TIBA!J$111:J$116)</f>
        <v>28807</v>
      </c>
      <c r="DU45" s="70">
        <f>SUMIF(TIBA!$A$111:$A$116,'2009-2010'!DU$7,TIBA!K$111:K$116)</f>
        <v>30062</v>
      </c>
      <c r="DV45" s="70">
        <f>SUMIF(TIBA!$A$111:$A$116,'2009-2010'!DV$7,TIBA!L$111:L$116)</f>
        <v>30933</v>
      </c>
      <c r="DW45" s="70">
        <f>SUMIF(TIBA!$A$111:$A$116,'2009-2010'!DW$7,TIBA!M$111:M$116)</f>
        <v>30045</v>
      </c>
      <c r="DX45" s="70">
        <f>SUMIF(TIBA!$A$111:$A$116,'2009-2010'!DX$7,TIBA!N$111:N$116)</f>
        <v>29077</v>
      </c>
      <c r="DY45" s="70">
        <f>SUMIF(TIBA!$A$111:$A$116,'2009-2010'!DY$7,TIBA!O$111:O$116)</f>
        <v>26335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0">
        <f>SUMIF(TIBA!$A$129:$A$134,'2009-2010'!CZ$7,TIBA!D$129:D$134)</f>
        <v>0</v>
      </c>
      <c r="DA46" s="70">
        <f>SUMIF(TIBA!$A$129:$A$134,'2009-2010'!DA$7,TIBA!E$129:E$134)</f>
        <v>0</v>
      </c>
      <c r="DB46" s="70">
        <f>SUMIF(TIBA!$A$129:$A$134,'2009-2010'!DB$7,TIBA!F$129:F$134)</f>
        <v>0</v>
      </c>
      <c r="DC46" s="70">
        <f>SUMIF(TIBA!$A$129:$A$134,'2009-2010'!DC$7,TIBA!G$129:G$134)</f>
        <v>0</v>
      </c>
      <c r="DD46" s="70">
        <f>SUMIF(TIBA!$A$129:$A$134,'2009-2010'!DD$7,TIBA!H$129:H$134)</f>
        <v>0</v>
      </c>
      <c r="DE46" s="70">
        <f>SUMIF(TIBA!$A$129:$A$134,'2009-2010'!DE$7,TIBA!I$129:I$134)</f>
        <v>0</v>
      </c>
      <c r="DF46" s="70">
        <f>SUMIF(TIBA!$A$129:$A$134,'2009-2010'!DF$7,TIBA!J$129:J$134)</f>
        <v>0</v>
      </c>
      <c r="DG46" s="70">
        <f>SUMIF(TIBA!$A$129:$A$134,'2009-2010'!DG$7,TIBA!K$129:K$134)</f>
        <v>0</v>
      </c>
      <c r="DH46" s="70">
        <f>SUMIF(TIBA!$A$129:$A$134,'2009-2010'!DH$7,TIBA!L$129:L$134)</f>
        <v>0</v>
      </c>
      <c r="DI46" s="70">
        <f>SUMIF(TIBA!$A$129:$A$134,'2009-2010'!DI$7,TIBA!M$129:M$134)</f>
        <v>0</v>
      </c>
      <c r="DJ46" s="70">
        <f>SUMIF(TIBA!$A$129:$A$134,'2009-2010'!DJ$7,TIBA!N$129:N$134)</f>
        <v>0</v>
      </c>
      <c r="DK46" s="70">
        <f>SUMIF(TIBA!$A$129:$A$134,'2009-2010'!DK$7,TIBA!O$129:O$134)</f>
        <v>0</v>
      </c>
      <c r="DN46" s="70">
        <f>SUMIF(TIBA!$A$129:$A$134,'2009-2010'!DN$7,TIBA!D$129:D$134)</f>
        <v>0</v>
      </c>
      <c r="DO46" s="70">
        <f>SUMIF(TIBA!$A$129:$A$134,'2009-2010'!DO$7,TIBA!E$129:E$134)</f>
        <v>0</v>
      </c>
      <c r="DP46" s="70">
        <f>SUMIF(TIBA!$A$129:$A$134,'2009-2010'!DP$7,TIBA!F$129:F$134)</f>
        <v>0</v>
      </c>
      <c r="DQ46" s="70">
        <f>SUMIF(TIBA!$A$129:$A$134,'2009-2010'!DQ$7,TIBA!G$129:G$134)</f>
        <v>0</v>
      </c>
      <c r="DR46" s="70">
        <f>SUMIF(TIBA!$A$129:$A$134,'2009-2010'!DR$7,TIBA!H$129:H$134)</f>
        <v>0</v>
      </c>
      <c r="DS46" s="70">
        <f>SUMIF(TIBA!$A$129:$A$134,'2009-2010'!DS$7,TIBA!I$129:I$134)</f>
        <v>0</v>
      </c>
      <c r="DT46" s="70">
        <f>SUMIF(TIBA!$A$129:$A$134,'2009-2010'!DT$7,TIBA!J$129:J$134)</f>
        <v>0</v>
      </c>
      <c r="DU46" s="70">
        <f>SUMIF(TIBA!$A$129:$A$134,'2009-2010'!DU$7,TIBA!K$129:K$134)</f>
        <v>0</v>
      </c>
      <c r="DV46" s="70">
        <f>SUMIF(TIBA!$A$129:$A$134,'2009-2010'!DV$7,TIBA!L$129:L$134)</f>
        <v>0</v>
      </c>
      <c r="DW46" s="70">
        <f>SUMIF(TIBA!$A$129:$A$134,'2009-2010'!DW$7,TIBA!M$129:M$134)</f>
        <v>0</v>
      </c>
      <c r="DX46" s="70">
        <f>SUMIF(TIBA!$A$129:$A$134,'2009-2010'!DX$7,TIBA!N$129:N$134)</f>
        <v>0</v>
      </c>
      <c r="DY46" s="70">
        <f>SUMIF(TIBA!$A$129:$A$134,'2009-2010'!DY$7,TIBA!O$129:O$134)</f>
        <v>0</v>
      </c>
    </row>
    <row r="47" spans="1:130" s="7" customFormat="1">
      <c r="A47" s="75"/>
      <c r="B47" s="24" t="s">
        <v>9</v>
      </c>
      <c r="C47" s="12">
        <f>+SUM(C44:C46)</f>
        <v>103780</v>
      </c>
      <c r="D47" s="12">
        <f ca="1">+SUM(D44:D46)</f>
        <v>109540</v>
      </c>
      <c r="E47" s="12">
        <f ca="1">SUM(E44:E46)</f>
        <v>5760</v>
      </c>
      <c r="F47" s="13">
        <f ca="1">IF(E47=0,0,IF(C47=0,1,E47/C47))</f>
        <v>5.5502023511273847E-2</v>
      </c>
      <c r="G47" s="12">
        <f>SUM(G44:G46)</f>
        <v>103780</v>
      </c>
      <c r="H47" s="12">
        <f ca="1">SUM(H44:H46)</f>
        <v>109540</v>
      </c>
      <c r="I47" s="12">
        <f ca="1">SUM(I44:I46)</f>
        <v>5760</v>
      </c>
      <c r="J47" s="13">
        <f ca="1">IF(I47=0,0,IF(G47=0,1,I47/G47))</f>
        <v>5.5502023511273847E-2</v>
      </c>
      <c r="K47" s="12">
        <f>+SUM(K44:K46)</f>
        <v>105762</v>
      </c>
      <c r="L47" s="12">
        <f ca="1">+SUM(L44:L46)</f>
        <v>107234</v>
      </c>
      <c r="M47" s="12">
        <f ca="1">SUM(M44:M46)</f>
        <v>1472</v>
      </c>
      <c r="N47" s="13">
        <f ca="1">IF(M47=0,0,IF(K47=0,1,M47/K47))</f>
        <v>1.3918042397080237E-2</v>
      </c>
      <c r="O47" s="12">
        <f>SUM(O44:O46)</f>
        <v>209542</v>
      </c>
      <c r="P47" s="12">
        <f ca="1">SUM(P44:P46)</f>
        <v>216774</v>
      </c>
      <c r="Q47" s="12">
        <f ca="1">SUM(Q44:Q46)</f>
        <v>7232</v>
      </c>
      <c r="R47" s="13">
        <f ca="1">IF(Q47=0,0,IF(O47=0,1,Q47/O47))</f>
        <v>3.4513367248570695E-2</v>
      </c>
      <c r="S47" s="12">
        <f>+SUM(S44:S46)</f>
        <v>136728</v>
      </c>
      <c r="T47" s="12">
        <f ca="1">+SUM(T44:T46)</f>
        <v>147880</v>
      </c>
      <c r="U47" s="12">
        <f ca="1">SUM(U44:U46)</f>
        <v>11152</v>
      </c>
      <c r="V47" s="13">
        <f ca="1">IF(U47=0,0,IF(S47=0,1,U47/S47))</f>
        <v>8.1563395939383304E-2</v>
      </c>
      <c r="W47" s="12">
        <f>SUM(W44:W46)</f>
        <v>346270</v>
      </c>
      <c r="X47" s="12">
        <f ca="1">SUM(X44:X46)</f>
        <v>364654</v>
      </c>
      <c r="Y47" s="12">
        <f ca="1">SUM(Y44:Y46)</f>
        <v>18384</v>
      </c>
      <c r="Z47" s="13">
        <f ca="1">IF(Y47=0,0,IF(W47=0,1,Y47/W47))</f>
        <v>5.3091518179455337E-2</v>
      </c>
      <c r="AA47" s="12">
        <f>+SUM(AA44:AA46)</f>
        <v>148796</v>
      </c>
      <c r="AB47" s="12">
        <f ca="1">+SUM(AB44:AB46)</f>
        <v>160370</v>
      </c>
      <c r="AC47" s="12">
        <f ca="1">SUM(AC44:AC46)</f>
        <v>11574</v>
      </c>
      <c r="AD47" s="13">
        <f ca="1">IF(AC47=0,0,IF(AA47=0,1,AC47/AA47))</f>
        <v>7.7784349041640902E-2</v>
      </c>
      <c r="AE47" s="12">
        <f>SUM(AE44:AE46)</f>
        <v>495066</v>
      </c>
      <c r="AF47" s="12">
        <f ca="1">SUM(AF44:AF46)</f>
        <v>525024</v>
      </c>
      <c r="AG47" s="12">
        <f ca="1">SUM(AG44:AG46)</f>
        <v>29958</v>
      </c>
      <c r="AH47" s="13">
        <f ca="1">IF(AG47=0,0,IF(AE47=0,1,AG47/AE47))</f>
        <v>6.0513143702051846E-2</v>
      </c>
      <c r="AI47" s="12">
        <f>+SUM(AI44:AI46)</f>
        <v>175409</v>
      </c>
      <c r="AJ47" s="12">
        <f ca="1">+SUM(AJ44:AJ46)</f>
        <v>181018</v>
      </c>
      <c r="AK47" s="12">
        <f ca="1">SUM(AK44:AK46)</f>
        <v>5609</v>
      </c>
      <c r="AL47" s="13">
        <f ca="1">IF(AK47=0,0,IF(AI47=0,1,AK47/AI47))</f>
        <v>3.1976694468356812E-2</v>
      </c>
      <c r="AM47" s="12">
        <f>SUM(AM44:AM46)</f>
        <v>670475</v>
      </c>
      <c r="AN47" s="12">
        <f ca="1">SUM(AN44:AN46)</f>
        <v>706042</v>
      </c>
      <c r="AO47" s="12">
        <f ca="1">SUM(AO44:AO46)</f>
        <v>35567</v>
      </c>
      <c r="AP47" s="13">
        <f ca="1">IF(AO47=0,0,IF(AM47=0,1,AO47/AM47))</f>
        <v>5.3047466348484285E-2</v>
      </c>
      <c r="AQ47" s="12">
        <f>+SUM(AQ44:AQ46)</f>
        <v>179615</v>
      </c>
      <c r="AR47" s="12">
        <f ca="1">+SUM(AR44:AR46)</f>
        <v>193012</v>
      </c>
      <c r="AS47" s="12">
        <f ca="1">SUM(AS44:AS46)</f>
        <v>13397</v>
      </c>
      <c r="AT47" s="13">
        <f ca="1">IF(AS47=0,0,IF(AQ47=0,1,AS47/AQ47))</f>
        <v>7.4587311750132224E-2</v>
      </c>
      <c r="AU47" s="12">
        <f>SUM(AU44:AU46)</f>
        <v>850090</v>
      </c>
      <c r="AV47" s="12">
        <f ca="1">SUM(AV44:AV46)</f>
        <v>899054</v>
      </c>
      <c r="AW47" s="12">
        <f ca="1">SUM(AW44:AW46)</f>
        <v>48964</v>
      </c>
      <c r="AX47" s="13">
        <f ca="1">IF(AW47=0,0,IF(AU47=0,1,AW47/AU47))</f>
        <v>5.7598607206295803E-2</v>
      </c>
      <c r="AY47" s="12">
        <f>+SUM(AY44:AY46)</f>
        <v>256683</v>
      </c>
      <c r="AZ47" s="12">
        <f ca="1">+SUM(AZ44:AZ46)</f>
        <v>271298</v>
      </c>
      <c r="BA47" s="12">
        <f ca="1">SUM(BA44:BA46)</f>
        <v>14615</v>
      </c>
      <c r="BB47" s="13">
        <f ca="1">IF(BA47=0,0,IF(AY47=0,1,BA47/AY47))</f>
        <v>5.6937935118414544E-2</v>
      </c>
      <c r="BC47" s="12">
        <f>SUM(BC44:BC46)</f>
        <v>1106773</v>
      </c>
      <c r="BD47" s="12">
        <f ca="1">SUM(BD44:BD46)</f>
        <v>1170352</v>
      </c>
      <c r="BE47" s="12">
        <f ca="1">SUM(BE44:BE46)</f>
        <v>63579</v>
      </c>
      <c r="BF47" s="13">
        <f ca="1">IF(BE47=0,0,IF(BC47=0,1,BE47/BC47))</f>
        <v>5.7445384012801179E-2</v>
      </c>
      <c r="BG47" s="12">
        <f>+SUM(BG44:BG46)</f>
        <v>264303</v>
      </c>
      <c r="BH47" s="12">
        <f ca="1">+SUM(BH44:BH46)</f>
        <v>270688</v>
      </c>
      <c r="BI47" s="12">
        <f ca="1">SUM(BI44:BI46)</f>
        <v>6385</v>
      </c>
      <c r="BJ47" s="13">
        <f ca="1">IF(BI47=0,0,IF(BG47=0,1,BI47/BG47))</f>
        <v>2.4157879403563336E-2</v>
      </c>
      <c r="BK47" s="12">
        <f>SUM(BK44:BK46)</f>
        <v>1371076</v>
      </c>
      <c r="BL47" s="12">
        <f ca="1">SUM(BL44:BL46)</f>
        <v>1441040</v>
      </c>
      <c r="BM47" s="12">
        <f ca="1">SUM(BM44:BM46)</f>
        <v>69964</v>
      </c>
      <c r="BN47" s="13">
        <f ca="1">IF(BM47=0,0,IF(BK47=0,1,BM47/BK47))</f>
        <v>5.1028535252604521E-2</v>
      </c>
      <c r="BO47" s="12">
        <f>+SUM(BO44:BO46)</f>
        <v>186146</v>
      </c>
      <c r="BP47" s="12">
        <f ca="1">+SUM(BP44:BP46)</f>
        <v>191036</v>
      </c>
      <c r="BQ47" s="12">
        <f ca="1">SUM(BQ44:BQ46)</f>
        <v>4890</v>
      </c>
      <c r="BR47" s="13">
        <f ca="1">IF(BQ47=0,0,IF(BO47=0,1,BQ47/BO47))</f>
        <v>2.6269702276707531E-2</v>
      </c>
      <c r="BS47" s="12">
        <f>SUM(BS44:BS46)</f>
        <v>1557222</v>
      </c>
      <c r="BT47" s="12">
        <f ca="1">SUM(BT44:BT46)</f>
        <v>1632076</v>
      </c>
      <c r="BU47" s="12">
        <f ca="1">SUM(BU44:BU46)</f>
        <v>74854</v>
      </c>
      <c r="BV47" s="13">
        <f ca="1">IF(BU47=0,0,IF(BS47=0,1,BU47/BS47))</f>
        <v>4.8068933010193791E-2</v>
      </c>
      <c r="BW47" s="12">
        <f>+SUM(BW44:BW46)</f>
        <v>165399</v>
      </c>
      <c r="BX47" s="12">
        <f ca="1">+SUM(BX44:BX46)</f>
        <v>169549</v>
      </c>
      <c r="BY47" s="12">
        <f ca="1">SUM(BY44:BY46)</f>
        <v>4150</v>
      </c>
      <c r="BZ47" s="13">
        <f ca="1">IF(BY47=0,0,IF(BW47=0,1,BY47/BW47))</f>
        <v>2.5090840936160437E-2</v>
      </c>
      <c r="CA47" s="12">
        <f>SUM(CA44:CA46)</f>
        <v>1722621</v>
      </c>
      <c r="CB47" s="12">
        <f ca="1">SUM(CB44:CB46)</f>
        <v>1801625</v>
      </c>
      <c r="CC47" s="12">
        <f ca="1">SUM(CC44:CC46)</f>
        <v>79004</v>
      </c>
      <c r="CD47" s="13">
        <f ca="1">IF(CC47=0,0,IF(CA47=0,1,CC47/CA47))</f>
        <v>4.5862670895106934E-2</v>
      </c>
      <c r="CE47" s="12">
        <f>+SUM(CE44:CE46)</f>
        <v>144342</v>
      </c>
      <c r="CF47" s="12">
        <f ca="1">+SUM(CF44:CF46)</f>
        <v>149872</v>
      </c>
      <c r="CG47" s="12">
        <f ca="1">SUM(CG44:CG46)</f>
        <v>5530</v>
      </c>
      <c r="CH47" s="13">
        <f ca="1">IF(CG47=0,0,IF(CE47=0,1,CG47/CE47))</f>
        <v>3.8311787282980701E-2</v>
      </c>
      <c r="CI47" s="12">
        <f>SUM(CI44:CI46)</f>
        <v>1866963</v>
      </c>
      <c r="CJ47" s="12">
        <f ca="1">SUM(CJ44:CJ46)</f>
        <v>1951497</v>
      </c>
      <c r="CK47" s="12">
        <f ca="1">SUM(CK44:CK46)</f>
        <v>84534</v>
      </c>
      <c r="CL47" s="13">
        <f ca="1">IF(CK47=0,0,IF(CI47=0,1,CK47/CI47))</f>
        <v>4.527888340583075E-2</v>
      </c>
      <c r="CM47" s="12">
        <f>+SUM(CM44:CM46)</f>
        <v>122311</v>
      </c>
      <c r="CN47" s="12">
        <f ca="1">+SUM(CN44:CN46)</f>
        <v>126375</v>
      </c>
      <c r="CO47" s="12">
        <f ca="1">SUM(CO44:CO46)</f>
        <v>4064</v>
      </c>
      <c r="CP47" s="13">
        <f ca="1">IF(CO47=0,0,IF(CM47=0,1,CO47/CM47))</f>
        <v>3.3226774370252878E-2</v>
      </c>
      <c r="CQ47" s="12">
        <f>SUM(CQ44:CQ46)</f>
        <v>1989274</v>
      </c>
      <c r="CR47" s="12">
        <f ca="1">SUM(CR44:CR46)</f>
        <v>2077872</v>
      </c>
      <c r="CS47" s="12">
        <f ca="1">SUM(CS44:CS46)</f>
        <v>88598</v>
      </c>
      <c r="CT47" s="13">
        <f ca="1">IF(CS47=0,0,IF(CQ47=0,1,CS47/CQ47))</f>
        <v>4.4537856524541113E-2</v>
      </c>
      <c r="CW47"/>
      <c r="CX47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/>
      <c r="DM47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</row>
    <row r="49" spans="1:130" ht="15.1" customHeight="1">
      <c r="A49" s="82"/>
      <c r="B49" s="28" t="s">
        <v>6</v>
      </c>
      <c r="C49" s="73">
        <f>+CZ49</f>
        <v>153291</v>
      </c>
      <c r="D49" s="18">
        <f ca="1">OFFSET(CZ49,0,14,1,1)</f>
        <v>161021</v>
      </c>
      <c r="E49" s="18">
        <f ca="1">SUM(D49-C49)</f>
        <v>7730</v>
      </c>
      <c r="F49" s="19">
        <f ca="1">IF(E49=0,0,IF(C49=0,1,E49/C49))</f>
        <v>5.0426965705749199E-2</v>
      </c>
      <c r="G49" s="18">
        <f>SUMIF($C$6:F$6,G$5,$C49:F49)</f>
        <v>153291</v>
      </c>
      <c r="H49" s="18">
        <f ca="1">SUMIF($C$6:G$6,H$5,$C49:G49)</f>
        <v>161021</v>
      </c>
      <c r="I49" s="18">
        <f ca="1">SUM(H49-G49)</f>
        <v>7730</v>
      </c>
      <c r="J49" s="19">
        <f ca="1">IF(I49=0,0,IF(G49=0,1,I49/G49))</f>
        <v>5.0426965705749199E-2</v>
      </c>
      <c r="K49" s="18">
        <f>+DA49</f>
        <v>152795</v>
      </c>
      <c r="L49" s="18">
        <f ca="1">OFFSET(DA49,0,14,1,1)</f>
        <v>148601</v>
      </c>
      <c r="M49" s="18">
        <f ca="1">SUM(L49-K49)</f>
        <v>-4194</v>
      </c>
      <c r="N49" s="19">
        <f ca="1">IF(M49=0,0,IF(K49=0,1,M49/K49))</f>
        <v>-2.7448542164337838E-2</v>
      </c>
      <c r="O49" s="18">
        <f>SUMIF($C$6:N$6,O$5,$C49:N49)</f>
        <v>306086</v>
      </c>
      <c r="P49" s="18">
        <f ca="1">SUMIF($C$6:O$6,P$5,$C49:O49)</f>
        <v>309622</v>
      </c>
      <c r="Q49" s="18">
        <f ca="1">SUM(P49-O49)</f>
        <v>3536</v>
      </c>
      <c r="R49" s="19">
        <f ca="1">IF(Q49=0,0,IF(O49=0,1,Q49/O49))</f>
        <v>1.1552308828237816E-2</v>
      </c>
      <c r="S49" s="18">
        <f>+DB49</f>
        <v>200647</v>
      </c>
      <c r="T49" s="18">
        <f ca="1">OFFSET(DB49,0,14,1,1)</f>
        <v>207494</v>
      </c>
      <c r="U49" s="18">
        <f ca="1">SUM(T49-S49)</f>
        <v>6847</v>
      </c>
      <c r="V49" s="19">
        <f ca="1">IF(U49=0,0,IF(S49=0,1,U49/S49))</f>
        <v>3.4124606896689211E-2</v>
      </c>
      <c r="W49" s="18">
        <f>SUMIF($C$6:V$6,W$5,$C49:V49)</f>
        <v>506733</v>
      </c>
      <c r="X49" s="18">
        <f ca="1">SUMIF($C$6:W$6,X$5,$C49:W49)</f>
        <v>517116</v>
      </c>
      <c r="Y49" s="18">
        <f ca="1">SUM(X49-W49)</f>
        <v>10383</v>
      </c>
      <c r="Z49" s="19">
        <f ca="1">IF(Y49=0,0,IF(W49=0,1,Y49/W49))</f>
        <v>2.0490080574977355E-2</v>
      </c>
      <c r="AA49" s="18">
        <f>+DC49</f>
        <v>202469</v>
      </c>
      <c r="AB49" s="18">
        <f ca="1">OFFSET(DC49,0,14,1,1)</f>
        <v>211568</v>
      </c>
      <c r="AC49" s="18">
        <f ca="1">SUM(AB49-AA49)</f>
        <v>9099</v>
      </c>
      <c r="AD49" s="19">
        <f ca="1">IF(AC49=0,0,IF(AA49=0,1,AC49/AA49))</f>
        <v>4.4940213069655108E-2</v>
      </c>
      <c r="AE49" s="18">
        <f>SUMIF($C$6:AD$6,AE$5,$C49:AD49)</f>
        <v>709202</v>
      </c>
      <c r="AF49" s="18">
        <f ca="1">SUMIF($C$6:AE$6,AF$5,$C49:AE49)</f>
        <v>728684</v>
      </c>
      <c r="AG49" s="18">
        <f ca="1">SUM(AF49-AE49)</f>
        <v>19482</v>
      </c>
      <c r="AH49" s="19">
        <f ca="1">IF(AG49=0,0,IF(AE49=0,1,AG49/AE49))</f>
        <v>2.7470311702448666E-2</v>
      </c>
      <c r="AI49" s="18">
        <f>+DD49</f>
        <v>239161</v>
      </c>
      <c r="AJ49" s="18">
        <f ca="1">OFFSET(DD49,0,14,1,1)</f>
        <v>234004</v>
      </c>
      <c r="AK49" s="18">
        <f ca="1">SUM(AJ49-AI49)</f>
        <v>-5157</v>
      </c>
      <c r="AL49" s="19">
        <f ca="1">IF(AK49=0,0,IF(AI49=0,1,AK49/AI49))</f>
        <v>-2.1562880235489901E-2</v>
      </c>
      <c r="AM49" s="18">
        <f>SUMIF($C$6:AL$6,AM$5,$C49:AL49)</f>
        <v>948363</v>
      </c>
      <c r="AN49" s="18">
        <f ca="1">SUMIF($C$6:AM$6,AN$5,$C49:AM49)</f>
        <v>962688</v>
      </c>
      <c r="AO49" s="18">
        <f ca="1">SUM(AN49-AM49)</f>
        <v>14325</v>
      </c>
      <c r="AP49" s="19">
        <f ca="1">IF(AO49=0,0,IF(AM49=0,1,AO49/AM49))</f>
        <v>1.5104975626421529E-2</v>
      </c>
      <c r="AQ49" s="18">
        <f>+DE49</f>
        <v>219095</v>
      </c>
      <c r="AR49" s="18">
        <f ca="1">OFFSET(DE49,0,14,1,1)</f>
        <v>227914</v>
      </c>
      <c r="AS49" s="18">
        <f ca="1">SUM(AR49-AQ49)</f>
        <v>8819</v>
      </c>
      <c r="AT49" s="19">
        <f ca="1">IF(AS49=0,0,IF(AQ49=0,1,AS49/AQ49))</f>
        <v>4.0251945503092267E-2</v>
      </c>
      <c r="AU49" s="18">
        <f>SUMIF($C$6:AT$6,AU$5,$C49:AT49)</f>
        <v>1167458</v>
      </c>
      <c r="AV49" s="18">
        <f ca="1">SUMIF($C$6:AU$6,AV$5,$C49:AU49)</f>
        <v>1190602</v>
      </c>
      <c r="AW49" s="18">
        <f ca="1">SUM(AV49-AU49)</f>
        <v>23144</v>
      </c>
      <c r="AX49" s="19">
        <f ca="1">IF(AW49=0,0,IF(AU49=0,1,AW49/AU49))</f>
        <v>1.9824267768091014E-2</v>
      </c>
      <c r="AY49" s="18">
        <f>+DF49</f>
        <v>274110</v>
      </c>
      <c r="AZ49" s="18">
        <f ca="1">OFFSET(DF49,0,14,1,1)</f>
        <v>290065</v>
      </c>
      <c r="BA49" s="18">
        <f ca="1">SUM(AZ49-AY49)</f>
        <v>15955</v>
      </c>
      <c r="BB49" s="19">
        <f ca="1">IF(BA49=0,0,IF(AY49=0,1,BA49/AY49))</f>
        <v>5.8206559410455654E-2</v>
      </c>
      <c r="BC49" s="18">
        <f>SUMIF($C$6:BB$6,BC$5,$C49:BB49)</f>
        <v>1441568</v>
      </c>
      <c r="BD49" s="18">
        <f ca="1">SUMIF($C$6:BC$6,BD$5,$C49:BC49)</f>
        <v>1480667</v>
      </c>
      <c r="BE49" s="18">
        <f ca="1">SUM(BD49-BC49)</f>
        <v>39099</v>
      </c>
      <c r="BF49" s="19">
        <f ca="1">IF(BE49=0,0,IF(BC49=0,1,BE49/BC49))</f>
        <v>2.7122549890119647E-2</v>
      </c>
      <c r="BG49" s="18">
        <f>+DG49</f>
        <v>294214</v>
      </c>
      <c r="BH49" s="18">
        <f ca="1">OFFSET(DG49,0,14,1,1)</f>
        <v>306040</v>
      </c>
      <c r="BI49" s="18">
        <f ca="1">SUM(BH49-BG49)</f>
        <v>11826</v>
      </c>
      <c r="BJ49" s="19">
        <f ca="1">IF(BI49=0,0,IF(BG49=0,1,BI49/BG49))</f>
        <v>4.0195232041983046E-2</v>
      </c>
      <c r="BK49" s="18">
        <f>SUMIF($C$6:BJ$6,BK$5,$C49:BJ49)</f>
        <v>1735782</v>
      </c>
      <c r="BL49" s="18">
        <f ca="1">SUMIF($C$6:BK$6,BL$5,$C49:BK49)</f>
        <v>1786707</v>
      </c>
      <c r="BM49" s="18">
        <f ca="1">SUM(BL49-BK49)</f>
        <v>50925</v>
      </c>
      <c r="BN49" s="19">
        <f ca="1">IF(BM49=0,0,IF(BK49=0,1,BM49/BK49))</f>
        <v>2.9338361614534545E-2</v>
      </c>
      <c r="BO49" s="18">
        <f>+DH49</f>
        <v>227913</v>
      </c>
      <c r="BP49" s="18">
        <f ca="1">OFFSET(DH49,0,14,1,1)</f>
        <v>238963</v>
      </c>
      <c r="BQ49" s="18">
        <f ca="1">SUM(BP49-BO49)</f>
        <v>11050</v>
      </c>
      <c r="BR49" s="19">
        <f ca="1">IF(BQ49=0,0,IF(BO49=0,1,BQ49/BO49))</f>
        <v>4.8483412530219865E-2</v>
      </c>
      <c r="BS49" s="18">
        <f>SUMIF($C$6:BR$6,BS$5,$C49:BR49)</f>
        <v>1963695</v>
      </c>
      <c r="BT49" s="18">
        <f ca="1">SUMIF($C$6:BS$6,BT$5,$C49:BS49)</f>
        <v>2025670</v>
      </c>
      <c r="BU49" s="18">
        <f ca="1">SUM(BT49-BS49)</f>
        <v>61975</v>
      </c>
      <c r="BV49" s="19">
        <f ca="1">IF(BU49=0,0,IF(BS49=0,1,BU49/BS49))</f>
        <v>3.1560400163976585E-2</v>
      </c>
      <c r="BW49" s="18">
        <f>+DI49</f>
        <v>223035</v>
      </c>
      <c r="BX49" s="18">
        <f ca="1">OFFSET(DI49,0,14,1,1)</f>
        <v>231416</v>
      </c>
      <c r="BY49" s="18">
        <f ca="1">SUM(BX49-BW49)</f>
        <v>8381</v>
      </c>
      <c r="BZ49" s="19">
        <f ca="1">IF(BY49=0,0,IF(BW49=0,1,BY49/BW49))</f>
        <v>3.7577061896114962E-2</v>
      </c>
      <c r="CA49" s="18">
        <f>SUMIF($C$6:BZ$6,CA$5,$C49:BZ49)</f>
        <v>2186730</v>
      </c>
      <c r="CB49" s="18">
        <f ca="1">SUMIF($C$6:CA$6,CB$5,$C49:CA49)</f>
        <v>2257086</v>
      </c>
      <c r="CC49" s="18">
        <f ca="1">SUM(CB49-CA49)</f>
        <v>70356</v>
      </c>
      <c r="CD49" s="19">
        <f ca="1">IF(CC49=0,0,IF(CA49=0,1,CC49/CA49))</f>
        <v>3.2174068129124309E-2</v>
      </c>
      <c r="CE49" s="18">
        <f>+DJ49</f>
        <v>218784</v>
      </c>
      <c r="CF49" s="18">
        <f ca="1">OFFSET(DJ49,0,14,1,1)</f>
        <v>237569</v>
      </c>
      <c r="CG49" s="18">
        <f ca="1">SUM(CF49-CE49)</f>
        <v>18785</v>
      </c>
      <c r="CH49" s="19">
        <f ca="1">IF(CG49=0,0,IF(CE49=0,1,CG49/CE49))</f>
        <v>8.5860940470966804E-2</v>
      </c>
      <c r="CI49" s="18">
        <f>SUMIF($C$6:CH$6,CI$5,$C49:CH49)</f>
        <v>2405514</v>
      </c>
      <c r="CJ49" s="18">
        <f ca="1">SUMIF($C$6:CI$6,CJ$5,$C49:CI49)</f>
        <v>2494655</v>
      </c>
      <c r="CK49" s="18">
        <f ca="1">SUM(CJ49-CI49)</f>
        <v>89141</v>
      </c>
      <c r="CL49" s="19">
        <f ca="1">IF(CK49=0,0,IF(CI49=0,1,CK49/CI49))</f>
        <v>3.7056945002190797E-2</v>
      </c>
      <c r="CM49" s="18">
        <f>+DK49</f>
        <v>207437</v>
      </c>
      <c r="CN49" s="18">
        <f ca="1">OFFSET(DK49,0,14,1,1)</f>
        <v>220426</v>
      </c>
      <c r="CO49" s="18">
        <f ca="1">SUM(CN49-CM49)</f>
        <v>12989</v>
      </c>
      <c r="CP49" s="19">
        <f ca="1">IF(CO49=0,0,IF(CM49=0,1,CO49/CM49))</f>
        <v>6.2616601667012148E-2</v>
      </c>
      <c r="CQ49" s="18">
        <f>SUMIF($C$6:CP$6,CQ$5,$C49:CP49)</f>
        <v>2612951</v>
      </c>
      <c r="CR49" s="18">
        <f ca="1">SUMIF($C$6:CQ$6,CR$5,$C49:CQ49)</f>
        <v>2715081</v>
      </c>
      <c r="CS49" s="18">
        <f ca="1">SUM(CR49-CQ49)</f>
        <v>102130</v>
      </c>
      <c r="CT49" s="19">
        <f ca="1">IF(CS49=0,0,IF(CQ49=0,1,CS49/CQ49))</f>
        <v>3.9086075475582974E-2</v>
      </c>
      <c r="CW49" t="s">
        <v>12</v>
      </c>
      <c r="CX49" t="s">
        <v>6</v>
      </c>
      <c r="CZ49" s="70">
        <f>SUMIF(LQB!$A$93:$A$98,'2009-2010'!CZ$7,LQB!D$93:D$98)</f>
        <v>153291</v>
      </c>
      <c r="DA49" s="70">
        <f>SUMIF(LQB!$A$93:$A$98,'2009-2010'!DA$7,LQB!E$93:E$98)</f>
        <v>152795</v>
      </c>
      <c r="DB49" s="70">
        <f>SUMIF(LQB!$A$93:$A$98,'2009-2010'!DB$7,LQB!F$93:F$98)</f>
        <v>200647</v>
      </c>
      <c r="DC49" s="70">
        <f>SUMIF(LQB!$A$93:$A$98,'2009-2010'!DC$7,LQB!G$93:G$98)</f>
        <v>202469</v>
      </c>
      <c r="DD49" s="70">
        <f>SUMIF(LQB!$A$93:$A$98,'2009-2010'!DD$7,LQB!H$93:H$98)</f>
        <v>239161</v>
      </c>
      <c r="DE49" s="70">
        <f>SUMIF(LQB!$A$93:$A$98,'2009-2010'!DE$7,LQB!I$93:I$98)</f>
        <v>219095</v>
      </c>
      <c r="DF49" s="70">
        <f>SUMIF(LQB!$A$93:$A$98,'2009-2010'!DF$7,LQB!J$93:J$98)</f>
        <v>274110</v>
      </c>
      <c r="DG49" s="70">
        <f>SUMIF(LQB!$A$93:$A$98,'2009-2010'!DG$7,LQB!K$93:K$98)</f>
        <v>294214</v>
      </c>
      <c r="DH49" s="70">
        <f>SUMIF(LQB!$A$93:$A$98,'2009-2010'!DH$7,LQB!L$93:L$98)</f>
        <v>227913</v>
      </c>
      <c r="DI49" s="70">
        <f>SUMIF(LQB!$A$93:$A$98,'2009-2010'!DI$7,LQB!M$93:M$98)</f>
        <v>223035</v>
      </c>
      <c r="DJ49" s="70">
        <f>SUMIF(LQB!$A$93:$A$98,'2009-2010'!DJ$7,LQB!N$93:N$98)</f>
        <v>218784</v>
      </c>
      <c r="DK49" s="70">
        <f>SUMIF(LQB!$A$93:$A$98,'2009-2010'!DK$7,LQB!O$93:O$98)</f>
        <v>207437</v>
      </c>
      <c r="DN49" s="70">
        <f>SUMIF(LQB!$A$93:$A$98,'2009-2010'!DN$7,LQB!D$93:D$98)</f>
        <v>161021</v>
      </c>
      <c r="DO49" s="70">
        <f>SUMIF(LQB!$A$93:$A$98,'2009-2010'!DO$7,LQB!E$93:E$98)</f>
        <v>148601</v>
      </c>
      <c r="DP49" s="70">
        <f>SUMIF(LQB!$A$93:$A$98,'2009-2010'!DP$7,LQB!F$93:F$98)</f>
        <v>207494</v>
      </c>
      <c r="DQ49" s="70">
        <f>SUMIF(LQB!$A$93:$A$98,'2009-2010'!DQ$7,LQB!G$93:G$98)</f>
        <v>211568</v>
      </c>
      <c r="DR49" s="70">
        <f>SUMIF(LQB!$A$93:$A$98,'2009-2010'!DR$7,LQB!H$93:H$98)</f>
        <v>234004</v>
      </c>
      <c r="DS49" s="70">
        <f>SUMIF(LQB!$A$93:$A$98,'2009-2010'!DS$7,LQB!I$93:I$98)</f>
        <v>227914</v>
      </c>
      <c r="DT49" s="70">
        <f>SUMIF(LQB!$A$93:$A$98,'2009-2010'!DT$7,LQB!J$93:J$98)</f>
        <v>290065</v>
      </c>
      <c r="DU49" s="70">
        <f>SUMIF(LQB!$A$93:$A$98,'2009-2010'!DU$7,LQB!K$93:K$98)</f>
        <v>306040</v>
      </c>
      <c r="DV49" s="70">
        <f>SUMIF(LQB!$A$93:$A$98,'2009-2010'!DV$7,LQB!L$93:L$98)</f>
        <v>238963</v>
      </c>
      <c r="DW49" s="70">
        <f>SUMIF(LQB!$A$93:$A$98,'2009-2010'!DW$7,LQB!M$93:M$98)</f>
        <v>231416</v>
      </c>
      <c r="DX49" s="70">
        <f>SUMIF(LQB!$A$93:$A$98,'2009-2010'!DX$7,LQB!N$93:N$98)</f>
        <v>237569</v>
      </c>
      <c r="DY49" s="70">
        <f>SUMIF(LQB!$A$93:$A$98,'2009-2010'!DY$7,LQB!O$93:O$98)</f>
        <v>220426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52876</v>
      </c>
      <c r="D50" s="18">
        <f ca="1">OFFSET(CZ50,0,14,1,1)</f>
        <v>52352</v>
      </c>
      <c r="E50" s="18">
        <f ca="1">SUM(D50-C50)</f>
        <v>-524</v>
      </c>
      <c r="F50" s="19">
        <f ca="1">IF(E50=0,0,IF(C50=0,1,E50/C50))</f>
        <v>-9.9099780618806272E-3</v>
      </c>
      <c r="G50" s="18">
        <f>SUMIF($C$6:F$6,G$5,$C50:F50)</f>
        <v>52876</v>
      </c>
      <c r="H50" s="18">
        <f ca="1">SUMIF($C$6:G$6,H$5,$C50:G50)</f>
        <v>52352</v>
      </c>
      <c r="I50" s="18">
        <f ca="1">SUM(H50-G50)</f>
        <v>-524</v>
      </c>
      <c r="J50" s="19">
        <f ca="1">IF(I50=0,0,IF(G50=0,1,I50/G50))</f>
        <v>-9.9099780618806272E-3</v>
      </c>
      <c r="K50" s="18">
        <f>+DA50</f>
        <v>51276</v>
      </c>
      <c r="L50" s="18">
        <f ca="1">OFFSET(DA50,0,14,1,1)</f>
        <v>51160</v>
      </c>
      <c r="M50" s="18">
        <f ca="1">SUM(L50-K50)</f>
        <v>-116</v>
      </c>
      <c r="N50" s="19">
        <f ca="1">IF(M50=0,0,IF(K50=0,1,M50/K50))</f>
        <v>-2.2622669474998049E-3</v>
      </c>
      <c r="O50" s="18">
        <f>SUMIF($C$6:N$6,O$5,$C50:N50)</f>
        <v>104152</v>
      </c>
      <c r="P50" s="18">
        <f ca="1">SUMIF($C$6:O$6,P$5,$C50:O50)</f>
        <v>103512</v>
      </c>
      <c r="Q50" s="18">
        <f ca="1">SUM(P50-O50)</f>
        <v>-640</v>
      </c>
      <c r="R50" s="19">
        <f ca="1">IF(Q50=0,0,IF(O50=0,1,Q50/O50))</f>
        <v>-6.1448651970197402E-3</v>
      </c>
      <c r="S50" s="18">
        <f>+DB50</f>
        <v>55784</v>
      </c>
      <c r="T50" s="18">
        <f ca="1">OFFSET(DB50,0,14,1,1)</f>
        <v>60796</v>
      </c>
      <c r="U50" s="18">
        <f ca="1">SUM(T50-S50)</f>
        <v>5012</v>
      </c>
      <c r="V50" s="19">
        <f ca="1">IF(U50=0,0,IF(S50=0,1,U50/S50))</f>
        <v>8.9846550982360537E-2</v>
      </c>
      <c r="W50" s="18">
        <f>SUMIF($C$6:V$6,W$5,$C50:V50)</f>
        <v>159936</v>
      </c>
      <c r="X50" s="18">
        <f ca="1">SUMIF($C$6:W$6,X$5,$C50:W50)</f>
        <v>164308</v>
      </c>
      <c r="Y50" s="18">
        <f ca="1">SUM(X50-W50)</f>
        <v>4372</v>
      </c>
      <c r="Z50" s="19">
        <f ca="1">IF(Y50=0,0,IF(W50=0,1,Y50/W50))</f>
        <v>2.7335934373749499E-2</v>
      </c>
      <c r="AA50" s="18">
        <f>+DC50</f>
        <v>56524</v>
      </c>
      <c r="AB50" s="18">
        <f ca="1">OFFSET(DC50,0,14,1,1)</f>
        <v>58990</v>
      </c>
      <c r="AC50" s="18">
        <f ca="1">SUM(AB50-AA50)</f>
        <v>2466</v>
      </c>
      <c r="AD50" s="19">
        <f ca="1">IF(AC50=0,0,IF(AA50=0,1,AC50/AA50))</f>
        <v>4.3627485669803977E-2</v>
      </c>
      <c r="AE50" s="18">
        <f>SUMIF($C$6:AD$6,AE$5,$C50:AD50)</f>
        <v>216460</v>
      </c>
      <c r="AF50" s="18">
        <f ca="1">SUMIF($C$6:AE$6,AF$5,$C50:AE50)</f>
        <v>223298</v>
      </c>
      <c r="AG50" s="18">
        <f ca="1">SUM(AF50-AE50)</f>
        <v>6838</v>
      </c>
      <c r="AH50" s="19">
        <f ca="1">IF(AG50=0,0,IF(AE50=0,1,AG50/AE50))</f>
        <v>3.1590132126027903E-2</v>
      </c>
      <c r="AI50" s="18">
        <f>+DD50</f>
        <v>55658</v>
      </c>
      <c r="AJ50" s="18">
        <f ca="1">OFFSET(DD50,0,14,1,1)</f>
        <v>58636</v>
      </c>
      <c r="AK50" s="18">
        <f ca="1">SUM(AJ50-AI50)</f>
        <v>2978</v>
      </c>
      <c r="AL50" s="19">
        <f ca="1">IF(AK50=0,0,IF(AI50=0,1,AK50/AI50))</f>
        <v>5.3505336160120737E-2</v>
      </c>
      <c r="AM50" s="18">
        <f>SUMIF($C$6:AL$6,AM$5,$C50:AL50)</f>
        <v>272118</v>
      </c>
      <c r="AN50" s="18">
        <f ca="1">SUMIF($C$6:AM$6,AN$5,$C50:AM50)</f>
        <v>281934</v>
      </c>
      <c r="AO50" s="18">
        <f ca="1">SUM(AN50-AM50)</f>
        <v>9816</v>
      </c>
      <c r="AP50" s="19">
        <f ca="1">IF(AO50=0,0,IF(AM50=0,1,AO50/AM50))</f>
        <v>3.60725861574758E-2</v>
      </c>
      <c r="AQ50" s="18">
        <f>+DE50</f>
        <v>57032</v>
      </c>
      <c r="AR50" s="18">
        <f ca="1">OFFSET(DE50,0,14,1,1)</f>
        <v>60534</v>
      </c>
      <c r="AS50" s="18">
        <f ca="1">SUM(AR50-AQ50)</f>
        <v>3502</v>
      </c>
      <c r="AT50" s="19">
        <f ca="1">IF(AS50=0,0,IF(AQ50=0,1,AS50/AQ50))</f>
        <v>6.140412400056109E-2</v>
      </c>
      <c r="AU50" s="18">
        <f>SUMIF($C$6:AT$6,AU$5,$C50:AT50)</f>
        <v>329150</v>
      </c>
      <c r="AV50" s="18">
        <f ca="1">SUMIF($C$6:AU$6,AV$5,$C50:AU50)</f>
        <v>342468</v>
      </c>
      <c r="AW50" s="18">
        <f ca="1">SUM(AV50-AU50)</f>
        <v>13318</v>
      </c>
      <c r="AX50" s="19">
        <f ca="1">IF(AW50=0,0,IF(AU50=0,1,AW50/AU50))</f>
        <v>4.0461795533951087E-2</v>
      </c>
      <c r="AY50" s="18">
        <f>+DF50</f>
        <v>57322</v>
      </c>
      <c r="AZ50" s="18">
        <f ca="1">OFFSET(DF50,0,14,1,1)</f>
        <v>55412</v>
      </c>
      <c r="BA50" s="18">
        <f ca="1">SUM(AZ50-AY50)</f>
        <v>-1910</v>
      </c>
      <c r="BB50" s="19">
        <f ca="1">IF(BA50=0,0,IF(AY50=0,1,BA50/AY50))</f>
        <v>-3.3320540106765294E-2</v>
      </c>
      <c r="BC50" s="18">
        <f>SUMIF($C$6:BB$6,BC$5,$C50:BB50)</f>
        <v>386472</v>
      </c>
      <c r="BD50" s="18">
        <f ca="1">SUMIF($C$6:BC$6,BD$5,$C50:BC50)</f>
        <v>397880</v>
      </c>
      <c r="BE50" s="18">
        <f ca="1">SUM(BD50-BC50)</f>
        <v>11408</v>
      </c>
      <c r="BF50" s="19">
        <f ca="1">IF(BE50=0,0,IF(BC50=0,1,BE50/BC50))</f>
        <v>2.9518309217744107E-2</v>
      </c>
      <c r="BG50" s="18">
        <f>+DG50</f>
        <v>57790</v>
      </c>
      <c r="BH50" s="18">
        <f ca="1">OFFSET(DG50,0,14,1,1)</f>
        <v>56542</v>
      </c>
      <c r="BI50" s="18">
        <f ca="1">SUM(BH50-BG50)</f>
        <v>-1248</v>
      </c>
      <c r="BJ50" s="19">
        <f ca="1">IF(BI50=0,0,IF(BG50=0,1,BI50/BG50))</f>
        <v>-2.1595431735594393E-2</v>
      </c>
      <c r="BK50" s="18">
        <f>SUMIF($C$6:BJ$6,BK$5,$C50:BJ50)</f>
        <v>444262</v>
      </c>
      <c r="BL50" s="18">
        <f ca="1">SUMIF($C$6:BK$6,BL$5,$C50:BK50)</f>
        <v>454422</v>
      </c>
      <c r="BM50" s="18">
        <f ca="1">SUM(BL50-BK50)</f>
        <v>10160</v>
      </c>
      <c r="BN50" s="19">
        <f ca="1">IF(BM50=0,0,IF(BK50=0,1,BM50/BK50))</f>
        <v>2.2869387883726271E-2</v>
      </c>
      <c r="BO50" s="18">
        <f>+DH50</f>
        <v>59744</v>
      </c>
      <c r="BP50" s="18">
        <f ca="1">OFFSET(DH50,0,14,1,1)</f>
        <v>57632</v>
      </c>
      <c r="BQ50" s="18">
        <f ca="1">SUM(BP50-BO50)</f>
        <v>-2112</v>
      </c>
      <c r="BR50" s="19">
        <f ca="1">IF(BQ50=0,0,IF(BO50=0,1,BQ50/BO50))</f>
        <v>-3.5350830208891272E-2</v>
      </c>
      <c r="BS50" s="18">
        <f>SUMIF($C$6:BR$6,BS$5,$C50:BR50)</f>
        <v>504006</v>
      </c>
      <c r="BT50" s="18">
        <f ca="1">SUMIF($C$6:BS$6,BT$5,$C50:BS50)</f>
        <v>512054</v>
      </c>
      <c r="BU50" s="18">
        <f ca="1">SUM(BT50-BS50)</f>
        <v>8048</v>
      </c>
      <c r="BV50" s="19">
        <f ca="1">IF(BU50=0,0,IF(BS50=0,1,BU50/BS50))</f>
        <v>1.5968063872255488E-2</v>
      </c>
      <c r="BW50" s="18">
        <f>+DI50</f>
        <v>60928</v>
      </c>
      <c r="BX50" s="18">
        <f ca="1">OFFSET(DI50,0,14,1,1)</f>
        <v>57042</v>
      </c>
      <c r="BY50" s="18">
        <f ca="1">SUM(BX50-BW50)</f>
        <v>-3886</v>
      </c>
      <c r="BZ50" s="19">
        <f ca="1">IF(BY50=0,0,IF(BW50=0,1,BY50/BW50))</f>
        <v>-6.3780199579831928E-2</v>
      </c>
      <c r="CA50" s="18">
        <f>SUMIF($C$6:BZ$6,CA$5,$C50:BZ50)</f>
        <v>564934</v>
      </c>
      <c r="CB50" s="18">
        <f ca="1">SUMIF($C$6:CA$6,CB$5,$C50:CA50)</f>
        <v>569096</v>
      </c>
      <c r="CC50" s="18">
        <f ca="1">SUM(CB50-CA50)</f>
        <v>4162</v>
      </c>
      <c r="CD50" s="19">
        <f ca="1">IF(CC50=0,0,IF(CA50=0,1,CC50/CA50))</f>
        <v>7.3672322784608469E-3</v>
      </c>
      <c r="CE50" s="18">
        <f>+DJ50</f>
        <v>55474</v>
      </c>
      <c r="CF50" s="18">
        <f ca="1">OFFSET(DJ50,0,14,1,1)</f>
        <v>57264</v>
      </c>
      <c r="CG50" s="18">
        <f ca="1">SUM(CF50-CE50)</f>
        <v>1790</v>
      </c>
      <c r="CH50" s="19">
        <f ca="1">IF(CG50=0,0,IF(CE50=0,1,CG50/CE50))</f>
        <v>3.2267368496953525E-2</v>
      </c>
      <c r="CI50" s="18">
        <f>SUMIF($C$6:CH$6,CI$5,$C50:CH50)</f>
        <v>620408</v>
      </c>
      <c r="CJ50" s="18">
        <f ca="1">SUMIF($C$6:CI$6,CJ$5,$C50:CI50)</f>
        <v>626360</v>
      </c>
      <c r="CK50" s="18">
        <f ca="1">SUM(CJ50-CI50)</f>
        <v>5952</v>
      </c>
      <c r="CL50" s="19">
        <f ca="1">IF(CK50=0,0,IF(CI50=0,1,CK50/CI50))</f>
        <v>9.593686735180719E-3</v>
      </c>
      <c r="CM50" s="18">
        <f>+DK50</f>
        <v>54504</v>
      </c>
      <c r="CN50" s="18">
        <f ca="1">OFFSET(DK50,0,14,1,1)</f>
        <v>53306</v>
      </c>
      <c r="CO50" s="18">
        <f ca="1">SUM(CN50-CM50)</f>
        <v>-1198</v>
      </c>
      <c r="CP50" s="19">
        <f ca="1">IF(CO50=0,0,IF(CM50=0,1,CO50/CM50))</f>
        <v>-2.198003816233671E-2</v>
      </c>
      <c r="CQ50" s="18">
        <f>SUMIF($C$6:CP$6,CQ$5,$C50:CP50)</f>
        <v>674912</v>
      </c>
      <c r="CR50" s="18">
        <f ca="1">SUMIF($C$6:CQ$6,CR$5,$C50:CQ50)</f>
        <v>679666</v>
      </c>
      <c r="CS50" s="18">
        <f ca="1">SUM(CR50-CQ50)</f>
        <v>4754</v>
      </c>
      <c r="CT50" s="19">
        <f ca="1">IF(CS50=0,0,IF(CQ50=0,1,CS50/CQ50))</f>
        <v>7.0438812763738085E-3</v>
      </c>
      <c r="CW50" t="s">
        <v>12</v>
      </c>
      <c r="CX50" t="s">
        <v>7</v>
      </c>
      <c r="CY50" s="7"/>
      <c r="CZ50" s="70">
        <f>SUMIF(LQB!$A$111:$A$116,'2009-2010'!CZ$7,LQB!D$111:D$116)</f>
        <v>52876</v>
      </c>
      <c r="DA50" s="70">
        <f>SUMIF(LQB!$A$111:$A$116,'2009-2010'!DA$7,LQB!E$111:E$116)</f>
        <v>51276</v>
      </c>
      <c r="DB50" s="70">
        <f>SUMIF(LQB!$A$111:$A$116,'2009-2010'!DB$7,LQB!F$111:F$116)</f>
        <v>55784</v>
      </c>
      <c r="DC50" s="70">
        <f>SUMIF(LQB!$A$111:$A$116,'2009-2010'!DC$7,LQB!G$111:G$116)</f>
        <v>56524</v>
      </c>
      <c r="DD50" s="70">
        <f>SUMIF(LQB!$A$111:$A$116,'2009-2010'!DD$7,LQB!H$111:H$116)</f>
        <v>55658</v>
      </c>
      <c r="DE50" s="70">
        <f>SUMIF(LQB!$A$111:$A$116,'2009-2010'!DE$7,LQB!I$111:I$116)</f>
        <v>57032</v>
      </c>
      <c r="DF50" s="70">
        <f>SUMIF(LQB!$A$111:$A$116,'2009-2010'!DF$7,LQB!J$111:J$116)</f>
        <v>57322</v>
      </c>
      <c r="DG50" s="70">
        <f>SUMIF(LQB!$A$111:$A$116,'2009-2010'!DG$7,LQB!K$111:K$116)</f>
        <v>57790</v>
      </c>
      <c r="DH50" s="70">
        <f>SUMIF(LQB!$A$111:$A$116,'2009-2010'!DH$7,LQB!L$111:L$116)</f>
        <v>59744</v>
      </c>
      <c r="DI50" s="70">
        <f>SUMIF(LQB!$A$111:$A$116,'2009-2010'!DI$7,LQB!M$111:M$116)</f>
        <v>60928</v>
      </c>
      <c r="DJ50" s="70">
        <f>SUMIF(LQB!$A$111:$A$116,'2009-2010'!DJ$7,LQB!N$111:N$116)</f>
        <v>55474</v>
      </c>
      <c r="DK50" s="70">
        <f>SUMIF(LQB!$A$111:$A$116,'2009-2010'!DK$7,LQB!O$111:O$116)</f>
        <v>54504</v>
      </c>
      <c r="DN50" s="70">
        <f>SUMIF(LQB!$A$111:$A$116,'2009-2010'!DN$7,LQB!D$111:D$116)</f>
        <v>52352</v>
      </c>
      <c r="DO50" s="70">
        <f>SUMIF(LQB!$A$111:$A$116,'2009-2010'!DO$7,LQB!E$111:E$116)</f>
        <v>51160</v>
      </c>
      <c r="DP50" s="70">
        <f>SUMIF(LQB!$A$111:$A$116,'2009-2010'!DP$7,LQB!F$111:F$116)</f>
        <v>60796</v>
      </c>
      <c r="DQ50" s="70">
        <f>SUMIF(LQB!$A$111:$A$116,'2009-2010'!DQ$7,LQB!G$111:G$116)</f>
        <v>58990</v>
      </c>
      <c r="DR50" s="70">
        <f>SUMIF(LQB!$A$111:$A$116,'2009-2010'!DR$7,LQB!H$111:H$116)</f>
        <v>58636</v>
      </c>
      <c r="DS50" s="70">
        <f>SUMIF(LQB!$A$111:$A$116,'2009-2010'!DS$7,LQB!I$111:I$116)</f>
        <v>60534</v>
      </c>
      <c r="DT50" s="70">
        <f>SUMIF(LQB!$A$111:$A$116,'2009-2010'!DT$7,LQB!J$111:J$116)</f>
        <v>55412</v>
      </c>
      <c r="DU50" s="70">
        <f>SUMIF(LQB!$A$111:$A$116,'2009-2010'!DU$7,LQB!K$111:K$116)</f>
        <v>56542</v>
      </c>
      <c r="DV50" s="70">
        <f>SUMIF(LQB!$A$111:$A$116,'2009-2010'!DV$7,LQB!L$111:L$116)</f>
        <v>57632</v>
      </c>
      <c r="DW50" s="70">
        <f>SUMIF(LQB!$A$111:$A$116,'2009-2010'!DW$7,LQB!M$111:M$116)</f>
        <v>57042</v>
      </c>
      <c r="DX50" s="70">
        <f>SUMIF(LQB!$A$111:$A$116,'2009-2010'!DX$7,LQB!N$111:N$116)</f>
        <v>57264</v>
      </c>
      <c r="DY50" s="70">
        <f>SUMIF(LQB!$A$111:$A$116,'2009-2010'!DY$7,LQB!O$111:O$116)</f>
        <v>53306</v>
      </c>
    </row>
    <row r="51" spans="1:130">
      <c r="A51" s="83"/>
      <c r="B51" s="26" t="s">
        <v>8</v>
      </c>
      <c r="C51" s="73">
        <f>+CZ51</f>
        <v>334</v>
      </c>
      <c r="D51" s="73">
        <f ca="1">OFFSET(CZ51,0,14,1,1)</f>
        <v>212</v>
      </c>
      <c r="E51" s="73">
        <f ca="1">SUM(D51-C51)</f>
        <v>-122</v>
      </c>
      <c r="F51" s="19">
        <f ca="1">IF(E51=0,0,IF(C51=0,1,E51/C51))</f>
        <v>-0.3652694610778443</v>
      </c>
      <c r="G51" s="73">
        <f>SUMIF($C$6:F$6,G$5,$C51:F51)</f>
        <v>334</v>
      </c>
      <c r="H51" s="73">
        <f ca="1">SUMIF($C$6:G$6,H$5,$C51:G51)</f>
        <v>212</v>
      </c>
      <c r="I51" s="73">
        <f ca="1">SUM(H51-G51)</f>
        <v>-122</v>
      </c>
      <c r="J51" s="19">
        <f ca="1">IF(I51=0,0,IF(G51=0,1,I51/G51))</f>
        <v>-0.3652694610778443</v>
      </c>
      <c r="K51" s="73">
        <f>+DA51</f>
        <v>364</v>
      </c>
      <c r="L51" s="73">
        <f ca="1">OFFSET(DA51,0,14,1,1)</f>
        <v>178</v>
      </c>
      <c r="M51" s="73">
        <f ca="1">SUM(L51-K51)</f>
        <v>-186</v>
      </c>
      <c r="N51" s="19">
        <f ca="1">IF(M51=0,0,IF(K51=0,1,M51/K51))</f>
        <v>-0.51098901098901095</v>
      </c>
      <c r="O51" s="73">
        <f>SUMIF($C$6:N$6,O$5,$C51:N51)</f>
        <v>698</v>
      </c>
      <c r="P51" s="73">
        <f ca="1">SUMIF($C$6:O$6,P$5,$C51:O51)</f>
        <v>390</v>
      </c>
      <c r="Q51" s="73">
        <f ca="1">SUM(P51-O51)</f>
        <v>-308</v>
      </c>
      <c r="R51" s="19">
        <f ca="1">IF(Q51=0,0,IF(O51=0,1,Q51/O51))</f>
        <v>-0.44126074498567336</v>
      </c>
      <c r="S51" s="73">
        <f>+DB51</f>
        <v>418</v>
      </c>
      <c r="T51" s="73">
        <f ca="1">OFFSET(DB51,0,14,1,1)</f>
        <v>316</v>
      </c>
      <c r="U51" s="73">
        <f ca="1">SUM(T51-S51)</f>
        <v>-102</v>
      </c>
      <c r="V51" s="19">
        <f ca="1">IF(U51=0,0,IF(S51=0,1,U51/S51))</f>
        <v>-0.24401913875598086</v>
      </c>
      <c r="W51" s="73">
        <f>SUMIF($C$6:V$6,W$5,$C51:V51)</f>
        <v>1116</v>
      </c>
      <c r="X51" s="73">
        <f ca="1">SUMIF($C$6:W$6,X$5,$C51:W51)</f>
        <v>706</v>
      </c>
      <c r="Y51" s="73">
        <f ca="1">SUM(X51-W51)</f>
        <v>-410</v>
      </c>
      <c r="Z51" s="19">
        <f ca="1">IF(Y51=0,0,IF(W51=0,1,Y51/W51))</f>
        <v>-0.36738351254480289</v>
      </c>
      <c r="AA51" s="73">
        <f>+DC51</f>
        <v>582</v>
      </c>
      <c r="AB51" s="73">
        <f ca="1">OFFSET(DC51,0,14,1,1)</f>
        <v>482</v>
      </c>
      <c r="AC51" s="73">
        <f ca="1">SUM(AB51-AA51)</f>
        <v>-100</v>
      </c>
      <c r="AD51" s="19">
        <f ca="1">IF(AC51=0,0,IF(AA51=0,1,AC51/AA51))</f>
        <v>-0.1718213058419244</v>
      </c>
      <c r="AE51" s="73">
        <f>SUMIF($C$6:AD$6,AE$5,$C51:AD51)</f>
        <v>1698</v>
      </c>
      <c r="AF51" s="73">
        <f ca="1">SUMIF($C$6:AE$6,AF$5,$C51:AE51)</f>
        <v>1188</v>
      </c>
      <c r="AG51" s="73">
        <f ca="1">SUM(AF51-AE51)</f>
        <v>-510</v>
      </c>
      <c r="AH51" s="19">
        <f ca="1">IF(AG51=0,0,IF(AE51=0,1,AG51/AE51))</f>
        <v>-0.30035335689045939</v>
      </c>
      <c r="AI51" s="73">
        <f>+DD51</f>
        <v>660</v>
      </c>
      <c r="AJ51" s="73">
        <f ca="1">OFFSET(DD51,0,14,1,1)</f>
        <v>512</v>
      </c>
      <c r="AK51" s="73">
        <f ca="1">SUM(AJ51-AI51)</f>
        <v>-148</v>
      </c>
      <c r="AL51" s="19">
        <f ca="1">IF(AK51=0,0,IF(AI51=0,1,AK51/AI51))</f>
        <v>-0.22424242424242424</v>
      </c>
      <c r="AM51" s="73">
        <f>SUMIF($C$6:AL$6,AM$5,$C51:AL51)</f>
        <v>2358</v>
      </c>
      <c r="AN51" s="73">
        <f ca="1">SUMIF($C$6:AM$6,AN$5,$C51:AM51)</f>
        <v>1700</v>
      </c>
      <c r="AO51" s="73">
        <f ca="1">SUM(AN51-AM51)</f>
        <v>-658</v>
      </c>
      <c r="AP51" s="19">
        <f ca="1">IF(AO51=0,0,IF(AM51=0,1,AO51/AM51))</f>
        <v>-0.27905004240882103</v>
      </c>
      <c r="AQ51" s="73">
        <f>+DE51</f>
        <v>382</v>
      </c>
      <c r="AR51" s="73">
        <f ca="1">OFFSET(DE51,0,14,1,1)</f>
        <v>490</v>
      </c>
      <c r="AS51" s="73">
        <f ca="1">SUM(AR51-AQ51)</f>
        <v>108</v>
      </c>
      <c r="AT51" s="19">
        <f ca="1">IF(AS51=0,0,IF(AQ51=0,1,AS51/AQ51))</f>
        <v>0.28272251308900526</v>
      </c>
      <c r="AU51" s="73">
        <f>SUMIF($C$6:AT$6,AU$5,$C51:AT51)</f>
        <v>2740</v>
      </c>
      <c r="AV51" s="73">
        <f ca="1">SUMIF($C$6:AU$6,AV$5,$C51:AU51)</f>
        <v>2190</v>
      </c>
      <c r="AW51" s="73">
        <f ca="1">SUM(AV51-AU51)</f>
        <v>-550</v>
      </c>
      <c r="AX51" s="19">
        <f ca="1">IF(AW51=0,0,IF(AU51=0,1,AW51/AU51))</f>
        <v>-0.20072992700729927</v>
      </c>
      <c r="AY51" s="73">
        <f>+DF51</f>
        <v>458</v>
      </c>
      <c r="AZ51" s="73">
        <f ca="1">OFFSET(DF51,0,14,1,1)</f>
        <v>514</v>
      </c>
      <c r="BA51" s="73">
        <f ca="1">SUM(AZ51-AY51)</f>
        <v>56</v>
      </c>
      <c r="BB51" s="19">
        <f ca="1">IF(BA51=0,0,IF(AY51=0,1,BA51/AY51))</f>
        <v>0.1222707423580786</v>
      </c>
      <c r="BC51" s="73">
        <f>SUMIF($C$6:BB$6,BC$5,$C51:BB51)</f>
        <v>3198</v>
      </c>
      <c r="BD51" s="73">
        <f ca="1">SUMIF($C$6:BC$6,BD$5,$C51:BC51)</f>
        <v>2704</v>
      </c>
      <c r="BE51" s="73">
        <f ca="1">SUM(BD51-BC51)</f>
        <v>-494</v>
      </c>
      <c r="BF51" s="19">
        <f ca="1">IF(BE51=0,0,IF(BC51=0,1,BE51/BC51))</f>
        <v>-0.15447154471544716</v>
      </c>
      <c r="BG51" s="73">
        <f>+DG51</f>
        <v>428</v>
      </c>
      <c r="BH51" s="73">
        <f ca="1">OFFSET(DG51,0,14,1,1)</f>
        <v>592</v>
      </c>
      <c r="BI51" s="73">
        <f ca="1">SUM(BH51-BG51)</f>
        <v>164</v>
      </c>
      <c r="BJ51" s="19">
        <f ca="1">IF(BI51=0,0,IF(BG51=0,1,BI51/BG51))</f>
        <v>0.38317757009345793</v>
      </c>
      <c r="BK51" s="73">
        <f>SUMIF($C$6:BJ$6,BK$5,$C51:BJ51)</f>
        <v>3626</v>
      </c>
      <c r="BL51" s="73">
        <f ca="1">SUMIF($C$6:BK$6,BL$5,$C51:BK51)</f>
        <v>3296</v>
      </c>
      <c r="BM51" s="73">
        <f ca="1">SUM(BL51-BK51)</f>
        <v>-330</v>
      </c>
      <c r="BN51" s="19">
        <f ca="1">IF(BM51=0,0,IF(BK51=0,1,BM51/BK51))</f>
        <v>-9.1009376723662438E-2</v>
      </c>
      <c r="BO51" s="73">
        <f>+DH51</f>
        <v>414</v>
      </c>
      <c r="BP51" s="73">
        <f ca="1">OFFSET(DH51,0,14,1,1)</f>
        <v>472</v>
      </c>
      <c r="BQ51" s="73">
        <f ca="1">SUM(BP51-BO51)</f>
        <v>58</v>
      </c>
      <c r="BR51" s="19">
        <f ca="1">IF(BQ51=0,0,IF(BO51=0,1,BQ51/BO51))</f>
        <v>0.14009661835748793</v>
      </c>
      <c r="BS51" s="73">
        <f>SUMIF($C$6:BR$6,BS$5,$C51:BR51)</f>
        <v>4040</v>
      </c>
      <c r="BT51" s="73">
        <f ca="1">SUMIF($C$6:BS$6,BT$5,$C51:BS51)</f>
        <v>3768</v>
      </c>
      <c r="BU51" s="73">
        <f ca="1">SUM(BT51-BS51)</f>
        <v>-272</v>
      </c>
      <c r="BV51" s="19">
        <f ca="1">IF(BU51=0,0,IF(BS51=0,1,BU51/BS51))</f>
        <v>-6.7326732673267331E-2</v>
      </c>
      <c r="BW51" s="73">
        <f>+DI51</f>
        <v>426</v>
      </c>
      <c r="BX51" s="73">
        <f ca="1">OFFSET(DI51,0,14,1,1)</f>
        <v>478</v>
      </c>
      <c r="BY51" s="73">
        <f ca="1">SUM(BX51-BW51)</f>
        <v>52</v>
      </c>
      <c r="BZ51" s="19">
        <f ca="1">IF(BY51=0,0,IF(BW51=0,1,BY51/BW51))</f>
        <v>0.12206572769953052</v>
      </c>
      <c r="CA51" s="73">
        <f>SUMIF($C$6:BZ$6,CA$5,$C51:BZ51)</f>
        <v>4466</v>
      </c>
      <c r="CB51" s="73">
        <f ca="1">SUMIF($C$6:CA$6,CB$5,$C51:CA51)</f>
        <v>4246</v>
      </c>
      <c r="CC51" s="73">
        <f ca="1">SUM(CB51-CA51)</f>
        <v>-220</v>
      </c>
      <c r="CD51" s="19">
        <f ca="1">IF(CC51=0,0,IF(CA51=0,1,CC51/CA51))</f>
        <v>-4.9261083743842367E-2</v>
      </c>
      <c r="CE51" s="73">
        <f>+DJ51</f>
        <v>490</v>
      </c>
      <c r="CF51" s="73">
        <f ca="1">OFFSET(DJ51,0,14,1,1)</f>
        <v>480</v>
      </c>
      <c r="CG51" s="73">
        <f ca="1">SUM(CF51-CE51)</f>
        <v>-10</v>
      </c>
      <c r="CH51" s="19">
        <f ca="1">IF(CG51=0,0,IF(CE51=0,1,CG51/CE51))</f>
        <v>-2.0408163265306121E-2</v>
      </c>
      <c r="CI51" s="73">
        <f>SUMIF($C$6:CH$6,CI$5,$C51:CH51)</f>
        <v>4956</v>
      </c>
      <c r="CJ51" s="73">
        <f ca="1">SUMIF($C$6:CI$6,CJ$5,$C51:CI51)</f>
        <v>4726</v>
      </c>
      <c r="CK51" s="73">
        <f ca="1">SUM(CJ51-CI51)</f>
        <v>-230</v>
      </c>
      <c r="CL51" s="19">
        <f ca="1">IF(CK51=0,0,IF(CI51=0,1,CK51/CI51))</f>
        <v>-4.6408393866020983E-2</v>
      </c>
      <c r="CM51" s="73">
        <f>+DK51</f>
        <v>320</v>
      </c>
      <c r="CN51" s="73">
        <f ca="1">OFFSET(DK51,0,14,1,1)</f>
        <v>376</v>
      </c>
      <c r="CO51" s="73">
        <f ca="1">SUM(CN51-CM51)</f>
        <v>56</v>
      </c>
      <c r="CP51" s="19">
        <f ca="1">IF(CO51=0,0,IF(CM51=0,1,CO51/CM51))</f>
        <v>0.17499999999999999</v>
      </c>
      <c r="CQ51" s="73">
        <f>SUMIF($C$6:CP$6,CQ$5,$C51:CP51)</f>
        <v>5276</v>
      </c>
      <c r="CR51" s="73">
        <f ca="1">SUMIF($C$6:CQ$6,CR$5,$C51:CQ51)</f>
        <v>5102</v>
      </c>
      <c r="CS51" s="73">
        <f ca="1">SUM(CR51-CQ51)</f>
        <v>-174</v>
      </c>
      <c r="CT51" s="19">
        <f ca="1">IF(CS51=0,0,IF(CQ51=0,1,CS51/CQ51))</f>
        <v>-3.2979529946929494E-2</v>
      </c>
      <c r="CW51" t="s">
        <v>12</v>
      </c>
      <c r="CX51" t="s">
        <v>8</v>
      </c>
      <c r="CY51" s="7"/>
      <c r="CZ51" s="70">
        <f>SUMIF(LQB!$A$129:$A$134,'2009-2010'!CZ$7,LQB!D$129:D$134)</f>
        <v>334</v>
      </c>
      <c r="DA51" s="70">
        <f>SUMIF(LQB!$A$129:$A$134,'2009-2010'!DA$7,LQB!E$129:E$134)</f>
        <v>364</v>
      </c>
      <c r="DB51" s="70">
        <f>SUMIF(LQB!$A$129:$A$134,'2009-2010'!DB$7,LQB!F$129:F$134)</f>
        <v>418</v>
      </c>
      <c r="DC51" s="70">
        <f>SUMIF(LQB!$A$129:$A$134,'2009-2010'!DC$7,LQB!G$129:G$134)</f>
        <v>582</v>
      </c>
      <c r="DD51" s="70">
        <f>SUMIF(LQB!$A$129:$A$134,'2009-2010'!DD$7,LQB!H$129:H$134)</f>
        <v>660</v>
      </c>
      <c r="DE51" s="70">
        <f>SUMIF(LQB!$A$129:$A$134,'2009-2010'!DE$7,LQB!I$129:I$134)</f>
        <v>382</v>
      </c>
      <c r="DF51" s="70">
        <f>SUMIF(LQB!$A$129:$A$134,'2009-2010'!DF$7,LQB!J$129:J$134)</f>
        <v>458</v>
      </c>
      <c r="DG51" s="70">
        <f>SUMIF(LQB!$A$129:$A$134,'2009-2010'!DG$7,LQB!K$129:K$134)</f>
        <v>428</v>
      </c>
      <c r="DH51" s="70">
        <f>SUMIF(LQB!$A$129:$A$134,'2009-2010'!DH$7,LQB!L$129:L$134)</f>
        <v>414</v>
      </c>
      <c r="DI51" s="70">
        <f>SUMIF(LQB!$A$129:$A$134,'2009-2010'!DI$7,LQB!M$129:M$134)</f>
        <v>426</v>
      </c>
      <c r="DJ51" s="70">
        <f>SUMIF(LQB!$A$129:$A$134,'2009-2010'!DJ$7,LQB!N$129:N$134)</f>
        <v>490</v>
      </c>
      <c r="DK51" s="70">
        <f>SUMIF(LQB!$A$129:$A$134,'2009-2010'!DK$7,LQB!O$129:O$134)</f>
        <v>320</v>
      </c>
      <c r="DN51" s="70">
        <f>SUMIF(LQB!$A$129:$A$134,'2009-2010'!DN$7,LQB!D$129:D$134)</f>
        <v>212</v>
      </c>
      <c r="DO51" s="70">
        <f>SUMIF(LQB!$A$129:$A$134,'2009-2010'!DO$7,LQB!E$129:E$134)</f>
        <v>178</v>
      </c>
      <c r="DP51" s="70">
        <f>SUMIF(LQB!$A$129:$A$134,'2009-2010'!DP$7,LQB!F$129:F$134)</f>
        <v>316</v>
      </c>
      <c r="DQ51" s="70">
        <f>SUMIF(LQB!$A$129:$A$134,'2009-2010'!DQ$7,LQB!G$129:G$134)</f>
        <v>482</v>
      </c>
      <c r="DR51" s="70">
        <f>SUMIF(LQB!$A$129:$A$134,'2009-2010'!DR$7,LQB!H$129:H$134)</f>
        <v>512</v>
      </c>
      <c r="DS51" s="70">
        <f>SUMIF(LQB!$A$129:$A$134,'2009-2010'!DS$7,LQB!I$129:I$134)</f>
        <v>490</v>
      </c>
      <c r="DT51" s="70">
        <f>SUMIF(LQB!$A$129:$A$134,'2009-2010'!DT$7,LQB!J$129:J$134)</f>
        <v>514</v>
      </c>
      <c r="DU51" s="70">
        <f>SUMIF(LQB!$A$129:$A$134,'2009-2010'!DU$7,LQB!K$129:K$134)</f>
        <v>592</v>
      </c>
      <c r="DV51" s="70">
        <f>SUMIF(LQB!$A$129:$A$134,'2009-2010'!DV$7,LQB!L$129:L$134)</f>
        <v>472</v>
      </c>
      <c r="DW51" s="70">
        <f>SUMIF(LQB!$A$129:$A$134,'2009-2010'!DW$7,LQB!M$129:M$134)</f>
        <v>478</v>
      </c>
      <c r="DX51" s="70">
        <f>SUMIF(LQB!$A$129:$A$134,'2009-2010'!DX$7,LQB!N$129:N$134)</f>
        <v>480</v>
      </c>
      <c r="DY51" s="70">
        <f>SUMIF(LQB!$A$129:$A$134,'2009-2010'!DY$7,LQB!O$129:O$134)</f>
        <v>376</v>
      </c>
    </row>
    <row r="52" spans="1:130" s="7" customFormat="1">
      <c r="A52" s="75"/>
      <c r="B52" s="24" t="s">
        <v>9</v>
      </c>
      <c r="C52" s="12">
        <f>+SUM(C49:C51)</f>
        <v>206501</v>
      </c>
      <c r="D52" s="12">
        <f ca="1">+SUM(D49:D51)</f>
        <v>213585</v>
      </c>
      <c r="E52" s="12">
        <f ca="1">SUM(E49:E51)</f>
        <v>7084</v>
      </c>
      <c r="F52" s="13">
        <f ca="1">IF(E52=0,0,IF(C52=0,1,E52/C52))</f>
        <v>3.4304918620248814E-2</v>
      </c>
      <c r="G52" s="12">
        <f>SUM(G49:G51)</f>
        <v>206501</v>
      </c>
      <c r="H52" s="12">
        <f ca="1">SUM(H49:H51)</f>
        <v>213585</v>
      </c>
      <c r="I52" s="12">
        <f ca="1">SUM(I49:I51)</f>
        <v>7084</v>
      </c>
      <c r="J52" s="13">
        <f ca="1">IF(I52=0,0,IF(G52=0,1,I52/G52))</f>
        <v>3.4304918620248814E-2</v>
      </c>
      <c r="K52" s="12">
        <f>+SUM(K49:K51)</f>
        <v>204435</v>
      </c>
      <c r="L52" s="12">
        <f ca="1">+SUM(L49:L51)</f>
        <v>199939</v>
      </c>
      <c r="M52" s="12">
        <f ca="1">SUM(M49:M51)</f>
        <v>-4496</v>
      </c>
      <c r="N52" s="13">
        <f ca="1">IF(M52=0,0,IF(K52=0,1,M52/K52))</f>
        <v>-2.1992320297405044E-2</v>
      </c>
      <c r="O52" s="12">
        <f>SUM(O49:O51)</f>
        <v>410936</v>
      </c>
      <c r="P52" s="12">
        <f ca="1">SUM(P49:P51)</f>
        <v>413524</v>
      </c>
      <c r="Q52" s="12">
        <f ca="1">SUM(Q49:Q51)</f>
        <v>2588</v>
      </c>
      <c r="R52" s="13">
        <f ca="1">IF(Q52=0,0,IF(O52=0,1,Q52/O52))</f>
        <v>6.2978176650378649E-3</v>
      </c>
      <c r="S52" s="12">
        <f>+SUM(S49:S51)</f>
        <v>256849</v>
      </c>
      <c r="T52" s="12">
        <f ca="1">+SUM(T49:T51)</f>
        <v>268606</v>
      </c>
      <c r="U52" s="12">
        <f ca="1">SUM(U49:U51)</f>
        <v>11757</v>
      </c>
      <c r="V52" s="13">
        <f ca="1">IF(U52=0,0,IF(S52=0,1,U52/S52))</f>
        <v>4.5773976149410742E-2</v>
      </c>
      <c r="W52" s="12">
        <f>SUM(W49:W51)</f>
        <v>667785</v>
      </c>
      <c r="X52" s="12">
        <f ca="1">SUM(X49:X51)</f>
        <v>682130</v>
      </c>
      <c r="Y52" s="12">
        <f ca="1">SUM(Y49:Y51)</f>
        <v>14345</v>
      </c>
      <c r="Z52" s="13">
        <f ca="1">IF(Y52=0,0,IF(W52=0,1,Y52/W52))</f>
        <v>2.1481464842726325E-2</v>
      </c>
      <c r="AA52" s="12">
        <f>+SUM(AA49:AA51)</f>
        <v>259575</v>
      </c>
      <c r="AB52" s="12">
        <f ca="1">+SUM(AB49:AB51)</f>
        <v>271040</v>
      </c>
      <c r="AC52" s="12">
        <f ca="1">SUM(AC49:AC51)</f>
        <v>11465</v>
      </c>
      <c r="AD52" s="13">
        <f ca="1">IF(AC52=0,0,IF(AA52=0,1,AC52/AA52))</f>
        <v>4.4168352114032555E-2</v>
      </c>
      <c r="AE52" s="12">
        <f>SUM(AE49:AE51)</f>
        <v>927360</v>
      </c>
      <c r="AF52" s="12">
        <f ca="1">SUM(AF49:AF51)</f>
        <v>953170</v>
      </c>
      <c r="AG52" s="12">
        <f ca="1">SUM(AG49:AG51)</f>
        <v>25810</v>
      </c>
      <c r="AH52" s="13">
        <f ca="1">IF(AG52=0,0,IF(AE52=0,1,AG52/AE52))</f>
        <v>2.7831694271911664E-2</v>
      </c>
      <c r="AI52" s="12">
        <f>+SUM(AI49:AI51)</f>
        <v>295479</v>
      </c>
      <c r="AJ52" s="12">
        <f ca="1">+SUM(AJ49:AJ51)</f>
        <v>293152</v>
      </c>
      <c r="AK52" s="12">
        <f ca="1">SUM(AK49:AK51)</f>
        <v>-2327</v>
      </c>
      <c r="AL52" s="13">
        <f ca="1">IF(AK52=0,0,IF(AI52=0,1,AK52/AI52))</f>
        <v>-7.8753481634904685E-3</v>
      </c>
      <c r="AM52" s="12">
        <f>SUM(AM49:AM51)</f>
        <v>1222839</v>
      </c>
      <c r="AN52" s="12">
        <f ca="1">SUM(AN49:AN51)</f>
        <v>1246322</v>
      </c>
      <c r="AO52" s="12">
        <f ca="1">SUM(AO49:AO51)</f>
        <v>23483</v>
      </c>
      <c r="AP52" s="13">
        <f ca="1">IF(AO52=0,0,IF(AM52=0,1,AO52/AM52))</f>
        <v>1.9203672764771161E-2</v>
      </c>
      <c r="AQ52" s="12">
        <f>+SUM(AQ49:AQ51)</f>
        <v>276509</v>
      </c>
      <c r="AR52" s="12">
        <f ca="1">+SUM(AR49:AR51)</f>
        <v>288938</v>
      </c>
      <c r="AS52" s="12">
        <f ca="1">SUM(AS49:AS51)</f>
        <v>12429</v>
      </c>
      <c r="AT52" s="13">
        <f ca="1">IF(AS52=0,0,IF(AQ52=0,1,AS52/AQ52))</f>
        <v>4.4949712305928556E-2</v>
      </c>
      <c r="AU52" s="12">
        <f>SUM(AU49:AU51)</f>
        <v>1499348</v>
      </c>
      <c r="AV52" s="12">
        <f ca="1">SUM(AV49:AV51)</f>
        <v>1535260</v>
      </c>
      <c r="AW52" s="12">
        <f ca="1">SUM(AW49:AW51)</f>
        <v>35912</v>
      </c>
      <c r="AX52" s="13">
        <f ca="1">IF(AW52=0,0,IF(AU52=0,1,AW52/AU52))</f>
        <v>2.3951744358214372E-2</v>
      </c>
      <c r="AY52" s="12">
        <f>+SUM(AY49:AY51)</f>
        <v>331890</v>
      </c>
      <c r="AZ52" s="12">
        <f ca="1">+SUM(AZ49:AZ51)</f>
        <v>345991</v>
      </c>
      <c r="BA52" s="12">
        <f ca="1">SUM(BA49:BA51)</f>
        <v>14101</v>
      </c>
      <c r="BB52" s="13">
        <f ca="1">IF(BA52=0,0,IF(AY52=0,1,BA52/AY52))</f>
        <v>4.2486968573925095E-2</v>
      </c>
      <c r="BC52" s="12">
        <f>SUM(BC49:BC51)</f>
        <v>1831238</v>
      </c>
      <c r="BD52" s="12">
        <f ca="1">SUM(BD49:BD51)</f>
        <v>1881251</v>
      </c>
      <c r="BE52" s="12">
        <f ca="1">SUM(BE49:BE51)</f>
        <v>50013</v>
      </c>
      <c r="BF52" s="13">
        <f ca="1">IF(BE52=0,0,IF(BC52=0,1,BE52/BC52))</f>
        <v>2.7311032208811745E-2</v>
      </c>
      <c r="BG52" s="12">
        <f>+SUM(BG49:BG51)</f>
        <v>352432</v>
      </c>
      <c r="BH52" s="12">
        <f ca="1">+SUM(BH49:BH51)</f>
        <v>363174</v>
      </c>
      <c r="BI52" s="12">
        <f ca="1">SUM(BI49:BI51)</f>
        <v>10742</v>
      </c>
      <c r="BJ52" s="13">
        <f ca="1">IF(BI52=0,0,IF(BG52=0,1,BI52/BG52))</f>
        <v>3.0479638625323466E-2</v>
      </c>
      <c r="BK52" s="12">
        <f>SUM(BK49:BK51)</f>
        <v>2183670</v>
      </c>
      <c r="BL52" s="12">
        <f ca="1">SUM(BL49:BL51)</f>
        <v>2244425</v>
      </c>
      <c r="BM52" s="12">
        <f ca="1">SUM(BM49:BM51)</f>
        <v>60755</v>
      </c>
      <c r="BN52" s="13">
        <f ca="1">IF(BM52=0,0,IF(BK52=0,1,BM52/BK52))</f>
        <v>2.7822427381426682E-2</v>
      </c>
      <c r="BO52" s="12">
        <f>+SUM(BO49:BO51)</f>
        <v>288071</v>
      </c>
      <c r="BP52" s="12">
        <f ca="1">+SUM(BP49:BP51)</f>
        <v>297067</v>
      </c>
      <c r="BQ52" s="12">
        <f ca="1">SUM(BQ49:BQ51)</f>
        <v>8996</v>
      </c>
      <c r="BR52" s="13">
        <f ca="1">IF(BQ52=0,0,IF(BO52=0,1,BQ52/BO52))</f>
        <v>3.1228412439988754E-2</v>
      </c>
      <c r="BS52" s="12">
        <f>SUM(BS49:BS51)</f>
        <v>2471741</v>
      </c>
      <c r="BT52" s="12">
        <f ca="1">SUM(BT49:BT51)</f>
        <v>2541492</v>
      </c>
      <c r="BU52" s="12">
        <f ca="1">SUM(BU49:BU51)</f>
        <v>69751</v>
      </c>
      <c r="BV52" s="13">
        <f ca="1">IF(BU52=0,0,IF(BS52=0,1,BU52/BS52))</f>
        <v>2.8219380590442121E-2</v>
      </c>
      <c r="BW52" s="12">
        <f>+SUM(BW49:BW51)</f>
        <v>284389</v>
      </c>
      <c r="BX52" s="12">
        <f ca="1">+SUM(BX49:BX51)</f>
        <v>288936</v>
      </c>
      <c r="BY52" s="12">
        <f ca="1">SUM(BY49:BY51)</f>
        <v>4547</v>
      </c>
      <c r="BZ52" s="13">
        <f ca="1">IF(BY52=0,0,IF(BW52=0,1,BY52/BW52))</f>
        <v>1.5988663415251646E-2</v>
      </c>
      <c r="CA52" s="12">
        <f>SUM(CA49:CA51)</f>
        <v>2756130</v>
      </c>
      <c r="CB52" s="12">
        <f ca="1">SUM(CB49:CB51)</f>
        <v>2830428</v>
      </c>
      <c r="CC52" s="12">
        <f ca="1">SUM(CC49:CC51)</f>
        <v>74298</v>
      </c>
      <c r="CD52" s="13">
        <f ca="1">IF(CC52=0,0,IF(CA52=0,1,CC52/CA52))</f>
        <v>2.6957364130138998E-2</v>
      </c>
      <c r="CE52" s="12">
        <f>+SUM(CE49:CE51)</f>
        <v>274748</v>
      </c>
      <c r="CF52" s="12">
        <f ca="1">+SUM(CF49:CF51)</f>
        <v>295313</v>
      </c>
      <c r="CG52" s="12">
        <f ca="1">SUM(CG49:CG51)</f>
        <v>20565</v>
      </c>
      <c r="CH52" s="13">
        <f ca="1">IF(CG52=0,0,IF(CE52=0,1,CG52/CE52))</f>
        <v>7.4850408374219288E-2</v>
      </c>
      <c r="CI52" s="12">
        <f>SUM(CI49:CI51)</f>
        <v>3030878</v>
      </c>
      <c r="CJ52" s="12">
        <f ca="1">SUM(CJ49:CJ51)</f>
        <v>3125741</v>
      </c>
      <c r="CK52" s="12">
        <f ca="1">SUM(CK49:CK51)</f>
        <v>94863</v>
      </c>
      <c r="CL52" s="13">
        <f ca="1">IF(CK52=0,0,IF(CI52=0,1,CK52/CI52))</f>
        <v>3.1298851355943721E-2</v>
      </c>
      <c r="CM52" s="12">
        <f>+SUM(CM49:CM51)</f>
        <v>262261</v>
      </c>
      <c r="CN52" s="12">
        <f ca="1">+SUM(CN49:CN51)</f>
        <v>274108</v>
      </c>
      <c r="CO52" s="12">
        <f ca="1">SUM(CO49:CO51)</f>
        <v>11847</v>
      </c>
      <c r="CP52" s="13">
        <f ca="1">IF(CO52=0,0,IF(CM52=0,1,CO52/CM52))</f>
        <v>4.5172557109139366E-2</v>
      </c>
      <c r="CQ52" s="12">
        <f>SUM(CQ49:CQ51)</f>
        <v>3293139</v>
      </c>
      <c r="CR52" s="12">
        <f ca="1">SUM(CR49:CR51)</f>
        <v>3399849</v>
      </c>
      <c r="CS52" s="12">
        <f ca="1">SUM(CS49:CS51)</f>
        <v>106710</v>
      </c>
      <c r="CT52" s="13">
        <f ca="1">IF(CS52=0,0,IF(CQ52=0,1,CS52/CQ52))</f>
        <v>3.240373394502935E-2</v>
      </c>
      <c r="CW52"/>
      <c r="CX52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/>
      <c r="DM52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</row>
    <row r="54" spans="1:130" ht="15.1" customHeight="1">
      <c r="A54" s="82"/>
      <c r="B54" s="28" t="s">
        <v>6</v>
      </c>
      <c r="C54" s="73">
        <f>+CZ54</f>
        <v>166484</v>
      </c>
      <c r="D54" s="18">
        <f ca="1">OFFSET(CZ54,0,14,1,1)</f>
        <v>165185</v>
      </c>
      <c r="E54" s="18">
        <f ca="1">SUM(D54-C54)</f>
        <v>-1299</v>
      </c>
      <c r="F54" s="19">
        <f ca="1">IF(E54=0,0,IF(C54=0,1,E54/C54))</f>
        <v>-7.8025515965498187E-3</v>
      </c>
      <c r="G54" s="18">
        <f>SUMIF($C$6:F$6,G$5,$C54:F54)</f>
        <v>166484</v>
      </c>
      <c r="H54" s="18">
        <f ca="1">SUMIF($C$6:G$6,H$5,$C54:G54)</f>
        <v>165185</v>
      </c>
      <c r="I54" s="18">
        <f ca="1">SUM(H54-G54)</f>
        <v>-1299</v>
      </c>
      <c r="J54" s="19">
        <f ca="1">IF(I54=0,0,IF(G54=0,1,I54/G54))</f>
        <v>-7.8025515965498187E-3</v>
      </c>
      <c r="K54" s="18">
        <f>+DA54</f>
        <v>170376</v>
      </c>
      <c r="L54" s="18">
        <f ca="1">OFFSET(DA54,0,14,1,1)</f>
        <v>156613</v>
      </c>
      <c r="M54" s="18">
        <f ca="1">SUM(L54-K54)</f>
        <v>-13763</v>
      </c>
      <c r="N54" s="19">
        <f ca="1">IF(M54=0,0,IF(K54=0,1,M54/K54))</f>
        <v>-8.0780156829600408E-2</v>
      </c>
      <c r="O54" s="18">
        <f>SUMIF($C$6:N$6,O$5,$C54:N54)</f>
        <v>336860</v>
      </c>
      <c r="P54" s="18">
        <f ca="1">SUMIF($C$6:O$6,P$5,$C54:O54)</f>
        <v>321798</v>
      </c>
      <c r="Q54" s="18">
        <f ca="1">SUM(P54-O54)</f>
        <v>-15062</v>
      </c>
      <c r="R54" s="19">
        <f ca="1">IF(Q54=0,0,IF(O54=0,1,Q54/O54))</f>
        <v>-4.4712937125215221E-2</v>
      </c>
      <c r="S54" s="18">
        <f>+DB54</f>
        <v>198725</v>
      </c>
      <c r="T54" s="18">
        <f ca="1">OFFSET(DB54,0,14,1,1)</f>
        <v>210590</v>
      </c>
      <c r="U54" s="18">
        <f ca="1">SUM(T54-S54)</f>
        <v>11865</v>
      </c>
      <c r="V54" s="19">
        <f ca="1">IF(U54=0,0,IF(S54=0,1,U54/S54))</f>
        <v>5.9705623348848914E-2</v>
      </c>
      <c r="W54" s="18">
        <f>SUMIF($C$6:V$6,W$5,$C54:V54)</f>
        <v>535585</v>
      </c>
      <c r="X54" s="18">
        <f ca="1">SUMIF($C$6:W$6,X$5,$C54:W54)</f>
        <v>532388</v>
      </c>
      <c r="Y54" s="18">
        <f ca="1">SUM(X54-W54)</f>
        <v>-3197</v>
      </c>
      <c r="Z54" s="19">
        <f ca="1">IF(Y54=0,0,IF(W54=0,1,Y54/W54))</f>
        <v>-5.9691738939664108E-3</v>
      </c>
      <c r="AA54" s="18">
        <f>+DC54</f>
        <v>220396</v>
      </c>
      <c r="AB54" s="18">
        <f ca="1">OFFSET(DC54,0,14,1,1)</f>
        <v>232730</v>
      </c>
      <c r="AC54" s="18">
        <f ca="1">SUM(AB54-AA54)</f>
        <v>12334</v>
      </c>
      <c r="AD54" s="19">
        <f ca="1">IF(AC54=0,0,IF(AA54=0,1,AC54/AA54))</f>
        <v>5.5962903137987983E-2</v>
      </c>
      <c r="AE54" s="18">
        <f>SUMIF($C$6:AD$6,AE$5,$C54:AD54)</f>
        <v>755981</v>
      </c>
      <c r="AF54" s="18">
        <f ca="1">SUMIF($C$6:AE$6,AF$5,$C54:AE54)</f>
        <v>765118</v>
      </c>
      <c r="AG54" s="18">
        <f ca="1">SUM(AF54-AE54)</f>
        <v>9137</v>
      </c>
      <c r="AH54" s="19">
        <f ca="1">IF(AG54=0,0,IF(AE54=0,1,AG54/AE54))</f>
        <v>1.2086282591758259E-2</v>
      </c>
      <c r="AI54" s="18">
        <f>+DD54</f>
        <v>260952</v>
      </c>
      <c r="AJ54" s="18">
        <f ca="1">OFFSET(DD54,0,14,1,1)</f>
        <v>257383</v>
      </c>
      <c r="AK54" s="18">
        <f ca="1">SUM(AJ54-AI54)</f>
        <v>-3569</v>
      </c>
      <c r="AL54" s="19">
        <f ca="1">IF(AK54=0,0,IF(AI54=0,1,AK54/AI54))</f>
        <v>-1.3676844783715014E-2</v>
      </c>
      <c r="AM54" s="18">
        <f>SUMIF($C$6:AL$6,AM$5,$C54:AL54)</f>
        <v>1016933</v>
      </c>
      <c r="AN54" s="18">
        <f ca="1">SUMIF($C$6:AM$6,AN$5,$C54:AM54)</f>
        <v>1022501</v>
      </c>
      <c r="AO54" s="18">
        <f ca="1">SUM(AN54-AM54)</f>
        <v>5568</v>
      </c>
      <c r="AP54" s="19">
        <f ca="1">IF(AO54=0,0,IF(AM54=0,1,AO54/AM54))</f>
        <v>5.4752869658079737E-3</v>
      </c>
      <c r="AQ54" s="18">
        <f>+DE54</f>
        <v>230749</v>
      </c>
      <c r="AR54" s="18">
        <f ca="1">OFFSET(DE54,0,14,1,1)</f>
        <v>263669</v>
      </c>
      <c r="AS54" s="18">
        <f ca="1">SUM(AR54-AQ54)</f>
        <v>32920</v>
      </c>
      <c r="AT54" s="19">
        <f ca="1">IF(AS54=0,0,IF(AQ54=0,1,AS54/AQ54))</f>
        <v>0.14266584037200594</v>
      </c>
      <c r="AU54" s="18">
        <f>SUMIF($C$6:AT$6,AU$5,$C54:AT54)</f>
        <v>1247682</v>
      </c>
      <c r="AV54" s="18">
        <f ca="1">SUMIF($C$6:AU$6,AV$5,$C54:AU54)</f>
        <v>1286170</v>
      </c>
      <c r="AW54" s="18">
        <f ca="1">SUM(AV54-AU54)</f>
        <v>38488</v>
      </c>
      <c r="AX54" s="19">
        <f ca="1">IF(AW54=0,0,IF(AU54=0,1,AW54/AU54))</f>
        <v>3.0847603796480192E-2</v>
      </c>
      <c r="AY54" s="18">
        <f>+DF54</f>
        <v>317180</v>
      </c>
      <c r="AZ54" s="18">
        <f ca="1">OFFSET(DF54,0,14,1,1)</f>
        <v>362243</v>
      </c>
      <c r="BA54" s="18">
        <f ca="1">SUM(AZ54-AY54)</f>
        <v>45063</v>
      </c>
      <c r="BB54" s="19">
        <f ca="1">IF(BA54=0,0,IF(AY54=0,1,BA54/AY54))</f>
        <v>0.14207390125480798</v>
      </c>
      <c r="BC54" s="18">
        <f>SUMIF($C$6:BB$6,BC$5,$C54:BB54)</f>
        <v>1564862</v>
      </c>
      <c r="BD54" s="18">
        <f ca="1">SUMIF($C$6:BC$6,BD$5,$C54:BC54)</f>
        <v>1648413</v>
      </c>
      <c r="BE54" s="18">
        <f ca="1">SUM(BD54-BC54)</f>
        <v>83551</v>
      </c>
      <c r="BF54" s="19">
        <f ca="1">IF(BE54=0,0,IF(BC54=0,1,BE54/BC54))</f>
        <v>5.3391928489540934E-2</v>
      </c>
      <c r="BG54" s="18">
        <f>+DG54</f>
        <v>351811</v>
      </c>
      <c r="BH54" s="18">
        <f ca="1">OFFSET(DG54,0,14,1,1)</f>
        <v>370836</v>
      </c>
      <c r="BI54" s="18">
        <f ca="1">SUM(BH54-BG54)</f>
        <v>19025</v>
      </c>
      <c r="BJ54" s="19">
        <f ca="1">IF(BI54=0,0,IF(BG54=0,1,BI54/BG54))</f>
        <v>5.4077331294359758E-2</v>
      </c>
      <c r="BK54" s="18">
        <f>SUMIF($C$6:BJ$6,BK$5,$C54:BJ54)</f>
        <v>1916673</v>
      </c>
      <c r="BL54" s="18">
        <f ca="1">SUMIF($C$6:BK$6,BL$5,$C54:BK54)</f>
        <v>2019249</v>
      </c>
      <c r="BM54" s="18">
        <f ca="1">SUM(BL54-BK54)</f>
        <v>102576</v>
      </c>
      <c r="BN54" s="19">
        <f ca="1">IF(BM54=0,0,IF(BK54=0,1,BM54/BK54))</f>
        <v>5.351773620226298E-2</v>
      </c>
      <c r="BO54" s="18">
        <f>+DH54</f>
        <v>259811</v>
      </c>
      <c r="BP54" s="18">
        <f ca="1">OFFSET(DH54,0,14,1,1)</f>
        <v>276237</v>
      </c>
      <c r="BQ54" s="18">
        <f ca="1">SUM(BP54-BO54)</f>
        <v>16426</v>
      </c>
      <c r="BR54" s="19">
        <f ca="1">IF(BQ54=0,0,IF(BO54=0,1,BQ54/BO54))</f>
        <v>6.3222881248292034E-2</v>
      </c>
      <c r="BS54" s="18">
        <f>SUMIF($C$6:BR$6,BS$5,$C54:BR54)</f>
        <v>2176484</v>
      </c>
      <c r="BT54" s="18">
        <f ca="1">SUMIF($C$6:BS$6,BT$5,$C54:BS54)</f>
        <v>2295486</v>
      </c>
      <c r="BU54" s="18">
        <f ca="1">SUM(BT54-BS54)</f>
        <v>119002</v>
      </c>
      <c r="BV54" s="19">
        <f ca="1">IF(BU54=0,0,IF(BS54=0,1,BU54/BS54))</f>
        <v>5.4676257670628406E-2</v>
      </c>
      <c r="BW54" s="18">
        <f>+DI54</f>
        <v>239504</v>
      </c>
      <c r="BX54" s="18">
        <f ca="1">OFFSET(DI54,0,14,1,1)</f>
        <v>271165</v>
      </c>
      <c r="BY54" s="18">
        <f ca="1">SUM(BX54-BW54)</f>
        <v>31661</v>
      </c>
      <c r="BZ54" s="19">
        <f ca="1">IF(BY54=0,0,IF(BW54=0,1,BY54/BW54))</f>
        <v>0.13219403433763111</v>
      </c>
      <c r="CA54" s="18">
        <f>SUMIF($C$6:BZ$6,CA$5,$C54:BZ54)</f>
        <v>2415988</v>
      </c>
      <c r="CB54" s="18">
        <f ca="1">SUMIF($C$6:CA$6,CB$5,$C54:CA54)</f>
        <v>2566651</v>
      </c>
      <c r="CC54" s="18">
        <f ca="1">SUM(CB54-CA54)</f>
        <v>150663</v>
      </c>
      <c r="CD54" s="19">
        <f ca="1">IF(CC54=0,0,IF(CA54=0,1,CC54/CA54))</f>
        <v>6.2360822984220118E-2</v>
      </c>
      <c r="CE54" s="18">
        <f>+DJ54</f>
        <v>216663</v>
      </c>
      <c r="CF54" s="18">
        <f ca="1">OFFSET(DJ54,0,14,1,1)</f>
        <v>242469</v>
      </c>
      <c r="CG54" s="18">
        <f ca="1">SUM(CF54-CE54)</f>
        <v>25806</v>
      </c>
      <c r="CH54" s="19">
        <f ca="1">IF(CG54=0,0,IF(CE54=0,1,CG54/CE54))</f>
        <v>0.11910663103529444</v>
      </c>
      <c r="CI54" s="18">
        <f>SUMIF($C$6:CH$6,CI$5,$C54:CH54)</f>
        <v>2632651</v>
      </c>
      <c r="CJ54" s="18">
        <f ca="1">SUMIF($C$6:CI$6,CJ$5,$C54:CI54)</f>
        <v>2809120</v>
      </c>
      <c r="CK54" s="18">
        <f ca="1">SUM(CJ54-CI54)</f>
        <v>176469</v>
      </c>
      <c r="CL54" s="19">
        <f ca="1">IF(CK54=0,0,IF(CI54=0,1,CK54/CI54))</f>
        <v>6.7030912946683785E-2</v>
      </c>
      <c r="CM54" s="18">
        <f>+DK54</f>
        <v>205958</v>
      </c>
      <c r="CN54" s="18">
        <f ca="1">OFFSET(DK54,0,14,1,1)</f>
        <v>242961</v>
      </c>
      <c r="CO54" s="18">
        <f ca="1">SUM(CN54-CM54)</f>
        <v>37003</v>
      </c>
      <c r="CP54" s="19">
        <f ca="1">IF(CO54=0,0,IF(CM54=0,1,CO54/CM54))</f>
        <v>0.17966284388079123</v>
      </c>
      <c r="CQ54" s="18">
        <f>SUMIF($C$6:CP$6,CQ$5,$C54:CP54)</f>
        <v>2838609</v>
      </c>
      <c r="CR54" s="18">
        <f ca="1">SUMIF($C$6:CQ$6,CR$5,$C54:CQ54)</f>
        <v>3052081</v>
      </c>
      <c r="CS54" s="18">
        <f ca="1">SUM(CR54-CQ54)</f>
        <v>213472</v>
      </c>
      <c r="CT54" s="19">
        <f ca="1">IF(CS54=0,0,IF(CQ54=0,1,CS54/CQ54))</f>
        <v>7.5203030780216645E-2</v>
      </c>
      <c r="CW54" t="s">
        <v>15</v>
      </c>
      <c r="CX54" t="s">
        <v>6</v>
      </c>
      <c r="CZ54" s="70">
        <f>SUMIF(RBW!$A$93:$A$98,'2009-2010'!CZ$7,RBW!D$93:D$98)</f>
        <v>166484</v>
      </c>
      <c r="DA54" s="70">
        <f>SUMIF(RBW!$A$93:$A$98,'2009-2010'!DA$7,RBW!E$93:E$98)</f>
        <v>170376</v>
      </c>
      <c r="DB54" s="70">
        <f>SUMIF(RBW!$A$93:$A$98,'2009-2010'!DB$7,RBW!F$93:F$98)</f>
        <v>198725</v>
      </c>
      <c r="DC54" s="70">
        <f>SUMIF(RBW!$A$93:$A$98,'2009-2010'!DC$7,RBW!G$93:G$98)</f>
        <v>220396</v>
      </c>
      <c r="DD54" s="70">
        <f>SUMIF(RBW!$A$93:$A$98,'2009-2010'!DD$7,RBW!H$93:H$98)</f>
        <v>260952</v>
      </c>
      <c r="DE54" s="70">
        <f>SUMIF(RBW!$A$93:$A$98,'2009-2010'!DE$7,RBW!I$93:I$98)</f>
        <v>230749</v>
      </c>
      <c r="DF54" s="70">
        <f>SUMIF(RBW!$A$93:$A$98,'2009-2010'!DF$7,RBW!J$93:J$98)</f>
        <v>317180</v>
      </c>
      <c r="DG54" s="70">
        <f>SUMIF(RBW!$A$93:$A$98,'2009-2010'!DG$7,RBW!K$93:K$98)</f>
        <v>351811</v>
      </c>
      <c r="DH54" s="70">
        <f>SUMIF(RBW!$A$93:$A$98,'2009-2010'!DH$7,RBW!L$93:L$98)</f>
        <v>259811</v>
      </c>
      <c r="DI54" s="70">
        <f>SUMIF(RBW!$A$93:$A$98,'2009-2010'!DI$7,RBW!M$93:M$98)</f>
        <v>239504</v>
      </c>
      <c r="DJ54" s="70">
        <f>SUMIF(RBW!$A$93:$A$98,'2009-2010'!DJ$7,RBW!N$93:N$98)</f>
        <v>216663</v>
      </c>
      <c r="DK54" s="70">
        <f>SUMIF(RBW!$A$93:$A$98,'2009-2010'!DK$7,RBW!O$93:O$98)</f>
        <v>205958</v>
      </c>
      <c r="DN54" s="70">
        <f>SUMIF(RBW!$A$93:$A$98,'2009-2010'!DN$7,RBW!D$93:D$98)</f>
        <v>165185</v>
      </c>
      <c r="DO54" s="70">
        <f>SUMIF(RBW!$A$93:$A$98,'2009-2010'!DO$7,RBW!E$93:E$98)</f>
        <v>156613</v>
      </c>
      <c r="DP54" s="70">
        <f>SUMIF(RBW!$A$93:$A$98,'2009-2010'!DP$7,RBW!F$93:F$98)</f>
        <v>210590</v>
      </c>
      <c r="DQ54" s="70">
        <f>SUMIF(RBW!$A$93:$A$98,'2009-2010'!DQ$7,RBW!G$93:G$98)</f>
        <v>232730</v>
      </c>
      <c r="DR54" s="70">
        <f>SUMIF(RBW!$A$93:$A$98,'2009-2010'!DR$7,RBW!H$93:H$98)</f>
        <v>257383</v>
      </c>
      <c r="DS54" s="70">
        <f>SUMIF(RBW!$A$93:$A$98,'2009-2010'!DS$7,RBW!I$93:I$98)</f>
        <v>263669</v>
      </c>
      <c r="DT54" s="70">
        <f>SUMIF(RBW!$A$93:$A$98,'2009-2010'!DT$7,RBW!J$93:J$98)</f>
        <v>362243</v>
      </c>
      <c r="DU54" s="70">
        <f>SUMIF(RBW!$A$93:$A$98,'2009-2010'!DU$7,RBW!K$93:K$98)</f>
        <v>370836</v>
      </c>
      <c r="DV54" s="70">
        <f>SUMIF(RBW!$A$93:$A$98,'2009-2010'!DV$7,RBW!L$93:L$98)</f>
        <v>276237</v>
      </c>
      <c r="DW54" s="70">
        <f>SUMIF(RBW!$A$93:$A$98,'2009-2010'!DW$7,RBW!M$93:M$98)</f>
        <v>271165</v>
      </c>
      <c r="DX54" s="70">
        <f>SUMIF(RBW!$A$93:$A$98,'2009-2010'!DX$7,RBW!N$93:N$98)</f>
        <v>242469</v>
      </c>
      <c r="DY54" s="70">
        <f>SUMIF(RBW!$A$93:$A$98,'2009-2010'!DY$7,RBW!O$93:O$98)</f>
        <v>242961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3</v>
      </c>
      <c r="D55" s="18">
        <f ca="1">OFFSET(CZ55,0,14,1,1)</f>
        <v>7</v>
      </c>
      <c r="E55" s="18">
        <f ca="1">SUM(D55-C55)</f>
        <v>4</v>
      </c>
      <c r="F55" s="19">
        <f ca="1">IF(E55=0,0,IF(C55=0,1,E55/C55))</f>
        <v>1.3333333333333333</v>
      </c>
      <c r="G55" s="18">
        <f>SUMIF($C$6:F$6,G$5,$C55:F55)</f>
        <v>3</v>
      </c>
      <c r="H55" s="18">
        <f ca="1">SUMIF($C$6:G$6,H$5,$C55:G55)</f>
        <v>7</v>
      </c>
      <c r="I55" s="18">
        <f ca="1">SUM(H55-G55)</f>
        <v>4</v>
      </c>
      <c r="J55" s="19">
        <f ca="1">IF(I55=0,0,IF(G55=0,1,I55/G55))</f>
        <v>1.3333333333333333</v>
      </c>
      <c r="K55" s="18">
        <f>+DA55</f>
        <v>1</v>
      </c>
      <c r="L55" s="18">
        <f ca="1">OFFSET(DA55,0,14,1,1)</f>
        <v>4</v>
      </c>
      <c r="M55" s="18">
        <f ca="1">SUM(L55-K55)</f>
        <v>3</v>
      </c>
      <c r="N55" s="19">
        <f ca="1">IF(M55=0,0,IF(K55=0,1,M55/K55))</f>
        <v>3</v>
      </c>
      <c r="O55" s="18">
        <f>SUMIF($C$6:N$6,O$5,$C55:N55)</f>
        <v>4</v>
      </c>
      <c r="P55" s="18">
        <f ca="1">SUMIF($C$6:O$6,P$5,$C55:O55)</f>
        <v>11</v>
      </c>
      <c r="Q55" s="18">
        <f ca="1">SUM(P55-O55)</f>
        <v>7</v>
      </c>
      <c r="R55" s="19">
        <f ca="1">IF(Q55=0,0,IF(O55=0,1,Q55/O55))</f>
        <v>1.75</v>
      </c>
      <c r="S55" s="18">
        <f>+DB55</f>
        <v>11</v>
      </c>
      <c r="T55" s="18">
        <f ca="1">OFFSET(DB55,0,14,1,1)</f>
        <v>13</v>
      </c>
      <c r="U55" s="18">
        <f ca="1">SUM(T55-S55)</f>
        <v>2</v>
      </c>
      <c r="V55" s="19">
        <f ca="1">IF(U55=0,0,IF(S55=0,1,U55/S55))</f>
        <v>0.18181818181818182</v>
      </c>
      <c r="W55" s="18">
        <f>SUMIF($C$6:V$6,W$5,$C55:V55)</f>
        <v>15</v>
      </c>
      <c r="X55" s="18">
        <f ca="1">SUMIF($C$6:W$6,X$5,$C55:W55)</f>
        <v>24</v>
      </c>
      <c r="Y55" s="18">
        <f ca="1">SUM(X55-W55)</f>
        <v>9</v>
      </c>
      <c r="Z55" s="19">
        <f ca="1">IF(Y55=0,0,IF(W55=0,1,Y55/W55))</f>
        <v>0.6</v>
      </c>
      <c r="AA55" s="18">
        <f>+DC55</f>
        <v>9</v>
      </c>
      <c r="AB55" s="18">
        <f ca="1">OFFSET(DC55,0,14,1,1)</f>
        <v>4</v>
      </c>
      <c r="AC55" s="18">
        <f ca="1">SUM(AB55-AA55)</f>
        <v>-5</v>
      </c>
      <c r="AD55" s="19">
        <f ca="1">IF(AC55=0,0,IF(AA55=0,1,AC55/AA55))</f>
        <v>-0.55555555555555558</v>
      </c>
      <c r="AE55" s="18">
        <f>SUMIF($C$6:AD$6,AE$5,$C55:AD55)</f>
        <v>24</v>
      </c>
      <c r="AF55" s="18">
        <f ca="1">SUMIF($C$6:AE$6,AF$5,$C55:AE55)</f>
        <v>28</v>
      </c>
      <c r="AG55" s="18">
        <f ca="1">SUM(AF55-AE55)</f>
        <v>4</v>
      </c>
      <c r="AH55" s="19">
        <f ca="1">IF(AG55=0,0,IF(AE55=0,1,AG55/AE55))</f>
        <v>0.16666666666666666</v>
      </c>
      <c r="AI55" s="18">
        <f>+DD55</f>
        <v>10</v>
      </c>
      <c r="AJ55" s="18">
        <f ca="1">OFFSET(DD55,0,14,1,1)</f>
        <v>12</v>
      </c>
      <c r="AK55" s="18">
        <f ca="1">SUM(AJ55-AI55)</f>
        <v>2</v>
      </c>
      <c r="AL55" s="19">
        <f ca="1">IF(AK55=0,0,IF(AI55=0,1,AK55/AI55))</f>
        <v>0.2</v>
      </c>
      <c r="AM55" s="18">
        <f>SUMIF($C$6:AL$6,AM$5,$C55:AL55)</f>
        <v>34</v>
      </c>
      <c r="AN55" s="18">
        <f ca="1">SUMIF($C$6:AM$6,AN$5,$C55:AM55)</f>
        <v>40</v>
      </c>
      <c r="AO55" s="18">
        <f ca="1">SUM(AN55-AM55)</f>
        <v>6</v>
      </c>
      <c r="AP55" s="19">
        <f ca="1">IF(AO55=0,0,IF(AM55=0,1,AO55/AM55))</f>
        <v>0.17647058823529413</v>
      </c>
      <c r="AQ55" s="18">
        <f>+DE55</f>
        <v>3</v>
      </c>
      <c r="AR55" s="18">
        <f ca="1">OFFSET(DE55,0,14,1,1)</f>
        <v>11</v>
      </c>
      <c r="AS55" s="18">
        <f ca="1">SUM(AR55-AQ55)</f>
        <v>8</v>
      </c>
      <c r="AT55" s="19">
        <f ca="1">IF(AS55=0,0,IF(AQ55=0,1,AS55/AQ55))</f>
        <v>2.6666666666666665</v>
      </c>
      <c r="AU55" s="18">
        <f>SUMIF($C$6:AT$6,AU$5,$C55:AT55)</f>
        <v>37</v>
      </c>
      <c r="AV55" s="18">
        <f ca="1">SUMIF($C$6:AU$6,AV$5,$C55:AU55)</f>
        <v>51</v>
      </c>
      <c r="AW55" s="18">
        <f ca="1">SUM(AV55-AU55)</f>
        <v>14</v>
      </c>
      <c r="AX55" s="19">
        <f ca="1">IF(AW55=0,0,IF(AU55=0,1,AW55/AU55))</f>
        <v>0.3783783783783784</v>
      </c>
      <c r="AY55" s="18">
        <f>+DF55</f>
        <v>9</v>
      </c>
      <c r="AZ55" s="18">
        <f ca="1">OFFSET(DF55,0,14,1,1)</f>
        <v>8</v>
      </c>
      <c r="BA55" s="18">
        <f ca="1">SUM(AZ55-AY55)</f>
        <v>-1</v>
      </c>
      <c r="BB55" s="19">
        <f ca="1">IF(BA55=0,0,IF(AY55=0,1,BA55/AY55))</f>
        <v>-0.1111111111111111</v>
      </c>
      <c r="BC55" s="18">
        <f>SUMIF($C$6:BB$6,BC$5,$C55:BB55)</f>
        <v>46</v>
      </c>
      <c r="BD55" s="18">
        <f ca="1">SUMIF($C$6:BC$6,BD$5,$C55:BC55)</f>
        <v>59</v>
      </c>
      <c r="BE55" s="18">
        <f ca="1">SUM(BD55-BC55)</f>
        <v>13</v>
      </c>
      <c r="BF55" s="19">
        <f ca="1">IF(BE55=0,0,IF(BC55=0,1,BE55/BC55))</f>
        <v>0.28260869565217389</v>
      </c>
      <c r="BG55" s="18">
        <f>+DG55</f>
        <v>8</v>
      </c>
      <c r="BH55" s="18">
        <f ca="1">OFFSET(DG55,0,14,1,1)</f>
        <v>17</v>
      </c>
      <c r="BI55" s="18">
        <f ca="1">SUM(BH55-BG55)</f>
        <v>9</v>
      </c>
      <c r="BJ55" s="19">
        <f ca="1">IF(BI55=0,0,IF(BG55=0,1,BI55/BG55))</f>
        <v>1.125</v>
      </c>
      <c r="BK55" s="18">
        <f>SUMIF($C$6:BJ$6,BK$5,$C55:BJ55)</f>
        <v>54</v>
      </c>
      <c r="BL55" s="18">
        <f ca="1">SUMIF($C$6:BK$6,BL$5,$C55:BK55)</f>
        <v>76</v>
      </c>
      <c r="BM55" s="18">
        <f ca="1">SUM(BL55-BK55)</f>
        <v>22</v>
      </c>
      <c r="BN55" s="19">
        <f ca="1">IF(BM55=0,0,IF(BK55=0,1,BM55/BK55))</f>
        <v>0.40740740740740738</v>
      </c>
      <c r="BO55" s="18">
        <f>+DH55</f>
        <v>5</v>
      </c>
      <c r="BP55" s="18">
        <f ca="1">OFFSET(DH55,0,14,1,1)</f>
        <v>12</v>
      </c>
      <c r="BQ55" s="18">
        <f ca="1">SUM(BP55-BO55)</f>
        <v>7</v>
      </c>
      <c r="BR55" s="19">
        <f ca="1">IF(BQ55=0,0,IF(BO55=0,1,BQ55/BO55))</f>
        <v>1.4</v>
      </c>
      <c r="BS55" s="18">
        <f>SUMIF($C$6:BR$6,BS$5,$C55:BR55)</f>
        <v>59</v>
      </c>
      <c r="BT55" s="18">
        <f ca="1">SUMIF($C$6:BS$6,BT$5,$C55:BS55)</f>
        <v>88</v>
      </c>
      <c r="BU55" s="18">
        <f ca="1">SUM(BT55-BS55)</f>
        <v>29</v>
      </c>
      <c r="BV55" s="19">
        <f ca="1">IF(BU55=0,0,IF(BS55=0,1,BU55/BS55))</f>
        <v>0.49152542372881358</v>
      </c>
      <c r="BW55" s="18">
        <f>+DI55</f>
        <v>3</v>
      </c>
      <c r="BX55" s="18">
        <f ca="1">OFFSET(DI55,0,14,1,1)</f>
        <v>7</v>
      </c>
      <c r="BY55" s="18">
        <f ca="1">SUM(BX55-BW55)</f>
        <v>4</v>
      </c>
      <c r="BZ55" s="19">
        <f ca="1">IF(BY55=0,0,IF(BW55=0,1,BY55/BW55))</f>
        <v>1.3333333333333333</v>
      </c>
      <c r="CA55" s="18">
        <f>SUMIF($C$6:BZ$6,CA$5,$C55:BZ55)</f>
        <v>62</v>
      </c>
      <c r="CB55" s="18">
        <f ca="1">SUMIF($C$6:CA$6,CB$5,$C55:CA55)</f>
        <v>95</v>
      </c>
      <c r="CC55" s="18">
        <f ca="1">SUM(CB55-CA55)</f>
        <v>33</v>
      </c>
      <c r="CD55" s="19">
        <f ca="1">IF(CC55=0,0,IF(CA55=0,1,CC55/CA55))</f>
        <v>0.532258064516129</v>
      </c>
      <c r="CE55" s="18">
        <f>+DJ55</f>
        <v>6</v>
      </c>
      <c r="CF55" s="18">
        <f ca="1">OFFSET(DJ55,0,14,1,1)</f>
        <v>14</v>
      </c>
      <c r="CG55" s="18">
        <f ca="1">SUM(CF55-CE55)</f>
        <v>8</v>
      </c>
      <c r="CH55" s="19">
        <f ca="1">IF(CG55=0,0,IF(CE55=0,1,CG55/CE55))</f>
        <v>1.3333333333333333</v>
      </c>
      <c r="CI55" s="18">
        <f>SUMIF($C$6:CH$6,CI$5,$C55:CH55)</f>
        <v>68</v>
      </c>
      <c r="CJ55" s="18">
        <f ca="1">SUMIF($C$6:CI$6,CJ$5,$C55:CI55)</f>
        <v>109</v>
      </c>
      <c r="CK55" s="18">
        <f ca="1">SUM(CJ55-CI55)</f>
        <v>41</v>
      </c>
      <c r="CL55" s="19">
        <f ca="1">IF(CK55=0,0,IF(CI55=0,1,CK55/CI55))</f>
        <v>0.6029411764705882</v>
      </c>
      <c r="CM55" s="18">
        <f>+DK55</f>
        <v>8</v>
      </c>
      <c r="CN55" s="18">
        <f ca="1">OFFSET(DK55,0,14,1,1)</f>
        <v>13</v>
      </c>
      <c r="CO55" s="18">
        <f ca="1">SUM(CN55-CM55)</f>
        <v>5</v>
      </c>
      <c r="CP55" s="19">
        <f ca="1">IF(CO55=0,0,IF(CM55=0,1,CO55/CM55))</f>
        <v>0.625</v>
      </c>
      <c r="CQ55" s="18">
        <f>SUMIF($C$6:CP$6,CQ$5,$C55:CP55)</f>
        <v>76</v>
      </c>
      <c r="CR55" s="18">
        <f ca="1">SUMIF($C$6:CQ$6,CR$5,$C55:CQ55)</f>
        <v>122</v>
      </c>
      <c r="CS55" s="18">
        <f ca="1">SUM(CR55-CQ55)</f>
        <v>46</v>
      </c>
      <c r="CT55" s="19">
        <f ca="1">IF(CS55=0,0,IF(CQ55=0,1,CS55/CQ55))</f>
        <v>0.60526315789473684</v>
      </c>
      <c r="CW55" t="s">
        <v>15</v>
      </c>
      <c r="CX55" t="s">
        <v>7</v>
      </c>
      <c r="CY55" s="7"/>
      <c r="CZ55" s="70">
        <f>SUMIF(RBW!$A$111:$A$116,'2009-2010'!CZ$7,RBW!D$111:D$116)</f>
        <v>3</v>
      </c>
      <c r="DA55" s="70">
        <f>SUMIF(RBW!$A$111:$A$116,'2009-2010'!DA$7,RBW!E$111:E$116)</f>
        <v>1</v>
      </c>
      <c r="DB55" s="70">
        <f>SUMIF(RBW!$A$111:$A$116,'2009-2010'!DB$7,RBW!F$111:F$116)</f>
        <v>11</v>
      </c>
      <c r="DC55" s="70">
        <f>SUMIF(RBW!$A$111:$A$116,'2009-2010'!DC$7,RBW!G$111:G$116)</f>
        <v>9</v>
      </c>
      <c r="DD55" s="70">
        <f>SUMIF(RBW!$A$111:$A$116,'2009-2010'!DD$7,RBW!H$111:H$116)</f>
        <v>10</v>
      </c>
      <c r="DE55" s="70">
        <f>SUMIF(RBW!$A$111:$A$116,'2009-2010'!DE$7,RBW!I$111:I$116)</f>
        <v>3</v>
      </c>
      <c r="DF55" s="70">
        <f>SUMIF(RBW!$A$111:$A$116,'2009-2010'!DF$7,RBW!J$111:J$116)</f>
        <v>9</v>
      </c>
      <c r="DG55" s="70">
        <f>SUMIF(RBW!$A$111:$A$116,'2009-2010'!DG$7,RBW!K$111:K$116)</f>
        <v>8</v>
      </c>
      <c r="DH55" s="70">
        <f>SUMIF(RBW!$A$111:$A$116,'2009-2010'!DH$7,RBW!L$111:L$116)</f>
        <v>5</v>
      </c>
      <c r="DI55" s="70">
        <f>SUMIF(RBW!$A$111:$A$116,'2009-2010'!DI$7,RBW!M$111:M$116)</f>
        <v>3</v>
      </c>
      <c r="DJ55" s="70">
        <f>SUMIF(RBW!$A$111:$A$116,'2009-2010'!DJ$7,RBW!N$111:N$116)</f>
        <v>6</v>
      </c>
      <c r="DK55" s="70">
        <f>SUMIF(RBW!$A$111:$A$116,'2009-2010'!DK$7,RBW!O$111:O$116)</f>
        <v>8</v>
      </c>
      <c r="DN55" s="70">
        <f>SUMIF(RBW!$A$111:$A$116,'2009-2010'!DN$7,RBW!D$111:D$116)</f>
        <v>7</v>
      </c>
      <c r="DO55" s="70">
        <f>SUMIF(RBW!$A$111:$A$116,'2009-2010'!DO$7,RBW!E$111:E$116)</f>
        <v>4</v>
      </c>
      <c r="DP55" s="70">
        <f>SUMIF(RBW!$A$111:$A$116,'2009-2010'!DP$7,RBW!F$111:F$116)</f>
        <v>13</v>
      </c>
      <c r="DQ55" s="70">
        <f>SUMIF(RBW!$A$111:$A$116,'2009-2010'!DQ$7,RBW!G$111:G$116)</f>
        <v>4</v>
      </c>
      <c r="DR55" s="70">
        <f>SUMIF(RBW!$A$111:$A$116,'2009-2010'!DR$7,RBW!H$111:H$116)</f>
        <v>12</v>
      </c>
      <c r="DS55" s="70">
        <f>SUMIF(RBW!$A$111:$A$116,'2009-2010'!DS$7,RBW!I$111:I$116)</f>
        <v>11</v>
      </c>
      <c r="DT55" s="70">
        <f>SUMIF(RBW!$A$111:$A$116,'2009-2010'!DT$7,RBW!J$111:J$116)</f>
        <v>8</v>
      </c>
      <c r="DU55" s="70">
        <f>SUMIF(RBW!$A$111:$A$116,'2009-2010'!DU$7,RBW!K$111:K$116)</f>
        <v>17</v>
      </c>
      <c r="DV55" s="70">
        <f>SUMIF(RBW!$A$111:$A$116,'2009-2010'!DV$7,RBW!L$111:L$116)</f>
        <v>12</v>
      </c>
      <c r="DW55" s="70">
        <f>SUMIF(RBW!$A$111:$A$116,'2009-2010'!DW$7,RBW!M$111:M$116)</f>
        <v>7</v>
      </c>
      <c r="DX55" s="70">
        <f>SUMIF(RBW!$A$111:$A$116,'2009-2010'!DX$7,RBW!N$111:N$116)</f>
        <v>14</v>
      </c>
      <c r="DY55" s="70">
        <f>SUMIF(RBW!$A$111:$A$116,'2009-2010'!DY$7,RBW!O$111:O$116)</f>
        <v>13</v>
      </c>
    </row>
    <row r="56" spans="1:130">
      <c r="A56" s="83"/>
      <c r="B56" s="26" t="s">
        <v>8</v>
      </c>
      <c r="C56" s="73">
        <f>+CZ56</f>
        <v>818</v>
      </c>
      <c r="D56" s="73">
        <f ca="1">OFFSET(CZ56,0,14,1,1)</f>
        <v>638</v>
      </c>
      <c r="E56" s="73">
        <f ca="1">SUM(D56-C56)</f>
        <v>-180</v>
      </c>
      <c r="F56" s="19">
        <f ca="1">IF(E56=0,0,IF(C56=0,1,E56/C56))</f>
        <v>-0.22004889975550121</v>
      </c>
      <c r="G56" s="73">
        <f>SUMIF($C$6:F$6,G$5,$C56:F56)</f>
        <v>818</v>
      </c>
      <c r="H56" s="73">
        <f ca="1">SUMIF($C$6:G$6,H$5,$C56:G56)</f>
        <v>638</v>
      </c>
      <c r="I56" s="73">
        <f ca="1">SUM(H56-G56)</f>
        <v>-180</v>
      </c>
      <c r="J56" s="19">
        <f ca="1">IF(I56=0,0,IF(G56=0,1,I56/G56))</f>
        <v>-0.22004889975550121</v>
      </c>
      <c r="K56" s="73">
        <f>+DA56</f>
        <v>694</v>
      </c>
      <c r="L56" s="73">
        <f ca="1">OFFSET(DA56,0,14,1,1)</f>
        <v>536</v>
      </c>
      <c r="M56" s="73">
        <f ca="1">SUM(L56-K56)</f>
        <v>-158</v>
      </c>
      <c r="N56" s="19">
        <f ca="1">IF(M56=0,0,IF(K56=0,1,M56/K56))</f>
        <v>-0.2276657060518732</v>
      </c>
      <c r="O56" s="73">
        <f>SUMIF($C$6:N$6,O$5,$C56:N56)</f>
        <v>1512</v>
      </c>
      <c r="P56" s="73">
        <f ca="1">SUMIF($C$6:O$6,P$5,$C56:O56)</f>
        <v>1174</v>
      </c>
      <c r="Q56" s="73">
        <f ca="1">SUM(P56-O56)</f>
        <v>-338</v>
      </c>
      <c r="R56" s="19">
        <f ca="1">IF(Q56=0,0,IF(O56=0,1,Q56/O56))</f>
        <v>-0.22354497354497355</v>
      </c>
      <c r="S56" s="73">
        <f>+DB56</f>
        <v>996</v>
      </c>
      <c r="T56" s="73">
        <f ca="1">OFFSET(DB56,0,14,1,1)</f>
        <v>980</v>
      </c>
      <c r="U56" s="73">
        <f ca="1">SUM(T56-S56)</f>
        <v>-16</v>
      </c>
      <c r="V56" s="19">
        <f ca="1">IF(U56=0,0,IF(S56=0,1,U56/S56))</f>
        <v>-1.6064257028112448E-2</v>
      </c>
      <c r="W56" s="73">
        <f>SUMIF($C$6:V$6,W$5,$C56:V56)</f>
        <v>2508</v>
      </c>
      <c r="X56" s="73">
        <f ca="1">SUMIF($C$6:W$6,X$5,$C56:W56)</f>
        <v>2154</v>
      </c>
      <c r="Y56" s="73">
        <f ca="1">SUM(X56-W56)</f>
        <v>-354</v>
      </c>
      <c r="Z56" s="19">
        <f ca="1">IF(Y56=0,0,IF(W56=0,1,Y56/W56))</f>
        <v>-0.14114832535885166</v>
      </c>
      <c r="AA56" s="73">
        <f>+DC56</f>
        <v>1664</v>
      </c>
      <c r="AB56" s="73">
        <f ca="1">OFFSET(DC56,0,14,1,1)</f>
        <v>1730</v>
      </c>
      <c r="AC56" s="73">
        <f ca="1">SUM(AB56-AA56)</f>
        <v>66</v>
      </c>
      <c r="AD56" s="19">
        <f ca="1">IF(AC56=0,0,IF(AA56=0,1,AC56/AA56))</f>
        <v>3.9663461538461536E-2</v>
      </c>
      <c r="AE56" s="73">
        <f>SUMIF($C$6:AD$6,AE$5,$C56:AD56)</f>
        <v>4172</v>
      </c>
      <c r="AF56" s="73">
        <f ca="1">SUMIF($C$6:AE$6,AF$5,$C56:AE56)</f>
        <v>3884</v>
      </c>
      <c r="AG56" s="73">
        <f ca="1">SUM(AF56-AE56)</f>
        <v>-288</v>
      </c>
      <c r="AH56" s="19">
        <f ca="1">IF(AG56=0,0,IF(AE56=0,1,AG56/AE56))</f>
        <v>-6.9031639501438161E-2</v>
      </c>
      <c r="AI56" s="73">
        <f>+DD56</f>
        <v>2858</v>
      </c>
      <c r="AJ56" s="73">
        <f ca="1">OFFSET(DD56,0,14,1,1)</f>
        <v>3184</v>
      </c>
      <c r="AK56" s="73">
        <f ca="1">SUM(AJ56-AI56)</f>
        <v>326</v>
      </c>
      <c r="AL56" s="19">
        <f ca="1">IF(AK56=0,0,IF(AI56=0,1,AK56/AI56))</f>
        <v>0.11406578026592022</v>
      </c>
      <c r="AM56" s="73">
        <f>SUMIF($C$6:AL$6,AM$5,$C56:AL56)</f>
        <v>7030</v>
      </c>
      <c r="AN56" s="73">
        <f ca="1">SUMIF($C$6:AM$6,AN$5,$C56:AM56)</f>
        <v>7068</v>
      </c>
      <c r="AO56" s="73">
        <f ca="1">SUM(AN56-AM56)</f>
        <v>38</v>
      </c>
      <c r="AP56" s="19">
        <f ca="1">IF(AO56=0,0,IF(AM56=0,1,AO56/AM56))</f>
        <v>5.4054054054054057E-3</v>
      </c>
      <c r="AQ56" s="73">
        <f>+DE56</f>
        <v>2886</v>
      </c>
      <c r="AR56" s="73">
        <f ca="1">OFFSET(DE56,0,14,1,1)</f>
        <v>3384</v>
      </c>
      <c r="AS56" s="73">
        <f ca="1">SUM(AR56-AQ56)</f>
        <v>498</v>
      </c>
      <c r="AT56" s="19">
        <f ca="1">IF(AS56=0,0,IF(AQ56=0,1,AS56/AQ56))</f>
        <v>0.17255717255717257</v>
      </c>
      <c r="AU56" s="73">
        <f>SUMIF($C$6:AT$6,AU$5,$C56:AT56)</f>
        <v>9916</v>
      </c>
      <c r="AV56" s="73">
        <f ca="1">SUMIF($C$6:AU$6,AV$5,$C56:AU56)</f>
        <v>10452</v>
      </c>
      <c r="AW56" s="73">
        <f ca="1">SUM(AV56-AU56)</f>
        <v>536</v>
      </c>
      <c r="AX56" s="19">
        <f ca="1">IF(AW56=0,0,IF(AU56=0,1,AW56/AU56))</f>
        <v>5.4054054054054057E-2</v>
      </c>
      <c r="AY56" s="73">
        <f>+DF56</f>
        <v>3526</v>
      </c>
      <c r="AZ56" s="73">
        <f ca="1">OFFSET(DF56,0,14,1,1)</f>
        <v>3758</v>
      </c>
      <c r="BA56" s="73">
        <f ca="1">SUM(AZ56-AY56)</f>
        <v>232</v>
      </c>
      <c r="BB56" s="19">
        <f ca="1">IF(BA56=0,0,IF(AY56=0,1,BA56/AY56))</f>
        <v>6.5796937039137832E-2</v>
      </c>
      <c r="BC56" s="73">
        <f>SUMIF($C$6:BB$6,BC$5,$C56:BB56)</f>
        <v>13442</v>
      </c>
      <c r="BD56" s="73">
        <f ca="1">SUMIF($C$6:BC$6,BD$5,$C56:BC56)</f>
        <v>14210</v>
      </c>
      <c r="BE56" s="73">
        <f ca="1">SUM(BD56-BC56)</f>
        <v>768</v>
      </c>
      <c r="BF56" s="19">
        <f ca="1">IF(BE56=0,0,IF(BC56=0,1,BE56/BC56))</f>
        <v>5.7134355006695434E-2</v>
      </c>
      <c r="BG56" s="73">
        <f>+DG56</f>
        <v>1472</v>
      </c>
      <c r="BH56" s="73">
        <f ca="1">OFFSET(DG56,0,14,1,1)</f>
        <v>3834</v>
      </c>
      <c r="BI56" s="73">
        <f ca="1">SUM(BH56-BG56)</f>
        <v>2362</v>
      </c>
      <c r="BJ56" s="19">
        <f ca="1">IF(BI56=0,0,IF(BG56=0,1,BI56/BG56))</f>
        <v>1.6046195652173914</v>
      </c>
      <c r="BK56" s="73">
        <f>SUMIF($C$6:BJ$6,BK$5,$C56:BJ56)</f>
        <v>14914</v>
      </c>
      <c r="BL56" s="73">
        <f ca="1">SUMIF($C$6:BK$6,BL$5,$C56:BK56)</f>
        <v>18044</v>
      </c>
      <c r="BM56" s="73">
        <f ca="1">SUM(BL56-BK56)</f>
        <v>3130</v>
      </c>
      <c r="BN56" s="19">
        <f ca="1">IF(BM56=0,0,IF(BK56=0,1,BM56/BK56))</f>
        <v>0.20986992087971035</v>
      </c>
      <c r="BO56" s="73">
        <f>+DH56</f>
        <v>3628</v>
      </c>
      <c r="BP56" s="73">
        <f ca="1">OFFSET(DH56,0,14,1,1)</f>
        <v>3696</v>
      </c>
      <c r="BQ56" s="73">
        <f ca="1">SUM(BP56-BO56)</f>
        <v>68</v>
      </c>
      <c r="BR56" s="19">
        <f ca="1">IF(BQ56=0,0,IF(BO56=0,1,BQ56/BO56))</f>
        <v>1.8743109151047408E-2</v>
      </c>
      <c r="BS56" s="73">
        <f>SUMIF($C$6:BR$6,BS$5,$C56:BR56)</f>
        <v>18542</v>
      </c>
      <c r="BT56" s="73">
        <f ca="1">SUMIF($C$6:BS$6,BT$5,$C56:BS56)</f>
        <v>21740</v>
      </c>
      <c r="BU56" s="73">
        <f ca="1">SUM(BT56-BS56)</f>
        <v>3198</v>
      </c>
      <c r="BV56" s="19">
        <f ca="1">IF(BU56=0,0,IF(BS56=0,1,BU56/BS56))</f>
        <v>0.1724733038507173</v>
      </c>
      <c r="BW56" s="73">
        <f>+DI56</f>
        <v>2758</v>
      </c>
      <c r="BX56" s="73">
        <f ca="1">OFFSET(DI56,0,14,1,1)</f>
        <v>3018</v>
      </c>
      <c r="BY56" s="73">
        <f ca="1">SUM(BX56-BW56)</f>
        <v>260</v>
      </c>
      <c r="BZ56" s="19">
        <f ca="1">IF(BY56=0,0,IF(BW56=0,1,BY56/BW56))</f>
        <v>9.4271211022480053E-2</v>
      </c>
      <c r="CA56" s="73">
        <f>SUMIF($C$6:BZ$6,CA$5,$C56:BZ56)</f>
        <v>21300</v>
      </c>
      <c r="CB56" s="73">
        <f ca="1">SUMIF($C$6:CA$6,CB$5,$C56:CA56)</f>
        <v>24758</v>
      </c>
      <c r="CC56" s="73">
        <f ca="1">SUM(CB56-CA56)</f>
        <v>3458</v>
      </c>
      <c r="CD56" s="19">
        <f ca="1">IF(CC56=0,0,IF(CA56=0,1,CC56/CA56))</f>
        <v>0.1623474178403756</v>
      </c>
      <c r="CE56" s="73">
        <f>+DJ56</f>
        <v>1342</v>
      </c>
      <c r="CF56" s="73">
        <f ca="1">OFFSET(DJ56,0,14,1,1)</f>
        <v>1616</v>
      </c>
      <c r="CG56" s="73">
        <f ca="1">SUM(CF56-CE56)</f>
        <v>274</v>
      </c>
      <c r="CH56" s="19">
        <f ca="1">IF(CG56=0,0,IF(CE56=0,1,CG56/CE56))</f>
        <v>0.20417287630402384</v>
      </c>
      <c r="CI56" s="73">
        <f>SUMIF($C$6:CH$6,CI$5,$C56:CH56)</f>
        <v>22642</v>
      </c>
      <c r="CJ56" s="73">
        <f ca="1">SUMIF($C$6:CI$6,CJ$5,$C56:CI56)</f>
        <v>26374</v>
      </c>
      <c r="CK56" s="73">
        <f ca="1">SUM(CJ56-CI56)</f>
        <v>3732</v>
      </c>
      <c r="CL56" s="19">
        <f ca="1">IF(CK56=0,0,IF(CI56=0,1,CK56/CI56))</f>
        <v>0.16482642876071019</v>
      </c>
      <c r="CM56" s="73">
        <f>+DK56</f>
        <v>1040</v>
      </c>
      <c r="CN56" s="73">
        <f ca="1">OFFSET(DK56,0,14,1,1)</f>
        <v>1076</v>
      </c>
      <c r="CO56" s="73">
        <f ca="1">SUM(CN56-CM56)</f>
        <v>36</v>
      </c>
      <c r="CP56" s="19">
        <f ca="1">IF(CO56=0,0,IF(CM56=0,1,CO56/CM56))</f>
        <v>3.4615384615384617E-2</v>
      </c>
      <c r="CQ56" s="73">
        <f>SUMIF($C$6:CP$6,CQ$5,$C56:CP56)</f>
        <v>23682</v>
      </c>
      <c r="CR56" s="73">
        <f ca="1">SUMIF($C$6:CQ$6,CR$5,$C56:CQ56)</f>
        <v>27450</v>
      </c>
      <c r="CS56" s="73">
        <f ca="1">SUM(CR56-CQ56)</f>
        <v>3768</v>
      </c>
      <c r="CT56" s="19">
        <f ca="1">IF(CS56=0,0,IF(CQ56=0,1,CS56/CQ56))</f>
        <v>0.15910818343045352</v>
      </c>
      <c r="CW56" t="s">
        <v>15</v>
      </c>
      <c r="CX56" t="s">
        <v>8</v>
      </c>
      <c r="CY56" s="7"/>
      <c r="CZ56" s="70">
        <f>SUMIF(RBW!$A$129:$A$134,'2009-2010'!CZ$7,RBW!D$129:D$134)</f>
        <v>818</v>
      </c>
      <c r="DA56" s="70">
        <f>SUMIF(RBW!$A$129:$A$134,'2009-2010'!DA$7,RBW!E$129:E$134)</f>
        <v>694</v>
      </c>
      <c r="DB56" s="70">
        <f>SUMIF(RBW!$A$129:$A$134,'2009-2010'!DB$7,RBW!F$129:F$134)</f>
        <v>996</v>
      </c>
      <c r="DC56" s="70">
        <f>SUMIF(RBW!$A$129:$A$134,'2009-2010'!DC$7,RBW!G$129:G$134)</f>
        <v>1664</v>
      </c>
      <c r="DD56" s="70">
        <f>SUMIF(RBW!$A$129:$A$134,'2009-2010'!DD$7,RBW!H$129:H$134)</f>
        <v>2858</v>
      </c>
      <c r="DE56" s="70">
        <f>SUMIF(RBW!$A$129:$A$134,'2009-2010'!DE$7,RBW!I$129:I$134)</f>
        <v>2886</v>
      </c>
      <c r="DF56" s="70">
        <f>SUMIF(RBW!$A$129:$A$134,'2009-2010'!DF$7,RBW!J$129:J$134)</f>
        <v>3526</v>
      </c>
      <c r="DG56" s="70">
        <f>SUMIF(RBW!$A$129:$A$134,'2009-2010'!DG$7,RBW!K$129:K$134)</f>
        <v>1472</v>
      </c>
      <c r="DH56" s="70">
        <f>SUMIF(RBW!$A$129:$A$134,'2009-2010'!DH$7,RBW!L$129:L$134)</f>
        <v>3628</v>
      </c>
      <c r="DI56" s="70">
        <f>SUMIF(RBW!$A$129:$A$134,'2009-2010'!DI$7,RBW!M$129:M$134)</f>
        <v>2758</v>
      </c>
      <c r="DJ56" s="70">
        <f>SUMIF(RBW!$A$129:$A$134,'2009-2010'!DJ$7,RBW!N$129:N$134)</f>
        <v>1342</v>
      </c>
      <c r="DK56" s="70">
        <f>SUMIF(RBW!$A$129:$A$134,'2009-2010'!DK$7,RBW!O$129:O$134)</f>
        <v>1040</v>
      </c>
      <c r="DN56" s="70">
        <f>SUMIF(RBW!$A$129:$A$134,'2009-2010'!DN$7,RBW!D$129:D$134)</f>
        <v>638</v>
      </c>
      <c r="DO56" s="70">
        <f>SUMIF(RBW!$A$129:$A$134,'2009-2010'!DO$7,RBW!E$129:E$134)</f>
        <v>536</v>
      </c>
      <c r="DP56" s="70">
        <f>SUMIF(RBW!$A$129:$A$134,'2009-2010'!DP$7,RBW!F$129:F$134)</f>
        <v>980</v>
      </c>
      <c r="DQ56" s="70">
        <f>SUMIF(RBW!$A$129:$A$134,'2009-2010'!DQ$7,RBW!G$129:G$134)</f>
        <v>1730</v>
      </c>
      <c r="DR56" s="70">
        <f>SUMIF(RBW!$A$129:$A$134,'2009-2010'!DR$7,RBW!H$129:H$134)</f>
        <v>3184</v>
      </c>
      <c r="DS56" s="70">
        <f>SUMIF(RBW!$A$129:$A$134,'2009-2010'!DS$7,RBW!I$129:I$134)</f>
        <v>3384</v>
      </c>
      <c r="DT56" s="70">
        <f>SUMIF(RBW!$A$129:$A$134,'2009-2010'!DT$7,RBW!J$129:J$134)</f>
        <v>3758</v>
      </c>
      <c r="DU56" s="70">
        <f>SUMIF(RBW!$A$129:$A$134,'2009-2010'!DU$7,RBW!K$129:K$134)</f>
        <v>3834</v>
      </c>
      <c r="DV56" s="70">
        <f>SUMIF(RBW!$A$129:$A$134,'2009-2010'!DV$7,RBW!L$129:L$134)</f>
        <v>3696</v>
      </c>
      <c r="DW56" s="70">
        <f>SUMIF(RBW!$A$129:$A$134,'2009-2010'!DW$7,RBW!M$129:M$134)</f>
        <v>3018</v>
      </c>
      <c r="DX56" s="70">
        <f>SUMIF(RBW!$A$129:$A$134,'2009-2010'!DX$7,RBW!N$129:N$134)</f>
        <v>1616</v>
      </c>
      <c r="DY56" s="70">
        <f>SUMIF(RBW!$A$129:$A$134,'2009-2010'!DY$7,RBW!O$129:O$134)</f>
        <v>1076</v>
      </c>
    </row>
    <row r="57" spans="1:130" s="7" customFormat="1">
      <c r="A57" s="75"/>
      <c r="B57" s="24" t="s">
        <v>9</v>
      </c>
      <c r="C57" s="12">
        <f>+SUM(C54:C56)</f>
        <v>167305</v>
      </c>
      <c r="D57" s="12">
        <f ca="1">+SUM(D54:D56)</f>
        <v>165830</v>
      </c>
      <c r="E57" s="12">
        <f ca="1">SUM(E54:E56)</f>
        <v>-1475</v>
      </c>
      <c r="F57" s="13">
        <f ca="1">IF(E57=0,0,IF(C57=0,1,E57/C57))</f>
        <v>-8.8162338244523481E-3</v>
      </c>
      <c r="G57" s="12">
        <f>SUM(G54:G56)</f>
        <v>167305</v>
      </c>
      <c r="H57" s="12">
        <f ca="1">SUM(H54:H56)</f>
        <v>165830</v>
      </c>
      <c r="I57" s="12">
        <f ca="1">SUM(I54:I56)</f>
        <v>-1475</v>
      </c>
      <c r="J57" s="13">
        <f ca="1">IF(I57=0,0,IF(G57=0,1,I57/G57))</f>
        <v>-8.8162338244523481E-3</v>
      </c>
      <c r="K57" s="12">
        <f>+SUM(K54:K56)</f>
        <v>171071</v>
      </c>
      <c r="L57" s="12">
        <f ca="1">+SUM(L54:L56)</f>
        <v>157153</v>
      </c>
      <c r="M57" s="12">
        <f ca="1">SUM(M54:M56)</f>
        <v>-13918</v>
      </c>
      <c r="N57" s="13">
        <f ca="1">IF(M57=0,0,IF(K57=0,1,M57/K57))</f>
        <v>-8.1358032629726837E-2</v>
      </c>
      <c r="O57" s="12">
        <f>SUM(O54:O56)</f>
        <v>338376</v>
      </c>
      <c r="P57" s="12">
        <f ca="1">SUM(P54:P56)</f>
        <v>322983</v>
      </c>
      <c r="Q57" s="12">
        <f ca="1">SUM(Q54:Q56)</f>
        <v>-15393</v>
      </c>
      <c r="R57" s="13">
        <f ca="1">IF(Q57=0,0,IF(O57=0,1,Q57/O57))</f>
        <v>-4.5490814951414993E-2</v>
      </c>
      <c r="S57" s="12">
        <f>+SUM(S54:S56)</f>
        <v>199732</v>
      </c>
      <c r="T57" s="12">
        <f ca="1">+SUM(T54:T56)</f>
        <v>211583</v>
      </c>
      <c r="U57" s="12">
        <f ca="1">SUM(U54:U56)</f>
        <v>11851</v>
      </c>
      <c r="V57" s="13">
        <f ca="1">IF(U57=0,0,IF(S57=0,1,U57/S57))</f>
        <v>5.9334508241042999E-2</v>
      </c>
      <c r="W57" s="12">
        <f>SUM(W54:W56)</f>
        <v>538108</v>
      </c>
      <c r="X57" s="12">
        <f ca="1">SUM(X54:X56)</f>
        <v>534566</v>
      </c>
      <c r="Y57" s="12">
        <f ca="1">SUM(Y54:Y56)</f>
        <v>-3542</v>
      </c>
      <c r="Z57" s="13">
        <f ca="1">IF(Y57=0,0,IF(W57=0,1,Y57/W57))</f>
        <v>-6.5823217644041714E-3</v>
      </c>
      <c r="AA57" s="12">
        <f>+SUM(AA54:AA56)</f>
        <v>222069</v>
      </c>
      <c r="AB57" s="12">
        <f ca="1">+SUM(AB54:AB56)</f>
        <v>234464</v>
      </c>
      <c r="AC57" s="12">
        <f ca="1">SUM(AC54:AC56)</f>
        <v>12395</v>
      </c>
      <c r="AD57" s="13">
        <f ca="1">IF(AC57=0,0,IF(AA57=0,1,AC57/AA57))</f>
        <v>5.5815985121741442E-2</v>
      </c>
      <c r="AE57" s="12">
        <f>SUM(AE54:AE56)</f>
        <v>760177</v>
      </c>
      <c r="AF57" s="12">
        <f ca="1">SUM(AF54:AF56)</f>
        <v>769030</v>
      </c>
      <c r="AG57" s="12">
        <f ca="1">SUM(AG54:AG56)</f>
        <v>8853</v>
      </c>
      <c r="AH57" s="13">
        <f ca="1">IF(AG57=0,0,IF(AE57=0,1,AG57/AE57))</f>
        <v>1.1645971924959583E-2</v>
      </c>
      <c r="AI57" s="12">
        <f>+SUM(AI54:AI56)</f>
        <v>263820</v>
      </c>
      <c r="AJ57" s="12">
        <f ca="1">+SUM(AJ54:AJ56)</f>
        <v>260579</v>
      </c>
      <c r="AK57" s="12">
        <f ca="1">SUM(AK54:AK56)</f>
        <v>-3241</v>
      </c>
      <c r="AL57" s="13">
        <f ca="1">IF(AK57=0,0,IF(AI57=0,1,AK57/AI57))</f>
        <v>-1.2284891213706316E-2</v>
      </c>
      <c r="AM57" s="12">
        <f>SUM(AM54:AM56)</f>
        <v>1023997</v>
      </c>
      <c r="AN57" s="12">
        <f ca="1">SUM(AN54:AN56)</f>
        <v>1029609</v>
      </c>
      <c r="AO57" s="12">
        <f ca="1">SUM(AO54:AO56)</f>
        <v>5612</v>
      </c>
      <c r="AP57" s="13">
        <f ca="1">IF(AO57=0,0,IF(AM57=0,1,AO57/AM57))</f>
        <v>5.4804848061078305E-3</v>
      </c>
      <c r="AQ57" s="12">
        <f>+SUM(AQ54:AQ56)</f>
        <v>233638</v>
      </c>
      <c r="AR57" s="12">
        <f ca="1">+SUM(AR54:AR56)</f>
        <v>267064</v>
      </c>
      <c r="AS57" s="12">
        <f ca="1">SUM(AS54:AS56)</f>
        <v>33426</v>
      </c>
      <c r="AT57" s="13">
        <f ca="1">IF(AS57=0,0,IF(AQ57=0,1,AS57/AQ57))</f>
        <v>0.14306748046122633</v>
      </c>
      <c r="AU57" s="12">
        <f>SUM(AU54:AU56)</f>
        <v>1257635</v>
      </c>
      <c r="AV57" s="12">
        <f ca="1">SUM(AV54:AV56)</f>
        <v>1296673</v>
      </c>
      <c r="AW57" s="12">
        <f ca="1">SUM(AW54:AW56)</f>
        <v>39038</v>
      </c>
      <c r="AX57" s="13">
        <f ca="1">IF(AW57=0,0,IF(AU57=0,1,AW57/AU57))</f>
        <v>3.1040802776640283E-2</v>
      </c>
      <c r="AY57" s="12">
        <f>+SUM(AY54:AY56)</f>
        <v>320715</v>
      </c>
      <c r="AZ57" s="12">
        <f ca="1">+SUM(AZ54:AZ56)</f>
        <v>366009</v>
      </c>
      <c r="BA57" s="12">
        <f ca="1">SUM(BA54:BA56)</f>
        <v>45294</v>
      </c>
      <c r="BB57" s="13">
        <f ca="1">IF(BA57=0,0,IF(AY57=0,1,BA57/AY57))</f>
        <v>0.1412281932556943</v>
      </c>
      <c r="BC57" s="12">
        <f>SUM(BC54:BC56)</f>
        <v>1578350</v>
      </c>
      <c r="BD57" s="12">
        <f ca="1">SUM(BD54:BD56)</f>
        <v>1662682</v>
      </c>
      <c r="BE57" s="12">
        <f ca="1">SUM(BE54:BE56)</f>
        <v>84332</v>
      </c>
      <c r="BF57" s="13">
        <f ca="1">IF(BE57=0,0,IF(BC57=0,1,BE57/BC57))</f>
        <v>5.3430481198720181E-2</v>
      </c>
      <c r="BG57" s="12">
        <f>+SUM(BG54:BG56)</f>
        <v>353291</v>
      </c>
      <c r="BH57" s="12">
        <f ca="1">+SUM(BH54:BH56)</f>
        <v>374687</v>
      </c>
      <c r="BI57" s="12">
        <f ca="1">SUM(BI54:BI56)</f>
        <v>21396</v>
      </c>
      <c r="BJ57" s="13">
        <f ca="1">IF(BI57=0,0,IF(BG57=0,1,BI57/BG57))</f>
        <v>6.0561972991103649E-2</v>
      </c>
      <c r="BK57" s="12">
        <f>SUM(BK54:BK56)</f>
        <v>1931641</v>
      </c>
      <c r="BL57" s="12">
        <f ca="1">SUM(BL54:BL56)</f>
        <v>2037369</v>
      </c>
      <c r="BM57" s="12">
        <f ca="1">SUM(BM54:BM56)</f>
        <v>105728</v>
      </c>
      <c r="BN57" s="13">
        <f ca="1">IF(BM57=0,0,IF(BK57=0,1,BM57/BK57))</f>
        <v>5.4734808383131231E-2</v>
      </c>
      <c r="BO57" s="12">
        <f>+SUM(BO54:BO56)</f>
        <v>263444</v>
      </c>
      <c r="BP57" s="12">
        <f ca="1">+SUM(BP54:BP56)</f>
        <v>279945</v>
      </c>
      <c r="BQ57" s="12">
        <f ca="1">SUM(BQ54:BQ56)</f>
        <v>16501</v>
      </c>
      <c r="BR57" s="13">
        <f ca="1">IF(BQ57=0,0,IF(BO57=0,1,BQ57/BO57))</f>
        <v>6.2635702464280837E-2</v>
      </c>
      <c r="BS57" s="12">
        <f>SUM(BS54:BS56)</f>
        <v>2195085</v>
      </c>
      <c r="BT57" s="12">
        <f ca="1">SUM(BT54:BT56)</f>
        <v>2317314</v>
      </c>
      <c r="BU57" s="12">
        <f ca="1">SUM(BU54:BU56)</f>
        <v>122229</v>
      </c>
      <c r="BV57" s="13">
        <f ca="1">IF(BU57=0,0,IF(BS57=0,1,BU57/BS57))</f>
        <v>5.5683037331128407E-2</v>
      </c>
      <c r="BW57" s="12">
        <f>+SUM(BW54:BW56)</f>
        <v>242265</v>
      </c>
      <c r="BX57" s="12">
        <f ca="1">+SUM(BX54:BX56)</f>
        <v>274190</v>
      </c>
      <c r="BY57" s="12">
        <f ca="1">SUM(BY54:BY56)</f>
        <v>31925</v>
      </c>
      <c r="BZ57" s="13">
        <f ca="1">IF(BY57=0,0,IF(BW57=0,1,BY57/BW57))</f>
        <v>0.13177718613914516</v>
      </c>
      <c r="CA57" s="12">
        <f>SUM(CA54:CA56)</f>
        <v>2437350</v>
      </c>
      <c r="CB57" s="12">
        <f ca="1">SUM(CB54:CB56)</f>
        <v>2591504</v>
      </c>
      <c r="CC57" s="12">
        <f ca="1">SUM(CC54:CC56)</f>
        <v>154154</v>
      </c>
      <c r="CD57" s="13">
        <f ca="1">IF(CC57=0,0,IF(CA57=0,1,CC57/CA57))</f>
        <v>6.3246558762590513E-2</v>
      </c>
      <c r="CE57" s="12">
        <f>+SUM(CE54:CE56)</f>
        <v>218011</v>
      </c>
      <c r="CF57" s="12">
        <f ca="1">+SUM(CF54:CF56)</f>
        <v>244099</v>
      </c>
      <c r="CG57" s="12">
        <f ca="1">SUM(CG54:CG56)</f>
        <v>26088</v>
      </c>
      <c r="CH57" s="13">
        <f ca="1">IF(CG57=0,0,IF(CE57=0,1,CG57/CE57))</f>
        <v>0.11966368669470806</v>
      </c>
      <c r="CI57" s="12">
        <f>SUM(CI54:CI56)</f>
        <v>2655361</v>
      </c>
      <c r="CJ57" s="12">
        <f ca="1">SUM(CJ54:CJ56)</f>
        <v>2835603</v>
      </c>
      <c r="CK57" s="12">
        <f ca="1">SUM(CK54:CK56)</f>
        <v>180242</v>
      </c>
      <c r="CL57" s="13">
        <f ca="1">IF(CK57=0,0,IF(CI57=0,1,CK57/CI57))</f>
        <v>6.7878529510676702E-2</v>
      </c>
      <c r="CM57" s="12">
        <f>+SUM(CM54:CM56)</f>
        <v>207006</v>
      </c>
      <c r="CN57" s="12">
        <f ca="1">+SUM(CN54:CN56)</f>
        <v>244050</v>
      </c>
      <c r="CO57" s="12">
        <f ca="1">SUM(CO54:CO56)</f>
        <v>37044</v>
      </c>
      <c r="CP57" s="13">
        <f ca="1">IF(CO57=0,0,IF(CM57=0,1,CO57/CM57))</f>
        <v>0.17895133474392047</v>
      </c>
      <c r="CQ57" s="12">
        <f>SUM(CQ54:CQ56)</f>
        <v>2862367</v>
      </c>
      <c r="CR57" s="12">
        <f ca="1">SUM(CR54:CR56)</f>
        <v>3079653</v>
      </c>
      <c r="CS57" s="12">
        <f ca="1">SUM(CS54:CS56)</f>
        <v>217286</v>
      </c>
      <c r="CT57" s="13">
        <f ca="1">IF(CS57=0,0,IF(CQ57=0,1,CS57/CQ57))</f>
        <v>7.591129998354508E-2</v>
      </c>
      <c r="CW57"/>
      <c r="CX57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/>
      <c r="DM57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</row>
    <row r="59" spans="1:130" ht="15.1" customHeight="1">
      <c r="A59" s="82"/>
      <c r="B59" s="28" t="s">
        <v>6</v>
      </c>
      <c r="C59" s="73">
        <f>+CZ59</f>
        <v>19709</v>
      </c>
      <c r="D59" s="73">
        <f ca="1">OFFSET(CZ59,0,14,1,1)</f>
        <v>22918</v>
      </c>
      <c r="E59" s="73">
        <f ca="1">SUM(D59-C59)</f>
        <v>3209</v>
      </c>
      <c r="F59" s="19">
        <f ca="1">IF(E59=0,0,IF(C59=0,1,E59/C59))</f>
        <v>0.16281901669288143</v>
      </c>
      <c r="G59" s="73">
        <f>SUMIF($C$6:F$6,G$5,$C59:F59)</f>
        <v>19709</v>
      </c>
      <c r="H59" s="73">
        <f ca="1">SUMIF($C$6:G$6,H$5,$C59:G59)</f>
        <v>22918</v>
      </c>
      <c r="I59" s="73">
        <f ca="1">SUM(H59-G59)</f>
        <v>3209</v>
      </c>
      <c r="J59" s="19">
        <f ca="1">IF(I59=0,0,IF(G59=0,1,I59/G59))</f>
        <v>0.16281901669288143</v>
      </c>
      <c r="K59" s="73">
        <f>+DA59</f>
        <v>19870</v>
      </c>
      <c r="L59" s="73">
        <f ca="1">OFFSET(DA59,0,14,1,1)</f>
        <v>22017</v>
      </c>
      <c r="M59" s="73">
        <f ca="1">SUM(L59-K59)</f>
        <v>2147</v>
      </c>
      <c r="N59" s="19">
        <f ca="1">IF(M59=0,0,IF(K59=0,1,M59/K59))</f>
        <v>0.10805234021137393</v>
      </c>
      <c r="O59" s="73">
        <f>SUMIF($C$6:N$6,O$5,$C59:N59)</f>
        <v>39579</v>
      </c>
      <c r="P59" s="73">
        <f ca="1">SUMIF($C$6:O$6,P$5,$C59:O59)</f>
        <v>44935</v>
      </c>
      <c r="Q59" s="73">
        <f ca="1">SUM(P59-O59)</f>
        <v>5356</v>
      </c>
      <c r="R59" s="19">
        <f ca="1">IF(Q59=0,0,IF(O59=0,1,Q59/O59))</f>
        <v>0.13532428813259556</v>
      </c>
      <c r="S59" s="73">
        <f>+DB59</f>
        <v>22257</v>
      </c>
      <c r="T59" s="73">
        <f ca="1">OFFSET(DB59,0,14,1,1)</f>
        <v>26865</v>
      </c>
      <c r="U59" s="73">
        <f ca="1">SUM(T59-S59)</f>
        <v>4608</v>
      </c>
      <c r="V59" s="19">
        <f ca="1">IF(U59=0,0,IF(S59=0,1,U59/S59))</f>
        <v>0.20703598867771936</v>
      </c>
      <c r="W59" s="73">
        <f>SUMIF($C$6:V$6,W$5,$C59:V59)</f>
        <v>61836</v>
      </c>
      <c r="X59" s="73">
        <f ca="1">SUMIF($C$6:W$6,X$5,$C59:W59)</f>
        <v>71800</v>
      </c>
      <c r="Y59" s="73">
        <f ca="1">SUM(X59-W59)</f>
        <v>9964</v>
      </c>
      <c r="Z59" s="19">
        <f ca="1">IF(Y59=0,0,IF(W59=0,1,Y59/W59))</f>
        <v>0.16113590788537421</v>
      </c>
      <c r="AA59" s="73">
        <f>+DC59</f>
        <v>24087</v>
      </c>
      <c r="AB59" s="73">
        <f ca="1">OFFSET(DC59,0,14,1,1)</f>
        <v>29396</v>
      </c>
      <c r="AC59" s="73">
        <f ca="1">SUM(AB59-AA59)</f>
        <v>5309</v>
      </c>
      <c r="AD59" s="19">
        <f ca="1">IF(AC59=0,0,IF(AA59=0,1,AC59/AA59))</f>
        <v>0.2204093494416075</v>
      </c>
      <c r="AE59" s="73">
        <f>SUMIF($C$6:AD$6,AE$5,$C59:AD59)</f>
        <v>85923</v>
      </c>
      <c r="AF59" s="73">
        <f ca="1">SUMIF($C$6:AE$6,AF$5,$C59:AE59)</f>
        <v>101196</v>
      </c>
      <c r="AG59" s="73">
        <f ca="1">SUM(AF59-AE59)</f>
        <v>15273</v>
      </c>
      <c r="AH59" s="19">
        <f ca="1">IF(AG59=0,0,IF(AE59=0,1,AG59/AE59))</f>
        <v>0.17775217345763067</v>
      </c>
      <c r="AI59" s="73">
        <f>+DD59</f>
        <v>27464</v>
      </c>
      <c r="AJ59" s="73">
        <f ca="1">OFFSET(DD59,0,14,1,1)</f>
        <v>32044</v>
      </c>
      <c r="AK59" s="73">
        <f ca="1">SUM(AJ59-AI59)</f>
        <v>4580</v>
      </c>
      <c r="AL59" s="19">
        <f ca="1">IF(AK59=0,0,IF(AI59=0,1,AK59/AI59))</f>
        <v>0.16676376347218178</v>
      </c>
      <c r="AM59" s="73">
        <f>SUMIF($C$6:AL$6,AM$5,$C59:AL59)</f>
        <v>113387</v>
      </c>
      <c r="AN59" s="73">
        <f ca="1">SUMIF($C$6:AM$6,AN$5,$C59:AM59)</f>
        <v>133240</v>
      </c>
      <c r="AO59" s="73">
        <f ca="1">SUM(AN59-AM59)</f>
        <v>19853</v>
      </c>
      <c r="AP59" s="19">
        <f ca="1">IF(AO59=0,0,IF(AM59=0,1,AO59/AM59))</f>
        <v>0.17509061885401325</v>
      </c>
      <c r="AQ59" s="73">
        <f>+DE59</f>
        <v>26075</v>
      </c>
      <c r="AR59" s="73">
        <f ca="1">OFFSET(DE59,0,14,1,1)</f>
        <v>30716</v>
      </c>
      <c r="AS59" s="73">
        <f ca="1">SUM(AR59-AQ59)</f>
        <v>4641</v>
      </c>
      <c r="AT59" s="19">
        <f ca="1">IF(AS59=0,0,IF(AQ59=0,1,AS59/AQ59))</f>
        <v>0.17798657718120806</v>
      </c>
      <c r="AU59" s="73">
        <f>SUMIF($C$6:AT$6,AU$5,$C59:AT59)</f>
        <v>139462</v>
      </c>
      <c r="AV59" s="73">
        <f ca="1">SUMIF($C$6:AU$6,AV$5,$C59:AU59)</f>
        <v>163956</v>
      </c>
      <c r="AW59" s="73">
        <f ca="1">SUM(AV59-AU59)</f>
        <v>24494</v>
      </c>
      <c r="AX59" s="19">
        <f ca="1">IF(AW59=0,0,IF(AU59=0,1,AW59/AU59))</f>
        <v>0.17563207181884671</v>
      </c>
      <c r="AY59" s="73">
        <f>+DF59</f>
        <v>30343</v>
      </c>
      <c r="AZ59" s="73">
        <f ca="1">OFFSET(DF59,0,14,1,1)</f>
        <v>38849</v>
      </c>
      <c r="BA59" s="73">
        <f ca="1">SUM(AZ59-AY59)</f>
        <v>8506</v>
      </c>
      <c r="BB59" s="19">
        <f ca="1">IF(BA59=0,0,IF(AY59=0,1,BA59/AY59))</f>
        <v>0.28032824704215142</v>
      </c>
      <c r="BC59" s="73">
        <f>SUMIF($C$6:BB$6,BC$5,$C59:BB59)</f>
        <v>169805</v>
      </c>
      <c r="BD59" s="73">
        <f ca="1">SUMIF($C$6:BC$6,BD$5,$C59:BC59)</f>
        <v>202805</v>
      </c>
      <c r="BE59" s="73">
        <f ca="1">SUM(BD59-BC59)</f>
        <v>33000</v>
      </c>
      <c r="BF59" s="19">
        <f ca="1">IF(BE59=0,0,IF(BC59=0,1,BE59/BC59))</f>
        <v>0.1943405671211095</v>
      </c>
      <c r="BG59" s="73">
        <f>+DG59</f>
        <v>33233</v>
      </c>
      <c r="BH59" s="73">
        <f ca="1">OFFSET(DG59,0,14,1,1)</f>
        <v>39439</v>
      </c>
      <c r="BI59" s="73">
        <f ca="1">SUM(BH59-BG59)</f>
        <v>6206</v>
      </c>
      <c r="BJ59" s="19">
        <f ca="1">IF(BI59=0,0,IF(BG59=0,1,BI59/BG59))</f>
        <v>0.18674209370204314</v>
      </c>
      <c r="BK59" s="73">
        <f>SUMIF($C$6:BJ$6,BK$5,$C59:BJ59)</f>
        <v>203038</v>
      </c>
      <c r="BL59" s="73">
        <f ca="1">SUMIF($C$6:BK$6,BL$5,$C59:BK59)</f>
        <v>242244</v>
      </c>
      <c r="BM59" s="73">
        <f ca="1">SUM(BL59-BK59)</f>
        <v>39206</v>
      </c>
      <c r="BN59" s="19">
        <f ca="1">IF(BM59=0,0,IF(BK59=0,1,BM59/BK59))</f>
        <v>0.19309685871610241</v>
      </c>
      <c r="BO59" s="73">
        <f>+DH59</f>
        <v>31048</v>
      </c>
      <c r="BP59" s="73">
        <f ca="1">OFFSET(DH59,0,14,1,1)</f>
        <v>33801</v>
      </c>
      <c r="BQ59" s="73">
        <f ca="1">SUM(BP59-BO59)</f>
        <v>2753</v>
      </c>
      <c r="BR59" s="19">
        <f ca="1">IF(BQ59=0,0,IF(BO59=0,1,BQ59/BO59))</f>
        <v>8.8669157433651127E-2</v>
      </c>
      <c r="BS59" s="73">
        <f>SUMIF($C$6:BR$6,BS$5,$C59:BR59)</f>
        <v>234086</v>
      </c>
      <c r="BT59" s="73">
        <f ca="1">SUMIF($C$6:BS$6,BT$5,$C59:BS59)</f>
        <v>276045</v>
      </c>
      <c r="BU59" s="73">
        <f ca="1">SUM(BT59-BS59)</f>
        <v>41959</v>
      </c>
      <c r="BV59" s="19">
        <f ca="1">IF(BU59=0,0,IF(BS59=0,1,BU59/BS59))</f>
        <v>0.17924608904419742</v>
      </c>
      <c r="BW59" s="73">
        <f>+DI59</f>
        <v>30354</v>
      </c>
      <c r="BX59" s="73">
        <f ca="1">OFFSET(DI59,0,14,1,1)</f>
        <v>33755</v>
      </c>
      <c r="BY59" s="73">
        <f ca="1">SUM(BX59-BW59)</f>
        <v>3401</v>
      </c>
      <c r="BZ59" s="19">
        <f ca="1">IF(BY59=0,0,IF(BW59=0,1,BY59/BW59))</f>
        <v>0.11204454108190025</v>
      </c>
      <c r="CA59" s="73">
        <f>SUMIF($C$6:BZ$6,CA$5,$C59:BZ59)</f>
        <v>264440</v>
      </c>
      <c r="CB59" s="73">
        <f ca="1">SUMIF($C$6:CA$6,CB$5,$C59:CA59)</f>
        <v>309800</v>
      </c>
      <c r="CC59" s="73">
        <f ca="1">SUM(CB59-CA59)</f>
        <v>45360</v>
      </c>
      <c r="CD59" s="19">
        <f ca="1">IF(CC59=0,0,IF(CA59=0,1,CC59/CA59))</f>
        <v>0.17153229466041445</v>
      </c>
      <c r="CE59" s="73">
        <f>+DJ59</f>
        <v>28395</v>
      </c>
      <c r="CF59" s="73">
        <f ca="1">OFFSET(DJ59,0,14,1,1)</f>
        <v>32639</v>
      </c>
      <c r="CG59" s="73">
        <f ca="1">SUM(CF59-CE59)</f>
        <v>4244</v>
      </c>
      <c r="CH59" s="19">
        <f ca="1">IF(CG59=0,0,IF(CE59=0,1,CG59/CE59))</f>
        <v>0.14946293361507307</v>
      </c>
      <c r="CI59" s="73">
        <f>SUMIF($C$6:CH$6,CI$5,$C59:CH59)</f>
        <v>292835</v>
      </c>
      <c r="CJ59" s="73">
        <f ca="1">SUMIF($C$6:CI$6,CJ$5,$C59:CI59)</f>
        <v>342439</v>
      </c>
      <c r="CK59" s="73">
        <f ca="1">SUM(CJ59-CI59)</f>
        <v>49604</v>
      </c>
      <c r="CL59" s="19">
        <f ca="1">IF(CK59=0,0,IF(CI59=0,1,CK59/CI59))</f>
        <v>0.16939231990711492</v>
      </c>
      <c r="CM59" s="73">
        <f>+DK59</f>
        <v>27127</v>
      </c>
      <c r="CN59" s="73">
        <f ca="1">OFFSET(DK59,0,14,1,1)</f>
        <v>32586</v>
      </c>
      <c r="CO59" s="73">
        <f ca="1">SUM(CN59-CM59)</f>
        <v>5459</v>
      </c>
      <c r="CP59" s="19">
        <f ca="1">IF(CO59=0,0,IF(CM59=0,1,CO59/CM59))</f>
        <v>0.20123861835072068</v>
      </c>
      <c r="CQ59" s="73">
        <f>SUMIF($C$6:CP$6,CQ$5,$C59:CP59)</f>
        <v>319962</v>
      </c>
      <c r="CR59" s="73">
        <f ca="1">SUMIF($C$6:CQ$6,CR$5,$C59:CQ59)</f>
        <v>375025</v>
      </c>
      <c r="CS59" s="73">
        <f ca="1">SUM(CR59-CQ59)</f>
        <v>55063</v>
      </c>
      <c r="CT59" s="19">
        <f ca="1">IF(CS59=0,0,IF(CQ59=0,1,CS59/CQ59))</f>
        <v>0.17209231096192673</v>
      </c>
      <c r="CW59" t="s">
        <v>18</v>
      </c>
      <c r="CX59" t="s">
        <v>6</v>
      </c>
      <c r="CZ59" s="70">
        <f>SUMIF(WPB!$A$93:$A$98,'2009-2010'!CZ$7,WPB!D$93:D$98)</f>
        <v>19709</v>
      </c>
      <c r="DA59" s="70">
        <f>SUMIF(WPB!$A$93:$A$98,'2009-2010'!DA$7,WPB!E$93:E$98)</f>
        <v>19870</v>
      </c>
      <c r="DB59" s="70">
        <f>SUMIF(WPB!$A$93:$A$98,'2009-2010'!DB$7,WPB!F$93:F$98)</f>
        <v>22257</v>
      </c>
      <c r="DC59" s="70">
        <f>SUMIF(WPB!$A$93:$A$98,'2009-2010'!DC$7,WPB!G$93:G$98)</f>
        <v>24087</v>
      </c>
      <c r="DD59" s="70">
        <f>SUMIF(WPB!$A$93:$A$98,'2009-2010'!DD$7,WPB!H$93:H$98)</f>
        <v>27464</v>
      </c>
      <c r="DE59" s="70">
        <f>SUMIF(WPB!$A$93:$A$98,'2009-2010'!DE$7,WPB!I$93:I$98)</f>
        <v>26075</v>
      </c>
      <c r="DF59" s="70">
        <f>SUMIF(WPB!$A$93:$A$98,'2009-2010'!DF$7,WPB!J$93:J$98)</f>
        <v>30343</v>
      </c>
      <c r="DG59" s="70">
        <f>SUMIF(WPB!$A$93:$A$98,'2009-2010'!DG$7,WPB!K$93:K$98)</f>
        <v>33233</v>
      </c>
      <c r="DH59" s="70">
        <f>SUMIF(WPB!$A$93:$A$98,'2009-2010'!DH$7,WPB!L$93:L$98)</f>
        <v>31048</v>
      </c>
      <c r="DI59" s="70">
        <f>SUMIF(WPB!$A$93:$A$98,'2009-2010'!DI$7,WPB!M$93:M$98)</f>
        <v>30354</v>
      </c>
      <c r="DJ59" s="70">
        <f>SUMIF(WPB!$A$93:$A$98,'2009-2010'!DJ$7,WPB!N$93:N$98)</f>
        <v>28395</v>
      </c>
      <c r="DK59" s="70">
        <f>SUMIF(WPB!$A$93:$A$98,'2009-2010'!DK$7,WPB!O$93:O$98)</f>
        <v>27127</v>
      </c>
      <c r="DN59" s="70">
        <f>SUMIF(WPB!$A$93:$A$98,'2009-2010'!DN$7,WPB!D$93:D$98)</f>
        <v>22918</v>
      </c>
      <c r="DO59" s="70">
        <f>SUMIF(WPB!$A$93:$A$98,'2009-2010'!DO$7,WPB!E$93:E$98)</f>
        <v>22017</v>
      </c>
      <c r="DP59" s="70">
        <f>SUMIF(WPB!$A$93:$A$98,'2009-2010'!DP$7,WPB!F$93:F$98)</f>
        <v>26865</v>
      </c>
      <c r="DQ59" s="70">
        <f>SUMIF(WPB!$A$93:$A$98,'2009-2010'!DQ$7,WPB!G$93:G$98)</f>
        <v>29396</v>
      </c>
      <c r="DR59" s="70">
        <f>SUMIF(WPB!$A$93:$A$98,'2009-2010'!DR$7,WPB!H$93:H$98)</f>
        <v>32044</v>
      </c>
      <c r="DS59" s="70">
        <f>SUMIF(WPB!$A$93:$A$98,'2009-2010'!DS$7,WPB!I$93:I$98)</f>
        <v>30716</v>
      </c>
      <c r="DT59" s="70">
        <f>SUMIF(WPB!$A$93:$A$98,'2009-2010'!DT$7,WPB!J$93:J$98)</f>
        <v>38849</v>
      </c>
      <c r="DU59" s="70">
        <f>SUMIF(WPB!$A$93:$A$98,'2009-2010'!DU$7,WPB!K$93:K$98)</f>
        <v>39439</v>
      </c>
      <c r="DV59" s="70">
        <f>SUMIF(WPB!$A$93:$A$98,'2009-2010'!DV$7,WPB!L$93:L$98)</f>
        <v>33801</v>
      </c>
      <c r="DW59" s="70">
        <f>SUMIF(WPB!$A$93:$A$98,'2009-2010'!DW$7,WPB!M$93:M$98)</f>
        <v>33755</v>
      </c>
      <c r="DX59" s="70">
        <f>SUMIF(WPB!$A$93:$A$98,'2009-2010'!DX$7,WPB!N$93:N$98)</f>
        <v>32639</v>
      </c>
      <c r="DY59" s="70">
        <f>SUMIF(WPB!$A$93:$A$98,'2009-2010'!DY$7,WPB!O$93:O$98)</f>
        <v>32586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0">
        <f>SUMIF(WPB!$A$111:$A$116,'2009-2010'!CZ$7,WPB!D$111:D$116)</f>
        <v>0</v>
      </c>
      <c r="DA60" s="70">
        <f>SUMIF(WPB!$A$111:$A$116,'2009-2010'!DA$7,WPB!E$111:E$116)</f>
        <v>0</v>
      </c>
      <c r="DB60" s="70">
        <f>SUMIF(WPB!$A$111:$A$116,'2009-2010'!DB$7,WPB!F$111:F$116)</f>
        <v>0</v>
      </c>
      <c r="DC60" s="70">
        <f>SUMIF(WPB!$A$111:$A$116,'2009-2010'!DC$7,WPB!G$111:G$116)</f>
        <v>0</v>
      </c>
      <c r="DD60" s="70">
        <f>SUMIF(WPB!$A$111:$A$116,'2009-2010'!DD$7,WPB!H$111:H$116)</f>
        <v>0</v>
      </c>
      <c r="DE60" s="70">
        <f>SUMIF(WPB!$A$111:$A$116,'2009-2010'!DE$7,WPB!I$111:I$116)</f>
        <v>0</v>
      </c>
      <c r="DF60" s="70">
        <f>SUMIF(WPB!$A$111:$A$116,'2009-2010'!DF$7,WPB!J$111:J$116)</f>
        <v>0</v>
      </c>
      <c r="DG60" s="70">
        <f>SUMIF(WPB!$A$111:$A$116,'2009-2010'!DG$7,WPB!K$111:K$116)</f>
        <v>0</v>
      </c>
      <c r="DH60" s="70">
        <f>SUMIF(WPB!$A$111:$A$116,'2009-2010'!DH$7,WPB!L$111:L$116)</f>
        <v>0</v>
      </c>
      <c r="DI60" s="70">
        <f>SUMIF(WPB!$A$111:$A$116,'2009-2010'!DI$7,WPB!M$111:M$116)</f>
        <v>0</v>
      </c>
      <c r="DJ60" s="70">
        <f>SUMIF(WPB!$A$111:$A$116,'2009-2010'!DJ$7,WPB!N$111:N$116)</f>
        <v>0</v>
      </c>
      <c r="DK60" s="70">
        <f>SUMIF(WPB!$A$111:$A$116,'2009-2010'!DK$7,WPB!O$111:O$116)</f>
        <v>0</v>
      </c>
      <c r="DN60" s="70">
        <f>SUMIF(WPB!$A$111:$A$116,'2009-2010'!DN$7,WPB!D$111:D$116)</f>
        <v>0</v>
      </c>
      <c r="DO60" s="70">
        <f>SUMIF(WPB!$A$111:$A$116,'2009-2010'!DO$7,WPB!E$111:E$116)</f>
        <v>0</v>
      </c>
      <c r="DP60" s="70">
        <f>SUMIF(WPB!$A$111:$A$116,'2009-2010'!DP$7,WPB!F$111:F$116)</f>
        <v>0</v>
      </c>
      <c r="DQ60" s="70">
        <f>SUMIF(WPB!$A$111:$A$116,'2009-2010'!DQ$7,WPB!G$111:G$116)</f>
        <v>0</v>
      </c>
      <c r="DR60" s="70">
        <f>SUMIF(WPB!$A$111:$A$116,'2009-2010'!DR$7,WPB!H$111:H$116)</f>
        <v>0</v>
      </c>
      <c r="DS60" s="70">
        <f>SUMIF(WPB!$A$111:$A$116,'2009-2010'!DS$7,WPB!I$111:I$116)</f>
        <v>0</v>
      </c>
      <c r="DT60" s="70">
        <f>SUMIF(WPB!$A$111:$A$116,'2009-2010'!DT$7,WPB!J$111:J$116)</f>
        <v>0</v>
      </c>
      <c r="DU60" s="70">
        <f>SUMIF(WPB!$A$111:$A$116,'2009-2010'!DU$7,WPB!K$111:K$116)</f>
        <v>0</v>
      </c>
      <c r="DV60" s="70">
        <f>SUMIF(WPB!$A$111:$A$116,'2009-2010'!DV$7,WPB!L$111:L$116)</f>
        <v>0</v>
      </c>
      <c r="DW60" s="70">
        <f>SUMIF(WPB!$A$111:$A$116,'2009-2010'!DW$7,WPB!M$111:M$116)</f>
        <v>0</v>
      </c>
      <c r="DX60" s="70">
        <f>SUMIF(WPB!$A$111:$A$116,'2009-2010'!DX$7,WPB!N$111:N$116)</f>
        <v>0</v>
      </c>
      <c r="DY60" s="70">
        <f>SUMIF(WPB!$A$111:$A$116,'2009-2010'!DY$7,WPB!O$111:O$116)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0">
        <f>SUMIF(WPB!$A$129:$A$134,'2009-2010'!CZ$7,WPB!D$129:D$134)</f>
        <v>0</v>
      </c>
      <c r="DA61" s="70">
        <f>SUMIF(WPB!$A$129:$A$134,'2009-2010'!DA$7,WPB!E$129:E$134)</f>
        <v>0</v>
      </c>
      <c r="DB61" s="70">
        <f>SUMIF(WPB!$A$129:$A$134,'2009-2010'!DB$7,WPB!F$129:F$134)</f>
        <v>0</v>
      </c>
      <c r="DC61" s="70">
        <f>SUMIF(WPB!$A$129:$A$134,'2009-2010'!DC$7,WPB!G$129:G$134)</f>
        <v>0</v>
      </c>
      <c r="DD61" s="70">
        <f>SUMIF(WPB!$A$129:$A$134,'2009-2010'!DD$7,WPB!H$129:H$134)</f>
        <v>0</v>
      </c>
      <c r="DE61" s="70">
        <f>SUMIF(WPB!$A$129:$A$134,'2009-2010'!DE$7,WPB!I$129:I$134)</f>
        <v>0</v>
      </c>
      <c r="DF61" s="70">
        <f>SUMIF(WPB!$A$129:$A$134,'2009-2010'!DF$7,WPB!J$129:J$134)</f>
        <v>0</v>
      </c>
      <c r="DG61" s="70">
        <f>SUMIF(WPB!$A$129:$A$134,'2009-2010'!DG$7,WPB!K$129:K$134)</f>
        <v>0</v>
      </c>
      <c r="DH61" s="70">
        <f>SUMIF(WPB!$A$129:$A$134,'2009-2010'!DH$7,WPB!L$129:L$134)</f>
        <v>0</v>
      </c>
      <c r="DI61" s="70">
        <f>SUMIF(WPB!$A$129:$A$134,'2009-2010'!DI$7,WPB!M$129:M$134)</f>
        <v>0</v>
      </c>
      <c r="DJ61" s="70">
        <f>SUMIF(WPB!$A$129:$A$134,'2009-2010'!DJ$7,WPB!N$129:N$134)</f>
        <v>0</v>
      </c>
      <c r="DK61" s="70">
        <f>SUMIF(WPB!$A$129:$A$134,'2009-2010'!DK$7,WPB!O$129:O$134)</f>
        <v>0</v>
      </c>
      <c r="DN61" s="70">
        <f>SUMIF(WPB!$A$129:$A$134,'2009-2010'!DN$7,WPB!D$129:D$134)</f>
        <v>0</v>
      </c>
      <c r="DO61" s="70">
        <f>SUMIF(WPB!$A$129:$A$134,'2009-2010'!DO$7,WPB!E$129:E$134)</f>
        <v>0</v>
      </c>
      <c r="DP61" s="70">
        <f>SUMIF(WPB!$A$129:$A$134,'2009-2010'!DP$7,WPB!F$129:F$134)</f>
        <v>0</v>
      </c>
      <c r="DQ61" s="70">
        <f>SUMIF(WPB!$A$129:$A$134,'2009-2010'!DQ$7,WPB!G$129:G$134)</f>
        <v>0</v>
      </c>
      <c r="DR61" s="70">
        <f>SUMIF(WPB!$A$129:$A$134,'2009-2010'!DR$7,WPB!H$129:H$134)</f>
        <v>0</v>
      </c>
      <c r="DS61" s="70">
        <f>SUMIF(WPB!$A$129:$A$134,'2009-2010'!DS$7,WPB!I$129:I$134)</f>
        <v>0</v>
      </c>
      <c r="DT61" s="70">
        <f>SUMIF(WPB!$A$129:$A$134,'2009-2010'!DT$7,WPB!J$129:J$134)</f>
        <v>0</v>
      </c>
      <c r="DU61" s="70">
        <f>SUMIF(WPB!$A$129:$A$134,'2009-2010'!DU$7,WPB!K$129:K$134)</f>
        <v>0</v>
      </c>
      <c r="DV61" s="70">
        <f>SUMIF(WPB!$A$129:$A$134,'2009-2010'!DV$7,WPB!L$129:L$134)</f>
        <v>0</v>
      </c>
      <c r="DW61" s="70">
        <f>SUMIF(WPB!$A$129:$A$134,'2009-2010'!DW$7,WPB!M$129:M$134)</f>
        <v>0</v>
      </c>
      <c r="DX61" s="70">
        <f>SUMIF(WPB!$A$129:$A$134,'2009-2010'!DX$7,WPB!N$129:N$134)</f>
        <v>0</v>
      </c>
      <c r="DY61" s="70">
        <f>SUMIF(WPB!$A$129:$A$134,'2009-2010'!DY$7,WPB!O$129:O$134)</f>
        <v>0</v>
      </c>
    </row>
    <row r="62" spans="1:130" s="7" customFormat="1">
      <c r="A62" s="75"/>
      <c r="B62" s="24" t="s">
        <v>9</v>
      </c>
      <c r="C62" s="12">
        <f>+SUM(C59:C61)</f>
        <v>19709</v>
      </c>
      <c r="D62" s="12">
        <f ca="1">+SUM(D59:D61)</f>
        <v>22918</v>
      </c>
      <c r="E62" s="12">
        <f ca="1">SUM(E59:E61)</f>
        <v>3209</v>
      </c>
      <c r="F62" s="13">
        <f ca="1">IF(E62=0,0,IF(C62=0,1,E62/C62))</f>
        <v>0.16281901669288143</v>
      </c>
      <c r="G62" s="12">
        <f>SUM(G59:G61)</f>
        <v>19709</v>
      </c>
      <c r="H62" s="12">
        <f ca="1">SUM(H59:H61)</f>
        <v>22918</v>
      </c>
      <c r="I62" s="12">
        <f ca="1">SUM(I59:I61)</f>
        <v>3209</v>
      </c>
      <c r="J62" s="13">
        <f ca="1">IF(I62=0,0,IF(G62=0,1,I62/G62))</f>
        <v>0.16281901669288143</v>
      </c>
      <c r="K62" s="12">
        <f>+SUM(K59:K61)</f>
        <v>19870</v>
      </c>
      <c r="L62" s="12">
        <f ca="1">+SUM(L59:L61)</f>
        <v>22017</v>
      </c>
      <c r="M62" s="12">
        <f ca="1">SUM(M59:M61)</f>
        <v>2147</v>
      </c>
      <c r="N62" s="13">
        <f ca="1">IF(M62=0,0,IF(K62=0,1,M62/K62))</f>
        <v>0.10805234021137393</v>
      </c>
      <c r="O62" s="12">
        <f>SUM(O59:O61)</f>
        <v>39579</v>
      </c>
      <c r="P62" s="12">
        <f ca="1">SUM(P59:P61)</f>
        <v>44935</v>
      </c>
      <c r="Q62" s="12">
        <f ca="1">SUM(Q59:Q61)</f>
        <v>5356</v>
      </c>
      <c r="R62" s="13">
        <f ca="1">IF(Q62=0,0,IF(O62=0,1,Q62/O62))</f>
        <v>0.13532428813259556</v>
      </c>
      <c r="S62" s="12">
        <f>+SUM(S59:S61)</f>
        <v>22257</v>
      </c>
      <c r="T62" s="12">
        <f ca="1">+SUM(T59:T61)</f>
        <v>26865</v>
      </c>
      <c r="U62" s="12">
        <f ca="1">SUM(U59:U61)</f>
        <v>4608</v>
      </c>
      <c r="V62" s="13">
        <f ca="1">IF(U62=0,0,IF(S62=0,1,U62/S62))</f>
        <v>0.20703598867771936</v>
      </c>
      <c r="W62" s="12">
        <f>SUM(W59:W61)</f>
        <v>61836</v>
      </c>
      <c r="X62" s="12">
        <f ca="1">SUM(X59:X61)</f>
        <v>71800</v>
      </c>
      <c r="Y62" s="12">
        <f ca="1">SUM(Y59:Y61)</f>
        <v>9964</v>
      </c>
      <c r="Z62" s="13">
        <f ca="1">IF(Y62=0,0,IF(W62=0,1,Y62/W62))</f>
        <v>0.16113590788537421</v>
      </c>
      <c r="AA62" s="12">
        <f>+SUM(AA59:AA61)</f>
        <v>24087</v>
      </c>
      <c r="AB62" s="12">
        <f ca="1">+SUM(AB59:AB61)</f>
        <v>29396</v>
      </c>
      <c r="AC62" s="12">
        <f ca="1">SUM(AC59:AC61)</f>
        <v>5309</v>
      </c>
      <c r="AD62" s="13">
        <f ca="1">IF(AC62=0,0,IF(AA62=0,1,AC62/AA62))</f>
        <v>0.2204093494416075</v>
      </c>
      <c r="AE62" s="12">
        <f>SUM(AE59:AE61)</f>
        <v>85923</v>
      </c>
      <c r="AF62" s="12">
        <f ca="1">SUM(AF59:AF61)</f>
        <v>101196</v>
      </c>
      <c r="AG62" s="12">
        <f ca="1">SUM(AG59:AG61)</f>
        <v>15273</v>
      </c>
      <c r="AH62" s="13">
        <f ca="1">IF(AG62=0,0,IF(AE62=0,1,AG62/AE62))</f>
        <v>0.17775217345763067</v>
      </c>
      <c r="AI62" s="12">
        <f>+SUM(AI59:AI61)</f>
        <v>27464</v>
      </c>
      <c r="AJ62" s="12">
        <f ca="1">+SUM(AJ59:AJ61)</f>
        <v>32044</v>
      </c>
      <c r="AK62" s="12">
        <f ca="1">SUM(AK59:AK61)</f>
        <v>4580</v>
      </c>
      <c r="AL62" s="13">
        <f ca="1">IF(AK62=0,0,IF(AI62=0,1,AK62/AI62))</f>
        <v>0.16676376347218178</v>
      </c>
      <c r="AM62" s="12">
        <f>SUM(AM59:AM61)</f>
        <v>113387</v>
      </c>
      <c r="AN62" s="12">
        <f ca="1">SUM(AN59:AN61)</f>
        <v>133240</v>
      </c>
      <c r="AO62" s="12">
        <f ca="1">SUM(AO59:AO61)</f>
        <v>19853</v>
      </c>
      <c r="AP62" s="13">
        <f ca="1">IF(AO62=0,0,IF(AM62=0,1,AO62/AM62))</f>
        <v>0.17509061885401325</v>
      </c>
      <c r="AQ62" s="12">
        <f>+SUM(AQ59:AQ61)</f>
        <v>26075</v>
      </c>
      <c r="AR62" s="12">
        <f ca="1">+SUM(AR59:AR61)</f>
        <v>30716</v>
      </c>
      <c r="AS62" s="12">
        <f ca="1">SUM(AS59:AS61)</f>
        <v>4641</v>
      </c>
      <c r="AT62" s="13">
        <f ca="1">IF(AS62=0,0,IF(AQ62=0,1,AS62/AQ62))</f>
        <v>0.17798657718120806</v>
      </c>
      <c r="AU62" s="12">
        <f>SUM(AU59:AU61)</f>
        <v>139462</v>
      </c>
      <c r="AV62" s="12">
        <f ca="1">SUM(AV59:AV61)</f>
        <v>163956</v>
      </c>
      <c r="AW62" s="12">
        <f ca="1">SUM(AW59:AW61)</f>
        <v>24494</v>
      </c>
      <c r="AX62" s="13">
        <f ca="1">IF(AW62=0,0,IF(AU62=0,1,AW62/AU62))</f>
        <v>0.17563207181884671</v>
      </c>
      <c r="AY62" s="12">
        <f>+SUM(AY59:AY61)</f>
        <v>30343</v>
      </c>
      <c r="AZ62" s="12">
        <f ca="1">+SUM(AZ59:AZ61)</f>
        <v>38849</v>
      </c>
      <c r="BA62" s="12">
        <f ca="1">SUM(BA59:BA61)</f>
        <v>8506</v>
      </c>
      <c r="BB62" s="13">
        <f ca="1">IF(BA62=0,0,IF(AY62=0,1,BA62/AY62))</f>
        <v>0.28032824704215142</v>
      </c>
      <c r="BC62" s="12">
        <f>SUM(BC59:BC61)</f>
        <v>169805</v>
      </c>
      <c r="BD62" s="12">
        <f ca="1">SUM(BD59:BD61)</f>
        <v>202805</v>
      </c>
      <c r="BE62" s="12">
        <f ca="1">SUM(BE59:BE61)</f>
        <v>33000</v>
      </c>
      <c r="BF62" s="13">
        <f ca="1">IF(BE62=0,0,IF(BC62=0,1,BE62/BC62))</f>
        <v>0.1943405671211095</v>
      </c>
      <c r="BG62" s="12">
        <f>+SUM(BG59:BG61)</f>
        <v>33233</v>
      </c>
      <c r="BH62" s="12">
        <f ca="1">+SUM(BH59:BH61)</f>
        <v>39439</v>
      </c>
      <c r="BI62" s="12">
        <f ca="1">SUM(BI59:BI61)</f>
        <v>6206</v>
      </c>
      <c r="BJ62" s="13">
        <f ca="1">IF(BI62=0,0,IF(BG62=0,1,BI62/BG62))</f>
        <v>0.18674209370204314</v>
      </c>
      <c r="BK62" s="12">
        <f>SUM(BK59:BK61)</f>
        <v>203038</v>
      </c>
      <c r="BL62" s="12">
        <f ca="1">SUM(BL59:BL61)</f>
        <v>242244</v>
      </c>
      <c r="BM62" s="12">
        <f ca="1">SUM(BM59:BM61)</f>
        <v>39206</v>
      </c>
      <c r="BN62" s="13">
        <f ca="1">IF(BM62=0,0,IF(BK62=0,1,BM62/BK62))</f>
        <v>0.19309685871610241</v>
      </c>
      <c r="BO62" s="12">
        <f>+SUM(BO59:BO61)</f>
        <v>31048</v>
      </c>
      <c r="BP62" s="12">
        <f ca="1">+SUM(BP59:BP61)</f>
        <v>33801</v>
      </c>
      <c r="BQ62" s="12">
        <f ca="1">SUM(BQ59:BQ61)</f>
        <v>2753</v>
      </c>
      <c r="BR62" s="13">
        <f ca="1">IF(BQ62=0,0,IF(BO62=0,1,BQ62/BO62))</f>
        <v>8.8669157433651127E-2</v>
      </c>
      <c r="BS62" s="12">
        <f>SUM(BS59:BS61)</f>
        <v>234086</v>
      </c>
      <c r="BT62" s="12">
        <f ca="1">SUM(BT59:BT61)</f>
        <v>276045</v>
      </c>
      <c r="BU62" s="12">
        <f ca="1">SUM(BU59:BU61)</f>
        <v>41959</v>
      </c>
      <c r="BV62" s="13">
        <f ca="1">IF(BU62=0,0,IF(BS62=0,1,BU62/BS62))</f>
        <v>0.17924608904419742</v>
      </c>
      <c r="BW62" s="12">
        <f>+SUM(BW59:BW61)</f>
        <v>30354</v>
      </c>
      <c r="BX62" s="12">
        <f ca="1">+SUM(BX59:BX61)</f>
        <v>33755</v>
      </c>
      <c r="BY62" s="12">
        <f ca="1">SUM(BY59:BY61)</f>
        <v>3401</v>
      </c>
      <c r="BZ62" s="13">
        <f ca="1">IF(BY62=0,0,IF(BW62=0,1,BY62/BW62))</f>
        <v>0.11204454108190025</v>
      </c>
      <c r="CA62" s="12">
        <f>SUM(CA59:CA61)</f>
        <v>264440</v>
      </c>
      <c r="CB62" s="12">
        <f ca="1">SUM(CB59:CB61)</f>
        <v>309800</v>
      </c>
      <c r="CC62" s="12">
        <f ca="1">SUM(CC59:CC61)</f>
        <v>45360</v>
      </c>
      <c r="CD62" s="13">
        <f ca="1">IF(CC62=0,0,IF(CA62=0,1,CC62/CA62))</f>
        <v>0.17153229466041445</v>
      </c>
      <c r="CE62" s="12">
        <f>+SUM(CE59:CE61)</f>
        <v>28395</v>
      </c>
      <c r="CF62" s="12">
        <f ca="1">+SUM(CF59:CF61)</f>
        <v>32639</v>
      </c>
      <c r="CG62" s="12">
        <f ca="1">SUM(CG59:CG61)</f>
        <v>4244</v>
      </c>
      <c r="CH62" s="13">
        <f ca="1">IF(CG62=0,0,IF(CE62=0,1,CG62/CE62))</f>
        <v>0.14946293361507307</v>
      </c>
      <c r="CI62" s="12">
        <f>SUM(CI59:CI61)</f>
        <v>292835</v>
      </c>
      <c r="CJ62" s="12">
        <f ca="1">SUM(CJ59:CJ61)</f>
        <v>342439</v>
      </c>
      <c r="CK62" s="12">
        <f ca="1">SUM(CK59:CK61)</f>
        <v>49604</v>
      </c>
      <c r="CL62" s="13">
        <f ca="1">IF(CK62=0,0,IF(CI62=0,1,CK62/CI62))</f>
        <v>0.16939231990711492</v>
      </c>
      <c r="CM62" s="12">
        <f>+SUM(CM59:CM61)</f>
        <v>27127</v>
      </c>
      <c r="CN62" s="12">
        <f ca="1">+SUM(CN59:CN61)</f>
        <v>32586</v>
      </c>
      <c r="CO62" s="12">
        <f ca="1">SUM(CO59:CO61)</f>
        <v>5459</v>
      </c>
      <c r="CP62" s="13">
        <f ca="1">IF(CO62=0,0,IF(CM62=0,1,CO62/CM62))</f>
        <v>0.20123861835072068</v>
      </c>
      <c r="CQ62" s="12">
        <f>SUM(CQ59:CQ61)</f>
        <v>319962</v>
      </c>
      <c r="CR62" s="12">
        <f ca="1">SUM(CR59:CR61)</f>
        <v>375025</v>
      </c>
      <c r="CS62" s="12">
        <f ca="1">SUM(CS59:CS61)</f>
        <v>55063</v>
      </c>
      <c r="CT62" s="13">
        <f ca="1">IF(CS62=0,0,IF(CQ62=0,1,CS62/CQ62))</f>
        <v>0.17209231096192673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1860213</v>
      </c>
      <c r="D64" s="18">
        <f t="shared" ca="1" si="2"/>
        <v>1851928</v>
      </c>
      <c r="E64" s="18">
        <f t="shared" ca="1" si="2"/>
        <v>-8285</v>
      </c>
      <c r="F64" s="19">
        <f ca="1">IF(E64=0,0,IF(C64=0,1,E64/C64))</f>
        <v>-4.4537910443588988E-3</v>
      </c>
      <c r="G64" s="18">
        <f t="shared" ref="G64:I66" si="3">SUMIF($B$9:$B$63,$B64,G$9:G$63)</f>
        <v>1860213</v>
      </c>
      <c r="H64" s="18">
        <f t="shared" ca="1" si="3"/>
        <v>1851928</v>
      </c>
      <c r="I64" s="18">
        <f t="shared" ca="1" si="3"/>
        <v>-8285</v>
      </c>
      <c r="J64" s="19">
        <f ca="1">IF(I64=0,0,IF(G64=0,1,I64/G64))</f>
        <v>-4.4537910443588988E-3</v>
      </c>
      <c r="K64" s="18">
        <f t="shared" ref="K64:M66" si="4">SUMIF($B$9:$B$63,$B64,K$9:K$63)</f>
        <v>1834756</v>
      </c>
      <c r="L64" s="18">
        <f t="shared" ca="1" si="4"/>
        <v>1725076</v>
      </c>
      <c r="M64" s="18">
        <f t="shared" ca="1" si="4"/>
        <v>-109680</v>
      </c>
      <c r="N64" s="19">
        <f ca="1">IF(M64=0,0,IF(K64=0,1,M64/K64))</f>
        <v>-5.9779065990246114E-2</v>
      </c>
      <c r="O64" s="18">
        <f t="shared" ref="O64:Q66" si="5">SUMIF($B$9:$B$63,$B64,O$9:O$63)</f>
        <v>3694969</v>
      </c>
      <c r="P64" s="18">
        <f t="shared" ca="1" si="5"/>
        <v>3577004</v>
      </c>
      <c r="Q64" s="18">
        <f t="shared" ca="1" si="5"/>
        <v>-117965</v>
      </c>
      <c r="R64" s="19">
        <f ca="1">IF(Q64=0,0,IF(O64=0,1,Q64/O64))</f>
        <v>-3.1925842950238557E-2</v>
      </c>
      <c r="S64" s="18">
        <f t="shared" ref="S64:U66" si="6">SUMIF($B$9:$B$63,$B64,S$9:S$63)</f>
        <v>2202772</v>
      </c>
      <c r="T64" s="18">
        <f t="shared" ca="1" si="6"/>
        <v>2215739</v>
      </c>
      <c r="U64" s="18">
        <f t="shared" ca="1" si="6"/>
        <v>12967</v>
      </c>
      <c r="V64" s="19">
        <f ca="1">IF(U64=0,0,IF(S64=0,1,U64/S64))</f>
        <v>5.886673700228621E-3</v>
      </c>
      <c r="W64" s="18">
        <f t="shared" ref="W64:Y66" si="7">SUMIF($B$9:$B$63,$B64,W$9:W$63)</f>
        <v>5897741</v>
      </c>
      <c r="X64" s="18">
        <f t="shared" ca="1" si="7"/>
        <v>5792743</v>
      </c>
      <c r="Y64" s="18">
        <f t="shared" ca="1" si="7"/>
        <v>-104998</v>
      </c>
      <c r="Z64" s="19">
        <f ca="1">IF(Y64=0,0,IF(W64=0,1,Y64/W64))</f>
        <v>-1.7803087656782488E-2</v>
      </c>
      <c r="AA64" s="18">
        <f t="shared" ref="AA64:AC66" si="8">SUMIF($B$9:$B$63,$B64,AA$9:AA$63)</f>
        <v>2209924</v>
      </c>
      <c r="AB64" s="18">
        <f t="shared" ca="1" si="8"/>
        <v>2238365</v>
      </c>
      <c r="AC64" s="18">
        <f t="shared" ca="1" si="8"/>
        <v>28441</v>
      </c>
      <c r="AD64" s="19">
        <f ca="1">IF(AC64=0,0,IF(AA64=0,1,AC64/AA64))</f>
        <v>1.2869673346232721E-2</v>
      </c>
      <c r="AE64" s="18">
        <f t="shared" ref="AE64:AG66" si="9">SUMIF($B$9:$B$63,$B64,AE$9:AE$63)</f>
        <v>8107665</v>
      </c>
      <c r="AF64" s="18">
        <f t="shared" ca="1" si="9"/>
        <v>8031108</v>
      </c>
      <c r="AG64" s="18">
        <f t="shared" ca="1" si="9"/>
        <v>-76557</v>
      </c>
      <c r="AH64" s="19">
        <f ca="1">IF(AG64=0,0,IF(AE64=0,1,AG64/AE64))</f>
        <v>-9.4425460351408204E-3</v>
      </c>
      <c r="AI64" s="18">
        <f t="shared" ref="AI64:AK66" si="10">SUMIF($B$9:$B$63,$B64,AI$9:AI$63)</f>
        <v>2488530</v>
      </c>
      <c r="AJ64" s="18">
        <f t="shared" ca="1" si="10"/>
        <v>2400819</v>
      </c>
      <c r="AK64" s="18">
        <f t="shared" ca="1" si="10"/>
        <v>-87711</v>
      </c>
      <c r="AL64" s="19">
        <f ca="1">IF(AK64=0,0,IF(AI64=0,1,AK64/AI64))</f>
        <v>-3.5246109148774581E-2</v>
      </c>
      <c r="AM64" s="18">
        <f t="shared" ref="AM64:AO66" si="11">SUMIF($B$9:$B$63,$B64,AM$9:AM$63)</f>
        <v>10596195</v>
      </c>
      <c r="AN64" s="18">
        <f t="shared" ca="1" si="11"/>
        <v>10431927</v>
      </c>
      <c r="AO64" s="18">
        <f t="shared" ca="1" si="11"/>
        <v>-164268</v>
      </c>
      <c r="AP64" s="19">
        <f ca="1">IF(AO64=0,0,IF(AM64=0,1,AO64/AM64))</f>
        <v>-1.5502545961073763E-2</v>
      </c>
      <c r="AQ64" s="18">
        <f t="shared" ref="AQ64:AS66" si="12">SUMIF($B$9:$B$63,$B64,AQ$9:AQ$63)</f>
        <v>2112080</v>
      </c>
      <c r="AR64" s="18">
        <f t="shared" ca="1" si="12"/>
        <v>2423479</v>
      </c>
      <c r="AS64" s="18">
        <f t="shared" ca="1" si="12"/>
        <v>311399</v>
      </c>
      <c r="AT64" s="19">
        <f ca="1">IF(AS64=0,0,IF(AQ64=0,1,AS64/AQ64))</f>
        <v>0.14743712359380326</v>
      </c>
      <c r="AU64" s="18">
        <f t="shared" ref="AU64:AW66" si="13">SUMIF($B$9:$B$63,$B64,AU$9:AU$63)</f>
        <v>12708275</v>
      </c>
      <c r="AV64" s="18">
        <f t="shared" ca="1" si="13"/>
        <v>12855406</v>
      </c>
      <c r="AW64" s="18">
        <f t="shared" ca="1" si="13"/>
        <v>147131</v>
      </c>
      <c r="AX64" s="19">
        <f ca="1">IF(AW64=0,0,IF(AU64=0,1,AW64/AU64))</f>
        <v>1.1577574454440119E-2</v>
      </c>
      <c r="AY64" s="18">
        <f t="shared" ref="AY64:BA66" si="14">SUMIF($B$9:$B$63,$B64,AY$9:AY$63)</f>
        <v>2606240</v>
      </c>
      <c r="AZ64" s="18">
        <f t="shared" ca="1" si="14"/>
        <v>2979686</v>
      </c>
      <c r="BA64" s="18">
        <f t="shared" ca="1" si="14"/>
        <v>373446</v>
      </c>
      <c r="BB64" s="19">
        <f ca="1">IF(BA64=0,0,IF(AY64=0,1,BA64/AY64))</f>
        <v>0.14328918288415496</v>
      </c>
      <c r="BC64" s="18">
        <f t="shared" ref="BC64:BE66" si="15">SUMIF($B$9:$B$63,$B64,BC$9:BC$63)</f>
        <v>15314515</v>
      </c>
      <c r="BD64" s="18">
        <f t="shared" ca="1" si="15"/>
        <v>15835092</v>
      </c>
      <c r="BE64" s="18">
        <f t="shared" ca="1" si="15"/>
        <v>520577</v>
      </c>
      <c r="BF64" s="19">
        <f ca="1">IF(BE64=0,0,IF(BC64=0,1,BE64/BC64))</f>
        <v>3.3992392184799845E-2</v>
      </c>
      <c r="BG64" s="18">
        <f t="shared" ref="BG64:BI66" si="16">SUMIF($B$9:$B$63,$B64,BG$9:BG$63)</f>
        <v>2893264</v>
      </c>
      <c r="BH64" s="18">
        <f t="shared" ca="1" si="16"/>
        <v>3042056</v>
      </c>
      <c r="BI64" s="18">
        <f t="shared" ca="1" si="16"/>
        <v>148792</v>
      </c>
      <c r="BJ64" s="19">
        <f ca="1">IF(BI64=0,0,IF(BG64=0,1,BI64/BG64))</f>
        <v>5.1427038804616514E-2</v>
      </c>
      <c r="BK64" s="18">
        <f t="shared" ref="BK64:BM66" si="17">SUMIF($B$9:$B$63,$B64,BK$9:BK$63)</f>
        <v>18207779</v>
      </c>
      <c r="BL64" s="18">
        <f t="shared" ca="1" si="17"/>
        <v>18877148</v>
      </c>
      <c r="BM64" s="18">
        <f t="shared" ca="1" si="17"/>
        <v>669369</v>
      </c>
      <c r="BN64" s="19">
        <f ca="1">IF(BM64=0,0,IF(BK64=0,1,BM64/BK64))</f>
        <v>3.6762803414957967E-2</v>
      </c>
      <c r="BO64" s="18">
        <f t="shared" ref="BO64:BQ66" si="18">SUMIF($B$9:$B$63,$B64,BO$9:BO$63)</f>
        <v>2363716</v>
      </c>
      <c r="BP64" s="18">
        <f t="shared" ca="1" si="18"/>
        <v>2477669</v>
      </c>
      <c r="BQ64" s="18">
        <f t="shared" ca="1" si="18"/>
        <v>113953</v>
      </c>
      <c r="BR64" s="19">
        <f ca="1">IF(BQ64=0,0,IF(BO64=0,1,BQ64/BO64))</f>
        <v>4.8209260334151821E-2</v>
      </c>
      <c r="BS64" s="18">
        <f t="shared" ref="BS64:BU66" si="19">SUMIF($B$9:$B$63,$B64,BS$9:BS$63)</f>
        <v>20571495</v>
      </c>
      <c r="BT64" s="18">
        <f t="shared" ca="1" si="19"/>
        <v>21354817</v>
      </c>
      <c r="BU64" s="18">
        <f t="shared" ca="1" si="19"/>
        <v>783322</v>
      </c>
      <c r="BV64" s="19">
        <f ca="1">IF(BU64=0,0,IF(BS64=0,1,BU64/BS64))</f>
        <v>3.8078029817473158E-2</v>
      </c>
      <c r="BW64" s="18">
        <f t="shared" ref="BW64:BY66" si="20">SUMIF($B$9:$B$63,$B64,BW$9:BW$63)</f>
        <v>2309712</v>
      </c>
      <c r="BX64" s="18">
        <f t="shared" ca="1" si="20"/>
        <v>2479290</v>
      </c>
      <c r="BY64" s="18">
        <f t="shared" ca="1" si="20"/>
        <v>169578</v>
      </c>
      <c r="BZ64" s="19">
        <f ca="1">IF(BY64=0,0,IF(BW64=0,1,BY64/BW64))</f>
        <v>7.3419543215777552E-2</v>
      </c>
      <c r="CA64" s="18">
        <f t="shared" ref="CA64:CC66" si="21">SUMIF($B$9:$B$63,$B64,CA$9:CA$63)</f>
        <v>22881207</v>
      </c>
      <c r="CB64" s="18">
        <f t="shared" ca="1" si="21"/>
        <v>23834107</v>
      </c>
      <c r="CC64" s="18">
        <f t="shared" ca="1" si="21"/>
        <v>952900</v>
      </c>
      <c r="CD64" s="19">
        <f ca="1">IF(CC64=0,0,IF(CA64=0,1,CC64/CA64))</f>
        <v>4.1645530325388869E-2</v>
      </c>
      <c r="CE64" s="18">
        <f t="shared" ref="CE64:CG66" si="22">SUMIF($B$9:$B$63,$B64,CE$9:CE$63)</f>
        <v>2169476</v>
      </c>
      <c r="CF64" s="18">
        <f t="shared" ca="1" si="22"/>
        <v>2326375</v>
      </c>
      <c r="CG64" s="18">
        <f t="shared" ca="1" si="22"/>
        <v>156899</v>
      </c>
      <c r="CH64" s="19">
        <f ca="1">IF(CG64=0,0,IF(CE64=0,1,CG64/CE64))</f>
        <v>7.2321150360732264E-2</v>
      </c>
      <c r="CI64" s="18">
        <f t="shared" ref="CI64:CK66" si="23">SUMIF($B$9:$B$63,$B64,CI$9:CI$63)</f>
        <v>25050683</v>
      </c>
      <c r="CJ64" s="18">
        <f t="shared" ca="1" si="23"/>
        <v>26160482</v>
      </c>
      <c r="CK64" s="18">
        <f t="shared" ca="1" si="23"/>
        <v>1109799</v>
      </c>
      <c r="CL64" s="19">
        <f ca="1">IF(CK64=0,0,IF(CI64=0,1,CK64/CI64))</f>
        <v>4.4302145374639085E-2</v>
      </c>
      <c r="CM64" s="18">
        <f t="shared" ref="CM64:CO66" si="24">SUMIF($B$9:$B$63,$B64,CM$9:CM$63)</f>
        <v>2095384</v>
      </c>
      <c r="CN64" s="18">
        <f t="shared" ca="1" si="24"/>
        <v>2250758</v>
      </c>
      <c r="CO64" s="18">
        <f t="shared" ca="1" si="24"/>
        <v>155374</v>
      </c>
      <c r="CP64" s="19">
        <f ca="1">IF(CO64=0,0,IF(CM64=0,1,CO64/CM64))</f>
        <v>7.4150609148490199E-2</v>
      </c>
      <c r="CQ64" s="18">
        <f t="shared" ref="CQ64:CS66" si="25">SUMIF($B$9:$B$63,$B64,CQ$9:CQ$63)</f>
        <v>27146067</v>
      </c>
      <c r="CR64" s="18">
        <f t="shared" ca="1" si="25"/>
        <v>28411240</v>
      </c>
      <c r="CS64" s="18">
        <f t="shared" ca="1" si="25"/>
        <v>1265173</v>
      </c>
      <c r="CT64" s="19">
        <f ca="1">IF(CS64=0,0,IF(CQ64=0,1,CS64/CQ64))</f>
        <v>4.6606125299845459E-2</v>
      </c>
    </row>
    <row r="65" spans="1:98">
      <c r="A65" s="77"/>
      <c r="B65" s="26" t="s">
        <v>7</v>
      </c>
      <c r="C65" s="18">
        <f t="shared" si="2"/>
        <v>442809</v>
      </c>
      <c r="D65" s="18">
        <f t="shared" ca="1" si="2"/>
        <v>502650</v>
      </c>
      <c r="E65" s="18">
        <f t="shared" ca="1" si="2"/>
        <v>59841</v>
      </c>
      <c r="F65" s="19">
        <f ca="1">IF(E65=0,0,IF(C65=0,1,E65/C65))</f>
        <v>0.135139529684356</v>
      </c>
      <c r="G65" s="18">
        <f t="shared" si="3"/>
        <v>442809</v>
      </c>
      <c r="H65" s="18">
        <f t="shared" ca="1" si="3"/>
        <v>502650</v>
      </c>
      <c r="I65" s="18">
        <f t="shared" ca="1" si="3"/>
        <v>59841</v>
      </c>
      <c r="J65" s="19">
        <f ca="1">IF(I65=0,0,IF(G65=0,1,I65/G65))</f>
        <v>0.135139529684356</v>
      </c>
      <c r="K65" s="18">
        <f t="shared" si="4"/>
        <v>464366</v>
      </c>
      <c r="L65" s="18">
        <f t="shared" ca="1" si="4"/>
        <v>512891</v>
      </c>
      <c r="M65" s="18">
        <f t="shared" ca="1" si="4"/>
        <v>48525</v>
      </c>
      <c r="N65" s="19">
        <f ca="1">IF(M65=0,0,IF(K65=0,1,M65/K65))</f>
        <v>0.10449731461821063</v>
      </c>
      <c r="O65" s="18">
        <f t="shared" si="5"/>
        <v>907175</v>
      </c>
      <c r="P65" s="18">
        <f t="shared" ca="1" si="5"/>
        <v>1015541</v>
      </c>
      <c r="Q65" s="18">
        <f t="shared" ca="1" si="5"/>
        <v>108366</v>
      </c>
      <c r="R65" s="19">
        <f ca="1">IF(Q65=0,0,IF(O65=0,1,Q65/O65))</f>
        <v>0.11945435004271503</v>
      </c>
      <c r="S65" s="18">
        <f t="shared" si="6"/>
        <v>509906</v>
      </c>
      <c r="T65" s="18">
        <f t="shared" ca="1" si="6"/>
        <v>607743</v>
      </c>
      <c r="U65" s="18">
        <f t="shared" ca="1" si="6"/>
        <v>97837</v>
      </c>
      <c r="V65" s="19">
        <f ca="1">IF(U65=0,0,IF(S65=0,1,U65/S65))</f>
        <v>0.19187261965930977</v>
      </c>
      <c r="W65" s="18">
        <f t="shared" si="7"/>
        <v>1417081</v>
      </c>
      <c r="X65" s="18">
        <f t="shared" ca="1" si="7"/>
        <v>1623284</v>
      </c>
      <c r="Y65" s="18">
        <f t="shared" ca="1" si="7"/>
        <v>206203</v>
      </c>
      <c r="Z65" s="19">
        <f ca="1">IF(Y65=0,0,IF(W65=0,1,Y65/W65))</f>
        <v>0.14551250069685501</v>
      </c>
      <c r="AA65" s="18">
        <f t="shared" si="8"/>
        <v>497614</v>
      </c>
      <c r="AB65" s="18">
        <f t="shared" ca="1" si="8"/>
        <v>570986</v>
      </c>
      <c r="AC65" s="18">
        <f t="shared" ca="1" si="8"/>
        <v>73372</v>
      </c>
      <c r="AD65" s="19">
        <f ca="1">IF(AC65=0,0,IF(AA65=0,1,AC65/AA65))</f>
        <v>0.14744762004284445</v>
      </c>
      <c r="AE65" s="18">
        <f t="shared" si="9"/>
        <v>1914695</v>
      </c>
      <c r="AF65" s="18">
        <f t="shared" ca="1" si="9"/>
        <v>2194270</v>
      </c>
      <c r="AG65" s="18">
        <f t="shared" ca="1" si="9"/>
        <v>279575</v>
      </c>
      <c r="AH65" s="19">
        <f ca="1">IF(AG65=0,0,IF(AE65=0,1,AG65/AE65))</f>
        <v>0.14601542282191157</v>
      </c>
      <c r="AI65" s="18">
        <f t="shared" si="10"/>
        <v>479672</v>
      </c>
      <c r="AJ65" s="18">
        <f t="shared" ca="1" si="10"/>
        <v>573785</v>
      </c>
      <c r="AK65" s="18">
        <f t="shared" ca="1" si="10"/>
        <v>94113</v>
      </c>
      <c r="AL65" s="19">
        <f ca="1">IF(AK65=0,0,IF(AI65=0,1,AK65/AI65))</f>
        <v>0.19620282192831767</v>
      </c>
      <c r="AM65" s="18">
        <f t="shared" si="11"/>
        <v>2394367</v>
      </c>
      <c r="AN65" s="18">
        <f t="shared" ca="1" si="11"/>
        <v>2768055</v>
      </c>
      <c r="AO65" s="18">
        <f t="shared" ca="1" si="11"/>
        <v>373688</v>
      </c>
      <c r="AP65" s="19">
        <f ca="1">IF(AO65=0,0,IF(AM65=0,1,AO65/AM65))</f>
        <v>0.15606964178841423</v>
      </c>
      <c r="AQ65" s="18">
        <f t="shared" si="12"/>
        <v>483452</v>
      </c>
      <c r="AR65" s="18">
        <f t="shared" ca="1" si="12"/>
        <v>608619</v>
      </c>
      <c r="AS65" s="18">
        <f t="shared" ca="1" si="12"/>
        <v>125167</v>
      </c>
      <c r="AT65" s="19">
        <f ca="1">IF(AS65=0,0,IF(AQ65=0,1,AS65/AQ65))</f>
        <v>0.2589026418341428</v>
      </c>
      <c r="AU65" s="18">
        <f t="shared" si="13"/>
        <v>2877819</v>
      </c>
      <c r="AV65" s="18">
        <f t="shared" ca="1" si="13"/>
        <v>3376674</v>
      </c>
      <c r="AW65" s="18">
        <f t="shared" ca="1" si="13"/>
        <v>498855</v>
      </c>
      <c r="AX65" s="19">
        <f ca="1">IF(AW65=0,0,IF(AU65=0,1,AW65/AU65))</f>
        <v>0.17334481424995804</v>
      </c>
      <c r="AY65" s="18">
        <f t="shared" si="14"/>
        <v>482520</v>
      </c>
      <c r="AZ65" s="18">
        <f t="shared" ca="1" si="14"/>
        <v>522434</v>
      </c>
      <c r="BA65" s="18">
        <f t="shared" ca="1" si="14"/>
        <v>39914</v>
      </c>
      <c r="BB65" s="19">
        <f ca="1">IF(BA65=0,0,IF(AY65=0,1,BA65/AY65))</f>
        <v>8.2719887258559235E-2</v>
      </c>
      <c r="BC65" s="18">
        <f t="shared" si="15"/>
        <v>3360339</v>
      </c>
      <c r="BD65" s="18">
        <f t="shared" ca="1" si="15"/>
        <v>3899108</v>
      </c>
      <c r="BE65" s="18">
        <f t="shared" ca="1" si="15"/>
        <v>538769</v>
      </c>
      <c r="BF65" s="19">
        <f ca="1">IF(BE65=0,0,IF(BC65=0,1,BE65/BC65))</f>
        <v>0.16033174033929315</v>
      </c>
      <c r="BG65" s="18">
        <f t="shared" si="16"/>
        <v>522725</v>
      </c>
      <c r="BH65" s="18">
        <f t="shared" ca="1" si="16"/>
        <v>580051</v>
      </c>
      <c r="BI65" s="18">
        <f t="shared" ca="1" si="16"/>
        <v>57326</v>
      </c>
      <c r="BJ65" s="19">
        <f ca="1">IF(BI65=0,0,IF(BG65=0,1,BI65/BG65))</f>
        <v>0.1096676072504663</v>
      </c>
      <c r="BK65" s="18">
        <f t="shared" si="17"/>
        <v>3883064</v>
      </c>
      <c r="BL65" s="18">
        <f t="shared" ca="1" si="17"/>
        <v>4479159</v>
      </c>
      <c r="BM65" s="18">
        <f t="shared" ca="1" si="17"/>
        <v>596095</v>
      </c>
      <c r="BN65" s="19">
        <f ca="1">IF(BM65=0,0,IF(BK65=0,1,BM65/BK65))</f>
        <v>0.15351150534732366</v>
      </c>
      <c r="BO65" s="18">
        <f t="shared" si="18"/>
        <v>565109</v>
      </c>
      <c r="BP65" s="18">
        <f t="shared" ca="1" si="18"/>
        <v>580713</v>
      </c>
      <c r="BQ65" s="18">
        <f t="shared" ca="1" si="18"/>
        <v>15604</v>
      </c>
      <c r="BR65" s="19">
        <f ca="1">IF(BQ65=0,0,IF(BO65=0,1,BQ65/BO65))</f>
        <v>2.7612372126439324E-2</v>
      </c>
      <c r="BS65" s="18">
        <f t="shared" si="19"/>
        <v>4448173</v>
      </c>
      <c r="BT65" s="18">
        <f t="shared" ca="1" si="19"/>
        <v>5059872</v>
      </c>
      <c r="BU65" s="18">
        <f t="shared" ca="1" si="19"/>
        <v>611699</v>
      </c>
      <c r="BV65" s="19">
        <f ca="1">IF(BU65=0,0,IF(BS65=0,1,BU65/BS65))</f>
        <v>0.13751690862742974</v>
      </c>
      <c r="BW65" s="18">
        <f t="shared" si="20"/>
        <v>577317</v>
      </c>
      <c r="BX65" s="18">
        <f t="shared" ca="1" si="20"/>
        <v>573990</v>
      </c>
      <c r="BY65" s="18">
        <f t="shared" ca="1" si="20"/>
        <v>-3327</v>
      </c>
      <c r="BZ65" s="19">
        <f ca="1">IF(BY65=0,0,IF(BW65=0,1,BY65/BW65))</f>
        <v>-5.7628651156990006E-3</v>
      </c>
      <c r="CA65" s="18">
        <f t="shared" si="21"/>
        <v>5025490</v>
      </c>
      <c r="CB65" s="18">
        <f t="shared" ca="1" si="21"/>
        <v>5633862</v>
      </c>
      <c r="CC65" s="18">
        <f t="shared" ca="1" si="21"/>
        <v>608372</v>
      </c>
      <c r="CD65" s="19">
        <f ca="1">IF(CC65=0,0,IF(CA65=0,1,CC65/CA65))</f>
        <v>0.12105725013879244</v>
      </c>
      <c r="CE65" s="18">
        <f t="shared" si="22"/>
        <v>535482</v>
      </c>
      <c r="CF65" s="18">
        <f t="shared" ca="1" si="22"/>
        <v>548367</v>
      </c>
      <c r="CG65" s="18">
        <f t="shared" ca="1" si="22"/>
        <v>12885</v>
      </c>
      <c r="CH65" s="19">
        <f ca="1">IF(CG65=0,0,IF(CE65=0,1,CG65/CE65))</f>
        <v>2.4062433471153093E-2</v>
      </c>
      <c r="CI65" s="18">
        <f t="shared" si="23"/>
        <v>5560972</v>
      </c>
      <c r="CJ65" s="18">
        <f t="shared" ca="1" si="23"/>
        <v>6182229</v>
      </c>
      <c r="CK65" s="18">
        <f t="shared" ca="1" si="23"/>
        <v>621257</v>
      </c>
      <c r="CL65" s="19">
        <f ca="1">IF(CK65=0,0,IF(CI65=0,1,CK65/CI65))</f>
        <v>0.11171734006213302</v>
      </c>
      <c r="CM65" s="18">
        <f t="shared" si="24"/>
        <v>506128</v>
      </c>
      <c r="CN65" s="18">
        <f t="shared" ca="1" si="24"/>
        <v>491704</v>
      </c>
      <c r="CO65" s="18">
        <f t="shared" ca="1" si="24"/>
        <v>-14424</v>
      </c>
      <c r="CP65" s="19">
        <f ca="1">IF(CO65=0,0,IF(CM65=0,1,CO65/CM65))</f>
        <v>-2.8498719691461449E-2</v>
      </c>
      <c r="CQ65" s="18">
        <f t="shared" si="25"/>
        <v>6067100</v>
      </c>
      <c r="CR65" s="18">
        <f t="shared" ca="1" si="25"/>
        <v>6673933</v>
      </c>
      <c r="CS65" s="18">
        <f t="shared" ca="1" si="25"/>
        <v>606833</v>
      </c>
      <c r="CT65" s="19">
        <f ca="1">IF(CS65=0,0,IF(CQ65=0,1,CS65/CQ65))</f>
        <v>0.10002027327718349</v>
      </c>
    </row>
    <row r="66" spans="1:98">
      <c r="A66" s="78"/>
      <c r="B66" s="26" t="s">
        <v>8</v>
      </c>
      <c r="C66" s="73">
        <f t="shared" si="2"/>
        <v>10740</v>
      </c>
      <c r="D66" s="73">
        <f t="shared" ca="1" si="2"/>
        <v>10103</v>
      </c>
      <c r="E66" s="73">
        <f t="shared" ca="1" si="2"/>
        <v>-637</v>
      </c>
      <c r="F66" s="19">
        <f ca="1">IF(E66=0,0,IF(C66=0,1,E66/C66))</f>
        <v>-5.9310986964618249E-2</v>
      </c>
      <c r="G66" s="73">
        <f t="shared" si="3"/>
        <v>10740</v>
      </c>
      <c r="H66" s="73">
        <f t="shared" ca="1" si="3"/>
        <v>10103</v>
      </c>
      <c r="I66" s="73">
        <f t="shared" ca="1" si="3"/>
        <v>-637</v>
      </c>
      <c r="J66" s="19">
        <f ca="1">IF(I66=0,0,IF(G66=0,1,I66/G66))</f>
        <v>-5.9310986964618249E-2</v>
      </c>
      <c r="K66" s="73">
        <f t="shared" si="4"/>
        <v>10059</v>
      </c>
      <c r="L66" s="73">
        <f t="shared" ca="1" si="4"/>
        <v>9033</v>
      </c>
      <c r="M66" s="73">
        <f t="shared" ca="1" si="4"/>
        <v>-1026</v>
      </c>
      <c r="N66" s="19">
        <f ca="1">IF(M66=0,0,IF(K66=0,1,M66/K66))</f>
        <v>-0.10199821055770951</v>
      </c>
      <c r="O66" s="73">
        <f t="shared" si="5"/>
        <v>20799</v>
      </c>
      <c r="P66" s="73">
        <f t="shared" ca="1" si="5"/>
        <v>19136</v>
      </c>
      <c r="Q66" s="73">
        <f t="shared" ca="1" si="5"/>
        <v>-1663</v>
      </c>
      <c r="R66" s="19">
        <f ca="1">IF(Q66=0,0,IF(O66=0,1,Q66/O66))</f>
        <v>-7.9955767104187697E-2</v>
      </c>
      <c r="S66" s="73">
        <f t="shared" si="6"/>
        <v>11214</v>
      </c>
      <c r="T66" s="73">
        <f t="shared" ca="1" si="6"/>
        <v>10332</v>
      </c>
      <c r="U66" s="73">
        <f t="shared" ca="1" si="6"/>
        <v>-882</v>
      </c>
      <c r="V66" s="19">
        <f ca="1">IF(U66=0,0,IF(S66=0,1,U66/S66))</f>
        <v>-7.8651685393258425E-2</v>
      </c>
      <c r="W66" s="73">
        <f t="shared" si="7"/>
        <v>32013</v>
      </c>
      <c r="X66" s="73">
        <f t="shared" ca="1" si="7"/>
        <v>29468</v>
      </c>
      <c r="Y66" s="73">
        <f t="shared" ca="1" si="7"/>
        <v>-2545</v>
      </c>
      <c r="Z66" s="19">
        <f ca="1">IF(Y66=0,0,IF(W66=0,1,Y66/W66))</f>
        <v>-7.9498953550120266E-2</v>
      </c>
      <c r="AA66" s="73">
        <f t="shared" si="8"/>
        <v>12482</v>
      </c>
      <c r="AB66" s="73">
        <f t="shared" ca="1" si="8"/>
        <v>11676</v>
      </c>
      <c r="AC66" s="73">
        <f t="shared" ca="1" si="8"/>
        <v>-806</v>
      </c>
      <c r="AD66" s="19">
        <f ca="1">IF(AC66=0,0,IF(AA66=0,1,AC66/AA66))</f>
        <v>-6.4572985098541896E-2</v>
      </c>
      <c r="AE66" s="73">
        <f t="shared" si="9"/>
        <v>44495</v>
      </c>
      <c r="AF66" s="73">
        <f t="shared" ca="1" si="9"/>
        <v>41144</v>
      </c>
      <c r="AG66" s="73">
        <f t="shared" ca="1" si="9"/>
        <v>-3351</v>
      </c>
      <c r="AH66" s="19">
        <f ca="1">IF(AG66=0,0,IF(AE66=0,1,AG66/AE66))</f>
        <v>-7.531183279020115E-2</v>
      </c>
      <c r="AI66" s="73">
        <f t="shared" si="10"/>
        <v>16792</v>
      </c>
      <c r="AJ66" s="73">
        <f t="shared" ca="1" si="10"/>
        <v>16741</v>
      </c>
      <c r="AK66" s="73">
        <f t="shared" ca="1" si="10"/>
        <v>-51</v>
      </c>
      <c r="AL66" s="19">
        <f ca="1">IF(AK66=0,0,IF(AI66=0,1,AK66/AI66))</f>
        <v>-3.0371605526441164E-3</v>
      </c>
      <c r="AM66" s="73">
        <f t="shared" si="11"/>
        <v>61287</v>
      </c>
      <c r="AN66" s="73">
        <f t="shared" ca="1" si="11"/>
        <v>57885</v>
      </c>
      <c r="AO66" s="73">
        <f t="shared" ca="1" si="11"/>
        <v>-3402</v>
      </c>
      <c r="AP66" s="19">
        <f ca="1">IF(AO66=0,0,IF(AM66=0,1,AO66/AM66))</f>
        <v>-5.5509324979196244E-2</v>
      </c>
      <c r="AQ66" s="73">
        <f t="shared" si="12"/>
        <v>17008</v>
      </c>
      <c r="AR66" s="73">
        <f t="shared" ca="1" si="12"/>
        <v>18512</v>
      </c>
      <c r="AS66" s="73">
        <f t="shared" ca="1" si="12"/>
        <v>1504</v>
      </c>
      <c r="AT66" s="19">
        <f ca="1">IF(AS66=0,0,IF(AQ66=0,1,AS66/AQ66))</f>
        <v>8.8428974600188143E-2</v>
      </c>
      <c r="AU66" s="73">
        <f t="shared" si="13"/>
        <v>78295</v>
      </c>
      <c r="AV66" s="73">
        <f t="shared" ca="1" si="13"/>
        <v>76397</v>
      </c>
      <c r="AW66" s="73">
        <f t="shared" ca="1" si="13"/>
        <v>-1898</v>
      </c>
      <c r="AX66" s="19">
        <f ca="1">IF(AW66=0,0,IF(AU66=0,1,AW66/AU66))</f>
        <v>-2.424165016923175E-2</v>
      </c>
      <c r="AY66" s="73">
        <f t="shared" si="14"/>
        <v>20221</v>
      </c>
      <c r="AZ66" s="73">
        <f t="shared" ca="1" si="14"/>
        <v>22776</v>
      </c>
      <c r="BA66" s="73">
        <f t="shared" ca="1" si="14"/>
        <v>2555</v>
      </c>
      <c r="BB66" s="19">
        <f ca="1">IF(BA66=0,0,IF(AY66=0,1,BA66/AY66))</f>
        <v>0.1263537906137184</v>
      </c>
      <c r="BC66" s="73">
        <f t="shared" si="15"/>
        <v>98516</v>
      </c>
      <c r="BD66" s="73">
        <f t="shared" ca="1" si="15"/>
        <v>99173</v>
      </c>
      <c r="BE66" s="73">
        <f t="shared" ca="1" si="15"/>
        <v>657</v>
      </c>
      <c r="BF66" s="19">
        <f ca="1">IF(BE66=0,0,IF(BC66=0,1,BE66/BC66))</f>
        <v>6.6689674773640828E-3</v>
      </c>
      <c r="BG66" s="73">
        <f t="shared" si="16"/>
        <v>19723</v>
      </c>
      <c r="BH66" s="73">
        <f t="shared" ca="1" si="16"/>
        <v>22569</v>
      </c>
      <c r="BI66" s="73">
        <f t="shared" ca="1" si="16"/>
        <v>2846</v>
      </c>
      <c r="BJ66" s="19">
        <f ca="1">IF(BI66=0,0,IF(BG66=0,1,BI66/BG66))</f>
        <v>0.14429853470567358</v>
      </c>
      <c r="BK66" s="73">
        <f t="shared" si="17"/>
        <v>118239</v>
      </c>
      <c r="BL66" s="73">
        <f t="shared" ca="1" si="17"/>
        <v>121742</v>
      </c>
      <c r="BM66" s="73">
        <f t="shared" ca="1" si="17"/>
        <v>3503</v>
      </c>
      <c r="BN66" s="19">
        <f ca="1">IF(BM66=0,0,IF(BK66=0,1,BM66/BK66))</f>
        <v>2.9626434594338585E-2</v>
      </c>
      <c r="BO66" s="73">
        <f t="shared" si="18"/>
        <v>18286</v>
      </c>
      <c r="BP66" s="73">
        <f t="shared" ca="1" si="18"/>
        <v>18724</v>
      </c>
      <c r="BQ66" s="73">
        <f t="shared" ca="1" si="18"/>
        <v>438</v>
      </c>
      <c r="BR66" s="19">
        <f ca="1">IF(BQ66=0,0,IF(BO66=0,1,BQ66/BO66))</f>
        <v>2.3952750738269715E-2</v>
      </c>
      <c r="BS66" s="73">
        <f t="shared" si="19"/>
        <v>136525</v>
      </c>
      <c r="BT66" s="73">
        <f t="shared" ca="1" si="19"/>
        <v>140466</v>
      </c>
      <c r="BU66" s="73">
        <f t="shared" ca="1" si="19"/>
        <v>3941</v>
      </c>
      <c r="BV66" s="19">
        <f ca="1">IF(BU66=0,0,IF(BS66=0,1,BU66/BS66))</f>
        <v>2.8866507965574072E-2</v>
      </c>
      <c r="BW66" s="73">
        <f t="shared" si="20"/>
        <v>14552</v>
      </c>
      <c r="BX66" s="73">
        <f t="shared" ca="1" si="20"/>
        <v>15404</v>
      </c>
      <c r="BY66" s="73">
        <f t="shared" ca="1" si="20"/>
        <v>852</v>
      </c>
      <c r="BZ66" s="19">
        <f ca="1">IF(BY66=0,0,IF(BW66=0,1,BY66/BW66))</f>
        <v>5.8548653106102251E-2</v>
      </c>
      <c r="CA66" s="73">
        <f t="shared" si="21"/>
        <v>151077</v>
      </c>
      <c r="CB66" s="73">
        <f t="shared" ca="1" si="21"/>
        <v>155870</v>
      </c>
      <c r="CC66" s="73">
        <f t="shared" ca="1" si="21"/>
        <v>4793</v>
      </c>
      <c r="CD66" s="19">
        <f ca="1">IF(CC66=0,0,IF(CA66=0,1,CC66/CA66))</f>
        <v>3.172554392793079E-2</v>
      </c>
      <c r="CE66" s="73">
        <f t="shared" si="22"/>
        <v>11450</v>
      </c>
      <c r="CF66" s="73">
        <f t="shared" ca="1" si="22"/>
        <v>11834</v>
      </c>
      <c r="CG66" s="73">
        <f t="shared" ca="1" si="22"/>
        <v>384</v>
      </c>
      <c r="CH66" s="19">
        <f ca="1">IF(CG66=0,0,IF(CE66=0,1,CG66/CE66))</f>
        <v>3.353711790393013E-2</v>
      </c>
      <c r="CI66" s="73">
        <f t="shared" si="23"/>
        <v>162527</v>
      </c>
      <c r="CJ66" s="73">
        <f t="shared" ca="1" si="23"/>
        <v>167704</v>
      </c>
      <c r="CK66" s="73">
        <f t="shared" ca="1" si="23"/>
        <v>5177</v>
      </c>
      <c r="CL66" s="19">
        <f ca="1">IF(CK66=0,0,IF(CI66=0,1,CK66/CI66))</f>
        <v>3.1853169011918023E-2</v>
      </c>
      <c r="CM66" s="73">
        <f t="shared" si="24"/>
        <v>9650</v>
      </c>
      <c r="CN66" s="73">
        <f t="shared" ca="1" si="24"/>
        <v>9918</v>
      </c>
      <c r="CO66" s="73">
        <f t="shared" ca="1" si="24"/>
        <v>268</v>
      </c>
      <c r="CP66" s="19">
        <f ca="1">IF(CO66=0,0,IF(CM66=0,1,CO66/CM66))</f>
        <v>2.7772020725388601E-2</v>
      </c>
      <c r="CQ66" s="73">
        <f t="shared" si="25"/>
        <v>172177</v>
      </c>
      <c r="CR66" s="73">
        <f t="shared" ca="1" si="25"/>
        <v>177622</v>
      </c>
      <c r="CS66" s="73">
        <f t="shared" ca="1" si="25"/>
        <v>5445</v>
      </c>
      <c r="CT66" s="19">
        <f ca="1">IF(CS66=0,0,IF(CQ66=0,1,CS66/CQ66))</f>
        <v>3.162443299627709E-2</v>
      </c>
    </row>
    <row r="67" spans="1:98" s="7" customFormat="1">
      <c r="B67" s="27" t="s">
        <v>20</v>
      </c>
      <c r="C67" s="12">
        <f>SUM(C64:C66)</f>
        <v>2313762</v>
      </c>
      <c r="D67" s="12">
        <f ca="1">SUM(D64:D66)</f>
        <v>2364681</v>
      </c>
      <c r="E67" s="12">
        <f ca="1">SUM(E64:E66)</f>
        <v>50919</v>
      </c>
      <c r="F67" s="13">
        <f ca="1">IF(E67=0,0,IF(C67=0,1,E67/C67))</f>
        <v>2.2007017143509142E-2</v>
      </c>
      <c r="G67" s="12">
        <f>SUM(G64:G66)</f>
        <v>2313762</v>
      </c>
      <c r="H67" s="12">
        <f ca="1">SUM(H64:H66)</f>
        <v>2364681</v>
      </c>
      <c r="I67" s="12">
        <f ca="1">SUM(I64:I66)</f>
        <v>50919</v>
      </c>
      <c r="J67" s="13">
        <f ca="1">IF(I67=0,0,IF(G67=0,1,I67/G67))</f>
        <v>2.2007017143509142E-2</v>
      </c>
      <c r="K67" s="12">
        <f>SUM(K64:K66)</f>
        <v>2309181</v>
      </c>
      <c r="L67" s="12">
        <f ca="1">SUM(L64:L66)</f>
        <v>2247000</v>
      </c>
      <c r="M67" s="12">
        <f ca="1">SUM(M64:M66)</f>
        <v>-62181</v>
      </c>
      <c r="N67" s="13">
        <f ca="1">IF(M67=0,0,IF(K67=0,1,M67/K67))</f>
        <v>-2.6927728922072371E-2</v>
      </c>
      <c r="O67" s="12">
        <f>SUM(O64:O66)</f>
        <v>4622943</v>
      </c>
      <c r="P67" s="12">
        <f ca="1">SUM(P64:P66)</f>
        <v>4611681</v>
      </c>
      <c r="Q67" s="12">
        <f ca="1">SUM(Q64:Q66)</f>
        <v>-11262</v>
      </c>
      <c r="R67" s="13">
        <f ca="1">IF(Q67=0,0,IF(O67=0,1,Q67/O67))</f>
        <v>-2.4361105036337241E-3</v>
      </c>
      <c r="S67" s="12">
        <f>SUM(S64:S66)</f>
        <v>2723892</v>
      </c>
      <c r="T67" s="12">
        <f ca="1">SUM(T64:T66)</f>
        <v>2833814</v>
      </c>
      <c r="U67" s="12">
        <f ca="1">SUM(U64:U66)</f>
        <v>109922</v>
      </c>
      <c r="V67" s="13">
        <f ca="1">IF(U67=0,0,IF(S67=0,1,U67/S67))</f>
        <v>4.0354757090222376E-2</v>
      </c>
      <c r="W67" s="12">
        <f>SUM(W64:W66)</f>
        <v>7346835</v>
      </c>
      <c r="X67" s="12">
        <f ca="1">SUM(X64:X66)</f>
        <v>7445495</v>
      </c>
      <c r="Y67" s="12">
        <f ca="1">SUM(Y64:Y66)</f>
        <v>98660</v>
      </c>
      <c r="Z67" s="13">
        <f ca="1">IF(Y67=0,0,IF(W67=0,1,Y67/W67))</f>
        <v>1.342891190560289E-2</v>
      </c>
      <c r="AA67" s="12">
        <f>SUM(AA64:AA66)</f>
        <v>2720020</v>
      </c>
      <c r="AB67" s="12">
        <f ca="1">SUM(AB64:AB66)</f>
        <v>2821027</v>
      </c>
      <c r="AC67" s="12">
        <f ca="1">SUM(AC64:AC66)</f>
        <v>101007</v>
      </c>
      <c r="AD67" s="13">
        <f ca="1">IF(AC67=0,0,IF(AA67=0,1,AC67/AA67))</f>
        <v>3.7134653421666018E-2</v>
      </c>
      <c r="AE67" s="12">
        <f>SUM(AE64:AE66)</f>
        <v>10066855</v>
      </c>
      <c r="AF67" s="12">
        <f ca="1">SUM(AF64:AF66)</f>
        <v>10266522</v>
      </c>
      <c r="AG67" s="12">
        <f ca="1">SUM(AG64:AG66)</f>
        <v>199667</v>
      </c>
      <c r="AH67" s="13">
        <f ca="1">IF(AG67=0,0,IF(AE67=0,1,AG67/AE67))</f>
        <v>1.9834099130264616E-2</v>
      </c>
      <c r="AI67" s="12">
        <f>SUM(AI64:AI66)</f>
        <v>2984994</v>
      </c>
      <c r="AJ67" s="12">
        <f ca="1">SUM(AJ64:AJ66)</f>
        <v>2991345</v>
      </c>
      <c r="AK67" s="12">
        <f ca="1">SUM(AK64:AK66)</f>
        <v>6351</v>
      </c>
      <c r="AL67" s="13">
        <f ca="1">IF(AK67=0,0,IF(AI67=0,1,AK67/AI67))</f>
        <v>2.1276424676230504E-3</v>
      </c>
      <c r="AM67" s="12">
        <f>SUM(AM64:AM66)</f>
        <v>13051849</v>
      </c>
      <c r="AN67" s="12">
        <f ca="1">SUM(AN64:AN66)</f>
        <v>13257867</v>
      </c>
      <c r="AO67" s="12">
        <f ca="1">SUM(AO64:AO66)</f>
        <v>206018</v>
      </c>
      <c r="AP67" s="13">
        <f ca="1">IF(AO67=0,0,IF(AM67=0,1,AO67/AM67))</f>
        <v>1.5784583471659838E-2</v>
      </c>
      <c r="AQ67" s="12">
        <f>SUM(AQ64:AQ66)</f>
        <v>2612540</v>
      </c>
      <c r="AR67" s="12">
        <f ca="1">SUM(AR64:AR66)</f>
        <v>3050610</v>
      </c>
      <c r="AS67" s="12">
        <f ca="1">SUM(AS64:AS66)</f>
        <v>438070</v>
      </c>
      <c r="AT67" s="13">
        <f ca="1">IF(AS67=0,0,IF(AQ67=0,1,AS67/AQ67))</f>
        <v>0.16767972930558001</v>
      </c>
      <c r="AU67" s="12">
        <f>SUM(AU64:AU66)</f>
        <v>15664389</v>
      </c>
      <c r="AV67" s="12">
        <f ca="1">SUM(AV64:AV66)</f>
        <v>16308477</v>
      </c>
      <c r="AW67" s="12">
        <f ca="1">SUM(AW64:AW66)</f>
        <v>644088</v>
      </c>
      <c r="AX67" s="13">
        <f ca="1">IF(AW67=0,0,IF(AU67=0,1,AW67/AU67))</f>
        <v>4.1117977854099513E-2</v>
      </c>
      <c r="AY67" s="12">
        <f>SUM(AY64:AY66)</f>
        <v>3108981</v>
      </c>
      <c r="AZ67" s="12">
        <f ca="1">SUM(AZ64:AZ66)</f>
        <v>3524896</v>
      </c>
      <c r="BA67" s="12">
        <f ca="1">SUM(BA64:BA66)</f>
        <v>415915</v>
      </c>
      <c r="BB67" s="13">
        <f ca="1">IF(BA67=0,0,IF(AY67=0,1,BA67/AY67))</f>
        <v>0.13377855959878815</v>
      </c>
      <c r="BC67" s="12">
        <f>SUM(BC64:BC66)</f>
        <v>18773370</v>
      </c>
      <c r="BD67" s="12">
        <f ca="1">SUM(BD64:BD66)</f>
        <v>19833373</v>
      </c>
      <c r="BE67" s="12">
        <f ca="1">SUM(BE64:BE66)</f>
        <v>1060003</v>
      </c>
      <c r="BF67" s="13">
        <f ca="1">IF(BE67=0,0,IF(BC67=0,1,BE67/BC67))</f>
        <v>5.6463117703427781E-2</v>
      </c>
      <c r="BG67" s="12">
        <f>SUM(BG64:BG66)</f>
        <v>3435712</v>
      </c>
      <c r="BH67" s="12">
        <f ca="1">SUM(BH64:BH66)</f>
        <v>3644676</v>
      </c>
      <c r="BI67" s="12">
        <f ca="1">SUM(BI64:BI66)</f>
        <v>208964</v>
      </c>
      <c r="BJ67" s="13">
        <f ca="1">IF(BI67=0,0,IF(BG67=0,1,BI67/BG67))</f>
        <v>6.0821163124266525E-2</v>
      </c>
      <c r="BK67" s="12">
        <f>SUM(BK64:BK66)</f>
        <v>22209082</v>
      </c>
      <c r="BL67" s="12">
        <f ca="1">SUM(BL64:BL66)</f>
        <v>23478049</v>
      </c>
      <c r="BM67" s="12">
        <f ca="1">SUM(BM64:BM66)</f>
        <v>1268967</v>
      </c>
      <c r="BN67" s="13">
        <f ca="1">IF(BM67=0,0,IF(BK67=0,1,BM67/BK67))</f>
        <v>5.7137300857369969E-2</v>
      </c>
      <c r="BO67" s="12">
        <f>SUM(BO64:BO66)</f>
        <v>2947111</v>
      </c>
      <c r="BP67" s="12">
        <f ca="1">SUM(BP64:BP66)</f>
        <v>3077106</v>
      </c>
      <c r="BQ67" s="12">
        <f ca="1">SUM(BQ64:BQ66)</f>
        <v>129995</v>
      </c>
      <c r="BR67" s="13">
        <f ca="1">IF(BQ67=0,0,IF(BO67=0,1,BQ67/BO67))</f>
        <v>4.4109298903230995E-2</v>
      </c>
      <c r="BS67" s="12">
        <f>SUM(BS64:BS66)</f>
        <v>25156193</v>
      </c>
      <c r="BT67" s="12">
        <f ca="1">SUM(BT64:BT66)</f>
        <v>26555155</v>
      </c>
      <c r="BU67" s="12">
        <f ca="1">SUM(BU64:BU66)</f>
        <v>1398962</v>
      </c>
      <c r="BV67" s="13">
        <f ca="1">IF(BU67=0,0,IF(BS67=0,1,BU67/BS67))</f>
        <v>5.5611037806873244E-2</v>
      </c>
      <c r="BW67" s="12">
        <f>SUM(BW64:BW66)</f>
        <v>2901581</v>
      </c>
      <c r="BX67" s="12">
        <f ca="1">SUM(BX64:BX66)</f>
        <v>3068684</v>
      </c>
      <c r="BY67" s="12">
        <f ca="1">SUM(BY64:BY66)</f>
        <v>167103</v>
      </c>
      <c r="BZ67" s="13">
        <f ca="1">IF(BY67=0,0,IF(BW67=0,1,BY67/BW67))</f>
        <v>5.7590327480087578E-2</v>
      </c>
      <c r="CA67" s="12">
        <f>SUM(CA64:CA66)</f>
        <v>28057774</v>
      </c>
      <c r="CB67" s="12">
        <f ca="1">SUM(CB64:CB66)</f>
        <v>29623839</v>
      </c>
      <c r="CC67" s="12">
        <f ca="1">SUM(CC64:CC66)</f>
        <v>1566065</v>
      </c>
      <c r="CD67" s="13">
        <f ca="1">IF(CC67=0,0,IF(CA67=0,1,CC67/CA67))</f>
        <v>5.5815725082110933E-2</v>
      </c>
      <c r="CE67" s="12">
        <f>SUM(CE64:CE66)</f>
        <v>2716408</v>
      </c>
      <c r="CF67" s="12">
        <f ca="1">SUM(CF64:CF66)</f>
        <v>2886576</v>
      </c>
      <c r="CG67" s="12">
        <f ca="1">SUM(CG64:CG66)</f>
        <v>170168</v>
      </c>
      <c r="CH67" s="13">
        <f ca="1">IF(CG67=0,0,IF(CE67=0,1,CG67/CE67))</f>
        <v>6.2644492285400422E-2</v>
      </c>
      <c r="CI67" s="12">
        <f>SUM(CI64:CI66)</f>
        <v>30774182</v>
      </c>
      <c r="CJ67" s="12">
        <f ca="1">SUM(CJ64:CJ66)</f>
        <v>32510415</v>
      </c>
      <c r="CK67" s="12">
        <f ca="1">SUM(CK64:CK66)</f>
        <v>1736233</v>
      </c>
      <c r="CL67" s="13">
        <f ca="1">IF(CK67=0,0,IF(CI67=0,1,CK67/CI67))</f>
        <v>5.6418493918051177E-2</v>
      </c>
      <c r="CM67" s="12">
        <f>SUM(CM64:CM66)</f>
        <v>2611162</v>
      </c>
      <c r="CN67" s="12">
        <f ca="1">SUM(CN64:CN66)</f>
        <v>2752380</v>
      </c>
      <c r="CO67" s="12">
        <f ca="1">SUM(CO64:CO66)</f>
        <v>141218</v>
      </c>
      <c r="CP67" s="13">
        <f ca="1">IF(CO67=0,0,IF(CM67=0,1,CO67/CM67))</f>
        <v>5.4082435329558261E-2</v>
      </c>
      <c r="CQ67" s="12">
        <f>SUM(CQ64:CQ66)</f>
        <v>33385344</v>
      </c>
      <c r="CR67" s="12">
        <f ca="1">SUM(CR64:CR66)</f>
        <v>35262795</v>
      </c>
      <c r="CS67" s="12">
        <f ca="1">SUM(CS64:CS66)</f>
        <v>1877451</v>
      </c>
      <c r="CT67" s="13">
        <f ca="1">IF(CS67=0,0,IF(CQ67=0,1,CS67/CQ67))</f>
        <v>5.623578418122635E-2</v>
      </c>
    </row>
    <row r="123" spans="103:103">
      <c r="CY123" s="7"/>
    </row>
    <row r="124" spans="103:103">
      <c r="CY124" s="7"/>
    </row>
  </sheetData>
  <sheetProtection sheet="1" objects="1" scenarios="1"/>
  <phoneticPr fontId="9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">
    <tabColor indexed="57"/>
  </sheetPr>
  <dimension ref="A1:DZ124"/>
  <sheetViews>
    <sheetView zoomScale="85" zoomScaleNormal="85" workbookViewId="0">
      <pane xSplit="2" ySplit="8" topLeftCell="C9" activePane="bottomRight" state="frozen"/>
      <selection activeCell="J85" sqref="J85"/>
      <selection pane="topRight" activeCell="J85" sqref="J85"/>
      <selection pane="bottomLeft" activeCell="J85" sqref="J85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109375" bestFit="1" customWidth="1"/>
    <col min="4" max="4" width="10.44140625" customWidth="1"/>
    <col min="5" max="5" width="10" customWidth="1"/>
    <col min="6" max="6" width="8.609375" customWidth="1"/>
    <col min="7" max="7" width="9.88671875" bestFit="1" customWidth="1"/>
    <col min="8" max="8" width="9.609375" customWidth="1"/>
    <col min="9" max="9" width="10" customWidth="1"/>
    <col min="10" max="10" width="8.609375" customWidth="1"/>
    <col min="11" max="11" width="9.88671875" bestFit="1" customWidth="1"/>
    <col min="12" max="12" width="9.88671875" customWidth="1"/>
    <col min="13" max="13" width="10" customWidth="1"/>
    <col min="14" max="14" width="8.609375" customWidth="1"/>
    <col min="15" max="15" width="9.88671875" bestFit="1" customWidth="1"/>
    <col min="16" max="16" width="10.109375" customWidth="1"/>
    <col min="17" max="17" width="10" customWidth="1"/>
    <col min="18" max="18" width="8.609375" customWidth="1"/>
    <col min="19" max="20" width="9.88671875" bestFit="1" customWidth="1"/>
    <col min="21" max="21" width="10" customWidth="1"/>
    <col min="22" max="22" width="11.609375" customWidth="1"/>
    <col min="23" max="23" width="9.88671875" bestFit="1" customWidth="1"/>
    <col min="24" max="24" width="10.44140625" customWidth="1"/>
    <col min="25" max="25" width="10" customWidth="1"/>
    <col min="26" max="26" width="8.609375" customWidth="1"/>
    <col min="27" max="27" width="9.88671875" bestFit="1" customWidth="1"/>
    <col min="28" max="28" width="11.88671875" customWidth="1"/>
    <col min="29" max="29" width="10" customWidth="1"/>
    <col min="30" max="30" width="8.609375" customWidth="1"/>
    <col min="31" max="31" width="11" bestFit="1" customWidth="1"/>
    <col min="32" max="32" width="11.44140625" customWidth="1"/>
    <col min="33" max="33" width="11" customWidth="1"/>
    <col min="34" max="34" width="8.609375" customWidth="1"/>
    <col min="35" max="35" width="9.88671875" bestFit="1" customWidth="1"/>
    <col min="36" max="36" width="9.609375" customWidth="1"/>
    <col min="37" max="37" width="10" customWidth="1"/>
    <col min="38" max="38" width="8.609375" customWidth="1"/>
    <col min="39" max="39" width="11" bestFit="1" customWidth="1"/>
    <col min="40" max="40" width="11.38671875" customWidth="1"/>
    <col min="41" max="41" width="11" customWidth="1"/>
    <col min="42" max="42" width="8.609375" customWidth="1"/>
    <col min="43" max="43" width="9.88671875" bestFit="1" customWidth="1"/>
    <col min="44" max="44" width="9.609375" customWidth="1"/>
    <col min="45" max="45" width="10" customWidth="1"/>
    <col min="46" max="46" width="8.609375" customWidth="1"/>
    <col min="47" max="47" width="12" bestFit="1" customWidth="1"/>
    <col min="48" max="48" width="10.609375" customWidth="1"/>
    <col min="49" max="49" width="11" customWidth="1"/>
    <col min="50" max="50" width="8.609375" customWidth="1"/>
    <col min="51" max="51" width="10.44140625" bestFit="1" customWidth="1"/>
    <col min="52" max="52" width="11.38671875" bestFit="1" customWidth="1"/>
    <col min="53" max="53" width="10" customWidth="1"/>
    <col min="54" max="54" width="8.609375" customWidth="1"/>
    <col min="55" max="56" width="12" bestFit="1" customWidth="1"/>
    <col min="57" max="57" width="11" customWidth="1"/>
    <col min="58" max="58" width="8.609375" customWidth="1"/>
    <col min="59" max="59" width="9.88671875" bestFit="1" customWidth="1"/>
    <col min="60" max="60" width="9.609375" customWidth="1"/>
    <col min="61" max="61" width="10.5546875" bestFit="1" customWidth="1"/>
    <col min="62" max="62" width="8.609375" customWidth="1"/>
    <col min="63" max="63" width="11" bestFit="1" customWidth="1"/>
    <col min="64" max="64" width="11.109375" customWidth="1"/>
    <col min="65" max="65" width="11" customWidth="1"/>
    <col min="66" max="66" width="8.609375" customWidth="1"/>
    <col min="67" max="67" width="10" bestFit="1" customWidth="1"/>
    <col min="68" max="68" width="9.44140625" customWidth="1"/>
    <col min="69" max="69" width="10.5546875" bestFit="1" customWidth="1"/>
    <col min="70" max="70" width="8.609375" customWidth="1"/>
    <col min="71" max="72" width="11" bestFit="1" customWidth="1"/>
    <col min="73" max="73" width="11" customWidth="1"/>
    <col min="74" max="74" width="8.609375" customWidth="1"/>
    <col min="75" max="75" width="9.88671875" bestFit="1" customWidth="1"/>
    <col min="76" max="76" width="9.609375" customWidth="1"/>
    <col min="77" max="77" width="10.5546875" bestFit="1" customWidth="1"/>
    <col min="78" max="78" width="8.609375" customWidth="1"/>
    <col min="79" max="79" width="11" bestFit="1" customWidth="1"/>
    <col min="80" max="80" width="10.609375" bestFit="1" customWidth="1"/>
    <col min="81" max="81" width="11" customWidth="1"/>
    <col min="82" max="82" width="8.609375" customWidth="1"/>
    <col min="83" max="84" width="9.88671875" bestFit="1" customWidth="1"/>
    <col min="85" max="85" width="10.5546875" bestFit="1" customWidth="1"/>
    <col min="86" max="86" width="8.609375" customWidth="1"/>
    <col min="87" max="87" width="11.44140625" customWidth="1"/>
    <col min="88" max="89" width="11.5546875" customWidth="1"/>
    <col min="90" max="90" width="8.609375" customWidth="1"/>
    <col min="91" max="91" width="9.88671875" bestFit="1" customWidth="1"/>
    <col min="92" max="92" width="9.609375" customWidth="1"/>
    <col min="93" max="93" width="10.5546875" bestFit="1" customWidth="1"/>
    <col min="94" max="94" width="8.609375" customWidth="1"/>
    <col min="95" max="95" width="12.609375" bestFit="1" customWidth="1"/>
    <col min="96" max="96" width="13.5546875" customWidth="1"/>
    <col min="97" max="97" width="11.44140625" customWidth="1"/>
    <col min="98" max="98" width="8.609375" customWidth="1"/>
    <col min="100" max="100" width="0" hidden="1" customWidth="1"/>
    <col min="101" max="101" width="36.38671875" hidden="1" customWidth="1"/>
    <col min="102" max="102" width="14.38671875" hidden="1" customWidth="1"/>
    <col min="103" max="103" width="0" hidden="1" customWidth="1"/>
    <col min="104" max="104" width="9" hidden="1" customWidth="1"/>
    <col min="105" max="105" width="10.5546875" hidden="1" customWidth="1"/>
    <col min="106" max="111" width="9" hidden="1" customWidth="1"/>
    <col min="112" max="112" width="12" hidden="1" customWidth="1"/>
    <col min="113" max="113" width="9.88671875" hidden="1" customWidth="1"/>
    <col min="114" max="114" width="11.109375" hidden="1" customWidth="1"/>
    <col min="115" max="115" width="11.38671875" hidden="1" customWidth="1"/>
    <col min="116" max="117" width="1.44140625" hidden="1" customWidth="1"/>
    <col min="118" max="118" width="9" hidden="1" customWidth="1"/>
    <col min="119" max="119" width="10.5546875" hidden="1" customWidth="1"/>
    <col min="120" max="125" width="9" hidden="1" customWidth="1"/>
    <col min="126" max="126" width="12" hidden="1" customWidth="1"/>
    <col min="127" max="127" width="9.88671875" hidden="1" customWidth="1"/>
    <col min="128" max="128" width="11.109375" hidden="1" customWidth="1"/>
    <col min="129" max="129" width="11.38671875" hidden="1" customWidth="1"/>
  </cols>
  <sheetData>
    <row r="1" spans="1:130">
      <c r="A1" s="6" t="s">
        <v>76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2008 - 2009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2008</v>
      </c>
      <c r="DA7" s="69">
        <f t="shared" ref="DA7:DK7" si="0">+CZ7</f>
        <v>2008</v>
      </c>
      <c r="DB7" s="69">
        <f t="shared" si="0"/>
        <v>2008</v>
      </c>
      <c r="DC7" s="69">
        <f t="shared" si="0"/>
        <v>2008</v>
      </c>
      <c r="DD7" s="69">
        <f t="shared" si="0"/>
        <v>2008</v>
      </c>
      <c r="DE7" s="69">
        <f t="shared" si="0"/>
        <v>2008</v>
      </c>
      <c r="DF7" s="69">
        <f t="shared" si="0"/>
        <v>2008</v>
      </c>
      <c r="DG7" s="69">
        <f t="shared" si="0"/>
        <v>2008</v>
      </c>
      <c r="DH7" s="69">
        <f t="shared" si="0"/>
        <v>2008</v>
      </c>
      <c r="DI7" s="69">
        <f t="shared" si="0"/>
        <v>2008</v>
      </c>
      <c r="DJ7" s="69">
        <f t="shared" si="0"/>
        <v>2008</v>
      </c>
      <c r="DK7" s="69">
        <f t="shared" si="0"/>
        <v>2008</v>
      </c>
      <c r="DL7" s="69"/>
      <c r="DM7" s="69"/>
      <c r="DN7" s="69">
        <f>+$D$8</f>
        <v>2009</v>
      </c>
      <c r="DO7" s="69">
        <f t="shared" ref="DO7:DY7" si="1">+DN7</f>
        <v>2009</v>
      </c>
      <c r="DP7" s="69">
        <f t="shared" si="1"/>
        <v>2009</v>
      </c>
      <c r="DQ7" s="69">
        <f t="shared" si="1"/>
        <v>2009</v>
      </c>
      <c r="DR7" s="69">
        <f t="shared" si="1"/>
        <v>2009</v>
      </c>
      <c r="DS7" s="69">
        <f t="shared" si="1"/>
        <v>2009</v>
      </c>
      <c r="DT7" s="69">
        <f t="shared" si="1"/>
        <v>2009</v>
      </c>
      <c r="DU7" s="69">
        <f t="shared" si="1"/>
        <v>2009</v>
      </c>
      <c r="DV7" s="69">
        <f t="shared" si="1"/>
        <v>2009</v>
      </c>
      <c r="DW7" s="69">
        <f t="shared" si="1"/>
        <v>2009</v>
      </c>
      <c r="DX7" s="69">
        <f t="shared" si="1"/>
        <v>2009</v>
      </c>
      <c r="DY7" s="69">
        <f t="shared" si="1"/>
        <v>2009</v>
      </c>
    </row>
    <row r="8" spans="1:130" ht="18" thickBot="1">
      <c r="A8" s="16" t="s">
        <v>21</v>
      </c>
      <c r="B8" s="17" t="s">
        <v>33</v>
      </c>
      <c r="C8" s="20">
        <v>2008</v>
      </c>
      <c r="D8" s="21">
        <v>2009</v>
      </c>
      <c r="E8" s="22" t="s">
        <v>3</v>
      </c>
      <c r="F8" s="23" t="s">
        <v>4</v>
      </c>
      <c r="G8" s="20">
        <f>+$C$8</f>
        <v>2008</v>
      </c>
      <c r="H8" s="21">
        <f>+$D$8</f>
        <v>2009</v>
      </c>
      <c r="I8" s="22" t="s">
        <v>3</v>
      </c>
      <c r="J8" s="23" t="s">
        <v>4</v>
      </c>
      <c r="K8" s="20">
        <f>+$C$8</f>
        <v>2008</v>
      </c>
      <c r="L8" s="21">
        <f>+$D$8</f>
        <v>2009</v>
      </c>
      <c r="M8" s="22" t="s">
        <v>3</v>
      </c>
      <c r="N8" s="23" t="s">
        <v>4</v>
      </c>
      <c r="O8" s="20">
        <f>+$C$8</f>
        <v>2008</v>
      </c>
      <c r="P8" s="21">
        <f>+$D$8</f>
        <v>2009</v>
      </c>
      <c r="Q8" s="22" t="s">
        <v>3</v>
      </c>
      <c r="R8" s="23" t="s">
        <v>4</v>
      </c>
      <c r="S8" s="20">
        <f>+$C$8</f>
        <v>2008</v>
      </c>
      <c r="T8" s="21">
        <f>+$D$8</f>
        <v>2009</v>
      </c>
      <c r="U8" s="22" t="s">
        <v>3</v>
      </c>
      <c r="V8" s="23" t="s">
        <v>4</v>
      </c>
      <c r="W8" s="20">
        <f>+$C$8</f>
        <v>2008</v>
      </c>
      <c r="X8" s="21">
        <f>+$D$8</f>
        <v>2009</v>
      </c>
      <c r="Y8" s="22" t="s">
        <v>3</v>
      </c>
      <c r="Z8" s="23" t="s">
        <v>4</v>
      </c>
      <c r="AA8" s="20">
        <f>+$C$8</f>
        <v>2008</v>
      </c>
      <c r="AB8" s="21">
        <f>+$D$8</f>
        <v>2009</v>
      </c>
      <c r="AC8" s="22" t="s">
        <v>3</v>
      </c>
      <c r="AD8" s="23" t="s">
        <v>4</v>
      </c>
      <c r="AE8" s="20">
        <f>+$C$8</f>
        <v>2008</v>
      </c>
      <c r="AF8" s="21">
        <f>+$D$8</f>
        <v>2009</v>
      </c>
      <c r="AG8" s="22" t="s">
        <v>3</v>
      </c>
      <c r="AH8" s="23" t="s">
        <v>4</v>
      </c>
      <c r="AI8" s="20">
        <f>+$C$8</f>
        <v>2008</v>
      </c>
      <c r="AJ8" s="21">
        <f>+$D$8</f>
        <v>2009</v>
      </c>
      <c r="AK8" s="22" t="s">
        <v>3</v>
      </c>
      <c r="AL8" s="23" t="s">
        <v>4</v>
      </c>
      <c r="AM8" s="20">
        <f>+$C$8</f>
        <v>2008</v>
      </c>
      <c r="AN8" s="21">
        <f>+$D$8</f>
        <v>2009</v>
      </c>
      <c r="AO8" s="22" t="s">
        <v>3</v>
      </c>
      <c r="AP8" s="23" t="s">
        <v>4</v>
      </c>
      <c r="AQ8" s="20">
        <f>+$C$8</f>
        <v>2008</v>
      </c>
      <c r="AR8" s="21">
        <f>+$D$8</f>
        <v>2009</v>
      </c>
      <c r="AS8" s="22" t="s">
        <v>3</v>
      </c>
      <c r="AT8" s="23" t="s">
        <v>4</v>
      </c>
      <c r="AU8" s="20">
        <f>+$C$8</f>
        <v>2008</v>
      </c>
      <c r="AV8" s="21">
        <f>+$D$8</f>
        <v>2009</v>
      </c>
      <c r="AW8" s="22" t="s">
        <v>3</v>
      </c>
      <c r="AX8" s="23" t="s">
        <v>4</v>
      </c>
      <c r="AY8" s="20">
        <f>+$C$8</f>
        <v>2008</v>
      </c>
      <c r="AZ8" s="21">
        <f>+$D$8</f>
        <v>2009</v>
      </c>
      <c r="BA8" s="22" t="s">
        <v>3</v>
      </c>
      <c r="BB8" s="23" t="s">
        <v>4</v>
      </c>
      <c r="BC8" s="20">
        <f>+$C$8</f>
        <v>2008</v>
      </c>
      <c r="BD8" s="21">
        <f>+$D$8</f>
        <v>2009</v>
      </c>
      <c r="BE8" s="22" t="s">
        <v>3</v>
      </c>
      <c r="BF8" s="23" t="s">
        <v>4</v>
      </c>
      <c r="BG8" s="20">
        <f>+$C$8</f>
        <v>2008</v>
      </c>
      <c r="BH8" s="21">
        <f>+$D$8</f>
        <v>2009</v>
      </c>
      <c r="BI8" s="22" t="s">
        <v>3</v>
      </c>
      <c r="BJ8" s="23" t="s">
        <v>4</v>
      </c>
      <c r="BK8" s="20">
        <f>+$C$8</f>
        <v>2008</v>
      </c>
      <c r="BL8" s="21">
        <f>+$D$8</f>
        <v>2009</v>
      </c>
      <c r="BM8" s="22" t="s">
        <v>3</v>
      </c>
      <c r="BN8" s="23" t="s">
        <v>4</v>
      </c>
      <c r="BO8" s="20">
        <f>+$C$8</f>
        <v>2008</v>
      </c>
      <c r="BP8" s="21">
        <f>+$D$8</f>
        <v>2009</v>
      </c>
      <c r="BQ8" s="22" t="s">
        <v>3</v>
      </c>
      <c r="BR8" s="23" t="s">
        <v>4</v>
      </c>
      <c r="BS8" s="20">
        <f>+$C$8</f>
        <v>2008</v>
      </c>
      <c r="BT8" s="21">
        <f>+$D$8</f>
        <v>2009</v>
      </c>
      <c r="BU8" s="22" t="s">
        <v>3</v>
      </c>
      <c r="BV8" s="23" t="s">
        <v>4</v>
      </c>
      <c r="BW8" s="20">
        <f>+$C$8</f>
        <v>2008</v>
      </c>
      <c r="BX8" s="21">
        <f>+$D$8</f>
        <v>2009</v>
      </c>
      <c r="BY8" s="22" t="s">
        <v>3</v>
      </c>
      <c r="BZ8" s="23" t="s">
        <v>4</v>
      </c>
      <c r="CA8" s="20">
        <f>+$C$8</f>
        <v>2008</v>
      </c>
      <c r="CB8" s="21">
        <f>+$D$8</f>
        <v>2009</v>
      </c>
      <c r="CC8" s="22" t="s">
        <v>3</v>
      </c>
      <c r="CD8" s="23" t="s">
        <v>4</v>
      </c>
      <c r="CE8" s="20">
        <f>+$C$8</f>
        <v>2008</v>
      </c>
      <c r="CF8" s="21">
        <f>+$D$8</f>
        <v>2009</v>
      </c>
      <c r="CG8" s="22" t="s">
        <v>3</v>
      </c>
      <c r="CH8" s="23" t="s">
        <v>4</v>
      </c>
      <c r="CI8" s="20">
        <f>+$C$8</f>
        <v>2008</v>
      </c>
      <c r="CJ8" s="21">
        <f>+$D$8</f>
        <v>2009</v>
      </c>
      <c r="CK8" s="22" t="s">
        <v>3</v>
      </c>
      <c r="CL8" s="23" t="s">
        <v>4</v>
      </c>
      <c r="CM8" s="20">
        <f>+$C$8</f>
        <v>2008</v>
      </c>
      <c r="CN8" s="21">
        <f>+$D$8</f>
        <v>2009</v>
      </c>
      <c r="CO8" s="22" t="s">
        <v>3</v>
      </c>
      <c r="CP8" s="23" t="s">
        <v>4</v>
      </c>
      <c r="CQ8" s="20">
        <f>+$C$8</f>
        <v>2008</v>
      </c>
      <c r="CR8" s="21">
        <f>+$D$8</f>
        <v>2009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389814</v>
      </c>
      <c r="D9" s="18">
        <f ca="1">OFFSET(CZ9,0,14,1,1)</f>
        <v>302612</v>
      </c>
      <c r="E9" s="18">
        <f ca="1">SUM(D9-C9)</f>
        <v>-87202</v>
      </c>
      <c r="F9" s="19">
        <f ca="1">IF(E9=0,0,IF(C9=0,1,E9/C9))</f>
        <v>-0.22370156023128979</v>
      </c>
      <c r="G9" s="18">
        <f>SUMIF($C$6:F$6,G$5,$C9:F9)</f>
        <v>389814</v>
      </c>
      <c r="H9" s="18">
        <f ca="1">SUMIF($C$6:G$6,H$5,$C9:G9)</f>
        <v>302612</v>
      </c>
      <c r="I9" s="18">
        <f ca="1">SUM(H9-G9)</f>
        <v>-87202</v>
      </c>
      <c r="J9" s="19">
        <f ca="1">IF(I9=0,0,IF(G9=0,1,I9/G9))</f>
        <v>-0.22370156023128979</v>
      </c>
      <c r="K9" s="18">
        <f>+DA9</f>
        <v>346146</v>
      </c>
      <c r="L9" s="18">
        <f ca="1">OFFSET(DA9,0,14,1,1)</f>
        <v>293269</v>
      </c>
      <c r="M9" s="18">
        <f ca="1">SUM(L9-K9)</f>
        <v>-52877</v>
      </c>
      <c r="N9" s="19">
        <f ca="1">IF(M9=0,0,IF(K9=0,1,M9/K9))</f>
        <v>-0.15275924032055838</v>
      </c>
      <c r="O9" s="18">
        <f>SUMIF($C$6:N$6,O$5,$C9:N9)</f>
        <v>735960</v>
      </c>
      <c r="P9" s="18">
        <f ca="1">SUMIF($C$6:O$6,P$5,$C9:O9)</f>
        <v>595881</v>
      </c>
      <c r="Q9" s="18">
        <f ca="1">SUM(P9-O9)</f>
        <v>-140079</v>
      </c>
      <c r="R9" s="19">
        <f ca="1">IF(Q9=0,0,IF(O9=0,1,Q9/O9))</f>
        <v>-0.19033507255829121</v>
      </c>
      <c r="S9" s="18">
        <f>+DB9</f>
        <v>377009</v>
      </c>
      <c r="T9" s="18">
        <f ca="1">OFFSET(DB9,0,14,1,1)</f>
        <v>364590</v>
      </c>
      <c r="U9" s="18">
        <f ca="1">SUM(T9-S9)</f>
        <v>-12419</v>
      </c>
      <c r="V9" s="19">
        <f ca="1">IF(U9=0,0,IF(S9=0,1,U9/S9))</f>
        <v>-3.2940858175799517E-2</v>
      </c>
      <c r="W9" s="18">
        <f>SUMIF($C$6:V$6,W$5,$C9:V9)</f>
        <v>1112969</v>
      </c>
      <c r="X9" s="18">
        <f ca="1">SUMIF($C$6:W$6,X$5,$C9:W9)</f>
        <v>960471</v>
      </c>
      <c r="Y9" s="18">
        <f ca="1">SUM(X9-W9)</f>
        <v>-152498</v>
      </c>
      <c r="Z9" s="19">
        <f ca="1">IF(Y9=0,0,IF(W9=0,1,Y9/W9))</f>
        <v>-0.1370190903789773</v>
      </c>
      <c r="AA9" s="18">
        <f>+DC9</f>
        <v>370631</v>
      </c>
      <c r="AB9" s="18">
        <f ca="1">OFFSET(DC9,0,14,1,1)</f>
        <v>350487</v>
      </c>
      <c r="AC9" s="18">
        <f ca="1">SUM(AB9-AA9)</f>
        <v>-20144</v>
      </c>
      <c r="AD9" s="19">
        <f ca="1">IF(AC9=0,0,IF(AA9=0,1,AC9/AA9))</f>
        <v>-5.4350553515491146E-2</v>
      </c>
      <c r="AE9" s="18">
        <f>SUMIF($C$6:AD$6,AE$5,$C9:AD9)</f>
        <v>1483600</v>
      </c>
      <c r="AF9" s="18">
        <f ca="1">SUMIF($C$6:AE$6,AF$5,$C9:AE9)</f>
        <v>1310958</v>
      </c>
      <c r="AG9" s="18">
        <f ca="1">SUM(AF9-AE9)</f>
        <v>-172642</v>
      </c>
      <c r="AH9" s="19">
        <f ca="1">IF(AG9=0,0,IF(AE9=0,1,AG9/AE9))</f>
        <v>-0.11636694526826638</v>
      </c>
      <c r="AI9" s="18">
        <f>+DD9</f>
        <v>387409</v>
      </c>
      <c r="AJ9" s="18">
        <f ca="1">OFFSET(DD9,0,14,1,1)</f>
        <v>363856</v>
      </c>
      <c r="AK9" s="18">
        <f ca="1">SUM(AJ9-AI9)</f>
        <v>-23553</v>
      </c>
      <c r="AL9" s="19">
        <f ca="1">IF(AK9=0,0,IF(AI9=0,1,AK9/AI9))</f>
        <v>-6.0796212788035382E-2</v>
      </c>
      <c r="AM9" s="18">
        <f>SUMIF($C$6:AL$6,AM$5,$C9:AL9)</f>
        <v>1871009</v>
      </c>
      <c r="AN9" s="18">
        <f ca="1">SUMIF($C$6:AM$6,AN$5,$C9:AM9)</f>
        <v>1674814</v>
      </c>
      <c r="AO9" s="18">
        <f ca="1">SUM(AN9-AM9)</f>
        <v>-196195</v>
      </c>
      <c r="AP9" s="19">
        <f ca="1">IF(AO9=0,0,IF(AM9=0,1,AO9/AM9))</f>
        <v>-0.10486053247205118</v>
      </c>
      <c r="AQ9" s="18">
        <f>+DE9</f>
        <v>379067</v>
      </c>
      <c r="AR9" s="18">
        <f ca="1">OFFSET(DE9,0,14,1,1)</f>
        <v>332030</v>
      </c>
      <c r="AS9" s="18">
        <f ca="1">SUM(AR9-AQ9)</f>
        <v>-47037</v>
      </c>
      <c r="AT9" s="19">
        <f ca="1">IF(AS9=0,0,IF(AQ9=0,1,AS9/AQ9))</f>
        <v>-0.12408624332901572</v>
      </c>
      <c r="AU9" s="18">
        <f>SUMIF($C$6:AT$6,AU$5,$C9:AT9)</f>
        <v>2250076</v>
      </c>
      <c r="AV9" s="18">
        <f ca="1">SUMIF($C$6:AU$6,AV$5,$C9:AU9)</f>
        <v>2006844</v>
      </c>
      <c r="AW9" s="18">
        <f ca="1">SUM(AV9-AU9)</f>
        <v>-243232</v>
      </c>
      <c r="AX9" s="19">
        <f ca="1">IF(AW9=0,0,IF(AU9=0,1,AW9/AU9))</f>
        <v>-0.10809945975158172</v>
      </c>
      <c r="AY9" s="18">
        <f>+DF9</f>
        <v>401361</v>
      </c>
      <c r="AZ9" s="18">
        <f ca="1">OFFSET(DF9,0,14,1,1)</f>
        <v>370837</v>
      </c>
      <c r="BA9" s="18">
        <f ca="1">SUM(AZ9-AY9)</f>
        <v>-30524</v>
      </c>
      <c r="BB9" s="19">
        <f ca="1">IF(BA9=0,0,IF(AY9=0,1,BA9/AY9))</f>
        <v>-7.6051235670630685E-2</v>
      </c>
      <c r="BC9" s="18">
        <f>SUMIF($C$6:BB$6,BC$5,$C9:BB9)</f>
        <v>2651437</v>
      </c>
      <c r="BD9" s="18">
        <f ca="1">SUMIF($C$6:BC$6,BD$5,$C9:BC9)</f>
        <v>2377681</v>
      </c>
      <c r="BE9" s="18">
        <f ca="1">SUM(BD9-BC9)</f>
        <v>-273756</v>
      </c>
      <c r="BF9" s="19">
        <f ca="1">IF(BE9=0,0,IF(BC9=0,1,BE9/BC9))</f>
        <v>-0.10324816316586062</v>
      </c>
      <c r="BG9" s="18">
        <f>+DG9</f>
        <v>435828</v>
      </c>
      <c r="BH9" s="18">
        <f ca="1">OFFSET(DG9,0,14,1,1)</f>
        <v>398248</v>
      </c>
      <c r="BI9" s="18">
        <f ca="1">SUM(BH9-BG9)</f>
        <v>-37580</v>
      </c>
      <c r="BJ9" s="19">
        <f ca="1">IF(BI9=0,0,IF(BG9=0,1,BI9/BG9))</f>
        <v>-8.6226676578833858E-2</v>
      </c>
      <c r="BK9" s="18">
        <f>SUMIF($C$6:BJ$6,BK$5,$C9:BJ9)</f>
        <v>3087265</v>
      </c>
      <c r="BL9" s="18">
        <f ca="1">SUMIF($C$6:BK$6,BL$5,$C9:BK9)</f>
        <v>2775929</v>
      </c>
      <c r="BM9" s="18">
        <f ca="1">SUM(BL9-BK9)</f>
        <v>-311336</v>
      </c>
      <c r="BN9" s="19">
        <f ca="1">IF(BM9=0,0,IF(BK9=0,1,BM9/BK9))</f>
        <v>-0.10084524652078782</v>
      </c>
      <c r="BO9" s="18">
        <f>+DH9</f>
        <v>347802</v>
      </c>
      <c r="BP9" s="18">
        <f ca="1">OFFSET(DH9,0,14,1,1)</f>
        <v>361071</v>
      </c>
      <c r="BQ9" s="18">
        <f ca="1">SUM(BP9-BO9)</f>
        <v>13269</v>
      </c>
      <c r="BR9" s="19">
        <f ca="1">IF(BQ9=0,0,IF(BO9=0,1,BQ9/BO9))</f>
        <v>3.8151016957924333E-2</v>
      </c>
      <c r="BS9" s="18">
        <f>SUMIF($C$6:BR$6,BS$5,$C9:BR9)</f>
        <v>3435067</v>
      </c>
      <c r="BT9" s="18">
        <f ca="1">SUMIF($C$6:BS$6,BT$5,$C9:BS9)</f>
        <v>3137000</v>
      </c>
      <c r="BU9" s="18">
        <f ca="1">SUM(BT9-BS9)</f>
        <v>-298067</v>
      </c>
      <c r="BV9" s="19">
        <f ca="1">IF(BU9=0,0,IF(BS9=0,1,BU9/BS9))</f>
        <v>-8.6771815513350975E-2</v>
      </c>
      <c r="BW9" s="18">
        <f>+DI9</f>
        <v>359596</v>
      </c>
      <c r="BX9" s="18">
        <f ca="1">OFFSET(DI9,0,14,1,1)</f>
        <v>367404</v>
      </c>
      <c r="BY9" s="18">
        <f ca="1">SUM(BX9-BW9)</f>
        <v>7808</v>
      </c>
      <c r="BZ9" s="19">
        <f ca="1">IF(BY9=0,0,IF(BW9=0,1,BY9/BW9))</f>
        <v>2.1713255987274607E-2</v>
      </c>
      <c r="CA9" s="18">
        <f>SUMIF($C$6:BZ$6,CA$5,$C9:BZ9)</f>
        <v>3794663</v>
      </c>
      <c r="CB9" s="18">
        <f ca="1">SUMIF($C$6:CA$6,CB$5,$C9:CA9)</f>
        <v>3504404</v>
      </c>
      <c r="CC9" s="18">
        <f ca="1">SUM(CB9-CA9)</f>
        <v>-290259</v>
      </c>
      <c r="CD9" s="19">
        <f ca="1">IF(CC9=0,0,IF(CA9=0,1,CC9/CA9))</f>
        <v>-7.6491377495182047E-2</v>
      </c>
      <c r="CE9" s="18">
        <f>+DJ9</f>
        <v>334805</v>
      </c>
      <c r="CF9" s="18">
        <f ca="1">OFFSET(DJ9,0,14,1,1)</f>
        <v>338646</v>
      </c>
      <c r="CG9" s="18">
        <f ca="1">SUM(CF9-CE9)</f>
        <v>3841</v>
      </c>
      <c r="CH9" s="19">
        <f ca="1">IF(CG9=0,0,IF(CE9=0,1,CG9/CE9))</f>
        <v>1.1472349576619226E-2</v>
      </c>
      <c r="CI9" s="18">
        <f>SUMIF($C$6:CH$6,CI$5,$C9:CH9)</f>
        <v>4129468</v>
      </c>
      <c r="CJ9" s="18">
        <f ca="1">SUMIF($C$6:CI$6,CJ$5,$C9:CI9)</f>
        <v>3843050</v>
      </c>
      <c r="CK9" s="18">
        <f ca="1">SUM(CJ9-CI9)</f>
        <v>-286418</v>
      </c>
      <c r="CL9" s="19">
        <f ca="1">IF(CK9=0,0,IF(CI9=0,1,CK9/CI9))</f>
        <v>-6.9359539776068013E-2</v>
      </c>
      <c r="CM9" s="18">
        <f>+DK9</f>
        <v>318325</v>
      </c>
      <c r="CN9" s="18">
        <f ca="1">OFFSET(DK9,0,14,1,1)</f>
        <v>344518</v>
      </c>
      <c r="CO9" s="18">
        <f ca="1">SUM(CN9-CM9)</f>
        <v>26193</v>
      </c>
      <c r="CP9" s="19">
        <f ca="1">IF(CO9=0,0,IF(CM9=0,1,CO9/CM9))</f>
        <v>8.2283829419618315E-2</v>
      </c>
      <c r="CQ9" s="18">
        <f>SUMIF($C$6:CP$6,CQ$5,$C9:CP9)</f>
        <v>4447793</v>
      </c>
      <c r="CR9" s="18">
        <f ca="1">SUMIF($C$6:CQ$6,CR$5,$C9:CQ9)</f>
        <v>4187568</v>
      </c>
      <c r="CS9" s="18">
        <f ca="1">SUM(CR9-CQ9)</f>
        <v>-260225</v>
      </c>
      <c r="CT9" s="19">
        <f ca="1">IF(CS9=0,0,IF(CQ9=0,1,CS9/CQ9))</f>
        <v>-5.8506544706554461E-2</v>
      </c>
      <c r="CW9" t="s">
        <v>5</v>
      </c>
      <c r="CX9" t="s">
        <v>6</v>
      </c>
      <c r="CZ9" s="74">
        <f>SUMIF(AMB!$A$93:$A$98,'2008-2009'!CZ$7,AMB!D$93:D$98)</f>
        <v>389814</v>
      </c>
      <c r="DA9" s="74">
        <f>SUMIF(AMB!$A$93:$A$98,'2008-2009'!DA$7,AMB!E$93:E$98)</f>
        <v>346146</v>
      </c>
      <c r="DB9" s="74">
        <f>SUMIF(AMB!$A$93:$A$98,'2008-2009'!DB$7,AMB!F$93:F$98)</f>
        <v>377009</v>
      </c>
      <c r="DC9" s="74">
        <f>SUMIF(AMB!$A$93:$A$98,'2008-2009'!DC$7,AMB!G$93:G$98)</f>
        <v>370631</v>
      </c>
      <c r="DD9" s="74">
        <f>SUMIF(AMB!$A$93:$A$98,'2008-2009'!DD$7,AMB!H$93:H$98)</f>
        <v>387409</v>
      </c>
      <c r="DE9" s="74">
        <f>SUMIF(AMB!$A$93:$A$98,'2008-2009'!DE$7,AMB!I$93:I$98)</f>
        <v>379067</v>
      </c>
      <c r="DF9" s="74">
        <f>SUMIF(AMB!$A$93:$A$98,'2008-2009'!DF$7,AMB!J$93:J$98)</f>
        <v>401361</v>
      </c>
      <c r="DG9" s="74">
        <f>SUMIF(AMB!$A$93:$A$98,'2008-2009'!DG$7,AMB!K$93:K$98)</f>
        <v>435828</v>
      </c>
      <c r="DH9" s="74">
        <f>SUMIF(AMB!$A$93:$A$98,'2008-2009'!DH$7,AMB!L$93:L$98)</f>
        <v>347802</v>
      </c>
      <c r="DI9" s="74">
        <f>SUMIF(AMB!$A$93:$A$98,'2008-2009'!DI$7,AMB!M$93:M$98)</f>
        <v>359596</v>
      </c>
      <c r="DJ9" s="74">
        <f>SUMIF(AMB!$A$93:$A$98,'2008-2009'!DJ$7,AMB!N$93:N$98)</f>
        <v>334805</v>
      </c>
      <c r="DK9" s="74">
        <f>SUMIF(AMB!$A$93:$A$98,'2008-2009'!DK$7,AMB!O$93:O$98)</f>
        <v>318325</v>
      </c>
      <c r="DN9" s="74">
        <f>SUMIF(AMB!$A$93:$A$98,'2008-2009'!DN$7,AMB!D$93:D$98)</f>
        <v>302612</v>
      </c>
      <c r="DO9" s="74">
        <f>SUMIF(AMB!$A$93:$A$98,'2008-2009'!DO$7,AMB!E$93:E$98)</f>
        <v>293269</v>
      </c>
      <c r="DP9" s="74">
        <f>SUMIF(AMB!$A$93:$A$98,'2008-2009'!DP$7,AMB!F$93:F$98)</f>
        <v>364590</v>
      </c>
      <c r="DQ9" s="74">
        <f>SUMIF(AMB!$A$93:$A$98,'2008-2009'!DQ$7,AMB!G$93:G$98)</f>
        <v>350487</v>
      </c>
      <c r="DR9" s="74">
        <f>SUMIF(AMB!$A$93:$A$98,'2008-2009'!DR$7,AMB!H$93:H$98)</f>
        <v>363856</v>
      </c>
      <c r="DS9" s="74">
        <f>SUMIF(AMB!$A$93:$A$98,'2008-2009'!DS$7,AMB!I$93:I$98)</f>
        <v>332030</v>
      </c>
      <c r="DT9" s="74">
        <f>SUMIF(AMB!$A$93:$A$98,'2008-2009'!DT$7,AMB!J$93:J$98)</f>
        <v>370837</v>
      </c>
      <c r="DU9" s="74">
        <f>SUMIF(AMB!$A$93:$A$98,'2008-2009'!DU$7,AMB!K$93:K$98)</f>
        <v>398248</v>
      </c>
      <c r="DV9" s="74">
        <f>SUMIF(AMB!$A$93:$A$98,'2008-2009'!DV$7,AMB!L$93:L$98)</f>
        <v>361071</v>
      </c>
      <c r="DW9" s="74">
        <f>SUMIF(AMB!$A$93:$A$98,'2008-2009'!DW$7,AMB!M$93:M$98)</f>
        <v>367404</v>
      </c>
      <c r="DX9" s="74">
        <f>SUMIF(AMB!$A$93:$A$98,'2008-2009'!DX$7,AMB!N$93:N$98)</f>
        <v>338646</v>
      </c>
      <c r="DY9" s="74">
        <f>SUMIF(AMB!$A$93:$A$98,'2008-2009'!DY$7,AMB!O$93:O$98)</f>
        <v>344518</v>
      </c>
    </row>
    <row r="10" spans="1:130">
      <c r="A10" s="84" t="str">
        <f>+CW11</f>
        <v>Ambassador Bridge</v>
      </c>
      <c r="B10" s="26" t="s">
        <v>7</v>
      </c>
      <c r="C10" s="18">
        <f>+CZ10</f>
        <v>257507</v>
      </c>
      <c r="D10" s="18">
        <f ca="1">OFFSET(CZ10,0,14,1,1)</f>
        <v>157731</v>
      </c>
      <c r="E10" s="18">
        <f ca="1">SUM(D10-C10)</f>
        <v>-99776</v>
      </c>
      <c r="F10" s="19">
        <f ca="1">IF(E10=0,0,IF(C10=0,1,E10/C10))</f>
        <v>-0.38746907851048712</v>
      </c>
      <c r="G10" s="18">
        <f>SUMIF($C$6:F$6,G$5,$C10:F10)</f>
        <v>257507</v>
      </c>
      <c r="H10" s="18">
        <f ca="1">SUMIF($C$6:G$6,H$5,$C10:G10)</f>
        <v>157731</v>
      </c>
      <c r="I10" s="18">
        <f ca="1">SUM(H10-G10)</f>
        <v>-99776</v>
      </c>
      <c r="J10" s="19">
        <f ca="1">IF(I10=0,0,IF(G10=0,1,I10/G10))</f>
        <v>-0.38746907851048712</v>
      </c>
      <c r="K10" s="18">
        <f>+DA10</f>
        <v>261089</v>
      </c>
      <c r="L10" s="18">
        <f ca="1">OFFSET(DA10,0,14,1,1)</f>
        <v>180063</v>
      </c>
      <c r="M10" s="18">
        <f ca="1">SUM(L10-K10)</f>
        <v>-81026</v>
      </c>
      <c r="N10" s="19">
        <f ca="1">IF(M10=0,0,IF(K10=0,1,M10/K10))</f>
        <v>-0.31033862016400537</v>
      </c>
      <c r="O10" s="18">
        <f>SUMIF($C$6:N$6,O$5,$C10:N10)</f>
        <v>518596</v>
      </c>
      <c r="P10" s="18">
        <f ca="1">SUMIF($C$6:O$6,P$5,$C10:O10)</f>
        <v>337794</v>
      </c>
      <c r="Q10" s="18">
        <f ca="1">SUM(P10-O10)</f>
        <v>-180802</v>
      </c>
      <c r="R10" s="19">
        <f ca="1">IF(Q10=0,0,IF(O10=0,1,Q10/O10))</f>
        <v>-0.34863747502873144</v>
      </c>
      <c r="S10" s="18">
        <f>+DB10</f>
        <v>248660</v>
      </c>
      <c r="T10" s="18">
        <f ca="1">OFFSET(DB10,0,14,1,1)</f>
        <v>195434</v>
      </c>
      <c r="U10" s="18">
        <f ca="1">SUM(T10-S10)</f>
        <v>-53226</v>
      </c>
      <c r="V10" s="19">
        <f ca="1">IF(U10=0,0,IF(S10=0,1,U10/S10))</f>
        <v>-0.21405131504866082</v>
      </c>
      <c r="W10" s="18">
        <f>SUMIF($C$6:V$6,W$5,$C10:V10)</f>
        <v>767256</v>
      </c>
      <c r="X10" s="18">
        <f ca="1">SUMIF($C$6:W$6,X$5,$C10:W10)</f>
        <v>533228</v>
      </c>
      <c r="Y10" s="18">
        <f ca="1">SUM(X10-W10)</f>
        <v>-234028</v>
      </c>
      <c r="Z10" s="19">
        <f ca="1">IF(Y10=0,0,IF(W10=0,1,Y10/W10))</f>
        <v>-0.30501944592156988</v>
      </c>
      <c r="AA10" s="18">
        <f>+DC10</f>
        <v>265791</v>
      </c>
      <c r="AB10" s="18">
        <f ca="1">OFFSET(DC10,0,14,1,1)</f>
        <v>187634</v>
      </c>
      <c r="AC10" s="18">
        <f ca="1">SUM(AB10-AA10)</f>
        <v>-78157</v>
      </c>
      <c r="AD10" s="19">
        <f ca="1">IF(AC10=0,0,IF(AA10=0,1,AC10/AA10))</f>
        <v>-0.2940543509750142</v>
      </c>
      <c r="AE10" s="18">
        <f>SUMIF($C$6:AD$6,AE$5,$C10:AD10)</f>
        <v>1033047</v>
      </c>
      <c r="AF10" s="18">
        <f ca="1">SUMIF($C$6:AE$6,AF$5,$C10:AE10)</f>
        <v>720862</v>
      </c>
      <c r="AG10" s="18">
        <f ca="1">SUM(AF10-AE10)</f>
        <v>-312185</v>
      </c>
      <c r="AH10" s="19">
        <f ca="1">IF(AG10=0,0,IF(AE10=0,1,AG10/AE10))</f>
        <v>-0.30219825429046304</v>
      </c>
      <c r="AI10" s="18">
        <f>+DD10</f>
        <v>259750</v>
      </c>
      <c r="AJ10" s="18">
        <f ca="1">OFFSET(DD10,0,14,1,1)</f>
        <v>173805</v>
      </c>
      <c r="AK10" s="18">
        <f ca="1">SUM(AJ10-AI10)</f>
        <v>-85945</v>
      </c>
      <c r="AL10" s="19">
        <f ca="1">IF(AK10=0,0,IF(AI10=0,1,AK10/AI10))</f>
        <v>-0.33087584215591914</v>
      </c>
      <c r="AM10" s="18">
        <f>SUMIF($C$6:AL$6,AM$5,$C10:AL10)</f>
        <v>1292797</v>
      </c>
      <c r="AN10" s="18">
        <f ca="1">SUMIF($C$6:AM$6,AN$5,$C10:AM10)</f>
        <v>894667</v>
      </c>
      <c r="AO10" s="18">
        <f ca="1">SUM(AN10-AM10)</f>
        <v>-398130</v>
      </c>
      <c r="AP10" s="19">
        <f ca="1">IF(AO10=0,0,IF(AM10=0,1,AO10/AM10))</f>
        <v>-0.30796018245710655</v>
      </c>
      <c r="AQ10" s="18">
        <f>+DE10</f>
        <v>257276</v>
      </c>
      <c r="AR10" s="18">
        <f ca="1">OFFSET(DE10,0,14,1,1)</f>
        <v>173202</v>
      </c>
      <c r="AS10" s="18">
        <f ca="1">SUM(AR10-AQ10)</f>
        <v>-84074</v>
      </c>
      <c r="AT10" s="19">
        <f ca="1">IF(AS10=0,0,IF(AQ10=0,1,AS10/AQ10))</f>
        <v>-0.3267852423078717</v>
      </c>
      <c r="AU10" s="18">
        <f>SUMIF($C$6:AT$6,AU$5,$C10:AT10)</f>
        <v>1550073</v>
      </c>
      <c r="AV10" s="18">
        <f ca="1">SUMIF($C$6:AU$6,AV$5,$C10:AU10)</f>
        <v>1067869</v>
      </c>
      <c r="AW10" s="18">
        <f ca="1">SUM(AV10-AU10)</f>
        <v>-482204</v>
      </c>
      <c r="AX10" s="19">
        <f ca="1">IF(AW10=0,0,IF(AU10=0,1,AW10/AU10))</f>
        <v>-0.31108470375266195</v>
      </c>
      <c r="AY10" s="18">
        <f>+DF10</f>
        <v>212837</v>
      </c>
      <c r="AZ10" s="18">
        <f ca="1">OFFSET(DF10,0,14,1,1)</f>
        <v>174430</v>
      </c>
      <c r="BA10" s="18">
        <f ca="1">SUM(AZ10-AY10)</f>
        <v>-38407</v>
      </c>
      <c r="BB10" s="19">
        <f ca="1">IF(BA10=0,0,IF(AY10=0,1,BA10/AY10))</f>
        <v>-0.18045264686121304</v>
      </c>
      <c r="BC10" s="18">
        <f>SUMIF($C$6:BB$6,BC$5,$C10:BB10)</f>
        <v>1762910</v>
      </c>
      <c r="BD10" s="18">
        <f ca="1">SUMIF($C$6:BC$6,BD$5,$C10:BC10)</f>
        <v>1242299</v>
      </c>
      <c r="BE10" s="18">
        <f ca="1">SUM(BD10-BC10)</f>
        <v>-520611</v>
      </c>
      <c r="BF10" s="19">
        <f ca="1">IF(BE10=0,0,IF(BC10=0,1,BE10/BC10))</f>
        <v>-0.29531343063457577</v>
      </c>
      <c r="BG10" s="18">
        <f>+DG10</f>
        <v>232008</v>
      </c>
      <c r="BH10" s="18">
        <f ca="1">OFFSET(DG10,0,14,1,1)</f>
        <v>203638</v>
      </c>
      <c r="BI10" s="18">
        <f ca="1">SUM(BH10-BG10)</f>
        <v>-28370</v>
      </c>
      <c r="BJ10" s="19">
        <f ca="1">IF(BI10=0,0,IF(BG10=0,1,BI10/BG10))</f>
        <v>-0.12228026619771731</v>
      </c>
      <c r="BK10" s="18">
        <f>SUMIF($C$6:BJ$6,BK$5,$C10:BJ10)</f>
        <v>1994918</v>
      </c>
      <c r="BL10" s="18">
        <f ca="1">SUMIF($C$6:BK$6,BL$5,$C10:BK10)</f>
        <v>1445937</v>
      </c>
      <c r="BM10" s="18">
        <f ca="1">SUM(BL10-BK10)</f>
        <v>-548981</v>
      </c>
      <c r="BN10" s="19">
        <f ca="1">IF(BM10=0,0,IF(BK10=0,1,BM10/BK10))</f>
        <v>-0.27518975717297656</v>
      </c>
      <c r="BO10" s="18">
        <f>+DH10</f>
        <v>246868</v>
      </c>
      <c r="BP10" s="18">
        <f ca="1">OFFSET(DH10,0,14,1,1)</f>
        <v>221277</v>
      </c>
      <c r="BQ10" s="18">
        <f ca="1">SUM(BP10-BO10)</f>
        <v>-25591</v>
      </c>
      <c r="BR10" s="19">
        <f ca="1">IF(BQ10=0,0,IF(BO10=0,1,BQ10/BO10))</f>
        <v>-0.10366268613185994</v>
      </c>
      <c r="BS10" s="18">
        <f>SUMIF($C$6:BR$6,BS$5,$C10:BR10)</f>
        <v>2241786</v>
      </c>
      <c r="BT10" s="18">
        <f ca="1">SUMIF($C$6:BS$6,BT$5,$C10:BS10)</f>
        <v>1667214</v>
      </c>
      <c r="BU10" s="18">
        <f ca="1">SUM(BT10-BS10)</f>
        <v>-574572</v>
      </c>
      <c r="BV10" s="19">
        <f ca="1">IF(BU10=0,0,IF(BS10=0,1,BU10/BS10))</f>
        <v>-0.25630100286111163</v>
      </c>
      <c r="BW10" s="18">
        <f>+DI10</f>
        <v>244119</v>
      </c>
      <c r="BX10" s="18">
        <f ca="1">OFFSET(DI10,0,14,1,1)</f>
        <v>224553</v>
      </c>
      <c r="BY10" s="18">
        <f ca="1">SUM(BX10-BW10)</f>
        <v>-19566</v>
      </c>
      <c r="BZ10" s="19">
        <f ca="1">IF(BY10=0,0,IF(BW10=0,1,BY10/BW10))</f>
        <v>-8.0149435316382578E-2</v>
      </c>
      <c r="CA10" s="18">
        <f>SUMIF($C$6:BZ$6,CA$5,$C10:BZ10)</f>
        <v>2485905</v>
      </c>
      <c r="CB10" s="18">
        <f ca="1">SUMIF($C$6:CA$6,CB$5,$C10:CA10)</f>
        <v>1891767</v>
      </c>
      <c r="CC10" s="18">
        <f ca="1">SUM(CB10-CA10)</f>
        <v>-594138</v>
      </c>
      <c r="CD10" s="19">
        <f ca="1">IF(CC10=0,0,IF(CA10=0,1,CC10/CA10))</f>
        <v>-0.23900269720685224</v>
      </c>
      <c r="CE10" s="18">
        <f>+DJ10</f>
        <v>217204</v>
      </c>
      <c r="CF10" s="18">
        <f ca="1">OFFSET(DJ10,0,14,1,1)</f>
        <v>208869</v>
      </c>
      <c r="CG10" s="18">
        <f ca="1">SUM(CF10-CE10)</f>
        <v>-8335</v>
      </c>
      <c r="CH10" s="19">
        <f ca="1">IF(CG10=0,0,IF(CE10=0,1,CG10/CE10))</f>
        <v>-3.8374063092760723E-2</v>
      </c>
      <c r="CI10" s="18">
        <f>SUMIF($C$6:CH$6,CI$5,$C10:CH10)</f>
        <v>2703109</v>
      </c>
      <c r="CJ10" s="18">
        <f ca="1">SUMIF($C$6:CI$6,CJ$5,$C10:CI10)</f>
        <v>2100636</v>
      </c>
      <c r="CK10" s="18">
        <f ca="1">SUM(CJ10-CI10)</f>
        <v>-602473</v>
      </c>
      <c r="CL10" s="19">
        <f ca="1">IF(CK10=0,0,IF(CI10=0,1,CK10/CI10))</f>
        <v>-0.22288150422347008</v>
      </c>
      <c r="CM10" s="18">
        <f>+DK10</f>
        <v>181938</v>
      </c>
      <c r="CN10" s="18">
        <f ca="1">OFFSET(DK10,0,14,1,1)</f>
        <v>193805</v>
      </c>
      <c r="CO10" s="18">
        <f ca="1">SUM(CN10-CM10)</f>
        <v>11867</v>
      </c>
      <c r="CP10" s="19">
        <f ca="1">IF(CO10=0,0,IF(CM10=0,1,CO10/CM10))</f>
        <v>6.5225516384702475E-2</v>
      </c>
      <c r="CQ10" s="18">
        <f>SUMIF($C$6:CP$6,CQ$5,$C10:CP10)</f>
        <v>2885047</v>
      </c>
      <c r="CR10" s="18">
        <f ca="1">SUMIF($C$6:CQ$6,CR$5,$C10:CQ10)</f>
        <v>2294441</v>
      </c>
      <c r="CS10" s="18">
        <f ca="1">SUM(CR10-CQ10)</f>
        <v>-590606</v>
      </c>
      <c r="CT10" s="19">
        <f ca="1">IF(CS10=0,0,IF(CQ10=0,1,CS10/CQ10))</f>
        <v>-0.20471278284201264</v>
      </c>
      <c r="CW10" t="s">
        <v>5</v>
      </c>
      <c r="CX10" t="s">
        <v>7</v>
      </c>
      <c r="CY10" s="7"/>
      <c r="CZ10" s="74">
        <f>SUMIF(AMB!$A$111:$A$116,'2008-2009'!CZ$7,AMB!D$111:D$116)</f>
        <v>257507</v>
      </c>
      <c r="DA10" s="74">
        <f>SUMIF(AMB!$A$111:$A$116,'2008-2009'!DA$7,AMB!E$111:E$116)</f>
        <v>261089</v>
      </c>
      <c r="DB10" s="74">
        <f>SUMIF(AMB!$A$111:$A$116,'2008-2009'!DB$7,AMB!F$111:F$116)</f>
        <v>248660</v>
      </c>
      <c r="DC10" s="74">
        <f>SUMIF(AMB!$A$111:$A$116,'2008-2009'!DC$7,AMB!G$111:G$116)</f>
        <v>265791</v>
      </c>
      <c r="DD10" s="74">
        <f>SUMIF(AMB!$A$111:$A$116,'2008-2009'!DD$7,AMB!H$111:H$116)</f>
        <v>259750</v>
      </c>
      <c r="DE10" s="74">
        <f>SUMIF(AMB!$A$111:$A$116,'2008-2009'!DE$7,AMB!I$111:I$116)</f>
        <v>257276</v>
      </c>
      <c r="DF10" s="74">
        <f>SUMIF(AMB!$A$111:$A$116,'2008-2009'!DF$7,AMB!J$111:J$116)</f>
        <v>212837</v>
      </c>
      <c r="DG10" s="74">
        <f>SUMIF(AMB!$A$111:$A$116,'2008-2009'!DG$7,AMB!K$111:K$116)</f>
        <v>232008</v>
      </c>
      <c r="DH10" s="74">
        <f>SUMIF(AMB!$A$111:$A$116,'2008-2009'!DH$7,AMB!L$111:L$116)</f>
        <v>246868</v>
      </c>
      <c r="DI10" s="74">
        <f>SUMIF(AMB!$A$111:$A$116,'2008-2009'!DI$7,AMB!M$111:M$116)</f>
        <v>244119</v>
      </c>
      <c r="DJ10" s="74">
        <f>SUMIF(AMB!$A$111:$A$116,'2008-2009'!DJ$7,AMB!N$111:N$116)</f>
        <v>217204</v>
      </c>
      <c r="DK10" s="74">
        <f>SUMIF(AMB!$A$111:$A$116,'2008-2009'!DK$7,AMB!O$111:O$116)</f>
        <v>181938</v>
      </c>
      <c r="DN10" s="74">
        <f>SUMIF(AMB!$A$111:$A$116,'2008-2009'!DN$7,AMB!D$111:D$116)</f>
        <v>157731</v>
      </c>
      <c r="DO10" s="74">
        <f>SUMIF(AMB!$A$111:$A$116,'2008-2009'!DO$7,AMB!E$111:E$116)</f>
        <v>180063</v>
      </c>
      <c r="DP10" s="74">
        <f>SUMIF(AMB!$A$111:$A$116,'2008-2009'!DP$7,AMB!F$111:F$116)</f>
        <v>195434</v>
      </c>
      <c r="DQ10" s="74">
        <f>SUMIF(AMB!$A$111:$A$116,'2008-2009'!DQ$7,AMB!G$111:G$116)</f>
        <v>187634</v>
      </c>
      <c r="DR10" s="74">
        <f>SUMIF(AMB!$A$111:$A$116,'2008-2009'!DR$7,AMB!H$111:H$116)</f>
        <v>173805</v>
      </c>
      <c r="DS10" s="74">
        <f>SUMIF(AMB!$A$111:$A$116,'2008-2009'!DS$7,AMB!I$111:I$116)</f>
        <v>173202</v>
      </c>
      <c r="DT10" s="74">
        <f>SUMIF(AMB!$A$111:$A$116,'2008-2009'!DT$7,AMB!J$111:J$116)</f>
        <v>174430</v>
      </c>
      <c r="DU10" s="74">
        <f>SUMIF(AMB!$A$111:$A$116,'2008-2009'!DU$7,AMB!K$111:K$116)</f>
        <v>203638</v>
      </c>
      <c r="DV10" s="74">
        <f>SUMIF(AMB!$A$111:$A$116,'2008-2009'!DV$7,AMB!L$111:L$116)</f>
        <v>221277</v>
      </c>
      <c r="DW10" s="74">
        <f>SUMIF(AMB!$A$111:$A$116,'2008-2009'!DW$7,AMB!M$111:M$116)</f>
        <v>224553</v>
      </c>
      <c r="DX10" s="74">
        <f>SUMIF(AMB!$A$111:$A$116,'2008-2009'!DX$7,AMB!N$111:N$116)</f>
        <v>208869</v>
      </c>
      <c r="DY10" s="74">
        <f>SUMIF(AMB!$A$111:$A$116,'2008-2009'!DY$7,AMB!O$111:O$116)</f>
        <v>193805</v>
      </c>
    </row>
    <row r="11" spans="1:130">
      <c r="A11" s="83"/>
      <c r="B11" s="26" t="s">
        <v>8</v>
      </c>
      <c r="C11" s="73">
        <f>+CZ11</f>
        <v>1599</v>
      </c>
      <c r="D11" s="73">
        <f ca="1">OFFSET(CZ11,0,14,1,1)</f>
        <v>855</v>
      </c>
      <c r="E11" s="73">
        <f ca="1">SUM(D11-C11)</f>
        <v>-744</v>
      </c>
      <c r="F11" s="19">
        <f ca="1">IF(E11=0,0,IF(C11=0,1,E11/C11))</f>
        <v>-0.46529080675422141</v>
      </c>
      <c r="G11" s="73">
        <f>SUMIF($C$6:F$6,G$5,$C11:F11)</f>
        <v>1599</v>
      </c>
      <c r="H11" s="73">
        <f ca="1">SUMIF($C$6:G$6,H$5,$C11:G11)</f>
        <v>855</v>
      </c>
      <c r="I11" s="73">
        <f ca="1">SUM(H11-G11)</f>
        <v>-744</v>
      </c>
      <c r="J11" s="19">
        <f ca="1">IF(I11=0,0,IF(G11=0,1,I11/G11))</f>
        <v>-0.46529080675422141</v>
      </c>
      <c r="K11" s="73">
        <f>+DA11</f>
        <v>1794</v>
      </c>
      <c r="L11" s="73">
        <f ca="1">OFFSET(DA11,0,14,1,1)</f>
        <v>956</v>
      </c>
      <c r="M11" s="73">
        <f ca="1">SUM(L11-K11)</f>
        <v>-838</v>
      </c>
      <c r="N11" s="19">
        <f ca="1">IF(M11=0,0,IF(K11=0,1,M11/K11))</f>
        <v>-0.46711259754738016</v>
      </c>
      <c r="O11" s="73">
        <f>SUMIF($C$6:N$6,O$5,$C11:N11)</f>
        <v>3393</v>
      </c>
      <c r="P11" s="73">
        <f ca="1">SUMIF($C$6:O$6,P$5,$C11:O11)</f>
        <v>1811</v>
      </c>
      <c r="Q11" s="73">
        <f ca="1">SUM(P11-O11)</f>
        <v>-1582</v>
      </c>
      <c r="R11" s="19">
        <f ca="1">IF(Q11=0,0,IF(O11=0,1,Q11/O11))</f>
        <v>-0.46625405246094903</v>
      </c>
      <c r="S11" s="73">
        <f>+DB11</f>
        <v>1737</v>
      </c>
      <c r="T11" s="73">
        <f ca="1">OFFSET(DB11,0,14,1,1)</f>
        <v>1263</v>
      </c>
      <c r="U11" s="73">
        <f ca="1">SUM(T11-S11)</f>
        <v>-474</v>
      </c>
      <c r="V11" s="19">
        <f ca="1">IF(U11=0,0,IF(S11=0,1,U11/S11))</f>
        <v>-0.27288428324697755</v>
      </c>
      <c r="W11" s="73">
        <f>SUMIF($C$6:V$6,W$5,$C11:V11)</f>
        <v>5130</v>
      </c>
      <c r="X11" s="73">
        <f ca="1">SUMIF($C$6:W$6,X$5,$C11:W11)</f>
        <v>3074</v>
      </c>
      <c r="Y11" s="73">
        <f ca="1">SUM(X11-W11)</f>
        <v>-2056</v>
      </c>
      <c r="Z11" s="19">
        <f ca="1">IF(Y11=0,0,IF(W11=0,1,Y11/W11))</f>
        <v>-0.40077972709551657</v>
      </c>
      <c r="AA11" s="73">
        <f>+DC11</f>
        <v>1186</v>
      </c>
      <c r="AB11" s="73">
        <f ca="1">OFFSET(DC11,0,14,1,1)</f>
        <v>1223</v>
      </c>
      <c r="AC11" s="73">
        <f ca="1">SUM(AB11-AA11)</f>
        <v>37</v>
      </c>
      <c r="AD11" s="19">
        <f ca="1">IF(AC11=0,0,IF(AA11=0,1,AC11/AA11))</f>
        <v>3.1197301854974706E-2</v>
      </c>
      <c r="AE11" s="73">
        <f>SUMIF($C$6:AD$6,AE$5,$C11:AD11)</f>
        <v>6316</v>
      </c>
      <c r="AF11" s="73">
        <f ca="1">SUMIF($C$6:AE$6,AF$5,$C11:AE11)</f>
        <v>4297</v>
      </c>
      <c r="AG11" s="73">
        <f ca="1">SUM(AF11-AE11)</f>
        <v>-2019</v>
      </c>
      <c r="AH11" s="19">
        <f ca="1">IF(AG11=0,0,IF(AE11=0,1,AG11/AE11))</f>
        <v>-0.31966434452184928</v>
      </c>
      <c r="AI11" s="73">
        <f>+DD11</f>
        <v>3132</v>
      </c>
      <c r="AJ11" s="73">
        <f ca="1">OFFSET(DD11,0,14,1,1)</f>
        <v>1186</v>
      </c>
      <c r="AK11" s="73">
        <f ca="1">SUM(AJ11-AI11)</f>
        <v>-1946</v>
      </c>
      <c r="AL11" s="19">
        <f ca="1">IF(AK11=0,0,IF(AI11=0,1,AK11/AI11))</f>
        <v>-0.62132822477650063</v>
      </c>
      <c r="AM11" s="73">
        <f>SUMIF($C$6:AL$6,AM$5,$C11:AL11)</f>
        <v>9448</v>
      </c>
      <c r="AN11" s="73">
        <f ca="1">SUMIF($C$6:AM$6,AN$5,$C11:AM11)</f>
        <v>5483</v>
      </c>
      <c r="AO11" s="73">
        <f ca="1">SUM(AN11-AM11)</f>
        <v>-3965</v>
      </c>
      <c r="AP11" s="19">
        <f ca="1">IF(AO11=0,0,IF(AM11=0,1,AO11/AM11))</f>
        <v>-0.41966553767993225</v>
      </c>
      <c r="AQ11" s="73">
        <f>+DE11</f>
        <v>1210</v>
      </c>
      <c r="AR11" s="73">
        <f ca="1">OFFSET(DE11,0,14,1,1)</f>
        <v>944</v>
      </c>
      <c r="AS11" s="73">
        <f ca="1">SUM(AR11-AQ11)</f>
        <v>-266</v>
      </c>
      <c r="AT11" s="19">
        <f ca="1">IF(AS11=0,0,IF(AQ11=0,1,AS11/AQ11))</f>
        <v>-0.21983471074380165</v>
      </c>
      <c r="AU11" s="73">
        <f>SUMIF($C$6:AT$6,AU$5,$C11:AT11)</f>
        <v>10658</v>
      </c>
      <c r="AV11" s="73">
        <f ca="1">SUMIF($C$6:AU$6,AV$5,$C11:AU11)</f>
        <v>6427</v>
      </c>
      <c r="AW11" s="73">
        <f ca="1">SUM(AV11-AU11)</f>
        <v>-4231</v>
      </c>
      <c r="AX11" s="19">
        <f ca="1">IF(AW11=0,0,IF(AU11=0,1,AW11/AU11))</f>
        <v>-0.39697879527115781</v>
      </c>
      <c r="AY11" s="73">
        <f>+DF11</f>
        <v>1040</v>
      </c>
      <c r="AZ11" s="73">
        <f ca="1">OFFSET(DF11,0,14,1,1)</f>
        <v>968</v>
      </c>
      <c r="BA11" s="73">
        <f ca="1">SUM(AZ11-AY11)</f>
        <v>-72</v>
      </c>
      <c r="BB11" s="19">
        <f ca="1">IF(BA11=0,0,IF(AY11=0,1,BA11/AY11))</f>
        <v>-6.9230769230769235E-2</v>
      </c>
      <c r="BC11" s="73">
        <f>SUMIF($C$6:BB$6,BC$5,$C11:BB11)</f>
        <v>11698</v>
      </c>
      <c r="BD11" s="73">
        <f ca="1">SUMIF($C$6:BC$6,BD$5,$C11:BC11)</f>
        <v>7395</v>
      </c>
      <c r="BE11" s="73">
        <f ca="1">SUM(BD11-BC11)</f>
        <v>-4303</v>
      </c>
      <c r="BF11" s="19">
        <f ca="1">IF(BE11=0,0,IF(BC11=0,1,BE11/BC11))</f>
        <v>-0.36784065652248249</v>
      </c>
      <c r="BG11" s="73">
        <f>+DG11</f>
        <v>1017</v>
      </c>
      <c r="BH11" s="73">
        <f ca="1">OFFSET(DG11,0,14,1,1)</f>
        <v>1115</v>
      </c>
      <c r="BI11" s="73">
        <f ca="1">SUM(BH11-BG11)</f>
        <v>98</v>
      </c>
      <c r="BJ11" s="19">
        <f ca="1">IF(BI11=0,0,IF(BG11=0,1,BI11/BG11))</f>
        <v>9.6361848574237949E-2</v>
      </c>
      <c r="BK11" s="73">
        <f>SUMIF($C$6:BJ$6,BK$5,$C11:BJ11)</f>
        <v>12715</v>
      </c>
      <c r="BL11" s="73">
        <f ca="1">SUMIF($C$6:BK$6,BL$5,$C11:BK11)</f>
        <v>8510</v>
      </c>
      <c r="BM11" s="73">
        <f ca="1">SUM(BL11-BK11)</f>
        <v>-4205</v>
      </c>
      <c r="BN11" s="19">
        <f ca="1">IF(BM11=0,0,IF(BK11=0,1,BM11/BK11))</f>
        <v>-0.33071175776641759</v>
      </c>
      <c r="BO11" s="73">
        <f>+DH11</f>
        <v>831</v>
      </c>
      <c r="BP11" s="73">
        <f ca="1">OFFSET(DH11,0,14,1,1)</f>
        <v>995</v>
      </c>
      <c r="BQ11" s="73">
        <f ca="1">SUM(BP11-BO11)</f>
        <v>164</v>
      </c>
      <c r="BR11" s="19">
        <f ca="1">IF(BQ11=0,0,IF(BO11=0,1,BQ11/BO11))</f>
        <v>0.19735258724428401</v>
      </c>
      <c r="BS11" s="73">
        <f>SUMIF($C$6:BR$6,BS$5,$C11:BR11)</f>
        <v>13546</v>
      </c>
      <c r="BT11" s="73">
        <f ca="1">SUMIF($C$6:BS$6,BT$5,$C11:BS11)</f>
        <v>9505</v>
      </c>
      <c r="BU11" s="73">
        <f ca="1">SUM(BT11-BS11)</f>
        <v>-4041</v>
      </c>
      <c r="BV11" s="19">
        <f ca="1">IF(BU11=0,0,IF(BS11=0,1,BU11/BS11))</f>
        <v>-0.29831684630149119</v>
      </c>
      <c r="BW11" s="73">
        <f>+DI11</f>
        <v>1112</v>
      </c>
      <c r="BX11" s="73">
        <f ca="1">OFFSET(DI11,0,14,1,1)</f>
        <v>1028</v>
      </c>
      <c r="BY11" s="73">
        <f ca="1">SUM(BX11-BW11)</f>
        <v>-84</v>
      </c>
      <c r="BZ11" s="19">
        <f ca="1">IF(BY11=0,0,IF(BW11=0,1,BY11/BW11))</f>
        <v>-7.5539568345323743E-2</v>
      </c>
      <c r="CA11" s="73">
        <f>SUMIF($C$6:BZ$6,CA$5,$C11:BZ11)</f>
        <v>14658</v>
      </c>
      <c r="CB11" s="73">
        <f ca="1">SUMIF($C$6:CA$6,CB$5,$C11:CA11)</f>
        <v>10533</v>
      </c>
      <c r="CC11" s="73">
        <f ca="1">SUM(CB11-CA11)</f>
        <v>-4125</v>
      </c>
      <c r="CD11" s="19">
        <f ca="1">IF(CC11=0,0,IF(CA11=0,1,CC11/CA11))</f>
        <v>-0.28141629144494473</v>
      </c>
      <c r="CE11" s="73">
        <f>+DJ11</f>
        <v>990</v>
      </c>
      <c r="CF11" s="73">
        <f ca="1">OFFSET(DJ11,0,14,1,1)</f>
        <v>1078</v>
      </c>
      <c r="CG11" s="73">
        <f ca="1">SUM(CF11-CE11)</f>
        <v>88</v>
      </c>
      <c r="CH11" s="19">
        <f ca="1">IF(CG11=0,0,IF(CE11=0,1,CG11/CE11))</f>
        <v>8.8888888888888892E-2</v>
      </c>
      <c r="CI11" s="73">
        <f>SUMIF($C$6:CH$6,CI$5,$C11:CH11)</f>
        <v>15648</v>
      </c>
      <c r="CJ11" s="73">
        <f ca="1">SUMIF($C$6:CI$6,CJ$5,$C11:CI11)</f>
        <v>11611</v>
      </c>
      <c r="CK11" s="73">
        <f ca="1">SUM(CJ11-CI11)</f>
        <v>-4037</v>
      </c>
      <c r="CL11" s="19">
        <f ca="1">IF(CK11=0,0,IF(CI11=0,1,CK11/CI11))</f>
        <v>-0.25798824130879344</v>
      </c>
      <c r="CM11" s="73">
        <f>+DK11</f>
        <v>817</v>
      </c>
      <c r="CN11" s="73">
        <f ca="1">OFFSET(DK11,0,14,1,1)</f>
        <v>1000</v>
      </c>
      <c r="CO11" s="73">
        <f ca="1">SUM(CN11-CM11)</f>
        <v>183</v>
      </c>
      <c r="CP11" s="19">
        <f ca="1">IF(CO11=0,0,IF(CM11=0,1,CO11/CM11))</f>
        <v>0.22399020807833536</v>
      </c>
      <c r="CQ11" s="73">
        <f>SUMIF($C$6:CP$6,CQ$5,$C11:CP11)</f>
        <v>16465</v>
      </c>
      <c r="CR11" s="73">
        <f ca="1">SUMIF($C$6:CQ$6,CR$5,$C11:CQ11)</f>
        <v>12611</v>
      </c>
      <c r="CS11" s="73">
        <f ca="1">SUM(CR11-CQ11)</f>
        <v>-3854</v>
      </c>
      <c r="CT11" s="19">
        <f ca="1">IF(CS11=0,0,IF(CQ11=0,1,CS11/CQ11))</f>
        <v>-0.23407227452171273</v>
      </c>
      <c r="CW11" t="s">
        <v>5</v>
      </c>
      <c r="CX11" t="s">
        <v>8</v>
      </c>
      <c r="CY11" s="7"/>
      <c r="CZ11" s="74">
        <f>SUMIF(AMB!$A$129:$A$134,'2008-2009'!CZ$7,AMB!D$129:D$134)</f>
        <v>1599</v>
      </c>
      <c r="DA11" s="74">
        <f>SUMIF(AMB!$A$129:$A$134,'2008-2009'!DA$7,AMB!E$129:E$134)</f>
        <v>1794</v>
      </c>
      <c r="DB11" s="74">
        <f>SUMIF(AMB!$A$129:$A$134,'2008-2009'!DB$7,AMB!F$129:F$134)</f>
        <v>1737</v>
      </c>
      <c r="DC11" s="74">
        <f>SUMIF(AMB!$A$129:$A$134,'2008-2009'!DC$7,AMB!G$129:G$134)</f>
        <v>1186</v>
      </c>
      <c r="DD11" s="74">
        <f>SUMIF(AMB!$A$129:$A$134,'2008-2009'!DD$7,AMB!H$129:H$134)</f>
        <v>3132</v>
      </c>
      <c r="DE11" s="74">
        <f>SUMIF(AMB!$A$129:$A$134,'2008-2009'!DE$7,AMB!I$129:I$134)</f>
        <v>1210</v>
      </c>
      <c r="DF11" s="74">
        <f>SUMIF(AMB!$A$129:$A$134,'2008-2009'!DF$7,AMB!J$129:J$134)</f>
        <v>1040</v>
      </c>
      <c r="DG11" s="74">
        <f>SUMIF(AMB!$A$129:$A$134,'2008-2009'!DG$7,AMB!K$129:K$134)</f>
        <v>1017</v>
      </c>
      <c r="DH11" s="74">
        <f>SUMIF(AMB!$A$129:$A$134,'2008-2009'!DH$7,AMB!L$129:L$134)</f>
        <v>831</v>
      </c>
      <c r="DI11" s="74">
        <f>SUMIF(AMB!$A$129:$A$134,'2008-2009'!DI$7,AMB!M$129:M$134)</f>
        <v>1112</v>
      </c>
      <c r="DJ11" s="74">
        <f>SUMIF(AMB!$A$129:$A$134,'2008-2009'!DJ$7,AMB!N$129:N$134)</f>
        <v>990</v>
      </c>
      <c r="DK11" s="74">
        <f>SUMIF(AMB!$A$129:$A$134,'2008-2009'!DK$7,AMB!O$129:O$134)</f>
        <v>817</v>
      </c>
      <c r="DN11" s="74">
        <f>SUMIF(AMB!$A$129:$A$134,'2008-2009'!DN$7,AMB!D$129:D$134)</f>
        <v>855</v>
      </c>
      <c r="DO11" s="74">
        <f>SUMIF(AMB!$A$129:$A$134,'2008-2009'!DO$7,AMB!E$129:E$134)</f>
        <v>956</v>
      </c>
      <c r="DP11" s="74">
        <f>SUMIF(AMB!$A$129:$A$134,'2008-2009'!DP$7,AMB!F$129:F$134)</f>
        <v>1263</v>
      </c>
      <c r="DQ11" s="74">
        <f>SUMIF(AMB!$A$129:$A$134,'2008-2009'!DQ$7,AMB!G$129:G$134)</f>
        <v>1223</v>
      </c>
      <c r="DR11" s="74">
        <f>SUMIF(AMB!$A$129:$A$134,'2008-2009'!DR$7,AMB!H$129:H$134)</f>
        <v>1186</v>
      </c>
      <c r="DS11" s="74">
        <f>SUMIF(AMB!$A$129:$A$134,'2008-2009'!DS$7,AMB!I$129:I$134)</f>
        <v>944</v>
      </c>
      <c r="DT11" s="74">
        <f>SUMIF(AMB!$A$129:$A$134,'2008-2009'!DT$7,AMB!J$129:J$134)</f>
        <v>968</v>
      </c>
      <c r="DU11" s="74">
        <f>SUMIF(AMB!$A$129:$A$134,'2008-2009'!DU$7,AMB!K$129:K$134)</f>
        <v>1115</v>
      </c>
      <c r="DV11" s="74">
        <f>SUMIF(AMB!$A$129:$A$134,'2008-2009'!DV$7,AMB!L$129:L$134)</f>
        <v>995</v>
      </c>
      <c r="DW11" s="74">
        <f>SUMIF(AMB!$A$129:$A$134,'2008-2009'!DW$7,AMB!M$129:M$134)</f>
        <v>1028</v>
      </c>
      <c r="DX11" s="74">
        <f>SUMIF(AMB!$A$129:$A$134,'2008-2009'!DX$7,AMB!N$129:N$134)</f>
        <v>1078</v>
      </c>
      <c r="DY11" s="74">
        <f>SUMIF(AMB!$A$129:$A$134,'2008-2009'!DY$7,AMB!O$129:O$134)</f>
        <v>1000</v>
      </c>
    </row>
    <row r="12" spans="1:130" s="7" customFormat="1">
      <c r="A12" s="75"/>
      <c r="B12" s="24" t="s">
        <v>9</v>
      </c>
      <c r="C12" s="12">
        <f>+SUM(C9:C11)</f>
        <v>648920</v>
      </c>
      <c r="D12" s="12">
        <f ca="1">+SUM(D9:D11)</f>
        <v>461198</v>
      </c>
      <c r="E12" s="12">
        <f ca="1">SUM(E9:E11)</f>
        <v>-187722</v>
      </c>
      <c r="F12" s="13">
        <f ca="1">IF(E12=0,0,IF(C12=0,1,E12/C12))</f>
        <v>-0.28928373297170684</v>
      </c>
      <c r="G12" s="12">
        <f>SUM(G9:G11)</f>
        <v>648920</v>
      </c>
      <c r="H12" s="12">
        <f ca="1">SUM(H9:H11)</f>
        <v>461198</v>
      </c>
      <c r="I12" s="12">
        <f ca="1">SUM(I9:I11)</f>
        <v>-187722</v>
      </c>
      <c r="J12" s="13">
        <f ca="1">IF(I12=0,0,IF(G12=0,1,I12/G12))</f>
        <v>-0.28928373297170684</v>
      </c>
      <c r="K12" s="12">
        <f>+SUM(K9:K11)</f>
        <v>609029</v>
      </c>
      <c r="L12" s="12">
        <f ca="1">+SUM(L9:L11)</f>
        <v>474288</v>
      </c>
      <c r="M12" s="12">
        <f ca="1">SUM(M9:M11)</f>
        <v>-134741</v>
      </c>
      <c r="N12" s="13">
        <f ca="1">IF(M12=0,0,IF(K12=0,1,M12/K12))</f>
        <v>-0.221239054297907</v>
      </c>
      <c r="O12" s="12">
        <f>SUM(O9:O11)</f>
        <v>1257949</v>
      </c>
      <c r="P12" s="12">
        <f ca="1">SUM(P9:P11)</f>
        <v>935486</v>
      </c>
      <c r="Q12" s="12">
        <f ca="1">SUM(Q9:Q11)</f>
        <v>-322463</v>
      </c>
      <c r="R12" s="13">
        <f ca="1">IF(Q12=0,0,IF(O12=0,1,Q12/O12))</f>
        <v>-0.25634028088579108</v>
      </c>
      <c r="S12" s="12">
        <f>+SUM(S9:S11)</f>
        <v>627406</v>
      </c>
      <c r="T12" s="12">
        <f ca="1">+SUM(T9:T11)</f>
        <v>561287</v>
      </c>
      <c r="U12" s="12">
        <f ca="1">SUM(U9:U11)</f>
        <v>-66119</v>
      </c>
      <c r="V12" s="13">
        <f ca="1">IF(U12=0,0,IF(S12=0,1,U12/S12))</f>
        <v>-0.105384711016471</v>
      </c>
      <c r="W12" s="12">
        <f>SUM(W9:W11)</f>
        <v>1885355</v>
      </c>
      <c r="X12" s="12">
        <f ca="1">SUM(X9:X11)</f>
        <v>1496773</v>
      </c>
      <c r="Y12" s="12">
        <f ca="1">SUM(Y9:Y11)</f>
        <v>-388582</v>
      </c>
      <c r="Z12" s="13">
        <f ca="1">IF(Y12=0,0,IF(W12=0,1,Y12/W12))</f>
        <v>-0.20610548146105109</v>
      </c>
      <c r="AA12" s="12">
        <f>+SUM(AA9:AA11)</f>
        <v>637608</v>
      </c>
      <c r="AB12" s="12">
        <f ca="1">+SUM(AB9:AB11)</f>
        <v>539344</v>
      </c>
      <c r="AC12" s="12">
        <f ca="1">SUM(AC9:AC11)</f>
        <v>-98264</v>
      </c>
      <c r="AD12" s="13">
        <f ca="1">IF(AC12=0,0,IF(AA12=0,1,AC12/AA12))</f>
        <v>-0.15411349920327222</v>
      </c>
      <c r="AE12" s="12">
        <f>SUM(AE9:AE11)</f>
        <v>2522963</v>
      </c>
      <c r="AF12" s="12">
        <f ca="1">SUM(AF9:AF11)</f>
        <v>2036117</v>
      </c>
      <c r="AG12" s="12">
        <f ca="1">SUM(AG9:AG11)</f>
        <v>-486846</v>
      </c>
      <c r="AH12" s="13">
        <f ca="1">IF(AG12=0,0,IF(AE12=0,1,AG12/AE12))</f>
        <v>-0.1929659689817092</v>
      </c>
      <c r="AI12" s="12">
        <f>+SUM(AI9:AI11)</f>
        <v>650291</v>
      </c>
      <c r="AJ12" s="12">
        <f ca="1">+SUM(AJ9:AJ11)</f>
        <v>538847</v>
      </c>
      <c r="AK12" s="12">
        <f ca="1">SUM(AK9:AK11)</f>
        <v>-111444</v>
      </c>
      <c r="AL12" s="13">
        <f ca="1">IF(AK12=0,0,IF(AI12=0,1,AK12/AI12))</f>
        <v>-0.1713755841615523</v>
      </c>
      <c r="AM12" s="12">
        <f>SUM(AM9:AM11)</f>
        <v>3173254</v>
      </c>
      <c r="AN12" s="12">
        <f ca="1">SUM(AN9:AN11)</f>
        <v>2574964</v>
      </c>
      <c r="AO12" s="12">
        <f ca="1">SUM(AO9:AO11)</f>
        <v>-598290</v>
      </c>
      <c r="AP12" s="13">
        <f ca="1">IF(AO12=0,0,IF(AM12=0,1,AO12/AM12))</f>
        <v>-0.18854147824283843</v>
      </c>
      <c r="AQ12" s="12">
        <f>+SUM(AQ9:AQ11)</f>
        <v>637553</v>
      </c>
      <c r="AR12" s="12">
        <f ca="1">+SUM(AR9:AR11)</f>
        <v>506176</v>
      </c>
      <c r="AS12" s="12">
        <f ca="1">SUM(AS9:AS11)</f>
        <v>-131377</v>
      </c>
      <c r="AT12" s="13">
        <f ca="1">IF(AS12=0,0,IF(AQ12=0,1,AS12/AQ12))</f>
        <v>-0.20606443699582622</v>
      </c>
      <c r="AU12" s="12">
        <f>SUM(AU9:AU11)</f>
        <v>3810807</v>
      </c>
      <c r="AV12" s="12">
        <f ca="1">SUM(AV9:AV11)</f>
        <v>3081140</v>
      </c>
      <c r="AW12" s="12">
        <f ca="1">SUM(AW9:AW11)</f>
        <v>-729667</v>
      </c>
      <c r="AX12" s="13">
        <f ca="1">IF(AW12=0,0,IF(AU12=0,1,AW12/AU12))</f>
        <v>-0.19147309218231204</v>
      </c>
      <c r="AY12" s="12">
        <f>+SUM(AY9:AY11)</f>
        <v>615238</v>
      </c>
      <c r="AZ12" s="12">
        <f ca="1">+SUM(AZ9:AZ11)</f>
        <v>546235</v>
      </c>
      <c r="BA12" s="12">
        <f ca="1">SUM(BA9:BA11)</f>
        <v>-69003</v>
      </c>
      <c r="BB12" s="13">
        <f ca="1">IF(BA12=0,0,IF(AY12=0,1,BA12/AY12))</f>
        <v>-0.11215659630907064</v>
      </c>
      <c r="BC12" s="12">
        <f>SUM(BC9:BC11)</f>
        <v>4426045</v>
      </c>
      <c r="BD12" s="12">
        <f ca="1">SUM(BD9:BD11)</f>
        <v>3627375</v>
      </c>
      <c r="BE12" s="12">
        <f ca="1">SUM(BE9:BE11)</f>
        <v>-798670</v>
      </c>
      <c r="BF12" s="13">
        <f ca="1">IF(BE12=0,0,IF(BC12=0,1,BE12/BC12))</f>
        <v>-0.18044778125843727</v>
      </c>
      <c r="BG12" s="12">
        <f>+SUM(BG9:BG11)</f>
        <v>668853</v>
      </c>
      <c r="BH12" s="12">
        <f ca="1">+SUM(BH9:BH11)</f>
        <v>603001</v>
      </c>
      <c r="BI12" s="12">
        <f ca="1">SUM(BI9:BI11)</f>
        <v>-65852</v>
      </c>
      <c r="BJ12" s="13">
        <f ca="1">IF(BI12=0,0,IF(BG12=0,1,BI12/BG12))</f>
        <v>-9.8455116445616594E-2</v>
      </c>
      <c r="BK12" s="12">
        <f>SUM(BK9:BK11)</f>
        <v>5094898</v>
      </c>
      <c r="BL12" s="12">
        <f ca="1">SUM(BL9:BL11)</f>
        <v>4230376</v>
      </c>
      <c r="BM12" s="12">
        <f ca="1">SUM(BM9:BM11)</f>
        <v>-864522</v>
      </c>
      <c r="BN12" s="13">
        <f ca="1">IF(BM12=0,0,IF(BK12=0,1,BM12/BK12))</f>
        <v>-0.16968386805780999</v>
      </c>
      <c r="BO12" s="12">
        <f>+SUM(BO9:BO11)</f>
        <v>595501</v>
      </c>
      <c r="BP12" s="12">
        <f ca="1">+SUM(BP9:BP11)</f>
        <v>583343</v>
      </c>
      <c r="BQ12" s="12">
        <f ca="1">SUM(BQ9:BQ11)</f>
        <v>-12158</v>
      </c>
      <c r="BR12" s="13">
        <f ca="1">IF(BQ12=0,0,IF(BO12=0,1,BQ12/BO12))</f>
        <v>-2.0416422474521453E-2</v>
      </c>
      <c r="BS12" s="12">
        <f>SUM(BS9:BS11)</f>
        <v>5690399</v>
      </c>
      <c r="BT12" s="12">
        <f ca="1">SUM(BT9:BT11)</f>
        <v>4813719</v>
      </c>
      <c r="BU12" s="12">
        <f ca="1">SUM(BU9:BU11)</f>
        <v>-876680</v>
      </c>
      <c r="BV12" s="13">
        <f ca="1">IF(BU12=0,0,IF(BS12=0,1,BU12/BS12))</f>
        <v>-0.15406301034426584</v>
      </c>
      <c r="BW12" s="12">
        <f>+SUM(BW9:BW11)</f>
        <v>604827</v>
      </c>
      <c r="BX12" s="12">
        <f ca="1">+SUM(BX9:BX11)</f>
        <v>592985</v>
      </c>
      <c r="BY12" s="12">
        <f ca="1">SUM(BY9:BY11)</f>
        <v>-11842</v>
      </c>
      <c r="BZ12" s="13">
        <f ca="1">IF(BY12=0,0,IF(BW12=0,1,BY12/BW12))</f>
        <v>-1.9579152385723522E-2</v>
      </c>
      <c r="CA12" s="12">
        <f>SUM(CA9:CA11)</f>
        <v>6295226</v>
      </c>
      <c r="CB12" s="12">
        <f ca="1">SUM(CB9:CB11)</f>
        <v>5406704</v>
      </c>
      <c r="CC12" s="12">
        <f ca="1">SUM(CC9:CC11)</f>
        <v>-888522</v>
      </c>
      <c r="CD12" s="13">
        <f ca="1">IF(CC12=0,0,IF(CA12=0,1,CC12/CA12))</f>
        <v>-0.1411421925122307</v>
      </c>
      <c r="CE12" s="12">
        <f>+SUM(CE9:CE11)</f>
        <v>552999</v>
      </c>
      <c r="CF12" s="12">
        <f ca="1">+SUM(CF9:CF11)</f>
        <v>548593</v>
      </c>
      <c r="CG12" s="12">
        <f ca="1">SUM(CG9:CG11)</f>
        <v>-4406</v>
      </c>
      <c r="CH12" s="13">
        <f ca="1">IF(CG12=0,0,IF(CE12=0,1,CG12/CE12))</f>
        <v>-7.9674646789596373E-3</v>
      </c>
      <c r="CI12" s="12">
        <f>SUM(CI9:CI11)</f>
        <v>6848225</v>
      </c>
      <c r="CJ12" s="12">
        <f ca="1">SUM(CJ9:CJ11)</f>
        <v>5955297</v>
      </c>
      <c r="CK12" s="12">
        <f ca="1">SUM(CK9:CK11)</f>
        <v>-892928</v>
      </c>
      <c r="CL12" s="13">
        <f ca="1">IF(CK12=0,0,IF(CI12=0,1,CK12/CI12))</f>
        <v>-0.13038823928828272</v>
      </c>
      <c r="CM12" s="12">
        <f>+SUM(CM9:CM11)</f>
        <v>501080</v>
      </c>
      <c r="CN12" s="12">
        <f ca="1">+SUM(CN9:CN11)</f>
        <v>539323</v>
      </c>
      <c r="CO12" s="12">
        <f ca="1">SUM(CO9:CO11)</f>
        <v>38243</v>
      </c>
      <c r="CP12" s="13">
        <f ca="1">IF(CO12=0,0,IF(CM12=0,1,CO12/CM12))</f>
        <v>7.6321146323940284E-2</v>
      </c>
      <c r="CQ12" s="12">
        <f>SUM(CQ9:CQ11)</f>
        <v>7349305</v>
      </c>
      <c r="CR12" s="12">
        <f ca="1">SUM(CR9:CR11)</f>
        <v>6494620</v>
      </c>
      <c r="CS12" s="12">
        <f ca="1">SUM(CS9:CS11)</f>
        <v>-854685</v>
      </c>
      <c r="CT12" s="13">
        <f ca="1">IF(CS12=0,0,IF(CQ12=0,1,CS12/CQ12))</f>
        <v>-0.1162946700402283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223608</v>
      </c>
      <c r="D14" s="18">
        <f ca="1">OFFSET(CZ14,0,14,1,1)</f>
        <v>194505</v>
      </c>
      <c r="E14" s="18">
        <f ca="1">SUM(D14-C14)</f>
        <v>-29103</v>
      </c>
      <c r="F14" s="19">
        <f ca="1">IF(E14=0,0,IF(C14=0,1,E14/C14))</f>
        <v>-0.13015187292046795</v>
      </c>
      <c r="G14" s="18">
        <f>SUMIF($C$6:F$6,G$5,$C14:F14)</f>
        <v>223608</v>
      </c>
      <c r="H14" s="18">
        <f ca="1">SUMIF($C$6:G$6,H$5,$C14:G14)</f>
        <v>194505</v>
      </c>
      <c r="I14" s="18">
        <f ca="1">SUM(H14-G14)</f>
        <v>-29103</v>
      </c>
      <c r="J14" s="19">
        <f ca="1">IF(I14=0,0,IF(G14=0,1,I14/G14))</f>
        <v>-0.13015187292046795</v>
      </c>
      <c r="K14" s="18">
        <f>+DA14</f>
        <v>204616</v>
      </c>
      <c r="L14" s="18">
        <f ca="1">OFFSET(DA14,0,14,1,1)</f>
        <v>187035</v>
      </c>
      <c r="M14" s="18">
        <f ca="1">SUM(L14-K14)</f>
        <v>-17581</v>
      </c>
      <c r="N14" s="19">
        <f ca="1">IF(M14=0,0,IF(K14=0,1,M14/K14))</f>
        <v>-8.5921922039332216E-2</v>
      </c>
      <c r="O14" s="18">
        <f>SUMIF($C$6:N$6,O$5,$C14:N14)</f>
        <v>428224</v>
      </c>
      <c r="P14" s="18">
        <f ca="1">SUMIF($C$6:O$6,P$5,$C14:O14)</f>
        <v>381540</v>
      </c>
      <c r="Q14" s="18">
        <f ca="1">SUM(P14-O14)</f>
        <v>-46684</v>
      </c>
      <c r="R14" s="19">
        <f ca="1">IF(Q14=0,0,IF(O14=0,1,Q14/O14))</f>
        <v>-0.10901771035719623</v>
      </c>
      <c r="S14" s="18">
        <f>+DB14</f>
        <v>263921</v>
      </c>
      <c r="T14" s="18">
        <f ca="1">OFFSET(DB14,0,14,1,1)</f>
        <v>233018</v>
      </c>
      <c r="U14" s="18">
        <f ca="1">SUM(T14-S14)</f>
        <v>-30903</v>
      </c>
      <c r="V14" s="19">
        <f ca="1">IF(U14=0,0,IF(S14=0,1,U14/S14))</f>
        <v>-0.11709185703297578</v>
      </c>
      <c r="W14" s="18">
        <f>SUMIF($C$6:V$6,W$5,$C14:V14)</f>
        <v>692145</v>
      </c>
      <c r="X14" s="18">
        <f ca="1">SUMIF($C$6:W$6,X$5,$C14:W14)</f>
        <v>614558</v>
      </c>
      <c r="Y14" s="18">
        <f ca="1">SUM(X14-W14)</f>
        <v>-77587</v>
      </c>
      <c r="Z14" s="19">
        <f ca="1">IF(Y14=0,0,IF(W14=0,1,Y14/W14))</f>
        <v>-0.11209645377774888</v>
      </c>
      <c r="AA14" s="18">
        <f>+DC14</f>
        <v>263086</v>
      </c>
      <c r="AB14" s="18">
        <f ca="1">OFFSET(DC14,0,14,1,1)</f>
        <v>239234</v>
      </c>
      <c r="AC14" s="18">
        <f ca="1">SUM(AB14-AA14)</f>
        <v>-23852</v>
      </c>
      <c r="AD14" s="19">
        <f ca="1">IF(AC14=0,0,IF(AA14=0,1,AC14/AA14))</f>
        <v>-9.0662368959199657E-2</v>
      </c>
      <c r="AE14" s="18">
        <f>SUMIF($C$6:AD$6,AE$5,$C14:AD14)</f>
        <v>955231</v>
      </c>
      <c r="AF14" s="18">
        <f ca="1">SUMIF($C$6:AE$6,AF$5,$C14:AE14)</f>
        <v>853792</v>
      </c>
      <c r="AG14" s="18">
        <f ca="1">SUM(AF14-AE14)</f>
        <v>-101439</v>
      </c>
      <c r="AH14" s="19">
        <f ca="1">IF(AG14=0,0,IF(AE14=0,1,AG14/AE14))</f>
        <v>-0.10619316165409205</v>
      </c>
      <c r="AI14" s="18">
        <f>+DD14</f>
        <v>306467</v>
      </c>
      <c r="AJ14" s="18">
        <f ca="1">OFFSET(DD14,0,14,1,1)</f>
        <v>283931</v>
      </c>
      <c r="AK14" s="18">
        <f ca="1">SUM(AJ14-AI14)</f>
        <v>-22536</v>
      </c>
      <c r="AL14" s="19">
        <f ca="1">IF(AK14=0,0,IF(AI14=0,1,AK14/AI14))</f>
        <v>-7.3534834093067117E-2</v>
      </c>
      <c r="AM14" s="18">
        <f>SUMIF($C$6:AL$6,AM$5,$C14:AL14)</f>
        <v>1261698</v>
      </c>
      <c r="AN14" s="18">
        <f ca="1">SUMIF($C$6:AM$6,AN$5,$C14:AM14)</f>
        <v>1137723</v>
      </c>
      <c r="AO14" s="18">
        <f ca="1">SUM(AN14-AM14)</f>
        <v>-123975</v>
      </c>
      <c r="AP14" s="19">
        <f ca="1">IF(AO14=0,0,IF(AM14=0,1,AO14/AM14))</f>
        <v>-9.8260439502955543E-2</v>
      </c>
      <c r="AQ14" s="18">
        <f>+DE14</f>
        <v>308000</v>
      </c>
      <c r="AR14" s="18">
        <f ca="1">OFFSET(DE14,0,14,1,1)</f>
        <v>268791</v>
      </c>
      <c r="AS14" s="18">
        <f ca="1">SUM(AR14-AQ14)</f>
        <v>-39209</v>
      </c>
      <c r="AT14" s="19">
        <f ca="1">IF(AS14=0,0,IF(AQ14=0,1,AS14/AQ14))</f>
        <v>-0.12730194805194806</v>
      </c>
      <c r="AU14" s="18">
        <f>SUMIF($C$6:AT$6,AU$5,$C14:AT14)</f>
        <v>1569698</v>
      </c>
      <c r="AV14" s="18">
        <f ca="1">SUMIF($C$6:AU$6,AV$5,$C14:AU14)</f>
        <v>1406514</v>
      </c>
      <c r="AW14" s="18">
        <f ca="1">SUM(AV14-AU14)</f>
        <v>-163184</v>
      </c>
      <c r="AX14" s="19">
        <f ca="1">IF(AW14=0,0,IF(AU14=0,1,AW14/AU14))</f>
        <v>-0.10395885068337986</v>
      </c>
      <c r="AY14" s="18">
        <f>+DF14</f>
        <v>355859</v>
      </c>
      <c r="AZ14" s="18">
        <f ca="1">OFFSET(DF14,0,14,1,1)</f>
        <v>331405</v>
      </c>
      <c r="BA14" s="18">
        <f ca="1">SUM(AZ14-AY14)</f>
        <v>-24454</v>
      </c>
      <c r="BB14" s="19">
        <f ca="1">IF(BA14=0,0,IF(AY14=0,1,BA14/AY14))</f>
        <v>-6.8718228287046268E-2</v>
      </c>
      <c r="BC14" s="18">
        <f>SUMIF($C$6:BB$6,BC$5,$C14:BB14)</f>
        <v>1925557</v>
      </c>
      <c r="BD14" s="18">
        <f ca="1">SUMIF($C$6:BC$6,BD$5,$C14:BC14)</f>
        <v>1737919</v>
      </c>
      <c r="BE14" s="18">
        <f ca="1">SUM(BD14-BC14)</f>
        <v>-187638</v>
      </c>
      <c r="BF14" s="19">
        <f ca="1">IF(BE14=0,0,IF(BC14=0,1,BE14/BC14))</f>
        <v>-9.7446089624976043E-2</v>
      </c>
      <c r="BG14" s="18">
        <f>+DG14</f>
        <v>385329</v>
      </c>
      <c r="BH14" s="18">
        <f ca="1">OFFSET(DG14,0,14,1,1)</f>
        <v>346918</v>
      </c>
      <c r="BI14" s="18">
        <f ca="1">SUM(BH14-BG14)</f>
        <v>-38411</v>
      </c>
      <c r="BJ14" s="19">
        <f ca="1">IF(BI14=0,0,IF(BG14=0,1,BI14/BG14))</f>
        <v>-9.9683646961427771E-2</v>
      </c>
      <c r="BK14" s="18">
        <f>SUMIF($C$6:BJ$6,BK$5,$C14:BJ14)</f>
        <v>2310886</v>
      </c>
      <c r="BL14" s="18">
        <f ca="1">SUMIF($C$6:BK$6,BL$5,$C14:BK14)</f>
        <v>2084837</v>
      </c>
      <c r="BM14" s="18">
        <f ca="1">SUM(BL14-BK14)</f>
        <v>-226049</v>
      </c>
      <c r="BN14" s="19">
        <f ca="1">IF(BM14=0,0,IF(BK14=0,1,BM14/BK14))</f>
        <v>-9.7819191427011107E-2</v>
      </c>
      <c r="BO14" s="18">
        <f>+DH14</f>
        <v>280283</v>
      </c>
      <c r="BP14" s="18">
        <f ca="1">OFFSET(DH14,0,14,1,1)</f>
        <v>273357</v>
      </c>
      <c r="BQ14" s="18">
        <f ca="1">SUM(BP14-BO14)</f>
        <v>-6926</v>
      </c>
      <c r="BR14" s="19">
        <f ca="1">IF(BQ14=0,0,IF(BO14=0,1,BQ14/BO14))</f>
        <v>-2.471073878900968E-2</v>
      </c>
      <c r="BS14" s="18">
        <f>SUMIF($C$6:BR$6,BS$5,$C14:BR14)</f>
        <v>2591169</v>
      </c>
      <c r="BT14" s="18">
        <f ca="1">SUMIF($C$6:BS$6,BT$5,$C14:BS14)</f>
        <v>2358194</v>
      </c>
      <c r="BU14" s="18">
        <f ca="1">SUM(BT14-BS14)</f>
        <v>-232975</v>
      </c>
      <c r="BV14" s="19">
        <f ca="1">IF(BU14=0,0,IF(BS14=0,1,BU14/BS14))</f>
        <v>-8.9911155930006884E-2</v>
      </c>
      <c r="BW14" s="18">
        <f>+DI14</f>
        <v>277422</v>
      </c>
      <c r="BX14" s="18">
        <f ca="1">OFFSET(DI14,0,14,1,1)</f>
        <v>271890</v>
      </c>
      <c r="BY14" s="18">
        <f ca="1">SUM(BX14-BW14)</f>
        <v>-5532</v>
      </c>
      <c r="BZ14" s="19">
        <f ca="1">IF(BY14=0,0,IF(BW14=0,1,BY14/BW14))</f>
        <v>-1.9940740099919977E-2</v>
      </c>
      <c r="CA14" s="18">
        <f>SUMIF($C$6:BZ$6,CA$5,$C14:BZ14)</f>
        <v>2868591</v>
      </c>
      <c r="CB14" s="18">
        <f ca="1">SUMIF($C$6:CA$6,CB$5,$C14:CA14)</f>
        <v>2630084</v>
      </c>
      <c r="CC14" s="18">
        <f ca="1">SUM(CB14-CA14)</f>
        <v>-238507</v>
      </c>
      <c r="CD14" s="19">
        <f ca="1">IF(CC14=0,0,IF(CA14=0,1,CC14/CA14))</f>
        <v>-8.3144303248528631E-2</v>
      </c>
      <c r="CE14" s="18">
        <f>+DJ14</f>
        <v>245768</v>
      </c>
      <c r="CF14" s="18">
        <f ca="1">OFFSET(DJ14,0,14,1,1)</f>
        <v>255345</v>
      </c>
      <c r="CG14" s="18">
        <f ca="1">SUM(CF14-CE14)</f>
        <v>9577</v>
      </c>
      <c r="CH14" s="19">
        <f ca="1">IF(CG14=0,0,IF(CE14=0,1,CG14/CE14))</f>
        <v>3.8967644282412679E-2</v>
      </c>
      <c r="CI14" s="18">
        <f>SUMIF($C$6:CH$6,CI$5,$C14:CH14)</f>
        <v>3114359</v>
      </c>
      <c r="CJ14" s="18">
        <f ca="1">SUMIF($C$6:CI$6,CJ$5,$C14:CI14)</f>
        <v>2885429</v>
      </c>
      <c r="CK14" s="18">
        <f ca="1">SUM(CJ14-CI14)</f>
        <v>-228930</v>
      </c>
      <c r="CL14" s="19">
        <f ca="1">IF(CK14=0,0,IF(CI14=0,1,CK14/CI14))</f>
        <v>-7.3507903231451482E-2</v>
      </c>
      <c r="CM14" s="18">
        <f>+DK14</f>
        <v>225285</v>
      </c>
      <c r="CN14" s="18">
        <f ca="1">OFFSET(DK14,0,14,1,1)</f>
        <v>244955</v>
      </c>
      <c r="CO14" s="18">
        <f ca="1">SUM(CN14-CM14)</f>
        <v>19670</v>
      </c>
      <c r="CP14" s="19">
        <f ca="1">IF(CO14=0,0,IF(CM14=0,1,CO14/CM14))</f>
        <v>8.7311627494063071E-2</v>
      </c>
      <c r="CQ14" s="18">
        <f>SUMIF($C$6:CP$6,CQ$5,$C14:CP14)</f>
        <v>3339644</v>
      </c>
      <c r="CR14" s="18">
        <f ca="1">SUMIF($C$6:CQ$6,CR$5,$C14:CQ14)</f>
        <v>3130384</v>
      </c>
      <c r="CS14" s="18">
        <f ca="1">SUM(CR14-CQ14)</f>
        <v>-209260</v>
      </c>
      <c r="CT14" s="19">
        <f ca="1">IF(CS14=0,0,IF(CQ14=0,1,CS14/CQ14))</f>
        <v>-6.2659373274516691E-2</v>
      </c>
      <c r="CW14" t="s">
        <v>10</v>
      </c>
      <c r="CX14" t="s">
        <v>6</v>
      </c>
      <c r="CZ14" s="74">
        <f>SUMIF(BWB!$A$93:$A$98,'2008-2009'!CZ$7,BWB!D$93:D$98)</f>
        <v>223608</v>
      </c>
      <c r="DA14" s="74">
        <f>SUMIF(BWB!$A$93:$A$98,'2008-2009'!DA$7,BWB!E$93:E$98)</f>
        <v>204616</v>
      </c>
      <c r="DB14" s="74">
        <f>SUMIF(BWB!$A$93:$A$98,'2008-2009'!DB$7,BWB!F$93:F$98)</f>
        <v>263921</v>
      </c>
      <c r="DC14" s="74">
        <f>SUMIF(BWB!$A$93:$A$98,'2008-2009'!DC$7,BWB!G$93:G$98)</f>
        <v>263086</v>
      </c>
      <c r="DD14" s="74">
        <f>SUMIF(BWB!$A$93:$A$98,'2008-2009'!DD$7,BWB!H$93:H$98)</f>
        <v>306467</v>
      </c>
      <c r="DE14" s="74">
        <f>SUMIF(BWB!$A$93:$A$98,'2008-2009'!DE$7,BWB!I$93:I$98)</f>
        <v>308000</v>
      </c>
      <c r="DF14" s="74">
        <f>SUMIF(BWB!$A$93:$A$98,'2008-2009'!DF$7,BWB!J$93:J$98)</f>
        <v>355859</v>
      </c>
      <c r="DG14" s="74">
        <f>SUMIF(BWB!$A$93:$A$98,'2008-2009'!DG$7,BWB!K$93:K$98)</f>
        <v>385329</v>
      </c>
      <c r="DH14" s="74">
        <f>SUMIF(BWB!$A$93:$A$98,'2008-2009'!DH$7,BWB!L$93:L$98)</f>
        <v>280283</v>
      </c>
      <c r="DI14" s="74">
        <f>SUMIF(BWB!$A$93:$A$98,'2008-2009'!DI$7,BWB!M$93:M$98)</f>
        <v>277422</v>
      </c>
      <c r="DJ14" s="74">
        <f>SUMIF(BWB!$A$93:$A$98,'2008-2009'!DJ$7,BWB!N$93:N$98)</f>
        <v>245768</v>
      </c>
      <c r="DK14" s="74">
        <f>SUMIF(BWB!$A$93:$A$98,'2008-2009'!DK$7,BWB!O$93:O$98)</f>
        <v>225285</v>
      </c>
      <c r="DN14" s="74">
        <f>SUMIF(BWB!$A$93:$A$98,'2008-2009'!DN$7,BWB!D$93:D$98)</f>
        <v>194505</v>
      </c>
      <c r="DO14" s="74">
        <f>SUMIF(BWB!$A$93:$A$98,'2008-2009'!DO$7,BWB!E$93:E$98)</f>
        <v>187035</v>
      </c>
      <c r="DP14" s="74">
        <f>SUMIF(BWB!$A$93:$A$98,'2008-2009'!DP$7,BWB!F$93:F$98)</f>
        <v>233018</v>
      </c>
      <c r="DQ14" s="74">
        <f>SUMIF(BWB!$A$93:$A$98,'2008-2009'!DQ$7,BWB!G$93:G$98)</f>
        <v>239234</v>
      </c>
      <c r="DR14" s="74">
        <f>SUMIF(BWB!$A$93:$A$98,'2008-2009'!DR$7,BWB!H$93:H$98)</f>
        <v>283931</v>
      </c>
      <c r="DS14" s="74">
        <f>SUMIF(BWB!$A$93:$A$98,'2008-2009'!DS$7,BWB!I$93:I$98)</f>
        <v>268791</v>
      </c>
      <c r="DT14" s="74">
        <f>SUMIF(BWB!$A$93:$A$98,'2008-2009'!DT$7,BWB!J$93:J$98)</f>
        <v>331405</v>
      </c>
      <c r="DU14" s="74">
        <f>SUMIF(BWB!$A$93:$A$98,'2008-2009'!DU$7,BWB!K$93:K$98)</f>
        <v>346918</v>
      </c>
      <c r="DV14" s="74">
        <f>SUMIF(BWB!$A$93:$A$98,'2008-2009'!DV$7,BWB!L$93:L$98)</f>
        <v>273357</v>
      </c>
      <c r="DW14" s="74">
        <f>SUMIF(BWB!$A$93:$A$98,'2008-2009'!DW$7,BWB!M$93:M$98)</f>
        <v>271890</v>
      </c>
      <c r="DX14" s="74">
        <f>SUMIF(BWB!$A$93:$A$98,'2008-2009'!DX$7,BWB!N$93:N$98)</f>
        <v>255345</v>
      </c>
      <c r="DY14" s="74">
        <f>SUMIF(BWB!$A$93:$A$98,'2008-2009'!DY$7,BWB!O$93:O$98)</f>
        <v>244955</v>
      </c>
    </row>
    <row r="15" spans="1:130">
      <c r="A15" s="84" t="str">
        <f>+CW16</f>
        <v>Blue Water Bridge</v>
      </c>
      <c r="B15" s="26" t="s">
        <v>7</v>
      </c>
      <c r="C15" s="18">
        <f>+CZ15</f>
        <v>132664</v>
      </c>
      <c r="D15" s="18">
        <f ca="1">OFFSET(CZ15,0,14,1,1)</f>
        <v>92677</v>
      </c>
      <c r="E15" s="18">
        <f ca="1">SUM(D15-C15)</f>
        <v>-39987</v>
      </c>
      <c r="F15" s="19">
        <f ca="1">IF(E15=0,0,IF(C15=0,1,E15/C15))</f>
        <v>-0.30141560634384612</v>
      </c>
      <c r="G15" s="18">
        <f>SUMIF($C$6:F$6,G$5,$C15:F15)</f>
        <v>132664</v>
      </c>
      <c r="H15" s="18">
        <f ca="1">SUMIF($C$6:G$6,H$5,$C15:G15)</f>
        <v>92677</v>
      </c>
      <c r="I15" s="18">
        <f ca="1">SUM(H15-G15)</f>
        <v>-39987</v>
      </c>
      <c r="J15" s="19">
        <f ca="1">IF(I15=0,0,IF(G15=0,1,I15/G15))</f>
        <v>-0.30141560634384612</v>
      </c>
      <c r="K15" s="18">
        <f>+DA15</f>
        <v>131212</v>
      </c>
      <c r="L15" s="18">
        <f ca="1">OFFSET(DA15,0,14,1,1)</f>
        <v>97001</v>
      </c>
      <c r="M15" s="18">
        <f ca="1">SUM(L15-K15)</f>
        <v>-34211</v>
      </c>
      <c r="N15" s="19">
        <f ca="1">IF(M15=0,0,IF(K15=0,1,M15/K15))</f>
        <v>-0.26073072584824558</v>
      </c>
      <c r="O15" s="18">
        <f>SUMIF($C$6:N$6,O$5,$C15:N15)</f>
        <v>263876</v>
      </c>
      <c r="P15" s="18">
        <f ca="1">SUMIF($C$6:O$6,P$5,$C15:O15)</f>
        <v>189678</v>
      </c>
      <c r="Q15" s="18">
        <f ca="1">SUM(P15-O15)</f>
        <v>-74198</v>
      </c>
      <c r="R15" s="19">
        <f ca="1">IF(Q15=0,0,IF(O15=0,1,Q15/O15))</f>
        <v>-0.28118510209340752</v>
      </c>
      <c r="S15" s="18">
        <f>+DB15</f>
        <v>130542</v>
      </c>
      <c r="T15" s="18">
        <f ca="1">OFFSET(DB15,0,14,1,1)</f>
        <v>108740</v>
      </c>
      <c r="U15" s="18">
        <f ca="1">SUM(T15-S15)</f>
        <v>-21802</v>
      </c>
      <c r="V15" s="19">
        <f ca="1">IF(U15=0,0,IF(S15=0,1,U15/S15))</f>
        <v>-0.16701138330958618</v>
      </c>
      <c r="W15" s="18">
        <f>SUMIF($C$6:V$6,W$5,$C15:V15)</f>
        <v>394418</v>
      </c>
      <c r="X15" s="18">
        <f ca="1">SUMIF($C$6:W$6,X$5,$C15:W15)</f>
        <v>298418</v>
      </c>
      <c r="Y15" s="18">
        <f ca="1">SUM(X15-W15)</f>
        <v>-96000</v>
      </c>
      <c r="Z15" s="19">
        <f ca="1">IF(Y15=0,0,IF(W15=0,1,Y15/W15))</f>
        <v>-0.24339659954667384</v>
      </c>
      <c r="AA15" s="18">
        <f>+DC15</f>
        <v>140611</v>
      </c>
      <c r="AB15" s="18">
        <f ca="1">OFFSET(DC15,0,14,1,1)</f>
        <v>107384</v>
      </c>
      <c r="AC15" s="18">
        <f ca="1">SUM(AB15-AA15)</f>
        <v>-33227</v>
      </c>
      <c r="AD15" s="19">
        <f ca="1">IF(AC15=0,0,IF(AA15=0,1,AC15/AA15))</f>
        <v>-0.23630441430613536</v>
      </c>
      <c r="AE15" s="18">
        <f>SUMIF($C$6:AD$6,AE$5,$C15:AD15)</f>
        <v>535029</v>
      </c>
      <c r="AF15" s="18">
        <f ca="1">SUMIF($C$6:AE$6,AF$5,$C15:AE15)</f>
        <v>405802</v>
      </c>
      <c r="AG15" s="18">
        <f ca="1">SUM(AF15-AE15)</f>
        <v>-129227</v>
      </c>
      <c r="AH15" s="19">
        <f ca="1">IF(AG15=0,0,IF(AE15=0,1,AG15/AE15))</f>
        <v>-0.24153270196568785</v>
      </c>
      <c r="AI15" s="18">
        <f>+DD15</f>
        <v>142123</v>
      </c>
      <c r="AJ15" s="18">
        <f ca="1">OFFSET(DD15,0,14,1,1)</f>
        <v>105757</v>
      </c>
      <c r="AK15" s="18">
        <f ca="1">SUM(AJ15-AI15)</f>
        <v>-36366</v>
      </c>
      <c r="AL15" s="19">
        <f ca="1">IF(AK15=0,0,IF(AI15=0,1,AK15/AI15))</f>
        <v>-0.25587695165455276</v>
      </c>
      <c r="AM15" s="18">
        <f>SUMIF($C$6:AL$6,AM$5,$C15:AL15)</f>
        <v>677152</v>
      </c>
      <c r="AN15" s="18">
        <f ca="1">SUMIF($C$6:AM$6,AN$5,$C15:AM15)</f>
        <v>511559</v>
      </c>
      <c r="AO15" s="18">
        <f ca="1">SUM(AN15-AM15)</f>
        <v>-165593</v>
      </c>
      <c r="AP15" s="19">
        <f ca="1">IF(AO15=0,0,IF(AM15=0,1,AO15/AM15))</f>
        <v>-0.24454332262180425</v>
      </c>
      <c r="AQ15" s="18">
        <f>+DE15</f>
        <v>144898</v>
      </c>
      <c r="AR15" s="18">
        <f ca="1">OFFSET(DE15,0,14,1,1)</f>
        <v>110065</v>
      </c>
      <c r="AS15" s="18">
        <f ca="1">SUM(AR15-AQ15)</f>
        <v>-34833</v>
      </c>
      <c r="AT15" s="19">
        <f ca="1">IF(AS15=0,0,IF(AQ15=0,1,AS15/AQ15))</f>
        <v>-0.24039669284600201</v>
      </c>
      <c r="AU15" s="18">
        <f>SUMIF($C$6:AT$6,AU$5,$C15:AT15)</f>
        <v>822050</v>
      </c>
      <c r="AV15" s="18">
        <f ca="1">SUMIF($C$6:AU$6,AV$5,$C15:AU15)</f>
        <v>621624</v>
      </c>
      <c r="AW15" s="18">
        <f ca="1">SUM(AV15-AU15)</f>
        <v>-200426</v>
      </c>
      <c r="AX15" s="19">
        <f ca="1">IF(AW15=0,0,IF(AU15=0,1,AW15/AU15))</f>
        <v>-0.24381242016908947</v>
      </c>
      <c r="AY15" s="18">
        <f>+DF15</f>
        <v>131232</v>
      </c>
      <c r="AZ15" s="18">
        <f ca="1">OFFSET(DF15,0,14,1,1)</f>
        <v>109157</v>
      </c>
      <c r="BA15" s="18">
        <f ca="1">SUM(AZ15-AY15)</f>
        <v>-22075</v>
      </c>
      <c r="BB15" s="19">
        <f ca="1">IF(BA15=0,0,IF(AY15=0,1,BA15/AY15))</f>
        <v>-0.16821354547671299</v>
      </c>
      <c r="BC15" s="18">
        <f>SUMIF($C$6:BB$6,BC$5,$C15:BB15)</f>
        <v>953282</v>
      </c>
      <c r="BD15" s="18">
        <f ca="1">SUMIF($C$6:BC$6,BD$5,$C15:BC15)</f>
        <v>730781</v>
      </c>
      <c r="BE15" s="18">
        <f ca="1">SUM(BD15-BC15)</f>
        <v>-222501</v>
      </c>
      <c r="BF15" s="19">
        <f ca="1">IF(BE15=0,0,IF(BC15=0,1,BE15/BC15))</f>
        <v>-0.23340522531632824</v>
      </c>
      <c r="BG15" s="18">
        <f>+DG15</f>
        <v>133945</v>
      </c>
      <c r="BH15" s="18">
        <f ca="1">OFFSET(DG15,0,14,1,1)</f>
        <v>115795</v>
      </c>
      <c r="BI15" s="18">
        <f ca="1">SUM(BH15-BG15)</f>
        <v>-18150</v>
      </c>
      <c r="BJ15" s="19">
        <f ca="1">IF(BI15=0,0,IF(BG15=0,1,BI15/BG15))</f>
        <v>-0.13550337825226771</v>
      </c>
      <c r="BK15" s="18">
        <f>SUMIF($C$6:BJ$6,BK$5,$C15:BJ15)</f>
        <v>1087227</v>
      </c>
      <c r="BL15" s="18">
        <f ca="1">SUMIF($C$6:BK$6,BL$5,$C15:BK15)</f>
        <v>846576</v>
      </c>
      <c r="BM15" s="18">
        <f ca="1">SUM(BL15-BK15)</f>
        <v>-240651</v>
      </c>
      <c r="BN15" s="19">
        <f ca="1">IF(BM15=0,0,IF(BK15=0,1,BM15/BK15))</f>
        <v>-0.22134384079865566</v>
      </c>
      <c r="BO15" s="18">
        <f>+DH15</f>
        <v>136845</v>
      </c>
      <c r="BP15" s="18">
        <f ca="1">OFFSET(DH15,0,14,1,1)</f>
        <v>127406</v>
      </c>
      <c r="BQ15" s="18">
        <f ca="1">SUM(BP15-BO15)</f>
        <v>-9439</v>
      </c>
      <c r="BR15" s="19">
        <f ca="1">IF(BQ15=0,0,IF(BO15=0,1,BQ15/BO15))</f>
        <v>-6.8975848587818328E-2</v>
      </c>
      <c r="BS15" s="18">
        <f>SUMIF($C$6:BR$6,BS$5,$C15:BR15)</f>
        <v>1224072</v>
      </c>
      <c r="BT15" s="18">
        <f ca="1">SUMIF($C$6:BS$6,BT$5,$C15:BS15)</f>
        <v>973982</v>
      </c>
      <c r="BU15" s="18">
        <f ca="1">SUM(BT15-BS15)</f>
        <v>-250090</v>
      </c>
      <c r="BV15" s="19">
        <f ca="1">IF(BU15=0,0,IF(BS15=0,1,BU15/BS15))</f>
        <v>-0.20430987719676622</v>
      </c>
      <c r="BW15" s="18">
        <f>+DI15</f>
        <v>138402</v>
      </c>
      <c r="BX15" s="18">
        <f ca="1">OFFSET(DI15,0,14,1,1)</f>
        <v>131091</v>
      </c>
      <c r="BY15" s="18">
        <f ca="1">SUM(BX15-BW15)</f>
        <v>-7311</v>
      </c>
      <c r="BZ15" s="19">
        <f ca="1">IF(BY15=0,0,IF(BW15=0,1,BY15/BW15))</f>
        <v>-5.2824381150561407E-2</v>
      </c>
      <c r="CA15" s="18">
        <f>SUMIF($C$6:BZ$6,CA$5,$C15:BZ15)</f>
        <v>1362474</v>
      </c>
      <c r="CB15" s="18">
        <f ca="1">SUMIF($C$6:CA$6,CB$5,$C15:CA15)</f>
        <v>1105073</v>
      </c>
      <c r="CC15" s="18">
        <f ca="1">SUM(CB15-CA15)</f>
        <v>-257401</v>
      </c>
      <c r="CD15" s="19">
        <f ca="1">IF(CC15=0,0,IF(CA15=0,1,CC15/CA15))</f>
        <v>-0.18892177025029469</v>
      </c>
      <c r="CE15" s="18">
        <f>+DJ15</f>
        <v>113505</v>
      </c>
      <c r="CF15" s="18">
        <f ca="1">OFFSET(DJ15,0,14,1,1)</f>
        <v>123422</v>
      </c>
      <c r="CG15" s="18">
        <f ca="1">SUM(CF15-CE15)</f>
        <v>9917</v>
      </c>
      <c r="CH15" s="19">
        <f ca="1">IF(CG15=0,0,IF(CE15=0,1,CG15/CE15))</f>
        <v>8.7370600414078681E-2</v>
      </c>
      <c r="CI15" s="18">
        <f>SUMIF($C$6:CH$6,CI$5,$C15:CH15)</f>
        <v>1475979</v>
      </c>
      <c r="CJ15" s="18">
        <f ca="1">SUMIF($C$6:CI$6,CJ$5,$C15:CI15)</f>
        <v>1228495</v>
      </c>
      <c r="CK15" s="18">
        <f ca="1">SUM(CJ15-CI15)</f>
        <v>-247484</v>
      </c>
      <c r="CL15" s="19">
        <f ca="1">IF(CK15=0,0,IF(CI15=0,1,CK15/CI15))</f>
        <v>-0.16767447233327845</v>
      </c>
      <c r="CM15" s="18">
        <f>+DK15</f>
        <v>98449</v>
      </c>
      <c r="CN15" s="18">
        <f ca="1">OFFSET(DK15,0,14,1,1)</f>
        <v>115687</v>
      </c>
      <c r="CO15" s="18">
        <f ca="1">SUM(CN15-CM15)</f>
        <v>17238</v>
      </c>
      <c r="CP15" s="19">
        <f ca="1">IF(CO15=0,0,IF(CM15=0,1,CO15/CM15))</f>
        <v>0.17509573484748447</v>
      </c>
      <c r="CQ15" s="18">
        <f>SUMIF($C$6:CP$6,CQ$5,$C15:CP15)</f>
        <v>1574428</v>
      </c>
      <c r="CR15" s="18">
        <f ca="1">SUMIF($C$6:CQ$6,CR$5,$C15:CQ15)</f>
        <v>1344182</v>
      </c>
      <c r="CS15" s="18">
        <f ca="1">SUM(CR15-CQ15)</f>
        <v>-230246</v>
      </c>
      <c r="CT15" s="19">
        <f ca="1">IF(CS15=0,0,IF(CQ15=0,1,CS15/CQ15))</f>
        <v>-0.14624104754234554</v>
      </c>
      <c r="CW15" t="s">
        <v>10</v>
      </c>
      <c r="CX15" t="s">
        <v>7</v>
      </c>
      <c r="CY15" s="7"/>
      <c r="CZ15" s="74">
        <f>SUMIF(BWB!$A$111:$A$116,'2008-2009'!CZ$7,BWB!D$111:D$116)</f>
        <v>132664</v>
      </c>
      <c r="DA15" s="74">
        <f>SUMIF(BWB!$A$111:$A$116,'2008-2009'!DA$7,BWB!E$111:E$116)</f>
        <v>131212</v>
      </c>
      <c r="DB15" s="74">
        <f>SUMIF(BWB!$A$111:$A$116,'2008-2009'!DB$7,BWB!F$111:F$116)</f>
        <v>130542</v>
      </c>
      <c r="DC15" s="74">
        <f>SUMIF(BWB!$A$111:$A$116,'2008-2009'!DC$7,BWB!G$111:G$116)</f>
        <v>140611</v>
      </c>
      <c r="DD15" s="74">
        <f>SUMIF(BWB!$A$111:$A$116,'2008-2009'!DD$7,BWB!H$111:H$116)</f>
        <v>142123</v>
      </c>
      <c r="DE15" s="74">
        <f>SUMIF(BWB!$A$111:$A$116,'2008-2009'!DE$7,BWB!I$111:I$116)</f>
        <v>144898</v>
      </c>
      <c r="DF15" s="74">
        <f>SUMIF(BWB!$A$111:$A$116,'2008-2009'!DF$7,BWB!J$111:J$116)</f>
        <v>131232</v>
      </c>
      <c r="DG15" s="74">
        <f>SUMIF(BWB!$A$111:$A$116,'2008-2009'!DG$7,BWB!K$111:K$116)</f>
        <v>133945</v>
      </c>
      <c r="DH15" s="74">
        <f>SUMIF(BWB!$A$111:$A$116,'2008-2009'!DH$7,BWB!L$111:L$116)</f>
        <v>136845</v>
      </c>
      <c r="DI15" s="74">
        <f>SUMIF(BWB!$A$111:$A$116,'2008-2009'!DI$7,BWB!M$111:M$116)</f>
        <v>138402</v>
      </c>
      <c r="DJ15" s="74">
        <f>SUMIF(BWB!$A$111:$A$116,'2008-2009'!DJ$7,BWB!N$111:N$116)</f>
        <v>113505</v>
      </c>
      <c r="DK15" s="74">
        <f>SUMIF(BWB!$A$111:$A$116,'2008-2009'!DK$7,BWB!O$111:O$116)</f>
        <v>98449</v>
      </c>
      <c r="DN15" s="74">
        <f>SUMIF(BWB!$A$111:$A$116,'2008-2009'!DN$7,BWB!D$111:D$116)</f>
        <v>92677</v>
      </c>
      <c r="DO15" s="74">
        <f>SUMIF(BWB!$A$111:$A$116,'2008-2009'!DO$7,BWB!E$111:E$116)</f>
        <v>97001</v>
      </c>
      <c r="DP15" s="74">
        <f>SUMIF(BWB!$A$111:$A$116,'2008-2009'!DP$7,BWB!F$111:F$116)</f>
        <v>108740</v>
      </c>
      <c r="DQ15" s="74">
        <f>SUMIF(BWB!$A$111:$A$116,'2008-2009'!DQ$7,BWB!G$111:G$116)</f>
        <v>107384</v>
      </c>
      <c r="DR15" s="74">
        <f>SUMIF(BWB!$A$111:$A$116,'2008-2009'!DR$7,BWB!H$111:H$116)</f>
        <v>105757</v>
      </c>
      <c r="DS15" s="74">
        <f>SUMIF(BWB!$A$111:$A$116,'2008-2009'!DS$7,BWB!I$111:I$116)</f>
        <v>110065</v>
      </c>
      <c r="DT15" s="74">
        <f>SUMIF(BWB!$A$111:$A$116,'2008-2009'!DT$7,BWB!J$111:J$116)</f>
        <v>109157</v>
      </c>
      <c r="DU15" s="74">
        <f>SUMIF(BWB!$A$111:$A$116,'2008-2009'!DU$7,BWB!K$111:K$116)</f>
        <v>115795</v>
      </c>
      <c r="DV15" s="74">
        <f>SUMIF(BWB!$A$111:$A$116,'2008-2009'!DV$7,BWB!L$111:L$116)</f>
        <v>127406</v>
      </c>
      <c r="DW15" s="74">
        <f>SUMIF(BWB!$A$111:$A$116,'2008-2009'!DW$7,BWB!M$111:M$116)</f>
        <v>131091</v>
      </c>
      <c r="DX15" s="74">
        <f>SUMIF(BWB!$A$111:$A$116,'2008-2009'!DX$7,BWB!N$111:N$116)</f>
        <v>123422</v>
      </c>
      <c r="DY15" s="74">
        <f>SUMIF(BWB!$A$111:$A$116,'2008-2009'!DY$7,BWB!O$111:O$116)</f>
        <v>115687</v>
      </c>
    </row>
    <row r="16" spans="1:130">
      <c r="A16" s="83"/>
      <c r="B16" s="26" t="s">
        <v>8</v>
      </c>
      <c r="C16" s="73">
        <f>+CZ16</f>
        <v>426</v>
      </c>
      <c r="D16" s="73">
        <f ca="1">OFFSET(CZ16,0,14,1,1)</f>
        <v>364</v>
      </c>
      <c r="E16" s="73">
        <f ca="1">SUM(D16-C16)</f>
        <v>-62</v>
      </c>
      <c r="F16" s="19">
        <f ca="1">IF(E16=0,0,IF(C16=0,1,E16/C16))</f>
        <v>-0.14553990610328638</v>
      </c>
      <c r="G16" s="73">
        <f>SUMIF($C$6:F$6,G$5,$C16:F16)</f>
        <v>426</v>
      </c>
      <c r="H16" s="73">
        <f ca="1">SUMIF($C$6:G$6,H$5,$C16:G16)</f>
        <v>364</v>
      </c>
      <c r="I16" s="73">
        <f ca="1">SUM(H16-G16)</f>
        <v>-62</v>
      </c>
      <c r="J16" s="19">
        <f ca="1">IF(I16=0,0,IF(G16=0,1,I16/G16))</f>
        <v>-0.14553990610328638</v>
      </c>
      <c r="K16" s="73">
        <f>+DA16</f>
        <v>347</v>
      </c>
      <c r="L16" s="73">
        <f ca="1">OFFSET(DA16,0,14,1,1)</f>
        <v>387</v>
      </c>
      <c r="M16" s="73">
        <f ca="1">SUM(L16-K16)</f>
        <v>40</v>
      </c>
      <c r="N16" s="19">
        <f ca="1">IF(M16=0,0,IF(K16=0,1,M16/K16))</f>
        <v>0.11527377521613832</v>
      </c>
      <c r="O16" s="73">
        <f>SUMIF($C$6:N$6,O$5,$C16:N16)</f>
        <v>773</v>
      </c>
      <c r="P16" s="73">
        <f ca="1">SUMIF($C$6:O$6,P$5,$C16:O16)</f>
        <v>751</v>
      </c>
      <c r="Q16" s="73">
        <f ca="1">SUM(P16-O16)</f>
        <v>-22</v>
      </c>
      <c r="R16" s="19">
        <f ca="1">IF(Q16=0,0,IF(O16=0,1,Q16/O16))</f>
        <v>-2.8460543337645538E-2</v>
      </c>
      <c r="S16" s="73">
        <f>+DB16</f>
        <v>524</v>
      </c>
      <c r="T16" s="73">
        <f ca="1">OFFSET(DB16,0,14,1,1)</f>
        <v>400</v>
      </c>
      <c r="U16" s="73">
        <f ca="1">SUM(T16-S16)</f>
        <v>-124</v>
      </c>
      <c r="V16" s="19">
        <f ca="1">IF(U16=0,0,IF(S16=0,1,U16/S16))</f>
        <v>-0.23664122137404581</v>
      </c>
      <c r="W16" s="73">
        <f>SUMIF($C$6:V$6,W$5,$C16:V16)</f>
        <v>1297</v>
      </c>
      <c r="X16" s="73">
        <f ca="1">SUMIF($C$6:W$6,X$5,$C16:W16)</f>
        <v>1151</v>
      </c>
      <c r="Y16" s="73">
        <f ca="1">SUM(X16-W16)</f>
        <v>-146</v>
      </c>
      <c r="Z16" s="19">
        <f ca="1">IF(Y16=0,0,IF(W16=0,1,Y16/W16))</f>
        <v>-0.1125674633770239</v>
      </c>
      <c r="AA16" s="73">
        <f>+DC16</f>
        <v>628</v>
      </c>
      <c r="AB16" s="73">
        <f ca="1">OFFSET(DC16,0,14,1,1)</f>
        <v>523</v>
      </c>
      <c r="AC16" s="73">
        <f ca="1">SUM(AB16-AA16)</f>
        <v>-105</v>
      </c>
      <c r="AD16" s="19">
        <f ca="1">IF(AC16=0,0,IF(AA16=0,1,AC16/AA16))</f>
        <v>-0.16719745222929935</v>
      </c>
      <c r="AE16" s="73">
        <f>SUMIF($C$6:AD$6,AE$5,$C16:AD16)</f>
        <v>1925</v>
      </c>
      <c r="AF16" s="73">
        <f ca="1">SUMIF($C$6:AE$6,AF$5,$C16:AE16)</f>
        <v>1674</v>
      </c>
      <c r="AG16" s="73">
        <f ca="1">SUM(AF16-AE16)</f>
        <v>-251</v>
      </c>
      <c r="AH16" s="19">
        <f ca="1">IF(AG16=0,0,IF(AE16=0,1,AG16/AE16))</f>
        <v>-0.13038961038961039</v>
      </c>
      <c r="AI16" s="73">
        <f>+DD16</f>
        <v>733</v>
      </c>
      <c r="AJ16" s="73">
        <f ca="1">OFFSET(DD16,0,14,1,1)</f>
        <v>675</v>
      </c>
      <c r="AK16" s="73">
        <f ca="1">SUM(AJ16-AI16)</f>
        <v>-58</v>
      </c>
      <c r="AL16" s="19">
        <f ca="1">IF(AK16=0,0,IF(AI16=0,1,AK16/AI16))</f>
        <v>-7.9126875852660303E-2</v>
      </c>
      <c r="AM16" s="73">
        <f>SUMIF($C$6:AL$6,AM$5,$C16:AL16)</f>
        <v>2658</v>
      </c>
      <c r="AN16" s="73">
        <f ca="1">SUMIF($C$6:AM$6,AN$5,$C16:AM16)</f>
        <v>2349</v>
      </c>
      <c r="AO16" s="73">
        <f ca="1">SUM(AN16-AM16)</f>
        <v>-309</v>
      </c>
      <c r="AP16" s="19">
        <f ca="1">IF(AO16=0,0,IF(AM16=0,1,AO16/AM16))</f>
        <v>-0.1162528216704289</v>
      </c>
      <c r="AQ16" s="73">
        <f>+DE16</f>
        <v>713</v>
      </c>
      <c r="AR16" s="73">
        <f ca="1">OFFSET(DE16,0,14,1,1)</f>
        <v>593</v>
      </c>
      <c r="AS16" s="73">
        <f ca="1">SUM(AR16-AQ16)</f>
        <v>-120</v>
      </c>
      <c r="AT16" s="19">
        <f ca="1">IF(AS16=0,0,IF(AQ16=0,1,AS16/AQ16))</f>
        <v>-0.16830294530154277</v>
      </c>
      <c r="AU16" s="73">
        <f>SUMIF($C$6:AT$6,AU$5,$C16:AT16)</f>
        <v>3371</v>
      </c>
      <c r="AV16" s="73">
        <f ca="1">SUMIF($C$6:AU$6,AV$5,$C16:AU16)</f>
        <v>2942</v>
      </c>
      <c r="AW16" s="73">
        <f ca="1">SUM(AV16-AU16)</f>
        <v>-429</v>
      </c>
      <c r="AX16" s="19">
        <f ca="1">IF(AW16=0,0,IF(AU16=0,1,AW16/AU16))</f>
        <v>-0.12726194007712846</v>
      </c>
      <c r="AY16" s="73">
        <f>+DF16</f>
        <v>708</v>
      </c>
      <c r="AZ16" s="73">
        <f ca="1">OFFSET(DF16,0,14,1,1)</f>
        <v>557</v>
      </c>
      <c r="BA16" s="73">
        <f ca="1">SUM(AZ16-AY16)</f>
        <v>-151</v>
      </c>
      <c r="BB16" s="19">
        <f ca="1">IF(BA16=0,0,IF(AY16=0,1,BA16/AY16))</f>
        <v>-0.2132768361581921</v>
      </c>
      <c r="BC16" s="73">
        <f>SUMIF($C$6:BB$6,BC$5,$C16:BB16)</f>
        <v>4079</v>
      </c>
      <c r="BD16" s="73">
        <f ca="1">SUMIF($C$6:BC$6,BD$5,$C16:BC16)</f>
        <v>3499</v>
      </c>
      <c r="BE16" s="73">
        <f ca="1">SUM(BD16-BC16)</f>
        <v>-580</v>
      </c>
      <c r="BF16" s="19">
        <f ca="1">IF(BE16=0,0,IF(BC16=0,1,BE16/BC16))</f>
        <v>-0.14219171365530767</v>
      </c>
      <c r="BG16" s="73">
        <f>+DG16</f>
        <v>915</v>
      </c>
      <c r="BH16" s="73">
        <f ca="1">OFFSET(DG16,0,14,1,1)</f>
        <v>603</v>
      </c>
      <c r="BI16" s="73">
        <f ca="1">SUM(BH16-BG16)</f>
        <v>-312</v>
      </c>
      <c r="BJ16" s="19">
        <f ca="1">IF(BI16=0,0,IF(BG16=0,1,BI16/BG16))</f>
        <v>-0.34098360655737703</v>
      </c>
      <c r="BK16" s="73">
        <f>SUMIF($C$6:BJ$6,BK$5,$C16:BJ16)</f>
        <v>4994</v>
      </c>
      <c r="BL16" s="73">
        <f ca="1">SUMIF($C$6:BK$6,BL$5,$C16:BK16)</f>
        <v>4102</v>
      </c>
      <c r="BM16" s="73">
        <f ca="1">SUM(BL16-BK16)</f>
        <v>-892</v>
      </c>
      <c r="BN16" s="19">
        <f ca="1">IF(BM16=0,0,IF(BK16=0,1,BM16/BK16))</f>
        <v>-0.17861433720464556</v>
      </c>
      <c r="BO16" s="73">
        <f>+DH16</f>
        <v>931</v>
      </c>
      <c r="BP16" s="73">
        <f ca="1">OFFSET(DH16,0,14,1,1)</f>
        <v>560</v>
      </c>
      <c r="BQ16" s="73">
        <f ca="1">SUM(BP16-BO16)</f>
        <v>-371</v>
      </c>
      <c r="BR16" s="19">
        <f ca="1">IF(BQ16=0,0,IF(BO16=0,1,BQ16/BO16))</f>
        <v>-0.39849624060150374</v>
      </c>
      <c r="BS16" s="73">
        <f>SUMIF($C$6:BR$6,BS$5,$C16:BR16)</f>
        <v>5925</v>
      </c>
      <c r="BT16" s="73">
        <f ca="1">SUMIF($C$6:BS$6,BT$5,$C16:BS16)</f>
        <v>4662</v>
      </c>
      <c r="BU16" s="73">
        <f ca="1">SUM(BT16-BS16)</f>
        <v>-1263</v>
      </c>
      <c r="BV16" s="19">
        <f ca="1">IF(BU16=0,0,IF(BS16=0,1,BU16/BS16))</f>
        <v>-0.21316455696202533</v>
      </c>
      <c r="BW16" s="73">
        <f>+DI16</f>
        <v>971</v>
      </c>
      <c r="BX16" s="73">
        <f ca="1">OFFSET(DI16,0,14,1,1)</f>
        <v>689</v>
      </c>
      <c r="BY16" s="73">
        <f ca="1">SUM(BX16-BW16)</f>
        <v>-282</v>
      </c>
      <c r="BZ16" s="19">
        <f ca="1">IF(BY16=0,0,IF(BW16=0,1,BY16/BW16))</f>
        <v>-0.29042224510813597</v>
      </c>
      <c r="CA16" s="73">
        <f>SUMIF($C$6:BZ$6,CA$5,$C16:BZ16)</f>
        <v>6896</v>
      </c>
      <c r="CB16" s="73">
        <f ca="1">SUMIF($C$6:CA$6,CB$5,$C16:CA16)</f>
        <v>5351</v>
      </c>
      <c r="CC16" s="73">
        <f ca="1">SUM(CB16-CA16)</f>
        <v>-1545</v>
      </c>
      <c r="CD16" s="19">
        <f ca="1">IF(CC16=0,0,IF(CA16=0,1,CC16/CA16))</f>
        <v>-0.22404292343387472</v>
      </c>
      <c r="CE16" s="73">
        <f>+DJ16</f>
        <v>630</v>
      </c>
      <c r="CF16" s="73">
        <f ca="1">OFFSET(DJ16,0,14,1,1)</f>
        <v>575</v>
      </c>
      <c r="CG16" s="73">
        <f ca="1">SUM(CF16-CE16)</f>
        <v>-55</v>
      </c>
      <c r="CH16" s="19">
        <f ca="1">IF(CG16=0,0,IF(CE16=0,1,CG16/CE16))</f>
        <v>-8.7301587301587297E-2</v>
      </c>
      <c r="CI16" s="73">
        <f>SUMIF($C$6:CH$6,CI$5,$C16:CH16)</f>
        <v>7526</v>
      </c>
      <c r="CJ16" s="73">
        <f ca="1">SUMIF($C$6:CI$6,CJ$5,$C16:CI16)</f>
        <v>5926</v>
      </c>
      <c r="CK16" s="73">
        <f ca="1">SUM(CJ16-CI16)</f>
        <v>-1600</v>
      </c>
      <c r="CL16" s="19">
        <f ca="1">IF(CK16=0,0,IF(CI16=0,1,CK16/CI16))</f>
        <v>-0.2125963327132607</v>
      </c>
      <c r="CM16" s="73">
        <f>+DK16</f>
        <v>356</v>
      </c>
      <c r="CN16" s="73">
        <f ca="1">OFFSET(DK16,0,14,1,1)</f>
        <v>381</v>
      </c>
      <c r="CO16" s="73">
        <f ca="1">SUM(CN16-CM16)</f>
        <v>25</v>
      </c>
      <c r="CP16" s="19">
        <f ca="1">IF(CO16=0,0,IF(CM16=0,1,CO16/CM16))</f>
        <v>7.02247191011236E-2</v>
      </c>
      <c r="CQ16" s="73">
        <f>SUMIF($C$6:CP$6,CQ$5,$C16:CP16)</f>
        <v>7882</v>
      </c>
      <c r="CR16" s="73">
        <f ca="1">SUMIF($C$6:CQ$6,CR$5,$C16:CQ16)</f>
        <v>6307</v>
      </c>
      <c r="CS16" s="73">
        <f ca="1">SUM(CR16-CQ16)</f>
        <v>-1575</v>
      </c>
      <c r="CT16" s="19">
        <f ca="1">IF(CS16=0,0,IF(CQ16=0,1,CS16/CQ16))</f>
        <v>-0.19982238010657194</v>
      </c>
      <c r="CW16" t="s">
        <v>10</v>
      </c>
      <c r="CX16" t="s">
        <v>8</v>
      </c>
      <c r="CY16" s="7"/>
      <c r="CZ16" s="74">
        <f>SUMIF(BWB!$A$129:$A$134,'2008-2009'!CZ$7,BWB!D$129:D$134)</f>
        <v>426</v>
      </c>
      <c r="DA16" s="74">
        <f>SUMIF(BWB!$A$129:$A$134,'2008-2009'!DA$7,BWB!E$129:E$134)</f>
        <v>347</v>
      </c>
      <c r="DB16" s="74">
        <f>SUMIF(BWB!$A$129:$A$134,'2008-2009'!DB$7,BWB!F$129:F$134)</f>
        <v>524</v>
      </c>
      <c r="DC16" s="74">
        <f>SUMIF(BWB!$A$129:$A$134,'2008-2009'!DC$7,BWB!G$129:G$134)</f>
        <v>628</v>
      </c>
      <c r="DD16" s="74">
        <f>SUMIF(BWB!$A$129:$A$134,'2008-2009'!DD$7,BWB!H$129:H$134)</f>
        <v>733</v>
      </c>
      <c r="DE16" s="74">
        <f>SUMIF(BWB!$A$129:$A$134,'2008-2009'!DE$7,BWB!I$129:I$134)</f>
        <v>713</v>
      </c>
      <c r="DF16" s="74">
        <f>SUMIF(BWB!$A$129:$A$134,'2008-2009'!DF$7,BWB!J$129:J$134)</f>
        <v>708</v>
      </c>
      <c r="DG16" s="74">
        <f>SUMIF(BWB!$A$129:$A$134,'2008-2009'!DG$7,BWB!K$129:K$134)</f>
        <v>915</v>
      </c>
      <c r="DH16" s="74">
        <f>SUMIF(BWB!$A$129:$A$134,'2008-2009'!DH$7,BWB!L$129:L$134)</f>
        <v>931</v>
      </c>
      <c r="DI16" s="74">
        <f>SUMIF(BWB!$A$129:$A$134,'2008-2009'!DI$7,BWB!M$129:M$134)</f>
        <v>971</v>
      </c>
      <c r="DJ16" s="74">
        <f>SUMIF(BWB!$A$129:$A$134,'2008-2009'!DJ$7,BWB!N$129:N$134)</f>
        <v>630</v>
      </c>
      <c r="DK16" s="74">
        <f>SUMIF(BWB!$A$129:$A$134,'2008-2009'!DK$7,BWB!O$129:O$134)</f>
        <v>356</v>
      </c>
      <c r="DN16" s="74">
        <f>SUMIF(BWB!$A$129:$A$134,'2008-2009'!DN$7,BWB!D$129:D$134)</f>
        <v>364</v>
      </c>
      <c r="DO16" s="74">
        <f>SUMIF(BWB!$A$129:$A$134,'2008-2009'!DO$7,BWB!E$129:E$134)</f>
        <v>387</v>
      </c>
      <c r="DP16" s="74">
        <f>SUMIF(BWB!$A$129:$A$134,'2008-2009'!DP$7,BWB!F$129:F$134)</f>
        <v>400</v>
      </c>
      <c r="DQ16" s="74">
        <f>SUMIF(BWB!$A$129:$A$134,'2008-2009'!DQ$7,BWB!G$129:G$134)</f>
        <v>523</v>
      </c>
      <c r="DR16" s="74">
        <f>SUMIF(BWB!$A$129:$A$134,'2008-2009'!DR$7,BWB!H$129:H$134)</f>
        <v>675</v>
      </c>
      <c r="DS16" s="74">
        <f>SUMIF(BWB!$A$129:$A$134,'2008-2009'!DS$7,BWB!I$129:I$134)</f>
        <v>593</v>
      </c>
      <c r="DT16" s="74">
        <f>SUMIF(BWB!$A$129:$A$134,'2008-2009'!DT$7,BWB!J$129:J$134)</f>
        <v>557</v>
      </c>
      <c r="DU16" s="74">
        <f>SUMIF(BWB!$A$129:$A$134,'2008-2009'!DU$7,BWB!K$129:K$134)</f>
        <v>603</v>
      </c>
      <c r="DV16" s="74">
        <f>SUMIF(BWB!$A$129:$A$134,'2008-2009'!DV$7,BWB!L$129:L$134)</f>
        <v>560</v>
      </c>
      <c r="DW16" s="74">
        <f>SUMIF(BWB!$A$129:$A$134,'2008-2009'!DW$7,BWB!M$129:M$134)</f>
        <v>689</v>
      </c>
      <c r="DX16" s="74">
        <f>SUMIF(BWB!$A$129:$A$134,'2008-2009'!DX$7,BWB!N$129:N$134)</f>
        <v>575</v>
      </c>
      <c r="DY16" s="74">
        <f>SUMIF(BWB!$A$129:$A$134,'2008-2009'!DY$7,BWB!O$129:O$134)</f>
        <v>381</v>
      </c>
    </row>
    <row r="17" spans="1:130" s="7" customFormat="1">
      <c r="A17" s="75"/>
      <c r="B17" s="24" t="s">
        <v>9</v>
      </c>
      <c r="C17" s="12">
        <f>+SUM(C14:C16)</f>
        <v>356698</v>
      </c>
      <c r="D17" s="12">
        <f ca="1">+SUM(D14:D16)</f>
        <v>287546</v>
      </c>
      <c r="E17" s="12">
        <f ca="1">SUM(E14:E16)</f>
        <v>-69152</v>
      </c>
      <c r="F17" s="13">
        <f ca="1">IF(E17=0,0,IF(C17=0,1,E17/C17))</f>
        <v>-0.19386708083588919</v>
      </c>
      <c r="G17" s="12">
        <f>SUM(G14:G16)</f>
        <v>356698</v>
      </c>
      <c r="H17" s="12">
        <f ca="1">SUM(H14:H16)</f>
        <v>287546</v>
      </c>
      <c r="I17" s="12">
        <f ca="1">SUM(I14:I16)</f>
        <v>-69152</v>
      </c>
      <c r="J17" s="13">
        <f ca="1">IF(I17=0,0,IF(G17=0,1,I17/G17))</f>
        <v>-0.19386708083588919</v>
      </c>
      <c r="K17" s="12">
        <f>+SUM(K14:K16)</f>
        <v>336175</v>
      </c>
      <c r="L17" s="12">
        <f ca="1">+SUM(L14:L16)</f>
        <v>284423</v>
      </c>
      <c r="M17" s="12">
        <f ca="1">SUM(M14:M16)</f>
        <v>-51752</v>
      </c>
      <c r="N17" s="13">
        <f ca="1">IF(M17=0,0,IF(K17=0,1,M17/K17))</f>
        <v>-0.15394363054956495</v>
      </c>
      <c r="O17" s="12">
        <f>SUM(O14:O16)</f>
        <v>692873</v>
      </c>
      <c r="P17" s="12">
        <f ca="1">SUM(P14:P16)</f>
        <v>571969</v>
      </c>
      <c r="Q17" s="12">
        <f ca="1">SUM(Q14:Q16)</f>
        <v>-120904</v>
      </c>
      <c r="R17" s="13">
        <f ca="1">IF(Q17=0,0,IF(O17=0,1,Q17/O17))</f>
        <v>-0.17449662492260487</v>
      </c>
      <c r="S17" s="12">
        <f>+SUM(S14:S16)</f>
        <v>394987</v>
      </c>
      <c r="T17" s="12">
        <f ca="1">+SUM(T14:T16)</f>
        <v>342158</v>
      </c>
      <c r="U17" s="12">
        <f ca="1">SUM(U14:U16)</f>
        <v>-52829</v>
      </c>
      <c r="V17" s="13">
        <f ca="1">IF(U17=0,0,IF(S17=0,1,U17/S17))</f>
        <v>-0.13374870565360378</v>
      </c>
      <c r="W17" s="12">
        <f>SUM(W14:W16)</f>
        <v>1087860</v>
      </c>
      <c r="X17" s="12">
        <f ca="1">SUM(X14:X16)</f>
        <v>914127</v>
      </c>
      <c r="Y17" s="12">
        <f ca="1">SUM(Y14:Y16)</f>
        <v>-173733</v>
      </c>
      <c r="Z17" s="13">
        <f ca="1">IF(Y17=0,0,IF(W17=0,1,Y17/W17))</f>
        <v>-0.15970161601676686</v>
      </c>
      <c r="AA17" s="12">
        <f>+SUM(AA14:AA16)</f>
        <v>404325</v>
      </c>
      <c r="AB17" s="12">
        <f ca="1">+SUM(AB14:AB16)</f>
        <v>347141</v>
      </c>
      <c r="AC17" s="12">
        <f ca="1">SUM(AC14:AC16)</f>
        <v>-57184</v>
      </c>
      <c r="AD17" s="13">
        <f ca="1">IF(AC17=0,0,IF(AA17=0,1,AC17/AA17))</f>
        <v>-0.14143077969455264</v>
      </c>
      <c r="AE17" s="12">
        <f>SUM(AE14:AE16)</f>
        <v>1492185</v>
      </c>
      <c r="AF17" s="12">
        <f ca="1">SUM(AF14:AF16)</f>
        <v>1261268</v>
      </c>
      <c r="AG17" s="12">
        <f ca="1">SUM(AG14:AG16)</f>
        <v>-230917</v>
      </c>
      <c r="AH17" s="13">
        <f ca="1">IF(AG17=0,0,IF(AE17=0,1,AG17/AE17))</f>
        <v>-0.1547509189544192</v>
      </c>
      <c r="AI17" s="12">
        <f>+SUM(AI14:AI16)</f>
        <v>449323</v>
      </c>
      <c r="AJ17" s="12">
        <f ca="1">+SUM(AJ14:AJ16)</f>
        <v>390363</v>
      </c>
      <c r="AK17" s="12">
        <f ca="1">SUM(AK14:AK16)</f>
        <v>-58960</v>
      </c>
      <c r="AL17" s="13">
        <f ca="1">IF(AK17=0,0,IF(AI17=0,1,AK17/AI17))</f>
        <v>-0.1312196348729088</v>
      </c>
      <c r="AM17" s="12">
        <f>SUM(AM14:AM16)</f>
        <v>1941508</v>
      </c>
      <c r="AN17" s="12">
        <f ca="1">SUM(AN14:AN16)</f>
        <v>1651631</v>
      </c>
      <c r="AO17" s="12">
        <f ca="1">SUM(AO14:AO16)</f>
        <v>-289877</v>
      </c>
      <c r="AP17" s="13">
        <f ca="1">IF(AO17=0,0,IF(AM17=0,1,AO17/AM17))</f>
        <v>-0.14930507626030901</v>
      </c>
      <c r="AQ17" s="12">
        <f>+SUM(AQ14:AQ16)</f>
        <v>453611</v>
      </c>
      <c r="AR17" s="12">
        <f ca="1">+SUM(AR14:AR16)</f>
        <v>379449</v>
      </c>
      <c r="AS17" s="12">
        <f ca="1">SUM(AS14:AS16)</f>
        <v>-74162</v>
      </c>
      <c r="AT17" s="13">
        <f ca="1">IF(AS17=0,0,IF(AQ17=0,1,AS17/AQ17))</f>
        <v>-0.16349250789773617</v>
      </c>
      <c r="AU17" s="12">
        <f>SUM(AU14:AU16)</f>
        <v>2395119</v>
      </c>
      <c r="AV17" s="12">
        <f ca="1">SUM(AV14:AV16)</f>
        <v>2031080</v>
      </c>
      <c r="AW17" s="12">
        <f ca="1">SUM(AW14:AW16)</f>
        <v>-364039</v>
      </c>
      <c r="AX17" s="13">
        <f ca="1">IF(AW17=0,0,IF(AU17=0,1,AW17/AU17))</f>
        <v>-0.15199203045861187</v>
      </c>
      <c r="AY17" s="12">
        <f>+SUM(AY14:AY16)</f>
        <v>487799</v>
      </c>
      <c r="AZ17" s="12">
        <f ca="1">+SUM(AZ14:AZ16)</f>
        <v>441119</v>
      </c>
      <c r="BA17" s="12">
        <f ca="1">SUM(BA14:BA16)</f>
        <v>-46680</v>
      </c>
      <c r="BB17" s="13">
        <f ca="1">IF(BA17=0,0,IF(AY17=0,1,BA17/AY17))</f>
        <v>-9.569515312659517E-2</v>
      </c>
      <c r="BC17" s="12">
        <f>SUM(BC14:BC16)</f>
        <v>2882918</v>
      </c>
      <c r="BD17" s="12">
        <f ca="1">SUM(BD14:BD16)</f>
        <v>2472199</v>
      </c>
      <c r="BE17" s="12">
        <f ca="1">SUM(BE14:BE16)</f>
        <v>-410719</v>
      </c>
      <c r="BF17" s="13">
        <f ca="1">IF(BE17=0,0,IF(BC17=0,1,BE17/BC17))</f>
        <v>-0.14246641770594931</v>
      </c>
      <c r="BG17" s="12">
        <f>+SUM(BG14:BG16)</f>
        <v>520189</v>
      </c>
      <c r="BH17" s="12">
        <f ca="1">+SUM(BH14:BH16)</f>
        <v>463316</v>
      </c>
      <c r="BI17" s="12">
        <f ca="1">SUM(BI14:BI16)</f>
        <v>-56873</v>
      </c>
      <c r="BJ17" s="13">
        <f ca="1">IF(BI17=0,0,IF(BG17=0,1,BI17/BG17))</f>
        <v>-0.1093314160814627</v>
      </c>
      <c r="BK17" s="12">
        <f>SUM(BK14:BK16)</f>
        <v>3403107</v>
      </c>
      <c r="BL17" s="12">
        <f ca="1">SUM(BL14:BL16)</f>
        <v>2935515</v>
      </c>
      <c r="BM17" s="12">
        <f ca="1">SUM(BM14:BM16)</f>
        <v>-467592</v>
      </c>
      <c r="BN17" s="13">
        <f ca="1">IF(BM17=0,0,IF(BK17=0,1,BM17/BK17))</f>
        <v>-0.13740149810158775</v>
      </c>
      <c r="BO17" s="12">
        <f>+SUM(BO14:BO16)</f>
        <v>418059</v>
      </c>
      <c r="BP17" s="12">
        <f ca="1">+SUM(BP14:BP16)</f>
        <v>401323</v>
      </c>
      <c r="BQ17" s="12">
        <f ca="1">SUM(BQ14:BQ16)</f>
        <v>-16736</v>
      </c>
      <c r="BR17" s="13">
        <f ca="1">IF(BQ17=0,0,IF(BO17=0,1,BQ17/BO17))</f>
        <v>-4.0032626973704667E-2</v>
      </c>
      <c r="BS17" s="12">
        <f>SUM(BS14:BS16)</f>
        <v>3821166</v>
      </c>
      <c r="BT17" s="12">
        <f ca="1">SUM(BT14:BT16)</f>
        <v>3336838</v>
      </c>
      <c r="BU17" s="12">
        <f ca="1">SUM(BU14:BU16)</f>
        <v>-484328</v>
      </c>
      <c r="BV17" s="13">
        <f ca="1">IF(BU17=0,0,IF(BS17=0,1,BU17/BS17))</f>
        <v>-0.1267487463250746</v>
      </c>
      <c r="BW17" s="12">
        <f>+SUM(BW14:BW16)</f>
        <v>416795</v>
      </c>
      <c r="BX17" s="12">
        <f ca="1">+SUM(BX14:BX16)</f>
        <v>403670</v>
      </c>
      <c r="BY17" s="12">
        <f ca="1">SUM(BY14:BY16)</f>
        <v>-13125</v>
      </c>
      <c r="BZ17" s="13">
        <f ca="1">IF(BY17=0,0,IF(BW17=0,1,BY17/BW17))</f>
        <v>-3.1490300987295911E-2</v>
      </c>
      <c r="CA17" s="12">
        <f>SUM(CA14:CA16)</f>
        <v>4237961</v>
      </c>
      <c r="CB17" s="12">
        <f ca="1">SUM(CB14:CB16)</f>
        <v>3740508</v>
      </c>
      <c r="CC17" s="12">
        <f ca="1">SUM(CC14:CC16)</f>
        <v>-497453</v>
      </c>
      <c r="CD17" s="13">
        <f ca="1">IF(CC17=0,0,IF(CA17=0,1,CC17/CA17))</f>
        <v>-0.11738026848288599</v>
      </c>
      <c r="CE17" s="12">
        <f>+SUM(CE14:CE16)</f>
        <v>359903</v>
      </c>
      <c r="CF17" s="12">
        <f ca="1">+SUM(CF14:CF16)</f>
        <v>379342</v>
      </c>
      <c r="CG17" s="12">
        <f ca="1">SUM(CG14:CG16)</f>
        <v>19439</v>
      </c>
      <c r="CH17" s="13">
        <f ca="1">IF(CG17=0,0,IF(CE17=0,1,CG17/CE17))</f>
        <v>5.4011775395036994E-2</v>
      </c>
      <c r="CI17" s="12">
        <f>SUM(CI14:CI16)</f>
        <v>4597864</v>
      </c>
      <c r="CJ17" s="12">
        <f ca="1">SUM(CJ14:CJ16)</f>
        <v>4119850</v>
      </c>
      <c r="CK17" s="12">
        <f ca="1">SUM(CK14:CK16)</f>
        <v>-478014</v>
      </c>
      <c r="CL17" s="13">
        <f ca="1">IF(CK17=0,0,IF(CI17=0,1,CK17/CI17))</f>
        <v>-0.10396436258227734</v>
      </c>
      <c r="CM17" s="12">
        <f>+SUM(CM14:CM16)</f>
        <v>324090</v>
      </c>
      <c r="CN17" s="12">
        <f ca="1">+SUM(CN14:CN16)</f>
        <v>361023</v>
      </c>
      <c r="CO17" s="12">
        <f ca="1">SUM(CO14:CO16)</f>
        <v>36933</v>
      </c>
      <c r="CP17" s="13">
        <f ca="1">IF(CO17=0,0,IF(CM17=0,1,CO17/CM17))</f>
        <v>0.11395908543922985</v>
      </c>
      <c r="CQ17" s="12">
        <f>SUM(CQ14:CQ16)</f>
        <v>4921954</v>
      </c>
      <c r="CR17" s="12">
        <f ca="1">SUM(CR14:CR16)</f>
        <v>4480873</v>
      </c>
      <c r="CS17" s="12">
        <f ca="1">SUM(CS14:CS16)</f>
        <v>-441081</v>
      </c>
      <c r="CT17" s="13">
        <f ca="1">IF(CS17=0,0,IF(CQ17=0,1,CS17/CQ17))</f>
        <v>-8.9615018750683159E-2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349366</v>
      </c>
      <c r="D19" s="18">
        <f ca="1">OFFSET(CZ19,0,14,1,1)</f>
        <v>339431</v>
      </c>
      <c r="E19" s="18">
        <f ca="1">SUM(D19-C19)</f>
        <v>-9935</v>
      </c>
      <c r="F19" s="19">
        <f ca="1">IF(E19=0,0,IF(C19=0,1,E19/C19))</f>
        <v>-2.8437226289908003E-2</v>
      </c>
      <c r="G19" s="18">
        <f>SUMIF($C$6:F$6,G$5,$C19:F19)</f>
        <v>349366</v>
      </c>
      <c r="H19" s="18">
        <f ca="1">SUMIF($C$6:G$6,H$5,$C19:G19)</f>
        <v>339431</v>
      </c>
      <c r="I19" s="18">
        <f ca="1">SUM(H19-G19)</f>
        <v>-9935</v>
      </c>
      <c r="J19" s="19">
        <f ca="1">IF(I19=0,0,IF(G19=0,1,I19/G19))</f>
        <v>-2.8437226289908003E-2</v>
      </c>
      <c r="K19" s="18">
        <f>+DA19</f>
        <v>351144</v>
      </c>
      <c r="L19" s="18">
        <f ca="1">OFFSET(DA19,0,14,1,1)</f>
        <v>323410</v>
      </c>
      <c r="M19" s="18">
        <f ca="1">SUM(L19-K19)</f>
        <v>-27734</v>
      </c>
      <c r="N19" s="19">
        <f ca="1">IF(M19=0,0,IF(K19=0,1,M19/K19))</f>
        <v>-7.8981842207185654E-2</v>
      </c>
      <c r="O19" s="18">
        <f>SUMIF($C$6:N$6,O$5,$C19:N19)</f>
        <v>700510</v>
      </c>
      <c r="P19" s="18">
        <f ca="1">SUMIF($C$6:O$6,P$5,$C19:O19)</f>
        <v>662841</v>
      </c>
      <c r="Q19" s="18">
        <f ca="1">SUM(P19-O19)</f>
        <v>-37669</v>
      </c>
      <c r="R19" s="19">
        <f ca="1">IF(Q19=0,0,IF(O19=0,1,Q19/O19))</f>
        <v>-5.3773679176599906E-2</v>
      </c>
      <c r="S19" s="18">
        <f>+DB19</f>
        <v>397494</v>
      </c>
      <c r="T19" s="18">
        <f ca="1">OFFSET(DB19,0,14,1,1)</f>
        <v>358180</v>
      </c>
      <c r="U19" s="18">
        <f ca="1">SUM(T19-S19)</f>
        <v>-39314</v>
      </c>
      <c r="V19" s="19">
        <f ca="1">IF(U19=0,0,IF(S19=0,1,U19/S19))</f>
        <v>-9.8904637554277544E-2</v>
      </c>
      <c r="W19" s="18">
        <f>SUMIF($C$6:V$6,W$5,$C19:V19)</f>
        <v>1098004</v>
      </c>
      <c r="X19" s="18">
        <f ca="1">SUMIF($C$6:W$6,X$5,$C19:W19)</f>
        <v>1021021</v>
      </c>
      <c r="Y19" s="18">
        <f ca="1">SUM(X19-W19)</f>
        <v>-76983</v>
      </c>
      <c r="Z19" s="19">
        <f ca="1">IF(Y19=0,0,IF(W19=0,1,Y19/W19))</f>
        <v>-7.0111766441652304E-2</v>
      </c>
      <c r="AA19" s="18">
        <f>+DC19</f>
        <v>402935</v>
      </c>
      <c r="AB19" s="18">
        <f ca="1">OFFSET(DC19,0,14,1,1)</f>
        <v>352225</v>
      </c>
      <c r="AC19" s="18">
        <f ca="1">SUM(AB19-AA19)</f>
        <v>-50710</v>
      </c>
      <c r="AD19" s="19">
        <f ca="1">IF(AC19=0,0,IF(AA19=0,1,AC19/AA19))</f>
        <v>-0.12585156414806359</v>
      </c>
      <c r="AE19" s="18">
        <f>SUMIF($C$6:AD$6,AE$5,$C19:AD19)</f>
        <v>1500939</v>
      </c>
      <c r="AF19" s="18">
        <f ca="1">SUMIF($C$6:AE$6,AF$5,$C19:AE19)</f>
        <v>1373246</v>
      </c>
      <c r="AG19" s="18">
        <f ca="1">SUM(AF19-AE19)</f>
        <v>-127693</v>
      </c>
      <c r="AH19" s="19">
        <f ca="1">IF(AG19=0,0,IF(AE19=0,1,AG19/AE19))</f>
        <v>-8.5075409460344489E-2</v>
      </c>
      <c r="AI19" s="18">
        <f>+DD19</f>
        <v>409282</v>
      </c>
      <c r="AJ19" s="18">
        <f ca="1">OFFSET(DD19,0,14,1,1)</f>
        <v>354979</v>
      </c>
      <c r="AK19" s="18">
        <f ca="1">SUM(AJ19-AI19)</f>
        <v>-54303</v>
      </c>
      <c r="AL19" s="19">
        <f ca="1">IF(AK19=0,0,IF(AI19=0,1,AK19/AI19))</f>
        <v>-0.13267869097590415</v>
      </c>
      <c r="AM19" s="18">
        <f>SUMIF($C$6:AL$6,AM$5,$C19:AL19)</f>
        <v>1910221</v>
      </c>
      <c r="AN19" s="18">
        <f ca="1">SUMIF($C$6:AM$6,AN$5,$C19:AM19)</f>
        <v>1728225</v>
      </c>
      <c r="AO19" s="18">
        <f ca="1">SUM(AN19-AM19)</f>
        <v>-181996</v>
      </c>
      <c r="AP19" s="19">
        <f ca="1">IF(AO19=0,0,IF(AM19=0,1,AO19/AM19))</f>
        <v>-9.5274839926898516E-2</v>
      </c>
      <c r="AQ19" s="18">
        <f>+DE19</f>
        <v>399223</v>
      </c>
      <c r="AR19" s="18">
        <f ca="1">OFFSET(DE19,0,14,1,1)</f>
        <v>306865</v>
      </c>
      <c r="AS19" s="18">
        <f ca="1">SUM(AR19-AQ19)</f>
        <v>-92358</v>
      </c>
      <c r="AT19" s="19">
        <f ca="1">IF(AS19=0,0,IF(AQ19=0,1,AS19/AQ19))</f>
        <v>-0.23134438647071937</v>
      </c>
      <c r="AU19" s="18">
        <f>SUMIF($C$6:AT$6,AU$5,$C19:AT19)</f>
        <v>2309444</v>
      </c>
      <c r="AV19" s="18">
        <f ca="1">SUMIF($C$6:AU$6,AV$5,$C19:AU19)</f>
        <v>2035090</v>
      </c>
      <c r="AW19" s="18">
        <f ca="1">SUM(AV19-AU19)</f>
        <v>-274354</v>
      </c>
      <c r="AX19" s="19">
        <f ca="1">IF(AW19=0,0,IF(AU19=0,1,AW19/AU19))</f>
        <v>-0.11879655882541426</v>
      </c>
      <c r="AY19" s="18">
        <f>+DF19</f>
        <v>401931</v>
      </c>
      <c r="AZ19" s="18">
        <f ca="1">OFFSET(DF19,0,14,1,1)</f>
        <v>318243</v>
      </c>
      <c r="BA19" s="18">
        <f ca="1">SUM(AZ19-AY19)</f>
        <v>-83688</v>
      </c>
      <c r="BB19" s="19">
        <f ca="1">IF(BA19=0,0,IF(AY19=0,1,BA19/AY19))</f>
        <v>-0.20821484284616015</v>
      </c>
      <c r="BC19" s="18">
        <f>SUMIF($C$6:BB$6,BC$5,$C19:BB19)</f>
        <v>2711375</v>
      </c>
      <c r="BD19" s="18">
        <f ca="1">SUMIF($C$6:BC$6,BD$5,$C19:BC19)</f>
        <v>2353333</v>
      </c>
      <c r="BE19" s="18">
        <f ca="1">SUM(BD19-BC19)</f>
        <v>-358042</v>
      </c>
      <c r="BF19" s="19">
        <f ca="1">IF(BE19=0,0,IF(BC19=0,1,BE19/BC19))</f>
        <v>-0.13205181872666083</v>
      </c>
      <c r="BG19" s="18">
        <f>+DG19</f>
        <v>415935</v>
      </c>
      <c r="BH19" s="18">
        <f ca="1">OFFSET(DG19,0,14,1,1)</f>
        <v>323389</v>
      </c>
      <c r="BI19" s="18">
        <f ca="1">SUM(BH19-BG19)</f>
        <v>-92546</v>
      </c>
      <c r="BJ19" s="19">
        <f ca="1">IF(BI19=0,0,IF(BG19=0,1,BI19/BG19))</f>
        <v>-0.22250111195258876</v>
      </c>
      <c r="BK19" s="18">
        <f>SUMIF($C$6:BJ$6,BK$5,$C19:BJ19)</f>
        <v>3127310</v>
      </c>
      <c r="BL19" s="18">
        <f ca="1">SUMIF($C$6:BK$6,BL$5,$C19:BK19)</f>
        <v>2676722</v>
      </c>
      <c r="BM19" s="18">
        <f ca="1">SUM(BL19-BK19)</f>
        <v>-450588</v>
      </c>
      <c r="BN19" s="19">
        <f ca="1">IF(BM19=0,0,IF(BK19=0,1,BM19/BK19))</f>
        <v>-0.14408165484074173</v>
      </c>
      <c r="BO19" s="18">
        <f>+DH19</f>
        <v>379380</v>
      </c>
      <c r="BP19" s="18">
        <f ca="1">OFFSET(DH19,0,14,1,1)</f>
        <v>306258</v>
      </c>
      <c r="BQ19" s="18">
        <f ca="1">SUM(BP19-BO19)</f>
        <v>-73122</v>
      </c>
      <c r="BR19" s="19">
        <f ca="1">IF(BQ19=0,0,IF(BO19=0,1,BQ19/BO19))</f>
        <v>-0.19274078760082239</v>
      </c>
      <c r="BS19" s="18">
        <f>SUMIF($C$6:BR$6,BS$5,$C19:BR19)</f>
        <v>3506690</v>
      </c>
      <c r="BT19" s="18">
        <f ca="1">SUMIF($C$6:BS$6,BT$5,$C19:BS19)</f>
        <v>2982980</v>
      </c>
      <c r="BU19" s="18">
        <f ca="1">SUM(BT19-BS19)</f>
        <v>-523710</v>
      </c>
      <c r="BV19" s="19">
        <f ca="1">IF(BU19=0,0,IF(BS19=0,1,BU19/BS19))</f>
        <v>-0.14934596442799336</v>
      </c>
      <c r="BW19" s="18">
        <f>+DI19</f>
        <v>395057</v>
      </c>
      <c r="BX19" s="18">
        <f ca="1">OFFSET(DI19,0,14,1,1)</f>
        <v>307649</v>
      </c>
      <c r="BY19" s="18">
        <f ca="1">SUM(BX19-BW19)</f>
        <v>-87408</v>
      </c>
      <c r="BZ19" s="19">
        <f ca="1">IF(BY19=0,0,IF(BW19=0,1,BY19/BW19))</f>
        <v>-0.2212541481355855</v>
      </c>
      <c r="CA19" s="18">
        <f>SUMIF($C$6:BZ$6,CA$5,$C19:BZ19)</f>
        <v>3901747</v>
      </c>
      <c r="CB19" s="18">
        <f ca="1">SUMIF($C$6:CA$6,CB$5,$C19:CA19)</f>
        <v>3290629</v>
      </c>
      <c r="CC19" s="18">
        <f ca="1">SUM(CB19-CA19)</f>
        <v>-611118</v>
      </c>
      <c r="CD19" s="19">
        <f ca="1">IF(CC19=0,0,IF(CA19=0,1,CC19/CA19))</f>
        <v>-0.15662676231954559</v>
      </c>
      <c r="CE19" s="18">
        <f>+DJ19</f>
        <v>368999</v>
      </c>
      <c r="CF19" s="18">
        <f ca="1">OFFSET(DJ19,0,14,1,1)</f>
        <v>298454</v>
      </c>
      <c r="CG19" s="18">
        <f ca="1">SUM(CF19-CE19)</f>
        <v>-70545</v>
      </c>
      <c r="CH19" s="19">
        <f ca="1">IF(CG19=0,0,IF(CE19=0,1,CG19/CE19))</f>
        <v>-0.1911793798899184</v>
      </c>
      <c r="CI19" s="18">
        <f>SUMIF($C$6:CH$6,CI$5,$C19:CH19)</f>
        <v>4270746</v>
      </c>
      <c r="CJ19" s="18">
        <f ca="1">SUMIF($C$6:CI$6,CJ$5,$C19:CI19)</f>
        <v>3589083</v>
      </c>
      <c r="CK19" s="18">
        <f ca="1">SUM(CJ19-CI19)</f>
        <v>-681663</v>
      </c>
      <c r="CL19" s="19">
        <f ca="1">IF(CK19=0,0,IF(CI19=0,1,CK19/CI19))</f>
        <v>-0.15961216143502799</v>
      </c>
      <c r="CM19" s="18">
        <f>+DK19</f>
        <v>345984</v>
      </c>
      <c r="CN19" s="18">
        <f ca="1">OFFSET(DK19,0,14,1,1)</f>
        <v>302396</v>
      </c>
      <c r="CO19" s="18">
        <f ca="1">SUM(CN19-CM19)</f>
        <v>-43588</v>
      </c>
      <c r="CP19" s="19">
        <f ca="1">IF(CO19=0,0,IF(CM19=0,1,CO19/CM19))</f>
        <v>-0.12598270440251572</v>
      </c>
      <c r="CQ19" s="18">
        <f>SUMIF($C$6:CP$6,CQ$5,$C19:CP19)</f>
        <v>4616730</v>
      </c>
      <c r="CR19" s="18">
        <f ca="1">SUMIF($C$6:CQ$6,CR$5,$C19:CQ19)</f>
        <v>3891479</v>
      </c>
      <c r="CS19" s="18">
        <f ca="1">SUM(CR19-CQ19)</f>
        <v>-725251</v>
      </c>
      <c r="CT19" s="19">
        <f ca="1">IF(CS19=0,0,IF(CQ19=0,1,CS19/CQ19))</f>
        <v>-0.15709192437071259</v>
      </c>
      <c r="CW19" t="s">
        <v>11</v>
      </c>
      <c r="CX19" t="s">
        <v>6</v>
      </c>
      <c r="CZ19" s="74">
        <f>SUMIF(DWT!$A$93:$A$98,'2008-2009'!CZ$7,DWT!D$93:D$98)</f>
        <v>349366</v>
      </c>
      <c r="DA19" s="74">
        <f>SUMIF(DWT!$A$93:$A$98,'2008-2009'!DA$7,DWT!E$93:E$98)</f>
        <v>351144</v>
      </c>
      <c r="DB19" s="74">
        <f>SUMIF(DWT!$A$93:$A$98,'2008-2009'!DB$7,DWT!F$93:F$98)</f>
        <v>397494</v>
      </c>
      <c r="DC19" s="74">
        <f>SUMIF(DWT!$A$93:$A$98,'2008-2009'!DC$7,DWT!G$93:G$98)</f>
        <v>402935</v>
      </c>
      <c r="DD19" s="74">
        <f>SUMIF(DWT!$A$93:$A$98,'2008-2009'!DD$7,DWT!H$93:H$98)</f>
        <v>409282</v>
      </c>
      <c r="DE19" s="74">
        <f>SUMIF(DWT!$A$93:$A$98,'2008-2009'!DE$7,DWT!I$93:I$98)</f>
        <v>399223</v>
      </c>
      <c r="DF19" s="74">
        <f>SUMIF(DWT!$A$93:$A$98,'2008-2009'!DF$7,DWT!J$93:J$98)</f>
        <v>401931</v>
      </c>
      <c r="DG19" s="74">
        <f>SUMIF(DWT!$A$93:$A$98,'2008-2009'!DG$7,DWT!K$93:K$98)</f>
        <v>415935</v>
      </c>
      <c r="DH19" s="74">
        <f>SUMIF(DWT!$A$93:$A$98,'2008-2009'!DH$7,DWT!L$93:L$98)</f>
        <v>379380</v>
      </c>
      <c r="DI19" s="74">
        <f>SUMIF(DWT!$A$93:$A$98,'2008-2009'!DI$7,DWT!M$93:M$98)</f>
        <v>395057</v>
      </c>
      <c r="DJ19" s="74">
        <f>SUMIF(DWT!$A$93:$A$98,'2008-2009'!DJ$7,DWT!N$93:N$98)</f>
        <v>368999</v>
      </c>
      <c r="DK19" s="74">
        <f>SUMIF(DWT!$A$93:$A$98,'2008-2009'!DK$7,DWT!O$93:O$98)</f>
        <v>345984</v>
      </c>
      <c r="DN19" s="74">
        <f>SUMIF(DWT!$A$93:$A$98,'2008-2009'!DN$7,DWT!D$93:D$98)</f>
        <v>339431</v>
      </c>
      <c r="DO19" s="74">
        <f>SUMIF(DWT!$A$93:$A$98,'2008-2009'!DO$7,DWT!E$93:E$98)</f>
        <v>323410</v>
      </c>
      <c r="DP19" s="74">
        <f>SUMIF(DWT!$A$93:$A$98,'2008-2009'!DP$7,DWT!F$93:F$98)</f>
        <v>358180</v>
      </c>
      <c r="DQ19" s="74">
        <f>SUMIF(DWT!$A$93:$A$98,'2008-2009'!DQ$7,DWT!G$93:G$98)</f>
        <v>352225</v>
      </c>
      <c r="DR19" s="74">
        <f>SUMIF(DWT!$A$93:$A$98,'2008-2009'!DR$7,DWT!H$93:H$98)</f>
        <v>354979</v>
      </c>
      <c r="DS19" s="74">
        <f>SUMIF(DWT!$A$93:$A$98,'2008-2009'!DS$7,DWT!I$93:I$98)</f>
        <v>306865</v>
      </c>
      <c r="DT19" s="74">
        <f>SUMIF(DWT!$A$93:$A$98,'2008-2009'!DT$7,DWT!J$93:J$98)</f>
        <v>318243</v>
      </c>
      <c r="DU19" s="74">
        <f>SUMIF(DWT!$A$93:$A$98,'2008-2009'!DU$7,DWT!K$93:K$98)</f>
        <v>323389</v>
      </c>
      <c r="DV19" s="74">
        <f>SUMIF(DWT!$A$93:$A$98,'2008-2009'!DV$7,DWT!L$93:L$98)</f>
        <v>306258</v>
      </c>
      <c r="DW19" s="74">
        <f>SUMIF(DWT!$A$93:$A$98,'2008-2009'!DW$7,DWT!M$93:M$98)</f>
        <v>307649</v>
      </c>
      <c r="DX19" s="74">
        <f>SUMIF(DWT!$A$93:$A$98,'2008-2009'!DX$7,DWT!N$93:N$98)</f>
        <v>298454</v>
      </c>
      <c r="DY19" s="74">
        <f>SUMIF(DWT!$A$93:$A$98,'2008-2009'!DY$7,DWT!O$93:O$98)</f>
        <v>302396</v>
      </c>
    </row>
    <row r="20" spans="1:130">
      <c r="A20" s="84" t="str">
        <f>+CW21</f>
        <v>Detroit-Windsor Tunnel</v>
      </c>
      <c r="B20" s="26" t="s">
        <v>7</v>
      </c>
      <c r="C20" s="18">
        <f>+CZ20</f>
        <v>9022</v>
      </c>
      <c r="D20" s="18">
        <f ca="1">OFFSET(CZ20,0,14,1,1)</f>
        <v>4566</v>
      </c>
      <c r="E20" s="18">
        <f ca="1">SUM(D20-C20)</f>
        <v>-4456</v>
      </c>
      <c r="F20" s="19">
        <f ca="1">IF(E20=0,0,IF(C20=0,1,E20/C20))</f>
        <v>-0.49390379073376189</v>
      </c>
      <c r="G20" s="18">
        <f>SUMIF($C$6:F$6,G$5,$C20:F20)</f>
        <v>9022</v>
      </c>
      <c r="H20" s="18">
        <f ca="1">SUMIF($C$6:G$6,H$5,$C20:G20)</f>
        <v>4566</v>
      </c>
      <c r="I20" s="18">
        <f ca="1">SUM(H20-G20)</f>
        <v>-4456</v>
      </c>
      <c r="J20" s="19">
        <f ca="1">IF(I20=0,0,IF(G20=0,1,I20/G20))</f>
        <v>-0.49390379073376189</v>
      </c>
      <c r="K20" s="18">
        <f>+DA20</f>
        <v>10695</v>
      </c>
      <c r="L20" s="18">
        <f ca="1">OFFSET(DA20,0,14,1,1)</f>
        <v>4759</v>
      </c>
      <c r="M20" s="18">
        <f ca="1">SUM(L20-K20)</f>
        <v>-5936</v>
      </c>
      <c r="N20" s="19">
        <f ca="1">IF(M20=0,0,IF(K20=0,1,M20/K20))</f>
        <v>-0.5550257129499766</v>
      </c>
      <c r="O20" s="18">
        <f>SUMIF($C$6:N$6,O$5,$C20:N20)</f>
        <v>19717</v>
      </c>
      <c r="P20" s="18">
        <f ca="1">SUMIF($C$6:O$6,P$5,$C20:O20)</f>
        <v>9325</v>
      </c>
      <c r="Q20" s="18">
        <f ca="1">SUM(P20-O20)</f>
        <v>-10392</v>
      </c>
      <c r="R20" s="19">
        <f ca="1">IF(Q20=0,0,IF(O20=0,1,Q20/O20))</f>
        <v>-0.52705786884414463</v>
      </c>
      <c r="S20" s="18">
        <f>+DB20</f>
        <v>9388</v>
      </c>
      <c r="T20" s="18">
        <f ca="1">OFFSET(DB20,0,14,1,1)</f>
        <v>6157</v>
      </c>
      <c r="U20" s="18">
        <f ca="1">SUM(T20-S20)</f>
        <v>-3231</v>
      </c>
      <c r="V20" s="19">
        <f ca="1">IF(U20=0,0,IF(S20=0,1,U20/S20))</f>
        <v>-0.34416276097145293</v>
      </c>
      <c r="W20" s="18">
        <f>SUMIF($C$6:V$6,W$5,$C20:V20)</f>
        <v>29105</v>
      </c>
      <c r="X20" s="18">
        <f ca="1">SUMIF($C$6:W$6,X$5,$C20:W20)</f>
        <v>15482</v>
      </c>
      <c r="Y20" s="18">
        <f ca="1">SUM(X20-W20)</f>
        <v>-13623</v>
      </c>
      <c r="Z20" s="19">
        <f ca="1">IF(Y20=0,0,IF(W20=0,1,Y20/W20))</f>
        <v>-0.46806390654526714</v>
      </c>
      <c r="AA20" s="18">
        <f>+DC20</f>
        <v>8800</v>
      </c>
      <c r="AB20" s="18">
        <f ca="1">OFFSET(DC20,0,14,1,1)</f>
        <v>4695</v>
      </c>
      <c r="AC20" s="18">
        <f ca="1">SUM(AB20-AA20)</f>
        <v>-4105</v>
      </c>
      <c r="AD20" s="19">
        <f ca="1">IF(AC20=0,0,IF(AA20=0,1,AC20/AA20))</f>
        <v>-0.46647727272727274</v>
      </c>
      <c r="AE20" s="18">
        <f>SUMIF($C$6:AD$6,AE$5,$C20:AD20)</f>
        <v>37905</v>
      </c>
      <c r="AF20" s="18">
        <f ca="1">SUMIF($C$6:AE$6,AF$5,$C20:AE20)</f>
        <v>20177</v>
      </c>
      <c r="AG20" s="18">
        <f ca="1">SUM(AF20-AE20)</f>
        <v>-17728</v>
      </c>
      <c r="AH20" s="19">
        <f ca="1">IF(AG20=0,0,IF(AE20=0,1,AG20/AE20))</f>
        <v>-0.46769555467616408</v>
      </c>
      <c r="AI20" s="18">
        <f>+DD20</f>
        <v>7747</v>
      </c>
      <c r="AJ20" s="18">
        <f ca="1">OFFSET(DD20,0,14,1,1)</f>
        <v>3534</v>
      </c>
      <c r="AK20" s="18">
        <f ca="1">SUM(AJ20-AI20)</f>
        <v>-4213</v>
      </c>
      <c r="AL20" s="19">
        <f ca="1">IF(AK20=0,0,IF(AI20=0,1,AK20/AI20))</f>
        <v>-0.54382341551568347</v>
      </c>
      <c r="AM20" s="18">
        <f>SUMIF($C$6:AL$6,AM$5,$C20:AL20)</f>
        <v>45652</v>
      </c>
      <c r="AN20" s="18">
        <f ca="1">SUMIF($C$6:AM$6,AN$5,$C20:AM20)</f>
        <v>23711</v>
      </c>
      <c r="AO20" s="18">
        <f ca="1">SUM(AN20-AM20)</f>
        <v>-21941</v>
      </c>
      <c r="AP20" s="19">
        <f ca="1">IF(AO20=0,0,IF(AM20=0,1,AO20/AM20))</f>
        <v>-0.48061421186366426</v>
      </c>
      <c r="AQ20" s="18">
        <f>+DE20</f>
        <v>7075</v>
      </c>
      <c r="AR20" s="18">
        <f ca="1">OFFSET(DE20,0,14,1,1)</f>
        <v>4040</v>
      </c>
      <c r="AS20" s="18">
        <f ca="1">SUM(AR20-AQ20)</f>
        <v>-3035</v>
      </c>
      <c r="AT20" s="19">
        <f ca="1">IF(AS20=0,0,IF(AQ20=0,1,AS20/AQ20))</f>
        <v>-0.42897526501766786</v>
      </c>
      <c r="AU20" s="18">
        <f>SUMIF($C$6:AT$6,AU$5,$C20:AT20)</f>
        <v>52727</v>
      </c>
      <c r="AV20" s="18">
        <f ca="1">SUMIF($C$6:AU$6,AV$5,$C20:AU20)</f>
        <v>27751</v>
      </c>
      <c r="AW20" s="18">
        <f ca="1">SUM(AV20-AU20)</f>
        <v>-24976</v>
      </c>
      <c r="AX20" s="19">
        <f ca="1">IF(AW20=0,0,IF(AU20=0,1,AW20/AU20))</f>
        <v>-0.47368520871659681</v>
      </c>
      <c r="AY20" s="18">
        <f>+DF20</f>
        <v>5314</v>
      </c>
      <c r="AZ20" s="18">
        <f ca="1">OFFSET(DF20,0,14,1,1)</f>
        <v>4055</v>
      </c>
      <c r="BA20" s="18">
        <f ca="1">SUM(AZ20-AY20)</f>
        <v>-1259</v>
      </c>
      <c r="BB20" s="19">
        <f ca="1">IF(BA20=0,0,IF(AY20=0,1,BA20/AY20))</f>
        <v>-0.23692133985698155</v>
      </c>
      <c r="BC20" s="18">
        <f>SUMIF($C$6:BB$6,BC$5,$C20:BB20)</f>
        <v>58041</v>
      </c>
      <c r="BD20" s="18">
        <f ca="1">SUMIF($C$6:BC$6,BD$5,$C20:BC20)</f>
        <v>31806</v>
      </c>
      <c r="BE20" s="18">
        <f ca="1">SUM(BD20-BC20)</f>
        <v>-26235</v>
      </c>
      <c r="BF20" s="19">
        <f ca="1">IF(BE20=0,0,IF(BC20=0,1,BE20/BC20))</f>
        <v>-0.45200806326562259</v>
      </c>
      <c r="BG20" s="18">
        <f>+DG20</f>
        <v>5810</v>
      </c>
      <c r="BH20" s="18">
        <f ca="1">OFFSET(DG20,0,14,1,1)</f>
        <v>4689</v>
      </c>
      <c r="BI20" s="18">
        <f ca="1">SUM(BH20-BG20)</f>
        <v>-1121</v>
      </c>
      <c r="BJ20" s="19">
        <f ca="1">IF(BI20=0,0,IF(BG20=0,1,BI20/BG20))</f>
        <v>-0.19294320137693632</v>
      </c>
      <c r="BK20" s="18">
        <f>SUMIF($C$6:BJ$6,BK$5,$C20:BJ20)</f>
        <v>63851</v>
      </c>
      <c r="BL20" s="18">
        <f ca="1">SUMIF($C$6:BK$6,BL$5,$C20:BK20)</f>
        <v>36495</v>
      </c>
      <c r="BM20" s="18">
        <f ca="1">SUM(BL20-BK20)</f>
        <v>-27356</v>
      </c>
      <c r="BN20" s="19">
        <f ca="1">IF(BM20=0,0,IF(BK20=0,1,BM20/BK20))</f>
        <v>-0.42843495011824406</v>
      </c>
      <c r="BO20" s="18">
        <f>+DH20</f>
        <v>7071</v>
      </c>
      <c r="BP20" s="18">
        <f ca="1">OFFSET(DH20,0,14,1,1)</f>
        <v>5518</v>
      </c>
      <c r="BQ20" s="18">
        <f ca="1">SUM(BP20-BO20)</f>
        <v>-1553</v>
      </c>
      <c r="BR20" s="19">
        <f ca="1">IF(BQ20=0,0,IF(BO20=0,1,BQ20/BO20))</f>
        <v>-0.21962947249328243</v>
      </c>
      <c r="BS20" s="18">
        <f>SUMIF($C$6:BR$6,BS$5,$C20:BR20)</f>
        <v>70922</v>
      </c>
      <c r="BT20" s="18">
        <f ca="1">SUMIF($C$6:BS$6,BT$5,$C20:BS20)</f>
        <v>42013</v>
      </c>
      <c r="BU20" s="18">
        <f ca="1">SUM(BT20-BS20)</f>
        <v>-28909</v>
      </c>
      <c r="BV20" s="19">
        <f ca="1">IF(BU20=0,0,IF(BS20=0,1,BU20/BS20))</f>
        <v>-0.40761681847663628</v>
      </c>
      <c r="BW20" s="18">
        <f>+DI20</f>
        <v>6732</v>
      </c>
      <c r="BX20" s="18">
        <f ca="1">OFFSET(DI20,0,14,1,1)</f>
        <v>6080</v>
      </c>
      <c r="BY20" s="18">
        <f ca="1">SUM(BX20-BW20)</f>
        <v>-652</v>
      </c>
      <c r="BZ20" s="19">
        <f ca="1">IF(BY20=0,0,IF(BW20=0,1,BY20/BW20))</f>
        <v>-9.6850861556743911E-2</v>
      </c>
      <c r="CA20" s="18">
        <f>SUMIF($C$6:BZ$6,CA$5,$C20:BZ20)</f>
        <v>77654</v>
      </c>
      <c r="CB20" s="18">
        <f ca="1">SUMIF($C$6:CA$6,CB$5,$C20:CA20)</f>
        <v>48093</v>
      </c>
      <c r="CC20" s="18">
        <f ca="1">SUM(CB20-CA20)</f>
        <v>-29561</v>
      </c>
      <c r="CD20" s="19">
        <f ca="1">IF(CC20=0,0,IF(CA20=0,1,CC20/CA20))</f>
        <v>-0.38067581837381204</v>
      </c>
      <c r="CE20" s="18">
        <f>+DJ20</f>
        <v>5989</v>
      </c>
      <c r="CF20" s="18">
        <f ca="1">OFFSET(DJ20,0,14,1,1)</f>
        <v>4841</v>
      </c>
      <c r="CG20" s="18">
        <f ca="1">SUM(CF20-CE20)</f>
        <v>-1148</v>
      </c>
      <c r="CH20" s="19">
        <f ca="1">IF(CG20=0,0,IF(CE20=0,1,CG20/CE20))</f>
        <v>-0.19168475538487226</v>
      </c>
      <c r="CI20" s="18">
        <f>SUMIF($C$6:CH$6,CI$5,$C20:CH20)</f>
        <v>83643</v>
      </c>
      <c r="CJ20" s="18">
        <f ca="1">SUMIF($C$6:CI$6,CJ$5,$C20:CI20)</f>
        <v>52934</v>
      </c>
      <c r="CK20" s="18">
        <f ca="1">SUM(CJ20-CI20)</f>
        <v>-30709</v>
      </c>
      <c r="CL20" s="19">
        <f ca="1">IF(CK20=0,0,IF(CI20=0,1,CK20/CI20))</f>
        <v>-0.36714369403297348</v>
      </c>
      <c r="CM20" s="18">
        <f>+DK20</f>
        <v>6598</v>
      </c>
      <c r="CN20" s="18">
        <f ca="1">OFFSET(DK20,0,14,1,1)</f>
        <v>4569</v>
      </c>
      <c r="CO20" s="18">
        <f ca="1">SUM(CN20-CM20)</f>
        <v>-2029</v>
      </c>
      <c r="CP20" s="19">
        <f ca="1">IF(CO20=0,0,IF(CM20=0,1,CO20/CM20))</f>
        <v>-0.30751742952409822</v>
      </c>
      <c r="CQ20" s="18">
        <f>SUMIF($C$6:CP$6,CQ$5,$C20:CP20)</f>
        <v>90241</v>
      </c>
      <c r="CR20" s="18">
        <f ca="1">SUMIF($C$6:CQ$6,CR$5,$C20:CQ20)</f>
        <v>57503</v>
      </c>
      <c r="CS20" s="18">
        <f ca="1">SUM(CR20-CQ20)</f>
        <v>-32738</v>
      </c>
      <c r="CT20" s="19">
        <f ca="1">IF(CS20=0,0,IF(CQ20=0,1,CS20/CQ20))</f>
        <v>-0.36278410035349784</v>
      </c>
      <c r="CW20" t="s">
        <v>11</v>
      </c>
      <c r="CX20" t="s">
        <v>7</v>
      </c>
      <c r="CY20" s="7"/>
      <c r="CZ20" s="74">
        <f>SUMIF(DWT!$A$111:$A$116,'2008-2009'!CZ$7,DWT!D$111:D$116)</f>
        <v>9022</v>
      </c>
      <c r="DA20" s="74">
        <f>SUMIF(DWT!$A$111:$A$116,'2008-2009'!DA$7,DWT!E$111:E$116)</f>
        <v>10695</v>
      </c>
      <c r="DB20" s="74">
        <f>SUMIF(DWT!$A$111:$A$116,'2008-2009'!DB$7,DWT!F$111:F$116)</f>
        <v>9388</v>
      </c>
      <c r="DC20" s="74">
        <f>SUMIF(DWT!$A$111:$A$116,'2008-2009'!DC$7,DWT!G$111:G$116)</f>
        <v>8800</v>
      </c>
      <c r="DD20" s="74">
        <f>SUMIF(DWT!$A$111:$A$116,'2008-2009'!DD$7,DWT!H$111:H$116)</f>
        <v>7747</v>
      </c>
      <c r="DE20" s="74">
        <f>SUMIF(DWT!$A$111:$A$116,'2008-2009'!DE$7,DWT!I$111:I$116)</f>
        <v>7075</v>
      </c>
      <c r="DF20" s="74">
        <f>SUMIF(DWT!$A$111:$A$116,'2008-2009'!DF$7,DWT!J$111:J$116)</f>
        <v>5314</v>
      </c>
      <c r="DG20" s="74">
        <f>SUMIF(DWT!$A$111:$A$116,'2008-2009'!DG$7,DWT!K$111:K$116)</f>
        <v>5810</v>
      </c>
      <c r="DH20" s="74">
        <f>SUMIF(DWT!$A$111:$A$116,'2008-2009'!DH$7,DWT!L$111:L$116)</f>
        <v>7071</v>
      </c>
      <c r="DI20" s="74">
        <f>SUMIF(DWT!$A$111:$A$116,'2008-2009'!DI$7,DWT!M$111:M$116)</f>
        <v>6732</v>
      </c>
      <c r="DJ20" s="74">
        <f>SUMIF(DWT!$A$111:$A$116,'2008-2009'!DJ$7,DWT!N$111:N$116)</f>
        <v>5989</v>
      </c>
      <c r="DK20" s="74">
        <f>SUMIF(DWT!$A$111:$A$116,'2008-2009'!DK$7,DWT!O$111:O$116)</f>
        <v>6598</v>
      </c>
      <c r="DN20" s="74">
        <f>SUMIF(DWT!$A$111:$A$116,'2008-2009'!DN$7,DWT!D$111:D$116)</f>
        <v>4566</v>
      </c>
      <c r="DO20" s="74">
        <f>SUMIF(DWT!$A$111:$A$116,'2008-2009'!DO$7,DWT!E$111:E$116)</f>
        <v>4759</v>
      </c>
      <c r="DP20" s="74">
        <f>SUMIF(DWT!$A$111:$A$116,'2008-2009'!DP$7,DWT!F$111:F$116)</f>
        <v>6157</v>
      </c>
      <c r="DQ20" s="74">
        <f>SUMIF(DWT!$A$111:$A$116,'2008-2009'!DQ$7,DWT!G$111:G$116)</f>
        <v>4695</v>
      </c>
      <c r="DR20" s="74">
        <f>SUMIF(DWT!$A$111:$A$116,'2008-2009'!DR$7,DWT!H$111:H$116)</f>
        <v>3534</v>
      </c>
      <c r="DS20" s="74">
        <f>SUMIF(DWT!$A$111:$A$116,'2008-2009'!DS$7,DWT!I$111:I$116)</f>
        <v>4040</v>
      </c>
      <c r="DT20" s="74">
        <f>SUMIF(DWT!$A$111:$A$116,'2008-2009'!DT$7,DWT!J$111:J$116)</f>
        <v>4055</v>
      </c>
      <c r="DU20" s="74">
        <f>SUMIF(DWT!$A$111:$A$116,'2008-2009'!DU$7,DWT!K$111:K$116)</f>
        <v>4689</v>
      </c>
      <c r="DV20" s="74">
        <f>SUMIF(DWT!$A$111:$A$116,'2008-2009'!DV$7,DWT!L$111:L$116)</f>
        <v>5518</v>
      </c>
      <c r="DW20" s="74">
        <f>SUMIF(DWT!$A$111:$A$116,'2008-2009'!DW$7,DWT!M$111:M$116)</f>
        <v>6080</v>
      </c>
      <c r="DX20" s="74">
        <f>SUMIF(DWT!$A$111:$A$116,'2008-2009'!DX$7,DWT!N$111:N$116)</f>
        <v>4841</v>
      </c>
      <c r="DY20" s="74">
        <f>SUMIF(DWT!$A$111:$A$116,'2008-2009'!DY$7,DWT!O$111:O$116)</f>
        <v>4569</v>
      </c>
    </row>
    <row r="21" spans="1:130">
      <c r="A21" s="83"/>
      <c r="B21" s="26" t="s">
        <v>8</v>
      </c>
      <c r="C21" s="73">
        <f>+CZ21</f>
        <v>4831</v>
      </c>
      <c r="D21" s="73">
        <f ca="1">OFFSET(CZ21,0,14,1,1)</f>
        <v>4812</v>
      </c>
      <c r="E21" s="73">
        <f ca="1">SUM(D21-C21)</f>
        <v>-19</v>
      </c>
      <c r="F21" s="19">
        <f ca="1">IF(E21=0,0,IF(C21=0,1,E21/C21))</f>
        <v>-3.932933140136618E-3</v>
      </c>
      <c r="G21" s="73">
        <f>SUMIF($C$6:F$6,G$5,$C21:F21)</f>
        <v>4831</v>
      </c>
      <c r="H21" s="73">
        <f ca="1">SUMIF($C$6:G$6,H$5,$C21:G21)</f>
        <v>4812</v>
      </c>
      <c r="I21" s="73">
        <f ca="1">SUM(H21-G21)</f>
        <v>-19</v>
      </c>
      <c r="J21" s="19">
        <f ca="1">IF(I21=0,0,IF(G21=0,1,I21/G21))</f>
        <v>-3.932933140136618E-3</v>
      </c>
      <c r="K21" s="73">
        <f>+DA21</f>
        <v>4111</v>
      </c>
      <c r="L21" s="73">
        <f ca="1">OFFSET(DA21,0,14,1,1)</f>
        <v>4189</v>
      </c>
      <c r="M21" s="73">
        <f ca="1">SUM(L21-K21)</f>
        <v>78</v>
      </c>
      <c r="N21" s="19">
        <f ca="1">IF(M21=0,0,IF(K21=0,1,M21/K21))</f>
        <v>1.8973485769885674E-2</v>
      </c>
      <c r="O21" s="73">
        <f>SUMIF($C$6:N$6,O$5,$C21:N21)</f>
        <v>8942</v>
      </c>
      <c r="P21" s="73">
        <f ca="1">SUMIF($C$6:O$6,P$5,$C21:O21)</f>
        <v>9001</v>
      </c>
      <c r="Q21" s="73">
        <f ca="1">SUM(P21-O21)</f>
        <v>59</v>
      </c>
      <c r="R21" s="19">
        <f ca="1">IF(Q21=0,0,IF(O21=0,1,Q21/O21))</f>
        <v>6.598076492954596E-3</v>
      </c>
      <c r="S21" s="73">
        <f>+DB21</f>
        <v>4314</v>
      </c>
      <c r="T21" s="73">
        <f ca="1">OFFSET(DB21,0,14,1,1)</f>
        <v>4361</v>
      </c>
      <c r="U21" s="73">
        <f ca="1">SUM(T21-S21)</f>
        <v>47</v>
      </c>
      <c r="V21" s="19">
        <f ca="1">IF(U21=0,0,IF(S21=0,1,U21/S21))</f>
        <v>1.0894761242466388E-2</v>
      </c>
      <c r="W21" s="73">
        <f>SUMIF($C$6:V$6,W$5,$C21:V21)</f>
        <v>13256</v>
      </c>
      <c r="X21" s="73">
        <f ca="1">SUMIF($C$6:W$6,X$5,$C21:W21)</f>
        <v>13362</v>
      </c>
      <c r="Y21" s="73">
        <f ca="1">SUM(X21-W21)</f>
        <v>106</v>
      </c>
      <c r="Z21" s="19">
        <f ca="1">IF(Y21=0,0,IF(W21=0,1,Y21/W21))</f>
        <v>7.9963789981894982E-3</v>
      </c>
      <c r="AA21" s="73">
        <f>+DC21</f>
        <v>4767</v>
      </c>
      <c r="AB21" s="73">
        <f ca="1">OFFSET(DC21,0,14,1,1)</f>
        <v>5161</v>
      </c>
      <c r="AC21" s="73">
        <f ca="1">SUM(AB21-AA21)</f>
        <v>394</v>
      </c>
      <c r="AD21" s="19">
        <f ca="1">IF(AC21=0,0,IF(AA21=0,1,AC21/AA21))</f>
        <v>8.2651562827774278E-2</v>
      </c>
      <c r="AE21" s="73">
        <f>SUMIF($C$6:AD$6,AE$5,$C21:AD21)</f>
        <v>18023</v>
      </c>
      <c r="AF21" s="73">
        <f ca="1">SUMIF($C$6:AE$6,AF$5,$C21:AE21)</f>
        <v>18523</v>
      </c>
      <c r="AG21" s="73">
        <f ca="1">SUM(AF21-AE21)</f>
        <v>500</v>
      </c>
      <c r="AH21" s="19">
        <f ca="1">IF(AG21=0,0,IF(AE21=0,1,AG21/AE21))</f>
        <v>2.7742329245963492E-2</v>
      </c>
      <c r="AI21" s="73">
        <f>+DD21</f>
        <v>4772</v>
      </c>
      <c r="AJ21" s="73">
        <f ca="1">OFFSET(DD21,0,14,1,1)</f>
        <v>4696</v>
      </c>
      <c r="AK21" s="73">
        <f ca="1">SUM(AJ21-AI21)</f>
        <v>-76</v>
      </c>
      <c r="AL21" s="19">
        <f ca="1">IF(AK21=0,0,IF(AI21=0,1,AK21/AI21))</f>
        <v>-1.5926236378876781E-2</v>
      </c>
      <c r="AM21" s="73">
        <f>SUMIF($C$6:AL$6,AM$5,$C21:AL21)</f>
        <v>22795</v>
      </c>
      <c r="AN21" s="73">
        <f ca="1">SUMIF($C$6:AM$6,AN$5,$C21:AM21)</f>
        <v>23219</v>
      </c>
      <c r="AO21" s="73">
        <f ca="1">SUM(AN21-AM21)</f>
        <v>424</v>
      </c>
      <c r="AP21" s="19">
        <f ca="1">IF(AO21=0,0,IF(AM21=0,1,AO21/AM21))</f>
        <v>1.8600570300504497E-2</v>
      </c>
      <c r="AQ21" s="73">
        <f>+DE21</f>
        <v>4612</v>
      </c>
      <c r="AR21" s="73">
        <f ca="1">OFFSET(DE21,0,14,1,1)</f>
        <v>4272</v>
      </c>
      <c r="AS21" s="73">
        <f ca="1">SUM(AR21-AQ21)</f>
        <v>-340</v>
      </c>
      <c r="AT21" s="19">
        <f ca="1">IF(AS21=0,0,IF(AQ21=0,1,AS21/AQ21))</f>
        <v>-7.3720728534258456E-2</v>
      </c>
      <c r="AU21" s="73">
        <f>SUMIF($C$6:AT$6,AU$5,$C21:AT21)</f>
        <v>27407</v>
      </c>
      <c r="AV21" s="73">
        <f ca="1">SUMIF($C$6:AU$6,AV$5,$C21:AU21)</f>
        <v>27491</v>
      </c>
      <c r="AW21" s="73">
        <f ca="1">SUM(AV21-AU21)</f>
        <v>84</v>
      </c>
      <c r="AX21" s="19">
        <f ca="1">IF(AW21=0,0,IF(AU21=0,1,AW21/AU21))</f>
        <v>3.0649104243441454E-3</v>
      </c>
      <c r="AY21" s="73">
        <f>+DF21</f>
        <v>4730</v>
      </c>
      <c r="AZ21" s="73">
        <f ca="1">OFFSET(DF21,0,14,1,1)</f>
        <v>4516</v>
      </c>
      <c r="BA21" s="73">
        <f ca="1">SUM(AZ21-AY21)</f>
        <v>-214</v>
      </c>
      <c r="BB21" s="19">
        <f ca="1">IF(BA21=0,0,IF(AY21=0,1,BA21/AY21))</f>
        <v>-4.5243128964059194E-2</v>
      </c>
      <c r="BC21" s="73">
        <f>SUMIF($C$6:BB$6,BC$5,$C21:BB21)</f>
        <v>32137</v>
      </c>
      <c r="BD21" s="73">
        <f ca="1">SUMIF($C$6:BC$6,BD$5,$C21:BC21)</f>
        <v>32007</v>
      </c>
      <c r="BE21" s="73">
        <f ca="1">SUM(BD21-BC21)</f>
        <v>-130</v>
      </c>
      <c r="BF21" s="19">
        <f ca="1">IF(BE21=0,0,IF(BC21=0,1,BE21/BC21))</f>
        <v>-4.0451815664187697E-3</v>
      </c>
      <c r="BG21" s="73">
        <f>+DG21</f>
        <v>5157</v>
      </c>
      <c r="BH21" s="73">
        <f ca="1">OFFSET(DG21,0,14,1,1)</f>
        <v>4329</v>
      </c>
      <c r="BI21" s="73">
        <f ca="1">SUM(BH21-BG21)</f>
        <v>-828</v>
      </c>
      <c r="BJ21" s="19">
        <f ca="1">IF(BI21=0,0,IF(BG21=0,1,BI21/BG21))</f>
        <v>-0.16055846422338568</v>
      </c>
      <c r="BK21" s="73">
        <f>SUMIF($C$6:BJ$6,BK$5,$C21:BJ21)</f>
        <v>37294</v>
      </c>
      <c r="BL21" s="73">
        <f ca="1">SUMIF($C$6:BK$6,BL$5,$C21:BK21)</f>
        <v>36336</v>
      </c>
      <c r="BM21" s="73">
        <f ca="1">SUM(BL21-BK21)</f>
        <v>-958</v>
      </c>
      <c r="BN21" s="19">
        <f ca="1">IF(BM21=0,0,IF(BK21=0,1,BM21/BK21))</f>
        <v>-2.5687778194883895E-2</v>
      </c>
      <c r="BO21" s="73">
        <f>+DH21</f>
        <v>4560</v>
      </c>
      <c r="BP21" s="73">
        <f ca="1">OFFSET(DH21,0,14,1,1)</f>
        <v>4220</v>
      </c>
      <c r="BQ21" s="73">
        <f ca="1">SUM(BP21-BO21)</f>
        <v>-340</v>
      </c>
      <c r="BR21" s="19">
        <f ca="1">IF(BQ21=0,0,IF(BO21=0,1,BQ21/BO21))</f>
        <v>-7.4561403508771926E-2</v>
      </c>
      <c r="BS21" s="73">
        <f>SUMIF($C$6:BR$6,BS$5,$C21:BR21)</f>
        <v>41854</v>
      </c>
      <c r="BT21" s="73">
        <f ca="1">SUMIF($C$6:BS$6,BT$5,$C21:BS21)</f>
        <v>40556</v>
      </c>
      <c r="BU21" s="73">
        <f ca="1">SUM(BT21-BS21)</f>
        <v>-1298</v>
      </c>
      <c r="BV21" s="19">
        <f ca="1">IF(BU21=0,0,IF(BS21=0,1,BU21/BS21))</f>
        <v>-3.1012567496535574E-2</v>
      </c>
      <c r="BW21" s="73">
        <f>+DI21</f>
        <v>5015</v>
      </c>
      <c r="BX21" s="73">
        <f ca="1">OFFSET(DI21,0,14,1,1)</f>
        <v>4422</v>
      </c>
      <c r="BY21" s="73">
        <f ca="1">SUM(BX21-BW21)</f>
        <v>-593</v>
      </c>
      <c r="BZ21" s="19">
        <f ca="1">IF(BY21=0,0,IF(BW21=0,1,BY21/BW21))</f>
        <v>-0.11824526420737787</v>
      </c>
      <c r="CA21" s="73">
        <f>SUMIF($C$6:BZ$6,CA$5,$C21:BZ21)</f>
        <v>46869</v>
      </c>
      <c r="CB21" s="73">
        <f ca="1">SUMIF($C$6:CA$6,CB$5,$C21:CA21)</f>
        <v>44978</v>
      </c>
      <c r="CC21" s="73">
        <f ca="1">SUM(CB21-CA21)</f>
        <v>-1891</v>
      </c>
      <c r="CD21" s="19">
        <f ca="1">IF(CC21=0,0,IF(CA21=0,1,CC21/CA21))</f>
        <v>-4.0346497685037015E-2</v>
      </c>
      <c r="CE21" s="73">
        <f>+DJ21</f>
        <v>4554</v>
      </c>
      <c r="CF21" s="73">
        <f ca="1">OFFSET(DJ21,0,14,1,1)</f>
        <v>4166</v>
      </c>
      <c r="CG21" s="73">
        <f ca="1">SUM(CF21-CE21)</f>
        <v>-388</v>
      </c>
      <c r="CH21" s="19">
        <f ca="1">IF(CG21=0,0,IF(CE21=0,1,CG21/CE21))</f>
        <v>-8.5199824330259119E-2</v>
      </c>
      <c r="CI21" s="73">
        <f>SUMIF($C$6:CH$6,CI$5,$C21:CH21)</f>
        <v>51423</v>
      </c>
      <c r="CJ21" s="73">
        <f ca="1">SUMIF($C$6:CI$6,CJ$5,$C21:CI21)</f>
        <v>49144</v>
      </c>
      <c r="CK21" s="73">
        <f ca="1">SUM(CJ21-CI21)</f>
        <v>-2279</v>
      </c>
      <c r="CL21" s="19">
        <f ca="1">IF(CK21=0,0,IF(CI21=0,1,CK21/CI21))</f>
        <v>-4.4318690080314256E-2</v>
      </c>
      <c r="CM21" s="73">
        <f>+DK21</f>
        <v>4328</v>
      </c>
      <c r="CN21" s="73">
        <f ca="1">OFFSET(DK21,0,14,1,1)</f>
        <v>3984</v>
      </c>
      <c r="CO21" s="73">
        <f ca="1">SUM(CN21-CM21)</f>
        <v>-344</v>
      </c>
      <c r="CP21" s="19">
        <f ca="1">IF(CO21=0,0,IF(CM21=0,1,CO21/CM21))</f>
        <v>-7.9482439926062853E-2</v>
      </c>
      <c r="CQ21" s="73">
        <f>SUMIF($C$6:CP$6,CQ$5,$C21:CP21)</f>
        <v>55751</v>
      </c>
      <c r="CR21" s="73">
        <f ca="1">SUMIF($C$6:CQ$6,CR$5,$C21:CQ21)</f>
        <v>53128</v>
      </c>
      <c r="CS21" s="73">
        <f ca="1">SUM(CR21-CQ21)</f>
        <v>-2623</v>
      </c>
      <c r="CT21" s="19">
        <f ca="1">IF(CS21=0,0,IF(CQ21=0,1,CS21/CQ21))</f>
        <v>-4.70484834352747E-2</v>
      </c>
      <c r="CW21" t="s">
        <v>11</v>
      </c>
      <c r="CX21" t="s">
        <v>8</v>
      </c>
      <c r="CY21" s="7"/>
      <c r="CZ21" s="74">
        <f>SUMIF(DWT!$A$129:$A$134,'2008-2009'!CZ$7,DWT!D$129:D$134)</f>
        <v>4831</v>
      </c>
      <c r="DA21" s="74">
        <f>SUMIF(DWT!$A$129:$A$134,'2008-2009'!DA$7,DWT!E$129:E$134)</f>
        <v>4111</v>
      </c>
      <c r="DB21" s="74">
        <f>SUMIF(DWT!$A$129:$A$134,'2008-2009'!DB$7,DWT!F$129:F$134)</f>
        <v>4314</v>
      </c>
      <c r="DC21" s="74">
        <f>SUMIF(DWT!$A$129:$A$134,'2008-2009'!DC$7,DWT!G$129:G$134)</f>
        <v>4767</v>
      </c>
      <c r="DD21" s="74">
        <f>SUMIF(DWT!$A$129:$A$134,'2008-2009'!DD$7,DWT!H$129:H$134)</f>
        <v>4772</v>
      </c>
      <c r="DE21" s="74">
        <f>SUMIF(DWT!$A$129:$A$134,'2008-2009'!DE$7,DWT!I$129:I$134)</f>
        <v>4612</v>
      </c>
      <c r="DF21" s="74">
        <f>SUMIF(DWT!$A$129:$A$134,'2008-2009'!DF$7,DWT!J$129:J$134)</f>
        <v>4730</v>
      </c>
      <c r="DG21" s="74">
        <f>SUMIF(DWT!$A$129:$A$134,'2008-2009'!DG$7,DWT!K$129:K$134)</f>
        <v>5157</v>
      </c>
      <c r="DH21" s="74">
        <f>SUMIF(DWT!$A$129:$A$134,'2008-2009'!DH$7,DWT!L$129:L$134)</f>
        <v>4560</v>
      </c>
      <c r="DI21" s="74">
        <f>SUMIF(DWT!$A$129:$A$134,'2008-2009'!DI$7,DWT!M$129:M$134)</f>
        <v>5015</v>
      </c>
      <c r="DJ21" s="74">
        <f>SUMIF(DWT!$A$129:$A$134,'2008-2009'!DJ$7,DWT!N$129:N$134)</f>
        <v>4554</v>
      </c>
      <c r="DK21" s="74">
        <f>SUMIF(DWT!$A$129:$A$134,'2008-2009'!DK$7,DWT!O$129:O$134)</f>
        <v>4328</v>
      </c>
      <c r="DN21" s="74">
        <f>SUMIF(DWT!$A$129:$A$134,'2008-2009'!DN$7,DWT!D$129:D$134)</f>
        <v>4812</v>
      </c>
      <c r="DO21" s="74">
        <f>SUMIF(DWT!$A$129:$A$134,'2008-2009'!DO$7,DWT!E$129:E$134)</f>
        <v>4189</v>
      </c>
      <c r="DP21" s="74">
        <f>SUMIF(DWT!$A$129:$A$134,'2008-2009'!DP$7,DWT!F$129:F$134)</f>
        <v>4361</v>
      </c>
      <c r="DQ21" s="74">
        <f>SUMIF(DWT!$A$129:$A$134,'2008-2009'!DQ$7,DWT!G$129:G$134)</f>
        <v>5161</v>
      </c>
      <c r="DR21" s="74">
        <f>SUMIF(DWT!$A$129:$A$134,'2008-2009'!DR$7,DWT!H$129:H$134)</f>
        <v>4696</v>
      </c>
      <c r="DS21" s="74">
        <f>SUMIF(DWT!$A$129:$A$134,'2008-2009'!DS$7,DWT!I$129:I$134)</f>
        <v>4272</v>
      </c>
      <c r="DT21" s="74">
        <f>SUMIF(DWT!$A$129:$A$134,'2008-2009'!DT$7,DWT!J$129:J$134)</f>
        <v>4516</v>
      </c>
      <c r="DU21" s="74">
        <f>SUMIF(DWT!$A$129:$A$134,'2008-2009'!DU$7,DWT!K$129:K$134)</f>
        <v>4329</v>
      </c>
      <c r="DV21" s="74">
        <f>SUMIF(DWT!$A$129:$A$134,'2008-2009'!DV$7,DWT!L$129:L$134)</f>
        <v>4220</v>
      </c>
      <c r="DW21" s="74">
        <f>SUMIF(DWT!$A$129:$A$134,'2008-2009'!DW$7,DWT!M$129:M$134)</f>
        <v>4422</v>
      </c>
      <c r="DX21" s="74">
        <f>SUMIF(DWT!$A$129:$A$134,'2008-2009'!DX$7,DWT!N$129:N$134)</f>
        <v>4166</v>
      </c>
      <c r="DY21" s="74">
        <f>SUMIF(DWT!$A$129:$A$134,'2008-2009'!DY$7,DWT!O$129:O$134)</f>
        <v>3984</v>
      </c>
    </row>
    <row r="22" spans="1:130" s="7" customFormat="1">
      <c r="A22" s="75"/>
      <c r="B22" s="24" t="s">
        <v>9</v>
      </c>
      <c r="C22" s="12">
        <f>+SUM(C19:C21)</f>
        <v>363219</v>
      </c>
      <c r="D22" s="12">
        <f ca="1">+SUM(D19:D21)</f>
        <v>348809</v>
      </c>
      <c r="E22" s="12">
        <f ca="1">SUM(E19:E21)</f>
        <v>-14410</v>
      </c>
      <c r="F22" s="13">
        <f ca="1">IF(E22=0,0,IF(C22=0,1,E22/C22))</f>
        <v>-3.9673034725606314E-2</v>
      </c>
      <c r="G22" s="12">
        <f>SUM(G19:G21)</f>
        <v>363219</v>
      </c>
      <c r="H22" s="12">
        <f ca="1">SUM(H19:H21)</f>
        <v>348809</v>
      </c>
      <c r="I22" s="12">
        <f ca="1">SUM(I19:I21)</f>
        <v>-14410</v>
      </c>
      <c r="J22" s="13">
        <f ca="1">IF(I22=0,0,IF(G22=0,1,I22/G22))</f>
        <v>-3.9673034725606314E-2</v>
      </c>
      <c r="K22" s="12">
        <f>+SUM(K19:K21)</f>
        <v>365950</v>
      </c>
      <c r="L22" s="12">
        <f ca="1">+SUM(L19:L21)</f>
        <v>332358</v>
      </c>
      <c r="M22" s="12">
        <f ca="1">SUM(M19:M21)</f>
        <v>-33592</v>
      </c>
      <c r="N22" s="13">
        <f ca="1">IF(M22=0,0,IF(K22=0,1,M22/K22))</f>
        <v>-9.1793960923623449E-2</v>
      </c>
      <c r="O22" s="12">
        <f>SUM(O19:O21)</f>
        <v>729169</v>
      </c>
      <c r="P22" s="12">
        <f ca="1">SUM(P19:P21)</f>
        <v>681167</v>
      </c>
      <c r="Q22" s="12">
        <f ca="1">SUM(Q19:Q21)</f>
        <v>-48002</v>
      </c>
      <c r="R22" s="13">
        <f ca="1">IF(Q22=0,0,IF(O22=0,1,Q22/O22))</f>
        <v>-6.5831103626182677E-2</v>
      </c>
      <c r="S22" s="12">
        <f>+SUM(S19:S21)</f>
        <v>411196</v>
      </c>
      <c r="T22" s="12">
        <f ca="1">+SUM(T19:T21)</f>
        <v>368698</v>
      </c>
      <c r="U22" s="12">
        <f ca="1">SUM(U19:U21)</f>
        <v>-42498</v>
      </c>
      <c r="V22" s="13">
        <f ca="1">IF(U22=0,0,IF(S22=0,1,U22/S22))</f>
        <v>-0.10335217268650473</v>
      </c>
      <c r="W22" s="12">
        <f>SUM(W19:W21)</f>
        <v>1140365</v>
      </c>
      <c r="X22" s="12">
        <f ca="1">SUM(X19:X21)</f>
        <v>1049865</v>
      </c>
      <c r="Y22" s="12">
        <f ca="1">SUM(Y19:Y21)</f>
        <v>-90500</v>
      </c>
      <c r="Z22" s="13">
        <f ca="1">IF(Y22=0,0,IF(W22=0,1,Y22/W22))</f>
        <v>-7.9360555611580508E-2</v>
      </c>
      <c r="AA22" s="12">
        <f>+SUM(AA19:AA21)</f>
        <v>416502</v>
      </c>
      <c r="AB22" s="12">
        <f ca="1">+SUM(AB19:AB21)</f>
        <v>362081</v>
      </c>
      <c r="AC22" s="12">
        <f ca="1">SUM(AC19:AC21)</f>
        <v>-54421</v>
      </c>
      <c r="AD22" s="13">
        <f ca="1">IF(AC22=0,0,IF(AA22=0,1,AC22/AA22))</f>
        <v>-0.13066203763727424</v>
      </c>
      <c r="AE22" s="12">
        <f>SUM(AE19:AE21)</f>
        <v>1556867</v>
      </c>
      <c r="AF22" s="12">
        <f ca="1">SUM(AF19:AF21)</f>
        <v>1411946</v>
      </c>
      <c r="AG22" s="12">
        <f ca="1">SUM(AG19:AG21)</f>
        <v>-144921</v>
      </c>
      <c r="AH22" s="13">
        <f ca="1">IF(AG22=0,0,IF(AE22=0,1,AG22/AE22))</f>
        <v>-9.3085022676953136E-2</v>
      </c>
      <c r="AI22" s="12">
        <f>+SUM(AI19:AI21)</f>
        <v>421801</v>
      </c>
      <c r="AJ22" s="12">
        <f ca="1">+SUM(AJ19:AJ21)</f>
        <v>363209</v>
      </c>
      <c r="AK22" s="12">
        <f ca="1">SUM(AK19:AK21)</f>
        <v>-58592</v>
      </c>
      <c r="AL22" s="13">
        <f ca="1">IF(AK22=0,0,IF(AI22=0,1,AK22/AI22))</f>
        <v>-0.13890910642696438</v>
      </c>
      <c r="AM22" s="12">
        <f>SUM(AM19:AM21)</f>
        <v>1978668</v>
      </c>
      <c r="AN22" s="12">
        <f ca="1">SUM(AN19:AN21)</f>
        <v>1775155</v>
      </c>
      <c r="AO22" s="12">
        <f ca="1">SUM(AO19:AO21)</f>
        <v>-203513</v>
      </c>
      <c r="AP22" s="13">
        <f ca="1">IF(AO22=0,0,IF(AM22=0,1,AO22/AM22))</f>
        <v>-0.10285353581298126</v>
      </c>
      <c r="AQ22" s="12">
        <f>+SUM(AQ19:AQ21)</f>
        <v>410910</v>
      </c>
      <c r="AR22" s="12">
        <f ca="1">+SUM(AR19:AR21)</f>
        <v>315177</v>
      </c>
      <c r="AS22" s="12">
        <f ca="1">SUM(AS19:AS21)</f>
        <v>-95733</v>
      </c>
      <c r="AT22" s="13">
        <f ca="1">IF(AS22=0,0,IF(AQ22=0,1,AS22/AQ22))</f>
        <v>-0.23297802438490181</v>
      </c>
      <c r="AU22" s="12">
        <f>SUM(AU19:AU21)</f>
        <v>2389578</v>
      </c>
      <c r="AV22" s="12">
        <f ca="1">SUM(AV19:AV21)</f>
        <v>2090332</v>
      </c>
      <c r="AW22" s="12">
        <f ca="1">SUM(AW19:AW21)</f>
        <v>-299246</v>
      </c>
      <c r="AX22" s="13">
        <f ca="1">IF(AW22=0,0,IF(AU22=0,1,AW22/AU22))</f>
        <v>-0.12522964305831405</v>
      </c>
      <c r="AY22" s="12">
        <f>+SUM(AY19:AY21)</f>
        <v>411975</v>
      </c>
      <c r="AZ22" s="12">
        <f ca="1">+SUM(AZ19:AZ21)</f>
        <v>326814</v>
      </c>
      <c r="BA22" s="12">
        <f ca="1">SUM(BA19:BA21)</f>
        <v>-85161</v>
      </c>
      <c r="BB22" s="13">
        <f ca="1">IF(BA22=0,0,IF(AY22=0,1,BA22/AY22))</f>
        <v>-0.20671399963590023</v>
      </c>
      <c r="BC22" s="12">
        <f>SUM(BC19:BC21)</f>
        <v>2801553</v>
      </c>
      <c r="BD22" s="12">
        <f ca="1">SUM(BD19:BD21)</f>
        <v>2417146</v>
      </c>
      <c r="BE22" s="12">
        <f ca="1">SUM(BE19:BE21)</f>
        <v>-384407</v>
      </c>
      <c r="BF22" s="13">
        <f ca="1">IF(BE22=0,0,IF(BC22=0,1,BE22/BC22))</f>
        <v>-0.13721211056867388</v>
      </c>
      <c r="BG22" s="12">
        <f>+SUM(BG19:BG21)</f>
        <v>426902</v>
      </c>
      <c r="BH22" s="12">
        <f ca="1">+SUM(BH19:BH21)</f>
        <v>332407</v>
      </c>
      <c r="BI22" s="12">
        <f ca="1">SUM(BI19:BI21)</f>
        <v>-94495</v>
      </c>
      <c r="BJ22" s="13">
        <f ca="1">IF(BI22=0,0,IF(BG22=0,1,BI22/BG22))</f>
        <v>-0.22135056757757049</v>
      </c>
      <c r="BK22" s="12">
        <f>SUM(BK19:BK21)</f>
        <v>3228455</v>
      </c>
      <c r="BL22" s="12">
        <f ca="1">SUM(BL19:BL21)</f>
        <v>2749553</v>
      </c>
      <c r="BM22" s="12">
        <f ca="1">SUM(BM19:BM21)</f>
        <v>-478902</v>
      </c>
      <c r="BN22" s="13">
        <f ca="1">IF(BM22=0,0,IF(BK22=0,1,BM22/BK22))</f>
        <v>-0.14833782722695532</v>
      </c>
      <c r="BO22" s="12">
        <f>+SUM(BO19:BO21)</f>
        <v>391011</v>
      </c>
      <c r="BP22" s="12">
        <f ca="1">+SUM(BP19:BP21)</f>
        <v>315996</v>
      </c>
      <c r="BQ22" s="12">
        <f ca="1">SUM(BQ19:BQ21)</f>
        <v>-75015</v>
      </c>
      <c r="BR22" s="13">
        <f ca="1">IF(BQ22=0,0,IF(BO22=0,1,BQ22/BO22))</f>
        <v>-0.19184882266739298</v>
      </c>
      <c r="BS22" s="12">
        <f>SUM(BS19:BS21)</f>
        <v>3619466</v>
      </c>
      <c r="BT22" s="12">
        <f ca="1">SUM(BT19:BT21)</f>
        <v>3065549</v>
      </c>
      <c r="BU22" s="12">
        <f ca="1">SUM(BU19:BU21)</f>
        <v>-553917</v>
      </c>
      <c r="BV22" s="13">
        <f ca="1">IF(BU22=0,0,IF(BS22=0,1,BU22/BS22))</f>
        <v>-0.15303832112250812</v>
      </c>
      <c r="BW22" s="12">
        <f>+SUM(BW19:BW21)</f>
        <v>406804</v>
      </c>
      <c r="BX22" s="12">
        <f ca="1">+SUM(BX19:BX21)</f>
        <v>318151</v>
      </c>
      <c r="BY22" s="12">
        <f ca="1">SUM(BY19:BY21)</f>
        <v>-88653</v>
      </c>
      <c r="BZ22" s="13">
        <f ca="1">IF(BY22=0,0,IF(BW22=0,1,BY22/BW22))</f>
        <v>-0.2179255857857838</v>
      </c>
      <c r="CA22" s="12">
        <f>SUM(CA19:CA21)</f>
        <v>4026270</v>
      </c>
      <c r="CB22" s="12">
        <f ca="1">SUM(CB19:CB21)</f>
        <v>3383700</v>
      </c>
      <c r="CC22" s="12">
        <f ca="1">SUM(CC19:CC21)</f>
        <v>-642570</v>
      </c>
      <c r="CD22" s="13">
        <f ca="1">IF(CC22=0,0,IF(CA22=0,1,CC22/CA22))</f>
        <v>-0.15959436401433585</v>
      </c>
      <c r="CE22" s="12">
        <f>+SUM(CE19:CE21)</f>
        <v>379542</v>
      </c>
      <c r="CF22" s="12">
        <f ca="1">+SUM(CF19:CF21)</f>
        <v>307461</v>
      </c>
      <c r="CG22" s="12">
        <f ca="1">SUM(CG19:CG21)</f>
        <v>-72081</v>
      </c>
      <c r="CH22" s="13">
        <f ca="1">IF(CG22=0,0,IF(CE22=0,1,CG22/CE22))</f>
        <v>-0.18991574055045291</v>
      </c>
      <c r="CI22" s="12">
        <f>SUM(CI19:CI21)</f>
        <v>4405812</v>
      </c>
      <c r="CJ22" s="12">
        <f ca="1">SUM(CJ19:CJ21)</f>
        <v>3691161</v>
      </c>
      <c r="CK22" s="12">
        <f ca="1">SUM(CK19:CK21)</f>
        <v>-714651</v>
      </c>
      <c r="CL22" s="13">
        <f ca="1">IF(CK22=0,0,IF(CI22=0,1,CK22/CI22))</f>
        <v>-0.16220642188091547</v>
      </c>
      <c r="CM22" s="12">
        <f>+SUM(CM19:CM21)</f>
        <v>356910</v>
      </c>
      <c r="CN22" s="12">
        <f ca="1">+SUM(CN19:CN21)</f>
        <v>310949</v>
      </c>
      <c r="CO22" s="12">
        <f ca="1">SUM(CO19:CO21)</f>
        <v>-45961</v>
      </c>
      <c r="CP22" s="13">
        <f ca="1">IF(CO22=0,0,IF(CM22=0,1,CO22/CM22))</f>
        <v>-0.12877476114426606</v>
      </c>
      <c r="CQ22" s="12">
        <f>SUM(CQ19:CQ21)</f>
        <v>4762722</v>
      </c>
      <c r="CR22" s="12">
        <f ca="1">SUM(CR19:CR21)</f>
        <v>4002110</v>
      </c>
      <c r="CS22" s="12">
        <f ca="1">SUM(CS19:CS21)</f>
        <v>-760612</v>
      </c>
      <c r="CT22" s="13">
        <f ca="1">IF(CS22=0,0,IF(CQ22=0,1,CS22/CQ22))</f>
        <v>-0.15970111209514223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30092</v>
      </c>
      <c r="D24" s="18">
        <f ca="1">OFFSET(CZ24,0,14,1,1)</f>
        <v>25162</v>
      </c>
      <c r="E24" s="18">
        <f ca="1">SUM(D24-C24)</f>
        <v>-4930</v>
      </c>
      <c r="F24" s="19">
        <f ca="1">IF(E24=0,0,IF(C24=0,1,E24/C24))</f>
        <v>-0.16383091851654924</v>
      </c>
      <c r="G24" s="18">
        <f>SUMIF($C$6:F$6,G$5,$C24:F24)</f>
        <v>30092</v>
      </c>
      <c r="H24" s="18">
        <f ca="1">SUMIF($C$6:G$6,H$5,$C24:G24)</f>
        <v>25162</v>
      </c>
      <c r="I24" s="18">
        <f ca="1">SUM(H24-G24)</f>
        <v>-4930</v>
      </c>
      <c r="J24" s="19">
        <f ca="1">IF(I24=0,0,IF(G24=0,1,I24/G24))</f>
        <v>-0.16383091851654924</v>
      </c>
      <c r="K24" s="18">
        <f>+DA24</f>
        <v>29841</v>
      </c>
      <c r="L24" s="18">
        <f ca="1">OFFSET(DA24,0,14,1,1)</f>
        <v>26312</v>
      </c>
      <c r="M24" s="18">
        <f ca="1">SUM(L24-K24)</f>
        <v>-3529</v>
      </c>
      <c r="N24" s="19">
        <f ca="1">IF(M24=0,0,IF(K24=0,1,M24/K24))</f>
        <v>-0.11826011192654402</v>
      </c>
      <c r="O24" s="18">
        <f>SUMIF($C$6:N$6,O$5,$C24:N24)</f>
        <v>59933</v>
      </c>
      <c r="P24" s="18">
        <f ca="1">SUMIF($C$6:O$6,P$5,$C24:O24)</f>
        <v>51474</v>
      </c>
      <c r="Q24" s="18">
        <f ca="1">SUM(P24-O24)</f>
        <v>-8459</v>
      </c>
      <c r="R24" s="19">
        <f ca="1">IF(Q24=0,0,IF(O24=0,1,Q24/O24))</f>
        <v>-0.14114094071713412</v>
      </c>
      <c r="S24" s="18">
        <f>+DB24</f>
        <v>34166</v>
      </c>
      <c r="T24" s="18">
        <f ca="1">OFFSET(DB24,0,14,1,1)</f>
        <v>29731</v>
      </c>
      <c r="U24" s="18">
        <f ca="1">SUM(T24-S24)</f>
        <v>-4435</v>
      </c>
      <c r="V24" s="19">
        <f ca="1">IF(U24=0,0,IF(S24=0,1,U24/S24))</f>
        <v>-0.12980741087630979</v>
      </c>
      <c r="W24" s="18">
        <f>SUMIF($C$6:V$6,W$5,$C24:V24)</f>
        <v>94099</v>
      </c>
      <c r="X24" s="18">
        <f ca="1">SUMIF($C$6:W$6,X$5,$C24:W24)</f>
        <v>81205</v>
      </c>
      <c r="Y24" s="18">
        <f ca="1">SUM(X24-W24)</f>
        <v>-12894</v>
      </c>
      <c r="Z24" s="19">
        <f ca="1">IF(Y24=0,0,IF(W24=0,1,Y24/W24))</f>
        <v>-0.13702589825609199</v>
      </c>
      <c r="AA24" s="18">
        <f>+DC24</f>
        <v>37413</v>
      </c>
      <c r="AB24" s="18">
        <f ca="1">OFFSET(DC24,0,14,1,1)</f>
        <v>32506</v>
      </c>
      <c r="AC24" s="18">
        <f ca="1">SUM(AB24-AA24)</f>
        <v>-4907</v>
      </c>
      <c r="AD24" s="19">
        <f ca="1">IF(AC24=0,0,IF(AA24=0,1,AC24/AA24))</f>
        <v>-0.13115761900943523</v>
      </c>
      <c r="AE24" s="18">
        <f>SUMIF($C$6:AD$6,AE$5,$C24:AD24)</f>
        <v>131512</v>
      </c>
      <c r="AF24" s="18">
        <f ca="1">SUMIF($C$6:AE$6,AF$5,$C24:AE24)</f>
        <v>113711</v>
      </c>
      <c r="AG24" s="18">
        <f ca="1">SUM(AF24-AE24)</f>
        <v>-17801</v>
      </c>
      <c r="AH24" s="19">
        <f ca="1">IF(AG24=0,0,IF(AE24=0,1,AG24/AE24))</f>
        <v>-0.13535646937161627</v>
      </c>
      <c r="AI24" s="18">
        <f>+DD24</f>
        <v>45019</v>
      </c>
      <c r="AJ24" s="18">
        <f ca="1">OFFSET(DD24,0,14,1,1)</f>
        <v>39902</v>
      </c>
      <c r="AK24" s="18">
        <f ca="1">SUM(AJ24-AI24)</f>
        <v>-5117</v>
      </c>
      <c r="AL24" s="19">
        <f ca="1">IF(AK24=0,0,IF(AI24=0,1,AK24/AI24))</f>
        <v>-0.11366312001599324</v>
      </c>
      <c r="AM24" s="18">
        <f>SUMIF($C$6:AL$6,AM$5,$C24:AL24)</f>
        <v>176531</v>
      </c>
      <c r="AN24" s="18">
        <f ca="1">SUMIF($C$6:AM$6,AN$5,$C24:AM24)</f>
        <v>153613</v>
      </c>
      <c r="AO24" s="18">
        <f ca="1">SUM(AN24-AM24)</f>
        <v>-22918</v>
      </c>
      <c r="AP24" s="19">
        <f ca="1">IF(AO24=0,0,IF(AM24=0,1,AO24/AM24))</f>
        <v>-0.12982422350748593</v>
      </c>
      <c r="AQ24" s="18">
        <f>+DE24</f>
        <v>43579</v>
      </c>
      <c r="AR24" s="18">
        <f ca="1">OFFSET(DE24,0,14,1,1)</f>
        <v>58360</v>
      </c>
      <c r="AS24" s="18">
        <f ca="1">SUM(AR24-AQ24)</f>
        <v>14781</v>
      </c>
      <c r="AT24" s="19">
        <f ca="1">IF(AS24=0,0,IF(AQ24=0,1,AS24/AQ24))</f>
        <v>0.33917712659767318</v>
      </c>
      <c r="AU24" s="18">
        <f>SUMIF($C$6:AT$6,AU$5,$C24:AT24)</f>
        <v>220110</v>
      </c>
      <c r="AV24" s="18">
        <f ca="1">SUMIF($C$6:AU$6,AV$5,$C24:AU24)</f>
        <v>211973</v>
      </c>
      <c r="AW24" s="18">
        <f ca="1">SUM(AV24-AU24)</f>
        <v>-8137</v>
      </c>
      <c r="AX24" s="19">
        <f ca="1">IF(AW24=0,0,IF(AU24=0,1,AW24/AU24))</f>
        <v>-3.6967879696515375E-2</v>
      </c>
      <c r="AY24" s="18">
        <f>+DF24</f>
        <v>52211</v>
      </c>
      <c r="AZ24" s="18">
        <f ca="1">OFFSET(DF24,0,14,1,1)</f>
        <v>59653</v>
      </c>
      <c r="BA24" s="18">
        <f ca="1">SUM(AZ24-AY24)</f>
        <v>7442</v>
      </c>
      <c r="BB24" s="19">
        <f ca="1">IF(BA24=0,0,IF(AY24=0,1,BA24/AY24))</f>
        <v>0.14253701327306506</v>
      </c>
      <c r="BC24" s="18">
        <f>SUMIF($C$6:BB$6,BC$5,$C24:BB24)</f>
        <v>272321</v>
      </c>
      <c r="BD24" s="18">
        <f ca="1">SUMIF($C$6:BC$6,BD$5,$C24:BC24)</f>
        <v>271626</v>
      </c>
      <c r="BE24" s="18">
        <f ca="1">SUM(BD24-BC24)</f>
        <v>-695</v>
      </c>
      <c r="BF24" s="19">
        <f ca="1">IF(BE24=0,0,IF(BC24=0,1,BE24/BC24))</f>
        <v>-2.5521351640159957E-3</v>
      </c>
      <c r="BG24" s="18">
        <f>+DG24</f>
        <v>56333</v>
      </c>
      <c r="BH24" s="18">
        <f ca="1">OFFSET(DG24,0,14,1,1)</f>
        <v>51330</v>
      </c>
      <c r="BI24" s="18">
        <f ca="1">SUM(BH24-BG24)</f>
        <v>-5003</v>
      </c>
      <c r="BJ24" s="19">
        <f ca="1">IF(BI24=0,0,IF(BG24=0,1,BI24/BG24))</f>
        <v>-8.8811176397493474E-2</v>
      </c>
      <c r="BK24" s="18">
        <f>SUMIF($C$6:BJ$6,BK$5,$C24:BJ24)</f>
        <v>328654</v>
      </c>
      <c r="BL24" s="18">
        <f ca="1">SUMIF($C$6:BK$6,BL$5,$C24:BK24)</f>
        <v>322956</v>
      </c>
      <c r="BM24" s="18">
        <f ca="1">SUM(BL24-BK24)</f>
        <v>-5698</v>
      </c>
      <c r="BN24" s="19">
        <f ca="1">IF(BM24=0,0,IF(BK24=0,1,BM24/BK24))</f>
        <v>-1.7337382170915308E-2</v>
      </c>
      <c r="BO24" s="18">
        <f>+DH24</f>
        <v>42261</v>
      </c>
      <c r="BP24" s="18">
        <f ca="1">OFFSET(DH24,0,14,1,1)</f>
        <v>42616</v>
      </c>
      <c r="BQ24" s="18">
        <f ca="1">SUM(BP24-BO24)</f>
        <v>355</v>
      </c>
      <c r="BR24" s="19">
        <f ca="1">IF(BQ24=0,0,IF(BO24=0,1,BQ24/BO24))</f>
        <v>8.4001798348359007E-3</v>
      </c>
      <c r="BS24" s="18">
        <f>SUMIF($C$6:BR$6,BS$5,$C24:BR24)</f>
        <v>370915</v>
      </c>
      <c r="BT24" s="18">
        <f ca="1">SUMIF($C$6:BS$6,BT$5,$C24:BS24)</f>
        <v>365572</v>
      </c>
      <c r="BU24" s="18">
        <f ca="1">SUM(BT24-BS24)</f>
        <v>-5343</v>
      </c>
      <c r="BV24" s="19">
        <f ca="1">IF(BU24=0,0,IF(BS24=0,1,BU24/BS24))</f>
        <v>-1.4404917568715205E-2</v>
      </c>
      <c r="BW24" s="18">
        <f>+DI24</f>
        <v>40580</v>
      </c>
      <c r="BX24" s="18">
        <f ca="1">OFFSET(DI24,0,14,1,1)</f>
        <v>42103</v>
      </c>
      <c r="BY24" s="18">
        <f ca="1">SUM(BX24-BW24)</f>
        <v>1523</v>
      </c>
      <c r="BZ24" s="19">
        <f ca="1">IF(BY24=0,0,IF(BW24=0,1,BY24/BW24))</f>
        <v>3.7530803351404636E-2</v>
      </c>
      <c r="CA24" s="18">
        <f>SUMIF($C$6:BZ$6,CA$5,$C24:BZ24)</f>
        <v>411495</v>
      </c>
      <c r="CB24" s="18">
        <f ca="1">SUMIF($C$6:CA$6,CB$5,$C24:CA24)</f>
        <v>407675</v>
      </c>
      <c r="CC24" s="18">
        <f ca="1">SUM(CB24-CA24)</f>
        <v>-3820</v>
      </c>
      <c r="CD24" s="19">
        <f ca="1">IF(CC24=0,0,IF(CA24=0,1,CC24/CA24))</f>
        <v>-9.2832233684491915E-3</v>
      </c>
      <c r="CE24" s="18">
        <f>+DJ24</f>
        <v>35989</v>
      </c>
      <c r="CF24" s="18">
        <f ca="1">OFFSET(DJ24,0,14,1,1)</f>
        <v>40595</v>
      </c>
      <c r="CG24" s="18">
        <f ca="1">SUM(CF24-CE24)</f>
        <v>4606</v>
      </c>
      <c r="CH24" s="19">
        <f ca="1">IF(CG24=0,0,IF(CE24=0,1,CG24/CE24))</f>
        <v>0.12798355052932842</v>
      </c>
      <c r="CI24" s="18">
        <f>SUMIF($C$6:CH$6,CI$5,$C24:CH24)</f>
        <v>447484</v>
      </c>
      <c r="CJ24" s="18">
        <f ca="1">SUMIF($C$6:CI$6,CJ$5,$C24:CI24)</f>
        <v>448270</v>
      </c>
      <c r="CK24" s="18">
        <f ca="1">SUM(CJ24-CI24)</f>
        <v>786</v>
      </c>
      <c r="CL24" s="19">
        <f ca="1">IF(CK24=0,0,IF(CI24=0,1,CK24/CI24))</f>
        <v>1.7564873827891053E-3</v>
      </c>
      <c r="CM24" s="18">
        <f>+DK24</f>
        <v>30093</v>
      </c>
      <c r="CN24" s="18">
        <f ca="1">OFFSET(DK24,0,14,1,1)</f>
        <v>35404</v>
      </c>
      <c r="CO24" s="18">
        <f ca="1">SUM(CN24-CM24)</f>
        <v>5311</v>
      </c>
      <c r="CP24" s="19">
        <f ca="1">IF(CO24=0,0,IF(CM24=0,1,CO24/CM24))</f>
        <v>0.17648622603263217</v>
      </c>
      <c r="CQ24" s="18">
        <f>SUMIF($C$6:CP$6,CQ$5,$C24:CP24)</f>
        <v>477577</v>
      </c>
      <c r="CR24" s="18">
        <f ca="1">SUMIF($C$6:CQ$6,CR$5,$C24:CQ24)</f>
        <v>483674</v>
      </c>
      <c r="CS24" s="18">
        <f ca="1">SUM(CR24-CQ24)</f>
        <v>6097</v>
      </c>
      <c r="CT24" s="19">
        <f ca="1">IF(CS24=0,0,IF(CQ24=0,1,CS24/CQ24))</f>
        <v>1.2766527701292147E-2</v>
      </c>
      <c r="CW24" t="s">
        <v>13</v>
      </c>
      <c r="CX24" t="s">
        <v>6</v>
      </c>
      <c r="CZ24" s="74">
        <f>SUMIF(OGB!$A$93:$A$98,'2008-2009'!CZ$7,OGB!D$93:D$98)</f>
        <v>30092</v>
      </c>
      <c r="DA24" s="74">
        <f>SUMIF(OGB!$A$93:$A$98,'2008-2009'!DA$7,OGB!E$93:E$98)</f>
        <v>29841</v>
      </c>
      <c r="DB24" s="74">
        <f>SUMIF(OGB!$A$93:$A$98,'2008-2009'!DB$7,OGB!F$93:F$98)</f>
        <v>34166</v>
      </c>
      <c r="DC24" s="74">
        <f>SUMIF(OGB!$A$93:$A$98,'2008-2009'!DC$7,OGB!G$93:G$98)</f>
        <v>37413</v>
      </c>
      <c r="DD24" s="74">
        <f>SUMIF(OGB!$A$93:$A$98,'2008-2009'!DD$7,OGB!H$93:H$98)</f>
        <v>45019</v>
      </c>
      <c r="DE24" s="74">
        <f>SUMIF(OGB!$A$93:$A$98,'2008-2009'!DE$7,OGB!I$93:I$98)</f>
        <v>43579</v>
      </c>
      <c r="DF24" s="74">
        <f>SUMIF(OGB!$A$93:$A$98,'2008-2009'!DF$7,OGB!J$93:J$98)</f>
        <v>52211</v>
      </c>
      <c r="DG24" s="74">
        <f>SUMIF(OGB!$A$93:$A$98,'2008-2009'!DG$7,OGB!K$93:K$98)</f>
        <v>56333</v>
      </c>
      <c r="DH24" s="74">
        <f>SUMIF(OGB!$A$93:$A$98,'2008-2009'!DH$7,OGB!L$93:L$98)</f>
        <v>42261</v>
      </c>
      <c r="DI24" s="74">
        <f>SUMIF(OGB!$A$93:$A$98,'2008-2009'!DI$7,OGB!M$93:M$98)</f>
        <v>40580</v>
      </c>
      <c r="DJ24" s="74">
        <f>SUMIF(OGB!$A$93:$A$98,'2008-2009'!DJ$7,OGB!N$93:N$98)</f>
        <v>35989</v>
      </c>
      <c r="DK24" s="74">
        <f>SUMIF(OGB!$A$93:$A$98,'2008-2009'!DK$7,OGB!O$93:O$98)</f>
        <v>30093</v>
      </c>
      <c r="DN24" s="74">
        <f>SUMIF(OGB!$A$93:$A$98,'2008-2009'!DN$7,OGB!D$93:D$98)</f>
        <v>25162</v>
      </c>
      <c r="DO24" s="74">
        <f>SUMIF(OGB!$A$93:$A$98,'2008-2009'!DO$7,OGB!E$93:E$98)</f>
        <v>26312</v>
      </c>
      <c r="DP24" s="74">
        <f>SUMIF(OGB!$A$93:$A$98,'2008-2009'!DP$7,OGB!F$93:F$98)</f>
        <v>29731</v>
      </c>
      <c r="DQ24" s="74">
        <f>SUMIF(OGB!$A$93:$A$98,'2008-2009'!DQ$7,OGB!G$93:G$98)</f>
        <v>32506</v>
      </c>
      <c r="DR24" s="74">
        <f>SUMIF(OGB!$A$93:$A$98,'2008-2009'!DR$7,OGB!H$93:H$98)</f>
        <v>39902</v>
      </c>
      <c r="DS24" s="74">
        <f>SUMIF(OGB!$A$93:$A$98,'2008-2009'!DS$7,OGB!I$93:I$98)</f>
        <v>58360</v>
      </c>
      <c r="DT24" s="74">
        <f>SUMIF(OGB!$A$93:$A$98,'2008-2009'!DT$7,OGB!J$93:J$98)</f>
        <v>59653</v>
      </c>
      <c r="DU24" s="74">
        <f>SUMIF(OGB!$A$93:$A$98,'2008-2009'!DU$7,OGB!K$93:K$98)</f>
        <v>51330</v>
      </c>
      <c r="DV24" s="74">
        <f>SUMIF(OGB!$A$93:$A$98,'2008-2009'!DV$7,OGB!L$93:L$98)</f>
        <v>42616</v>
      </c>
      <c r="DW24" s="74">
        <f>SUMIF(OGB!$A$93:$A$98,'2008-2009'!DW$7,OGB!M$93:M$98)</f>
        <v>42103</v>
      </c>
      <c r="DX24" s="74">
        <f>SUMIF(OGB!$A$93:$A$98,'2008-2009'!DX$7,OGB!N$93:N$98)</f>
        <v>40595</v>
      </c>
      <c r="DY24" s="74">
        <f>SUMIF(OGB!$A$93:$A$98,'2008-2009'!DY$7,OGB!O$93:O$98)</f>
        <v>35404</v>
      </c>
    </row>
    <row r="25" spans="1:130">
      <c r="A25" s="84" t="str">
        <f>+CW26</f>
        <v>Ogdensburg Bridge</v>
      </c>
      <c r="B25" s="26" t="s">
        <v>7</v>
      </c>
      <c r="C25" s="18">
        <f>+CZ25</f>
        <v>6474</v>
      </c>
      <c r="D25" s="18">
        <f ca="1">OFFSET(CZ25,0,14,1,1)</f>
        <v>5556</v>
      </c>
      <c r="E25" s="18">
        <f ca="1">SUM(D25-C25)</f>
        <v>-918</v>
      </c>
      <c r="F25" s="19">
        <f ca="1">IF(E25=0,0,IF(C25=0,1,E25/C25))</f>
        <v>-0.14179796107506951</v>
      </c>
      <c r="G25" s="18">
        <f>SUMIF($C$6:F$6,G$5,$C25:F25)</f>
        <v>6474</v>
      </c>
      <c r="H25" s="18">
        <f ca="1">SUMIF($C$6:G$6,H$5,$C25:G25)</f>
        <v>5556</v>
      </c>
      <c r="I25" s="18">
        <f ca="1">SUM(H25-G25)</f>
        <v>-918</v>
      </c>
      <c r="J25" s="19">
        <f ca="1">IF(I25=0,0,IF(G25=0,1,I25/G25))</f>
        <v>-0.14179796107506951</v>
      </c>
      <c r="K25" s="18">
        <f>+DA25</f>
        <v>6125</v>
      </c>
      <c r="L25" s="18">
        <f ca="1">OFFSET(DA25,0,14,1,1)</f>
        <v>4987</v>
      </c>
      <c r="M25" s="18">
        <f ca="1">SUM(L25-K25)</f>
        <v>-1138</v>
      </c>
      <c r="N25" s="19">
        <f ca="1">IF(M25=0,0,IF(K25=0,1,M25/K25))</f>
        <v>-0.18579591836734693</v>
      </c>
      <c r="O25" s="18">
        <f>SUMIF($C$6:N$6,O$5,$C25:N25)</f>
        <v>12599</v>
      </c>
      <c r="P25" s="18">
        <f ca="1">SUMIF($C$6:O$6,P$5,$C25:O25)</f>
        <v>10543</v>
      </c>
      <c r="Q25" s="18">
        <f ca="1">SUM(P25-O25)</f>
        <v>-2056</v>
      </c>
      <c r="R25" s="19">
        <f ca="1">IF(Q25=0,0,IF(O25=0,1,Q25/O25))</f>
        <v>-0.16318755456782286</v>
      </c>
      <c r="S25" s="18">
        <f>+DB25</f>
        <v>6245</v>
      </c>
      <c r="T25" s="18">
        <f ca="1">OFFSET(DB25,0,14,1,1)</f>
        <v>5729</v>
      </c>
      <c r="U25" s="18">
        <f ca="1">SUM(T25-S25)</f>
        <v>-516</v>
      </c>
      <c r="V25" s="19">
        <f ca="1">IF(U25=0,0,IF(S25=0,1,U25/S25))</f>
        <v>-8.2626100880704559E-2</v>
      </c>
      <c r="W25" s="18">
        <f>SUMIF($C$6:V$6,W$5,$C25:V25)</f>
        <v>18844</v>
      </c>
      <c r="X25" s="18">
        <f ca="1">SUMIF($C$6:W$6,X$5,$C25:W25)</f>
        <v>16272</v>
      </c>
      <c r="Y25" s="18">
        <f ca="1">SUM(X25-W25)</f>
        <v>-2572</v>
      </c>
      <c r="Z25" s="19">
        <f ca="1">IF(Y25=0,0,IF(W25=0,1,Y25/W25))</f>
        <v>-0.13648906813839948</v>
      </c>
      <c r="AA25" s="18">
        <f>+DC25</f>
        <v>6631</v>
      </c>
      <c r="AB25" s="18">
        <f ca="1">OFFSET(DC25,0,14,1,1)</f>
        <v>5546</v>
      </c>
      <c r="AC25" s="18">
        <f ca="1">SUM(AB25-AA25)</f>
        <v>-1085</v>
      </c>
      <c r="AD25" s="19">
        <f ca="1">IF(AC25=0,0,IF(AA25=0,1,AC25/AA25))</f>
        <v>-0.16362539586789324</v>
      </c>
      <c r="AE25" s="18">
        <f>SUMIF($C$6:AD$6,AE$5,$C25:AD25)</f>
        <v>25475</v>
      </c>
      <c r="AF25" s="18">
        <f ca="1">SUMIF($C$6:AE$6,AF$5,$C25:AE25)</f>
        <v>21818</v>
      </c>
      <c r="AG25" s="18">
        <f ca="1">SUM(AF25-AE25)</f>
        <v>-3657</v>
      </c>
      <c r="AH25" s="19">
        <f ca="1">IF(AG25=0,0,IF(AE25=0,1,AG25/AE25))</f>
        <v>-0.14355250245338566</v>
      </c>
      <c r="AI25" s="18">
        <f>+DD25</f>
        <v>6774</v>
      </c>
      <c r="AJ25" s="18">
        <f ca="1">OFFSET(DD25,0,14,1,1)</f>
        <v>5545</v>
      </c>
      <c r="AK25" s="18">
        <f ca="1">SUM(AJ25-AI25)</f>
        <v>-1229</v>
      </c>
      <c r="AL25" s="19">
        <f ca="1">IF(AK25=0,0,IF(AI25=0,1,AK25/AI25))</f>
        <v>-0.18142899320932979</v>
      </c>
      <c r="AM25" s="18">
        <f>SUMIF($C$6:AL$6,AM$5,$C25:AL25)</f>
        <v>32249</v>
      </c>
      <c r="AN25" s="18">
        <f ca="1">SUMIF($C$6:AM$6,AN$5,$C25:AM25)</f>
        <v>27363</v>
      </c>
      <c r="AO25" s="18">
        <f ca="1">SUM(AN25-AM25)</f>
        <v>-4886</v>
      </c>
      <c r="AP25" s="19">
        <f ca="1">IF(AO25=0,0,IF(AM25=0,1,AO25/AM25))</f>
        <v>-0.1515085739092685</v>
      </c>
      <c r="AQ25" s="18">
        <f>+DE25</f>
        <v>6604</v>
      </c>
      <c r="AR25" s="18">
        <f ca="1">OFFSET(DE25,0,14,1,1)</f>
        <v>7819</v>
      </c>
      <c r="AS25" s="18">
        <f ca="1">SUM(AR25-AQ25)</f>
        <v>1215</v>
      </c>
      <c r="AT25" s="19">
        <f ca="1">IF(AS25=0,0,IF(AQ25=0,1,AS25/AQ25))</f>
        <v>0.18397940642035129</v>
      </c>
      <c r="AU25" s="18">
        <f>SUMIF($C$6:AT$6,AU$5,$C25:AT25)</f>
        <v>38853</v>
      </c>
      <c r="AV25" s="18">
        <f ca="1">SUMIF($C$6:AU$6,AV$5,$C25:AU25)</f>
        <v>35182</v>
      </c>
      <c r="AW25" s="18">
        <f ca="1">SUM(AV25-AU25)</f>
        <v>-3671</v>
      </c>
      <c r="AX25" s="19">
        <f ca="1">IF(AW25=0,0,IF(AU25=0,1,AW25/AU25))</f>
        <v>-9.4484338403726872E-2</v>
      </c>
      <c r="AY25" s="18">
        <f>+DF25</f>
        <v>6997</v>
      </c>
      <c r="AZ25" s="18">
        <f ca="1">OFFSET(DF25,0,14,1,1)</f>
        <v>7314</v>
      </c>
      <c r="BA25" s="18">
        <f ca="1">SUM(AZ25-AY25)</f>
        <v>317</v>
      </c>
      <c r="BB25" s="19">
        <f ca="1">IF(BA25=0,0,IF(AY25=0,1,BA25/AY25))</f>
        <v>4.5305130770330139E-2</v>
      </c>
      <c r="BC25" s="18">
        <f>SUMIF($C$6:BB$6,BC$5,$C25:BB25)</f>
        <v>45850</v>
      </c>
      <c r="BD25" s="18">
        <f ca="1">SUMIF($C$6:BC$6,BD$5,$C25:BC25)</f>
        <v>42496</v>
      </c>
      <c r="BE25" s="18">
        <f ca="1">SUM(BD25-BC25)</f>
        <v>-3354</v>
      </c>
      <c r="BF25" s="19">
        <f ca="1">IF(BE25=0,0,IF(BC25=0,1,BE25/BC25))</f>
        <v>-7.3151581243184299E-2</v>
      </c>
      <c r="BG25" s="18">
        <f>+DG25</f>
        <v>6441</v>
      </c>
      <c r="BH25" s="18">
        <f ca="1">OFFSET(DG25,0,14,1,1)</f>
        <v>6025</v>
      </c>
      <c r="BI25" s="18">
        <f ca="1">SUM(BH25-BG25)</f>
        <v>-416</v>
      </c>
      <c r="BJ25" s="19">
        <f ca="1">IF(BI25=0,0,IF(BG25=0,1,BI25/BG25))</f>
        <v>-6.4586244371991924E-2</v>
      </c>
      <c r="BK25" s="18">
        <f>SUMIF($C$6:BJ$6,BK$5,$C25:BJ25)</f>
        <v>52291</v>
      </c>
      <c r="BL25" s="18">
        <f ca="1">SUMIF($C$6:BK$6,BL$5,$C25:BK25)</f>
        <v>48521</v>
      </c>
      <c r="BM25" s="18">
        <f ca="1">SUM(BL25-BK25)</f>
        <v>-3770</v>
      </c>
      <c r="BN25" s="19">
        <f ca="1">IF(BM25=0,0,IF(BK25=0,1,BM25/BK25))</f>
        <v>-7.2096536688913956E-2</v>
      </c>
      <c r="BO25" s="18">
        <f>+DH25</f>
        <v>6782</v>
      </c>
      <c r="BP25" s="18">
        <f ca="1">OFFSET(DH25,0,14,1,1)</f>
        <v>5902</v>
      </c>
      <c r="BQ25" s="18">
        <f ca="1">SUM(BP25-BO25)</f>
        <v>-880</v>
      </c>
      <c r="BR25" s="19">
        <f ca="1">IF(BQ25=0,0,IF(BO25=0,1,BQ25/BO25))</f>
        <v>-0.12975523444411677</v>
      </c>
      <c r="BS25" s="18">
        <f>SUMIF($C$6:BR$6,BS$5,$C25:BR25)</f>
        <v>59073</v>
      </c>
      <c r="BT25" s="18">
        <f ca="1">SUMIF($C$6:BS$6,BT$5,$C25:BS25)</f>
        <v>54423</v>
      </c>
      <c r="BU25" s="18">
        <f ca="1">SUM(BT25-BS25)</f>
        <v>-4650</v>
      </c>
      <c r="BV25" s="19">
        <f ca="1">IF(BU25=0,0,IF(BS25=0,1,BU25/BS25))</f>
        <v>-7.871616474531512E-2</v>
      </c>
      <c r="BW25" s="18">
        <f>+DI25</f>
        <v>6625</v>
      </c>
      <c r="BX25" s="18">
        <f ca="1">OFFSET(DI25,0,14,1,1)</f>
        <v>6066</v>
      </c>
      <c r="BY25" s="18">
        <f ca="1">SUM(BX25-BW25)</f>
        <v>-559</v>
      </c>
      <c r="BZ25" s="19">
        <f ca="1">IF(BY25=0,0,IF(BW25=0,1,BY25/BW25))</f>
        <v>-8.4377358490566032E-2</v>
      </c>
      <c r="CA25" s="18">
        <f>SUMIF($C$6:BZ$6,CA$5,$C25:BZ25)</f>
        <v>65698</v>
      </c>
      <c r="CB25" s="18">
        <f ca="1">SUMIF($C$6:CA$6,CB$5,$C25:CA25)</f>
        <v>60489</v>
      </c>
      <c r="CC25" s="18">
        <f ca="1">SUM(CB25-CA25)</f>
        <v>-5209</v>
      </c>
      <c r="CD25" s="19">
        <f ca="1">IF(CC25=0,0,IF(CA25=0,1,CC25/CA25))</f>
        <v>-7.9287040701391212E-2</v>
      </c>
      <c r="CE25" s="18">
        <f>+DJ25</f>
        <v>4897</v>
      </c>
      <c r="CF25" s="18">
        <f ca="1">OFFSET(DJ25,0,14,1,1)</f>
        <v>5666</v>
      </c>
      <c r="CG25" s="18">
        <f ca="1">SUM(CF25-CE25)</f>
        <v>769</v>
      </c>
      <c r="CH25" s="19">
        <f ca="1">IF(CG25=0,0,IF(CE25=0,1,CG25/CE25))</f>
        <v>0.15703491933837044</v>
      </c>
      <c r="CI25" s="18">
        <f>SUMIF($C$6:CH$6,CI$5,$C25:CH25)</f>
        <v>70595</v>
      </c>
      <c r="CJ25" s="18">
        <f ca="1">SUMIF($C$6:CI$6,CJ$5,$C25:CI25)</f>
        <v>66155</v>
      </c>
      <c r="CK25" s="18">
        <f ca="1">SUM(CJ25-CI25)</f>
        <v>-4440</v>
      </c>
      <c r="CL25" s="19">
        <f ca="1">IF(CK25=0,0,IF(CI25=0,1,CK25/CI25))</f>
        <v>-6.2893972660953326E-2</v>
      </c>
      <c r="CM25" s="18">
        <f>+DK25</f>
        <v>5583</v>
      </c>
      <c r="CN25" s="18">
        <f ca="1">OFFSET(DK25,0,14,1,1)</f>
        <v>5349</v>
      </c>
      <c r="CO25" s="18">
        <f ca="1">SUM(CN25-CM25)</f>
        <v>-234</v>
      </c>
      <c r="CP25" s="19">
        <f ca="1">IF(CO25=0,0,IF(CM25=0,1,CO25/CM25))</f>
        <v>-4.1912950026867277E-2</v>
      </c>
      <c r="CQ25" s="18">
        <f>SUMIF($C$6:CP$6,CQ$5,$C25:CP25)</f>
        <v>76178</v>
      </c>
      <c r="CR25" s="18">
        <f ca="1">SUMIF($C$6:CQ$6,CR$5,$C25:CQ25)</f>
        <v>71504</v>
      </c>
      <c r="CS25" s="18">
        <f ca="1">SUM(CR25-CQ25)</f>
        <v>-4674</v>
      </c>
      <c r="CT25" s="19">
        <f ca="1">IF(CS25=0,0,IF(CQ25=0,1,CS25/CQ25))</f>
        <v>-6.1356297093649086E-2</v>
      </c>
      <c r="CW25" t="s">
        <v>13</v>
      </c>
      <c r="CX25" t="s">
        <v>7</v>
      </c>
      <c r="CY25" s="7"/>
      <c r="CZ25" s="74">
        <f>SUMIF(OGB!$A$111:$A$116,'2008-2009'!CZ$7,OGB!D$111:D$116)</f>
        <v>6474</v>
      </c>
      <c r="DA25" s="74">
        <f>SUMIF(OGB!$A$111:$A$116,'2008-2009'!DA$7,OGB!E$111:E$116)</f>
        <v>6125</v>
      </c>
      <c r="DB25" s="74">
        <f>SUMIF(OGB!$A$111:$A$116,'2008-2009'!DB$7,OGB!F$111:F$116)</f>
        <v>6245</v>
      </c>
      <c r="DC25" s="74">
        <f>SUMIF(OGB!$A$111:$A$116,'2008-2009'!DC$7,OGB!G$111:G$116)</f>
        <v>6631</v>
      </c>
      <c r="DD25" s="74">
        <f>SUMIF(OGB!$A$111:$A$116,'2008-2009'!DD$7,OGB!H$111:H$116)</f>
        <v>6774</v>
      </c>
      <c r="DE25" s="74">
        <f>SUMIF(OGB!$A$111:$A$116,'2008-2009'!DE$7,OGB!I$111:I$116)</f>
        <v>6604</v>
      </c>
      <c r="DF25" s="74">
        <f>SUMIF(OGB!$A$111:$A$116,'2008-2009'!DF$7,OGB!J$111:J$116)</f>
        <v>6997</v>
      </c>
      <c r="DG25" s="74">
        <f>SUMIF(OGB!$A$111:$A$116,'2008-2009'!DG$7,OGB!K$111:K$116)</f>
        <v>6441</v>
      </c>
      <c r="DH25" s="74">
        <f>SUMIF(OGB!$A$111:$A$116,'2008-2009'!DH$7,OGB!L$111:L$116)</f>
        <v>6782</v>
      </c>
      <c r="DI25" s="74">
        <f>SUMIF(OGB!$A$111:$A$116,'2008-2009'!DI$7,OGB!M$111:M$116)</f>
        <v>6625</v>
      </c>
      <c r="DJ25" s="74">
        <f>SUMIF(OGB!$A$111:$A$116,'2008-2009'!DJ$7,OGB!N$111:N$116)</f>
        <v>4897</v>
      </c>
      <c r="DK25" s="74">
        <f>SUMIF(OGB!$A$111:$A$116,'2008-2009'!DK$7,OGB!O$111:O$116)</f>
        <v>5583</v>
      </c>
      <c r="DN25" s="74">
        <f>SUMIF(OGB!$A$111:$A$116,'2008-2009'!DN$7,OGB!D$111:D$116)</f>
        <v>5556</v>
      </c>
      <c r="DO25" s="74">
        <f>SUMIF(OGB!$A$111:$A$116,'2008-2009'!DO$7,OGB!E$111:E$116)</f>
        <v>4987</v>
      </c>
      <c r="DP25" s="74">
        <f>SUMIF(OGB!$A$111:$A$116,'2008-2009'!DP$7,OGB!F$111:F$116)</f>
        <v>5729</v>
      </c>
      <c r="DQ25" s="74">
        <f>SUMIF(OGB!$A$111:$A$116,'2008-2009'!DQ$7,OGB!G$111:G$116)</f>
        <v>5546</v>
      </c>
      <c r="DR25" s="74">
        <f>SUMIF(OGB!$A$111:$A$116,'2008-2009'!DR$7,OGB!H$111:H$116)</f>
        <v>5545</v>
      </c>
      <c r="DS25" s="74">
        <f>SUMIF(OGB!$A$111:$A$116,'2008-2009'!DS$7,OGB!I$111:I$116)</f>
        <v>7819</v>
      </c>
      <c r="DT25" s="74">
        <f>SUMIF(OGB!$A$111:$A$116,'2008-2009'!DT$7,OGB!J$111:J$116)</f>
        <v>7314</v>
      </c>
      <c r="DU25" s="74">
        <f>SUMIF(OGB!$A$111:$A$116,'2008-2009'!DU$7,OGB!K$111:K$116)</f>
        <v>6025</v>
      </c>
      <c r="DV25" s="74">
        <f>SUMIF(OGB!$A$111:$A$116,'2008-2009'!DV$7,OGB!L$111:L$116)</f>
        <v>5902</v>
      </c>
      <c r="DW25" s="74">
        <f>SUMIF(OGB!$A$111:$A$116,'2008-2009'!DW$7,OGB!M$111:M$116)</f>
        <v>6066</v>
      </c>
      <c r="DX25" s="74">
        <f>SUMIF(OGB!$A$111:$A$116,'2008-2009'!DX$7,OGB!N$111:N$116)</f>
        <v>5666</v>
      </c>
      <c r="DY25" s="74">
        <f>SUMIF(OGB!$A$111:$A$116,'2008-2009'!DY$7,OGB!O$111:O$116)</f>
        <v>5349</v>
      </c>
    </row>
    <row r="26" spans="1:130">
      <c r="A26" s="83"/>
      <c r="B26" s="26" t="s">
        <v>8</v>
      </c>
      <c r="C26" s="73">
        <f>+CZ26</f>
        <v>18</v>
      </c>
      <c r="D26" s="73">
        <f ca="1">OFFSET(CZ26,0,14,1,1)</f>
        <v>19</v>
      </c>
      <c r="E26" s="73">
        <f ca="1">SUM(D26-C26)</f>
        <v>1</v>
      </c>
      <c r="F26" s="19">
        <f ca="1">IF(E26=0,0,IF(C26=0,1,E26/C26))</f>
        <v>5.5555555555555552E-2</v>
      </c>
      <c r="G26" s="73">
        <f>SUMIF($C$6:F$6,G$5,$C26:F26)</f>
        <v>18</v>
      </c>
      <c r="H26" s="73">
        <f ca="1">SUMIF($C$6:G$6,H$5,$C26:G26)</f>
        <v>19</v>
      </c>
      <c r="I26" s="73">
        <f ca="1">SUM(H26-G26)</f>
        <v>1</v>
      </c>
      <c r="J26" s="19">
        <f ca="1">IF(I26=0,0,IF(G26=0,1,I26/G26))</f>
        <v>5.5555555555555552E-2</v>
      </c>
      <c r="K26" s="73">
        <f>+DA26</f>
        <v>31</v>
      </c>
      <c r="L26" s="73">
        <f ca="1">OFFSET(DA26,0,14,1,1)</f>
        <v>13</v>
      </c>
      <c r="M26" s="73">
        <f ca="1">SUM(L26-K26)</f>
        <v>-18</v>
      </c>
      <c r="N26" s="19">
        <f ca="1">IF(M26=0,0,IF(K26=0,1,M26/K26))</f>
        <v>-0.58064516129032262</v>
      </c>
      <c r="O26" s="73">
        <f>SUMIF($C$6:N$6,O$5,$C26:N26)</f>
        <v>49</v>
      </c>
      <c r="P26" s="73">
        <f ca="1">SUMIF($C$6:O$6,P$5,$C26:O26)</f>
        <v>32</v>
      </c>
      <c r="Q26" s="73">
        <f ca="1">SUM(P26-O26)</f>
        <v>-17</v>
      </c>
      <c r="R26" s="19">
        <f ca="1">IF(Q26=0,0,IF(O26=0,1,Q26/O26))</f>
        <v>-0.34693877551020408</v>
      </c>
      <c r="S26" s="73">
        <f>+DB26</f>
        <v>14</v>
      </c>
      <c r="T26" s="73">
        <f ca="1">OFFSET(DB26,0,14,1,1)</f>
        <v>19</v>
      </c>
      <c r="U26" s="73">
        <f ca="1">SUM(T26-S26)</f>
        <v>5</v>
      </c>
      <c r="V26" s="19">
        <f ca="1">IF(U26=0,0,IF(S26=0,1,U26/S26))</f>
        <v>0.35714285714285715</v>
      </c>
      <c r="W26" s="73">
        <f>SUMIF($C$6:V$6,W$5,$C26:V26)</f>
        <v>63</v>
      </c>
      <c r="X26" s="73">
        <f ca="1">SUMIF($C$6:W$6,X$5,$C26:W26)</f>
        <v>51</v>
      </c>
      <c r="Y26" s="73">
        <f ca="1">SUM(X26-W26)</f>
        <v>-12</v>
      </c>
      <c r="Z26" s="19">
        <f ca="1">IF(Y26=0,0,IF(W26=0,1,Y26/W26))</f>
        <v>-0.19047619047619047</v>
      </c>
      <c r="AA26" s="73">
        <f>+DC26</f>
        <v>43</v>
      </c>
      <c r="AB26" s="73">
        <f ca="1">OFFSET(DC26,0,14,1,1)</f>
        <v>30</v>
      </c>
      <c r="AC26" s="73">
        <f ca="1">SUM(AB26-AA26)</f>
        <v>-13</v>
      </c>
      <c r="AD26" s="19">
        <f ca="1">IF(AC26=0,0,IF(AA26=0,1,AC26/AA26))</f>
        <v>-0.30232558139534882</v>
      </c>
      <c r="AE26" s="73">
        <f>SUMIF($C$6:AD$6,AE$5,$C26:AD26)</f>
        <v>106</v>
      </c>
      <c r="AF26" s="73">
        <f ca="1">SUMIF($C$6:AE$6,AF$5,$C26:AE26)</f>
        <v>81</v>
      </c>
      <c r="AG26" s="73">
        <f ca="1">SUM(AF26-AE26)</f>
        <v>-25</v>
      </c>
      <c r="AH26" s="19">
        <f ca="1">IF(AG26=0,0,IF(AE26=0,1,AG26/AE26))</f>
        <v>-0.23584905660377359</v>
      </c>
      <c r="AI26" s="73">
        <f>+DD26</f>
        <v>78</v>
      </c>
      <c r="AJ26" s="73">
        <f ca="1">OFFSET(DD26,0,14,1,1)</f>
        <v>80</v>
      </c>
      <c r="AK26" s="73">
        <f ca="1">SUM(AJ26-AI26)</f>
        <v>2</v>
      </c>
      <c r="AL26" s="19">
        <f ca="1">IF(AK26=0,0,IF(AI26=0,1,AK26/AI26))</f>
        <v>2.564102564102564E-2</v>
      </c>
      <c r="AM26" s="73">
        <f>SUMIF($C$6:AL$6,AM$5,$C26:AL26)</f>
        <v>184</v>
      </c>
      <c r="AN26" s="73">
        <f ca="1">SUMIF($C$6:AM$6,AN$5,$C26:AM26)</f>
        <v>161</v>
      </c>
      <c r="AO26" s="73">
        <f ca="1">SUM(AN26-AM26)</f>
        <v>-23</v>
      </c>
      <c r="AP26" s="19">
        <f ca="1">IF(AO26=0,0,IF(AM26=0,1,AO26/AM26))</f>
        <v>-0.125</v>
      </c>
      <c r="AQ26" s="73">
        <f>+DE26</f>
        <v>85</v>
      </c>
      <c r="AR26" s="73">
        <f ca="1">OFFSET(DE26,0,14,1,1)</f>
        <v>89</v>
      </c>
      <c r="AS26" s="73">
        <f ca="1">SUM(AR26-AQ26)</f>
        <v>4</v>
      </c>
      <c r="AT26" s="19">
        <f ca="1">IF(AS26=0,0,IF(AQ26=0,1,AS26/AQ26))</f>
        <v>4.7058823529411764E-2</v>
      </c>
      <c r="AU26" s="73">
        <f>SUMIF($C$6:AT$6,AU$5,$C26:AT26)</f>
        <v>269</v>
      </c>
      <c r="AV26" s="73">
        <f ca="1">SUMIF($C$6:AU$6,AV$5,$C26:AU26)</f>
        <v>250</v>
      </c>
      <c r="AW26" s="73">
        <f ca="1">SUM(AV26-AU26)</f>
        <v>-19</v>
      </c>
      <c r="AX26" s="19">
        <f ca="1">IF(AW26=0,0,IF(AU26=0,1,AW26/AU26))</f>
        <v>-7.0631970260223054E-2</v>
      </c>
      <c r="AY26" s="73">
        <f>+DF26</f>
        <v>35</v>
      </c>
      <c r="AZ26" s="73">
        <f ca="1">OFFSET(DF26,0,14,1,1)</f>
        <v>38</v>
      </c>
      <c r="BA26" s="73">
        <f ca="1">SUM(AZ26-AY26)</f>
        <v>3</v>
      </c>
      <c r="BB26" s="19">
        <f ca="1">IF(BA26=0,0,IF(AY26=0,1,BA26/AY26))</f>
        <v>8.5714285714285715E-2</v>
      </c>
      <c r="BC26" s="73">
        <f>SUMIF($C$6:BB$6,BC$5,$C26:BB26)</f>
        <v>304</v>
      </c>
      <c r="BD26" s="73">
        <f ca="1">SUMIF($C$6:BC$6,BD$5,$C26:BC26)</f>
        <v>288</v>
      </c>
      <c r="BE26" s="73">
        <f ca="1">SUM(BD26-BC26)</f>
        <v>-16</v>
      </c>
      <c r="BF26" s="19">
        <f ca="1">IF(BE26=0,0,IF(BC26=0,1,BE26/BC26))</f>
        <v>-5.2631578947368418E-2</v>
      </c>
      <c r="BG26" s="73">
        <f>+DG26</f>
        <v>51</v>
      </c>
      <c r="BH26" s="73">
        <f ca="1">OFFSET(DG26,0,14,1,1)</f>
        <v>22</v>
      </c>
      <c r="BI26" s="73">
        <f ca="1">SUM(BH26-BG26)</f>
        <v>-29</v>
      </c>
      <c r="BJ26" s="19">
        <f ca="1">IF(BI26=0,0,IF(BG26=0,1,BI26/BG26))</f>
        <v>-0.56862745098039214</v>
      </c>
      <c r="BK26" s="73">
        <f>SUMIF($C$6:BJ$6,BK$5,$C26:BJ26)</f>
        <v>355</v>
      </c>
      <c r="BL26" s="73">
        <f ca="1">SUMIF($C$6:BK$6,BL$5,$C26:BK26)</f>
        <v>310</v>
      </c>
      <c r="BM26" s="73">
        <f ca="1">SUM(BL26-BK26)</f>
        <v>-45</v>
      </c>
      <c r="BN26" s="19">
        <f ca="1">IF(BM26=0,0,IF(BK26=0,1,BM26/BK26))</f>
        <v>-0.12676056338028169</v>
      </c>
      <c r="BO26" s="73">
        <f>+DH26</f>
        <v>34</v>
      </c>
      <c r="BP26" s="73">
        <f ca="1">OFFSET(DH26,0,14,1,1)</f>
        <v>26</v>
      </c>
      <c r="BQ26" s="73">
        <f ca="1">SUM(BP26-BO26)</f>
        <v>-8</v>
      </c>
      <c r="BR26" s="19">
        <f ca="1">IF(BQ26=0,0,IF(BO26=0,1,BQ26/BO26))</f>
        <v>-0.23529411764705882</v>
      </c>
      <c r="BS26" s="73">
        <f>SUMIF($C$6:BR$6,BS$5,$C26:BR26)</f>
        <v>389</v>
      </c>
      <c r="BT26" s="73">
        <f ca="1">SUMIF($C$6:BS$6,BT$5,$C26:BS26)</f>
        <v>336</v>
      </c>
      <c r="BU26" s="73">
        <f ca="1">SUM(BT26-BS26)</f>
        <v>-53</v>
      </c>
      <c r="BV26" s="19">
        <f ca="1">IF(BU26=0,0,IF(BS26=0,1,BU26/BS26))</f>
        <v>-0.13624678663239073</v>
      </c>
      <c r="BW26" s="73">
        <f>+DI26</f>
        <v>38</v>
      </c>
      <c r="BX26" s="73">
        <f ca="1">OFFSET(DI26,0,14,1,1)</f>
        <v>20</v>
      </c>
      <c r="BY26" s="73">
        <f ca="1">SUM(BX26-BW26)</f>
        <v>-18</v>
      </c>
      <c r="BZ26" s="19">
        <f ca="1">IF(BY26=0,0,IF(BW26=0,1,BY26/BW26))</f>
        <v>-0.47368421052631576</v>
      </c>
      <c r="CA26" s="73">
        <f>SUMIF($C$6:BZ$6,CA$5,$C26:BZ26)</f>
        <v>427</v>
      </c>
      <c r="CB26" s="73">
        <f ca="1">SUMIF($C$6:CA$6,CB$5,$C26:CA26)</f>
        <v>356</v>
      </c>
      <c r="CC26" s="73">
        <f ca="1">SUM(CB26-CA26)</f>
        <v>-71</v>
      </c>
      <c r="CD26" s="19">
        <f ca="1">IF(CC26=0,0,IF(CA26=0,1,CC26/CA26))</f>
        <v>-0.16627634660421545</v>
      </c>
      <c r="CE26" s="73">
        <f>+DJ26</f>
        <v>32</v>
      </c>
      <c r="CF26" s="73">
        <f ca="1">OFFSET(DJ26,0,14,1,1)</f>
        <v>36</v>
      </c>
      <c r="CG26" s="73">
        <f ca="1">SUM(CF26-CE26)</f>
        <v>4</v>
      </c>
      <c r="CH26" s="19">
        <f ca="1">IF(CG26=0,0,IF(CE26=0,1,CG26/CE26))</f>
        <v>0.125</v>
      </c>
      <c r="CI26" s="73">
        <f>SUMIF($C$6:CH$6,CI$5,$C26:CH26)</f>
        <v>459</v>
      </c>
      <c r="CJ26" s="73">
        <f ca="1">SUMIF($C$6:CI$6,CJ$5,$C26:CI26)</f>
        <v>392</v>
      </c>
      <c r="CK26" s="73">
        <f ca="1">SUM(CJ26-CI26)</f>
        <v>-67</v>
      </c>
      <c r="CL26" s="19">
        <f ca="1">IF(CK26=0,0,IF(CI26=0,1,CK26/CI26))</f>
        <v>-0.14596949891067537</v>
      </c>
      <c r="CM26" s="73">
        <f>+DK26</f>
        <v>25</v>
      </c>
      <c r="CN26" s="73">
        <f ca="1">OFFSET(DK26,0,14,1,1)</f>
        <v>16</v>
      </c>
      <c r="CO26" s="73">
        <f ca="1">SUM(CN26-CM26)</f>
        <v>-9</v>
      </c>
      <c r="CP26" s="19">
        <f ca="1">IF(CO26=0,0,IF(CM26=0,1,CO26/CM26))</f>
        <v>-0.36</v>
      </c>
      <c r="CQ26" s="73">
        <f>SUMIF($C$6:CP$6,CQ$5,$C26:CP26)</f>
        <v>484</v>
      </c>
      <c r="CR26" s="73">
        <f ca="1">SUMIF($C$6:CQ$6,CR$5,$C26:CQ26)</f>
        <v>408</v>
      </c>
      <c r="CS26" s="73">
        <f ca="1">SUM(CR26-CQ26)</f>
        <v>-76</v>
      </c>
      <c r="CT26" s="19">
        <f ca="1">IF(CS26=0,0,IF(CQ26=0,1,CS26/CQ26))</f>
        <v>-0.15702479338842976</v>
      </c>
      <c r="CW26" t="s">
        <v>13</v>
      </c>
      <c r="CX26" t="s">
        <v>8</v>
      </c>
      <c r="CY26" s="7"/>
      <c r="CZ26" s="74">
        <f>SUMIF(OGB!$A$129:$A$139,'2008-2009'!CZ$7,OGB!D$129:D$139)</f>
        <v>18</v>
      </c>
      <c r="DA26" s="74">
        <f>SUMIF(OGB!$A$129:$A$139,'2008-2009'!DA$7,OGB!E$129:E$139)</f>
        <v>31</v>
      </c>
      <c r="DB26" s="74">
        <f>SUMIF(OGB!$A$129:$A$139,'2008-2009'!DB$7,OGB!F$129:F$139)</f>
        <v>14</v>
      </c>
      <c r="DC26" s="74">
        <f>SUMIF(OGB!$A$129:$A$139,'2008-2009'!DC$7,OGB!G$129:G$139)</f>
        <v>43</v>
      </c>
      <c r="DD26" s="74">
        <f>SUMIF(OGB!$A$129:$A$139,'2008-2009'!DD$7,OGB!H$129:H$139)</f>
        <v>78</v>
      </c>
      <c r="DE26" s="74">
        <f>SUMIF(OGB!$A$129:$A$139,'2008-2009'!DE$7,OGB!I$129:I$139)</f>
        <v>85</v>
      </c>
      <c r="DF26" s="74">
        <f>SUMIF(OGB!$A$129:$A$139,'2008-2009'!DF$7,OGB!J$129:J$139)</f>
        <v>35</v>
      </c>
      <c r="DG26" s="74">
        <f>SUMIF(OGB!$A$129:$A$139,'2008-2009'!DG$7,OGB!K$129:K$139)</f>
        <v>51</v>
      </c>
      <c r="DH26" s="74">
        <f>SUMIF(OGB!$A$129:$A$139,'2008-2009'!DH$7,OGB!L$129:L$139)</f>
        <v>34</v>
      </c>
      <c r="DI26" s="74">
        <f>SUMIF(OGB!$A$129:$A$139,'2008-2009'!DI$7,OGB!M$129:M$139)</f>
        <v>38</v>
      </c>
      <c r="DJ26" s="74">
        <f>SUMIF(OGB!$A$129:$A$139,'2008-2009'!DJ$7,OGB!N$129:N$139)</f>
        <v>32</v>
      </c>
      <c r="DK26" s="74">
        <f>SUMIF(OGB!$A$129:$A$139,'2008-2009'!DK$7,OGB!O$129:O$139)</f>
        <v>25</v>
      </c>
      <c r="DN26" s="74">
        <f>SUMIF(OGB!$A$129:$A$139,'2008-2009'!DN$7,OGB!D$129:D$139)</f>
        <v>19</v>
      </c>
      <c r="DO26" s="74">
        <f>SUMIF(OGB!$A$129:$A$139,'2008-2009'!DO$7,OGB!E$129:E$139)</f>
        <v>13</v>
      </c>
      <c r="DP26" s="74">
        <f>SUMIF(OGB!$A$129:$A$139,'2008-2009'!DP$7,OGB!F$129:F$139)</f>
        <v>19</v>
      </c>
      <c r="DQ26" s="74">
        <f>SUMIF(OGB!$A$129:$A$139,'2008-2009'!DQ$7,OGB!G$129:G$139)</f>
        <v>30</v>
      </c>
      <c r="DR26" s="74">
        <f>SUMIF(OGB!$A$129:$A$139,'2008-2009'!DR$7,OGB!H$129:H$139)</f>
        <v>80</v>
      </c>
      <c r="DS26" s="74">
        <f>SUMIF(OGB!$A$129:$A$139,'2008-2009'!DS$7,OGB!I$129:I$139)</f>
        <v>89</v>
      </c>
      <c r="DT26" s="74">
        <f>SUMIF(OGB!$A$129:$A$139,'2008-2009'!DT$7,OGB!J$129:J$139)</f>
        <v>38</v>
      </c>
      <c r="DU26" s="74">
        <f>SUMIF(OGB!$A$129:$A$139,'2008-2009'!DU$7,OGB!K$129:K$139)</f>
        <v>22</v>
      </c>
      <c r="DV26" s="74">
        <f>SUMIF(OGB!$A$129:$A$139,'2008-2009'!DV$7,OGB!L$129:L$139)</f>
        <v>26</v>
      </c>
      <c r="DW26" s="74">
        <f>SUMIF(OGB!$A$129:$A$139,'2008-2009'!DW$7,OGB!M$129:M$139)</f>
        <v>20</v>
      </c>
      <c r="DX26" s="74">
        <f>SUMIF(OGB!$A$129:$A$139,'2008-2009'!DX$7,OGB!N$129:N$139)</f>
        <v>36</v>
      </c>
      <c r="DY26" s="74">
        <f>SUMIF(OGB!$A$129:$A$139,'2008-2009'!DY$7,OGB!O$129:O$139)</f>
        <v>16</v>
      </c>
    </row>
    <row r="27" spans="1:130" s="7" customFormat="1">
      <c r="A27" s="75"/>
      <c r="B27" s="24" t="s">
        <v>9</v>
      </c>
      <c r="C27" s="12">
        <f>+SUM(C24:C26)</f>
        <v>36584</v>
      </c>
      <c r="D27" s="12">
        <f ca="1">+SUM(D24:D26)</f>
        <v>30737</v>
      </c>
      <c r="E27" s="12">
        <f ca="1">SUM(E24:E26)</f>
        <v>-5847</v>
      </c>
      <c r="F27" s="13">
        <f ca="1">IF(E27=0,0,IF(C27=0,1,E27/C27))</f>
        <v>-0.15982396676142577</v>
      </c>
      <c r="G27" s="12">
        <f>SUM(G24:G26)</f>
        <v>36584</v>
      </c>
      <c r="H27" s="12">
        <f ca="1">SUM(H24:H26)</f>
        <v>30737</v>
      </c>
      <c r="I27" s="12">
        <f ca="1">SUM(I24:I26)</f>
        <v>-5847</v>
      </c>
      <c r="J27" s="13">
        <f ca="1">IF(I27=0,0,IF(G27=0,1,I27/G27))</f>
        <v>-0.15982396676142577</v>
      </c>
      <c r="K27" s="12">
        <f>+SUM(K24:K26)</f>
        <v>35997</v>
      </c>
      <c r="L27" s="12">
        <f ca="1">+SUM(L24:L26)</f>
        <v>31312</v>
      </c>
      <c r="M27" s="12">
        <f ca="1">SUM(M24:M26)</f>
        <v>-4685</v>
      </c>
      <c r="N27" s="13">
        <f ca="1">IF(M27=0,0,IF(K27=0,1,M27/K27))</f>
        <v>-0.1301497347001139</v>
      </c>
      <c r="O27" s="12">
        <f>SUM(O24:O26)</f>
        <v>72581</v>
      </c>
      <c r="P27" s="12">
        <f ca="1">SUM(P24:P26)</f>
        <v>62049</v>
      </c>
      <c r="Q27" s="12">
        <f ca="1">SUM(Q24:Q26)</f>
        <v>-10532</v>
      </c>
      <c r="R27" s="13">
        <f ca="1">IF(Q27=0,0,IF(O27=0,1,Q27/O27))</f>
        <v>-0.14510684614430774</v>
      </c>
      <c r="S27" s="12">
        <f>+SUM(S24:S26)</f>
        <v>40425</v>
      </c>
      <c r="T27" s="12">
        <f ca="1">+SUM(T24:T26)</f>
        <v>35479</v>
      </c>
      <c r="U27" s="12">
        <f ca="1">SUM(U24:U26)</f>
        <v>-4946</v>
      </c>
      <c r="V27" s="13">
        <f ca="1">IF(U27=0,0,IF(S27=0,1,U27/S27))</f>
        <v>-0.12235003092145949</v>
      </c>
      <c r="W27" s="12">
        <f>SUM(W24:W26)</f>
        <v>113006</v>
      </c>
      <c r="X27" s="12">
        <f ca="1">SUM(X24:X26)</f>
        <v>97528</v>
      </c>
      <c r="Y27" s="12">
        <f ca="1">SUM(Y24:Y26)</f>
        <v>-15478</v>
      </c>
      <c r="Z27" s="13">
        <f ca="1">IF(Y27=0,0,IF(W27=0,1,Y27/W27))</f>
        <v>-0.13696617878696707</v>
      </c>
      <c r="AA27" s="12">
        <f>+SUM(AA24:AA26)</f>
        <v>44087</v>
      </c>
      <c r="AB27" s="12">
        <f ca="1">+SUM(AB24:AB26)</f>
        <v>38082</v>
      </c>
      <c r="AC27" s="12">
        <f ca="1">SUM(AC24:AC26)</f>
        <v>-6005</v>
      </c>
      <c r="AD27" s="13">
        <f ca="1">IF(AC27=0,0,IF(AA27=0,1,AC27/AA27))</f>
        <v>-0.13620795245764059</v>
      </c>
      <c r="AE27" s="12">
        <f>SUM(AE24:AE26)</f>
        <v>157093</v>
      </c>
      <c r="AF27" s="12">
        <f ca="1">SUM(AF24:AF26)</f>
        <v>135610</v>
      </c>
      <c r="AG27" s="12">
        <f ca="1">SUM(AG24:AG26)</f>
        <v>-21483</v>
      </c>
      <c r="AH27" s="13">
        <f ca="1">IF(AG27=0,0,IF(AE27=0,1,AG27/AE27))</f>
        <v>-0.13675338812041274</v>
      </c>
      <c r="AI27" s="12">
        <f>+SUM(AI24:AI26)</f>
        <v>51871</v>
      </c>
      <c r="AJ27" s="12">
        <f ca="1">+SUM(AJ24:AJ26)</f>
        <v>45527</v>
      </c>
      <c r="AK27" s="12">
        <f ca="1">SUM(AK24:AK26)</f>
        <v>-6344</v>
      </c>
      <c r="AL27" s="13">
        <f ca="1">IF(AK27=0,0,IF(AI27=0,1,AK27/AI27))</f>
        <v>-0.12230340652773226</v>
      </c>
      <c r="AM27" s="12">
        <f>SUM(AM24:AM26)</f>
        <v>208964</v>
      </c>
      <c r="AN27" s="12">
        <f ca="1">SUM(AN24:AN26)</f>
        <v>181137</v>
      </c>
      <c r="AO27" s="12">
        <f ca="1">SUM(AO24:AO26)</f>
        <v>-27827</v>
      </c>
      <c r="AP27" s="13">
        <f ca="1">IF(AO27=0,0,IF(AM27=0,1,AO27/AM27))</f>
        <v>-0.13316647843647711</v>
      </c>
      <c r="AQ27" s="12">
        <f>+SUM(AQ24:AQ26)</f>
        <v>50268</v>
      </c>
      <c r="AR27" s="12">
        <f ca="1">+SUM(AR24:AR26)</f>
        <v>66268</v>
      </c>
      <c r="AS27" s="12">
        <f ca="1">SUM(AS24:AS26)</f>
        <v>16000</v>
      </c>
      <c r="AT27" s="13">
        <f ca="1">IF(AS27=0,0,IF(AQ27=0,1,AS27/AQ27))</f>
        <v>0.3182939444577067</v>
      </c>
      <c r="AU27" s="12">
        <f>SUM(AU24:AU26)</f>
        <v>259232</v>
      </c>
      <c r="AV27" s="12">
        <f ca="1">SUM(AV24:AV26)</f>
        <v>247405</v>
      </c>
      <c r="AW27" s="12">
        <f ca="1">SUM(AW24:AW26)</f>
        <v>-11827</v>
      </c>
      <c r="AX27" s="13">
        <f ca="1">IF(AW27=0,0,IF(AU27=0,1,AW27/AU27))</f>
        <v>-4.5623225527712627E-2</v>
      </c>
      <c r="AY27" s="12">
        <f>+SUM(AY24:AY26)</f>
        <v>59243</v>
      </c>
      <c r="AZ27" s="12">
        <f ca="1">+SUM(AZ24:AZ26)</f>
        <v>67005</v>
      </c>
      <c r="BA27" s="12">
        <f ca="1">SUM(BA24:BA26)</f>
        <v>7762</v>
      </c>
      <c r="BB27" s="13">
        <f ca="1">IF(BA27=0,0,IF(AY27=0,1,BA27/AY27))</f>
        <v>0.13101969852978412</v>
      </c>
      <c r="BC27" s="12">
        <f>SUM(BC24:BC26)</f>
        <v>318475</v>
      </c>
      <c r="BD27" s="12">
        <f ca="1">SUM(BD24:BD26)</f>
        <v>314410</v>
      </c>
      <c r="BE27" s="12">
        <f ca="1">SUM(BE24:BE26)</f>
        <v>-4065</v>
      </c>
      <c r="BF27" s="13">
        <f ca="1">IF(BE27=0,0,IF(BC27=0,1,BE27/BC27))</f>
        <v>-1.2763953214538033E-2</v>
      </c>
      <c r="BG27" s="12">
        <f>+SUM(BG24:BG26)</f>
        <v>62825</v>
      </c>
      <c r="BH27" s="12">
        <f ca="1">+SUM(BH24:BH26)</f>
        <v>57377</v>
      </c>
      <c r="BI27" s="12">
        <f ca="1">SUM(BI24:BI26)</f>
        <v>-5448</v>
      </c>
      <c r="BJ27" s="13">
        <f ca="1">IF(BI27=0,0,IF(BG27=0,1,BI27/BG27))</f>
        <v>-8.6717071229606049E-2</v>
      </c>
      <c r="BK27" s="12">
        <f>SUM(BK24:BK26)</f>
        <v>381300</v>
      </c>
      <c r="BL27" s="12">
        <f ca="1">SUM(BL24:BL26)</f>
        <v>371787</v>
      </c>
      <c r="BM27" s="12">
        <f ca="1">SUM(BM24:BM26)</f>
        <v>-9513</v>
      </c>
      <c r="BN27" s="13">
        <f ca="1">IF(BM27=0,0,IF(BK27=0,1,BM27/BK27))</f>
        <v>-2.4948859166011014E-2</v>
      </c>
      <c r="BO27" s="12">
        <f>+SUM(BO24:BO26)</f>
        <v>49077</v>
      </c>
      <c r="BP27" s="12">
        <f ca="1">+SUM(BP24:BP26)</f>
        <v>48544</v>
      </c>
      <c r="BQ27" s="12">
        <f ca="1">SUM(BQ24:BQ26)</f>
        <v>-533</v>
      </c>
      <c r="BR27" s="13">
        <f ca="1">IF(BQ27=0,0,IF(BO27=0,1,BQ27/BO27))</f>
        <v>-1.086048454469507E-2</v>
      </c>
      <c r="BS27" s="12">
        <f>SUM(BS24:BS26)</f>
        <v>430377</v>
      </c>
      <c r="BT27" s="12">
        <f ca="1">SUM(BT24:BT26)</f>
        <v>420331</v>
      </c>
      <c r="BU27" s="12">
        <f ca="1">SUM(BU24:BU26)</f>
        <v>-10046</v>
      </c>
      <c r="BV27" s="13">
        <f ca="1">IF(BU27=0,0,IF(BS27=0,1,BU27/BS27))</f>
        <v>-2.3342325449547723E-2</v>
      </c>
      <c r="BW27" s="12">
        <f>+SUM(BW24:BW26)</f>
        <v>47243</v>
      </c>
      <c r="BX27" s="12">
        <f ca="1">+SUM(BX24:BX26)</f>
        <v>48189</v>
      </c>
      <c r="BY27" s="12">
        <f ca="1">SUM(BY24:BY26)</f>
        <v>946</v>
      </c>
      <c r="BZ27" s="13">
        <f ca="1">IF(BY27=0,0,IF(BW27=0,1,BY27/BW27))</f>
        <v>2.0024130559024616E-2</v>
      </c>
      <c r="CA27" s="12">
        <f>SUM(CA24:CA26)</f>
        <v>477620</v>
      </c>
      <c r="CB27" s="12">
        <f ca="1">SUM(CB24:CB26)</f>
        <v>468520</v>
      </c>
      <c r="CC27" s="12">
        <f ca="1">SUM(CC24:CC26)</f>
        <v>-9100</v>
      </c>
      <c r="CD27" s="13">
        <f ca="1">IF(CC27=0,0,IF(CA27=0,1,CC27/CA27))</f>
        <v>-1.905280348394121E-2</v>
      </c>
      <c r="CE27" s="12">
        <f>+SUM(CE24:CE26)</f>
        <v>40918</v>
      </c>
      <c r="CF27" s="12">
        <f ca="1">+SUM(CF24:CF26)</f>
        <v>46297</v>
      </c>
      <c r="CG27" s="12">
        <f ca="1">SUM(CG24:CG26)</f>
        <v>5379</v>
      </c>
      <c r="CH27" s="13">
        <f ca="1">IF(CG27=0,0,IF(CE27=0,1,CG27/CE27))</f>
        <v>0.13145803802727407</v>
      </c>
      <c r="CI27" s="12">
        <f>SUM(CI24:CI26)</f>
        <v>518538</v>
      </c>
      <c r="CJ27" s="12">
        <f ca="1">SUM(CJ24:CJ26)</f>
        <v>514817</v>
      </c>
      <c r="CK27" s="12">
        <f ca="1">SUM(CK24:CK26)</f>
        <v>-3721</v>
      </c>
      <c r="CL27" s="13">
        <f ca="1">IF(CK27=0,0,IF(CI27=0,1,CK27/CI27))</f>
        <v>-7.1759446752214882E-3</v>
      </c>
      <c r="CM27" s="12">
        <f>+SUM(CM24:CM26)</f>
        <v>35701</v>
      </c>
      <c r="CN27" s="12">
        <f ca="1">+SUM(CN24:CN26)</f>
        <v>40769</v>
      </c>
      <c r="CO27" s="12">
        <f ca="1">SUM(CO24:CO26)</f>
        <v>5068</v>
      </c>
      <c r="CP27" s="13">
        <f ca="1">IF(CO27=0,0,IF(CM27=0,1,CO27/CM27))</f>
        <v>0.14195680793255092</v>
      </c>
      <c r="CQ27" s="12">
        <f>SUM(CQ24:CQ26)</f>
        <v>554239</v>
      </c>
      <c r="CR27" s="12">
        <f ca="1">SUM(CR24:CR26)</f>
        <v>555586</v>
      </c>
      <c r="CS27" s="12">
        <f ca="1">SUM(CS24:CS26)</f>
        <v>1347</v>
      </c>
      <c r="CT27" s="13">
        <f ca="1">IF(CS27=0,0,IF(CQ27=0,1,CS27/CQ27))</f>
        <v>2.4303594658622004E-3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325280</v>
      </c>
      <c r="D29" s="18">
        <f ca="1">OFFSET(CZ29,0,14,1,1)</f>
        <v>291967</v>
      </c>
      <c r="E29" s="18">
        <f ca="1">SUM(D29-C29)</f>
        <v>-33313</v>
      </c>
      <c r="F29" s="19">
        <f ca="1">IF(E29=0,0,IF(C29=0,1,E29/C29))</f>
        <v>-0.10241330545991147</v>
      </c>
      <c r="G29" s="18">
        <f>SUMIF($C$6:F$6,G$5,$C29:F29)</f>
        <v>325280</v>
      </c>
      <c r="H29" s="18">
        <f ca="1">SUMIF($C$6:G$6,H$5,$C29:G29)</f>
        <v>291967</v>
      </c>
      <c r="I29" s="18">
        <f ca="1">SUM(H29-G29)</f>
        <v>-33313</v>
      </c>
      <c r="J29" s="19">
        <f ca="1">IF(I29=0,0,IF(G29=0,1,I29/G29))</f>
        <v>-0.10241330545991147</v>
      </c>
      <c r="K29" s="18">
        <f>+DA29</f>
        <v>317806</v>
      </c>
      <c r="L29" s="18">
        <f ca="1">OFFSET(DA29,0,14,1,1)</f>
        <v>300735</v>
      </c>
      <c r="M29" s="18">
        <f ca="1">SUM(L29-K29)</f>
        <v>-17071</v>
      </c>
      <c r="N29" s="19">
        <f ca="1">IF(M29=0,0,IF(K29=0,1,M29/K29))</f>
        <v>-5.3715159562752121E-2</v>
      </c>
      <c r="O29" s="18">
        <f>SUMIF($C$6:N$6,O$5,$C29:N29)</f>
        <v>643086</v>
      </c>
      <c r="P29" s="18">
        <f ca="1">SUMIF($C$6:O$6,P$5,$C29:O29)</f>
        <v>592702</v>
      </c>
      <c r="Q29" s="18">
        <f ca="1">SUM(P29-O29)</f>
        <v>-50384</v>
      </c>
      <c r="R29" s="19">
        <f ca="1">IF(Q29=0,0,IF(O29=0,1,Q29/O29))</f>
        <v>-7.8347219500968762E-2</v>
      </c>
      <c r="S29" s="18">
        <f>+DB29</f>
        <v>403307</v>
      </c>
      <c r="T29" s="18">
        <f ca="1">OFFSET(DB29,0,14,1,1)</f>
        <v>374947</v>
      </c>
      <c r="U29" s="18">
        <f ca="1">SUM(T29-S29)</f>
        <v>-28360</v>
      </c>
      <c r="V29" s="19">
        <f ca="1">IF(U29=0,0,IF(S29=0,1,U29/S29))</f>
        <v>-7.0318640638521029E-2</v>
      </c>
      <c r="W29" s="18">
        <f>SUMIF($C$6:V$6,W$5,$C29:V29)</f>
        <v>1046393</v>
      </c>
      <c r="X29" s="18">
        <f ca="1">SUMIF($C$6:W$6,X$5,$C29:W29)</f>
        <v>967649</v>
      </c>
      <c r="Y29" s="18">
        <f ca="1">SUM(X29-W29)</f>
        <v>-78744</v>
      </c>
      <c r="Z29" s="19">
        <f ca="1">IF(Y29=0,0,IF(W29=0,1,Y29/W29))</f>
        <v>-7.5252796989276491E-2</v>
      </c>
      <c r="AA29" s="18">
        <f>+DC29</f>
        <v>362254</v>
      </c>
      <c r="AB29" s="18">
        <f ca="1">OFFSET(DC29,0,14,1,1)</f>
        <v>357849</v>
      </c>
      <c r="AC29" s="18">
        <f ca="1">SUM(AB29-AA29)</f>
        <v>-4405</v>
      </c>
      <c r="AD29" s="19">
        <f ca="1">IF(AC29=0,0,IF(AA29=0,1,AC29/AA29))</f>
        <v>-1.2159976149331684E-2</v>
      </c>
      <c r="AE29" s="18">
        <f>SUMIF($C$6:AD$6,AE$5,$C29:AD29)</f>
        <v>1408647</v>
      </c>
      <c r="AF29" s="18">
        <f ca="1">SUMIF($C$6:AE$6,AF$5,$C29:AE29)</f>
        <v>1325498</v>
      </c>
      <c r="AG29" s="18">
        <f ca="1">SUM(AF29-AE29)</f>
        <v>-83149</v>
      </c>
      <c r="AH29" s="19">
        <f ca="1">IF(AG29=0,0,IF(AE29=0,1,AG29/AE29))</f>
        <v>-5.9027563328498907E-2</v>
      </c>
      <c r="AI29" s="18">
        <f>+DD29</f>
        <v>433605</v>
      </c>
      <c r="AJ29" s="18">
        <f ca="1">OFFSET(DD29,0,14,1,1)</f>
        <v>420370</v>
      </c>
      <c r="AK29" s="18">
        <f ca="1">SUM(AJ29-AI29)</f>
        <v>-13235</v>
      </c>
      <c r="AL29" s="19">
        <f ca="1">IF(AK29=0,0,IF(AI29=0,1,AK29/AI29))</f>
        <v>-3.0523172011392857E-2</v>
      </c>
      <c r="AM29" s="18">
        <f>SUMIF($C$6:AL$6,AM$5,$C29:AL29)</f>
        <v>1842252</v>
      </c>
      <c r="AN29" s="18">
        <f ca="1">SUMIF($C$6:AM$6,AN$5,$C29:AM29)</f>
        <v>1745868</v>
      </c>
      <c r="AO29" s="18">
        <f ca="1">SUM(AN29-AM29)</f>
        <v>-96384</v>
      </c>
      <c r="AP29" s="19">
        <f ca="1">IF(AO29=0,0,IF(AM29=0,1,AO29/AM29))</f>
        <v>-5.2318575308915392E-2</v>
      </c>
      <c r="AQ29" s="18">
        <f>+DE29</f>
        <v>453427</v>
      </c>
      <c r="AR29" s="18">
        <f ca="1">OFFSET(DE29,0,14,1,1)</f>
        <v>396387</v>
      </c>
      <c r="AS29" s="18">
        <f ca="1">SUM(AR29-AQ29)</f>
        <v>-57040</v>
      </c>
      <c r="AT29" s="19">
        <f ca="1">IF(AS29=0,0,IF(AQ29=0,1,AS29/AQ29))</f>
        <v>-0.12579753742057706</v>
      </c>
      <c r="AU29" s="18">
        <f>SUMIF($C$6:AT$6,AU$5,$C29:AT29)</f>
        <v>2295679</v>
      </c>
      <c r="AV29" s="18">
        <f ca="1">SUMIF($C$6:AU$6,AV$5,$C29:AU29)</f>
        <v>2142255</v>
      </c>
      <c r="AW29" s="18">
        <f ca="1">SUM(AV29-AU29)</f>
        <v>-153424</v>
      </c>
      <c r="AX29" s="19">
        <f ca="1">IF(AW29=0,0,IF(AU29=0,1,AW29/AU29))</f>
        <v>-6.6831643274168559E-2</v>
      </c>
      <c r="AY29" s="18">
        <f>+DF29</f>
        <v>578006</v>
      </c>
      <c r="AZ29" s="18">
        <f ca="1">OFFSET(DF29,0,14,1,1)</f>
        <v>525288</v>
      </c>
      <c r="BA29" s="18">
        <f ca="1">SUM(AZ29-AY29)</f>
        <v>-52718</v>
      </c>
      <c r="BB29" s="19">
        <f ca="1">IF(BA29=0,0,IF(AY29=0,1,BA29/AY29))</f>
        <v>-9.1206665674750775E-2</v>
      </c>
      <c r="BC29" s="18">
        <f>SUMIF($C$6:BB$6,BC$5,$C29:BB29)</f>
        <v>2873685</v>
      </c>
      <c r="BD29" s="18">
        <f ca="1">SUMIF($C$6:BC$6,BD$5,$C29:BC29)</f>
        <v>2667543</v>
      </c>
      <c r="BE29" s="18">
        <f ca="1">SUM(BD29-BC29)</f>
        <v>-206142</v>
      </c>
      <c r="BF29" s="19">
        <f ca="1">IF(BE29=0,0,IF(BC29=0,1,BE29/BC29))</f>
        <v>-7.1734375897149483E-2</v>
      </c>
      <c r="BG29" s="18">
        <f>+DG29</f>
        <v>629517</v>
      </c>
      <c r="BH29" s="18">
        <f ca="1">OFFSET(DG29,0,14,1,1)</f>
        <v>569406</v>
      </c>
      <c r="BI29" s="18">
        <f ca="1">SUM(BH29-BG29)</f>
        <v>-60111</v>
      </c>
      <c r="BJ29" s="19">
        <f ca="1">IF(BI29=0,0,IF(BG29=0,1,BI29/BG29))</f>
        <v>-9.5487492792092982E-2</v>
      </c>
      <c r="BK29" s="18">
        <f>SUMIF($C$6:BJ$6,BK$5,$C29:BJ29)</f>
        <v>3503202</v>
      </c>
      <c r="BL29" s="18">
        <f ca="1">SUMIF($C$6:BK$6,BL$5,$C29:BK29)</f>
        <v>3236949</v>
      </c>
      <c r="BM29" s="18">
        <f ca="1">SUM(BL29-BK29)</f>
        <v>-266253</v>
      </c>
      <c r="BN29" s="19">
        <f ca="1">IF(BM29=0,0,IF(BK29=0,1,BM29/BK29))</f>
        <v>-7.6002754051864546E-2</v>
      </c>
      <c r="BO29" s="18">
        <f>+DH29</f>
        <v>419873</v>
      </c>
      <c r="BP29" s="18">
        <f ca="1">OFFSET(DH29,0,14,1,1)</f>
        <v>422961</v>
      </c>
      <c r="BQ29" s="18">
        <f ca="1">SUM(BP29-BO29)</f>
        <v>3088</v>
      </c>
      <c r="BR29" s="19">
        <f ca="1">IF(BQ29=0,0,IF(BO29=0,1,BQ29/BO29))</f>
        <v>7.3546048447983084E-3</v>
      </c>
      <c r="BS29" s="18">
        <f>SUMIF($C$6:BR$6,BS$5,$C29:BR29)</f>
        <v>3923075</v>
      </c>
      <c r="BT29" s="18">
        <f ca="1">SUMIF($C$6:BS$6,BT$5,$C29:BS29)</f>
        <v>3659910</v>
      </c>
      <c r="BU29" s="18">
        <f ca="1">SUM(BT29-BS29)</f>
        <v>-263165</v>
      </c>
      <c r="BV29" s="19">
        <f ca="1">IF(BU29=0,0,IF(BS29=0,1,BU29/BS29))</f>
        <v>-6.7081307392797745E-2</v>
      </c>
      <c r="BW29" s="18">
        <f>+DI29</f>
        <v>415397</v>
      </c>
      <c r="BX29" s="18">
        <f ca="1">OFFSET(DI29,0,14,1,1)</f>
        <v>392568</v>
      </c>
      <c r="BY29" s="18">
        <f ca="1">SUM(BX29-BW29)</f>
        <v>-22829</v>
      </c>
      <c r="BZ29" s="19">
        <f ca="1">IF(BY29=0,0,IF(BW29=0,1,BY29/BW29))</f>
        <v>-5.4957065168982924E-2</v>
      </c>
      <c r="CA29" s="18">
        <f>SUMIF($C$6:BZ$6,CA$5,$C29:BZ29)</f>
        <v>4338472</v>
      </c>
      <c r="CB29" s="18">
        <f ca="1">SUMIF($C$6:CA$6,CB$5,$C29:CA29)</f>
        <v>4052478</v>
      </c>
      <c r="CC29" s="18">
        <f ca="1">SUM(CB29-CA29)</f>
        <v>-285994</v>
      </c>
      <c r="CD29" s="19">
        <f ca="1">IF(CC29=0,0,IF(CA29=0,1,CC29/CA29))</f>
        <v>-6.5920443879780716E-2</v>
      </c>
      <c r="CE29" s="18">
        <f>+DJ29</f>
        <v>367019</v>
      </c>
      <c r="CF29" s="18">
        <f ca="1">OFFSET(DJ29,0,14,1,1)</f>
        <v>364145</v>
      </c>
      <c r="CG29" s="18">
        <f ca="1">SUM(CF29-CE29)</f>
        <v>-2874</v>
      </c>
      <c r="CH29" s="19">
        <f ca="1">IF(CG29=0,0,IF(CE29=0,1,CG29/CE29))</f>
        <v>-7.8306572684247958E-3</v>
      </c>
      <c r="CI29" s="18">
        <f>SUMIF($C$6:CH$6,CI$5,$C29:CH29)</f>
        <v>4705491</v>
      </c>
      <c r="CJ29" s="18">
        <f ca="1">SUMIF($C$6:CI$6,CJ$5,$C29:CI29)</f>
        <v>4416623</v>
      </c>
      <c r="CK29" s="18">
        <f ca="1">SUM(CJ29-CI29)</f>
        <v>-288868</v>
      </c>
      <c r="CL29" s="19">
        <f ca="1">IF(CK29=0,0,IF(CI29=0,1,CK29/CI29))</f>
        <v>-6.1389555308893375E-2</v>
      </c>
      <c r="CM29" s="18">
        <f>+DK29</f>
        <v>330320</v>
      </c>
      <c r="CN29" s="18">
        <f ca="1">OFFSET(DK29,0,14,1,1)</f>
        <v>346158</v>
      </c>
      <c r="CO29" s="18">
        <f ca="1">SUM(CN29-CM29)</f>
        <v>15838</v>
      </c>
      <c r="CP29" s="19">
        <f ca="1">IF(CO29=0,0,IF(CM29=0,1,CO29/CM29))</f>
        <v>4.7947444901913293E-2</v>
      </c>
      <c r="CQ29" s="18">
        <f>SUMIF($C$6:CP$6,CQ$5,$C29:CP29)</f>
        <v>5035811</v>
      </c>
      <c r="CR29" s="18">
        <f ca="1">SUMIF($C$6:CQ$6,CR$5,$C29:CQ29)</f>
        <v>4762781</v>
      </c>
      <c r="CS29" s="18">
        <f ca="1">SUM(CR29-CQ29)</f>
        <v>-273030</v>
      </c>
      <c r="CT29" s="19">
        <f ca="1">IF(CS29=0,0,IF(CQ29=0,1,CS29/CQ29))</f>
        <v>-5.4217682117140613E-2</v>
      </c>
      <c r="CW29" t="s">
        <v>14</v>
      </c>
      <c r="CX29" t="s">
        <v>6</v>
      </c>
      <c r="CZ29" s="74">
        <f>SUMIF(PB!$A$93:$A$98,'2008-2009'!CZ$7,PB!D$93:D$98)</f>
        <v>325280</v>
      </c>
      <c r="DA29" s="74">
        <f>SUMIF(PB!$A$93:$A$98,'2008-2009'!DA$7,PB!E$93:E$98)</f>
        <v>317806</v>
      </c>
      <c r="DB29" s="74">
        <f>SUMIF(PB!$A$93:$A$98,'2008-2009'!DB$7,PB!F$93:F$98)</f>
        <v>403307</v>
      </c>
      <c r="DC29" s="74">
        <f>SUMIF(PB!$A$93:$A$98,'2008-2009'!DC$7,PB!G$93:G$98)</f>
        <v>362254</v>
      </c>
      <c r="DD29" s="74">
        <f>SUMIF(PB!$A$93:$A$98,'2008-2009'!DD$7,PB!H$93:H$98)</f>
        <v>433605</v>
      </c>
      <c r="DE29" s="74">
        <f>SUMIF(PB!$A$93:$A$98,'2008-2009'!DE$7,PB!I$93:I$98)</f>
        <v>453427</v>
      </c>
      <c r="DF29" s="74">
        <f>SUMIF(PB!$A$93:$A$98,'2008-2009'!DF$7,PB!J$93:J$98)</f>
        <v>578006</v>
      </c>
      <c r="DG29" s="74">
        <f>SUMIF(PB!$A$93:$A$98,'2008-2009'!DG$7,PB!K$93:K$98)</f>
        <v>629517</v>
      </c>
      <c r="DH29" s="74">
        <f>SUMIF(PB!$A$93:$A$98,'2008-2009'!DH$7,PB!L$93:L$98)</f>
        <v>419873</v>
      </c>
      <c r="DI29" s="74">
        <f>SUMIF(PB!$A$93:$A$98,'2008-2009'!DI$7,PB!M$93:M$98)</f>
        <v>415397</v>
      </c>
      <c r="DJ29" s="74">
        <f>SUMIF(PB!$A$93:$A$98,'2008-2009'!DJ$7,PB!N$93:N$98)</f>
        <v>367019</v>
      </c>
      <c r="DK29" s="74">
        <f>SUMIF(PB!$A$93:$A$98,'2008-2009'!DK$7,PB!O$93:O$98)</f>
        <v>330320</v>
      </c>
      <c r="DN29" s="74">
        <f>SUMIF(PB!$A$93:$A$98,'2008-2009'!DN$7,PB!D$93:D$98)</f>
        <v>291967</v>
      </c>
      <c r="DO29" s="74">
        <f>SUMIF(PB!$A$93:$A$98,'2008-2009'!DO$7,PB!E$93:E$98)</f>
        <v>300735</v>
      </c>
      <c r="DP29" s="74">
        <f>SUMIF(PB!$A$93:$A$98,'2008-2009'!DP$7,PB!F$93:F$98)</f>
        <v>374947</v>
      </c>
      <c r="DQ29" s="74">
        <f>SUMIF(PB!$A$93:$A$98,'2008-2009'!DQ$7,PB!G$93:G$98)</f>
        <v>357849</v>
      </c>
      <c r="DR29" s="74">
        <f>SUMIF(PB!$A$93:$A$98,'2008-2009'!DR$7,PB!H$93:H$98)</f>
        <v>420370</v>
      </c>
      <c r="DS29" s="74">
        <f>SUMIF(PB!$A$93:$A$98,'2008-2009'!DS$7,PB!I$93:I$98)</f>
        <v>396387</v>
      </c>
      <c r="DT29" s="74">
        <f>SUMIF(PB!$A$93:$A$98,'2008-2009'!DT$7,PB!J$93:J$98)</f>
        <v>525288</v>
      </c>
      <c r="DU29" s="74">
        <f>SUMIF(PB!$A$93:$A$98,'2008-2009'!DU$7,PB!K$93:K$98)</f>
        <v>569406</v>
      </c>
      <c r="DV29" s="74">
        <f>SUMIF(PB!$A$93:$A$98,'2008-2009'!DV$7,PB!L$93:L$98)</f>
        <v>422961</v>
      </c>
      <c r="DW29" s="74">
        <f>SUMIF(PB!$A$93:$A$98,'2008-2009'!DW$7,PB!M$93:M$98)</f>
        <v>392568</v>
      </c>
      <c r="DX29" s="74">
        <f>SUMIF(PB!$A$93:$A$98,'2008-2009'!DX$7,PB!N$93:N$98)</f>
        <v>364145</v>
      </c>
      <c r="DY29" s="74">
        <f>SUMIF(PB!$A$93:$A$98,'2008-2009'!DY$7,PB!O$93:O$98)</f>
        <v>346158</v>
      </c>
    </row>
    <row r="30" spans="1:130">
      <c r="A30" s="84" t="str">
        <f>+CW31</f>
        <v>Peace Bridge</v>
      </c>
      <c r="B30" s="26" t="s">
        <v>7</v>
      </c>
      <c r="C30" s="18">
        <f>+CZ30</f>
        <v>109940</v>
      </c>
      <c r="D30" s="18">
        <f ca="1">OFFSET(CZ30,0,14,1,1)</f>
        <v>88200</v>
      </c>
      <c r="E30" s="18">
        <f ca="1">SUM(D30-C30)</f>
        <v>-21740</v>
      </c>
      <c r="F30" s="19">
        <f ca="1">IF(E30=0,0,IF(C30=0,1,E30/C30))</f>
        <v>-0.19774422412224849</v>
      </c>
      <c r="G30" s="18">
        <f>SUMIF($C$6:F$6,G$5,$C30:F30)</f>
        <v>109940</v>
      </c>
      <c r="H30" s="18">
        <f ca="1">SUMIF($C$6:G$6,H$5,$C30:G30)</f>
        <v>88200</v>
      </c>
      <c r="I30" s="18">
        <f ca="1">SUM(H30-G30)</f>
        <v>-21740</v>
      </c>
      <c r="J30" s="19">
        <f ca="1">IF(I30=0,0,IF(G30=0,1,I30/G30))</f>
        <v>-0.19774422412224849</v>
      </c>
      <c r="K30" s="18">
        <f>+DA30</f>
        <v>104182</v>
      </c>
      <c r="L30" s="18">
        <f ca="1">OFFSET(DA30,0,14,1,1)</f>
        <v>86318</v>
      </c>
      <c r="M30" s="18">
        <f ca="1">SUM(L30-K30)</f>
        <v>-17864</v>
      </c>
      <c r="N30" s="19">
        <f ca="1">IF(M30=0,0,IF(K30=0,1,M30/K30))</f>
        <v>-0.17146915973968632</v>
      </c>
      <c r="O30" s="18">
        <f>SUMIF($C$6:N$6,O$5,$C30:N30)</f>
        <v>214122</v>
      </c>
      <c r="P30" s="18">
        <f ca="1">SUMIF($C$6:O$6,P$5,$C30:O30)</f>
        <v>174518</v>
      </c>
      <c r="Q30" s="18">
        <f ca="1">SUM(P30-O30)</f>
        <v>-39604</v>
      </c>
      <c r="R30" s="19">
        <f ca="1">IF(Q30=0,0,IF(O30=0,1,Q30/O30))</f>
        <v>-0.1849599760883982</v>
      </c>
      <c r="S30" s="18">
        <f>+DB30</f>
        <v>109476</v>
      </c>
      <c r="T30" s="18">
        <f ca="1">OFFSET(DB30,0,14,1,1)</f>
        <v>93623</v>
      </c>
      <c r="U30" s="18">
        <f ca="1">SUM(T30-S30)</f>
        <v>-15853</v>
      </c>
      <c r="V30" s="19">
        <f ca="1">IF(U30=0,0,IF(S30=0,1,U30/S30))</f>
        <v>-0.14480799444627132</v>
      </c>
      <c r="W30" s="18">
        <f>SUMIF($C$6:V$6,W$5,$C30:V30)</f>
        <v>323598</v>
      </c>
      <c r="X30" s="18">
        <f ca="1">SUMIF($C$6:W$6,X$5,$C30:W30)</f>
        <v>268141</v>
      </c>
      <c r="Y30" s="18">
        <f ca="1">SUM(X30-W30)</f>
        <v>-55457</v>
      </c>
      <c r="Z30" s="19">
        <f ca="1">IF(Y30=0,0,IF(W30=0,1,Y30/W30))</f>
        <v>-0.17137621369724165</v>
      </c>
      <c r="AA30" s="18">
        <f>+DC30</f>
        <v>113405</v>
      </c>
      <c r="AB30" s="18">
        <f ca="1">OFFSET(DC30,0,14,1,1)</f>
        <v>92718</v>
      </c>
      <c r="AC30" s="18">
        <f ca="1">SUM(AB30-AA30)</f>
        <v>-20687</v>
      </c>
      <c r="AD30" s="19">
        <f ca="1">IF(AC30=0,0,IF(AA30=0,1,AC30/AA30))</f>
        <v>-0.18241700101406463</v>
      </c>
      <c r="AE30" s="18">
        <f>SUMIF($C$6:AD$6,AE$5,$C30:AD30)</f>
        <v>437003</v>
      </c>
      <c r="AF30" s="18">
        <f ca="1">SUMIF($C$6:AE$6,AF$5,$C30:AE30)</f>
        <v>360859</v>
      </c>
      <c r="AG30" s="18">
        <f ca="1">SUM(AF30-AE30)</f>
        <v>-76144</v>
      </c>
      <c r="AH30" s="19">
        <f ca="1">IF(AG30=0,0,IF(AE30=0,1,AG30/AE30))</f>
        <v>-0.17424136676407256</v>
      </c>
      <c r="AI30" s="18">
        <f>+DD30</f>
        <v>111519</v>
      </c>
      <c r="AJ30" s="18">
        <f ca="1">OFFSET(DD30,0,14,1,1)</f>
        <v>91495</v>
      </c>
      <c r="AK30" s="18">
        <f ca="1">SUM(AJ30-AI30)</f>
        <v>-20024</v>
      </c>
      <c r="AL30" s="19">
        <f ca="1">IF(AK30=0,0,IF(AI30=0,1,AK30/AI30))</f>
        <v>-0.17955684681534087</v>
      </c>
      <c r="AM30" s="18">
        <f>SUMIF($C$6:AL$6,AM$5,$C30:AL30)</f>
        <v>548522</v>
      </c>
      <c r="AN30" s="18">
        <f ca="1">SUMIF($C$6:AM$6,AN$5,$C30:AM30)</f>
        <v>452354</v>
      </c>
      <c r="AO30" s="18">
        <f ca="1">SUM(AN30-AM30)</f>
        <v>-96168</v>
      </c>
      <c r="AP30" s="19">
        <f ca="1">IF(AO30=0,0,IF(AM30=0,1,AO30/AM30))</f>
        <v>-0.17532204724696548</v>
      </c>
      <c r="AQ30" s="18">
        <f>+DE30</f>
        <v>112855</v>
      </c>
      <c r="AR30" s="18">
        <f ca="1">OFFSET(DE30,0,14,1,1)</f>
        <v>93107</v>
      </c>
      <c r="AS30" s="18">
        <f ca="1">SUM(AR30-AQ30)</f>
        <v>-19748</v>
      </c>
      <c r="AT30" s="19">
        <f ca="1">IF(AS30=0,0,IF(AQ30=0,1,AS30/AQ30))</f>
        <v>-0.17498560099242391</v>
      </c>
      <c r="AU30" s="18">
        <f>SUMIF($C$6:AT$6,AU$5,$C30:AT30)</f>
        <v>661377</v>
      </c>
      <c r="AV30" s="18">
        <f ca="1">SUMIF($C$6:AU$6,AV$5,$C30:AU30)</f>
        <v>545461</v>
      </c>
      <c r="AW30" s="18">
        <f ca="1">SUM(AV30-AU30)</f>
        <v>-115916</v>
      </c>
      <c r="AX30" s="19">
        <f ca="1">IF(AW30=0,0,IF(AU30=0,1,AW30/AU30))</f>
        <v>-0.17526463726437419</v>
      </c>
      <c r="AY30" s="18">
        <f>+DF30</f>
        <v>108034</v>
      </c>
      <c r="AZ30" s="18">
        <f ca="1">OFFSET(DF30,0,14,1,1)</f>
        <v>92955</v>
      </c>
      <c r="BA30" s="18">
        <f ca="1">SUM(AZ30-AY30)</f>
        <v>-15079</v>
      </c>
      <c r="BB30" s="19">
        <f ca="1">IF(BA30=0,0,IF(AY30=0,1,BA30/AY30))</f>
        <v>-0.13957642964251996</v>
      </c>
      <c r="BC30" s="18">
        <f>SUMIF($C$6:BB$6,BC$5,$C30:BB30)</f>
        <v>769411</v>
      </c>
      <c r="BD30" s="18">
        <f ca="1">SUMIF($C$6:BC$6,BD$5,$C30:BC30)</f>
        <v>638416</v>
      </c>
      <c r="BE30" s="18">
        <f ca="1">SUM(BD30-BC30)</f>
        <v>-130995</v>
      </c>
      <c r="BF30" s="19">
        <f ca="1">IF(BE30=0,0,IF(BC30=0,1,BE30/BC30))</f>
        <v>-0.17025360957927557</v>
      </c>
      <c r="BG30" s="18">
        <f>+DG30</f>
        <v>105937</v>
      </c>
      <c r="BH30" s="18">
        <f ca="1">OFFSET(DG30,0,14,1,1)</f>
        <v>91699</v>
      </c>
      <c r="BI30" s="18">
        <f ca="1">SUM(BH30-BG30)</f>
        <v>-14238</v>
      </c>
      <c r="BJ30" s="19">
        <f ca="1">IF(BI30=0,0,IF(BG30=0,1,BI30/BG30))</f>
        <v>-0.13440063433927713</v>
      </c>
      <c r="BK30" s="18">
        <f>SUMIF($C$6:BJ$6,BK$5,$C30:BJ30)</f>
        <v>875348</v>
      </c>
      <c r="BL30" s="18">
        <f ca="1">SUMIF($C$6:BK$6,BL$5,$C30:BK30)</f>
        <v>730115</v>
      </c>
      <c r="BM30" s="18">
        <f ca="1">SUM(BL30-BK30)</f>
        <v>-145233</v>
      </c>
      <c r="BN30" s="19">
        <f ca="1">IF(BM30=0,0,IF(BK30=0,1,BM30/BK30))</f>
        <v>-0.165914584827977</v>
      </c>
      <c r="BO30" s="18">
        <f>+DH30</f>
        <v>113783</v>
      </c>
      <c r="BP30" s="18">
        <f ca="1">OFFSET(DH30,0,14,1,1)</f>
        <v>99259</v>
      </c>
      <c r="BQ30" s="18">
        <f ca="1">SUM(BP30-BO30)</f>
        <v>-14524</v>
      </c>
      <c r="BR30" s="19">
        <f ca="1">IF(BQ30=0,0,IF(BO30=0,1,BQ30/BO30))</f>
        <v>-0.12764648497578723</v>
      </c>
      <c r="BS30" s="18">
        <f>SUMIF($C$6:BR$6,BS$5,$C30:BR30)</f>
        <v>989131</v>
      </c>
      <c r="BT30" s="18">
        <f ca="1">SUMIF($C$6:BS$6,BT$5,$C30:BS30)</f>
        <v>829374</v>
      </c>
      <c r="BU30" s="18">
        <f ca="1">SUM(BT30-BS30)</f>
        <v>-159757</v>
      </c>
      <c r="BV30" s="19">
        <f ca="1">IF(BU30=0,0,IF(BS30=0,1,BU30/BS30))</f>
        <v>-0.16151247913572619</v>
      </c>
      <c r="BW30" s="18">
        <f>+DI30</f>
        <v>112774</v>
      </c>
      <c r="BX30" s="18">
        <f ca="1">OFFSET(DI30,0,14,1,1)</f>
        <v>101681</v>
      </c>
      <c r="BY30" s="18">
        <f ca="1">SUM(BX30-BW30)</f>
        <v>-11093</v>
      </c>
      <c r="BZ30" s="19">
        <f ca="1">IF(BY30=0,0,IF(BW30=0,1,BY30/BW30))</f>
        <v>-9.8364871335591533E-2</v>
      </c>
      <c r="CA30" s="18">
        <f>SUMIF($C$6:BZ$6,CA$5,$C30:BZ30)</f>
        <v>1101905</v>
      </c>
      <c r="CB30" s="18">
        <f ca="1">SUMIF($C$6:CA$6,CB$5,$C30:CA30)</f>
        <v>931055</v>
      </c>
      <c r="CC30" s="18">
        <f ca="1">SUM(CB30-CA30)</f>
        <v>-170850</v>
      </c>
      <c r="CD30" s="19">
        <f ca="1">IF(CC30=0,0,IF(CA30=0,1,CC30/CA30))</f>
        <v>-0.1550496639909974</v>
      </c>
      <c r="CE30" s="18">
        <f>+DJ30</f>
        <v>93168</v>
      </c>
      <c r="CF30" s="18">
        <f ca="1">OFFSET(DJ30,0,14,1,1)</f>
        <v>93478</v>
      </c>
      <c r="CG30" s="18">
        <f ca="1">SUM(CF30-CE30)</f>
        <v>310</v>
      </c>
      <c r="CH30" s="19">
        <f ca="1">IF(CG30=0,0,IF(CE30=0,1,CG30/CE30))</f>
        <v>3.3273226859007383E-3</v>
      </c>
      <c r="CI30" s="18">
        <f>SUMIF($C$6:CH$6,CI$5,$C30:CH30)</f>
        <v>1195073</v>
      </c>
      <c r="CJ30" s="18">
        <f ca="1">SUMIF($C$6:CI$6,CJ$5,$C30:CI30)</f>
        <v>1024533</v>
      </c>
      <c r="CK30" s="18">
        <f ca="1">SUM(CJ30-CI30)</f>
        <v>-170540</v>
      </c>
      <c r="CL30" s="19">
        <f ca="1">IF(CK30=0,0,IF(CI30=0,1,CK30/CI30))</f>
        <v>-0.14270257967504915</v>
      </c>
      <c r="CM30" s="18">
        <f>+DK30</f>
        <v>88756</v>
      </c>
      <c r="CN30" s="18">
        <f ca="1">OFFSET(DK30,0,14,1,1)</f>
        <v>92779</v>
      </c>
      <c r="CO30" s="18">
        <f ca="1">SUM(CN30-CM30)</f>
        <v>4023</v>
      </c>
      <c r="CP30" s="19">
        <f ca="1">IF(CO30=0,0,IF(CM30=0,1,CO30/CM30))</f>
        <v>4.5326513137140027E-2</v>
      </c>
      <c r="CQ30" s="18">
        <f>SUMIF($C$6:CP$6,CQ$5,$C30:CP30)</f>
        <v>1283829</v>
      </c>
      <c r="CR30" s="18">
        <f ca="1">SUMIF($C$6:CQ$6,CR$5,$C30:CQ30)</f>
        <v>1117312</v>
      </c>
      <c r="CS30" s="18">
        <f ca="1">SUM(CR30-CQ30)</f>
        <v>-166517</v>
      </c>
      <c r="CT30" s="19">
        <f ca="1">IF(CS30=0,0,IF(CQ30=0,1,CS30/CQ30))</f>
        <v>-0.12970341065671517</v>
      </c>
      <c r="CW30" t="s">
        <v>14</v>
      </c>
      <c r="CX30" t="s">
        <v>7</v>
      </c>
      <c r="CY30" s="7"/>
      <c r="CZ30" s="74">
        <f>SUMIF(PB!$A$111:$A$116,'2008-2009'!CZ$7,PB!D$111:D$116)</f>
        <v>109940</v>
      </c>
      <c r="DA30" s="74">
        <f>SUMIF(PB!$A$111:$A$116,'2008-2009'!DA$7,PB!E$111:E$116)</f>
        <v>104182</v>
      </c>
      <c r="DB30" s="74">
        <f>SUMIF(PB!$A$111:$A$116,'2008-2009'!DB$7,PB!F$111:F$116)</f>
        <v>109476</v>
      </c>
      <c r="DC30" s="74">
        <f>SUMIF(PB!$A$111:$A$116,'2008-2009'!DC$7,PB!G$111:G$116)</f>
        <v>113405</v>
      </c>
      <c r="DD30" s="74">
        <f>SUMIF(PB!$A$111:$A$116,'2008-2009'!DD$7,PB!H$111:H$116)</f>
        <v>111519</v>
      </c>
      <c r="DE30" s="74">
        <f>SUMIF(PB!$A$111:$A$116,'2008-2009'!DE$7,PB!I$111:I$116)</f>
        <v>112855</v>
      </c>
      <c r="DF30" s="74">
        <f>SUMIF(PB!$A$111:$A$116,'2008-2009'!DF$7,PB!J$111:J$116)</f>
        <v>108034</v>
      </c>
      <c r="DG30" s="74">
        <f>SUMIF(PB!$A$111:$A$116,'2008-2009'!DG$7,PB!K$111:K$116)</f>
        <v>105937</v>
      </c>
      <c r="DH30" s="74">
        <f>SUMIF(PB!$A$111:$A$116,'2008-2009'!DH$7,PB!L$111:L$116)</f>
        <v>113783</v>
      </c>
      <c r="DI30" s="74">
        <f>SUMIF(PB!$A$111:$A$116,'2008-2009'!DI$7,PB!M$111:M$116)</f>
        <v>112774</v>
      </c>
      <c r="DJ30" s="74">
        <f>SUMIF(PB!$A$111:$A$116,'2008-2009'!DJ$7,PB!N$111:N$116)</f>
        <v>93168</v>
      </c>
      <c r="DK30" s="74">
        <f>SUMIF(PB!$A$111:$A$116,'2008-2009'!DK$7,PB!O$111:O$116)</f>
        <v>88756</v>
      </c>
      <c r="DN30" s="74">
        <f>SUMIF(PB!$A$111:$A$116,'2008-2009'!DN$7,PB!D$111:D$116)</f>
        <v>88200</v>
      </c>
      <c r="DO30" s="74">
        <f>SUMIF(PB!$A$111:$A$116,'2008-2009'!DO$7,PB!E$111:E$116)</f>
        <v>86318</v>
      </c>
      <c r="DP30" s="74">
        <f>SUMIF(PB!$A$111:$A$116,'2008-2009'!DP$7,PB!F$111:F$116)</f>
        <v>93623</v>
      </c>
      <c r="DQ30" s="74">
        <f>SUMIF(PB!$A$111:$A$116,'2008-2009'!DQ$7,PB!G$111:G$116)</f>
        <v>92718</v>
      </c>
      <c r="DR30" s="74">
        <f>SUMIF(PB!$A$111:$A$116,'2008-2009'!DR$7,PB!H$111:H$116)</f>
        <v>91495</v>
      </c>
      <c r="DS30" s="74">
        <f>SUMIF(PB!$A$111:$A$116,'2008-2009'!DS$7,PB!I$111:I$116)</f>
        <v>93107</v>
      </c>
      <c r="DT30" s="74">
        <f>SUMIF(PB!$A$111:$A$116,'2008-2009'!DT$7,PB!J$111:J$116)</f>
        <v>92955</v>
      </c>
      <c r="DU30" s="74">
        <f>SUMIF(PB!$A$111:$A$116,'2008-2009'!DU$7,PB!K$111:K$116)</f>
        <v>91699</v>
      </c>
      <c r="DV30" s="74">
        <f>SUMIF(PB!$A$111:$A$116,'2008-2009'!DV$7,PB!L$111:L$116)</f>
        <v>99259</v>
      </c>
      <c r="DW30" s="74">
        <f>SUMIF(PB!$A$111:$A$116,'2008-2009'!DW$7,PB!M$111:M$116)</f>
        <v>101681</v>
      </c>
      <c r="DX30" s="74">
        <f>SUMIF(PB!$A$111:$A$116,'2008-2009'!DX$7,PB!N$111:N$116)</f>
        <v>93478</v>
      </c>
      <c r="DY30" s="74">
        <f>SUMIF(PB!$A$111:$A$116,'2008-2009'!DY$7,PB!O$111:O$116)</f>
        <v>92779</v>
      </c>
    </row>
    <row r="31" spans="1:130">
      <c r="A31" s="83"/>
      <c r="B31" s="26" t="s">
        <v>8</v>
      </c>
      <c r="C31" s="73">
        <f>+CZ31</f>
        <v>2248</v>
      </c>
      <c r="D31" s="73">
        <f ca="1">OFFSET(CZ31,0,14,1,1)</f>
        <v>2396</v>
      </c>
      <c r="E31" s="73">
        <f ca="1">SUM(D31-C31)</f>
        <v>148</v>
      </c>
      <c r="F31" s="19">
        <f ca="1">IF(E31=0,0,IF(C31=0,1,E31/C31))</f>
        <v>6.5836298932384338E-2</v>
      </c>
      <c r="G31" s="73">
        <f>SUMIF($C$6:F$6,G$5,$C31:F31)</f>
        <v>2248</v>
      </c>
      <c r="H31" s="73">
        <f ca="1">SUMIF($C$6:G$6,H$5,$C31:G31)</f>
        <v>2396</v>
      </c>
      <c r="I31" s="73">
        <f ca="1">SUM(H31-G31)</f>
        <v>148</v>
      </c>
      <c r="J31" s="19">
        <f ca="1">IF(I31=0,0,IF(G31=0,1,I31/G31))</f>
        <v>6.5836298932384338E-2</v>
      </c>
      <c r="K31" s="73">
        <f>+DA31</f>
        <v>2284</v>
      </c>
      <c r="L31" s="73">
        <f ca="1">OFFSET(DA31,0,14,1,1)</f>
        <v>2166</v>
      </c>
      <c r="M31" s="73">
        <f ca="1">SUM(L31-K31)</f>
        <v>-118</v>
      </c>
      <c r="N31" s="19">
        <f ca="1">IF(M31=0,0,IF(K31=0,1,M31/K31))</f>
        <v>-5.166374781085814E-2</v>
      </c>
      <c r="O31" s="73">
        <f>SUMIF($C$6:N$6,O$5,$C31:N31)</f>
        <v>4532</v>
      </c>
      <c r="P31" s="73">
        <f ca="1">SUMIF($C$6:O$6,P$5,$C31:O31)</f>
        <v>4562</v>
      </c>
      <c r="Q31" s="73">
        <f ca="1">SUM(P31-O31)</f>
        <v>30</v>
      </c>
      <c r="R31" s="19">
        <f ca="1">IF(Q31=0,0,IF(O31=0,1,Q31/O31))</f>
        <v>6.6195939982347752E-3</v>
      </c>
      <c r="S31" s="73">
        <f>+DB31</f>
        <v>2440</v>
      </c>
      <c r="T31" s="73">
        <f ca="1">OFFSET(DB31,0,14,1,1)</f>
        <v>2368</v>
      </c>
      <c r="U31" s="73">
        <f ca="1">SUM(T31-S31)</f>
        <v>-72</v>
      </c>
      <c r="V31" s="19">
        <f ca="1">IF(U31=0,0,IF(S31=0,1,U31/S31))</f>
        <v>-2.9508196721311476E-2</v>
      </c>
      <c r="W31" s="73">
        <f>SUMIF($C$6:V$6,W$5,$C31:V31)</f>
        <v>6972</v>
      </c>
      <c r="X31" s="73">
        <f ca="1">SUMIF($C$6:W$6,X$5,$C31:W31)</f>
        <v>6930</v>
      </c>
      <c r="Y31" s="73">
        <f ca="1">SUM(X31-W31)</f>
        <v>-42</v>
      </c>
      <c r="Z31" s="19">
        <f ca="1">IF(Y31=0,0,IF(W31=0,1,Y31/W31))</f>
        <v>-6.024096385542169E-3</v>
      </c>
      <c r="AA31" s="73">
        <f>+DC31</f>
        <v>2144</v>
      </c>
      <c r="AB31" s="73">
        <f ca="1">OFFSET(DC31,0,14,1,1)</f>
        <v>2264</v>
      </c>
      <c r="AC31" s="73">
        <f ca="1">SUM(AB31-AA31)</f>
        <v>120</v>
      </c>
      <c r="AD31" s="19">
        <f ca="1">IF(AC31=0,0,IF(AA31=0,1,AC31/AA31))</f>
        <v>5.5970149253731345E-2</v>
      </c>
      <c r="AE31" s="73">
        <f>SUMIF($C$6:AD$6,AE$5,$C31:AD31)</f>
        <v>9116</v>
      </c>
      <c r="AF31" s="73">
        <f ca="1">SUMIF($C$6:AE$6,AF$5,$C31:AE31)</f>
        <v>9194</v>
      </c>
      <c r="AG31" s="73">
        <f ca="1">SUM(AF31-AE31)</f>
        <v>78</v>
      </c>
      <c r="AH31" s="19">
        <f ca="1">IF(AG31=0,0,IF(AE31=0,1,AG31/AE31))</f>
        <v>8.5563843791136469E-3</v>
      </c>
      <c r="AI31" s="73">
        <f>+DD31</f>
        <v>2784</v>
      </c>
      <c r="AJ31" s="73">
        <f ca="1">OFFSET(DD31,0,14,1,1)</f>
        <v>2472</v>
      </c>
      <c r="AK31" s="73">
        <f ca="1">SUM(AJ31-AI31)</f>
        <v>-312</v>
      </c>
      <c r="AL31" s="19">
        <f ca="1">IF(AK31=0,0,IF(AI31=0,1,AK31/AI31))</f>
        <v>-0.11206896551724138</v>
      </c>
      <c r="AM31" s="73">
        <f>SUMIF($C$6:AL$6,AM$5,$C31:AL31)</f>
        <v>11900</v>
      </c>
      <c r="AN31" s="73">
        <f ca="1">SUMIF($C$6:AM$6,AN$5,$C31:AM31)</f>
        <v>11666</v>
      </c>
      <c r="AO31" s="73">
        <f ca="1">SUM(AN31-AM31)</f>
        <v>-234</v>
      </c>
      <c r="AP31" s="19">
        <f ca="1">IF(AO31=0,0,IF(AM31=0,1,AO31/AM31))</f>
        <v>-1.9663865546218486E-2</v>
      </c>
      <c r="AQ31" s="73">
        <f>+DE31</f>
        <v>2916</v>
      </c>
      <c r="AR31" s="73">
        <f ca="1">OFFSET(DE31,0,14,1,1)</f>
        <v>1862</v>
      </c>
      <c r="AS31" s="73">
        <f ca="1">SUM(AR31-AQ31)</f>
        <v>-1054</v>
      </c>
      <c r="AT31" s="19">
        <f ca="1">IF(AS31=0,0,IF(AQ31=0,1,AS31/AQ31))</f>
        <v>-0.36145404663923181</v>
      </c>
      <c r="AU31" s="73">
        <f>SUMIF($C$6:AT$6,AU$5,$C31:AT31)</f>
        <v>14816</v>
      </c>
      <c r="AV31" s="73">
        <f ca="1">SUMIF($C$6:AU$6,AV$5,$C31:AU31)</f>
        <v>13528</v>
      </c>
      <c r="AW31" s="73">
        <f ca="1">SUM(AV31-AU31)</f>
        <v>-1288</v>
      </c>
      <c r="AX31" s="19">
        <f ca="1">IF(AW31=0,0,IF(AU31=0,1,AW31/AU31))</f>
        <v>-8.6933045356371488E-2</v>
      </c>
      <c r="AY31" s="73">
        <f>+DF31</f>
        <v>3098</v>
      </c>
      <c r="AZ31" s="73">
        <f ca="1">OFFSET(DF31,0,14,1,1)</f>
        <v>2426</v>
      </c>
      <c r="BA31" s="73">
        <f ca="1">SUM(AZ31-AY31)</f>
        <v>-672</v>
      </c>
      <c r="BB31" s="19">
        <f ca="1">IF(BA31=0,0,IF(AY31=0,1,BA31/AY31))</f>
        <v>-0.21691413815364752</v>
      </c>
      <c r="BC31" s="73">
        <f>SUMIF($C$6:BB$6,BC$5,$C31:BB31)</f>
        <v>17914</v>
      </c>
      <c r="BD31" s="73">
        <f ca="1">SUMIF($C$6:BC$6,BD$5,$C31:BC31)</f>
        <v>15954</v>
      </c>
      <c r="BE31" s="73">
        <f ca="1">SUM(BD31-BC31)</f>
        <v>-1960</v>
      </c>
      <c r="BF31" s="19">
        <f ca="1">IF(BE31=0,0,IF(BC31=0,1,BE31/BC31))</f>
        <v>-0.10941163335938373</v>
      </c>
      <c r="BG31" s="73">
        <f>+DG31</f>
        <v>3312</v>
      </c>
      <c r="BH31" s="73">
        <f ca="1">OFFSET(DG31,0,14,1,1)</f>
        <v>2654</v>
      </c>
      <c r="BI31" s="73">
        <f ca="1">SUM(BH31-BG31)</f>
        <v>-658</v>
      </c>
      <c r="BJ31" s="19">
        <f ca="1">IF(BI31=0,0,IF(BG31=0,1,BI31/BG31))</f>
        <v>-0.19867149758454106</v>
      </c>
      <c r="BK31" s="73">
        <f>SUMIF($C$6:BJ$6,BK$5,$C31:BJ31)</f>
        <v>21226</v>
      </c>
      <c r="BL31" s="73">
        <f ca="1">SUMIF($C$6:BK$6,BL$5,$C31:BK31)</f>
        <v>18608</v>
      </c>
      <c r="BM31" s="73">
        <f ca="1">SUM(BL31-BK31)</f>
        <v>-2618</v>
      </c>
      <c r="BN31" s="19">
        <f ca="1">IF(BM31=0,0,IF(BK31=0,1,BM31/BK31))</f>
        <v>-0.12333930085743899</v>
      </c>
      <c r="BO31" s="73">
        <f>+DH31</f>
        <v>2914</v>
      </c>
      <c r="BP31" s="73">
        <f ca="1">OFFSET(DH31,0,14,1,1)</f>
        <v>2504</v>
      </c>
      <c r="BQ31" s="73">
        <f ca="1">SUM(BP31-BO31)</f>
        <v>-410</v>
      </c>
      <c r="BR31" s="19">
        <f ca="1">IF(BQ31=0,0,IF(BO31=0,1,BQ31/BO31))</f>
        <v>-0.14070006863417983</v>
      </c>
      <c r="BS31" s="73">
        <f>SUMIF($C$6:BR$6,BS$5,$C31:BR31)</f>
        <v>24140</v>
      </c>
      <c r="BT31" s="73">
        <f ca="1">SUMIF($C$6:BS$6,BT$5,$C31:BS31)</f>
        <v>21112</v>
      </c>
      <c r="BU31" s="73">
        <f ca="1">SUM(BT31-BS31)</f>
        <v>-3028</v>
      </c>
      <c r="BV31" s="19">
        <f ca="1">IF(BU31=0,0,IF(BS31=0,1,BU31/BS31))</f>
        <v>-0.12543496271748136</v>
      </c>
      <c r="BW31" s="73">
        <f>+DI31</f>
        <v>2926</v>
      </c>
      <c r="BX31" s="73">
        <f ca="1">OFFSET(DI31,0,14,1,1)</f>
        <v>2370</v>
      </c>
      <c r="BY31" s="73">
        <f ca="1">SUM(BX31-BW31)</f>
        <v>-556</v>
      </c>
      <c r="BZ31" s="19">
        <f ca="1">IF(BY31=0,0,IF(BW31=0,1,BY31/BW31))</f>
        <v>-0.19002050580997951</v>
      </c>
      <c r="CA31" s="73">
        <f>SUMIF($C$6:BZ$6,CA$5,$C31:BZ31)</f>
        <v>27066</v>
      </c>
      <c r="CB31" s="73">
        <f ca="1">SUMIF($C$6:CA$6,CB$5,$C31:CA31)</f>
        <v>23482</v>
      </c>
      <c r="CC31" s="73">
        <f ca="1">SUM(CB31-CA31)</f>
        <v>-3584</v>
      </c>
      <c r="CD31" s="19">
        <f ca="1">IF(CC31=0,0,IF(CA31=0,1,CC31/CA31))</f>
        <v>-0.13241705460725633</v>
      </c>
      <c r="CE31" s="73">
        <f>+DJ31</f>
        <v>2800</v>
      </c>
      <c r="CF31" s="73">
        <f ca="1">OFFSET(DJ31,0,14,1,1)</f>
        <v>2598</v>
      </c>
      <c r="CG31" s="73">
        <f ca="1">SUM(CF31-CE31)</f>
        <v>-202</v>
      </c>
      <c r="CH31" s="19">
        <f ca="1">IF(CG31=0,0,IF(CE31=0,1,CG31/CE31))</f>
        <v>-7.2142857142857147E-2</v>
      </c>
      <c r="CI31" s="73">
        <f>SUMIF($C$6:CH$6,CI$5,$C31:CH31)</f>
        <v>29866</v>
      </c>
      <c r="CJ31" s="73">
        <f ca="1">SUMIF($C$6:CI$6,CJ$5,$C31:CI31)</f>
        <v>26080</v>
      </c>
      <c r="CK31" s="73">
        <f ca="1">SUM(CJ31-CI31)</f>
        <v>-3786</v>
      </c>
      <c r="CL31" s="19">
        <f ca="1">IF(CK31=0,0,IF(CI31=0,1,CK31/CI31))</f>
        <v>-0.12676622246032276</v>
      </c>
      <c r="CM31" s="73">
        <f>+DK31</f>
        <v>2312</v>
      </c>
      <c r="CN31" s="73">
        <f ca="1">OFFSET(DK31,0,14,1,1)</f>
        <v>2062</v>
      </c>
      <c r="CO31" s="73">
        <f ca="1">SUM(CN31-CM31)</f>
        <v>-250</v>
      </c>
      <c r="CP31" s="19">
        <f ca="1">IF(CO31=0,0,IF(CM31=0,1,CO31/CM31))</f>
        <v>-0.10813148788927336</v>
      </c>
      <c r="CQ31" s="73">
        <f>SUMIF($C$6:CP$6,CQ$5,$C31:CP31)</f>
        <v>32178</v>
      </c>
      <c r="CR31" s="73">
        <f ca="1">SUMIF($C$6:CQ$6,CR$5,$C31:CQ31)</f>
        <v>28142</v>
      </c>
      <c r="CS31" s="73">
        <f ca="1">SUM(CR31-CQ31)</f>
        <v>-4036</v>
      </c>
      <c r="CT31" s="19">
        <f ca="1">IF(CS31=0,0,IF(CQ31=0,1,CS31/CQ31))</f>
        <v>-0.12542731058487167</v>
      </c>
      <c r="CW31" t="s">
        <v>14</v>
      </c>
      <c r="CX31" t="s">
        <v>8</v>
      </c>
      <c r="CY31" s="7"/>
      <c r="CZ31" s="74">
        <f>SUMIF(PB!$A$129:$A$134,'2008-2009'!CZ$7,PB!D$129:D$134)</f>
        <v>2248</v>
      </c>
      <c r="DA31" s="74">
        <f>SUMIF(PB!$A$129:$A$134,'2008-2009'!DA$7,PB!E$129:E$134)</f>
        <v>2284</v>
      </c>
      <c r="DB31" s="74">
        <f>SUMIF(PB!$A$129:$A$134,'2008-2009'!DB$7,PB!F$129:F$134)</f>
        <v>2440</v>
      </c>
      <c r="DC31" s="74">
        <f>SUMIF(PB!$A$129:$A$134,'2008-2009'!DC$7,PB!G$129:G$134)</f>
        <v>2144</v>
      </c>
      <c r="DD31" s="74">
        <f>SUMIF(PB!$A$129:$A$134,'2008-2009'!DD$7,PB!H$129:H$134)</f>
        <v>2784</v>
      </c>
      <c r="DE31" s="74">
        <f>SUMIF(PB!$A$129:$A$134,'2008-2009'!DE$7,PB!I$129:I$134)</f>
        <v>2916</v>
      </c>
      <c r="DF31" s="74">
        <f>SUMIF(PB!$A$129:$A$134,'2008-2009'!DF$7,PB!J$129:J$134)</f>
        <v>3098</v>
      </c>
      <c r="DG31" s="74">
        <f>SUMIF(PB!$A$129:$A$134,'2008-2009'!DG$7,PB!K$129:K$134)</f>
        <v>3312</v>
      </c>
      <c r="DH31" s="74">
        <f>SUMIF(PB!$A$129:$A$134,'2008-2009'!DH$7,PB!L$129:L$134)</f>
        <v>2914</v>
      </c>
      <c r="DI31" s="74">
        <f>SUMIF(PB!$A$129:$A$134,'2008-2009'!DI$7,PB!M$129:M$134)</f>
        <v>2926</v>
      </c>
      <c r="DJ31" s="74">
        <f>SUMIF(PB!$A$129:$A$134,'2008-2009'!DJ$7,PB!N$129:N$134)</f>
        <v>2800</v>
      </c>
      <c r="DK31" s="74">
        <f>SUMIF(PB!$A$129:$A$134,'2008-2009'!DK$7,PB!O$129:O$134)</f>
        <v>2312</v>
      </c>
      <c r="DN31" s="74">
        <f>SUMIF(PB!$A$129:$A$134,'2008-2009'!DN$7,PB!D$129:D$134)</f>
        <v>2396</v>
      </c>
      <c r="DO31" s="74">
        <f>SUMIF(PB!$A$129:$A$134,'2008-2009'!DO$7,PB!E$129:E$134)</f>
        <v>2166</v>
      </c>
      <c r="DP31" s="74">
        <f>SUMIF(PB!$A$129:$A$134,'2008-2009'!DP$7,PB!F$129:F$134)</f>
        <v>2368</v>
      </c>
      <c r="DQ31" s="74">
        <f>SUMIF(PB!$A$129:$A$134,'2008-2009'!DQ$7,PB!G$129:G$134)</f>
        <v>2264</v>
      </c>
      <c r="DR31" s="74">
        <f>SUMIF(PB!$A$129:$A$134,'2008-2009'!DR$7,PB!H$129:H$134)</f>
        <v>2472</v>
      </c>
      <c r="DS31" s="74">
        <f>SUMIF(PB!$A$129:$A$134,'2008-2009'!DS$7,PB!I$129:I$134)</f>
        <v>1862</v>
      </c>
      <c r="DT31" s="74">
        <f>SUMIF(PB!$A$129:$A$134,'2008-2009'!DT$7,PB!J$129:J$134)</f>
        <v>2426</v>
      </c>
      <c r="DU31" s="74">
        <f>SUMIF(PB!$A$129:$A$134,'2008-2009'!DU$7,PB!K$129:K$134)</f>
        <v>2654</v>
      </c>
      <c r="DV31" s="74">
        <f>SUMIF(PB!$A$129:$A$134,'2008-2009'!DV$7,PB!L$129:L$134)</f>
        <v>2504</v>
      </c>
      <c r="DW31" s="74">
        <f>SUMIF(PB!$A$129:$A$134,'2008-2009'!DW$7,PB!M$129:M$134)</f>
        <v>2370</v>
      </c>
      <c r="DX31" s="74">
        <f>SUMIF(PB!$A$129:$A$134,'2008-2009'!DX$7,PB!N$129:N$134)</f>
        <v>2598</v>
      </c>
      <c r="DY31" s="74">
        <f>SUMIF(PB!$A$129:$A$134,'2008-2009'!DY$7,PB!O$129:O$134)</f>
        <v>2062</v>
      </c>
    </row>
    <row r="32" spans="1:130" s="7" customFormat="1">
      <c r="A32" s="75"/>
      <c r="B32" s="24" t="s">
        <v>9</v>
      </c>
      <c r="C32" s="12">
        <f>+SUM(C29:C31)</f>
        <v>437468</v>
      </c>
      <c r="D32" s="12">
        <f ca="1">+SUM(D29:D31)</f>
        <v>382563</v>
      </c>
      <c r="E32" s="12">
        <f ca="1">SUM(E29:E31)</f>
        <v>-54905</v>
      </c>
      <c r="F32" s="13">
        <f ca="1">IF(E32=0,0,IF(C32=0,1,E32/C32))</f>
        <v>-0.12550632274817816</v>
      </c>
      <c r="G32" s="12">
        <f>SUM(G29:G31)</f>
        <v>437468</v>
      </c>
      <c r="H32" s="12">
        <f ca="1">SUM(H29:H31)</f>
        <v>382563</v>
      </c>
      <c r="I32" s="12">
        <f ca="1">SUM(I29:I31)</f>
        <v>-54905</v>
      </c>
      <c r="J32" s="13">
        <f ca="1">IF(I32=0,0,IF(G32=0,1,I32/G32))</f>
        <v>-0.12550632274817816</v>
      </c>
      <c r="K32" s="12">
        <f>+SUM(K29:K31)</f>
        <v>424272</v>
      </c>
      <c r="L32" s="12">
        <f ca="1">+SUM(L29:L31)</f>
        <v>389219</v>
      </c>
      <c r="M32" s="12">
        <f ca="1">SUM(M29:M31)</f>
        <v>-35053</v>
      </c>
      <c r="N32" s="13">
        <f ca="1">IF(M32=0,0,IF(K32=0,1,M32/K32))</f>
        <v>-8.2619168835086923E-2</v>
      </c>
      <c r="O32" s="12">
        <f>SUM(O29:O31)</f>
        <v>861740</v>
      </c>
      <c r="P32" s="12">
        <f ca="1">SUM(P29:P31)</f>
        <v>771782</v>
      </c>
      <c r="Q32" s="12">
        <f ca="1">SUM(Q29:Q31)</f>
        <v>-89958</v>
      </c>
      <c r="R32" s="13">
        <f ca="1">IF(Q32=0,0,IF(O32=0,1,Q32/O32))</f>
        <v>-0.10439111564973194</v>
      </c>
      <c r="S32" s="12">
        <f>+SUM(S29:S31)</f>
        <v>515223</v>
      </c>
      <c r="T32" s="12">
        <f ca="1">+SUM(T29:T31)</f>
        <v>470938</v>
      </c>
      <c r="U32" s="12">
        <f ca="1">SUM(U29:U31)</f>
        <v>-44285</v>
      </c>
      <c r="V32" s="13">
        <f ca="1">IF(U32=0,0,IF(S32=0,1,U32/S32))</f>
        <v>-8.5953072747140563E-2</v>
      </c>
      <c r="W32" s="12">
        <f>SUM(W29:W31)</f>
        <v>1376963</v>
      </c>
      <c r="X32" s="12">
        <f ca="1">SUM(X29:X31)</f>
        <v>1242720</v>
      </c>
      <c r="Y32" s="12">
        <f ca="1">SUM(Y29:Y31)</f>
        <v>-134243</v>
      </c>
      <c r="Z32" s="13">
        <f ca="1">IF(Y32=0,0,IF(W32=0,1,Y32/W32))</f>
        <v>-9.7492089475171087E-2</v>
      </c>
      <c r="AA32" s="12">
        <f>+SUM(AA29:AA31)</f>
        <v>477803</v>
      </c>
      <c r="AB32" s="12">
        <f ca="1">+SUM(AB29:AB31)</f>
        <v>452831</v>
      </c>
      <c r="AC32" s="12">
        <f ca="1">SUM(AC29:AC31)</f>
        <v>-24972</v>
      </c>
      <c r="AD32" s="13">
        <f ca="1">IF(AC32=0,0,IF(AA32=0,1,AC32/AA32))</f>
        <v>-5.2264217679671328E-2</v>
      </c>
      <c r="AE32" s="12">
        <f>SUM(AE29:AE31)</f>
        <v>1854766</v>
      </c>
      <c r="AF32" s="12">
        <f ca="1">SUM(AF29:AF31)</f>
        <v>1695551</v>
      </c>
      <c r="AG32" s="12">
        <f ca="1">SUM(AG29:AG31)</f>
        <v>-159215</v>
      </c>
      <c r="AH32" s="13">
        <f ca="1">IF(AG32=0,0,IF(AE32=0,1,AG32/AE32))</f>
        <v>-8.5841017141785006E-2</v>
      </c>
      <c r="AI32" s="12">
        <f>+SUM(AI29:AI31)</f>
        <v>547908</v>
      </c>
      <c r="AJ32" s="12">
        <f ca="1">+SUM(AJ29:AJ31)</f>
        <v>514337</v>
      </c>
      <c r="AK32" s="12">
        <f ca="1">SUM(AK29:AK31)</f>
        <v>-33571</v>
      </c>
      <c r="AL32" s="13">
        <f ca="1">IF(AK32=0,0,IF(AI32=0,1,AK32/AI32))</f>
        <v>-6.1271235316878017E-2</v>
      </c>
      <c r="AM32" s="12">
        <f>SUM(AM29:AM31)</f>
        <v>2402674</v>
      </c>
      <c r="AN32" s="12">
        <f ca="1">SUM(AN29:AN31)</f>
        <v>2209888</v>
      </c>
      <c r="AO32" s="12">
        <f ca="1">SUM(AO29:AO31)</f>
        <v>-192786</v>
      </c>
      <c r="AP32" s="13">
        <f ca="1">IF(AO32=0,0,IF(AM32=0,1,AO32/AM32))</f>
        <v>-8.02381013820435E-2</v>
      </c>
      <c r="AQ32" s="12">
        <f>+SUM(AQ29:AQ31)</f>
        <v>569198</v>
      </c>
      <c r="AR32" s="12">
        <f ca="1">+SUM(AR29:AR31)</f>
        <v>491356</v>
      </c>
      <c r="AS32" s="12">
        <f ca="1">SUM(AS29:AS31)</f>
        <v>-77842</v>
      </c>
      <c r="AT32" s="13">
        <f ca="1">IF(AS32=0,0,IF(AQ32=0,1,AS32/AQ32))</f>
        <v>-0.13675733224642392</v>
      </c>
      <c r="AU32" s="12">
        <f>SUM(AU29:AU31)</f>
        <v>2971872</v>
      </c>
      <c r="AV32" s="12">
        <f ca="1">SUM(AV29:AV31)</f>
        <v>2701244</v>
      </c>
      <c r="AW32" s="12">
        <f ca="1">SUM(AW29:AW31)</f>
        <v>-270628</v>
      </c>
      <c r="AX32" s="13">
        <f ca="1">IF(AW32=0,0,IF(AU32=0,1,AW32/AU32))</f>
        <v>-9.1063141346599041E-2</v>
      </c>
      <c r="AY32" s="12">
        <f>+SUM(AY29:AY31)</f>
        <v>689138</v>
      </c>
      <c r="AZ32" s="12">
        <f ca="1">+SUM(AZ29:AZ31)</f>
        <v>620669</v>
      </c>
      <c r="BA32" s="12">
        <f ca="1">SUM(BA29:BA31)</f>
        <v>-68469</v>
      </c>
      <c r="BB32" s="13">
        <f ca="1">IF(BA32=0,0,IF(AY32=0,1,BA32/AY32))</f>
        <v>-9.9354555981530548E-2</v>
      </c>
      <c r="BC32" s="12">
        <f>SUM(BC29:BC31)</f>
        <v>3661010</v>
      </c>
      <c r="BD32" s="12">
        <f ca="1">SUM(BD29:BD31)</f>
        <v>3321913</v>
      </c>
      <c r="BE32" s="12">
        <f ca="1">SUM(BE29:BE31)</f>
        <v>-339097</v>
      </c>
      <c r="BF32" s="13">
        <f ca="1">IF(BE32=0,0,IF(BC32=0,1,BE32/BC32))</f>
        <v>-9.2623893406464333E-2</v>
      </c>
      <c r="BG32" s="12">
        <f>+SUM(BG29:BG31)</f>
        <v>738766</v>
      </c>
      <c r="BH32" s="12">
        <f ca="1">+SUM(BH29:BH31)</f>
        <v>663759</v>
      </c>
      <c r="BI32" s="12">
        <f ca="1">SUM(BI29:BI31)</f>
        <v>-75007</v>
      </c>
      <c r="BJ32" s="13">
        <f ca="1">IF(BI32=0,0,IF(BG32=0,1,BI32/BG32))</f>
        <v>-0.10153011914462766</v>
      </c>
      <c r="BK32" s="12">
        <f>SUM(BK29:BK31)</f>
        <v>4399776</v>
      </c>
      <c r="BL32" s="12">
        <f ca="1">SUM(BL29:BL31)</f>
        <v>3985672</v>
      </c>
      <c r="BM32" s="12">
        <f ca="1">SUM(BM29:BM31)</f>
        <v>-414104</v>
      </c>
      <c r="BN32" s="13">
        <f ca="1">IF(BM32=0,0,IF(BK32=0,1,BM32/BK32))</f>
        <v>-9.4119336984428301E-2</v>
      </c>
      <c r="BO32" s="12">
        <f>+SUM(BO29:BO31)</f>
        <v>536570</v>
      </c>
      <c r="BP32" s="12">
        <f ca="1">+SUM(BP29:BP31)</f>
        <v>524724</v>
      </c>
      <c r="BQ32" s="12">
        <f ca="1">SUM(BQ29:BQ31)</f>
        <v>-11846</v>
      </c>
      <c r="BR32" s="13">
        <f ca="1">IF(BQ32=0,0,IF(BO32=0,1,BQ32/BO32))</f>
        <v>-2.2077268576327413E-2</v>
      </c>
      <c r="BS32" s="12">
        <f>SUM(BS29:BS31)</f>
        <v>4936346</v>
      </c>
      <c r="BT32" s="12">
        <f ca="1">SUM(BT29:BT31)</f>
        <v>4510396</v>
      </c>
      <c r="BU32" s="12">
        <f ca="1">SUM(BU29:BU31)</f>
        <v>-425950</v>
      </c>
      <c r="BV32" s="13">
        <f ca="1">IF(BU32=0,0,IF(BS32=0,1,BU32/BS32))</f>
        <v>-8.6288521914792846E-2</v>
      </c>
      <c r="BW32" s="12">
        <f>+SUM(BW29:BW31)</f>
        <v>531097</v>
      </c>
      <c r="BX32" s="12">
        <f ca="1">+SUM(BX29:BX31)</f>
        <v>496619</v>
      </c>
      <c r="BY32" s="12">
        <f ca="1">SUM(BY29:BY31)</f>
        <v>-34478</v>
      </c>
      <c r="BZ32" s="13">
        <f ca="1">IF(BY32=0,0,IF(BW32=0,1,BY32/BW32))</f>
        <v>-6.4918461222714496E-2</v>
      </c>
      <c r="CA32" s="12">
        <f>SUM(CA29:CA31)</f>
        <v>5467443</v>
      </c>
      <c r="CB32" s="12">
        <f ca="1">SUM(CB29:CB31)</f>
        <v>5007015</v>
      </c>
      <c r="CC32" s="12">
        <f ca="1">SUM(CC29:CC31)</f>
        <v>-460428</v>
      </c>
      <c r="CD32" s="13">
        <f ca="1">IF(CC32=0,0,IF(CA32=0,1,CC32/CA32))</f>
        <v>-8.4212674919519045E-2</v>
      </c>
      <c r="CE32" s="12">
        <f>+SUM(CE29:CE31)</f>
        <v>462987</v>
      </c>
      <c r="CF32" s="12">
        <f ca="1">+SUM(CF29:CF31)</f>
        <v>460221</v>
      </c>
      <c r="CG32" s="12">
        <f ca="1">SUM(CG29:CG31)</f>
        <v>-2766</v>
      </c>
      <c r="CH32" s="13">
        <f ca="1">IF(CG32=0,0,IF(CE32=0,1,CG32/CE32))</f>
        <v>-5.9742498169495038E-3</v>
      </c>
      <c r="CI32" s="12">
        <f>SUM(CI29:CI31)</f>
        <v>5930430</v>
      </c>
      <c r="CJ32" s="12">
        <f ca="1">SUM(CJ29:CJ31)</f>
        <v>5467236</v>
      </c>
      <c r="CK32" s="12">
        <f ca="1">SUM(CK29:CK31)</f>
        <v>-463194</v>
      </c>
      <c r="CL32" s="13">
        <f ca="1">IF(CK32=0,0,IF(CI32=0,1,CK32/CI32))</f>
        <v>-7.8104623104901336E-2</v>
      </c>
      <c r="CM32" s="12">
        <f>+SUM(CM29:CM31)</f>
        <v>421388</v>
      </c>
      <c r="CN32" s="12">
        <f ca="1">+SUM(CN29:CN31)</f>
        <v>440999</v>
      </c>
      <c r="CO32" s="12">
        <f ca="1">SUM(CO29:CO31)</f>
        <v>19611</v>
      </c>
      <c r="CP32" s="13">
        <f ca="1">IF(CO32=0,0,IF(CM32=0,1,CO32/CM32))</f>
        <v>4.6539056641385135E-2</v>
      </c>
      <c r="CQ32" s="12">
        <f>SUM(CQ29:CQ31)</f>
        <v>6351818</v>
      </c>
      <c r="CR32" s="12">
        <f ca="1">SUM(CR29:CR31)</f>
        <v>5908235</v>
      </c>
      <c r="CS32" s="12">
        <f ca="1">SUM(CS29:CS31)</f>
        <v>-443583</v>
      </c>
      <c r="CT32" s="13">
        <f ca="1">IF(CS32=0,0,IF(CQ32=0,1,CS32/CQ32))</f>
        <v>-6.9835596674841752E-2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126810</v>
      </c>
      <c r="D34" s="18">
        <f ca="1">OFFSET(CZ34,0,14,1,1)</f>
        <v>109126</v>
      </c>
      <c r="E34" s="18">
        <f ca="1">SUM(D34-C34)</f>
        <v>-17684</v>
      </c>
      <c r="F34" s="19">
        <f ca="1">IF(E34=0,0,IF(C34=0,1,E34/C34))</f>
        <v>-0.13945272454853719</v>
      </c>
      <c r="G34" s="18">
        <f>SUMIF($C$6:F$6,G$5,$C34:F34)</f>
        <v>126810</v>
      </c>
      <c r="H34" s="18">
        <f ca="1">SUMIF($C$6:G$6,H$5,$C34:G34)</f>
        <v>109126</v>
      </c>
      <c r="I34" s="18">
        <f ca="1">SUM(H34-G34)</f>
        <v>-17684</v>
      </c>
      <c r="J34" s="19">
        <f ca="1">IF(I34=0,0,IF(G34=0,1,I34/G34))</f>
        <v>-0.13945272454853719</v>
      </c>
      <c r="K34" s="18">
        <f>+DA34</f>
        <v>123216</v>
      </c>
      <c r="L34" s="18">
        <f ca="1">OFFSET(DA34,0,14,1,1)</f>
        <v>104215</v>
      </c>
      <c r="M34" s="18">
        <f ca="1">SUM(L34-K34)</f>
        <v>-19001</v>
      </c>
      <c r="N34" s="19">
        <f ca="1">IF(M34=0,0,IF(K34=0,1,M34/K34))</f>
        <v>-0.1542088689780548</v>
      </c>
      <c r="O34" s="18">
        <f>SUMIF($C$6:N$6,O$5,$C34:N34)</f>
        <v>250026</v>
      </c>
      <c r="P34" s="18">
        <f ca="1">SUMIF($C$6:O$6,P$5,$C34:O34)</f>
        <v>213341</v>
      </c>
      <c r="Q34" s="18">
        <f ca="1">SUM(P34-O34)</f>
        <v>-36685</v>
      </c>
      <c r="R34" s="19">
        <f ca="1">IF(Q34=0,0,IF(O34=0,1,Q34/O34))</f>
        <v>-0.1467247406269748</v>
      </c>
      <c r="S34" s="18">
        <f>+DB34</f>
        <v>140815</v>
      </c>
      <c r="T34" s="18">
        <f ca="1">OFFSET(DB34,0,14,1,1)</f>
        <v>114942</v>
      </c>
      <c r="U34" s="18">
        <f ca="1">SUM(T34-S34)</f>
        <v>-25873</v>
      </c>
      <c r="V34" s="19">
        <f ca="1">IF(U34=0,0,IF(S34=0,1,U34/S34))</f>
        <v>-0.18373752796221993</v>
      </c>
      <c r="W34" s="18">
        <f>SUMIF($C$6:V$6,W$5,$C34:V34)</f>
        <v>390841</v>
      </c>
      <c r="X34" s="18">
        <f ca="1">SUMIF($C$6:W$6,X$5,$C34:W34)</f>
        <v>328283</v>
      </c>
      <c r="Y34" s="18">
        <f ca="1">SUM(X34-W34)</f>
        <v>-62558</v>
      </c>
      <c r="Z34" s="19">
        <f ca="1">IF(Y34=0,0,IF(W34=0,1,Y34/W34))</f>
        <v>-0.16005997323719875</v>
      </c>
      <c r="AA34" s="18">
        <f>+DC34</f>
        <v>138333</v>
      </c>
      <c r="AB34" s="18">
        <f ca="1">OFFSET(DC34,0,14,1,1)</f>
        <v>115487</v>
      </c>
      <c r="AC34" s="18">
        <f ca="1">SUM(AB34-AA34)</f>
        <v>-22846</v>
      </c>
      <c r="AD34" s="19">
        <f ca="1">IF(AC34=0,0,IF(AA34=0,1,AC34/AA34))</f>
        <v>-0.1651522051860366</v>
      </c>
      <c r="AE34" s="18">
        <f>SUMIF($C$6:AD$6,AE$5,$C34:AD34)</f>
        <v>529174</v>
      </c>
      <c r="AF34" s="18">
        <f ca="1">SUMIF($C$6:AE$6,AF$5,$C34:AE34)</f>
        <v>443770</v>
      </c>
      <c r="AG34" s="18">
        <f ca="1">SUM(AF34-AE34)</f>
        <v>-85404</v>
      </c>
      <c r="AH34" s="19">
        <f ca="1">IF(AG34=0,0,IF(AE34=0,1,AG34/AE34))</f>
        <v>-0.16139114922501863</v>
      </c>
      <c r="AI34" s="18">
        <f>+DD34</f>
        <v>157985</v>
      </c>
      <c r="AJ34" s="18">
        <f ca="1">OFFSET(DD34,0,14,1,1)</f>
        <v>128609</v>
      </c>
      <c r="AK34" s="18">
        <f ca="1">SUM(AJ34-AI34)</f>
        <v>-29376</v>
      </c>
      <c r="AL34" s="19">
        <f ca="1">IF(AK34=0,0,IF(AI34=0,1,AK34/AI34))</f>
        <v>-0.18594170332626514</v>
      </c>
      <c r="AM34" s="18">
        <f>SUMIF($C$6:AL$6,AM$5,$C34:AL34)</f>
        <v>687159</v>
      </c>
      <c r="AN34" s="18">
        <f ca="1">SUMIF($C$6:AM$6,AN$5,$C34:AM34)</f>
        <v>572379</v>
      </c>
      <c r="AO34" s="18">
        <f ca="1">SUM(AN34-AM34)</f>
        <v>-114780</v>
      </c>
      <c r="AP34" s="19">
        <f ca="1">IF(AO34=0,0,IF(AM34=0,1,AO34/AM34))</f>
        <v>-0.16703557691887905</v>
      </c>
      <c r="AQ34" s="18">
        <f>+DE34</f>
        <v>159659</v>
      </c>
      <c r="AR34" s="18">
        <f ca="1">OFFSET(DE34,0,14,1,1)</f>
        <v>124579</v>
      </c>
      <c r="AS34" s="18">
        <f ca="1">SUM(AR34-AQ34)</f>
        <v>-35080</v>
      </c>
      <c r="AT34" s="19">
        <f ca="1">IF(AS34=0,0,IF(AQ34=0,1,AS34/AQ34))</f>
        <v>-0.21971827457268303</v>
      </c>
      <c r="AU34" s="18">
        <f>SUMIF($C$6:AT$6,AU$5,$C34:AT34)</f>
        <v>846818</v>
      </c>
      <c r="AV34" s="18">
        <f ca="1">SUMIF($C$6:AU$6,AV$5,$C34:AU34)</f>
        <v>696958</v>
      </c>
      <c r="AW34" s="18">
        <f ca="1">SUM(AV34-AU34)</f>
        <v>-149860</v>
      </c>
      <c r="AX34" s="19">
        <f ca="1">IF(AW34=0,0,IF(AU34=0,1,AW34/AU34))</f>
        <v>-0.17696836864591919</v>
      </c>
      <c r="AY34" s="18">
        <f>+DF34</f>
        <v>180188</v>
      </c>
      <c r="AZ34" s="18">
        <f ca="1">OFFSET(DF34,0,14,1,1)</f>
        <v>152128</v>
      </c>
      <c r="BA34" s="18">
        <f ca="1">SUM(AZ34-AY34)</f>
        <v>-28060</v>
      </c>
      <c r="BB34" s="19">
        <f ca="1">IF(BA34=0,0,IF(AY34=0,1,BA34/AY34))</f>
        <v>-0.15572624148111971</v>
      </c>
      <c r="BC34" s="18">
        <f>SUMIF($C$6:BB$6,BC$5,$C34:BB34)</f>
        <v>1027006</v>
      </c>
      <c r="BD34" s="18">
        <f ca="1">SUMIF($C$6:BC$6,BD$5,$C34:BC34)</f>
        <v>849086</v>
      </c>
      <c r="BE34" s="18">
        <f ca="1">SUM(BD34-BC34)</f>
        <v>-177920</v>
      </c>
      <c r="BF34" s="19">
        <f ca="1">IF(BE34=0,0,IF(BC34=0,1,BE34/BC34))</f>
        <v>-0.17324144162741015</v>
      </c>
      <c r="BG34" s="18">
        <f>+DG34</f>
        <v>186300</v>
      </c>
      <c r="BH34" s="18">
        <f ca="1">OFFSET(DG34,0,14,1,1)</f>
        <v>157869</v>
      </c>
      <c r="BI34" s="18">
        <f ca="1">SUM(BH34-BG34)</f>
        <v>-28431</v>
      </c>
      <c r="BJ34" s="19">
        <f ca="1">IF(BI34=0,0,IF(BG34=0,1,BI34/BG34))</f>
        <v>-0.15260869565217391</v>
      </c>
      <c r="BK34" s="18">
        <f>SUMIF($C$6:BJ$6,BK$5,$C34:BJ34)</f>
        <v>1213306</v>
      </c>
      <c r="BL34" s="18">
        <f ca="1">SUMIF($C$6:BK$6,BL$5,$C34:BK34)</f>
        <v>1006955</v>
      </c>
      <c r="BM34" s="18">
        <f ca="1">SUM(BL34-BK34)</f>
        <v>-206351</v>
      </c>
      <c r="BN34" s="19">
        <f ca="1">IF(BM34=0,0,IF(BK34=0,1,BM34/BK34))</f>
        <v>-0.17007333681692829</v>
      </c>
      <c r="BO34" s="18">
        <f>+DH34</f>
        <v>156538</v>
      </c>
      <c r="BP34" s="18">
        <f ca="1">OFFSET(DH34,0,14,1,1)</f>
        <v>140202</v>
      </c>
      <c r="BQ34" s="18">
        <f ca="1">SUM(BP34-BO34)</f>
        <v>-16336</v>
      </c>
      <c r="BR34" s="19">
        <f ca="1">IF(BQ34=0,0,IF(BO34=0,1,BQ34/BO34))</f>
        <v>-0.10435804724731375</v>
      </c>
      <c r="BS34" s="18">
        <f>SUMIF($C$6:BR$6,BS$5,$C34:BR34)</f>
        <v>1369844</v>
      </c>
      <c r="BT34" s="18">
        <f ca="1">SUMIF($C$6:BS$6,BT$5,$C34:BS34)</f>
        <v>1147157</v>
      </c>
      <c r="BU34" s="18">
        <f ca="1">SUM(BT34-BS34)</f>
        <v>-222687</v>
      </c>
      <c r="BV34" s="19">
        <f ca="1">IF(BU34=0,0,IF(BS34=0,1,BU34/BS34))</f>
        <v>-0.16256376638507741</v>
      </c>
      <c r="BW34" s="18">
        <f>+DI34</f>
        <v>142809</v>
      </c>
      <c r="BX34" s="18">
        <f ca="1">OFFSET(DI34,0,14,1,1)</f>
        <v>137500</v>
      </c>
      <c r="BY34" s="18">
        <f ca="1">SUM(BX34-BW34)</f>
        <v>-5309</v>
      </c>
      <c r="BZ34" s="19">
        <f ca="1">IF(BY34=0,0,IF(BW34=0,1,BY34/BW34))</f>
        <v>-3.7175528152987559E-2</v>
      </c>
      <c r="CA34" s="18">
        <f>SUMIF($C$6:BZ$6,CA$5,$C34:BZ34)</f>
        <v>1512653</v>
      </c>
      <c r="CB34" s="18">
        <f ca="1">SUMIF($C$6:CA$6,CB$5,$C34:CA34)</f>
        <v>1284657</v>
      </c>
      <c r="CC34" s="18">
        <f ca="1">SUM(CB34-CA34)</f>
        <v>-227996</v>
      </c>
      <c r="CD34" s="19">
        <f ca="1">IF(CC34=0,0,IF(CA34=0,1,CC34/CA34))</f>
        <v>-0.15072591004017444</v>
      </c>
      <c r="CE34" s="18">
        <f>+DJ34</f>
        <v>117791</v>
      </c>
      <c r="CF34" s="18">
        <f ca="1">OFFSET(DJ34,0,14,1,1)</f>
        <v>126865</v>
      </c>
      <c r="CG34" s="18">
        <f ca="1">SUM(CF34-CE34)</f>
        <v>9074</v>
      </c>
      <c r="CH34" s="19">
        <f ca="1">IF(CG34=0,0,IF(CE34=0,1,CG34/CE34))</f>
        <v>7.7034747985839327E-2</v>
      </c>
      <c r="CI34" s="18">
        <f>SUMIF($C$6:CH$6,CI$5,$C34:CH34)</f>
        <v>1630444</v>
      </c>
      <c r="CJ34" s="18">
        <f ca="1">SUMIF($C$6:CI$6,CJ$5,$C34:CI34)</f>
        <v>1411522</v>
      </c>
      <c r="CK34" s="18">
        <f ca="1">SUM(CJ34-CI34)</f>
        <v>-218922</v>
      </c>
      <c r="CL34" s="19">
        <f ca="1">IF(CK34=0,0,IF(CI34=0,1,CK34/CI34))</f>
        <v>-0.13427140091901346</v>
      </c>
      <c r="CM34" s="18">
        <f>+DK34</f>
        <v>115854</v>
      </c>
      <c r="CN34" s="18">
        <f ca="1">OFFSET(DK34,0,14,1,1)</f>
        <v>123263</v>
      </c>
      <c r="CO34" s="18">
        <f ca="1">SUM(CN34-CM34)</f>
        <v>7409</v>
      </c>
      <c r="CP34" s="19">
        <f ca="1">IF(CO34=0,0,IF(CM34=0,1,CO34/CM34))</f>
        <v>6.395117993336441E-2</v>
      </c>
      <c r="CQ34" s="18">
        <f>SUMIF($C$6:CP$6,CQ$5,$C34:CP34)</f>
        <v>1746298</v>
      </c>
      <c r="CR34" s="18">
        <f ca="1">SUMIF($C$6:CQ$6,CR$5,$C34:CQ34)</f>
        <v>1534785</v>
      </c>
      <c r="CS34" s="18">
        <f ca="1">SUM(CR34-CQ34)</f>
        <v>-211513</v>
      </c>
      <c r="CT34" s="19">
        <f ca="1">IF(CS34=0,0,IF(CQ34=0,1,CS34/CQ34))</f>
        <v>-0.12112079381640475</v>
      </c>
      <c r="CW34" t="s">
        <v>74</v>
      </c>
      <c r="CX34" t="s">
        <v>6</v>
      </c>
      <c r="CZ34" s="74">
        <f>SUMIF(IBA!$A$93:$A$98,'2008-2009'!CZ$7,IBA!D$93:D$98)</f>
        <v>126810</v>
      </c>
      <c r="DA34" s="74">
        <f>SUMIF(IBA!$A$93:$A$98,'2008-2009'!DA$7,IBA!E$93:E$98)</f>
        <v>123216</v>
      </c>
      <c r="DB34" s="74">
        <f>SUMIF(IBA!$A$93:$A$98,'2008-2009'!DB$7,IBA!F$93:F$98)</f>
        <v>140815</v>
      </c>
      <c r="DC34" s="74">
        <f>SUMIF(IBA!$A$93:$A$98,'2008-2009'!DC$7,IBA!G$93:G$98)</f>
        <v>138333</v>
      </c>
      <c r="DD34" s="74">
        <f>SUMIF(IBA!$A$93:$A$98,'2008-2009'!DD$7,IBA!H$93:H$98)</f>
        <v>157985</v>
      </c>
      <c r="DE34" s="74">
        <f>SUMIF(IBA!$A$93:$A$98,'2008-2009'!DE$7,IBA!I$93:I$98)</f>
        <v>159659</v>
      </c>
      <c r="DF34" s="74">
        <f>SUMIF(IBA!$A$93:$A$98,'2008-2009'!DF$7,IBA!J$93:J$98)</f>
        <v>180188</v>
      </c>
      <c r="DG34" s="74">
        <f>SUMIF(IBA!$A$93:$A$98,'2008-2009'!DG$7,IBA!K$93:K$98)</f>
        <v>186300</v>
      </c>
      <c r="DH34" s="74">
        <f>SUMIF(IBA!$A$93:$A$98,'2008-2009'!DH$7,IBA!L$93:L$98)</f>
        <v>156538</v>
      </c>
      <c r="DI34" s="74">
        <f>SUMIF(IBA!$A$93:$A$98,'2008-2009'!DI$7,IBA!M$93:M$98)</f>
        <v>142809</v>
      </c>
      <c r="DJ34" s="74">
        <f>SUMIF(IBA!$A$93:$A$98,'2008-2009'!DJ$7,IBA!N$93:N$98)</f>
        <v>117791</v>
      </c>
      <c r="DK34" s="74">
        <f>SUMIF(IBA!$A$93:$A$98,'2008-2009'!DK$7,IBA!O$93:O$98)</f>
        <v>115854</v>
      </c>
      <c r="DN34" s="74">
        <f>SUMIF(IBA!$A$93:$A$98,'2008-2009'!DN$7,IBA!D$93:D$98)</f>
        <v>109126</v>
      </c>
      <c r="DO34" s="74">
        <f>SUMIF(IBA!$A$93:$A$98,'2008-2009'!DO$7,IBA!E$93:E$98)</f>
        <v>104215</v>
      </c>
      <c r="DP34" s="74">
        <f>SUMIF(IBA!$A$93:$A$98,'2008-2009'!DP$7,IBA!F$93:F$98)</f>
        <v>114942</v>
      </c>
      <c r="DQ34" s="74">
        <f>SUMIF(IBA!$A$93:$A$98,'2008-2009'!DQ$7,IBA!G$93:G$98)</f>
        <v>115487</v>
      </c>
      <c r="DR34" s="74">
        <f>SUMIF(IBA!$A$93:$A$98,'2008-2009'!DR$7,IBA!H$93:H$98)</f>
        <v>128609</v>
      </c>
      <c r="DS34" s="74">
        <f>SUMIF(IBA!$A$93:$A$98,'2008-2009'!DS$7,IBA!I$93:I$98)</f>
        <v>124579</v>
      </c>
      <c r="DT34" s="74">
        <f>SUMIF(IBA!$A$93:$A$98,'2008-2009'!DT$7,IBA!J$93:J$98)</f>
        <v>152128</v>
      </c>
      <c r="DU34" s="74">
        <f>SUMIF(IBA!$A$93:$A$98,'2008-2009'!DU$7,IBA!K$93:K$98)</f>
        <v>157869</v>
      </c>
      <c r="DV34" s="74">
        <f>SUMIF(IBA!$A$93:$A$98,'2008-2009'!DV$7,IBA!L$93:L$98)</f>
        <v>140202</v>
      </c>
      <c r="DW34" s="74">
        <f>SUMIF(IBA!$A$93:$A$98,'2008-2009'!DW$7,IBA!M$93:M$98)</f>
        <v>137500</v>
      </c>
      <c r="DX34" s="74">
        <f>SUMIF(IBA!$A$93:$A$98,'2008-2009'!DX$7,IBA!N$93:N$98)</f>
        <v>126865</v>
      </c>
      <c r="DY34" s="74">
        <f>SUMIF(IBA!$A$93:$A$98,'2008-2009'!DY$7,IBA!O$93:O$98)</f>
        <v>123263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9329</v>
      </c>
      <c r="D35" s="18">
        <f ca="1">OFFSET(CZ35,0,14,1,1)</f>
        <v>7679</v>
      </c>
      <c r="E35" s="18">
        <f ca="1">SUM(D35-C35)</f>
        <v>-1650</v>
      </c>
      <c r="F35" s="19">
        <f ca="1">IF(E35=0,0,IF(C35=0,1,E35/C35))</f>
        <v>-0.17686783149319327</v>
      </c>
      <c r="G35" s="18">
        <f>SUMIF($C$6:F$6,G$5,$C35:F35)</f>
        <v>9329</v>
      </c>
      <c r="H35" s="18">
        <f ca="1">SUMIF($C$6:G$6,H$5,$C35:G35)</f>
        <v>7679</v>
      </c>
      <c r="I35" s="18">
        <f ca="1">SUM(H35-G35)</f>
        <v>-1650</v>
      </c>
      <c r="J35" s="19">
        <f ca="1">IF(I35=0,0,IF(G35=0,1,I35/G35))</f>
        <v>-0.17686783149319327</v>
      </c>
      <c r="K35" s="18">
        <f>+DA35</f>
        <v>9219</v>
      </c>
      <c r="L35" s="18">
        <f ca="1">OFFSET(DA35,0,14,1,1)</f>
        <v>7837</v>
      </c>
      <c r="M35" s="18">
        <f ca="1">SUM(L35-K35)</f>
        <v>-1382</v>
      </c>
      <c r="N35" s="19">
        <f ca="1">IF(M35=0,0,IF(K35=0,1,M35/K35))</f>
        <v>-0.14990779911053259</v>
      </c>
      <c r="O35" s="18">
        <f>SUMIF($C$6:N$6,O$5,$C35:N35)</f>
        <v>18548</v>
      </c>
      <c r="P35" s="18">
        <f ca="1">SUMIF($C$6:O$6,P$5,$C35:O35)</f>
        <v>15516</v>
      </c>
      <c r="Q35" s="18">
        <f ca="1">SUM(P35-O35)</f>
        <v>-3032</v>
      </c>
      <c r="R35" s="19">
        <f ca="1">IF(Q35=0,0,IF(O35=0,1,Q35/O35))</f>
        <v>-0.16346775932715119</v>
      </c>
      <c r="S35" s="18">
        <f>+DB35</f>
        <v>9873</v>
      </c>
      <c r="T35" s="18">
        <f ca="1">OFFSET(DB35,0,14,1,1)</f>
        <v>8598</v>
      </c>
      <c r="U35" s="18">
        <f ca="1">SUM(T35-S35)</f>
        <v>-1275</v>
      </c>
      <c r="V35" s="19">
        <f ca="1">IF(U35=0,0,IF(S35=0,1,U35/S35))</f>
        <v>-0.12914007900334246</v>
      </c>
      <c r="W35" s="18">
        <f>SUMIF($C$6:V$6,W$5,$C35:V35)</f>
        <v>28421</v>
      </c>
      <c r="X35" s="18">
        <f ca="1">SUMIF($C$6:W$6,X$5,$C35:W35)</f>
        <v>24114</v>
      </c>
      <c r="Y35" s="18">
        <f ca="1">SUM(X35-W35)</f>
        <v>-4307</v>
      </c>
      <c r="Z35" s="19">
        <f ca="1">IF(Y35=0,0,IF(W35=0,1,Y35/W35))</f>
        <v>-0.15154287322754301</v>
      </c>
      <c r="AA35" s="18">
        <f>+DC35</f>
        <v>11107</v>
      </c>
      <c r="AB35" s="18">
        <f ca="1">OFFSET(DC35,0,14,1,1)</f>
        <v>7355</v>
      </c>
      <c r="AC35" s="18">
        <f ca="1">SUM(AB35-AA35)</f>
        <v>-3752</v>
      </c>
      <c r="AD35" s="19">
        <f ca="1">IF(AC35=0,0,IF(AA35=0,1,AC35/AA35))</f>
        <v>-0.33780498784550284</v>
      </c>
      <c r="AE35" s="18">
        <f>SUMIF($C$6:AD$6,AE$5,$C35:AD35)</f>
        <v>39528</v>
      </c>
      <c r="AF35" s="18">
        <f ca="1">SUMIF($C$6:AE$6,AF$5,$C35:AE35)</f>
        <v>31469</v>
      </c>
      <c r="AG35" s="18">
        <f ca="1">SUM(AF35-AE35)</f>
        <v>-8059</v>
      </c>
      <c r="AH35" s="19">
        <f ca="1">IF(AG35=0,0,IF(AE35=0,1,AG35/AE35))</f>
        <v>-0.20388079336166767</v>
      </c>
      <c r="AI35" s="18">
        <f>+DD35</f>
        <v>10884</v>
      </c>
      <c r="AJ35" s="18">
        <f ca="1">OFFSET(DD35,0,14,1,1)</f>
        <v>7629</v>
      </c>
      <c r="AK35" s="18">
        <f ca="1">SUM(AJ35-AI35)</f>
        <v>-3255</v>
      </c>
      <c r="AL35" s="19">
        <f ca="1">IF(AK35=0,0,IF(AI35=0,1,AK35/AI35))</f>
        <v>-0.29906284454244764</v>
      </c>
      <c r="AM35" s="18">
        <f>SUMIF($C$6:AL$6,AM$5,$C35:AL35)</f>
        <v>50412</v>
      </c>
      <c r="AN35" s="18">
        <f ca="1">SUMIF($C$6:AM$6,AN$5,$C35:AM35)</f>
        <v>39098</v>
      </c>
      <c r="AO35" s="18">
        <f ca="1">SUM(AN35-AM35)</f>
        <v>-11314</v>
      </c>
      <c r="AP35" s="19">
        <f ca="1">IF(AO35=0,0,IF(AM35=0,1,AO35/AM35))</f>
        <v>-0.2244306911052924</v>
      </c>
      <c r="AQ35" s="18">
        <f>+DE35</f>
        <v>10569</v>
      </c>
      <c r="AR35" s="18">
        <f ca="1">OFFSET(DE35,0,14,1,1)</f>
        <v>7718</v>
      </c>
      <c r="AS35" s="18">
        <f ca="1">SUM(AR35-AQ35)</f>
        <v>-2851</v>
      </c>
      <c r="AT35" s="19">
        <f ca="1">IF(AS35=0,0,IF(AQ35=0,1,AS35/AQ35))</f>
        <v>-0.26975115905005204</v>
      </c>
      <c r="AU35" s="18">
        <f>SUMIF($C$6:AT$6,AU$5,$C35:AT35)</f>
        <v>60981</v>
      </c>
      <c r="AV35" s="18">
        <f ca="1">SUMIF($C$6:AU$6,AV$5,$C35:AU35)</f>
        <v>46816</v>
      </c>
      <c r="AW35" s="18">
        <f ca="1">SUM(AV35-AU35)</f>
        <v>-14165</v>
      </c>
      <c r="AX35" s="19">
        <f ca="1">IF(AW35=0,0,IF(AU35=0,1,AW35/AU35))</f>
        <v>-0.2322854659648087</v>
      </c>
      <c r="AY35" s="18">
        <f>+DF35</f>
        <v>10820</v>
      </c>
      <c r="AZ35" s="18">
        <f ca="1">OFFSET(DF35,0,14,1,1)</f>
        <v>7648</v>
      </c>
      <c r="BA35" s="18">
        <f ca="1">SUM(AZ35-AY35)</f>
        <v>-3172</v>
      </c>
      <c r="BB35" s="19">
        <f ca="1">IF(BA35=0,0,IF(AY35=0,1,BA35/AY35))</f>
        <v>-0.2931608133086876</v>
      </c>
      <c r="BC35" s="18">
        <f>SUMIF($C$6:BB$6,BC$5,$C35:BB35)</f>
        <v>71801</v>
      </c>
      <c r="BD35" s="18">
        <f ca="1">SUMIF($C$6:BC$6,BD$5,$C35:BC35)</f>
        <v>54464</v>
      </c>
      <c r="BE35" s="18">
        <f ca="1">SUM(BD35-BC35)</f>
        <v>-17337</v>
      </c>
      <c r="BF35" s="19">
        <f ca="1">IF(BE35=0,0,IF(BC35=0,1,BE35/BC35))</f>
        <v>-0.24145903260400273</v>
      </c>
      <c r="BG35" s="18">
        <f>+DG35</f>
        <v>9698</v>
      </c>
      <c r="BH35" s="18">
        <f ca="1">OFFSET(DG35,0,14,1,1)</f>
        <v>8142</v>
      </c>
      <c r="BI35" s="18">
        <f ca="1">SUM(BH35-BG35)</f>
        <v>-1556</v>
      </c>
      <c r="BJ35" s="19">
        <f ca="1">IF(BI35=0,0,IF(BG35=0,1,BI35/BG35))</f>
        <v>-0.16044545267065374</v>
      </c>
      <c r="BK35" s="18">
        <f>SUMIF($C$6:BJ$6,BK$5,$C35:BJ35)</f>
        <v>81499</v>
      </c>
      <c r="BL35" s="18">
        <f ca="1">SUMIF($C$6:BK$6,BL$5,$C35:BK35)</f>
        <v>62606</v>
      </c>
      <c r="BM35" s="18">
        <f ca="1">SUM(BL35-BK35)</f>
        <v>-18893</v>
      </c>
      <c r="BN35" s="19">
        <f ca="1">IF(BM35=0,0,IF(BK35=0,1,BM35/BK35))</f>
        <v>-0.23181879532264199</v>
      </c>
      <c r="BO35" s="18">
        <f>+DH35</f>
        <v>9976</v>
      </c>
      <c r="BP35" s="18">
        <f ca="1">OFFSET(DH35,0,14,1,1)</f>
        <v>8709</v>
      </c>
      <c r="BQ35" s="18">
        <f ca="1">SUM(BP35-BO35)</f>
        <v>-1267</v>
      </c>
      <c r="BR35" s="19">
        <f ca="1">IF(BQ35=0,0,IF(BO35=0,1,BQ35/BO35))</f>
        <v>-0.12700481154771451</v>
      </c>
      <c r="BS35" s="18">
        <f>SUMIF($C$6:BR$6,BS$5,$C35:BR35)</f>
        <v>91475</v>
      </c>
      <c r="BT35" s="18">
        <f ca="1">SUMIF($C$6:BS$6,BT$5,$C35:BS35)</f>
        <v>71315</v>
      </c>
      <c r="BU35" s="18">
        <f ca="1">SUM(BT35-BS35)</f>
        <v>-20160</v>
      </c>
      <c r="BV35" s="19">
        <f ca="1">IF(BU35=0,0,IF(BS35=0,1,BU35/BS35))</f>
        <v>-0.22038808417600436</v>
      </c>
      <c r="BW35" s="18">
        <f>+DI35</f>
        <v>9803</v>
      </c>
      <c r="BX35" s="18">
        <f ca="1">OFFSET(DI35,0,14,1,1)</f>
        <v>8488</v>
      </c>
      <c r="BY35" s="18">
        <f ca="1">SUM(BX35-BW35)</f>
        <v>-1315</v>
      </c>
      <c r="BZ35" s="19">
        <f ca="1">IF(BY35=0,0,IF(BW35=0,1,BY35/BW35))</f>
        <v>-0.13414260940528411</v>
      </c>
      <c r="CA35" s="18">
        <f>SUMIF($C$6:BZ$6,CA$5,$C35:BZ35)</f>
        <v>101278</v>
      </c>
      <c r="CB35" s="18">
        <f ca="1">SUMIF($C$6:CA$6,CB$5,$C35:CA35)</f>
        <v>79803</v>
      </c>
      <c r="CC35" s="18">
        <f ca="1">SUM(CB35-CA35)</f>
        <v>-21475</v>
      </c>
      <c r="CD35" s="19">
        <f ca="1">IF(CC35=0,0,IF(CA35=0,1,CC35/CA35))</f>
        <v>-0.21204012717470724</v>
      </c>
      <c r="CE35" s="18">
        <f>+DJ35</f>
        <v>7190</v>
      </c>
      <c r="CF35" s="18">
        <f ca="1">OFFSET(DJ35,0,14,1,1)</f>
        <v>8551</v>
      </c>
      <c r="CG35" s="18">
        <f ca="1">SUM(CF35-CE35)</f>
        <v>1361</v>
      </c>
      <c r="CH35" s="19">
        <f ca="1">IF(CG35=0,0,IF(CE35=0,1,CG35/CE35))</f>
        <v>0.18929068150208622</v>
      </c>
      <c r="CI35" s="18">
        <f>SUMIF($C$6:CH$6,CI$5,$C35:CH35)</f>
        <v>108468</v>
      </c>
      <c r="CJ35" s="18">
        <f ca="1">SUMIF($C$6:CI$6,CJ$5,$C35:CI35)</f>
        <v>88354</v>
      </c>
      <c r="CK35" s="18">
        <f ca="1">SUM(CJ35-CI35)</f>
        <v>-20114</v>
      </c>
      <c r="CL35" s="19">
        <f ca="1">IF(CK35=0,0,IF(CI35=0,1,CK35/CI35))</f>
        <v>-0.18543717962901501</v>
      </c>
      <c r="CM35" s="18">
        <f>+DK35</f>
        <v>6967</v>
      </c>
      <c r="CN35" s="18">
        <f ca="1">OFFSET(DK35,0,14,1,1)</f>
        <v>8023</v>
      </c>
      <c r="CO35" s="18">
        <f ca="1">SUM(CN35-CM35)</f>
        <v>1056</v>
      </c>
      <c r="CP35" s="19">
        <f ca="1">IF(CO35=0,0,IF(CM35=0,1,CO35/CM35))</f>
        <v>0.1515716951342041</v>
      </c>
      <c r="CQ35" s="18">
        <f>SUMIF($C$6:CP$6,CQ$5,$C35:CP35)</f>
        <v>115435</v>
      </c>
      <c r="CR35" s="18">
        <f ca="1">SUMIF($C$6:CQ$6,CR$5,$C35:CQ35)</f>
        <v>96377</v>
      </c>
      <c r="CS35" s="18">
        <f ca="1">SUM(CR35-CQ35)</f>
        <v>-19058</v>
      </c>
      <c r="CT35" s="19">
        <f ca="1">IF(CS35=0,0,IF(CQ35=0,1,CS35/CQ35))</f>
        <v>-0.16509724087148611</v>
      </c>
      <c r="CW35" t="s">
        <v>74</v>
      </c>
      <c r="CX35" t="s">
        <v>7</v>
      </c>
      <c r="CY35" s="7"/>
      <c r="CZ35" s="74">
        <f>SUMIF(IBA!$A$111:$A$116,'2008-2009'!CZ$7,IBA!D$111:D$116)</f>
        <v>9329</v>
      </c>
      <c r="DA35" s="74">
        <f>SUMIF(IBA!$A$111:$A$116,'2008-2009'!DA$7,IBA!E$111:E$116)</f>
        <v>9219</v>
      </c>
      <c r="DB35" s="74">
        <f>SUMIF(IBA!$A$111:$A$116,'2008-2009'!DB$7,IBA!F$111:F$116)</f>
        <v>9873</v>
      </c>
      <c r="DC35" s="74">
        <f>SUMIF(IBA!$A$111:$A$116,'2008-2009'!DC$7,IBA!G$111:G$116)</f>
        <v>11107</v>
      </c>
      <c r="DD35" s="74">
        <f>SUMIF(IBA!$A$111:$A$116,'2008-2009'!DD$7,IBA!H$111:H$116)</f>
        <v>10884</v>
      </c>
      <c r="DE35" s="74">
        <f>SUMIF(IBA!$A$111:$A$116,'2008-2009'!DE$7,IBA!I$111:I$116)</f>
        <v>10569</v>
      </c>
      <c r="DF35" s="74">
        <f>SUMIF(IBA!$A$111:$A$116,'2008-2009'!DF$7,IBA!J$111:J$116)</f>
        <v>10820</v>
      </c>
      <c r="DG35" s="74">
        <f>SUMIF(IBA!$A$111:$A$116,'2008-2009'!DG$7,IBA!K$111:K$116)</f>
        <v>9698</v>
      </c>
      <c r="DH35" s="74">
        <f>SUMIF(IBA!$A$111:$A$116,'2008-2009'!DH$7,IBA!L$111:L$116)</f>
        <v>9976</v>
      </c>
      <c r="DI35" s="74">
        <f>SUMIF(IBA!$A$111:$A$116,'2008-2009'!DI$7,IBA!M$111:M$116)</f>
        <v>9803</v>
      </c>
      <c r="DJ35" s="74">
        <f>SUMIF(IBA!$A$111:$A$116,'2008-2009'!DJ$7,IBA!N$111:N$116)</f>
        <v>7190</v>
      </c>
      <c r="DK35" s="74">
        <f>SUMIF(IBA!$A$111:$A$116,'2008-2009'!DK$7,IBA!O$111:O$116)</f>
        <v>6967</v>
      </c>
      <c r="DN35" s="74">
        <f>SUMIF(IBA!$A$111:$A$116,'2008-2009'!DN$7,IBA!D$111:D$116)</f>
        <v>7679</v>
      </c>
      <c r="DO35" s="74">
        <f>SUMIF(IBA!$A$111:$A$116,'2008-2009'!DO$7,IBA!E$111:E$116)</f>
        <v>7837</v>
      </c>
      <c r="DP35" s="74">
        <f>SUMIF(IBA!$A$111:$A$116,'2008-2009'!DP$7,IBA!F$111:F$116)</f>
        <v>8598</v>
      </c>
      <c r="DQ35" s="74">
        <f>SUMIF(IBA!$A$111:$A$116,'2008-2009'!DQ$7,IBA!G$111:G$116)</f>
        <v>7355</v>
      </c>
      <c r="DR35" s="74">
        <f>SUMIF(IBA!$A$111:$A$116,'2008-2009'!DR$7,IBA!H$111:H$116)</f>
        <v>7629</v>
      </c>
      <c r="DS35" s="74">
        <f>SUMIF(IBA!$A$111:$A$116,'2008-2009'!DS$7,IBA!I$111:I$116)</f>
        <v>7718</v>
      </c>
      <c r="DT35" s="74">
        <f>SUMIF(IBA!$A$111:$A$116,'2008-2009'!DT$7,IBA!J$111:J$116)</f>
        <v>7648</v>
      </c>
      <c r="DU35" s="74">
        <f>SUMIF(IBA!$A$111:$A$116,'2008-2009'!DU$7,IBA!K$111:K$116)</f>
        <v>8142</v>
      </c>
      <c r="DV35" s="74">
        <f>SUMIF(IBA!$A$111:$A$116,'2008-2009'!DV$7,IBA!L$111:L$116)</f>
        <v>8709</v>
      </c>
      <c r="DW35" s="74">
        <f>SUMIF(IBA!$A$111:$A$116,'2008-2009'!DW$7,IBA!M$111:M$116)</f>
        <v>8488</v>
      </c>
      <c r="DX35" s="74">
        <f>SUMIF(IBA!$A$111:$A$116,'2008-2009'!DX$7,IBA!N$111:N$116)</f>
        <v>8551</v>
      </c>
      <c r="DY35" s="74">
        <f>SUMIF(IBA!$A$111:$A$116,'2008-2009'!DY$7,IBA!O$111:O$116)</f>
        <v>8023</v>
      </c>
    </row>
    <row r="36" spans="1:130">
      <c r="A36" s="83"/>
      <c r="B36" s="26" t="s">
        <v>8</v>
      </c>
      <c r="C36" s="73">
        <f>+CZ36</f>
        <v>1162</v>
      </c>
      <c r="D36" s="73">
        <f ca="1">OFFSET(CZ36,0,14,1,1)</f>
        <v>1142</v>
      </c>
      <c r="E36" s="73">
        <f ca="1">SUM(D36-C36)</f>
        <v>-20</v>
      </c>
      <c r="F36" s="19">
        <f ca="1">IF(E36=0,0,IF(C36=0,1,E36/C36))</f>
        <v>-1.7211703958691909E-2</v>
      </c>
      <c r="G36" s="73">
        <f>SUMIF($C$6:F$6,G$5,$C36:F36)</f>
        <v>1162</v>
      </c>
      <c r="H36" s="73">
        <f ca="1">SUMIF($C$6:G$6,H$5,$C36:G36)</f>
        <v>1142</v>
      </c>
      <c r="I36" s="73">
        <f ca="1">SUM(H36-G36)</f>
        <v>-20</v>
      </c>
      <c r="J36" s="19">
        <f ca="1">IF(I36=0,0,IF(G36=0,1,I36/G36))</f>
        <v>-1.7211703958691909E-2</v>
      </c>
      <c r="K36" s="73">
        <f>+DA36</f>
        <v>1720</v>
      </c>
      <c r="L36" s="73">
        <f ca="1">OFFSET(DA36,0,14,1,1)</f>
        <v>1290</v>
      </c>
      <c r="M36" s="73">
        <f ca="1">SUM(L36-K36)</f>
        <v>-430</v>
      </c>
      <c r="N36" s="19">
        <f ca="1">IF(M36=0,0,IF(K36=0,1,M36/K36))</f>
        <v>-0.25</v>
      </c>
      <c r="O36" s="73">
        <f>SUMIF($C$6:N$6,O$5,$C36:N36)</f>
        <v>2882</v>
      </c>
      <c r="P36" s="73">
        <f ca="1">SUMIF($C$6:O$6,P$5,$C36:O36)</f>
        <v>2432</v>
      </c>
      <c r="Q36" s="73">
        <f ca="1">SUM(P36-O36)</f>
        <v>-450</v>
      </c>
      <c r="R36" s="19">
        <f ca="1">IF(Q36=0,0,IF(O36=0,1,Q36/O36))</f>
        <v>-0.15614156835530882</v>
      </c>
      <c r="S36" s="73">
        <f>+DB36</f>
        <v>1674</v>
      </c>
      <c r="T36" s="73">
        <f ca="1">OFFSET(DB36,0,14,1,1)</f>
        <v>1389</v>
      </c>
      <c r="U36" s="73">
        <f ca="1">SUM(T36-S36)</f>
        <v>-285</v>
      </c>
      <c r="V36" s="19">
        <f ca="1">IF(U36=0,0,IF(S36=0,1,U36/S36))</f>
        <v>-0.17025089605734767</v>
      </c>
      <c r="W36" s="73">
        <f>SUMIF($C$6:V$6,W$5,$C36:V36)</f>
        <v>4556</v>
      </c>
      <c r="X36" s="73">
        <f ca="1">SUMIF($C$6:W$6,X$5,$C36:W36)</f>
        <v>3821</v>
      </c>
      <c r="Y36" s="73">
        <f ca="1">SUM(X36-W36)</f>
        <v>-735</v>
      </c>
      <c r="Z36" s="19">
        <f ca="1">IF(Y36=0,0,IF(W36=0,1,Y36/W36))</f>
        <v>-0.16132572431957859</v>
      </c>
      <c r="AA36" s="73">
        <f>+DC36</f>
        <v>1457</v>
      </c>
      <c r="AB36" s="73">
        <f ca="1">OFFSET(DC36,0,14,1,1)</f>
        <v>1035</v>
      </c>
      <c r="AC36" s="73">
        <f ca="1">SUM(AB36-AA36)</f>
        <v>-422</v>
      </c>
      <c r="AD36" s="19">
        <f ca="1">IF(AC36=0,0,IF(AA36=0,1,AC36/AA36))</f>
        <v>-0.28963623884694578</v>
      </c>
      <c r="AE36" s="73">
        <f>SUMIF($C$6:AD$6,AE$5,$C36:AD36)</f>
        <v>6013</v>
      </c>
      <c r="AF36" s="73">
        <f ca="1">SUMIF($C$6:AE$6,AF$5,$C36:AE36)</f>
        <v>4856</v>
      </c>
      <c r="AG36" s="73">
        <f ca="1">SUM(AF36-AE36)</f>
        <v>-1157</v>
      </c>
      <c r="AH36" s="19">
        <f ca="1">IF(AG36=0,0,IF(AE36=0,1,AG36/AE36))</f>
        <v>-0.1924164310660236</v>
      </c>
      <c r="AI36" s="73">
        <f>+DD36</f>
        <v>4782</v>
      </c>
      <c r="AJ36" s="73">
        <f ca="1">OFFSET(DD36,0,14,1,1)</f>
        <v>4165</v>
      </c>
      <c r="AK36" s="73">
        <f ca="1">SUM(AJ36-AI36)</f>
        <v>-617</v>
      </c>
      <c r="AL36" s="19">
        <f ca="1">IF(AK36=0,0,IF(AI36=0,1,AK36/AI36))</f>
        <v>-0.12902551233793391</v>
      </c>
      <c r="AM36" s="73">
        <f>SUMIF($C$6:AL$6,AM$5,$C36:AL36)</f>
        <v>10795</v>
      </c>
      <c r="AN36" s="73">
        <f ca="1">SUMIF($C$6:AM$6,AN$5,$C36:AM36)</f>
        <v>9021</v>
      </c>
      <c r="AO36" s="73">
        <f ca="1">SUM(AN36-AM36)</f>
        <v>-1774</v>
      </c>
      <c r="AP36" s="19">
        <f ca="1">IF(AO36=0,0,IF(AM36=0,1,AO36/AM36))</f>
        <v>-0.16433534043538675</v>
      </c>
      <c r="AQ36" s="73">
        <f>+DE36</f>
        <v>6636</v>
      </c>
      <c r="AR36" s="73">
        <f ca="1">OFFSET(DE36,0,14,1,1)</f>
        <v>5980</v>
      </c>
      <c r="AS36" s="73">
        <f ca="1">SUM(AR36-AQ36)</f>
        <v>-656</v>
      </c>
      <c r="AT36" s="19">
        <f ca="1">IF(AS36=0,0,IF(AQ36=0,1,AS36/AQ36))</f>
        <v>-9.8854731766124165E-2</v>
      </c>
      <c r="AU36" s="73">
        <f>SUMIF($C$6:AT$6,AU$5,$C36:AT36)</f>
        <v>17431</v>
      </c>
      <c r="AV36" s="73">
        <f ca="1">SUMIF($C$6:AU$6,AV$5,$C36:AU36)</f>
        <v>15001</v>
      </c>
      <c r="AW36" s="73">
        <f ca="1">SUM(AV36-AU36)</f>
        <v>-2430</v>
      </c>
      <c r="AX36" s="19">
        <f ca="1">IF(AW36=0,0,IF(AU36=0,1,AW36/AU36))</f>
        <v>-0.13940680396993863</v>
      </c>
      <c r="AY36" s="73">
        <f>+DF36</f>
        <v>7731</v>
      </c>
      <c r="AZ36" s="73">
        <f ca="1">OFFSET(DF36,0,14,1,1)</f>
        <v>7732</v>
      </c>
      <c r="BA36" s="73">
        <f ca="1">SUM(AZ36-AY36)</f>
        <v>1</v>
      </c>
      <c r="BB36" s="19">
        <f ca="1">IF(BA36=0,0,IF(AY36=0,1,BA36/AY36))</f>
        <v>1.2934937265554261E-4</v>
      </c>
      <c r="BC36" s="73">
        <f>SUMIF($C$6:BB$6,BC$5,$C36:BB36)</f>
        <v>25162</v>
      </c>
      <c r="BD36" s="73">
        <f ca="1">SUMIF($C$6:BC$6,BD$5,$C36:BC36)</f>
        <v>22733</v>
      </c>
      <c r="BE36" s="73">
        <f ca="1">SUM(BD36-BC36)</f>
        <v>-2429</v>
      </c>
      <c r="BF36" s="19">
        <f ca="1">IF(BE36=0,0,IF(BC36=0,1,BE36/BC36))</f>
        <v>-9.6534456720451481E-2</v>
      </c>
      <c r="BG36" s="73">
        <f>+DG36</f>
        <v>9903</v>
      </c>
      <c r="BH36" s="73">
        <f ca="1">OFFSET(DG36,0,14,1,1)</f>
        <v>9100</v>
      </c>
      <c r="BI36" s="73">
        <f ca="1">SUM(BH36-BG36)</f>
        <v>-803</v>
      </c>
      <c r="BJ36" s="19">
        <f ca="1">IF(BI36=0,0,IF(BG36=0,1,BI36/BG36))</f>
        <v>-8.1086539432495205E-2</v>
      </c>
      <c r="BK36" s="73">
        <f>SUMIF($C$6:BJ$6,BK$5,$C36:BJ36)</f>
        <v>35065</v>
      </c>
      <c r="BL36" s="73">
        <f ca="1">SUMIF($C$6:BK$6,BL$5,$C36:BK36)</f>
        <v>31833</v>
      </c>
      <c r="BM36" s="73">
        <f ca="1">SUM(BL36-BK36)</f>
        <v>-3232</v>
      </c>
      <c r="BN36" s="19">
        <f ca="1">IF(BM36=0,0,IF(BK36=0,1,BM36/BK36))</f>
        <v>-9.2171681163553398E-2</v>
      </c>
      <c r="BO36" s="73">
        <f>+DH36</f>
        <v>5395</v>
      </c>
      <c r="BP36" s="73">
        <f ca="1">OFFSET(DH36,0,14,1,1)</f>
        <v>5939</v>
      </c>
      <c r="BQ36" s="73">
        <f ca="1">SUM(BP36-BO36)</f>
        <v>544</v>
      </c>
      <c r="BR36" s="19">
        <f ca="1">IF(BQ36=0,0,IF(BO36=0,1,BQ36/BO36))</f>
        <v>0.10083410565338276</v>
      </c>
      <c r="BS36" s="73">
        <f>SUMIF($C$6:BR$6,BS$5,$C36:BR36)</f>
        <v>40460</v>
      </c>
      <c r="BT36" s="73">
        <f ca="1">SUMIF($C$6:BS$6,BT$5,$C36:BS36)</f>
        <v>37772</v>
      </c>
      <c r="BU36" s="73">
        <f ca="1">SUM(BT36-BS36)</f>
        <v>-2688</v>
      </c>
      <c r="BV36" s="19">
        <f ca="1">IF(BU36=0,0,IF(BS36=0,1,BU36/BS36))</f>
        <v>-6.6435986159169555E-2</v>
      </c>
      <c r="BW36" s="73">
        <f>+DI36</f>
        <v>2688</v>
      </c>
      <c r="BX36" s="73">
        <f ca="1">OFFSET(DI36,0,14,1,1)</f>
        <v>2839</v>
      </c>
      <c r="BY36" s="73">
        <f ca="1">SUM(BX36-BW36)</f>
        <v>151</v>
      </c>
      <c r="BZ36" s="19">
        <f ca="1">IF(BY36=0,0,IF(BW36=0,1,BY36/BW36))</f>
        <v>5.617559523809524E-2</v>
      </c>
      <c r="CA36" s="73">
        <f>SUMIF($C$6:BZ$6,CA$5,$C36:BZ36)</f>
        <v>43148</v>
      </c>
      <c r="CB36" s="73">
        <f ca="1">SUMIF($C$6:CA$6,CB$5,$C36:CA36)</f>
        <v>40611</v>
      </c>
      <c r="CC36" s="73">
        <f ca="1">SUM(CB36-CA36)</f>
        <v>-2537</v>
      </c>
      <c r="CD36" s="19">
        <f ca="1">IF(CC36=0,0,IF(CA36=0,1,CC36/CA36))</f>
        <v>-5.879762677296746E-2</v>
      </c>
      <c r="CE36" s="73">
        <f>+DJ36</f>
        <v>1120</v>
      </c>
      <c r="CF36" s="73">
        <f ca="1">OFFSET(DJ36,0,14,1,1)</f>
        <v>1165</v>
      </c>
      <c r="CG36" s="73">
        <f ca="1">SUM(CF36-CE36)</f>
        <v>45</v>
      </c>
      <c r="CH36" s="19">
        <f ca="1">IF(CG36=0,0,IF(CE36=0,1,CG36/CE36))</f>
        <v>4.0178571428571432E-2</v>
      </c>
      <c r="CI36" s="73">
        <f>SUMIF($C$6:CH$6,CI$5,$C36:CH36)</f>
        <v>44268</v>
      </c>
      <c r="CJ36" s="73">
        <f ca="1">SUMIF($C$6:CI$6,CJ$5,$C36:CI36)</f>
        <v>41776</v>
      </c>
      <c r="CK36" s="73">
        <f ca="1">SUM(CJ36-CI36)</f>
        <v>-2492</v>
      </c>
      <c r="CL36" s="19">
        <f ca="1">IF(CK36=0,0,IF(CI36=0,1,CK36/CI36))</f>
        <v>-5.6293485135989876E-2</v>
      </c>
      <c r="CM36" s="73">
        <f>+DK36</f>
        <v>734</v>
      </c>
      <c r="CN36" s="73">
        <f ca="1">OFFSET(DK36,0,14,1,1)</f>
        <v>847</v>
      </c>
      <c r="CO36" s="73">
        <f ca="1">SUM(CN36-CM36)</f>
        <v>113</v>
      </c>
      <c r="CP36" s="19">
        <f ca="1">IF(CO36=0,0,IF(CM36=0,1,CO36/CM36))</f>
        <v>0.15395095367847411</v>
      </c>
      <c r="CQ36" s="73">
        <f>SUMIF($C$6:CP$6,CQ$5,$C36:CP36)</f>
        <v>45002</v>
      </c>
      <c r="CR36" s="73">
        <f ca="1">SUMIF($C$6:CQ$6,CR$5,$C36:CQ36)</f>
        <v>42623</v>
      </c>
      <c r="CS36" s="73">
        <f ca="1">SUM(CR36-CQ36)</f>
        <v>-2379</v>
      </c>
      <c r="CT36" s="19">
        <f ca="1">IF(CS36=0,0,IF(CQ36=0,1,CS36/CQ36))</f>
        <v>-5.2864317141460379E-2</v>
      </c>
      <c r="CW36" t="s">
        <v>74</v>
      </c>
      <c r="CX36" t="s">
        <v>8</v>
      </c>
      <c r="CY36" s="7"/>
      <c r="CZ36" s="74">
        <f>SUMIF(IBA!$A$129:$A$139,'2008-2009'!CZ$7,IBA!D$129:D$139)</f>
        <v>1162</v>
      </c>
      <c r="DA36" s="74">
        <f>SUMIF(IBA!$A$129:$A$139,'2008-2009'!DA$7,IBA!E$129:E$139)</f>
        <v>1720</v>
      </c>
      <c r="DB36" s="74">
        <f>SUMIF(IBA!$A$129:$A$139,'2008-2009'!DB$7,IBA!F$129:F$139)</f>
        <v>1674</v>
      </c>
      <c r="DC36" s="74">
        <f>SUMIF(IBA!$A$129:$A$139,'2008-2009'!DC$7,IBA!G$129:G$139)</f>
        <v>1457</v>
      </c>
      <c r="DD36" s="74">
        <f>SUMIF(IBA!$A$129:$A$139,'2008-2009'!DD$7,IBA!H$129:H$139)</f>
        <v>4782</v>
      </c>
      <c r="DE36" s="74">
        <f>SUMIF(IBA!$A$129:$A$139,'2008-2009'!DE$7,IBA!I$129:I$139)</f>
        <v>6636</v>
      </c>
      <c r="DF36" s="74">
        <f>SUMIF(IBA!$A$129:$A$139,'2008-2009'!DF$7,IBA!J$129:J$139)</f>
        <v>7731</v>
      </c>
      <c r="DG36" s="74">
        <f>SUMIF(IBA!$A$129:$A$139,'2008-2009'!DG$7,IBA!K$129:K$139)</f>
        <v>9903</v>
      </c>
      <c r="DH36" s="74">
        <f>SUMIF(IBA!$A$129:$A$139,'2008-2009'!DH$7,IBA!L$129:L$139)</f>
        <v>5395</v>
      </c>
      <c r="DI36" s="74">
        <f>SUMIF(IBA!$A$129:$A$139,'2008-2009'!DI$7,IBA!M$129:M$139)</f>
        <v>2688</v>
      </c>
      <c r="DJ36" s="74">
        <f>SUMIF(IBA!$A$129:$A$139,'2008-2009'!DJ$7,IBA!N$129:N$139)</f>
        <v>1120</v>
      </c>
      <c r="DK36" s="74">
        <f>SUMIF(IBA!$A$129:$A$139,'2008-2009'!DK$7,IBA!O$129:O$139)</f>
        <v>734</v>
      </c>
      <c r="DN36" s="74">
        <f>SUMIF(IBA!$A$129:$A$139,'2008-2009'!DN$7,IBA!D$129:D$139)</f>
        <v>1142</v>
      </c>
      <c r="DO36" s="74">
        <f>SUMIF(IBA!$A$129:$A$139,'2008-2009'!DO$7,IBA!E$129:E$139)</f>
        <v>1290</v>
      </c>
      <c r="DP36" s="74">
        <f>SUMIF(IBA!$A$129:$A$139,'2008-2009'!DP$7,IBA!F$129:F$139)</f>
        <v>1389</v>
      </c>
      <c r="DQ36" s="74">
        <f>SUMIF(IBA!$A$129:$A$139,'2008-2009'!DQ$7,IBA!G$129:G$139)</f>
        <v>1035</v>
      </c>
      <c r="DR36" s="74">
        <f>SUMIF(IBA!$A$129:$A$139,'2008-2009'!DR$7,IBA!H$129:H$139)</f>
        <v>4165</v>
      </c>
      <c r="DS36" s="74">
        <f>SUMIF(IBA!$A$129:$A$139,'2008-2009'!DS$7,IBA!I$129:I$139)</f>
        <v>5980</v>
      </c>
      <c r="DT36" s="74">
        <f>SUMIF(IBA!$A$129:$A$139,'2008-2009'!DT$7,IBA!J$129:J$139)</f>
        <v>7732</v>
      </c>
      <c r="DU36" s="74">
        <f>SUMIF(IBA!$A$129:$A$139,'2008-2009'!DU$7,IBA!K$129:K$139)</f>
        <v>9100</v>
      </c>
      <c r="DV36" s="74">
        <f>SUMIF(IBA!$A$129:$A$139,'2008-2009'!DV$7,IBA!L$129:L$139)</f>
        <v>5939</v>
      </c>
      <c r="DW36" s="74">
        <f>SUMIF(IBA!$A$129:$A$139,'2008-2009'!DW$7,IBA!M$129:M$139)</f>
        <v>2839</v>
      </c>
      <c r="DX36" s="74">
        <f>SUMIF(IBA!$A$129:$A$139,'2008-2009'!DX$7,IBA!N$129:N$139)</f>
        <v>1165</v>
      </c>
      <c r="DY36" s="74">
        <f>SUMIF(IBA!$A$129:$A$139,'2008-2009'!DY$7,IBA!O$129:O$139)</f>
        <v>847</v>
      </c>
    </row>
    <row r="37" spans="1:130" s="7" customFormat="1">
      <c r="A37" s="75"/>
      <c r="B37" s="24" t="s">
        <v>9</v>
      </c>
      <c r="C37" s="12">
        <f>+SUM(C34:C36)</f>
        <v>137301</v>
      </c>
      <c r="D37" s="12">
        <f ca="1">+SUM(D34:D36)</f>
        <v>117947</v>
      </c>
      <c r="E37" s="12">
        <f ca="1">SUM(E34:E36)</f>
        <v>-19354</v>
      </c>
      <c r="F37" s="13">
        <f ca="1">IF(E37=0,0,IF(C37=0,1,E37/C37))</f>
        <v>-0.14096037173800627</v>
      </c>
      <c r="G37" s="12">
        <f>SUM(G34:G36)</f>
        <v>137301</v>
      </c>
      <c r="H37" s="12">
        <f ca="1">SUM(H34:H36)</f>
        <v>117947</v>
      </c>
      <c r="I37" s="12">
        <f ca="1">SUM(I34:I36)</f>
        <v>-19354</v>
      </c>
      <c r="J37" s="13">
        <f ca="1">IF(I37=0,0,IF(G37=0,1,I37/G37))</f>
        <v>-0.14096037173800627</v>
      </c>
      <c r="K37" s="12">
        <f>+SUM(K34:K36)</f>
        <v>134155</v>
      </c>
      <c r="L37" s="12">
        <f ca="1">+SUM(L34:L36)</f>
        <v>113342</v>
      </c>
      <c r="M37" s="12">
        <f ca="1">SUM(M34:M36)</f>
        <v>-20813</v>
      </c>
      <c r="N37" s="13">
        <f ca="1">IF(M37=0,0,IF(K37=0,1,M37/K37))</f>
        <v>-0.15514144087063472</v>
      </c>
      <c r="O37" s="12">
        <f>SUM(O34:O36)</f>
        <v>271456</v>
      </c>
      <c r="P37" s="12">
        <f ca="1">SUM(P34:P36)</f>
        <v>231289</v>
      </c>
      <c r="Q37" s="12">
        <f ca="1">SUM(Q34:Q36)</f>
        <v>-40167</v>
      </c>
      <c r="R37" s="13">
        <f ca="1">IF(Q37=0,0,IF(O37=0,1,Q37/O37))</f>
        <v>-0.14796873158080867</v>
      </c>
      <c r="S37" s="12">
        <f>+SUM(S34:S36)</f>
        <v>152362</v>
      </c>
      <c r="T37" s="12">
        <f ca="1">+SUM(T34:T36)</f>
        <v>124929</v>
      </c>
      <c r="U37" s="12">
        <f ca="1">SUM(U34:U36)</f>
        <v>-27433</v>
      </c>
      <c r="V37" s="13">
        <f ca="1">IF(U37=0,0,IF(S37=0,1,U37/S37))</f>
        <v>-0.18005145639988973</v>
      </c>
      <c r="W37" s="12">
        <f>SUM(W34:W36)</f>
        <v>423818</v>
      </c>
      <c r="X37" s="12">
        <f ca="1">SUM(X34:X36)</f>
        <v>356218</v>
      </c>
      <c r="Y37" s="12">
        <f ca="1">SUM(Y34:Y36)</f>
        <v>-67600</v>
      </c>
      <c r="Z37" s="13">
        <f ca="1">IF(Y37=0,0,IF(W37=0,1,Y37/W37))</f>
        <v>-0.15950242792896951</v>
      </c>
      <c r="AA37" s="12">
        <f>+SUM(AA34:AA36)</f>
        <v>150897</v>
      </c>
      <c r="AB37" s="12">
        <f ca="1">+SUM(AB34:AB36)</f>
        <v>123877</v>
      </c>
      <c r="AC37" s="12">
        <f ca="1">SUM(AC34:AC36)</f>
        <v>-27020</v>
      </c>
      <c r="AD37" s="13">
        <f ca="1">IF(AC37=0,0,IF(AA37=0,1,AC37/AA37))</f>
        <v>-0.1790625393480321</v>
      </c>
      <c r="AE37" s="12">
        <f>SUM(AE34:AE36)</f>
        <v>574715</v>
      </c>
      <c r="AF37" s="12">
        <f ca="1">SUM(AF34:AF36)</f>
        <v>480095</v>
      </c>
      <c r="AG37" s="12">
        <f ca="1">SUM(AG34:AG36)</f>
        <v>-94620</v>
      </c>
      <c r="AH37" s="13">
        <f ca="1">IF(AG37=0,0,IF(AE37=0,1,AG37/AE37))</f>
        <v>-0.16463812498368757</v>
      </c>
      <c r="AI37" s="12">
        <f>+SUM(AI34:AI36)</f>
        <v>173651</v>
      </c>
      <c r="AJ37" s="12">
        <f ca="1">+SUM(AJ34:AJ36)</f>
        <v>140403</v>
      </c>
      <c r="AK37" s="12">
        <f ca="1">SUM(AK34:AK36)</f>
        <v>-33248</v>
      </c>
      <c r="AL37" s="13">
        <f ca="1">IF(AK37=0,0,IF(AI37=0,1,AK37/AI37))</f>
        <v>-0.19146448911898004</v>
      </c>
      <c r="AM37" s="12">
        <f>SUM(AM34:AM36)</f>
        <v>748366</v>
      </c>
      <c r="AN37" s="12">
        <f ca="1">SUM(AN34:AN36)</f>
        <v>620498</v>
      </c>
      <c r="AO37" s="12">
        <f ca="1">SUM(AO34:AO36)</f>
        <v>-127868</v>
      </c>
      <c r="AP37" s="13">
        <f ca="1">IF(AO37=0,0,IF(AM37=0,1,AO37/AM37))</f>
        <v>-0.17086292001507283</v>
      </c>
      <c r="AQ37" s="12">
        <f>+SUM(AQ34:AQ36)</f>
        <v>176864</v>
      </c>
      <c r="AR37" s="12">
        <f ca="1">+SUM(AR34:AR36)</f>
        <v>138277</v>
      </c>
      <c r="AS37" s="12">
        <f ca="1">SUM(AS34:AS36)</f>
        <v>-38587</v>
      </c>
      <c r="AT37" s="13">
        <f ca="1">IF(AS37=0,0,IF(AQ37=0,1,AS37/AQ37))</f>
        <v>-0.21817328568843858</v>
      </c>
      <c r="AU37" s="12">
        <f>SUM(AU34:AU36)</f>
        <v>925230</v>
      </c>
      <c r="AV37" s="12">
        <f ca="1">SUM(AV34:AV36)</f>
        <v>758775</v>
      </c>
      <c r="AW37" s="12">
        <f ca="1">SUM(AW34:AW36)</f>
        <v>-166455</v>
      </c>
      <c r="AX37" s="13">
        <f ca="1">IF(AW37=0,0,IF(AU37=0,1,AW37/AU37))</f>
        <v>-0.17990661781394895</v>
      </c>
      <c r="AY37" s="12">
        <f>+SUM(AY34:AY36)</f>
        <v>198739</v>
      </c>
      <c r="AZ37" s="12">
        <f ca="1">+SUM(AZ34:AZ36)</f>
        <v>167508</v>
      </c>
      <c r="BA37" s="12">
        <f ca="1">SUM(BA34:BA36)</f>
        <v>-31231</v>
      </c>
      <c r="BB37" s="13">
        <f ca="1">IF(BA37=0,0,IF(AY37=0,1,BA37/AY37))</f>
        <v>-0.15714580429608682</v>
      </c>
      <c r="BC37" s="12">
        <f>SUM(BC34:BC36)</f>
        <v>1123969</v>
      </c>
      <c r="BD37" s="12">
        <f ca="1">SUM(BD34:BD36)</f>
        <v>926283</v>
      </c>
      <c r="BE37" s="12">
        <f ca="1">SUM(BE34:BE36)</f>
        <v>-197686</v>
      </c>
      <c r="BF37" s="13">
        <f ca="1">IF(BE37=0,0,IF(BC37=0,1,BE37/BC37))</f>
        <v>-0.17588207503943615</v>
      </c>
      <c r="BG37" s="12">
        <f>+SUM(BG34:BG36)</f>
        <v>205901</v>
      </c>
      <c r="BH37" s="12">
        <f ca="1">+SUM(BH34:BH36)</f>
        <v>175111</v>
      </c>
      <c r="BI37" s="12">
        <f ca="1">SUM(BI34:BI36)</f>
        <v>-30790</v>
      </c>
      <c r="BJ37" s="13">
        <f ca="1">IF(BI37=0,0,IF(BG37=0,1,BI37/BG37))</f>
        <v>-0.14953788471158469</v>
      </c>
      <c r="BK37" s="12">
        <f>SUM(BK34:BK36)</f>
        <v>1329870</v>
      </c>
      <c r="BL37" s="12">
        <f ca="1">SUM(BL34:BL36)</f>
        <v>1101394</v>
      </c>
      <c r="BM37" s="12">
        <f ca="1">SUM(BM34:BM36)</f>
        <v>-228476</v>
      </c>
      <c r="BN37" s="13">
        <f ca="1">IF(BM37=0,0,IF(BK37=0,1,BM37/BK37))</f>
        <v>-0.17180325896516202</v>
      </c>
      <c r="BO37" s="12">
        <f>+SUM(BO34:BO36)</f>
        <v>171909</v>
      </c>
      <c r="BP37" s="12">
        <f ca="1">+SUM(BP34:BP36)</f>
        <v>154850</v>
      </c>
      <c r="BQ37" s="12">
        <f ca="1">SUM(BQ34:BQ36)</f>
        <v>-17059</v>
      </c>
      <c r="BR37" s="13">
        <f ca="1">IF(BQ37=0,0,IF(BO37=0,1,BQ37/BO37))</f>
        <v>-9.9232733597426542E-2</v>
      </c>
      <c r="BS37" s="12">
        <f>SUM(BS34:BS36)</f>
        <v>1501779</v>
      </c>
      <c r="BT37" s="12">
        <f ca="1">SUM(BT34:BT36)</f>
        <v>1256244</v>
      </c>
      <c r="BU37" s="12">
        <f ca="1">SUM(BU34:BU36)</f>
        <v>-245535</v>
      </c>
      <c r="BV37" s="13">
        <f ca="1">IF(BU37=0,0,IF(BS37=0,1,BU37/BS37))</f>
        <v>-0.16349609363295131</v>
      </c>
      <c r="BW37" s="12">
        <f>+SUM(BW34:BW36)</f>
        <v>155300</v>
      </c>
      <c r="BX37" s="12">
        <f ca="1">+SUM(BX34:BX36)</f>
        <v>148827</v>
      </c>
      <c r="BY37" s="12">
        <f ca="1">SUM(BY34:BY36)</f>
        <v>-6473</v>
      </c>
      <c r="BZ37" s="13">
        <f ca="1">IF(BY37=0,0,IF(BW37=0,1,BY37/BW37))</f>
        <v>-4.1680618158403092E-2</v>
      </c>
      <c r="CA37" s="12">
        <f>SUM(CA34:CA36)</f>
        <v>1657079</v>
      </c>
      <c r="CB37" s="12">
        <f ca="1">SUM(CB34:CB36)</f>
        <v>1405071</v>
      </c>
      <c r="CC37" s="12">
        <f ca="1">SUM(CC34:CC36)</f>
        <v>-252008</v>
      </c>
      <c r="CD37" s="13">
        <f ca="1">IF(CC37=0,0,IF(CA37=0,1,CC37/CA37))</f>
        <v>-0.15207965341423071</v>
      </c>
      <c r="CE37" s="12">
        <f>+SUM(CE34:CE36)</f>
        <v>126101</v>
      </c>
      <c r="CF37" s="12">
        <f ca="1">+SUM(CF34:CF36)</f>
        <v>136581</v>
      </c>
      <c r="CG37" s="12">
        <f ca="1">SUM(CG34:CG36)</f>
        <v>10480</v>
      </c>
      <c r="CH37" s="13">
        <f ca="1">IF(CG37=0,0,IF(CE37=0,1,CG37/CE37))</f>
        <v>8.3107984869271456E-2</v>
      </c>
      <c r="CI37" s="12">
        <f>SUM(CI34:CI36)</f>
        <v>1783180</v>
      </c>
      <c r="CJ37" s="12">
        <f ca="1">SUM(CJ34:CJ36)</f>
        <v>1541652</v>
      </c>
      <c r="CK37" s="12">
        <f ca="1">SUM(CK34:CK36)</f>
        <v>-241528</v>
      </c>
      <c r="CL37" s="13">
        <f ca="1">IF(CK37=0,0,IF(CI37=0,1,CK37/CI37))</f>
        <v>-0.13544790767056608</v>
      </c>
      <c r="CM37" s="12">
        <f>+SUM(CM34:CM36)</f>
        <v>123555</v>
      </c>
      <c r="CN37" s="12">
        <f ca="1">+SUM(CN34:CN36)</f>
        <v>132133</v>
      </c>
      <c r="CO37" s="12">
        <f ca="1">SUM(CO34:CO36)</f>
        <v>8578</v>
      </c>
      <c r="CP37" s="13">
        <f ca="1">IF(CO37=0,0,IF(CM37=0,1,CO37/CM37))</f>
        <v>6.9426571162640116E-2</v>
      </c>
      <c r="CQ37" s="12">
        <f>SUM(CQ34:CQ36)</f>
        <v>1906735</v>
      </c>
      <c r="CR37" s="12">
        <f ca="1">SUM(CR34:CR36)</f>
        <v>1673785</v>
      </c>
      <c r="CS37" s="12">
        <f ca="1">SUM(CS34:CS36)</f>
        <v>-232950</v>
      </c>
      <c r="CT37" s="13">
        <f ca="1">IF(CS37=0,0,IF(CQ37=0,1,CS37/CQ37))</f>
        <v>-0.12217219487763113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188607</v>
      </c>
      <c r="D39" s="18">
        <f ca="1">OFFSET(CZ39,0,14,1,1)</f>
        <v>181267</v>
      </c>
      <c r="E39" s="18">
        <f ca="1">SUM(D39-C39)</f>
        <v>-7340</v>
      </c>
      <c r="F39" s="19">
        <f ca="1">IF(E39=0,0,IF(C39=0,1,E39/C39))</f>
        <v>-3.8916901281500688E-2</v>
      </c>
      <c r="G39" s="18">
        <f>SUMIF($C$6:F$6,G$5,$C39:F39)</f>
        <v>188607</v>
      </c>
      <c r="H39" s="18">
        <f ca="1">SUMIF($C$6:G$6,H$5,$C39:G39)</f>
        <v>181267</v>
      </c>
      <c r="I39" s="18">
        <f ca="1">SUM(H39-G39)</f>
        <v>-7340</v>
      </c>
      <c r="J39" s="19">
        <f ca="1">IF(I39=0,0,IF(G39=0,1,I39/G39))</f>
        <v>-3.8916901281500688E-2</v>
      </c>
      <c r="K39" s="18">
        <f>+DA39</f>
        <v>174232</v>
      </c>
      <c r="L39" s="18">
        <f ca="1">OFFSET(DA39,0,14,1,1)</f>
        <v>177109</v>
      </c>
      <c r="M39" s="18">
        <f ca="1">SUM(L39-K39)</f>
        <v>2877</v>
      </c>
      <c r="N39" s="19">
        <f ca="1">IF(M39=0,0,IF(K39=0,1,M39/K39))</f>
        <v>1.651246613710455E-2</v>
      </c>
      <c r="O39" s="18">
        <f>SUMIF($C$6:N$6,O$5,$C39:N39)</f>
        <v>362839</v>
      </c>
      <c r="P39" s="18">
        <f ca="1">SUMIF($C$6:O$6,P$5,$C39:O39)</f>
        <v>358376</v>
      </c>
      <c r="Q39" s="18">
        <f ca="1">SUM(P39-O39)</f>
        <v>-4463</v>
      </c>
      <c r="R39" s="19">
        <f ca="1">IF(Q39=0,0,IF(O39=0,1,Q39/O39))</f>
        <v>-1.2300221310278112E-2</v>
      </c>
      <c r="S39" s="18">
        <f>+DB39</f>
        <v>189107</v>
      </c>
      <c r="T39" s="18">
        <f ca="1">OFFSET(DB39,0,14,1,1)</f>
        <v>198312</v>
      </c>
      <c r="U39" s="18">
        <f ca="1">SUM(T39-S39)</f>
        <v>9205</v>
      </c>
      <c r="V39" s="19">
        <f ca="1">IF(U39=0,0,IF(S39=0,1,U39/S39))</f>
        <v>4.8676146308703538E-2</v>
      </c>
      <c r="W39" s="18">
        <f>SUMIF($C$6:V$6,W$5,$C39:V39)</f>
        <v>551946</v>
      </c>
      <c r="X39" s="18">
        <f ca="1">SUMIF($C$6:W$6,X$5,$C39:W39)</f>
        <v>556688</v>
      </c>
      <c r="Y39" s="18">
        <f ca="1">SUM(X39-W39)</f>
        <v>4742</v>
      </c>
      <c r="Z39" s="19">
        <f ca="1">IF(Y39=0,0,IF(W39=0,1,Y39/W39))</f>
        <v>8.5914201751620626E-3</v>
      </c>
      <c r="AA39" s="18">
        <f>+DC39</f>
        <v>202428</v>
      </c>
      <c r="AB39" s="18">
        <f ca="1">OFFSET(DC39,0,14,1,1)</f>
        <v>195456</v>
      </c>
      <c r="AC39" s="18">
        <f ca="1">SUM(AB39-AA39)</f>
        <v>-6972</v>
      </c>
      <c r="AD39" s="19">
        <f ca="1">IF(AC39=0,0,IF(AA39=0,1,AC39/AA39))</f>
        <v>-3.4441875629853576E-2</v>
      </c>
      <c r="AE39" s="18">
        <f>SUMIF($C$6:AD$6,AE$5,$C39:AD39)</f>
        <v>754374</v>
      </c>
      <c r="AF39" s="18">
        <f ca="1">SUMIF($C$6:AE$6,AF$5,$C39:AE39)</f>
        <v>752144</v>
      </c>
      <c r="AG39" s="18">
        <f ca="1">SUM(AF39-AE39)</f>
        <v>-2230</v>
      </c>
      <c r="AH39" s="19">
        <f ca="1">IF(AG39=0,0,IF(AE39=0,1,AG39/AE39))</f>
        <v>-2.9560933966441051E-3</v>
      </c>
      <c r="AI39" s="18">
        <f>+DD39</f>
        <v>224518</v>
      </c>
      <c r="AJ39" s="18">
        <f ca="1">OFFSET(DD39,0,14,1,1)</f>
        <v>222922</v>
      </c>
      <c r="AK39" s="18">
        <f ca="1">SUM(AJ39-AI39)</f>
        <v>-1596</v>
      </c>
      <c r="AL39" s="19">
        <f ca="1">IF(AK39=0,0,IF(AI39=0,1,AK39/AI39))</f>
        <v>-7.1085614516430756E-3</v>
      </c>
      <c r="AM39" s="18">
        <f>SUMIF($C$6:AL$6,AM$5,$C39:AL39)</f>
        <v>978892</v>
      </c>
      <c r="AN39" s="18">
        <f ca="1">SUMIF($C$6:AM$6,AN$5,$C39:AM39)</f>
        <v>975066</v>
      </c>
      <c r="AO39" s="18">
        <f ca="1">SUM(AN39-AM39)</f>
        <v>-3826</v>
      </c>
      <c r="AP39" s="19">
        <f ca="1">IF(AO39=0,0,IF(AM39=0,1,AO39/AM39))</f>
        <v>-3.9085006313260302E-3</v>
      </c>
      <c r="AQ39" s="18">
        <f>+DE39</f>
        <v>223574</v>
      </c>
      <c r="AR39" s="18">
        <f ca="1">OFFSET(DE39,0,14,1,1)</f>
        <v>0</v>
      </c>
      <c r="AS39" s="18">
        <f ca="1">SUM(AR39-AQ39)</f>
        <v>-223574</v>
      </c>
      <c r="AT39" s="19">
        <f ca="1">IF(AS39=0,0,IF(AQ39=0,1,AS39/AQ39))</f>
        <v>-1</v>
      </c>
      <c r="AU39" s="18">
        <f>SUMIF($C$6:AT$6,AU$5,$C39:AT39)</f>
        <v>1202466</v>
      </c>
      <c r="AV39" s="18">
        <f ca="1">SUMIF($C$6:AU$6,AV$5,$C39:AU39)</f>
        <v>975066</v>
      </c>
      <c r="AW39" s="18">
        <f ca="1">SUM(AV39-AU39)</f>
        <v>-227400</v>
      </c>
      <c r="AX39" s="19">
        <f ca="1">IF(AW39=0,0,IF(AU39=0,1,AW39/AU39))</f>
        <v>-0.18911137612206916</v>
      </c>
      <c r="AY39" s="18">
        <f>+DF39</f>
        <v>231945</v>
      </c>
      <c r="AZ39" s="18">
        <f ca="1">OFFSET(DF39,0,14,1,1)</f>
        <v>0</v>
      </c>
      <c r="BA39" s="18">
        <f ca="1">SUM(AZ39-AY39)</f>
        <v>-231945</v>
      </c>
      <c r="BB39" s="19">
        <f ca="1">IF(BA39=0,0,IF(AY39=0,1,BA39/AY39))</f>
        <v>-1</v>
      </c>
      <c r="BC39" s="18">
        <f>SUMIF($C$6:BB$6,BC$5,$C39:BB39)</f>
        <v>1434411</v>
      </c>
      <c r="BD39" s="18">
        <f ca="1">SUMIF($C$6:BC$6,BD$5,$C39:BC39)</f>
        <v>975066</v>
      </c>
      <c r="BE39" s="18">
        <f ca="1">SUM(BD39-BC39)</f>
        <v>-459345</v>
      </c>
      <c r="BF39" s="19">
        <f ca="1">IF(BE39=0,0,IF(BC39=0,1,BE39/BC39))</f>
        <v>-0.32023248566833357</v>
      </c>
      <c r="BG39" s="18">
        <f>+DG39</f>
        <v>230839</v>
      </c>
      <c r="BH39" s="18">
        <f ca="1">OFFSET(DG39,0,14,1,1)</f>
        <v>131834</v>
      </c>
      <c r="BI39" s="18">
        <f ca="1">SUM(BH39-BG39)</f>
        <v>-99005</v>
      </c>
      <c r="BJ39" s="19">
        <f ca="1">IF(BI39=0,0,IF(BG39=0,1,BI39/BG39))</f>
        <v>-0.42889199831917485</v>
      </c>
      <c r="BK39" s="18">
        <f>SUMIF($C$6:BJ$6,BK$5,$C39:BJ39)</f>
        <v>1665250</v>
      </c>
      <c r="BL39" s="18">
        <f ca="1">SUMIF($C$6:BK$6,BL$5,$C39:BK39)</f>
        <v>1106900</v>
      </c>
      <c r="BM39" s="18">
        <f ca="1">SUM(BL39-BK39)</f>
        <v>-558350</v>
      </c>
      <c r="BN39" s="19">
        <f ca="1">IF(BM39=0,0,IF(BK39=0,1,BM39/BK39))</f>
        <v>-0.33529500075063806</v>
      </c>
      <c r="BO39" s="18">
        <f>+DH39</f>
        <v>211459</v>
      </c>
      <c r="BP39" s="18">
        <f ca="1">OFFSET(DH39,0,14,1,1)</f>
        <v>143028</v>
      </c>
      <c r="BQ39" s="18">
        <f ca="1">SUM(BP39-BO39)</f>
        <v>-68431</v>
      </c>
      <c r="BR39" s="19">
        <f ca="1">IF(BQ39=0,0,IF(BO39=0,1,BQ39/BO39))</f>
        <v>-0.32361356102128547</v>
      </c>
      <c r="BS39" s="18">
        <f>SUMIF($C$6:BR$6,BS$5,$C39:BR39)</f>
        <v>1876709</v>
      </c>
      <c r="BT39" s="18">
        <f ca="1">SUMIF($C$6:BS$6,BT$5,$C39:BS39)</f>
        <v>1249928</v>
      </c>
      <c r="BU39" s="18">
        <f ca="1">SUM(BT39-BS39)</f>
        <v>-626781</v>
      </c>
      <c r="BV39" s="19">
        <f ca="1">IF(BU39=0,0,IF(BS39=0,1,BU39/BS39))</f>
        <v>-0.33397878946602805</v>
      </c>
      <c r="BW39" s="18">
        <f>+DI39</f>
        <v>209896</v>
      </c>
      <c r="BX39" s="18">
        <f ca="1">OFFSET(DI39,0,14,1,1)</f>
        <v>164232</v>
      </c>
      <c r="BY39" s="18">
        <f ca="1">SUM(BX39-BW39)</f>
        <v>-45664</v>
      </c>
      <c r="BZ39" s="19">
        <f ca="1">IF(BY39=0,0,IF(BW39=0,1,BY39/BW39))</f>
        <v>-0.21755536075008575</v>
      </c>
      <c r="CA39" s="18">
        <f>SUMIF($C$6:BZ$6,CA$5,$C39:BZ39)</f>
        <v>2086605</v>
      </c>
      <c r="CB39" s="18">
        <f ca="1">SUMIF($C$6:CA$6,CB$5,$C39:CA39)</f>
        <v>1414160</v>
      </c>
      <c r="CC39" s="18">
        <f ca="1">SUM(CB39-CA39)</f>
        <v>-672445</v>
      </c>
      <c r="CD39" s="19">
        <f ca="1">IF(CC39=0,0,IF(CA39=0,1,CC39/CA39))</f>
        <v>-0.32226751110056767</v>
      </c>
      <c r="CE39" s="18">
        <f>+DJ39</f>
        <v>194821</v>
      </c>
      <c r="CF39" s="18">
        <f ca="1">OFFSET(DJ39,0,14,1,1)</f>
        <v>166975</v>
      </c>
      <c r="CG39" s="18">
        <f ca="1">SUM(CF39-CE39)</f>
        <v>-27846</v>
      </c>
      <c r="CH39" s="19">
        <f ca="1">IF(CG39=0,0,IF(CE39=0,1,CG39/CE39))</f>
        <v>-0.14293120351502148</v>
      </c>
      <c r="CI39" s="18">
        <f>SUMIF($C$6:CH$6,CI$5,$C39:CH39)</f>
        <v>2281426</v>
      </c>
      <c r="CJ39" s="18">
        <f ca="1">SUMIF($C$6:CI$6,CJ$5,$C39:CI39)</f>
        <v>1581135</v>
      </c>
      <c r="CK39" s="18">
        <f ca="1">SUM(CJ39-CI39)</f>
        <v>-700291</v>
      </c>
      <c r="CL39" s="19">
        <f ca="1">IF(CK39=0,0,IF(CI39=0,1,CK39/CI39))</f>
        <v>-0.30695319506308771</v>
      </c>
      <c r="CM39" s="18">
        <f>+DK39</f>
        <v>187081</v>
      </c>
      <c r="CN39" s="18">
        <f ca="1">OFFSET(DK39,0,14,1,1)</f>
        <v>162228</v>
      </c>
      <c r="CO39" s="18">
        <f ca="1">SUM(CN39-CM39)</f>
        <v>-24853</v>
      </c>
      <c r="CP39" s="19">
        <f ca="1">IF(CO39=0,0,IF(CM39=0,1,CO39/CM39))</f>
        <v>-0.13284620030895708</v>
      </c>
      <c r="CQ39" s="18">
        <f>SUMIF($C$6:CP$6,CQ$5,$C39:CP39)</f>
        <v>2468507</v>
      </c>
      <c r="CR39" s="18">
        <f ca="1">SUMIF($C$6:CQ$6,CR$5,$C39:CQ39)</f>
        <v>1743363</v>
      </c>
      <c r="CS39" s="18">
        <f ca="1">SUM(CR39-CQ39)</f>
        <v>-725144</v>
      </c>
      <c r="CT39" s="19">
        <f ca="1">IF(CS39=0,0,IF(CQ39=0,1,CS39/CQ39))</f>
        <v>-0.29375812991415456</v>
      </c>
      <c r="CW39" t="s">
        <v>16</v>
      </c>
      <c r="CX39" t="s">
        <v>6</v>
      </c>
      <c r="CZ39" s="74">
        <f>SUMIF(SIBC!$A$93:$A$98,'2008-2009'!CZ$7,SIBC!D$93:D$98)</f>
        <v>188607</v>
      </c>
      <c r="DA39" s="74">
        <f>SUMIF(SIBC!$A$93:$A$98,'2008-2009'!DA$7,SIBC!E$93:E$98)</f>
        <v>174232</v>
      </c>
      <c r="DB39" s="74">
        <f>SUMIF(SIBC!$A$93:$A$98,'2008-2009'!DB$7,SIBC!F$93:F$98)</f>
        <v>189107</v>
      </c>
      <c r="DC39" s="74">
        <f>SUMIF(SIBC!$A$93:$A$98,'2008-2009'!DC$7,SIBC!G$93:G$98)</f>
        <v>202428</v>
      </c>
      <c r="DD39" s="74">
        <f>SUMIF(SIBC!$A$93:$A$98,'2008-2009'!DD$7,SIBC!H$93:H$98)</f>
        <v>224518</v>
      </c>
      <c r="DE39" s="74">
        <f>SUMIF(SIBC!$A$93:$A$98,'2008-2009'!DE$7,SIBC!I$93:I$98)</f>
        <v>223574</v>
      </c>
      <c r="DF39" s="74">
        <f>SUMIF(SIBC!$A$93:$A$98,'2008-2009'!DF$7,SIBC!J$93:J$98)</f>
        <v>231945</v>
      </c>
      <c r="DG39" s="74">
        <f>SUMIF(SIBC!$A$93:$A$98,'2008-2009'!DG$7,SIBC!K$93:K$98)</f>
        <v>230839</v>
      </c>
      <c r="DH39" s="74">
        <f>SUMIF(SIBC!$A$93:$A$98,'2008-2009'!DH$7,SIBC!L$93:L$98)</f>
        <v>211459</v>
      </c>
      <c r="DI39" s="74">
        <f>SUMIF(SIBC!$A$93:$A$98,'2008-2009'!DI$7,SIBC!M$93:M$98)</f>
        <v>209896</v>
      </c>
      <c r="DJ39" s="74">
        <f>SUMIF(SIBC!$A$93:$A$98,'2008-2009'!DJ$7,SIBC!N$93:N$98)</f>
        <v>194821</v>
      </c>
      <c r="DK39" s="74">
        <f>SUMIF(SIBC!$A$93:$A$98,'2008-2009'!DK$7,SIBC!O$93:O$98)</f>
        <v>187081</v>
      </c>
      <c r="DN39" s="74">
        <f>SUMIF(SIBC!$A$93:$A$98,'2008-2009'!DN$7,SIBC!D$93:D$98)</f>
        <v>181267</v>
      </c>
      <c r="DO39" s="74">
        <f>SUMIF(SIBC!$A$93:$A$98,'2008-2009'!DO$7,SIBC!E$93:E$98)</f>
        <v>177109</v>
      </c>
      <c r="DP39" s="74">
        <f>SUMIF(SIBC!$A$93:$A$98,'2008-2009'!DP$7,SIBC!F$93:F$98)</f>
        <v>198312</v>
      </c>
      <c r="DQ39" s="74">
        <f>SUMIF(SIBC!$A$93:$A$98,'2008-2009'!DQ$7,SIBC!G$93:G$98)</f>
        <v>195456</v>
      </c>
      <c r="DR39" s="74">
        <f>SUMIF(SIBC!$A$93:$A$98,'2008-2009'!DR$7,SIBC!H$93:H$98)</f>
        <v>222922</v>
      </c>
      <c r="DS39" s="74">
        <f>SUMIF(SIBC!$A$93:$A$98,'2008-2009'!DS$7,SIBC!I$93:I$98)</f>
        <v>0</v>
      </c>
      <c r="DT39" s="74">
        <f>SUMIF(SIBC!$A$93:$A$98,'2008-2009'!DT$7,SIBC!J$93:J$98)</f>
        <v>0</v>
      </c>
      <c r="DU39" s="74">
        <f>SUMIF(SIBC!$A$93:$A$98,'2008-2009'!DU$7,SIBC!K$93:K$98)</f>
        <v>131834</v>
      </c>
      <c r="DV39" s="74">
        <f>SUMIF(SIBC!$A$93:$A$98,'2008-2009'!DV$7,SIBC!L$93:L$98)</f>
        <v>143028</v>
      </c>
      <c r="DW39" s="74">
        <f>SUMIF(SIBC!$A$93:$A$98,'2008-2009'!DW$7,SIBC!M$93:M$98)</f>
        <v>164232</v>
      </c>
      <c r="DX39" s="74">
        <f>SUMIF(SIBC!$A$93:$A$98,'2008-2009'!DX$7,SIBC!N$93:N$98)</f>
        <v>166975</v>
      </c>
      <c r="DY39" s="74">
        <f>SUMIF(SIBC!$A$93:$A$98,'2008-2009'!DY$7,SIBC!O$93:O$98)</f>
        <v>162228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7949</v>
      </c>
      <c r="D40" s="18">
        <f ca="1">OFFSET(CZ40,0,14,1,1)</f>
        <v>6400</v>
      </c>
      <c r="E40" s="18">
        <f ca="1">SUM(D40-C40)</f>
        <v>-1549</v>
      </c>
      <c r="F40" s="19">
        <f ca="1">IF(E40=0,0,IF(C40=0,1,E40/C40))</f>
        <v>-0.19486727890300667</v>
      </c>
      <c r="G40" s="18">
        <f>SUMIF($C$6:F$6,G$5,$C40:F40)</f>
        <v>7949</v>
      </c>
      <c r="H40" s="18">
        <f ca="1">SUMIF($C$6:G$6,H$5,$C40:G40)</f>
        <v>6400</v>
      </c>
      <c r="I40" s="18">
        <f ca="1">SUM(H40-G40)</f>
        <v>-1549</v>
      </c>
      <c r="J40" s="19">
        <f ca="1">IF(I40=0,0,IF(G40=0,1,I40/G40))</f>
        <v>-0.19486727890300667</v>
      </c>
      <c r="K40" s="18">
        <f>+DA40</f>
        <v>6826</v>
      </c>
      <c r="L40" s="18">
        <f ca="1">OFFSET(DA40,0,14,1,1)</f>
        <v>5992</v>
      </c>
      <c r="M40" s="18">
        <f ca="1">SUM(L40-K40)</f>
        <v>-834</v>
      </c>
      <c r="N40" s="19">
        <f ca="1">IF(M40=0,0,IF(K40=0,1,M40/K40))</f>
        <v>-0.12217990038089657</v>
      </c>
      <c r="O40" s="18">
        <f>SUMIF($C$6:N$6,O$5,$C40:N40)</f>
        <v>14775</v>
      </c>
      <c r="P40" s="18">
        <f ca="1">SUMIF($C$6:O$6,P$5,$C40:O40)</f>
        <v>12392</v>
      </c>
      <c r="Q40" s="18">
        <f ca="1">SUM(P40-O40)</f>
        <v>-2383</v>
      </c>
      <c r="R40" s="19">
        <f ca="1">IF(Q40=0,0,IF(O40=0,1,Q40/O40))</f>
        <v>-0.16128595600676818</v>
      </c>
      <c r="S40" s="18">
        <f>+DB40</f>
        <v>7454</v>
      </c>
      <c r="T40" s="18">
        <f ca="1">OFFSET(DB40,0,14,1,1)</f>
        <v>6525</v>
      </c>
      <c r="U40" s="18">
        <f ca="1">SUM(T40-S40)</f>
        <v>-929</v>
      </c>
      <c r="V40" s="19">
        <f ca="1">IF(U40=0,0,IF(S40=0,1,U40/S40))</f>
        <v>-0.12463107056613898</v>
      </c>
      <c r="W40" s="18">
        <f>SUMIF($C$6:V$6,W$5,$C40:V40)</f>
        <v>22229</v>
      </c>
      <c r="X40" s="18">
        <f ca="1">SUMIF($C$6:W$6,X$5,$C40:W40)</f>
        <v>18917</v>
      </c>
      <c r="Y40" s="18">
        <f ca="1">SUM(X40-W40)</f>
        <v>-3312</v>
      </c>
      <c r="Z40" s="19">
        <f ca="1">IF(Y40=0,0,IF(W40=0,1,Y40/W40))</f>
        <v>-0.14899455666021863</v>
      </c>
      <c r="AA40" s="18">
        <f>+DC40</f>
        <v>8142</v>
      </c>
      <c r="AB40" s="18">
        <f ca="1">OFFSET(DC40,0,14,1,1)</f>
        <v>6681</v>
      </c>
      <c r="AC40" s="18">
        <f ca="1">SUM(AB40-AA40)</f>
        <v>-1461</v>
      </c>
      <c r="AD40" s="19">
        <f ca="1">IF(AC40=0,0,IF(AA40=0,1,AC40/AA40))</f>
        <v>-0.17943994104642594</v>
      </c>
      <c r="AE40" s="18">
        <f>SUMIF($C$6:AD$6,AE$5,$C40:AD40)</f>
        <v>30371</v>
      </c>
      <c r="AF40" s="18">
        <f ca="1">SUMIF($C$6:AE$6,AF$5,$C40:AE40)</f>
        <v>25598</v>
      </c>
      <c r="AG40" s="18">
        <f ca="1">SUM(AF40-AE40)</f>
        <v>-4773</v>
      </c>
      <c r="AH40" s="19">
        <f ca="1">IF(AG40=0,0,IF(AE40=0,1,AG40/AE40))</f>
        <v>-0.15715649797504197</v>
      </c>
      <c r="AI40" s="18">
        <f>+DD40</f>
        <v>9359</v>
      </c>
      <c r="AJ40" s="18">
        <f ca="1">OFFSET(DD40,0,14,1,1)</f>
        <v>7214</v>
      </c>
      <c r="AK40" s="18">
        <f ca="1">SUM(AJ40-AI40)</f>
        <v>-2145</v>
      </c>
      <c r="AL40" s="19">
        <f ca="1">IF(AK40=0,0,IF(AI40=0,1,AK40/AI40))</f>
        <v>-0.22919115290095096</v>
      </c>
      <c r="AM40" s="18">
        <f>SUMIF($C$6:AL$6,AM$5,$C40:AL40)</f>
        <v>39730</v>
      </c>
      <c r="AN40" s="18">
        <f ca="1">SUMIF($C$6:AM$6,AN$5,$C40:AM40)</f>
        <v>32812</v>
      </c>
      <c r="AO40" s="18">
        <f ca="1">SUM(AN40-AM40)</f>
        <v>-6918</v>
      </c>
      <c r="AP40" s="19">
        <f ca="1">IF(AO40=0,0,IF(AM40=0,1,AO40/AM40))</f>
        <v>-0.17412534608608105</v>
      </c>
      <c r="AQ40" s="18">
        <f>+DE40</f>
        <v>9540</v>
      </c>
      <c r="AR40" s="18">
        <f ca="1">OFFSET(DE40,0,14,1,1)</f>
        <v>0</v>
      </c>
      <c r="AS40" s="18">
        <f ca="1">SUM(AR40-AQ40)</f>
        <v>-9540</v>
      </c>
      <c r="AT40" s="19">
        <f ca="1">IF(AS40=0,0,IF(AQ40=0,1,AS40/AQ40))</f>
        <v>-1</v>
      </c>
      <c r="AU40" s="18">
        <f>SUMIF($C$6:AT$6,AU$5,$C40:AT40)</f>
        <v>49270</v>
      </c>
      <c r="AV40" s="18">
        <f ca="1">SUMIF($C$6:AU$6,AV$5,$C40:AU40)</f>
        <v>32812</v>
      </c>
      <c r="AW40" s="18">
        <f ca="1">SUM(AV40-AU40)</f>
        <v>-16458</v>
      </c>
      <c r="AX40" s="19">
        <f ca="1">IF(AW40=0,0,IF(AU40=0,1,AW40/AU40))</f>
        <v>-0.33403693931398415</v>
      </c>
      <c r="AY40" s="18">
        <f>+DF40</f>
        <v>9509</v>
      </c>
      <c r="AZ40" s="18">
        <f ca="1">OFFSET(DF40,0,14,1,1)</f>
        <v>0</v>
      </c>
      <c r="BA40" s="18">
        <f ca="1">SUM(AZ40-AY40)</f>
        <v>-9509</v>
      </c>
      <c r="BB40" s="19">
        <f ca="1">IF(BA40=0,0,IF(AY40=0,1,BA40/AY40))</f>
        <v>-1</v>
      </c>
      <c r="BC40" s="18">
        <f>SUMIF($C$6:BB$6,BC$5,$C40:BB40)</f>
        <v>58779</v>
      </c>
      <c r="BD40" s="18">
        <f ca="1">SUMIF($C$6:BC$6,BD$5,$C40:BC40)</f>
        <v>32812</v>
      </c>
      <c r="BE40" s="18">
        <f ca="1">SUM(BD40-BC40)</f>
        <v>-25967</v>
      </c>
      <c r="BF40" s="19">
        <f ca="1">IF(BE40=0,0,IF(BC40=0,1,BE40/BC40))</f>
        <v>-0.44177342248081797</v>
      </c>
      <c r="BG40" s="18">
        <f>+DG40</f>
        <v>8871</v>
      </c>
      <c r="BH40" s="18">
        <f ca="1">OFFSET(DG40,0,14,1,1)</f>
        <v>5648</v>
      </c>
      <c r="BI40" s="18">
        <f ca="1">SUM(BH40-BG40)</f>
        <v>-3223</v>
      </c>
      <c r="BJ40" s="19">
        <f ca="1">IF(BI40=0,0,IF(BG40=0,1,BI40/BG40))</f>
        <v>-0.36331867884116786</v>
      </c>
      <c r="BK40" s="18">
        <f>SUMIF($C$6:BJ$6,BK$5,$C40:BJ40)</f>
        <v>67650</v>
      </c>
      <c r="BL40" s="18">
        <f ca="1">SUMIF($C$6:BK$6,BL$5,$C40:BK40)</f>
        <v>38460</v>
      </c>
      <c r="BM40" s="18">
        <f ca="1">SUM(BL40-BK40)</f>
        <v>-29190</v>
      </c>
      <c r="BN40" s="19">
        <f ca="1">IF(BM40=0,0,IF(BK40=0,1,BM40/BK40))</f>
        <v>-0.43148558758314853</v>
      </c>
      <c r="BO40" s="18">
        <f>+DH40</f>
        <v>9480</v>
      </c>
      <c r="BP40" s="18">
        <f ca="1">OFFSET(DH40,0,14,1,1)</f>
        <v>6594</v>
      </c>
      <c r="BQ40" s="18">
        <f ca="1">SUM(BP40-BO40)</f>
        <v>-2886</v>
      </c>
      <c r="BR40" s="19">
        <f ca="1">IF(BQ40=0,0,IF(BO40=0,1,BQ40/BO40))</f>
        <v>-0.30443037974683546</v>
      </c>
      <c r="BS40" s="18">
        <f>SUMIF($C$6:BR$6,BS$5,$C40:BR40)</f>
        <v>77130</v>
      </c>
      <c r="BT40" s="18">
        <f ca="1">SUMIF($C$6:BS$6,BT$5,$C40:BS40)</f>
        <v>45054</v>
      </c>
      <c r="BU40" s="18">
        <f ca="1">SUM(BT40-BS40)</f>
        <v>-32076</v>
      </c>
      <c r="BV40" s="19">
        <f ca="1">IF(BU40=0,0,IF(BS40=0,1,BU40/BS40))</f>
        <v>-0.4158693115519253</v>
      </c>
      <c r="BW40" s="18">
        <f>+DI40</f>
        <v>9055</v>
      </c>
      <c r="BX40" s="18">
        <f ca="1">OFFSET(DI40,0,14,1,1)</f>
        <v>6501</v>
      </c>
      <c r="BY40" s="18">
        <f ca="1">SUM(BX40-BW40)</f>
        <v>-2554</v>
      </c>
      <c r="BZ40" s="19">
        <f ca="1">IF(BY40=0,0,IF(BW40=0,1,BY40/BW40))</f>
        <v>-0.28205411374930978</v>
      </c>
      <c r="CA40" s="18">
        <f>SUMIF($C$6:BZ$6,CA$5,$C40:BZ40)</f>
        <v>86185</v>
      </c>
      <c r="CB40" s="18">
        <f ca="1">SUMIF($C$6:CA$6,CB$5,$C40:CA40)</f>
        <v>51555</v>
      </c>
      <c r="CC40" s="18">
        <f ca="1">SUM(CB40-CA40)</f>
        <v>-34630</v>
      </c>
      <c r="CD40" s="19">
        <f ca="1">IF(CC40=0,0,IF(CA40=0,1,CC40/CA40))</f>
        <v>-0.40181005975517781</v>
      </c>
      <c r="CE40" s="18">
        <f>+DJ40</f>
        <v>6662</v>
      </c>
      <c r="CF40" s="18">
        <f ca="1">OFFSET(DJ40,0,14,1,1)</f>
        <v>5442</v>
      </c>
      <c r="CG40" s="18">
        <f ca="1">SUM(CF40-CE40)</f>
        <v>-1220</v>
      </c>
      <c r="CH40" s="19">
        <f ca="1">IF(CG40=0,0,IF(CE40=0,1,CG40/CE40))</f>
        <v>-0.18312818973281297</v>
      </c>
      <c r="CI40" s="18">
        <f>SUMIF($C$6:CH$6,CI$5,$C40:CH40)</f>
        <v>92847</v>
      </c>
      <c r="CJ40" s="18">
        <f ca="1">SUMIF($C$6:CI$6,CJ$5,$C40:CI40)</f>
        <v>56997</v>
      </c>
      <c r="CK40" s="18">
        <f ca="1">SUM(CJ40-CI40)</f>
        <v>-35850</v>
      </c>
      <c r="CL40" s="19">
        <f ca="1">IF(CK40=0,0,IF(CI40=0,1,CK40/CI40))</f>
        <v>-0.38611909916313936</v>
      </c>
      <c r="CM40" s="18">
        <f>+DK40</f>
        <v>6448</v>
      </c>
      <c r="CN40" s="18">
        <f ca="1">OFFSET(DK40,0,14,1,1)</f>
        <v>5033</v>
      </c>
      <c r="CO40" s="18">
        <f ca="1">SUM(CN40-CM40)</f>
        <v>-1415</v>
      </c>
      <c r="CP40" s="19">
        <f ca="1">IF(CO40=0,0,IF(CM40=0,1,CO40/CM40))</f>
        <v>-0.21944789081885857</v>
      </c>
      <c r="CQ40" s="18">
        <f>SUMIF($C$6:CP$6,CQ$5,$C40:CP40)</f>
        <v>99295</v>
      </c>
      <c r="CR40" s="18">
        <f ca="1">SUMIF($C$6:CQ$6,CR$5,$C40:CQ40)</f>
        <v>62030</v>
      </c>
      <c r="CS40" s="18">
        <f ca="1">SUM(CR40-CQ40)</f>
        <v>-37265</v>
      </c>
      <c r="CT40" s="19">
        <f ca="1">IF(CS40=0,0,IF(CQ40=0,1,CS40/CQ40))</f>
        <v>-0.37529583564127095</v>
      </c>
      <c r="CW40" t="s">
        <v>16</v>
      </c>
      <c r="CX40" t="s">
        <v>7</v>
      </c>
      <c r="CY40" s="7"/>
      <c r="CZ40" s="74">
        <f>SUMIF(SIBC!$A$111:$A$116,'2008-2009'!CZ$7,SIBC!D$111:D$116)</f>
        <v>7949</v>
      </c>
      <c r="DA40" s="74">
        <f>SUMIF(SIBC!$A$111:$A$116,'2008-2009'!DA$7,SIBC!E$111:E$116)</f>
        <v>6826</v>
      </c>
      <c r="DB40" s="74">
        <f>SUMIF(SIBC!$A$111:$A$116,'2008-2009'!DB$7,SIBC!F$111:F$116)</f>
        <v>7454</v>
      </c>
      <c r="DC40" s="74">
        <f>SUMIF(SIBC!$A$111:$A$116,'2008-2009'!DC$7,SIBC!G$111:G$116)</f>
        <v>8142</v>
      </c>
      <c r="DD40" s="74">
        <f>SUMIF(SIBC!$A$111:$A$116,'2008-2009'!DD$7,SIBC!H$111:H$116)</f>
        <v>9359</v>
      </c>
      <c r="DE40" s="74">
        <f>SUMIF(SIBC!$A$111:$A$116,'2008-2009'!DE$7,SIBC!I$111:I$116)</f>
        <v>9540</v>
      </c>
      <c r="DF40" s="74">
        <f>SUMIF(SIBC!$A$111:$A$116,'2008-2009'!DF$7,SIBC!J$111:J$116)</f>
        <v>9509</v>
      </c>
      <c r="DG40" s="74">
        <f>SUMIF(SIBC!$A$111:$A$116,'2008-2009'!DG$7,SIBC!K$111:K$116)</f>
        <v>8871</v>
      </c>
      <c r="DH40" s="74">
        <f>SUMIF(SIBC!$A$111:$A$116,'2008-2009'!DH$7,SIBC!L$111:L$116)</f>
        <v>9480</v>
      </c>
      <c r="DI40" s="74">
        <f>SUMIF(SIBC!$A$111:$A$116,'2008-2009'!DI$7,SIBC!M$111:M$116)</f>
        <v>9055</v>
      </c>
      <c r="DJ40" s="74">
        <f>SUMIF(SIBC!$A$111:$A$116,'2008-2009'!DJ$7,SIBC!N$111:N$116)</f>
        <v>6662</v>
      </c>
      <c r="DK40" s="74">
        <f>SUMIF(SIBC!$A$111:$A$116,'2008-2009'!DK$7,SIBC!O$111:O$116)</f>
        <v>6448</v>
      </c>
      <c r="DN40" s="74">
        <f>SUMIF(SIBC!$A$111:$A$116,'2008-2009'!DN$7,SIBC!D$111:D$116)</f>
        <v>6400</v>
      </c>
      <c r="DO40" s="74">
        <f>SUMIF(SIBC!$A$111:$A$116,'2008-2009'!DO$7,SIBC!E$111:E$116)</f>
        <v>5992</v>
      </c>
      <c r="DP40" s="74">
        <f>SUMIF(SIBC!$A$111:$A$116,'2008-2009'!DP$7,SIBC!F$111:F$116)</f>
        <v>6525</v>
      </c>
      <c r="DQ40" s="74">
        <f>SUMIF(SIBC!$A$111:$A$116,'2008-2009'!DQ$7,SIBC!G$111:G$116)</f>
        <v>6681</v>
      </c>
      <c r="DR40" s="74">
        <f>SUMIF(SIBC!$A$111:$A$116,'2008-2009'!DR$7,SIBC!H$111:H$116)</f>
        <v>7214</v>
      </c>
      <c r="DS40" s="74">
        <f>SUMIF(SIBC!$A$111:$A$116,'2008-2009'!DS$7,SIBC!I$111:I$116)</f>
        <v>0</v>
      </c>
      <c r="DT40" s="74">
        <f>SUMIF(SIBC!$A$111:$A$116,'2008-2009'!DT$7,SIBC!J$111:J$116)</f>
        <v>0</v>
      </c>
      <c r="DU40" s="74">
        <f>SUMIF(SIBC!$A$111:$A$116,'2008-2009'!DU$7,SIBC!K$111:K$116)</f>
        <v>5648</v>
      </c>
      <c r="DV40" s="74">
        <f>SUMIF(SIBC!$A$111:$A$116,'2008-2009'!DV$7,SIBC!L$111:L$116)</f>
        <v>6594</v>
      </c>
      <c r="DW40" s="74">
        <f>SUMIF(SIBC!$A$111:$A$116,'2008-2009'!DW$7,SIBC!M$111:M$116)</f>
        <v>6501</v>
      </c>
      <c r="DX40" s="74">
        <f>SUMIF(SIBC!$A$111:$A$116,'2008-2009'!DX$7,SIBC!N$111:N$116)</f>
        <v>5442</v>
      </c>
      <c r="DY40" s="74">
        <f>SUMIF(SIBC!$A$111:$A$116,'2008-2009'!DY$7,SIBC!O$111:O$116)</f>
        <v>5033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SUMIF(SIBC!$A$129:$A$139,'2008-2009'!CZ$7,SIBC!D$129:D$139)</f>
        <v>0</v>
      </c>
      <c r="DA41" s="74">
        <f>SUMIF(SIBC!$A$129:$A$139,'2008-2009'!DA$7,SIBC!E$129:E$139)</f>
        <v>0</v>
      </c>
      <c r="DB41" s="74">
        <f>SUMIF(SIBC!$A$129:$A$139,'2008-2009'!DB$7,SIBC!F$129:F$139)</f>
        <v>0</v>
      </c>
      <c r="DC41" s="74">
        <f>SUMIF(SIBC!$A$129:$A$139,'2008-2009'!DC$7,SIBC!G$129:G$139)</f>
        <v>0</v>
      </c>
      <c r="DD41" s="74">
        <f>SUMIF(SIBC!$A$129:$A$139,'2008-2009'!DD$7,SIBC!H$129:H$139)</f>
        <v>0</v>
      </c>
      <c r="DE41" s="74">
        <f>SUMIF(SIBC!$A$129:$A$139,'2008-2009'!DE$7,SIBC!I$129:I$139)</f>
        <v>0</v>
      </c>
      <c r="DF41" s="74">
        <f>SUMIF(SIBC!$A$129:$A$139,'2008-2009'!DF$7,SIBC!J$129:J$139)</f>
        <v>0</v>
      </c>
      <c r="DG41" s="74">
        <f>SUMIF(SIBC!$A$129:$A$139,'2008-2009'!DG$7,SIBC!K$129:K$139)</f>
        <v>0</v>
      </c>
      <c r="DH41" s="74">
        <f>SUMIF(SIBC!$A$129:$A$139,'2008-2009'!DH$7,SIBC!L$129:L$139)</f>
        <v>0</v>
      </c>
      <c r="DI41" s="74">
        <f>SUMIF(SIBC!$A$129:$A$139,'2008-2009'!DI$7,SIBC!M$129:M$139)</f>
        <v>0</v>
      </c>
      <c r="DJ41" s="74">
        <f>SUMIF(SIBC!$A$129:$A$139,'2008-2009'!DJ$7,SIBC!N$129:N$139)</f>
        <v>0</v>
      </c>
      <c r="DK41" s="74">
        <f>SUMIF(SIBC!$A$129:$A$139,'2008-2009'!DK$7,SIBC!O$129:O$139)</f>
        <v>0</v>
      </c>
      <c r="DN41" s="74">
        <f>SUMIF(SIBC!$A$129:$A$139,'2008-2009'!DN$7,SIBC!D$129:D$139)</f>
        <v>0</v>
      </c>
      <c r="DO41" s="74">
        <f>SUMIF(SIBC!$A$129:$A$139,'2008-2009'!DO$7,SIBC!E$129:E$139)</f>
        <v>0</v>
      </c>
      <c r="DP41" s="74">
        <f>SUMIF(SIBC!$A$129:$A$139,'2008-2009'!DP$7,SIBC!F$129:F$139)</f>
        <v>0</v>
      </c>
      <c r="DQ41" s="74">
        <f>SUMIF(SIBC!$A$129:$A$139,'2008-2009'!DQ$7,SIBC!G$129:G$139)</f>
        <v>0</v>
      </c>
      <c r="DR41" s="74">
        <f>SUMIF(SIBC!$A$129:$A$139,'2008-2009'!DR$7,SIBC!H$129:H$139)</f>
        <v>0</v>
      </c>
      <c r="DS41" s="74">
        <f>SUMIF(SIBC!$A$129:$A$139,'2008-2009'!DS$7,SIBC!I$129:I$139)</f>
        <v>0</v>
      </c>
      <c r="DT41" s="74">
        <f>SUMIF(SIBC!$A$129:$A$139,'2008-2009'!DT$7,SIBC!J$129:J$139)</f>
        <v>0</v>
      </c>
      <c r="DU41" s="74">
        <f>SUMIF(SIBC!$A$129:$A$139,'2008-2009'!DU$7,SIBC!K$129:K$139)</f>
        <v>0</v>
      </c>
      <c r="DV41" s="74">
        <f>SUMIF(SIBC!$A$129:$A$139,'2008-2009'!DV$7,SIBC!L$129:L$139)</f>
        <v>0</v>
      </c>
      <c r="DW41" s="74">
        <f>SUMIF(SIBC!$A$129:$A$139,'2008-2009'!DW$7,SIBC!M$129:M$139)</f>
        <v>0</v>
      </c>
      <c r="DX41" s="74">
        <f>SUMIF(SIBC!$A$129:$A$139,'2008-2009'!DX$7,SIBC!N$129:N$139)</f>
        <v>0</v>
      </c>
      <c r="DY41" s="74">
        <f>SUMIF(SIBC!$A$129:$A$139,'2008-2009'!DY$7,SIBC!O$129:O$139)</f>
        <v>0</v>
      </c>
    </row>
    <row r="42" spans="1:130" s="7" customFormat="1">
      <c r="A42" s="75"/>
      <c r="B42" s="24" t="s">
        <v>9</v>
      </c>
      <c r="C42" s="12">
        <f>+SUM(C39:C41)</f>
        <v>196556</v>
      </c>
      <c r="D42" s="12">
        <f ca="1">+SUM(D39:D41)</f>
        <v>187667</v>
      </c>
      <c r="E42" s="12">
        <f ca="1">SUM(E39:E41)</f>
        <v>-8889</v>
      </c>
      <c r="F42" s="13">
        <f ca="1">IF(E42=0,0,IF(C42=0,1,E42/C42))</f>
        <v>-4.5223753027127132E-2</v>
      </c>
      <c r="G42" s="12">
        <f>SUM(G39:G41)</f>
        <v>196556</v>
      </c>
      <c r="H42" s="12">
        <f ca="1">SUM(H39:H41)</f>
        <v>187667</v>
      </c>
      <c r="I42" s="12">
        <f ca="1">SUM(I39:I41)</f>
        <v>-8889</v>
      </c>
      <c r="J42" s="13">
        <f ca="1">IF(I42=0,0,IF(G42=0,1,I42/G42))</f>
        <v>-4.5223753027127132E-2</v>
      </c>
      <c r="K42" s="12">
        <f>+SUM(K39:K41)</f>
        <v>181058</v>
      </c>
      <c r="L42" s="12">
        <f ca="1">+SUM(L39:L41)</f>
        <v>183101</v>
      </c>
      <c r="M42" s="12">
        <f ca="1">SUM(M39:M41)</f>
        <v>2043</v>
      </c>
      <c r="N42" s="13">
        <f ca="1">IF(M42=0,0,IF(K42=0,1,M42/K42))</f>
        <v>1.1283677053761779E-2</v>
      </c>
      <c r="O42" s="12">
        <f>SUM(O39:O41)</f>
        <v>377614</v>
      </c>
      <c r="P42" s="12">
        <f ca="1">SUM(P39:P41)</f>
        <v>370768</v>
      </c>
      <c r="Q42" s="12">
        <f ca="1">SUM(Q39:Q41)</f>
        <v>-6846</v>
      </c>
      <c r="R42" s="13">
        <f ca="1">IF(Q42=0,0,IF(O42=0,1,Q42/O42))</f>
        <v>-1.8129624431297568E-2</v>
      </c>
      <c r="S42" s="12">
        <f>+SUM(S39:S41)</f>
        <v>196561</v>
      </c>
      <c r="T42" s="12">
        <f ca="1">+SUM(T39:T41)</f>
        <v>204837</v>
      </c>
      <c r="U42" s="12">
        <f ca="1">SUM(U39:U41)</f>
        <v>8276</v>
      </c>
      <c r="V42" s="13">
        <f ca="1">IF(U42=0,0,IF(S42=0,1,U42/S42))</f>
        <v>4.2103977899990333E-2</v>
      </c>
      <c r="W42" s="12">
        <f>SUM(W39:W41)</f>
        <v>574175</v>
      </c>
      <c r="X42" s="12">
        <f ca="1">SUM(X39:X41)</f>
        <v>575605</v>
      </c>
      <c r="Y42" s="12">
        <f ca="1">SUM(Y39:Y41)</f>
        <v>1430</v>
      </c>
      <c r="Z42" s="13">
        <f ca="1">IF(Y42=0,0,IF(W42=0,1,Y42/W42))</f>
        <v>2.4905298907127618E-3</v>
      </c>
      <c r="AA42" s="12">
        <f>+SUM(AA39:AA41)</f>
        <v>210570</v>
      </c>
      <c r="AB42" s="12">
        <f ca="1">+SUM(AB39:AB41)</f>
        <v>202137</v>
      </c>
      <c r="AC42" s="12">
        <f ca="1">SUM(AC39:AC41)</f>
        <v>-8433</v>
      </c>
      <c r="AD42" s="13">
        <f ca="1">IF(AC42=0,0,IF(AA42=0,1,AC42/AA42))</f>
        <v>-4.0048439948710643E-2</v>
      </c>
      <c r="AE42" s="12">
        <f>SUM(AE39:AE41)</f>
        <v>784745</v>
      </c>
      <c r="AF42" s="12">
        <f ca="1">SUM(AF39:AF41)</f>
        <v>777742</v>
      </c>
      <c r="AG42" s="12">
        <f ca="1">SUM(AG39:AG41)</f>
        <v>-7003</v>
      </c>
      <c r="AH42" s="13">
        <f ca="1">IF(AG42=0,0,IF(AE42=0,1,AG42/AE42))</f>
        <v>-8.9239179606114081E-3</v>
      </c>
      <c r="AI42" s="12">
        <f>+SUM(AI39:AI41)</f>
        <v>233877</v>
      </c>
      <c r="AJ42" s="12">
        <f ca="1">+SUM(AJ39:AJ41)</f>
        <v>230136</v>
      </c>
      <c r="AK42" s="12">
        <f ca="1">SUM(AK39:AK41)</f>
        <v>-3741</v>
      </c>
      <c r="AL42" s="13">
        <f ca="1">IF(AK42=0,0,IF(AI42=0,1,AK42/AI42))</f>
        <v>-1.5995587424158852E-2</v>
      </c>
      <c r="AM42" s="12">
        <f>SUM(AM39:AM41)</f>
        <v>1018622</v>
      </c>
      <c r="AN42" s="12">
        <f ca="1">SUM(AN39:AN41)</f>
        <v>1007878</v>
      </c>
      <c r="AO42" s="12">
        <f ca="1">SUM(AO39:AO41)</f>
        <v>-10744</v>
      </c>
      <c r="AP42" s="13">
        <f ca="1">IF(AO42=0,0,IF(AM42=0,1,AO42/AM42))</f>
        <v>-1.0547582911030785E-2</v>
      </c>
      <c r="AQ42" s="12">
        <f>+SUM(AQ39:AQ41)</f>
        <v>233114</v>
      </c>
      <c r="AR42" s="12">
        <f ca="1">+SUM(AR39:AR41)</f>
        <v>0</v>
      </c>
      <c r="AS42" s="12">
        <f ca="1">SUM(AS39:AS41)</f>
        <v>-233114</v>
      </c>
      <c r="AT42" s="13">
        <f ca="1">IF(AS42=0,0,IF(AQ42=0,1,AS42/AQ42))</f>
        <v>-1</v>
      </c>
      <c r="AU42" s="12">
        <f>SUM(AU39:AU41)</f>
        <v>1251736</v>
      </c>
      <c r="AV42" s="12">
        <f ca="1">SUM(AV39:AV41)</f>
        <v>1007878</v>
      </c>
      <c r="AW42" s="12">
        <f ca="1">SUM(AW39:AW41)</f>
        <v>-243858</v>
      </c>
      <c r="AX42" s="13">
        <f ca="1">IF(AW42=0,0,IF(AU42=0,1,AW42/AU42))</f>
        <v>-0.19481583976173888</v>
      </c>
      <c r="AY42" s="12">
        <f>+SUM(AY39:AY41)</f>
        <v>241454</v>
      </c>
      <c r="AZ42" s="12">
        <f ca="1">+SUM(AZ39:AZ41)</f>
        <v>0</v>
      </c>
      <c r="BA42" s="12">
        <f ca="1">SUM(BA39:BA41)</f>
        <v>-241454</v>
      </c>
      <c r="BB42" s="13">
        <f ca="1">IF(BA42=0,0,IF(AY42=0,1,BA42/AY42))</f>
        <v>-1</v>
      </c>
      <c r="BC42" s="12">
        <f>SUM(BC39:BC41)</f>
        <v>1493190</v>
      </c>
      <c r="BD42" s="12">
        <f ca="1">SUM(BD39:BD41)</f>
        <v>1007878</v>
      </c>
      <c r="BE42" s="12">
        <f ca="1">SUM(BE39:BE41)</f>
        <v>-485312</v>
      </c>
      <c r="BF42" s="13">
        <f ca="1">IF(BE42=0,0,IF(BC42=0,1,BE42/BC42))</f>
        <v>-0.325016910105211</v>
      </c>
      <c r="BG42" s="12">
        <f>+SUM(BG39:BG41)</f>
        <v>239710</v>
      </c>
      <c r="BH42" s="12">
        <f ca="1">+SUM(BH39:BH41)</f>
        <v>137482</v>
      </c>
      <c r="BI42" s="12">
        <f ca="1">SUM(BI39:BI41)</f>
        <v>-102228</v>
      </c>
      <c r="BJ42" s="13">
        <f ca="1">IF(BI42=0,0,IF(BG42=0,1,BI42/BG42))</f>
        <v>-0.42646531225230488</v>
      </c>
      <c r="BK42" s="12">
        <f>SUM(BK39:BK41)</f>
        <v>1732900</v>
      </c>
      <c r="BL42" s="12">
        <f ca="1">SUM(BL39:BL41)</f>
        <v>1145360</v>
      </c>
      <c r="BM42" s="12">
        <f ca="1">SUM(BM39:BM41)</f>
        <v>-587540</v>
      </c>
      <c r="BN42" s="13">
        <f ca="1">IF(BM42=0,0,IF(BK42=0,1,BM42/BK42))</f>
        <v>-0.33905014715217263</v>
      </c>
      <c r="BO42" s="12">
        <f>+SUM(BO39:BO41)</f>
        <v>220939</v>
      </c>
      <c r="BP42" s="12">
        <f ca="1">+SUM(BP39:BP41)</f>
        <v>149622</v>
      </c>
      <c r="BQ42" s="12">
        <f ca="1">SUM(BQ39:BQ41)</f>
        <v>-71317</v>
      </c>
      <c r="BR42" s="13">
        <f ca="1">IF(BQ42=0,0,IF(BO42=0,1,BQ42/BO42))</f>
        <v>-0.32279045347358321</v>
      </c>
      <c r="BS42" s="12">
        <f>SUM(BS39:BS41)</f>
        <v>1953839</v>
      </c>
      <c r="BT42" s="12">
        <f ca="1">SUM(BT39:BT41)</f>
        <v>1294982</v>
      </c>
      <c r="BU42" s="12">
        <f ca="1">SUM(BU39:BU41)</f>
        <v>-658857</v>
      </c>
      <c r="BV42" s="13">
        <f ca="1">IF(BU42=0,0,IF(BS42=0,1,BU42/BS42))</f>
        <v>-0.33721151026261631</v>
      </c>
      <c r="BW42" s="12">
        <f>+SUM(BW39:BW41)</f>
        <v>218951</v>
      </c>
      <c r="BX42" s="12">
        <f ca="1">+SUM(BX39:BX41)</f>
        <v>170733</v>
      </c>
      <c r="BY42" s="12">
        <f ca="1">SUM(BY39:BY41)</f>
        <v>-48218</v>
      </c>
      <c r="BZ42" s="13">
        <f ca="1">IF(BY42=0,0,IF(BW42=0,1,BY42/BW42))</f>
        <v>-0.22022278957392294</v>
      </c>
      <c r="CA42" s="12">
        <f>SUM(CA39:CA41)</f>
        <v>2172790</v>
      </c>
      <c r="CB42" s="12">
        <f ca="1">SUM(CB39:CB41)</f>
        <v>1465715</v>
      </c>
      <c r="CC42" s="12">
        <f ca="1">SUM(CC39:CC41)</f>
        <v>-707075</v>
      </c>
      <c r="CD42" s="13">
        <f ca="1">IF(CC42=0,0,IF(CA42=0,1,CC42/CA42))</f>
        <v>-0.32542261332204214</v>
      </c>
      <c r="CE42" s="12">
        <f>+SUM(CE39:CE41)</f>
        <v>201483</v>
      </c>
      <c r="CF42" s="12">
        <f ca="1">+SUM(CF39:CF41)</f>
        <v>172417</v>
      </c>
      <c r="CG42" s="12">
        <f ca="1">SUM(CG39:CG41)</f>
        <v>-29066</v>
      </c>
      <c r="CH42" s="13">
        <f ca="1">IF(CG42=0,0,IF(CE42=0,1,CG42/CE42))</f>
        <v>-0.14426030980281215</v>
      </c>
      <c r="CI42" s="12">
        <f>SUM(CI39:CI41)</f>
        <v>2374273</v>
      </c>
      <c r="CJ42" s="12">
        <f ca="1">SUM(CJ39:CJ41)</f>
        <v>1638132</v>
      </c>
      <c r="CK42" s="12">
        <f ca="1">SUM(CK39:CK41)</f>
        <v>-736141</v>
      </c>
      <c r="CL42" s="13">
        <f ca="1">IF(CK42=0,0,IF(CI42=0,1,CK42/CI42))</f>
        <v>-0.31004901289784281</v>
      </c>
      <c r="CM42" s="12">
        <f>+SUM(CM39:CM41)</f>
        <v>193529</v>
      </c>
      <c r="CN42" s="12">
        <f ca="1">+SUM(CN39:CN41)</f>
        <v>167261</v>
      </c>
      <c r="CO42" s="12">
        <f ca="1">SUM(CO39:CO41)</f>
        <v>-26268</v>
      </c>
      <c r="CP42" s="13">
        <f ca="1">IF(CO42=0,0,IF(CM42=0,1,CO42/CM42))</f>
        <v>-0.13573159578151078</v>
      </c>
      <c r="CQ42" s="12">
        <f>SUM(CQ39:CQ41)</f>
        <v>2567802</v>
      </c>
      <c r="CR42" s="12">
        <f ca="1">SUM(CR39:CR41)</f>
        <v>1805393</v>
      </c>
      <c r="CS42" s="12">
        <f ca="1">SUM(CS39:CS41)</f>
        <v>-762409</v>
      </c>
      <c r="CT42" s="13">
        <f ca="1">IF(CS42=0,0,IF(CQ42=0,1,CS42/CQ42))</f>
        <v>-0.29691113255617063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85048</v>
      </c>
      <c r="D44" s="18">
        <f ca="1">OFFSET(CZ44,0,14,1,1)</f>
        <v>76659</v>
      </c>
      <c r="E44" s="18">
        <f ca="1">SUM(D44-C44)</f>
        <v>-8389</v>
      </c>
      <c r="F44" s="19">
        <f ca="1">IF(E44=0,0,IF(C44=0,1,E44/C44))</f>
        <v>-9.8638415953343994E-2</v>
      </c>
      <c r="G44" s="18">
        <f>SUMIF($C$6:F$6,G$5,$C44:F44)</f>
        <v>85048</v>
      </c>
      <c r="H44" s="18">
        <f ca="1">SUMIF($C$6:G$6,H$5,$C44:G44)</f>
        <v>76659</v>
      </c>
      <c r="I44" s="18">
        <f ca="1">SUM(H44-G44)</f>
        <v>-8389</v>
      </c>
      <c r="J44" s="19">
        <f ca="1">IF(I44=0,0,IF(G44=0,1,I44/G44))</f>
        <v>-9.8638415953343994E-2</v>
      </c>
      <c r="K44" s="18">
        <f>+DA44</f>
        <v>83227</v>
      </c>
      <c r="L44" s="18">
        <f ca="1">OFFSET(DA44,0,14,1,1)</f>
        <v>79630</v>
      </c>
      <c r="M44" s="18">
        <f ca="1">SUM(L44-K44)</f>
        <v>-3597</v>
      </c>
      <c r="N44" s="19">
        <f ca="1">IF(M44=0,0,IF(K44=0,1,M44/K44))</f>
        <v>-4.3219147632378913E-2</v>
      </c>
      <c r="O44" s="18">
        <f>SUMIF($C$6:N$6,O$5,$C44:N44)</f>
        <v>168275</v>
      </c>
      <c r="P44" s="18">
        <f ca="1">SUMIF($C$6:O$6,P$5,$C44:O44)</f>
        <v>156289</v>
      </c>
      <c r="Q44" s="18">
        <f ca="1">SUM(P44-O44)</f>
        <v>-11986</v>
      </c>
      <c r="R44" s="19">
        <f ca="1">IF(Q44=0,0,IF(O44=0,1,Q44/O44))</f>
        <v>-7.122864358936265E-2</v>
      </c>
      <c r="S44" s="18">
        <f>+DB44</f>
        <v>115499</v>
      </c>
      <c r="T44" s="18">
        <f ca="1">OFFSET(DB44,0,14,1,1)</f>
        <v>107423</v>
      </c>
      <c r="U44" s="18">
        <f ca="1">SUM(T44-S44)</f>
        <v>-8076</v>
      </c>
      <c r="V44" s="19">
        <f ca="1">IF(U44=0,0,IF(S44=0,1,U44/S44))</f>
        <v>-6.9922683313275433E-2</v>
      </c>
      <c r="W44" s="18">
        <f>SUMIF($C$6:V$6,W$5,$C44:V44)</f>
        <v>283774</v>
      </c>
      <c r="X44" s="18">
        <f ca="1">SUMIF($C$6:W$6,X$5,$C44:W44)</f>
        <v>263712</v>
      </c>
      <c r="Y44" s="18">
        <f ca="1">SUM(X44-W44)</f>
        <v>-20062</v>
      </c>
      <c r="Z44" s="19">
        <f ca="1">IF(Y44=0,0,IF(W44=0,1,Y44/W44))</f>
        <v>-7.0697104033491442E-2</v>
      </c>
      <c r="AA44" s="18">
        <f>+DC44</f>
        <v>118521</v>
      </c>
      <c r="AB44" s="18">
        <f ca="1">OFFSET(DC44,0,14,1,1)</f>
        <v>119728</v>
      </c>
      <c r="AC44" s="18">
        <f ca="1">SUM(AB44-AA44)</f>
        <v>1207</v>
      </c>
      <c r="AD44" s="19">
        <f ca="1">IF(AC44=0,0,IF(AA44=0,1,AC44/AA44))</f>
        <v>1.0183849275655792E-2</v>
      </c>
      <c r="AE44" s="18">
        <f>SUMIF($C$6:AD$6,AE$5,$C44:AD44)</f>
        <v>402295</v>
      </c>
      <c r="AF44" s="18">
        <f ca="1">SUMIF($C$6:AE$6,AF$5,$C44:AE44)</f>
        <v>383440</v>
      </c>
      <c r="AG44" s="18">
        <f ca="1">SUM(AF44-AE44)</f>
        <v>-18855</v>
      </c>
      <c r="AH44" s="19">
        <f ca="1">IF(AG44=0,0,IF(AE44=0,1,AG44/AE44))</f>
        <v>-4.6868591456518227E-2</v>
      </c>
      <c r="AI44" s="18">
        <f>+DD44</f>
        <v>148954</v>
      </c>
      <c r="AJ44" s="18">
        <f ca="1">OFFSET(DD44,0,14,1,1)</f>
        <v>146384</v>
      </c>
      <c r="AK44" s="18">
        <f ca="1">SUM(AJ44-AI44)</f>
        <v>-2570</v>
      </c>
      <c r="AL44" s="19">
        <f ca="1">IF(AK44=0,0,IF(AI44=0,1,AK44/AI44))</f>
        <v>-1.7253648777474925E-2</v>
      </c>
      <c r="AM44" s="18">
        <f>SUMIF($C$6:AL$6,AM$5,$C44:AL44)</f>
        <v>551249</v>
      </c>
      <c r="AN44" s="18">
        <f ca="1">SUMIF($C$6:AM$6,AN$5,$C44:AM44)</f>
        <v>529824</v>
      </c>
      <c r="AO44" s="18">
        <f ca="1">SUM(AN44-AM44)</f>
        <v>-21425</v>
      </c>
      <c r="AP44" s="19">
        <f ca="1">IF(AO44=0,0,IF(AM44=0,1,AO44/AM44))</f>
        <v>-3.886628365765743E-2</v>
      </c>
      <c r="AQ44" s="18">
        <f>+DE44</f>
        <v>160017</v>
      </c>
      <c r="AR44" s="18">
        <f ca="1">OFFSET(DE44,0,14,1,1)</f>
        <v>149149</v>
      </c>
      <c r="AS44" s="18">
        <f ca="1">SUM(AR44-AQ44)</f>
        <v>-10868</v>
      </c>
      <c r="AT44" s="19">
        <f ca="1">IF(AS44=0,0,IF(AQ44=0,1,AS44/AQ44))</f>
        <v>-6.7917783735478104E-2</v>
      </c>
      <c r="AU44" s="18">
        <f>SUMIF($C$6:AT$6,AU$5,$C44:AT44)</f>
        <v>711266</v>
      </c>
      <c r="AV44" s="18">
        <f ca="1">SUMIF($C$6:AU$6,AV$5,$C44:AU44)</f>
        <v>678973</v>
      </c>
      <c r="AW44" s="18">
        <f ca="1">SUM(AV44-AU44)</f>
        <v>-32293</v>
      </c>
      <c r="AX44" s="19">
        <f ca="1">IF(AW44=0,0,IF(AU44=0,1,AW44/AU44))</f>
        <v>-4.5402142095924733E-2</v>
      </c>
      <c r="AY44" s="18">
        <f>+DF44</f>
        <v>226237</v>
      </c>
      <c r="AZ44" s="18">
        <f ca="1">OFFSET(DF44,0,14,1,1)</f>
        <v>227053</v>
      </c>
      <c r="BA44" s="18">
        <f ca="1">SUM(AZ44-AY44)</f>
        <v>816</v>
      </c>
      <c r="BB44" s="19">
        <f ca="1">IF(BA44=0,0,IF(AY44=0,1,BA44/AY44))</f>
        <v>3.6068370779315496E-3</v>
      </c>
      <c r="BC44" s="18">
        <f>SUMIF($C$6:BB$6,BC$5,$C44:BB44)</f>
        <v>937503</v>
      </c>
      <c r="BD44" s="18">
        <f ca="1">SUMIF($C$6:BC$6,BD$5,$C44:BC44)</f>
        <v>906026</v>
      </c>
      <c r="BE44" s="18">
        <f ca="1">SUM(BD44-BC44)</f>
        <v>-31477</v>
      </c>
      <c r="BF44" s="19">
        <f ca="1">IF(BE44=0,0,IF(BC44=0,1,BE44/BC44))</f>
        <v>-3.3575359225517146E-2</v>
      </c>
      <c r="BG44" s="18">
        <f>+DG44</f>
        <v>256395</v>
      </c>
      <c r="BH44" s="18">
        <f ca="1">OFFSET(DG44,0,14,1,1)</f>
        <v>235012</v>
      </c>
      <c r="BI44" s="18">
        <f ca="1">SUM(BH44-BG44)</f>
        <v>-21383</v>
      </c>
      <c r="BJ44" s="19">
        <f ca="1">IF(BI44=0,0,IF(BG44=0,1,BI44/BG44))</f>
        <v>-8.3398662220402112E-2</v>
      </c>
      <c r="BK44" s="18">
        <f>SUMIF($C$6:BJ$6,BK$5,$C44:BJ44)</f>
        <v>1193898</v>
      </c>
      <c r="BL44" s="18">
        <f ca="1">SUMIF($C$6:BK$6,BL$5,$C44:BK44)</f>
        <v>1141038</v>
      </c>
      <c r="BM44" s="18">
        <f ca="1">SUM(BL44-BK44)</f>
        <v>-52860</v>
      </c>
      <c r="BN44" s="19">
        <f ca="1">IF(BM44=0,0,IF(BK44=0,1,BM44/BK44))</f>
        <v>-4.4275139082233156E-2</v>
      </c>
      <c r="BO44" s="18">
        <f>+DH44</f>
        <v>144713</v>
      </c>
      <c r="BP44" s="18">
        <f ca="1">OFFSET(DH44,0,14,1,1)</f>
        <v>155451</v>
      </c>
      <c r="BQ44" s="18">
        <f ca="1">SUM(BP44-BO44)</f>
        <v>10738</v>
      </c>
      <c r="BR44" s="19">
        <f ca="1">IF(BQ44=0,0,IF(BO44=0,1,BQ44/BO44))</f>
        <v>7.4202041281709319E-2</v>
      </c>
      <c r="BS44" s="18">
        <f>SUMIF($C$6:BR$6,BS$5,$C44:BR44)</f>
        <v>1338611</v>
      </c>
      <c r="BT44" s="18">
        <f ca="1">SUMIF($C$6:BS$6,BT$5,$C44:BS44)</f>
        <v>1296489</v>
      </c>
      <c r="BU44" s="18">
        <f ca="1">SUM(BT44-BS44)</f>
        <v>-42122</v>
      </c>
      <c r="BV44" s="19">
        <f ca="1">IF(BU44=0,0,IF(BS44=0,1,BU44/BS44))</f>
        <v>-3.1466945961149281E-2</v>
      </c>
      <c r="BW44" s="18">
        <f>+DI44</f>
        <v>133573</v>
      </c>
      <c r="BX44" s="18">
        <f ca="1">OFFSET(DI44,0,14,1,1)</f>
        <v>133473</v>
      </c>
      <c r="BY44" s="18">
        <f ca="1">SUM(BX44-BW44)</f>
        <v>-100</v>
      </c>
      <c r="BZ44" s="19">
        <f ca="1">IF(BY44=0,0,IF(BW44=0,1,BY44/BW44))</f>
        <v>-7.4865429390670265E-4</v>
      </c>
      <c r="CA44" s="18">
        <f>SUMIF($C$6:BZ$6,CA$5,$C44:BZ44)</f>
        <v>1472184</v>
      </c>
      <c r="CB44" s="18">
        <f ca="1">SUMIF($C$6:CA$6,CB$5,$C44:CA44)</f>
        <v>1429962</v>
      </c>
      <c r="CC44" s="18">
        <f ca="1">SUM(CB44-CA44)</f>
        <v>-42222</v>
      </c>
      <c r="CD44" s="19">
        <f ca="1">IF(CC44=0,0,IF(CA44=0,1,CC44/CA44))</f>
        <v>-2.867983893317683E-2</v>
      </c>
      <c r="CE44" s="18">
        <f>+DJ44</f>
        <v>106152</v>
      </c>
      <c r="CF44" s="18">
        <f ca="1">OFFSET(DJ44,0,14,1,1)</f>
        <v>114609</v>
      </c>
      <c r="CG44" s="18">
        <f ca="1">SUM(CF44-CE44)</f>
        <v>8457</v>
      </c>
      <c r="CH44" s="19">
        <f ca="1">IF(CG44=0,0,IF(CE44=0,1,CG44/CE44))</f>
        <v>7.9668776848293016E-2</v>
      </c>
      <c r="CI44" s="18">
        <f>SUMIF($C$6:CH$6,CI$5,$C44:CH44)</f>
        <v>1578336</v>
      </c>
      <c r="CJ44" s="18">
        <f ca="1">SUMIF($C$6:CI$6,CJ$5,$C44:CI44)</f>
        <v>1544571</v>
      </c>
      <c r="CK44" s="18">
        <f ca="1">SUM(CJ44-CI44)</f>
        <v>-33765</v>
      </c>
      <c r="CL44" s="19">
        <f ca="1">IF(CK44=0,0,IF(CI44=0,1,CK44/CI44))</f>
        <v>-2.1392783285688218E-2</v>
      </c>
      <c r="CM44" s="18">
        <f>+DK44</f>
        <v>88080</v>
      </c>
      <c r="CN44" s="18">
        <f ca="1">OFFSET(DK44,0,14,1,1)</f>
        <v>95940</v>
      </c>
      <c r="CO44" s="18">
        <f ca="1">SUM(CN44-CM44)</f>
        <v>7860</v>
      </c>
      <c r="CP44" s="19">
        <f ca="1">IF(CO44=0,0,IF(CM44=0,1,CO44/CM44))</f>
        <v>8.9237057220708446E-2</v>
      </c>
      <c r="CQ44" s="18">
        <f>SUMIF($C$6:CP$6,CQ$5,$C44:CP44)</f>
        <v>1666416</v>
      </c>
      <c r="CR44" s="18">
        <f ca="1">SUMIF($C$6:CQ$6,CR$5,$C44:CQ44)</f>
        <v>1640511</v>
      </c>
      <c r="CS44" s="18">
        <f ca="1">SUM(CR44-CQ44)</f>
        <v>-25905</v>
      </c>
      <c r="CT44" s="19">
        <f ca="1">IF(CS44=0,0,IF(CQ44=0,1,CS44/CQ44))</f>
        <v>-1.5545338018838032E-2</v>
      </c>
      <c r="CW44" t="s">
        <v>17</v>
      </c>
      <c r="CX44" t="s">
        <v>6</v>
      </c>
      <c r="CZ44" s="74">
        <f>SUMIF(TIBA!$A$93:$A$98,'2008-2009'!CZ$7,TIBA!D$93:D$98)</f>
        <v>85048</v>
      </c>
      <c r="DA44" s="74">
        <f>SUMIF(TIBA!$A$93:$A$98,'2008-2009'!DA$7,TIBA!E$93:E$98)</f>
        <v>83227</v>
      </c>
      <c r="DB44" s="74">
        <f>SUMIF(TIBA!$A$93:$A$98,'2008-2009'!DB$7,TIBA!F$93:F$98)</f>
        <v>115499</v>
      </c>
      <c r="DC44" s="74">
        <f>SUMIF(TIBA!$A$93:$A$98,'2008-2009'!DC$7,TIBA!G$93:G$98)</f>
        <v>118521</v>
      </c>
      <c r="DD44" s="74">
        <f>SUMIF(TIBA!$A$93:$A$98,'2008-2009'!DD$7,TIBA!H$93:H$98)</f>
        <v>148954</v>
      </c>
      <c r="DE44" s="74">
        <f>SUMIF(TIBA!$A$93:$A$98,'2008-2009'!DE$7,TIBA!I$93:I$98)</f>
        <v>160017</v>
      </c>
      <c r="DF44" s="74">
        <f>SUMIF(TIBA!$A$93:$A$98,'2008-2009'!DF$7,TIBA!J$93:J$98)</f>
        <v>226237</v>
      </c>
      <c r="DG44" s="74">
        <f>SUMIF(TIBA!$A$93:$A$98,'2008-2009'!DG$7,TIBA!K$93:K$98)</f>
        <v>256395</v>
      </c>
      <c r="DH44" s="74">
        <f>SUMIF(TIBA!$A$93:$A$98,'2008-2009'!DH$7,TIBA!L$93:L$98)</f>
        <v>144713</v>
      </c>
      <c r="DI44" s="74">
        <f>SUMIF(TIBA!$A$93:$A$98,'2008-2009'!DI$7,TIBA!M$93:M$98)</f>
        <v>133573</v>
      </c>
      <c r="DJ44" s="74">
        <f>SUMIF(TIBA!$A$93:$A$98,'2008-2009'!DJ$7,TIBA!N$93:N$98)</f>
        <v>106152</v>
      </c>
      <c r="DK44" s="74">
        <f>SUMIF(TIBA!$A$93:$A$98,'2008-2009'!DK$7,TIBA!O$93:O$98)</f>
        <v>88080</v>
      </c>
      <c r="DN44" s="74">
        <f>SUMIF(TIBA!$A$93:$A$98,'2008-2009'!DN$7,TIBA!D$93:D$98)</f>
        <v>76659</v>
      </c>
      <c r="DO44" s="74">
        <f>SUMIF(TIBA!$A$93:$A$98,'2008-2009'!DO$7,TIBA!E$93:E$98)</f>
        <v>79630</v>
      </c>
      <c r="DP44" s="74">
        <f>SUMIF(TIBA!$A$93:$A$98,'2008-2009'!DP$7,TIBA!F$93:F$98)</f>
        <v>107423</v>
      </c>
      <c r="DQ44" s="74">
        <f>SUMIF(TIBA!$A$93:$A$98,'2008-2009'!DQ$7,TIBA!G$93:G$98)</f>
        <v>119728</v>
      </c>
      <c r="DR44" s="74">
        <f>SUMIF(TIBA!$A$93:$A$98,'2008-2009'!DR$7,TIBA!H$93:H$98)</f>
        <v>146384</v>
      </c>
      <c r="DS44" s="74">
        <f>SUMIF(TIBA!$A$93:$A$98,'2008-2009'!DS$7,TIBA!I$93:I$98)</f>
        <v>149149</v>
      </c>
      <c r="DT44" s="74">
        <f>SUMIF(TIBA!$A$93:$A$98,'2008-2009'!DT$7,TIBA!J$93:J$98)</f>
        <v>227053</v>
      </c>
      <c r="DU44" s="74">
        <f>SUMIF(TIBA!$A$93:$A$98,'2008-2009'!DU$7,TIBA!K$93:K$98)</f>
        <v>235012</v>
      </c>
      <c r="DV44" s="74">
        <f>SUMIF(TIBA!$A$93:$A$98,'2008-2009'!DV$7,TIBA!L$93:L$98)</f>
        <v>155451</v>
      </c>
      <c r="DW44" s="74">
        <f>SUMIF(TIBA!$A$93:$A$98,'2008-2009'!DW$7,TIBA!M$93:M$98)</f>
        <v>133473</v>
      </c>
      <c r="DX44" s="74">
        <f>SUMIF(TIBA!$A$93:$A$98,'2008-2009'!DX$7,TIBA!N$93:N$98)</f>
        <v>114609</v>
      </c>
      <c r="DY44" s="74">
        <f>SUMIF(TIBA!$A$93:$A$98,'2008-2009'!DY$7,TIBA!O$93:O$98)</f>
        <v>95940</v>
      </c>
    </row>
    <row r="45" spans="1:130">
      <c r="A45" s="84" t="str">
        <f>+CW46</f>
        <v>Thousand Islands Bridge</v>
      </c>
      <c r="B45" s="26" t="s">
        <v>7</v>
      </c>
      <c r="C45" s="18">
        <f>+CZ45</f>
        <v>34593</v>
      </c>
      <c r="D45" s="18">
        <f ca="1">OFFSET(CZ45,0,14,1,1)</f>
        <v>27121</v>
      </c>
      <c r="E45" s="18">
        <f ca="1">SUM(D45-C45)</f>
        <v>-7472</v>
      </c>
      <c r="F45" s="19">
        <f ca="1">IF(E45=0,0,IF(C45=0,1,E45/C45))</f>
        <v>-0.21599745613274363</v>
      </c>
      <c r="G45" s="18">
        <f>SUMIF($C$6:F$6,G$5,$C45:F45)</f>
        <v>34593</v>
      </c>
      <c r="H45" s="18">
        <f ca="1">SUMIF($C$6:G$6,H$5,$C45:G45)</f>
        <v>27121</v>
      </c>
      <c r="I45" s="18">
        <f ca="1">SUM(H45-G45)</f>
        <v>-7472</v>
      </c>
      <c r="J45" s="19">
        <f ca="1">IF(I45=0,0,IF(G45=0,1,I45/G45))</f>
        <v>-0.21599745613274363</v>
      </c>
      <c r="K45" s="18">
        <f>+DA45</f>
        <v>32841</v>
      </c>
      <c r="L45" s="18">
        <f ca="1">OFFSET(DA45,0,14,1,1)</f>
        <v>26132</v>
      </c>
      <c r="M45" s="18">
        <f ca="1">SUM(L45-K45)</f>
        <v>-6709</v>
      </c>
      <c r="N45" s="19">
        <f ca="1">IF(M45=0,0,IF(K45=0,1,M45/K45))</f>
        <v>-0.20428732377211412</v>
      </c>
      <c r="O45" s="18">
        <f>SUMIF($C$6:N$6,O$5,$C45:N45)</f>
        <v>67434</v>
      </c>
      <c r="P45" s="18">
        <f ca="1">SUMIF($C$6:O$6,P$5,$C45:O45)</f>
        <v>53253</v>
      </c>
      <c r="Q45" s="18">
        <f ca="1">SUM(P45-O45)</f>
        <v>-14181</v>
      </c>
      <c r="R45" s="19">
        <f ca="1">IF(Q45=0,0,IF(O45=0,1,Q45/O45))</f>
        <v>-0.21029451018773912</v>
      </c>
      <c r="S45" s="18">
        <f>+DB45</f>
        <v>33769</v>
      </c>
      <c r="T45" s="18">
        <f ca="1">OFFSET(DB45,0,14,1,1)</f>
        <v>29305</v>
      </c>
      <c r="U45" s="18">
        <f ca="1">SUM(T45-S45)</f>
        <v>-4464</v>
      </c>
      <c r="V45" s="19">
        <f ca="1">IF(U45=0,0,IF(S45=0,1,U45/S45))</f>
        <v>-0.13219224732743048</v>
      </c>
      <c r="W45" s="18">
        <f>SUMIF($C$6:V$6,W$5,$C45:V45)</f>
        <v>101203</v>
      </c>
      <c r="X45" s="18">
        <f ca="1">SUMIF($C$6:W$6,X$5,$C45:W45)</f>
        <v>82558</v>
      </c>
      <c r="Y45" s="18">
        <f ca="1">SUM(X45-W45)</f>
        <v>-18645</v>
      </c>
      <c r="Z45" s="19">
        <f ca="1">IF(Y45=0,0,IF(W45=0,1,Y45/W45))</f>
        <v>-0.18423366896238255</v>
      </c>
      <c r="AA45" s="18">
        <f>+DC45</f>
        <v>36026</v>
      </c>
      <c r="AB45" s="18">
        <f ca="1">OFFSET(DC45,0,14,1,1)</f>
        <v>29068</v>
      </c>
      <c r="AC45" s="18">
        <f ca="1">SUM(AB45-AA45)</f>
        <v>-6958</v>
      </c>
      <c r="AD45" s="19">
        <f ca="1">IF(AC45=0,0,IF(AA45=0,1,AC45/AA45))</f>
        <v>-0.19313828901349026</v>
      </c>
      <c r="AE45" s="18">
        <f>SUMIF($C$6:AD$6,AE$5,$C45:AD45)</f>
        <v>137229</v>
      </c>
      <c r="AF45" s="18">
        <f ca="1">SUMIF($C$6:AE$6,AF$5,$C45:AE45)</f>
        <v>111626</v>
      </c>
      <c r="AG45" s="18">
        <f ca="1">SUM(AF45-AE45)</f>
        <v>-25603</v>
      </c>
      <c r="AH45" s="19">
        <f ca="1">IF(AG45=0,0,IF(AE45=0,1,AG45/AE45))</f>
        <v>-0.18657135153648283</v>
      </c>
      <c r="AI45" s="18">
        <f>+DD45</f>
        <v>36029</v>
      </c>
      <c r="AJ45" s="18">
        <f ca="1">OFFSET(DD45,0,14,1,1)</f>
        <v>29025</v>
      </c>
      <c r="AK45" s="18">
        <f ca="1">SUM(AJ45-AI45)</f>
        <v>-7004</v>
      </c>
      <c r="AL45" s="19">
        <f ca="1">IF(AK45=0,0,IF(AI45=0,1,AK45/AI45))</f>
        <v>-0.19439895639623636</v>
      </c>
      <c r="AM45" s="18">
        <f>SUMIF($C$6:AL$6,AM$5,$C45:AL45)</f>
        <v>173258</v>
      </c>
      <c r="AN45" s="18">
        <f ca="1">SUMIF($C$6:AM$6,AN$5,$C45:AM45)</f>
        <v>140651</v>
      </c>
      <c r="AO45" s="18">
        <f ca="1">SUM(AN45-AM45)</f>
        <v>-32607</v>
      </c>
      <c r="AP45" s="19">
        <f ca="1">IF(AO45=0,0,IF(AM45=0,1,AO45/AM45))</f>
        <v>-0.18819910191737177</v>
      </c>
      <c r="AQ45" s="18">
        <f>+DE45</f>
        <v>34284</v>
      </c>
      <c r="AR45" s="18">
        <f ca="1">OFFSET(DE45,0,14,1,1)</f>
        <v>30466</v>
      </c>
      <c r="AS45" s="18">
        <f ca="1">SUM(AR45-AQ45)</f>
        <v>-3818</v>
      </c>
      <c r="AT45" s="19">
        <f ca="1">IF(AS45=0,0,IF(AQ45=0,1,AS45/AQ45))</f>
        <v>-0.11136390152840975</v>
      </c>
      <c r="AU45" s="18">
        <f>SUMIF($C$6:AT$6,AU$5,$C45:AT45)</f>
        <v>207542</v>
      </c>
      <c r="AV45" s="18">
        <f ca="1">SUMIF($C$6:AU$6,AV$5,$C45:AU45)</f>
        <v>171117</v>
      </c>
      <c r="AW45" s="18">
        <f ca="1">SUM(AV45-AU45)</f>
        <v>-36425</v>
      </c>
      <c r="AX45" s="19">
        <f ca="1">IF(AW45=0,0,IF(AU45=0,1,AW45/AU45))</f>
        <v>-0.17550664443823419</v>
      </c>
      <c r="AY45" s="18">
        <f>+DF45</f>
        <v>34094</v>
      </c>
      <c r="AZ45" s="18">
        <f ca="1">OFFSET(DF45,0,14,1,1)</f>
        <v>29630</v>
      </c>
      <c r="BA45" s="18">
        <f ca="1">SUM(AZ45-AY45)</f>
        <v>-4464</v>
      </c>
      <c r="BB45" s="19">
        <f ca="1">IF(BA45=0,0,IF(AY45=0,1,BA45/AY45))</f>
        <v>-0.13093212882032029</v>
      </c>
      <c r="BC45" s="18">
        <f>SUMIF($C$6:BB$6,BC$5,$C45:BB45)</f>
        <v>241636</v>
      </c>
      <c r="BD45" s="18">
        <f ca="1">SUMIF($C$6:BC$6,BD$5,$C45:BC45)</f>
        <v>200747</v>
      </c>
      <c r="BE45" s="18">
        <f ca="1">SUM(BD45-BC45)</f>
        <v>-40889</v>
      </c>
      <c r="BF45" s="19">
        <f ca="1">IF(BE45=0,0,IF(BC45=0,1,BE45/BC45))</f>
        <v>-0.16921733516528994</v>
      </c>
      <c r="BG45" s="18">
        <f>+DG45</f>
        <v>32919</v>
      </c>
      <c r="BH45" s="18">
        <f ca="1">OFFSET(DG45,0,14,1,1)</f>
        <v>29291</v>
      </c>
      <c r="BI45" s="18">
        <f ca="1">SUM(BH45-BG45)</f>
        <v>-3628</v>
      </c>
      <c r="BJ45" s="19">
        <f ca="1">IF(BI45=0,0,IF(BG45=0,1,BI45/BG45))</f>
        <v>-0.11020990917099548</v>
      </c>
      <c r="BK45" s="18">
        <f>SUMIF($C$6:BJ$6,BK$5,$C45:BJ45)</f>
        <v>274555</v>
      </c>
      <c r="BL45" s="18">
        <f ca="1">SUMIF($C$6:BK$6,BL$5,$C45:BK45)</f>
        <v>230038</v>
      </c>
      <c r="BM45" s="18">
        <f ca="1">SUM(BL45-BK45)</f>
        <v>-44517</v>
      </c>
      <c r="BN45" s="19">
        <f ca="1">IF(BM45=0,0,IF(BK45=0,1,BM45/BK45))</f>
        <v>-0.16214237584454846</v>
      </c>
      <c r="BO45" s="18">
        <f>+DH45</f>
        <v>33925</v>
      </c>
      <c r="BP45" s="18">
        <f ca="1">OFFSET(DH45,0,14,1,1)</f>
        <v>30695</v>
      </c>
      <c r="BQ45" s="18">
        <f ca="1">SUM(BP45-BO45)</f>
        <v>-3230</v>
      </c>
      <c r="BR45" s="19">
        <f ca="1">IF(BQ45=0,0,IF(BO45=0,1,BQ45/BO45))</f>
        <v>-9.5210022107590275E-2</v>
      </c>
      <c r="BS45" s="18">
        <f>SUMIF($C$6:BR$6,BS$5,$C45:BR45)</f>
        <v>308480</v>
      </c>
      <c r="BT45" s="18">
        <f ca="1">SUMIF($C$6:BS$6,BT$5,$C45:BS45)</f>
        <v>260733</v>
      </c>
      <c r="BU45" s="18">
        <f ca="1">SUM(BT45-BS45)</f>
        <v>-47747</v>
      </c>
      <c r="BV45" s="19">
        <f ca="1">IF(BU45=0,0,IF(BS45=0,1,BU45/BS45))</f>
        <v>-0.15478150933609958</v>
      </c>
      <c r="BW45" s="18">
        <f>+DI45</f>
        <v>33343</v>
      </c>
      <c r="BX45" s="18">
        <f ca="1">OFFSET(DI45,0,14,1,1)</f>
        <v>31926</v>
      </c>
      <c r="BY45" s="18">
        <f ca="1">SUM(BX45-BW45)</f>
        <v>-1417</v>
      </c>
      <c r="BZ45" s="19">
        <f ca="1">IF(BY45=0,0,IF(BW45=0,1,BY45/BW45))</f>
        <v>-4.2497675674054526E-2</v>
      </c>
      <c r="CA45" s="18">
        <f>SUMIF($C$6:BZ$6,CA$5,$C45:BZ45)</f>
        <v>341823</v>
      </c>
      <c r="CB45" s="18">
        <f ca="1">SUMIF($C$6:CA$6,CB$5,$C45:CA45)</f>
        <v>292659</v>
      </c>
      <c r="CC45" s="18">
        <f ca="1">SUM(CB45-CA45)</f>
        <v>-49164</v>
      </c>
      <c r="CD45" s="19">
        <f ca="1">IF(CC45=0,0,IF(CA45=0,1,CC45/CA45))</f>
        <v>-0.14382882368945332</v>
      </c>
      <c r="CE45" s="18">
        <f>+DJ45</f>
        <v>28420</v>
      </c>
      <c r="CF45" s="18">
        <f ca="1">OFFSET(DJ45,0,14,1,1)</f>
        <v>29733</v>
      </c>
      <c r="CG45" s="18">
        <f ca="1">SUM(CF45-CE45)</f>
        <v>1313</v>
      </c>
      <c r="CH45" s="19">
        <f ca="1">IF(CG45=0,0,IF(CE45=0,1,CG45/CE45))</f>
        <v>4.6199859254046446E-2</v>
      </c>
      <c r="CI45" s="18">
        <f>SUMIF($C$6:CH$6,CI$5,$C45:CH45)</f>
        <v>370243</v>
      </c>
      <c r="CJ45" s="18">
        <f ca="1">SUMIF($C$6:CI$6,CJ$5,$C45:CI45)</f>
        <v>322392</v>
      </c>
      <c r="CK45" s="18">
        <f ca="1">SUM(CJ45-CI45)</f>
        <v>-47851</v>
      </c>
      <c r="CL45" s="19">
        <f ca="1">IF(CK45=0,0,IF(CI45=0,1,CK45/CI45))</f>
        <v>-0.12924214637413806</v>
      </c>
      <c r="CM45" s="18">
        <f>+DK45</f>
        <v>25566</v>
      </c>
      <c r="CN45" s="18">
        <f ca="1">OFFSET(DK45,0,14,1,1)</f>
        <v>26371</v>
      </c>
      <c r="CO45" s="18">
        <f ca="1">SUM(CN45-CM45)</f>
        <v>805</v>
      </c>
      <c r="CP45" s="19">
        <f ca="1">IF(CO45=0,0,IF(CM45=0,1,CO45/CM45))</f>
        <v>3.1487131346319329E-2</v>
      </c>
      <c r="CQ45" s="18">
        <f>SUMIF($C$6:CP$6,CQ$5,$C45:CP45)</f>
        <v>395809</v>
      </c>
      <c r="CR45" s="18">
        <f ca="1">SUMIF($C$6:CQ$6,CR$5,$C45:CQ45)</f>
        <v>348763</v>
      </c>
      <c r="CS45" s="18">
        <f ca="1">SUM(CR45-CQ45)</f>
        <v>-47046</v>
      </c>
      <c r="CT45" s="19">
        <f ca="1">IF(CS45=0,0,IF(CQ45=0,1,CS45/CQ45))</f>
        <v>-0.11886035941577883</v>
      </c>
      <c r="CW45" t="s">
        <v>17</v>
      </c>
      <c r="CX45" t="s">
        <v>7</v>
      </c>
      <c r="CY45" s="7"/>
      <c r="CZ45" s="74">
        <f>SUMIF(TIBA!$A$111:$A$116,'2008-2009'!CZ$7,TIBA!D$111:D$116)</f>
        <v>34593</v>
      </c>
      <c r="DA45" s="74">
        <f>SUMIF(TIBA!$A$111:$A$116,'2008-2009'!DA$7,TIBA!E$111:E$116)</f>
        <v>32841</v>
      </c>
      <c r="DB45" s="74">
        <f>SUMIF(TIBA!$A$111:$A$116,'2008-2009'!DB$7,TIBA!F$111:F$116)</f>
        <v>33769</v>
      </c>
      <c r="DC45" s="74">
        <f>SUMIF(TIBA!$A$111:$A$116,'2008-2009'!DC$7,TIBA!G$111:G$116)</f>
        <v>36026</v>
      </c>
      <c r="DD45" s="74">
        <f>SUMIF(TIBA!$A$111:$A$116,'2008-2009'!DD$7,TIBA!H$111:H$116)</f>
        <v>36029</v>
      </c>
      <c r="DE45" s="74">
        <f>SUMIF(TIBA!$A$111:$A$116,'2008-2009'!DE$7,TIBA!I$111:I$116)</f>
        <v>34284</v>
      </c>
      <c r="DF45" s="74">
        <f>SUMIF(TIBA!$A$111:$A$116,'2008-2009'!DF$7,TIBA!J$111:J$116)</f>
        <v>34094</v>
      </c>
      <c r="DG45" s="74">
        <f>SUMIF(TIBA!$A$111:$A$116,'2008-2009'!DG$7,TIBA!K$111:K$116)</f>
        <v>32919</v>
      </c>
      <c r="DH45" s="74">
        <f>SUMIF(TIBA!$A$111:$A$116,'2008-2009'!DH$7,TIBA!L$111:L$116)</f>
        <v>33925</v>
      </c>
      <c r="DI45" s="74">
        <f>SUMIF(TIBA!$A$111:$A$116,'2008-2009'!DI$7,TIBA!M$111:M$116)</f>
        <v>33343</v>
      </c>
      <c r="DJ45" s="74">
        <f>SUMIF(TIBA!$A$111:$A$116,'2008-2009'!DJ$7,TIBA!N$111:N$116)</f>
        <v>28420</v>
      </c>
      <c r="DK45" s="74">
        <f>SUMIF(TIBA!$A$111:$A$116,'2008-2009'!DK$7,TIBA!O$111:O$116)</f>
        <v>25566</v>
      </c>
      <c r="DN45" s="74">
        <f>SUMIF(TIBA!$A$111:$A$116,'2008-2009'!DN$7,TIBA!D$111:D$116)</f>
        <v>27121</v>
      </c>
      <c r="DO45" s="74">
        <f>SUMIF(TIBA!$A$111:$A$116,'2008-2009'!DO$7,TIBA!E$111:E$116)</f>
        <v>26132</v>
      </c>
      <c r="DP45" s="74">
        <f>SUMIF(TIBA!$A$111:$A$116,'2008-2009'!DP$7,TIBA!F$111:F$116)</f>
        <v>29305</v>
      </c>
      <c r="DQ45" s="74">
        <f>SUMIF(TIBA!$A$111:$A$116,'2008-2009'!DQ$7,TIBA!G$111:G$116)</f>
        <v>29068</v>
      </c>
      <c r="DR45" s="74">
        <f>SUMIF(TIBA!$A$111:$A$116,'2008-2009'!DR$7,TIBA!H$111:H$116)</f>
        <v>29025</v>
      </c>
      <c r="DS45" s="74">
        <f>SUMIF(TIBA!$A$111:$A$116,'2008-2009'!DS$7,TIBA!I$111:I$116)</f>
        <v>30466</v>
      </c>
      <c r="DT45" s="74">
        <f>SUMIF(TIBA!$A$111:$A$116,'2008-2009'!DT$7,TIBA!J$111:J$116)</f>
        <v>29630</v>
      </c>
      <c r="DU45" s="74">
        <f>SUMIF(TIBA!$A$111:$A$116,'2008-2009'!DU$7,TIBA!K$111:K$116)</f>
        <v>29291</v>
      </c>
      <c r="DV45" s="74">
        <f>SUMIF(TIBA!$A$111:$A$116,'2008-2009'!DV$7,TIBA!L$111:L$116)</f>
        <v>30695</v>
      </c>
      <c r="DW45" s="74">
        <f>SUMIF(TIBA!$A$111:$A$116,'2008-2009'!DW$7,TIBA!M$111:M$116)</f>
        <v>31926</v>
      </c>
      <c r="DX45" s="74">
        <f>SUMIF(TIBA!$A$111:$A$116,'2008-2009'!DX$7,TIBA!N$111:N$116)</f>
        <v>29733</v>
      </c>
      <c r="DY45" s="74">
        <f>SUMIF(TIBA!$A$111:$A$116,'2008-2009'!DY$7,TIBA!O$111:O$116)</f>
        <v>26371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SUMIF(TIBA!$A$129:$A$134,'2008-2009'!CZ$7,TIBA!D$129:D$134)</f>
        <v>0</v>
      </c>
      <c r="DA46" s="74">
        <f>SUMIF(TIBA!$A$129:$A$134,'2008-2009'!DA$7,TIBA!E$129:E$134)</f>
        <v>0</v>
      </c>
      <c r="DB46" s="74">
        <f>SUMIF(TIBA!$A$129:$A$134,'2008-2009'!DB$7,TIBA!F$129:F$134)</f>
        <v>0</v>
      </c>
      <c r="DC46" s="74">
        <f>SUMIF(TIBA!$A$129:$A$134,'2008-2009'!DC$7,TIBA!G$129:G$134)</f>
        <v>0</v>
      </c>
      <c r="DD46" s="74">
        <f>SUMIF(TIBA!$A$129:$A$134,'2008-2009'!DD$7,TIBA!H$129:H$134)</f>
        <v>0</v>
      </c>
      <c r="DE46" s="74">
        <f>SUMIF(TIBA!$A$129:$A$134,'2008-2009'!DE$7,TIBA!I$129:I$134)</f>
        <v>0</v>
      </c>
      <c r="DF46" s="74">
        <f>SUMIF(TIBA!$A$129:$A$134,'2008-2009'!DF$7,TIBA!J$129:J$134)</f>
        <v>0</v>
      </c>
      <c r="DG46" s="74">
        <f>SUMIF(TIBA!$A$129:$A$134,'2008-2009'!DG$7,TIBA!K$129:K$134)</f>
        <v>0</v>
      </c>
      <c r="DH46" s="74">
        <f>SUMIF(TIBA!$A$129:$A$134,'2008-2009'!DH$7,TIBA!L$129:L$134)</f>
        <v>0</v>
      </c>
      <c r="DI46" s="74">
        <f>SUMIF(TIBA!$A$129:$A$134,'2008-2009'!DI$7,TIBA!M$129:M$134)</f>
        <v>0</v>
      </c>
      <c r="DJ46" s="74">
        <f>SUMIF(TIBA!$A$129:$A$134,'2008-2009'!DJ$7,TIBA!N$129:N$134)</f>
        <v>0</v>
      </c>
      <c r="DK46" s="74">
        <f>SUMIF(TIBA!$A$129:$A$134,'2008-2009'!DK$7,TIBA!O$129:O$134)</f>
        <v>0</v>
      </c>
      <c r="DN46" s="74">
        <f>SUMIF(TIBA!$A$129:$A$134,'2008-2009'!DN$7,TIBA!D$129:D$134)</f>
        <v>0</v>
      </c>
      <c r="DO46" s="74">
        <f>SUMIF(TIBA!$A$129:$A$134,'2008-2009'!DO$7,TIBA!E$129:E$134)</f>
        <v>0</v>
      </c>
      <c r="DP46" s="74">
        <f>SUMIF(TIBA!$A$129:$A$134,'2008-2009'!DP$7,TIBA!F$129:F$134)</f>
        <v>0</v>
      </c>
      <c r="DQ46" s="74">
        <f>SUMIF(TIBA!$A$129:$A$134,'2008-2009'!DQ$7,TIBA!G$129:G$134)</f>
        <v>0</v>
      </c>
      <c r="DR46" s="74">
        <f>SUMIF(TIBA!$A$129:$A$134,'2008-2009'!DR$7,TIBA!H$129:H$134)</f>
        <v>0</v>
      </c>
      <c r="DS46" s="74">
        <f>SUMIF(TIBA!$A$129:$A$134,'2008-2009'!DS$7,TIBA!I$129:I$134)</f>
        <v>0</v>
      </c>
      <c r="DT46" s="74">
        <f>SUMIF(TIBA!$A$129:$A$134,'2008-2009'!DT$7,TIBA!J$129:J$134)</f>
        <v>0</v>
      </c>
      <c r="DU46" s="74">
        <f>SUMIF(TIBA!$A$129:$A$134,'2008-2009'!DU$7,TIBA!K$129:K$134)</f>
        <v>0</v>
      </c>
      <c r="DV46" s="74">
        <f>SUMIF(TIBA!$A$129:$A$134,'2008-2009'!DV$7,TIBA!L$129:L$134)</f>
        <v>0</v>
      </c>
      <c r="DW46" s="74">
        <f>SUMIF(TIBA!$A$129:$A$134,'2008-2009'!DW$7,TIBA!M$129:M$134)</f>
        <v>0</v>
      </c>
      <c r="DX46" s="74">
        <f>SUMIF(TIBA!$A$129:$A$134,'2008-2009'!DX$7,TIBA!N$129:N$134)</f>
        <v>0</v>
      </c>
      <c r="DY46" s="74">
        <f>SUMIF(TIBA!$A$129:$A$134,'2008-2009'!DY$7,TIBA!O$129:O$134)</f>
        <v>0</v>
      </c>
    </row>
    <row r="47" spans="1:130" s="7" customFormat="1">
      <c r="A47" s="75"/>
      <c r="B47" s="24" t="s">
        <v>9</v>
      </c>
      <c r="C47" s="12">
        <f>+SUM(C44:C46)</f>
        <v>119641</v>
      </c>
      <c r="D47" s="12">
        <f ca="1">+SUM(D44:D46)</f>
        <v>103780</v>
      </c>
      <c r="E47" s="12">
        <f ca="1">SUM(E44:E46)</f>
        <v>-15861</v>
      </c>
      <c r="F47" s="13">
        <f ca="1">IF(E47=0,0,IF(C47=0,1,E47/C47))</f>
        <v>-0.13257161006678311</v>
      </c>
      <c r="G47" s="12">
        <f>SUM(G44:G46)</f>
        <v>119641</v>
      </c>
      <c r="H47" s="12">
        <f ca="1">SUM(H44:H46)</f>
        <v>103780</v>
      </c>
      <c r="I47" s="12">
        <f ca="1">SUM(I44:I46)</f>
        <v>-15861</v>
      </c>
      <c r="J47" s="13">
        <f ca="1">IF(I47=0,0,IF(G47=0,1,I47/G47))</f>
        <v>-0.13257161006678311</v>
      </c>
      <c r="K47" s="12">
        <f>+SUM(K44:K46)</f>
        <v>116068</v>
      </c>
      <c r="L47" s="12">
        <f ca="1">+SUM(L44:L46)</f>
        <v>105762</v>
      </c>
      <c r="M47" s="12">
        <f ca="1">SUM(M44:M46)</f>
        <v>-10306</v>
      </c>
      <c r="N47" s="13">
        <f ca="1">IF(M47=0,0,IF(K47=0,1,M47/K47))</f>
        <v>-8.8792776648171756E-2</v>
      </c>
      <c r="O47" s="12">
        <f>SUM(O44:O46)</f>
        <v>235709</v>
      </c>
      <c r="P47" s="12">
        <f ca="1">SUM(P44:P46)</f>
        <v>209542</v>
      </c>
      <c r="Q47" s="12">
        <f ca="1">SUM(Q44:Q46)</f>
        <v>-26167</v>
      </c>
      <c r="R47" s="13">
        <f ca="1">IF(Q47=0,0,IF(O47=0,1,Q47/O47))</f>
        <v>-0.11101400455646582</v>
      </c>
      <c r="S47" s="12">
        <f>+SUM(S44:S46)</f>
        <v>149268</v>
      </c>
      <c r="T47" s="12">
        <f ca="1">+SUM(T44:T46)</f>
        <v>136728</v>
      </c>
      <c r="U47" s="12">
        <f ca="1">SUM(U44:U46)</f>
        <v>-12540</v>
      </c>
      <c r="V47" s="13">
        <f ca="1">IF(U47=0,0,IF(S47=0,1,U47/S47))</f>
        <v>-8.4009968646997349E-2</v>
      </c>
      <c r="W47" s="12">
        <f>SUM(W44:W46)</f>
        <v>384977</v>
      </c>
      <c r="X47" s="12">
        <f ca="1">SUM(X44:X46)</f>
        <v>346270</v>
      </c>
      <c r="Y47" s="12">
        <f ca="1">SUM(Y44:Y46)</f>
        <v>-38707</v>
      </c>
      <c r="Z47" s="13">
        <f ca="1">IF(Y47=0,0,IF(W47=0,1,Y47/W47))</f>
        <v>-0.10054366884255424</v>
      </c>
      <c r="AA47" s="12">
        <f>+SUM(AA44:AA46)</f>
        <v>154547</v>
      </c>
      <c r="AB47" s="12">
        <f ca="1">+SUM(AB44:AB46)</f>
        <v>148796</v>
      </c>
      <c r="AC47" s="12">
        <f ca="1">SUM(AC44:AC46)</f>
        <v>-5751</v>
      </c>
      <c r="AD47" s="13">
        <f ca="1">IF(AC47=0,0,IF(AA47=0,1,AC47/AA47))</f>
        <v>-3.7211980821368257E-2</v>
      </c>
      <c r="AE47" s="12">
        <f>SUM(AE44:AE46)</f>
        <v>539524</v>
      </c>
      <c r="AF47" s="12">
        <f ca="1">SUM(AF44:AF46)</f>
        <v>495066</v>
      </c>
      <c r="AG47" s="12">
        <f ca="1">SUM(AG44:AG46)</f>
        <v>-44458</v>
      </c>
      <c r="AH47" s="13">
        <f ca="1">IF(AG47=0,0,IF(AE47=0,1,AG47/AE47))</f>
        <v>-8.2402265700877067E-2</v>
      </c>
      <c r="AI47" s="12">
        <f>+SUM(AI44:AI46)</f>
        <v>184983</v>
      </c>
      <c r="AJ47" s="12">
        <f ca="1">+SUM(AJ44:AJ46)</f>
        <v>175409</v>
      </c>
      <c r="AK47" s="12">
        <f ca="1">SUM(AK44:AK46)</f>
        <v>-9574</v>
      </c>
      <c r="AL47" s="13">
        <f ca="1">IF(AK47=0,0,IF(AI47=0,1,AK47/AI47))</f>
        <v>-5.1756107317969757E-2</v>
      </c>
      <c r="AM47" s="12">
        <f>SUM(AM44:AM46)</f>
        <v>724507</v>
      </c>
      <c r="AN47" s="12">
        <f ca="1">SUM(AN44:AN46)</f>
        <v>670475</v>
      </c>
      <c r="AO47" s="12">
        <f ca="1">SUM(AO44:AO46)</f>
        <v>-54032</v>
      </c>
      <c r="AP47" s="13">
        <f ca="1">IF(AO47=0,0,IF(AM47=0,1,AO47/AM47))</f>
        <v>-7.4577609326065858E-2</v>
      </c>
      <c r="AQ47" s="12">
        <f>+SUM(AQ44:AQ46)</f>
        <v>194301</v>
      </c>
      <c r="AR47" s="12">
        <f ca="1">+SUM(AR44:AR46)</f>
        <v>179615</v>
      </c>
      <c r="AS47" s="12">
        <f ca="1">SUM(AS44:AS46)</f>
        <v>-14686</v>
      </c>
      <c r="AT47" s="13">
        <f ca="1">IF(AS47=0,0,IF(AQ47=0,1,AS47/AQ47))</f>
        <v>-7.5583759218943808E-2</v>
      </c>
      <c r="AU47" s="12">
        <f>SUM(AU44:AU46)</f>
        <v>918808</v>
      </c>
      <c r="AV47" s="12">
        <f ca="1">SUM(AV44:AV46)</f>
        <v>850090</v>
      </c>
      <c r="AW47" s="12">
        <f ca="1">SUM(AW44:AW46)</f>
        <v>-68718</v>
      </c>
      <c r="AX47" s="13">
        <f ca="1">IF(AW47=0,0,IF(AU47=0,1,AW47/AU47))</f>
        <v>-7.4790380580055896E-2</v>
      </c>
      <c r="AY47" s="12">
        <f>+SUM(AY44:AY46)</f>
        <v>260331</v>
      </c>
      <c r="AZ47" s="12">
        <f ca="1">+SUM(AZ44:AZ46)</f>
        <v>256683</v>
      </c>
      <c r="BA47" s="12">
        <f ca="1">SUM(BA44:BA46)</f>
        <v>-3648</v>
      </c>
      <c r="BB47" s="13">
        <f ca="1">IF(BA47=0,0,IF(AY47=0,1,BA47/AY47))</f>
        <v>-1.4012929693351925E-2</v>
      </c>
      <c r="BC47" s="12">
        <f>SUM(BC44:BC46)</f>
        <v>1179139</v>
      </c>
      <c r="BD47" s="12">
        <f ca="1">SUM(BD44:BD46)</f>
        <v>1106773</v>
      </c>
      <c r="BE47" s="12">
        <f ca="1">SUM(BE44:BE46)</f>
        <v>-72366</v>
      </c>
      <c r="BF47" s="13">
        <f ca="1">IF(BE47=0,0,IF(BC47=0,1,BE47/BC47))</f>
        <v>-6.1371899326542502E-2</v>
      </c>
      <c r="BG47" s="12">
        <f>+SUM(BG44:BG46)</f>
        <v>289314</v>
      </c>
      <c r="BH47" s="12">
        <f ca="1">+SUM(BH44:BH46)</f>
        <v>264303</v>
      </c>
      <c r="BI47" s="12">
        <f ca="1">SUM(BI44:BI46)</f>
        <v>-25011</v>
      </c>
      <c r="BJ47" s="13">
        <f ca="1">IF(BI47=0,0,IF(BG47=0,1,BI47/BG47))</f>
        <v>-8.6449324954893297E-2</v>
      </c>
      <c r="BK47" s="12">
        <f>SUM(BK44:BK46)</f>
        <v>1468453</v>
      </c>
      <c r="BL47" s="12">
        <f ca="1">SUM(BL44:BL46)</f>
        <v>1371076</v>
      </c>
      <c r="BM47" s="12">
        <f ca="1">SUM(BM44:BM46)</f>
        <v>-97377</v>
      </c>
      <c r="BN47" s="13">
        <f ca="1">IF(BM47=0,0,IF(BK47=0,1,BM47/BK47))</f>
        <v>-6.6312643305573959E-2</v>
      </c>
      <c r="BO47" s="12">
        <f>+SUM(BO44:BO46)</f>
        <v>178638</v>
      </c>
      <c r="BP47" s="12">
        <f ca="1">+SUM(BP44:BP46)</f>
        <v>186146</v>
      </c>
      <c r="BQ47" s="12">
        <f ca="1">SUM(BQ44:BQ46)</f>
        <v>7508</v>
      </c>
      <c r="BR47" s="13">
        <f ca="1">IF(BQ47=0,0,IF(BO47=0,1,BQ47/BO47))</f>
        <v>4.2029131539761976E-2</v>
      </c>
      <c r="BS47" s="12">
        <f>SUM(BS44:BS46)</f>
        <v>1647091</v>
      </c>
      <c r="BT47" s="12">
        <f ca="1">SUM(BT44:BT46)</f>
        <v>1557222</v>
      </c>
      <c r="BU47" s="12">
        <f ca="1">SUM(BU44:BU46)</f>
        <v>-89869</v>
      </c>
      <c r="BV47" s="13">
        <f ca="1">IF(BU47=0,0,IF(BS47=0,1,BU47/BS47))</f>
        <v>-5.4562255515936887E-2</v>
      </c>
      <c r="BW47" s="12">
        <f>+SUM(BW44:BW46)</f>
        <v>166916</v>
      </c>
      <c r="BX47" s="12">
        <f ca="1">+SUM(BX44:BX46)</f>
        <v>165399</v>
      </c>
      <c r="BY47" s="12">
        <f ca="1">SUM(BY44:BY46)</f>
        <v>-1517</v>
      </c>
      <c r="BZ47" s="13">
        <f ca="1">IF(BY47=0,0,IF(BW47=0,1,BY47/BW47))</f>
        <v>-9.0884037479930027E-3</v>
      </c>
      <c r="CA47" s="12">
        <f>SUM(CA44:CA46)</f>
        <v>1814007</v>
      </c>
      <c r="CB47" s="12">
        <f ca="1">SUM(CB44:CB46)</f>
        <v>1722621</v>
      </c>
      <c r="CC47" s="12">
        <f ca="1">SUM(CC44:CC46)</f>
        <v>-91386</v>
      </c>
      <c r="CD47" s="13">
        <f ca="1">IF(CC47=0,0,IF(CA47=0,1,CC47/CA47))</f>
        <v>-5.0377975388187585E-2</v>
      </c>
      <c r="CE47" s="12">
        <f>+SUM(CE44:CE46)</f>
        <v>134572</v>
      </c>
      <c r="CF47" s="12">
        <f ca="1">+SUM(CF44:CF46)</f>
        <v>144342</v>
      </c>
      <c r="CG47" s="12">
        <f ca="1">SUM(CG44:CG46)</f>
        <v>9770</v>
      </c>
      <c r="CH47" s="13">
        <f ca="1">IF(CG47=0,0,IF(CE47=0,1,CG47/CE47))</f>
        <v>7.2600540974348302E-2</v>
      </c>
      <c r="CI47" s="12">
        <f>SUM(CI44:CI46)</f>
        <v>1948579</v>
      </c>
      <c r="CJ47" s="12">
        <f ca="1">SUM(CJ44:CJ46)</f>
        <v>1866963</v>
      </c>
      <c r="CK47" s="12">
        <f ca="1">SUM(CK44:CK46)</f>
        <v>-81616</v>
      </c>
      <c r="CL47" s="13">
        <f ca="1">IF(CK47=0,0,IF(CI47=0,1,CK47/CI47))</f>
        <v>-4.1884881239097824E-2</v>
      </c>
      <c r="CM47" s="12">
        <f>+SUM(CM44:CM46)</f>
        <v>113646</v>
      </c>
      <c r="CN47" s="12">
        <f ca="1">+SUM(CN44:CN46)</f>
        <v>122311</v>
      </c>
      <c r="CO47" s="12">
        <f ca="1">SUM(CO44:CO46)</f>
        <v>8665</v>
      </c>
      <c r="CP47" s="13">
        <f ca="1">IF(CO47=0,0,IF(CM47=0,1,CO47/CM47))</f>
        <v>7.6245534378684685E-2</v>
      </c>
      <c r="CQ47" s="12">
        <f>SUM(CQ44:CQ46)</f>
        <v>2062225</v>
      </c>
      <c r="CR47" s="12">
        <f ca="1">SUM(CR44:CR46)</f>
        <v>1989274</v>
      </c>
      <c r="CS47" s="12">
        <f ca="1">SUM(CS44:CS46)</f>
        <v>-72951</v>
      </c>
      <c r="CT47" s="13">
        <f ca="1">IF(CS47=0,0,IF(CQ47=0,1,CS47/CQ47))</f>
        <v>-3.5374898471311325E-2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186021</v>
      </c>
      <c r="D49" s="18">
        <f ca="1">OFFSET(CZ49,0,14,1,1)</f>
        <v>153291</v>
      </c>
      <c r="E49" s="18">
        <f ca="1">SUM(D49-C49)</f>
        <v>-32730</v>
      </c>
      <c r="F49" s="19">
        <f ca="1">IF(E49=0,0,IF(C49=0,1,E49/C49))</f>
        <v>-0.17594787685261343</v>
      </c>
      <c r="G49" s="18">
        <f>SUMIF($C$6:F$6,G$5,$C49:F49)</f>
        <v>186021</v>
      </c>
      <c r="H49" s="18">
        <f ca="1">SUMIF($C$6:G$6,H$5,$C49:G49)</f>
        <v>153291</v>
      </c>
      <c r="I49" s="18">
        <f ca="1">SUM(H49-G49)</f>
        <v>-32730</v>
      </c>
      <c r="J49" s="19">
        <f ca="1">IF(I49=0,0,IF(G49=0,1,I49/G49))</f>
        <v>-0.17594787685261343</v>
      </c>
      <c r="K49" s="18">
        <f>+DA49</f>
        <v>174147</v>
      </c>
      <c r="L49" s="18">
        <f ca="1">OFFSET(DA49,0,14,1,1)</f>
        <v>152795</v>
      </c>
      <c r="M49" s="18">
        <f ca="1">SUM(L49-K49)</f>
        <v>-21352</v>
      </c>
      <c r="N49" s="19">
        <f ca="1">IF(M49=0,0,IF(K49=0,1,M49/K49))</f>
        <v>-0.12260906016181732</v>
      </c>
      <c r="O49" s="18">
        <f>SUMIF($C$6:N$6,O$5,$C49:N49)</f>
        <v>360168</v>
      </c>
      <c r="P49" s="18">
        <f ca="1">SUMIF($C$6:O$6,P$5,$C49:O49)</f>
        <v>306086</v>
      </c>
      <c r="Q49" s="18">
        <f ca="1">SUM(P49-O49)</f>
        <v>-54082</v>
      </c>
      <c r="R49" s="19">
        <f ca="1">IF(Q49=0,0,IF(O49=0,1,Q49/O49))</f>
        <v>-0.15015770418249261</v>
      </c>
      <c r="S49" s="18">
        <f>+DB49</f>
        <v>229103</v>
      </c>
      <c r="T49" s="18">
        <f ca="1">OFFSET(DB49,0,14,1,1)</f>
        <v>200647</v>
      </c>
      <c r="U49" s="18">
        <f ca="1">SUM(T49-S49)</f>
        <v>-28456</v>
      </c>
      <c r="V49" s="19">
        <f ca="1">IF(U49=0,0,IF(S49=0,1,U49/S49))</f>
        <v>-0.12420614308847985</v>
      </c>
      <c r="W49" s="18">
        <f>SUMIF($C$6:V$6,W$5,$C49:V49)</f>
        <v>589271</v>
      </c>
      <c r="X49" s="18">
        <f ca="1">SUMIF($C$6:W$6,X$5,$C49:W49)</f>
        <v>506733</v>
      </c>
      <c r="Y49" s="18">
        <f ca="1">SUM(X49-W49)</f>
        <v>-82538</v>
      </c>
      <c r="Z49" s="19">
        <f ca="1">IF(Y49=0,0,IF(W49=0,1,Y49/W49))</f>
        <v>-0.14006798230355813</v>
      </c>
      <c r="AA49" s="18">
        <f>+DC49</f>
        <v>227980</v>
      </c>
      <c r="AB49" s="18">
        <f ca="1">OFFSET(DC49,0,14,1,1)</f>
        <v>202469</v>
      </c>
      <c r="AC49" s="18">
        <f ca="1">SUM(AB49-AA49)</f>
        <v>-25511</v>
      </c>
      <c r="AD49" s="19">
        <f ca="1">IF(AC49=0,0,IF(AA49=0,1,AC49/AA49))</f>
        <v>-0.11190016668128783</v>
      </c>
      <c r="AE49" s="18">
        <f>SUMIF($C$6:AD$6,AE$5,$C49:AD49)</f>
        <v>817251</v>
      </c>
      <c r="AF49" s="18">
        <f ca="1">SUMIF($C$6:AE$6,AF$5,$C49:AE49)</f>
        <v>709202</v>
      </c>
      <c r="AG49" s="18">
        <f ca="1">SUM(AF49-AE49)</f>
        <v>-108049</v>
      </c>
      <c r="AH49" s="19">
        <f ca="1">IF(AG49=0,0,IF(AE49=0,1,AG49/AE49))</f>
        <v>-0.13221030014034857</v>
      </c>
      <c r="AI49" s="18">
        <f>+DD49</f>
        <v>265800</v>
      </c>
      <c r="AJ49" s="18">
        <f ca="1">OFFSET(DD49,0,14,1,1)</f>
        <v>239161</v>
      </c>
      <c r="AK49" s="18">
        <f ca="1">SUM(AJ49-AI49)</f>
        <v>-26639</v>
      </c>
      <c r="AL49" s="19">
        <f ca="1">IF(AK49=0,0,IF(AI49=0,1,AK49/AI49))</f>
        <v>-0.10022197140707299</v>
      </c>
      <c r="AM49" s="18">
        <f>SUMIF($C$6:AL$6,AM$5,$C49:AL49)</f>
        <v>1083051</v>
      </c>
      <c r="AN49" s="18">
        <f ca="1">SUMIF($C$6:AM$6,AN$5,$C49:AM49)</f>
        <v>948363</v>
      </c>
      <c r="AO49" s="18">
        <f ca="1">SUM(AN49-AM49)</f>
        <v>-134688</v>
      </c>
      <c r="AP49" s="19">
        <f ca="1">IF(AO49=0,0,IF(AM49=0,1,AO49/AM49))</f>
        <v>-0.12435979469110874</v>
      </c>
      <c r="AQ49" s="18">
        <f>+DE49</f>
        <v>261846</v>
      </c>
      <c r="AR49" s="18">
        <f ca="1">OFFSET(DE49,0,14,1,1)</f>
        <v>219095</v>
      </c>
      <c r="AS49" s="18">
        <f ca="1">SUM(AR49-AQ49)</f>
        <v>-42751</v>
      </c>
      <c r="AT49" s="19">
        <f ca="1">IF(AS49=0,0,IF(AQ49=0,1,AS49/AQ49))</f>
        <v>-0.1632677222489555</v>
      </c>
      <c r="AU49" s="18">
        <f>SUMIF($C$6:AT$6,AU$5,$C49:AT49)</f>
        <v>1344897</v>
      </c>
      <c r="AV49" s="18">
        <f ca="1">SUMIF($C$6:AU$6,AV$5,$C49:AU49)</f>
        <v>1167458</v>
      </c>
      <c r="AW49" s="18">
        <f ca="1">SUM(AV49-AU49)</f>
        <v>-177439</v>
      </c>
      <c r="AX49" s="19">
        <f ca="1">IF(AW49=0,0,IF(AU49=0,1,AW49/AU49))</f>
        <v>-0.13193501063650229</v>
      </c>
      <c r="AY49" s="18">
        <f>+DF49</f>
        <v>314563</v>
      </c>
      <c r="AZ49" s="18">
        <f ca="1">OFFSET(DF49,0,14,1,1)</f>
        <v>274110</v>
      </c>
      <c r="BA49" s="18">
        <f ca="1">SUM(AZ49-AY49)</f>
        <v>-40453</v>
      </c>
      <c r="BB49" s="19">
        <f ca="1">IF(BA49=0,0,IF(AY49=0,1,BA49/AY49))</f>
        <v>-0.12860063008046083</v>
      </c>
      <c r="BC49" s="18">
        <f>SUMIF($C$6:BB$6,BC$5,$C49:BB49)</f>
        <v>1659460</v>
      </c>
      <c r="BD49" s="18">
        <f ca="1">SUMIF($C$6:BC$6,BD$5,$C49:BC49)</f>
        <v>1441568</v>
      </c>
      <c r="BE49" s="18">
        <f ca="1">SUM(BD49-BC49)</f>
        <v>-217892</v>
      </c>
      <c r="BF49" s="19">
        <f ca="1">IF(BE49=0,0,IF(BC49=0,1,BE49/BC49))</f>
        <v>-0.13130295397297917</v>
      </c>
      <c r="BG49" s="18">
        <f>+DG49</f>
        <v>343948</v>
      </c>
      <c r="BH49" s="18">
        <f ca="1">OFFSET(DG49,0,14,1,1)</f>
        <v>294214</v>
      </c>
      <c r="BI49" s="18">
        <f ca="1">SUM(BH49-BG49)</f>
        <v>-49734</v>
      </c>
      <c r="BJ49" s="19">
        <f ca="1">IF(BI49=0,0,IF(BG49=0,1,BI49/BG49))</f>
        <v>-0.14459743914777815</v>
      </c>
      <c r="BK49" s="18">
        <f>SUMIF($C$6:BJ$6,BK$5,$C49:BJ49)</f>
        <v>2003408</v>
      </c>
      <c r="BL49" s="18">
        <f ca="1">SUMIF($C$6:BK$6,BL$5,$C49:BK49)</f>
        <v>1735782</v>
      </c>
      <c r="BM49" s="18">
        <f ca="1">SUM(BL49-BK49)</f>
        <v>-267626</v>
      </c>
      <c r="BN49" s="19">
        <f ca="1">IF(BM49=0,0,IF(BK49=0,1,BM49/BK49))</f>
        <v>-0.13358537052861924</v>
      </c>
      <c r="BO49" s="18">
        <f>+DH49</f>
        <v>236202</v>
      </c>
      <c r="BP49" s="18">
        <f ca="1">OFFSET(DH49,0,14,1,1)</f>
        <v>227913</v>
      </c>
      <c r="BQ49" s="18">
        <f ca="1">SUM(BP49-BO49)</f>
        <v>-8289</v>
      </c>
      <c r="BR49" s="19">
        <f ca="1">IF(BQ49=0,0,IF(BO49=0,1,BQ49/BO49))</f>
        <v>-3.5092844260421162E-2</v>
      </c>
      <c r="BS49" s="18">
        <f>SUMIF($C$6:BR$6,BS$5,$C49:BR49)</f>
        <v>2239610</v>
      </c>
      <c r="BT49" s="18">
        <f ca="1">SUMIF($C$6:BS$6,BT$5,$C49:BS49)</f>
        <v>1963695</v>
      </c>
      <c r="BU49" s="18">
        <f ca="1">SUM(BT49-BS49)</f>
        <v>-275915</v>
      </c>
      <c r="BV49" s="19">
        <f ca="1">IF(BU49=0,0,IF(BS49=0,1,BU49/BS49))</f>
        <v>-0.12319778890074611</v>
      </c>
      <c r="BW49" s="18">
        <f>+DI49</f>
        <v>233268</v>
      </c>
      <c r="BX49" s="18">
        <f ca="1">OFFSET(DI49,0,14,1,1)</f>
        <v>223035</v>
      </c>
      <c r="BY49" s="18">
        <f ca="1">SUM(BX49-BW49)</f>
        <v>-10233</v>
      </c>
      <c r="BZ49" s="19">
        <f ca="1">IF(BY49=0,0,IF(BW49=0,1,BY49/BW49))</f>
        <v>-4.3867997324965276E-2</v>
      </c>
      <c r="CA49" s="18">
        <f>SUMIF($C$6:BZ$6,CA$5,$C49:BZ49)</f>
        <v>2472878</v>
      </c>
      <c r="CB49" s="18">
        <f ca="1">SUMIF($C$6:CA$6,CB$5,$C49:CA49)</f>
        <v>2186730</v>
      </c>
      <c r="CC49" s="18">
        <f ca="1">SUM(CB49-CA49)</f>
        <v>-286148</v>
      </c>
      <c r="CD49" s="19">
        <f ca="1">IF(CC49=0,0,IF(CA49=0,1,CC49/CA49))</f>
        <v>-0.11571456416369914</v>
      </c>
      <c r="CE49" s="18">
        <f>+DJ49</f>
        <v>212289</v>
      </c>
      <c r="CF49" s="18">
        <f ca="1">OFFSET(DJ49,0,14,1,1)</f>
        <v>218784</v>
      </c>
      <c r="CG49" s="18">
        <f ca="1">SUM(CF49-CE49)</f>
        <v>6495</v>
      </c>
      <c r="CH49" s="19">
        <f ca="1">IF(CG49=0,0,IF(CE49=0,1,CG49/CE49))</f>
        <v>3.0595085002049095E-2</v>
      </c>
      <c r="CI49" s="18">
        <f>SUMIF($C$6:CH$6,CI$5,$C49:CH49)</f>
        <v>2685167</v>
      </c>
      <c r="CJ49" s="18">
        <f ca="1">SUMIF($C$6:CI$6,CJ$5,$C49:CI49)</f>
        <v>2405514</v>
      </c>
      <c r="CK49" s="18">
        <f ca="1">SUM(CJ49-CI49)</f>
        <v>-279653</v>
      </c>
      <c r="CL49" s="19">
        <f ca="1">IF(CK49=0,0,IF(CI49=0,1,CK49/CI49))</f>
        <v>-0.10414733981163928</v>
      </c>
      <c r="CM49" s="18">
        <f>+DK49</f>
        <v>189947</v>
      </c>
      <c r="CN49" s="18">
        <f ca="1">OFFSET(DK49,0,14,1,1)</f>
        <v>207437</v>
      </c>
      <c r="CO49" s="18">
        <f ca="1">SUM(CN49-CM49)</f>
        <v>17490</v>
      </c>
      <c r="CP49" s="19">
        <f ca="1">IF(CO49=0,0,IF(CM49=0,1,CO49/CM49))</f>
        <v>9.2078316583046854E-2</v>
      </c>
      <c r="CQ49" s="18">
        <f>SUMIF($C$6:CP$6,CQ$5,$C49:CP49)</f>
        <v>2875114</v>
      </c>
      <c r="CR49" s="18">
        <f ca="1">SUMIF($C$6:CQ$6,CR$5,$C49:CQ49)</f>
        <v>2612951</v>
      </c>
      <c r="CS49" s="18">
        <f ca="1">SUM(CR49-CQ49)</f>
        <v>-262163</v>
      </c>
      <c r="CT49" s="19">
        <f ca="1">IF(CS49=0,0,IF(CQ49=0,1,CS49/CQ49))</f>
        <v>-9.1183514810195349E-2</v>
      </c>
      <c r="CW49" t="s">
        <v>12</v>
      </c>
      <c r="CX49" t="s">
        <v>6</v>
      </c>
      <c r="CZ49" s="74">
        <f>SUMIF(LQB!$A$93:$A$98,'2008-2009'!CZ$7,LQB!D$93:D$98)</f>
        <v>186021</v>
      </c>
      <c r="DA49" s="74">
        <f>SUMIF(LQB!$A$93:$A$98,'2008-2009'!DA$7,LQB!E$93:E$98)</f>
        <v>174147</v>
      </c>
      <c r="DB49" s="74">
        <f>SUMIF(LQB!$A$93:$A$98,'2008-2009'!DB$7,LQB!F$93:F$98)</f>
        <v>229103</v>
      </c>
      <c r="DC49" s="74">
        <f>SUMIF(LQB!$A$93:$A$98,'2008-2009'!DC$7,LQB!G$93:G$98)</f>
        <v>227980</v>
      </c>
      <c r="DD49" s="74">
        <f>SUMIF(LQB!$A$93:$A$98,'2008-2009'!DD$7,LQB!H$93:H$98)</f>
        <v>265800</v>
      </c>
      <c r="DE49" s="74">
        <f>SUMIF(LQB!$A$93:$A$98,'2008-2009'!DE$7,LQB!I$93:I$98)</f>
        <v>261846</v>
      </c>
      <c r="DF49" s="74">
        <f>SUMIF(LQB!$A$93:$A$98,'2008-2009'!DF$7,LQB!J$93:J$98)</f>
        <v>314563</v>
      </c>
      <c r="DG49" s="74">
        <f>SUMIF(LQB!$A$93:$A$98,'2008-2009'!DG$7,LQB!K$93:K$98)</f>
        <v>343948</v>
      </c>
      <c r="DH49" s="74">
        <f>SUMIF(LQB!$A$93:$A$98,'2008-2009'!DH$7,LQB!L$93:L$98)</f>
        <v>236202</v>
      </c>
      <c r="DI49" s="74">
        <f>SUMIF(LQB!$A$93:$A$98,'2008-2009'!DI$7,LQB!M$93:M$98)</f>
        <v>233268</v>
      </c>
      <c r="DJ49" s="74">
        <f>SUMIF(LQB!$A$93:$A$98,'2008-2009'!DJ$7,LQB!N$93:N$98)</f>
        <v>212289</v>
      </c>
      <c r="DK49" s="74">
        <f>SUMIF(LQB!$A$93:$A$98,'2008-2009'!DK$7,LQB!O$93:O$98)</f>
        <v>189947</v>
      </c>
      <c r="DN49" s="74">
        <f>SUMIF(LQB!$A$93:$A$98,'2008-2009'!DN$7,LQB!D$93:D$98)</f>
        <v>153291</v>
      </c>
      <c r="DO49" s="74">
        <f>SUMIF(LQB!$A$93:$A$98,'2008-2009'!DO$7,LQB!E$93:E$98)</f>
        <v>152795</v>
      </c>
      <c r="DP49" s="74">
        <f>SUMIF(LQB!$A$93:$A$98,'2008-2009'!DP$7,LQB!F$93:F$98)</f>
        <v>200647</v>
      </c>
      <c r="DQ49" s="74">
        <f>SUMIF(LQB!$A$93:$A$98,'2008-2009'!DQ$7,LQB!G$93:G$98)</f>
        <v>202469</v>
      </c>
      <c r="DR49" s="74">
        <f>SUMIF(LQB!$A$93:$A$98,'2008-2009'!DR$7,LQB!H$93:H$98)</f>
        <v>239161</v>
      </c>
      <c r="DS49" s="74">
        <f>SUMIF(LQB!$A$93:$A$98,'2008-2009'!DS$7,LQB!I$93:I$98)</f>
        <v>219095</v>
      </c>
      <c r="DT49" s="74">
        <f>SUMIF(LQB!$A$93:$A$98,'2008-2009'!DT$7,LQB!J$93:J$98)</f>
        <v>274110</v>
      </c>
      <c r="DU49" s="74">
        <f>SUMIF(LQB!$A$93:$A$98,'2008-2009'!DU$7,LQB!K$93:K$98)</f>
        <v>294214</v>
      </c>
      <c r="DV49" s="74">
        <f>SUMIF(LQB!$A$93:$A$98,'2008-2009'!DV$7,LQB!L$93:L$98)</f>
        <v>227913</v>
      </c>
      <c r="DW49" s="74">
        <f>SUMIF(LQB!$A$93:$A$98,'2008-2009'!DW$7,LQB!M$93:M$98)</f>
        <v>223035</v>
      </c>
      <c r="DX49" s="74">
        <f>SUMIF(LQB!$A$93:$A$98,'2008-2009'!DX$7,LQB!N$93:N$98)</f>
        <v>218784</v>
      </c>
      <c r="DY49" s="74">
        <f>SUMIF(LQB!$A$93:$A$98,'2008-2009'!DY$7,LQB!O$93:O$98)</f>
        <v>207437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68426</v>
      </c>
      <c r="D50" s="18">
        <f ca="1">OFFSET(CZ50,0,14,1,1)</f>
        <v>52876</v>
      </c>
      <c r="E50" s="18">
        <f ca="1">SUM(D50-C50)</f>
        <v>-15550</v>
      </c>
      <c r="F50" s="19">
        <f ca="1">IF(E50=0,0,IF(C50=0,1,E50/C50))</f>
        <v>-0.22725279864379036</v>
      </c>
      <c r="G50" s="18">
        <f>SUMIF($C$6:F$6,G$5,$C50:F50)</f>
        <v>68426</v>
      </c>
      <c r="H50" s="18">
        <f ca="1">SUMIF($C$6:G$6,H$5,$C50:G50)</f>
        <v>52876</v>
      </c>
      <c r="I50" s="18">
        <f ca="1">SUM(H50-G50)</f>
        <v>-15550</v>
      </c>
      <c r="J50" s="19">
        <f ca="1">IF(I50=0,0,IF(G50=0,1,I50/G50))</f>
        <v>-0.22725279864379036</v>
      </c>
      <c r="K50" s="18">
        <f>+DA50</f>
        <v>66126</v>
      </c>
      <c r="L50" s="18">
        <f ca="1">OFFSET(DA50,0,14,1,1)</f>
        <v>51276</v>
      </c>
      <c r="M50" s="18">
        <f ca="1">SUM(L50-K50)</f>
        <v>-14850</v>
      </c>
      <c r="N50" s="19">
        <f ca="1">IF(M50=0,0,IF(K50=0,1,M50/K50))</f>
        <v>-0.22457127302422647</v>
      </c>
      <c r="O50" s="18">
        <f>SUMIF($C$6:N$6,O$5,$C50:N50)</f>
        <v>134552</v>
      </c>
      <c r="P50" s="18">
        <f ca="1">SUMIF($C$6:O$6,P$5,$C50:O50)</f>
        <v>104152</v>
      </c>
      <c r="Q50" s="18">
        <f ca="1">SUM(P50-O50)</f>
        <v>-30400</v>
      </c>
      <c r="R50" s="19">
        <f ca="1">IF(Q50=0,0,IF(O50=0,1,Q50/O50))</f>
        <v>-0.22593495451572626</v>
      </c>
      <c r="S50" s="18">
        <f>+DB50</f>
        <v>67714</v>
      </c>
      <c r="T50" s="18">
        <f ca="1">OFFSET(DB50,0,14,1,1)</f>
        <v>55784</v>
      </c>
      <c r="U50" s="18">
        <f ca="1">SUM(T50-S50)</f>
        <v>-11930</v>
      </c>
      <c r="V50" s="19">
        <f ca="1">IF(U50=0,0,IF(S50=0,1,U50/S50))</f>
        <v>-0.17618217798387334</v>
      </c>
      <c r="W50" s="18">
        <f>SUMIF($C$6:V$6,W$5,$C50:V50)</f>
        <v>202266</v>
      </c>
      <c r="X50" s="18">
        <f ca="1">SUMIF($C$6:W$6,X$5,$C50:W50)</f>
        <v>159936</v>
      </c>
      <c r="Y50" s="18">
        <f ca="1">SUM(X50-W50)</f>
        <v>-42330</v>
      </c>
      <c r="Z50" s="19">
        <f ca="1">IF(Y50=0,0,IF(W50=0,1,Y50/W50))</f>
        <v>-0.20927887039838627</v>
      </c>
      <c r="AA50" s="18">
        <f>+DC50</f>
        <v>73190</v>
      </c>
      <c r="AB50" s="18">
        <f ca="1">OFFSET(DC50,0,14,1,1)</f>
        <v>56524</v>
      </c>
      <c r="AC50" s="18">
        <f ca="1">SUM(AB50-AA50)</f>
        <v>-16666</v>
      </c>
      <c r="AD50" s="19">
        <f ca="1">IF(AC50=0,0,IF(AA50=0,1,AC50/AA50))</f>
        <v>-0.22770870337477797</v>
      </c>
      <c r="AE50" s="18">
        <f>SUMIF($C$6:AD$6,AE$5,$C50:AD50)</f>
        <v>275456</v>
      </c>
      <c r="AF50" s="18">
        <f ca="1">SUMIF($C$6:AE$6,AF$5,$C50:AE50)</f>
        <v>216460</v>
      </c>
      <c r="AG50" s="18">
        <f ca="1">SUM(AF50-AE50)</f>
        <v>-58996</v>
      </c>
      <c r="AH50" s="19">
        <f ca="1">IF(AG50=0,0,IF(AE50=0,1,AG50/AE50))</f>
        <v>-0.21417576672862454</v>
      </c>
      <c r="AI50" s="18">
        <f>+DD50</f>
        <v>73136</v>
      </c>
      <c r="AJ50" s="18">
        <f ca="1">OFFSET(DD50,0,14,1,1)</f>
        <v>55658</v>
      </c>
      <c r="AK50" s="18">
        <f ca="1">SUM(AJ50-AI50)</f>
        <v>-17478</v>
      </c>
      <c r="AL50" s="19">
        <f ca="1">IF(AK50=0,0,IF(AI50=0,1,AK50/AI50))</f>
        <v>-0.23897943557208487</v>
      </c>
      <c r="AM50" s="18">
        <f>SUMIF($C$6:AL$6,AM$5,$C50:AL50)</f>
        <v>348592</v>
      </c>
      <c r="AN50" s="18">
        <f ca="1">SUMIF($C$6:AM$6,AN$5,$C50:AM50)</f>
        <v>272118</v>
      </c>
      <c r="AO50" s="18">
        <f ca="1">SUM(AN50-AM50)</f>
        <v>-76474</v>
      </c>
      <c r="AP50" s="19">
        <f ca="1">IF(AO50=0,0,IF(AM50=0,1,AO50/AM50))</f>
        <v>-0.21937967595355029</v>
      </c>
      <c r="AQ50" s="18">
        <f>+DE50</f>
        <v>66898</v>
      </c>
      <c r="AR50" s="18">
        <f ca="1">OFFSET(DE50,0,14,1,1)</f>
        <v>57032</v>
      </c>
      <c r="AS50" s="18">
        <f ca="1">SUM(AR50-AQ50)</f>
        <v>-9866</v>
      </c>
      <c r="AT50" s="19">
        <f ca="1">IF(AS50=0,0,IF(AQ50=0,1,AS50/AQ50))</f>
        <v>-0.1474782504708661</v>
      </c>
      <c r="AU50" s="18">
        <f>SUMIF($C$6:AT$6,AU$5,$C50:AT50)</f>
        <v>415490</v>
      </c>
      <c r="AV50" s="18">
        <f ca="1">SUMIF($C$6:AU$6,AV$5,$C50:AU50)</f>
        <v>329150</v>
      </c>
      <c r="AW50" s="18">
        <f ca="1">SUM(AV50-AU50)</f>
        <v>-86340</v>
      </c>
      <c r="AX50" s="19">
        <f ca="1">IF(AW50=0,0,IF(AU50=0,1,AW50/AU50))</f>
        <v>-0.20780283520662352</v>
      </c>
      <c r="AY50" s="18">
        <f>+DF50</f>
        <v>65622</v>
      </c>
      <c r="AZ50" s="18">
        <f ca="1">OFFSET(DF50,0,14,1,1)</f>
        <v>57322</v>
      </c>
      <c r="BA50" s="18">
        <f ca="1">SUM(AZ50-AY50)</f>
        <v>-8300</v>
      </c>
      <c r="BB50" s="19">
        <f ca="1">IF(BA50=0,0,IF(AY50=0,1,BA50/AY50))</f>
        <v>-0.12648197250921947</v>
      </c>
      <c r="BC50" s="18">
        <f>SUMIF($C$6:BB$6,BC$5,$C50:BB50)</f>
        <v>481112</v>
      </c>
      <c r="BD50" s="18">
        <f ca="1">SUMIF($C$6:BC$6,BD$5,$C50:BC50)</f>
        <v>386472</v>
      </c>
      <c r="BE50" s="18">
        <f ca="1">SUM(BD50-BC50)</f>
        <v>-94640</v>
      </c>
      <c r="BF50" s="19">
        <f ca="1">IF(BE50=0,0,IF(BC50=0,1,BE50/BC50))</f>
        <v>-0.19671095295897836</v>
      </c>
      <c r="BG50" s="18">
        <f>+DG50</f>
        <v>64268</v>
      </c>
      <c r="BH50" s="18">
        <f ca="1">OFFSET(DG50,0,14,1,1)</f>
        <v>57790</v>
      </c>
      <c r="BI50" s="18">
        <f ca="1">SUM(BH50-BG50)</f>
        <v>-6478</v>
      </c>
      <c r="BJ50" s="19">
        <f ca="1">IF(BI50=0,0,IF(BG50=0,1,BI50/BG50))</f>
        <v>-0.10079666396962719</v>
      </c>
      <c r="BK50" s="18">
        <f>SUMIF($C$6:BJ$6,BK$5,$C50:BJ50)</f>
        <v>545380</v>
      </c>
      <c r="BL50" s="18">
        <f ca="1">SUMIF($C$6:BK$6,BL$5,$C50:BK50)</f>
        <v>444262</v>
      </c>
      <c r="BM50" s="18">
        <f ca="1">SUM(BL50-BK50)</f>
        <v>-101118</v>
      </c>
      <c r="BN50" s="19">
        <f ca="1">IF(BM50=0,0,IF(BK50=0,1,BM50/BK50))</f>
        <v>-0.18540833913968241</v>
      </c>
      <c r="BO50" s="18">
        <f>+DH50</f>
        <v>65080</v>
      </c>
      <c r="BP50" s="18">
        <f ca="1">OFFSET(DH50,0,14,1,1)</f>
        <v>59744</v>
      </c>
      <c r="BQ50" s="18">
        <f ca="1">SUM(BP50-BO50)</f>
        <v>-5336</v>
      </c>
      <c r="BR50" s="19">
        <f ca="1">IF(BQ50=0,0,IF(BO50=0,1,BQ50/BO50))</f>
        <v>-8.199139520590043E-2</v>
      </c>
      <c r="BS50" s="18">
        <f>SUMIF($C$6:BR$6,BS$5,$C50:BR50)</f>
        <v>610460</v>
      </c>
      <c r="BT50" s="18">
        <f ca="1">SUMIF($C$6:BS$6,BT$5,$C50:BS50)</f>
        <v>504006</v>
      </c>
      <c r="BU50" s="18">
        <f ca="1">SUM(BT50-BS50)</f>
        <v>-106454</v>
      </c>
      <c r="BV50" s="19">
        <f ca="1">IF(BU50=0,0,IF(BS50=0,1,BU50/BS50))</f>
        <v>-0.17438325197392129</v>
      </c>
      <c r="BW50" s="18">
        <f>+DI50</f>
        <v>66970</v>
      </c>
      <c r="BX50" s="18">
        <f ca="1">OFFSET(DI50,0,14,1,1)</f>
        <v>60928</v>
      </c>
      <c r="BY50" s="18">
        <f ca="1">SUM(BX50-BW50)</f>
        <v>-6042</v>
      </c>
      <c r="BZ50" s="19">
        <f ca="1">IF(BY50=0,0,IF(BW50=0,1,BY50/BW50))</f>
        <v>-9.0219501269225025E-2</v>
      </c>
      <c r="CA50" s="18">
        <f>SUMIF($C$6:BZ$6,CA$5,$C50:BZ50)</f>
        <v>677430</v>
      </c>
      <c r="CB50" s="18">
        <f ca="1">SUMIF($C$6:CA$6,CB$5,$C50:CA50)</f>
        <v>564934</v>
      </c>
      <c r="CC50" s="18">
        <f ca="1">SUM(CB50-CA50)</f>
        <v>-112496</v>
      </c>
      <c r="CD50" s="19">
        <f ca="1">IF(CC50=0,0,IF(CA50=0,1,CC50/CA50))</f>
        <v>-0.16606291424944275</v>
      </c>
      <c r="CE50" s="18">
        <f>+DJ50</f>
        <v>57190</v>
      </c>
      <c r="CF50" s="18">
        <f ca="1">OFFSET(DJ50,0,14,1,1)</f>
        <v>55474</v>
      </c>
      <c r="CG50" s="18">
        <f ca="1">SUM(CF50-CE50)</f>
        <v>-1716</v>
      </c>
      <c r="CH50" s="19">
        <f ca="1">IF(CG50=0,0,IF(CE50=0,1,CG50/CE50))</f>
        <v>-3.0005245672320335E-2</v>
      </c>
      <c r="CI50" s="18">
        <f>SUMIF($C$6:CH$6,CI$5,$C50:CH50)</f>
        <v>734620</v>
      </c>
      <c r="CJ50" s="18">
        <f ca="1">SUMIF($C$6:CI$6,CJ$5,$C50:CI50)</f>
        <v>620408</v>
      </c>
      <c r="CK50" s="18">
        <f ca="1">SUM(CJ50-CI50)</f>
        <v>-114212</v>
      </c>
      <c r="CL50" s="19">
        <f ca="1">IF(CK50=0,0,IF(CI50=0,1,CK50/CI50))</f>
        <v>-0.15547085568048788</v>
      </c>
      <c r="CM50" s="18">
        <f>+DK50</f>
        <v>55274</v>
      </c>
      <c r="CN50" s="18">
        <f ca="1">OFFSET(DK50,0,14,1,1)</f>
        <v>54504</v>
      </c>
      <c r="CO50" s="18">
        <f ca="1">SUM(CN50-CM50)</f>
        <v>-770</v>
      </c>
      <c r="CP50" s="19">
        <f ca="1">IF(CO50=0,0,IF(CM50=0,1,CO50/CM50))</f>
        <v>-1.3930600282230343E-2</v>
      </c>
      <c r="CQ50" s="18">
        <f>SUMIF($C$6:CP$6,CQ$5,$C50:CP50)</f>
        <v>789894</v>
      </c>
      <c r="CR50" s="18">
        <f ca="1">SUMIF($C$6:CQ$6,CR$5,$C50:CQ50)</f>
        <v>674912</v>
      </c>
      <c r="CS50" s="18">
        <f ca="1">SUM(CR50-CQ50)</f>
        <v>-114982</v>
      </c>
      <c r="CT50" s="19">
        <f ca="1">IF(CS50=0,0,IF(CQ50=0,1,CS50/CQ50))</f>
        <v>-0.14556636713280516</v>
      </c>
      <c r="CW50" t="s">
        <v>12</v>
      </c>
      <c r="CX50" t="s">
        <v>7</v>
      </c>
      <c r="CY50" s="7"/>
      <c r="CZ50" s="74">
        <f>SUMIF(LQB!$A$111:$A$116,'2008-2009'!CZ$7,LQB!D$111:D$116)</f>
        <v>68426</v>
      </c>
      <c r="DA50" s="74">
        <f>SUMIF(LQB!$A$111:$A$116,'2008-2009'!DA$7,LQB!E$111:E$116)</f>
        <v>66126</v>
      </c>
      <c r="DB50" s="74">
        <f>SUMIF(LQB!$A$111:$A$116,'2008-2009'!DB$7,LQB!F$111:F$116)</f>
        <v>67714</v>
      </c>
      <c r="DC50" s="74">
        <f>SUMIF(LQB!$A$111:$A$116,'2008-2009'!DC$7,LQB!G$111:G$116)</f>
        <v>73190</v>
      </c>
      <c r="DD50" s="74">
        <f>SUMIF(LQB!$A$111:$A$116,'2008-2009'!DD$7,LQB!H$111:H$116)</f>
        <v>73136</v>
      </c>
      <c r="DE50" s="74">
        <f>SUMIF(LQB!$A$111:$A$116,'2008-2009'!DE$7,LQB!I$111:I$116)</f>
        <v>66898</v>
      </c>
      <c r="DF50" s="74">
        <f>SUMIF(LQB!$A$111:$A$116,'2008-2009'!DF$7,LQB!J$111:J$116)</f>
        <v>65622</v>
      </c>
      <c r="DG50" s="74">
        <f>SUMIF(LQB!$A$111:$A$116,'2008-2009'!DG$7,LQB!K$111:K$116)</f>
        <v>64268</v>
      </c>
      <c r="DH50" s="74">
        <f>SUMIF(LQB!$A$111:$A$116,'2008-2009'!DH$7,LQB!L$111:L$116)</f>
        <v>65080</v>
      </c>
      <c r="DI50" s="74">
        <f>SUMIF(LQB!$A$111:$A$116,'2008-2009'!DI$7,LQB!M$111:M$116)</f>
        <v>66970</v>
      </c>
      <c r="DJ50" s="74">
        <f>SUMIF(LQB!$A$111:$A$116,'2008-2009'!DJ$7,LQB!N$111:N$116)</f>
        <v>57190</v>
      </c>
      <c r="DK50" s="74">
        <f>SUMIF(LQB!$A$111:$A$116,'2008-2009'!DK$7,LQB!O$111:O$116)</f>
        <v>55274</v>
      </c>
      <c r="DN50" s="74">
        <f>SUMIF(LQB!$A$111:$A$116,'2008-2009'!DN$7,LQB!D$111:D$116)</f>
        <v>52876</v>
      </c>
      <c r="DO50" s="74">
        <f>SUMIF(LQB!$A$111:$A$116,'2008-2009'!DO$7,LQB!E$111:E$116)</f>
        <v>51276</v>
      </c>
      <c r="DP50" s="74">
        <f>SUMIF(LQB!$A$111:$A$116,'2008-2009'!DP$7,LQB!F$111:F$116)</f>
        <v>55784</v>
      </c>
      <c r="DQ50" s="74">
        <f>SUMIF(LQB!$A$111:$A$116,'2008-2009'!DQ$7,LQB!G$111:G$116)</f>
        <v>56524</v>
      </c>
      <c r="DR50" s="74">
        <f>SUMIF(LQB!$A$111:$A$116,'2008-2009'!DR$7,LQB!H$111:H$116)</f>
        <v>55658</v>
      </c>
      <c r="DS50" s="74">
        <f>SUMIF(LQB!$A$111:$A$116,'2008-2009'!DS$7,LQB!I$111:I$116)</f>
        <v>57032</v>
      </c>
      <c r="DT50" s="74">
        <f>SUMIF(LQB!$A$111:$A$116,'2008-2009'!DT$7,LQB!J$111:J$116)</f>
        <v>57322</v>
      </c>
      <c r="DU50" s="74">
        <f>SUMIF(LQB!$A$111:$A$116,'2008-2009'!DU$7,LQB!K$111:K$116)</f>
        <v>57790</v>
      </c>
      <c r="DV50" s="74">
        <f>SUMIF(LQB!$A$111:$A$116,'2008-2009'!DV$7,LQB!L$111:L$116)</f>
        <v>59744</v>
      </c>
      <c r="DW50" s="74">
        <f>SUMIF(LQB!$A$111:$A$116,'2008-2009'!DW$7,LQB!M$111:M$116)</f>
        <v>60928</v>
      </c>
      <c r="DX50" s="74">
        <f>SUMIF(LQB!$A$111:$A$116,'2008-2009'!DX$7,LQB!N$111:N$116)</f>
        <v>55474</v>
      </c>
      <c r="DY50" s="74">
        <f>SUMIF(LQB!$A$111:$A$116,'2008-2009'!DY$7,LQB!O$111:O$116)</f>
        <v>54504</v>
      </c>
    </row>
    <row r="51" spans="1:130">
      <c r="A51" s="83"/>
      <c r="B51" s="26" t="s">
        <v>8</v>
      </c>
      <c r="C51" s="73">
        <f>+CZ51</f>
        <v>380</v>
      </c>
      <c r="D51" s="73">
        <f ca="1">OFFSET(CZ51,0,14,1,1)</f>
        <v>334</v>
      </c>
      <c r="E51" s="73">
        <f ca="1">SUM(D51-C51)</f>
        <v>-46</v>
      </c>
      <c r="F51" s="19">
        <f ca="1">IF(E51=0,0,IF(C51=0,1,E51/C51))</f>
        <v>-0.12105263157894737</v>
      </c>
      <c r="G51" s="73">
        <f>SUMIF($C$6:F$6,G$5,$C51:F51)</f>
        <v>380</v>
      </c>
      <c r="H51" s="73">
        <f ca="1">SUMIF($C$6:G$6,H$5,$C51:G51)</f>
        <v>334</v>
      </c>
      <c r="I51" s="73">
        <f ca="1">SUM(H51-G51)</f>
        <v>-46</v>
      </c>
      <c r="J51" s="19">
        <f ca="1">IF(I51=0,0,IF(G51=0,1,I51/G51))</f>
        <v>-0.12105263157894737</v>
      </c>
      <c r="K51" s="73">
        <f>+DA51</f>
        <v>408</v>
      </c>
      <c r="L51" s="73">
        <f ca="1">OFFSET(DA51,0,14,1,1)</f>
        <v>364</v>
      </c>
      <c r="M51" s="73">
        <f ca="1">SUM(L51-K51)</f>
        <v>-44</v>
      </c>
      <c r="N51" s="19">
        <f ca="1">IF(M51=0,0,IF(K51=0,1,M51/K51))</f>
        <v>-0.10784313725490197</v>
      </c>
      <c r="O51" s="73">
        <f>SUMIF($C$6:N$6,O$5,$C51:N51)</f>
        <v>788</v>
      </c>
      <c r="P51" s="73">
        <f ca="1">SUMIF($C$6:O$6,P$5,$C51:O51)</f>
        <v>698</v>
      </c>
      <c r="Q51" s="73">
        <f ca="1">SUM(P51-O51)</f>
        <v>-90</v>
      </c>
      <c r="R51" s="19">
        <f ca="1">IF(Q51=0,0,IF(O51=0,1,Q51/O51))</f>
        <v>-0.11421319796954314</v>
      </c>
      <c r="S51" s="73">
        <f>+DB51</f>
        <v>546</v>
      </c>
      <c r="T51" s="73">
        <f ca="1">OFFSET(DB51,0,14,1,1)</f>
        <v>418</v>
      </c>
      <c r="U51" s="73">
        <f ca="1">SUM(T51-S51)</f>
        <v>-128</v>
      </c>
      <c r="V51" s="19">
        <f ca="1">IF(U51=0,0,IF(S51=0,1,U51/S51))</f>
        <v>-0.23443223443223443</v>
      </c>
      <c r="W51" s="73">
        <f>SUMIF($C$6:V$6,W$5,$C51:V51)</f>
        <v>1334</v>
      </c>
      <c r="X51" s="73">
        <f ca="1">SUMIF($C$6:W$6,X$5,$C51:W51)</f>
        <v>1116</v>
      </c>
      <c r="Y51" s="73">
        <f ca="1">SUM(X51-W51)</f>
        <v>-218</v>
      </c>
      <c r="Z51" s="19">
        <f ca="1">IF(Y51=0,0,IF(W51=0,1,Y51/W51))</f>
        <v>-0.16341829085457271</v>
      </c>
      <c r="AA51" s="73">
        <f>+DC51</f>
        <v>778</v>
      </c>
      <c r="AB51" s="73">
        <f ca="1">OFFSET(DC51,0,14,1,1)</f>
        <v>582</v>
      </c>
      <c r="AC51" s="73">
        <f ca="1">SUM(AB51-AA51)</f>
        <v>-196</v>
      </c>
      <c r="AD51" s="19">
        <f ca="1">IF(AC51=0,0,IF(AA51=0,1,AC51/AA51))</f>
        <v>-0.25192802056555269</v>
      </c>
      <c r="AE51" s="73">
        <f>SUMIF($C$6:AD$6,AE$5,$C51:AD51)</f>
        <v>2112</v>
      </c>
      <c r="AF51" s="73">
        <f ca="1">SUMIF($C$6:AE$6,AF$5,$C51:AE51)</f>
        <v>1698</v>
      </c>
      <c r="AG51" s="73">
        <f ca="1">SUM(AF51-AE51)</f>
        <v>-414</v>
      </c>
      <c r="AH51" s="19">
        <f ca="1">IF(AG51=0,0,IF(AE51=0,1,AG51/AE51))</f>
        <v>-0.19602272727272727</v>
      </c>
      <c r="AI51" s="73">
        <f>+DD51</f>
        <v>800</v>
      </c>
      <c r="AJ51" s="73">
        <f ca="1">OFFSET(DD51,0,14,1,1)</f>
        <v>660</v>
      </c>
      <c r="AK51" s="73">
        <f ca="1">SUM(AJ51-AI51)</f>
        <v>-140</v>
      </c>
      <c r="AL51" s="19">
        <f ca="1">IF(AK51=0,0,IF(AI51=0,1,AK51/AI51))</f>
        <v>-0.17499999999999999</v>
      </c>
      <c r="AM51" s="73">
        <f>SUMIF($C$6:AL$6,AM$5,$C51:AL51)</f>
        <v>2912</v>
      </c>
      <c r="AN51" s="73">
        <f ca="1">SUMIF($C$6:AM$6,AN$5,$C51:AM51)</f>
        <v>2358</v>
      </c>
      <c r="AO51" s="73">
        <f ca="1">SUM(AN51-AM51)</f>
        <v>-554</v>
      </c>
      <c r="AP51" s="19">
        <f ca="1">IF(AO51=0,0,IF(AM51=0,1,AO51/AM51))</f>
        <v>-0.19024725274725274</v>
      </c>
      <c r="AQ51" s="73">
        <f>+DE51</f>
        <v>576</v>
      </c>
      <c r="AR51" s="73">
        <f ca="1">OFFSET(DE51,0,14,1,1)</f>
        <v>382</v>
      </c>
      <c r="AS51" s="73">
        <f ca="1">SUM(AR51-AQ51)</f>
        <v>-194</v>
      </c>
      <c r="AT51" s="19">
        <f ca="1">IF(AS51=0,0,IF(AQ51=0,1,AS51/AQ51))</f>
        <v>-0.33680555555555558</v>
      </c>
      <c r="AU51" s="73">
        <f>SUMIF($C$6:AT$6,AU$5,$C51:AT51)</f>
        <v>3488</v>
      </c>
      <c r="AV51" s="73">
        <f ca="1">SUMIF($C$6:AU$6,AV$5,$C51:AU51)</f>
        <v>2740</v>
      </c>
      <c r="AW51" s="73">
        <f ca="1">SUM(AV51-AU51)</f>
        <v>-748</v>
      </c>
      <c r="AX51" s="19">
        <f ca="1">IF(AW51=0,0,IF(AU51=0,1,AW51/AU51))</f>
        <v>-0.21444954128440366</v>
      </c>
      <c r="AY51" s="73">
        <f>+DF51</f>
        <v>790</v>
      </c>
      <c r="AZ51" s="73">
        <f ca="1">OFFSET(DF51,0,14,1,1)</f>
        <v>458</v>
      </c>
      <c r="BA51" s="73">
        <f ca="1">SUM(AZ51-AY51)</f>
        <v>-332</v>
      </c>
      <c r="BB51" s="19">
        <f ca="1">IF(BA51=0,0,IF(AY51=0,1,BA51/AY51))</f>
        <v>-0.42025316455696204</v>
      </c>
      <c r="BC51" s="73">
        <f>SUMIF($C$6:BB$6,BC$5,$C51:BB51)</f>
        <v>4278</v>
      </c>
      <c r="BD51" s="73">
        <f ca="1">SUMIF($C$6:BC$6,BD$5,$C51:BC51)</f>
        <v>3198</v>
      </c>
      <c r="BE51" s="73">
        <f ca="1">SUM(BD51-BC51)</f>
        <v>-1080</v>
      </c>
      <c r="BF51" s="19">
        <f ca="1">IF(BE51=0,0,IF(BC51=0,1,BE51/BC51))</f>
        <v>-0.25245441795231416</v>
      </c>
      <c r="BG51" s="73">
        <f>+DG51</f>
        <v>722</v>
      </c>
      <c r="BH51" s="73">
        <f ca="1">OFFSET(DG51,0,14,1,1)</f>
        <v>428</v>
      </c>
      <c r="BI51" s="73">
        <f ca="1">SUM(BH51-BG51)</f>
        <v>-294</v>
      </c>
      <c r="BJ51" s="19">
        <f ca="1">IF(BI51=0,0,IF(BG51=0,1,BI51/BG51))</f>
        <v>-0.40720221606648199</v>
      </c>
      <c r="BK51" s="73">
        <f>SUMIF($C$6:BJ$6,BK$5,$C51:BJ51)</f>
        <v>5000</v>
      </c>
      <c r="BL51" s="73">
        <f ca="1">SUMIF($C$6:BK$6,BL$5,$C51:BK51)</f>
        <v>3626</v>
      </c>
      <c r="BM51" s="73">
        <f ca="1">SUM(BL51-BK51)</f>
        <v>-1374</v>
      </c>
      <c r="BN51" s="19">
        <f ca="1">IF(BM51=0,0,IF(BK51=0,1,BM51/BK51))</f>
        <v>-0.27479999999999999</v>
      </c>
      <c r="BO51" s="73">
        <f>+DH51</f>
        <v>646</v>
      </c>
      <c r="BP51" s="73">
        <f ca="1">OFFSET(DH51,0,14,1,1)</f>
        <v>414</v>
      </c>
      <c r="BQ51" s="73">
        <f ca="1">SUM(BP51-BO51)</f>
        <v>-232</v>
      </c>
      <c r="BR51" s="19">
        <f ca="1">IF(BQ51=0,0,IF(BO51=0,1,BQ51/BO51))</f>
        <v>-0.3591331269349845</v>
      </c>
      <c r="BS51" s="73">
        <f>SUMIF($C$6:BR$6,BS$5,$C51:BR51)</f>
        <v>5646</v>
      </c>
      <c r="BT51" s="73">
        <f ca="1">SUMIF($C$6:BS$6,BT$5,$C51:BS51)</f>
        <v>4040</v>
      </c>
      <c r="BU51" s="73">
        <f ca="1">SUM(BT51-BS51)</f>
        <v>-1606</v>
      </c>
      <c r="BV51" s="19">
        <f ca="1">IF(BU51=0,0,IF(BS51=0,1,BU51/BS51))</f>
        <v>-0.28444916755224936</v>
      </c>
      <c r="BW51" s="73">
        <f>+DI51</f>
        <v>764</v>
      </c>
      <c r="BX51" s="73">
        <f ca="1">OFFSET(DI51,0,14,1,1)</f>
        <v>426</v>
      </c>
      <c r="BY51" s="73">
        <f ca="1">SUM(BX51-BW51)</f>
        <v>-338</v>
      </c>
      <c r="BZ51" s="19">
        <f ca="1">IF(BY51=0,0,IF(BW51=0,1,BY51/BW51))</f>
        <v>-0.44240837696335078</v>
      </c>
      <c r="CA51" s="73">
        <f>SUMIF($C$6:BZ$6,CA$5,$C51:BZ51)</f>
        <v>6410</v>
      </c>
      <c r="CB51" s="73">
        <f ca="1">SUMIF($C$6:CA$6,CB$5,$C51:CA51)</f>
        <v>4466</v>
      </c>
      <c r="CC51" s="73">
        <f ca="1">SUM(CB51-CA51)</f>
        <v>-1944</v>
      </c>
      <c r="CD51" s="19">
        <f ca="1">IF(CC51=0,0,IF(CA51=0,1,CC51/CA51))</f>
        <v>-0.30327613104524181</v>
      </c>
      <c r="CE51" s="73">
        <f>+DJ51</f>
        <v>706</v>
      </c>
      <c r="CF51" s="73">
        <f ca="1">OFFSET(DJ51,0,14,1,1)</f>
        <v>490</v>
      </c>
      <c r="CG51" s="73">
        <f ca="1">SUM(CF51-CE51)</f>
        <v>-216</v>
      </c>
      <c r="CH51" s="19">
        <f ca="1">IF(CG51=0,0,IF(CE51=0,1,CG51/CE51))</f>
        <v>-0.30594900849858359</v>
      </c>
      <c r="CI51" s="73">
        <f>SUMIF($C$6:CH$6,CI$5,$C51:CH51)</f>
        <v>7116</v>
      </c>
      <c r="CJ51" s="73">
        <f ca="1">SUMIF($C$6:CI$6,CJ$5,$C51:CI51)</f>
        <v>4956</v>
      </c>
      <c r="CK51" s="73">
        <f ca="1">SUM(CJ51-CI51)</f>
        <v>-2160</v>
      </c>
      <c r="CL51" s="19">
        <f ca="1">IF(CK51=0,0,IF(CI51=0,1,CK51/CI51))</f>
        <v>-0.30354131534569984</v>
      </c>
      <c r="CM51" s="73">
        <f>+DK51</f>
        <v>408</v>
      </c>
      <c r="CN51" s="73">
        <f ca="1">OFFSET(DK51,0,14,1,1)</f>
        <v>320</v>
      </c>
      <c r="CO51" s="73">
        <f ca="1">SUM(CN51-CM51)</f>
        <v>-88</v>
      </c>
      <c r="CP51" s="19">
        <f ca="1">IF(CO51=0,0,IF(CM51=0,1,CO51/CM51))</f>
        <v>-0.21568627450980393</v>
      </c>
      <c r="CQ51" s="73">
        <f>SUMIF($C$6:CP$6,CQ$5,$C51:CP51)</f>
        <v>7524</v>
      </c>
      <c r="CR51" s="73">
        <f ca="1">SUMIF($C$6:CQ$6,CR$5,$C51:CQ51)</f>
        <v>5276</v>
      </c>
      <c r="CS51" s="73">
        <f ca="1">SUM(CR51-CQ51)</f>
        <v>-2248</v>
      </c>
      <c r="CT51" s="19">
        <f ca="1">IF(CS51=0,0,IF(CQ51=0,1,CS51/CQ51))</f>
        <v>-0.2987772461456672</v>
      </c>
      <c r="CW51" t="s">
        <v>12</v>
      </c>
      <c r="CX51" t="s">
        <v>8</v>
      </c>
      <c r="CY51" s="7"/>
      <c r="CZ51" s="74">
        <f>SUMIF(LQB!$A$129:$A$134,'2008-2009'!CZ$7,LQB!D$129:D$134)</f>
        <v>380</v>
      </c>
      <c r="DA51" s="74">
        <f>SUMIF(LQB!$A$129:$A$134,'2008-2009'!DA$7,LQB!E$129:E$134)</f>
        <v>408</v>
      </c>
      <c r="DB51" s="74">
        <f>SUMIF(LQB!$A$129:$A$134,'2008-2009'!DB$7,LQB!F$129:F$134)</f>
        <v>546</v>
      </c>
      <c r="DC51" s="74">
        <f>SUMIF(LQB!$A$129:$A$134,'2008-2009'!DC$7,LQB!G$129:G$134)</f>
        <v>778</v>
      </c>
      <c r="DD51" s="74">
        <f>SUMIF(LQB!$A$129:$A$134,'2008-2009'!DD$7,LQB!H$129:H$134)</f>
        <v>800</v>
      </c>
      <c r="DE51" s="74">
        <f>SUMIF(LQB!$A$129:$A$134,'2008-2009'!DE$7,LQB!I$129:I$134)</f>
        <v>576</v>
      </c>
      <c r="DF51" s="74">
        <f>SUMIF(LQB!$A$129:$A$134,'2008-2009'!DF$7,LQB!J$129:J$134)</f>
        <v>790</v>
      </c>
      <c r="DG51" s="74">
        <f>SUMIF(LQB!$A$129:$A$134,'2008-2009'!DG$7,LQB!K$129:K$134)</f>
        <v>722</v>
      </c>
      <c r="DH51" s="74">
        <f>SUMIF(LQB!$A$129:$A$134,'2008-2009'!DH$7,LQB!L$129:L$134)</f>
        <v>646</v>
      </c>
      <c r="DI51" s="74">
        <f>SUMIF(LQB!$A$129:$A$134,'2008-2009'!DI$7,LQB!M$129:M$134)</f>
        <v>764</v>
      </c>
      <c r="DJ51" s="74">
        <f>SUMIF(LQB!$A$129:$A$134,'2008-2009'!DJ$7,LQB!N$129:N$134)</f>
        <v>706</v>
      </c>
      <c r="DK51" s="74">
        <f>SUMIF(LQB!$A$129:$A$134,'2008-2009'!DK$7,LQB!O$129:O$134)</f>
        <v>408</v>
      </c>
      <c r="DN51" s="74">
        <f>SUMIF(LQB!$A$129:$A$134,'2008-2009'!DN$7,LQB!D$129:D$134)</f>
        <v>334</v>
      </c>
      <c r="DO51" s="74">
        <f>SUMIF(LQB!$A$129:$A$134,'2008-2009'!DO$7,LQB!E$129:E$134)</f>
        <v>364</v>
      </c>
      <c r="DP51" s="74">
        <f>SUMIF(LQB!$A$129:$A$134,'2008-2009'!DP$7,LQB!F$129:F$134)</f>
        <v>418</v>
      </c>
      <c r="DQ51" s="74">
        <f>SUMIF(LQB!$A$129:$A$134,'2008-2009'!DQ$7,LQB!G$129:G$134)</f>
        <v>582</v>
      </c>
      <c r="DR51" s="74">
        <f>SUMIF(LQB!$A$129:$A$134,'2008-2009'!DR$7,LQB!H$129:H$134)</f>
        <v>660</v>
      </c>
      <c r="DS51" s="74">
        <f>SUMIF(LQB!$A$129:$A$134,'2008-2009'!DS$7,LQB!I$129:I$134)</f>
        <v>382</v>
      </c>
      <c r="DT51" s="74">
        <f>SUMIF(LQB!$A$129:$A$134,'2008-2009'!DT$7,LQB!J$129:J$134)</f>
        <v>458</v>
      </c>
      <c r="DU51" s="74">
        <f>SUMIF(LQB!$A$129:$A$134,'2008-2009'!DU$7,LQB!K$129:K$134)</f>
        <v>428</v>
      </c>
      <c r="DV51" s="74">
        <f>SUMIF(LQB!$A$129:$A$134,'2008-2009'!DV$7,LQB!L$129:L$134)</f>
        <v>414</v>
      </c>
      <c r="DW51" s="74">
        <f>SUMIF(LQB!$A$129:$A$134,'2008-2009'!DW$7,LQB!M$129:M$134)</f>
        <v>426</v>
      </c>
      <c r="DX51" s="74">
        <f>SUMIF(LQB!$A$129:$A$134,'2008-2009'!DX$7,LQB!N$129:N$134)</f>
        <v>490</v>
      </c>
      <c r="DY51" s="74">
        <f>SUMIF(LQB!$A$129:$A$134,'2008-2009'!DY$7,LQB!O$129:O$134)</f>
        <v>320</v>
      </c>
    </row>
    <row r="52" spans="1:130" s="7" customFormat="1">
      <c r="A52" s="75"/>
      <c r="B52" s="24" t="s">
        <v>9</v>
      </c>
      <c r="C52" s="12">
        <f>+SUM(C49:C51)</f>
        <v>254827</v>
      </c>
      <c r="D52" s="12">
        <f ca="1">+SUM(D49:D51)</f>
        <v>206501</v>
      </c>
      <c r="E52" s="12">
        <f ca="1">SUM(E49:E51)</f>
        <v>-48326</v>
      </c>
      <c r="F52" s="13">
        <f ca="1">IF(E52=0,0,IF(C52=0,1,E52/C52))</f>
        <v>-0.18964238483363222</v>
      </c>
      <c r="G52" s="12">
        <f>SUM(G49:G51)</f>
        <v>254827</v>
      </c>
      <c r="H52" s="12">
        <f ca="1">SUM(H49:H51)</f>
        <v>206501</v>
      </c>
      <c r="I52" s="12">
        <f ca="1">SUM(I49:I51)</f>
        <v>-48326</v>
      </c>
      <c r="J52" s="13">
        <f ca="1">IF(I52=0,0,IF(G52=0,1,I52/G52))</f>
        <v>-0.18964238483363222</v>
      </c>
      <c r="K52" s="12">
        <f>+SUM(K49:K51)</f>
        <v>240681</v>
      </c>
      <c r="L52" s="12">
        <f ca="1">+SUM(L49:L51)</f>
        <v>204435</v>
      </c>
      <c r="M52" s="12">
        <f ca="1">SUM(M49:M51)</f>
        <v>-36246</v>
      </c>
      <c r="N52" s="13">
        <f ca="1">IF(M52=0,0,IF(K52=0,1,M52/K52))</f>
        <v>-0.15059767908559463</v>
      </c>
      <c r="O52" s="12">
        <f>SUM(O49:O51)</f>
        <v>495508</v>
      </c>
      <c r="P52" s="12">
        <f ca="1">SUM(P49:P51)</f>
        <v>410936</v>
      </c>
      <c r="Q52" s="12">
        <f ca="1">SUM(Q49:Q51)</f>
        <v>-84572</v>
      </c>
      <c r="R52" s="13">
        <f ca="1">IF(Q52=0,0,IF(O52=0,1,Q52/O52))</f>
        <v>-0.1706773654512137</v>
      </c>
      <c r="S52" s="12">
        <f>+SUM(S49:S51)</f>
        <v>297363</v>
      </c>
      <c r="T52" s="12">
        <f ca="1">+SUM(T49:T51)</f>
        <v>256849</v>
      </c>
      <c r="U52" s="12">
        <f ca="1">SUM(U49:U51)</f>
        <v>-40514</v>
      </c>
      <c r="V52" s="13">
        <f ca="1">IF(U52=0,0,IF(S52=0,1,U52/S52))</f>
        <v>-0.1362442536563056</v>
      </c>
      <c r="W52" s="12">
        <f>SUM(W49:W51)</f>
        <v>792871</v>
      </c>
      <c r="X52" s="12">
        <f ca="1">SUM(X49:X51)</f>
        <v>667785</v>
      </c>
      <c r="Y52" s="12">
        <f ca="1">SUM(Y49:Y51)</f>
        <v>-125086</v>
      </c>
      <c r="Z52" s="13">
        <f ca="1">IF(Y52=0,0,IF(W52=0,1,Y52/W52))</f>
        <v>-0.15776336882040079</v>
      </c>
      <c r="AA52" s="12">
        <f>+SUM(AA49:AA51)</f>
        <v>301948</v>
      </c>
      <c r="AB52" s="12">
        <f ca="1">+SUM(AB49:AB51)</f>
        <v>259575</v>
      </c>
      <c r="AC52" s="12">
        <f ca="1">SUM(AC49:AC51)</f>
        <v>-42373</v>
      </c>
      <c r="AD52" s="13">
        <f ca="1">IF(AC52=0,0,IF(AA52=0,1,AC52/AA52))</f>
        <v>-0.14033211016466413</v>
      </c>
      <c r="AE52" s="12">
        <f>SUM(AE49:AE51)</f>
        <v>1094819</v>
      </c>
      <c r="AF52" s="12">
        <f ca="1">SUM(AF49:AF51)</f>
        <v>927360</v>
      </c>
      <c r="AG52" s="12">
        <f ca="1">SUM(AG49:AG51)</f>
        <v>-167459</v>
      </c>
      <c r="AH52" s="13">
        <f ca="1">IF(AG52=0,0,IF(AE52=0,1,AG52/AE52))</f>
        <v>-0.15295587672482849</v>
      </c>
      <c r="AI52" s="12">
        <f>+SUM(AI49:AI51)</f>
        <v>339736</v>
      </c>
      <c r="AJ52" s="12">
        <f ca="1">+SUM(AJ49:AJ51)</f>
        <v>295479</v>
      </c>
      <c r="AK52" s="12">
        <f ca="1">SUM(AK49:AK51)</f>
        <v>-44257</v>
      </c>
      <c r="AL52" s="13">
        <f ca="1">IF(AK52=0,0,IF(AI52=0,1,AK52/AI52))</f>
        <v>-0.13026879694821861</v>
      </c>
      <c r="AM52" s="12">
        <f>SUM(AM49:AM51)</f>
        <v>1434555</v>
      </c>
      <c r="AN52" s="12">
        <f ca="1">SUM(AN49:AN51)</f>
        <v>1222839</v>
      </c>
      <c r="AO52" s="12">
        <f ca="1">SUM(AO49:AO51)</f>
        <v>-211716</v>
      </c>
      <c r="AP52" s="13">
        <f ca="1">IF(AO52=0,0,IF(AM52=0,1,AO52/AM52))</f>
        <v>-0.1475830484017692</v>
      </c>
      <c r="AQ52" s="12">
        <f>+SUM(AQ49:AQ51)</f>
        <v>329320</v>
      </c>
      <c r="AR52" s="12">
        <f ca="1">+SUM(AR49:AR51)</f>
        <v>276509</v>
      </c>
      <c r="AS52" s="12">
        <f ca="1">SUM(AS49:AS51)</f>
        <v>-52811</v>
      </c>
      <c r="AT52" s="13">
        <f ca="1">IF(AS52=0,0,IF(AQ52=0,1,AS52/AQ52))</f>
        <v>-0.16036377991011783</v>
      </c>
      <c r="AU52" s="12">
        <f>SUM(AU49:AU51)</f>
        <v>1763875</v>
      </c>
      <c r="AV52" s="12">
        <f ca="1">SUM(AV49:AV51)</f>
        <v>1499348</v>
      </c>
      <c r="AW52" s="12">
        <f ca="1">SUM(AW49:AW51)</f>
        <v>-264527</v>
      </c>
      <c r="AX52" s="13">
        <f ca="1">IF(AW52=0,0,IF(AU52=0,1,AW52/AU52))</f>
        <v>-0.1499692438523138</v>
      </c>
      <c r="AY52" s="12">
        <f>+SUM(AY49:AY51)</f>
        <v>380975</v>
      </c>
      <c r="AZ52" s="12">
        <f ca="1">+SUM(AZ49:AZ51)</f>
        <v>331890</v>
      </c>
      <c r="BA52" s="12">
        <f ca="1">SUM(BA49:BA51)</f>
        <v>-49085</v>
      </c>
      <c r="BB52" s="13">
        <f ca="1">IF(BA52=0,0,IF(AY52=0,1,BA52/AY52))</f>
        <v>-0.12884047509679114</v>
      </c>
      <c r="BC52" s="12">
        <f>SUM(BC49:BC51)</f>
        <v>2144850</v>
      </c>
      <c r="BD52" s="12">
        <f ca="1">SUM(BD49:BD51)</f>
        <v>1831238</v>
      </c>
      <c r="BE52" s="12">
        <f ca="1">SUM(BE49:BE51)</f>
        <v>-313612</v>
      </c>
      <c r="BF52" s="13">
        <f ca="1">IF(BE52=0,0,IF(BC52=0,1,BE52/BC52))</f>
        <v>-0.146216285521132</v>
      </c>
      <c r="BG52" s="12">
        <f>+SUM(BG49:BG51)</f>
        <v>408938</v>
      </c>
      <c r="BH52" s="12">
        <f ca="1">+SUM(BH49:BH51)</f>
        <v>352432</v>
      </c>
      <c r="BI52" s="12">
        <f ca="1">SUM(BI49:BI51)</f>
        <v>-56506</v>
      </c>
      <c r="BJ52" s="13">
        <f ca="1">IF(BI52=0,0,IF(BG52=0,1,BI52/BG52))</f>
        <v>-0.1381774254287936</v>
      </c>
      <c r="BK52" s="12">
        <f>SUM(BK49:BK51)</f>
        <v>2553788</v>
      </c>
      <c r="BL52" s="12">
        <f ca="1">SUM(BL49:BL51)</f>
        <v>2183670</v>
      </c>
      <c r="BM52" s="12">
        <f ca="1">SUM(BM49:BM51)</f>
        <v>-370118</v>
      </c>
      <c r="BN52" s="13">
        <f ca="1">IF(BM52=0,0,IF(BK52=0,1,BM52/BK52))</f>
        <v>-0.1449290230825738</v>
      </c>
      <c r="BO52" s="12">
        <f>+SUM(BO49:BO51)</f>
        <v>301928</v>
      </c>
      <c r="BP52" s="12">
        <f ca="1">+SUM(BP49:BP51)</f>
        <v>288071</v>
      </c>
      <c r="BQ52" s="12">
        <f ca="1">SUM(BQ49:BQ51)</f>
        <v>-13857</v>
      </c>
      <c r="BR52" s="13">
        <f ca="1">IF(BQ52=0,0,IF(BO52=0,1,BQ52/BO52))</f>
        <v>-4.5895047825971758E-2</v>
      </c>
      <c r="BS52" s="12">
        <f>SUM(BS49:BS51)</f>
        <v>2855716</v>
      </c>
      <c r="BT52" s="12">
        <f ca="1">SUM(BT49:BT51)</f>
        <v>2471741</v>
      </c>
      <c r="BU52" s="12">
        <f ca="1">SUM(BU49:BU51)</f>
        <v>-383975</v>
      </c>
      <c r="BV52" s="13">
        <f ca="1">IF(BU52=0,0,IF(BS52=0,1,BU52/BS52))</f>
        <v>-0.13445839852422301</v>
      </c>
      <c r="BW52" s="12">
        <f>+SUM(BW49:BW51)</f>
        <v>301002</v>
      </c>
      <c r="BX52" s="12">
        <f ca="1">+SUM(BX49:BX51)</f>
        <v>284389</v>
      </c>
      <c r="BY52" s="12">
        <f ca="1">SUM(BY49:BY51)</f>
        <v>-16613</v>
      </c>
      <c r="BZ52" s="13">
        <f ca="1">IF(BY52=0,0,IF(BW52=0,1,BY52/BW52))</f>
        <v>-5.5192324303493003E-2</v>
      </c>
      <c r="CA52" s="12">
        <f>SUM(CA49:CA51)</f>
        <v>3156718</v>
      </c>
      <c r="CB52" s="12">
        <f ca="1">SUM(CB49:CB51)</f>
        <v>2756130</v>
      </c>
      <c r="CC52" s="12">
        <f ca="1">SUM(CC49:CC51)</f>
        <v>-400588</v>
      </c>
      <c r="CD52" s="13">
        <f ca="1">IF(CC52=0,0,IF(CA52=0,1,CC52/CA52))</f>
        <v>-0.12690015389401271</v>
      </c>
      <c r="CE52" s="12">
        <f>+SUM(CE49:CE51)</f>
        <v>270185</v>
      </c>
      <c r="CF52" s="12">
        <f ca="1">+SUM(CF49:CF51)</f>
        <v>274748</v>
      </c>
      <c r="CG52" s="12">
        <f ca="1">SUM(CG49:CG51)</f>
        <v>4563</v>
      </c>
      <c r="CH52" s="13">
        <f ca="1">IF(CG52=0,0,IF(CE52=0,1,CG52/CE52))</f>
        <v>1.6888428299128375E-2</v>
      </c>
      <c r="CI52" s="12">
        <f>SUM(CI49:CI51)</f>
        <v>3426903</v>
      </c>
      <c r="CJ52" s="12">
        <f ca="1">SUM(CJ49:CJ51)</f>
        <v>3030878</v>
      </c>
      <c r="CK52" s="12">
        <f ca="1">SUM(CK49:CK51)</f>
        <v>-396025</v>
      </c>
      <c r="CL52" s="13">
        <f ca="1">IF(CK52=0,0,IF(CI52=0,1,CK52/CI52))</f>
        <v>-0.11556352776836695</v>
      </c>
      <c r="CM52" s="12">
        <f>+SUM(CM49:CM51)</f>
        <v>245629</v>
      </c>
      <c r="CN52" s="12">
        <f ca="1">+SUM(CN49:CN51)</f>
        <v>262261</v>
      </c>
      <c r="CO52" s="12">
        <f ca="1">SUM(CO49:CO51)</f>
        <v>16632</v>
      </c>
      <c r="CP52" s="13">
        <f ca="1">IF(CO52=0,0,IF(CM52=0,1,CO52/CM52))</f>
        <v>6.7711874412223316E-2</v>
      </c>
      <c r="CQ52" s="12">
        <f>SUM(CQ49:CQ51)</f>
        <v>3672532</v>
      </c>
      <c r="CR52" s="12">
        <f ca="1">SUM(CR49:CR51)</f>
        <v>3293139</v>
      </c>
      <c r="CS52" s="12">
        <f ca="1">SUM(CS49:CS51)</f>
        <v>-379393</v>
      </c>
      <c r="CT52" s="13">
        <f ca="1">IF(CS52=0,0,IF(CQ52=0,1,CS52/CQ52))</f>
        <v>-0.10330556684053399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190054</v>
      </c>
      <c r="D54" s="18">
        <f ca="1">OFFSET(CZ54,0,14,1,1)</f>
        <v>166484</v>
      </c>
      <c r="E54" s="18">
        <f ca="1">SUM(D54-C54)</f>
        <v>-23570</v>
      </c>
      <c r="F54" s="19">
        <f ca="1">IF(E54=0,0,IF(C54=0,1,E54/C54))</f>
        <v>-0.12401738453281699</v>
      </c>
      <c r="G54" s="18">
        <f>SUMIF($C$6:F$6,G$5,$C54:F54)</f>
        <v>190054</v>
      </c>
      <c r="H54" s="18">
        <f ca="1">SUMIF($C$6:G$6,H$5,$C54:G54)</f>
        <v>166484</v>
      </c>
      <c r="I54" s="18">
        <f ca="1">SUM(H54-G54)</f>
        <v>-23570</v>
      </c>
      <c r="J54" s="19">
        <f ca="1">IF(I54=0,0,IF(G54=0,1,I54/G54))</f>
        <v>-0.12401738453281699</v>
      </c>
      <c r="K54" s="18">
        <f>+DA54</f>
        <v>175450</v>
      </c>
      <c r="L54" s="18">
        <f ca="1">OFFSET(DA54,0,14,1,1)</f>
        <v>170376</v>
      </c>
      <c r="M54" s="18">
        <f ca="1">SUM(L54-K54)</f>
        <v>-5074</v>
      </c>
      <c r="N54" s="19">
        <f ca="1">IF(M54=0,0,IF(K54=0,1,M54/K54))</f>
        <v>-2.8919920205186665E-2</v>
      </c>
      <c r="O54" s="18">
        <f>SUMIF($C$6:N$6,O$5,$C54:N54)</f>
        <v>365504</v>
      </c>
      <c r="P54" s="18">
        <f ca="1">SUMIF($C$6:O$6,P$5,$C54:O54)</f>
        <v>336860</v>
      </c>
      <c r="Q54" s="18">
        <f ca="1">SUM(P54-O54)</f>
        <v>-28644</v>
      </c>
      <c r="R54" s="19">
        <f ca="1">IF(Q54=0,0,IF(O54=0,1,Q54/O54))</f>
        <v>-7.8368499387147614E-2</v>
      </c>
      <c r="S54" s="18">
        <f>+DB54</f>
        <v>218867</v>
      </c>
      <c r="T54" s="18">
        <f ca="1">OFFSET(DB54,0,14,1,1)</f>
        <v>198725</v>
      </c>
      <c r="U54" s="18">
        <f ca="1">SUM(T54-S54)</f>
        <v>-20142</v>
      </c>
      <c r="V54" s="19">
        <f ca="1">IF(U54=0,0,IF(S54=0,1,U54/S54))</f>
        <v>-9.2028492189320452E-2</v>
      </c>
      <c r="W54" s="18">
        <f>SUMIF($C$6:V$6,W$5,$C54:V54)</f>
        <v>584371</v>
      </c>
      <c r="X54" s="18">
        <f ca="1">SUMIF($C$6:W$6,X$5,$C54:W54)</f>
        <v>535585</v>
      </c>
      <c r="Y54" s="18">
        <f ca="1">SUM(X54-W54)</f>
        <v>-48786</v>
      </c>
      <c r="Z54" s="19">
        <f ca="1">IF(Y54=0,0,IF(W54=0,1,Y54/W54))</f>
        <v>-8.3484635616757161E-2</v>
      </c>
      <c r="AA54" s="18">
        <f>+DC54</f>
        <v>227723</v>
      </c>
      <c r="AB54" s="18">
        <f ca="1">OFFSET(DC54,0,14,1,1)</f>
        <v>220396</v>
      </c>
      <c r="AC54" s="18">
        <f ca="1">SUM(AB54-AA54)</f>
        <v>-7327</v>
      </c>
      <c r="AD54" s="19">
        <f ca="1">IF(AC54=0,0,IF(AA54=0,1,AC54/AA54))</f>
        <v>-3.2175054781466955E-2</v>
      </c>
      <c r="AE54" s="18">
        <f>SUMIF($C$6:AD$6,AE$5,$C54:AD54)</f>
        <v>812094</v>
      </c>
      <c r="AF54" s="18">
        <f ca="1">SUMIF($C$6:AE$6,AF$5,$C54:AE54)</f>
        <v>755981</v>
      </c>
      <c r="AG54" s="18">
        <f ca="1">SUM(AF54-AE54)</f>
        <v>-56113</v>
      </c>
      <c r="AH54" s="19">
        <f ca="1">IF(AG54=0,0,IF(AE54=0,1,AG54/AE54))</f>
        <v>-6.9096680926099691E-2</v>
      </c>
      <c r="AI54" s="18">
        <f>+DD54</f>
        <v>278143</v>
      </c>
      <c r="AJ54" s="18">
        <f ca="1">OFFSET(DD54,0,14,1,1)</f>
        <v>260952</v>
      </c>
      <c r="AK54" s="18">
        <f ca="1">SUM(AJ54-AI54)</f>
        <v>-17191</v>
      </c>
      <c r="AL54" s="19">
        <f ca="1">IF(AK54=0,0,IF(AI54=0,1,AK54/AI54))</f>
        <v>-6.1806337028075489E-2</v>
      </c>
      <c r="AM54" s="18">
        <f>SUMIF($C$6:AL$6,AM$5,$C54:AL54)</f>
        <v>1090237</v>
      </c>
      <c r="AN54" s="18">
        <f ca="1">SUMIF($C$6:AM$6,AN$5,$C54:AM54)</f>
        <v>1016933</v>
      </c>
      <c r="AO54" s="18">
        <f ca="1">SUM(AN54-AM54)</f>
        <v>-73304</v>
      </c>
      <c r="AP54" s="19">
        <f ca="1">IF(AO54=0,0,IF(AM54=0,1,AO54/AM54))</f>
        <v>-6.7236756778571993E-2</v>
      </c>
      <c r="AQ54" s="18">
        <f>+DE54</f>
        <v>289147</v>
      </c>
      <c r="AR54" s="18">
        <f ca="1">OFFSET(DE54,0,14,1,1)</f>
        <v>230749</v>
      </c>
      <c r="AS54" s="18">
        <f ca="1">SUM(AR54-AQ54)</f>
        <v>-58398</v>
      </c>
      <c r="AT54" s="19">
        <f ca="1">IF(AS54=0,0,IF(AQ54=0,1,AS54/AQ54))</f>
        <v>-0.2019664738005236</v>
      </c>
      <c r="AU54" s="18">
        <f>SUMIF($C$6:AT$6,AU$5,$C54:AT54)</f>
        <v>1379384</v>
      </c>
      <c r="AV54" s="18">
        <f ca="1">SUMIF($C$6:AU$6,AV$5,$C54:AU54)</f>
        <v>1247682</v>
      </c>
      <c r="AW54" s="18">
        <f ca="1">SUM(AV54-AU54)</f>
        <v>-131702</v>
      </c>
      <c r="AX54" s="19">
        <f ca="1">IF(AW54=0,0,IF(AU54=0,1,AW54/AU54))</f>
        <v>-9.5478851429333669E-2</v>
      </c>
      <c r="AY54" s="18">
        <f>+DF54</f>
        <v>363694</v>
      </c>
      <c r="AZ54" s="18">
        <f ca="1">OFFSET(DF54,0,14,1,1)</f>
        <v>317180</v>
      </c>
      <c r="BA54" s="18">
        <f ca="1">SUM(AZ54-AY54)</f>
        <v>-46514</v>
      </c>
      <c r="BB54" s="19">
        <f ca="1">IF(BA54=0,0,IF(AY54=0,1,BA54/AY54))</f>
        <v>-0.12789322892321567</v>
      </c>
      <c r="BC54" s="18">
        <f>SUMIF($C$6:BB$6,BC$5,$C54:BB54)</f>
        <v>1743078</v>
      </c>
      <c r="BD54" s="18">
        <f ca="1">SUMIF($C$6:BC$6,BD$5,$C54:BC54)</f>
        <v>1564862</v>
      </c>
      <c r="BE54" s="18">
        <f ca="1">SUM(BD54-BC54)</f>
        <v>-178216</v>
      </c>
      <c r="BF54" s="19">
        <f ca="1">IF(BE54=0,0,IF(BC54=0,1,BE54/BC54))</f>
        <v>-0.10224212571095499</v>
      </c>
      <c r="BG54" s="18">
        <f>+DG54</f>
        <v>412950</v>
      </c>
      <c r="BH54" s="18">
        <f ca="1">OFFSET(DG54,0,14,1,1)</f>
        <v>351811</v>
      </c>
      <c r="BI54" s="18">
        <f ca="1">SUM(BH54-BG54)</f>
        <v>-61139</v>
      </c>
      <c r="BJ54" s="19">
        <f ca="1">IF(BI54=0,0,IF(BG54=0,1,BI54/BG54))</f>
        <v>-0.14805424385518828</v>
      </c>
      <c r="BK54" s="18">
        <f>SUMIF($C$6:BJ$6,BK$5,$C54:BJ54)</f>
        <v>2156028</v>
      </c>
      <c r="BL54" s="18">
        <f ca="1">SUMIF($C$6:BK$6,BL$5,$C54:BK54)</f>
        <v>1916673</v>
      </c>
      <c r="BM54" s="18">
        <f ca="1">SUM(BL54-BK54)</f>
        <v>-239355</v>
      </c>
      <c r="BN54" s="19">
        <f ca="1">IF(BM54=0,0,IF(BK54=0,1,BM54/BK54))</f>
        <v>-0.11101664727916336</v>
      </c>
      <c r="BO54" s="18">
        <f>+DH54</f>
        <v>275039</v>
      </c>
      <c r="BP54" s="18">
        <f ca="1">OFFSET(DH54,0,14,1,1)</f>
        <v>259811</v>
      </c>
      <c r="BQ54" s="18">
        <f ca="1">SUM(BP54-BO54)</f>
        <v>-15228</v>
      </c>
      <c r="BR54" s="19">
        <f ca="1">IF(BQ54=0,0,IF(BO54=0,1,BQ54/BO54))</f>
        <v>-5.5366693450746983E-2</v>
      </c>
      <c r="BS54" s="18">
        <f>SUMIF($C$6:BR$6,BS$5,$C54:BR54)</f>
        <v>2431067</v>
      </c>
      <c r="BT54" s="18">
        <f ca="1">SUMIF($C$6:BS$6,BT$5,$C54:BS54)</f>
        <v>2176484</v>
      </c>
      <c r="BU54" s="18">
        <f ca="1">SUM(BT54-BS54)</f>
        <v>-254583</v>
      </c>
      <c r="BV54" s="19">
        <f ca="1">IF(BU54=0,0,IF(BS54=0,1,BU54/BS54))</f>
        <v>-0.10472068437439198</v>
      </c>
      <c r="BW54" s="18">
        <f>+DI54</f>
        <v>258780</v>
      </c>
      <c r="BX54" s="18">
        <f ca="1">OFFSET(DI54,0,14,1,1)</f>
        <v>239504</v>
      </c>
      <c r="BY54" s="18">
        <f ca="1">SUM(BX54-BW54)</f>
        <v>-19276</v>
      </c>
      <c r="BZ54" s="19">
        <f ca="1">IF(BY54=0,0,IF(BW54=0,1,BY54/BW54))</f>
        <v>-7.4487982069711731E-2</v>
      </c>
      <c r="CA54" s="18">
        <f>SUMIF($C$6:BZ$6,CA$5,$C54:BZ54)</f>
        <v>2689847</v>
      </c>
      <c r="CB54" s="18">
        <f ca="1">SUMIF($C$6:CA$6,CB$5,$C54:CA54)</f>
        <v>2415988</v>
      </c>
      <c r="CC54" s="18">
        <f ca="1">SUM(CB54-CA54)</f>
        <v>-273859</v>
      </c>
      <c r="CD54" s="19">
        <f ca="1">IF(CC54=0,0,IF(CA54=0,1,CC54/CA54))</f>
        <v>-0.10181211050293938</v>
      </c>
      <c r="CE54" s="18">
        <f>+DJ54</f>
        <v>219597</v>
      </c>
      <c r="CF54" s="18">
        <f ca="1">OFFSET(DJ54,0,14,1,1)</f>
        <v>216663</v>
      </c>
      <c r="CG54" s="18">
        <f ca="1">SUM(CF54-CE54)</f>
        <v>-2934</v>
      </c>
      <c r="CH54" s="19">
        <f ca="1">IF(CG54=0,0,IF(CE54=0,1,CG54/CE54))</f>
        <v>-1.3360838262817799E-2</v>
      </c>
      <c r="CI54" s="18">
        <f>SUMIF($C$6:CH$6,CI$5,$C54:CH54)</f>
        <v>2909444</v>
      </c>
      <c r="CJ54" s="18">
        <f ca="1">SUMIF($C$6:CI$6,CJ$5,$C54:CI54)</f>
        <v>2632651</v>
      </c>
      <c r="CK54" s="18">
        <f ca="1">SUM(CJ54-CI54)</f>
        <v>-276793</v>
      </c>
      <c r="CL54" s="19">
        <f ca="1">IF(CK54=0,0,IF(CI54=0,1,CK54/CI54))</f>
        <v>-9.5136046612342429E-2</v>
      </c>
      <c r="CM54" s="18">
        <f>+DK54</f>
        <v>191252</v>
      </c>
      <c r="CN54" s="18">
        <f ca="1">OFFSET(DK54,0,14,1,1)</f>
        <v>205958</v>
      </c>
      <c r="CO54" s="18">
        <f ca="1">SUM(CN54-CM54)</f>
        <v>14706</v>
      </c>
      <c r="CP54" s="19">
        <f ca="1">IF(CO54=0,0,IF(CM54=0,1,CO54/CM54))</f>
        <v>7.6893313533976118E-2</v>
      </c>
      <c r="CQ54" s="18">
        <f>SUMIF($C$6:CP$6,CQ$5,$C54:CP54)</f>
        <v>3100696</v>
      </c>
      <c r="CR54" s="18">
        <f ca="1">SUMIF($C$6:CQ$6,CR$5,$C54:CQ54)</f>
        <v>2838609</v>
      </c>
      <c r="CS54" s="18">
        <f ca="1">SUM(CR54-CQ54)</f>
        <v>-262087</v>
      </c>
      <c r="CT54" s="19">
        <f ca="1">IF(CS54=0,0,IF(CQ54=0,1,CS54/CQ54))</f>
        <v>-8.4525216274023637E-2</v>
      </c>
      <c r="CW54" t="s">
        <v>15</v>
      </c>
      <c r="CX54" t="s">
        <v>6</v>
      </c>
      <c r="CZ54" s="74">
        <f>SUMIF(RBW!$A$93:$A$98,'2008-2009'!CZ$7,RBW!D$93:D$98)</f>
        <v>190054</v>
      </c>
      <c r="DA54" s="74">
        <f>SUMIF(RBW!$A$93:$A$98,'2008-2009'!DA$7,RBW!E$93:E$98)</f>
        <v>175450</v>
      </c>
      <c r="DB54" s="74">
        <f>SUMIF(RBW!$A$93:$A$98,'2008-2009'!DB$7,RBW!F$93:F$98)</f>
        <v>218867</v>
      </c>
      <c r="DC54" s="74">
        <f>SUMIF(RBW!$A$93:$A$98,'2008-2009'!DC$7,RBW!G$93:G$98)</f>
        <v>227723</v>
      </c>
      <c r="DD54" s="74">
        <f>SUMIF(RBW!$A$93:$A$98,'2008-2009'!DD$7,RBW!H$93:H$98)</f>
        <v>278143</v>
      </c>
      <c r="DE54" s="74">
        <f>SUMIF(RBW!$A$93:$A$98,'2008-2009'!DE$7,RBW!I$93:I$98)</f>
        <v>289147</v>
      </c>
      <c r="DF54" s="74">
        <f>SUMIF(RBW!$A$93:$A$98,'2008-2009'!DF$7,RBW!J$93:J$98)</f>
        <v>363694</v>
      </c>
      <c r="DG54" s="74">
        <f>SUMIF(RBW!$A$93:$A$98,'2008-2009'!DG$7,RBW!K$93:K$98)</f>
        <v>412950</v>
      </c>
      <c r="DH54" s="74">
        <f>SUMIF(RBW!$A$93:$A$98,'2008-2009'!DH$7,RBW!L$93:L$98)</f>
        <v>275039</v>
      </c>
      <c r="DI54" s="74">
        <f>SUMIF(RBW!$A$93:$A$98,'2008-2009'!DI$7,RBW!M$93:M$98)</f>
        <v>258780</v>
      </c>
      <c r="DJ54" s="74">
        <f>SUMIF(RBW!$A$93:$A$98,'2008-2009'!DJ$7,RBW!N$93:N$98)</f>
        <v>219597</v>
      </c>
      <c r="DK54" s="74">
        <f>SUMIF(RBW!$A$93:$A$98,'2008-2009'!DK$7,RBW!O$93:O$98)</f>
        <v>191252</v>
      </c>
      <c r="DN54" s="74">
        <f>SUMIF(RBW!$A$93:$A$98,'2008-2009'!DN$7,RBW!D$93:D$98)</f>
        <v>166484</v>
      </c>
      <c r="DO54" s="74">
        <f>SUMIF(RBW!$A$93:$A$98,'2008-2009'!DO$7,RBW!E$93:E$98)</f>
        <v>170376</v>
      </c>
      <c r="DP54" s="74">
        <f>SUMIF(RBW!$A$93:$A$98,'2008-2009'!DP$7,RBW!F$93:F$98)</f>
        <v>198725</v>
      </c>
      <c r="DQ54" s="74">
        <f>SUMIF(RBW!$A$93:$A$98,'2008-2009'!DQ$7,RBW!G$93:G$98)</f>
        <v>220396</v>
      </c>
      <c r="DR54" s="74">
        <f>SUMIF(RBW!$A$93:$A$98,'2008-2009'!DR$7,RBW!H$93:H$98)</f>
        <v>260952</v>
      </c>
      <c r="DS54" s="74">
        <f>SUMIF(RBW!$A$93:$A$98,'2008-2009'!DS$7,RBW!I$93:I$98)</f>
        <v>230749</v>
      </c>
      <c r="DT54" s="74">
        <f>SUMIF(RBW!$A$93:$A$98,'2008-2009'!DT$7,RBW!J$93:J$98)</f>
        <v>317180</v>
      </c>
      <c r="DU54" s="74">
        <f>SUMIF(RBW!$A$93:$A$98,'2008-2009'!DU$7,RBW!K$93:K$98)</f>
        <v>351811</v>
      </c>
      <c r="DV54" s="74">
        <f>SUMIF(RBW!$A$93:$A$98,'2008-2009'!DV$7,RBW!L$93:L$98)</f>
        <v>259811</v>
      </c>
      <c r="DW54" s="74">
        <f>SUMIF(RBW!$A$93:$A$98,'2008-2009'!DW$7,RBW!M$93:M$98)</f>
        <v>239504</v>
      </c>
      <c r="DX54" s="74">
        <f>SUMIF(RBW!$A$93:$A$98,'2008-2009'!DX$7,RBW!N$93:N$98)</f>
        <v>216663</v>
      </c>
      <c r="DY54" s="74">
        <f>SUMIF(RBW!$A$93:$A$98,'2008-2009'!DY$7,RBW!O$93:O$98)</f>
        <v>205958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31</v>
      </c>
      <c r="D55" s="18">
        <f ca="1">OFFSET(CZ55,0,14,1,1)</f>
        <v>3</v>
      </c>
      <c r="E55" s="18">
        <f ca="1">SUM(D55-C55)</f>
        <v>-28</v>
      </c>
      <c r="F55" s="19">
        <f ca="1">IF(E55=0,0,IF(C55=0,1,E55/C55))</f>
        <v>-0.90322580645161288</v>
      </c>
      <c r="G55" s="18">
        <f>SUMIF($C$6:F$6,G$5,$C55:F55)</f>
        <v>31</v>
      </c>
      <c r="H55" s="18">
        <f ca="1">SUMIF($C$6:G$6,H$5,$C55:G55)</f>
        <v>3</v>
      </c>
      <c r="I55" s="18">
        <f ca="1">SUM(H55-G55)</f>
        <v>-28</v>
      </c>
      <c r="J55" s="19">
        <f ca="1">IF(I55=0,0,IF(G55=0,1,I55/G55))</f>
        <v>-0.90322580645161288</v>
      </c>
      <c r="K55" s="18">
        <f>+DA55</f>
        <v>14</v>
      </c>
      <c r="L55" s="18">
        <f ca="1">OFFSET(DA55,0,14,1,1)</f>
        <v>1</v>
      </c>
      <c r="M55" s="18">
        <f ca="1">SUM(L55-K55)</f>
        <v>-13</v>
      </c>
      <c r="N55" s="19">
        <f ca="1">IF(M55=0,0,IF(K55=0,1,M55/K55))</f>
        <v>-0.9285714285714286</v>
      </c>
      <c r="O55" s="18">
        <f>SUMIF($C$6:N$6,O$5,$C55:N55)</f>
        <v>45</v>
      </c>
      <c r="P55" s="18">
        <f ca="1">SUMIF($C$6:O$6,P$5,$C55:O55)</f>
        <v>4</v>
      </c>
      <c r="Q55" s="18">
        <f ca="1">SUM(P55-O55)</f>
        <v>-41</v>
      </c>
      <c r="R55" s="19">
        <f ca="1">IF(Q55=0,0,IF(O55=0,1,Q55/O55))</f>
        <v>-0.91111111111111109</v>
      </c>
      <c r="S55" s="18">
        <f>+DB55</f>
        <v>16</v>
      </c>
      <c r="T55" s="18">
        <f ca="1">OFFSET(DB55,0,14,1,1)</f>
        <v>11</v>
      </c>
      <c r="U55" s="18">
        <f ca="1">SUM(T55-S55)</f>
        <v>-5</v>
      </c>
      <c r="V55" s="19">
        <f ca="1">IF(U55=0,0,IF(S55=0,1,U55/S55))</f>
        <v>-0.3125</v>
      </c>
      <c r="W55" s="18">
        <f>SUMIF($C$6:V$6,W$5,$C55:V55)</f>
        <v>61</v>
      </c>
      <c r="X55" s="18">
        <f ca="1">SUMIF($C$6:W$6,X$5,$C55:W55)</f>
        <v>15</v>
      </c>
      <c r="Y55" s="18">
        <f ca="1">SUM(X55-W55)</f>
        <v>-46</v>
      </c>
      <c r="Z55" s="19">
        <f ca="1">IF(Y55=0,0,IF(W55=0,1,Y55/W55))</f>
        <v>-0.75409836065573765</v>
      </c>
      <c r="AA55" s="18">
        <f>+DC55</f>
        <v>10</v>
      </c>
      <c r="AB55" s="18">
        <f ca="1">OFFSET(DC55,0,14,1,1)</f>
        <v>9</v>
      </c>
      <c r="AC55" s="18">
        <f ca="1">SUM(AB55-AA55)</f>
        <v>-1</v>
      </c>
      <c r="AD55" s="19">
        <f ca="1">IF(AC55=0,0,IF(AA55=0,1,AC55/AA55))</f>
        <v>-0.1</v>
      </c>
      <c r="AE55" s="18">
        <f>SUMIF($C$6:AD$6,AE$5,$C55:AD55)</f>
        <v>71</v>
      </c>
      <c r="AF55" s="18">
        <f ca="1">SUMIF($C$6:AE$6,AF$5,$C55:AE55)</f>
        <v>24</v>
      </c>
      <c r="AG55" s="18">
        <f ca="1">SUM(AF55-AE55)</f>
        <v>-47</v>
      </c>
      <c r="AH55" s="19">
        <f ca="1">IF(AG55=0,0,IF(AE55=0,1,AG55/AE55))</f>
        <v>-0.6619718309859155</v>
      </c>
      <c r="AI55" s="18">
        <f>+DD55</f>
        <v>17</v>
      </c>
      <c r="AJ55" s="18">
        <f ca="1">OFFSET(DD55,0,14,1,1)</f>
        <v>10</v>
      </c>
      <c r="AK55" s="18">
        <f ca="1">SUM(AJ55-AI55)</f>
        <v>-7</v>
      </c>
      <c r="AL55" s="19">
        <f ca="1">IF(AK55=0,0,IF(AI55=0,1,AK55/AI55))</f>
        <v>-0.41176470588235292</v>
      </c>
      <c r="AM55" s="18">
        <f>SUMIF($C$6:AL$6,AM$5,$C55:AL55)</f>
        <v>88</v>
      </c>
      <c r="AN55" s="18">
        <f ca="1">SUMIF($C$6:AM$6,AN$5,$C55:AM55)</f>
        <v>34</v>
      </c>
      <c r="AO55" s="18">
        <f ca="1">SUM(AN55-AM55)</f>
        <v>-54</v>
      </c>
      <c r="AP55" s="19">
        <f ca="1">IF(AO55=0,0,IF(AM55=0,1,AO55/AM55))</f>
        <v>-0.61363636363636365</v>
      </c>
      <c r="AQ55" s="18">
        <f>+DE55</f>
        <v>17</v>
      </c>
      <c r="AR55" s="18">
        <f ca="1">OFFSET(DE55,0,14,1,1)</f>
        <v>3</v>
      </c>
      <c r="AS55" s="18">
        <f ca="1">SUM(AR55-AQ55)</f>
        <v>-14</v>
      </c>
      <c r="AT55" s="19">
        <f ca="1">IF(AS55=0,0,IF(AQ55=0,1,AS55/AQ55))</f>
        <v>-0.82352941176470584</v>
      </c>
      <c r="AU55" s="18">
        <f>SUMIF($C$6:AT$6,AU$5,$C55:AT55)</f>
        <v>105</v>
      </c>
      <c r="AV55" s="18">
        <f ca="1">SUMIF($C$6:AU$6,AV$5,$C55:AU55)</f>
        <v>37</v>
      </c>
      <c r="AW55" s="18">
        <f ca="1">SUM(AV55-AU55)</f>
        <v>-68</v>
      </c>
      <c r="AX55" s="19">
        <f ca="1">IF(AW55=0,0,IF(AU55=0,1,AW55/AU55))</f>
        <v>-0.64761904761904765</v>
      </c>
      <c r="AY55" s="18">
        <f>+DF55</f>
        <v>19</v>
      </c>
      <c r="AZ55" s="18">
        <f ca="1">OFFSET(DF55,0,14,1,1)</f>
        <v>9</v>
      </c>
      <c r="BA55" s="18">
        <f ca="1">SUM(AZ55-AY55)</f>
        <v>-10</v>
      </c>
      <c r="BB55" s="19">
        <f ca="1">IF(BA55=0,0,IF(AY55=0,1,BA55/AY55))</f>
        <v>-0.52631578947368418</v>
      </c>
      <c r="BC55" s="18">
        <f>SUMIF($C$6:BB$6,BC$5,$C55:BB55)</f>
        <v>124</v>
      </c>
      <c r="BD55" s="18">
        <f ca="1">SUMIF($C$6:BC$6,BD$5,$C55:BC55)</f>
        <v>46</v>
      </c>
      <c r="BE55" s="18">
        <f ca="1">SUM(BD55-BC55)</f>
        <v>-78</v>
      </c>
      <c r="BF55" s="19">
        <f ca="1">IF(BE55=0,0,IF(BC55=0,1,BE55/BC55))</f>
        <v>-0.62903225806451613</v>
      </c>
      <c r="BG55" s="18">
        <f>+DG55</f>
        <v>19</v>
      </c>
      <c r="BH55" s="18">
        <f ca="1">OFFSET(DG55,0,14,1,1)</f>
        <v>8</v>
      </c>
      <c r="BI55" s="18">
        <f ca="1">SUM(BH55-BG55)</f>
        <v>-11</v>
      </c>
      <c r="BJ55" s="19">
        <f ca="1">IF(BI55=0,0,IF(BG55=0,1,BI55/BG55))</f>
        <v>-0.57894736842105265</v>
      </c>
      <c r="BK55" s="18">
        <f>SUMIF($C$6:BJ$6,BK$5,$C55:BJ55)</f>
        <v>143</v>
      </c>
      <c r="BL55" s="18">
        <f ca="1">SUMIF($C$6:BK$6,BL$5,$C55:BK55)</f>
        <v>54</v>
      </c>
      <c r="BM55" s="18">
        <f ca="1">SUM(BL55-BK55)</f>
        <v>-89</v>
      </c>
      <c r="BN55" s="19">
        <f ca="1">IF(BM55=0,0,IF(BK55=0,1,BM55/BK55))</f>
        <v>-0.6223776223776224</v>
      </c>
      <c r="BO55" s="18">
        <f>+DH55</f>
        <v>8</v>
      </c>
      <c r="BP55" s="18">
        <f ca="1">OFFSET(DH55,0,14,1,1)</f>
        <v>5</v>
      </c>
      <c r="BQ55" s="18">
        <f ca="1">SUM(BP55-BO55)</f>
        <v>-3</v>
      </c>
      <c r="BR55" s="19">
        <f ca="1">IF(BQ55=0,0,IF(BO55=0,1,BQ55/BO55))</f>
        <v>-0.375</v>
      </c>
      <c r="BS55" s="18">
        <f>SUMIF($C$6:BR$6,BS$5,$C55:BR55)</f>
        <v>151</v>
      </c>
      <c r="BT55" s="18">
        <f ca="1">SUMIF($C$6:BS$6,BT$5,$C55:BS55)</f>
        <v>59</v>
      </c>
      <c r="BU55" s="18">
        <f ca="1">SUM(BT55-BS55)</f>
        <v>-92</v>
      </c>
      <c r="BV55" s="19">
        <f ca="1">IF(BU55=0,0,IF(BS55=0,1,BU55/BS55))</f>
        <v>-0.60927152317880795</v>
      </c>
      <c r="BW55" s="18">
        <f>+DI55</f>
        <v>6</v>
      </c>
      <c r="BX55" s="18">
        <f ca="1">OFFSET(DI55,0,14,1,1)</f>
        <v>3</v>
      </c>
      <c r="BY55" s="18">
        <f ca="1">SUM(BX55-BW55)</f>
        <v>-3</v>
      </c>
      <c r="BZ55" s="19">
        <f ca="1">IF(BY55=0,0,IF(BW55=0,1,BY55/BW55))</f>
        <v>-0.5</v>
      </c>
      <c r="CA55" s="18">
        <f>SUMIF($C$6:BZ$6,CA$5,$C55:BZ55)</f>
        <v>157</v>
      </c>
      <c r="CB55" s="18">
        <f ca="1">SUMIF($C$6:CA$6,CB$5,$C55:CA55)</f>
        <v>62</v>
      </c>
      <c r="CC55" s="18">
        <f ca="1">SUM(CB55-CA55)</f>
        <v>-95</v>
      </c>
      <c r="CD55" s="19">
        <f ca="1">IF(CC55=0,0,IF(CA55=0,1,CC55/CA55))</f>
        <v>-0.60509554140127386</v>
      </c>
      <c r="CE55" s="18">
        <f>+DJ55</f>
        <v>7</v>
      </c>
      <c r="CF55" s="18">
        <f ca="1">OFFSET(DJ55,0,14,1,1)</f>
        <v>6</v>
      </c>
      <c r="CG55" s="18">
        <f ca="1">SUM(CF55-CE55)</f>
        <v>-1</v>
      </c>
      <c r="CH55" s="19">
        <f ca="1">IF(CG55=0,0,IF(CE55=0,1,CG55/CE55))</f>
        <v>-0.14285714285714285</v>
      </c>
      <c r="CI55" s="18">
        <f>SUMIF($C$6:CH$6,CI$5,$C55:CH55)</f>
        <v>164</v>
      </c>
      <c r="CJ55" s="18">
        <f ca="1">SUMIF($C$6:CI$6,CJ$5,$C55:CI55)</f>
        <v>68</v>
      </c>
      <c r="CK55" s="18">
        <f ca="1">SUM(CJ55-CI55)</f>
        <v>-96</v>
      </c>
      <c r="CL55" s="19">
        <f ca="1">IF(CK55=0,0,IF(CI55=0,1,CK55/CI55))</f>
        <v>-0.58536585365853655</v>
      </c>
      <c r="CM55" s="18">
        <f>+DK55</f>
        <v>10</v>
      </c>
      <c r="CN55" s="18">
        <f ca="1">OFFSET(DK55,0,14,1,1)</f>
        <v>8</v>
      </c>
      <c r="CO55" s="18">
        <f ca="1">SUM(CN55-CM55)</f>
        <v>-2</v>
      </c>
      <c r="CP55" s="19">
        <f ca="1">IF(CO55=0,0,IF(CM55=0,1,CO55/CM55))</f>
        <v>-0.2</v>
      </c>
      <c r="CQ55" s="18">
        <f>SUMIF($C$6:CP$6,CQ$5,$C55:CP55)</f>
        <v>174</v>
      </c>
      <c r="CR55" s="18">
        <f ca="1">SUMIF($C$6:CQ$6,CR$5,$C55:CQ55)</f>
        <v>76</v>
      </c>
      <c r="CS55" s="18">
        <f ca="1">SUM(CR55-CQ55)</f>
        <v>-98</v>
      </c>
      <c r="CT55" s="19">
        <f ca="1">IF(CS55=0,0,IF(CQ55=0,1,CS55/CQ55))</f>
        <v>-0.56321839080459768</v>
      </c>
      <c r="CW55" t="s">
        <v>15</v>
      </c>
      <c r="CX55" t="s">
        <v>7</v>
      </c>
      <c r="CY55" s="7"/>
      <c r="CZ55" s="74">
        <f>SUMIF(RBW!$A$111:$A$116,'2008-2009'!CZ$7,RBW!D$111:D$116)</f>
        <v>31</v>
      </c>
      <c r="DA55" s="74">
        <f>SUMIF(RBW!$A$111:$A$116,'2008-2009'!DA$7,RBW!E$111:E$116)</f>
        <v>14</v>
      </c>
      <c r="DB55" s="74">
        <f>SUMIF(RBW!$A$111:$A$116,'2008-2009'!DB$7,RBW!F$111:F$116)</f>
        <v>16</v>
      </c>
      <c r="DC55" s="74">
        <f>SUMIF(RBW!$A$111:$A$116,'2008-2009'!DC$7,RBW!G$111:G$116)</f>
        <v>10</v>
      </c>
      <c r="DD55" s="74">
        <f>SUMIF(RBW!$A$111:$A$116,'2008-2009'!DD$7,RBW!H$111:H$116)</f>
        <v>17</v>
      </c>
      <c r="DE55" s="74">
        <f>SUMIF(RBW!$A$111:$A$116,'2008-2009'!DE$7,RBW!I$111:I$116)</f>
        <v>17</v>
      </c>
      <c r="DF55" s="74">
        <f>SUMIF(RBW!$A$111:$A$116,'2008-2009'!DF$7,RBW!J$111:J$116)</f>
        <v>19</v>
      </c>
      <c r="DG55" s="74">
        <f>SUMIF(RBW!$A$111:$A$116,'2008-2009'!DG$7,RBW!K$111:K$116)</f>
        <v>19</v>
      </c>
      <c r="DH55" s="74">
        <f>SUMIF(RBW!$A$111:$A$116,'2008-2009'!DH$7,RBW!L$111:L$116)</f>
        <v>8</v>
      </c>
      <c r="DI55" s="74">
        <f>SUMIF(RBW!$A$111:$A$116,'2008-2009'!DI$7,RBW!M$111:M$116)</f>
        <v>6</v>
      </c>
      <c r="DJ55" s="74">
        <f>SUMIF(RBW!$A$111:$A$116,'2008-2009'!DJ$7,RBW!N$111:N$116)</f>
        <v>7</v>
      </c>
      <c r="DK55" s="74">
        <f>SUMIF(RBW!$A$111:$A$116,'2008-2009'!DK$7,RBW!O$111:O$116)</f>
        <v>10</v>
      </c>
      <c r="DN55" s="74">
        <f>SUMIF(RBW!$A$111:$A$116,'2008-2009'!DN$7,RBW!D$111:D$116)</f>
        <v>3</v>
      </c>
      <c r="DO55" s="74">
        <f>SUMIF(RBW!$A$111:$A$116,'2008-2009'!DO$7,RBW!E$111:E$116)</f>
        <v>1</v>
      </c>
      <c r="DP55" s="74">
        <f>SUMIF(RBW!$A$111:$A$116,'2008-2009'!DP$7,RBW!F$111:F$116)</f>
        <v>11</v>
      </c>
      <c r="DQ55" s="74">
        <f>SUMIF(RBW!$A$111:$A$116,'2008-2009'!DQ$7,RBW!G$111:G$116)</f>
        <v>9</v>
      </c>
      <c r="DR55" s="74">
        <f>SUMIF(RBW!$A$111:$A$116,'2008-2009'!DR$7,RBW!H$111:H$116)</f>
        <v>10</v>
      </c>
      <c r="DS55" s="74">
        <f>SUMIF(RBW!$A$111:$A$116,'2008-2009'!DS$7,RBW!I$111:I$116)</f>
        <v>3</v>
      </c>
      <c r="DT55" s="74">
        <f>SUMIF(RBW!$A$111:$A$116,'2008-2009'!DT$7,RBW!J$111:J$116)</f>
        <v>9</v>
      </c>
      <c r="DU55" s="74">
        <f>SUMIF(RBW!$A$111:$A$116,'2008-2009'!DU$7,RBW!K$111:K$116)</f>
        <v>8</v>
      </c>
      <c r="DV55" s="74">
        <f>SUMIF(RBW!$A$111:$A$116,'2008-2009'!DV$7,RBW!L$111:L$116)</f>
        <v>5</v>
      </c>
      <c r="DW55" s="74">
        <f>SUMIF(RBW!$A$111:$A$116,'2008-2009'!DW$7,RBW!M$111:M$116)</f>
        <v>3</v>
      </c>
      <c r="DX55" s="74">
        <f>SUMIF(RBW!$A$111:$A$116,'2008-2009'!DX$7,RBW!N$111:N$116)</f>
        <v>6</v>
      </c>
      <c r="DY55" s="74">
        <f>SUMIF(RBW!$A$111:$A$116,'2008-2009'!DY$7,RBW!O$111:O$116)</f>
        <v>8</v>
      </c>
    </row>
    <row r="56" spans="1:130">
      <c r="A56" s="83"/>
      <c r="B56" s="26" t="s">
        <v>8</v>
      </c>
      <c r="C56" s="73">
        <f>+CZ56</f>
        <v>882</v>
      </c>
      <c r="D56" s="73">
        <f ca="1">OFFSET(CZ56,0,14,1,1)</f>
        <v>818</v>
      </c>
      <c r="E56" s="73">
        <f ca="1">SUM(D56-C56)</f>
        <v>-64</v>
      </c>
      <c r="F56" s="19">
        <f ca="1">IF(E56=0,0,IF(C56=0,1,E56/C56))</f>
        <v>-7.2562358276643993E-2</v>
      </c>
      <c r="G56" s="73">
        <f>SUMIF($C$6:F$6,G$5,$C56:F56)</f>
        <v>882</v>
      </c>
      <c r="H56" s="73">
        <f ca="1">SUMIF($C$6:G$6,H$5,$C56:G56)</f>
        <v>818</v>
      </c>
      <c r="I56" s="73">
        <f ca="1">SUM(H56-G56)</f>
        <v>-64</v>
      </c>
      <c r="J56" s="19">
        <f ca="1">IF(I56=0,0,IF(G56=0,1,I56/G56))</f>
        <v>-7.2562358276643993E-2</v>
      </c>
      <c r="K56" s="73">
        <f>+DA56</f>
        <v>838</v>
      </c>
      <c r="L56" s="73">
        <f ca="1">OFFSET(DA56,0,14,1,1)</f>
        <v>694</v>
      </c>
      <c r="M56" s="73">
        <f ca="1">SUM(L56-K56)</f>
        <v>-144</v>
      </c>
      <c r="N56" s="19">
        <f ca="1">IF(M56=0,0,IF(K56=0,1,M56/K56))</f>
        <v>-0.17183770883054891</v>
      </c>
      <c r="O56" s="73">
        <f>SUMIF($C$6:N$6,O$5,$C56:N56)</f>
        <v>1720</v>
      </c>
      <c r="P56" s="73">
        <f ca="1">SUMIF($C$6:O$6,P$5,$C56:O56)</f>
        <v>1512</v>
      </c>
      <c r="Q56" s="73">
        <f ca="1">SUM(P56-O56)</f>
        <v>-208</v>
      </c>
      <c r="R56" s="19">
        <f ca="1">IF(Q56=0,0,IF(O56=0,1,Q56/O56))</f>
        <v>-0.12093023255813953</v>
      </c>
      <c r="S56" s="73">
        <f>+DB56</f>
        <v>1180</v>
      </c>
      <c r="T56" s="73">
        <f ca="1">OFFSET(DB56,0,14,1,1)</f>
        <v>996</v>
      </c>
      <c r="U56" s="73">
        <f ca="1">SUM(T56-S56)</f>
        <v>-184</v>
      </c>
      <c r="V56" s="19">
        <f ca="1">IF(U56=0,0,IF(S56=0,1,U56/S56))</f>
        <v>-0.15593220338983052</v>
      </c>
      <c r="W56" s="73">
        <f>SUMIF($C$6:V$6,W$5,$C56:V56)</f>
        <v>2900</v>
      </c>
      <c r="X56" s="73">
        <f ca="1">SUMIF($C$6:W$6,X$5,$C56:W56)</f>
        <v>2508</v>
      </c>
      <c r="Y56" s="73">
        <f ca="1">SUM(X56-W56)</f>
        <v>-392</v>
      </c>
      <c r="Z56" s="19">
        <f ca="1">IF(Y56=0,0,IF(W56=0,1,Y56/W56))</f>
        <v>-0.13517241379310344</v>
      </c>
      <c r="AA56" s="73">
        <f>+DC56</f>
        <v>1972</v>
      </c>
      <c r="AB56" s="73">
        <f ca="1">OFFSET(DC56,0,14,1,1)</f>
        <v>1664</v>
      </c>
      <c r="AC56" s="73">
        <f ca="1">SUM(AB56-AA56)</f>
        <v>-308</v>
      </c>
      <c r="AD56" s="19">
        <f ca="1">IF(AC56=0,0,IF(AA56=0,1,AC56/AA56))</f>
        <v>-0.15618661257606492</v>
      </c>
      <c r="AE56" s="73">
        <f>SUMIF($C$6:AD$6,AE$5,$C56:AD56)</f>
        <v>4872</v>
      </c>
      <c r="AF56" s="73">
        <f ca="1">SUMIF($C$6:AE$6,AF$5,$C56:AE56)</f>
        <v>4172</v>
      </c>
      <c r="AG56" s="73">
        <f ca="1">SUM(AF56-AE56)</f>
        <v>-700</v>
      </c>
      <c r="AH56" s="19">
        <f ca="1">IF(AG56=0,0,IF(AE56=0,1,AG56/AE56))</f>
        <v>-0.14367816091954022</v>
      </c>
      <c r="AI56" s="73">
        <f>+DD56</f>
        <v>3358</v>
      </c>
      <c r="AJ56" s="73">
        <f ca="1">OFFSET(DD56,0,14,1,1)</f>
        <v>2858</v>
      </c>
      <c r="AK56" s="73">
        <f ca="1">SUM(AJ56-AI56)</f>
        <v>-500</v>
      </c>
      <c r="AL56" s="19">
        <f ca="1">IF(AK56=0,0,IF(AI56=0,1,AK56/AI56))</f>
        <v>-0.14889815366289458</v>
      </c>
      <c r="AM56" s="73">
        <f>SUMIF($C$6:AL$6,AM$5,$C56:AL56)</f>
        <v>8230</v>
      </c>
      <c r="AN56" s="73">
        <f ca="1">SUMIF($C$6:AM$6,AN$5,$C56:AM56)</f>
        <v>7030</v>
      </c>
      <c r="AO56" s="73">
        <f ca="1">SUM(AN56-AM56)</f>
        <v>-1200</v>
      </c>
      <c r="AP56" s="19">
        <f ca="1">IF(AO56=0,0,IF(AM56=0,1,AO56/AM56))</f>
        <v>-0.14580801944106925</v>
      </c>
      <c r="AQ56" s="73">
        <f>+DE56</f>
        <v>3914</v>
      </c>
      <c r="AR56" s="73">
        <f ca="1">OFFSET(DE56,0,14,1,1)</f>
        <v>2886</v>
      </c>
      <c r="AS56" s="73">
        <f ca="1">SUM(AR56-AQ56)</f>
        <v>-1028</v>
      </c>
      <c r="AT56" s="19">
        <f ca="1">IF(AS56=0,0,IF(AQ56=0,1,AS56/AQ56))</f>
        <v>-0.26264690853346961</v>
      </c>
      <c r="AU56" s="73">
        <f>SUMIF($C$6:AT$6,AU$5,$C56:AT56)</f>
        <v>12144</v>
      </c>
      <c r="AV56" s="73">
        <f ca="1">SUMIF($C$6:AU$6,AV$5,$C56:AU56)</f>
        <v>9916</v>
      </c>
      <c r="AW56" s="73">
        <f ca="1">SUM(AV56-AU56)</f>
        <v>-2228</v>
      </c>
      <c r="AX56" s="19">
        <f ca="1">IF(AW56=0,0,IF(AU56=0,1,AW56/AU56))</f>
        <v>-0.18346508563899869</v>
      </c>
      <c r="AY56" s="73">
        <f>+DF56</f>
        <v>4174</v>
      </c>
      <c r="AZ56" s="73">
        <f ca="1">OFFSET(DF56,0,14,1,1)</f>
        <v>3526</v>
      </c>
      <c r="BA56" s="73">
        <f ca="1">SUM(AZ56-AY56)</f>
        <v>-648</v>
      </c>
      <c r="BB56" s="19">
        <f ca="1">IF(BA56=0,0,IF(AY56=0,1,BA56/AY56))</f>
        <v>-0.15524676569238141</v>
      </c>
      <c r="BC56" s="73">
        <f>SUMIF($C$6:BB$6,BC$5,$C56:BB56)</f>
        <v>16318</v>
      </c>
      <c r="BD56" s="73">
        <f ca="1">SUMIF($C$6:BC$6,BD$5,$C56:BC56)</f>
        <v>13442</v>
      </c>
      <c r="BE56" s="73">
        <f ca="1">SUM(BD56-BC56)</f>
        <v>-2876</v>
      </c>
      <c r="BF56" s="19">
        <f ca="1">IF(BE56=0,0,IF(BC56=0,1,BE56/BC56))</f>
        <v>-0.17624708910405687</v>
      </c>
      <c r="BG56" s="73">
        <f>+DG56</f>
        <v>4522</v>
      </c>
      <c r="BH56" s="73">
        <f ca="1">OFFSET(DG56,0,14,1,1)</f>
        <v>1472</v>
      </c>
      <c r="BI56" s="73">
        <f ca="1">SUM(BH56-BG56)</f>
        <v>-3050</v>
      </c>
      <c r="BJ56" s="19">
        <f ca="1">IF(BI56=0,0,IF(BG56=0,1,BI56/BG56))</f>
        <v>-0.67448031844316669</v>
      </c>
      <c r="BK56" s="73">
        <f>SUMIF($C$6:BJ$6,BK$5,$C56:BJ56)</f>
        <v>20840</v>
      </c>
      <c r="BL56" s="73">
        <f ca="1">SUMIF($C$6:BK$6,BL$5,$C56:BK56)</f>
        <v>14914</v>
      </c>
      <c r="BM56" s="73">
        <f ca="1">SUM(BL56-BK56)</f>
        <v>-5926</v>
      </c>
      <c r="BN56" s="19">
        <f ca="1">IF(BM56=0,0,IF(BK56=0,1,BM56/BK56))</f>
        <v>-0.28435700575815737</v>
      </c>
      <c r="BO56" s="73">
        <f>+DH56</f>
        <v>4066</v>
      </c>
      <c r="BP56" s="73">
        <f ca="1">OFFSET(DH56,0,14,1,1)</f>
        <v>3628</v>
      </c>
      <c r="BQ56" s="73">
        <f ca="1">SUM(BP56-BO56)</f>
        <v>-438</v>
      </c>
      <c r="BR56" s="19">
        <f ca="1">IF(BQ56=0,0,IF(BO56=0,1,BQ56/BO56))</f>
        <v>-0.10772257747171668</v>
      </c>
      <c r="BS56" s="73">
        <f>SUMIF($C$6:BR$6,BS$5,$C56:BR56)</f>
        <v>24906</v>
      </c>
      <c r="BT56" s="73">
        <f ca="1">SUMIF($C$6:BS$6,BT$5,$C56:BS56)</f>
        <v>18542</v>
      </c>
      <c r="BU56" s="73">
        <f ca="1">SUM(BT56-BS56)</f>
        <v>-6364</v>
      </c>
      <c r="BV56" s="19">
        <f ca="1">IF(BU56=0,0,IF(BS56=0,1,BU56/BS56))</f>
        <v>-0.25552075805026903</v>
      </c>
      <c r="BW56" s="73">
        <f>+DI56</f>
        <v>3502</v>
      </c>
      <c r="BX56" s="73">
        <f ca="1">OFFSET(DI56,0,14,1,1)</f>
        <v>2758</v>
      </c>
      <c r="BY56" s="73">
        <f ca="1">SUM(BX56-BW56)</f>
        <v>-744</v>
      </c>
      <c r="BZ56" s="19">
        <f ca="1">IF(BY56=0,0,IF(BW56=0,1,BY56/BW56))</f>
        <v>-0.21245002855511136</v>
      </c>
      <c r="CA56" s="73">
        <f>SUMIF($C$6:BZ$6,CA$5,$C56:BZ56)</f>
        <v>28408</v>
      </c>
      <c r="CB56" s="73">
        <f ca="1">SUMIF($C$6:CA$6,CB$5,$C56:CA56)</f>
        <v>21300</v>
      </c>
      <c r="CC56" s="73">
        <f ca="1">SUM(CB56-CA56)</f>
        <v>-7108</v>
      </c>
      <c r="CD56" s="19">
        <f ca="1">IF(CC56=0,0,IF(CA56=0,1,CC56/CA56))</f>
        <v>-0.25021120811039144</v>
      </c>
      <c r="CE56" s="73">
        <f>+DJ56</f>
        <v>1558</v>
      </c>
      <c r="CF56" s="73">
        <f ca="1">OFFSET(DJ56,0,14,1,1)</f>
        <v>1342</v>
      </c>
      <c r="CG56" s="73">
        <f ca="1">SUM(CF56-CE56)</f>
        <v>-216</v>
      </c>
      <c r="CH56" s="19">
        <f ca="1">IF(CG56=0,0,IF(CE56=0,1,CG56/CE56))</f>
        <v>-0.1386392811296534</v>
      </c>
      <c r="CI56" s="73">
        <f>SUMIF($C$6:CH$6,CI$5,$C56:CH56)</f>
        <v>29966</v>
      </c>
      <c r="CJ56" s="73">
        <f ca="1">SUMIF($C$6:CI$6,CJ$5,$C56:CI56)</f>
        <v>22642</v>
      </c>
      <c r="CK56" s="73">
        <f ca="1">SUM(CJ56-CI56)</f>
        <v>-7324</v>
      </c>
      <c r="CL56" s="19">
        <f ca="1">IF(CK56=0,0,IF(CI56=0,1,CK56/CI56))</f>
        <v>-0.24441033170927051</v>
      </c>
      <c r="CM56" s="73">
        <f>+DK56</f>
        <v>1326</v>
      </c>
      <c r="CN56" s="73">
        <f ca="1">OFFSET(DK56,0,14,1,1)</f>
        <v>1040</v>
      </c>
      <c r="CO56" s="73">
        <f ca="1">SUM(CN56-CM56)</f>
        <v>-286</v>
      </c>
      <c r="CP56" s="19">
        <f ca="1">IF(CO56=0,0,IF(CM56=0,1,CO56/CM56))</f>
        <v>-0.21568627450980393</v>
      </c>
      <c r="CQ56" s="73">
        <f>SUMIF($C$6:CP$6,CQ$5,$C56:CP56)</f>
        <v>31292</v>
      </c>
      <c r="CR56" s="73">
        <f ca="1">SUMIF($C$6:CQ$6,CR$5,$C56:CQ56)</f>
        <v>23682</v>
      </c>
      <c r="CS56" s="73">
        <f ca="1">SUM(CR56-CQ56)</f>
        <v>-7610</v>
      </c>
      <c r="CT56" s="19">
        <f ca="1">IF(CS56=0,0,IF(CQ56=0,1,CS56/CQ56))</f>
        <v>-0.24319314840853892</v>
      </c>
      <c r="CW56" t="s">
        <v>15</v>
      </c>
      <c r="CX56" t="s">
        <v>8</v>
      </c>
      <c r="CY56" s="7"/>
      <c r="CZ56" s="74">
        <f>SUMIF(RBW!$A$129:$A$134,'2008-2009'!CZ$7,RBW!D$129:D$134)</f>
        <v>882</v>
      </c>
      <c r="DA56" s="74">
        <f>SUMIF(RBW!$A$129:$A$134,'2008-2009'!DA$7,RBW!E$129:E$134)</f>
        <v>838</v>
      </c>
      <c r="DB56" s="74">
        <f>SUMIF(RBW!$A$129:$A$134,'2008-2009'!DB$7,RBW!F$129:F$134)</f>
        <v>1180</v>
      </c>
      <c r="DC56" s="74">
        <f>SUMIF(RBW!$A$129:$A$134,'2008-2009'!DC$7,RBW!G$129:G$134)</f>
        <v>1972</v>
      </c>
      <c r="DD56" s="74">
        <f>SUMIF(RBW!$A$129:$A$134,'2008-2009'!DD$7,RBW!H$129:H$134)</f>
        <v>3358</v>
      </c>
      <c r="DE56" s="74">
        <f>SUMIF(RBW!$A$129:$A$134,'2008-2009'!DE$7,RBW!I$129:I$134)</f>
        <v>3914</v>
      </c>
      <c r="DF56" s="74">
        <f>SUMIF(RBW!$A$129:$A$134,'2008-2009'!DF$7,RBW!J$129:J$134)</f>
        <v>4174</v>
      </c>
      <c r="DG56" s="74">
        <f>SUMIF(RBW!$A$129:$A$134,'2008-2009'!DG$7,RBW!K$129:K$134)</f>
        <v>4522</v>
      </c>
      <c r="DH56" s="74">
        <f>SUMIF(RBW!$A$129:$A$134,'2008-2009'!DH$7,RBW!L$129:L$134)</f>
        <v>4066</v>
      </c>
      <c r="DI56" s="74">
        <f>SUMIF(RBW!$A$129:$A$134,'2008-2009'!DI$7,RBW!M$129:M$134)</f>
        <v>3502</v>
      </c>
      <c r="DJ56" s="74">
        <f>SUMIF(RBW!$A$129:$A$134,'2008-2009'!DJ$7,RBW!N$129:N$134)</f>
        <v>1558</v>
      </c>
      <c r="DK56" s="74">
        <f>SUMIF(RBW!$A$129:$A$134,'2008-2009'!DK$7,RBW!O$129:O$134)</f>
        <v>1326</v>
      </c>
      <c r="DN56" s="74">
        <f>SUMIF(RBW!$A$129:$A$134,'2008-2009'!DN$7,RBW!D$129:D$134)</f>
        <v>818</v>
      </c>
      <c r="DO56" s="74">
        <f>SUMIF(RBW!$A$129:$A$134,'2008-2009'!DO$7,RBW!E$129:E$134)</f>
        <v>694</v>
      </c>
      <c r="DP56" s="74">
        <f>SUMIF(RBW!$A$129:$A$134,'2008-2009'!DP$7,RBW!F$129:F$134)</f>
        <v>996</v>
      </c>
      <c r="DQ56" s="74">
        <f>SUMIF(RBW!$A$129:$A$134,'2008-2009'!DQ$7,RBW!G$129:G$134)</f>
        <v>1664</v>
      </c>
      <c r="DR56" s="74">
        <f>SUMIF(RBW!$A$129:$A$134,'2008-2009'!DR$7,RBW!H$129:H$134)</f>
        <v>2858</v>
      </c>
      <c r="DS56" s="74">
        <f>SUMIF(RBW!$A$129:$A$134,'2008-2009'!DS$7,RBW!I$129:I$134)</f>
        <v>2886</v>
      </c>
      <c r="DT56" s="74">
        <f>SUMIF(RBW!$A$129:$A$134,'2008-2009'!DT$7,RBW!J$129:J$134)</f>
        <v>3526</v>
      </c>
      <c r="DU56" s="74">
        <f>SUMIF(RBW!$A$129:$A$134,'2008-2009'!DU$7,RBW!K$129:K$134)</f>
        <v>1472</v>
      </c>
      <c r="DV56" s="74">
        <f>SUMIF(RBW!$A$129:$A$134,'2008-2009'!DV$7,RBW!L$129:L$134)</f>
        <v>3628</v>
      </c>
      <c r="DW56" s="74">
        <f>SUMIF(RBW!$A$129:$A$134,'2008-2009'!DW$7,RBW!M$129:M$134)</f>
        <v>2758</v>
      </c>
      <c r="DX56" s="74">
        <f>SUMIF(RBW!$A$129:$A$134,'2008-2009'!DX$7,RBW!N$129:N$134)</f>
        <v>1342</v>
      </c>
      <c r="DY56" s="74">
        <f>SUMIF(RBW!$A$129:$A$134,'2008-2009'!DY$7,RBW!O$129:O$134)</f>
        <v>1040</v>
      </c>
    </row>
    <row r="57" spans="1:130" s="7" customFormat="1">
      <c r="A57" s="75"/>
      <c r="B57" s="24" t="s">
        <v>9</v>
      </c>
      <c r="C57" s="12">
        <f>+SUM(C54:C56)</f>
        <v>190967</v>
      </c>
      <c r="D57" s="12">
        <f ca="1">+SUM(D54:D56)</f>
        <v>167305</v>
      </c>
      <c r="E57" s="12">
        <f ca="1">SUM(E54:E56)</f>
        <v>-23662</v>
      </c>
      <c r="F57" s="13">
        <f ca="1">IF(E57=0,0,IF(C57=0,1,E57/C57))</f>
        <v>-0.12390622463567004</v>
      </c>
      <c r="G57" s="12">
        <f>SUM(G54:G56)</f>
        <v>190967</v>
      </c>
      <c r="H57" s="12">
        <f ca="1">SUM(H54:H56)</f>
        <v>167305</v>
      </c>
      <c r="I57" s="12">
        <f ca="1">SUM(I54:I56)</f>
        <v>-23662</v>
      </c>
      <c r="J57" s="13">
        <f ca="1">IF(I57=0,0,IF(G57=0,1,I57/G57))</f>
        <v>-0.12390622463567004</v>
      </c>
      <c r="K57" s="12">
        <f>+SUM(K54:K56)</f>
        <v>176302</v>
      </c>
      <c r="L57" s="12">
        <f ca="1">+SUM(L54:L56)</f>
        <v>171071</v>
      </c>
      <c r="M57" s="12">
        <f ca="1">SUM(M54:M56)</f>
        <v>-5231</v>
      </c>
      <c r="N57" s="13">
        <f ca="1">IF(M57=0,0,IF(K57=0,1,M57/K57))</f>
        <v>-2.9670678721738834E-2</v>
      </c>
      <c r="O57" s="12">
        <f>SUM(O54:O56)</f>
        <v>367269</v>
      </c>
      <c r="P57" s="12">
        <f ca="1">SUM(P54:P56)</f>
        <v>338376</v>
      </c>
      <c r="Q57" s="12">
        <f ca="1">SUM(Q54:Q56)</f>
        <v>-28893</v>
      </c>
      <c r="R57" s="13">
        <f ca="1">IF(Q57=0,0,IF(O57=0,1,Q57/O57))</f>
        <v>-7.8669857788160727E-2</v>
      </c>
      <c r="S57" s="12">
        <f>+SUM(S54:S56)</f>
        <v>220063</v>
      </c>
      <c r="T57" s="12">
        <f ca="1">+SUM(T54:T56)</f>
        <v>199732</v>
      </c>
      <c r="U57" s="12">
        <f ca="1">SUM(U54:U56)</f>
        <v>-20331</v>
      </c>
      <c r="V57" s="13">
        <f ca="1">IF(U57=0,0,IF(S57=0,1,U57/S57))</f>
        <v>-9.2387180034808211E-2</v>
      </c>
      <c r="W57" s="12">
        <f>SUM(W54:W56)</f>
        <v>587332</v>
      </c>
      <c r="X57" s="12">
        <f ca="1">SUM(X54:X56)</f>
        <v>538108</v>
      </c>
      <c r="Y57" s="12">
        <f ca="1">SUM(Y54:Y56)</f>
        <v>-49224</v>
      </c>
      <c r="Z57" s="13">
        <f ca="1">IF(Y57=0,0,IF(W57=0,1,Y57/W57))</f>
        <v>-8.3809497864921367E-2</v>
      </c>
      <c r="AA57" s="12">
        <f>+SUM(AA54:AA56)</f>
        <v>229705</v>
      </c>
      <c r="AB57" s="12">
        <f ca="1">+SUM(AB54:AB56)</f>
        <v>222069</v>
      </c>
      <c r="AC57" s="12">
        <f ca="1">SUM(AC54:AC56)</f>
        <v>-7636</v>
      </c>
      <c r="AD57" s="13">
        <f ca="1">IF(AC57=0,0,IF(AA57=0,1,AC57/AA57))</f>
        <v>-3.3242637295661827E-2</v>
      </c>
      <c r="AE57" s="12">
        <f>SUM(AE54:AE56)</f>
        <v>817037</v>
      </c>
      <c r="AF57" s="12">
        <f ca="1">SUM(AF54:AF56)</f>
        <v>760177</v>
      </c>
      <c r="AG57" s="12">
        <f ca="1">SUM(AG54:AG56)</f>
        <v>-56860</v>
      </c>
      <c r="AH57" s="13">
        <f ca="1">IF(AG57=0,0,IF(AE57=0,1,AG57/AE57))</f>
        <v>-6.9592931531864535E-2</v>
      </c>
      <c r="AI57" s="12">
        <f>+SUM(AI54:AI56)</f>
        <v>281518</v>
      </c>
      <c r="AJ57" s="12">
        <f ca="1">+SUM(AJ54:AJ56)</f>
        <v>263820</v>
      </c>
      <c r="AK57" s="12">
        <f ca="1">SUM(AK54:AK56)</f>
        <v>-17698</v>
      </c>
      <c r="AL57" s="13">
        <f ca="1">IF(AK57=0,0,IF(AI57=0,1,AK57/AI57))</f>
        <v>-6.2866317606689454E-2</v>
      </c>
      <c r="AM57" s="12">
        <f>SUM(AM54:AM56)</f>
        <v>1098555</v>
      </c>
      <c r="AN57" s="12">
        <f ca="1">SUM(AN54:AN56)</f>
        <v>1023997</v>
      </c>
      <c r="AO57" s="12">
        <f ca="1">SUM(AO54:AO56)</f>
        <v>-74558</v>
      </c>
      <c r="AP57" s="13">
        <f ca="1">IF(AO57=0,0,IF(AM57=0,1,AO57/AM57))</f>
        <v>-6.7869155390490238E-2</v>
      </c>
      <c r="AQ57" s="12">
        <f>+SUM(AQ54:AQ56)</f>
        <v>293078</v>
      </c>
      <c r="AR57" s="12">
        <f ca="1">+SUM(AR54:AR56)</f>
        <v>233638</v>
      </c>
      <c r="AS57" s="12">
        <f ca="1">SUM(AS54:AS56)</f>
        <v>-59440</v>
      </c>
      <c r="AT57" s="13">
        <f ca="1">IF(AS57=0,0,IF(AQ57=0,1,AS57/AQ57))</f>
        <v>-0.20281290304970007</v>
      </c>
      <c r="AU57" s="12">
        <f>SUM(AU54:AU56)</f>
        <v>1391633</v>
      </c>
      <c r="AV57" s="12">
        <f ca="1">SUM(AV54:AV56)</f>
        <v>1257635</v>
      </c>
      <c r="AW57" s="12">
        <f ca="1">SUM(AW54:AW56)</f>
        <v>-133998</v>
      </c>
      <c r="AX57" s="13">
        <f ca="1">IF(AW57=0,0,IF(AU57=0,1,AW57/AU57))</f>
        <v>-9.6288317394025574E-2</v>
      </c>
      <c r="AY57" s="12">
        <f>+SUM(AY54:AY56)</f>
        <v>367887</v>
      </c>
      <c r="AZ57" s="12">
        <f ca="1">+SUM(AZ54:AZ56)</f>
        <v>320715</v>
      </c>
      <c r="BA57" s="12">
        <f ca="1">SUM(BA54:BA56)</f>
        <v>-47172</v>
      </c>
      <c r="BB57" s="13">
        <f ca="1">IF(BA57=0,0,IF(AY57=0,1,BA57/AY57))</f>
        <v>-0.12822415578696719</v>
      </c>
      <c r="BC57" s="12">
        <f>SUM(BC54:BC56)</f>
        <v>1759520</v>
      </c>
      <c r="BD57" s="12">
        <f ca="1">SUM(BD54:BD56)</f>
        <v>1578350</v>
      </c>
      <c r="BE57" s="12">
        <f ca="1">SUM(BE54:BE56)</f>
        <v>-181170</v>
      </c>
      <c r="BF57" s="13">
        <f ca="1">IF(BE57=0,0,IF(BC57=0,1,BE57/BC57))</f>
        <v>-0.10296558152223334</v>
      </c>
      <c r="BG57" s="12">
        <f>+SUM(BG54:BG56)</f>
        <v>417491</v>
      </c>
      <c r="BH57" s="12">
        <f ca="1">+SUM(BH54:BH56)</f>
        <v>353291</v>
      </c>
      <c r="BI57" s="12">
        <f ca="1">SUM(BI54:BI56)</f>
        <v>-64200</v>
      </c>
      <c r="BJ57" s="13">
        <f ca="1">IF(BI57=0,0,IF(BG57=0,1,BI57/BG57))</f>
        <v>-0.15377577001659917</v>
      </c>
      <c r="BK57" s="12">
        <f>SUM(BK54:BK56)</f>
        <v>2177011</v>
      </c>
      <c r="BL57" s="12">
        <f ca="1">SUM(BL54:BL56)</f>
        <v>1931641</v>
      </c>
      <c r="BM57" s="12">
        <f ca="1">SUM(BM54:BM56)</f>
        <v>-245370</v>
      </c>
      <c r="BN57" s="13">
        <f ca="1">IF(BM57=0,0,IF(BK57=0,1,BM57/BK57))</f>
        <v>-0.11270958208295687</v>
      </c>
      <c r="BO57" s="12">
        <f>+SUM(BO54:BO56)</f>
        <v>279113</v>
      </c>
      <c r="BP57" s="12">
        <f ca="1">+SUM(BP54:BP56)</f>
        <v>263444</v>
      </c>
      <c r="BQ57" s="12">
        <f ca="1">SUM(BQ54:BQ56)</f>
        <v>-15669</v>
      </c>
      <c r="BR57" s="13">
        <f ca="1">IF(BQ57=0,0,IF(BO57=0,1,BQ57/BO57))</f>
        <v>-5.6138553202466385E-2</v>
      </c>
      <c r="BS57" s="12">
        <f>SUM(BS54:BS56)</f>
        <v>2456124</v>
      </c>
      <c r="BT57" s="12">
        <f ca="1">SUM(BT54:BT56)</f>
        <v>2195085</v>
      </c>
      <c r="BU57" s="12">
        <f ca="1">SUM(BU54:BU56)</f>
        <v>-261039</v>
      </c>
      <c r="BV57" s="13">
        <f ca="1">IF(BU57=0,0,IF(BS57=0,1,BU57/BS57))</f>
        <v>-0.10628087181266092</v>
      </c>
      <c r="BW57" s="12">
        <f>+SUM(BW54:BW56)</f>
        <v>262288</v>
      </c>
      <c r="BX57" s="12">
        <f ca="1">+SUM(BX54:BX56)</f>
        <v>242265</v>
      </c>
      <c r="BY57" s="12">
        <f ca="1">SUM(BY54:BY56)</f>
        <v>-20023</v>
      </c>
      <c r="BZ57" s="13">
        <f ca="1">IF(BY57=0,0,IF(BW57=0,1,BY57/BW57))</f>
        <v>-7.6339748673214178E-2</v>
      </c>
      <c r="CA57" s="12">
        <f>SUM(CA54:CA56)</f>
        <v>2718412</v>
      </c>
      <c r="CB57" s="12">
        <f ca="1">SUM(CB54:CB56)</f>
        <v>2437350</v>
      </c>
      <c r="CC57" s="12">
        <f ca="1">SUM(CC54:CC56)</f>
        <v>-281062</v>
      </c>
      <c r="CD57" s="13">
        <f ca="1">IF(CC57=0,0,IF(CA57=0,1,CC57/CA57))</f>
        <v>-0.10339198031792091</v>
      </c>
      <c r="CE57" s="12">
        <f>+SUM(CE54:CE56)</f>
        <v>221162</v>
      </c>
      <c r="CF57" s="12">
        <f ca="1">+SUM(CF54:CF56)</f>
        <v>218011</v>
      </c>
      <c r="CG57" s="12">
        <f ca="1">SUM(CG54:CG56)</f>
        <v>-3151</v>
      </c>
      <c r="CH57" s="13">
        <f ca="1">IF(CG57=0,0,IF(CE57=0,1,CG57/CE57))</f>
        <v>-1.4247474701802298E-2</v>
      </c>
      <c r="CI57" s="12">
        <f>SUM(CI54:CI56)</f>
        <v>2939574</v>
      </c>
      <c r="CJ57" s="12">
        <f ca="1">SUM(CJ54:CJ56)</f>
        <v>2655361</v>
      </c>
      <c r="CK57" s="12">
        <f ca="1">SUM(CK54:CK56)</f>
        <v>-284213</v>
      </c>
      <c r="CL57" s="13">
        <f ca="1">IF(CK57=0,0,IF(CI57=0,1,CK57/CI57))</f>
        <v>-9.6685097908744605E-2</v>
      </c>
      <c r="CM57" s="12">
        <f>+SUM(CM54:CM56)</f>
        <v>192588</v>
      </c>
      <c r="CN57" s="12">
        <f ca="1">+SUM(CN54:CN56)</f>
        <v>207006</v>
      </c>
      <c r="CO57" s="12">
        <f ca="1">SUM(CO54:CO56)</f>
        <v>14418</v>
      </c>
      <c r="CP57" s="13">
        <f ca="1">IF(CO57=0,0,IF(CM57=0,1,CO57/CM57))</f>
        <v>7.4864477537541274E-2</v>
      </c>
      <c r="CQ57" s="12">
        <f>SUM(CQ54:CQ56)</f>
        <v>3132162</v>
      </c>
      <c r="CR57" s="12">
        <f ca="1">SUM(CR54:CR56)</f>
        <v>2862367</v>
      </c>
      <c r="CS57" s="12">
        <f ca="1">SUM(CS54:CS56)</f>
        <v>-269795</v>
      </c>
      <c r="CT57" s="13">
        <f ca="1">IF(CS57=0,0,IF(CQ57=0,1,CS57/CQ57))</f>
        <v>-8.6136987805866996E-2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20274</v>
      </c>
      <c r="D59" s="73">
        <f ca="1">OFFSET(CZ59,0,14,1,1)</f>
        <v>19709</v>
      </c>
      <c r="E59" s="73">
        <f ca="1">SUM(D59-C59)</f>
        <v>-565</v>
      </c>
      <c r="F59" s="19">
        <f ca="1">IF(E59=0,0,IF(C59=0,1,E59/C59))</f>
        <v>-2.7868205583505969E-2</v>
      </c>
      <c r="G59" s="73">
        <f>SUMIF($C$6:F$6,G$5,$C59:F59)</f>
        <v>20274</v>
      </c>
      <c r="H59" s="73">
        <f ca="1">SUMIF($C$6:G$6,H$5,$C59:G59)</f>
        <v>19709</v>
      </c>
      <c r="I59" s="73">
        <f ca="1">SUM(H59-G59)</f>
        <v>-565</v>
      </c>
      <c r="J59" s="19">
        <f ca="1">IF(I59=0,0,IF(G59=0,1,I59/G59))</f>
        <v>-2.7868205583505969E-2</v>
      </c>
      <c r="K59" s="73">
        <f>+DA59</f>
        <v>18952</v>
      </c>
      <c r="L59" s="73">
        <f ca="1">OFFSET(DA59,0,14,1,1)</f>
        <v>19870</v>
      </c>
      <c r="M59" s="73">
        <f ca="1">SUM(L59-K59)</f>
        <v>918</v>
      </c>
      <c r="N59" s="19">
        <f ca="1">IF(M59=0,0,IF(K59=0,1,M59/K59))</f>
        <v>4.8438159560996202E-2</v>
      </c>
      <c r="O59" s="73">
        <f>SUMIF($C$6:N$6,O$5,$C59:N59)</f>
        <v>39226</v>
      </c>
      <c r="P59" s="73">
        <f ca="1">SUMIF($C$6:O$6,P$5,$C59:O59)</f>
        <v>39579</v>
      </c>
      <c r="Q59" s="73">
        <f ca="1">SUM(P59-O59)</f>
        <v>353</v>
      </c>
      <c r="R59" s="19">
        <f ca="1">IF(Q59=0,0,IF(O59=0,1,Q59/O59))</f>
        <v>8.999133227961047E-3</v>
      </c>
      <c r="S59" s="73">
        <f>+DB59</f>
        <v>20607</v>
      </c>
      <c r="T59" s="73">
        <f ca="1">OFFSET(DB59,0,14,1,1)</f>
        <v>22257</v>
      </c>
      <c r="U59" s="73">
        <f ca="1">SUM(T59-S59)</f>
        <v>1650</v>
      </c>
      <c r="V59" s="19">
        <f ca="1">IF(U59=0,0,IF(S59=0,1,U59/S59))</f>
        <v>8.0069879167273261E-2</v>
      </c>
      <c r="W59" s="73">
        <f>SUMIF($C$6:V$6,W$5,$C59:V59)</f>
        <v>59833</v>
      </c>
      <c r="X59" s="73">
        <f ca="1">SUMIF($C$6:W$6,X$5,$C59:W59)</f>
        <v>61836</v>
      </c>
      <c r="Y59" s="73">
        <f ca="1">SUM(X59-W59)</f>
        <v>2003</v>
      </c>
      <c r="Z59" s="19">
        <f ca="1">IF(Y59=0,0,IF(W59=0,1,Y59/W59))</f>
        <v>3.3476509618437983E-2</v>
      </c>
      <c r="AA59" s="73">
        <f>+DC59</f>
        <v>22298</v>
      </c>
      <c r="AB59" s="73">
        <f ca="1">OFFSET(DC59,0,14,1,1)</f>
        <v>24087</v>
      </c>
      <c r="AC59" s="73">
        <f ca="1">SUM(AB59-AA59)</f>
        <v>1789</v>
      </c>
      <c r="AD59" s="19">
        <f ca="1">IF(AC59=0,0,IF(AA59=0,1,AC59/AA59))</f>
        <v>8.0231410888868954E-2</v>
      </c>
      <c r="AE59" s="73">
        <f>SUMIF($C$6:AD$6,AE$5,$C59:AD59)</f>
        <v>82131</v>
      </c>
      <c r="AF59" s="73">
        <f ca="1">SUMIF($C$6:AE$6,AF$5,$C59:AE59)</f>
        <v>85923</v>
      </c>
      <c r="AG59" s="73">
        <f ca="1">SUM(AF59-AE59)</f>
        <v>3792</v>
      </c>
      <c r="AH59" s="19">
        <f ca="1">IF(AG59=0,0,IF(AE59=0,1,AG59/AE59))</f>
        <v>4.6170142820615843E-2</v>
      </c>
      <c r="AI59" s="73">
        <f>+DD59</f>
        <v>25165</v>
      </c>
      <c r="AJ59" s="73">
        <f ca="1">OFFSET(DD59,0,14,1,1)</f>
        <v>27464</v>
      </c>
      <c r="AK59" s="73">
        <f ca="1">SUM(AJ59-AI59)</f>
        <v>2299</v>
      </c>
      <c r="AL59" s="19">
        <f ca="1">IF(AK59=0,0,IF(AI59=0,1,AK59/AI59))</f>
        <v>9.1357043512815414E-2</v>
      </c>
      <c r="AM59" s="73">
        <f>SUMIF($C$6:AL$6,AM$5,$C59:AL59)</f>
        <v>107296</v>
      </c>
      <c r="AN59" s="73">
        <f ca="1">SUMIF($C$6:AM$6,AN$5,$C59:AM59)</f>
        <v>113387</v>
      </c>
      <c r="AO59" s="73">
        <f ca="1">SUM(AN59-AM59)</f>
        <v>6091</v>
      </c>
      <c r="AP59" s="19">
        <f ca="1">IF(AO59=0,0,IF(AM59=0,1,AO59/AM59))</f>
        <v>5.6768192663286608E-2</v>
      </c>
      <c r="AQ59" s="73">
        <f>+DE59</f>
        <v>25474</v>
      </c>
      <c r="AR59" s="73">
        <f ca="1">OFFSET(DE59,0,14,1,1)</f>
        <v>26075</v>
      </c>
      <c r="AS59" s="73">
        <f ca="1">SUM(AR59-AQ59)</f>
        <v>601</v>
      </c>
      <c r="AT59" s="19">
        <f ca="1">IF(AS59=0,0,IF(AQ59=0,1,AS59/AQ59))</f>
        <v>2.3592682735337992E-2</v>
      </c>
      <c r="AU59" s="73">
        <f>SUMIF($C$6:AT$6,AU$5,$C59:AT59)</f>
        <v>132770</v>
      </c>
      <c r="AV59" s="73">
        <f ca="1">SUMIF($C$6:AU$6,AV$5,$C59:AU59)</f>
        <v>139462</v>
      </c>
      <c r="AW59" s="73">
        <f ca="1">SUM(AV59-AU59)</f>
        <v>6692</v>
      </c>
      <c r="AX59" s="19">
        <f ca="1">IF(AW59=0,0,IF(AU59=0,1,AW59/AU59))</f>
        <v>5.0402952474203511E-2</v>
      </c>
      <c r="AY59" s="73">
        <f>+DF59</f>
        <v>29576</v>
      </c>
      <c r="AZ59" s="73">
        <f ca="1">OFFSET(DF59,0,14,1,1)</f>
        <v>30343</v>
      </c>
      <c r="BA59" s="73">
        <f ca="1">SUM(AZ59-AY59)</f>
        <v>767</v>
      </c>
      <c r="BB59" s="19">
        <f ca="1">IF(BA59=0,0,IF(AY59=0,1,BA59/AY59))</f>
        <v>2.5933189072220718E-2</v>
      </c>
      <c r="BC59" s="73">
        <f>SUMIF($C$6:BB$6,BC$5,$C59:BB59)</f>
        <v>162346</v>
      </c>
      <c r="BD59" s="73">
        <f ca="1">SUMIF($C$6:BC$6,BD$5,$C59:BC59)</f>
        <v>169805</v>
      </c>
      <c r="BE59" s="73">
        <f ca="1">SUM(BD59-BC59)</f>
        <v>7459</v>
      </c>
      <c r="BF59" s="19">
        <f ca="1">IF(BE59=0,0,IF(BC59=0,1,BE59/BC59))</f>
        <v>4.5945080260677812E-2</v>
      </c>
      <c r="BG59" s="73">
        <f>+DG59</f>
        <v>33325</v>
      </c>
      <c r="BH59" s="73">
        <f ca="1">OFFSET(DG59,0,14,1,1)</f>
        <v>33233</v>
      </c>
      <c r="BI59" s="73">
        <f ca="1">SUM(BH59-BG59)</f>
        <v>-92</v>
      </c>
      <c r="BJ59" s="19">
        <f ca="1">IF(BI59=0,0,IF(BG59=0,1,BI59/BG59))</f>
        <v>-2.7606901725431357E-3</v>
      </c>
      <c r="BK59" s="73">
        <f>SUMIF($C$6:BJ$6,BK$5,$C59:BJ59)</f>
        <v>195671</v>
      </c>
      <c r="BL59" s="73">
        <f ca="1">SUMIF($C$6:BK$6,BL$5,$C59:BK59)</f>
        <v>203038</v>
      </c>
      <c r="BM59" s="73">
        <f ca="1">SUM(BL59-BK59)</f>
        <v>7367</v>
      </c>
      <c r="BN59" s="19">
        <f ca="1">IF(BM59=0,0,IF(BK59=0,1,BM59/BK59))</f>
        <v>3.7649932795355466E-2</v>
      </c>
      <c r="BO59" s="73">
        <f>+DH59</f>
        <v>28515</v>
      </c>
      <c r="BP59" s="73">
        <f ca="1">OFFSET(DH59,0,14,1,1)</f>
        <v>31048</v>
      </c>
      <c r="BQ59" s="73">
        <f ca="1">SUM(BP59-BO59)</f>
        <v>2533</v>
      </c>
      <c r="BR59" s="19">
        <f ca="1">IF(BQ59=0,0,IF(BO59=0,1,BQ59/BO59))</f>
        <v>8.8830440119235493E-2</v>
      </c>
      <c r="BS59" s="73">
        <f>SUMIF($C$6:BR$6,BS$5,$C59:BR59)</f>
        <v>224186</v>
      </c>
      <c r="BT59" s="73">
        <f ca="1">SUMIF($C$6:BS$6,BT$5,$C59:BS59)</f>
        <v>234086</v>
      </c>
      <c r="BU59" s="73">
        <f ca="1">SUM(BT59-BS59)</f>
        <v>9900</v>
      </c>
      <c r="BV59" s="19">
        <f ca="1">IF(BU59=0,0,IF(BS59=0,1,BU59/BS59))</f>
        <v>4.4159760199120372E-2</v>
      </c>
      <c r="BW59" s="73">
        <f>+DI59</f>
        <v>28490</v>
      </c>
      <c r="BX59" s="73">
        <f ca="1">OFFSET(DI59,0,14,1,1)</f>
        <v>30354</v>
      </c>
      <c r="BY59" s="73">
        <f ca="1">SUM(BX59-BW59)</f>
        <v>1864</v>
      </c>
      <c r="BZ59" s="19">
        <f ca="1">IF(BY59=0,0,IF(BW59=0,1,BY59/BW59))</f>
        <v>6.5426465426465422E-2</v>
      </c>
      <c r="CA59" s="73">
        <f>SUMIF($C$6:BZ$6,CA$5,$C59:BZ59)</f>
        <v>252676</v>
      </c>
      <c r="CB59" s="73">
        <f ca="1">SUMIF($C$6:CA$6,CB$5,$C59:CA59)</f>
        <v>264440</v>
      </c>
      <c r="CC59" s="73">
        <f ca="1">SUM(CB59-CA59)</f>
        <v>11764</v>
      </c>
      <c r="CD59" s="19">
        <f ca="1">IF(CC59=0,0,IF(CA59=0,1,CC59/CA59))</f>
        <v>4.6557646947078472E-2</v>
      </c>
      <c r="CE59" s="73">
        <f>+DJ59</f>
        <v>23633</v>
      </c>
      <c r="CF59" s="73">
        <f ca="1">OFFSET(DJ59,0,14,1,1)</f>
        <v>28395</v>
      </c>
      <c r="CG59" s="73">
        <f ca="1">SUM(CF59-CE59)</f>
        <v>4762</v>
      </c>
      <c r="CH59" s="19">
        <f ca="1">IF(CG59=0,0,IF(CE59=0,1,CG59/CE59))</f>
        <v>0.2014979054711632</v>
      </c>
      <c r="CI59" s="73">
        <f>SUMIF($C$6:CH$6,CI$5,$C59:CH59)</f>
        <v>276309</v>
      </c>
      <c r="CJ59" s="73">
        <f ca="1">SUMIF($C$6:CI$6,CJ$5,$C59:CI59)</f>
        <v>292835</v>
      </c>
      <c r="CK59" s="73">
        <f ca="1">SUM(CJ59-CI59)</f>
        <v>16526</v>
      </c>
      <c r="CL59" s="19">
        <f ca="1">IF(CK59=0,0,IF(CI59=0,1,CK59/CI59))</f>
        <v>5.9809850565852002E-2</v>
      </c>
      <c r="CM59" s="73">
        <f>+DK59</f>
        <v>21155</v>
      </c>
      <c r="CN59" s="73">
        <f ca="1">OFFSET(DK59,0,14,1,1)</f>
        <v>27127</v>
      </c>
      <c r="CO59" s="73">
        <f ca="1">SUM(CN59-CM59)</f>
        <v>5972</v>
      </c>
      <c r="CP59" s="19">
        <f ca="1">IF(CO59=0,0,IF(CM59=0,1,CO59/CM59))</f>
        <v>0.28229732923658707</v>
      </c>
      <c r="CQ59" s="73">
        <f>SUMIF($C$6:CP$6,CQ$5,$C59:CP59)</f>
        <v>297464</v>
      </c>
      <c r="CR59" s="73">
        <f ca="1">SUMIF($C$6:CQ$6,CR$5,$C59:CQ59)</f>
        <v>319962</v>
      </c>
      <c r="CS59" s="73">
        <f ca="1">SUM(CR59-CQ59)</f>
        <v>22498</v>
      </c>
      <c r="CT59" s="19">
        <f ca="1">IF(CS59=0,0,IF(CQ59=0,1,CS59/CQ59))</f>
        <v>7.5632681601807278E-2</v>
      </c>
      <c r="CW59" t="s">
        <v>18</v>
      </c>
      <c r="CX59" t="s">
        <v>6</v>
      </c>
      <c r="CZ59" s="74">
        <f>SUMIF(WPB!$A$93:$A$98,'2008-2009'!CZ$7,WPB!D$93:D$98)</f>
        <v>20274</v>
      </c>
      <c r="DA59" s="74">
        <f>SUMIF(WPB!$A$93:$A$98,'2008-2009'!DA$7,WPB!E$93:E$98)</f>
        <v>18952</v>
      </c>
      <c r="DB59" s="74">
        <f>SUMIF(WPB!$A$93:$A$98,'2008-2009'!DB$7,WPB!F$93:F$98)</f>
        <v>20607</v>
      </c>
      <c r="DC59" s="74">
        <f>SUMIF(WPB!$A$93:$A$98,'2008-2009'!DC$7,WPB!G$93:G$98)</f>
        <v>22298</v>
      </c>
      <c r="DD59" s="74">
        <f>SUMIF(WPB!$A$93:$A$98,'2008-2009'!DD$7,WPB!H$93:H$98)</f>
        <v>25165</v>
      </c>
      <c r="DE59" s="74">
        <f>SUMIF(WPB!$A$93:$A$98,'2008-2009'!DE$7,WPB!I$93:I$98)</f>
        <v>25474</v>
      </c>
      <c r="DF59" s="74">
        <f>SUMIF(WPB!$A$93:$A$98,'2008-2009'!DF$7,WPB!J$93:J$98)</f>
        <v>29576</v>
      </c>
      <c r="DG59" s="74">
        <f>SUMIF(WPB!$A$93:$A$98,'2008-2009'!DG$7,WPB!K$93:K$98)</f>
        <v>33325</v>
      </c>
      <c r="DH59" s="74">
        <f>SUMIF(WPB!$A$93:$A$98,'2008-2009'!DH$7,WPB!L$93:L$98)</f>
        <v>28515</v>
      </c>
      <c r="DI59" s="74">
        <f>SUMIF(WPB!$A$93:$A$98,'2008-2009'!DI$7,WPB!M$93:M$98)</f>
        <v>28490</v>
      </c>
      <c r="DJ59" s="74">
        <f>SUMIF(WPB!$A$93:$A$98,'2008-2009'!DJ$7,WPB!N$93:N$98)</f>
        <v>23633</v>
      </c>
      <c r="DK59" s="74">
        <f>SUMIF(WPB!$A$93:$A$98,'2008-2009'!DK$7,WPB!O$93:O$98)</f>
        <v>21155</v>
      </c>
      <c r="DN59" s="74">
        <f>SUMIF(WPB!$A$93:$A$98,'2008-2009'!DN$7,WPB!D$93:D$98)</f>
        <v>19709</v>
      </c>
      <c r="DO59" s="74">
        <f>SUMIF(WPB!$A$93:$A$98,'2008-2009'!DO$7,WPB!E$93:E$98)</f>
        <v>19870</v>
      </c>
      <c r="DP59" s="74">
        <f>SUMIF(WPB!$A$93:$A$98,'2008-2009'!DP$7,WPB!F$93:F$98)</f>
        <v>22257</v>
      </c>
      <c r="DQ59" s="74">
        <f>SUMIF(WPB!$A$93:$A$98,'2008-2009'!DQ$7,WPB!G$93:G$98)</f>
        <v>24087</v>
      </c>
      <c r="DR59" s="74">
        <f>SUMIF(WPB!$A$93:$A$98,'2008-2009'!DR$7,WPB!H$93:H$98)</f>
        <v>27464</v>
      </c>
      <c r="DS59" s="74">
        <f>SUMIF(WPB!$A$93:$A$98,'2008-2009'!DS$7,WPB!I$93:I$98)</f>
        <v>26075</v>
      </c>
      <c r="DT59" s="74">
        <f>SUMIF(WPB!$A$93:$A$98,'2008-2009'!DT$7,WPB!J$93:J$98)</f>
        <v>30343</v>
      </c>
      <c r="DU59" s="74">
        <f>SUMIF(WPB!$A$93:$A$98,'2008-2009'!DU$7,WPB!K$93:K$98)</f>
        <v>33233</v>
      </c>
      <c r="DV59" s="74">
        <f>SUMIF(WPB!$A$93:$A$98,'2008-2009'!DV$7,WPB!L$93:L$98)</f>
        <v>31048</v>
      </c>
      <c r="DW59" s="74">
        <f>SUMIF(WPB!$A$93:$A$98,'2008-2009'!DW$7,WPB!M$93:M$98)</f>
        <v>30354</v>
      </c>
      <c r="DX59" s="74">
        <f>SUMIF(WPB!$A$93:$A$98,'2008-2009'!DX$7,WPB!N$93:N$98)</f>
        <v>28395</v>
      </c>
      <c r="DY59" s="74">
        <f>SUMIF(WPB!$A$93:$A$98,'2008-2009'!DY$7,WPB!O$93:O$98)</f>
        <v>27127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SUMIF(WPB!$A$111:$A$116,'2008-2009'!CZ$7,WPB!D$111:D$116)</f>
        <v>0</v>
      </c>
      <c r="DA60" s="74">
        <f>SUMIF(WPB!$A$111:$A$116,'2008-2009'!DA$7,WPB!E$111:E$116)</f>
        <v>0</v>
      </c>
      <c r="DB60" s="74">
        <f>SUMIF(WPB!$A$111:$A$116,'2008-2009'!DB$7,WPB!F$111:F$116)</f>
        <v>0</v>
      </c>
      <c r="DC60" s="74">
        <f>SUMIF(WPB!$A$111:$A$116,'2008-2009'!DC$7,WPB!G$111:G$116)</f>
        <v>0</v>
      </c>
      <c r="DD60" s="74">
        <f>SUMIF(WPB!$A$111:$A$116,'2008-2009'!DD$7,WPB!H$111:H$116)</f>
        <v>0</v>
      </c>
      <c r="DE60" s="74">
        <f>SUMIF(WPB!$A$111:$A$116,'2008-2009'!DE$7,WPB!I$111:I$116)</f>
        <v>0</v>
      </c>
      <c r="DF60" s="74">
        <f>SUMIF(WPB!$A$111:$A$116,'2008-2009'!DF$7,WPB!J$111:J$116)</f>
        <v>0</v>
      </c>
      <c r="DG60" s="74">
        <f>SUMIF(WPB!$A$111:$A$116,'2008-2009'!DG$7,WPB!K$111:K$116)</f>
        <v>0</v>
      </c>
      <c r="DH60" s="74">
        <f>SUMIF(WPB!$A$111:$A$116,'2008-2009'!DH$7,WPB!L$111:L$116)</f>
        <v>0</v>
      </c>
      <c r="DI60" s="74">
        <f>SUMIF(WPB!$A$111:$A$116,'2008-2009'!DI$7,WPB!M$111:M$116)</f>
        <v>0</v>
      </c>
      <c r="DJ60" s="74">
        <f>SUMIF(WPB!$A$111:$A$116,'2008-2009'!DJ$7,WPB!N$111:N$116)</f>
        <v>0</v>
      </c>
      <c r="DK60" s="74">
        <f>SUMIF(WPB!$A$111:$A$116,'2008-2009'!DK$7,WPB!O$111:O$116)</f>
        <v>0</v>
      </c>
      <c r="DN60" s="74">
        <f>SUMIF(WPB!$A$111:$A$116,'2008-2009'!DN$7,WPB!D$111:D$116)</f>
        <v>0</v>
      </c>
      <c r="DO60" s="74">
        <f>SUMIF(WPB!$A$111:$A$116,'2008-2009'!DO$7,WPB!E$111:E$116)</f>
        <v>0</v>
      </c>
      <c r="DP60" s="74">
        <f>SUMIF(WPB!$A$111:$A$116,'2008-2009'!DP$7,WPB!F$111:F$116)</f>
        <v>0</v>
      </c>
      <c r="DQ60" s="74">
        <f>SUMIF(WPB!$A$111:$A$116,'2008-2009'!DQ$7,WPB!G$111:G$116)</f>
        <v>0</v>
      </c>
      <c r="DR60" s="74">
        <f>SUMIF(WPB!$A$111:$A$116,'2008-2009'!DR$7,WPB!H$111:H$116)</f>
        <v>0</v>
      </c>
      <c r="DS60" s="74">
        <f>SUMIF(WPB!$A$111:$A$116,'2008-2009'!DS$7,WPB!I$111:I$116)</f>
        <v>0</v>
      </c>
      <c r="DT60" s="74">
        <f>SUMIF(WPB!$A$111:$A$116,'2008-2009'!DT$7,WPB!J$111:J$116)</f>
        <v>0</v>
      </c>
      <c r="DU60" s="74">
        <f>SUMIF(WPB!$A$111:$A$116,'2008-2009'!DU$7,WPB!K$111:K$116)</f>
        <v>0</v>
      </c>
      <c r="DV60" s="74">
        <f>SUMIF(WPB!$A$111:$A$116,'2008-2009'!DV$7,WPB!L$111:L$116)</f>
        <v>0</v>
      </c>
      <c r="DW60" s="74">
        <f>SUMIF(WPB!$A$111:$A$116,'2008-2009'!DW$7,WPB!M$111:M$116)</f>
        <v>0</v>
      </c>
      <c r="DX60" s="74">
        <f>SUMIF(WPB!$A$111:$A$116,'2008-2009'!DX$7,WPB!N$111:N$116)</f>
        <v>0</v>
      </c>
      <c r="DY60" s="74">
        <f>SUMIF(WPB!$A$111:$A$116,'2008-2009'!DY$7,WPB!O$111:O$116)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SUMIF(WPB!$A$129:$A$134,'2008-2009'!CZ$7,WPB!D$129:D$134)</f>
        <v>0</v>
      </c>
      <c r="DA61" s="74">
        <f>SUMIF(WPB!$A$129:$A$134,'2008-2009'!DA$7,WPB!E$129:E$134)</f>
        <v>0</v>
      </c>
      <c r="DB61" s="74">
        <f>SUMIF(WPB!$A$129:$A$134,'2008-2009'!DB$7,WPB!F$129:F$134)</f>
        <v>0</v>
      </c>
      <c r="DC61" s="74">
        <f>SUMIF(WPB!$A$129:$A$134,'2008-2009'!DC$7,WPB!G$129:G$134)</f>
        <v>0</v>
      </c>
      <c r="DD61" s="74">
        <f>SUMIF(WPB!$A$129:$A$134,'2008-2009'!DD$7,WPB!H$129:H$134)</f>
        <v>0</v>
      </c>
      <c r="DE61" s="74">
        <f>SUMIF(WPB!$A$129:$A$134,'2008-2009'!DE$7,WPB!I$129:I$134)</f>
        <v>0</v>
      </c>
      <c r="DF61" s="74">
        <f>SUMIF(WPB!$A$129:$A$134,'2008-2009'!DF$7,WPB!J$129:J$134)</f>
        <v>0</v>
      </c>
      <c r="DG61" s="74">
        <f>SUMIF(WPB!$A$129:$A$134,'2008-2009'!DG$7,WPB!K$129:K$134)</f>
        <v>0</v>
      </c>
      <c r="DH61" s="74">
        <f>SUMIF(WPB!$A$129:$A$134,'2008-2009'!DH$7,WPB!L$129:L$134)</f>
        <v>0</v>
      </c>
      <c r="DI61" s="74">
        <f>SUMIF(WPB!$A$129:$A$134,'2008-2009'!DI$7,WPB!M$129:M$134)</f>
        <v>0</v>
      </c>
      <c r="DJ61" s="74">
        <f>SUMIF(WPB!$A$129:$A$134,'2008-2009'!DJ$7,WPB!N$129:N$134)</f>
        <v>0</v>
      </c>
      <c r="DK61" s="74">
        <f>SUMIF(WPB!$A$129:$A$134,'2008-2009'!DK$7,WPB!O$129:O$134)</f>
        <v>0</v>
      </c>
      <c r="DN61" s="74">
        <f>SUMIF(WPB!$A$129:$A$134,'2008-2009'!DN$7,WPB!D$129:D$134)</f>
        <v>0</v>
      </c>
      <c r="DO61" s="74">
        <f>SUMIF(WPB!$A$129:$A$134,'2008-2009'!DO$7,WPB!E$129:E$134)</f>
        <v>0</v>
      </c>
      <c r="DP61" s="74">
        <f>SUMIF(WPB!$A$129:$A$134,'2008-2009'!DP$7,WPB!F$129:F$134)</f>
        <v>0</v>
      </c>
      <c r="DQ61" s="74">
        <f>SUMIF(WPB!$A$129:$A$134,'2008-2009'!DQ$7,WPB!G$129:G$134)</f>
        <v>0</v>
      </c>
      <c r="DR61" s="74">
        <f>SUMIF(WPB!$A$129:$A$134,'2008-2009'!DR$7,WPB!H$129:H$134)</f>
        <v>0</v>
      </c>
      <c r="DS61" s="74">
        <f>SUMIF(WPB!$A$129:$A$134,'2008-2009'!DS$7,WPB!I$129:I$134)</f>
        <v>0</v>
      </c>
      <c r="DT61" s="74">
        <f>SUMIF(WPB!$A$129:$A$134,'2008-2009'!DT$7,WPB!J$129:J$134)</f>
        <v>0</v>
      </c>
      <c r="DU61" s="74">
        <f>SUMIF(WPB!$A$129:$A$134,'2008-2009'!DU$7,WPB!K$129:K$134)</f>
        <v>0</v>
      </c>
      <c r="DV61" s="74">
        <f>SUMIF(WPB!$A$129:$A$134,'2008-2009'!DV$7,WPB!L$129:L$134)</f>
        <v>0</v>
      </c>
      <c r="DW61" s="74">
        <f>SUMIF(WPB!$A$129:$A$134,'2008-2009'!DW$7,WPB!M$129:M$134)</f>
        <v>0</v>
      </c>
      <c r="DX61" s="74">
        <f>SUMIF(WPB!$A$129:$A$134,'2008-2009'!DX$7,WPB!N$129:N$134)</f>
        <v>0</v>
      </c>
      <c r="DY61" s="74">
        <f>SUMIF(WPB!$A$129:$A$134,'2008-2009'!DY$7,WPB!O$129:O$134)</f>
        <v>0</v>
      </c>
    </row>
    <row r="62" spans="1:130" s="7" customFormat="1">
      <c r="A62" s="75"/>
      <c r="B62" s="24" t="s">
        <v>9</v>
      </c>
      <c r="C62" s="12">
        <f>+SUM(C59:C61)</f>
        <v>20274</v>
      </c>
      <c r="D62" s="12">
        <f ca="1">+SUM(D59:D61)</f>
        <v>19709</v>
      </c>
      <c r="E62" s="12">
        <f ca="1">SUM(E59:E61)</f>
        <v>-565</v>
      </c>
      <c r="F62" s="13">
        <f ca="1">IF(E62=0,0,IF(C62=0,1,E62/C62))</f>
        <v>-2.7868205583505969E-2</v>
      </c>
      <c r="G62" s="12">
        <f>SUM(G59:G61)</f>
        <v>20274</v>
      </c>
      <c r="H62" s="12">
        <f ca="1">SUM(H59:H61)</f>
        <v>19709</v>
      </c>
      <c r="I62" s="12">
        <f ca="1">SUM(I59:I61)</f>
        <v>-565</v>
      </c>
      <c r="J62" s="13">
        <f ca="1">IF(I62=0,0,IF(G62=0,1,I62/G62))</f>
        <v>-2.7868205583505969E-2</v>
      </c>
      <c r="K62" s="12">
        <f>+SUM(K59:K61)</f>
        <v>18952</v>
      </c>
      <c r="L62" s="12">
        <f ca="1">+SUM(L59:L61)</f>
        <v>19870</v>
      </c>
      <c r="M62" s="12">
        <f ca="1">SUM(M59:M61)</f>
        <v>918</v>
      </c>
      <c r="N62" s="13">
        <f ca="1">IF(M62=0,0,IF(K62=0,1,M62/K62))</f>
        <v>4.8438159560996202E-2</v>
      </c>
      <c r="O62" s="12">
        <f>SUM(O59:O61)</f>
        <v>39226</v>
      </c>
      <c r="P62" s="12">
        <f ca="1">SUM(P59:P61)</f>
        <v>39579</v>
      </c>
      <c r="Q62" s="12">
        <f ca="1">SUM(Q59:Q61)</f>
        <v>353</v>
      </c>
      <c r="R62" s="13">
        <f ca="1">IF(Q62=0,0,IF(O62=0,1,Q62/O62))</f>
        <v>8.999133227961047E-3</v>
      </c>
      <c r="S62" s="12">
        <f>+SUM(S59:S61)</f>
        <v>20607</v>
      </c>
      <c r="T62" s="12">
        <f ca="1">+SUM(T59:T61)</f>
        <v>22257</v>
      </c>
      <c r="U62" s="12">
        <f ca="1">SUM(U59:U61)</f>
        <v>1650</v>
      </c>
      <c r="V62" s="13">
        <f ca="1">IF(U62=0,0,IF(S62=0,1,U62/S62))</f>
        <v>8.0069879167273261E-2</v>
      </c>
      <c r="W62" s="12">
        <f>SUM(W59:W61)</f>
        <v>59833</v>
      </c>
      <c r="X62" s="12">
        <f ca="1">SUM(X59:X61)</f>
        <v>61836</v>
      </c>
      <c r="Y62" s="12">
        <f ca="1">SUM(Y59:Y61)</f>
        <v>2003</v>
      </c>
      <c r="Z62" s="13">
        <f ca="1">IF(Y62=0,0,IF(W62=0,1,Y62/W62))</f>
        <v>3.3476509618437983E-2</v>
      </c>
      <c r="AA62" s="12">
        <f>+SUM(AA59:AA61)</f>
        <v>22298</v>
      </c>
      <c r="AB62" s="12">
        <f ca="1">+SUM(AB59:AB61)</f>
        <v>24087</v>
      </c>
      <c r="AC62" s="12">
        <f ca="1">SUM(AC59:AC61)</f>
        <v>1789</v>
      </c>
      <c r="AD62" s="13">
        <f ca="1">IF(AC62=0,0,IF(AA62=0,1,AC62/AA62))</f>
        <v>8.0231410888868954E-2</v>
      </c>
      <c r="AE62" s="12">
        <f>SUM(AE59:AE61)</f>
        <v>82131</v>
      </c>
      <c r="AF62" s="12">
        <f ca="1">SUM(AF59:AF61)</f>
        <v>85923</v>
      </c>
      <c r="AG62" s="12">
        <f ca="1">SUM(AG59:AG61)</f>
        <v>3792</v>
      </c>
      <c r="AH62" s="13">
        <f ca="1">IF(AG62=0,0,IF(AE62=0,1,AG62/AE62))</f>
        <v>4.6170142820615843E-2</v>
      </c>
      <c r="AI62" s="12">
        <f>+SUM(AI59:AI61)</f>
        <v>25165</v>
      </c>
      <c r="AJ62" s="12">
        <f ca="1">+SUM(AJ59:AJ61)</f>
        <v>27464</v>
      </c>
      <c r="AK62" s="12">
        <f ca="1">SUM(AK59:AK61)</f>
        <v>2299</v>
      </c>
      <c r="AL62" s="13">
        <f ca="1">IF(AK62=0,0,IF(AI62=0,1,AK62/AI62))</f>
        <v>9.1357043512815414E-2</v>
      </c>
      <c r="AM62" s="12">
        <f>SUM(AM59:AM61)</f>
        <v>107296</v>
      </c>
      <c r="AN62" s="12">
        <f ca="1">SUM(AN59:AN61)</f>
        <v>113387</v>
      </c>
      <c r="AO62" s="12">
        <f ca="1">SUM(AO59:AO61)</f>
        <v>6091</v>
      </c>
      <c r="AP62" s="13">
        <f ca="1">IF(AO62=0,0,IF(AM62=0,1,AO62/AM62))</f>
        <v>5.6768192663286608E-2</v>
      </c>
      <c r="AQ62" s="12">
        <f>+SUM(AQ59:AQ61)</f>
        <v>25474</v>
      </c>
      <c r="AR62" s="12">
        <f ca="1">+SUM(AR59:AR61)</f>
        <v>26075</v>
      </c>
      <c r="AS62" s="12">
        <f ca="1">SUM(AS59:AS61)</f>
        <v>601</v>
      </c>
      <c r="AT62" s="13">
        <f ca="1">IF(AS62=0,0,IF(AQ62=0,1,AS62/AQ62))</f>
        <v>2.3592682735337992E-2</v>
      </c>
      <c r="AU62" s="12">
        <f>SUM(AU59:AU61)</f>
        <v>132770</v>
      </c>
      <c r="AV62" s="12">
        <f ca="1">SUM(AV59:AV61)</f>
        <v>139462</v>
      </c>
      <c r="AW62" s="12">
        <f ca="1">SUM(AW59:AW61)</f>
        <v>6692</v>
      </c>
      <c r="AX62" s="13">
        <f ca="1">IF(AW62=0,0,IF(AU62=0,1,AW62/AU62))</f>
        <v>5.0402952474203511E-2</v>
      </c>
      <c r="AY62" s="12">
        <f>+SUM(AY59:AY61)</f>
        <v>29576</v>
      </c>
      <c r="AZ62" s="12">
        <f ca="1">+SUM(AZ59:AZ61)</f>
        <v>30343</v>
      </c>
      <c r="BA62" s="12">
        <f ca="1">SUM(BA59:BA61)</f>
        <v>767</v>
      </c>
      <c r="BB62" s="13">
        <f ca="1">IF(BA62=0,0,IF(AY62=0,1,BA62/AY62))</f>
        <v>2.5933189072220718E-2</v>
      </c>
      <c r="BC62" s="12">
        <f>SUM(BC59:BC61)</f>
        <v>162346</v>
      </c>
      <c r="BD62" s="12">
        <f ca="1">SUM(BD59:BD61)</f>
        <v>169805</v>
      </c>
      <c r="BE62" s="12">
        <f ca="1">SUM(BE59:BE61)</f>
        <v>7459</v>
      </c>
      <c r="BF62" s="13">
        <f ca="1">IF(BE62=0,0,IF(BC62=0,1,BE62/BC62))</f>
        <v>4.5945080260677812E-2</v>
      </c>
      <c r="BG62" s="12">
        <f>+SUM(BG59:BG61)</f>
        <v>33325</v>
      </c>
      <c r="BH62" s="12">
        <f ca="1">+SUM(BH59:BH61)</f>
        <v>33233</v>
      </c>
      <c r="BI62" s="12">
        <f ca="1">SUM(BI59:BI61)</f>
        <v>-92</v>
      </c>
      <c r="BJ62" s="13">
        <f ca="1">IF(BI62=0,0,IF(BG62=0,1,BI62/BG62))</f>
        <v>-2.7606901725431357E-3</v>
      </c>
      <c r="BK62" s="12">
        <f>SUM(BK59:BK61)</f>
        <v>195671</v>
      </c>
      <c r="BL62" s="12">
        <f ca="1">SUM(BL59:BL61)</f>
        <v>203038</v>
      </c>
      <c r="BM62" s="12">
        <f ca="1">SUM(BM59:BM61)</f>
        <v>7367</v>
      </c>
      <c r="BN62" s="13">
        <f ca="1">IF(BM62=0,0,IF(BK62=0,1,BM62/BK62))</f>
        <v>3.7649932795355466E-2</v>
      </c>
      <c r="BO62" s="12">
        <f>+SUM(BO59:BO61)</f>
        <v>28515</v>
      </c>
      <c r="BP62" s="12">
        <f ca="1">+SUM(BP59:BP61)</f>
        <v>31048</v>
      </c>
      <c r="BQ62" s="12">
        <f ca="1">SUM(BQ59:BQ61)</f>
        <v>2533</v>
      </c>
      <c r="BR62" s="13">
        <f ca="1">IF(BQ62=0,0,IF(BO62=0,1,BQ62/BO62))</f>
        <v>8.8830440119235493E-2</v>
      </c>
      <c r="BS62" s="12">
        <f>SUM(BS59:BS61)</f>
        <v>224186</v>
      </c>
      <c r="BT62" s="12">
        <f ca="1">SUM(BT59:BT61)</f>
        <v>234086</v>
      </c>
      <c r="BU62" s="12">
        <f ca="1">SUM(BU59:BU61)</f>
        <v>9900</v>
      </c>
      <c r="BV62" s="13">
        <f ca="1">IF(BU62=0,0,IF(BS62=0,1,BU62/BS62))</f>
        <v>4.4159760199120372E-2</v>
      </c>
      <c r="BW62" s="12">
        <f>+SUM(BW59:BW61)</f>
        <v>28490</v>
      </c>
      <c r="BX62" s="12">
        <f ca="1">+SUM(BX59:BX61)</f>
        <v>30354</v>
      </c>
      <c r="BY62" s="12">
        <f ca="1">SUM(BY59:BY61)</f>
        <v>1864</v>
      </c>
      <c r="BZ62" s="13">
        <f ca="1">IF(BY62=0,0,IF(BW62=0,1,BY62/BW62))</f>
        <v>6.5426465426465422E-2</v>
      </c>
      <c r="CA62" s="12">
        <f>SUM(CA59:CA61)</f>
        <v>252676</v>
      </c>
      <c r="CB62" s="12">
        <f ca="1">SUM(CB59:CB61)</f>
        <v>264440</v>
      </c>
      <c r="CC62" s="12">
        <f ca="1">SUM(CC59:CC61)</f>
        <v>11764</v>
      </c>
      <c r="CD62" s="13">
        <f ca="1">IF(CC62=0,0,IF(CA62=0,1,CC62/CA62))</f>
        <v>4.6557646947078472E-2</v>
      </c>
      <c r="CE62" s="12">
        <f>+SUM(CE59:CE61)</f>
        <v>23633</v>
      </c>
      <c r="CF62" s="12">
        <f ca="1">+SUM(CF59:CF61)</f>
        <v>28395</v>
      </c>
      <c r="CG62" s="12">
        <f ca="1">SUM(CG59:CG61)</f>
        <v>4762</v>
      </c>
      <c r="CH62" s="13">
        <f ca="1">IF(CG62=0,0,IF(CE62=0,1,CG62/CE62))</f>
        <v>0.2014979054711632</v>
      </c>
      <c r="CI62" s="12">
        <f>SUM(CI59:CI61)</f>
        <v>276309</v>
      </c>
      <c r="CJ62" s="12">
        <f ca="1">SUM(CJ59:CJ61)</f>
        <v>292835</v>
      </c>
      <c r="CK62" s="12">
        <f ca="1">SUM(CK59:CK61)</f>
        <v>16526</v>
      </c>
      <c r="CL62" s="13">
        <f ca="1">IF(CK62=0,0,IF(CI62=0,1,CK62/CI62))</f>
        <v>5.9809850565852002E-2</v>
      </c>
      <c r="CM62" s="12">
        <f>+SUM(CM59:CM61)</f>
        <v>21155</v>
      </c>
      <c r="CN62" s="12">
        <f ca="1">+SUM(CN59:CN61)</f>
        <v>27127</v>
      </c>
      <c r="CO62" s="12">
        <f ca="1">SUM(CO59:CO61)</f>
        <v>5972</v>
      </c>
      <c r="CP62" s="13">
        <f ca="1">IF(CO62=0,0,IF(CM62=0,1,CO62/CM62))</f>
        <v>0.28229732923658707</v>
      </c>
      <c r="CQ62" s="12">
        <f>SUM(CQ59:CQ61)</f>
        <v>297464</v>
      </c>
      <c r="CR62" s="12">
        <f ca="1">SUM(CR59:CR61)</f>
        <v>319962</v>
      </c>
      <c r="CS62" s="12">
        <f ca="1">SUM(CS59:CS61)</f>
        <v>22498</v>
      </c>
      <c r="CT62" s="13">
        <f ca="1">IF(CS62=0,0,IF(CQ62=0,1,CS62/CQ62))</f>
        <v>7.5632681601807278E-2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2114974</v>
      </c>
      <c r="D64" s="18">
        <f t="shared" ca="1" si="2"/>
        <v>1860213</v>
      </c>
      <c r="E64" s="18">
        <f t="shared" ca="1" si="2"/>
        <v>-254761</v>
      </c>
      <c r="F64" s="19">
        <f ca="1">IF(E64=0,0,IF(C64=0,1,E64/C64))</f>
        <v>-0.12045585430364629</v>
      </c>
      <c r="G64" s="18">
        <f t="shared" ref="G64:I66" si="3">SUMIF($B$9:$B$63,$B64,G$9:G$63)</f>
        <v>2114974</v>
      </c>
      <c r="H64" s="18">
        <f t="shared" ca="1" si="3"/>
        <v>1860213</v>
      </c>
      <c r="I64" s="18">
        <f t="shared" ca="1" si="3"/>
        <v>-254761</v>
      </c>
      <c r="J64" s="19">
        <f ca="1">IF(I64=0,0,IF(G64=0,1,I64/G64))</f>
        <v>-0.12045585430364629</v>
      </c>
      <c r="K64" s="18">
        <f t="shared" ref="K64:M66" si="4">SUMIF($B$9:$B$63,$B64,K$9:K$63)</f>
        <v>1998777</v>
      </c>
      <c r="L64" s="18">
        <f t="shared" ca="1" si="4"/>
        <v>1834756</v>
      </c>
      <c r="M64" s="18">
        <f t="shared" ca="1" si="4"/>
        <v>-164021</v>
      </c>
      <c r="N64" s="19">
        <f ca="1">IF(M64=0,0,IF(K64=0,1,M64/K64))</f>
        <v>-8.2060680105884742E-2</v>
      </c>
      <c r="O64" s="18">
        <f t="shared" ref="O64:Q66" si="5">SUMIF($B$9:$B$63,$B64,O$9:O$63)</f>
        <v>4113751</v>
      </c>
      <c r="P64" s="18">
        <f t="shared" ca="1" si="5"/>
        <v>3694969</v>
      </c>
      <c r="Q64" s="18">
        <f t="shared" ca="1" si="5"/>
        <v>-418782</v>
      </c>
      <c r="R64" s="19">
        <f ca="1">IF(Q64=0,0,IF(O64=0,1,Q64/O64))</f>
        <v>-0.10180052219981228</v>
      </c>
      <c r="S64" s="18">
        <f t="shared" ref="S64:U66" si="6">SUMIF($B$9:$B$63,$B64,S$9:S$63)</f>
        <v>2389895</v>
      </c>
      <c r="T64" s="18">
        <f t="shared" ca="1" si="6"/>
        <v>2202772</v>
      </c>
      <c r="U64" s="18">
        <f t="shared" ca="1" si="6"/>
        <v>-187123</v>
      </c>
      <c r="V64" s="19">
        <f ca="1">IF(U64=0,0,IF(S64=0,1,U64/S64))</f>
        <v>-7.8297582111347991E-2</v>
      </c>
      <c r="W64" s="18">
        <f t="shared" ref="W64:Y66" si="7">SUMIF($B$9:$B$63,$B64,W$9:W$63)</f>
        <v>6503646</v>
      </c>
      <c r="X64" s="18">
        <f t="shared" ca="1" si="7"/>
        <v>5897741</v>
      </c>
      <c r="Y64" s="18">
        <f t="shared" ca="1" si="7"/>
        <v>-605905</v>
      </c>
      <c r="Z64" s="19">
        <f ca="1">IF(Y64=0,0,IF(W64=0,1,Y64/W64))</f>
        <v>-9.3163896066913846E-2</v>
      </c>
      <c r="AA64" s="18">
        <f t="shared" ref="AA64:AC66" si="8">SUMIF($B$9:$B$63,$B64,AA$9:AA$63)</f>
        <v>2373602</v>
      </c>
      <c r="AB64" s="18">
        <f t="shared" ca="1" si="8"/>
        <v>2209924</v>
      </c>
      <c r="AC64" s="18">
        <f t="shared" ca="1" si="8"/>
        <v>-163678</v>
      </c>
      <c r="AD64" s="19">
        <f ca="1">IF(AC64=0,0,IF(AA64=0,1,AC64/AA64))</f>
        <v>-6.8957643278022174E-2</v>
      </c>
      <c r="AE64" s="18">
        <f t="shared" ref="AE64:AG66" si="9">SUMIF($B$9:$B$63,$B64,AE$9:AE$63)</f>
        <v>8877248</v>
      </c>
      <c r="AF64" s="18">
        <f t="shared" ca="1" si="9"/>
        <v>8107665</v>
      </c>
      <c r="AG64" s="18">
        <f t="shared" ca="1" si="9"/>
        <v>-769583</v>
      </c>
      <c r="AH64" s="19">
        <f ca="1">IF(AG64=0,0,IF(AE64=0,1,AG64/AE64))</f>
        <v>-8.6691618844038157E-2</v>
      </c>
      <c r="AI64" s="18">
        <f t="shared" ref="AI64:AK66" si="10">SUMIF($B$9:$B$63,$B64,AI$9:AI$63)</f>
        <v>2682347</v>
      </c>
      <c r="AJ64" s="18">
        <f t="shared" ca="1" si="10"/>
        <v>2488530</v>
      </c>
      <c r="AK64" s="18">
        <f t="shared" ca="1" si="10"/>
        <v>-193817</v>
      </c>
      <c r="AL64" s="19">
        <f ca="1">IF(AK64=0,0,IF(AI64=0,1,AK64/AI64))</f>
        <v>-7.2256497761102503E-2</v>
      </c>
      <c r="AM64" s="18">
        <f t="shared" ref="AM64:AO66" si="11">SUMIF($B$9:$B$63,$B64,AM$9:AM$63)</f>
        <v>11559595</v>
      </c>
      <c r="AN64" s="18">
        <f t="shared" ca="1" si="11"/>
        <v>10596195</v>
      </c>
      <c r="AO64" s="18">
        <f t="shared" ca="1" si="11"/>
        <v>-963400</v>
      </c>
      <c r="AP64" s="19">
        <f ca="1">IF(AO64=0,0,IF(AM64=0,1,AO64/AM64))</f>
        <v>-8.3342020200534703E-2</v>
      </c>
      <c r="AQ64" s="18">
        <f t="shared" ref="AQ64:AS66" si="12">SUMIF($B$9:$B$63,$B64,AQ$9:AQ$63)</f>
        <v>2703013</v>
      </c>
      <c r="AR64" s="18">
        <f t="shared" ca="1" si="12"/>
        <v>2112080</v>
      </c>
      <c r="AS64" s="18">
        <f t="shared" ca="1" si="12"/>
        <v>-590933</v>
      </c>
      <c r="AT64" s="19">
        <f ca="1">IF(AS64=0,0,IF(AQ64=0,1,AS64/AQ64))</f>
        <v>-0.21862011022514505</v>
      </c>
      <c r="AU64" s="18">
        <f t="shared" ref="AU64:AW66" si="13">SUMIF($B$9:$B$63,$B64,AU$9:AU$63)</f>
        <v>14262608</v>
      </c>
      <c r="AV64" s="18">
        <f t="shared" ca="1" si="13"/>
        <v>12708275</v>
      </c>
      <c r="AW64" s="18">
        <f t="shared" ca="1" si="13"/>
        <v>-1554333</v>
      </c>
      <c r="AX64" s="19">
        <f ca="1">IF(AW64=0,0,IF(AU64=0,1,AW64/AU64))</f>
        <v>-0.10897957792852471</v>
      </c>
      <c r="AY64" s="18">
        <f t="shared" ref="AY64:BA66" si="14">SUMIF($B$9:$B$63,$B64,AY$9:AY$63)</f>
        <v>3135571</v>
      </c>
      <c r="AZ64" s="18">
        <f t="shared" ca="1" si="14"/>
        <v>2606240</v>
      </c>
      <c r="BA64" s="18">
        <f t="shared" ca="1" si="14"/>
        <v>-529331</v>
      </c>
      <c r="BB64" s="19">
        <f ca="1">IF(BA64=0,0,IF(AY64=0,1,BA64/AY64))</f>
        <v>-0.16881486657454098</v>
      </c>
      <c r="BC64" s="18">
        <f t="shared" ref="BC64:BE66" si="15">SUMIF($B$9:$B$63,$B64,BC$9:BC$63)</f>
        <v>17398179</v>
      </c>
      <c r="BD64" s="18">
        <f t="shared" ca="1" si="15"/>
        <v>15314515</v>
      </c>
      <c r="BE64" s="18">
        <f t="shared" ca="1" si="15"/>
        <v>-2083664</v>
      </c>
      <c r="BF64" s="19">
        <f ca="1">IF(BE64=0,0,IF(BC64=0,1,BE64/BC64))</f>
        <v>-0.11976333845053554</v>
      </c>
      <c r="BG64" s="18">
        <f t="shared" ref="BG64:BI66" si="16">SUMIF($B$9:$B$63,$B64,BG$9:BG$63)</f>
        <v>3386699</v>
      </c>
      <c r="BH64" s="18">
        <f t="shared" ca="1" si="16"/>
        <v>2893264</v>
      </c>
      <c r="BI64" s="18">
        <f t="shared" ca="1" si="16"/>
        <v>-493435</v>
      </c>
      <c r="BJ64" s="19">
        <f ca="1">IF(BI64=0,0,IF(BG64=0,1,BI64/BG64))</f>
        <v>-0.14569792001001566</v>
      </c>
      <c r="BK64" s="18">
        <f t="shared" ref="BK64:BM66" si="17">SUMIF($B$9:$B$63,$B64,BK$9:BK$63)</f>
        <v>20784878</v>
      </c>
      <c r="BL64" s="18">
        <f t="shared" ca="1" si="17"/>
        <v>18207779</v>
      </c>
      <c r="BM64" s="18">
        <f t="shared" ca="1" si="17"/>
        <v>-2577099</v>
      </c>
      <c r="BN64" s="19">
        <f ca="1">IF(BM64=0,0,IF(BK64=0,1,BM64/BK64))</f>
        <v>-0.12398913286861728</v>
      </c>
      <c r="BO64" s="18">
        <f t="shared" ref="BO64:BQ66" si="18">SUMIF($B$9:$B$63,$B64,BO$9:BO$63)</f>
        <v>2522065</v>
      </c>
      <c r="BP64" s="18">
        <f t="shared" ca="1" si="18"/>
        <v>2363716</v>
      </c>
      <c r="BQ64" s="18">
        <f t="shared" ca="1" si="18"/>
        <v>-158349</v>
      </c>
      <c r="BR64" s="19">
        <f ca="1">IF(BQ64=0,0,IF(BO64=0,1,BQ64/BO64))</f>
        <v>-6.2785455569146706E-2</v>
      </c>
      <c r="BS64" s="18">
        <f t="shared" ref="BS64:BU66" si="19">SUMIF($B$9:$B$63,$B64,BS$9:BS$63)</f>
        <v>23306943</v>
      </c>
      <c r="BT64" s="18">
        <f t="shared" ca="1" si="19"/>
        <v>20571495</v>
      </c>
      <c r="BU64" s="18">
        <f t="shared" ca="1" si="19"/>
        <v>-2735448</v>
      </c>
      <c r="BV64" s="19">
        <f ca="1">IF(BU64=0,0,IF(BS64=0,1,BU64/BS64))</f>
        <v>-0.11736622859548762</v>
      </c>
      <c r="BW64" s="18">
        <f t="shared" ref="BW64:BY66" si="20">SUMIF($B$9:$B$63,$B64,BW$9:BW$63)</f>
        <v>2494868</v>
      </c>
      <c r="BX64" s="18">
        <f t="shared" ca="1" si="20"/>
        <v>2309712</v>
      </c>
      <c r="BY64" s="18">
        <f t="shared" ca="1" si="20"/>
        <v>-185156</v>
      </c>
      <c r="BZ64" s="19">
        <f ca="1">IF(BY64=0,0,IF(BW64=0,1,BY64/BW64))</f>
        <v>-7.4214748034765771E-2</v>
      </c>
      <c r="CA64" s="18">
        <f t="shared" ref="CA64:CC66" si="21">SUMIF($B$9:$B$63,$B64,CA$9:CA$63)</f>
        <v>25801811</v>
      </c>
      <c r="CB64" s="18">
        <f t="shared" ca="1" si="21"/>
        <v>22881207</v>
      </c>
      <c r="CC64" s="18">
        <f t="shared" ca="1" si="21"/>
        <v>-2920604</v>
      </c>
      <c r="CD64" s="19">
        <f ca="1">IF(CC64=0,0,IF(CA64=0,1,CC64/CA64))</f>
        <v>-0.11319375992638656</v>
      </c>
      <c r="CE64" s="18">
        <f t="shared" ref="CE64:CG66" si="22">SUMIF($B$9:$B$63,$B64,CE$9:CE$63)</f>
        <v>2226863</v>
      </c>
      <c r="CF64" s="18">
        <f t="shared" ca="1" si="22"/>
        <v>2169476</v>
      </c>
      <c r="CG64" s="18">
        <f t="shared" ca="1" si="22"/>
        <v>-57387</v>
      </c>
      <c r="CH64" s="19">
        <f ca="1">IF(CG64=0,0,IF(CE64=0,1,CG64/CE64))</f>
        <v>-2.5770332526069185E-2</v>
      </c>
      <c r="CI64" s="18">
        <f t="shared" ref="CI64:CK66" si="23">SUMIF($B$9:$B$63,$B64,CI$9:CI$63)</f>
        <v>28028674</v>
      </c>
      <c r="CJ64" s="18">
        <f t="shared" ca="1" si="23"/>
        <v>25050683</v>
      </c>
      <c r="CK64" s="18">
        <f t="shared" ca="1" si="23"/>
        <v>-2977991</v>
      </c>
      <c r="CL64" s="19">
        <f ca="1">IF(CK64=0,0,IF(CI64=0,1,CK64/CI64))</f>
        <v>-0.10624801587117536</v>
      </c>
      <c r="CM64" s="18">
        <f t="shared" ref="CM64:CO66" si="24">SUMIF($B$9:$B$63,$B64,CM$9:CM$63)</f>
        <v>2043376</v>
      </c>
      <c r="CN64" s="18">
        <f t="shared" ca="1" si="24"/>
        <v>2095384</v>
      </c>
      <c r="CO64" s="18">
        <f t="shared" ca="1" si="24"/>
        <v>52008</v>
      </c>
      <c r="CP64" s="19">
        <f ca="1">IF(CO64=0,0,IF(CM64=0,1,CO64/CM64))</f>
        <v>2.5451997087173384E-2</v>
      </c>
      <c r="CQ64" s="18">
        <f t="shared" ref="CQ64:CS66" si="25">SUMIF($B$9:$B$63,$B64,CQ$9:CQ$63)</f>
        <v>30072050</v>
      </c>
      <c r="CR64" s="18">
        <f t="shared" ca="1" si="25"/>
        <v>27146067</v>
      </c>
      <c r="CS64" s="18">
        <f t="shared" ca="1" si="25"/>
        <v>-2925983</v>
      </c>
      <c r="CT64" s="19">
        <f ca="1">IF(CS64=0,0,IF(CQ64=0,1,CS64/CQ64))</f>
        <v>-9.7299086693457881E-2</v>
      </c>
    </row>
    <row r="65" spans="1:98">
      <c r="A65" s="77"/>
      <c r="B65" s="26" t="s">
        <v>7</v>
      </c>
      <c r="C65" s="18">
        <f t="shared" si="2"/>
        <v>635935</v>
      </c>
      <c r="D65" s="18">
        <f t="shared" ca="1" si="2"/>
        <v>442809</v>
      </c>
      <c r="E65" s="18">
        <f t="shared" ca="1" si="2"/>
        <v>-193126</v>
      </c>
      <c r="F65" s="19">
        <f ca="1">IF(E65=0,0,IF(C65=0,1,E65/C65))</f>
        <v>-0.30368827002759718</v>
      </c>
      <c r="G65" s="18">
        <f t="shared" si="3"/>
        <v>635935</v>
      </c>
      <c r="H65" s="18">
        <f t="shared" ca="1" si="3"/>
        <v>442809</v>
      </c>
      <c r="I65" s="18">
        <f t="shared" ca="1" si="3"/>
        <v>-193126</v>
      </c>
      <c r="J65" s="19">
        <f ca="1">IF(I65=0,0,IF(G65=0,1,I65/G65))</f>
        <v>-0.30368827002759718</v>
      </c>
      <c r="K65" s="18">
        <f t="shared" si="4"/>
        <v>628329</v>
      </c>
      <c r="L65" s="18">
        <f t="shared" ca="1" si="4"/>
        <v>464366</v>
      </c>
      <c r="M65" s="18">
        <f t="shared" ca="1" si="4"/>
        <v>-163963</v>
      </c>
      <c r="N65" s="19">
        <f ca="1">IF(M65=0,0,IF(K65=0,1,M65/K65))</f>
        <v>-0.26095087127921834</v>
      </c>
      <c r="O65" s="18">
        <f t="shared" si="5"/>
        <v>1264264</v>
      </c>
      <c r="P65" s="18">
        <f t="shared" ca="1" si="5"/>
        <v>907175</v>
      </c>
      <c r="Q65" s="18">
        <f t="shared" ca="1" si="5"/>
        <v>-357089</v>
      </c>
      <c r="R65" s="19">
        <f ca="1">IF(Q65=0,0,IF(O65=0,1,Q65/O65))</f>
        <v>-0.28244812792264906</v>
      </c>
      <c r="S65" s="18">
        <f t="shared" si="6"/>
        <v>623137</v>
      </c>
      <c r="T65" s="18">
        <f t="shared" ca="1" si="6"/>
        <v>509906</v>
      </c>
      <c r="U65" s="18">
        <f t="shared" ca="1" si="6"/>
        <v>-113231</v>
      </c>
      <c r="V65" s="19">
        <f ca="1">IF(U65=0,0,IF(S65=0,1,U65/S65))</f>
        <v>-0.18171124487873452</v>
      </c>
      <c r="W65" s="18">
        <f t="shared" si="7"/>
        <v>1887401</v>
      </c>
      <c r="X65" s="18">
        <f t="shared" ca="1" si="7"/>
        <v>1417081</v>
      </c>
      <c r="Y65" s="18">
        <f t="shared" ca="1" si="7"/>
        <v>-470320</v>
      </c>
      <c r="Z65" s="19">
        <f ca="1">IF(Y65=0,0,IF(W65=0,1,Y65/W65))</f>
        <v>-0.24918922899797127</v>
      </c>
      <c r="AA65" s="18">
        <f t="shared" si="8"/>
        <v>663713</v>
      </c>
      <c r="AB65" s="18">
        <f t="shared" ca="1" si="8"/>
        <v>497614</v>
      </c>
      <c r="AC65" s="18">
        <f t="shared" ca="1" si="8"/>
        <v>-166099</v>
      </c>
      <c r="AD65" s="19">
        <f ca="1">IF(AC65=0,0,IF(AA65=0,1,AC65/AA65))</f>
        <v>-0.25025726481174843</v>
      </c>
      <c r="AE65" s="18">
        <f t="shared" si="9"/>
        <v>2551114</v>
      </c>
      <c r="AF65" s="18">
        <f t="shared" ca="1" si="9"/>
        <v>1914695</v>
      </c>
      <c r="AG65" s="18">
        <f t="shared" ca="1" si="9"/>
        <v>-636419</v>
      </c>
      <c r="AH65" s="19">
        <f ca="1">IF(AG65=0,0,IF(AE65=0,1,AG65/AE65))</f>
        <v>-0.24946709555119842</v>
      </c>
      <c r="AI65" s="18">
        <f t="shared" si="10"/>
        <v>657338</v>
      </c>
      <c r="AJ65" s="18">
        <f t="shared" ca="1" si="10"/>
        <v>479672</v>
      </c>
      <c r="AK65" s="18">
        <f t="shared" ca="1" si="10"/>
        <v>-177666</v>
      </c>
      <c r="AL65" s="19">
        <f ca="1">IF(AK65=0,0,IF(AI65=0,1,AK65/AI65))</f>
        <v>-0.2702810426295148</v>
      </c>
      <c r="AM65" s="18">
        <f t="shared" si="11"/>
        <v>3208452</v>
      </c>
      <c r="AN65" s="18">
        <f t="shared" ca="1" si="11"/>
        <v>2394367</v>
      </c>
      <c r="AO65" s="18">
        <f t="shared" ca="1" si="11"/>
        <v>-814085</v>
      </c>
      <c r="AP65" s="19">
        <f ca="1">IF(AO65=0,0,IF(AM65=0,1,AO65/AM65))</f>
        <v>-0.2537313944543973</v>
      </c>
      <c r="AQ65" s="18">
        <f t="shared" si="12"/>
        <v>650016</v>
      </c>
      <c r="AR65" s="18">
        <f t="shared" ca="1" si="12"/>
        <v>483452</v>
      </c>
      <c r="AS65" s="18">
        <f t="shared" ca="1" si="12"/>
        <v>-166564</v>
      </c>
      <c r="AT65" s="19">
        <f ca="1">IF(AS65=0,0,IF(AQ65=0,1,AS65/AQ65))</f>
        <v>-0.2562460000984591</v>
      </c>
      <c r="AU65" s="18">
        <f t="shared" si="13"/>
        <v>3858468</v>
      </c>
      <c r="AV65" s="18">
        <f t="shared" ca="1" si="13"/>
        <v>2877819</v>
      </c>
      <c r="AW65" s="18">
        <f t="shared" ca="1" si="13"/>
        <v>-980649</v>
      </c>
      <c r="AX65" s="19">
        <f ca="1">IF(AW65=0,0,IF(AU65=0,1,AW65/AU65))</f>
        <v>-0.25415501696528259</v>
      </c>
      <c r="AY65" s="18">
        <f t="shared" si="14"/>
        <v>584478</v>
      </c>
      <c r="AZ65" s="18">
        <f t="shared" ca="1" si="14"/>
        <v>482520</v>
      </c>
      <c r="BA65" s="18">
        <f t="shared" ca="1" si="14"/>
        <v>-101958</v>
      </c>
      <c r="BB65" s="19">
        <f ca="1">IF(BA65=0,0,IF(AY65=0,1,BA65/AY65))</f>
        <v>-0.17444283617176351</v>
      </c>
      <c r="BC65" s="18">
        <f t="shared" si="15"/>
        <v>4442946</v>
      </c>
      <c r="BD65" s="18">
        <f t="shared" ca="1" si="15"/>
        <v>3360339</v>
      </c>
      <c r="BE65" s="18">
        <f t="shared" ca="1" si="15"/>
        <v>-1082607</v>
      </c>
      <c r="BF65" s="19">
        <f ca="1">IF(BE65=0,0,IF(BC65=0,1,BE65/BC65))</f>
        <v>-0.2436687279116154</v>
      </c>
      <c r="BG65" s="18">
        <f t="shared" si="16"/>
        <v>599916</v>
      </c>
      <c r="BH65" s="18">
        <f t="shared" ca="1" si="16"/>
        <v>522725</v>
      </c>
      <c r="BI65" s="18">
        <f t="shared" ca="1" si="16"/>
        <v>-77191</v>
      </c>
      <c r="BJ65" s="19">
        <f ca="1">IF(BI65=0,0,IF(BG65=0,1,BI65/BG65))</f>
        <v>-0.12866968042192573</v>
      </c>
      <c r="BK65" s="18">
        <f t="shared" si="17"/>
        <v>5042862</v>
      </c>
      <c r="BL65" s="18">
        <f t="shared" ca="1" si="17"/>
        <v>3883064</v>
      </c>
      <c r="BM65" s="18">
        <f t="shared" ca="1" si="17"/>
        <v>-1159798</v>
      </c>
      <c r="BN65" s="19">
        <f ca="1">IF(BM65=0,0,IF(BK65=0,1,BM65/BK65))</f>
        <v>-0.22998805043643866</v>
      </c>
      <c r="BO65" s="18">
        <f t="shared" si="18"/>
        <v>629818</v>
      </c>
      <c r="BP65" s="18">
        <f t="shared" ca="1" si="18"/>
        <v>565109</v>
      </c>
      <c r="BQ65" s="18">
        <f t="shared" ca="1" si="18"/>
        <v>-64709</v>
      </c>
      <c r="BR65" s="19">
        <f ca="1">IF(BQ65=0,0,IF(BO65=0,1,BQ65/BO65))</f>
        <v>-0.10274237954456684</v>
      </c>
      <c r="BS65" s="18">
        <f t="shared" si="19"/>
        <v>5672680</v>
      </c>
      <c r="BT65" s="18">
        <f t="shared" ca="1" si="19"/>
        <v>4448173</v>
      </c>
      <c r="BU65" s="18">
        <f t="shared" ca="1" si="19"/>
        <v>-1224507</v>
      </c>
      <c r="BV65" s="19">
        <f ca="1">IF(BU65=0,0,IF(BS65=0,1,BU65/BS65))</f>
        <v>-0.21586040460593581</v>
      </c>
      <c r="BW65" s="18">
        <f t="shared" si="20"/>
        <v>627829</v>
      </c>
      <c r="BX65" s="18">
        <f t="shared" ca="1" si="20"/>
        <v>577317</v>
      </c>
      <c r="BY65" s="18">
        <f t="shared" ca="1" si="20"/>
        <v>-50512</v>
      </c>
      <c r="BZ65" s="19">
        <f ca="1">IF(BY65=0,0,IF(BW65=0,1,BY65/BW65))</f>
        <v>-8.045502835963296E-2</v>
      </c>
      <c r="CA65" s="18">
        <f t="shared" si="21"/>
        <v>6300509</v>
      </c>
      <c r="CB65" s="18">
        <f t="shared" ca="1" si="21"/>
        <v>5025490</v>
      </c>
      <c r="CC65" s="18">
        <f t="shared" ca="1" si="21"/>
        <v>-1275019</v>
      </c>
      <c r="CD65" s="19">
        <f ca="1">IF(CC65=0,0,IF(CA65=0,1,CC65/CA65))</f>
        <v>-0.20236761823528862</v>
      </c>
      <c r="CE65" s="18">
        <f t="shared" si="22"/>
        <v>534232</v>
      </c>
      <c r="CF65" s="18">
        <f t="shared" ca="1" si="22"/>
        <v>535482</v>
      </c>
      <c r="CG65" s="18">
        <f t="shared" ca="1" si="22"/>
        <v>1250</v>
      </c>
      <c r="CH65" s="19">
        <f ca="1">IF(CG65=0,0,IF(CE65=0,1,CG65/CE65))</f>
        <v>2.3398074244897348E-3</v>
      </c>
      <c r="CI65" s="18">
        <f t="shared" si="23"/>
        <v>6834741</v>
      </c>
      <c r="CJ65" s="18">
        <f t="shared" ca="1" si="23"/>
        <v>5560972</v>
      </c>
      <c r="CK65" s="18">
        <f t="shared" ca="1" si="23"/>
        <v>-1273769</v>
      </c>
      <c r="CL65" s="19">
        <f ca="1">IF(CK65=0,0,IF(CI65=0,1,CK65/CI65))</f>
        <v>-0.18636682794563833</v>
      </c>
      <c r="CM65" s="18">
        <f t="shared" si="24"/>
        <v>475589</v>
      </c>
      <c r="CN65" s="18">
        <f t="shared" ca="1" si="24"/>
        <v>506128</v>
      </c>
      <c r="CO65" s="18">
        <f t="shared" ca="1" si="24"/>
        <v>30539</v>
      </c>
      <c r="CP65" s="19">
        <f ca="1">IF(CO65=0,0,IF(CM65=0,1,CO65/CM65))</f>
        <v>6.421300744970973E-2</v>
      </c>
      <c r="CQ65" s="18">
        <f t="shared" si="25"/>
        <v>7310330</v>
      </c>
      <c r="CR65" s="18">
        <f t="shared" ca="1" si="25"/>
        <v>6067100</v>
      </c>
      <c r="CS65" s="18">
        <f t="shared" ca="1" si="25"/>
        <v>-1243230</v>
      </c>
      <c r="CT65" s="19">
        <f ca="1">IF(CS65=0,0,IF(CQ65=0,1,CS65/CQ65))</f>
        <v>-0.17006482607488307</v>
      </c>
    </row>
    <row r="66" spans="1:98">
      <c r="A66" s="78"/>
      <c r="B66" s="26" t="s">
        <v>8</v>
      </c>
      <c r="C66" s="73">
        <f t="shared" si="2"/>
        <v>11546</v>
      </c>
      <c r="D66" s="73">
        <f t="shared" ca="1" si="2"/>
        <v>10740</v>
      </c>
      <c r="E66" s="73">
        <f t="shared" ca="1" si="2"/>
        <v>-806</v>
      </c>
      <c r="F66" s="19">
        <f ca="1">IF(E66=0,0,IF(C66=0,1,E66/C66))</f>
        <v>-6.9807725619262087E-2</v>
      </c>
      <c r="G66" s="73">
        <f t="shared" si="3"/>
        <v>11546</v>
      </c>
      <c r="H66" s="73">
        <f t="shared" ca="1" si="3"/>
        <v>10740</v>
      </c>
      <c r="I66" s="73">
        <f t="shared" ca="1" si="3"/>
        <v>-806</v>
      </c>
      <c r="J66" s="19">
        <f ca="1">IF(I66=0,0,IF(G66=0,1,I66/G66))</f>
        <v>-6.9807725619262087E-2</v>
      </c>
      <c r="K66" s="73">
        <f t="shared" si="4"/>
        <v>11533</v>
      </c>
      <c r="L66" s="73">
        <f t="shared" ca="1" si="4"/>
        <v>10059</v>
      </c>
      <c r="M66" s="73">
        <f t="shared" ca="1" si="4"/>
        <v>-1474</v>
      </c>
      <c r="N66" s="19">
        <f ca="1">IF(M66=0,0,IF(K66=0,1,M66/K66))</f>
        <v>-0.12780716205670684</v>
      </c>
      <c r="O66" s="73">
        <f t="shared" si="5"/>
        <v>23079</v>
      </c>
      <c r="P66" s="73">
        <f t="shared" ca="1" si="5"/>
        <v>20799</v>
      </c>
      <c r="Q66" s="73">
        <f t="shared" ca="1" si="5"/>
        <v>-2280</v>
      </c>
      <c r="R66" s="19">
        <f ca="1">IF(Q66=0,0,IF(O66=0,1,Q66/O66))</f>
        <v>-9.8791108800207986E-2</v>
      </c>
      <c r="S66" s="73">
        <f t="shared" si="6"/>
        <v>12429</v>
      </c>
      <c r="T66" s="73">
        <f t="shared" ca="1" si="6"/>
        <v>11214</v>
      </c>
      <c r="U66" s="73">
        <f t="shared" ca="1" si="6"/>
        <v>-1215</v>
      </c>
      <c r="V66" s="19">
        <f ca="1">IF(U66=0,0,IF(S66=0,1,U66/S66))</f>
        <v>-9.7755249818971754E-2</v>
      </c>
      <c r="W66" s="73">
        <f t="shared" si="7"/>
        <v>35508</v>
      </c>
      <c r="X66" s="73">
        <f t="shared" ca="1" si="7"/>
        <v>32013</v>
      </c>
      <c r="Y66" s="73">
        <f t="shared" ca="1" si="7"/>
        <v>-3495</v>
      </c>
      <c r="Z66" s="19">
        <f ca="1">IF(Y66=0,0,IF(W66=0,1,Y66/W66))</f>
        <v>-9.8428523149712746E-2</v>
      </c>
      <c r="AA66" s="73">
        <f t="shared" si="8"/>
        <v>12975</v>
      </c>
      <c r="AB66" s="73">
        <f t="shared" ca="1" si="8"/>
        <v>12482</v>
      </c>
      <c r="AC66" s="73">
        <f t="shared" ca="1" si="8"/>
        <v>-493</v>
      </c>
      <c r="AD66" s="19">
        <f ca="1">IF(AC66=0,0,IF(AA66=0,1,AC66/AA66))</f>
        <v>-3.7996146435452793E-2</v>
      </c>
      <c r="AE66" s="73">
        <f t="shared" si="9"/>
        <v>48483</v>
      </c>
      <c r="AF66" s="73">
        <f t="shared" ca="1" si="9"/>
        <v>44495</v>
      </c>
      <c r="AG66" s="73">
        <f t="shared" ca="1" si="9"/>
        <v>-3988</v>
      </c>
      <c r="AH66" s="19">
        <f ca="1">IF(AG66=0,0,IF(AE66=0,1,AG66/AE66))</f>
        <v>-8.2255635996122359E-2</v>
      </c>
      <c r="AI66" s="73">
        <f t="shared" si="10"/>
        <v>20439</v>
      </c>
      <c r="AJ66" s="73">
        <f t="shared" ca="1" si="10"/>
        <v>16792</v>
      </c>
      <c r="AK66" s="73">
        <f t="shared" ca="1" si="10"/>
        <v>-3647</v>
      </c>
      <c r="AL66" s="19">
        <f ca="1">IF(AK66=0,0,IF(AI66=0,1,AK66/AI66))</f>
        <v>-0.17843338715201332</v>
      </c>
      <c r="AM66" s="73">
        <f t="shared" si="11"/>
        <v>68922</v>
      </c>
      <c r="AN66" s="73">
        <f t="shared" ca="1" si="11"/>
        <v>61287</v>
      </c>
      <c r="AO66" s="73">
        <f t="shared" ca="1" si="11"/>
        <v>-7635</v>
      </c>
      <c r="AP66" s="19">
        <f ca="1">IF(AO66=0,0,IF(AM66=0,1,AO66/AM66))</f>
        <v>-0.11077740053974057</v>
      </c>
      <c r="AQ66" s="73">
        <f t="shared" si="12"/>
        <v>20662</v>
      </c>
      <c r="AR66" s="73">
        <f t="shared" ca="1" si="12"/>
        <v>17008</v>
      </c>
      <c r="AS66" s="73">
        <f t="shared" ca="1" si="12"/>
        <v>-3654</v>
      </c>
      <c r="AT66" s="19">
        <f ca="1">IF(AS66=0,0,IF(AQ66=0,1,AS66/AQ66))</f>
        <v>-0.17684638466750557</v>
      </c>
      <c r="AU66" s="73">
        <f t="shared" si="13"/>
        <v>89584</v>
      </c>
      <c r="AV66" s="73">
        <f t="shared" ca="1" si="13"/>
        <v>78295</v>
      </c>
      <c r="AW66" s="73">
        <f t="shared" ca="1" si="13"/>
        <v>-11289</v>
      </c>
      <c r="AX66" s="19">
        <f ca="1">IF(AW66=0,0,IF(AU66=0,1,AW66/AU66))</f>
        <v>-0.12601580639399892</v>
      </c>
      <c r="AY66" s="73">
        <f t="shared" si="14"/>
        <v>22306</v>
      </c>
      <c r="AZ66" s="73">
        <f t="shared" ca="1" si="14"/>
        <v>20221</v>
      </c>
      <c r="BA66" s="73">
        <f t="shared" ca="1" si="14"/>
        <v>-2085</v>
      </c>
      <c r="BB66" s="19">
        <f ca="1">IF(BA66=0,0,IF(AY66=0,1,BA66/AY66))</f>
        <v>-9.347260826683404E-2</v>
      </c>
      <c r="BC66" s="73">
        <f t="shared" si="15"/>
        <v>111890</v>
      </c>
      <c r="BD66" s="73">
        <f t="shared" ca="1" si="15"/>
        <v>98516</v>
      </c>
      <c r="BE66" s="73">
        <f t="shared" ca="1" si="15"/>
        <v>-13374</v>
      </c>
      <c r="BF66" s="19">
        <f ca="1">IF(BE66=0,0,IF(BC66=0,1,BE66/BC66))</f>
        <v>-0.11952810796317812</v>
      </c>
      <c r="BG66" s="73">
        <f t="shared" si="16"/>
        <v>25599</v>
      </c>
      <c r="BH66" s="73">
        <f t="shared" ca="1" si="16"/>
        <v>19723</v>
      </c>
      <c r="BI66" s="73">
        <f t="shared" ca="1" si="16"/>
        <v>-5876</v>
      </c>
      <c r="BJ66" s="19">
        <f ca="1">IF(BI66=0,0,IF(BG66=0,1,BI66/BG66))</f>
        <v>-0.22954021641470371</v>
      </c>
      <c r="BK66" s="73">
        <f t="shared" si="17"/>
        <v>137489</v>
      </c>
      <c r="BL66" s="73">
        <f t="shared" ca="1" si="17"/>
        <v>118239</v>
      </c>
      <c r="BM66" s="73">
        <f t="shared" ca="1" si="17"/>
        <v>-19250</v>
      </c>
      <c r="BN66" s="19">
        <f ca="1">IF(BM66=0,0,IF(BK66=0,1,BM66/BK66))</f>
        <v>-0.14001120089607169</v>
      </c>
      <c r="BO66" s="73">
        <f t="shared" si="18"/>
        <v>19377</v>
      </c>
      <c r="BP66" s="73">
        <f t="shared" ca="1" si="18"/>
        <v>18286</v>
      </c>
      <c r="BQ66" s="73">
        <f t="shared" ca="1" si="18"/>
        <v>-1091</v>
      </c>
      <c r="BR66" s="19">
        <f ca="1">IF(BQ66=0,0,IF(BO66=0,1,BQ66/BO66))</f>
        <v>-5.6303865407441811E-2</v>
      </c>
      <c r="BS66" s="73">
        <f t="shared" si="19"/>
        <v>156866</v>
      </c>
      <c r="BT66" s="73">
        <f t="shared" ca="1" si="19"/>
        <v>136525</v>
      </c>
      <c r="BU66" s="73">
        <f t="shared" ca="1" si="19"/>
        <v>-20341</v>
      </c>
      <c r="BV66" s="19">
        <f ca="1">IF(BU66=0,0,IF(BS66=0,1,BU66/BS66))</f>
        <v>-0.12967118432292529</v>
      </c>
      <c r="BW66" s="73">
        <f t="shared" si="20"/>
        <v>17016</v>
      </c>
      <c r="BX66" s="73">
        <f t="shared" ca="1" si="20"/>
        <v>14552</v>
      </c>
      <c r="BY66" s="73">
        <f t="shared" ca="1" si="20"/>
        <v>-2464</v>
      </c>
      <c r="BZ66" s="19">
        <f ca="1">IF(BY66=0,0,IF(BW66=0,1,BY66/BW66))</f>
        <v>-0.14480488951574988</v>
      </c>
      <c r="CA66" s="73">
        <f t="shared" si="21"/>
        <v>173882</v>
      </c>
      <c r="CB66" s="73">
        <f t="shared" ca="1" si="21"/>
        <v>151077</v>
      </c>
      <c r="CC66" s="73">
        <f t="shared" ca="1" si="21"/>
        <v>-22805</v>
      </c>
      <c r="CD66" s="19">
        <f ca="1">IF(CC66=0,0,IF(CA66=0,1,CC66/CA66))</f>
        <v>-0.13115216066067792</v>
      </c>
      <c r="CE66" s="73">
        <f t="shared" si="22"/>
        <v>12390</v>
      </c>
      <c r="CF66" s="73">
        <f t="shared" ca="1" si="22"/>
        <v>11450</v>
      </c>
      <c r="CG66" s="73">
        <f t="shared" ca="1" si="22"/>
        <v>-940</v>
      </c>
      <c r="CH66" s="19">
        <f ca="1">IF(CG66=0,0,IF(CE66=0,1,CG66/CE66))</f>
        <v>-7.5867635189669089E-2</v>
      </c>
      <c r="CI66" s="73">
        <f t="shared" si="23"/>
        <v>186272</v>
      </c>
      <c r="CJ66" s="73">
        <f t="shared" ca="1" si="23"/>
        <v>162527</v>
      </c>
      <c r="CK66" s="73">
        <f t="shared" ca="1" si="23"/>
        <v>-23745</v>
      </c>
      <c r="CL66" s="19">
        <f ca="1">IF(CK66=0,0,IF(CI66=0,1,CK66/CI66))</f>
        <v>-0.12747487545095346</v>
      </c>
      <c r="CM66" s="73">
        <f t="shared" si="24"/>
        <v>10306</v>
      </c>
      <c r="CN66" s="73">
        <f t="shared" ca="1" si="24"/>
        <v>9650</v>
      </c>
      <c r="CO66" s="73">
        <f t="shared" ca="1" si="24"/>
        <v>-656</v>
      </c>
      <c r="CP66" s="19">
        <f ca="1">IF(CO66=0,0,IF(CM66=0,1,CO66/CM66))</f>
        <v>-6.3652241412769262E-2</v>
      </c>
      <c r="CQ66" s="73">
        <f t="shared" si="25"/>
        <v>196578</v>
      </c>
      <c r="CR66" s="73">
        <f t="shared" ca="1" si="25"/>
        <v>172177</v>
      </c>
      <c r="CS66" s="73">
        <f t="shared" ca="1" si="25"/>
        <v>-24401</v>
      </c>
      <c r="CT66" s="19">
        <f ca="1">IF(CS66=0,0,IF(CQ66=0,1,CS66/CQ66))</f>
        <v>-0.1241288445299067</v>
      </c>
    </row>
    <row r="67" spans="1:98" s="7" customFormat="1">
      <c r="B67" s="27" t="s">
        <v>20</v>
      </c>
      <c r="C67" s="12">
        <f>SUM(C64:C66)</f>
        <v>2762455</v>
      </c>
      <c r="D67" s="12">
        <f ca="1">SUM(D64:D66)</f>
        <v>2313762</v>
      </c>
      <c r="E67" s="12">
        <f ca="1">SUM(E64:E66)</f>
        <v>-448693</v>
      </c>
      <c r="F67" s="13">
        <f ca="1">IF(E67=0,0,IF(C67=0,1,E67/C67))</f>
        <v>-0.1624254512743194</v>
      </c>
      <c r="G67" s="12">
        <f>SUM(G64:G66)</f>
        <v>2762455</v>
      </c>
      <c r="H67" s="12">
        <f ca="1">SUM(H64:H66)</f>
        <v>2313762</v>
      </c>
      <c r="I67" s="12">
        <f ca="1">SUM(I64:I66)</f>
        <v>-448693</v>
      </c>
      <c r="J67" s="13">
        <f ca="1">IF(I67=0,0,IF(G67=0,1,I67/G67))</f>
        <v>-0.1624254512743194</v>
      </c>
      <c r="K67" s="12">
        <f>SUM(K64:K66)</f>
        <v>2638639</v>
      </c>
      <c r="L67" s="12">
        <f ca="1">SUM(L64:L66)</f>
        <v>2309181</v>
      </c>
      <c r="M67" s="12">
        <f ca="1">SUM(M64:M66)</f>
        <v>-329458</v>
      </c>
      <c r="N67" s="13">
        <f ca="1">IF(M67=0,0,IF(K67=0,1,M67/K67))</f>
        <v>-0.12485906560162266</v>
      </c>
      <c r="O67" s="12">
        <f>SUM(O64:O66)</f>
        <v>5401094</v>
      </c>
      <c r="P67" s="12">
        <f ca="1">SUM(P64:P66)</f>
        <v>4622943</v>
      </c>
      <c r="Q67" s="12">
        <f ca="1">SUM(Q64:Q66)</f>
        <v>-778151</v>
      </c>
      <c r="R67" s="13">
        <f ca="1">IF(Q67=0,0,IF(O67=0,1,Q67/O67))</f>
        <v>-0.14407284894504707</v>
      </c>
      <c r="S67" s="12">
        <f>SUM(S64:S66)</f>
        <v>3025461</v>
      </c>
      <c r="T67" s="12">
        <f ca="1">SUM(T64:T66)</f>
        <v>2723892</v>
      </c>
      <c r="U67" s="12">
        <f ca="1">SUM(U64:U66)</f>
        <v>-301569</v>
      </c>
      <c r="V67" s="13">
        <f ca="1">IF(U67=0,0,IF(S67=0,1,U67/S67))</f>
        <v>-9.9677040953428248E-2</v>
      </c>
      <c r="W67" s="12">
        <f>SUM(W64:W66)</f>
        <v>8426555</v>
      </c>
      <c r="X67" s="12">
        <f ca="1">SUM(X64:X66)</f>
        <v>7346835</v>
      </c>
      <c r="Y67" s="12">
        <f ca="1">SUM(Y64:Y66)</f>
        <v>-1079720</v>
      </c>
      <c r="Z67" s="13">
        <f ca="1">IF(Y67=0,0,IF(W67=0,1,Y67/W67))</f>
        <v>-0.12813302707927499</v>
      </c>
      <c r="AA67" s="12">
        <f>SUM(AA64:AA66)</f>
        <v>3050290</v>
      </c>
      <c r="AB67" s="12">
        <f ca="1">SUM(AB64:AB66)</f>
        <v>2720020</v>
      </c>
      <c r="AC67" s="12">
        <f ca="1">SUM(AC64:AC66)</f>
        <v>-330270</v>
      </c>
      <c r="AD67" s="13">
        <f ca="1">IF(AC67=0,0,IF(AA67=0,1,AC67/AA67))</f>
        <v>-0.10827495090630727</v>
      </c>
      <c r="AE67" s="12">
        <f>SUM(AE64:AE66)</f>
        <v>11476845</v>
      </c>
      <c r="AF67" s="12">
        <f ca="1">SUM(AF64:AF66)</f>
        <v>10066855</v>
      </c>
      <c r="AG67" s="12">
        <f ca="1">SUM(AG64:AG66)</f>
        <v>-1409990</v>
      </c>
      <c r="AH67" s="13">
        <f ca="1">IF(AG67=0,0,IF(AE67=0,1,AG67/AE67))</f>
        <v>-0.12285519234598011</v>
      </c>
      <c r="AI67" s="12">
        <f>SUM(AI64:AI66)</f>
        <v>3360124</v>
      </c>
      <c r="AJ67" s="12">
        <f ca="1">SUM(AJ64:AJ66)</f>
        <v>2984994</v>
      </c>
      <c r="AK67" s="12">
        <f ca="1">SUM(AK64:AK66)</f>
        <v>-375130</v>
      </c>
      <c r="AL67" s="13">
        <f ca="1">IF(AK67=0,0,IF(AI67=0,1,AK67/AI67))</f>
        <v>-0.11164171322248821</v>
      </c>
      <c r="AM67" s="12">
        <f>SUM(AM64:AM66)</f>
        <v>14836969</v>
      </c>
      <c r="AN67" s="12">
        <f ca="1">SUM(AN64:AN66)</f>
        <v>13051849</v>
      </c>
      <c r="AO67" s="12">
        <f ca="1">SUM(AO64:AO66)</f>
        <v>-1785120</v>
      </c>
      <c r="AP67" s="13">
        <f ca="1">IF(AO67=0,0,IF(AM67=0,1,AO67/AM67))</f>
        <v>-0.12031567903120914</v>
      </c>
      <c r="AQ67" s="12">
        <f>SUM(AQ64:AQ66)</f>
        <v>3373691</v>
      </c>
      <c r="AR67" s="12">
        <f ca="1">SUM(AR64:AR66)</f>
        <v>2612540</v>
      </c>
      <c r="AS67" s="12">
        <f ca="1">SUM(AS64:AS66)</f>
        <v>-761151</v>
      </c>
      <c r="AT67" s="13">
        <f ca="1">IF(AS67=0,0,IF(AQ67=0,1,AS67/AQ67))</f>
        <v>-0.22561372692401291</v>
      </c>
      <c r="AU67" s="12">
        <f>SUM(AU64:AU66)</f>
        <v>18210660</v>
      </c>
      <c r="AV67" s="12">
        <f ca="1">SUM(AV64:AV66)</f>
        <v>15664389</v>
      </c>
      <c r="AW67" s="12">
        <f ca="1">SUM(AW64:AW66)</f>
        <v>-2546271</v>
      </c>
      <c r="AX67" s="13">
        <f ca="1">IF(AW67=0,0,IF(AU67=0,1,AW67/AU67))</f>
        <v>-0.13982310361074227</v>
      </c>
      <c r="AY67" s="12">
        <f>SUM(AY64:AY66)</f>
        <v>3742355</v>
      </c>
      <c r="AZ67" s="12">
        <f ca="1">SUM(AZ64:AZ66)</f>
        <v>3108981</v>
      </c>
      <c r="BA67" s="12">
        <f ca="1">SUM(BA64:BA66)</f>
        <v>-633374</v>
      </c>
      <c r="BB67" s="13">
        <f ca="1">IF(BA67=0,0,IF(AY67=0,1,BA67/AY67))</f>
        <v>-0.16924476699832058</v>
      </c>
      <c r="BC67" s="12">
        <f>SUM(BC64:BC66)</f>
        <v>21953015</v>
      </c>
      <c r="BD67" s="12">
        <f ca="1">SUM(BD64:BD66)</f>
        <v>18773370</v>
      </c>
      <c r="BE67" s="12">
        <f ca="1">SUM(BE64:BE66)</f>
        <v>-3179645</v>
      </c>
      <c r="BF67" s="13">
        <f ca="1">IF(BE67=0,0,IF(BC67=0,1,BE67/BC67))</f>
        <v>-0.14483864744774236</v>
      </c>
      <c r="BG67" s="12">
        <f>SUM(BG64:BG66)</f>
        <v>4012214</v>
      </c>
      <c r="BH67" s="12">
        <f ca="1">SUM(BH64:BH66)</f>
        <v>3435712</v>
      </c>
      <c r="BI67" s="12">
        <f ca="1">SUM(BI64:BI66)</f>
        <v>-576502</v>
      </c>
      <c r="BJ67" s="13">
        <f ca="1">IF(BI67=0,0,IF(BG67=0,1,BI67/BG67))</f>
        <v>-0.14368675250123747</v>
      </c>
      <c r="BK67" s="12">
        <f>SUM(BK64:BK66)</f>
        <v>25965229</v>
      </c>
      <c r="BL67" s="12">
        <f ca="1">SUM(BL64:BL66)</f>
        <v>22209082</v>
      </c>
      <c r="BM67" s="12">
        <f ca="1">SUM(BM64:BM66)</f>
        <v>-3756147</v>
      </c>
      <c r="BN67" s="13">
        <f ca="1">IF(BM67=0,0,IF(BK67=0,1,BM67/BK67))</f>
        <v>-0.14466065367649944</v>
      </c>
      <c r="BO67" s="12">
        <f>SUM(BO64:BO66)</f>
        <v>3171260</v>
      </c>
      <c r="BP67" s="12">
        <f ca="1">SUM(BP64:BP66)</f>
        <v>2947111</v>
      </c>
      <c r="BQ67" s="12">
        <f ca="1">SUM(BQ64:BQ66)</f>
        <v>-224149</v>
      </c>
      <c r="BR67" s="13">
        <f ca="1">IF(BQ67=0,0,IF(BO67=0,1,BQ67/BO67))</f>
        <v>-7.068136955027339E-2</v>
      </c>
      <c r="BS67" s="12">
        <f>SUM(BS64:BS66)</f>
        <v>29136489</v>
      </c>
      <c r="BT67" s="12">
        <f ca="1">SUM(BT64:BT66)</f>
        <v>25156193</v>
      </c>
      <c r="BU67" s="12">
        <f ca="1">SUM(BU64:BU66)</f>
        <v>-3980296</v>
      </c>
      <c r="BV67" s="13">
        <f ca="1">IF(BU67=0,0,IF(BS67=0,1,BU67/BS67))</f>
        <v>-0.13660863530949113</v>
      </c>
      <c r="BW67" s="12">
        <f>SUM(BW64:BW66)</f>
        <v>3139713</v>
      </c>
      <c r="BX67" s="12">
        <f ca="1">SUM(BX64:BX66)</f>
        <v>2901581</v>
      </c>
      <c r="BY67" s="12">
        <f ca="1">SUM(BY64:BY66)</f>
        <v>-238132</v>
      </c>
      <c r="BZ67" s="13">
        <f ca="1">IF(BY67=0,0,IF(BW67=0,1,BY67/BW67))</f>
        <v>-7.5845148903737378E-2</v>
      </c>
      <c r="CA67" s="12">
        <f>SUM(CA64:CA66)</f>
        <v>32276202</v>
      </c>
      <c r="CB67" s="12">
        <f ca="1">SUM(CB64:CB66)</f>
        <v>28057774</v>
      </c>
      <c r="CC67" s="12">
        <f ca="1">SUM(CC64:CC66)</f>
        <v>-4218428</v>
      </c>
      <c r="CD67" s="13">
        <f ca="1">IF(CC67=0,0,IF(CA67=0,1,CC67/CA67))</f>
        <v>-0.13069778160391982</v>
      </c>
      <c r="CE67" s="12">
        <f>SUM(CE64:CE66)</f>
        <v>2773485</v>
      </c>
      <c r="CF67" s="12">
        <f ca="1">SUM(CF64:CF66)</f>
        <v>2716408</v>
      </c>
      <c r="CG67" s="12">
        <f ca="1">SUM(CG64:CG66)</f>
        <v>-57077</v>
      </c>
      <c r="CH67" s="13">
        <f ca="1">IF(CG67=0,0,IF(CE67=0,1,CG67/CE67))</f>
        <v>-2.0579523595764895E-2</v>
      </c>
      <c r="CI67" s="12">
        <f>SUM(CI64:CI66)</f>
        <v>35049687</v>
      </c>
      <c r="CJ67" s="12">
        <f ca="1">SUM(CJ64:CJ66)</f>
        <v>30774182</v>
      </c>
      <c r="CK67" s="12">
        <f ca="1">SUM(CK64:CK66)</f>
        <v>-4275505</v>
      </c>
      <c r="CL67" s="13">
        <f ca="1">IF(CK67=0,0,IF(CI67=0,1,CK67/CI67))</f>
        <v>-0.1219841135813852</v>
      </c>
      <c r="CM67" s="12">
        <f>SUM(CM64:CM66)</f>
        <v>2529271</v>
      </c>
      <c r="CN67" s="12">
        <f ca="1">SUM(CN64:CN66)</f>
        <v>2611162</v>
      </c>
      <c r="CO67" s="12">
        <f ca="1">SUM(CO64:CO66)</f>
        <v>81891</v>
      </c>
      <c r="CP67" s="13">
        <f ca="1">IF(CO67=0,0,IF(CM67=0,1,CO67/CM67))</f>
        <v>3.2377313463049236E-2</v>
      </c>
      <c r="CQ67" s="12">
        <f>SUM(CQ64:CQ66)</f>
        <v>37578958</v>
      </c>
      <c r="CR67" s="12">
        <f ca="1">SUM(CR64:CR66)</f>
        <v>33385344</v>
      </c>
      <c r="CS67" s="12">
        <f ca="1">SUM(CS64:CS66)</f>
        <v>-4193614</v>
      </c>
      <c r="CT67" s="13">
        <f ca="1">IF(CS67=0,0,IF(CQ67=0,1,CS67/CQ67))</f>
        <v>-0.11159473873650248</v>
      </c>
    </row>
    <row r="123" spans="103:103">
      <c r="CY123" s="7"/>
    </row>
    <row r="124" spans="103:103">
      <c r="CY124" s="7"/>
    </row>
  </sheetData>
  <sheetProtection sheet="1" objects="1" scenarios="1"/>
  <phoneticPr fontId="9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6">
    <tabColor indexed="17"/>
  </sheetPr>
  <dimension ref="A1:DZ67"/>
  <sheetViews>
    <sheetView zoomScale="85" zoomScaleNormal="85" workbookViewId="0">
      <pane xSplit="2" ySplit="8" topLeftCell="C9" activePane="bottomRight" state="frozen"/>
      <selection activeCell="J85" sqref="J85"/>
      <selection pane="topRight" activeCell="J85" sqref="J85"/>
      <selection pane="bottomLeft" activeCell="J85" sqref="J85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109375" bestFit="1" customWidth="1"/>
    <col min="4" max="4" width="10.44140625" customWidth="1"/>
    <col min="5" max="5" width="10" customWidth="1"/>
    <col min="6" max="6" width="8.609375" customWidth="1"/>
    <col min="7" max="7" width="9.88671875" bestFit="1" customWidth="1"/>
    <col min="8" max="8" width="9.609375" customWidth="1"/>
    <col min="9" max="9" width="10" customWidth="1"/>
    <col min="10" max="10" width="8.609375" customWidth="1"/>
    <col min="11" max="11" width="9.88671875" bestFit="1" customWidth="1"/>
    <col min="12" max="12" width="9.88671875" customWidth="1"/>
    <col min="13" max="13" width="10" customWidth="1"/>
    <col min="14" max="14" width="8.609375" customWidth="1"/>
    <col min="15" max="15" width="9.88671875" bestFit="1" customWidth="1"/>
    <col min="16" max="16" width="10.109375" customWidth="1"/>
    <col min="17" max="17" width="10" customWidth="1"/>
    <col min="18" max="18" width="8.609375" customWidth="1"/>
    <col min="19" max="20" width="9.88671875" bestFit="1" customWidth="1"/>
    <col min="21" max="21" width="10" customWidth="1"/>
    <col min="22" max="22" width="11.609375" customWidth="1"/>
    <col min="23" max="23" width="9.88671875" bestFit="1" customWidth="1"/>
    <col min="24" max="24" width="10.44140625" customWidth="1"/>
    <col min="25" max="25" width="10" customWidth="1"/>
    <col min="26" max="26" width="8.609375" customWidth="1"/>
    <col min="27" max="27" width="9.88671875" bestFit="1" customWidth="1"/>
    <col min="28" max="28" width="11.88671875" customWidth="1"/>
    <col min="29" max="29" width="10" customWidth="1"/>
    <col min="30" max="30" width="8.609375" customWidth="1"/>
    <col min="31" max="31" width="11" bestFit="1" customWidth="1"/>
    <col min="32" max="32" width="11.44140625" customWidth="1"/>
    <col min="33" max="33" width="11" customWidth="1"/>
    <col min="34" max="34" width="8.609375" customWidth="1"/>
    <col min="35" max="35" width="9.88671875" bestFit="1" customWidth="1"/>
    <col min="36" max="36" width="9.609375" customWidth="1"/>
    <col min="37" max="37" width="10" customWidth="1"/>
    <col min="38" max="38" width="8.609375" customWidth="1"/>
    <col min="39" max="39" width="11" bestFit="1" customWidth="1"/>
    <col min="40" max="40" width="11.38671875" customWidth="1"/>
    <col min="41" max="41" width="11" customWidth="1"/>
    <col min="42" max="42" width="8.609375" customWidth="1"/>
    <col min="43" max="43" width="9.88671875" bestFit="1" customWidth="1"/>
    <col min="44" max="44" width="9.609375" customWidth="1"/>
    <col min="45" max="45" width="10" customWidth="1"/>
    <col min="46" max="46" width="8.609375" customWidth="1"/>
    <col min="47" max="47" width="12" bestFit="1" customWidth="1"/>
    <col min="48" max="48" width="10.609375" customWidth="1"/>
    <col min="49" max="49" width="11" customWidth="1"/>
    <col min="50" max="50" width="8.609375" customWidth="1"/>
    <col min="51" max="51" width="10.44140625" bestFit="1" customWidth="1"/>
    <col min="52" max="52" width="11.38671875" bestFit="1" customWidth="1"/>
    <col min="53" max="53" width="10" customWidth="1"/>
    <col min="54" max="54" width="8.609375" customWidth="1"/>
    <col min="55" max="56" width="12" bestFit="1" customWidth="1"/>
    <col min="57" max="57" width="11" customWidth="1"/>
    <col min="58" max="58" width="8.609375" customWidth="1"/>
    <col min="59" max="59" width="9.88671875" bestFit="1" customWidth="1"/>
    <col min="60" max="60" width="9.609375" customWidth="1"/>
    <col min="61" max="61" width="10.5546875" bestFit="1" customWidth="1"/>
    <col min="62" max="62" width="8.609375" customWidth="1"/>
    <col min="63" max="63" width="11" bestFit="1" customWidth="1"/>
    <col min="64" max="64" width="11.109375" customWidth="1"/>
    <col min="65" max="65" width="11" customWidth="1"/>
    <col min="66" max="66" width="8.609375" customWidth="1"/>
    <col min="67" max="67" width="10" bestFit="1" customWidth="1"/>
    <col min="68" max="68" width="9.44140625" customWidth="1"/>
    <col min="69" max="69" width="10.5546875" bestFit="1" customWidth="1"/>
    <col min="70" max="70" width="8.609375" customWidth="1"/>
    <col min="71" max="72" width="11" bestFit="1" customWidth="1"/>
    <col min="73" max="73" width="11" customWidth="1"/>
    <col min="74" max="74" width="8.609375" customWidth="1"/>
    <col min="75" max="75" width="9.88671875" bestFit="1" customWidth="1"/>
    <col min="76" max="76" width="9.609375" customWidth="1"/>
    <col min="77" max="77" width="10.5546875" bestFit="1" customWidth="1"/>
    <col min="78" max="78" width="8.609375" customWidth="1"/>
    <col min="79" max="79" width="11" bestFit="1" customWidth="1"/>
    <col min="80" max="80" width="10.609375" bestFit="1" customWidth="1"/>
    <col min="81" max="81" width="11" customWidth="1"/>
    <col min="82" max="82" width="8.609375" customWidth="1"/>
    <col min="83" max="84" width="9.88671875" bestFit="1" customWidth="1"/>
    <col min="85" max="85" width="10.5546875" bestFit="1" customWidth="1"/>
    <col min="86" max="86" width="8.609375" customWidth="1"/>
    <col min="87" max="87" width="11.44140625" customWidth="1"/>
    <col min="88" max="89" width="11.5546875" customWidth="1"/>
    <col min="90" max="90" width="8.609375" customWidth="1"/>
    <col min="91" max="91" width="9.88671875" bestFit="1" customWidth="1"/>
    <col min="92" max="92" width="9.609375" customWidth="1"/>
    <col min="93" max="93" width="10.5546875" bestFit="1" customWidth="1"/>
    <col min="94" max="94" width="8.609375" customWidth="1"/>
    <col min="95" max="95" width="12.609375" bestFit="1" customWidth="1"/>
    <col min="96" max="96" width="13.5546875" customWidth="1"/>
    <col min="97" max="97" width="11.44140625" customWidth="1"/>
    <col min="98" max="98" width="8.609375" customWidth="1"/>
    <col min="100" max="100" width="0" hidden="1" customWidth="1"/>
    <col min="101" max="101" width="36.38671875" hidden="1" customWidth="1"/>
    <col min="102" max="102" width="14.38671875" hidden="1" customWidth="1"/>
    <col min="103" max="103" width="0" hidden="1" customWidth="1"/>
    <col min="104" max="104" width="9" hidden="1" customWidth="1"/>
    <col min="105" max="105" width="10.5546875" hidden="1" customWidth="1"/>
    <col min="106" max="111" width="9" hidden="1" customWidth="1"/>
    <col min="112" max="112" width="12" hidden="1" customWidth="1"/>
    <col min="113" max="113" width="9.88671875" hidden="1" customWidth="1"/>
    <col min="114" max="114" width="11.109375" hidden="1" customWidth="1"/>
    <col min="115" max="115" width="11.38671875" hidden="1" customWidth="1"/>
    <col min="116" max="117" width="1.44140625" hidden="1" customWidth="1"/>
    <col min="118" max="118" width="9" hidden="1" customWidth="1"/>
    <col min="119" max="119" width="10.5546875" hidden="1" customWidth="1"/>
    <col min="120" max="125" width="9" hidden="1" customWidth="1"/>
    <col min="126" max="126" width="12" hidden="1" customWidth="1"/>
    <col min="127" max="127" width="9.88671875" hidden="1" customWidth="1"/>
    <col min="128" max="128" width="11.109375" hidden="1" customWidth="1"/>
    <col min="129" max="129" width="11.38671875" hidden="1" customWidth="1"/>
  </cols>
  <sheetData>
    <row r="1" spans="1:130">
      <c r="A1" s="6" t="s">
        <v>76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2007 - 2008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2007</v>
      </c>
      <c r="DA7" s="69">
        <f t="shared" ref="DA7:DK7" si="0">+CZ7</f>
        <v>2007</v>
      </c>
      <c r="DB7" s="69">
        <f t="shared" si="0"/>
        <v>2007</v>
      </c>
      <c r="DC7" s="69">
        <f t="shared" si="0"/>
        <v>2007</v>
      </c>
      <c r="DD7" s="69">
        <f t="shared" si="0"/>
        <v>2007</v>
      </c>
      <c r="DE7" s="69">
        <f t="shared" si="0"/>
        <v>2007</v>
      </c>
      <c r="DF7" s="69">
        <f t="shared" si="0"/>
        <v>2007</v>
      </c>
      <c r="DG7" s="69">
        <f t="shared" si="0"/>
        <v>2007</v>
      </c>
      <c r="DH7" s="69">
        <f t="shared" si="0"/>
        <v>2007</v>
      </c>
      <c r="DI7" s="69">
        <f t="shared" si="0"/>
        <v>2007</v>
      </c>
      <c r="DJ7" s="69">
        <f t="shared" si="0"/>
        <v>2007</v>
      </c>
      <c r="DK7" s="69">
        <f t="shared" si="0"/>
        <v>2007</v>
      </c>
      <c r="DL7" s="69"/>
      <c r="DM7" s="69"/>
      <c r="DN7" s="69">
        <f>+$D$8</f>
        <v>2008</v>
      </c>
      <c r="DO7" s="69">
        <f t="shared" ref="DO7:DY7" si="1">+DN7</f>
        <v>2008</v>
      </c>
      <c r="DP7" s="69">
        <f t="shared" si="1"/>
        <v>2008</v>
      </c>
      <c r="DQ7" s="69">
        <f t="shared" si="1"/>
        <v>2008</v>
      </c>
      <c r="DR7" s="69">
        <f t="shared" si="1"/>
        <v>2008</v>
      </c>
      <c r="DS7" s="69">
        <f t="shared" si="1"/>
        <v>2008</v>
      </c>
      <c r="DT7" s="69">
        <f t="shared" si="1"/>
        <v>2008</v>
      </c>
      <c r="DU7" s="69">
        <f t="shared" si="1"/>
        <v>2008</v>
      </c>
      <c r="DV7" s="69">
        <f t="shared" si="1"/>
        <v>2008</v>
      </c>
      <c r="DW7" s="69">
        <f t="shared" si="1"/>
        <v>2008</v>
      </c>
      <c r="DX7" s="69">
        <f t="shared" si="1"/>
        <v>2008</v>
      </c>
      <c r="DY7" s="69">
        <f t="shared" si="1"/>
        <v>2008</v>
      </c>
    </row>
    <row r="8" spans="1:130" ht="18" thickBot="1">
      <c r="A8" s="16" t="s">
        <v>21</v>
      </c>
      <c r="B8" s="17" t="s">
        <v>33</v>
      </c>
      <c r="C8" s="20">
        <v>2007</v>
      </c>
      <c r="D8" s="21">
        <v>2008</v>
      </c>
      <c r="E8" s="22" t="s">
        <v>3</v>
      </c>
      <c r="F8" s="23" t="s">
        <v>4</v>
      </c>
      <c r="G8" s="20">
        <f>+$C$8</f>
        <v>2007</v>
      </c>
      <c r="H8" s="21">
        <f>+$D$8</f>
        <v>2008</v>
      </c>
      <c r="I8" s="22" t="s">
        <v>3</v>
      </c>
      <c r="J8" s="23" t="s">
        <v>4</v>
      </c>
      <c r="K8" s="20">
        <f>+$C$8</f>
        <v>2007</v>
      </c>
      <c r="L8" s="21">
        <f>+$D$8</f>
        <v>2008</v>
      </c>
      <c r="M8" s="22" t="s">
        <v>3</v>
      </c>
      <c r="N8" s="23" t="s">
        <v>4</v>
      </c>
      <c r="O8" s="20">
        <f>+$C$8</f>
        <v>2007</v>
      </c>
      <c r="P8" s="21">
        <f>+$D$8</f>
        <v>2008</v>
      </c>
      <c r="Q8" s="22" t="s">
        <v>3</v>
      </c>
      <c r="R8" s="23" t="s">
        <v>4</v>
      </c>
      <c r="S8" s="20">
        <f>+$C$8</f>
        <v>2007</v>
      </c>
      <c r="T8" s="21">
        <f>+$D$8</f>
        <v>2008</v>
      </c>
      <c r="U8" s="22" t="s">
        <v>3</v>
      </c>
      <c r="V8" s="23" t="s">
        <v>4</v>
      </c>
      <c r="W8" s="20">
        <f>+$C$8</f>
        <v>2007</v>
      </c>
      <c r="X8" s="21">
        <f>+$D$8</f>
        <v>2008</v>
      </c>
      <c r="Y8" s="22" t="s">
        <v>3</v>
      </c>
      <c r="Z8" s="23" t="s">
        <v>4</v>
      </c>
      <c r="AA8" s="20">
        <f>+$C$8</f>
        <v>2007</v>
      </c>
      <c r="AB8" s="21">
        <f>+$D$8</f>
        <v>2008</v>
      </c>
      <c r="AC8" s="22" t="s">
        <v>3</v>
      </c>
      <c r="AD8" s="23" t="s">
        <v>4</v>
      </c>
      <c r="AE8" s="20">
        <f>+$C$8</f>
        <v>2007</v>
      </c>
      <c r="AF8" s="21">
        <f>+$D$8</f>
        <v>2008</v>
      </c>
      <c r="AG8" s="22" t="s">
        <v>3</v>
      </c>
      <c r="AH8" s="23" t="s">
        <v>4</v>
      </c>
      <c r="AI8" s="20">
        <f>+$C$8</f>
        <v>2007</v>
      </c>
      <c r="AJ8" s="21">
        <f>+$D$8</f>
        <v>2008</v>
      </c>
      <c r="AK8" s="22" t="s">
        <v>3</v>
      </c>
      <c r="AL8" s="23" t="s">
        <v>4</v>
      </c>
      <c r="AM8" s="20">
        <f>+$C$8</f>
        <v>2007</v>
      </c>
      <c r="AN8" s="21">
        <f>+$D$8</f>
        <v>2008</v>
      </c>
      <c r="AO8" s="22" t="s">
        <v>3</v>
      </c>
      <c r="AP8" s="23" t="s">
        <v>4</v>
      </c>
      <c r="AQ8" s="20">
        <f>+$C$8</f>
        <v>2007</v>
      </c>
      <c r="AR8" s="21">
        <f>+$D$8</f>
        <v>2008</v>
      </c>
      <c r="AS8" s="22" t="s">
        <v>3</v>
      </c>
      <c r="AT8" s="23" t="s">
        <v>4</v>
      </c>
      <c r="AU8" s="20">
        <f>+$C$8</f>
        <v>2007</v>
      </c>
      <c r="AV8" s="21">
        <f>+$D$8</f>
        <v>2008</v>
      </c>
      <c r="AW8" s="22" t="s">
        <v>3</v>
      </c>
      <c r="AX8" s="23" t="s">
        <v>4</v>
      </c>
      <c r="AY8" s="20">
        <f>+$C$8</f>
        <v>2007</v>
      </c>
      <c r="AZ8" s="21">
        <f>+$D$8</f>
        <v>2008</v>
      </c>
      <c r="BA8" s="22" t="s">
        <v>3</v>
      </c>
      <c r="BB8" s="23" t="s">
        <v>4</v>
      </c>
      <c r="BC8" s="20">
        <f>+$C$8</f>
        <v>2007</v>
      </c>
      <c r="BD8" s="21">
        <f>+$D$8</f>
        <v>2008</v>
      </c>
      <c r="BE8" s="22" t="s">
        <v>3</v>
      </c>
      <c r="BF8" s="23" t="s">
        <v>4</v>
      </c>
      <c r="BG8" s="20">
        <f>+$C$8</f>
        <v>2007</v>
      </c>
      <c r="BH8" s="21">
        <f>+$D$8</f>
        <v>2008</v>
      </c>
      <c r="BI8" s="22" t="s">
        <v>3</v>
      </c>
      <c r="BJ8" s="23" t="s">
        <v>4</v>
      </c>
      <c r="BK8" s="20">
        <f>+$C$8</f>
        <v>2007</v>
      </c>
      <c r="BL8" s="21">
        <f>+$D$8</f>
        <v>2008</v>
      </c>
      <c r="BM8" s="22" t="s">
        <v>3</v>
      </c>
      <c r="BN8" s="23" t="s">
        <v>4</v>
      </c>
      <c r="BO8" s="20">
        <f>+$C$8</f>
        <v>2007</v>
      </c>
      <c r="BP8" s="21">
        <f>+$D$8</f>
        <v>2008</v>
      </c>
      <c r="BQ8" s="22" t="s">
        <v>3</v>
      </c>
      <c r="BR8" s="23" t="s">
        <v>4</v>
      </c>
      <c r="BS8" s="20">
        <f>+$C$8</f>
        <v>2007</v>
      </c>
      <c r="BT8" s="21">
        <f>+$D$8</f>
        <v>2008</v>
      </c>
      <c r="BU8" s="22" t="s">
        <v>3</v>
      </c>
      <c r="BV8" s="23" t="s">
        <v>4</v>
      </c>
      <c r="BW8" s="20">
        <f>+$C$8</f>
        <v>2007</v>
      </c>
      <c r="BX8" s="21">
        <f>+$D$8</f>
        <v>2008</v>
      </c>
      <c r="BY8" s="22" t="s">
        <v>3</v>
      </c>
      <c r="BZ8" s="23" t="s">
        <v>4</v>
      </c>
      <c r="CA8" s="20">
        <f>+$C$8</f>
        <v>2007</v>
      </c>
      <c r="CB8" s="21">
        <f>+$D$8</f>
        <v>2008</v>
      </c>
      <c r="CC8" s="22" t="s">
        <v>3</v>
      </c>
      <c r="CD8" s="23" t="s">
        <v>4</v>
      </c>
      <c r="CE8" s="20">
        <f>+$C$8</f>
        <v>2007</v>
      </c>
      <c r="CF8" s="21">
        <f>+$D$8</f>
        <v>2008</v>
      </c>
      <c r="CG8" s="22" t="s">
        <v>3</v>
      </c>
      <c r="CH8" s="23" t="s">
        <v>4</v>
      </c>
      <c r="CI8" s="20">
        <f>+$C$8</f>
        <v>2007</v>
      </c>
      <c r="CJ8" s="21">
        <f>+$D$8</f>
        <v>2008</v>
      </c>
      <c r="CK8" s="22" t="s">
        <v>3</v>
      </c>
      <c r="CL8" s="23" t="s">
        <v>4</v>
      </c>
      <c r="CM8" s="20">
        <f>+$C$8</f>
        <v>2007</v>
      </c>
      <c r="CN8" s="21">
        <f>+$D$8</f>
        <v>2008</v>
      </c>
      <c r="CO8" s="22" t="s">
        <v>3</v>
      </c>
      <c r="CP8" s="23" t="s">
        <v>4</v>
      </c>
      <c r="CQ8" s="20">
        <f>+$C$8</f>
        <v>2007</v>
      </c>
      <c r="CR8" s="21">
        <f>+$D$8</f>
        <v>2008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502473</v>
      </c>
      <c r="D9" s="18">
        <f ca="1">OFFSET(CZ9,0,14,1,1)</f>
        <v>389814</v>
      </c>
      <c r="E9" s="18">
        <f ca="1">SUM(D9-C9)</f>
        <v>-112659</v>
      </c>
      <c r="F9" s="19">
        <f ca="1">IF(E9=0,0,IF(C9=0,1,E9/C9))</f>
        <v>-0.22420906197944965</v>
      </c>
      <c r="G9" s="18">
        <f>SUMIF($C$6:F$6,G$5,$C9:F9)</f>
        <v>502473</v>
      </c>
      <c r="H9" s="18">
        <f ca="1">SUMIF($C$6:G$6,H$5,$C9:G9)</f>
        <v>389814</v>
      </c>
      <c r="I9" s="18">
        <f ca="1">SUM(H9-G9)</f>
        <v>-112659</v>
      </c>
      <c r="J9" s="19">
        <f ca="1">IF(I9=0,0,IF(G9=0,1,I9/G9))</f>
        <v>-0.22420906197944965</v>
      </c>
      <c r="K9" s="18">
        <f>+DA9</f>
        <v>401366</v>
      </c>
      <c r="L9" s="18">
        <f ca="1">OFFSET(DA9,0,14,1,1)</f>
        <v>346146</v>
      </c>
      <c r="M9" s="18">
        <f ca="1">SUM(L9-K9)</f>
        <v>-55220</v>
      </c>
      <c r="N9" s="19">
        <f ca="1">IF(M9=0,0,IF(K9=0,1,M9/K9))</f>
        <v>-0.13758016374082507</v>
      </c>
      <c r="O9" s="18">
        <f>SUMIF($C$6:N$6,O$5,$C9:N9)</f>
        <v>903839</v>
      </c>
      <c r="P9" s="18">
        <f ca="1">SUMIF($C$6:O$6,P$5,$C9:O9)</f>
        <v>735960</v>
      </c>
      <c r="Q9" s="18">
        <f ca="1">SUM(P9-O9)</f>
        <v>-167879</v>
      </c>
      <c r="R9" s="19">
        <f ca="1">IF(Q9=0,0,IF(O9=0,1,Q9/O9))</f>
        <v>-0.18573993819695764</v>
      </c>
      <c r="S9" s="18">
        <f>+DB9</f>
        <v>497338</v>
      </c>
      <c r="T9" s="18">
        <f ca="1">OFFSET(DB9,0,14,1,1)</f>
        <v>377009</v>
      </c>
      <c r="U9" s="18">
        <f ca="1">SUM(T9-S9)</f>
        <v>-120329</v>
      </c>
      <c r="V9" s="19">
        <f ca="1">IF(U9=0,0,IF(S9=0,1,U9/S9))</f>
        <v>-0.24194612114899727</v>
      </c>
      <c r="W9" s="18">
        <f>SUMIF($C$6:V$6,W$5,$C9:V9)</f>
        <v>1401177</v>
      </c>
      <c r="X9" s="18">
        <f ca="1">SUMIF($C$6:W$6,X$5,$C9:W9)</f>
        <v>1112969</v>
      </c>
      <c r="Y9" s="18">
        <f ca="1">SUM(X9-W9)</f>
        <v>-288208</v>
      </c>
      <c r="Z9" s="19">
        <f ca="1">IF(Y9=0,0,IF(W9=0,1,Y9/W9))</f>
        <v>-0.20568993067970714</v>
      </c>
      <c r="AA9" s="18">
        <f>+DC9</f>
        <v>473014</v>
      </c>
      <c r="AB9" s="18">
        <f ca="1">OFFSET(DC9,0,14,1,1)</f>
        <v>370631</v>
      </c>
      <c r="AC9" s="18">
        <f ca="1">SUM(AB9-AA9)</f>
        <v>-102383</v>
      </c>
      <c r="AD9" s="19">
        <f ca="1">IF(AC9=0,0,IF(AA9=0,1,AC9/AA9))</f>
        <v>-0.21644813895571802</v>
      </c>
      <c r="AE9" s="18">
        <f>SUMIF($C$6:AD$6,AE$5,$C9:AD9)</f>
        <v>1874191</v>
      </c>
      <c r="AF9" s="18">
        <f ca="1">SUMIF($C$6:AE$6,AF$5,$C9:AE9)</f>
        <v>1483600</v>
      </c>
      <c r="AG9" s="18">
        <f ca="1">SUM(AF9-AE9)</f>
        <v>-390591</v>
      </c>
      <c r="AH9" s="19">
        <f ca="1">IF(AG9=0,0,IF(AE9=0,1,AG9/AE9))</f>
        <v>-0.2084051198623833</v>
      </c>
      <c r="AI9" s="18">
        <f>+DD9</f>
        <v>488957</v>
      </c>
      <c r="AJ9" s="18">
        <f ca="1">OFFSET(DD9,0,14,1,1)</f>
        <v>387409</v>
      </c>
      <c r="AK9" s="18">
        <f ca="1">SUM(AJ9-AI9)</f>
        <v>-101548</v>
      </c>
      <c r="AL9" s="19">
        <f ca="1">IF(AK9=0,0,IF(AI9=0,1,AK9/AI9))</f>
        <v>-0.20768288417999947</v>
      </c>
      <c r="AM9" s="18">
        <f>SUMIF($C$6:AL$6,AM$5,$C9:AL9)</f>
        <v>2363148</v>
      </c>
      <c r="AN9" s="18">
        <f ca="1">SUMIF($C$6:AM$6,AN$5,$C9:AM9)</f>
        <v>1871009</v>
      </c>
      <c r="AO9" s="18">
        <f ca="1">SUM(AN9-AM9)</f>
        <v>-492139</v>
      </c>
      <c r="AP9" s="19">
        <f ca="1">IF(AO9=0,0,IF(AM9=0,1,AO9/AM9))</f>
        <v>-0.20825568267412789</v>
      </c>
      <c r="AQ9" s="18">
        <f>+DE9</f>
        <v>484582</v>
      </c>
      <c r="AR9" s="18">
        <f ca="1">OFFSET(DE9,0,14,1,1)</f>
        <v>379067</v>
      </c>
      <c r="AS9" s="18">
        <f ca="1">SUM(AR9-AQ9)</f>
        <v>-105515</v>
      </c>
      <c r="AT9" s="19">
        <f ca="1">IF(AS9=0,0,IF(AQ9=0,1,AS9/AQ9))</f>
        <v>-0.21774436524674876</v>
      </c>
      <c r="AU9" s="18">
        <f>SUMIF($C$6:AT$6,AU$5,$C9:AT9)</f>
        <v>2847730</v>
      </c>
      <c r="AV9" s="18">
        <f ca="1">SUMIF($C$6:AU$6,AV$5,$C9:AU9)</f>
        <v>2250076</v>
      </c>
      <c r="AW9" s="18">
        <f ca="1">SUM(AV9-AU9)</f>
        <v>-597654</v>
      </c>
      <c r="AX9" s="19">
        <f ca="1">IF(AW9=0,0,IF(AU9=0,1,AW9/AU9))</f>
        <v>-0.20987031776186646</v>
      </c>
      <c r="AY9" s="18">
        <f>+DF9</f>
        <v>519733</v>
      </c>
      <c r="AZ9" s="18">
        <f ca="1">OFFSET(DF9,0,14,1,1)</f>
        <v>401361</v>
      </c>
      <c r="BA9" s="18">
        <f ca="1">SUM(AZ9-AY9)</f>
        <v>-118372</v>
      </c>
      <c r="BB9" s="19">
        <f ca="1">IF(BA9=0,0,IF(AY9=0,1,BA9/AY9))</f>
        <v>-0.22775540517919779</v>
      </c>
      <c r="BC9" s="18">
        <f>SUMIF($C$6:BB$6,BC$5,$C9:BB9)</f>
        <v>3367463</v>
      </c>
      <c r="BD9" s="18">
        <f ca="1">SUMIF($C$6:BC$6,BD$5,$C9:BC9)</f>
        <v>2651437</v>
      </c>
      <c r="BE9" s="18">
        <f ca="1">SUM(BD9-BC9)</f>
        <v>-716026</v>
      </c>
      <c r="BF9" s="19">
        <f ca="1">IF(BE9=0,0,IF(BC9=0,1,BE9/BC9))</f>
        <v>-0.21263069557111688</v>
      </c>
      <c r="BG9" s="18">
        <f>+DG9</f>
        <v>536895</v>
      </c>
      <c r="BH9" s="18">
        <f ca="1">OFFSET(DG9,0,14,1,1)</f>
        <v>435828</v>
      </c>
      <c r="BI9" s="18">
        <f ca="1">SUM(BH9-BG9)</f>
        <v>-101067</v>
      </c>
      <c r="BJ9" s="19">
        <f ca="1">IF(BI9=0,0,IF(BG9=0,1,BI9/BG9))</f>
        <v>-0.1882435113010924</v>
      </c>
      <c r="BK9" s="18">
        <f>SUMIF($C$6:BJ$6,BK$5,$C9:BJ9)</f>
        <v>3904358</v>
      </c>
      <c r="BL9" s="18">
        <f ca="1">SUMIF($C$6:BK$6,BL$5,$C9:BK9)</f>
        <v>3087265</v>
      </c>
      <c r="BM9" s="18">
        <f ca="1">SUM(BL9-BK9)</f>
        <v>-817093</v>
      </c>
      <c r="BN9" s="19">
        <f ca="1">IF(BM9=0,0,IF(BK9=0,1,BM9/BK9))</f>
        <v>-0.20927717181672378</v>
      </c>
      <c r="BO9" s="18">
        <f>+DH9</f>
        <v>459564</v>
      </c>
      <c r="BP9" s="18">
        <f ca="1">OFFSET(DH9,0,14,1,1)</f>
        <v>347802</v>
      </c>
      <c r="BQ9" s="18">
        <f ca="1">SUM(BP9-BO9)</f>
        <v>-111762</v>
      </c>
      <c r="BR9" s="19">
        <f ca="1">IF(BQ9=0,0,IF(BO9=0,1,BQ9/BO9))</f>
        <v>-0.24319137269237801</v>
      </c>
      <c r="BS9" s="18">
        <f>SUMIF($C$6:BR$6,BS$5,$C9:BR9)</f>
        <v>4363922</v>
      </c>
      <c r="BT9" s="18">
        <f ca="1">SUMIF($C$6:BS$6,BT$5,$C9:BS9)</f>
        <v>3435067</v>
      </c>
      <c r="BU9" s="18">
        <f ca="1">SUM(BT9-BS9)</f>
        <v>-928855</v>
      </c>
      <c r="BV9" s="19">
        <f ca="1">IF(BU9=0,0,IF(BS9=0,1,BU9/BS9))</f>
        <v>-0.21284867144738151</v>
      </c>
      <c r="BW9" s="18">
        <f>+DI9</f>
        <v>459659</v>
      </c>
      <c r="BX9" s="18">
        <f ca="1">OFFSET(DI9,0,14,1,1)</f>
        <v>359596</v>
      </c>
      <c r="BY9" s="18">
        <f ca="1">SUM(BX9-BW9)</f>
        <v>-100063</v>
      </c>
      <c r="BZ9" s="19">
        <f ca="1">IF(BY9=0,0,IF(BW9=0,1,BY9/BW9))</f>
        <v>-0.21768963514257308</v>
      </c>
      <c r="CA9" s="18">
        <f>SUMIF($C$6:BZ$6,CA$5,$C9:BZ9)</f>
        <v>4823581</v>
      </c>
      <c r="CB9" s="18">
        <f ca="1">SUMIF($C$6:CA$6,CB$5,$C9:CA9)</f>
        <v>3794663</v>
      </c>
      <c r="CC9" s="18">
        <f ca="1">SUM(CB9-CA9)</f>
        <v>-1028918</v>
      </c>
      <c r="CD9" s="19">
        <f ca="1">IF(CC9=0,0,IF(CA9=0,1,CC9/CA9))</f>
        <v>-0.21330998691635944</v>
      </c>
      <c r="CE9" s="18">
        <f>+DJ9</f>
        <v>427902</v>
      </c>
      <c r="CF9" s="18">
        <f ca="1">OFFSET(DJ9,0,14,1,1)</f>
        <v>334805</v>
      </c>
      <c r="CG9" s="18">
        <f ca="1">SUM(CF9-CE9)</f>
        <v>-93097</v>
      </c>
      <c r="CH9" s="19">
        <f ca="1">IF(CG9=0,0,IF(CE9=0,1,CG9/CE9))</f>
        <v>-0.21756617169351861</v>
      </c>
      <c r="CI9" s="18">
        <f>SUMIF($C$6:CH$6,CI$5,$C9:CH9)</f>
        <v>5251483</v>
      </c>
      <c r="CJ9" s="18">
        <f ca="1">SUMIF($C$6:CI$6,CJ$5,$C9:CI9)</f>
        <v>4129468</v>
      </c>
      <c r="CK9" s="18">
        <f ca="1">SUM(CJ9-CI9)</f>
        <v>-1122015</v>
      </c>
      <c r="CL9" s="19">
        <f ca="1">IF(CK9=0,0,IF(CI9=0,1,CK9/CI9))</f>
        <v>-0.21365678990106224</v>
      </c>
      <c r="CM9" s="18">
        <f>+DK9</f>
        <v>398136</v>
      </c>
      <c r="CN9" s="18">
        <f ca="1">OFFSET(DK9,0,14,1,1)</f>
        <v>318325</v>
      </c>
      <c r="CO9" s="18">
        <f ca="1">SUM(CN9-CM9)</f>
        <v>-79811</v>
      </c>
      <c r="CP9" s="19">
        <f ca="1">IF(CO9=0,0,IF(CM9=0,1,CO9/CM9))</f>
        <v>-0.20046165129503488</v>
      </c>
      <c r="CQ9" s="18">
        <f>SUMIF($C$6:CP$6,CQ$5,$C9:CP9)</f>
        <v>5649619</v>
      </c>
      <c r="CR9" s="18">
        <f ca="1">SUMIF($C$6:CQ$6,CR$5,$C9:CQ9)</f>
        <v>4447793</v>
      </c>
      <c r="CS9" s="18">
        <f ca="1">SUM(CR9-CQ9)</f>
        <v>-1201826</v>
      </c>
      <c r="CT9" s="19">
        <f ca="1">IF(CS9=0,0,IF(CQ9=0,1,CS9/CQ9))</f>
        <v>-0.21272691131915267</v>
      </c>
      <c r="CW9" t="s">
        <v>5</v>
      </c>
      <c r="CX9" t="s">
        <v>6</v>
      </c>
      <c r="CZ9" s="74">
        <f>SUMIF(AMB!$A$93:$A$98,'2007-2008'!CZ$7,AMB!D$93:D$98)</f>
        <v>502473</v>
      </c>
      <c r="DA9" s="74">
        <f>SUMIF(AMB!$A$93:$A$98,'2007-2008'!DA$7,AMB!E$93:E$98)</f>
        <v>401366</v>
      </c>
      <c r="DB9" s="74">
        <f>SUMIF(AMB!$A$93:$A$98,'2007-2008'!DB$7,AMB!F$93:F$98)</f>
        <v>497338</v>
      </c>
      <c r="DC9" s="74">
        <f>SUMIF(AMB!$A$93:$A$98,'2007-2008'!DC$7,AMB!G$93:G$98)</f>
        <v>473014</v>
      </c>
      <c r="DD9" s="74">
        <f>SUMIF(AMB!$A$93:$A$98,'2007-2008'!DD$7,AMB!H$93:H$98)</f>
        <v>488957</v>
      </c>
      <c r="DE9" s="74">
        <f>SUMIF(AMB!$A$93:$A$98,'2007-2008'!DE$7,AMB!I$93:I$98)</f>
        <v>484582</v>
      </c>
      <c r="DF9" s="74">
        <f>SUMIF(AMB!$A$93:$A$98,'2007-2008'!DF$7,AMB!J$93:J$98)</f>
        <v>519733</v>
      </c>
      <c r="DG9" s="74">
        <f>SUMIF(AMB!$A$93:$A$98,'2007-2008'!DG$7,AMB!K$93:K$98)</f>
        <v>536895</v>
      </c>
      <c r="DH9" s="74">
        <f>SUMIF(AMB!$A$93:$A$98,'2007-2008'!DH$7,AMB!L$93:L$98)</f>
        <v>459564</v>
      </c>
      <c r="DI9" s="74">
        <f>SUMIF(AMB!$A$93:$A$98,'2007-2008'!DI$7,AMB!M$93:M$98)</f>
        <v>459659</v>
      </c>
      <c r="DJ9" s="74">
        <f>SUMIF(AMB!$A$93:$A$98,'2007-2008'!DJ$7,AMB!N$93:N$98)</f>
        <v>427902</v>
      </c>
      <c r="DK9" s="74">
        <f>SUMIF(AMB!$A$93:$A$98,'2007-2008'!DK$7,AMB!O$93:O$98)</f>
        <v>398136</v>
      </c>
      <c r="DN9" s="74">
        <f>SUMIF(AMB!$A$93:$A$98,'2007-2008'!DN$7,AMB!D$93:D$98)</f>
        <v>389814</v>
      </c>
      <c r="DO9" s="74">
        <f>SUMIF(AMB!$A$93:$A$98,'2007-2008'!DO$7,AMB!E$93:E$98)</f>
        <v>346146</v>
      </c>
      <c r="DP9" s="74">
        <f>SUMIF(AMB!$A$93:$A$98,'2007-2008'!DP$7,AMB!F$93:F$98)</f>
        <v>377009</v>
      </c>
      <c r="DQ9" s="74">
        <f>SUMIF(AMB!$A$93:$A$98,'2007-2008'!DQ$7,AMB!G$93:G$98)</f>
        <v>370631</v>
      </c>
      <c r="DR9" s="74">
        <f>SUMIF(AMB!$A$93:$A$98,'2007-2008'!DR$7,AMB!H$93:H$98)</f>
        <v>387409</v>
      </c>
      <c r="DS9" s="74">
        <f>SUMIF(AMB!$A$93:$A$98,'2007-2008'!DS$7,AMB!I$93:I$98)</f>
        <v>379067</v>
      </c>
      <c r="DT9" s="74">
        <f>SUMIF(AMB!$A$93:$A$98,'2007-2008'!DT$7,AMB!J$93:J$98)</f>
        <v>401361</v>
      </c>
      <c r="DU9" s="74">
        <f>SUMIF(AMB!$A$93:$A$98,'2007-2008'!DU$7,AMB!K$93:K$98)</f>
        <v>435828</v>
      </c>
      <c r="DV9" s="74">
        <f>SUMIF(AMB!$A$93:$A$98,'2007-2008'!DV$7,AMB!L$93:L$98)</f>
        <v>347802</v>
      </c>
      <c r="DW9" s="74">
        <f>SUMIF(AMB!$A$93:$A$98,'2007-2008'!DW$7,AMB!M$93:M$98)</f>
        <v>359596</v>
      </c>
      <c r="DX9" s="74">
        <f>SUMIF(AMB!$A$93:$A$98,'2007-2008'!DX$7,AMB!N$93:N$98)</f>
        <v>334805</v>
      </c>
      <c r="DY9" s="74">
        <f>SUMIF(AMB!$A$93:$A$98,'2007-2008'!DY$7,AMB!O$93:O$98)</f>
        <v>318325</v>
      </c>
    </row>
    <row r="10" spans="1:130">
      <c r="A10" s="84" t="str">
        <f>+CW11</f>
        <v>Ambassador Bridge</v>
      </c>
      <c r="B10" s="26" t="s">
        <v>7</v>
      </c>
      <c r="C10" s="18">
        <f>+CZ10</f>
        <v>282652</v>
      </c>
      <c r="D10" s="18">
        <f ca="1">OFFSET(CZ10,0,14,1,1)</f>
        <v>257507</v>
      </c>
      <c r="E10" s="18">
        <f ca="1">SUM(D10-C10)</f>
        <v>-25145</v>
      </c>
      <c r="F10" s="19">
        <f ca="1">IF(E10=0,0,IF(C10=0,1,E10/C10))</f>
        <v>-8.8960983824632411E-2</v>
      </c>
      <c r="G10" s="18">
        <f>SUMIF($C$6:F$6,G$5,$C10:F10)</f>
        <v>282652</v>
      </c>
      <c r="H10" s="18">
        <f ca="1">SUMIF($C$6:G$6,H$5,$C10:G10)</f>
        <v>257507</v>
      </c>
      <c r="I10" s="18">
        <f ca="1">SUM(H10-G10)</f>
        <v>-25145</v>
      </c>
      <c r="J10" s="19">
        <f ca="1">IF(I10=0,0,IF(G10=0,1,I10/G10))</f>
        <v>-8.8960983824632411E-2</v>
      </c>
      <c r="K10" s="18">
        <f>+DA10</f>
        <v>284526</v>
      </c>
      <c r="L10" s="18">
        <f ca="1">OFFSET(DA10,0,14,1,1)</f>
        <v>261089</v>
      </c>
      <c r="M10" s="18">
        <f ca="1">SUM(L10-K10)</f>
        <v>-23437</v>
      </c>
      <c r="N10" s="19">
        <f ca="1">IF(M10=0,0,IF(K10=0,1,M10/K10))</f>
        <v>-8.2372085503609513E-2</v>
      </c>
      <c r="O10" s="18">
        <f>SUMIF($C$6:N$6,O$5,$C10:N10)</f>
        <v>567178</v>
      </c>
      <c r="P10" s="18">
        <f ca="1">SUMIF($C$6:O$6,P$5,$C10:O10)</f>
        <v>518596</v>
      </c>
      <c r="Q10" s="18">
        <f ca="1">SUM(P10-O10)</f>
        <v>-48582</v>
      </c>
      <c r="R10" s="19">
        <f ca="1">IF(Q10=0,0,IF(O10=0,1,Q10/O10))</f>
        <v>-8.5655649549171514E-2</v>
      </c>
      <c r="S10" s="18">
        <f>+DB10</f>
        <v>319562</v>
      </c>
      <c r="T10" s="18">
        <f ca="1">OFFSET(DB10,0,14,1,1)</f>
        <v>248660</v>
      </c>
      <c r="U10" s="18">
        <f ca="1">SUM(T10-S10)</f>
        <v>-70902</v>
      </c>
      <c r="V10" s="19">
        <f ca="1">IF(U10=0,0,IF(S10=0,1,U10/S10))</f>
        <v>-0.22187243789937477</v>
      </c>
      <c r="W10" s="18">
        <f>SUMIF($C$6:V$6,W$5,$C10:V10)</f>
        <v>886740</v>
      </c>
      <c r="X10" s="18">
        <f ca="1">SUMIF($C$6:W$6,X$5,$C10:W10)</f>
        <v>767256</v>
      </c>
      <c r="Y10" s="18">
        <f ca="1">SUM(X10-W10)</f>
        <v>-119484</v>
      </c>
      <c r="Z10" s="19">
        <f ca="1">IF(Y10=0,0,IF(W10=0,1,Y10/W10))</f>
        <v>-0.13474524663373705</v>
      </c>
      <c r="AA10" s="18">
        <f>+DC10</f>
        <v>290181</v>
      </c>
      <c r="AB10" s="18">
        <f ca="1">OFFSET(DC10,0,14,1,1)</f>
        <v>265791</v>
      </c>
      <c r="AC10" s="18">
        <f ca="1">SUM(AB10-AA10)</f>
        <v>-24390</v>
      </c>
      <c r="AD10" s="19">
        <f ca="1">IF(AC10=0,0,IF(AA10=0,1,AC10/AA10))</f>
        <v>-8.4050988865570109E-2</v>
      </c>
      <c r="AE10" s="18">
        <f>SUMIF($C$6:AD$6,AE$5,$C10:AD10)</f>
        <v>1176921</v>
      </c>
      <c r="AF10" s="18">
        <f ca="1">SUMIF($C$6:AE$6,AF$5,$C10:AE10)</f>
        <v>1033047</v>
      </c>
      <c r="AG10" s="18">
        <f ca="1">SUM(AF10-AE10)</f>
        <v>-143874</v>
      </c>
      <c r="AH10" s="19">
        <f ca="1">IF(AG10=0,0,IF(AE10=0,1,AG10/AE10))</f>
        <v>-0.12224609808134955</v>
      </c>
      <c r="AI10" s="18">
        <f>+DD10</f>
        <v>308956</v>
      </c>
      <c r="AJ10" s="18">
        <f ca="1">OFFSET(DD10,0,14,1,1)</f>
        <v>259750</v>
      </c>
      <c r="AK10" s="18">
        <f ca="1">SUM(AJ10-AI10)</f>
        <v>-49206</v>
      </c>
      <c r="AL10" s="19">
        <f ca="1">IF(AK10=0,0,IF(AI10=0,1,AK10/AI10))</f>
        <v>-0.1592653970144616</v>
      </c>
      <c r="AM10" s="18">
        <f>SUMIF($C$6:AL$6,AM$5,$C10:AL10)</f>
        <v>1485877</v>
      </c>
      <c r="AN10" s="18">
        <f ca="1">SUMIF($C$6:AM$6,AN$5,$C10:AM10)</f>
        <v>1292797</v>
      </c>
      <c r="AO10" s="18">
        <f ca="1">SUM(AN10-AM10)</f>
        <v>-193080</v>
      </c>
      <c r="AP10" s="19">
        <f ca="1">IF(AO10=0,0,IF(AM10=0,1,AO10/AM10))</f>
        <v>-0.12994346099980011</v>
      </c>
      <c r="AQ10" s="18">
        <f>+DE10</f>
        <v>289039</v>
      </c>
      <c r="AR10" s="18">
        <f ca="1">OFFSET(DE10,0,14,1,1)</f>
        <v>257276</v>
      </c>
      <c r="AS10" s="18">
        <f ca="1">SUM(AR10-AQ10)</f>
        <v>-31763</v>
      </c>
      <c r="AT10" s="19">
        <f ca="1">IF(AS10=0,0,IF(AQ10=0,1,AS10/AQ10))</f>
        <v>-0.10989174471265123</v>
      </c>
      <c r="AU10" s="18">
        <f>SUMIF($C$6:AT$6,AU$5,$C10:AT10)</f>
        <v>1774916</v>
      </c>
      <c r="AV10" s="18">
        <f ca="1">SUMIF($C$6:AU$6,AV$5,$C10:AU10)</f>
        <v>1550073</v>
      </c>
      <c r="AW10" s="18">
        <f ca="1">SUM(AV10-AU10)</f>
        <v>-224843</v>
      </c>
      <c r="AX10" s="19">
        <f ca="1">IF(AW10=0,0,IF(AU10=0,1,AW10/AU10))</f>
        <v>-0.12667810758368284</v>
      </c>
      <c r="AY10" s="18">
        <f>+DF10</f>
        <v>233294</v>
      </c>
      <c r="AZ10" s="18">
        <f ca="1">OFFSET(DF10,0,14,1,1)</f>
        <v>212837</v>
      </c>
      <c r="BA10" s="18">
        <f ca="1">SUM(AZ10-AY10)</f>
        <v>-20457</v>
      </c>
      <c r="BB10" s="19">
        <f ca="1">IF(BA10=0,0,IF(AY10=0,1,BA10/AY10))</f>
        <v>-8.7687638773393223E-2</v>
      </c>
      <c r="BC10" s="18">
        <f>SUMIF($C$6:BB$6,BC$5,$C10:BB10)</f>
        <v>2008210</v>
      </c>
      <c r="BD10" s="18">
        <f ca="1">SUMIF($C$6:BC$6,BD$5,$C10:BC10)</f>
        <v>1762910</v>
      </c>
      <c r="BE10" s="18">
        <f ca="1">SUM(BD10-BC10)</f>
        <v>-245300</v>
      </c>
      <c r="BF10" s="19">
        <f ca="1">IF(BE10=0,0,IF(BC10=0,1,BE10/BC10))</f>
        <v>-0.12214858007877662</v>
      </c>
      <c r="BG10" s="18">
        <f>+DG10</f>
        <v>297878</v>
      </c>
      <c r="BH10" s="18">
        <f ca="1">OFFSET(DG10,0,14,1,1)</f>
        <v>232008</v>
      </c>
      <c r="BI10" s="18">
        <f ca="1">SUM(BH10-BG10)</f>
        <v>-65870</v>
      </c>
      <c r="BJ10" s="19">
        <f ca="1">IF(BI10=0,0,IF(BG10=0,1,BI10/BG10))</f>
        <v>-0.22113079851482823</v>
      </c>
      <c r="BK10" s="18">
        <f>SUMIF($C$6:BJ$6,BK$5,$C10:BJ10)</f>
        <v>2306088</v>
      </c>
      <c r="BL10" s="18">
        <f ca="1">SUMIF($C$6:BK$6,BL$5,$C10:BK10)</f>
        <v>1994918</v>
      </c>
      <c r="BM10" s="18">
        <f ca="1">SUM(BL10-BK10)</f>
        <v>-311170</v>
      </c>
      <c r="BN10" s="19">
        <f ca="1">IF(BM10=0,0,IF(BK10=0,1,BM10/BK10))</f>
        <v>-0.1349341395471465</v>
      </c>
      <c r="BO10" s="18">
        <f>+DH10</f>
        <v>277926</v>
      </c>
      <c r="BP10" s="18">
        <f ca="1">OFFSET(DH10,0,14,1,1)</f>
        <v>246868</v>
      </c>
      <c r="BQ10" s="18">
        <f ca="1">SUM(BP10-BO10)</f>
        <v>-31058</v>
      </c>
      <c r="BR10" s="19">
        <f ca="1">IF(BQ10=0,0,IF(BO10=0,1,BQ10/BO10))</f>
        <v>-0.11174917064254514</v>
      </c>
      <c r="BS10" s="18">
        <f>SUMIF($C$6:BR$6,BS$5,$C10:BR10)</f>
        <v>2584014</v>
      </c>
      <c r="BT10" s="18">
        <f ca="1">SUMIF($C$6:BS$6,BT$5,$C10:BS10)</f>
        <v>2241786</v>
      </c>
      <c r="BU10" s="18">
        <f ca="1">SUM(BT10-BS10)</f>
        <v>-342228</v>
      </c>
      <c r="BV10" s="19">
        <f ca="1">IF(BU10=0,0,IF(BS10=0,1,BU10/BS10))</f>
        <v>-0.13244045891392228</v>
      </c>
      <c r="BW10" s="18">
        <f>+DI10</f>
        <v>305910</v>
      </c>
      <c r="BX10" s="18">
        <f ca="1">OFFSET(DI10,0,14,1,1)</f>
        <v>244119</v>
      </c>
      <c r="BY10" s="18">
        <f ca="1">SUM(BX10-BW10)</f>
        <v>-61791</v>
      </c>
      <c r="BZ10" s="19">
        <f ca="1">IF(BY10=0,0,IF(BW10=0,1,BY10/BW10))</f>
        <v>-0.20199078160243208</v>
      </c>
      <c r="CA10" s="18">
        <f>SUMIF($C$6:BZ$6,CA$5,$C10:BZ10)</f>
        <v>2889924</v>
      </c>
      <c r="CB10" s="18">
        <f ca="1">SUMIF($C$6:CA$6,CB$5,$C10:CA10)</f>
        <v>2485905</v>
      </c>
      <c r="CC10" s="18">
        <f ca="1">SUM(CB10-CA10)</f>
        <v>-404019</v>
      </c>
      <c r="CD10" s="19">
        <f ca="1">IF(CC10=0,0,IF(CA10=0,1,CC10/CA10))</f>
        <v>-0.13980263840848409</v>
      </c>
      <c r="CE10" s="18">
        <f>+DJ10</f>
        <v>287259</v>
      </c>
      <c r="CF10" s="18">
        <f ca="1">OFFSET(DJ10,0,14,1,1)</f>
        <v>217204</v>
      </c>
      <c r="CG10" s="18">
        <f ca="1">SUM(CF10-CE10)</f>
        <v>-70055</v>
      </c>
      <c r="CH10" s="19">
        <f ca="1">IF(CG10=0,0,IF(CE10=0,1,CG10/CE10))</f>
        <v>-0.24387399524470948</v>
      </c>
      <c r="CI10" s="18">
        <f>SUMIF($C$6:CH$6,CI$5,$C10:CH10)</f>
        <v>3177183</v>
      </c>
      <c r="CJ10" s="18">
        <f ca="1">SUMIF($C$6:CI$6,CJ$5,$C10:CI10)</f>
        <v>2703109</v>
      </c>
      <c r="CK10" s="18">
        <f ca="1">SUM(CJ10-CI10)</f>
        <v>-474074</v>
      </c>
      <c r="CL10" s="19">
        <f ca="1">IF(CK10=0,0,IF(CI10=0,1,CK10/CI10))</f>
        <v>-0.14921205357072601</v>
      </c>
      <c r="CM10" s="18">
        <f>+DK10</f>
        <v>221562</v>
      </c>
      <c r="CN10" s="18">
        <f ca="1">OFFSET(DK10,0,14,1,1)</f>
        <v>181938</v>
      </c>
      <c r="CO10" s="18">
        <f ca="1">SUM(CN10-CM10)</f>
        <v>-39624</v>
      </c>
      <c r="CP10" s="19">
        <f ca="1">IF(CO10=0,0,IF(CM10=0,1,CO10/CM10))</f>
        <v>-0.17883933165434507</v>
      </c>
      <c r="CQ10" s="18">
        <f>SUMIF($C$6:CP$6,CQ$5,$C10:CP10)</f>
        <v>3398745</v>
      </c>
      <c r="CR10" s="18">
        <f ca="1">SUMIF($C$6:CQ$6,CR$5,$C10:CQ10)</f>
        <v>2885047</v>
      </c>
      <c r="CS10" s="18">
        <f ca="1">SUM(CR10-CQ10)</f>
        <v>-513698</v>
      </c>
      <c r="CT10" s="19">
        <f ca="1">IF(CS10=0,0,IF(CQ10=0,1,CS10/CQ10))</f>
        <v>-0.15114343676857192</v>
      </c>
      <c r="CW10" t="s">
        <v>5</v>
      </c>
      <c r="CX10" t="s">
        <v>7</v>
      </c>
      <c r="CY10" s="7"/>
      <c r="CZ10" s="74">
        <f>SUMIF(AMB!$A$111:$A$116,'2007-2008'!CZ$7,AMB!D$111:D$116)</f>
        <v>282652</v>
      </c>
      <c r="DA10" s="74">
        <f>SUMIF(AMB!$A$111:$A$116,'2007-2008'!DA$7,AMB!E$111:E$116)</f>
        <v>284526</v>
      </c>
      <c r="DB10" s="74">
        <f>SUMIF(AMB!$A$111:$A$116,'2007-2008'!DB$7,AMB!F$111:F$116)</f>
        <v>319562</v>
      </c>
      <c r="DC10" s="74">
        <f>SUMIF(AMB!$A$111:$A$116,'2007-2008'!DC$7,AMB!G$111:G$116)</f>
        <v>290181</v>
      </c>
      <c r="DD10" s="74">
        <f>SUMIF(AMB!$A$111:$A$116,'2007-2008'!DD$7,AMB!H$111:H$116)</f>
        <v>308956</v>
      </c>
      <c r="DE10" s="74">
        <f>SUMIF(AMB!$A$111:$A$116,'2007-2008'!DE$7,AMB!I$111:I$116)</f>
        <v>289039</v>
      </c>
      <c r="DF10" s="74">
        <f>SUMIF(AMB!$A$111:$A$116,'2007-2008'!DF$7,AMB!J$111:J$116)</f>
        <v>233294</v>
      </c>
      <c r="DG10" s="74">
        <f>SUMIF(AMB!$A$111:$A$116,'2007-2008'!DG$7,AMB!K$111:K$116)</f>
        <v>297878</v>
      </c>
      <c r="DH10" s="74">
        <f>SUMIF(AMB!$A$111:$A$116,'2007-2008'!DH$7,AMB!L$111:L$116)</f>
        <v>277926</v>
      </c>
      <c r="DI10" s="74">
        <f>SUMIF(AMB!$A$111:$A$116,'2007-2008'!DI$7,AMB!M$111:M$116)</f>
        <v>305910</v>
      </c>
      <c r="DJ10" s="74">
        <f>SUMIF(AMB!$A$111:$A$116,'2007-2008'!DJ$7,AMB!N$111:N$116)</f>
        <v>287259</v>
      </c>
      <c r="DK10" s="74">
        <f>SUMIF(AMB!$A$111:$A$116,'2007-2008'!DK$7,AMB!O$111:O$116)</f>
        <v>221562</v>
      </c>
      <c r="DN10" s="74">
        <f>SUMIF(AMB!$A$111:$A$116,'2007-2008'!DN$7,AMB!D$111:D$116)</f>
        <v>257507</v>
      </c>
      <c r="DO10" s="74">
        <f>SUMIF(AMB!$A$111:$A$116,'2007-2008'!DO$7,AMB!E$111:E$116)</f>
        <v>261089</v>
      </c>
      <c r="DP10" s="74">
        <f>SUMIF(AMB!$A$111:$A$116,'2007-2008'!DP$7,AMB!F$111:F$116)</f>
        <v>248660</v>
      </c>
      <c r="DQ10" s="74">
        <f>SUMIF(AMB!$A$111:$A$116,'2007-2008'!DQ$7,AMB!G$111:G$116)</f>
        <v>265791</v>
      </c>
      <c r="DR10" s="74">
        <f>SUMIF(AMB!$A$111:$A$116,'2007-2008'!DR$7,AMB!H$111:H$116)</f>
        <v>259750</v>
      </c>
      <c r="DS10" s="74">
        <f>SUMIF(AMB!$A$111:$A$116,'2007-2008'!DS$7,AMB!I$111:I$116)</f>
        <v>257276</v>
      </c>
      <c r="DT10" s="74">
        <f>SUMIF(AMB!$A$111:$A$116,'2007-2008'!DT$7,AMB!J$111:J$116)</f>
        <v>212837</v>
      </c>
      <c r="DU10" s="74">
        <f>SUMIF(AMB!$A$111:$A$116,'2007-2008'!DU$7,AMB!K$111:K$116)</f>
        <v>232008</v>
      </c>
      <c r="DV10" s="74">
        <f>SUMIF(AMB!$A$111:$A$116,'2007-2008'!DV$7,AMB!L$111:L$116)</f>
        <v>246868</v>
      </c>
      <c r="DW10" s="74">
        <f>SUMIF(AMB!$A$111:$A$116,'2007-2008'!DW$7,AMB!M$111:M$116)</f>
        <v>244119</v>
      </c>
      <c r="DX10" s="74">
        <f>SUMIF(AMB!$A$111:$A$116,'2007-2008'!DX$7,AMB!N$111:N$116)</f>
        <v>217204</v>
      </c>
      <c r="DY10" s="74">
        <f>SUMIF(AMB!$A$111:$A$116,'2007-2008'!DY$7,AMB!O$111:O$116)</f>
        <v>181938</v>
      </c>
    </row>
    <row r="11" spans="1:130">
      <c r="A11" s="83"/>
      <c r="B11" s="26" t="s">
        <v>8</v>
      </c>
      <c r="C11" s="73">
        <f>+CZ11</f>
        <v>3785</v>
      </c>
      <c r="D11" s="73">
        <f ca="1">OFFSET(CZ11,0,14,1,1)</f>
        <v>1599</v>
      </c>
      <c r="E11" s="73">
        <f ca="1">SUM(D11-C11)</f>
        <v>-2186</v>
      </c>
      <c r="F11" s="19">
        <f ca="1">IF(E11=0,0,IF(C11=0,1,E11/C11))</f>
        <v>-0.57754293262879786</v>
      </c>
      <c r="G11" s="73">
        <f>SUMIF($C$6:F$6,G$5,$C11:F11)</f>
        <v>3785</v>
      </c>
      <c r="H11" s="73">
        <f ca="1">SUMIF($C$6:G$6,H$5,$C11:G11)</f>
        <v>1599</v>
      </c>
      <c r="I11" s="73">
        <f ca="1">SUM(H11-G11)</f>
        <v>-2186</v>
      </c>
      <c r="J11" s="19">
        <f ca="1">IF(I11=0,0,IF(G11=0,1,I11/G11))</f>
        <v>-0.57754293262879786</v>
      </c>
      <c r="K11" s="73">
        <f>+DA11</f>
        <v>3857</v>
      </c>
      <c r="L11" s="73">
        <f ca="1">OFFSET(DA11,0,14,1,1)</f>
        <v>1794</v>
      </c>
      <c r="M11" s="73">
        <f ca="1">SUM(L11-K11)</f>
        <v>-2063</v>
      </c>
      <c r="N11" s="19">
        <f ca="1">IF(M11=0,0,IF(K11=0,1,M11/K11))</f>
        <v>-0.53487166191340418</v>
      </c>
      <c r="O11" s="73">
        <f>SUMIF($C$6:N$6,O$5,$C11:N11)</f>
        <v>7642</v>
      </c>
      <c r="P11" s="73">
        <f ca="1">SUMIF($C$6:O$6,P$5,$C11:O11)</f>
        <v>3393</v>
      </c>
      <c r="Q11" s="73">
        <f ca="1">SUM(P11-O11)</f>
        <v>-4249</v>
      </c>
      <c r="R11" s="19">
        <f ca="1">IF(Q11=0,0,IF(O11=0,1,Q11/O11))</f>
        <v>-0.55600628107825179</v>
      </c>
      <c r="S11" s="73">
        <f>+DB11</f>
        <v>5797</v>
      </c>
      <c r="T11" s="73">
        <f ca="1">OFFSET(DB11,0,14,1,1)</f>
        <v>1737</v>
      </c>
      <c r="U11" s="73">
        <f ca="1">SUM(T11-S11)</f>
        <v>-4060</v>
      </c>
      <c r="V11" s="19">
        <f ca="1">IF(U11=0,0,IF(S11=0,1,U11/S11))</f>
        <v>-0.7003622563394859</v>
      </c>
      <c r="W11" s="73">
        <f>SUMIF($C$6:V$6,W$5,$C11:V11)</f>
        <v>13439</v>
      </c>
      <c r="X11" s="73">
        <f ca="1">SUMIF($C$6:W$6,X$5,$C11:W11)</f>
        <v>5130</v>
      </c>
      <c r="Y11" s="73">
        <f ca="1">SUM(X11-W11)</f>
        <v>-8309</v>
      </c>
      <c r="Z11" s="19">
        <f ca="1">IF(Y11=0,0,IF(W11=0,1,Y11/W11))</f>
        <v>-0.61827516928342885</v>
      </c>
      <c r="AA11" s="73">
        <f>+DC11</f>
        <v>5468</v>
      </c>
      <c r="AB11" s="73">
        <f ca="1">OFFSET(DC11,0,14,1,1)</f>
        <v>1186</v>
      </c>
      <c r="AC11" s="73">
        <f ca="1">SUM(AB11-AA11)</f>
        <v>-4282</v>
      </c>
      <c r="AD11" s="19">
        <f ca="1">IF(AC11=0,0,IF(AA11=0,1,AC11/AA11))</f>
        <v>-0.7831016825164594</v>
      </c>
      <c r="AE11" s="73">
        <f>SUMIF($C$6:AD$6,AE$5,$C11:AD11)</f>
        <v>18907</v>
      </c>
      <c r="AF11" s="73">
        <f ca="1">SUMIF($C$6:AE$6,AF$5,$C11:AE11)</f>
        <v>6316</v>
      </c>
      <c r="AG11" s="73">
        <f ca="1">SUM(AF11-AE11)</f>
        <v>-12591</v>
      </c>
      <c r="AH11" s="19">
        <f ca="1">IF(AG11=0,0,IF(AE11=0,1,AG11/AE11))</f>
        <v>-0.66594383032739202</v>
      </c>
      <c r="AI11" s="73">
        <f>+DD11</f>
        <v>5173</v>
      </c>
      <c r="AJ11" s="73">
        <f ca="1">OFFSET(DD11,0,14,1,1)</f>
        <v>3132</v>
      </c>
      <c r="AK11" s="73">
        <f ca="1">SUM(AJ11-AI11)</f>
        <v>-2041</v>
      </c>
      <c r="AL11" s="19">
        <f ca="1">IF(AK11=0,0,IF(AI11=0,1,AK11/AI11))</f>
        <v>-0.39454861782331335</v>
      </c>
      <c r="AM11" s="73">
        <f>SUMIF($C$6:AL$6,AM$5,$C11:AL11)</f>
        <v>24080</v>
      </c>
      <c r="AN11" s="73">
        <f ca="1">SUMIF($C$6:AM$6,AN$5,$C11:AM11)</f>
        <v>9448</v>
      </c>
      <c r="AO11" s="73">
        <f ca="1">SUM(AN11-AM11)</f>
        <v>-14632</v>
      </c>
      <c r="AP11" s="19">
        <f ca="1">IF(AO11=0,0,IF(AM11=0,1,AO11/AM11))</f>
        <v>-0.60764119601328903</v>
      </c>
      <c r="AQ11" s="73">
        <f>+DE11</f>
        <v>1447</v>
      </c>
      <c r="AR11" s="73">
        <f ca="1">OFFSET(DE11,0,14,1,1)</f>
        <v>1210</v>
      </c>
      <c r="AS11" s="73">
        <f ca="1">SUM(AR11-AQ11)</f>
        <v>-237</v>
      </c>
      <c r="AT11" s="19">
        <f ca="1">IF(AS11=0,0,IF(AQ11=0,1,AS11/AQ11))</f>
        <v>-0.16378714581893572</v>
      </c>
      <c r="AU11" s="73">
        <f>SUMIF($C$6:AT$6,AU$5,$C11:AT11)</f>
        <v>25527</v>
      </c>
      <c r="AV11" s="73">
        <f ca="1">SUMIF($C$6:AU$6,AV$5,$C11:AU11)</f>
        <v>10658</v>
      </c>
      <c r="AW11" s="73">
        <f ca="1">SUM(AV11-AU11)</f>
        <v>-14869</v>
      </c>
      <c r="AX11" s="19">
        <f ca="1">IF(AW11=0,0,IF(AU11=0,1,AW11/AU11))</f>
        <v>-0.58248129431582252</v>
      </c>
      <c r="AY11" s="73">
        <f>+DF11</f>
        <v>1507</v>
      </c>
      <c r="AZ11" s="73">
        <f ca="1">OFFSET(DF11,0,14,1,1)</f>
        <v>1040</v>
      </c>
      <c r="BA11" s="73">
        <f ca="1">SUM(AZ11-AY11)</f>
        <v>-467</v>
      </c>
      <c r="BB11" s="19">
        <f ca="1">IF(BA11=0,0,IF(AY11=0,1,BA11/AY11))</f>
        <v>-0.30988719309887192</v>
      </c>
      <c r="BC11" s="73">
        <f>SUMIF($C$6:BB$6,BC$5,$C11:BB11)</f>
        <v>27034</v>
      </c>
      <c r="BD11" s="73">
        <f ca="1">SUMIF($C$6:BC$6,BD$5,$C11:BC11)</f>
        <v>11698</v>
      </c>
      <c r="BE11" s="73">
        <f ca="1">SUM(BD11-BC11)</f>
        <v>-15336</v>
      </c>
      <c r="BF11" s="19">
        <f ca="1">IF(BE11=0,0,IF(BC11=0,1,BE11/BC11))</f>
        <v>-0.56728564030480133</v>
      </c>
      <c r="BG11" s="73">
        <f>+DG11</f>
        <v>1189</v>
      </c>
      <c r="BH11" s="73">
        <f ca="1">OFFSET(DG11,0,14,1,1)</f>
        <v>1017</v>
      </c>
      <c r="BI11" s="73">
        <f ca="1">SUM(BH11-BG11)</f>
        <v>-172</v>
      </c>
      <c r="BJ11" s="19">
        <f ca="1">IF(BI11=0,0,IF(BG11=0,1,BI11/BG11))</f>
        <v>-0.14465937762825903</v>
      </c>
      <c r="BK11" s="73">
        <f>SUMIF($C$6:BJ$6,BK$5,$C11:BJ11)</f>
        <v>28223</v>
      </c>
      <c r="BL11" s="73">
        <f ca="1">SUMIF($C$6:BK$6,BL$5,$C11:BK11)</f>
        <v>12715</v>
      </c>
      <c r="BM11" s="73">
        <f ca="1">SUM(BL11-BK11)</f>
        <v>-15508</v>
      </c>
      <c r="BN11" s="19">
        <f ca="1">IF(BM11=0,0,IF(BK11=0,1,BM11/BK11))</f>
        <v>-0.5494809198171704</v>
      </c>
      <c r="BO11" s="73">
        <f>+DH11</f>
        <v>1321</v>
      </c>
      <c r="BP11" s="73">
        <f ca="1">OFFSET(DH11,0,14,1,1)</f>
        <v>831</v>
      </c>
      <c r="BQ11" s="73">
        <f ca="1">SUM(BP11-BO11)</f>
        <v>-490</v>
      </c>
      <c r="BR11" s="19">
        <f ca="1">IF(BQ11=0,0,IF(BO11=0,1,BQ11/BO11))</f>
        <v>-0.3709311127933384</v>
      </c>
      <c r="BS11" s="73">
        <f>SUMIF($C$6:BR$6,BS$5,$C11:BR11)</f>
        <v>29544</v>
      </c>
      <c r="BT11" s="73">
        <f ca="1">SUMIF($C$6:BS$6,BT$5,$C11:BS11)</f>
        <v>13546</v>
      </c>
      <c r="BU11" s="73">
        <f ca="1">SUM(BT11-BS11)</f>
        <v>-15998</v>
      </c>
      <c r="BV11" s="19">
        <f ca="1">IF(BU11=0,0,IF(BS11=0,1,BU11/BS11))</f>
        <v>-0.54149742756566477</v>
      </c>
      <c r="BW11" s="73">
        <f>+DI11</f>
        <v>1421</v>
      </c>
      <c r="BX11" s="73">
        <f ca="1">OFFSET(DI11,0,14,1,1)</f>
        <v>1112</v>
      </c>
      <c r="BY11" s="73">
        <f ca="1">SUM(BX11-BW11)</f>
        <v>-309</v>
      </c>
      <c r="BZ11" s="19">
        <f ca="1">IF(BY11=0,0,IF(BW11=0,1,BY11/BW11))</f>
        <v>-0.21745249824067558</v>
      </c>
      <c r="CA11" s="73">
        <f>SUMIF($C$6:BZ$6,CA$5,$C11:BZ11)</f>
        <v>30965</v>
      </c>
      <c r="CB11" s="73">
        <f ca="1">SUMIF($C$6:CA$6,CB$5,$C11:CA11)</f>
        <v>14658</v>
      </c>
      <c r="CC11" s="73">
        <f ca="1">SUM(CB11-CA11)</f>
        <v>-16307</v>
      </c>
      <c r="CD11" s="19">
        <f ca="1">IF(CC11=0,0,IF(CA11=0,1,CC11/CA11))</f>
        <v>-0.52662683675117072</v>
      </c>
      <c r="CE11" s="73">
        <f>+DJ11</f>
        <v>1626</v>
      </c>
      <c r="CF11" s="73">
        <f ca="1">OFFSET(DJ11,0,14,1,1)</f>
        <v>990</v>
      </c>
      <c r="CG11" s="73">
        <f ca="1">SUM(CF11-CE11)</f>
        <v>-636</v>
      </c>
      <c r="CH11" s="19">
        <f ca="1">IF(CG11=0,0,IF(CE11=0,1,CG11/CE11))</f>
        <v>-0.39114391143911437</v>
      </c>
      <c r="CI11" s="73">
        <f>SUMIF($C$6:CH$6,CI$5,$C11:CH11)</f>
        <v>32591</v>
      </c>
      <c r="CJ11" s="73">
        <f ca="1">SUMIF($C$6:CI$6,CJ$5,$C11:CI11)</f>
        <v>15648</v>
      </c>
      <c r="CK11" s="73">
        <f ca="1">SUM(CJ11-CI11)</f>
        <v>-16943</v>
      </c>
      <c r="CL11" s="19">
        <f ca="1">IF(CK11=0,0,IF(CI11=0,1,CK11/CI11))</f>
        <v>-0.51986744806848517</v>
      </c>
      <c r="CM11" s="73">
        <f>+DK11</f>
        <v>1480</v>
      </c>
      <c r="CN11" s="73">
        <f ca="1">OFFSET(DK11,0,14,1,1)</f>
        <v>817</v>
      </c>
      <c r="CO11" s="73">
        <f ca="1">SUM(CN11-CM11)</f>
        <v>-663</v>
      </c>
      <c r="CP11" s="19">
        <f ca="1">IF(CO11=0,0,IF(CM11=0,1,CO11/CM11))</f>
        <v>-0.44797297297297295</v>
      </c>
      <c r="CQ11" s="73">
        <f>SUMIF($C$6:CP$6,CQ$5,$C11:CP11)</f>
        <v>34071</v>
      </c>
      <c r="CR11" s="73">
        <f ca="1">SUMIF($C$6:CQ$6,CR$5,$C11:CQ11)</f>
        <v>16465</v>
      </c>
      <c r="CS11" s="73">
        <f ca="1">SUM(CR11-CQ11)</f>
        <v>-17606</v>
      </c>
      <c r="CT11" s="19">
        <f ca="1">IF(CS11=0,0,IF(CQ11=0,1,CS11/CQ11))</f>
        <v>-0.51674444542279363</v>
      </c>
      <c r="CW11" t="s">
        <v>5</v>
      </c>
      <c r="CX11" t="s">
        <v>8</v>
      </c>
      <c r="CY11" s="7"/>
      <c r="CZ11" s="74">
        <f>SUMIF(AMB!$A$129:$A$134,'2007-2008'!CZ$7,AMB!D$129:D$134)</f>
        <v>3785</v>
      </c>
      <c r="DA11" s="74">
        <f>SUMIF(AMB!$A$129:$A$134,'2007-2008'!DA$7,AMB!E$129:E$134)</f>
        <v>3857</v>
      </c>
      <c r="DB11" s="74">
        <f>SUMIF(AMB!$A$129:$A$134,'2007-2008'!DB$7,AMB!F$129:F$134)</f>
        <v>5797</v>
      </c>
      <c r="DC11" s="74">
        <f>SUMIF(AMB!$A$129:$A$134,'2007-2008'!DC$7,AMB!G$129:G$134)</f>
        <v>5468</v>
      </c>
      <c r="DD11" s="74">
        <f>SUMIF(AMB!$A$129:$A$134,'2007-2008'!DD$7,AMB!H$129:H$134)</f>
        <v>5173</v>
      </c>
      <c r="DE11" s="74">
        <f>SUMIF(AMB!$A$129:$A$134,'2007-2008'!DE$7,AMB!I$129:I$134)</f>
        <v>1447</v>
      </c>
      <c r="DF11" s="74">
        <f>SUMIF(AMB!$A$129:$A$134,'2007-2008'!DF$7,AMB!J$129:J$134)</f>
        <v>1507</v>
      </c>
      <c r="DG11" s="74">
        <f>SUMIF(AMB!$A$129:$A$134,'2007-2008'!DG$7,AMB!K$129:K$134)</f>
        <v>1189</v>
      </c>
      <c r="DH11" s="74">
        <f>SUMIF(AMB!$A$129:$A$134,'2007-2008'!DH$7,AMB!L$129:L$134)</f>
        <v>1321</v>
      </c>
      <c r="DI11" s="74">
        <f>SUMIF(AMB!$A$129:$A$134,'2007-2008'!DI$7,AMB!M$129:M$134)</f>
        <v>1421</v>
      </c>
      <c r="DJ11" s="74">
        <f>SUMIF(AMB!$A$129:$A$134,'2007-2008'!DJ$7,AMB!N$129:N$134)</f>
        <v>1626</v>
      </c>
      <c r="DK11" s="74">
        <f>SUMIF(AMB!$A$129:$A$134,'2007-2008'!DK$7,AMB!O$129:O$134)</f>
        <v>1480</v>
      </c>
      <c r="DN11" s="74">
        <f>SUMIF(AMB!$A$129:$A$134,'2007-2008'!DN$7,AMB!D$129:D$134)</f>
        <v>1599</v>
      </c>
      <c r="DO11" s="74">
        <f>SUMIF(AMB!$A$129:$A$134,'2007-2008'!DO$7,AMB!E$129:E$134)</f>
        <v>1794</v>
      </c>
      <c r="DP11" s="74">
        <f>SUMIF(AMB!$A$129:$A$134,'2007-2008'!DP$7,AMB!F$129:F$134)</f>
        <v>1737</v>
      </c>
      <c r="DQ11" s="74">
        <f>SUMIF(AMB!$A$129:$A$134,'2007-2008'!DQ$7,AMB!G$129:G$134)</f>
        <v>1186</v>
      </c>
      <c r="DR11" s="74">
        <f>SUMIF(AMB!$A$129:$A$134,'2007-2008'!DR$7,AMB!H$129:H$134)</f>
        <v>3132</v>
      </c>
      <c r="DS11" s="74">
        <f>SUMIF(AMB!$A$129:$A$134,'2007-2008'!DS$7,AMB!I$129:I$134)</f>
        <v>1210</v>
      </c>
      <c r="DT11" s="74">
        <f>SUMIF(AMB!$A$129:$A$134,'2007-2008'!DT$7,AMB!J$129:J$134)</f>
        <v>1040</v>
      </c>
      <c r="DU11" s="74">
        <f>SUMIF(AMB!$A$129:$A$134,'2007-2008'!DU$7,AMB!K$129:K$134)</f>
        <v>1017</v>
      </c>
      <c r="DV11" s="74">
        <f>SUMIF(AMB!$A$129:$A$134,'2007-2008'!DV$7,AMB!L$129:L$134)</f>
        <v>831</v>
      </c>
      <c r="DW11" s="74">
        <f>SUMIF(AMB!$A$129:$A$134,'2007-2008'!DW$7,AMB!M$129:M$134)</f>
        <v>1112</v>
      </c>
      <c r="DX11" s="74">
        <f>SUMIF(AMB!$A$129:$A$134,'2007-2008'!DX$7,AMB!N$129:N$134)</f>
        <v>990</v>
      </c>
      <c r="DY11" s="74">
        <f>SUMIF(AMB!$A$129:$A$134,'2007-2008'!DY$7,AMB!O$129:O$134)</f>
        <v>817</v>
      </c>
    </row>
    <row r="12" spans="1:130" s="7" customFormat="1">
      <c r="A12" s="75"/>
      <c r="B12" s="24" t="s">
        <v>9</v>
      </c>
      <c r="C12" s="12">
        <f>+SUM(C9:C11)</f>
        <v>788910</v>
      </c>
      <c r="D12" s="12">
        <f ca="1">+SUM(D9:D11)</f>
        <v>648920</v>
      </c>
      <c r="E12" s="12">
        <f ca="1">SUM(E9:E11)</f>
        <v>-139990</v>
      </c>
      <c r="F12" s="13">
        <f ca="1">IF(E12=0,0,IF(C12=0,1,E12/C12))</f>
        <v>-0.17744736408462308</v>
      </c>
      <c r="G12" s="12">
        <f>SUM(G9:G11)</f>
        <v>788910</v>
      </c>
      <c r="H12" s="12">
        <f ca="1">SUM(H9:H11)</f>
        <v>648920</v>
      </c>
      <c r="I12" s="12">
        <f ca="1">SUM(I9:I11)</f>
        <v>-139990</v>
      </c>
      <c r="J12" s="13">
        <f ca="1">IF(I12=0,0,IF(G12=0,1,I12/G12))</f>
        <v>-0.17744736408462308</v>
      </c>
      <c r="K12" s="12">
        <f>+SUM(K9:K11)</f>
        <v>689749</v>
      </c>
      <c r="L12" s="12">
        <f ca="1">+SUM(L9:L11)</f>
        <v>609029</v>
      </c>
      <c r="M12" s="12">
        <f ca="1">SUM(M9:M11)</f>
        <v>-80720</v>
      </c>
      <c r="N12" s="13">
        <f ca="1">IF(M12=0,0,IF(K12=0,1,M12/K12))</f>
        <v>-0.11702807832994321</v>
      </c>
      <c r="O12" s="12">
        <f>SUM(O9:O11)</f>
        <v>1478659</v>
      </c>
      <c r="P12" s="12">
        <f ca="1">SUM(P9:P11)</f>
        <v>1257949</v>
      </c>
      <c r="Q12" s="12">
        <f ca="1">SUM(Q9:Q11)</f>
        <v>-220710</v>
      </c>
      <c r="R12" s="13">
        <f ca="1">IF(Q12=0,0,IF(O12=0,1,Q12/O12))</f>
        <v>-0.14926362332356546</v>
      </c>
      <c r="S12" s="12">
        <f>+SUM(S9:S11)</f>
        <v>822697</v>
      </c>
      <c r="T12" s="12">
        <f ca="1">+SUM(T9:T11)</f>
        <v>627406</v>
      </c>
      <c r="U12" s="12">
        <f ca="1">SUM(U9:U11)</f>
        <v>-195291</v>
      </c>
      <c r="V12" s="13">
        <f ca="1">IF(U12=0,0,IF(S12=0,1,U12/S12))</f>
        <v>-0.23737901074150022</v>
      </c>
      <c r="W12" s="12">
        <f>SUM(W9:W11)</f>
        <v>2301356</v>
      </c>
      <c r="X12" s="12">
        <f ca="1">SUM(X9:X11)</f>
        <v>1885355</v>
      </c>
      <c r="Y12" s="12">
        <f ca="1">SUM(Y9:Y11)</f>
        <v>-416001</v>
      </c>
      <c r="Z12" s="13">
        <f ca="1">IF(Y12=0,0,IF(W12=0,1,Y12/W12))</f>
        <v>-0.18076342817017446</v>
      </c>
      <c r="AA12" s="12">
        <f>+SUM(AA9:AA11)</f>
        <v>768663</v>
      </c>
      <c r="AB12" s="12">
        <f ca="1">+SUM(AB9:AB11)</f>
        <v>637608</v>
      </c>
      <c r="AC12" s="12">
        <f ca="1">SUM(AC9:AC11)</f>
        <v>-131055</v>
      </c>
      <c r="AD12" s="13">
        <f ca="1">IF(AC12=0,0,IF(AA12=0,1,AC12/AA12))</f>
        <v>-0.1704973440896726</v>
      </c>
      <c r="AE12" s="12">
        <f>SUM(AE9:AE11)</f>
        <v>3070019</v>
      </c>
      <c r="AF12" s="12">
        <f ca="1">SUM(AF9:AF11)</f>
        <v>2522963</v>
      </c>
      <c r="AG12" s="12">
        <f ca="1">SUM(AG9:AG11)</f>
        <v>-547056</v>
      </c>
      <c r="AH12" s="13">
        <f ca="1">IF(AG12=0,0,IF(AE12=0,1,AG12/AE12))</f>
        <v>-0.17819303398448022</v>
      </c>
      <c r="AI12" s="12">
        <f>+SUM(AI9:AI11)</f>
        <v>803086</v>
      </c>
      <c r="AJ12" s="12">
        <f ca="1">+SUM(AJ9:AJ11)</f>
        <v>650291</v>
      </c>
      <c r="AK12" s="12">
        <f ca="1">SUM(AK9:AK11)</f>
        <v>-152795</v>
      </c>
      <c r="AL12" s="13">
        <f ca="1">IF(AK12=0,0,IF(AI12=0,1,AK12/AI12))</f>
        <v>-0.19025982273380435</v>
      </c>
      <c r="AM12" s="12">
        <f>SUM(AM9:AM11)</f>
        <v>3873105</v>
      </c>
      <c r="AN12" s="12">
        <f ca="1">SUM(AN9:AN11)</f>
        <v>3173254</v>
      </c>
      <c r="AO12" s="12">
        <f ca="1">SUM(AO9:AO11)</f>
        <v>-699851</v>
      </c>
      <c r="AP12" s="13">
        <f ca="1">IF(AO12=0,0,IF(AM12=0,1,AO12/AM12))</f>
        <v>-0.18069507539816246</v>
      </c>
      <c r="AQ12" s="12">
        <f>+SUM(AQ9:AQ11)</f>
        <v>775068</v>
      </c>
      <c r="AR12" s="12">
        <f ca="1">+SUM(AR9:AR11)</f>
        <v>637553</v>
      </c>
      <c r="AS12" s="12">
        <f ca="1">SUM(AS9:AS11)</f>
        <v>-137515</v>
      </c>
      <c r="AT12" s="13">
        <f ca="1">IF(AS12=0,0,IF(AQ12=0,1,AS12/AQ12))</f>
        <v>-0.17742314222752067</v>
      </c>
      <c r="AU12" s="12">
        <f>SUM(AU9:AU11)</f>
        <v>4648173</v>
      </c>
      <c r="AV12" s="12">
        <f ca="1">SUM(AV9:AV11)</f>
        <v>3810807</v>
      </c>
      <c r="AW12" s="12">
        <f ca="1">SUM(AW9:AW11)</f>
        <v>-837366</v>
      </c>
      <c r="AX12" s="13">
        <f ca="1">IF(AW12=0,0,IF(AU12=0,1,AW12/AU12))</f>
        <v>-0.18014949099355812</v>
      </c>
      <c r="AY12" s="12">
        <f>+SUM(AY9:AY11)</f>
        <v>754534</v>
      </c>
      <c r="AZ12" s="12">
        <f ca="1">+SUM(AZ9:AZ11)</f>
        <v>615238</v>
      </c>
      <c r="BA12" s="12">
        <f ca="1">SUM(BA9:BA11)</f>
        <v>-139296</v>
      </c>
      <c r="BB12" s="13">
        <f ca="1">IF(BA12=0,0,IF(AY12=0,1,BA12/AY12))</f>
        <v>-0.18461195916950066</v>
      </c>
      <c r="BC12" s="12">
        <f>SUM(BC9:BC11)</f>
        <v>5402707</v>
      </c>
      <c r="BD12" s="12">
        <f ca="1">SUM(BD9:BD11)</f>
        <v>4426045</v>
      </c>
      <c r="BE12" s="12">
        <f ca="1">SUM(BE9:BE11)</f>
        <v>-976662</v>
      </c>
      <c r="BF12" s="13">
        <f ca="1">IF(BE12=0,0,IF(BC12=0,1,BE12/BC12))</f>
        <v>-0.18077271264201444</v>
      </c>
      <c r="BG12" s="12">
        <f>+SUM(BG9:BG11)</f>
        <v>835962</v>
      </c>
      <c r="BH12" s="12">
        <f ca="1">+SUM(BH9:BH11)</f>
        <v>668853</v>
      </c>
      <c r="BI12" s="12">
        <f ca="1">SUM(BI9:BI11)</f>
        <v>-167109</v>
      </c>
      <c r="BJ12" s="13">
        <f ca="1">IF(BI12=0,0,IF(BG12=0,1,BI12/BG12))</f>
        <v>-0.19990023469966339</v>
      </c>
      <c r="BK12" s="12">
        <f>SUM(BK9:BK11)</f>
        <v>6238669</v>
      </c>
      <c r="BL12" s="12">
        <f ca="1">SUM(BL9:BL11)</f>
        <v>5094898</v>
      </c>
      <c r="BM12" s="12">
        <f ca="1">SUM(BM9:BM11)</f>
        <v>-1143771</v>
      </c>
      <c r="BN12" s="13">
        <f ca="1">IF(BM12=0,0,IF(BK12=0,1,BM12/BK12))</f>
        <v>-0.18333574036385006</v>
      </c>
      <c r="BO12" s="12">
        <f>+SUM(BO9:BO11)</f>
        <v>738811</v>
      </c>
      <c r="BP12" s="12">
        <f ca="1">+SUM(BP9:BP11)</f>
        <v>595501</v>
      </c>
      <c r="BQ12" s="12">
        <f ca="1">SUM(BQ9:BQ11)</f>
        <v>-143310</v>
      </c>
      <c r="BR12" s="13">
        <f ca="1">IF(BQ12=0,0,IF(BO12=0,1,BQ12/BO12))</f>
        <v>-0.19397383092563592</v>
      </c>
      <c r="BS12" s="12">
        <f>SUM(BS9:BS11)</f>
        <v>6977480</v>
      </c>
      <c r="BT12" s="12">
        <f ca="1">SUM(BT9:BT11)</f>
        <v>5690399</v>
      </c>
      <c r="BU12" s="12">
        <f ca="1">SUM(BU9:BU11)</f>
        <v>-1287081</v>
      </c>
      <c r="BV12" s="13">
        <f ca="1">IF(BU12=0,0,IF(BS12=0,1,BU12/BS12))</f>
        <v>-0.18446215539134472</v>
      </c>
      <c r="BW12" s="12">
        <f>+SUM(BW9:BW11)</f>
        <v>766990</v>
      </c>
      <c r="BX12" s="12">
        <f ca="1">+SUM(BX9:BX11)</f>
        <v>604827</v>
      </c>
      <c r="BY12" s="12">
        <f ca="1">SUM(BY9:BY11)</f>
        <v>-162163</v>
      </c>
      <c r="BZ12" s="13">
        <f ca="1">IF(BY12=0,0,IF(BW12=0,1,BY12/BW12))</f>
        <v>-0.21142778914979335</v>
      </c>
      <c r="CA12" s="12">
        <f>SUM(CA9:CA11)</f>
        <v>7744470</v>
      </c>
      <c r="CB12" s="12">
        <f ca="1">SUM(CB9:CB11)</f>
        <v>6295226</v>
      </c>
      <c r="CC12" s="12">
        <f ca="1">SUM(CC9:CC11)</f>
        <v>-1449244</v>
      </c>
      <c r="CD12" s="13">
        <f ca="1">IF(CC12=0,0,IF(CA12=0,1,CC12/CA12))</f>
        <v>-0.18713275408129931</v>
      </c>
      <c r="CE12" s="12">
        <f>+SUM(CE9:CE11)</f>
        <v>716787</v>
      </c>
      <c r="CF12" s="12">
        <f ca="1">+SUM(CF9:CF11)</f>
        <v>552999</v>
      </c>
      <c r="CG12" s="12">
        <f ca="1">SUM(CG9:CG11)</f>
        <v>-163788</v>
      </c>
      <c r="CH12" s="13">
        <f ca="1">IF(CG12=0,0,IF(CE12=0,1,CG12/CE12))</f>
        <v>-0.22850302809621267</v>
      </c>
      <c r="CI12" s="12">
        <f>SUM(CI9:CI11)</f>
        <v>8461257</v>
      </c>
      <c r="CJ12" s="12">
        <f ca="1">SUM(CJ9:CJ11)</f>
        <v>6848225</v>
      </c>
      <c r="CK12" s="12">
        <f ca="1">SUM(CK9:CK11)</f>
        <v>-1613032</v>
      </c>
      <c r="CL12" s="13">
        <f ca="1">IF(CK12=0,0,IF(CI12=0,1,CK12/CI12))</f>
        <v>-0.19063739583846703</v>
      </c>
      <c r="CM12" s="12">
        <f>+SUM(CM9:CM11)</f>
        <v>621178</v>
      </c>
      <c r="CN12" s="12">
        <f ca="1">+SUM(CN9:CN11)</f>
        <v>501080</v>
      </c>
      <c r="CO12" s="12">
        <f ca="1">SUM(CO9:CO11)</f>
        <v>-120098</v>
      </c>
      <c r="CP12" s="13">
        <f ca="1">IF(CO12=0,0,IF(CM12=0,1,CO12/CM12))</f>
        <v>-0.1933391073090161</v>
      </c>
      <c r="CQ12" s="12">
        <f>SUM(CQ9:CQ11)</f>
        <v>9082435</v>
      </c>
      <c r="CR12" s="12">
        <f ca="1">SUM(CR9:CR11)</f>
        <v>7349305</v>
      </c>
      <c r="CS12" s="12">
        <f ca="1">SUM(CS9:CS11)</f>
        <v>-1733130</v>
      </c>
      <c r="CT12" s="13">
        <f ca="1">IF(CS12=0,0,IF(CQ12=0,1,CS12/CQ12))</f>
        <v>-0.19082217489032402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230203</v>
      </c>
      <c r="D14" s="18">
        <f ca="1">OFFSET(CZ14,0,14,1,1)</f>
        <v>223608</v>
      </c>
      <c r="E14" s="18">
        <f ca="1">SUM(D14-C14)</f>
        <v>-6595</v>
      </c>
      <c r="F14" s="19">
        <f ca="1">IF(E14=0,0,IF(C14=0,1,E14/C14))</f>
        <v>-2.8648627515714391E-2</v>
      </c>
      <c r="G14" s="18">
        <f>SUMIF($C$6:F$6,G$5,$C14:F14)</f>
        <v>230203</v>
      </c>
      <c r="H14" s="18">
        <f ca="1">SUMIF($C$6:G$6,H$5,$C14:G14)</f>
        <v>223608</v>
      </c>
      <c r="I14" s="18">
        <f ca="1">SUM(H14-G14)</f>
        <v>-6595</v>
      </c>
      <c r="J14" s="19">
        <f ca="1">IF(I14=0,0,IF(G14=0,1,I14/G14))</f>
        <v>-2.8648627515714391E-2</v>
      </c>
      <c r="K14" s="18">
        <f>+DA14</f>
        <v>203963</v>
      </c>
      <c r="L14" s="18">
        <f ca="1">OFFSET(DA14,0,14,1,1)</f>
        <v>204616</v>
      </c>
      <c r="M14" s="18">
        <f ca="1">SUM(L14-K14)</f>
        <v>653</v>
      </c>
      <c r="N14" s="19">
        <f ca="1">IF(M14=0,0,IF(K14=0,1,M14/K14))</f>
        <v>3.2015610674485076E-3</v>
      </c>
      <c r="O14" s="18">
        <f>SUMIF($C$6:N$6,O$5,$C14:N14)</f>
        <v>434166</v>
      </c>
      <c r="P14" s="18">
        <f ca="1">SUMIF($C$6:O$6,P$5,$C14:O14)</f>
        <v>428224</v>
      </c>
      <c r="Q14" s="18">
        <f ca="1">SUM(P14-O14)</f>
        <v>-5942</v>
      </c>
      <c r="R14" s="19">
        <f ca="1">IF(Q14=0,0,IF(O14=0,1,Q14/O14))</f>
        <v>-1.3686009498671015E-2</v>
      </c>
      <c r="S14" s="18">
        <f>+DB14</f>
        <v>266225</v>
      </c>
      <c r="T14" s="18">
        <f ca="1">OFFSET(DB14,0,14,1,1)</f>
        <v>263921</v>
      </c>
      <c r="U14" s="18">
        <f ca="1">SUM(T14-S14)</f>
        <v>-2304</v>
      </c>
      <c r="V14" s="19">
        <f ca="1">IF(U14=0,0,IF(S14=0,1,U14/S14))</f>
        <v>-8.6543337402573018E-3</v>
      </c>
      <c r="W14" s="18">
        <f>SUMIF($C$6:V$6,W$5,$C14:V14)</f>
        <v>700391</v>
      </c>
      <c r="X14" s="18">
        <f ca="1">SUMIF($C$6:W$6,X$5,$C14:W14)</f>
        <v>692145</v>
      </c>
      <c r="Y14" s="18">
        <f ca="1">SUM(X14-W14)</f>
        <v>-8246</v>
      </c>
      <c r="Z14" s="19">
        <f ca="1">IF(Y14=0,0,IF(W14=0,1,Y14/W14))</f>
        <v>-1.1773423701903651E-2</v>
      </c>
      <c r="AA14" s="18">
        <f>+DC14</f>
        <v>267492</v>
      </c>
      <c r="AB14" s="18">
        <f ca="1">OFFSET(DC14,0,14,1,1)</f>
        <v>263086</v>
      </c>
      <c r="AC14" s="18">
        <f ca="1">SUM(AB14-AA14)</f>
        <v>-4406</v>
      </c>
      <c r="AD14" s="19">
        <f ca="1">IF(AC14=0,0,IF(AA14=0,1,AC14/AA14))</f>
        <v>-1.6471520643608035E-2</v>
      </c>
      <c r="AE14" s="18">
        <f>SUMIF($C$6:AD$6,AE$5,$C14:AD14)</f>
        <v>967883</v>
      </c>
      <c r="AF14" s="18">
        <f ca="1">SUMIF($C$6:AE$6,AF$5,$C14:AE14)</f>
        <v>955231</v>
      </c>
      <c r="AG14" s="18">
        <f ca="1">SUM(AF14-AE14)</f>
        <v>-12652</v>
      </c>
      <c r="AH14" s="19">
        <f ca="1">IF(AG14=0,0,IF(AE14=0,1,AG14/AE14))</f>
        <v>-1.3071827896553612E-2</v>
      </c>
      <c r="AI14" s="18">
        <f>+DD14</f>
        <v>297175</v>
      </c>
      <c r="AJ14" s="18">
        <f ca="1">OFFSET(DD14,0,14,1,1)</f>
        <v>306467</v>
      </c>
      <c r="AK14" s="18">
        <f ca="1">SUM(AJ14-AI14)</f>
        <v>9292</v>
      </c>
      <c r="AL14" s="19">
        <f ca="1">IF(AK14=0,0,IF(AI14=0,1,AK14/AI14))</f>
        <v>3.1267771515100531E-2</v>
      </c>
      <c r="AM14" s="18">
        <f>SUMIF($C$6:AL$6,AM$5,$C14:AL14)</f>
        <v>1265058</v>
      </c>
      <c r="AN14" s="18">
        <f ca="1">SUMIF($C$6:AM$6,AN$5,$C14:AM14)</f>
        <v>1261698</v>
      </c>
      <c r="AO14" s="18">
        <f ca="1">SUM(AN14-AM14)</f>
        <v>-3360</v>
      </c>
      <c r="AP14" s="19">
        <f ca="1">IF(AO14=0,0,IF(AM14=0,1,AO14/AM14))</f>
        <v>-2.6560047049226203E-3</v>
      </c>
      <c r="AQ14" s="18">
        <f>+DE14</f>
        <v>311346</v>
      </c>
      <c r="AR14" s="18">
        <f ca="1">OFFSET(DE14,0,14,1,1)</f>
        <v>308000</v>
      </c>
      <c r="AS14" s="18">
        <f ca="1">SUM(AR14-AQ14)</f>
        <v>-3346</v>
      </c>
      <c r="AT14" s="19">
        <f ca="1">IF(AS14=0,0,IF(AQ14=0,1,AS14/AQ14))</f>
        <v>-1.074688610099375E-2</v>
      </c>
      <c r="AU14" s="18">
        <f>SUMIF($C$6:AT$6,AU$5,$C14:AT14)</f>
        <v>1576404</v>
      </c>
      <c r="AV14" s="18">
        <f ca="1">SUMIF($C$6:AU$6,AV$5,$C14:AU14)</f>
        <v>1569698</v>
      </c>
      <c r="AW14" s="18">
        <f ca="1">SUM(AV14-AU14)</f>
        <v>-6706</v>
      </c>
      <c r="AX14" s="19">
        <f ca="1">IF(AW14=0,0,IF(AU14=0,1,AW14/AU14))</f>
        <v>-4.2539856534238689E-3</v>
      </c>
      <c r="AY14" s="18">
        <f>+DF14</f>
        <v>361130</v>
      </c>
      <c r="AZ14" s="18">
        <f ca="1">OFFSET(DF14,0,14,1,1)</f>
        <v>355859</v>
      </c>
      <c r="BA14" s="18">
        <f ca="1">SUM(AZ14-AY14)</f>
        <v>-5271</v>
      </c>
      <c r="BB14" s="19">
        <f ca="1">IF(BA14=0,0,IF(AY14=0,1,BA14/AY14))</f>
        <v>-1.4595851909284745E-2</v>
      </c>
      <c r="BC14" s="18">
        <f>SUMIF($C$6:BB$6,BC$5,$C14:BB14)</f>
        <v>1937534</v>
      </c>
      <c r="BD14" s="18">
        <f ca="1">SUMIF($C$6:BC$6,BD$5,$C14:BC14)</f>
        <v>1925557</v>
      </c>
      <c r="BE14" s="18">
        <f ca="1">SUM(BD14-BC14)</f>
        <v>-11977</v>
      </c>
      <c r="BF14" s="19">
        <f ca="1">IF(BE14=0,0,IF(BC14=0,1,BE14/BC14))</f>
        <v>-6.1815689427901655E-3</v>
      </c>
      <c r="BG14" s="18">
        <f>+DG14</f>
        <v>362911</v>
      </c>
      <c r="BH14" s="18">
        <f ca="1">OFFSET(DG14,0,14,1,1)</f>
        <v>385329</v>
      </c>
      <c r="BI14" s="18">
        <f ca="1">SUM(BH14-BG14)</f>
        <v>22418</v>
      </c>
      <c r="BJ14" s="19">
        <f ca="1">IF(BI14=0,0,IF(BG14=0,1,BI14/BG14))</f>
        <v>6.1772721135485008E-2</v>
      </c>
      <c r="BK14" s="18">
        <f>SUMIF($C$6:BJ$6,BK$5,$C14:BJ14)</f>
        <v>2300445</v>
      </c>
      <c r="BL14" s="18">
        <f ca="1">SUMIF($C$6:BK$6,BL$5,$C14:BK14)</f>
        <v>2310886</v>
      </c>
      <c r="BM14" s="18">
        <f ca="1">SUM(BL14-BK14)</f>
        <v>10441</v>
      </c>
      <c r="BN14" s="19">
        <f ca="1">IF(BM14=0,0,IF(BK14=0,1,BM14/BK14))</f>
        <v>4.5386870801084134E-3</v>
      </c>
      <c r="BO14" s="18">
        <f>+DH14</f>
        <v>289293</v>
      </c>
      <c r="BP14" s="18">
        <f ca="1">OFFSET(DH14,0,14,1,1)</f>
        <v>280283</v>
      </c>
      <c r="BQ14" s="18">
        <f ca="1">SUM(BP14-BO14)</f>
        <v>-9010</v>
      </c>
      <c r="BR14" s="19">
        <f ca="1">IF(BQ14=0,0,IF(BO14=0,1,BQ14/BO14))</f>
        <v>-3.1144894622407042E-2</v>
      </c>
      <c r="BS14" s="18">
        <f>SUMIF($C$6:BR$6,BS$5,$C14:BR14)</f>
        <v>2589738</v>
      </c>
      <c r="BT14" s="18">
        <f ca="1">SUMIF($C$6:BS$6,BT$5,$C14:BS14)</f>
        <v>2591169</v>
      </c>
      <c r="BU14" s="18">
        <f ca="1">SUM(BT14-BS14)</f>
        <v>1431</v>
      </c>
      <c r="BV14" s="19">
        <f ca="1">IF(BU14=0,0,IF(BS14=0,1,BU14/BS14))</f>
        <v>5.5256554910187831E-4</v>
      </c>
      <c r="BW14" s="18">
        <f>+DI14</f>
        <v>294555</v>
      </c>
      <c r="BX14" s="18">
        <f ca="1">OFFSET(DI14,0,14,1,1)</f>
        <v>277422</v>
      </c>
      <c r="BY14" s="18">
        <f ca="1">SUM(BX14-BW14)</f>
        <v>-17133</v>
      </c>
      <c r="BZ14" s="19">
        <f ca="1">IF(BY14=0,0,IF(BW14=0,1,BY14/BW14))</f>
        <v>-5.8165707592809493E-2</v>
      </c>
      <c r="CA14" s="18">
        <f>SUMIF($C$6:BZ$6,CA$5,$C14:BZ14)</f>
        <v>2884293</v>
      </c>
      <c r="CB14" s="18">
        <f ca="1">SUMIF($C$6:CA$6,CB$5,$C14:CA14)</f>
        <v>2868591</v>
      </c>
      <c r="CC14" s="18">
        <f ca="1">SUM(CB14-CA14)</f>
        <v>-15702</v>
      </c>
      <c r="CD14" s="19">
        <f ca="1">IF(CC14=0,0,IF(CA14=0,1,CC14/CA14))</f>
        <v>-5.4439684179103855E-3</v>
      </c>
      <c r="CE14" s="18">
        <f>+DJ14</f>
        <v>283973</v>
      </c>
      <c r="CF14" s="18">
        <f ca="1">OFFSET(DJ14,0,14,1,1)</f>
        <v>245768</v>
      </c>
      <c r="CG14" s="18">
        <f ca="1">SUM(CF14-CE14)</f>
        <v>-38205</v>
      </c>
      <c r="CH14" s="19">
        <f ca="1">IF(CG14=0,0,IF(CE14=0,1,CG14/CE14))</f>
        <v>-0.13453743841844118</v>
      </c>
      <c r="CI14" s="18">
        <f>SUMIF($C$6:CH$6,CI$5,$C14:CH14)</f>
        <v>3168266</v>
      </c>
      <c r="CJ14" s="18">
        <f ca="1">SUMIF($C$6:CI$6,CJ$5,$C14:CI14)</f>
        <v>3114359</v>
      </c>
      <c r="CK14" s="18">
        <f ca="1">SUM(CJ14-CI14)</f>
        <v>-53907</v>
      </c>
      <c r="CL14" s="19">
        <f ca="1">IF(CK14=0,0,IF(CI14=0,1,CK14/CI14))</f>
        <v>-1.701466985410947E-2</v>
      </c>
      <c r="CM14" s="18">
        <f>+DK14</f>
        <v>255782</v>
      </c>
      <c r="CN14" s="18">
        <f ca="1">OFFSET(DK14,0,14,1,1)</f>
        <v>225285</v>
      </c>
      <c r="CO14" s="18">
        <f ca="1">SUM(CN14-CM14)</f>
        <v>-30497</v>
      </c>
      <c r="CP14" s="19">
        <f ca="1">IF(CO14=0,0,IF(CM14=0,1,CO14/CM14))</f>
        <v>-0.11923043842021722</v>
      </c>
      <c r="CQ14" s="18">
        <f>SUMIF($C$6:CP$6,CQ$5,$C14:CP14)</f>
        <v>3424048</v>
      </c>
      <c r="CR14" s="18">
        <f ca="1">SUMIF($C$6:CQ$6,CR$5,$C14:CQ14)</f>
        <v>3339644</v>
      </c>
      <c r="CS14" s="18">
        <f ca="1">SUM(CR14-CQ14)</f>
        <v>-84404</v>
      </c>
      <c r="CT14" s="19">
        <f ca="1">IF(CS14=0,0,IF(CQ14=0,1,CS14/CQ14))</f>
        <v>-2.465035536884997E-2</v>
      </c>
      <c r="CW14" t="s">
        <v>10</v>
      </c>
      <c r="CX14" t="s">
        <v>6</v>
      </c>
      <c r="CZ14" s="74">
        <f>SUMIF(BWB!$A$93:$A$98,'2007-2008'!CZ$7,BWB!D$93:D$98)</f>
        <v>230203</v>
      </c>
      <c r="DA14" s="74">
        <f>SUMIF(BWB!$A$93:$A$98,'2007-2008'!DA$7,BWB!E$93:E$98)</f>
        <v>203963</v>
      </c>
      <c r="DB14" s="74">
        <f>SUMIF(BWB!$A$93:$A$98,'2007-2008'!DB$7,BWB!F$93:F$98)</f>
        <v>266225</v>
      </c>
      <c r="DC14" s="74">
        <f>SUMIF(BWB!$A$93:$A$98,'2007-2008'!DC$7,BWB!G$93:G$98)</f>
        <v>267492</v>
      </c>
      <c r="DD14" s="74">
        <f>SUMIF(BWB!$A$93:$A$98,'2007-2008'!DD$7,BWB!H$93:H$98)</f>
        <v>297175</v>
      </c>
      <c r="DE14" s="74">
        <f>SUMIF(BWB!$A$93:$A$98,'2007-2008'!DE$7,BWB!I$93:I$98)</f>
        <v>311346</v>
      </c>
      <c r="DF14" s="74">
        <f>SUMIF(BWB!$A$93:$A$98,'2007-2008'!DF$7,BWB!J$93:J$98)</f>
        <v>361130</v>
      </c>
      <c r="DG14" s="74">
        <f>SUMIF(BWB!$A$93:$A$98,'2007-2008'!DG$7,BWB!K$93:K$98)</f>
        <v>362911</v>
      </c>
      <c r="DH14" s="74">
        <f>SUMIF(BWB!$A$93:$A$98,'2007-2008'!DH$7,BWB!L$93:L$98)</f>
        <v>289293</v>
      </c>
      <c r="DI14" s="74">
        <f>SUMIF(BWB!$A$93:$A$98,'2007-2008'!DI$7,BWB!M$93:M$98)</f>
        <v>294555</v>
      </c>
      <c r="DJ14" s="74">
        <f>SUMIF(BWB!$A$93:$A$98,'2007-2008'!DJ$7,BWB!N$93:N$98)</f>
        <v>283973</v>
      </c>
      <c r="DK14" s="74">
        <f>SUMIF(BWB!$A$93:$A$98,'2007-2008'!DK$7,BWB!O$93:O$98)</f>
        <v>255782</v>
      </c>
      <c r="DN14" s="74">
        <f>SUMIF(BWB!$A$93:$A$98,'2007-2008'!DN$7,BWB!D$93:D$98)</f>
        <v>223608</v>
      </c>
      <c r="DO14" s="74">
        <f>SUMIF(BWB!$A$93:$A$98,'2007-2008'!DO$7,BWB!E$93:E$98)</f>
        <v>204616</v>
      </c>
      <c r="DP14" s="74">
        <f>SUMIF(BWB!$A$93:$A$98,'2007-2008'!DP$7,BWB!F$93:F$98)</f>
        <v>263921</v>
      </c>
      <c r="DQ14" s="74">
        <f>SUMIF(BWB!$A$93:$A$98,'2007-2008'!DQ$7,BWB!G$93:G$98)</f>
        <v>263086</v>
      </c>
      <c r="DR14" s="74">
        <f>SUMIF(BWB!$A$93:$A$98,'2007-2008'!DR$7,BWB!H$93:H$98)</f>
        <v>306467</v>
      </c>
      <c r="DS14" s="74">
        <f>SUMIF(BWB!$A$93:$A$98,'2007-2008'!DS$7,BWB!I$93:I$98)</f>
        <v>308000</v>
      </c>
      <c r="DT14" s="74">
        <f>SUMIF(BWB!$A$93:$A$98,'2007-2008'!DT$7,BWB!J$93:J$98)</f>
        <v>355859</v>
      </c>
      <c r="DU14" s="74">
        <f>SUMIF(BWB!$A$93:$A$98,'2007-2008'!DU$7,BWB!K$93:K$98)</f>
        <v>385329</v>
      </c>
      <c r="DV14" s="74">
        <f>SUMIF(BWB!$A$93:$A$98,'2007-2008'!DV$7,BWB!L$93:L$98)</f>
        <v>280283</v>
      </c>
      <c r="DW14" s="74">
        <f>SUMIF(BWB!$A$93:$A$98,'2007-2008'!DW$7,BWB!M$93:M$98)</f>
        <v>277422</v>
      </c>
      <c r="DX14" s="74">
        <f>SUMIF(BWB!$A$93:$A$98,'2007-2008'!DX$7,BWB!N$93:N$98)</f>
        <v>245768</v>
      </c>
      <c r="DY14" s="74">
        <f>SUMIF(BWB!$A$93:$A$98,'2007-2008'!DY$7,BWB!O$93:O$98)</f>
        <v>225285</v>
      </c>
    </row>
    <row r="15" spans="1:130">
      <c r="A15" s="84" t="str">
        <f>+CW16</f>
        <v>Blue Water Bridge</v>
      </c>
      <c r="B15" s="26" t="s">
        <v>7</v>
      </c>
      <c r="C15" s="18">
        <f>+CZ15</f>
        <v>128485</v>
      </c>
      <c r="D15" s="18">
        <f ca="1">OFFSET(CZ15,0,14,1,1)</f>
        <v>132664</v>
      </c>
      <c r="E15" s="18">
        <f ca="1">SUM(D15-C15)</f>
        <v>4179</v>
      </c>
      <c r="F15" s="19">
        <f ca="1">IF(E15=0,0,IF(C15=0,1,E15/C15))</f>
        <v>3.252519749387088E-2</v>
      </c>
      <c r="G15" s="18">
        <f>SUMIF($C$6:F$6,G$5,$C15:F15)</f>
        <v>128485</v>
      </c>
      <c r="H15" s="18">
        <f ca="1">SUMIF($C$6:G$6,H$5,$C15:G15)</f>
        <v>132664</v>
      </c>
      <c r="I15" s="18">
        <f ca="1">SUM(H15-G15)</f>
        <v>4179</v>
      </c>
      <c r="J15" s="19">
        <f ca="1">IF(I15=0,0,IF(G15=0,1,I15/G15))</f>
        <v>3.252519749387088E-2</v>
      </c>
      <c r="K15" s="18">
        <f>+DA15</f>
        <v>119197</v>
      </c>
      <c r="L15" s="18">
        <f ca="1">OFFSET(DA15,0,14,1,1)</f>
        <v>131212</v>
      </c>
      <c r="M15" s="18">
        <f ca="1">SUM(L15-K15)</f>
        <v>12015</v>
      </c>
      <c r="N15" s="19">
        <f ca="1">IF(M15=0,0,IF(K15=0,1,M15/K15))</f>
        <v>0.10079951676636156</v>
      </c>
      <c r="O15" s="18">
        <f>SUMIF($C$6:N$6,O$5,$C15:N15)</f>
        <v>247682</v>
      </c>
      <c r="P15" s="18">
        <f ca="1">SUMIF($C$6:O$6,P$5,$C15:O15)</f>
        <v>263876</v>
      </c>
      <c r="Q15" s="18">
        <f ca="1">SUM(P15-O15)</f>
        <v>16194</v>
      </c>
      <c r="R15" s="19">
        <f ca="1">IF(Q15=0,0,IF(O15=0,1,Q15/O15))</f>
        <v>6.5382223980749513E-2</v>
      </c>
      <c r="S15" s="18">
        <f>+DB15</f>
        <v>137292</v>
      </c>
      <c r="T15" s="18">
        <f ca="1">OFFSET(DB15,0,14,1,1)</f>
        <v>130542</v>
      </c>
      <c r="U15" s="18">
        <f ca="1">SUM(T15-S15)</f>
        <v>-6750</v>
      </c>
      <c r="V15" s="19">
        <f ca="1">IF(U15=0,0,IF(S15=0,1,U15/S15))</f>
        <v>-4.9165282755003932E-2</v>
      </c>
      <c r="W15" s="18">
        <f>SUMIF($C$6:V$6,W$5,$C15:V15)</f>
        <v>384974</v>
      </c>
      <c r="X15" s="18">
        <f ca="1">SUMIF($C$6:W$6,X$5,$C15:W15)</f>
        <v>394418</v>
      </c>
      <c r="Y15" s="18">
        <f ca="1">SUM(X15-W15)</f>
        <v>9444</v>
      </c>
      <c r="Z15" s="19">
        <f ca="1">IF(Y15=0,0,IF(W15=0,1,Y15/W15))</f>
        <v>2.453152680440757E-2</v>
      </c>
      <c r="AA15" s="18">
        <f>+DC15</f>
        <v>132462</v>
      </c>
      <c r="AB15" s="18">
        <f ca="1">OFFSET(DC15,0,14,1,1)</f>
        <v>140611</v>
      </c>
      <c r="AC15" s="18">
        <f ca="1">SUM(AB15-AA15)</f>
        <v>8149</v>
      </c>
      <c r="AD15" s="19">
        <f ca="1">IF(AC15=0,0,IF(AA15=0,1,AC15/AA15))</f>
        <v>6.1519530129395601E-2</v>
      </c>
      <c r="AE15" s="18">
        <f>SUMIF($C$6:AD$6,AE$5,$C15:AD15)</f>
        <v>517436</v>
      </c>
      <c r="AF15" s="18">
        <f ca="1">SUMIF($C$6:AE$6,AF$5,$C15:AE15)</f>
        <v>535029</v>
      </c>
      <c r="AG15" s="18">
        <f ca="1">SUM(AF15-AE15)</f>
        <v>17593</v>
      </c>
      <c r="AH15" s="19">
        <f ca="1">IF(AG15=0,0,IF(AE15=0,1,AG15/AE15))</f>
        <v>3.4000340138683818E-2</v>
      </c>
      <c r="AI15" s="18">
        <f>+DD15</f>
        <v>148999</v>
      </c>
      <c r="AJ15" s="18">
        <f ca="1">OFFSET(DD15,0,14,1,1)</f>
        <v>142123</v>
      </c>
      <c r="AK15" s="18">
        <f ca="1">SUM(AJ15-AI15)</f>
        <v>-6876</v>
      </c>
      <c r="AL15" s="19">
        <f ca="1">IF(AK15=0,0,IF(AI15=0,1,AK15/AI15))</f>
        <v>-4.6147960724568622E-2</v>
      </c>
      <c r="AM15" s="18">
        <f>SUMIF($C$6:AL$6,AM$5,$C15:AL15)</f>
        <v>666435</v>
      </c>
      <c r="AN15" s="18">
        <f ca="1">SUMIF($C$6:AM$6,AN$5,$C15:AM15)</f>
        <v>677152</v>
      </c>
      <c r="AO15" s="18">
        <f ca="1">SUM(AN15-AM15)</f>
        <v>10717</v>
      </c>
      <c r="AP15" s="19">
        <f ca="1">IF(AO15=0,0,IF(AM15=0,1,AO15/AM15))</f>
        <v>1.6081088178141904E-2</v>
      </c>
      <c r="AQ15" s="18">
        <f>+DE15</f>
        <v>141958</v>
      </c>
      <c r="AR15" s="18">
        <f ca="1">OFFSET(DE15,0,14,1,1)</f>
        <v>144898</v>
      </c>
      <c r="AS15" s="18">
        <f ca="1">SUM(AR15-AQ15)</f>
        <v>2940</v>
      </c>
      <c r="AT15" s="19">
        <f ca="1">IF(AS15=0,0,IF(AQ15=0,1,AS15/AQ15))</f>
        <v>2.0710350948872202E-2</v>
      </c>
      <c r="AU15" s="18">
        <f>SUMIF($C$6:AT$6,AU$5,$C15:AT15)</f>
        <v>808393</v>
      </c>
      <c r="AV15" s="18">
        <f ca="1">SUMIF($C$6:AU$6,AV$5,$C15:AU15)</f>
        <v>822050</v>
      </c>
      <c r="AW15" s="18">
        <f ca="1">SUM(AV15-AU15)</f>
        <v>13657</v>
      </c>
      <c r="AX15" s="19">
        <f ca="1">IF(AW15=0,0,IF(AU15=0,1,AW15/AU15))</f>
        <v>1.6894010710137273E-2</v>
      </c>
      <c r="AY15" s="18">
        <f>+DF15</f>
        <v>125035</v>
      </c>
      <c r="AZ15" s="18">
        <f ca="1">OFFSET(DF15,0,14,1,1)</f>
        <v>131232</v>
      </c>
      <c r="BA15" s="18">
        <f ca="1">SUM(AZ15-AY15)</f>
        <v>6197</v>
      </c>
      <c r="BB15" s="19">
        <f ca="1">IF(BA15=0,0,IF(AY15=0,1,BA15/AY15))</f>
        <v>4.956212260567041E-2</v>
      </c>
      <c r="BC15" s="18">
        <f>SUMIF($C$6:BB$6,BC$5,$C15:BB15)</f>
        <v>933428</v>
      </c>
      <c r="BD15" s="18">
        <f ca="1">SUMIF($C$6:BC$6,BD$5,$C15:BC15)</f>
        <v>953282</v>
      </c>
      <c r="BE15" s="18">
        <f ca="1">SUM(BD15-BC15)</f>
        <v>19854</v>
      </c>
      <c r="BF15" s="19">
        <f ca="1">IF(BE15=0,0,IF(BC15=0,1,BE15/BC15))</f>
        <v>2.1269985472902035E-2</v>
      </c>
      <c r="BG15" s="18">
        <f>+DG15</f>
        <v>144580</v>
      </c>
      <c r="BH15" s="18">
        <f ca="1">OFFSET(DG15,0,14,1,1)</f>
        <v>133945</v>
      </c>
      <c r="BI15" s="18">
        <f ca="1">SUM(BH15-BG15)</f>
        <v>-10635</v>
      </c>
      <c r="BJ15" s="19">
        <f ca="1">IF(BI15=0,0,IF(BG15=0,1,BI15/BG15))</f>
        <v>-7.3557891824595378E-2</v>
      </c>
      <c r="BK15" s="18">
        <f>SUMIF($C$6:BJ$6,BK$5,$C15:BJ15)</f>
        <v>1078008</v>
      </c>
      <c r="BL15" s="18">
        <f ca="1">SUMIF($C$6:BK$6,BL$5,$C15:BK15)</f>
        <v>1087227</v>
      </c>
      <c r="BM15" s="18">
        <f ca="1">SUM(BL15-BK15)</f>
        <v>9219</v>
      </c>
      <c r="BN15" s="19">
        <f ca="1">IF(BM15=0,0,IF(BK15=0,1,BM15/BK15))</f>
        <v>8.5518845871273685E-3</v>
      </c>
      <c r="BO15" s="18">
        <f>+DH15</f>
        <v>132675</v>
      </c>
      <c r="BP15" s="18">
        <f ca="1">OFFSET(DH15,0,14,1,1)</f>
        <v>136845</v>
      </c>
      <c r="BQ15" s="18">
        <f ca="1">SUM(BP15-BO15)</f>
        <v>4170</v>
      </c>
      <c r="BR15" s="19">
        <f ca="1">IF(BQ15=0,0,IF(BO15=0,1,BQ15/BO15))</f>
        <v>3.1430186546071229E-2</v>
      </c>
      <c r="BS15" s="18">
        <f>SUMIF($C$6:BR$6,BS$5,$C15:BR15)</f>
        <v>1210683</v>
      </c>
      <c r="BT15" s="18">
        <f ca="1">SUMIF($C$6:BS$6,BT$5,$C15:BS15)</f>
        <v>1224072</v>
      </c>
      <c r="BU15" s="18">
        <f ca="1">SUM(BT15-BS15)</f>
        <v>13389</v>
      </c>
      <c r="BV15" s="19">
        <f ca="1">IF(BU15=0,0,IF(BS15=0,1,BU15/BS15))</f>
        <v>1.1059046835546546E-2</v>
      </c>
      <c r="BW15" s="18">
        <f>+DI15</f>
        <v>150088</v>
      </c>
      <c r="BX15" s="18">
        <f ca="1">OFFSET(DI15,0,14,1,1)</f>
        <v>138402</v>
      </c>
      <c r="BY15" s="18">
        <f ca="1">SUM(BX15-BW15)</f>
        <v>-11686</v>
      </c>
      <c r="BZ15" s="19">
        <f ca="1">IF(BY15=0,0,IF(BW15=0,1,BY15/BW15))</f>
        <v>-7.7860988220244121E-2</v>
      </c>
      <c r="CA15" s="18">
        <f>SUMIF($C$6:BZ$6,CA$5,$C15:BZ15)</f>
        <v>1360771</v>
      </c>
      <c r="CB15" s="18">
        <f ca="1">SUMIF($C$6:CA$6,CB$5,$C15:CA15)</f>
        <v>1362474</v>
      </c>
      <c r="CC15" s="18">
        <f ca="1">SUM(CB15-CA15)</f>
        <v>1703</v>
      </c>
      <c r="CD15" s="19">
        <f ca="1">IF(CC15=0,0,IF(CA15=0,1,CC15/CA15))</f>
        <v>1.2514963943235122E-3</v>
      </c>
      <c r="CE15" s="18">
        <f>+DJ15</f>
        <v>141518</v>
      </c>
      <c r="CF15" s="18">
        <f ca="1">OFFSET(DJ15,0,14,1,1)</f>
        <v>113505</v>
      </c>
      <c r="CG15" s="18">
        <f ca="1">SUM(CF15-CE15)</f>
        <v>-28013</v>
      </c>
      <c r="CH15" s="19">
        <f ca="1">IF(CG15=0,0,IF(CE15=0,1,CG15/CE15))</f>
        <v>-0.19794655096878136</v>
      </c>
      <c r="CI15" s="18">
        <f>SUMIF($C$6:CH$6,CI$5,$C15:CH15)</f>
        <v>1502289</v>
      </c>
      <c r="CJ15" s="18">
        <f ca="1">SUMIF($C$6:CI$6,CJ$5,$C15:CI15)</f>
        <v>1475979</v>
      </c>
      <c r="CK15" s="18">
        <f ca="1">SUM(CJ15-CI15)</f>
        <v>-26310</v>
      </c>
      <c r="CL15" s="19">
        <f ca="1">IF(CK15=0,0,IF(CI15=0,1,CK15/CI15))</f>
        <v>-1.7513274742742575E-2</v>
      </c>
      <c r="CM15" s="18">
        <f>+DK15</f>
        <v>111708</v>
      </c>
      <c r="CN15" s="18">
        <f ca="1">OFFSET(DK15,0,14,1,1)</f>
        <v>98449</v>
      </c>
      <c r="CO15" s="18">
        <f ca="1">SUM(CN15-CM15)</f>
        <v>-13259</v>
      </c>
      <c r="CP15" s="19">
        <f ca="1">IF(CO15=0,0,IF(CM15=0,1,CO15/CM15))</f>
        <v>-0.11869337916711427</v>
      </c>
      <c r="CQ15" s="18">
        <f>SUMIF($C$6:CP$6,CQ$5,$C15:CP15)</f>
        <v>1613997</v>
      </c>
      <c r="CR15" s="18">
        <f ca="1">SUMIF($C$6:CQ$6,CR$5,$C15:CQ15)</f>
        <v>1574428</v>
      </c>
      <c r="CS15" s="18">
        <f ca="1">SUM(CR15-CQ15)</f>
        <v>-39569</v>
      </c>
      <c r="CT15" s="19">
        <f ca="1">IF(CS15=0,0,IF(CQ15=0,1,CS15/CQ15))</f>
        <v>-2.4516154614909445E-2</v>
      </c>
      <c r="CW15" t="s">
        <v>10</v>
      </c>
      <c r="CX15" t="s">
        <v>7</v>
      </c>
      <c r="CY15" s="7"/>
      <c r="CZ15" s="74">
        <f>SUMIF(BWB!$A$111:$A$116,'2007-2008'!CZ$7,BWB!D$111:D$116)</f>
        <v>128485</v>
      </c>
      <c r="DA15" s="74">
        <f>SUMIF(BWB!$A$111:$A$116,'2007-2008'!DA$7,BWB!E$111:E$116)</f>
        <v>119197</v>
      </c>
      <c r="DB15" s="74">
        <f>SUMIF(BWB!$A$111:$A$116,'2007-2008'!DB$7,BWB!F$111:F$116)</f>
        <v>137292</v>
      </c>
      <c r="DC15" s="74">
        <f>SUMIF(BWB!$A$111:$A$116,'2007-2008'!DC$7,BWB!G$111:G$116)</f>
        <v>132462</v>
      </c>
      <c r="DD15" s="74">
        <f>SUMIF(BWB!$A$111:$A$116,'2007-2008'!DD$7,BWB!H$111:H$116)</f>
        <v>148999</v>
      </c>
      <c r="DE15" s="74">
        <f>SUMIF(BWB!$A$111:$A$116,'2007-2008'!DE$7,BWB!I$111:I$116)</f>
        <v>141958</v>
      </c>
      <c r="DF15" s="74">
        <f>SUMIF(BWB!$A$111:$A$116,'2007-2008'!DF$7,BWB!J$111:J$116)</f>
        <v>125035</v>
      </c>
      <c r="DG15" s="74">
        <f>SUMIF(BWB!$A$111:$A$116,'2007-2008'!DG$7,BWB!K$111:K$116)</f>
        <v>144580</v>
      </c>
      <c r="DH15" s="74">
        <f>SUMIF(BWB!$A$111:$A$116,'2007-2008'!DH$7,BWB!L$111:L$116)</f>
        <v>132675</v>
      </c>
      <c r="DI15" s="74">
        <f>SUMIF(BWB!$A$111:$A$116,'2007-2008'!DI$7,BWB!M$111:M$116)</f>
        <v>150088</v>
      </c>
      <c r="DJ15" s="74">
        <f>SUMIF(BWB!$A$111:$A$116,'2007-2008'!DJ$7,BWB!N$111:N$116)</f>
        <v>141518</v>
      </c>
      <c r="DK15" s="74">
        <f>SUMIF(BWB!$A$111:$A$116,'2007-2008'!DK$7,BWB!O$111:O$116)</f>
        <v>111708</v>
      </c>
      <c r="DN15" s="74">
        <f>SUMIF(BWB!$A$111:$A$116,'2007-2008'!DN$7,BWB!D$111:D$116)</f>
        <v>132664</v>
      </c>
      <c r="DO15" s="74">
        <f>SUMIF(BWB!$A$111:$A$116,'2007-2008'!DO$7,BWB!E$111:E$116)</f>
        <v>131212</v>
      </c>
      <c r="DP15" s="74">
        <f>SUMIF(BWB!$A$111:$A$116,'2007-2008'!DP$7,BWB!F$111:F$116)</f>
        <v>130542</v>
      </c>
      <c r="DQ15" s="74">
        <f>SUMIF(BWB!$A$111:$A$116,'2007-2008'!DQ$7,BWB!G$111:G$116)</f>
        <v>140611</v>
      </c>
      <c r="DR15" s="74">
        <f>SUMIF(BWB!$A$111:$A$116,'2007-2008'!DR$7,BWB!H$111:H$116)</f>
        <v>142123</v>
      </c>
      <c r="DS15" s="74">
        <f>SUMIF(BWB!$A$111:$A$116,'2007-2008'!DS$7,BWB!I$111:I$116)</f>
        <v>144898</v>
      </c>
      <c r="DT15" s="74">
        <f>SUMIF(BWB!$A$111:$A$116,'2007-2008'!DT$7,BWB!J$111:J$116)</f>
        <v>131232</v>
      </c>
      <c r="DU15" s="74">
        <f>SUMIF(BWB!$A$111:$A$116,'2007-2008'!DU$7,BWB!K$111:K$116)</f>
        <v>133945</v>
      </c>
      <c r="DV15" s="74">
        <f>SUMIF(BWB!$A$111:$A$116,'2007-2008'!DV$7,BWB!L$111:L$116)</f>
        <v>136845</v>
      </c>
      <c r="DW15" s="74">
        <f>SUMIF(BWB!$A$111:$A$116,'2007-2008'!DW$7,BWB!M$111:M$116)</f>
        <v>138402</v>
      </c>
      <c r="DX15" s="74">
        <f>SUMIF(BWB!$A$111:$A$116,'2007-2008'!DX$7,BWB!N$111:N$116)</f>
        <v>113505</v>
      </c>
      <c r="DY15" s="74">
        <f>SUMIF(BWB!$A$111:$A$116,'2007-2008'!DY$7,BWB!O$111:O$116)</f>
        <v>98449</v>
      </c>
    </row>
    <row r="16" spans="1:130">
      <c r="A16" s="83"/>
      <c r="B16" s="26" t="s">
        <v>8</v>
      </c>
      <c r="C16" s="73">
        <f>+CZ16</f>
        <v>573</v>
      </c>
      <c r="D16" s="73">
        <f ca="1">OFFSET(CZ16,0,14,1,1)</f>
        <v>426</v>
      </c>
      <c r="E16" s="73">
        <f ca="1">SUM(D16-C16)</f>
        <v>-147</v>
      </c>
      <c r="F16" s="19">
        <f ca="1">IF(E16=0,0,IF(C16=0,1,E16/C16))</f>
        <v>-0.25654450261780104</v>
      </c>
      <c r="G16" s="73">
        <f>SUMIF($C$6:F$6,G$5,$C16:F16)</f>
        <v>573</v>
      </c>
      <c r="H16" s="73">
        <f ca="1">SUMIF($C$6:G$6,H$5,$C16:G16)</f>
        <v>426</v>
      </c>
      <c r="I16" s="73">
        <f ca="1">SUM(H16-G16)</f>
        <v>-147</v>
      </c>
      <c r="J16" s="19">
        <f ca="1">IF(I16=0,0,IF(G16=0,1,I16/G16))</f>
        <v>-0.25654450261780104</v>
      </c>
      <c r="K16" s="73">
        <f>+DA16</f>
        <v>453</v>
      </c>
      <c r="L16" s="73">
        <f ca="1">OFFSET(DA16,0,14,1,1)</f>
        <v>347</v>
      </c>
      <c r="M16" s="73">
        <f ca="1">SUM(L16-K16)</f>
        <v>-106</v>
      </c>
      <c r="N16" s="19">
        <f ca="1">IF(M16=0,0,IF(K16=0,1,M16/K16))</f>
        <v>-0.23399558498896247</v>
      </c>
      <c r="O16" s="73">
        <f>SUMIF($C$6:N$6,O$5,$C16:N16)</f>
        <v>1026</v>
      </c>
      <c r="P16" s="73">
        <f ca="1">SUMIF($C$6:O$6,P$5,$C16:O16)</f>
        <v>773</v>
      </c>
      <c r="Q16" s="73">
        <f ca="1">SUM(P16-O16)</f>
        <v>-253</v>
      </c>
      <c r="R16" s="19">
        <f ca="1">IF(Q16=0,0,IF(O16=0,1,Q16/O16))</f>
        <v>-0.246588693957115</v>
      </c>
      <c r="S16" s="73">
        <f>+DB16</f>
        <v>629</v>
      </c>
      <c r="T16" s="73">
        <f ca="1">OFFSET(DB16,0,14,1,1)</f>
        <v>524</v>
      </c>
      <c r="U16" s="73">
        <f ca="1">SUM(T16-S16)</f>
        <v>-105</v>
      </c>
      <c r="V16" s="19">
        <f ca="1">IF(U16=0,0,IF(S16=0,1,U16/S16))</f>
        <v>-0.16693163751987281</v>
      </c>
      <c r="W16" s="73">
        <f>SUMIF($C$6:V$6,W$5,$C16:V16)</f>
        <v>1655</v>
      </c>
      <c r="X16" s="73">
        <f ca="1">SUMIF($C$6:W$6,X$5,$C16:W16)</f>
        <v>1297</v>
      </c>
      <c r="Y16" s="73">
        <f ca="1">SUM(X16-W16)</f>
        <v>-358</v>
      </c>
      <c r="Z16" s="19">
        <f ca="1">IF(Y16=0,0,IF(W16=0,1,Y16/W16))</f>
        <v>-0.2163141993957704</v>
      </c>
      <c r="AA16" s="73">
        <f>+DC16</f>
        <v>855</v>
      </c>
      <c r="AB16" s="73">
        <f ca="1">OFFSET(DC16,0,14,1,1)</f>
        <v>628</v>
      </c>
      <c r="AC16" s="73">
        <f ca="1">SUM(AB16-AA16)</f>
        <v>-227</v>
      </c>
      <c r="AD16" s="19">
        <f ca="1">IF(AC16=0,0,IF(AA16=0,1,AC16/AA16))</f>
        <v>-0.26549707602339179</v>
      </c>
      <c r="AE16" s="73">
        <f>SUMIF($C$6:AD$6,AE$5,$C16:AD16)</f>
        <v>2510</v>
      </c>
      <c r="AF16" s="73">
        <f ca="1">SUMIF($C$6:AE$6,AF$5,$C16:AE16)</f>
        <v>1925</v>
      </c>
      <c r="AG16" s="73">
        <f ca="1">SUM(AF16-AE16)</f>
        <v>-585</v>
      </c>
      <c r="AH16" s="19">
        <f ca="1">IF(AG16=0,0,IF(AE16=0,1,AG16/AE16))</f>
        <v>-0.23306772908366533</v>
      </c>
      <c r="AI16" s="73">
        <f>+DD16</f>
        <v>866</v>
      </c>
      <c r="AJ16" s="73">
        <f ca="1">OFFSET(DD16,0,14,1,1)</f>
        <v>733</v>
      </c>
      <c r="AK16" s="73">
        <f ca="1">SUM(AJ16-AI16)</f>
        <v>-133</v>
      </c>
      <c r="AL16" s="19">
        <f ca="1">IF(AK16=0,0,IF(AI16=0,1,AK16/AI16))</f>
        <v>-0.1535796766743649</v>
      </c>
      <c r="AM16" s="73">
        <f>SUMIF($C$6:AL$6,AM$5,$C16:AL16)</f>
        <v>3376</v>
      </c>
      <c r="AN16" s="73">
        <f ca="1">SUMIF($C$6:AM$6,AN$5,$C16:AM16)</f>
        <v>2658</v>
      </c>
      <c r="AO16" s="73">
        <f ca="1">SUM(AN16-AM16)</f>
        <v>-718</v>
      </c>
      <c r="AP16" s="19">
        <f ca="1">IF(AO16=0,0,IF(AM16=0,1,AO16/AM16))</f>
        <v>-0.2126777251184834</v>
      </c>
      <c r="AQ16" s="73">
        <f>+DE16</f>
        <v>833</v>
      </c>
      <c r="AR16" s="73">
        <f ca="1">OFFSET(DE16,0,14,1,1)</f>
        <v>713</v>
      </c>
      <c r="AS16" s="73">
        <f ca="1">SUM(AR16-AQ16)</f>
        <v>-120</v>
      </c>
      <c r="AT16" s="19">
        <f ca="1">IF(AS16=0,0,IF(AQ16=0,1,AS16/AQ16))</f>
        <v>-0.14405762304921968</v>
      </c>
      <c r="AU16" s="73">
        <f>SUMIF($C$6:AT$6,AU$5,$C16:AT16)</f>
        <v>4209</v>
      </c>
      <c r="AV16" s="73">
        <f ca="1">SUMIF($C$6:AU$6,AV$5,$C16:AU16)</f>
        <v>3371</v>
      </c>
      <c r="AW16" s="73">
        <f ca="1">SUM(AV16-AU16)</f>
        <v>-838</v>
      </c>
      <c r="AX16" s="19">
        <f ca="1">IF(AW16=0,0,IF(AU16=0,1,AW16/AU16))</f>
        <v>-0.19909717272511285</v>
      </c>
      <c r="AY16" s="73">
        <f>+DF16</f>
        <v>753</v>
      </c>
      <c r="AZ16" s="73">
        <f ca="1">OFFSET(DF16,0,14,1,1)</f>
        <v>708</v>
      </c>
      <c r="BA16" s="73">
        <f ca="1">SUM(AZ16-AY16)</f>
        <v>-45</v>
      </c>
      <c r="BB16" s="19">
        <f ca="1">IF(BA16=0,0,IF(AY16=0,1,BA16/AY16))</f>
        <v>-5.9760956175298807E-2</v>
      </c>
      <c r="BC16" s="73">
        <f>SUMIF($C$6:BB$6,BC$5,$C16:BB16)</f>
        <v>4962</v>
      </c>
      <c r="BD16" s="73">
        <f ca="1">SUMIF($C$6:BC$6,BD$5,$C16:BC16)</f>
        <v>4079</v>
      </c>
      <c r="BE16" s="73">
        <f ca="1">SUM(BD16-BC16)</f>
        <v>-883</v>
      </c>
      <c r="BF16" s="19">
        <f ca="1">IF(BE16=0,0,IF(BC16=0,1,BE16/BC16))</f>
        <v>-0.17795243853284964</v>
      </c>
      <c r="BG16" s="73">
        <f>+DG16</f>
        <v>737</v>
      </c>
      <c r="BH16" s="73">
        <f ca="1">OFFSET(DG16,0,14,1,1)</f>
        <v>915</v>
      </c>
      <c r="BI16" s="73">
        <f ca="1">SUM(BH16-BG16)</f>
        <v>178</v>
      </c>
      <c r="BJ16" s="19">
        <f ca="1">IF(BI16=0,0,IF(BG16=0,1,BI16/BG16))</f>
        <v>0.24151967435549526</v>
      </c>
      <c r="BK16" s="73">
        <f>SUMIF($C$6:BJ$6,BK$5,$C16:BJ16)</f>
        <v>5699</v>
      </c>
      <c r="BL16" s="73">
        <f ca="1">SUMIF($C$6:BK$6,BL$5,$C16:BK16)</f>
        <v>4994</v>
      </c>
      <c r="BM16" s="73">
        <f ca="1">SUM(BL16-BK16)</f>
        <v>-705</v>
      </c>
      <c r="BN16" s="19">
        <f ca="1">IF(BM16=0,0,IF(BK16=0,1,BM16/BK16))</f>
        <v>-0.12370591331812598</v>
      </c>
      <c r="BO16" s="73">
        <f>+DH16</f>
        <v>804</v>
      </c>
      <c r="BP16" s="73">
        <f ca="1">OFFSET(DH16,0,14,1,1)</f>
        <v>931</v>
      </c>
      <c r="BQ16" s="73">
        <f ca="1">SUM(BP16-BO16)</f>
        <v>127</v>
      </c>
      <c r="BR16" s="19">
        <f ca="1">IF(BQ16=0,0,IF(BO16=0,1,BQ16/BO16))</f>
        <v>0.15796019900497513</v>
      </c>
      <c r="BS16" s="73">
        <f>SUMIF($C$6:BR$6,BS$5,$C16:BR16)</f>
        <v>6503</v>
      </c>
      <c r="BT16" s="73">
        <f ca="1">SUMIF($C$6:BS$6,BT$5,$C16:BS16)</f>
        <v>5925</v>
      </c>
      <c r="BU16" s="73">
        <f ca="1">SUM(BT16-BS16)</f>
        <v>-578</v>
      </c>
      <c r="BV16" s="19">
        <f ca="1">IF(BU16=0,0,IF(BS16=0,1,BU16/BS16))</f>
        <v>-8.8882054436413963E-2</v>
      </c>
      <c r="BW16" s="73">
        <f>+DI16</f>
        <v>958</v>
      </c>
      <c r="BX16" s="73">
        <f ca="1">OFFSET(DI16,0,14,1,1)</f>
        <v>971</v>
      </c>
      <c r="BY16" s="73">
        <f ca="1">SUM(BX16-BW16)</f>
        <v>13</v>
      </c>
      <c r="BZ16" s="19">
        <f ca="1">IF(BY16=0,0,IF(BW16=0,1,BY16/BW16))</f>
        <v>1.3569937369519834E-2</v>
      </c>
      <c r="CA16" s="73">
        <f>SUMIF($C$6:BZ$6,CA$5,$C16:BZ16)</f>
        <v>7461</v>
      </c>
      <c r="CB16" s="73">
        <f ca="1">SUMIF($C$6:CA$6,CB$5,$C16:CA16)</f>
        <v>6896</v>
      </c>
      <c r="CC16" s="73">
        <f ca="1">SUM(CB16-CA16)</f>
        <v>-565</v>
      </c>
      <c r="CD16" s="19">
        <f ca="1">IF(CC16=0,0,IF(CA16=0,1,CC16/CA16))</f>
        <v>-7.5727114327838088E-2</v>
      </c>
      <c r="CE16" s="73">
        <f>+DJ16</f>
        <v>712</v>
      </c>
      <c r="CF16" s="73">
        <f ca="1">OFFSET(DJ16,0,14,1,1)</f>
        <v>630</v>
      </c>
      <c r="CG16" s="73">
        <f ca="1">SUM(CF16-CE16)</f>
        <v>-82</v>
      </c>
      <c r="CH16" s="19">
        <f ca="1">IF(CG16=0,0,IF(CE16=0,1,CG16/CE16))</f>
        <v>-0.1151685393258427</v>
      </c>
      <c r="CI16" s="73">
        <f>SUMIF($C$6:CH$6,CI$5,$C16:CH16)</f>
        <v>8173</v>
      </c>
      <c r="CJ16" s="73">
        <f ca="1">SUMIF($C$6:CI$6,CJ$5,$C16:CI16)</f>
        <v>7526</v>
      </c>
      <c r="CK16" s="73">
        <f ca="1">SUM(CJ16-CI16)</f>
        <v>-647</v>
      </c>
      <c r="CL16" s="19">
        <f ca="1">IF(CK16=0,0,IF(CI16=0,1,CK16/CI16))</f>
        <v>-7.9163098005628291E-2</v>
      </c>
      <c r="CM16" s="73">
        <f>+DK16</f>
        <v>482</v>
      </c>
      <c r="CN16" s="73">
        <f ca="1">OFFSET(DK16,0,14,1,1)</f>
        <v>356</v>
      </c>
      <c r="CO16" s="73">
        <f ca="1">SUM(CN16-CM16)</f>
        <v>-126</v>
      </c>
      <c r="CP16" s="19">
        <f ca="1">IF(CO16=0,0,IF(CM16=0,1,CO16/CM16))</f>
        <v>-0.26141078838174275</v>
      </c>
      <c r="CQ16" s="73">
        <f>SUMIF($C$6:CP$6,CQ$5,$C16:CP16)</f>
        <v>8655</v>
      </c>
      <c r="CR16" s="73">
        <f ca="1">SUMIF($C$6:CQ$6,CR$5,$C16:CQ16)</f>
        <v>7882</v>
      </c>
      <c r="CS16" s="73">
        <f ca="1">SUM(CR16-CQ16)</f>
        <v>-773</v>
      </c>
      <c r="CT16" s="19">
        <f ca="1">IF(CS16=0,0,IF(CQ16=0,1,CS16/CQ16))</f>
        <v>-8.9312536106296941E-2</v>
      </c>
      <c r="CW16" t="s">
        <v>10</v>
      </c>
      <c r="CX16" t="s">
        <v>8</v>
      </c>
      <c r="CY16" s="7"/>
      <c r="CZ16" s="74">
        <f>SUMIF(BWB!$A$129:$A$134,'2007-2008'!CZ$7,BWB!D$129:D$134)</f>
        <v>573</v>
      </c>
      <c r="DA16" s="74">
        <f>SUMIF(BWB!$A$129:$A$134,'2007-2008'!DA$7,BWB!E$129:E$134)</f>
        <v>453</v>
      </c>
      <c r="DB16" s="74">
        <f>SUMIF(BWB!$A$129:$A$134,'2007-2008'!DB$7,BWB!F$129:F$134)</f>
        <v>629</v>
      </c>
      <c r="DC16" s="74">
        <f>SUMIF(BWB!$A$129:$A$134,'2007-2008'!DC$7,BWB!G$129:G$134)</f>
        <v>855</v>
      </c>
      <c r="DD16" s="74">
        <f>SUMIF(BWB!$A$129:$A$134,'2007-2008'!DD$7,BWB!H$129:H$134)</f>
        <v>866</v>
      </c>
      <c r="DE16" s="74">
        <f>SUMIF(BWB!$A$129:$A$134,'2007-2008'!DE$7,BWB!I$129:I$134)</f>
        <v>833</v>
      </c>
      <c r="DF16" s="74">
        <f>SUMIF(BWB!$A$129:$A$134,'2007-2008'!DF$7,BWB!J$129:J$134)</f>
        <v>753</v>
      </c>
      <c r="DG16" s="74">
        <f>SUMIF(BWB!$A$129:$A$134,'2007-2008'!DG$7,BWB!K$129:K$134)</f>
        <v>737</v>
      </c>
      <c r="DH16" s="74">
        <f>SUMIF(BWB!$A$129:$A$134,'2007-2008'!DH$7,BWB!L$129:L$134)</f>
        <v>804</v>
      </c>
      <c r="DI16" s="74">
        <f>SUMIF(BWB!$A$129:$A$134,'2007-2008'!DI$7,BWB!M$129:M$134)</f>
        <v>958</v>
      </c>
      <c r="DJ16" s="74">
        <f>SUMIF(BWB!$A$129:$A$134,'2007-2008'!DJ$7,BWB!N$129:N$134)</f>
        <v>712</v>
      </c>
      <c r="DK16" s="74">
        <f>SUMIF(BWB!$A$129:$A$134,'2007-2008'!DK$7,BWB!O$129:O$134)</f>
        <v>482</v>
      </c>
      <c r="DN16" s="74">
        <f>SUMIF(BWB!$A$129:$A$134,'2007-2008'!DN$7,BWB!D$129:D$134)</f>
        <v>426</v>
      </c>
      <c r="DO16" s="74">
        <f>SUMIF(BWB!$A$129:$A$134,'2007-2008'!DO$7,BWB!E$129:E$134)</f>
        <v>347</v>
      </c>
      <c r="DP16" s="74">
        <f>SUMIF(BWB!$A$129:$A$134,'2007-2008'!DP$7,BWB!F$129:F$134)</f>
        <v>524</v>
      </c>
      <c r="DQ16" s="74">
        <f>SUMIF(BWB!$A$129:$A$134,'2007-2008'!DQ$7,BWB!G$129:G$134)</f>
        <v>628</v>
      </c>
      <c r="DR16" s="74">
        <f>SUMIF(BWB!$A$129:$A$134,'2007-2008'!DR$7,BWB!H$129:H$134)</f>
        <v>733</v>
      </c>
      <c r="DS16" s="74">
        <f>SUMIF(BWB!$A$129:$A$134,'2007-2008'!DS$7,BWB!I$129:I$134)</f>
        <v>713</v>
      </c>
      <c r="DT16" s="74">
        <f>SUMIF(BWB!$A$129:$A$134,'2007-2008'!DT$7,BWB!J$129:J$134)</f>
        <v>708</v>
      </c>
      <c r="DU16" s="74">
        <f>SUMIF(BWB!$A$129:$A$134,'2007-2008'!DU$7,BWB!K$129:K$134)</f>
        <v>915</v>
      </c>
      <c r="DV16" s="74">
        <f>SUMIF(BWB!$A$129:$A$134,'2007-2008'!DV$7,BWB!L$129:L$134)</f>
        <v>931</v>
      </c>
      <c r="DW16" s="74">
        <f>SUMIF(BWB!$A$129:$A$134,'2007-2008'!DW$7,BWB!M$129:M$134)</f>
        <v>971</v>
      </c>
      <c r="DX16" s="74">
        <f>SUMIF(BWB!$A$129:$A$134,'2007-2008'!DX$7,BWB!N$129:N$134)</f>
        <v>630</v>
      </c>
      <c r="DY16" s="74">
        <f>SUMIF(BWB!$A$129:$A$134,'2007-2008'!DY$7,BWB!O$129:O$134)</f>
        <v>356</v>
      </c>
    </row>
    <row r="17" spans="1:130" s="7" customFormat="1">
      <c r="A17" s="75"/>
      <c r="B17" s="24" t="s">
        <v>9</v>
      </c>
      <c r="C17" s="12">
        <f>+SUM(C14:C16)</f>
        <v>359261</v>
      </c>
      <c r="D17" s="12">
        <f ca="1">+SUM(D14:D16)</f>
        <v>356698</v>
      </c>
      <c r="E17" s="12">
        <f ca="1">SUM(E14:E16)</f>
        <v>-2563</v>
      </c>
      <c r="F17" s="13">
        <f ca="1">IF(E17=0,0,IF(C17=0,1,E17/C17))</f>
        <v>-7.1340891441041467E-3</v>
      </c>
      <c r="G17" s="12">
        <f>SUM(G14:G16)</f>
        <v>359261</v>
      </c>
      <c r="H17" s="12">
        <f ca="1">SUM(H14:H16)</f>
        <v>356698</v>
      </c>
      <c r="I17" s="12">
        <f ca="1">SUM(I14:I16)</f>
        <v>-2563</v>
      </c>
      <c r="J17" s="13">
        <f ca="1">IF(I17=0,0,IF(G17=0,1,I17/G17))</f>
        <v>-7.1340891441041467E-3</v>
      </c>
      <c r="K17" s="12">
        <f>+SUM(K14:K16)</f>
        <v>323613</v>
      </c>
      <c r="L17" s="12">
        <f ca="1">+SUM(L14:L16)</f>
        <v>336175</v>
      </c>
      <c r="M17" s="12">
        <f ca="1">SUM(M14:M16)</f>
        <v>12562</v>
      </c>
      <c r="N17" s="13">
        <f ca="1">IF(M17=0,0,IF(K17=0,1,M17/K17))</f>
        <v>3.8817970847895483E-2</v>
      </c>
      <c r="O17" s="12">
        <f>SUM(O14:O16)</f>
        <v>682874</v>
      </c>
      <c r="P17" s="12">
        <f ca="1">SUM(P14:P16)</f>
        <v>692873</v>
      </c>
      <c r="Q17" s="12">
        <f ca="1">SUM(Q14:Q16)</f>
        <v>9999</v>
      </c>
      <c r="R17" s="13">
        <f ca="1">IF(Q17=0,0,IF(O17=0,1,Q17/O17))</f>
        <v>1.4642525561084476E-2</v>
      </c>
      <c r="S17" s="12">
        <f>+SUM(S14:S16)</f>
        <v>404146</v>
      </c>
      <c r="T17" s="12">
        <f ca="1">+SUM(T14:T16)</f>
        <v>394987</v>
      </c>
      <c r="U17" s="12">
        <f ca="1">SUM(U14:U16)</f>
        <v>-9159</v>
      </c>
      <c r="V17" s="13">
        <f ca="1">IF(U17=0,0,IF(S17=0,1,U17/S17))</f>
        <v>-2.2662602128933604E-2</v>
      </c>
      <c r="W17" s="12">
        <f>SUM(W14:W16)</f>
        <v>1087020</v>
      </c>
      <c r="X17" s="12">
        <f ca="1">SUM(X14:X16)</f>
        <v>1087860</v>
      </c>
      <c r="Y17" s="12">
        <f ca="1">SUM(Y14:Y16)</f>
        <v>840</v>
      </c>
      <c r="Z17" s="13">
        <f ca="1">IF(Y17=0,0,IF(W17=0,1,Y17/W17))</f>
        <v>7.7275487111552689E-4</v>
      </c>
      <c r="AA17" s="12">
        <f>+SUM(AA14:AA16)</f>
        <v>400809</v>
      </c>
      <c r="AB17" s="12">
        <f ca="1">+SUM(AB14:AB16)</f>
        <v>404325</v>
      </c>
      <c r="AC17" s="12">
        <f ca="1">SUM(AC14:AC16)</f>
        <v>3516</v>
      </c>
      <c r="AD17" s="13">
        <f ca="1">IF(AC17=0,0,IF(AA17=0,1,AC17/AA17))</f>
        <v>8.772258107976617E-3</v>
      </c>
      <c r="AE17" s="12">
        <f>SUM(AE14:AE16)</f>
        <v>1487829</v>
      </c>
      <c r="AF17" s="12">
        <f ca="1">SUM(AF14:AF16)</f>
        <v>1492185</v>
      </c>
      <c r="AG17" s="12">
        <f ca="1">SUM(AG14:AG16)</f>
        <v>4356</v>
      </c>
      <c r="AH17" s="13">
        <f ca="1">IF(AG17=0,0,IF(AE17=0,1,AG17/AE17))</f>
        <v>2.9277558106475944E-3</v>
      </c>
      <c r="AI17" s="12">
        <f>+SUM(AI14:AI16)</f>
        <v>447040</v>
      </c>
      <c r="AJ17" s="12">
        <f ca="1">+SUM(AJ14:AJ16)</f>
        <v>449323</v>
      </c>
      <c r="AK17" s="12">
        <f ca="1">SUM(AK14:AK16)</f>
        <v>2283</v>
      </c>
      <c r="AL17" s="13">
        <f ca="1">IF(AK17=0,0,IF(AI17=0,1,AK17/AI17))</f>
        <v>5.1069255547602005E-3</v>
      </c>
      <c r="AM17" s="12">
        <f>SUM(AM14:AM16)</f>
        <v>1934869</v>
      </c>
      <c r="AN17" s="12">
        <f ca="1">SUM(AN14:AN16)</f>
        <v>1941508</v>
      </c>
      <c r="AO17" s="12">
        <f ca="1">SUM(AO14:AO16)</f>
        <v>6639</v>
      </c>
      <c r="AP17" s="13">
        <f ca="1">IF(AO17=0,0,IF(AM17=0,1,AO17/AM17))</f>
        <v>3.4312400477758444E-3</v>
      </c>
      <c r="AQ17" s="12">
        <f>+SUM(AQ14:AQ16)</f>
        <v>454137</v>
      </c>
      <c r="AR17" s="12">
        <f ca="1">+SUM(AR14:AR16)</f>
        <v>453611</v>
      </c>
      <c r="AS17" s="12">
        <f ca="1">SUM(AS14:AS16)</f>
        <v>-526</v>
      </c>
      <c r="AT17" s="13">
        <f ca="1">IF(AS17=0,0,IF(AQ17=0,1,AS17/AQ17))</f>
        <v>-1.1582407951785474E-3</v>
      </c>
      <c r="AU17" s="12">
        <f>SUM(AU14:AU16)</f>
        <v>2389006</v>
      </c>
      <c r="AV17" s="12">
        <f ca="1">SUM(AV14:AV16)</f>
        <v>2395119</v>
      </c>
      <c r="AW17" s="12">
        <f ca="1">SUM(AW14:AW16)</f>
        <v>6113</v>
      </c>
      <c r="AX17" s="13">
        <f ca="1">IF(AW17=0,0,IF(AU17=0,1,AW17/AU17))</f>
        <v>2.5588047916162622E-3</v>
      </c>
      <c r="AY17" s="12">
        <f>+SUM(AY14:AY16)</f>
        <v>486918</v>
      </c>
      <c r="AZ17" s="12">
        <f ca="1">+SUM(AZ14:AZ16)</f>
        <v>487799</v>
      </c>
      <c r="BA17" s="12">
        <f ca="1">SUM(BA14:BA16)</f>
        <v>881</v>
      </c>
      <c r="BB17" s="13">
        <f ca="1">IF(BA17=0,0,IF(AY17=0,1,BA17/AY17))</f>
        <v>1.8093395602544987E-3</v>
      </c>
      <c r="BC17" s="12">
        <f>SUM(BC14:BC16)</f>
        <v>2875924</v>
      </c>
      <c r="BD17" s="12">
        <f ca="1">SUM(BD14:BD16)</f>
        <v>2882918</v>
      </c>
      <c r="BE17" s="12">
        <f ca="1">SUM(BE14:BE16)</f>
        <v>6994</v>
      </c>
      <c r="BF17" s="13">
        <f ca="1">IF(BE17=0,0,IF(BC17=0,1,BE17/BC17))</f>
        <v>2.4319140561433472E-3</v>
      </c>
      <c r="BG17" s="12">
        <f>+SUM(BG14:BG16)</f>
        <v>508228</v>
      </c>
      <c r="BH17" s="12">
        <f ca="1">+SUM(BH14:BH16)</f>
        <v>520189</v>
      </c>
      <c r="BI17" s="12">
        <f ca="1">SUM(BI14:BI16)</f>
        <v>11961</v>
      </c>
      <c r="BJ17" s="13">
        <f ca="1">IF(BI17=0,0,IF(BG17=0,1,BI17/BG17))</f>
        <v>2.3534712766711003E-2</v>
      </c>
      <c r="BK17" s="12">
        <f>SUM(BK14:BK16)</f>
        <v>3384152</v>
      </c>
      <c r="BL17" s="12">
        <f ca="1">SUM(BL14:BL16)</f>
        <v>3403107</v>
      </c>
      <c r="BM17" s="12">
        <f ca="1">SUM(BM14:BM16)</f>
        <v>18955</v>
      </c>
      <c r="BN17" s="13">
        <f ca="1">IF(BM17=0,0,IF(BK17=0,1,BM17/BK17))</f>
        <v>5.6011077516612733E-3</v>
      </c>
      <c r="BO17" s="12">
        <f>+SUM(BO14:BO16)</f>
        <v>422772</v>
      </c>
      <c r="BP17" s="12">
        <f ca="1">+SUM(BP14:BP16)</f>
        <v>418059</v>
      </c>
      <c r="BQ17" s="12">
        <f ca="1">SUM(BQ14:BQ16)</f>
        <v>-4713</v>
      </c>
      <c r="BR17" s="13">
        <f ca="1">IF(BQ17=0,0,IF(BO17=0,1,BQ17/BO17))</f>
        <v>-1.1147852743322643E-2</v>
      </c>
      <c r="BS17" s="12">
        <f>SUM(BS14:BS16)</f>
        <v>3806924</v>
      </c>
      <c r="BT17" s="12">
        <f ca="1">SUM(BT14:BT16)</f>
        <v>3821166</v>
      </c>
      <c r="BU17" s="12">
        <f ca="1">SUM(BU14:BU16)</f>
        <v>14242</v>
      </c>
      <c r="BV17" s="13">
        <f ca="1">IF(BU17=0,0,IF(BS17=0,1,BU17/BS17))</f>
        <v>3.7410780987484908E-3</v>
      </c>
      <c r="BW17" s="12">
        <f>+SUM(BW14:BW16)</f>
        <v>445601</v>
      </c>
      <c r="BX17" s="12">
        <f ca="1">+SUM(BX14:BX16)</f>
        <v>416795</v>
      </c>
      <c r="BY17" s="12">
        <f ca="1">SUM(BY14:BY16)</f>
        <v>-28806</v>
      </c>
      <c r="BZ17" s="13">
        <f ca="1">IF(BY17=0,0,IF(BW17=0,1,BY17/BW17))</f>
        <v>-6.4645276828373371E-2</v>
      </c>
      <c r="CA17" s="12">
        <f>SUM(CA14:CA16)</f>
        <v>4252525</v>
      </c>
      <c r="CB17" s="12">
        <f ca="1">SUM(CB14:CB16)</f>
        <v>4237961</v>
      </c>
      <c r="CC17" s="12">
        <f ca="1">SUM(CC14:CC16)</f>
        <v>-14564</v>
      </c>
      <c r="CD17" s="13">
        <f ca="1">IF(CC17=0,0,IF(CA17=0,1,CC17/CA17))</f>
        <v>-3.4247888019470784E-3</v>
      </c>
      <c r="CE17" s="12">
        <f>+SUM(CE14:CE16)</f>
        <v>426203</v>
      </c>
      <c r="CF17" s="12">
        <f ca="1">+SUM(CF14:CF16)</f>
        <v>359903</v>
      </c>
      <c r="CG17" s="12">
        <f ca="1">SUM(CG14:CG16)</f>
        <v>-66300</v>
      </c>
      <c r="CH17" s="13">
        <f ca="1">IF(CG17=0,0,IF(CE17=0,1,CG17/CE17))</f>
        <v>-0.15555967461514819</v>
      </c>
      <c r="CI17" s="12">
        <f>SUM(CI14:CI16)</f>
        <v>4678728</v>
      </c>
      <c r="CJ17" s="12">
        <f ca="1">SUM(CJ14:CJ16)</f>
        <v>4597864</v>
      </c>
      <c r="CK17" s="12">
        <f ca="1">SUM(CK14:CK16)</f>
        <v>-80864</v>
      </c>
      <c r="CL17" s="13">
        <f ca="1">IF(CK17=0,0,IF(CI17=0,1,CK17/CI17))</f>
        <v>-1.728332999909377E-2</v>
      </c>
      <c r="CM17" s="12">
        <f>+SUM(CM14:CM16)</f>
        <v>367972</v>
      </c>
      <c r="CN17" s="12">
        <f ca="1">+SUM(CN14:CN16)</f>
        <v>324090</v>
      </c>
      <c r="CO17" s="12">
        <f ca="1">SUM(CO14:CO16)</f>
        <v>-43882</v>
      </c>
      <c r="CP17" s="13">
        <f ca="1">IF(CO17=0,0,IF(CM17=0,1,CO17/CM17))</f>
        <v>-0.11925363886382659</v>
      </c>
      <c r="CQ17" s="12">
        <f>SUM(CQ14:CQ16)</f>
        <v>5046700</v>
      </c>
      <c r="CR17" s="12">
        <f ca="1">SUM(CR14:CR16)</f>
        <v>4921954</v>
      </c>
      <c r="CS17" s="12">
        <f ca="1">SUM(CS14:CS16)</f>
        <v>-124746</v>
      </c>
      <c r="CT17" s="13">
        <f ca="1">IF(CS17=0,0,IF(CQ17=0,1,CS17/CQ17))</f>
        <v>-2.4718330790417499E-2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392208</v>
      </c>
      <c r="D19" s="18">
        <f ca="1">OFFSET(CZ19,0,14,1,1)</f>
        <v>349366</v>
      </c>
      <c r="E19" s="18">
        <f ca="1">SUM(D19-C19)</f>
        <v>-42842</v>
      </c>
      <c r="F19" s="19">
        <f ca="1">IF(E19=0,0,IF(C19=0,1,E19/C19))</f>
        <v>-0.10923285603557296</v>
      </c>
      <c r="G19" s="18">
        <f>SUMIF($C$6:F$6,G$5,$C19:F19)</f>
        <v>392208</v>
      </c>
      <c r="H19" s="18">
        <f ca="1">SUMIF($C$6:G$6,H$5,$C19:G19)</f>
        <v>349366</v>
      </c>
      <c r="I19" s="18">
        <f ca="1">SUM(H19-G19)</f>
        <v>-42842</v>
      </c>
      <c r="J19" s="19">
        <f ca="1">IF(I19=0,0,IF(G19=0,1,I19/G19))</f>
        <v>-0.10923285603557296</v>
      </c>
      <c r="K19" s="18">
        <f>+DA19</f>
        <v>347671</v>
      </c>
      <c r="L19" s="18">
        <f ca="1">OFFSET(DA19,0,14,1,1)</f>
        <v>351144</v>
      </c>
      <c r="M19" s="18">
        <f ca="1">SUM(L19-K19)</f>
        <v>3473</v>
      </c>
      <c r="N19" s="19">
        <f ca="1">IF(M19=0,0,IF(K19=0,1,M19/K19))</f>
        <v>9.9893289920643374E-3</v>
      </c>
      <c r="O19" s="18">
        <f>SUMIF($C$6:N$6,O$5,$C19:N19)</f>
        <v>739879</v>
      </c>
      <c r="P19" s="18">
        <f ca="1">SUMIF($C$6:O$6,P$5,$C19:O19)</f>
        <v>700510</v>
      </c>
      <c r="Q19" s="18">
        <f ca="1">SUM(P19-O19)</f>
        <v>-39369</v>
      </c>
      <c r="R19" s="19">
        <f ca="1">IF(Q19=0,0,IF(O19=0,1,Q19/O19))</f>
        <v>-5.3210051913894031E-2</v>
      </c>
      <c r="S19" s="18">
        <f>+DB19</f>
        <v>406375</v>
      </c>
      <c r="T19" s="18">
        <f ca="1">OFFSET(DB19,0,14,1,1)</f>
        <v>397494</v>
      </c>
      <c r="U19" s="18">
        <f ca="1">SUM(T19-S19)</f>
        <v>-8881</v>
      </c>
      <c r="V19" s="19">
        <f ca="1">IF(U19=0,0,IF(S19=0,1,U19/S19))</f>
        <v>-2.1854198708089818E-2</v>
      </c>
      <c r="W19" s="18">
        <f>SUMIF($C$6:V$6,W$5,$C19:V19)</f>
        <v>1146254</v>
      </c>
      <c r="X19" s="18">
        <f ca="1">SUMIF($C$6:W$6,X$5,$C19:W19)</f>
        <v>1098004</v>
      </c>
      <c r="Y19" s="18">
        <f ca="1">SUM(X19-W19)</f>
        <v>-48250</v>
      </c>
      <c r="Z19" s="19">
        <f ca="1">IF(Y19=0,0,IF(W19=0,1,Y19/W19))</f>
        <v>-4.209363718687132E-2</v>
      </c>
      <c r="AA19" s="18">
        <f>+DC19</f>
        <v>396050</v>
      </c>
      <c r="AB19" s="18">
        <f ca="1">OFFSET(DC19,0,14,1,1)</f>
        <v>402935</v>
      </c>
      <c r="AC19" s="18">
        <f ca="1">SUM(AB19-AA19)</f>
        <v>6885</v>
      </c>
      <c r="AD19" s="19">
        <f ca="1">IF(AC19=0,0,IF(AA19=0,1,AC19/AA19))</f>
        <v>1.738416866557253E-2</v>
      </c>
      <c r="AE19" s="18">
        <f>SUMIF($C$6:AD$6,AE$5,$C19:AD19)</f>
        <v>1542304</v>
      </c>
      <c r="AF19" s="18">
        <f ca="1">SUMIF($C$6:AE$6,AF$5,$C19:AE19)</f>
        <v>1500939</v>
      </c>
      <c r="AG19" s="18">
        <f ca="1">SUM(AF19-AE19)</f>
        <v>-41365</v>
      </c>
      <c r="AH19" s="19">
        <f ca="1">IF(AG19=0,0,IF(AE19=0,1,AG19/AE19))</f>
        <v>-2.6820263709359502E-2</v>
      </c>
      <c r="AI19" s="18">
        <f>+DD19</f>
        <v>410853</v>
      </c>
      <c r="AJ19" s="18">
        <f ca="1">OFFSET(DD19,0,14,1,1)</f>
        <v>409282</v>
      </c>
      <c r="AK19" s="18">
        <f ca="1">SUM(AJ19-AI19)</f>
        <v>-1571</v>
      </c>
      <c r="AL19" s="19">
        <f ca="1">IF(AK19=0,0,IF(AI19=0,1,AK19/AI19))</f>
        <v>-3.8237520475693254E-3</v>
      </c>
      <c r="AM19" s="18">
        <f>SUMIF($C$6:AL$6,AM$5,$C19:AL19)</f>
        <v>1953157</v>
      </c>
      <c r="AN19" s="18">
        <f ca="1">SUMIF($C$6:AM$6,AN$5,$C19:AM19)</f>
        <v>1910221</v>
      </c>
      <c r="AO19" s="18">
        <f ca="1">SUM(AN19-AM19)</f>
        <v>-42936</v>
      </c>
      <c r="AP19" s="19">
        <f ca="1">IF(AO19=0,0,IF(AM19=0,1,AO19/AM19))</f>
        <v>-2.1982871832627895E-2</v>
      </c>
      <c r="AQ19" s="18">
        <f>+DE19</f>
        <v>406110</v>
      </c>
      <c r="AR19" s="18">
        <f ca="1">OFFSET(DE19,0,14,1,1)</f>
        <v>399223</v>
      </c>
      <c r="AS19" s="18">
        <f ca="1">SUM(AR19-AQ19)</f>
        <v>-6887</v>
      </c>
      <c r="AT19" s="19">
        <f ca="1">IF(AS19=0,0,IF(AQ19=0,1,AS19/AQ19))</f>
        <v>-1.6958459530669032E-2</v>
      </c>
      <c r="AU19" s="18">
        <f>SUMIF($C$6:AT$6,AU$5,$C19:AT19)</f>
        <v>2359267</v>
      </c>
      <c r="AV19" s="18">
        <f ca="1">SUMIF($C$6:AU$6,AV$5,$C19:AU19)</f>
        <v>2309444</v>
      </c>
      <c r="AW19" s="18">
        <f ca="1">SUM(AV19-AU19)</f>
        <v>-49823</v>
      </c>
      <c r="AX19" s="19">
        <f ca="1">IF(AW19=0,0,IF(AU19=0,1,AW19/AU19))</f>
        <v>-2.1117999785526607E-2</v>
      </c>
      <c r="AY19" s="18">
        <f>+DF19</f>
        <v>406832</v>
      </c>
      <c r="AZ19" s="18">
        <f ca="1">OFFSET(DF19,0,14,1,1)</f>
        <v>401931</v>
      </c>
      <c r="BA19" s="18">
        <f ca="1">SUM(AZ19-AY19)</f>
        <v>-4901</v>
      </c>
      <c r="BB19" s="19">
        <f ca="1">IF(BA19=0,0,IF(AY19=0,1,BA19/AY19))</f>
        <v>-1.2046741652574036E-2</v>
      </c>
      <c r="BC19" s="18">
        <f>SUMIF($C$6:BB$6,BC$5,$C19:BB19)</f>
        <v>2766099</v>
      </c>
      <c r="BD19" s="18">
        <f ca="1">SUMIF($C$6:BC$6,BD$5,$C19:BC19)</f>
        <v>2711375</v>
      </c>
      <c r="BE19" s="18">
        <f ca="1">SUM(BD19-BC19)</f>
        <v>-54724</v>
      </c>
      <c r="BF19" s="19">
        <f ca="1">IF(BE19=0,0,IF(BC19=0,1,BE19/BC19))</f>
        <v>-1.9783818294283755E-2</v>
      </c>
      <c r="BG19" s="18">
        <f>+DG19</f>
        <v>423305</v>
      </c>
      <c r="BH19" s="18">
        <f ca="1">OFFSET(DG19,0,14,1,1)</f>
        <v>415935</v>
      </c>
      <c r="BI19" s="18">
        <f ca="1">SUM(BH19-BG19)</f>
        <v>-7370</v>
      </c>
      <c r="BJ19" s="19">
        <f ca="1">IF(BI19=0,0,IF(BG19=0,1,BI19/BG19))</f>
        <v>-1.7410614096219038E-2</v>
      </c>
      <c r="BK19" s="18">
        <f>SUMIF($C$6:BJ$6,BK$5,$C19:BJ19)</f>
        <v>3189404</v>
      </c>
      <c r="BL19" s="18">
        <f ca="1">SUMIF($C$6:BK$6,BL$5,$C19:BK19)</f>
        <v>3127310</v>
      </c>
      <c r="BM19" s="18">
        <f ca="1">SUM(BL19-BK19)</f>
        <v>-62094</v>
      </c>
      <c r="BN19" s="19">
        <f ca="1">IF(BM19=0,0,IF(BK19=0,1,BM19/BK19))</f>
        <v>-1.9468841200424906E-2</v>
      </c>
      <c r="BO19" s="18">
        <f>+DH19</f>
        <v>392854</v>
      </c>
      <c r="BP19" s="18">
        <f ca="1">OFFSET(DH19,0,14,1,1)</f>
        <v>379380</v>
      </c>
      <c r="BQ19" s="18">
        <f ca="1">SUM(BP19-BO19)</f>
        <v>-13474</v>
      </c>
      <c r="BR19" s="19">
        <f ca="1">IF(BQ19=0,0,IF(BO19=0,1,BQ19/BO19))</f>
        <v>-3.4297728927285963E-2</v>
      </c>
      <c r="BS19" s="18">
        <f>SUMIF($C$6:BR$6,BS$5,$C19:BR19)</f>
        <v>3582258</v>
      </c>
      <c r="BT19" s="18">
        <f ca="1">SUMIF($C$6:BS$6,BT$5,$C19:BS19)</f>
        <v>3506690</v>
      </c>
      <c r="BU19" s="18">
        <f ca="1">SUM(BT19-BS19)</f>
        <v>-75568</v>
      </c>
      <c r="BV19" s="19">
        <f ca="1">IF(BU19=0,0,IF(BS19=0,1,BU19/BS19))</f>
        <v>-2.1095074670780273E-2</v>
      </c>
      <c r="BW19" s="18">
        <f>+DI19</f>
        <v>409201</v>
      </c>
      <c r="BX19" s="18">
        <f ca="1">OFFSET(DI19,0,14,1,1)</f>
        <v>395057</v>
      </c>
      <c r="BY19" s="18">
        <f ca="1">SUM(BX19-BW19)</f>
        <v>-14144</v>
      </c>
      <c r="BZ19" s="19">
        <f ca="1">IF(BY19=0,0,IF(BW19=0,1,BY19/BW19))</f>
        <v>-3.4564920418083046E-2</v>
      </c>
      <c r="CA19" s="18">
        <f>SUMIF($C$6:BZ$6,CA$5,$C19:BZ19)</f>
        <v>3991459</v>
      </c>
      <c r="CB19" s="18">
        <f ca="1">SUMIF($C$6:CA$6,CB$5,$C19:CA19)</f>
        <v>3901747</v>
      </c>
      <c r="CC19" s="18">
        <f ca="1">SUM(CB19-CA19)</f>
        <v>-89712</v>
      </c>
      <c r="CD19" s="19">
        <f ca="1">IF(CC19=0,0,IF(CA19=0,1,CC19/CA19))</f>
        <v>-2.2475991861622531E-2</v>
      </c>
      <c r="CE19" s="18">
        <f>+DJ19</f>
        <v>376833</v>
      </c>
      <c r="CF19" s="18">
        <f ca="1">OFFSET(DJ19,0,14,1,1)</f>
        <v>368999</v>
      </c>
      <c r="CG19" s="18">
        <f ca="1">SUM(CF19-CE19)</f>
        <v>-7834</v>
      </c>
      <c r="CH19" s="19">
        <f ca="1">IF(CG19=0,0,IF(CE19=0,1,CG19/CE19))</f>
        <v>-2.0789049791286856E-2</v>
      </c>
      <c r="CI19" s="18">
        <f>SUMIF($C$6:CH$6,CI$5,$C19:CH19)</f>
        <v>4368292</v>
      </c>
      <c r="CJ19" s="18">
        <f ca="1">SUMIF($C$6:CI$6,CJ$5,$C19:CI19)</f>
        <v>4270746</v>
      </c>
      <c r="CK19" s="18">
        <f ca="1">SUM(CJ19-CI19)</f>
        <v>-97546</v>
      </c>
      <c r="CL19" s="19">
        <f ca="1">IF(CK19=0,0,IF(CI19=0,1,CK19/CI19))</f>
        <v>-2.2330466919335979E-2</v>
      </c>
      <c r="CM19" s="18">
        <f>+DK19</f>
        <v>364689</v>
      </c>
      <c r="CN19" s="18">
        <f ca="1">OFFSET(DK19,0,14,1,1)</f>
        <v>345984</v>
      </c>
      <c r="CO19" s="18">
        <f ca="1">SUM(CN19-CM19)</f>
        <v>-18705</v>
      </c>
      <c r="CP19" s="19">
        <f ca="1">IF(CO19=0,0,IF(CM19=0,1,CO19/CM19))</f>
        <v>-5.1290277469295757E-2</v>
      </c>
      <c r="CQ19" s="18">
        <f>SUMIF($C$6:CP$6,CQ$5,$C19:CP19)</f>
        <v>4732981</v>
      </c>
      <c r="CR19" s="18">
        <f ca="1">SUMIF($C$6:CQ$6,CR$5,$C19:CQ19)</f>
        <v>4616730</v>
      </c>
      <c r="CS19" s="18">
        <f ca="1">SUM(CR19-CQ19)</f>
        <v>-116251</v>
      </c>
      <c r="CT19" s="19">
        <f ca="1">IF(CS19=0,0,IF(CQ19=0,1,CS19/CQ19))</f>
        <v>-2.4561898727250332E-2</v>
      </c>
      <c r="CW19" t="s">
        <v>11</v>
      </c>
      <c r="CX19" t="s">
        <v>6</v>
      </c>
      <c r="CZ19" s="74">
        <f>SUMIF(DWT!$A$93:$A$98,'2007-2008'!CZ$7,DWT!D$93:D$98)</f>
        <v>392208</v>
      </c>
      <c r="DA19" s="74">
        <f>SUMIF(DWT!$A$93:$A$98,'2007-2008'!DA$7,DWT!E$93:E$98)</f>
        <v>347671</v>
      </c>
      <c r="DB19" s="74">
        <f>SUMIF(DWT!$A$93:$A$98,'2007-2008'!DB$7,DWT!F$93:F$98)</f>
        <v>406375</v>
      </c>
      <c r="DC19" s="74">
        <f>SUMIF(DWT!$A$93:$A$98,'2007-2008'!DC$7,DWT!G$93:G$98)</f>
        <v>396050</v>
      </c>
      <c r="DD19" s="74">
        <f>SUMIF(DWT!$A$93:$A$98,'2007-2008'!DD$7,DWT!H$93:H$98)</f>
        <v>410853</v>
      </c>
      <c r="DE19" s="74">
        <f>SUMIF(DWT!$A$93:$A$98,'2007-2008'!DE$7,DWT!I$93:I$98)</f>
        <v>406110</v>
      </c>
      <c r="DF19" s="74">
        <f>SUMIF(DWT!$A$93:$A$98,'2007-2008'!DF$7,DWT!J$93:J$98)</f>
        <v>406832</v>
      </c>
      <c r="DG19" s="74">
        <f>SUMIF(DWT!$A$93:$A$98,'2007-2008'!DG$7,DWT!K$93:K$98)</f>
        <v>423305</v>
      </c>
      <c r="DH19" s="74">
        <f>SUMIF(DWT!$A$93:$A$98,'2007-2008'!DH$7,DWT!L$93:L$98)</f>
        <v>392854</v>
      </c>
      <c r="DI19" s="74">
        <f>SUMIF(DWT!$A$93:$A$98,'2007-2008'!DI$7,DWT!M$93:M$98)</f>
        <v>409201</v>
      </c>
      <c r="DJ19" s="74">
        <f>SUMIF(DWT!$A$93:$A$98,'2007-2008'!DJ$7,DWT!N$93:N$98)</f>
        <v>376833</v>
      </c>
      <c r="DK19" s="74">
        <f>SUMIF(DWT!$A$93:$A$98,'2007-2008'!DK$7,DWT!O$93:O$98)</f>
        <v>364689</v>
      </c>
      <c r="DN19" s="74">
        <f>SUMIF(DWT!$A$93:$A$98,'2007-2008'!DN$7,DWT!D$93:D$98)</f>
        <v>349366</v>
      </c>
      <c r="DO19" s="74">
        <f>SUMIF(DWT!$A$93:$A$98,'2007-2008'!DO$7,DWT!E$93:E$98)</f>
        <v>351144</v>
      </c>
      <c r="DP19" s="74">
        <f>SUMIF(DWT!$A$93:$A$98,'2007-2008'!DP$7,DWT!F$93:F$98)</f>
        <v>397494</v>
      </c>
      <c r="DQ19" s="74">
        <f>SUMIF(DWT!$A$93:$A$98,'2007-2008'!DQ$7,DWT!G$93:G$98)</f>
        <v>402935</v>
      </c>
      <c r="DR19" s="74">
        <f>SUMIF(DWT!$A$93:$A$98,'2007-2008'!DR$7,DWT!H$93:H$98)</f>
        <v>409282</v>
      </c>
      <c r="DS19" s="74">
        <f>SUMIF(DWT!$A$93:$A$98,'2007-2008'!DS$7,DWT!I$93:I$98)</f>
        <v>399223</v>
      </c>
      <c r="DT19" s="74">
        <f>SUMIF(DWT!$A$93:$A$98,'2007-2008'!DT$7,DWT!J$93:J$98)</f>
        <v>401931</v>
      </c>
      <c r="DU19" s="74">
        <f>SUMIF(DWT!$A$93:$A$98,'2007-2008'!DU$7,DWT!K$93:K$98)</f>
        <v>415935</v>
      </c>
      <c r="DV19" s="74">
        <f>SUMIF(DWT!$A$93:$A$98,'2007-2008'!DV$7,DWT!L$93:L$98)</f>
        <v>379380</v>
      </c>
      <c r="DW19" s="74">
        <f>SUMIF(DWT!$A$93:$A$98,'2007-2008'!DW$7,DWT!M$93:M$98)</f>
        <v>395057</v>
      </c>
      <c r="DX19" s="74">
        <f>SUMIF(DWT!$A$93:$A$98,'2007-2008'!DX$7,DWT!N$93:N$98)</f>
        <v>368999</v>
      </c>
      <c r="DY19" s="74">
        <f>SUMIF(DWT!$A$93:$A$98,'2007-2008'!DY$7,DWT!O$93:O$98)</f>
        <v>345984</v>
      </c>
    </row>
    <row r="20" spans="1:130">
      <c r="A20" s="84" t="str">
        <f>+CW21</f>
        <v>Detroit-Windsor Tunnel</v>
      </c>
      <c r="B20" s="26" t="s">
        <v>7</v>
      </c>
      <c r="C20" s="18">
        <f>+CZ20</f>
        <v>9096</v>
      </c>
      <c r="D20" s="18">
        <f ca="1">OFFSET(CZ20,0,14,1,1)</f>
        <v>9022</v>
      </c>
      <c r="E20" s="18">
        <f ca="1">SUM(D20-C20)</f>
        <v>-74</v>
      </c>
      <c r="F20" s="19">
        <f ca="1">IF(E20=0,0,IF(C20=0,1,E20/C20))</f>
        <v>-8.1354441512752861E-3</v>
      </c>
      <c r="G20" s="18">
        <f>SUMIF($C$6:F$6,G$5,$C20:F20)</f>
        <v>9096</v>
      </c>
      <c r="H20" s="18">
        <f ca="1">SUMIF($C$6:G$6,H$5,$C20:G20)</f>
        <v>9022</v>
      </c>
      <c r="I20" s="18">
        <f ca="1">SUM(H20-G20)</f>
        <v>-74</v>
      </c>
      <c r="J20" s="19">
        <f ca="1">IF(I20=0,0,IF(G20=0,1,I20/G20))</f>
        <v>-8.1354441512752861E-3</v>
      </c>
      <c r="K20" s="18">
        <f>+DA20</f>
        <v>9893</v>
      </c>
      <c r="L20" s="18">
        <f ca="1">OFFSET(DA20,0,14,1,1)</f>
        <v>10695</v>
      </c>
      <c r="M20" s="18">
        <f ca="1">SUM(L20-K20)</f>
        <v>802</v>
      </c>
      <c r="N20" s="19">
        <f ca="1">IF(M20=0,0,IF(K20=0,1,M20/K20))</f>
        <v>8.106742140907712E-2</v>
      </c>
      <c r="O20" s="18">
        <f>SUMIF($C$6:N$6,O$5,$C20:N20)</f>
        <v>18989</v>
      </c>
      <c r="P20" s="18">
        <f ca="1">SUMIF($C$6:O$6,P$5,$C20:O20)</f>
        <v>19717</v>
      </c>
      <c r="Q20" s="18">
        <f ca="1">SUM(P20-O20)</f>
        <v>728</v>
      </c>
      <c r="R20" s="19">
        <f ca="1">IF(Q20=0,0,IF(O20=0,1,Q20/O20))</f>
        <v>3.8337985149296962E-2</v>
      </c>
      <c r="S20" s="18">
        <f>+DB20</f>
        <v>12699</v>
      </c>
      <c r="T20" s="18">
        <f ca="1">OFFSET(DB20,0,14,1,1)</f>
        <v>9388</v>
      </c>
      <c r="U20" s="18">
        <f ca="1">SUM(T20-S20)</f>
        <v>-3311</v>
      </c>
      <c r="V20" s="19">
        <f ca="1">IF(U20=0,0,IF(S20=0,1,U20/S20))</f>
        <v>-0.26072919127490352</v>
      </c>
      <c r="W20" s="18">
        <f>SUMIF($C$6:V$6,W$5,$C20:V20)</f>
        <v>31688</v>
      </c>
      <c r="X20" s="18">
        <f ca="1">SUMIF($C$6:W$6,X$5,$C20:W20)</f>
        <v>29105</v>
      </c>
      <c r="Y20" s="18">
        <f ca="1">SUM(X20-W20)</f>
        <v>-2583</v>
      </c>
      <c r="Z20" s="19">
        <f ca="1">IF(Y20=0,0,IF(W20=0,1,Y20/W20))</f>
        <v>-8.1513506690229734E-2</v>
      </c>
      <c r="AA20" s="18">
        <f>+DC20</f>
        <v>9786</v>
      </c>
      <c r="AB20" s="18">
        <f ca="1">OFFSET(DC20,0,14,1,1)</f>
        <v>8800</v>
      </c>
      <c r="AC20" s="18">
        <f ca="1">SUM(AB20-AA20)</f>
        <v>-986</v>
      </c>
      <c r="AD20" s="19">
        <f ca="1">IF(AC20=0,0,IF(AA20=0,1,AC20/AA20))</f>
        <v>-0.10075618230124668</v>
      </c>
      <c r="AE20" s="18">
        <f>SUMIF($C$6:AD$6,AE$5,$C20:AD20)</f>
        <v>41474</v>
      </c>
      <c r="AF20" s="18">
        <f ca="1">SUMIF($C$6:AE$6,AF$5,$C20:AE20)</f>
        <v>37905</v>
      </c>
      <c r="AG20" s="18">
        <f ca="1">SUM(AF20-AE20)</f>
        <v>-3569</v>
      </c>
      <c r="AH20" s="19">
        <f ca="1">IF(AG20=0,0,IF(AE20=0,1,AG20/AE20))</f>
        <v>-8.6053913295076431E-2</v>
      </c>
      <c r="AI20" s="18">
        <f>+DD20</f>
        <v>9984</v>
      </c>
      <c r="AJ20" s="18">
        <f ca="1">OFFSET(DD20,0,14,1,1)</f>
        <v>7747</v>
      </c>
      <c r="AK20" s="18">
        <f ca="1">SUM(AJ20-AI20)</f>
        <v>-2237</v>
      </c>
      <c r="AL20" s="19">
        <f ca="1">IF(AK20=0,0,IF(AI20=0,1,AK20/AI20))</f>
        <v>-0.22405849358974358</v>
      </c>
      <c r="AM20" s="18">
        <f>SUMIF($C$6:AL$6,AM$5,$C20:AL20)</f>
        <v>51458</v>
      </c>
      <c r="AN20" s="18">
        <f ca="1">SUMIF($C$6:AM$6,AN$5,$C20:AM20)</f>
        <v>45652</v>
      </c>
      <c r="AO20" s="18">
        <f ca="1">SUM(AN20-AM20)</f>
        <v>-5806</v>
      </c>
      <c r="AP20" s="19">
        <f ca="1">IF(AO20=0,0,IF(AM20=0,1,AO20/AM20))</f>
        <v>-0.11282988067938901</v>
      </c>
      <c r="AQ20" s="18">
        <f>+DE20</f>
        <v>8681</v>
      </c>
      <c r="AR20" s="18">
        <f ca="1">OFFSET(DE20,0,14,1,1)</f>
        <v>7075</v>
      </c>
      <c r="AS20" s="18">
        <f ca="1">SUM(AR20-AQ20)</f>
        <v>-1606</v>
      </c>
      <c r="AT20" s="19">
        <f ca="1">IF(AS20=0,0,IF(AQ20=0,1,AS20/AQ20))</f>
        <v>-0.18500172791153094</v>
      </c>
      <c r="AU20" s="18">
        <f>SUMIF($C$6:AT$6,AU$5,$C20:AT20)</f>
        <v>60139</v>
      </c>
      <c r="AV20" s="18">
        <f ca="1">SUMIF($C$6:AU$6,AV$5,$C20:AU20)</f>
        <v>52727</v>
      </c>
      <c r="AW20" s="18">
        <f ca="1">SUM(AV20-AU20)</f>
        <v>-7412</v>
      </c>
      <c r="AX20" s="19">
        <f ca="1">IF(AW20=0,0,IF(AU20=0,1,AW20/AU20))</f>
        <v>-0.12324780924192288</v>
      </c>
      <c r="AY20" s="18">
        <f>+DF20</f>
        <v>7174</v>
      </c>
      <c r="AZ20" s="18">
        <f ca="1">OFFSET(DF20,0,14,1,1)</f>
        <v>5314</v>
      </c>
      <c r="BA20" s="18">
        <f ca="1">SUM(AZ20-AY20)</f>
        <v>-1860</v>
      </c>
      <c r="BB20" s="19">
        <f ca="1">IF(BA20=0,0,IF(AY20=0,1,BA20/AY20))</f>
        <v>-0.25926958461109562</v>
      </c>
      <c r="BC20" s="18">
        <f>SUMIF($C$6:BB$6,BC$5,$C20:BB20)</f>
        <v>67313</v>
      </c>
      <c r="BD20" s="18">
        <f ca="1">SUMIF($C$6:BC$6,BD$5,$C20:BC20)</f>
        <v>58041</v>
      </c>
      <c r="BE20" s="18">
        <f ca="1">SUM(BD20-BC20)</f>
        <v>-9272</v>
      </c>
      <c r="BF20" s="19">
        <f ca="1">IF(BE20=0,0,IF(BC20=0,1,BE20/BC20))</f>
        <v>-0.13774456642847593</v>
      </c>
      <c r="BG20" s="18">
        <f>+DG20</f>
        <v>8679</v>
      </c>
      <c r="BH20" s="18">
        <f ca="1">OFFSET(DG20,0,14,1,1)</f>
        <v>5810</v>
      </c>
      <c r="BI20" s="18">
        <f ca="1">SUM(BH20-BG20)</f>
        <v>-2869</v>
      </c>
      <c r="BJ20" s="19">
        <f ca="1">IF(BI20=0,0,IF(BG20=0,1,BI20/BG20))</f>
        <v>-0.33056803779237237</v>
      </c>
      <c r="BK20" s="18">
        <f>SUMIF($C$6:BJ$6,BK$5,$C20:BJ20)</f>
        <v>75992</v>
      </c>
      <c r="BL20" s="18">
        <f ca="1">SUMIF($C$6:BK$6,BL$5,$C20:BK20)</f>
        <v>63851</v>
      </c>
      <c r="BM20" s="18">
        <f ca="1">SUM(BL20-BK20)</f>
        <v>-12141</v>
      </c>
      <c r="BN20" s="19">
        <f ca="1">IF(BM20=0,0,IF(BK20=0,1,BM20/BK20))</f>
        <v>-0.15976681755974312</v>
      </c>
      <c r="BO20" s="18">
        <f>+DH20</f>
        <v>8127</v>
      </c>
      <c r="BP20" s="18">
        <f ca="1">OFFSET(DH20,0,14,1,1)</f>
        <v>7071</v>
      </c>
      <c r="BQ20" s="18">
        <f ca="1">SUM(BP20-BO20)</f>
        <v>-1056</v>
      </c>
      <c r="BR20" s="19">
        <f ca="1">IF(BQ20=0,0,IF(BO20=0,1,BQ20/BO20))</f>
        <v>-0.12993724621631597</v>
      </c>
      <c r="BS20" s="18">
        <f>SUMIF($C$6:BR$6,BS$5,$C20:BR20)</f>
        <v>84119</v>
      </c>
      <c r="BT20" s="18">
        <f ca="1">SUMIF($C$6:BS$6,BT$5,$C20:BS20)</f>
        <v>70922</v>
      </c>
      <c r="BU20" s="18">
        <f ca="1">SUM(BT20-BS20)</f>
        <v>-13197</v>
      </c>
      <c r="BV20" s="19">
        <f ca="1">IF(BU20=0,0,IF(BS20=0,1,BU20/BS20))</f>
        <v>-0.15688488926401883</v>
      </c>
      <c r="BW20" s="18">
        <f>+DI20</f>
        <v>9470</v>
      </c>
      <c r="BX20" s="18">
        <f ca="1">OFFSET(DI20,0,14,1,1)</f>
        <v>6732</v>
      </c>
      <c r="BY20" s="18">
        <f ca="1">SUM(BX20-BW20)</f>
        <v>-2738</v>
      </c>
      <c r="BZ20" s="19">
        <f ca="1">IF(BY20=0,0,IF(BW20=0,1,BY20/BW20))</f>
        <v>-0.28912354804646251</v>
      </c>
      <c r="CA20" s="18">
        <f>SUMIF($C$6:BZ$6,CA$5,$C20:BZ20)</f>
        <v>93589</v>
      </c>
      <c r="CB20" s="18">
        <f ca="1">SUMIF($C$6:CA$6,CB$5,$C20:CA20)</f>
        <v>77654</v>
      </c>
      <c r="CC20" s="18">
        <f ca="1">SUM(CB20-CA20)</f>
        <v>-15935</v>
      </c>
      <c r="CD20" s="19">
        <f ca="1">IF(CC20=0,0,IF(CA20=0,1,CC20/CA20))</f>
        <v>-0.17026573635790532</v>
      </c>
      <c r="CE20" s="18">
        <f>+DJ20</f>
        <v>8998</v>
      </c>
      <c r="CF20" s="18">
        <f ca="1">OFFSET(DJ20,0,14,1,1)</f>
        <v>5989</v>
      </c>
      <c r="CG20" s="18">
        <f ca="1">SUM(CF20-CE20)</f>
        <v>-3009</v>
      </c>
      <c r="CH20" s="19">
        <f ca="1">IF(CG20=0,0,IF(CE20=0,1,CG20/CE20))</f>
        <v>-0.33440764614358748</v>
      </c>
      <c r="CI20" s="18">
        <f>SUMIF($C$6:CH$6,CI$5,$C20:CH20)</f>
        <v>102587</v>
      </c>
      <c r="CJ20" s="18">
        <f ca="1">SUMIF($C$6:CI$6,CJ$5,$C20:CI20)</f>
        <v>83643</v>
      </c>
      <c r="CK20" s="18">
        <f ca="1">SUM(CJ20-CI20)</f>
        <v>-18944</v>
      </c>
      <c r="CL20" s="19">
        <f ca="1">IF(CK20=0,0,IF(CI20=0,1,CK20/CI20))</f>
        <v>-0.18466277403569653</v>
      </c>
      <c r="CM20" s="18">
        <f>+DK20</f>
        <v>8495</v>
      </c>
      <c r="CN20" s="18">
        <f ca="1">OFFSET(DK20,0,14,1,1)</f>
        <v>6598</v>
      </c>
      <c r="CO20" s="18">
        <f ca="1">SUM(CN20-CM20)</f>
        <v>-1897</v>
      </c>
      <c r="CP20" s="19">
        <f ca="1">IF(CO20=0,0,IF(CM20=0,1,CO20/CM20))</f>
        <v>-0.22330782813419658</v>
      </c>
      <c r="CQ20" s="18">
        <f>SUMIF($C$6:CP$6,CQ$5,$C20:CP20)</f>
        <v>111082</v>
      </c>
      <c r="CR20" s="18">
        <f ca="1">SUMIF($C$6:CQ$6,CR$5,$C20:CQ20)</f>
        <v>90241</v>
      </c>
      <c r="CS20" s="18">
        <f ca="1">SUM(CR20-CQ20)</f>
        <v>-20841</v>
      </c>
      <c r="CT20" s="19">
        <f ca="1">IF(CS20=0,0,IF(CQ20=0,1,CS20/CQ20))</f>
        <v>-0.18761815595686071</v>
      </c>
      <c r="CW20" t="s">
        <v>11</v>
      </c>
      <c r="CX20" t="s">
        <v>7</v>
      </c>
      <c r="CY20" s="7"/>
      <c r="CZ20" s="74">
        <f>SUMIF(DWT!$A$111:$A$116,'2007-2008'!CZ$7,DWT!D$111:D$116)</f>
        <v>9096</v>
      </c>
      <c r="DA20" s="74">
        <f>SUMIF(DWT!$A$111:$A$116,'2007-2008'!DA$7,DWT!E$111:E$116)</f>
        <v>9893</v>
      </c>
      <c r="DB20" s="74">
        <f>SUMIF(DWT!$A$111:$A$116,'2007-2008'!DB$7,DWT!F$111:F$116)</f>
        <v>12699</v>
      </c>
      <c r="DC20" s="74">
        <f>SUMIF(DWT!$A$111:$A$116,'2007-2008'!DC$7,DWT!G$111:G$116)</f>
        <v>9786</v>
      </c>
      <c r="DD20" s="74">
        <f>SUMIF(DWT!$A$111:$A$116,'2007-2008'!DD$7,DWT!H$111:H$116)</f>
        <v>9984</v>
      </c>
      <c r="DE20" s="74">
        <f>SUMIF(DWT!$A$111:$A$116,'2007-2008'!DE$7,DWT!I$111:I$116)</f>
        <v>8681</v>
      </c>
      <c r="DF20" s="74">
        <f>SUMIF(DWT!$A$111:$A$116,'2007-2008'!DF$7,DWT!J$111:J$116)</f>
        <v>7174</v>
      </c>
      <c r="DG20" s="74">
        <f>SUMIF(DWT!$A$111:$A$116,'2007-2008'!DG$7,DWT!K$111:K$116)</f>
        <v>8679</v>
      </c>
      <c r="DH20" s="74">
        <f>SUMIF(DWT!$A$111:$A$116,'2007-2008'!DH$7,DWT!L$111:L$116)</f>
        <v>8127</v>
      </c>
      <c r="DI20" s="74">
        <f>SUMIF(DWT!$A$111:$A$116,'2007-2008'!DI$7,DWT!M$111:M$116)</f>
        <v>9470</v>
      </c>
      <c r="DJ20" s="74">
        <f>SUMIF(DWT!$A$111:$A$116,'2007-2008'!DJ$7,DWT!N$111:N$116)</f>
        <v>8998</v>
      </c>
      <c r="DK20" s="74">
        <f>SUMIF(DWT!$A$111:$A$116,'2007-2008'!DK$7,DWT!O$111:O$116)</f>
        <v>8495</v>
      </c>
      <c r="DN20" s="74">
        <f>SUMIF(DWT!$A$111:$A$116,'2007-2008'!DN$7,DWT!D$111:D$116)</f>
        <v>9022</v>
      </c>
      <c r="DO20" s="74">
        <f>SUMIF(DWT!$A$111:$A$116,'2007-2008'!DO$7,DWT!E$111:E$116)</f>
        <v>10695</v>
      </c>
      <c r="DP20" s="74">
        <f>SUMIF(DWT!$A$111:$A$116,'2007-2008'!DP$7,DWT!F$111:F$116)</f>
        <v>9388</v>
      </c>
      <c r="DQ20" s="74">
        <f>SUMIF(DWT!$A$111:$A$116,'2007-2008'!DQ$7,DWT!G$111:G$116)</f>
        <v>8800</v>
      </c>
      <c r="DR20" s="74">
        <f>SUMIF(DWT!$A$111:$A$116,'2007-2008'!DR$7,DWT!H$111:H$116)</f>
        <v>7747</v>
      </c>
      <c r="DS20" s="74">
        <f>SUMIF(DWT!$A$111:$A$116,'2007-2008'!DS$7,DWT!I$111:I$116)</f>
        <v>7075</v>
      </c>
      <c r="DT20" s="74">
        <f>SUMIF(DWT!$A$111:$A$116,'2007-2008'!DT$7,DWT!J$111:J$116)</f>
        <v>5314</v>
      </c>
      <c r="DU20" s="74">
        <f>SUMIF(DWT!$A$111:$A$116,'2007-2008'!DU$7,DWT!K$111:K$116)</f>
        <v>5810</v>
      </c>
      <c r="DV20" s="74">
        <f>SUMIF(DWT!$A$111:$A$116,'2007-2008'!DV$7,DWT!L$111:L$116)</f>
        <v>7071</v>
      </c>
      <c r="DW20" s="74">
        <f>SUMIF(DWT!$A$111:$A$116,'2007-2008'!DW$7,DWT!M$111:M$116)</f>
        <v>6732</v>
      </c>
      <c r="DX20" s="74">
        <f>SUMIF(DWT!$A$111:$A$116,'2007-2008'!DX$7,DWT!N$111:N$116)</f>
        <v>5989</v>
      </c>
      <c r="DY20" s="74">
        <f>SUMIF(DWT!$A$111:$A$116,'2007-2008'!DY$7,DWT!O$111:O$116)</f>
        <v>6598</v>
      </c>
    </row>
    <row r="21" spans="1:130">
      <c r="A21" s="83"/>
      <c r="B21" s="26" t="s">
        <v>8</v>
      </c>
      <c r="C21" s="73">
        <f>+CZ21</f>
        <v>5278</v>
      </c>
      <c r="D21" s="73">
        <f ca="1">OFFSET(CZ21,0,14,1,1)</f>
        <v>4831</v>
      </c>
      <c r="E21" s="73">
        <f ca="1">SUM(D21-C21)</f>
        <v>-447</v>
      </c>
      <c r="F21" s="19">
        <f ca="1">IF(E21=0,0,IF(C21=0,1,E21/C21))</f>
        <v>-8.469117089806745E-2</v>
      </c>
      <c r="G21" s="73">
        <f>SUMIF($C$6:F$6,G$5,$C21:F21)</f>
        <v>5278</v>
      </c>
      <c r="H21" s="73">
        <f ca="1">SUMIF($C$6:G$6,H$5,$C21:G21)</f>
        <v>4831</v>
      </c>
      <c r="I21" s="73">
        <f ca="1">SUM(H21-G21)</f>
        <v>-447</v>
      </c>
      <c r="J21" s="19">
        <f ca="1">IF(I21=0,0,IF(G21=0,1,I21/G21))</f>
        <v>-8.469117089806745E-2</v>
      </c>
      <c r="K21" s="73">
        <f>+DA21</f>
        <v>4060</v>
      </c>
      <c r="L21" s="73">
        <f ca="1">OFFSET(DA21,0,14,1,1)</f>
        <v>4111</v>
      </c>
      <c r="M21" s="73">
        <f ca="1">SUM(L21-K21)</f>
        <v>51</v>
      </c>
      <c r="N21" s="19">
        <f ca="1">IF(M21=0,0,IF(K21=0,1,M21/K21))</f>
        <v>1.2561576354679803E-2</v>
      </c>
      <c r="O21" s="73">
        <f>SUMIF($C$6:N$6,O$5,$C21:N21)</f>
        <v>9338</v>
      </c>
      <c r="P21" s="73">
        <f ca="1">SUMIF($C$6:O$6,P$5,$C21:O21)</f>
        <v>8942</v>
      </c>
      <c r="Q21" s="73">
        <f ca="1">SUM(P21-O21)</f>
        <v>-396</v>
      </c>
      <c r="R21" s="19">
        <f ca="1">IF(Q21=0,0,IF(O21=0,1,Q21/O21))</f>
        <v>-4.2407367744699082E-2</v>
      </c>
      <c r="S21" s="73">
        <f>+DB21</f>
        <v>4505</v>
      </c>
      <c r="T21" s="73">
        <f ca="1">OFFSET(DB21,0,14,1,1)</f>
        <v>4314</v>
      </c>
      <c r="U21" s="73">
        <f ca="1">SUM(T21-S21)</f>
        <v>-191</v>
      </c>
      <c r="V21" s="19">
        <f ca="1">IF(U21=0,0,IF(S21=0,1,U21/S21))</f>
        <v>-4.2397336293007772E-2</v>
      </c>
      <c r="W21" s="73">
        <f>SUMIF($C$6:V$6,W$5,$C21:V21)</f>
        <v>13843</v>
      </c>
      <c r="X21" s="73">
        <f ca="1">SUMIF($C$6:W$6,X$5,$C21:W21)</f>
        <v>13256</v>
      </c>
      <c r="Y21" s="73">
        <f ca="1">SUM(X21-W21)</f>
        <v>-587</v>
      </c>
      <c r="Z21" s="19">
        <f ca="1">IF(Y21=0,0,IF(W21=0,1,Y21/W21))</f>
        <v>-4.2404103156830165E-2</v>
      </c>
      <c r="AA21" s="73">
        <f>+DC21</f>
        <v>4876</v>
      </c>
      <c r="AB21" s="73">
        <f ca="1">OFFSET(DC21,0,14,1,1)</f>
        <v>4767</v>
      </c>
      <c r="AC21" s="73">
        <f ca="1">SUM(AB21-AA21)</f>
        <v>-109</v>
      </c>
      <c r="AD21" s="19">
        <f ca="1">IF(AC21=0,0,IF(AA21=0,1,AC21/AA21))</f>
        <v>-2.2354388843314192E-2</v>
      </c>
      <c r="AE21" s="73">
        <f>SUMIF($C$6:AD$6,AE$5,$C21:AD21)</f>
        <v>18719</v>
      </c>
      <c r="AF21" s="73">
        <f ca="1">SUMIF($C$6:AE$6,AF$5,$C21:AE21)</f>
        <v>18023</v>
      </c>
      <c r="AG21" s="73">
        <f ca="1">SUM(AF21-AE21)</f>
        <v>-696</v>
      </c>
      <c r="AH21" s="19">
        <f ca="1">IF(AG21=0,0,IF(AE21=0,1,AG21/AE21))</f>
        <v>-3.7181473369303913E-2</v>
      </c>
      <c r="AI21" s="73">
        <f>+DD21</f>
        <v>4771</v>
      </c>
      <c r="AJ21" s="73">
        <f ca="1">OFFSET(DD21,0,14,1,1)</f>
        <v>4772</v>
      </c>
      <c r="AK21" s="73">
        <f ca="1">SUM(AJ21-AI21)</f>
        <v>1</v>
      </c>
      <c r="AL21" s="19">
        <f ca="1">IF(AK21=0,0,IF(AI21=0,1,AK21/AI21))</f>
        <v>2.0959966464053657E-4</v>
      </c>
      <c r="AM21" s="73">
        <f>SUMIF($C$6:AL$6,AM$5,$C21:AL21)</f>
        <v>23490</v>
      </c>
      <c r="AN21" s="73">
        <f ca="1">SUMIF($C$6:AM$6,AN$5,$C21:AM21)</f>
        <v>22795</v>
      </c>
      <c r="AO21" s="73">
        <f ca="1">SUM(AN21-AM21)</f>
        <v>-695</v>
      </c>
      <c r="AP21" s="19">
        <f ca="1">IF(AO21=0,0,IF(AM21=0,1,AO21/AM21))</f>
        <v>-2.9587058322690506E-2</v>
      </c>
      <c r="AQ21" s="73">
        <f>+DE21</f>
        <v>4636</v>
      </c>
      <c r="AR21" s="73">
        <f ca="1">OFFSET(DE21,0,14,1,1)</f>
        <v>4612</v>
      </c>
      <c r="AS21" s="73">
        <f ca="1">SUM(AR21-AQ21)</f>
        <v>-24</v>
      </c>
      <c r="AT21" s="19">
        <f ca="1">IF(AS21=0,0,IF(AQ21=0,1,AS21/AQ21))</f>
        <v>-5.1768766177739426E-3</v>
      </c>
      <c r="AU21" s="73">
        <f>SUMIF($C$6:AT$6,AU$5,$C21:AT21)</f>
        <v>28126</v>
      </c>
      <c r="AV21" s="73">
        <f ca="1">SUMIF($C$6:AU$6,AV$5,$C21:AU21)</f>
        <v>27407</v>
      </c>
      <c r="AW21" s="73">
        <f ca="1">SUM(AV21-AU21)</f>
        <v>-719</v>
      </c>
      <c r="AX21" s="19">
        <f ca="1">IF(AW21=0,0,IF(AU21=0,1,AW21/AU21))</f>
        <v>-2.5563535518737111E-2</v>
      </c>
      <c r="AY21" s="73">
        <f>+DF21</f>
        <v>4730</v>
      </c>
      <c r="AZ21" s="73">
        <f ca="1">OFFSET(DF21,0,14,1,1)</f>
        <v>4730</v>
      </c>
      <c r="BA21" s="73">
        <f ca="1">SUM(AZ21-AY21)</f>
        <v>0</v>
      </c>
      <c r="BB21" s="19">
        <f ca="1">IF(BA21=0,0,IF(AY21=0,1,BA21/AY21))</f>
        <v>0</v>
      </c>
      <c r="BC21" s="73">
        <f>SUMIF($C$6:BB$6,BC$5,$C21:BB21)</f>
        <v>32856</v>
      </c>
      <c r="BD21" s="73">
        <f ca="1">SUMIF($C$6:BC$6,BD$5,$C21:BC21)</f>
        <v>32137</v>
      </c>
      <c r="BE21" s="73">
        <f ca="1">SUM(BD21-BC21)</f>
        <v>-719</v>
      </c>
      <c r="BF21" s="19">
        <f ca="1">IF(BE21=0,0,IF(BC21=0,1,BE21/BC21))</f>
        <v>-2.188336985634283E-2</v>
      </c>
      <c r="BG21" s="73">
        <f>+DG21</f>
        <v>5002</v>
      </c>
      <c r="BH21" s="73">
        <f ca="1">OFFSET(DG21,0,14,1,1)</f>
        <v>5157</v>
      </c>
      <c r="BI21" s="73">
        <f ca="1">SUM(BH21-BG21)</f>
        <v>155</v>
      </c>
      <c r="BJ21" s="19">
        <f ca="1">IF(BI21=0,0,IF(BG21=0,1,BI21/BG21))</f>
        <v>3.0987604958016793E-2</v>
      </c>
      <c r="BK21" s="73">
        <f>SUMIF($C$6:BJ$6,BK$5,$C21:BJ21)</f>
        <v>37858</v>
      </c>
      <c r="BL21" s="73">
        <f ca="1">SUMIF($C$6:BK$6,BL$5,$C21:BK21)</f>
        <v>37294</v>
      </c>
      <c r="BM21" s="73">
        <f ca="1">SUM(BL21-BK21)</f>
        <v>-564</v>
      </c>
      <c r="BN21" s="19">
        <f ca="1">IF(BM21=0,0,IF(BK21=0,1,BM21/BK21))</f>
        <v>-1.4897775899413598E-2</v>
      </c>
      <c r="BO21" s="73">
        <f>+DH21</f>
        <v>4615</v>
      </c>
      <c r="BP21" s="73">
        <f ca="1">OFFSET(DH21,0,14,1,1)</f>
        <v>4560</v>
      </c>
      <c r="BQ21" s="73">
        <f ca="1">SUM(BP21-BO21)</f>
        <v>-55</v>
      </c>
      <c r="BR21" s="19">
        <f ca="1">IF(BQ21=0,0,IF(BO21=0,1,BQ21/BO21))</f>
        <v>-1.1917659804983749E-2</v>
      </c>
      <c r="BS21" s="73">
        <f>SUMIF($C$6:BR$6,BS$5,$C21:BR21)</f>
        <v>42473</v>
      </c>
      <c r="BT21" s="73">
        <f ca="1">SUMIF($C$6:BS$6,BT$5,$C21:BS21)</f>
        <v>41854</v>
      </c>
      <c r="BU21" s="73">
        <f ca="1">SUM(BT21-BS21)</f>
        <v>-619</v>
      </c>
      <c r="BV21" s="19">
        <f ca="1">IF(BU21=0,0,IF(BS21=0,1,BU21/BS21))</f>
        <v>-1.4573964636357215E-2</v>
      </c>
      <c r="BW21" s="73">
        <f>+DI21</f>
        <v>4582</v>
      </c>
      <c r="BX21" s="73">
        <f ca="1">OFFSET(DI21,0,14,1,1)</f>
        <v>5015</v>
      </c>
      <c r="BY21" s="73">
        <f ca="1">SUM(BX21-BW21)</f>
        <v>433</v>
      </c>
      <c r="BZ21" s="19">
        <f ca="1">IF(BY21=0,0,IF(BW21=0,1,BY21/BW21))</f>
        <v>9.4500218245307729E-2</v>
      </c>
      <c r="CA21" s="73">
        <f>SUMIF($C$6:BZ$6,CA$5,$C21:BZ21)</f>
        <v>47055</v>
      </c>
      <c r="CB21" s="73">
        <f ca="1">SUMIF($C$6:CA$6,CB$5,$C21:CA21)</f>
        <v>46869</v>
      </c>
      <c r="CC21" s="73">
        <f ca="1">SUM(CB21-CA21)</f>
        <v>-186</v>
      </c>
      <c r="CD21" s="19">
        <f ca="1">IF(CC21=0,0,IF(CA21=0,1,CC21/CA21))</f>
        <v>-3.9528211667197964E-3</v>
      </c>
      <c r="CE21" s="73">
        <f>+DJ21</f>
        <v>3144</v>
      </c>
      <c r="CF21" s="73">
        <f ca="1">OFFSET(DJ21,0,14,1,1)</f>
        <v>4554</v>
      </c>
      <c r="CG21" s="73">
        <f ca="1">SUM(CF21-CE21)</f>
        <v>1410</v>
      </c>
      <c r="CH21" s="19">
        <f ca="1">IF(CG21=0,0,IF(CE21=0,1,CG21/CE21))</f>
        <v>0.44847328244274809</v>
      </c>
      <c r="CI21" s="73">
        <f>SUMIF($C$6:CH$6,CI$5,$C21:CH21)</f>
        <v>50199</v>
      </c>
      <c r="CJ21" s="73">
        <f ca="1">SUMIF($C$6:CI$6,CJ$5,$C21:CI21)</f>
        <v>51423</v>
      </c>
      <c r="CK21" s="73">
        <f ca="1">SUM(CJ21-CI21)</f>
        <v>1224</v>
      </c>
      <c r="CL21" s="19">
        <f ca="1">IF(CK21=0,0,IF(CI21=0,1,CK21/CI21))</f>
        <v>2.4382955835773622E-2</v>
      </c>
      <c r="CM21" s="73">
        <f>+DK21</f>
        <v>4163</v>
      </c>
      <c r="CN21" s="73">
        <f ca="1">OFFSET(DK21,0,14,1,1)</f>
        <v>4328</v>
      </c>
      <c r="CO21" s="73">
        <f ca="1">SUM(CN21-CM21)</f>
        <v>165</v>
      </c>
      <c r="CP21" s="19">
        <f ca="1">IF(CO21=0,0,IF(CM21=0,1,CO21/CM21))</f>
        <v>3.963487869325006E-2</v>
      </c>
      <c r="CQ21" s="73">
        <f>SUMIF($C$6:CP$6,CQ$5,$C21:CP21)</f>
        <v>54362</v>
      </c>
      <c r="CR21" s="73">
        <f ca="1">SUMIF($C$6:CQ$6,CR$5,$C21:CQ21)</f>
        <v>55751</v>
      </c>
      <c r="CS21" s="73">
        <f ca="1">SUM(CR21-CQ21)</f>
        <v>1389</v>
      </c>
      <c r="CT21" s="19">
        <f ca="1">IF(CS21=0,0,IF(CQ21=0,1,CS21/CQ21))</f>
        <v>2.5550936315808837E-2</v>
      </c>
      <c r="CW21" t="s">
        <v>11</v>
      </c>
      <c r="CX21" t="s">
        <v>8</v>
      </c>
      <c r="CY21" s="7"/>
      <c r="CZ21" s="74">
        <f>SUMIF(DWT!$A$129:$A$134,'2007-2008'!CZ$7,DWT!D$129:D$134)</f>
        <v>5278</v>
      </c>
      <c r="DA21" s="74">
        <f>SUMIF(DWT!$A$129:$A$134,'2007-2008'!DA$7,DWT!E$129:E$134)</f>
        <v>4060</v>
      </c>
      <c r="DB21" s="74">
        <f>SUMIF(DWT!$A$129:$A$134,'2007-2008'!DB$7,DWT!F$129:F$134)</f>
        <v>4505</v>
      </c>
      <c r="DC21" s="74">
        <f>SUMIF(DWT!$A$129:$A$134,'2007-2008'!DC$7,DWT!G$129:G$134)</f>
        <v>4876</v>
      </c>
      <c r="DD21" s="74">
        <f>SUMIF(DWT!$A$129:$A$134,'2007-2008'!DD$7,DWT!H$129:H$134)</f>
        <v>4771</v>
      </c>
      <c r="DE21" s="74">
        <f>SUMIF(DWT!$A$129:$A$134,'2007-2008'!DE$7,DWT!I$129:I$134)</f>
        <v>4636</v>
      </c>
      <c r="DF21" s="74">
        <f>SUMIF(DWT!$A$129:$A$134,'2007-2008'!DF$7,DWT!J$129:J$134)</f>
        <v>4730</v>
      </c>
      <c r="DG21" s="74">
        <f>SUMIF(DWT!$A$129:$A$134,'2007-2008'!DG$7,DWT!K$129:K$134)</f>
        <v>5002</v>
      </c>
      <c r="DH21" s="74">
        <f>SUMIF(DWT!$A$129:$A$134,'2007-2008'!DH$7,DWT!L$129:L$134)</f>
        <v>4615</v>
      </c>
      <c r="DI21" s="74">
        <f>SUMIF(DWT!$A$129:$A$134,'2007-2008'!DI$7,DWT!M$129:M$134)</f>
        <v>4582</v>
      </c>
      <c r="DJ21" s="74">
        <f>SUMIF(DWT!$A$129:$A$134,'2007-2008'!DJ$7,DWT!N$129:N$134)</f>
        <v>3144</v>
      </c>
      <c r="DK21" s="74">
        <f>SUMIF(DWT!$A$129:$A$134,'2007-2008'!DK$7,DWT!O$129:O$134)</f>
        <v>4163</v>
      </c>
      <c r="DN21" s="74">
        <f>SUMIF(DWT!$A$129:$A$134,'2007-2008'!DN$7,DWT!D$129:D$134)</f>
        <v>4831</v>
      </c>
      <c r="DO21" s="74">
        <f>SUMIF(DWT!$A$129:$A$134,'2007-2008'!DO$7,DWT!E$129:E$134)</f>
        <v>4111</v>
      </c>
      <c r="DP21" s="74">
        <f>SUMIF(DWT!$A$129:$A$134,'2007-2008'!DP$7,DWT!F$129:F$134)</f>
        <v>4314</v>
      </c>
      <c r="DQ21" s="74">
        <f>SUMIF(DWT!$A$129:$A$134,'2007-2008'!DQ$7,DWT!G$129:G$134)</f>
        <v>4767</v>
      </c>
      <c r="DR21" s="74">
        <f>SUMIF(DWT!$A$129:$A$134,'2007-2008'!DR$7,DWT!H$129:H$134)</f>
        <v>4772</v>
      </c>
      <c r="DS21" s="74">
        <f>SUMIF(DWT!$A$129:$A$134,'2007-2008'!DS$7,DWT!I$129:I$134)</f>
        <v>4612</v>
      </c>
      <c r="DT21" s="74">
        <f>SUMIF(DWT!$A$129:$A$134,'2007-2008'!DT$7,DWT!J$129:J$134)</f>
        <v>4730</v>
      </c>
      <c r="DU21" s="74">
        <f>SUMIF(DWT!$A$129:$A$134,'2007-2008'!DU$7,DWT!K$129:K$134)</f>
        <v>5157</v>
      </c>
      <c r="DV21" s="74">
        <f>SUMIF(DWT!$A$129:$A$134,'2007-2008'!DV$7,DWT!L$129:L$134)</f>
        <v>4560</v>
      </c>
      <c r="DW21" s="74">
        <f>SUMIF(DWT!$A$129:$A$134,'2007-2008'!DW$7,DWT!M$129:M$134)</f>
        <v>5015</v>
      </c>
      <c r="DX21" s="74">
        <f>SUMIF(DWT!$A$129:$A$134,'2007-2008'!DX$7,DWT!N$129:N$134)</f>
        <v>4554</v>
      </c>
      <c r="DY21" s="74">
        <f>SUMIF(DWT!$A$129:$A$134,'2007-2008'!DY$7,DWT!O$129:O$134)</f>
        <v>4328</v>
      </c>
    </row>
    <row r="22" spans="1:130" s="7" customFormat="1">
      <c r="A22" s="75"/>
      <c r="B22" s="24" t="s">
        <v>9</v>
      </c>
      <c r="C22" s="12">
        <f>+SUM(C19:C21)</f>
        <v>406582</v>
      </c>
      <c r="D22" s="12">
        <f ca="1">+SUM(D19:D21)</f>
        <v>363219</v>
      </c>
      <c r="E22" s="12">
        <f ca="1">SUM(E19:E21)</f>
        <v>-43363</v>
      </c>
      <c r="F22" s="13">
        <f ca="1">IF(E22=0,0,IF(C22=0,1,E22/C22))</f>
        <v>-0.10665253257645445</v>
      </c>
      <c r="G22" s="12">
        <f>SUM(G19:G21)</f>
        <v>406582</v>
      </c>
      <c r="H22" s="12">
        <f ca="1">SUM(H19:H21)</f>
        <v>363219</v>
      </c>
      <c r="I22" s="12">
        <f ca="1">SUM(I19:I21)</f>
        <v>-43363</v>
      </c>
      <c r="J22" s="13">
        <f ca="1">IF(I22=0,0,IF(G22=0,1,I22/G22))</f>
        <v>-0.10665253257645445</v>
      </c>
      <c r="K22" s="12">
        <f>+SUM(K19:K21)</f>
        <v>361624</v>
      </c>
      <c r="L22" s="12">
        <f ca="1">+SUM(L19:L21)</f>
        <v>365950</v>
      </c>
      <c r="M22" s="12">
        <f ca="1">SUM(M19:M21)</f>
        <v>4326</v>
      </c>
      <c r="N22" s="13">
        <f ca="1">IF(M22=0,0,IF(K22=0,1,M22/K22))</f>
        <v>1.1962701590602394E-2</v>
      </c>
      <c r="O22" s="12">
        <f>SUM(O19:O21)</f>
        <v>768206</v>
      </c>
      <c r="P22" s="12">
        <f ca="1">SUM(P19:P21)</f>
        <v>729169</v>
      </c>
      <c r="Q22" s="12">
        <f ca="1">SUM(Q19:Q21)</f>
        <v>-39037</v>
      </c>
      <c r="R22" s="13">
        <f ca="1">IF(Q22=0,0,IF(O22=0,1,Q22/O22))</f>
        <v>-5.0815796804502961E-2</v>
      </c>
      <c r="S22" s="12">
        <f>+SUM(S19:S21)</f>
        <v>423579</v>
      </c>
      <c r="T22" s="12">
        <f ca="1">+SUM(T19:T21)</f>
        <v>411196</v>
      </c>
      <c r="U22" s="12">
        <f ca="1">SUM(U19:U21)</f>
        <v>-12383</v>
      </c>
      <c r="V22" s="13">
        <f ca="1">IF(U22=0,0,IF(S22=0,1,U22/S22))</f>
        <v>-2.9234216049426436E-2</v>
      </c>
      <c r="W22" s="12">
        <f>SUM(W19:W21)</f>
        <v>1191785</v>
      </c>
      <c r="X22" s="12">
        <f ca="1">SUM(X19:X21)</f>
        <v>1140365</v>
      </c>
      <c r="Y22" s="12">
        <f ca="1">SUM(Y19:Y21)</f>
        <v>-51420</v>
      </c>
      <c r="Z22" s="13">
        <f ca="1">IF(Y22=0,0,IF(W22=0,1,Y22/W22))</f>
        <v>-4.3145365984636488E-2</v>
      </c>
      <c r="AA22" s="12">
        <f>+SUM(AA19:AA21)</f>
        <v>410712</v>
      </c>
      <c r="AB22" s="12">
        <f ca="1">+SUM(AB19:AB21)</f>
        <v>416502</v>
      </c>
      <c r="AC22" s="12">
        <f ca="1">SUM(AC19:AC21)</f>
        <v>5790</v>
      </c>
      <c r="AD22" s="13">
        <f ca="1">IF(AC22=0,0,IF(AA22=0,1,AC22/AA22))</f>
        <v>1.4097469759831708E-2</v>
      </c>
      <c r="AE22" s="12">
        <f>SUM(AE19:AE21)</f>
        <v>1602497</v>
      </c>
      <c r="AF22" s="12">
        <f ca="1">SUM(AF19:AF21)</f>
        <v>1556867</v>
      </c>
      <c r="AG22" s="12">
        <f ca="1">SUM(AG19:AG21)</f>
        <v>-45630</v>
      </c>
      <c r="AH22" s="13">
        <f ca="1">IF(AG22=0,0,IF(AE22=0,1,AG22/AE22))</f>
        <v>-2.8474312276403638E-2</v>
      </c>
      <c r="AI22" s="12">
        <f>+SUM(AI19:AI21)</f>
        <v>425608</v>
      </c>
      <c r="AJ22" s="12">
        <f ca="1">+SUM(AJ19:AJ21)</f>
        <v>421801</v>
      </c>
      <c r="AK22" s="12">
        <f ca="1">SUM(AK19:AK21)</f>
        <v>-3807</v>
      </c>
      <c r="AL22" s="13">
        <f ca="1">IF(AK22=0,0,IF(AI22=0,1,AK22/AI22))</f>
        <v>-8.9448506607018672E-3</v>
      </c>
      <c r="AM22" s="12">
        <f>SUM(AM19:AM21)</f>
        <v>2028105</v>
      </c>
      <c r="AN22" s="12">
        <f ca="1">SUM(AN19:AN21)</f>
        <v>1978668</v>
      </c>
      <c r="AO22" s="12">
        <f ca="1">SUM(AO19:AO21)</f>
        <v>-49437</v>
      </c>
      <c r="AP22" s="13">
        <f ca="1">IF(AO22=0,0,IF(AM22=0,1,AO22/AM22))</f>
        <v>-2.4375956866138589E-2</v>
      </c>
      <c r="AQ22" s="12">
        <f>+SUM(AQ19:AQ21)</f>
        <v>419427</v>
      </c>
      <c r="AR22" s="12">
        <f ca="1">+SUM(AR19:AR21)</f>
        <v>410910</v>
      </c>
      <c r="AS22" s="12">
        <f ca="1">SUM(AS19:AS21)</f>
        <v>-8517</v>
      </c>
      <c r="AT22" s="13">
        <f ca="1">IF(AS22=0,0,IF(AQ22=0,1,AS22/AQ22))</f>
        <v>-2.0306274989449893E-2</v>
      </c>
      <c r="AU22" s="12">
        <f>SUM(AU19:AU21)</f>
        <v>2447532</v>
      </c>
      <c r="AV22" s="12">
        <f ca="1">SUM(AV19:AV21)</f>
        <v>2389578</v>
      </c>
      <c r="AW22" s="12">
        <f ca="1">SUM(AW19:AW21)</f>
        <v>-57954</v>
      </c>
      <c r="AX22" s="13">
        <f ca="1">IF(AW22=0,0,IF(AU22=0,1,AW22/AU22))</f>
        <v>-2.3678546388770403E-2</v>
      </c>
      <c r="AY22" s="12">
        <f>+SUM(AY19:AY21)</f>
        <v>418736</v>
      </c>
      <c r="AZ22" s="12">
        <f ca="1">+SUM(AZ19:AZ21)</f>
        <v>411975</v>
      </c>
      <c r="BA22" s="12">
        <f ca="1">SUM(BA19:BA21)</f>
        <v>-6761</v>
      </c>
      <c r="BB22" s="13">
        <f ca="1">IF(BA22=0,0,IF(AY22=0,1,BA22/AY22))</f>
        <v>-1.6146211455427762E-2</v>
      </c>
      <c r="BC22" s="12">
        <f>SUM(BC19:BC21)</f>
        <v>2866268</v>
      </c>
      <c r="BD22" s="12">
        <f ca="1">SUM(BD19:BD21)</f>
        <v>2801553</v>
      </c>
      <c r="BE22" s="12">
        <f ca="1">SUM(BE19:BE21)</f>
        <v>-64715</v>
      </c>
      <c r="BF22" s="13">
        <f ca="1">IF(BE22=0,0,IF(BC22=0,1,BE22/BC22))</f>
        <v>-2.2578139936670263E-2</v>
      </c>
      <c r="BG22" s="12">
        <f>+SUM(BG19:BG21)</f>
        <v>436986</v>
      </c>
      <c r="BH22" s="12">
        <f ca="1">+SUM(BH19:BH21)</f>
        <v>426902</v>
      </c>
      <c r="BI22" s="12">
        <f ca="1">SUM(BI19:BI21)</f>
        <v>-10084</v>
      </c>
      <c r="BJ22" s="13">
        <f ca="1">IF(BI22=0,0,IF(BG22=0,1,BI22/BG22))</f>
        <v>-2.3076254159172149E-2</v>
      </c>
      <c r="BK22" s="12">
        <f>SUM(BK19:BK21)</f>
        <v>3303254</v>
      </c>
      <c r="BL22" s="12">
        <f ca="1">SUM(BL19:BL21)</f>
        <v>3228455</v>
      </c>
      <c r="BM22" s="12">
        <f ca="1">SUM(BM19:BM21)</f>
        <v>-74799</v>
      </c>
      <c r="BN22" s="13">
        <f ca="1">IF(BM22=0,0,IF(BK22=0,1,BM22/BK22))</f>
        <v>-2.2644035245246052E-2</v>
      </c>
      <c r="BO22" s="12">
        <f>+SUM(BO19:BO21)</f>
        <v>405596</v>
      </c>
      <c r="BP22" s="12">
        <f ca="1">+SUM(BP19:BP21)</f>
        <v>391011</v>
      </c>
      <c r="BQ22" s="12">
        <f ca="1">SUM(BQ19:BQ21)</f>
        <v>-14585</v>
      </c>
      <c r="BR22" s="13">
        <f ca="1">IF(BQ22=0,0,IF(BO22=0,1,BQ22/BO22))</f>
        <v>-3.5959427607767332E-2</v>
      </c>
      <c r="BS22" s="12">
        <f>SUM(BS19:BS21)</f>
        <v>3708850</v>
      </c>
      <c r="BT22" s="12">
        <f ca="1">SUM(BT19:BT21)</f>
        <v>3619466</v>
      </c>
      <c r="BU22" s="12">
        <f ca="1">SUM(BU19:BU21)</f>
        <v>-89384</v>
      </c>
      <c r="BV22" s="13">
        <f ca="1">IF(BU22=0,0,IF(BS22=0,1,BU22/BS22))</f>
        <v>-2.4100192782129232E-2</v>
      </c>
      <c r="BW22" s="12">
        <f>+SUM(BW19:BW21)</f>
        <v>423253</v>
      </c>
      <c r="BX22" s="12">
        <f ca="1">+SUM(BX19:BX21)</f>
        <v>406804</v>
      </c>
      <c r="BY22" s="12">
        <f ca="1">SUM(BY19:BY21)</f>
        <v>-16449</v>
      </c>
      <c r="BZ22" s="13">
        <f ca="1">IF(BY22=0,0,IF(BW22=0,1,BY22/BW22))</f>
        <v>-3.8863280354775986E-2</v>
      </c>
      <c r="CA22" s="12">
        <f>SUM(CA19:CA21)</f>
        <v>4132103</v>
      </c>
      <c r="CB22" s="12">
        <f ca="1">SUM(CB19:CB21)</f>
        <v>4026270</v>
      </c>
      <c r="CC22" s="12">
        <f ca="1">SUM(CC19:CC21)</f>
        <v>-105833</v>
      </c>
      <c r="CD22" s="13">
        <f ca="1">IF(CC22=0,0,IF(CA22=0,1,CC22/CA22))</f>
        <v>-2.5612381879154513E-2</v>
      </c>
      <c r="CE22" s="12">
        <f>+SUM(CE19:CE21)</f>
        <v>388975</v>
      </c>
      <c r="CF22" s="12">
        <f ca="1">+SUM(CF19:CF21)</f>
        <v>379542</v>
      </c>
      <c r="CG22" s="12">
        <f ca="1">SUM(CG19:CG21)</f>
        <v>-9433</v>
      </c>
      <c r="CH22" s="13">
        <f ca="1">IF(CG22=0,0,IF(CE22=0,1,CG22/CE22))</f>
        <v>-2.425091586862909E-2</v>
      </c>
      <c r="CI22" s="12">
        <f>SUM(CI19:CI21)</f>
        <v>4521078</v>
      </c>
      <c r="CJ22" s="12">
        <f ca="1">SUM(CJ19:CJ21)</f>
        <v>4405812</v>
      </c>
      <c r="CK22" s="12">
        <f ca="1">SUM(CK19:CK21)</f>
        <v>-115266</v>
      </c>
      <c r="CL22" s="13">
        <f ca="1">IF(CK22=0,0,IF(CI22=0,1,CK22/CI22))</f>
        <v>-2.5495246930046331E-2</v>
      </c>
      <c r="CM22" s="12">
        <f>+SUM(CM19:CM21)</f>
        <v>377347</v>
      </c>
      <c r="CN22" s="12">
        <f ca="1">+SUM(CN19:CN21)</f>
        <v>356910</v>
      </c>
      <c r="CO22" s="12">
        <f ca="1">SUM(CO19:CO21)</f>
        <v>-20437</v>
      </c>
      <c r="CP22" s="13">
        <f ca="1">IF(CO22=0,0,IF(CM22=0,1,CO22/CM22))</f>
        <v>-5.4159699162839511E-2</v>
      </c>
      <c r="CQ22" s="12">
        <f>SUM(CQ19:CQ21)</f>
        <v>4898425</v>
      </c>
      <c r="CR22" s="12">
        <f ca="1">SUM(CR19:CR21)</f>
        <v>4762722</v>
      </c>
      <c r="CS22" s="12">
        <f ca="1">SUM(CS19:CS21)</f>
        <v>-135703</v>
      </c>
      <c r="CT22" s="13">
        <f ca="1">IF(CS22=0,0,IF(CQ22=0,1,CS22/CQ22))</f>
        <v>-2.7703394458422861E-2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24465</v>
      </c>
      <c r="D24" s="18">
        <f ca="1">OFFSET(CZ24,0,14,1,1)</f>
        <v>30092</v>
      </c>
      <c r="E24" s="18">
        <f ca="1">SUM(D24-C24)</f>
        <v>5627</v>
      </c>
      <c r="F24" s="19">
        <f ca="1">IF(E24=0,0,IF(C24=0,1,E24/C24))</f>
        <v>0.23000204373594932</v>
      </c>
      <c r="G24" s="18">
        <f>SUMIF($C$6:F$6,G$5,$C24:F24)</f>
        <v>24465</v>
      </c>
      <c r="H24" s="18">
        <f ca="1">SUMIF($C$6:G$6,H$5,$C24:G24)</f>
        <v>30092</v>
      </c>
      <c r="I24" s="18">
        <f ca="1">SUM(H24-G24)</f>
        <v>5627</v>
      </c>
      <c r="J24" s="19">
        <f ca="1">IF(I24=0,0,IF(G24=0,1,I24/G24))</f>
        <v>0.23000204373594932</v>
      </c>
      <c r="K24" s="18">
        <f>+DA24</f>
        <v>24067</v>
      </c>
      <c r="L24" s="18">
        <f ca="1">OFFSET(DA24,0,14,1,1)</f>
        <v>29841</v>
      </c>
      <c r="M24" s="18">
        <f ca="1">SUM(L24-K24)</f>
        <v>5774</v>
      </c>
      <c r="N24" s="19">
        <f ca="1">IF(M24=0,0,IF(K24=0,1,M24/K24))</f>
        <v>0.23991357460422985</v>
      </c>
      <c r="O24" s="18">
        <f>SUMIF($C$6:N$6,O$5,$C24:N24)</f>
        <v>48532</v>
      </c>
      <c r="P24" s="18">
        <f ca="1">SUMIF($C$6:O$6,P$5,$C24:O24)</f>
        <v>59933</v>
      </c>
      <c r="Q24" s="18">
        <f ca="1">SUM(P24-O24)</f>
        <v>11401</v>
      </c>
      <c r="R24" s="19">
        <f ca="1">IF(Q24=0,0,IF(O24=0,1,Q24/O24))</f>
        <v>0.23491716805406743</v>
      </c>
      <c r="S24" s="18">
        <f>+DB24</f>
        <v>28685</v>
      </c>
      <c r="T24" s="18">
        <f ca="1">OFFSET(DB24,0,14,1,1)</f>
        <v>34166</v>
      </c>
      <c r="U24" s="18">
        <f ca="1">SUM(T24-S24)</f>
        <v>5481</v>
      </c>
      <c r="V24" s="19">
        <f ca="1">IF(U24=0,0,IF(S24=0,1,U24/S24))</f>
        <v>0.19107547498692695</v>
      </c>
      <c r="W24" s="18">
        <f>SUMIF($C$6:V$6,W$5,$C24:V24)</f>
        <v>77217</v>
      </c>
      <c r="X24" s="18">
        <f ca="1">SUMIF($C$6:W$6,X$5,$C24:W24)</f>
        <v>94099</v>
      </c>
      <c r="Y24" s="18">
        <f ca="1">SUM(X24-W24)</f>
        <v>16882</v>
      </c>
      <c r="Z24" s="19">
        <f ca="1">IF(Y24=0,0,IF(W24=0,1,Y24/W24))</f>
        <v>0.21863061242990534</v>
      </c>
      <c r="AA24" s="18">
        <f>+DC24</f>
        <v>30659</v>
      </c>
      <c r="AB24" s="18">
        <f ca="1">OFFSET(DC24,0,14,1,1)</f>
        <v>37413</v>
      </c>
      <c r="AC24" s="18">
        <f ca="1">SUM(AB24-AA24)</f>
        <v>6754</v>
      </c>
      <c r="AD24" s="19">
        <f ca="1">IF(AC24=0,0,IF(AA24=0,1,AC24/AA24))</f>
        <v>0.22029420398577906</v>
      </c>
      <c r="AE24" s="18">
        <f>SUMIF($C$6:AD$6,AE$5,$C24:AD24)</f>
        <v>107876</v>
      </c>
      <c r="AF24" s="18">
        <f ca="1">SUMIF($C$6:AE$6,AF$5,$C24:AE24)</f>
        <v>131512</v>
      </c>
      <c r="AG24" s="18">
        <f ca="1">SUM(AF24-AE24)</f>
        <v>23636</v>
      </c>
      <c r="AH24" s="19">
        <f ca="1">IF(AG24=0,0,IF(AE24=0,1,AG24/AE24))</f>
        <v>0.21910341503207387</v>
      </c>
      <c r="AI24" s="18">
        <f>+DD24</f>
        <v>35852</v>
      </c>
      <c r="AJ24" s="18">
        <f ca="1">OFFSET(DD24,0,14,1,1)</f>
        <v>45019</v>
      </c>
      <c r="AK24" s="18">
        <f ca="1">SUM(AJ24-AI24)</f>
        <v>9167</v>
      </c>
      <c r="AL24" s="19">
        <f ca="1">IF(AK24=0,0,IF(AI24=0,1,AK24/AI24))</f>
        <v>0.25569005913198706</v>
      </c>
      <c r="AM24" s="18">
        <f>SUMIF($C$6:AL$6,AM$5,$C24:AL24)</f>
        <v>143728</v>
      </c>
      <c r="AN24" s="18">
        <f ca="1">SUMIF($C$6:AM$6,AN$5,$C24:AM24)</f>
        <v>176531</v>
      </c>
      <c r="AO24" s="18">
        <f ca="1">SUM(AN24-AM24)</f>
        <v>32803</v>
      </c>
      <c r="AP24" s="19">
        <f ca="1">IF(AO24=0,0,IF(AM24=0,1,AO24/AM24))</f>
        <v>0.22822971167761327</v>
      </c>
      <c r="AQ24" s="18">
        <f>+DE24</f>
        <v>40973</v>
      </c>
      <c r="AR24" s="18">
        <f ca="1">OFFSET(DE24,0,14,1,1)</f>
        <v>43579</v>
      </c>
      <c r="AS24" s="18">
        <f ca="1">SUM(AR24-AQ24)</f>
        <v>2606</v>
      </c>
      <c r="AT24" s="19">
        <f ca="1">IF(AS24=0,0,IF(AQ24=0,1,AS24/AQ24))</f>
        <v>6.3602860420276769E-2</v>
      </c>
      <c r="AU24" s="18">
        <f>SUMIF($C$6:AT$6,AU$5,$C24:AT24)</f>
        <v>184701</v>
      </c>
      <c r="AV24" s="18">
        <f ca="1">SUMIF($C$6:AU$6,AV$5,$C24:AU24)</f>
        <v>220110</v>
      </c>
      <c r="AW24" s="18">
        <f ca="1">SUM(AV24-AU24)</f>
        <v>35409</v>
      </c>
      <c r="AX24" s="19">
        <f ca="1">IF(AW24=0,0,IF(AU24=0,1,AW24/AU24))</f>
        <v>0.19170984455958548</v>
      </c>
      <c r="AY24" s="18">
        <f>+DF24</f>
        <v>49870</v>
      </c>
      <c r="AZ24" s="18">
        <f ca="1">OFFSET(DF24,0,14,1,1)</f>
        <v>52211</v>
      </c>
      <c r="BA24" s="18">
        <f ca="1">SUM(AZ24-AY24)</f>
        <v>2341</v>
      </c>
      <c r="BB24" s="19">
        <f ca="1">IF(BA24=0,0,IF(AY24=0,1,BA24/AY24))</f>
        <v>4.6942049328253459E-2</v>
      </c>
      <c r="BC24" s="18">
        <f>SUMIF($C$6:BB$6,BC$5,$C24:BB24)</f>
        <v>234571</v>
      </c>
      <c r="BD24" s="18">
        <f ca="1">SUMIF($C$6:BC$6,BD$5,$C24:BC24)</f>
        <v>272321</v>
      </c>
      <c r="BE24" s="18">
        <f ca="1">SUM(BD24-BC24)</f>
        <v>37750</v>
      </c>
      <c r="BF24" s="19">
        <f ca="1">IF(BE24=0,0,IF(BC24=0,1,BE24/BC24))</f>
        <v>0.16093208452877808</v>
      </c>
      <c r="BG24" s="18">
        <f>+DG24</f>
        <v>52000</v>
      </c>
      <c r="BH24" s="18">
        <f ca="1">OFFSET(DG24,0,14,1,1)</f>
        <v>56333</v>
      </c>
      <c r="BI24" s="18">
        <f ca="1">SUM(BH24-BG24)</f>
        <v>4333</v>
      </c>
      <c r="BJ24" s="19">
        <f ca="1">IF(BI24=0,0,IF(BG24=0,1,BI24/BG24))</f>
        <v>8.3326923076923076E-2</v>
      </c>
      <c r="BK24" s="18">
        <f>SUMIF($C$6:BJ$6,BK$5,$C24:BJ24)</f>
        <v>286571</v>
      </c>
      <c r="BL24" s="18">
        <f ca="1">SUMIF($C$6:BK$6,BL$5,$C24:BK24)</f>
        <v>328654</v>
      </c>
      <c r="BM24" s="18">
        <f ca="1">SUM(BL24-BK24)</f>
        <v>42083</v>
      </c>
      <c r="BN24" s="19">
        <f ca="1">IF(BM24=0,0,IF(BK24=0,1,BM24/BK24))</f>
        <v>0.14685016976595677</v>
      </c>
      <c r="BO24" s="18">
        <f>+DH24</f>
        <v>45751</v>
      </c>
      <c r="BP24" s="18">
        <f ca="1">OFFSET(DH24,0,14,1,1)</f>
        <v>42261</v>
      </c>
      <c r="BQ24" s="18">
        <f ca="1">SUM(BP24-BO24)</f>
        <v>-3490</v>
      </c>
      <c r="BR24" s="19">
        <f ca="1">IF(BQ24=0,0,IF(BO24=0,1,BQ24/BO24))</f>
        <v>-7.6282485628729427E-2</v>
      </c>
      <c r="BS24" s="18">
        <f>SUMIF($C$6:BR$6,BS$5,$C24:BR24)</f>
        <v>332322</v>
      </c>
      <c r="BT24" s="18">
        <f ca="1">SUMIF($C$6:BS$6,BT$5,$C24:BS24)</f>
        <v>370915</v>
      </c>
      <c r="BU24" s="18">
        <f ca="1">SUM(BT24-BS24)</f>
        <v>38593</v>
      </c>
      <c r="BV24" s="19">
        <f ca="1">IF(BU24=0,0,IF(BS24=0,1,BU24/BS24))</f>
        <v>0.11613134249312414</v>
      </c>
      <c r="BW24" s="18">
        <f>+DI24</f>
        <v>46698</v>
      </c>
      <c r="BX24" s="18">
        <f ca="1">OFFSET(DI24,0,14,1,1)</f>
        <v>40580</v>
      </c>
      <c r="BY24" s="18">
        <f ca="1">SUM(BX24-BW24)</f>
        <v>-6118</v>
      </c>
      <c r="BZ24" s="19">
        <f ca="1">IF(BY24=0,0,IF(BW24=0,1,BY24/BW24))</f>
        <v>-0.13101203477664997</v>
      </c>
      <c r="CA24" s="18">
        <f>SUMIF($C$6:BZ$6,CA$5,$C24:BZ24)</f>
        <v>379020</v>
      </c>
      <c r="CB24" s="18">
        <f ca="1">SUMIF($C$6:CA$6,CB$5,$C24:CA24)</f>
        <v>411495</v>
      </c>
      <c r="CC24" s="18">
        <f ca="1">SUM(CB24-CA24)</f>
        <v>32475</v>
      </c>
      <c r="CD24" s="19">
        <f ca="1">IF(CC24=0,0,IF(CA24=0,1,CC24/CA24))</f>
        <v>8.5681494380243792E-2</v>
      </c>
      <c r="CE24" s="18">
        <f>+DJ24</f>
        <v>49619</v>
      </c>
      <c r="CF24" s="18">
        <f ca="1">OFFSET(DJ24,0,14,1,1)</f>
        <v>35989</v>
      </c>
      <c r="CG24" s="18">
        <f ca="1">SUM(CF24-CE24)</f>
        <v>-13630</v>
      </c>
      <c r="CH24" s="19">
        <f ca="1">IF(CG24=0,0,IF(CE24=0,1,CG24/CE24))</f>
        <v>-0.27469316189362947</v>
      </c>
      <c r="CI24" s="18">
        <f>SUMIF($C$6:CH$6,CI$5,$C24:CH24)</f>
        <v>428639</v>
      </c>
      <c r="CJ24" s="18">
        <f ca="1">SUMIF($C$6:CI$6,CJ$5,$C24:CI24)</f>
        <v>447484</v>
      </c>
      <c r="CK24" s="18">
        <f ca="1">SUM(CJ24-CI24)</f>
        <v>18845</v>
      </c>
      <c r="CL24" s="19">
        <f ca="1">IF(CK24=0,0,IF(CI24=0,1,CK24/CI24))</f>
        <v>4.3964734893465134E-2</v>
      </c>
      <c r="CM24" s="18">
        <f>+DK24</f>
        <v>36154</v>
      </c>
      <c r="CN24" s="18">
        <f ca="1">OFFSET(DK24,0,14,1,1)</f>
        <v>30093</v>
      </c>
      <c r="CO24" s="18">
        <f ca="1">SUM(CN24-CM24)</f>
        <v>-6061</v>
      </c>
      <c r="CP24" s="19">
        <f ca="1">IF(CO24=0,0,IF(CM24=0,1,CO24/CM24))</f>
        <v>-0.16764396747247884</v>
      </c>
      <c r="CQ24" s="18">
        <f>SUMIF($C$6:CP$6,CQ$5,$C24:CP24)</f>
        <v>464793</v>
      </c>
      <c r="CR24" s="18">
        <f ca="1">SUMIF($C$6:CQ$6,CR$5,$C24:CQ24)</f>
        <v>477577</v>
      </c>
      <c r="CS24" s="18">
        <f ca="1">SUM(CR24-CQ24)</f>
        <v>12784</v>
      </c>
      <c r="CT24" s="19">
        <f ca="1">IF(CS24=0,0,IF(CQ24=0,1,CS24/CQ24))</f>
        <v>2.7504717153657651E-2</v>
      </c>
      <c r="CW24" t="s">
        <v>13</v>
      </c>
      <c r="CX24" t="s">
        <v>6</v>
      </c>
      <c r="CZ24" s="74">
        <f>SUMIF(OGB!$A$93:$A$98,'2007-2008'!CZ$7,OGB!D$93:D$98)</f>
        <v>24465</v>
      </c>
      <c r="DA24" s="74">
        <f>SUMIF(OGB!$A$93:$A$98,'2007-2008'!DA$7,OGB!E$93:E$98)</f>
        <v>24067</v>
      </c>
      <c r="DB24" s="74">
        <f>SUMIF(OGB!$A$93:$A$98,'2007-2008'!DB$7,OGB!F$93:F$98)</f>
        <v>28685</v>
      </c>
      <c r="DC24" s="74">
        <f>SUMIF(OGB!$A$93:$A$98,'2007-2008'!DC$7,OGB!G$93:G$98)</f>
        <v>30659</v>
      </c>
      <c r="DD24" s="74">
        <f>SUMIF(OGB!$A$93:$A$98,'2007-2008'!DD$7,OGB!H$93:H$98)</f>
        <v>35852</v>
      </c>
      <c r="DE24" s="74">
        <f>SUMIF(OGB!$A$93:$A$98,'2007-2008'!DE$7,OGB!I$93:I$98)</f>
        <v>40973</v>
      </c>
      <c r="DF24" s="74">
        <f>SUMIF(OGB!$A$93:$A$98,'2007-2008'!DF$7,OGB!J$93:J$98)</f>
        <v>49870</v>
      </c>
      <c r="DG24" s="74">
        <f>SUMIF(OGB!$A$93:$A$98,'2007-2008'!DG$7,OGB!K$93:K$98)</f>
        <v>52000</v>
      </c>
      <c r="DH24" s="74">
        <f>SUMIF(OGB!$A$93:$A$98,'2007-2008'!DH$7,OGB!L$93:L$98)</f>
        <v>45751</v>
      </c>
      <c r="DI24" s="74">
        <f>SUMIF(OGB!$A$93:$A$98,'2007-2008'!DI$7,OGB!M$93:M$98)</f>
        <v>46698</v>
      </c>
      <c r="DJ24" s="74">
        <f>SUMIF(OGB!$A$93:$A$98,'2007-2008'!DJ$7,OGB!N$93:N$98)</f>
        <v>49619</v>
      </c>
      <c r="DK24" s="74">
        <f>SUMIF(OGB!$A$93:$A$98,'2007-2008'!DK$7,OGB!O$93:O$98)</f>
        <v>36154</v>
      </c>
      <c r="DN24" s="74">
        <f>SUMIF(OGB!$A$93:$A$98,'2007-2008'!DN$7,OGB!D$93:D$98)</f>
        <v>30092</v>
      </c>
      <c r="DO24" s="74">
        <f>SUMIF(OGB!$A$93:$A$98,'2007-2008'!DO$7,OGB!E$93:E$98)</f>
        <v>29841</v>
      </c>
      <c r="DP24" s="74">
        <f>SUMIF(OGB!$A$93:$A$98,'2007-2008'!DP$7,OGB!F$93:F$98)</f>
        <v>34166</v>
      </c>
      <c r="DQ24" s="74">
        <f>SUMIF(OGB!$A$93:$A$98,'2007-2008'!DQ$7,OGB!G$93:G$98)</f>
        <v>37413</v>
      </c>
      <c r="DR24" s="74">
        <f>SUMIF(OGB!$A$93:$A$98,'2007-2008'!DR$7,OGB!H$93:H$98)</f>
        <v>45019</v>
      </c>
      <c r="DS24" s="74">
        <f>SUMIF(OGB!$A$93:$A$98,'2007-2008'!DS$7,OGB!I$93:I$98)</f>
        <v>43579</v>
      </c>
      <c r="DT24" s="74">
        <f>SUMIF(OGB!$A$93:$A$98,'2007-2008'!DT$7,OGB!J$93:J$98)</f>
        <v>52211</v>
      </c>
      <c r="DU24" s="74">
        <f>SUMIF(OGB!$A$93:$A$98,'2007-2008'!DU$7,OGB!K$93:K$98)</f>
        <v>56333</v>
      </c>
      <c r="DV24" s="74">
        <f>SUMIF(OGB!$A$93:$A$98,'2007-2008'!DV$7,OGB!L$93:L$98)</f>
        <v>42261</v>
      </c>
      <c r="DW24" s="74">
        <f>SUMIF(OGB!$A$93:$A$98,'2007-2008'!DW$7,OGB!M$93:M$98)</f>
        <v>40580</v>
      </c>
      <c r="DX24" s="74">
        <f>SUMIF(OGB!$A$93:$A$98,'2007-2008'!DX$7,OGB!N$93:N$98)</f>
        <v>35989</v>
      </c>
      <c r="DY24" s="74">
        <f>SUMIF(OGB!$A$93:$A$98,'2007-2008'!DY$7,OGB!O$93:O$98)</f>
        <v>30093</v>
      </c>
    </row>
    <row r="25" spans="1:130">
      <c r="A25" s="84" t="str">
        <f>+CW26</f>
        <v>Ogdensburg Bridge</v>
      </c>
      <c r="B25" s="26" t="s">
        <v>7</v>
      </c>
      <c r="C25" s="18">
        <f>+CZ25</f>
        <v>7974</v>
      </c>
      <c r="D25" s="18">
        <f ca="1">OFFSET(CZ25,0,14,1,1)</f>
        <v>6474</v>
      </c>
      <c r="E25" s="18">
        <f ca="1">SUM(D25-C25)</f>
        <v>-1500</v>
      </c>
      <c r="F25" s="19">
        <f ca="1">IF(E25=0,0,IF(C25=0,1,E25/C25))</f>
        <v>-0.18811136192626035</v>
      </c>
      <c r="G25" s="18">
        <f>SUMIF($C$6:F$6,G$5,$C25:F25)</f>
        <v>7974</v>
      </c>
      <c r="H25" s="18">
        <f ca="1">SUMIF($C$6:G$6,H$5,$C25:G25)</f>
        <v>6474</v>
      </c>
      <c r="I25" s="18">
        <f ca="1">SUM(H25-G25)</f>
        <v>-1500</v>
      </c>
      <c r="J25" s="19">
        <f ca="1">IF(I25=0,0,IF(G25=0,1,I25/G25))</f>
        <v>-0.18811136192626035</v>
      </c>
      <c r="K25" s="18">
        <f>+DA25</f>
        <v>7081</v>
      </c>
      <c r="L25" s="18">
        <f ca="1">OFFSET(DA25,0,14,1,1)</f>
        <v>6125</v>
      </c>
      <c r="M25" s="18">
        <f ca="1">SUM(L25-K25)</f>
        <v>-956</v>
      </c>
      <c r="N25" s="19">
        <f ca="1">IF(M25=0,0,IF(K25=0,1,M25/K25))</f>
        <v>-0.1350091794944217</v>
      </c>
      <c r="O25" s="18">
        <f>SUMIF($C$6:N$6,O$5,$C25:N25)</f>
        <v>15055</v>
      </c>
      <c r="P25" s="18">
        <f ca="1">SUMIF($C$6:O$6,P$5,$C25:O25)</f>
        <v>12599</v>
      </c>
      <c r="Q25" s="18">
        <f ca="1">SUM(P25-O25)</f>
        <v>-2456</v>
      </c>
      <c r="R25" s="19">
        <f ca="1">IF(Q25=0,0,IF(O25=0,1,Q25/O25))</f>
        <v>-0.16313517103952174</v>
      </c>
      <c r="S25" s="18">
        <f>+DB25</f>
        <v>7393</v>
      </c>
      <c r="T25" s="18">
        <f ca="1">OFFSET(DB25,0,14,1,1)</f>
        <v>6245</v>
      </c>
      <c r="U25" s="18">
        <f ca="1">SUM(T25-S25)</f>
        <v>-1148</v>
      </c>
      <c r="V25" s="19">
        <f ca="1">IF(U25=0,0,IF(S25=0,1,U25/S25))</f>
        <v>-0.15528202353577708</v>
      </c>
      <c r="W25" s="18">
        <f>SUMIF($C$6:V$6,W$5,$C25:V25)</f>
        <v>22448</v>
      </c>
      <c r="X25" s="18">
        <f ca="1">SUMIF($C$6:W$6,X$5,$C25:W25)</f>
        <v>18844</v>
      </c>
      <c r="Y25" s="18">
        <f ca="1">SUM(X25-W25)</f>
        <v>-3604</v>
      </c>
      <c r="Z25" s="19">
        <f ca="1">IF(Y25=0,0,IF(W25=0,1,Y25/W25))</f>
        <v>-0.16054882394868139</v>
      </c>
      <c r="AA25" s="18">
        <f>+DC25</f>
        <v>7353</v>
      </c>
      <c r="AB25" s="18">
        <f ca="1">OFFSET(DC25,0,14,1,1)</f>
        <v>6631</v>
      </c>
      <c r="AC25" s="18">
        <f ca="1">SUM(AB25-AA25)</f>
        <v>-722</v>
      </c>
      <c r="AD25" s="19">
        <f ca="1">IF(AC25=0,0,IF(AA25=0,1,AC25/AA25))</f>
        <v>-9.8191214470284241E-2</v>
      </c>
      <c r="AE25" s="18">
        <f>SUMIF($C$6:AD$6,AE$5,$C25:AD25)</f>
        <v>29801</v>
      </c>
      <c r="AF25" s="18">
        <f ca="1">SUMIF($C$6:AE$6,AF$5,$C25:AE25)</f>
        <v>25475</v>
      </c>
      <c r="AG25" s="18">
        <f ca="1">SUM(AF25-AE25)</f>
        <v>-4326</v>
      </c>
      <c r="AH25" s="19">
        <f ca="1">IF(AG25=0,0,IF(AE25=0,1,AG25/AE25))</f>
        <v>-0.14516291399617462</v>
      </c>
      <c r="AI25" s="18">
        <f>+DD25</f>
        <v>7622</v>
      </c>
      <c r="AJ25" s="18">
        <f ca="1">OFFSET(DD25,0,14,1,1)</f>
        <v>6774</v>
      </c>
      <c r="AK25" s="18">
        <f ca="1">SUM(AJ25-AI25)</f>
        <v>-848</v>
      </c>
      <c r="AL25" s="19">
        <f ca="1">IF(AK25=0,0,IF(AI25=0,1,AK25/AI25))</f>
        <v>-0.11125688795591708</v>
      </c>
      <c r="AM25" s="18">
        <f>SUMIF($C$6:AL$6,AM$5,$C25:AL25)</f>
        <v>37423</v>
      </c>
      <c r="AN25" s="18">
        <f ca="1">SUMIF($C$6:AM$6,AN$5,$C25:AM25)</f>
        <v>32249</v>
      </c>
      <c r="AO25" s="18">
        <f ca="1">SUM(AN25-AM25)</f>
        <v>-5174</v>
      </c>
      <c r="AP25" s="19">
        <f ca="1">IF(AO25=0,0,IF(AM25=0,1,AO25/AM25))</f>
        <v>-0.13825722149480266</v>
      </c>
      <c r="AQ25" s="18">
        <f>+DE25</f>
        <v>7441</v>
      </c>
      <c r="AR25" s="18">
        <f ca="1">OFFSET(DE25,0,14,1,1)</f>
        <v>6604</v>
      </c>
      <c r="AS25" s="18">
        <f ca="1">SUM(AR25-AQ25)</f>
        <v>-837</v>
      </c>
      <c r="AT25" s="19">
        <f ca="1">IF(AS25=0,0,IF(AQ25=0,1,AS25/AQ25))</f>
        <v>-0.11248488106437307</v>
      </c>
      <c r="AU25" s="18">
        <f>SUMIF($C$6:AT$6,AU$5,$C25:AT25)</f>
        <v>44864</v>
      </c>
      <c r="AV25" s="18">
        <f ca="1">SUMIF($C$6:AU$6,AV$5,$C25:AU25)</f>
        <v>38853</v>
      </c>
      <c r="AW25" s="18">
        <f ca="1">SUM(AV25-AU25)</f>
        <v>-6011</v>
      </c>
      <c r="AX25" s="19">
        <f ca="1">IF(AW25=0,0,IF(AU25=0,1,AW25/AU25))</f>
        <v>-0.1339827032810271</v>
      </c>
      <c r="AY25" s="18">
        <f>+DF25</f>
        <v>7405</v>
      </c>
      <c r="AZ25" s="18">
        <f ca="1">OFFSET(DF25,0,14,1,1)</f>
        <v>6997</v>
      </c>
      <c r="BA25" s="18">
        <f ca="1">SUM(AZ25-AY25)</f>
        <v>-408</v>
      </c>
      <c r="BB25" s="19">
        <f ca="1">IF(BA25=0,0,IF(AY25=0,1,BA25/AY25))</f>
        <v>-5.5097906819716408E-2</v>
      </c>
      <c r="BC25" s="18">
        <f>SUMIF($C$6:BB$6,BC$5,$C25:BB25)</f>
        <v>52269</v>
      </c>
      <c r="BD25" s="18">
        <f ca="1">SUMIF($C$6:BC$6,BD$5,$C25:BC25)</f>
        <v>45850</v>
      </c>
      <c r="BE25" s="18">
        <f ca="1">SUM(BD25-BC25)</f>
        <v>-6419</v>
      </c>
      <c r="BF25" s="19">
        <f ca="1">IF(BE25=0,0,IF(BC25=0,1,BE25/BC25))</f>
        <v>-0.12280701754385964</v>
      </c>
      <c r="BG25" s="18">
        <f>+DG25</f>
        <v>8216</v>
      </c>
      <c r="BH25" s="18">
        <f ca="1">OFFSET(DG25,0,14,1,1)</f>
        <v>6441</v>
      </c>
      <c r="BI25" s="18">
        <f ca="1">SUM(BH25-BG25)</f>
        <v>-1775</v>
      </c>
      <c r="BJ25" s="19">
        <f ca="1">IF(BI25=0,0,IF(BG25=0,1,BI25/BG25))</f>
        <v>-0.21604186952288218</v>
      </c>
      <c r="BK25" s="18">
        <f>SUMIF($C$6:BJ$6,BK$5,$C25:BJ25)</f>
        <v>60485</v>
      </c>
      <c r="BL25" s="18">
        <f ca="1">SUMIF($C$6:BK$6,BL$5,$C25:BK25)</f>
        <v>52291</v>
      </c>
      <c r="BM25" s="18">
        <f ca="1">SUM(BL25-BK25)</f>
        <v>-8194</v>
      </c>
      <c r="BN25" s="19">
        <f ca="1">IF(BM25=0,0,IF(BK25=0,1,BM25/BK25))</f>
        <v>-0.13547160453004878</v>
      </c>
      <c r="BO25" s="18">
        <f>+DH25</f>
        <v>7026</v>
      </c>
      <c r="BP25" s="18">
        <f ca="1">OFFSET(DH25,0,14,1,1)</f>
        <v>6782</v>
      </c>
      <c r="BQ25" s="18">
        <f ca="1">SUM(BP25-BO25)</f>
        <v>-244</v>
      </c>
      <c r="BR25" s="19">
        <f ca="1">IF(BQ25=0,0,IF(BO25=0,1,BQ25/BO25))</f>
        <v>-3.4728152576145747E-2</v>
      </c>
      <c r="BS25" s="18">
        <f>SUMIF($C$6:BR$6,BS$5,$C25:BR25)</f>
        <v>67511</v>
      </c>
      <c r="BT25" s="18">
        <f ca="1">SUMIF($C$6:BS$6,BT$5,$C25:BS25)</f>
        <v>59073</v>
      </c>
      <c r="BU25" s="18">
        <f ca="1">SUM(BT25-BS25)</f>
        <v>-8438</v>
      </c>
      <c r="BV25" s="19">
        <f ca="1">IF(BU25=0,0,IF(BS25=0,1,BU25/BS25))</f>
        <v>-0.12498703914917569</v>
      </c>
      <c r="BW25" s="18">
        <f>+DI25</f>
        <v>7571</v>
      </c>
      <c r="BX25" s="18">
        <f ca="1">OFFSET(DI25,0,14,1,1)</f>
        <v>6625</v>
      </c>
      <c r="BY25" s="18">
        <f ca="1">SUM(BX25-BW25)</f>
        <v>-946</v>
      </c>
      <c r="BZ25" s="19">
        <f ca="1">IF(BY25=0,0,IF(BW25=0,1,BY25/BW25))</f>
        <v>-0.12495046889446572</v>
      </c>
      <c r="CA25" s="18">
        <f>SUMIF($C$6:BZ$6,CA$5,$C25:BZ25)</f>
        <v>75082</v>
      </c>
      <c r="CB25" s="18">
        <f ca="1">SUMIF($C$6:CA$6,CB$5,$C25:CA25)</f>
        <v>65698</v>
      </c>
      <c r="CC25" s="18">
        <f ca="1">SUM(CB25-CA25)</f>
        <v>-9384</v>
      </c>
      <c r="CD25" s="19">
        <f ca="1">IF(CC25=0,0,IF(CA25=0,1,CC25/CA25))</f>
        <v>-0.12498335153565435</v>
      </c>
      <c r="CE25" s="18">
        <f>+DJ25</f>
        <v>6760</v>
      </c>
      <c r="CF25" s="18">
        <f ca="1">OFFSET(DJ25,0,14,1,1)</f>
        <v>4897</v>
      </c>
      <c r="CG25" s="18">
        <f ca="1">SUM(CF25-CE25)</f>
        <v>-1863</v>
      </c>
      <c r="CH25" s="19">
        <f ca="1">IF(CG25=0,0,IF(CE25=0,1,CG25/CE25))</f>
        <v>-0.27559171597633136</v>
      </c>
      <c r="CI25" s="18">
        <f>SUMIF($C$6:CH$6,CI$5,$C25:CH25)</f>
        <v>81842</v>
      </c>
      <c r="CJ25" s="18">
        <f ca="1">SUMIF($C$6:CI$6,CJ$5,$C25:CI25)</f>
        <v>70595</v>
      </c>
      <c r="CK25" s="18">
        <f ca="1">SUM(CJ25-CI25)</f>
        <v>-11247</v>
      </c>
      <c r="CL25" s="19">
        <f ca="1">IF(CK25=0,0,IF(CI25=0,1,CK25/CI25))</f>
        <v>-0.13742332787566286</v>
      </c>
      <c r="CM25" s="18">
        <f>+DK25</f>
        <v>5391</v>
      </c>
      <c r="CN25" s="18">
        <f ca="1">OFFSET(DK25,0,14,1,1)</f>
        <v>5583</v>
      </c>
      <c r="CO25" s="18">
        <f ca="1">SUM(CN25-CM25)</f>
        <v>192</v>
      </c>
      <c r="CP25" s="19">
        <f ca="1">IF(CO25=0,0,IF(CM25=0,1,CO25/CM25))</f>
        <v>3.5614913745130775E-2</v>
      </c>
      <c r="CQ25" s="18">
        <f>SUMIF($C$6:CP$6,CQ$5,$C25:CP25)</f>
        <v>87233</v>
      </c>
      <c r="CR25" s="18">
        <f ca="1">SUMIF($C$6:CQ$6,CR$5,$C25:CQ25)</f>
        <v>76178</v>
      </c>
      <c r="CS25" s="18">
        <f ca="1">SUM(CR25-CQ25)</f>
        <v>-11055</v>
      </c>
      <c r="CT25" s="19">
        <f ca="1">IF(CS25=0,0,IF(CQ25=0,1,CS25/CQ25))</f>
        <v>-0.12672956335331811</v>
      </c>
      <c r="CW25" t="s">
        <v>13</v>
      </c>
      <c r="CX25" t="s">
        <v>7</v>
      </c>
      <c r="CY25" s="7"/>
      <c r="CZ25" s="74">
        <f>SUMIF(OGB!$A$111:$A$116,'2007-2008'!CZ$7,OGB!D$111:D$116)</f>
        <v>7974</v>
      </c>
      <c r="DA25" s="74">
        <f>SUMIF(OGB!$A$111:$A$116,'2007-2008'!DA$7,OGB!E$111:E$116)</f>
        <v>7081</v>
      </c>
      <c r="DB25" s="74">
        <f>SUMIF(OGB!$A$111:$A$116,'2007-2008'!DB$7,OGB!F$111:F$116)</f>
        <v>7393</v>
      </c>
      <c r="DC25" s="74">
        <f>SUMIF(OGB!$A$111:$A$116,'2007-2008'!DC$7,OGB!G$111:G$116)</f>
        <v>7353</v>
      </c>
      <c r="DD25" s="74">
        <f>SUMIF(OGB!$A$111:$A$116,'2007-2008'!DD$7,OGB!H$111:H$116)</f>
        <v>7622</v>
      </c>
      <c r="DE25" s="74">
        <f>SUMIF(OGB!$A$111:$A$116,'2007-2008'!DE$7,OGB!I$111:I$116)</f>
        <v>7441</v>
      </c>
      <c r="DF25" s="74">
        <f>SUMIF(OGB!$A$111:$A$116,'2007-2008'!DF$7,OGB!J$111:J$116)</f>
        <v>7405</v>
      </c>
      <c r="DG25" s="74">
        <f>SUMIF(OGB!$A$111:$A$116,'2007-2008'!DG$7,OGB!K$111:K$116)</f>
        <v>8216</v>
      </c>
      <c r="DH25" s="74">
        <f>SUMIF(OGB!$A$111:$A$116,'2007-2008'!DH$7,OGB!L$111:L$116)</f>
        <v>7026</v>
      </c>
      <c r="DI25" s="74">
        <f>SUMIF(OGB!$A$111:$A$116,'2007-2008'!DI$7,OGB!M$111:M$116)</f>
        <v>7571</v>
      </c>
      <c r="DJ25" s="74">
        <f>SUMIF(OGB!$A$111:$A$116,'2007-2008'!DJ$7,OGB!N$111:N$116)</f>
        <v>6760</v>
      </c>
      <c r="DK25" s="74">
        <f>SUMIF(OGB!$A$111:$A$116,'2007-2008'!DK$7,OGB!O$111:O$116)</f>
        <v>5391</v>
      </c>
      <c r="DN25" s="74">
        <f>SUMIF(OGB!$A$111:$A$116,'2007-2008'!DN$7,OGB!D$111:D$116)</f>
        <v>6474</v>
      </c>
      <c r="DO25" s="74">
        <f>SUMIF(OGB!$A$111:$A$116,'2007-2008'!DO$7,OGB!E$111:E$116)</f>
        <v>6125</v>
      </c>
      <c r="DP25" s="74">
        <f>SUMIF(OGB!$A$111:$A$116,'2007-2008'!DP$7,OGB!F$111:F$116)</f>
        <v>6245</v>
      </c>
      <c r="DQ25" s="74">
        <f>SUMIF(OGB!$A$111:$A$116,'2007-2008'!DQ$7,OGB!G$111:G$116)</f>
        <v>6631</v>
      </c>
      <c r="DR25" s="74">
        <f>SUMIF(OGB!$A$111:$A$116,'2007-2008'!DR$7,OGB!H$111:H$116)</f>
        <v>6774</v>
      </c>
      <c r="DS25" s="74">
        <f>SUMIF(OGB!$A$111:$A$116,'2007-2008'!DS$7,OGB!I$111:I$116)</f>
        <v>6604</v>
      </c>
      <c r="DT25" s="74">
        <f>SUMIF(OGB!$A$111:$A$116,'2007-2008'!DT$7,OGB!J$111:J$116)</f>
        <v>6997</v>
      </c>
      <c r="DU25" s="74">
        <f>SUMIF(OGB!$A$111:$A$116,'2007-2008'!DU$7,OGB!K$111:K$116)</f>
        <v>6441</v>
      </c>
      <c r="DV25" s="74">
        <f>SUMIF(OGB!$A$111:$A$116,'2007-2008'!DV$7,OGB!L$111:L$116)</f>
        <v>6782</v>
      </c>
      <c r="DW25" s="74">
        <f>SUMIF(OGB!$A$111:$A$116,'2007-2008'!DW$7,OGB!M$111:M$116)</f>
        <v>6625</v>
      </c>
      <c r="DX25" s="74">
        <f>SUMIF(OGB!$A$111:$A$116,'2007-2008'!DX$7,OGB!N$111:N$116)</f>
        <v>4897</v>
      </c>
      <c r="DY25" s="74">
        <f>SUMIF(OGB!$A$111:$A$116,'2007-2008'!DY$7,OGB!O$111:O$116)</f>
        <v>5583</v>
      </c>
    </row>
    <row r="26" spans="1:130">
      <c r="A26" s="83"/>
      <c r="B26" s="26" t="s">
        <v>8</v>
      </c>
      <c r="C26" s="73">
        <f>+CZ26</f>
        <v>28</v>
      </c>
      <c r="D26" s="73">
        <f ca="1">OFFSET(CZ26,0,14,1,1)</f>
        <v>18</v>
      </c>
      <c r="E26" s="73">
        <f ca="1">SUM(D26-C26)</f>
        <v>-10</v>
      </c>
      <c r="F26" s="19">
        <f ca="1">IF(E26=0,0,IF(C26=0,1,E26/C26))</f>
        <v>-0.35714285714285715</v>
      </c>
      <c r="G26" s="73">
        <f>SUMIF($C$6:F$6,G$5,$C26:F26)</f>
        <v>28</v>
      </c>
      <c r="H26" s="73">
        <f ca="1">SUMIF($C$6:G$6,H$5,$C26:G26)</f>
        <v>18</v>
      </c>
      <c r="I26" s="73">
        <f ca="1">SUM(H26-G26)</f>
        <v>-10</v>
      </c>
      <c r="J26" s="19">
        <f ca="1">IF(I26=0,0,IF(G26=0,1,I26/G26))</f>
        <v>-0.35714285714285715</v>
      </c>
      <c r="K26" s="73">
        <f>+DA26</f>
        <v>34</v>
      </c>
      <c r="L26" s="73">
        <f ca="1">OFFSET(DA26,0,14,1,1)</f>
        <v>31</v>
      </c>
      <c r="M26" s="73">
        <f ca="1">SUM(L26-K26)</f>
        <v>-3</v>
      </c>
      <c r="N26" s="19">
        <f ca="1">IF(M26=0,0,IF(K26=0,1,M26/K26))</f>
        <v>-8.8235294117647065E-2</v>
      </c>
      <c r="O26" s="73">
        <f>SUMIF($C$6:N$6,O$5,$C26:N26)</f>
        <v>62</v>
      </c>
      <c r="P26" s="73">
        <f ca="1">SUMIF($C$6:O$6,P$5,$C26:O26)</f>
        <v>49</v>
      </c>
      <c r="Q26" s="73">
        <f ca="1">SUM(P26-O26)</f>
        <v>-13</v>
      </c>
      <c r="R26" s="19">
        <f ca="1">IF(Q26=0,0,IF(O26=0,1,Q26/O26))</f>
        <v>-0.20967741935483872</v>
      </c>
      <c r="S26" s="73">
        <f>+DB26</f>
        <v>21</v>
      </c>
      <c r="T26" s="73">
        <f ca="1">OFFSET(DB26,0,14,1,1)</f>
        <v>14</v>
      </c>
      <c r="U26" s="73">
        <f ca="1">SUM(T26-S26)</f>
        <v>-7</v>
      </c>
      <c r="V26" s="19">
        <f ca="1">IF(U26=0,0,IF(S26=0,1,U26/S26))</f>
        <v>-0.33333333333333331</v>
      </c>
      <c r="W26" s="73">
        <f>SUMIF($C$6:V$6,W$5,$C26:V26)</f>
        <v>83</v>
      </c>
      <c r="X26" s="73">
        <f ca="1">SUMIF($C$6:W$6,X$5,$C26:W26)</f>
        <v>63</v>
      </c>
      <c r="Y26" s="73">
        <f ca="1">SUM(X26-W26)</f>
        <v>-20</v>
      </c>
      <c r="Z26" s="19">
        <f ca="1">IF(Y26=0,0,IF(W26=0,1,Y26/W26))</f>
        <v>-0.24096385542168675</v>
      </c>
      <c r="AA26" s="73">
        <f>+DC26</f>
        <v>28</v>
      </c>
      <c r="AB26" s="73">
        <f ca="1">OFFSET(DC26,0,14,1,1)</f>
        <v>43</v>
      </c>
      <c r="AC26" s="73">
        <f ca="1">SUM(AB26-AA26)</f>
        <v>15</v>
      </c>
      <c r="AD26" s="19">
        <f ca="1">IF(AC26=0,0,IF(AA26=0,1,AC26/AA26))</f>
        <v>0.5357142857142857</v>
      </c>
      <c r="AE26" s="73">
        <f>SUMIF($C$6:AD$6,AE$5,$C26:AD26)</f>
        <v>111</v>
      </c>
      <c r="AF26" s="73">
        <f ca="1">SUMIF($C$6:AE$6,AF$5,$C26:AE26)</f>
        <v>106</v>
      </c>
      <c r="AG26" s="73">
        <f ca="1">SUM(AF26-AE26)</f>
        <v>-5</v>
      </c>
      <c r="AH26" s="19">
        <f ca="1">IF(AG26=0,0,IF(AE26=0,1,AG26/AE26))</f>
        <v>-4.5045045045045043E-2</v>
      </c>
      <c r="AI26" s="73">
        <f>+DD26</f>
        <v>97</v>
      </c>
      <c r="AJ26" s="73">
        <f ca="1">OFFSET(DD26,0,14,1,1)</f>
        <v>78</v>
      </c>
      <c r="AK26" s="73">
        <f ca="1">SUM(AJ26-AI26)</f>
        <v>-19</v>
      </c>
      <c r="AL26" s="19">
        <f ca="1">IF(AK26=0,0,IF(AI26=0,1,AK26/AI26))</f>
        <v>-0.19587628865979381</v>
      </c>
      <c r="AM26" s="73">
        <f>SUMIF($C$6:AL$6,AM$5,$C26:AL26)</f>
        <v>208</v>
      </c>
      <c r="AN26" s="73">
        <f ca="1">SUMIF($C$6:AM$6,AN$5,$C26:AM26)</f>
        <v>184</v>
      </c>
      <c r="AO26" s="73">
        <f ca="1">SUM(AN26-AM26)</f>
        <v>-24</v>
      </c>
      <c r="AP26" s="19">
        <f ca="1">IF(AO26=0,0,IF(AM26=0,1,AO26/AM26))</f>
        <v>-0.11538461538461539</v>
      </c>
      <c r="AQ26" s="73">
        <f>+DE26</f>
        <v>82</v>
      </c>
      <c r="AR26" s="73">
        <f ca="1">OFFSET(DE26,0,14,1,1)</f>
        <v>85</v>
      </c>
      <c r="AS26" s="73">
        <f ca="1">SUM(AR26-AQ26)</f>
        <v>3</v>
      </c>
      <c r="AT26" s="19">
        <f ca="1">IF(AS26=0,0,IF(AQ26=0,1,AS26/AQ26))</f>
        <v>3.6585365853658534E-2</v>
      </c>
      <c r="AU26" s="73">
        <f>SUMIF($C$6:AT$6,AU$5,$C26:AT26)</f>
        <v>290</v>
      </c>
      <c r="AV26" s="73">
        <f ca="1">SUMIF($C$6:AU$6,AV$5,$C26:AU26)</f>
        <v>269</v>
      </c>
      <c r="AW26" s="73">
        <f ca="1">SUM(AV26-AU26)</f>
        <v>-21</v>
      </c>
      <c r="AX26" s="19">
        <f ca="1">IF(AW26=0,0,IF(AU26=0,1,AW26/AU26))</f>
        <v>-7.2413793103448282E-2</v>
      </c>
      <c r="AY26" s="73">
        <f>+DF26</f>
        <v>23</v>
      </c>
      <c r="AZ26" s="73">
        <f ca="1">OFFSET(DF26,0,14,1,1)</f>
        <v>35</v>
      </c>
      <c r="BA26" s="73">
        <f ca="1">SUM(AZ26-AY26)</f>
        <v>12</v>
      </c>
      <c r="BB26" s="19">
        <f ca="1">IF(BA26=0,0,IF(AY26=0,1,BA26/AY26))</f>
        <v>0.52173913043478259</v>
      </c>
      <c r="BC26" s="73">
        <f>SUMIF($C$6:BB$6,BC$5,$C26:BB26)</f>
        <v>313</v>
      </c>
      <c r="BD26" s="73">
        <f ca="1">SUMIF($C$6:BC$6,BD$5,$C26:BC26)</f>
        <v>304</v>
      </c>
      <c r="BE26" s="73">
        <f ca="1">SUM(BD26-BC26)</f>
        <v>-9</v>
      </c>
      <c r="BF26" s="19">
        <f ca="1">IF(BE26=0,0,IF(BC26=0,1,BE26/BC26))</f>
        <v>-2.8753993610223641E-2</v>
      </c>
      <c r="BG26" s="73">
        <f>+DG26</f>
        <v>56</v>
      </c>
      <c r="BH26" s="73">
        <f ca="1">OFFSET(DG26,0,14,1,1)</f>
        <v>51</v>
      </c>
      <c r="BI26" s="73">
        <f ca="1">SUM(BH26-BG26)</f>
        <v>-5</v>
      </c>
      <c r="BJ26" s="19">
        <f ca="1">IF(BI26=0,0,IF(BG26=0,1,BI26/BG26))</f>
        <v>-8.9285714285714288E-2</v>
      </c>
      <c r="BK26" s="73">
        <f>SUMIF($C$6:BJ$6,BK$5,$C26:BJ26)</f>
        <v>369</v>
      </c>
      <c r="BL26" s="73">
        <f ca="1">SUMIF($C$6:BK$6,BL$5,$C26:BK26)</f>
        <v>355</v>
      </c>
      <c r="BM26" s="73">
        <f ca="1">SUM(BL26-BK26)</f>
        <v>-14</v>
      </c>
      <c r="BN26" s="19">
        <f ca="1">IF(BM26=0,0,IF(BK26=0,1,BM26/BK26))</f>
        <v>-3.7940379403794036E-2</v>
      </c>
      <c r="BO26" s="73">
        <f>+DH26</f>
        <v>74</v>
      </c>
      <c r="BP26" s="73">
        <f ca="1">OFFSET(DH26,0,14,1,1)</f>
        <v>34</v>
      </c>
      <c r="BQ26" s="73">
        <f ca="1">SUM(BP26-BO26)</f>
        <v>-40</v>
      </c>
      <c r="BR26" s="19">
        <f ca="1">IF(BQ26=0,0,IF(BO26=0,1,BQ26/BO26))</f>
        <v>-0.54054054054054057</v>
      </c>
      <c r="BS26" s="73">
        <f>SUMIF($C$6:BR$6,BS$5,$C26:BR26)</f>
        <v>443</v>
      </c>
      <c r="BT26" s="73">
        <f ca="1">SUMIF($C$6:BS$6,BT$5,$C26:BS26)</f>
        <v>389</v>
      </c>
      <c r="BU26" s="73">
        <f ca="1">SUM(BT26-BS26)</f>
        <v>-54</v>
      </c>
      <c r="BV26" s="19">
        <f ca="1">IF(BU26=0,0,IF(BS26=0,1,BU26/BS26))</f>
        <v>-0.12189616252821671</v>
      </c>
      <c r="BW26" s="73">
        <f>+DI26</f>
        <v>49</v>
      </c>
      <c r="BX26" s="73">
        <f ca="1">OFFSET(DI26,0,14,1,1)</f>
        <v>38</v>
      </c>
      <c r="BY26" s="73">
        <f ca="1">SUM(BX26-BW26)</f>
        <v>-11</v>
      </c>
      <c r="BZ26" s="19">
        <f ca="1">IF(BY26=0,0,IF(BW26=0,1,BY26/BW26))</f>
        <v>-0.22448979591836735</v>
      </c>
      <c r="CA26" s="73">
        <f>SUMIF($C$6:BZ$6,CA$5,$C26:BZ26)</f>
        <v>492</v>
      </c>
      <c r="CB26" s="73">
        <f ca="1">SUMIF($C$6:CA$6,CB$5,$C26:CA26)</f>
        <v>427</v>
      </c>
      <c r="CC26" s="73">
        <f ca="1">SUM(CB26-CA26)</f>
        <v>-65</v>
      </c>
      <c r="CD26" s="19">
        <f ca="1">IF(CC26=0,0,IF(CA26=0,1,CC26/CA26))</f>
        <v>-0.13211382113821138</v>
      </c>
      <c r="CE26" s="73">
        <f>+DJ26</f>
        <v>51</v>
      </c>
      <c r="CF26" s="73">
        <f ca="1">OFFSET(DJ26,0,14,1,1)</f>
        <v>32</v>
      </c>
      <c r="CG26" s="73">
        <f ca="1">SUM(CF26-CE26)</f>
        <v>-19</v>
      </c>
      <c r="CH26" s="19">
        <f ca="1">IF(CG26=0,0,IF(CE26=0,1,CG26/CE26))</f>
        <v>-0.37254901960784315</v>
      </c>
      <c r="CI26" s="73">
        <f>SUMIF($C$6:CH$6,CI$5,$C26:CH26)</f>
        <v>543</v>
      </c>
      <c r="CJ26" s="73">
        <f ca="1">SUMIF($C$6:CI$6,CJ$5,$C26:CI26)</f>
        <v>459</v>
      </c>
      <c r="CK26" s="73">
        <f ca="1">SUM(CJ26-CI26)</f>
        <v>-84</v>
      </c>
      <c r="CL26" s="19">
        <f ca="1">IF(CK26=0,0,IF(CI26=0,1,CK26/CI26))</f>
        <v>-0.15469613259668508</v>
      </c>
      <c r="CM26" s="73">
        <f>+DK26</f>
        <v>27</v>
      </c>
      <c r="CN26" s="73">
        <f ca="1">OFFSET(DK26,0,14,1,1)</f>
        <v>25</v>
      </c>
      <c r="CO26" s="73">
        <f ca="1">SUM(CN26-CM26)</f>
        <v>-2</v>
      </c>
      <c r="CP26" s="19">
        <f ca="1">IF(CO26=0,0,IF(CM26=0,1,CO26/CM26))</f>
        <v>-7.407407407407407E-2</v>
      </c>
      <c r="CQ26" s="73">
        <f>SUMIF($C$6:CP$6,CQ$5,$C26:CP26)</f>
        <v>570</v>
      </c>
      <c r="CR26" s="73">
        <f ca="1">SUMIF($C$6:CQ$6,CR$5,$C26:CQ26)</f>
        <v>484</v>
      </c>
      <c r="CS26" s="73">
        <f ca="1">SUM(CR26-CQ26)</f>
        <v>-86</v>
      </c>
      <c r="CT26" s="19">
        <f ca="1">IF(CS26=0,0,IF(CQ26=0,1,CS26/CQ26))</f>
        <v>-0.15087719298245614</v>
      </c>
      <c r="CW26" t="s">
        <v>13</v>
      </c>
      <c r="CX26" t="s">
        <v>8</v>
      </c>
      <c r="CY26" s="7"/>
      <c r="CZ26" s="74">
        <f>SUMIF(OGB!$A$129:$A$139,'2007-2008'!CZ$7,OGB!D$129:D$139)</f>
        <v>28</v>
      </c>
      <c r="DA26" s="74">
        <f>SUMIF(OGB!$A$129:$A$139,'2007-2008'!DA$7,OGB!E$129:E$139)</f>
        <v>34</v>
      </c>
      <c r="DB26" s="74">
        <f>SUMIF(OGB!$A$129:$A$139,'2007-2008'!DB$7,OGB!F$129:F$139)</f>
        <v>21</v>
      </c>
      <c r="DC26" s="74">
        <f>SUMIF(OGB!$A$129:$A$139,'2007-2008'!DC$7,OGB!G$129:G$139)</f>
        <v>28</v>
      </c>
      <c r="DD26" s="74">
        <f>SUMIF(OGB!$A$129:$A$139,'2007-2008'!DD$7,OGB!H$129:H$139)</f>
        <v>97</v>
      </c>
      <c r="DE26" s="74">
        <f>SUMIF(OGB!$A$129:$A$139,'2007-2008'!DE$7,OGB!I$129:I$139)</f>
        <v>82</v>
      </c>
      <c r="DF26" s="74">
        <f>SUMIF(OGB!$A$129:$A$139,'2007-2008'!DF$7,OGB!J$129:J$139)</f>
        <v>23</v>
      </c>
      <c r="DG26" s="74">
        <f>SUMIF(OGB!$A$129:$A$139,'2007-2008'!DG$7,OGB!K$129:K$139)</f>
        <v>56</v>
      </c>
      <c r="DH26" s="74">
        <f>SUMIF(OGB!$A$129:$A$139,'2007-2008'!DH$7,OGB!L$129:L$139)</f>
        <v>74</v>
      </c>
      <c r="DI26" s="74">
        <f>SUMIF(OGB!$A$129:$A$139,'2007-2008'!DI$7,OGB!M$129:M$139)</f>
        <v>49</v>
      </c>
      <c r="DJ26" s="74">
        <f>SUMIF(OGB!$A$129:$A$139,'2007-2008'!DJ$7,OGB!N$129:N$139)</f>
        <v>51</v>
      </c>
      <c r="DK26" s="74">
        <f>SUMIF(OGB!$A$129:$A$139,'2007-2008'!DK$7,OGB!O$129:O$139)</f>
        <v>27</v>
      </c>
      <c r="DN26" s="74">
        <f>SUMIF(OGB!$A$129:$A$139,'2007-2008'!DN$7,OGB!D$129:D$139)</f>
        <v>18</v>
      </c>
      <c r="DO26" s="74">
        <f>SUMIF(OGB!$A$129:$A$139,'2007-2008'!DO$7,OGB!E$129:E$139)</f>
        <v>31</v>
      </c>
      <c r="DP26" s="74">
        <f>SUMIF(OGB!$A$129:$A$139,'2007-2008'!DP$7,OGB!F$129:F$139)</f>
        <v>14</v>
      </c>
      <c r="DQ26" s="74">
        <f>SUMIF(OGB!$A$129:$A$139,'2007-2008'!DQ$7,OGB!G$129:G$139)</f>
        <v>43</v>
      </c>
      <c r="DR26" s="74">
        <f>SUMIF(OGB!$A$129:$A$139,'2007-2008'!DR$7,OGB!H$129:H$139)</f>
        <v>78</v>
      </c>
      <c r="DS26" s="74">
        <f>SUMIF(OGB!$A$129:$A$139,'2007-2008'!DS$7,OGB!I$129:I$139)</f>
        <v>85</v>
      </c>
      <c r="DT26" s="74">
        <f>SUMIF(OGB!$A$129:$A$139,'2007-2008'!DT$7,OGB!J$129:J$139)</f>
        <v>35</v>
      </c>
      <c r="DU26" s="74">
        <f>SUMIF(OGB!$A$129:$A$139,'2007-2008'!DU$7,OGB!K$129:K$139)</f>
        <v>51</v>
      </c>
      <c r="DV26" s="74">
        <f>SUMIF(OGB!$A$129:$A$139,'2007-2008'!DV$7,OGB!L$129:L$139)</f>
        <v>34</v>
      </c>
      <c r="DW26" s="74">
        <f>SUMIF(OGB!$A$129:$A$139,'2007-2008'!DW$7,OGB!M$129:M$139)</f>
        <v>38</v>
      </c>
      <c r="DX26" s="74">
        <f>SUMIF(OGB!$A$129:$A$139,'2007-2008'!DX$7,OGB!N$129:N$139)</f>
        <v>32</v>
      </c>
      <c r="DY26" s="74">
        <f>SUMIF(OGB!$A$129:$A$139,'2007-2008'!DY$7,OGB!O$129:O$139)</f>
        <v>25</v>
      </c>
    </row>
    <row r="27" spans="1:130" s="7" customFormat="1">
      <c r="A27" s="75"/>
      <c r="B27" s="24" t="s">
        <v>9</v>
      </c>
      <c r="C27" s="12">
        <f>+SUM(C24:C26)</f>
        <v>32467</v>
      </c>
      <c r="D27" s="12">
        <f ca="1">+SUM(D24:D26)</f>
        <v>36584</v>
      </c>
      <c r="E27" s="12">
        <f ca="1">SUM(E24:E26)</f>
        <v>4117</v>
      </c>
      <c r="F27" s="13">
        <f ca="1">IF(E27=0,0,IF(C27=0,1,E27/C27))</f>
        <v>0.12680567961314565</v>
      </c>
      <c r="G27" s="12">
        <f>SUM(G24:G26)</f>
        <v>32467</v>
      </c>
      <c r="H27" s="12">
        <f ca="1">SUM(H24:H26)</f>
        <v>36584</v>
      </c>
      <c r="I27" s="12">
        <f ca="1">SUM(I24:I26)</f>
        <v>4117</v>
      </c>
      <c r="J27" s="13">
        <f ca="1">IF(I27=0,0,IF(G27=0,1,I27/G27))</f>
        <v>0.12680567961314565</v>
      </c>
      <c r="K27" s="12">
        <f>+SUM(K24:K26)</f>
        <v>31182</v>
      </c>
      <c r="L27" s="12">
        <f ca="1">+SUM(L24:L26)</f>
        <v>35997</v>
      </c>
      <c r="M27" s="12">
        <f ca="1">SUM(M24:M26)</f>
        <v>4815</v>
      </c>
      <c r="N27" s="13">
        <f ca="1">IF(M27=0,0,IF(K27=0,1,M27/K27))</f>
        <v>0.15441600923609775</v>
      </c>
      <c r="O27" s="12">
        <f>SUM(O24:O26)</f>
        <v>63649</v>
      </c>
      <c r="P27" s="12">
        <f ca="1">SUM(P24:P26)</f>
        <v>72581</v>
      </c>
      <c r="Q27" s="12">
        <f ca="1">SUM(Q24:Q26)</f>
        <v>8932</v>
      </c>
      <c r="R27" s="13">
        <f ca="1">IF(Q27=0,0,IF(O27=0,1,Q27/O27))</f>
        <v>0.14033213404766767</v>
      </c>
      <c r="S27" s="12">
        <f>+SUM(S24:S26)</f>
        <v>36099</v>
      </c>
      <c r="T27" s="12">
        <f ca="1">+SUM(T24:T26)</f>
        <v>40425</v>
      </c>
      <c r="U27" s="12">
        <f ca="1">SUM(U24:U26)</f>
        <v>4326</v>
      </c>
      <c r="V27" s="13">
        <f ca="1">IF(U27=0,0,IF(S27=0,1,U27/S27))</f>
        <v>0.1198371146015125</v>
      </c>
      <c r="W27" s="12">
        <f>SUM(W24:W26)</f>
        <v>99748</v>
      </c>
      <c r="X27" s="12">
        <f ca="1">SUM(X24:X26)</f>
        <v>113006</v>
      </c>
      <c r="Y27" s="12">
        <f ca="1">SUM(Y24:Y26)</f>
        <v>13258</v>
      </c>
      <c r="Z27" s="13">
        <f ca="1">IF(Y27=0,0,IF(W27=0,1,Y27/W27))</f>
        <v>0.13291494566307094</v>
      </c>
      <c r="AA27" s="12">
        <f>+SUM(AA24:AA26)</f>
        <v>38040</v>
      </c>
      <c r="AB27" s="12">
        <f ca="1">+SUM(AB24:AB26)</f>
        <v>44087</v>
      </c>
      <c r="AC27" s="12">
        <f ca="1">SUM(AC24:AC26)</f>
        <v>6047</v>
      </c>
      <c r="AD27" s="13">
        <f ca="1">IF(AC27=0,0,IF(AA27=0,1,AC27/AA27))</f>
        <v>0.15896424815983176</v>
      </c>
      <c r="AE27" s="12">
        <f>SUM(AE24:AE26)</f>
        <v>137788</v>
      </c>
      <c r="AF27" s="12">
        <f ca="1">SUM(AF24:AF26)</f>
        <v>157093</v>
      </c>
      <c r="AG27" s="12">
        <f ca="1">SUM(AG24:AG26)</f>
        <v>19305</v>
      </c>
      <c r="AH27" s="13">
        <f ca="1">IF(AG27=0,0,IF(AE27=0,1,AG27/AE27))</f>
        <v>0.14010654048248034</v>
      </c>
      <c r="AI27" s="12">
        <f>+SUM(AI24:AI26)</f>
        <v>43571</v>
      </c>
      <c r="AJ27" s="12">
        <f ca="1">+SUM(AJ24:AJ26)</f>
        <v>51871</v>
      </c>
      <c r="AK27" s="12">
        <f ca="1">SUM(AK24:AK26)</f>
        <v>8300</v>
      </c>
      <c r="AL27" s="13">
        <f ca="1">IF(AK27=0,0,IF(AI27=0,1,AK27/AI27))</f>
        <v>0.19049367698698677</v>
      </c>
      <c r="AM27" s="12">
        <f>SUM(AM24:AM26)</f>
        <v>181359</v>
      </c>
      <c r="AN27" s="12">
        <f ca="1">SUM(AN24:AN26)</f>
        <v>208964</v>
      </c>
      <c r="AO27" s="12">
        <f ca="1">SUM(AO24:AO26)</f>
        <v>27605</v>
      </c>
      <c r="AP27" s="13">
        <f ca="1">IF(AO27=0,0,IF(AM27=0,1,AO27/AM27))</f>
        <v>0.15221191118168936</v>
      </c>
      <c r="AQ27" s="12">
        <f>+SUM(AQ24:AQ26)</f>
        <v>48496</v>
      </c>
      <c r="AR27" s="12">
        <f ca="1">+SUM(AR24:AR26)</f>
        <v>50268</v>
      </c>
      <c r="AS27" s="12">
        <f ca="1">SUM(AS24:AS26)</f>
        <v>1772</v>
      </c>
      <c r="AT27" s="13">
        <f ca="1">IF(AS27=0,0,IF(AQ27=0,1,AS27/AQ27))</f>
        <v>3.653909600791818E-2</v>
      </c>
      <c r="AU27" s="12">
        <f>SUM(AU24:AU26)</f>
        <v>229855</v>
      </c>
      <c r="AV27" s="12">
        <f ca="1">SUM(AV24:AV26)</f>
        <v>259232</v>
      </c>
      <c r="AW27" s="12">
        <f ca="1">SUM(AW24:AW26)</f>
        <v>29377</v>
      </c>
      <c r="AX27" s="13">
        <f ca="1">IF(AW27=0,0,IF(AU27=0,1,AW27/AU27))</f>
        <v>0.12780666072088925</v>
      </c>
      <c r="AY27" s="12">
        <f>+SUM(AY24:AY26)</f>
        <v>57298</v>
      </c>
      <c r="AZ27" s="12">
        <f ca="1">+SUM(AZ24:AZ26)</f>
        <v>59243</v>
      </c>
      <c r="BA27" s="12">
        <f ca="1">SUM(BA24:BA26)</f>
        <v>1945</v>
      </c>
      <c r="BB27" s="13">
        <f ca="1">IF(BA27=0,0,IF(AY27=0,1,BA27/AY27))</f>
        <v>3.3945338406227092E-2</v>
      </c>
      <c r="BC27" s="12">
        <f>SUM(BC24:BC26)</f>
        <v>287153</v>
      </c>
      <c r="BD27" s="12">
        <f ca="1">SUM(BD24:BD26)</f>
        <v>318475</v>
      </c>
      <c r="BE27" s="12">
        <f ca="1">SUM(BE24:BE26)</f>
        <v>31322</v>
      </c>
      <c r="BF27" s="13">
        <f ca="1">IF(BE27=0,0,IF(BC27=0,1,BE27/BC27))</f>
        <v>0.1090777390450387</v>
      </c>
      <c r="BG27" s="12">
        <f>+SUM(BG24:BG26)</f>
        <v>60272</v>
      </c>
      <c r="BH27" s="12">
        <f ca="1">+SUM(BH24:BH26)</f>
        <v>62825</v>
      </c>
      <c r="BI27" s="12">
        <f ca="1">SUM(BI24:BI26)</f>
        <v>2553</v>
      </c>
      <c r="BJ27" s="13">
        <f ca="1">IF(BI27=0,0,IF(BG27=0,1,BI27/BG27))</f>
        <v>4.2357977170161931E-2</v>
      </c>
      <c r="BK27" s="12">
        <f>SUM(BK24:BK26)</f>
        <v>347425</v>
      </c>
      <c r="BL27" s="12">
        <f ca="1">SUM(BL24:BL26)</f>
        <v>381300</v>
      </c>
      <c r="BM27" s="12">
        <f ca="1">SUM(BM24:BM26)</f>
        <v>33875</v>
      </c>
      <c r="BN27" s="13">
        <f ca="1">IF(BM27=0,0,IF(BK27=0,1,BM27/BK27))</f>
        <v>9.7503058214003027E-2</v>
      </c>
      <c r="BO27" s="12">
        <f>+SUM(BO24:BO26)</f>
        <v>52851</v>
      </c>
      <c r="BP27" s="12">
        <f ca="1">+SUM(BP24:BP26)</f>
        <v>49077</v>
      </c>
      <c r="BQ27" s="12">
        <f ca="1">SUM(BQ24:BQ26)</f>
        <v>-3774</v>
      </c>
      <c r="BR27" s="13">
        <f ca="1">IF(BQ27=0,0,IF(BO27=0,1,BQ27/BO27))</f>
        <v>-7.1408298802293241E-2</v>
      </c>
      <c r="BS27" s="12">
        <f>SUM(BS24:BS26)</f>
        <v>400276</v>
      </c>
      <c r="BT27" s="12">
        <f ca="1">SUM(BT24:BT26)</f>
        <v>430377</v>
      </c>
      <c r="BU27" s="12">
        <f ca="1">SUM(BU24:BU26)</f>
        <v>30101</v>
      </c>
      <c r="BV27" s="13">
        <f ca="1">IF(BU27=0,0,IF(BS27=0,1,BU27/BS27))</f>
        <v>7.5200611578011167E-2</v>
      </c>
      <c r="BW27" s="12">
        <f>+SUM(BW24:BW26)</f>
        <v>54318</v>
      </c>
      <c r="BX27" s="12">
        <f ca="1">+SUM(BX24:BX26)</f>
        <v>47243</v>
      </c>
      <c r="BY27" s="12">
        <f ca="1">SUM(BY24:BY26)</f>
        <v>-7075</v>
      </c>
      <c r="BZ27" s="13">
        <f ca="1">IF(BY27=0,0,IF(BW27=0,1,BY27/BW27))</f>
        <v>-0.13025148201332892</v>
      </c>
      <c r="CA27" s="12">
        <f>SUM(CA24:CA26)</f>
        <v>454594</v>
      </c>
      <c r="CB27" s="12">
        <f ca="1">SUM(CB24:CB26)</f>
        <v>477620</v>
      </c>
      <c r="CC27" s="12">
        <f ca="1">SUM(CC24:CC26)</f>
        <v>23026</v>
      </c>
      <c r="CD27" s="13">
        <f ca="1">IF(CC27=0,0,IF(CA27=0,1,CC27/CA27))</f>
        <v>5.0651790388786477E-2</v>
      </c>
      <c r="CE27" s="12">
        <f>+SUM(CE24:CE26)</f>
        <v>56430</v>
      </c>
      <c r="CF27" s="12">
        <f ca="1">+SUM(CF24:CF26)</f>
        <v>40918</v>
      </c>
      <c r="CG27" s="12">
        <f ca="1">SUM(CG24:CG26)</f>
        <v>-15512</v>
      </c>
      <c r="CH27" s="13">
        <f ca="1">IF(CG27=0,0,IF(CE27=0,1,CG27/CE27))</f>
        <v>-0.27488924331029596</v>
      </c>
      <c r="CI27" s="12">
        <f>SUM(CI24:CI26)</f>
        <v>511024</v>
      </c>
      <c r="CJ27" s="12">
        <f ca="1">SUM(CJ24:CJ26)</f>
        <v>518538</v>
      </c>
      <c r="CK27" s="12">
        <f ca="1">SUM(CK24:CK26)</f>
        <v>7514</v>
      </c>
      <c r="CL27" s="13">
        <f ca="1">IF(CK27=0,0,IF(CI27=0,1,CK27/CI27))</f>
        <v>1.4703810388553179E-2</v>
      </c>
      <c r="CM27" s="12">
        <f>+SUM(CM24:CM26)</f>
        <v>41572</v>
      </c>
      <c r="CN27" s="12">
        <f ca="1">+SUM(CN24:CN26)</f>
        <v>35701</v>
      </c>
      <c r="CO27" s="12">
        <f ca="1">SUM(CO24:CO26)</f>
        <v>-5871</v>
      </c>
      <c r="CP27" s="13">
        <f ca="1">IF(CO27=0,0,IF(CM27=0,1,CO27/CM27))</f>
        <v>-0.14122486288848263</v>
      </c>
      <c r="CQ27" s="12">
        <f>SUM(CQ24:CQ26)</f>
        <v>552596</v>
      </c>
      <c r="CR27" s="12">
        <f ca="1">SUM(CR24:CR26)</f>
        <v>554239</v>
      </c>
      <c r="CS27" s="12">
        <f ca="1">SUM(CS24:CS26)</f>
        <v>1643</v>
      </c>
      <c r="CT27" s="13">
        <f ca="1">IF(CS27=0,0,IF(CQ27=0,1,CS27/CQ27))</f>
        <v>2.9732390390086066E-3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331372</v>
      </c>
      <c r="D29" s="18">
        <f ca="1">OFFSET(CZ29,0,14,1,1)</f>
        <v>325280</v>
      </c>
      <c r="E29" s="18">
        <f ca="1">SUM(D29-C29)</f>
        <v>-6092</v>
      </c>
      <c r="F29" s="19">
        <f ca="1">IF(E29=0,0,IF(C29=0,1,E29/C29))</f>
        <v>-1.8384172470818295E-2</v>
      </c>
      <c r="G29" s="18">
        <f>SUMIF($C$6:F$6,G$5,$C29:F29)</f>
        <v>331372</v>
      </c>
      <c r="H29" s="18">
        <f ca="1">SUMIF($C$6:G$6,H$5,$C29:G29)</f>
        <v>325280</v>
      </c>
      <c r="I29" s="18">
        <f ca="1">SUM(H29-G29)</f>
        <v>-6092</v>
      </c>
      <c r="J29" s="19">
        <f ca="1">IF(I29=0,0,IF(G29=0,1,I29/G29))</f>
        <v>-1.8384172470818295E-2</v>
      </c>
      <c r="K29" s="18">
        <f>+DA29</f>
        <v>295402</v>
      </c>
      <c r="L29" s="18">
        <f ca="1">OFFSET(DA29,0,14,1,1)</f>
        <v>317806</v>
      </c>
      <c r="M29" s="18">
        <f ca="1">SUM(L29-K29)</f>
        <v>22404</v>
      </c>
      <c r="N29" s="19">
        <f ca="1">IF(M29=0,0,IF(K29=0,1,M29/K29))</f>
        <v>7.5842411358081535E-2</v>
      </c>
      <c r="O29" s="18">
        <f>SUMIF($C$6:N$6,O$5,$C29:N29)</f>
        <v>626774</v>
      </c>
      <c r="P29" s="18">
        <f ca="1">SUMIF($C$6:O$6,P$5,$C29:O29)</f>
        <v>643086</v>
      </c>
      <c r="Q29" s="18">
        <f ca="1">SUM(P29-O29)</f>
        <v>16312</v>
      </c>
      <c r="R29" s="19">
        <f ca="1">IF(Q29=0,0,IF(O29=0,1,Q29/O29))</f>
        <v>2.6025329704167689E-2</v>
      </c>
      <c r="S29" s="18">
        <f>+DB29</f>
        <v>395639</v>
      </c>
      <c r="T29" s="18">
        <f ca="1">OFFSET(DB29,0,14,1,1)</f>
        <v>403307</v>
      </c>
      <c r="U29" s="18">
        <f ca="1">SUM(T29-S29)</f>
        <v>7668</v>
      </c>
      <c r="V29" s="19">
        <f ca="1">IF(U29=0,0,IF(S29=0,1,U29/S29))</f>
        <v>1.9381304674210582E-2</v>
      </c>
      <c r="W29" s="18">
        <f>SUMIF($C$6:V$6,W$5,$C29:V29)</f>
        <v>1022413</v>
      </c>
      <c r="X29" s="18">
        <f ca="1">SUMIF($C$6:W$6,X$5,$C29:W29)</f>
        <v>1046393</v>
      </c>
      <c r="Y29" s="18">
        <f ca="1">SUM(X29-W29)</f>
        <v>23980</v>
      </c>
      <c r="Z29" s="19">
        <f ca="1">IF(Y29=0,0,IF(W29=0,1,Y29/W29))</f>
        <v>2.3454318362540381E-2</v>
      </c>
      <c r="AA29" s="18">
        <f>+DC29</f>
        <v>375143</v>
      </c>
      <c r="AB29" s="18">
        <f ca="1">OFFSET(DC29,0,14,1,1)</f>
        <v>362254</v>
      </c>
      <c r="AC29" s="18">
        <f ca="1">SUM(AB29-AA29)</f>
        <v>-12889</v>
      </c>
      <c r="AD29" s="19">
        <f ca="1">IF(AC29=0,0,IF(AA29=0,1,AC29/AA29))</f>
        <v>-3.4357564981886905E-2</v>
      </c>
      <c r="AE29" s="18">
        <f>SUMIF($C$6:AD$6,AE$5,$C29:AD29)</f>
        <v>1397556</v>
      </c>
      <c r="AF29" s="18">
        <f ca="1">SUMIF($C$6:AE$6,AF$5,$C29:AE29)</f>
        <v>1408647</v>
      </c>
      <c r="AG29" s="18">
        <f ca="1">SUM(AF29-AE29)</f>
        <v>11091</v>
      </c>
      <c r="AH29" s="19">
        <f ca="1">IF(AG29=0,0,IF(AE29=0,1,AG29/AE29))</f>
        <v>7.9359968401981739E-3</v>
      </c>
      <c r="AI29" s="18">
        <f>+DD29</f>
        <v>430733</v>
      </c>
      <c r="AJ29" s="18">
        <f ca="1">OFFSET(DD29,0,14,1,1)</f>
        <v>433605</v>
      </c>
      <c r="AK29" s="18">
        <f ca="1">SUM(AJ29-AI29)</f>
        <v>2872</v>
      </c>
      <c r="AL29" s="19">
        <f ca="1">IF(AK29=0,0,IF(AI29=0,1,AK29/AI29))</f>
        <v>6.6677036586470038E-3</v>
      </c>
      <c r="AM29" s="18">
        <f>SUMIF($C$6:AL$6,AM$5,$C29:AL29)</f>
        <v>1828289</v>
      </c>
      <c r="AN29" s="18">
        <f ca="1">SUMIF($C$6:AM$6,AN$5,$C29:AM29)</f>
        <v>1842252</v>
      </c>
      <c r="AO29" s="18">
        <f ca="1">SUM(AN29-AM29)</f>
        <v>13963</v>
      </c>
      <c r="AP29" s="19">
        <f ca="1">IF(AO29=0,0,IF(AM29=0,1,AO29/AM29))</f>
        <v>7.6371952136669863E-3</v>
      </c>
      <c r="AQ29" s="18">
        <f>+DE29</f>
        <v>495246</v>
      </c>
      <c r="AR29" s="18">
        <f ca="1">OFFSET(DE29,0,14,1,1)</f>
        <v>453427</v>
      </c>
      <c r="AS29" s="18">
        <f ca="1">SUM(AR29-AQ29)</f>
        <v>-41819</v>
      </c>
      <c r="AT29" s="19">
        <f ca="1">IF(AS29=0,0,IF(AQ29=0,1,AS29/AQ29))</f>
        <v>-8.4440863732367352E-2</v>
      </c>
      <c r="AU29" s="18">
        <f>SUMIF($C$6:AT$6,AU$5,$C29:AT29)</f>
        <v>2323535</v>
      </c>
      <c r="AV29" s="18">
        <f ca="1">SUMIF($C$6:AU$6,AV$5,$C29:AU29)</f>
        <v>2295679</v>
      </c>
      <c r="AW29" s="18">
        <f ca="1">SUM(AV29-AU29)</f>
        <v>-27856</v>
      </c>
      <c r="AX29" s="19">
        <f ca="1">IF(AW29=0,0,IF(AU29=0,1,AW29/AU29))</f>
        <v>-1.1988629394435634E-2</v>
      </c>
      <c r="AY29" s="18">
        <f>+DF29</f>
        <v>611194</v>
      </c>
      <c r="AZ29" s="18">
        <f ca="1">OFFSET(DF29,0,14,1,1)</f>
        <v>578006</v>
      </c>
      <c r="BA29" s="18">
        <f ca="1">SUM(AZ29-AY29)</f>
        <v>-33188</v>
      </c>
      <c r="BB29" s="19">
        <f ca="1">IF(BA29=0,0,IF(AY29=0,1,BA29/AY29))</f>
        <v>-5.4300271272296523E-2</v>
      </c>
      <c r="BC29" s="18">
        <f>SUMIF($C$6:BB$6,BC$5,$C29:BB29)</f>
        <v>2934729</v>
      </c>
      <c r="BD29" s="18">
        <f ca="1">SUMIF($C$6:BC$6,BD$5,$C29:BC29)</f>
        <v>2873685</v>
      </c>
      <c r="BE29" s="18">
        <f ca="1">SUM(BD29-BC29)</f>
        <v>-61044</v>
      </c>
      <c r="BF29" s="19">
        <f ca="1">IF(BE29=0,0,IF(BC29=0,1,BE29/BC29))</f>
        <v>-2.0800557734632397E-2</v>
      </c>
      <c r="BG29" s="18">
        <f>+DG29</f>
        <v>637918</v>
      </c>
      <c r="BH29" s="18">
        <f ca="1">OFFSET(DG29,0,14,1,1)</f>
        <v>629517</v>
      </c>
      <c r="BI29" s="18">
        <f ca="1">SUM(BH29-BG29)</f>
        <v>-8401</v>
      </c>
      <c r="BJ29" s="19">
        <f ca="1">IF(BI29=0,0,IF(BG29=0,1,BI29/BG29))</f>
        <v>-1.3169404218096996E-2</v>
      </c>
      <c r="BK29" s="18">
        <f>SUMIF($C$6:BJ$6,BK$5,$C29:BJ29)</f>
        <v>3572647</v>
      </c>
      <c r="BL29" s="18">
        <f ca="1">SUMIF($C$6:BK$6,BL$5,$C29:BK29)</f>
        <v>3503202</v>
      </c>
      <c r="BM29" s="18">
        <f ca="1">SUM(BL29-BK29)</f>
        <v>-69445</v>
      </c>
      <c r="BN29" s="19">
        <f ca="1">IF(BM29=0,0,IF(BK29=0,1,BM29/BK29))</f>
        <v>-1.9437968542651989E-2</v>
      </c>
      <c r="BO29" s="18">
        <f>+DH29</f>
        <v>469980</v>
      </c>
      <c r="BP29" s="18">
        <f ca="1">OFFSET(DH29,0,14,1,1)</f>
        <v>419873</v>
      </c>
      <c r="BQ29" s="18">
        <f ca="1">SUM(BP29-BO29)</f>
        <v>-50107</v>
      </c>
      <c r="BR29" s="19">
        <f ca="1">IF(BQ29=0,0,IF(BO29=0,1,BQ29/BO29))</f>
        <v>-0.10661517511383463</v>
      </c>
      <c r="BS29" s="18">
        <f>SUMIF($C$6:BR$6,BS$5,$C29:BR29)</f>
        <v>4042627</v>
      </c>
      <c r="BT29" s="18">
        <f ca="1">SUMIF($C$6:BS$6,BT$5,$C29:BS29)</f>
        <v>3923075</v>
      </c>
      <c r="BU29" s="18">
        <f ca="1">SUM(BT29-BS29)</f>
        <v>-119552</v>
      </c>
      <c r="BV29" s="19">
        <f ca="1">IF(BU29=0,0,IF(BS29=0,1,BU29/BS29))</f>
        <v>-2.9572849535710318E-2</v>
      </c>
      <c r="BW29" s="18">
        <f>+DI29</f>
        <v>459825</v>
      </c>
      <c r="BX29" s="18">
        <f ca="1">OFFSET(DI29,0,14,1,1)</f>
        <v>415397</v>
      </c>
      <c r="BY29" s="18">
        <f ca="1">SUM(BX29-BW29)</f>
        <v>-44428</v>
      </c>
      <c r="BZ29" s="19">
        <f ca="1">IF(BY29=0,0,IF(BW29=0,1,BY29/BW29))</f>
        <v>-9.6619366063176212E-2</v>
      </c>
      <c r="CA29" s="18">
        <f>SUMIF($C$6:BZ$6,CA$5,$C29:BZ29)</f>
        <v>4502452</v>
      </c>
      <c r="CB29" s="18">
        <f ca="1">SUMIF($C$6:CA$6,CB$5,$C29:CA29)</f>
        <v>4338472</v>
      </c>
      <c r="CC29" s="18">
        <f ca="1">SUM(CB29-CA29)</f>
        <v>-163980</v>
      </c>
      <c r="CD29" s="19">
        <f ca="1">IF(CC29=0,0,IF(CA29=0,1,CC29/CA29))</f>
        <v>-3.6420155062175011E-2</v>
      </c>
      <c r="CE29" s="18">
        <f>+DJ29</f>
        <v>422178</v>
      </c>
      <c r="CF29" s="18">
        <f ca="1">OFFSET(DJ29,0,14,1,1)</f>
        <v>367019</v>
      </c>
      <c r="CG29" s="18">
        <f ca="1">SUM(CF29-CE29)</f>
        <v>-55159</v>
      </c>
      <c r="CH29" s="19">
        <f ca="1">IF(CG29=0,0,IF(CE29=0,1,CG29/CE29))</f>
        <v>-0.13065342106883826</v>
      </c>
      <c r="CI29" s="18">
        <f>SUMIF($C$6:CH$6,CI$5,$C29:CH29)</f>
        <v>4924630</v>
      </c>
      <c r="CJ29" s="18">
        <f ca="1">SUMIF($C$6:CI$6,CJ$5,$C29:CI29)</f>
        <v>4705491</v>
      </c>
      <c r="CK29" s="18">
        <f ca="1">SUM(CJ29-CI29)</f>
        <v>-219139</v>
      </c>
      <c r="CL29" s="19">
        <f ca="1">IF(CK29=0,0,IF(CI29=0,1,CK29/CI29))</f>
        <v>-4.4498571466282749E-2</v>
      </c>
      <c r="CM29" s="18">
        <f>+DK29</f>
        <v>369142</v>
      </c>
      <c r="CN29" s="18">
        <f ca="1">OFFSET(DK29,0,14,1,1)</f>
        <v>330320</v>
      </c>
      <c r="CO29" s="18">
        <f ca="1">SUM(CN29-CM29)</f>
        <v>-38822</v>
      </c>
      <c r="CP29" s="19">
        <f ca="1">IF(CO29=0,0,IF(CM29=0,1,CO29/CM29))</f>
        <v>-0.10516820085495554</v>
      </c>
      <c r="CQ29" s="18">
        <f>SUMIF($C$6:CP$6,CQ$5,$C29:CP29)</f>
        <v>5293772</v>
      </c>
      <c r="CR29" s="18">
        <f ca="1">SUMIF($C$6:CQ$6,CR$5,$C29:CQ29)</f>
        <v>5035811</v>
      </c>
      <c r="CS29" s="18">
        <f ca="1">SUM(CR29-CQ29)</f>
        <v>-257961</v>
      </c>
      <c r="CT29" s="19">
        <f ca="1">IF(CS29=0,0,IF(CQ29=0,1,CS29/CQ29))</f>
        <v>-4.8729148138605141E-2</v>
      </c>
      <c r="CW29" t="s">
        <v>14</v>
      </c>
      <c r="CX29" t="s">
        <v>6</v>
      </c>
      <c r="CZ29" s="74">
        <f>SUMIF(PB!$A$93:$A$98,'2007-2008'!CZ$7,PB!D$93:D$98)</f>
        <v>331372</v>
      </c>
      <c r="DA29" s="74">
        <f>SUMIF(PB!$A$93:$A$98,'2007-2008'!DA$7,PB!E$93:E$98)</f>
        <v>295402</v>
      </c>
      <c r="DB29" s="74">
        <f>SUMIF(PB!$A$93:$A$98,'2007-2008'!DB$7,PB!F$93:F$98)</f>
        <v>395639</v>
      </c>
      <c r="DC29" s="74">
        <f>SUMIF(PB!$A$93:$A$98,'2007-2008'!DC$7,PB!G$93:G$98)</f>
        <v>375143</v>
      </c>
      <c r="DD29" s="74">
        <f>SUMIF(PB!$A$93:$A$98,'2007-2008'!DD$7,PB!H$93:H$98)</f>
        <v>430733</v>
      </c>
      <c r="DE29" s="74">
        <f>SUMIF(PB!$A$93:$A$98,'2007-2008'!DE$7,PB!I$93:I$98)</f>
        <v>495246</v>
      </c>
      <c r="DF29" s="74">
        <f>SUMIF(PB!$A$93:$A$98,'2007-2008'!DF$7,PB!J$93:J$98)</f>
        <v>611194</v>
      </c>
      <c r="DG29" s="74">
        <f>SUMIF(PB!$A$93:$A$98,'2007-2008'!DG$7,PB!K$93:K$98)</f>
        <v>637918</v>
      </c>
      <c r="DH29" s="74">
        <f>SUMIF(PB!$A$93:$A$98,'2007-2008'!DH$7,PB!L$93:L$98)</f>
        <v>469980</v>
      </c>
      <c r="DI29" s="74">
        <f>SUMIF(PB!$A$93:$A$98,'2007-2008'!DI$7,PB!M$93:M$98)</f>
        <v>459825</v>
      </c>
      <c r="DJ29" s="74">
        <f>SUMIF(PB!$A$93:$A$98,'2007-2008'!DJ$7,PB!N$93:N$98)</f>
        <v>422178</v>
      </c>
      <c r="DK29" s="74">
        <f>SUMIF(PB!$A$93:$A$98,'2007-2008'!DK$7,PB!O$93:O$98)</f>
        <v>369142</v>
      </c>
      <c r="DN29" s="74">
        <f>SUMIF(PB!$A$93:$A$98,'2007-2008'!DN$7,PB!D$93:D$98)</f>
        <v>325280</v>
      </c>
      <c r="DO29" s="74">
        <f>SUMIF(PB!$A$93:$A$98,'2007-2008'!DO$7,PB!E$93:E$98)</f>
        <v>317806</v>
      </c>
      <c r="DP29" s="74">
        <f>SUMIF(PB!$A$93:$A$98,'2007-2008'!DP$7,PB!F$93:F$98)</f>
        <v>403307</v>
      </c>
      <c r="DQ29" s="74">
        <f>SUMIF(PB!$A$93:$A$98,'2007-2008'!DQ$7,PB!G$93:G$98)</f>
        <v>362254</v>
      </c>
      <c r="DR29" s="74">
        <f>SUMIF(PB!$A$93:$A$98,'2007-2008'!DR$7,PB!H$93:H$98)</f>
        <v>433605</v>
      </c>
      <c r="DS29" s="74">
        <f>SUMIF(PB!$A$93:$A$98,'2007-2008'!DS$7,PB!I$93:I$98)</f>
        <v>453427</v>
      </c>
      <c r="DT29" s="74">
        <f>SUMIF(PB!$A$93:$A$98,'2007-2008'!DT$7,PB!J$93:J$98)</f>
        <v>578006</v>
      </c>
      <c r="DU29" s="74">
        <f>SUMIF(PB!$A$93:$A$98,'2007-2008'!DU$7,PB!K$93:K$98)</f>
        <v>629517</v>
      </c>
      <c r="DV29" s="74">
        <f>SUMIF(PB!$A$93:$A$98,'2007-2008'!DV$7,PB!L$93:L$98)</f>
        <v>419873</v>
      </c>
      <c r="DW29" s="74">
        <f>SUMIF(PB!$A$93:$A$98,'2007-2008'!DW$7,PB!M$93:M$98)</f>
        <v>415397</v>
      </c>
      <c r="DX29" s="74">
        <f>SUMIF(PB!$A$93:$A$98,'2007-2008'!DX$7,PB!N$93:N$98)</f>
        <v>367019</v>
      </c>
      <c r="DY29" s="74">
        <f>SUMIF(PB!$A$93:$A$98,'2007-2008'!DY$7,PB!O$93:O$98)</f>
        <v>330320</v>
      </c>
    </row>
    <row r="30" spans="1:130">
      <c r="A30" s="84" t="str">
        <f>+CW31</f>
        <v>Peace Bridge</v>
      </c>
      <c r="B30" s="26" t="s">
        <v>7</v>
      </c>
      <c r="C30" s="18">
        <f>+CZ30</f>
        <v>109092</v>
      </c>
      <c r="D30" s="18">
        <f ca="1">OFFSET(CZ30,0,14,1,1)</f>
        <v>109940</v>
      </c>
      <c r="E30" s="18">
        <f ca="1">SUM(D30-C30)</f>
        <v>848</v>
      </c>
      <c r="F30" s="19">
        <f ca="1">IF(E30=0,0,IF(C30=0,1,E30/C30))</f>
        <v>7.7732556007773252E-3</v>
      </c>
      <c r="G30" s="18">
        <f>SUMIF($C$6:F$6,G$5,$C30:F30)</f>
        <v>109092</v>
      </c>
      <c r="H30" s="18">
        <f ca="1">SUMIF($C$6:G$6,H$5,$C30:G30)</f>
        <v>109940</v>
      </c>
      <c r="I30" s="18">
        <f ca="1">SUM(H30-G30)</f>
        <v>848</v>
      </c>
      <c r="J30" s="19">
        <f ca="1">IF(I30=0,0,IF(G30=0,1,I30/G30))</f>
        <v>7.7732556007773252E-3</v>
      </c>
      <c r="K30" s="18">
        <f>+DA30</f>
        <v>102028</v>
      </c>
      <c r="L30" s="18">
        <f ca="1">OFFSET(DA30,0,14,1,1)</f>
        <v>104182</v>
      </c>
      <c r="M30" s="18">
        <f ca="1">SUM(L30-K30)</f>
        <v>2154</v>
      </c>
      <c r="N30" s="19">
        <f ca="1">IF(M30=0,0,IF(K30=0,1,M30/K30))</f>
        <v>2.1111851648567059E-2</v>
      </c>
      <c r="O30" s="18">
        <f>SUMIF($C$6:N$6,O$5,$C30:N30)</f>
        <v>211120</v>
      </c>
      <c r="P30" s="18">
        <f ca="1">SUMIF($C$6:O$6,P$5,$C30:O30)</f>
        <v>214122</v>
      </c>
      <c r="Q30" s="18">
        <f ca="1">SUM(P30-O30)</f>
        <v>3002</v>
      </c>
      <c r="R30" s="19">
        <f ca="1">IF(Q30=0,0,IF(O30=0,1,Q30/O30))</f>
        <v>1.4219401288366806E-2</v>
      </c>
      <c r="S30" s="18">
        <f>+DB30</f>
        <v>116778</v>
      </c>
      <c r="T30" s="18">
        <f ca="1">OFFSET(DB30,0,14,1,1)</f>
        <v>109476</v>
      </c>
      <c r="U30" s="18">
        <f ca="1">SUM(T30-S30)</f>
        <v>-7302</v>
      </c>
      <c r="V30" s="19">
        <f ca="1">IF(U30=0,0,IF(S30=0,1,U30/S30))</f>
        <v>-6.2528900991625141E-2</v>
      </c>
      <c r="W30" s="18">
        <f>SUMIF($C$6:V$6,W$5,$C30:V30)</f>
        <v>327898</v>
      </c>
      <c r="X30" s="18">
        <f ca="1">SUMIF($C$6:W$6,X$5,$C30:W30)</f>
        <v>323598</v>
      </c>
      <c r="Y30" s="18">
        <f ca="1">SUM(X30-W30)</f>
        <v>-4300</v>
      </c>
      <c r="Z30" s="19">
        <f ca="1">IF(Y30=0,0,IF(W30=0,1,Y30/W30))</f>
        <v>-1.3113834180141386E-2</v>
      </c>
      <c r="AA30" s="18">
        <f>+DC30</f>
        <v>109504</v>
      </c>
      <c r="AB30" s="18">
        <f ca="1">OFFSET(DC30,0,14,1,1)</f>
        <v>113405</v>
      </c>
      <c r="AC30" s="18">
        <f ca="1">SUM(AB30-AA30)</f>
        <v>3901</v>
      </c>
      <c r="AD30" s="19">
        <f ca="1">IF(AC30=0,0,IF(AA30=0,1,AC30/AA30))</f>
        <v>3.5624269433080072E-2</v>
      </c>
      <c r="AE30" s="18">
        <f>SUMIF($C$6:AD$6,AE$5,$C30:AD30)</f>
        <v>437402</v>
      </c>
      <c r="AF30" s="18">
        <f ca="1">SUMIF($C$6:AE$6,AF$5,$C30:AE30)</f>
        <v>437003</v>
      </c>
      <c r="AG30" s="18">
        <f ca="1">SUM(AF30-AE30)</f>
        <v>-399</v>
      </c>
      <c r="AH30" s="19">
        <f ca="1">IF(AG30=0,0,IF(AE30=0,1,AG30/AE30))</f>
        <v>-9.1220433377076462E-4</v>
      </c>
      <c r="AI30" s="18">
        <f>+DD30</f>
        <v>118317</v>
      </c>
      <c r="AJ30" s="18">
        <f ca="1">OFFSET(DD30,0,14,1,1)</f>
        <v>111519</v>
      </c>
      <c r="AK30" s="18">
        <f ca="1">SUM(AJ30-AI30)</f>
        <v>-6798</v>
      </c>
      <c r="AL30" s="19">
        <f ca="1">IF(AK30=0,0,IF(AI30=0,1,AK30/AI30))</f>
        <v>-5.7455817845280054E-2</v>
      </c>
      <c r="AM30" s="18">
        <f>SUMIF($C$6:AL$6,AM$5,$C30:AL30)</f>
        <v>555719</v>
      </c>
      <c r="AN30" s="18">
        <f ca="1">SUMIF($C$6:AM$6,AN$5,$C30:AM30)</f>
        <v>548522</v>
      </c>
      <c r="AO30" s="18">
        <f ca="1">SUM(AN30-AM30)</f>
        <v>-7197</v>
      </c>
      <c r="AP30" s="19">
        <f ca="1">IF(AO30=0,0,IF(AM30=0,1,AO30/AM30))</f>
        <v>-1.2950789877618005E-2</v>
      </c>
      <c r="AQ30" s="18">
        <f>+DE30</f>
        <v>109997</v>
      </c>
      <c r="AR30" s="18">
        <f ca="1">OFFSET(DE30,0,14,1,1)</f>
        <v>112855</v>
      </c>
      <c r="AS30" s="18">
        <f ca="1">SUM(AR30-AQ30)</f>
        <v>2858</v>
      </c>
      <c r="AT30" s="19">
        <f ca="1">IF(AS30=0,0,IF(AQ30=0,1,AS30/AQ30))</f>
        <v>2.5982526796185349E-2</v>
      </c>
      <c r="AU30" s="18">
        <f>SUMIF($C$6:AT$6,AU$5,$C30:AT30)</f>
        <v>665716</v>
      </c>
      <c r="AV30" s="18">
        <f ca="1">SUMIF($C$6:AU$6,AV$5,$C30:AU30)</f>
        <v>661377</v>
      </c>
      <c r="AW30" s="18">
        <f ca="1">SUM(AV30-AU30)</f>
        <v>-4339</v>
      </c>
      <c r="AX30" s="19">
        <f ca="1">IF(AW30=0,0,IF(AU30=0,1,AW30/AU30))</f>
        <v>-6.5177943747784343E-3</v>
      </c>
      <c r="AY30" s="18">
        <f>+DF30</f>
        <v>105296</v>
      </c>
      <c r="AZ30" s="18">
        <f ca="1">OFFSET(DF30,0,14,1,1)</f>
        <v>108034</v>
      </c>
      <c r="BA30" s="18">
        <f ca="1">SUM(AZ30-AY30)</f>
        <v>2738</v>
      </c>
      <c r="BB30" s="19">
        <f ca="1">IF(BA30=0,0,IF(AY30=0,1,BA30/AY30))</f>
        <v>2.600288709922504E-2</v>
      </c>
      <c r="BC30" s="18">
        <f>SUMIF($C$6:BB$6,BC$5,$C30:BB30)</f>
        <v>771012</v>
      </c>
      <c r="BD30" s="18">
        <f ca="1">SUMIF($C$6:BC$6,BD$5,$C30:BC30)</f>
        <v>769411</v>
      </c>
      <c r="BE30" s="18">
        <f ca="1">SUM(BD30-BC30)</f>
        <v>-1601</v>
      </c>
      <c r="BF30" s="19">
        <f ca="1">IF(BE30=0,0,IF(BC30=0,1,BE30/BC30))</f>
        <v>-2.0764916758753429E-3</v>
      </c>
      <c r="BG30" s="18">
        <f>+DG30</f>
        <v>113467</v>
      </c>
      <c r="BH30" s="18">
        <f ca="1">OFFSET(DG30,0,14,1,1)</f>
        <v>105937</v>
      </c>
      <c r="BI30" s="18">
        <f ca="1">SUM(BH30-BG30)</f>
        <v>-7530</v>
      </c>
      <c r="BJ30" s="19">
        <f ca="1">IF(BI30=0,0,IF(BG30=0,1,BI30/BG30))</f>
        <v>-6.6362907277005653E-2</v>
      </c>
      <c r="BK30" s="18">
        <f>SUMIF($C$6:BJ$6,BK$5,$C30:BJ30)</f>
        <v>884479</v>
      </c>
      <c r="BL30" s="18">
        <f ca="1">SUMIF($C$6:BK$6,BL$5,$C30:BK30)</f>
        <v>875348</v>
      </c>
      <c r="BM30" s="18">
        <f ca="1">SUM(BL30-BK30)</f>
        <v>-9131</v>
      </c>
      <c r="BN30" s="19">
        <f ca="1">IF(BM30=0,0,IF(BK30=0,1,BM30/BK30))</f>
        <v>-1.0323591628518031E-2</v>
      </c>
      <c r="BO30" s="18">
        <f>+DH30</f>
        <v>103879</v>
      </c>
      <c r="BP30" s="18">
        <f ca="1">OFFSET(DH30,0,14,1,1)</f>
        <v>113783</v>
      </c>
      <c r="BQ30" s="18">
        <f ca="1">SUM(BP30-BO30)</f>
        <v>9904</v>
      </c>
      <c r="BR30" s="19">
        <f ca="1">IF(BQ30=0,0,IF(BO30=0,1,BQ30/BO30))</f>
        <v>9.5341695626642534E-2</v>
      </c>
      <c r="BS30" s="18">
        <f>SUMIF($C$6:BR$6,BS$5,$C30:BR30)</f>
        <v>988358</v>
      </c>
      <c r="BT30" s="18">
        <f ca="1">SUMIF($C$6:BS$6,BT$5,$C30:BS30)</f>
        <v>989131</v>
      </c>
      <c r="BU30" s="18">
        <f ca="1">SUM(BT30-BS30)</f>
        <v>773</v>
      </c>
      <c r="BV30" s="19">
        <f ca="1">IF(BU30=0,0,IF(BS30=0,1,BU30/BS30))</f>
        <v>7.8210526954807869E-4</v>
      </c>
      <c r="BW30" s="18">
        <f>+DI30</f>
        <v>120574</v>
      </c>
      <c r="BX30" s="18">
        <f ca="1">OFFSET(DI30,0,14,1,1)</f>
        <v>112774</v>
      </c>
      <c r="BY30" s="18">
        <f ca="1">SUM(BX30-BW30)</f>
        <v>-7800</v>
      </c>
      <c r="BZ30" s="19">
        <f ca="1">IF(BY30=0,0,IF(BW30=0,1,BY30/BW30))</f>
        <v>-6.4690563471395165E-2</v>
      </c>
      <c r="CA30" s="18">
        <f>SUMIF($C$6:BZ$6,CA$5,$C30:BZ30)</f>
        <v>1108932</v>
      </c>
      <c r="CB30" s="18">
        <f ca="1">SUMIF($C$6:CA$6,CB$5,$C30:CA30)</f>
        <v>1101905</v>
      </c>
      <c r="CC30" s="18">
        <f ca="1">SUM(CB30-CA30)</f>
        <v>-7027</v>
      </c>
      <c r="CD30" s="19">
        <f ca="1">IF(CC30=0,0,IF(CA30=0,1,CC30/CA30))</f>
        <v>-6.3367275901498018E-3</v>
      </c>
      <c r="CE30" s="18">
        <f>+DJ30</f>
        <v>109590</v>
      </c>
      <c r="CF30" s="18">
        <f ca="1">OFFSET(DJ30,0,14,1,1)</f>
        <v>93168</v>
      </c>
      <c r="CG30" s="18">
        <f ca="1">SUM(CF30-CE30)</f>
        <v>-16422</v>
      </c>
      <c r="CH30" s="19">
        <f ca="1">IF(CG30=0,0,IF(CE30=0,1,CG30/CE30))</f>
        <v>-0.14984943881741034</v>
      </c>
      <c r="CI30" s="18">
        <f>SUMIF($C$6:CH$6,CI$5,$C30:CH30)</f>
        <v>1218522</v>
      </c>
      <c r="CJ30" s="18">
        <f ca="1">SUMIF($C$6:CI$6,CJ$5,$C30:CI30)</f>
        <v>1195073</v>
      </c>
      <c r="CK30" s="18">
        <f ca="1">SUM(CJ30-CI30)</f>
        <v>-23449</v>
      </c>
      <c r="CL30" s="19">
        <f ca="1">IF(CK30=0,0,IF(CI30=0,1,CK30/CI30))</f>
        <v>-1.9243805200070248E-2</v>
      </c>
      <c r="CM30" s="18">
        <f>+DK30</f>
        <v>91675</v>
      </c>
      <c r="CN30" s="18">
        <f ca="1">OFFSET(DK30,0,14,1,1)</f>
        <v>88756</v>
      </c>
      <c r="CO30" s="18">
        <f ca="1">SUM(CN30-CM30)</f>
        <v>-2919</v>
      </c>
      <c r="CP30" s="19">
        <f ca="1">IF(CO30=0,0,IF(CM30=0,1,CO30/CM30))</f>
        <v>-3.1840741750749933E-2</v>
      </c>
      <c r="CQ30" s="18">
        <f>SUMIF($C$6:CP$6,CQ$5,$C30:CP30)</f>
        <v>1310197</v>
      </c>
      <c r="CR30" s="18">
        <f ca="1">SUMIF($C$6:CQ$6,CR$5,$C30:CQ30)</f>
        <v>1283829</v>
      </c>
      <c r="CS30" s="18">
        <f ca="1">SUM(CR30-CQ30)</f>
        <v>-26368</v>
      </c>
      <c r="CT30" s="19">
        <f ca="1">IF(CS30=0,0,IF(CQ30=0,1,CS30/CQ30))</f>
        <v>-2.0125217810756702E-2</v>
      </c>
      <c r="CW30" t="s">
        <v>14</v>
      </c>
      <c r="CX30" t="s">
        <v>7</v>
      </c>
      <c r="CY30" s="7"/>
      <c r="CZ30" s="74">
        <f>SUMIF(PB!$A$111:$A$116,'2007-2008'!CZ$7,PB!D$111:D$116)</f>
        <v>109092</v>
      </c>
      <c r="DA30" s="74">
        <f>SUMIF(PB!$A$111:$A$116,'2007-2008'!DA$7,PB!E$111:E$116)</f>
        <v>102028</v>
      </c>
      <c r="DB30" s="74">
        <f>SUMIF(PB!$A$111:$A$116,'2007-2008'!DB$7,PB!F$111:F$116)</f>
        <v>116778</v>
      </c>
      <c r="DC30" s="74">
        <f>SUMIF(PB!$A$111:$A$116,'2007-2008'!DC$7,PB!G$111:G$116)</f>
        <v>109504</v>
      </c>
      <c r="DD30" s="74">
        <f>SUMIF(PB!$A$111:$A$116,'2007-2008'!DD$7,PB!H$111:H$116)</f>
        <v>118317</v>
      </c>
      <c r="DE30" s="74">
        <f>SUMIF(PB!$A$111:$A$116,'2007-2008'!DE$7,PB!I$111:I$116)</f>
        <v>109997</v>
      </c>
      <c r="DF30" s="74">
        <f>SUMIF(PB!$A$111:$A$116,'2007-2008'!DF$7,PB!J$111:J$116)</f>
        <v>105296</v>
      </c>
      <c r="DG30" s="74">
        <f>SUMIF(PB!$A$111:$A$116,'2007-2008'!DG$7,PB!K$111:K$116)</f>
        <v>113467</v>
      </c>
      <c r="DH30" s="74">
        <f>SUMIF(PB!$A$111:$A$116,'2007-2008'!DH$7,PB!L$111:L$116)</f>
        <v>103879</v>
      </c>
      <c r="DI30" s="74">
        <f>SUMIF(PB!$A$111:$A$116,'2007-2008'!DI$7,PB!M$111:M$116)</f>
        <v>120574</v>
      </c>
      <c r="DJ30" s="74">
        <f>SUMIF(PB!$A$111:$A$116,'2007-2008'!DJ$7,PB!N$111:N$116)</f>
        <v>109590</v>
      </c>
      <c r="DK30" s="74">
        <f>SUMIF(PB!$A$111:$A$116,'2007-2008'!DK$7,PB!O$111:O$116)</f>
        <v>91675</v>
      </c>
      <c r="DN30" s="74">
        <f>SUMIF(PB!$A$111:$A$116,'2007-2008'!DN$7,PB!D$111:D$116)</f>
        <v>109940</v>
      </c>
      <c r="DO30" s="74">
        <f>SUMIF(PB!$A$111:$A$116,'2007-2008'!DO$7,PB!E$111:E$116)</f>
        <v>104182</v>
      </c>
      <c r="DP30" s="74">
        <f>SUMIF(PB!$A$111:$A$116,'2007-2008'!DP$7,PB!F$111:F$116)</f>
        <v>109476</v>
      </c>
      <c r="DQ30" s="74">
        <f>SUMIF(PB!$A$111:$A$116,'2007-2008'!DQ$7,PB!G$111:G$116)</f>
        <v>113405</v>
      </c>
      <c r="DR30" s="74">
        <f>SUMIF(PB!$A$111:$A$116,'2007-2008'!DR$7,PB!H$111:H$116)</f>
        <v>111519</v>
      </c>
      <c r="DS30" s="74">
        <f>SUMIF(PB!$A$111:$A$116,'2007-2008'!DS$7,PB!I$111:I$116)</f>
        <v>112855</v>
      </c>
      <c r="DT30" s="74">
        <f>SUMIF(PB!$A$111:$A$116,'2007-2008'!DT$7,PB!J$111:J$116)</f>
        <v>108034</v>
      </c>
      <c r="DU30" s="74">
        <f>SUMIF(PB!$A$111:$A$116,'2007-2008'!DU$7,PB!K$111:K$116)</f>
        <v>105937</v>
      </c>
      <c r="DV30" s="74">
        <f>SUMIF(PB!$A$111:$A$116,'2007-2008'!DV$7,PB!L$111:L$116)</f>
        <v>113783</v>
      </c>
      <c r="DW30" s="74">
        <f>SUMIF(PB!$A$111:$A$116,'2007-2008'!DW$7,PB!M$111:M$116)</f>
        <v>112774</v>
      </c>
      <c r="DX30" s="74">
        <f>SUMIF(PB!$A$111:$A$116,'2007-2008'!DX$7,PB!N$111:N$116)</f>
        <v>93168</v>
      </c>
      <c r="DY30" s="74">
        <f>SUMIF(PB!$A$111:$A$116,'2007-2008'!DY$7,PB!O$111:O$116)</f>
        <v>88756</v>
      </c>
    </row>
    <row r="31" spans="1:130">
      <c r="A31" s="83"/>
      <c r="B31" s="26" t="s">
        <v>8</v>
      </c>
      <c r="C31" s="73">
        <f>+CZ31</f>
        <v>2330</v>
      </c>
      <c r="D31" s="73">
        <f ca="1">OFFSET(CZ31,0,14,1,1)</f>
        <v>2248</v>
      </c>
      <c r="E31" s="73">
        <f ca="1">SUM(D31-C31)</f>
        <v>-82</v>
      </c>
      <c r="F31" s="19">
        <f ca="1">IF(E31=0,0,IF(C31=0,1,E31/C31))</f>
        <v>-3.51931330472103E-2</v>
      </c>
      <c r="G31" s="73">
        <f>SUMIF($C$6:F$6,G$5,$C31:F31)</f>
        <v>2330</v>
      </c>
      <c r="H31" s="73">
        <f ca="1">SUMIF($C$6:G$6,H$5,$C31:G31)</f>
        <v>2248</v>
      </c>
      <c r="I31" s="73">
        <f ca="1">SUM(H31-G31)</f>
        <v>-82</v>
      </c>
      <c r="J31" s="19">
        <f ca="1">IF(I31=0,0,IF(G31=0,1,I31/G31))</f>
        <v>-3.51931330472103E-2</v>
      </c>
      <c r="K31" s="73">
        <f>+DA31</f>
        <v>2448</v>
      </c>
      <c r="L31" s="73">
        <f ca="1">OFFSET(DA31,0,14,1,1)</f>
        <v>2284</v>
      </c>
      <c r="M31" s="73">
        <f ca="1">SUM(L31-K31)</f>
        <v>-164</v>
      </c>
      <c r="N31" s="19">
        <f ca="1">IF(M31=0,0,IF(K31=0,1,M31/K31))</f>
        <v>-6.699346405228758E-2</v>
      </c>
      <c r="O31" s="73">
        <f>SUMIF($C$6:N$6,O$5,$C31:N31)</f>
        <v>4778</v>
      </c>
      <c r="P31" s="73">
        <f ca="1">SUMIF($C$6:O$6,P$5,$C31:O31)</f>
        <v>4532</v>
      </c>
      <c r="Q31" s="73">
        <f ca="1">SUM(P31-O31)</f>
        <v>-246</v>
      </c>
      <c r="R31" s="19">
        <f ca="1">IF(Q31=0,0,IF(O31=0,1,Q31/O31))</f>
        <v>-5.1485977396400165E-2</v>
      </c>
      <c r="S31" s="73">
        <f>+DB31</f>
        <v>2506</v>
      </c>
      <c r="T31" s="73">
        <f ca="1">OFFSET(DB31,0,14,1,1)</f>
        <v>2440</v>
      </c>
      <c r="U31" s="73">
        <f ca="1">SUM(T31-S31)</f>
        <v>-66</v>
      </c>
      <c r="V31" s="19">
        <f ca="1">IF(U31=0,0,IF(S31=0,1,U31/S31))</f>
        <v>-2.6336791699920193E-2</v>
      </c>
      <c r="W31" s="73">
        <f>SUMIF($C$6:V$6,W$5,$C31:V31)</f>
        <v>7284</v>
      </c>
      <c r="X31" s="73">
        <f ca="1">SUMIF($C$6:W$6,X$5,$C31:W31)</f>
        <v>6972</v>
      </c>
      <c r="Y31" s="73">
        <f ca="1">SUM(X31-W31)</f>
        <v>-312</v>
      </c>
      <c r="Z31" s="19">
        <f ca="1">IF(Y31=0,0,IF(W31=0,1,Y31/W31))</f>
        <v>-4.2833607907743002E-2</v>
      </c>
      <c r="AA31" s="73">
        <f>+DC31</f>
        <v>2356</v>
      </c>
      <c r="AB31" s="73">
        <f ca="1">OFFSET(DC31,0,14,1,1)</f>
        <v>2144</v>
      </c>
      <c r="AC31" s="73">
        <f ca="1">SUM(AB31-AA31)</f>
        <v>-212</v>
      </c>
      <c r="AD31" s="19">
        <f ca="1">IF(AC31=0,0,IF(AA31=0,1,AC31/AA31))</f>
        <v>-8.9983022071307303E-2</v>
      </c>
      <c r="AE31" s="73">
        <f>SUMIF($C$6:AD$6,AE$5,$C31:AD31)</f>
        <v>9640</v>
      </c>
      <c r="AF31" s="73">
        <f ca="1">SUMIF($C$6:AE$6,AF$5,$C31:AE31)</f>
        <v>9116</v>
      </c>
      <c r="AG31" s="73">
        <f ca="1">SUM(AF31-AE31)</f>
        <v>-524</v>
      </c>
      <c r="AH31" s="19">
        <f ca="1">IF(AG31=0,0,IF(AE31=0,1,AG31/AE31))</f>
        <v>-5.4356846473029047E-2</v>
      </c>
      <c r="AI31" s="73">
        <f>+DD31</f>
        <v>2590</v>
      </c>
      <c r="AJ31" s="73">
        <f ca="1">OFFSET(DD31,0,14,1,1)</f>
        <v>2784</v>
      </c>
      <c r="AK31" s="73">
        <f ca="1">SUM(AJ31-AI31)</f>
        <v>194</v>
      </c>
      <c r="AL31" s="19">
        <f ca="1">IF(AK31=0,0,IF(AI31=0,1,AK31/AI31))</f>
        <v>7.4903474903474904E-2</v>
      </c>
      <c r="AM31" s="73">
        <f>SUMIF($C$6:AL$6,AM$5,$C31:AL31)</f>
        <v>12230</v>
      </c>
      <c r="AN31" s="73">
        <f ca="1">SUMIF($C$6:AM$6,AN$5,$C31:AM31)</f>
        <v>11900</v>
      </c>
      <c r="AO31" s="73">
        <f ca="1">SUM(AN31-AM31)</f>
        <v>-330</v>
      </c>
      <c r="AP31" s="19">
        <f ca="1">IF(AO31=0,0,IF(AM31=0,1,AO31/AM31))</f>
        <v>-2.6982829108748978E-2</v>
      </c>
      <c r="AQ31" s="73">
        <f>+DE31</f>
        <v>2444</v>
      </c>
      <c r="AR31" s="73">
        <f ca="1">OFFSET(DE31,0,14,1,1)</f>
        <v>2916</v>
      </c>
      <c r="AS31" s="73">
        <f ca="1">SUM(AR31-AQ31)</f>
        <v>472</v>
      </c>
      <c r="AT31" s="19">
        <f ca="1">IF(AS31=0,0,IF(AQ31=0,1,AS31/AQ31))</f>
        <v>0.19312602291325695</v>
      </c>
      <c r="AU31" s="73">
        <f>SUMIF($C$6:AT$6,AU$5,$C31:AT31)</f>
        <v>14674</v>
      </c>
      <c r="AV31" s="73">
        <f ca="1">SUMIF($C$6:AU$6,AV$5,$C31:AU31)</f>
        <v>14816</v>
      </c>
      <c r="AW31" s="73">
        <f ca="1">SUM(AV31-AU31)</f>
        <v>142</v>
      </c>
      <c r="AX31" s="19">
        <f ca="1">IF(AW31=0,0,IF(AU31=0,1,AW31/AU31))</f>
        <v>9.6769796919721953E-3</v>
      </c>
      <c r="AY31" s="73">
        <f>+DF31</f>
        <v>2556</v>
      </c>
      <c r="AZ31" s="73">
        <f ca="1">OFFSET(DF31,0,14,1,1)</f>
        <v>3098</v>
      </c>
      <c r="BA31" s="73">
        <f ca="1">SUM(AZ31-AY31)</f>
        <v>542</v>
      </c>
      <c r="BB31" s="19">
        <f ca="1">IF(BA31=0,0,IF(AY31=0,1,BA31/AY31))</f>
        <v>0.21205007824726135</v>
      </c>
      <c r="BC31" s="73">
        <f>SUMIF($C$6:BB$6,BC$5,$C31:BB31)</f>
        <v>17230</v>
      </c>
      <c r="BD31" s="73">
        <f ca="1">SUMIF($C$6:BC$6,BD$5,$C31:BC31)</f>
        <v>17914</v>
      </c>
      <c r="BE31" s="73">
        <f ca="1">SUM(BD31-BC31)</f>
        <v>684</v>
      </c>
      <c r="BF31" s="19">
        <f ca="1">IF(BE31=0,0,IF(BC31=0,1,BE31/BC31))</f>
        <v>3.9698200812536277E-2</v>
      </c>
      <c r="BG31" s="73">
        <f>+DG31</f>
        <v>3002</v>
      </c>
      <c r="BH31" s="73">
        <f ca="1">OFFSET(DG31,0,14,1,1)</f>
        <v>3312</v>
      </c>
      <c r="BI31" s="73">
        <f ca="1">SUM(BH31-BG31)</f>
        <v>310</v>
      </c>
      <c r="BJ31" s="19">
        <f ca="1">IF(BI31=0,0,IF(BG31=0,1,BI31/BG31))</f>
        <v>0.10326449033977349</v>
      </c>
      <c r="BK31" s="73">
        <f>SUMIF($C$6:BJ$6,BK$5,$C31:BJ31)</f>
        <v>20232</v>
      </c>
      <c r="BL31" s="73">
        <f ca="1">SUMIF($C$6:BK$6,BL$5,$C31:BK31)</f>
        <v>21226</v>
      </c>
      <c r="BM31" s="73">
        <f ca="1">SUM(BL31-BK31)</f>
        <v>994</v>
      </c>
      <c r="BN31" s="19">
        <f ca="1">IF(BM31=0,0,IF(BK31=0,1,BM31/BK31))</f>
        <v>4.9130090945037563E-2</v>
      </c>
      <c r="BO31" s="73">
        <f>+DH31</f>
        <v>2822</v>
      </c>
      <c r="BP31" s="73">
        <f ca="1">OFFSET(DH31,0,14,1,1)</f>
        <v>2914</v>
      </c>
      <c r="BQ31" s="73">
        <f ca="1">SUM(BP31-BO31)</f>
        <v>92</v>
      </c>
      <c r="BR31" s="19">
        <f ca="1">IF(BQ31=0,0,IF(BO31=0,1,BQ31/BO31))</f>
        <v>3.2600992204110557E-2</v>
      </c>
      <c r="BS31" s="73">
        <f>SUMIF($C$6:BR$6,BS$5,$C31:BR31)</f>
        <v>23054</v>
      </c>
      <c r="BT31" s="73">
        <f ca="1">SUMIF($C$6:BS$6,BT$5,$C31:BS31)</f>
        <v>24140</v>
      </c>
      <c r="BU31" s="73">
        <f ca="1">SUM(BT31-BS31)</f>
        <v>1086</v>
      </c>
      <c r="BV31" s="19">
        <f ca="1">IF(BU31=0,0,IF(BS31=0,1,BU31/BS31))</f>
        <v>4.7106792747462482E-2</v>
      </c>
      <c r="BW31" s="73">
        <f>+DI31</f>
        <v>3182</v>
      </c>
      <c r="BX31" s="73">
        <f ca="1">OFFSET(DI31,0,14,1,1)</f>
        <v>2926</v>
      </c>
      <c r="BY31" s="73">
        <f ca="1">SUM(BX31-BW31)</f>
        <v>-256</v>
      </c>
      <c r="BZ31" s="19">
        <f ca="1">IF(BY31=0,0,IF(BW31=0,1,BY31/BW31))</f>
        <v>-8.045254556882464E-2</v>
      </c>
      <c r="CA31" s="73">
        <f>SUMIF($C$6:BZ$6,CA$5,$C31:BZ31)</f>
        <v>26236</v>
      </c>
      <c r="CB31" s="73">
        <f ca="1">SUMIF($C$6:CA$6,CB$5,$C31:CA31)</f>
        <v>27066</v>
      </c>
      <c r="CC31" s="73">
        <f ca="1">SUM(CB31-CA31)</f>
        <v>830</v>
      </c>
      <c r="CD31" s="19">
        <f ca="1">IF(CC31=0,0,IF(CA31=0,1,CC31/CA31))</f>
        <v>3.1635920109772835E-2</v>
      </c>
      <c r="CE31" s="73">
        <f>+DJ31</f>
        <v>3088</v>
      </c>
      <c r="CF31" s="73">
        <f ca="1">OFFSET(DJ31,0,14,1,1)</f>
        <v>2800</v>
      </c>
      <c r="CG31" s="73">
        <f ca="1">SUM(CF31-CE31)</f>
        <v>-288</v>
      </c>
      <c r="CH31" s="19">
        <f ca="1">IF(CG31=0,0,IF(CE31=0,1,CG31/CE31))</f>
        <v>-9.3264248704663211E-2</v>
      </c>
      <c r="CI31" s="73">
        <f>SUMIF($C$6:CH$6,CI$5,$C31:CH31)</f>
        <v>29324</v>
      </c>
      <c r="CJ31" s="73">
        <f ca="1">SUMIF($C$6:CI$6,CJ$5,$C31:CI31)</f>
        <v>29866</v>
      </c>
      <c r="CK31" s="73">
        <f ca="1">SUM(CJ31-CI31)</f>
        <v>542</v>
      </c>
      <c r="CL31" s="19">
        <f ca="1">IF(CK31=0,0,IF(CI31=0,1,CK31/CI31))</f>
        <v>1.8483153730732504E-2</v>
      </c>
      <c r="CM31" s="73">
        <f>+DK31</f>
        <v>2588</v>
      </c>
      <c r="CN31" s="73">
        <f ca="1">OFFSET(DK31,0,14,1,1)</f>
        <v>2312</v>
      </c>
      <c r="CO31" s="73">
        <f ca="1">SUM(CN31-CM31)</f>
        <v>-276</v>
      </c>
      <c r="CP31" s="19">
        <f ca="1">IF(CO31=0,0,IF(CM31=0,1,CO31/CM31))</f>
        <v>-0.10664605873261206</v>
      </c>
      <c r="CQ31" s="73">
        <f>SUMIF($C$6:CP$6,CQ$5,$C31:CP31)</f>
        <v>31912</v>
      </c>
      <c r="CR31" s="73">
        <f ca="1">SUMIF($C$6:CQ$6,CR$5,$C31:CQ31)</f>
        <v>32178</v>
      </c>
      <c r="CS31" s="73">
        <f ca="1">SUM(CR31-CQ31)</f>
        <v>266</v>
      </c>
      <c r="CT31" s="19">
        <f ca="1">IF(CS31=0,0,IF(CQ31=0,1,CS31/CQ31))</f>
        <v>8.3354224116319875E-3</v>
      </c>
      <c r="CW31" t="s">
        <v>14</v>
      </c>
      <c r="CX31" t="s">
        <v>8</v>
      </c>
      <c r="CY31" s="7"/>
      <c r="CZ31" s="74">
        <f>SUMIF(PB!$A$129:$A$134,'2007-2008'!CZ$7,PB!D$129:D$134)</f>
        <v>2330</v>
      </c>
      <c r="DA31" s="74">
        <f>SUMIF(PB!$A$129:$A$134,'2007-2008'!DA$7,PB!E$129:E$134)</f>
        <v>2448</v>
      </c>
      <c r="DB31" s="74">
        <f>SUMIF(PB!$A$129:$A$134,'2007-2008'!DB$7,PB!F$129:F$134)</f>
        <v>2506</v>
      </c>
      <c r="DC31" s="74">
        <f>SUMIF(PB!$A$129:$A$134,'2007-2008'!DC$7,PB!G$129:G$134)</f>
        <v>2356</v>
      </c>
      <c r="DD31" s="74">
        <f>SUMIF(PB!$A$129:$A$134,'2007-2008'!DD$7,PB!H$129:H$134)</f>
        <v>2590</v>
      </c>
      <c r="DE31" s="74">
        <f>SUMIF(PB!$A$129:$A$134,'2007-2008'!DE$7,PB!I$129:I$134)</f>
        <v>2444</v>
      </c>
      <c r="DF31" s="74">
        <f>SUMIF(PB!$A$129:$A$134,'2007-2008'!DF$7,PB!J$129:J$134)</f>
        <v>2556</v>
      </c>
      <c r="DG31" s="74">
        <f>SUMIF(PB!$A$129:$A$134,'2007-2008'!DG$7,PB!K$129:K$134)</f>
        <v>3002</v>
      </c>
      <c r="DH31" s="74">
        <f>SUMIF(PB!$A$129:$A$134,'2007-2008'!DH$7,PB!L$129:L$134)</f>
        <v>2822</v>
      </c>
      <c r="DI31" s="74">
        <f>SUMIF(PB!$A$129:$A$134,'2007-2008'!DI$7,PB!M$129:M$134)</f>
        <v>3182</v>
      </c>
      <c r="DJ31" s="74">
        <f>SUMIF(PB!$A$129:$A$134,'2007-2008'!DJ$7,PB!N$129:N$134)</f>
        <v>3088</v>
      </c>
      <c r="DK31" s="74">
        <f>SUMIF(PB!$A$129:$A$134,'2007-2008'!DK$7,PB!O$129:O$134)</f>
        <v>2588</v>
      </c>
      <c r="DN31" s="74">
        <f>SUMIF(PB!$A$129:$A$134,'2007-2008'!DN$7,PB!D$129:D$134)</f>
        <v>2248</v>
      </c>
      <c r="DO31" s="74">
        <f>SUMIF(PB!$A$129:$A$134,'2007-2008'!DO$7,PB!E$129:E$134)</f>
        <v>2284</v>
      </c>
      <c r="DP31" s="74">
        <f>SUMIF(PB!$A$129:$A$134,'2007-2008'!DP$7,PB!F$129:F$134)</f>
        <v>2440</v>
      </c>
      <c r="DQ31" s="74">
        <f>SUMIF(PB!$A$129:$A$134,'2007-2008'!DQ$7,PB!G$129:G$134)</f>
        <v>2144</v>
      </c>
      <c r="DR31" s="74">
        <f>SUMIF(PB!$A$129:$A$134,'2007-2008'!DR$7,PB!H$129:H$134)</f>
        <v>2784</v>
      </c>
      <c r="DS31" s="74">
        <f>SUMIF(PB!$A$129:$A$134,'2007-2008'!DS$7,PB!I$129:I$134)</f>
        <v>2916</v>
      </c>
      <c r="DT31" s="74">
        <f>SUMIF(PB!$A$129:$A$134,'2007-2008'!DT$7,PB!J$129:J$134)</f>
        <v>3098</v>
      </c>
      <c r="DU31" s="74">
        <f>SUMIF(PB!$A$129:$A$134,'2007-2008'!DU$7,PB!K$129:K$134)</f>
        <v>3312</v>
      </c>
      <c r="DV31" s="74">
        <f>SUMIF(PB!$A$129:$A$134,'2007-2008'!DV$7,PB!L$129:L$134)</f>
        <v>2914</v>
      </c>
      <c r="DW31" s="74">
        <f>SUMIF(PB!$A$129:$A$134,'2007-2008'!DW$7,PB!M$129:M$134)</f>
        <v>2926</v>
      </c>
      <c r="DX31" s="74">
        <f>SUMIF(PB!$A$129:$A$134,'2007-2008'!DX$7,PB!N$129:N$134)</f>
        <v>2800</v>
      </c>
      <c r="DY31" s="74">
        <f>SUMIF(PB!$A$129:$A$134,'2007-2008'!DY$7,PB!O$129:O$134)</f>
        <v>2312</v>
      </c>
    </row>
    <row r="32" spans="1:130" s="7" customFormat="1">
      <c r="A32" s="75"/>
      <c r="B32" s="24" t="s">
        <v>9</v>
      </c>
      <c r="C32" s="12">
        <f>+SUM(C29:C31)</f>
        <v>442794</v>
      </c>
      <c r="D32" s="12">
        <f ca="1">+SUM(D29:D31)</f>
        <v>437468</v>
      </c>
      <c r="E32" s="12">
        <f ca="1">SUM(E29:E31)</f>
        <v>-5326</v>
      </c>
      <c r="F32" s="13">
        <f ca="1">IF(E32=0,0,IF(C32=0,1,E32/C32))</f>
        <v>-1.2028166596656684E-2</v>
      </c>
      <c r="G32" s="12">
        <f>SUM(G29:G31)</f>
        <v>442794</v>
      </c>
      <c r="H32" s="12">
        <f ca="1">SUM(H29:H31)</f>
        <v>437468</v>
      </c>
      <c r="I32" s="12">
        <f ca="1">SUM(I29:I31)</f>
        <v>-5326</v>
      </c>
      <c r="J32" s="13">
        <f ca="1">IF(I32=0,0,IF(G32=0,1,I32/G32))</f>
        <v>-1.2028166596656684E-2</v>
      </c>
      <c r="K32" s="12">
        <f>+SUM(K29:K31)</f>
        <v>399878</v>
      </c>
      <c r="L32" s="12">
        <f ca="1">+SUM(L29:L31)</f>
        <v>424272</v>
      </c>
      <c r="M32" s="12">
        <f ca="1">SUM(M29:M31)</f>
        <v>24394</v>
      </c>
      <c r="N32" s="13">
        <f ca="1">IF(M32=0,0,IF(K32=0,1,M32/K32))</f>
        <v>6.1003606099860455E-2</v>
      </c>
      <c r="O32" s="12">
        <f>SUM(O29:O31)</f>
        <v>842672</v>
      </c>
      <c r="P32" s="12">
        <f ca="1">SUM(P29:P31)</f>
        <v>861740</v>
      </c>
      <c r="Q32" s="12">
        <f ca="1">SUM(Q29:Q31)</f>
        <v>19068</v>
      </c>
      <c r="R32" s="13">
        <f ca="1">IF(Q32=0,0,IF(O32=0,1,Q32/O32))</f>
        <v>2.2628021341637078E-2</v>
      </c>
      <c r="S32" s="12">
        <f>+SUM(S29:S31)</f>
        <v>514923</v>
      </c>
      <c r="T32" s="12">
        <f ca="1">+SUM(T29:T31)</f>
        <v>515223</v>
      </c>
      <c r="U32" s="12">
        <f ca="1">SUM(U29:U31)</f>
        <v>300</v>
      </c>
      <c r="V32" s="13">
        <f ca="1">IF(U32=0,0,IF(S32=0,1,U32/S32))</f>
        <v>5.826113807307112E-4</v>
      </c>
      <c r="W32" s="12">
        <f>SUM(W29:W31)</f>
        <v>1357595</v>
      </c>
      <c r="X32" s="12">
        <f ca="1">SUM(X29:X31)</f>
        <v>1376963</v>
      </c>
      <c r="Y32" s="12">
        <f ca="1">SUM(Y29:Y31)</f>
        <v>19368</v>
      </c>
      <c r="Z32" s="13">
        <f ca="1">IF(Y32=0,0,IF(W32=0,1,Y32/W32))</f>
        <v>1.4266404929305131E-2</v>
      </c>
      <c r="AA32" s="12">
        <f>+SUM(AA29:AA31)</f>
        <v>487003</v>
      </c>
      <c r="AB32" s="12">
        <f ca="1">+SUM(AB29:AB31)</f>
        <v>477803</v>
      </c>
      <c r="AC32" s="12">
        <f ca="1">SUM(AC29:AC31)</f>
        <v>-9200</v>
      </c>
      <c r="AD32" s="13">
        <f ca="1">IF(AC32=0,0,IF(AA32=0,1,AC32/AA32))</f>
        <v>-1.8891054059215241E-2</v>
      </c>
      <c r="AE32" s="12">
        <f>SUM(AE29:AE31)</f>
        <v>1844598</v>
      </c>
      <c r="AF32" s="12">
        <f ca="1">SUM(AF29:AF31)</f>
        <v>1854766</v>
      </c>
      <c r="AG32" s="12">
        <f ca="1">SUM(AG29:AG31)</f>
        <v>10168</v>
      </c>
      <c r="AH32" s="13">
        <f ca="1">IF(AG32=0,0,IF(AE32=0,1,AG32/AE32))</f>
        <v>5.5123121677460351E-3</v>
      </c>
      <c r="AI32" s="12">
        <f>+SUM(AI29:AI31)</f>
        <v>551640</v>
      </c>
      <c r="AJ32" s="12">
        <f ca="1">+SUM(AJ29:AJ31)</f>
        <v>547908</v>
      </c>
      <c r="AK32" s="12">
        <f ca="1">SUM(AK29:AK31)</f>
        <v>-3732</v>
      </c>
      <c r="AL32" s="13">
        <f ca="1">IF(AK32=0,0,IF(AI32=0,1,AK32/AI32))</f>
        <v>-6.7652817054600824E-3</v>
      </c>
      <c r="AM32" s="12">
        <f>SUM(AM29:AM31)</f>
        <v>2396238</v>
      </c>
      <c r="AN32" s="12">
        <f ca="1">SUM(AN29:AN31)</f>
        <v>2402674</v>
      </c>
      <c r="AO32" s="12">
        <f ca="1">SUM(AO29:AO31)</f>
        <v>6436</v>
      </c>
      <c r="AP32" s="13">
        <f ca="1">IF(AO32=0,0,IF(AM32=0,1,AO32/AM32))</f>
        <v>2.685876778516992E-3</v>
      </c>
      <c r="AQ32" s="12">
        <f>+SUM(AQ29:AQ31)</f>
        <v>607687</v>
      </c>
      <c r="AR32" s="12">
        <f ca="1">+SUM(AR29:AR31)</f>
        <v>569198</v>
      </c>
      <c r="AS32" s="12">
        <f ca="1">SUM(AS29:AS31)</f>
        <v>-38489</v>
      </c>
      <c r="AT32" s="13">
        <f ca="1">IF(AS32=0,0,IF(AQ32=0,1,AS32/AQ32))</f>
        <v>-6.3336882309478398E-2</v>
      </c>
      <c r="AU32" s="12">
        <f>SUM(AU29:AU31)</f>
        <v>3003925</v>
      </c>
      <c r="AV32" s="12">
        <f ca="1">SUM(AV29:AV31)</f>
        <v>2971872</v>
      </c>
      <c r="AW32" s="12">
        <f ca="1">SUM(AW29:AW31)</f>
        <v>-32053</v>
      </c>
      <c r="AX32" s="13">
        <f ca="1">IF(AW32=0,0,IF(AU32=0,1,AW32/AU32))</f>
        <v>-1.0670372928751551E-2</v>
      </c>
      <c r="AY32" s="12">
        <f>+SUM(AY29:AY31)</f>
        <v>719046</v>
      </c>
      <c r="AZ32" s="12">
        <f ca="1">+SUM(AZ29:AZ31)</f>
        <v>689138</v>
      </c>
      <c r="BA32" s="12">
        <f ca="1">SUM(BA29:BA31)</f>
        <v>-29908</v>
      </c>
      <c r="BB32" s="13">
        <f ca="1">IF(BA32=0,0,IF(AY32=0,1,BA32/AY32))</f>
        <v>-4.1594000940134566E-2</v>
      </c>
      <c r="BC32" s="12">
        <f>SUM(BC29:BC31)</f>
        <v>3722971</v>
      </c>
      <c r="BD32" s="12">
        <f ca="1">SUM(BD29:BD31)</f>
        <v>3661010</v>
      </c>
      <c r="BE32" s="12">
        <f ca="1">SUM(BE29:BE31)</f>
        <v>-61961</v>
      </c>
      <c r="BF32" s="13">
        <f ca="1">IF(BE32=0,0,IF(BC32=0,1,BE32/BC32))</f>
        <v>-1.6642890852493882E-2</v>
      </c>
      <c r="BG32" s="12">
        <f>+SUM(BG29:BG31)</f>
        <v>754387</v>
      </c>
      <c r="BH32" s="12">
        <f ca="1">+SUM(BH29:BH31)</f>
        <v>738766</v>
      </c>
      <c r="BI32" s="12">
        <f ca="1">SUM(BI29:BI31)</f>
        <v>-15621</v>
      </c>
      <c r="BJ32" s="13">
        <f ca="1">IF(BI32=0,0,IF(BG32=0,1,BI32/BG32))</f>
        <v>-2.0706878564980574E-2</v>
      </c>
      <c r="BK32" s="12">
        <f>SUM(BK29:BK31)</f>
        <v>4477358</v>
      </c>
      <c r="BL32" s="12">
        <f ca="1">SUM(BL29:BL31)</f>
        <v>4399776</v>
      </c>
      <c r="BM32" s="12">
        <f ca="1">SUM(BM29:BM31)</f>
        <v>-77582</v>
      </c>
      <c r="BN32" s="13">
        <f ca="1">IF(BM32=0,0,IF(BK32=0,1,BM32/BK32))</f>
        <v>-1.7327629374287248E-2</v>
      </c>
      <c r="BO32" s="12">
        <f>+SUM(BO29:BO31)</f>
        <v>576681</v>
      </c>
      <c r="BP32" s="12">
        <f ca="1">+SUM(BP29:BP31)</f>
        <v>536570</v>
      </c>
      <c r="BQ32" s="12">
        <f ca="1">SUM(BQ29:BQ31)</f>
        <v>-40111</v>
      </c>
      <c r="BR32" s="13">
        <f ca="1">IF(BQ32=0,0,IF(BO32=0,1,BQ32/BO32))</f>
        <v>-6.9554918577168307E-2</v>
      </c>
      <c r="BS32" s="12">
        <f>SUM(BS29:BS31)</f>
        <v>5054039</v>
      </c>
      <c r="BT32" s="12">
        <f ca="1">SUM(BT29:BT31)</f>
        <v>4936346</v>
      </c>
      <c r="BU32" s="12">
        <f ca="1">SUM(BU29:BU31)</f>
        <v>-117693</v>
      </c>
      <c r="BV32" s="13">
        <f ca="1">IF(BU32=0,0,IF(BS32=0,1,BU32/BS32))</f>
        <v>-2.3286919630022641E-2</v>
      </c>
      <c r="BW32" s="12">
        <f>+SUM(BW29:BW31)</f>
        <v>583581</v>
      </c>
      <c r="BX32" s="12">
        <f ca="1">+SUM(BX29:BX31)</f>
        <v>531097</v>
      </c>
      <c r="BY32" s="12">
        <f ca="1">SUM(BY29:BY31)</f>
        <v>-52484</v>
      </c>
      <c r="BZ32" s="13">
        <f ca="1">IF(BY32=0,0,IF(BW32=0,1,BY32/BW32))</f>
        <v>-8.9934387857041262E-2</v>
      </c>
      <c r="CA32" s="12">
        <f>SUM(CA29:CA31)</f>
        <v>5637620</v>
      </c>
      <c r="CB32" s="12">
        <f ca="1">SUM(CB29:CB31)</f>
        <v>5467443</v>
      </c>
      <c r="CC32" s="12">
        <f ca="1">SUM(CC29:CC31)</f>
        <v>-170177</v>
      </c>
      <c r="CD32" s="13">
        <f ca="1">IF(CC32=0,0,IF(CA32=0,1,CC32/CA32))</f>
        <v>-3.0185964999414647E-2</v>
      </c>
      <c r="CE32" s="12">
        <f>+SUM(CE29:CE31)</f>
        <v>534856</v>
      </c>
      <c r="CF32" s="12">
        <f ca="1">+SUM(CF29:CF31)</f>
        <v>462987</v>
      </c>
      <c r="CG32" s="12">
        <f ca="1">SUM(CG29:CG31)</f>
        <v>-71869</v>
      </c>
      <c r="CH32" s="13">
        <f ca="1">IF(CG32=0,0,IF(CE32=0,1,CG32/CE32))</f>
        <v>-0.13437074651868913</v>
      </c>
      <c r="CI32" s="12">
        <f>SUM(CI29:CI31)</f>
        <v>6172476</v>
      </c>
      <c r="CJ32" s="12">
        <f ca="1">SUM(CJ29:CJ31)</f>
        <v>5930430</v>
      </c>
      <c r="CK32" s="12">
        <f ca="1">SUM(CK29:CK31)</f>
        <v>-242046</v>
      </c>
      <c r="CL32" s="13">
        <f ca="1">IF(CK32=0,0,IF(CI32=0,1,CK32/CI32))</f>
        <v>-3.9213761219970722E-2</v>
      </c>
      <c r="CM32" s="12">
        <f>+SUM(CM29:CM31)</f>
        <v>463405</v>
      </c>
      <c r="CN32" s="12">
        <f ca="1">+SUM(CN29:CN31)</f>
        <v>421388</v>
      </c>
      <c r="CO32" s="12">
        <f ca="1">SUM(CO29:CO31)</f>
        <v>-42017</v>
      </c>
      <c r="CP32" s="13">
        <f ca="1">IF(CO32=0,0,IF(CM32=0,1,CO32/CM32))</f>
        <v>-9.0670148142553489E-2</v>
      </c>
      <c r="CQ32" s="12">
        <f>SUM(CQ29:CQ31)</f>
        <v>6635881</v>
      </c>
      <c r="CR32" s="12">
        <f ca="1">SUM(CR29:CR31)</f>
        <v>6351818</v>
      </c>
      <c r="CS32" s="12">
        <f ca="1">SUM(CS29:CS31)</f>
        <v>-284063</v>
      </c>
      <c r="CT32" s="13">
        <f ca="1">IF(CS32=0,0,IF(CQ32=0,1,CS32/CQ32))</f>
        <v>-4.2807126890913205E-2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 ht="15.1" customHeight="1">
      <c r="A34" s="82"/>
      <c r="B34" s="28" t="s">
        <v>6</v>
      </c>
      <c r="C34" s="18">
        <f>+CZ34</f>
        <v>118036</v>
      </c>
      <c r="D34" s="18">
        <f ca="1">OFFSET(CZ34,0,14,1,1)</f>
        <v>126810</v>
      </c>
      <c r="E34" s="18">
        <f ca="1">SUM(D34-C34)</f>
        <v>8774</v>
      </c>
      <c r="F34" s="19">
        <f ca="1">IF(E34=0,0,IF(C34=0,1,E34/C34))</f>
        <v>7.4333254261411769E-2</v>
      </c>
      <c r="G34" s="18">
        <f>SUMIF($C$6:F$6,G$5,$C34:F34)</f>
        <v>118036</v>
      </c>
      <c r="H34" s="18">
        <f ca="1">SUMIF($C$6:G$6,H$5,$C34:G34)</f>
        <v>126810</v>
      </c>
      <c r="I34" s="18">
        <f ca="1">SUM(H34-G34)</f>
        <v>8774</v>
      </c>
      <c r="J34" s="19">
        <f ca="1">IF(I34=0,0,IF(G34=0,1,I34/G34))</f>
        <v>7.4333254261411769E-2</v>
      </c>
      <c r="K34" s="18">
        <f>+DA34</f>
        <v>111016</v>
      </c>
      <c r="L34" s="18">
        <f ca="1">OFFSET(DA34,0,14,1,1)</f>
        <v>123216</v>
      </c>
      <c r="M34" s="18">
        <f ca="1">SUM(L34-K34)</f>
        <v>12200</v>
      </c>
      <c r="N34" s="19">
        <f ca="1">IF(M34=0,0,IF(K34=0,1,M34/K34))</f>
        <v>0.10989406932334078</v>
      </c>
      <c r="O34" s="18">
        <f>SUMIF($C$6:N$6,O$5,$C34:N34)</f>
        <v>229052</v>
      </c>
      <c r="P34" s="18">
        <f ca="1">SUMIF($C$6:O$6,P$5,$C34:O34)</f>
        <v>250026</v>
      </c>
      <c r="Q34" s="18">
        <f ca="1">SUM(P34-O34)</f>
        <v>20974</v>
      </c>
      <c r="R34" s="19">
        <f ca="1">IF(Q34=0,0,IF(O34=0,1,Q34/O34))</f>
        <v>9.1568726752003907E-2</v>
      </c>
      <c r="S34" s="18">
        <f>+DB34</f>
        <v>139573</v>
      </c>
      <c r="T34" s="18">
        <f ca="1">OFFSET(DB34,0,14,1,1)</f>
        <v>140815</v>
      </c>
      <c r="U34" s="18">
        <f ca="1">SUM(T34-S34)</f>
        <v>1242</v>
      </c>
      <c r="V34" s="19">
        <f ca="1">IF(U34=0,0,IF(S34=0,1,U34/S34))</f>
        <v>8.8985692075114822E-3</v>
      </c>
      <c r="W34" s="18">
        <f>SUMIF($C$6:V$6,W$5,$C34:V34)</f>
        <v>368625</v>
      </c>
      <c r="X34" s="18">
        <f ca="1">SUMIF($C$6:W$6,X$5,$C34:W34)</f>
        <v>390841</v>
      </c>
      <c r="Y34" s="18">
        <f ca="1">SUM(X34-W34)</f>
        <v>22216</v>
      </c>
      <c r="Z34" s="19">
        <f ca="1">IF(Y34=0,0,IF(W34=0,1,Y34/W34))</f>
        <v>6.0267209223465582E-2</v>
      </c>
      <c r="AA34" s="18">
        <f>+DC34</f>
        <v>131800</v>
      </c>
      <c r="AB34" s="18">
        <f ca="1">OFFSET(DC34,0,14,1,1)</f>
        <v>138333</v>
      </c>
      <c r="AC34" s="18">
        <f ca="1">SUM(AB34-AA34)</f>
        <v>6533</v>
      </c>
      <c r="AD34" s="19">
        <f ca="1">IF(AC34=0,0,IF(AA34=0,1,AC34/AA34))</f>
        <v>4.9567526555386952E-2</v>
      </c>
      <c r="AE34" s="18">
        <f>SUMIF($C$6:AD$6,AE$5,$C34:AD34)</f>
        <v>500425</v>
      </c>
      <c r="AF34" s="18">
        <f ca="1">SUMIF($C$6:AE$6,AF$5,$C34:AE34)</f>
        <v>529174</v>
      </c>
      <c r="AG34" s="18">
        <f ca="1">SUM(AF34-AE34)</f>
        <v>28749</v>
      </c>
      <c r="AH34" s="19">
        <f ca="1">IF(AG34=0,0,IF(AE34=0,1,AG34/AE34))</f>
        <v>5.7449168207024032E-2</v>
      </c>
      <c r="AI34" s="18">
        <f>+DD34</f>
        <v>145444</v>
      </c>
      <c r="AJ34" s="18">
        <f ca="1">OFFSET(DD34,0,14,1,1)</f>
        <v>157985</v>
      </c>
      <c r="AK34" s="18">
        <f ca="1">SUM(AJ34-AI34)</f>
        <v>12541</v>
      </c>
      <c r="AL34" s="19">
        <f ca="1">IF(AK34=0,0,IF(AI34=0,1,AK34/AI34))</f>
        <v>8.6225626357910951E-2</v>
      </c>
      <c r="AM34" s="18">
        <f>SUMIF($C$6:AL$6,AM$5,$C34:AL34)</f>
        <v>645869</v>
      </c>
      <c r="AN34" s="18">
        <f ca="1">SUMIF($C$6:AM$6,AN$5,$C34:AM34)</f>
        <v>687159</v>
      </c>
      <c r="AO34" s="18">
        <f ca="1">SUM(AN34-AM34)</f>
        <v>41290</v>
      </c>
      <c r="AP34" s="19">
        <f ca="1">IF(AO34=0,0,IF(AM34=0,1,AO34/AM34))</f>
        <v>6.3929372674644547E-2</v>
      </c>
      <c r="AQ34" s="18">
        <f>+DE34</f>
        <v>155851</v>
      </c>
      <c r="AR34" s="18">
        <f ca="1">OFFSET(DE34,0,14,1,1)</f>
        <v>159659</v>
      </c>
      <c r="AS34" s="18">
        <f ca="1">SUM(AR34-AQ34)</f>
        <v>3808</v>
      </c>
      <c r="AT34" s="19">
        <f ca="1">IF(AS34=0,0,IF(AQ34=0,1,AS34/AQ34))</f>
        <v>2.4433593624679981E-2</v>
      </c>
      <c r="AU34" s="18">
        <f>SUMIF($C$6:AT$6,AU$5,$C34:AT34)</f>
        <v>801720</v>
      </c>
      <c r="AV34" s="18">
        <f ca="1">SUMIF($C$6:AU$6,AV$5,$C34:AU34)</f>
        <v>846818</v>
      </c>
      <c r="AW34" s="18">
        <f ca="1">SUM(AV34-AU34)</f>
        <v>45098</v>
      </c>
      <c r="AX34" s="19">
        <f ca="1">IF(AW34=0,0,IF(AU34=0,1,AW34/AU34))</f>
        <v>5.6251559147832163E-2</v>
      </c>
      <c r="AY34" s="18">
        <f>+DF34</f>
        <v>178320</v>
      </c>
      <c r="AZ34" s="18">
        <f ca="1">OFFSET(DF34,0,14,1,1)</f>
        <v>180188</v>
      </c>
      <c r="BA34" s="18">
        <f ca="1">SUM(AZ34-AY34)</f>
        <v>1868</v>
      </c>
      <c r="BB34" s="19">
        <f ca="1">IF(BA34=0,0,IF(AY34=0,1,BA34/AY34))</f>
        <v>1.0475549573799911E-2</v>
      </c>
      <c r="BC34" s="18">
        <f>SUMIF($C$6:BB$6,BC$5,$C34:BB34)</f>
        <v>980040</v>
      </c>
      <c r="BD34" s="18">
        <f ca="1">SUMIF($C$6:BC$6,BD$5,$C34:BC34)</f>
        <v>1027006</v>
      </c>
      <c r="BE34" s="18">
        <f ca="1">SUM(BD34-BC34)</f>
        <v>46966</v>
      </c>
      <c r="BF34" s="19">
        <f ca="1">IF(BE34=0,0,IF(BC34=0,1,BE34/BC34))</f>
        <v>4.7922533774131665E-2</v>
      </c>
      <c r="BG34" s="18">
        <f>+DG34</f>
        <v>177075</v>
      </c>
      <c r="BH34" s="18">
        <f ca="1">OFFSET(DG34,0,14,1,1)</f>
        <v>186300</v>
      </c>
      <c r="BI34" s="18">
        <f ca="1">SUM(BH34-BG34)</f>
        <v>9225</v>
      </c>
      <c r="BJ34" s="19">
        <f ca="1">IF(BI34=0,0,IF(BG34=0,1,BI34/BG34))</f>
        <v>5.2096569250317665E-2</v>
      </c>
      <c r="BK34" s="18">
        <f>SUMIF($C$6:BJ$6,BK$5,$C34:BJ34)</f>
        <v>1157115</v>
      </c>
      <c r="BL34" s="18">
        <f ca="1">SUMIF($C$6:BK$6,BL$5,$C34:BK34)</f>
        <v>1213306</v>
      </c>
      <c r="BM34" s="18">
        <f ca="1">SUM(BL34-BK34)</f>
        <v>56191</v>
      </c>
      <c r="BN34" s="19">
        <f ca="1">IF(BM34=0,0,IF(BK34=0,1,BM34/BK34))</f>
        <v>4.8561292524943504E-2</v>
      </c>
      <c r="BO34" s="18">
        <f>+DH34</f>
        <v>157323</v>
      </c>
      <c r="BP34" s="18">
        <f ca="1">OFFSET(DH34,0,14,1,1)</f>
        <v>156538</v>
      </c>
      <c r="BQ34" s="18">
        <f ca="1">SUM(BP34-BO34)</f>
        <v>-785</v>
      </c>
      <c r="BR34" s="19">
        <f ca="1">IF(BQ34=0,0,IF(BO34=0,1,BQ34/BO34))</f>
        <v>-4.9897344952740544E-3</v>
      </c>
      <c r="BS34" s="18">
        <f>SUMIF($C$6:BR$6,BS$5,$C34:BR34)</f>
        <v>1314438</v>
      </c>
      <c r="BT34" s="18">
        <f ca="1">SUMIF($C$6:BS$6,BT$5,$C34:BS34)</f>
        <v>1369844</v>
      </c>
      <c r="BU34" s="18">
        <f ca="1">SUM(BT34-BS34)</f>
        <v>55406</v>
      </c>
      <c r="BV34" s="19">
        <f ca="1">IF(BU34=0,0,IF(BS34=0,1,BU34/BS34))</f>
        <v>4.2151855013321284E-2</v>
      </c>
      <c r="BW34" s="18">
        <f>+DI34</f>
        <v>154320</v>
      </c>
      <c r="BX34" s="18">
        <f ca="1">OFFSET(DI34,0,14,1,1)</f>
        <v>142809</v>
      </c>
      <c r="BY34" s="18">
        <f ca="1">SUM(BX34-BW34)</f>
        <v>-11511</v>
      </c>
      <c r="BZ34" s="19">
        <f ca="1">IF(BY34=0,0,IF(BW34=0,1,BY34/BW34))</f>
        <v>-7.4591757387247284E-2</v>
      </c>
      <c r="CA34" s="18">
        <f>SUMIF($C$6:BZ$6,CA$5,$C34:BZ34)</f>
        <v>1468758</v>
      </c>
      <c r="CB34" s="18">
        <f ca="1">SUMIF($C$6:CA$6,CB$5,$C34:CA34)</f>
        <v>1512653</v>
      </c>
      <c r="CC34" s="18">
        <f ca="1">SUM(CB34-CA34)</f>
        <v>43895</v>
      </c>
      <c r="CD34" s="19">
        <f ca="1">IF(CC34=0,0,IF(CA34=0,1,CC34/CA34))</f>
        <v>2.9885794664607786E-2</v>
      </c>
      <c r="CE34" s="18">
        <f>+DJ34</f>
        <v>141654</v>
      </c>
      <c r="CF34" s="18">
        <f ca="1">OFFSET(DJ34,0,14,1,1)</f>
        <v>117791</v>
      </c>
      <c r="CG34" s="18">
        <f ca="1">SUM(CF34-CE34)</f>
        <v>-23863</v>
      </c>
      <c r="CH34" s="19">
        <f ca="1">IF(CG34=0,0,IF(CE34=0,1,CG34/CE34))</f>
        <v>-0.16845976816750674</v>
      </c>
      <c r="CI34" s="18">
        <f>SUMIF($C$6:CH$6,CI$5,$C34:CH34)</f>
        <v>1610412</v>
      </c>
      <c r="CJ34" s="18">
        <f ca="1">SUMIF($C$6:CI$6,CJ$5,$C34:CI34)</f>
        <v>1630444</v>
      </c>
      <c r="CK34" s="18">
        <f ca="1">SUM(CJ34-CI34)</f>
        <v>20032</v>
      </c>
      <c r="CL34" s="19">
        <f ca="1">IF(CK34=0,0,IF(CI34=0,1,CK34/CI34))</f>
        <v>1.2439052863490833E-2</v>
      </c>
      <c r="CM34" s="18">
        <f>+DK34</f>
        <v>141618</v>
      </c>
      <c r="CN34" s="18">
        <f ca="1">OFFSET(DK34,0,14,1,1)</f>
        <v>115854</v>
      </c>
      <c r="CO34" s="18">
        <f ca="1">SUM(CN34-CM34)</f>
        <v>-25764</v>
      </c>
      <c r="CP34" s="19">
        <f ca="1">IF(CO34=0,0,IF(CM34=0,1,CO34/CM34))</f>
        <v>-0.18192602635258229</v>
      </c>
      <c r="CQ34" s="18">
        <f>SUMIF($C$6:CP$6,CQ$5,$C34:CP34)</f>
        <v>1752030</v>
      </c>
      <c r="CR34" s="18">
        <f ca="1">SUMIF($C$6:CQ$6,CR$5,$C34:CQ34)</f>
        <v>1746298</v>
      </c>
      <c r="CS34" s="18">
        <f ca="1">SUM(CR34-CQ34)</f>
        <v>-5732</v>
      </c>
      <c r="CT34" s="19">
        <f ca="1">IF(CS34=0,0,IF(CQ34=0,1,CS34/CQ34))</f>
        <v>-3.2716334765957203E-3</v>
      </c>
      <c r="CW34" t="s">
        <v>74</v>
      </c>
      <c r="CX34" t="s">
        <v>6</v>
      </c>
      <c r="CZ34" s="74">
        <f>SUMIF(IBA!$A$93:$A$98,'2007-2008'!CZ$7,IBA!D$93:D$98)</f>
        <v>118036</v>
      </c>
      <c r="DA34" s="74">
        <f>SUMIF(IBA!$A$93:$A$98,'2007-2008'!DA$7,IBA!E$93:E$98)</f>
        <v>111016</v>
      </c>
      <c r="DB34" s="74">
        <f>SUMIF(IBA!$A$93:$A$98,'2007-2008'!DB$7,IBA!F$93:F$98)</f>
        <v>139573</v>
      </c>
      <c r="DC34" s="74">
        <f>SUMIF(IBA!$A$93:$A$98,'2007-2008'!DC$7,IBA!G$93:G$98)</f>
        <v>131800</v>
      </c>
      <c r="DD34" s="74">
        <f>SUMIF(IBA!$A$93:$A$98,'2007-2008'!DD$7,IBA!H$93:H$98)</f>
        <v>145444</v>
      </c>
      <c r="DE34" s="74">
        <f>SUMIF(IBA!$A$93:$A$98,'2007-2008'!DE$7,IBA!I$93:I$98)</f>
        <v>155851</v>
      </c>
      <c r="DF34" s="74">
        <f>SUMIF(IBA!$A$93:$A$98,'2007-2008'!DF$7,IBA!J$93:J$98)</f>
        <v>178320</v>
      </c>
      <c r="DG34" s="74">
        <f>SUMIF(IBA!$A$93:$A$98,'2007-2008'!DG$7,IBA!K$93:K$98)</f>
        <v>177075</v>
      </c>
      <c r="DH34" s="74">
        <f>SUMIF(IBA!$A$93:$A$98,'2007-2008'!DH$7,IBA!L$93:L$98)</f>
        <v>157323</v>
      </c>
      <c r="DI34" s="74">
        <f>SUMIF(IBA!$A$93:$A$98,'2007-2008'!DI$7,IBA!M$93:M$98)</f>
        <v>154320</v>
      </c>
      <c r="DJ34" s="74">
        <f>SUMIF(IBA!$A$93:$A$98,'2007-2008'!DJ$7,IBA!N$93:N$98)</f>
        <v>141654</v>
      </c>
      <c r="DK34" s="74">
        <f>SUMIF(IBA!$A$93:$A$98,'2007-2008'!DK$7,IBA!O$93:O$98)</f>
        <v>141618</v>
      </c>
      <c r="DN34" s="74">
        <f>SUMIF(IBA!$A$93:$A$98,'2007-2008'!DN$7,IBA!D$93:D$98)</f>
        <v>126810</v>
      </c>
      <c r="DO34" s="74">
        <f>SUMIF(IBA!$A$93:$A$98,'2007-2008'!DO$7,IBA!E$93:E$98)</f>
        <v>123216</v>
      </c>
      <c r="DP34" s="74">
        <f>SUMIF(IBA!$A$93:$A$98,'2007-2008'!DP$7,IBA!F$93:F$98)</f>
        <v>140815</v>
      </c>
      <c r="DQ34" s="74">
        <f>SUMIF(IBA!$A$93:$A$98,'2007-2008'!DQ$7,IBA!G$93:G$98)</f>
        <v>138333</v>
      </c>
      <c r="DR34" s="74">
        <f>SUMIF(IBA!$A$93:$A$98,'2007-2008'!DR$7,IBA!H$93:H$98)</f>
        <v>157985</v>
      </c>
      <c r="DS34" s="74">
        <f>SUMIF(IBA!$A$93:$A$98,'2007-2008'!DS$7,IBA!I$93:I$98)</f>
        <v>159659</v>
      </c>
      <c r="DT34" s="74">
        <f>SUMIF(IBA!$A$93:$A$98,'2007-2008'!DT$7,IBA!J$93:J$98)</f>
        <v>180188</v>
      </c>
      <c r="DU34" s="74">
        <f>SUMIF(IBA!$A$93:$A$98,'2007-2008'!DU$7,IBA!K$93:K$98)</f>
        <v>186300</v>
      </c>
      <c r="DV34" s="74">
        <f>SUMIF(IBA!$A$93:$A$98,'2007-2008'!DV$7,IBA!L$93:L$98)</f>
        <v>156538</v>
      </c>
      <c r="DW34" s="74">
        <f>SUMIF(IBA!$A$93:$A$98,'2007-2008'!DW$7,IBA!M$93:M$98)</f>
        <v>142809</v>
      </c>
      <c r="DX34" s="74">
        <f>SUMIF(IBA!$A$93:$A$98,'2007-2008'!DX$7,IBA!N$93:N$98)</f>
        <v>117791</v>
      </c>
      <c r="DY34" s="74">
        <f>SUMIF(IBA!$A$93:$A$98,'2007-2008'!DY$7,IBA!O$93:O$98)</f>
        <v>115854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9199</v>
      </c>
      <c r="D35" s="18">
        <f ca="1">OFFSET(CZ35,0,14,1,1)</f>
        <v>9329</v>
      </c>
      <c r="E35" s="18">
        <f ca="1">SUM(D35-C35)</f>
        <v>130</v>
      </c>
      <c r="F35" s="19">
        <f ca="1">IF(E35=0,0,IF(C35=0,1,E35/C35))</f>
        <v>1.4131970866398521E-2</v>
      </c>
      <c r="G35" s="18">
        <f>SUMIF($C$6:F$6,G$5,$C35:F35)</f>
        <v>9199</v>
      </c>
      <c r="H35" s="18">
        <f ca="1">SUMIF($C$6:G$6,H$5,$C35:G35)</f>
        <v>9329</v>
      </c>
      <c r="I35" s="18">
        <f ca="1">SUM(H35-G35)</f>
        <v>130</v>
      </c>
      <c r="J35" s="19">
        <f ca="1">IF(I35=0,0,IF(G35=0,1,I35/G35))</f>
        <v>1.4131970866398521E-2</v>
      </c>
      <c r="K35" s="18">
        <f>+DA35</f>
        <v>8778</v>
      </c>
      <c r="L35" s="18">
        <f ca="1">OFFSET(DA35,0,14,1,1)</f>
        <v>9219</v>
      </c>
      <c r="M35" s="18">
        <f ca="1">SUM(L35-K35)</f>
        <v>441</v>
      </c>
      <c r="N35" s="19">
        <f ca="1">IF(M35=0,0,IF(K35=0,1,M35/K35))</f>
        <v>5.0239234449760764E-2</v>
      </c>
      <c r="O35" s="18">
        <f>SUMIF($C$6:N$6,O$5,$C35:N35)</f>
        <v>17977</v>
      </c>
      <c r="P35" s="18">
        <f ca="1">SUMIF($C$6:O$6,P$5,$C35:O35)</f>
        <v>18548</v>
      </c>
      <c r="Q35" s="18">
        <f ca="1">SUM(P35-O35)</f>
        <v>571</v>
      </c>
      <c r="R35" s="19">
        <f ca="1">IF(Q35=0,0,IF(O35=0,1,Q35/O35))</f>
        <v>3.1762808032485955E-2</v>
      </c>
      <c r="S35" s="18">
        <f>+DB35</f>
        <v>9530</v>
      </c>
      <c r="T35" s="18">
        <f ca="1">OFFSET(DB35,0,14,1,1)</f>
        <v>9873</v>
      </c>
      <c r="U35" s="18">
        <f ca="1">SUM(T35-S35)</f>
        <v>343</v>
      </c>
      <c r="V35" s="19">
        <f ca="1">IF(U35=0,0,IF(S35=0,1,U35/S35))</f>
        <v>3.5991605456453309E-2</v>
      </c>
      <c r="W35" s="18">
        <f>SUMIF($C$6:V$6,W$5,$C35:V35)</f>
        <v>27507</v>
      </c>
      <c r="X35" s="18">
        <f ca="1">SUMIF($C$6:W$6,X$5,$C35:W35)</f>
        <v>28421</v>
      </c>
      <c r="Y35" s="18">
        <f ca="1">SUM(X35-W35)</f>
        <v>914</v>
      </c>
      <c r="Z35" s="19">
        <f ca="1">IF(Y35=0,0,IF(W35=0,1,Y35/W35))</f>
        <v>3.3227905624022974E-2</v>
      </c>
      <c r="AA35" s="18">
        <f>+DC35</f>
        <v>9099</v>
      </c>
      <c r="AB35" s="18">
        <f ca="1">OFFSET(DC35,0,14,1,1)</f>
        <v>11107</v>
      </c>
      <c r="AC35" s="18">
        <f ca="1">SUM(AB35-AA35)</f>
        <v>2008</v>
      </c>
      <c r="AD35" s="19">
        <f ca="1">IF(AC35=0,0,IF(AA35=0,1,AC35/AA35))</f>
        <v>0.22068359160347292</v>
      </c>
      <c r="AE35" s="18">
        <f>SUMIF($C$6:AD$6,AE$5,$C35:AD35)</f>
        <v>36606</v>
      </c>
      <c r="AF35" s="18">
        <f ca="1">SUMIF($C$6:AE$6,AF$5,$C35:AE35)</f>
        <v>39528</v>
      </c>
      <c r="AG35" s="18">
        <f ca="1">SUM(AF35-AE35)</f>
        <v>2922</v>
      </c>
      <c r="AH35" s="19">
        <f ca="1">IF(AG35=0,0,IF(AE35=0,1,AG35/AE35))</f>
        <v>7.9822979839370589E-2</v>
      </c>
      <c r="AI35" s="18">
        <f>+DD35</f>
        <v>10153</v>
      </c>
      <c r="AJ35" s="18">
        <f ca="1">OFFSET(DD35,0,14,1,1)</f>
        <v>10884</v>
      </c>
      <c r="AK35" s="18">
        <f ca="1">SUM(AJ35-AI35)</f>
        <v>731</v>
      </c>
      <c r="AL35" s="19">
        <f ca="1">IF(AK35=0,0,IF(AI35=0,1,AK35/AI35))</f>
        <v>7.1998424111100162E-2</v>
      </c>
      <c r="AM35" s="18">
        <f>SUMIF($C$6:AL$6,AM$5,$C35:AL35)</f>
        <v>46759</v>
      </c>
      <c r="AN35" s="18">
        <f ca="1">SUMIF($C$6:AM$6,AN$5,$C35:AM35)</f>
        <v>50412</v>
      </c>
      <c r="AO35" s="18">
        <f ca="1">SUM(AN35-AM35)</f>
        <v>3653</v>
      </c>
      <c r="AP35" s="19">
        <f ca="1">IF(AO35=0,0,IF(AM35=0,1,AO35/AM35))</f>
        <v>7.812399751919416E-2</v>
      </c>
      <c r="AQ35" s="18">
        <f>+DE35</f>
        <v>9516</v>
      </c>
      <c r="AR35" s="18">
        <f ca="1">OFFSET(DE35,0,14,1,1)</f>
        <v>10569</v>
      </c>
      <c r="AS35" s="18">
        <f ca="1">SUM(AR35-AQ35)</f>
        <v>1053</v>
      </c>
      <c r="AT35" s="19">
        <f ca="1">IF(AS35=0,0,IF(AQ35=0,1,AS35/AQ35))</f>
        <v>0.11065573770491803</v>
      </c>
      <c r="AU35" s="18">
        <f>SUMIF($C$6:AT$6,AU$5,$C35:AT35)</f>
        <v>56275</v>
      </c>
      <c r="AV35" s="18">
        <f ca="1">SUMIF($C$6:AU$6,AV$5,$C35:AU35)</f>
        <v>60981</v>
      </c>
      <c r="AW35" s="18">
        <f ca="1">SUM(AV35-AU35)</f>
        <v>4706</v>
      </c>
      <c r="AX35" s="19">
        <f ca="1">IF(AW35=0,0,IF(AU35=0,1,AW35/AU35))</f>
        <v>8.3625055530875167E-2</v>
      </c>
      <c r="AY35" s="18">
        <f>+DF35</f>
        <v>9194</v>
      </c>
      <c r="AZ35" s="18">
        <f ca="1">OFFSET(DF35,0,14,1,1)</f>
        <v>10820</v>
      </c>
      <c r="BA35" s="18">
        <f ca="1">SUM(AZ35-AY35)</f>
        <v>1626</v>
      </c>
      <c r="BB35" s="19">
        <f ca="1">IF(BA35=0,0,IF(AY35=0,1,BA35/AY35))</f>
        <v>0.17685447030672177</v>
      </c>
      <c r="BC35" s="18">
        <f>SUMIF($C$6:BB$6,BC$5,$C35:BB35)</f>
        <v>65469</v>
      </c>
      <c r="BD35" s="18">
        <f ca="1">SUMIF($C$6:BC$6,BD$5,$C35:BC35)</f>
        <v>71801</v>
      </c>
      <c r="BE35" s="18">
        <f ca="1">SUM(BD35-BC35)</f>
        <v>6332</v>
      </c>
      <c r="BF35" s="19">
        <f ca="1">IF(BE35=0,0,IF(BC35=0,1,BE35/BC35))</f>
        <v>9.6717530434251325E-2</v>
      </c>
      <c r="BG35" s="18">
        <f>+DG35</f>
        <v>9309</v>
      </c>
      <c r="BH35" s="18">
        <f ca="1">OFFSET(DG35,0,14,1,1)</f>
        <v>9698</v>
      </c>
      <c r="BI35" s="18">
        <f ca="1">SUM(BH35-BG35)</f>
        <v>389</v>
      </c>
      <c r="BJ35" s="19">
        <f ca="1">IF(BI35=0,0,IF(BG35=0,1,BI35/BG35))</f>
        <v>4.1787517456225158E-2</v>
      </c>
      <c r="BK35" s="18">
        <f>SUMIF($C$6:BJ$6,BK$5,$C35:BJ35)</f>
        <v>74778</v>
      </c>
      <c r="BL35" s="18">
        <f ca="1">SUMIF($C$6:BK$6,BL$5,$C35:BK35)</f>
        <v>81499</v>
      </c>
      <c r="BM35" s="18">
        <f ca="1">SUM(BL35-BK35)</f>
        <v>6721</v>
      </c>
      <c r="BN35" s="19">
        <f ca="1">IF(BM35=0,0,IF(BK35=0,1,BM35/BK35))</f>
        <v>8.9879376287143278E-2</v>
      </c>
      <c r="BO35" s="18">
        <f>+DH35</f>
        <v>9095</v>
      </c>
      <c r="BP35" s="18">
        <f ca="1">OFFSET(DH35,0,14,1,1)</f>
        <v>9976</v>
      </c>
      <c r="BQ35" s="18">
        <f ca="1">SUM(BP35-BO35)</f>
        <v>881</v>
      </c>
      <c r="BR35" s="19">
        <f ca="1">IF(BQ35=0,0,IF(BO35=0,1,BQ35/BO35))</f>
        <v>9.6866410115448054E-2</v>
      </c>
      <c r="BS35" s="18">
        <f>SUMIF($C$6:BR$6,BS$5,$C35:BR35)</f>
        <v>83873</v>
      </c>
      <c r="BT35" s="18">
        <f ca="1">SUMIF($C$6:BS$6,BT$5,$C35:BS35)</f>
        <v>91475</v>
      </c>
      <c r="BU35" s="18">
        <f ca="1">SUM(BT35-BS35)</f>
        <v>7602</v>
      </c>
      <c r="BV35" s="19">
        <f ca="1">IF(BU35=0,0,IF(BS35=0,1,BU35/BS35))</f>
        <v>9.0637034564162486E-2</v>
      </c>
      <c r="BW35" s="18">
        <f>+DI35</f>
        <v>10149</v>
      </c>
      <c r="BX35" s="18">
        <f ca="1">OFFSET(DI35,0,14,1,1)</f>
        <v>9803</v>
      </c>
      <c r="BY35" s="18">
        <f ca="1">SUM(BX35-BW35)</f>
        <v>-346</v>
      </c>
      <c r="BZ35" s="19">
        <f ca="1">IF(BY35=0,0,IF(BW35=0,1,BY35/BW35))</f>
        <v>-3.4092028771307521E-2</v>
      </c>
      <c r="CA35" s="18">
        <f>SUMIF($C$6:BZ$6,CA$5,$C35:BZ35)</f>
        <v>94022</v>
      </c>
      <c r="CB35" s="18">
        <f ca="1">SUMIF($C$6:CA$6,CB$5,$C35:CA35)</f>
        <v>101278</v>
      </c>
      <c r="CC35" s="18">
        <f ca="1">SUM(CB35-CA35)</f>
        <v>7256</v>
      </c>
      <c r="CD35" s="19">
        <f ca="1">IF(CC35=0,0,IF(CA35=0,1,CC35/CA35))</f>
        <v>7.7173427495692504E-2</v>
      </c>
      <c r="CE35" s="18">
        <f>+DJ35</f>
        <v>9350</v>
      </c>
      <c r="CF35" s="18">
        <f ca="1">OFFSET(DJ35,0,14,1,1)</f>
        <v>7190</v>
      </c>
      <c r="CG35" s="18">
        <f ca="1">SUM(CF35-CE35)</f>
        <v>-2160</v>
      </c>
      <c r="CH35" s="19">
        <f ca="1">IF(CG35=0,0,IF(CE35=0,1,CG35/CE35))</f>
        <v>-0.23101604278074866</v>
      </c>
      <c r="CI35" s="18">
        <f>SUMIF($C$6:CH$6,CI$5,$C35:CH35)</f>
        <v>103372</v>
      </c>
      <c r="CJ35" s="18">
        <f ca="1">SUMIF($C$6:CI$6,CJ$5,$C35:CI35)</f>
        <v>108468</v>
      </c>
      <c r="CK35" s="18">
        <f ca="1">SUM(CJ35-CI35)</f>
        <v>5096</v>
      </c>
      <c r="CL35" s="19">
        <f ca="1">IF(CK35=0,0,IF(CI35=0,1,CK35/CI35))</f>
        <v>4.9297682157644233E-2</v>
      </c>
      <c r="CM35" s="18">
        <f>+DK35</f>
        <v>7963</v>
      </c>
      <c r="CN35" s="18">
        <f ca="1">OFFSET(DK35,0,14,1,1)</f>
        <v>6967</v>
      </c>
      <c r="CO35" s="18">
        <f ca="1">SUM(CN35-CM35)</f>
        <v>-996</v>
      </c>
      <c r="CP35" s="19">
        <f ca="1">IF(CO35=0,0,IF(CM35=0,1,CO35/CM35))</f>
        <v>-0.12507848800703253</v>
      </c>
      <c r="CQ35" s="18">
        <f>SUMIF($C$6:CP$6,CQ$5,$C35:CP35)</f>
        <v>111335</v>
      </c>
      <c r="CR35" s="18">
        <f ca="1">SUMIF($C$6:CQ$6,CR$5,$C35:CQ35)</f>
        <v>115435</v>
      </c>
      <c r="CS35" s="18">
        <f ca="1">SUM(CR35-CQ35)</f>
        <v>4100</v>
      </c>
      <c r="CT35" s="19">
        <f ca="1">IF(CS35=0,0,IF(CQ35=0,1,CS35/CQ35))</f>
        <v>3.6825796021017647E-2</v>
      </c>
      <c r="CW35" t="s">
        <v>74</v>
      </c>
      <c r="CX35" t="s">
        <v>7</v>
      </c>
      <c r="CY35" s="7"/>
      <c r="CZ35" s="74">
        <f>SUMIF(IBA!$A$111:$A$116,'2007-2008'!CZ$7,IBA!D$111:D$116)</f>
        <v>9199</v>
      </c>
      <c r="DA35" s="74">
        <f>SUMIF(IBA!$A$111:$A$116,'2007-2008'!DA$7,IBA!E$111:E$116)</f>
        <v>8778</v>
      </c>
      <c r="DB35" s="74">
        <f>SUMIF(IBA!$A$111:$A$116,'2007-2008'!DB$7,IBA!F$111:F$116)</f>
        <v>9530</v>
      </c>
      <c r="DC35" s="74">
        <f>SUMIF(IBA!$A$111:$A$116,'2007-2008'!DC$7,IBA!G$111:G$116)</f>
        <v>9099</v>
      </c>
      <c r="DD35" s="74">
        <f>SUMIF(IBA!$A$111:$A$116,'2007-2008'!DD$7,IBA!H$111:H$116)</f>
        <v>10153</v>
      </c>
      <c r="DE35" s="74">
        <f>SUMIF(IBA!$A$111:$A$116,'2007-2008'!DE$7,IBA!I$111:I$116)</f>
        <v>9516</v>
      </c>
      <c r="DF35" s="74">
        <f>SUMIF(IBA!$A$111:$A$116,'2007-2008'!DF$7,IBA!J$111:J$116)</f>
        <v>9194</v>
      </c>
      <c r="DG35" s="74">
        <f>SUMIF(IBA!$A$111:$A$116,'2007-2008'!DG$7,IBA!K$111:K$116)</f>
        <v>9309</v>
      </c>
      <c r="DH35" s="74">
        <f>SUMIF(IBA!$A$111:$A$116,'2007-2008'!DH$7,IBA!L$111:L$116)</f>
        <v>9095</v>
      </c>
      <c r="DI35" s="74">
        <f>SUMIF(IBA!$A$111:$A$116,'2007-2008'!DI$7,IBA!M$111:M$116)</f>
        <v>10149</v>
      </c>
      <c r="DJ35" s="74">
        <f>SUMIF(IBA!$A$111:$A$116,'2007-2008'!DJ$7,IBA!N$111:N$116)</f>
        <v>9350</v>
      </c>
      <c r="DK35" s="74">
        <f>SUMIF(IBA!$A$111:$A$116,'2007-2008'!DK$7,IBA!O$111:O$116)</f>
        <v>7963</v>
      </c>
      <c r="DN35" s="74">
        <f>SUMIF(IBA!$A$111:$A$116,'2007-2008'!DN$7,IBA!D$111:D$116)</f>
        <v>9329</v>
      </c>
      <c r="DO35" s="74">
        <f>SUMIF(IBA!$A$111:$A$116,'2007-2008'!DO$7,IBA!E$111:E$116)</f>
        <v>9219</v>
      </c>
      <c r="DP35" s="74">
        <f>SUMIF(IBA!$A$111:$A$116,'2007-2008'!DP$7,IBA!F$111:F$116)</f>
        <v>9873</v>
      </c>
      <c r="DQ35" s="74">
        <f>SUMIF(IBA!$A$111:$A$116,'2007-2008'!DQ$7,IBA!G$111:G$116)</f>
        <v>11107</v>
      </c>
      <c r="DR35" s="74">
        <f>SUMIF(IBA!$A$111:$A$116,'2007-2008'!DR$7,IBA!H$111:H$116)</f>
        <v>10884</v>
      </c>
      <c r="DS35" s="74">
        <f>SUMIF(IBA!$A$111:$A$116,'2007-2008'!DS$7,IBA!I$111:I$116)</f>
        <v>10569</v>
      </c>
      <c r="DT35" s="74">
        <f>SUMIF(IBA!$A$111:$A$116,'2007-2008'!DT$7,IBA!J$111:J$116)</f>
        <v>10820</v>
      </c>
      <c r="DU35" s="74">
        <f>SUMIF(IBA!$A$111:$A$116,'2007-2008'!DU$7,IBA!K$111:K$116)</f>
        <v>9698</v>
      </c>
      <c r="DV35" s="74">
        <f>SUMIF(IBA!$A$111:$A$116,'2007-2008'!DV$7,IBA!L$111:L$116)</f>
        <v>9976</v>
      </c>
      <c r="DW35" s="74">
        <f>SUMIF(IBA!$A$111:$A$116,'2007-2008'!DW$7,IBA!M$111:M$116)</f>
        <v>9803</v>
      </c>
      <c r="DX35" s="74">
        <f>SUMIF(IBA!$A$111:$A$116,'2007-2008'!DX$7,IBA!N$111:N$116)</f>
        <v>7190</v>
      </c>
      <c r="DY35" s="74">
        <f>SUMIF(IBA!$A$111:$A$116,'2007-2008'!DY$7,IBA!O$111:O$116)</f>
        <v>6967</v>
      </c>
    </row>
    <row r="36" spans="1:130">
      <c r="A36" s="83"/>
      <c r="B36" s="26" t="s">
        <v>8</v>
      </c>
      <c r="C36" s="73">
        <f>+CZ36</f>
        <v>1538</v>
      </c>
      <c r="D36" s="73">
        <f ca="1">OFFSET(CZ36,0,14,1,1)</f>
        <v>1162</v>
      </c>
      <c r="E36" s="73">
        <f ca="1">SUM(D36-C36)</f>
        <v>-376</v>
      </c>
      <c r="F36" s="19">
        <f ca="1">IF(E36=0,0,IF(C36=0,1,E36/C36))</f>
        <v>-0.24447334200260079</v>
      </c>
      <c r="G36" s="73">
        <f>SUMIF($C$6:F$6,G$5,$C36:F36)</f>
        <v>1538</v>
      </c>
      <c r="H36" s="73">
        <f ca="1">SUMIF($C$6:G$6,H$5,$C36:G36)</f>
        <v>1162</v>
      </c>
      <c r="I36" s="73">
        <f ca="1">SUM(H36-G36)</f>
        <v>-376</v>
      </c>
      <c r="J36" s="19">
        <f ca="1">IF(I36=0,0,IF(G36=0,1,I36/G36))</f>
        <v>-0.24447334200260079</v>
      </c>
      <c r="K36" s="73">
        <f>+DA36</f>
        <v>2212</v>
      </c>
      <c r="L36" s="73">
        <f ca="1">OFFSET(DA36,0,14,1,1)</f>
        <v>1720</v>
      </c>
      <c r="M36" s="73">
        <f ca="1">SUM(L36-K36)</f>
        <v>-492</v>
      </c>
      <c r="N36" s="19">
        <f ca="1">IF(M36=0,0,IF(K36=0,1,M36/K36))</f>
        <v>-0.22242314647377939</v>
      </c>
      <c r="O36" s="73">
        <f>SUMIF($C$6:N$6,O$5,$C36:N36)</f>
        <v>3750</v>
      </c>
      <c r="P36" s="73">
        <f ca="1">SUMIF($C$6:O$6,P$5,$C36:O36)</f>
        <v>2882</v>
      </c>
      <c r="Q36" s="73">
        <f ca="1">SUM(P36-O36)</f>
        <v>-868</v>
      </c>
      <c r="R36" s="19">
        <f ca="1">IF(Q36=0,0,IF(O36=0,1,Q36/O36))</f>
        <v>-0.23146666666666665</v>
      </c>
      <c r="S36" s="73">
        <f>+DB36</f>
        <v>2409</v>
      </c>
      <c r="T36" s="73">
        <f ca="1">OFFSET(DB36,0,14,1,1)</f>
        <v>1674</v>
      </c>
      <c r="U36" s="73">
        <f ca="1">SUM(T36-S36)</f>
        <v>-735</v>
      </c>
      <c r="V36" s="19">
        <f ca="1">IF(U36=0,0,IF(S36=0,1,U36/S36))</f>
        <v>-0.30510585305105853</v>
      </c>
      <c r="W36" s="73">
        <f>SUMIF($C$6:V$6,W$5,$C36:V36)</f>
        <v>6159</v>
      </c>
      <c r="X36" s="73">
        <f ca="1">SUMIF($C$6:W$6,X$5,$C36:W36)</f>
        <v>4556</v>
      </c>
      <c r="Y36" s="73">
        <f ca="1">SUM(X36-W36)</f>
        <v>-1603</v>
      </c>
      <c r="Z36" s="19">
        <f ca="1">IF(Y36=0,0,IF(W36=0,1,Y36/W36))</f>
        <v>-0.26026952427342098</v>
      </c>
      <c r="AA36" s="73">
        <f>+DC36</f>
        <v>1638</v>
      </c>
      <c r="AB36" s="73">
        <f ca="1">OFFSET(DC36,0,14,1,1)</f>
        <v>1457</v>
      </c>
      <c r="AC36" s="73">
        <f ca="1">SUM(AB36-AA36)</f>
        <v>-181</v>
      </c>
      <c r="AD36" s="19">
        <f ca="1">IF(AC36=0,0,IF(AA36=0,1,AC36/AA36))</f>
        <v>-0.1105006105006105</v>
      </c>
      <c r="AE36" s="73">
        <f>SUMIF($C$6:AD$6,AE$5,$C36:AD36)</f>
        <v>7797</v>
      </c>
      <c r="AF36" s="73">
        <f ca="1">SUMIF($C$6:AE$6,AF$5,$C36:AE36)</f>
        <v>6013</v>
      </c>
      <c r="AG36" s="73">
        <f ca="1">SUM(AF36-AE36)</f>
        <v>-1784</v>
      </c>
      <c r="AH36" s="19">
        <f ca="1">IF(AG36=0,0,IF(AE36=0,1,AG36/AE36))</f>
        <v>-0.22880595100679749</v>
      </c>
      <c r="AI36" s="73">
        <f>+DD36</f>
        <v>4744</v>
      </c>
      <c r="AJ36" s="73">
        <f ca="1">OFFSET(DD36,0,14,1,1)</f>
        <v>4782</v>
      </c>
      <c r="AK36" s="73">
        <f ca="1">SUM(AJ36-AI36)</f>
        <v>38</v>
      </c>
      <c r="AL36" s="19">
        <f ca="1">IF(AK36=0,0,IF(AI36=0,1,AK36/AI36))</f>
        <v>8.0101180438448567E-3</v>
      </c>
      <c r="AM36" s="73">
        <f>SUMIF($C$6:AL$6,AM$5,$C36:AL36)</f>
        <v>12541</v>
      </c>
      <c r="AN36" s="73">
        <f ca="1">SUMIF($C$6:AM$6,AN$5,$C36:AM36)</f>
        <v>10795</v>
      </c>
      <c r="AO36" s="73">
        <f ca="1">SUM(AN36-AM36)</f>
        <v>-1746</v>
      </c>
      <c r="AP36" s="19">
        <f ca="1">IF(AO36=0,0,IF(AM36=0,1,AO36/AM36))</f>
        <v>-0.13922334742046089</v>
      </c>
      <c r="AQ36" s="73">
        <f>+DE36</f>
        <v>7261</v>
      </c>
      <c r="AR36" s="73">
        <f ca="1">OFFSET(DE36,0,14,1,1)</f>
        <v>6636</v>
      </c>
      <c r="AS36" s="73">
        <f ca="1">SUM(AR36-AQ36)</f>
        <v>-625</v>
      </c>
      <c r="AT36" s="19">
        <f ca="1">IF(AS36=0,0,IF(AQ36=0,1,AS36/AQ36))</f>
        <v>-8.6076298030574303E-2</v>
      </c>
      <c r="AU36" s="73">
        <f>SUMIF($C$6:AT$6,AU$5,$C36:AT36)</f>
        <v>19802</v>
      </c>
      <c r="AV36" s="73">
        <f ca="1">SUMIF($C$6:AU$6,AV$5,$C36:AU36)</f>
        <v>17431</v>
      </c>
      <c r="AW36" s="73">
        <f ca="1">SUM(AV36-AU36)</f>
        <v>-2371</v>
      </c>
      <c r="AX36" s="19">
        <f ca="1">IF(AW36=0,0,IF(AU36=0,1,AW36/AU36))</f>
        <v>-0.11973538026461973</v>
      </c>
      <c r="AY36" s="73">
        <f>+DF36</f>
        <v>9198</v>
      </c>
      <c r="AZ36" s="73">
        <f ca="1">OFFSET(DF36,0,14,1,1)</f>
        <v>7731</v>
      </c>
      <c r="BA36" s="73">
        <f ca="1">SUM(AZ36-AY36)</f>
        <v>-1467</v>
      </c>
      <c r="BB36" s="19">
        <f ca="1">IF(BA36=0,0,IF(AY36=0,1,BA36/AY36))</f>
        <v>-0.15949119373776907</v>
      </c>
      <c r="BC36" s="73">
        <f>SUMIF($C$6:BB$6,BC$5,$C36:BB36)</f>
        <v>29000</v>
      </c>
      <c r="BD36" s="73">
        <f ca="1">SUMIF($C$6:BC$6,BD$5,$C36:BC36)</f>
        <v>25162</v>
      </c>
      <c r="BE36" s="73">
        <f ca="1">SUM(BD36-BC36)</f>
        <v>-3838</v>
      </c>
      <c r="BF36" s="19">
        <f ca="1">IF(BE36=0,0,IF(BC36=0,1,BE36/BC36))</f>
        <v>-0.13234482758620689</v>
      </c>
      <c r="BG36" s="73">
        <f>+DG36</f>
        <v>10619</v>
      </c>
      <c r="BH36" s="73">
        <f ca="1">OFFSET(DG36,0,14,1,1)</f>
        <v>9903</v>
      </c>
      <c r="BI36" s="73">
        <f ca="1">SUM(BH36-BG36)</f>
        <v>-716</v>
      </c>
      <c r="BJ36" s="19">
        <f ca="1">IF(BI36=0,0,IF(BG36=0,1,BI36/BG36))</f>
        <v>-6.7426311328750349E-2</v>
      </c>
      <c r="BK36" s="73">
        <f>SUMIF($C$6:BJ$6,BK$5,$C36:BJ36)</f>
        <v>39619</v>
      </c>
      <c r="BL36" s="73">
        <f ca="1">SUMIF($C$6:BK$6,BL$5,$C36:BK36)</f>
        <v>35065</v>
      </c>
      <c r="BM36" s="73">
        <f ca="1">SUM(BL36-BK36)</f>
        <v>-4554</v>
      </c>
      <c r="BN36" s="19">
        <f ca="1">IF(BM36=0,0,IF(BK36=0,1,BM36/BK36))</f>
        <v>-0.11494484969332895</v>
      </c>
      <c r="BO36" s="73">
        <f>+DH36</f>
        <v>6796</v>
      </c>
      <c r="BP36" s="73">
        <f ca="1">OFFSET(DH36,0,14,1,1)</f>
        <v>5395</v>
      </c>
      <c r="BQ36" s="73">
        <f ca="1">SUM(BP36-BO36)</f>
        <v>-1401</v>
      </c>
      <c r="BR36" s="19">
        <f ca="1">IF(BQ36=0,0,IF(BO36=0,1,BQ36/BO36))</f>
        <v>-0.20615067686874633</v>
      </c>
      <c r="BS36" s="73">
        <f>SUMIF($C$6:BR$6,BS$5,$C36:BR36)</f>
        <v>46415</v>
      </c>
      <c r="BT36" s="73">
        <f ca="1">SUMIF($C$6:BS$6,BT$5,$C36:BS36)</f>
        <v>40460</v>
      </c>
      <c r="BU36" s="73">
        <f ca="1">SUM(BT36-BS36)</f>
        <v>-5955</v>
      </c>
      <c r="BV36" s="19">
        <f ca="1">IF(BU36=0,0,IF(BS36=0,1,BU36/BS36))</f>
        <v>-0.12829904125821395</v>
      </c>
      <c r="BW36" s="73">
        <f>+DI36</f>
        <v>3334</v>
      </c>
      <c r="BX36" s="73">
        <f ca="1">OFFSET(DI36,0,14,1,1)</f>
        <v>2688</v>
      </c>
      <c r="BY36" s="73">
        <f ca="1">SUM(BX36-BW36)</f>
        <v>-646</v>
      </c>
      <c r="BZ36" s="19">
        <f ca="1">IF(BY36=0,0,IF(BW36=0,1,BY36/BW36))</f>
        <v>-0.19376124775044992</v>
      </c>
      <c r="CA36" s="73">
        <f>SUMIF($C$6:BZ$6,CA$5,$C36:BZ36)</f>
        <v>49749</v>
      </c>
      <c r="CB36" s="73">
        <f ca="1">SUMIF($C$6:CA$6,CB$5,$C36:CA36)</f>
        <v>43148</v>
      </c>
      <c r="CC36" s="73">
        <f ca="1">SUM(CB36-CA36)</f>
        <v>-6601</v>
      </c>
      <c r="CD36" s="19">
        <f ca="1">IF(CC36=0,0,IF(CA36=0,1,CC36/CA36))</f>
        <v>-0.13268608414239483</v>
      </c>
      <c r="CE36" s="73">
        <f>+DJ36</f>
        <v>1632</v>
      </c>
      <c r="CF36" s="73">
        <f ca="1">OFFSET(DJ36,0,14,1,1)</f>
        <v>1120</v>
      </c>
      <c r="CG36" s="73">
        <f ca="1">SUM(CF36-CE36)</f>
        <v>-512</v>
      </c>
      <c r="CH36" s="19">
        <f ca="1">IF(CG36=0,0,IF(CE36=0,1,CG36/CE36))</f>
        <v>-0.31372549019607843</v>
      </c>
      <c r="CI36" s="73">
        <f>SUMIF($C$6:CH$6,CI$5,$C36:CH36)</f>
        <v>51381</v>
      </c>
      <c r="CJ36" s="73">
        <f ca="1">SUMIF($C$6:CI$6,CJ$5,$C36:CI36)</f>
        <v>44268</v>
      </c>
      <c r="CK36" s="73">
        <f ca="1">SUM(CJ36-CI36)</f>
        <v>-7113</v>
      </c>
      <c r="CL36" s="19">
        <f ca="1">IF(CK36=0,0,IF(CI36=0,1,CK36/CI36))</f>
        <v>-0.13843638699130029</v>
      </c>
      <c r="CM36" s="73">
        <f>+DK36</f>
        <v>1079</v>
      </c>
      <c r="CN36" s="73">
        <f ca="1">OFFSET(DK36,0,14,1,1)</f>
        <v>734</v>
      </c>
      <c r="CO36" s="73">
        <f ca="1">SUM(CN36-CM36)</f>
        <v>-345</v>
      </c>
      <c r="CP36" s="19">
        <f ca="1">IF(CO36=0,0,IF(CM36=0,1,CO36/CM36))</f>
        <v>-0.31974050046339203</v>
      </c>
      <c r="CQ36" s="73">
        <f>SUMIF($C$6:CP$6,CQ$5,$C36:CP36)</f>
        <v>52460</v>
      </c>
      <c r="CR36" s="73">
        <f ca="1">SUMIF($C$6:CQ$6,CR$5,$C36:CQ36)</f>
        <v>45002</v>
      </c>
      <c r="CS36" s="73">
        <f ca="1">SUM(CR36-CQ36)</f>
        <v>-7458</v>
      </c>
      <c r="CT36" s="19">
        <f ca="1">IF(CS36=0,0,IF(CQ36=0,1,CS36/CQ36))</f>
        <v>-0.14216545939763631</v>
      </c>
      <c r="CW36" t="s">
        <v>74</v>
      </c>
      <c r="CX36" t="s">
        <v>8</v>
      </c>
      <c r="CY36" s="7"/>
      <c r="CZ36" s="74">
        <f>SUMIF(IBA!$A$129:$A$139,'2007-2008'!CZ$7,IBA!D$129:D$139)</f>
        <v>1538</v>
      </c>
      <c r="DA36" s="74">
        <f>SUMIF(IBA!$A$129:$A$139,'2007-2008'!DA$7,IBA!E$129:E$139)</f>
        <v>2212</v>
      </c>
      <c r="DB36" s="74">
        <f>SUMIF(IBA!$A$129:$A$139,'2007-2008'!DB$7,IBA!F$129:F$139)</f>
        <v>2409</v>
      </c>
      <c r="DC36" s="74">
        <f>SUMIF(IBA!$A$129:$A$139,'2007-2008'!DC$7,IBA!G$129:G$139)</f>
        <v>1638</v>
      </c>
      <c r="DD36" s="74">
        <f>SUMIF(IBA!$A$129:$A$139,'2007-2008'!DD$7,IBA!H$129:H$139)</f>
        <v>4744</v>
      </c>
      <c r="DE36" s="74">
        <f>SUMIF(IBA!$A$129:$A$139,'2007-2008'!DE$7,IBA!I$129:I$139)</f>
        <v>7261</v>
      </c>
      <c r="DF36" s="74">
        <f>SUMIF(IBA!$A$129:$A$139,'2007-2008'!DF$7,IBA!J$129:J$139)</f>
        <v>9198</v>
      </c>
      <c r="DG36" s="74">
        <f>SUMIF(IBA!$A$129:$A$139,'2007-2008'!DG$7,IBA!K$129:K$139)</f>
        <v>10619</v>
      </c>
      <c r="DH36" s="74">
        <f>SUMIF(IBA!$A$129:$A$139,'2007-2008'!DH$7,IBA!L$129:L$139)</f>
        <v>6796</v>
      </c>
      <c r="DI36" s="74">
        <f>SUMIF(IBA!$A$129:$A$139,'2007-2008'!DI$7,IBA!M$129:M$139)</f>
        <v>3334</v>
      </c>
      <c r="DJ36" s="74">
        <f>SUMIF(IBA!$A$129:$A$139,'2007-2008'!DJ$7,IBA!N$129:N$139)</f>
        <v>1632</v>
      </c>
      <c r="DK36" s="74">
        <f>SUMIF(IBA!$A$129:$A$139,'2007-2008'!DK$7,IBA!O$129:O$139)</f>
        <v>1079</v>
      </c>
      <c r="DN36" s="74">
        <f>SUMIF(IBA!$A$129:$A$139,'2007-2008'!DN$7,IBA!D$129:D$139)</f>
        <v>1162</v>
      </c>
      <c r="DO36" s="74">
        <f>SUMIF(IBA!$A$129:$A$139,'2007-2008'!DO$7,IBA!E$129:E$139)</f>
        <v>1720</v>
      </c>
      <c r="DP36" s="74">
        <f>SUMIF(IBA!$A$129:$A$139,'2007-2008'!DP$7,IBA!F$129:F$139)</f>
        <v>1674</v>
      </c>
      <c r="DQ36" s="74">
        <f>SUMIF(IBA!$A$129:$A$139,'2007-2008'!DQ$7,IBA!G$129:G$139)</f>
        <v>1457</v>
      </c>
      <c r="DR36" s="74">
        <f>SUMIF(IBA!$A$129:$A$139,'2007-2008'!DR$7,IBA!H$129:H$139)</f>
        <v>4782</v>
      </c>
      <c r="DS36" s="74">
        <f>SUMIF(IBA!$A$129:$A$139,'2007-2008'!DS$7,IBA!I$129:I$139)</f>
        <v>6636</v>
      </c>
      <c r="DT36" s="74">
        <f>SUMIF(IBA!$A$129:$A$139,'2007-2008'!DT$7,IBA!J$129:J$139)</f>
        <v>7731</v>
      </c>
      <c r="DU36" s="74">
        <f>SUMIF(IBA!$A$129:$A$139,'2007-2008'!DU$7,IBA!K$129:K$139)</f>
        <v>9903</v>
      </c>
      <c r="DV36" s="74">
        <f>SUMIF(IBA!$A$129:$A$139,'2007-2008'!DV$7,IBA!L$129:L$139)</f>
        <v>5395</v>
      </c>
      <c r="DW36" s="74">
        <f>SUMIF(IBA!$A$129:$A$139,'2007-2008'!DW$7,IBA!M$129:M$139)</f>
        <v>2688</v>
      </c>
      <c r="DX36" s="74">
        <f>SUMIF(IBA!$A$129:$A$139,'2007-2008'!DX$7,IBA!N$129:N$139)</f>
        <v>1120</v>
      </c>
      <c r="DY36" s="74">
        <f>SUMIF(IBA!$A$129:$A$139,'2007-2008'!DY$7,IBA!O$129:O$139)</f>
        <v>734</v>
      </c>
    </row>
    <row r="37" spans="1:130" s="7" customFormat="1">
      <c r="A37" s="75"/>
      <c r="B37" s="24" t="s">
        <v>9</v>
      </c>
      <c r="C37" s="12">
        <f>+SUM(C34:C36)</f>
        <v>128773</v>
      </c>
      <c r="D37" s="12">
        <f ca="1">+SUM(D34:D36)</f>
        <v>137301</v>
      </c>
      <c r="E37" s="12">
        <f ca="1">SUM(E34:E36)</f>
        <v>8528</v>
      </c>
      <c r="F37" s="13">
        <f ca="1">IF(E37=0,0,IF(C37=0,1,E37/C37))</f>
        <v>6.6225062707244528E-2</v>
      </c>
      <c r="G37" s="12">
        <f>SUM(G34:G36)</f>
        <v>128773</v>
      </c>
      <c r="H37" s="12">
        <f ca="1">SUM(H34:H36)</f>
        <v>137301</v>
      </c>
      <c r="I37" s="12">
        <f ca="1">SUM(I34:I36)</f>
        <v>8528</v>
      </c>
      <c r="J37" s="13">
        <f ca="1">IF(I37=0,0,IF(G37=0,1,I37/G37))</f>
        <v>6.6225062707244528E-2</v>
      </c>
      <c r="K37" s="12">
        <f>+SUM(K34:K36)</f>
        <v>122006</v>
      </c>
      <c r="L37" s="12">
        <f ca="1">+SUM(L34:L36)</f>
        <v>134155</v>
      </c>
      <c r="M37" s="12">
        <f ca="1">SUM(M34:M36)</f>
        <v>12149</v>
      </c>
      <c r="N37" s="13">
        <f ca="1">IF(M37=0,0,IF(K37=0,1,M37/K37))</f>
        <v>9.9577069980164912E-2</v>
      </c>
      <c r="O37" s="12">
        <f>SUM(O34:O36)</f>
        <v>250779</v>
      </c>
      <c r="P37" s="12">
        <f ca="1">SUM(P34:P36)</f>
        <v>271456</v>
      </c>
      <c r="Q37" s="12">
        <f ca="1">SUM(Q34:Q36)</f>
        <v>20677</v>
      </c>
      <c r="R37" s="13">
        <f ca="1">IF(Q37=0,0,IF(O37=0,1,Q37/O37))</f>
        <v>8.2451082427156985E-2</v>
      </c>
      <c r="S37" s="12">
        <f>+SUM(S34:S36)</f>
        <v>151512</v>
      </c>
      <c r="T37" s="12">
        <f ca="1">+SUM(T34:T36)</f>
        <v>152362</v>
      </c>
      <c r="U37" s="12">
        <f ca="1">SUM(U34:U36)</f>
        <v>850</v>
      </c>
      <c r="V37" s="13">
        <f ca="1">IF(U37=0,0,IF(S37=0,1,U37/S37))</f>
        <v>5.6101166904271608E-3</v>
      </c>
      <c r="W37" s="12">
        <f>SUM(W34:W36)</f>
        <v>402291</v>
      </c>
      <c r="X37" s="12">
        <f ca="1">SUM(X34:X36)</f>
        <v>423818</v>
      </c>
      <c r="Y37" s="12">
        <f ca="1">SUM(Y34:Y36)</f>
        <v>21527</v>
      </c>
      <c r="Z37" s="13">
        <f ca="1">IF(Y37=0,0,IF(W37=0,1,Y37/W37))</f>
        <v>5.3511015657819835E-2</v>
      </c>
      <c r="AA37" s="12">
        <f>+SUM(AA34:AA36)</f>
        <v>142537</v>
      </c>
      <c r="AB37" s="12">
        <f ca="1">+SUM(AB34:AB36)</f>
        <v>150897</v>
      </c>
      <c r="AC37" s="12">
        <f ca="1">SUM(AC34:AC36)</f>
        <v>8360</v>
      </c>
      <c r="AD37" s="13">
        <f ca="1">IF(AC37=0,0,IF(AA37=0,1,AC37/AA37))</f>
        <v>5.8651437872271762E-2</v>
      </c>
      <c r="AE37" s="12">
        <f>SUM(AE34:AE36)</f>
        <v>544828</v>
      </c>
      <c r="AF37" s="12">
        <f ca="1">SUM(AF34:AF36)</f>
        <v>574715</v>
      </c>
      <c r="AG37" s="12">
        <f ca="1">SUM(AG34:AG36)</f>
        <v>29887</v>
      </c>
      <c r="AH37" s="13">
        <f ca="1">IF(AG37=0,0,IF(AE37=0,1,AG37/AE37))</f>
        <v>5.4855844413282721E-2</v>
      </c>
      <c r="AI37" s="12">
        <f>+SUM(AI34:AI36)</f>
        <v>160341</v>
      </c>
      <c r="AJ37" s="12">
        <f ca="1">+SUM(AJ34:AJ36)</f>
        <v>173651</v>
      </c>
      <c r="AK37" s="12">
        <f ca="1">SUM(AK34:AK36)</f>
        <v>13310</v>
      </c>
      <c r="AL37" s="13">
        <f ca="1">IF(AK37=0,0,IF(AI37=0,1,AK37/AI37))</f>
        <v>8.3010583693503226E-2</v>
      </c>
      <c r="AM37" s="12">
        <f>SUM(AM34:AM36)</f>
        <v>705169</v>
      </c>
      <c r="AN37" s="12">
        <f ca="1">SUM(AN34:AN36)</f>
        <v>748366</v>
      </c>
      <c r="AO37" s="12">
        <f ca="1">SUM(AO34:AO36)</f>
        <v>43197</v>
      </c>
      <c r="AP37" s="13">
        <f ca="1">IF(AO37=0,0,IF(AM37=0,1,AO37/AM37))</f>
        <v>6.1257655966158467E-2</v>
      </c>
      <c r="AQ37" s="12">
        <f>+SUM(AQ34:AQ36)</f>
        <v>172628</v>
      </c>
      <c r="AR37" s="12">
        <f ca="1">+SUM(AR34:AR36)</f>
        <v>176864</v>
      </c>
      <c r="AS37" s="12">
        <f ca="1">SUM(AS34:AS36)</f>
        <v>4236</v>
      </c>
      <c r="AT37" s="13">
        <f ca="1">IF(AS37=0,0,IF(AQ37=0,1,AS37/AQ37))</f>
        <v>2.4538313599184375E-2</v>
      </c>
      <c r="AU37" s="12">
        <f>SUM(AU34:AU36)</f>
        <v>877797</v>
      </c>
      <c r="AV37" s="12">
        <f ca="1">SUM(AV34:AV36)</f>
        <v>925230</v>
      </c>
      <c r="AW37" s="12">
        <f ca="1">SUM(AW34:AW36)</f>
        <v>47433</v>
      </c>
      <c r="AX37" s="13">
        <f ca="1">IF(AW37=0,0,IF(AU37=0,1,AW37/AU37))</f>
        <v>5.4036411607695171E-2</v>
      </c>
      <c r="AY37" s="12">
        <f>+SUM(AY34:AY36)</f>
        <v>196712</v>
      </c>
      <c r="AZ37" s="12">
        <f ca="1">+SUM(AZ34:AZ36)</f>
        <v>198739</v>
      </c>
      <c r="BA37" s="12">
        <f ca="1">SUM(BA34:BA36)</f>
        <v>2027</v>
      </c>
      <c r="BB37" s="13">
        <f ca="1">IF(BA37=0,0,IF(AY37=0,1,BA37/AY37))</f>
        <v>1.0304404408475335E-2</v>
      </c>
      <c r="BC37" s="12">
        <f>SUM(BC34:BC36)</f>
        <v>1074509</v>
      </c>
      <c r="BD37" s="12">
        <f ca="1">SUM(BD34:BD36)</f>
        <v>1123969</v>
      </c>
      <c r="BE37" s="12">
        <f ca="1">SUM(BE34:BE36)</f>
        <v>49460</v>
      </c>
      <c r="BF37" s="13">
        <f ca="1">IF(BE37=0,0,IF(BC37=0,1,BE37/BC37))</f>
        <v>4.6030326409550779E-2</v>
      </c>
      <c r="BG37" s="12">
        <f>+SUM(BG34:BG36)</f>
        <v>197003</v>
      </c>
      <c r="BH37" s="12">
        <f ca="1">+SUM(BH34:BH36)</f>
        <v>205901</v>
      </c>
      <c r="BI37" s="12">
        <f ca="1">SUM(BI34:BI36)</f>
        <v>8898</v>
      </c>
      <c r="BJ37" s="13">
        <f ca="1">IF(BI37=0,0,IF(BG37=0,1,BI37/BG37))</f>
        <v>4.5166824870687246E-2</v>
      </c>
      <c r="BK37" s="12">
        <f>SUM(BK34:BK36)</f>
        <v>1271512</v>
      </c>
      <c r="BL37" s="12">
        <f ca="1">SUM(BL34:BL36)</f>
        <v>1329870</v>
      </c>
      <c r="BM37" s="12">
        <f ca="1">SUM(BM34:BM36)</f>
        <v>58358</v>
      </c>
      <c r="BN37" s="13">
        <f ca="1">IF(BM37=0,0,IF(BK37=0,1,BM37/BK37))</f>
        <v>4.5896538923738038E-2</v>
      </c>
      <c r="BO37" s="12">
        <f>+SUM(BO34:BO36)</f>
        <v>173214</v>
      </c>
      <c r="BP37" s="12">
        <f ca="1">+SUM(BP34:BP36)</f>
        <v>171909</v>
      </c>
      <c r="BQ37" s="12">
        <f ca="1">SUM(BQ34:BQ36)</f>
        <v>-1305</v>
      </c>
      <c r="BR37" s="13">
        <f ca="1">IF(BQ37=0,0,IF(BO37=0,1,BQ37/BO37))</f>
        <v>-7.5340330458277044E-3</v>
      </c>
      <c r="BS37" s="12">
        <f>SUM(BS34:BS36)</f>
        <v>1444726</v>
      </c>
      <c r="BT37" s="12">
        <f ca="1">SUM(BT34:BT36)</f>
        <v>1501779</v>
      </c>
      <c r="BU37" s="12">
        <f ca="1">SUM(BU34:BU36)</f>
        <v>57053</v>
      </c>
      <c r="BV37" s="13">
        <f ca="1">IF(BU37=0,0,IF(BS37=0,1,BU37/BS37))</f>
        <v>3.9490533152999253E-2</v>
      </c>
      <c r="BW37" s="12">
        <f>+SUM(BW34:BW36)</f>
        <v>167803</v>
      </c>
      <c r="BX37" s="12">
        <f ca="1">+SUM(BX34:BX36)</f>
        <v>155300</v>
      </c>
      <c r="BY37" s="12">
        <f ca="1">SUM(BY34:BY36)</f>
        <v>-12503</v>
      </c>
      <c r="BZ37" s="13">
        <f ca="1">IF(BY37=0,0,IF(BW37=0,1,BY37/BW37))</f>
        <v>-7.4509990882165394E-2</v>
      </c>
      <c r="CA37" s="12">
        <f>SUM(CA34:CA36)</f>
        <v>1612529</v>
      </c>
      <c r="CB37" s="12">
        <f ca="1">SUM(CB34:CB36)</f>
        <v>1657079</v>
      </c>
      <c r="CC37" s="12">
        <f ca="1">SUM(CC34:CC36)</f>
        <v>44550</v>
      </c>
      <c r="CD37" s="13">
        <f ca="1">IF(CC37=0,0,IF(CA37=0,1,CC37/CA37))</f>
        <v>2.7627410111694114E-2</v>
      </c>
      <c r="CE37" s="12">
        <f>+SUM(CE34:CE36)</f>
        <v>152636</v>
      </c>
      <c r="CF37" s="12">
        <f ca="1">+SUM(CF34:CF36)</f>
        <v>126101</v>
      </c>
      <c r="CG37" s="12">
        <f ca="1">SUM(CG34:CG36)</f>
        <v>-26535</v>
      </c>
      <c r="CH37" s="13">
        <f ca="1">IF(CG37=0,0,IF(CE37=0,1,CG37/CE37))</f>
        <v>-0.17384496449068371</v>
      </c>
      <c r="CI37" s="12">
        <f>SUM(CI34:CI36)</f>
        <v>1765165</v>
      </c>
      <c r="CJ37" s="12">
        <f ca="1">SUM(CJ34:CJ36)</f>
        <v>1783180</v>
      </c>
      <c r="CK37" s="12">
        <f ca="1">SUM(CK34:CK36)</f>
        <v>18015</v>
      </c>
      <c r="CL37" s="13">
        <f ca="1">IF(CK37=0,0,IF(CI37=0,1,CK37/CI37))</f>
        <v>1.020584477938323E-2</v>
      </c>
      <c r="CM37" s="12">
        <f>+SUM(CM34:CM36)</f>
        <v>150660</v>
      </c>
      <c r="CN37" s="12">
        <f ca="1">+SUM(CN34:CN36)</f>
        <v>123555</v>
      </c>
      <c r="CO37" s="12">
        <f ca="1">SUM(CO34:CO36)</f>
        <v>-27105</v>
      </c>
      <c r="CP37" s="13">
        <f ca="1">IF(CO37=0,0,IF(CM37=0,1,CO37/CM37))</f>
        <v>-0.1799084030266826</v>
      </c>
      <c r="CQ37" s="12">
        <f>SUM(CQ34:CQ36)</f>
        <v>1915825</v>
      </c>
      <c r="CR37" s="12">
        <f ca="1">SUM(CR34:CR36)</f>
        <v>1906735</v>
      </c>
      <c r="CS37" s="12">
        <f ca="1">SUM(CS34:CS36)</f>
        <v>-9090</v>
      </c>
      <c r="CT37" s="13">
        <f ca="1">IF(CS37=0,0,IF(CQ37=0,1,CS37/CQ37))</f>
        <v>-4.7446922344159823E-3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189886</v>
      </c>
      <c r="D39" s="18">
        <f ca="1">OFFSET(CZ39,0,14,1,1)</f>
        <v>188607</v>
      </c>
      <c r="E39" s="18">
        <f ca="1">SUM(D39-C39)</f>
        <v>-1279</v>
      </c>
      <c r="F39" s="19">
        <f ca="1">IF(E39=0,0,IF(C39=0,1,E39/C39))</f>
        <v>-6.7356203195601573E-3</v>
      </c>
      <c r="G39" s="18">
        <f>SUMIF($C$6:F$6,G$5,$C39:F39)</f>
        <v>189886</v>
      </c>
      <c r="H39" s="18">
        <f ca="1">SUMIF($C$6:G$6,H$5,$C39:G39)</f>
        <v>188607</v>
      </c>
      <c r="I39" s="18">
        <f ca="1">SUM(H39-G39)</f>
        <v>-1279</v>
      </c>
      <c r="J39" s="19">
        <f ca="1">IF(I39=0,0,IF(G39=0,1,I39/G39))</f>
        <v>-6.7356203195601573E-3</v>
      </c>
      <c r="K39" s="18">
        <f>+DA39</f>
        <v>168896</v>
      </c>
      <c r="L39" s="18">
        <f ca="1">OFFSET(DA39,0,14,1,1)</f>
        <v>174232</v>
      </c>
      <c r="M39" s="18">
        <f ca="1">SUM(L39-K39)</f>
        <v>5336</v>
      </c>
      <c r="N39" s="19">
        <f ca="1">IF(M39=0,0,IF(K39=0,1,M39/K39))</f>
        <v>3.1593406593406592E-2</v>
      </c>
      <c r="O39" s="18">
        <f>SUMIF($C$6:N$6,O$5,$C39:N39)</f>
        <v>358782</v>
      </c>
      <c r="P39" s="18">
        <f ca="1">SUMIF($C$6:O$6,P$5,$C39:O39)</f>
        <v>362839</v>
      </c>
      <c r="Q39" s="18">
        <f ca="1">SUM(P39-O39)</f>
        <v>4057</v>
      </c>
      <c r="R39" s="19">
        <f ca="1">IF(Q39=0,0,IF(O39=0,1,Q39/O39))</f>
        <v>1.1307702170120016E-2</v>
      </c>
      <c r="S39" s="18">
        <f>+DB39</f>
        <v>196800</v>
      </c>
      <c r="T39" s="18">
        <f ca="1">OFFSET(DB39,0,14,1,1)</f>
        <v>189107</v>
      </c>
      <c r="U39" s="18">
        <f ca="1">SUM(T39-S39)</f>
        <v>-7693</v>
      </c>
      <c r="V39" s="19">
        <f ca="1">IF(U39=0,0,IF(S39=0,1,U39/S39))</f>
        <v>-3.9090447154471547E-2</v>
      </c>
      <c r="W39" s="18">
        <f>SUMIF($C$6:V$6,W$5,$C39:V39)</f>
        <v>555582</v>
      </c>
      <c r="X39" s="18">
        <f ca="1">SUMIF($C$6:W$6,X$5,$C39:W39)</f>
        <v>551946</v>
      </c>
      <c r="Y39" s="18">
        <f ca="1">SUM(X39-W39)</f>
        <v>-3636</v>
      </c>
      <c r="Z39" s="19">
        <f ca="1">IF(Y39=0,0,IF(W39=0,1,Y39/W39))</f>
        <v>-6.5444884823482406E-3</v>
      </c>
      <c r="AA39" s="18">
        <f>+DC39</f>
        <v>194547</v>
      </c>
      <c r="AB39" s="18">
        <f ca="1">OFFSET(DC39,0,14,1,1)</f>
        <v>202428</v>
      </c>
      <c r="AC39" s="18">
        <f ca="1">SUM(AB39-AA39)</f>
        <v>7881</v>
      </c>
      <c r="AD39" s="19">
        <f ca="1">IF(AC39=0,0,IF(AA39=0,1,AC39/AA39))</f>
        <v>4.0509491279742169E-2</v>
      </c>
      <c r="AE39" s="18">
        <f>SUMIF($C$6:AD$6,AE$5,$C39:AD39)</f>
        <v>750129</v>
      </c>
      <c r="AF39" s="18">
        <f ca="1">SUMIF($C$6:AE$6,AF$5,$C39:AE39)</f>
        <v>754374</v>
      </c>
      <c r="AG39" s="18">
        <f ca="1">SUM(AF39-AE39)</f>
        <v>4245</v>
      </c>
      <c r="AH39" s="19">
        <f ca="1">IF(AG39=0,0,IF(AE39=0,1,AG39/AE39))</f>
        <v>5.6590266474166448E-3</v>
      </c>
      <c r="AI39" s="18">
        <f>+DD39</f>
        <v>217339</v>
      </c>
      <c r="AJ39" s="18">
        <f ca="1">OFFSET(DD39,0,14,1,1)</f>
        <v>224518</v>
      </c>
      <c r="AK39" s="18">
        <f ca="1">SUM(AJ39-AI39)</f>
        <v>7179</v>
      </c>
      <c r="AL39" s="19">
        <f ca="1">IF(AK39=0,0,IF(AI39=0,1,AK39/AI39))</f>
        <v>3.3031347342170524E-2</v>
      </c>
      <c r="AM39" s="18">
        <f>SUMIF($C$6:AL$6,AM$5,$C39:AL39)</f>
        <v>967468</v>
      </c>
      <c r="AN39" s="18">
        <f ca="1">SUMIF($C$6:AM$6,AN$5,$C39:AM39)</f>
        <v>978892</v>
      </c>
      <c r="AO39" s="18">
        <f ca="1">SUM(AN39-AM39)</f>
        <v>11424</v>
      </c>
      <c r="AP39" s="19">
        <f ca="1">IF(AO39=0,0,IF(AM39=0,1,AO39/AM39))</f>
        <v>1.1808142491534604E-2</v>
      </c>
      <c r="AQ39" s="18">
        <f>+DE39</f>
        <v>219556</v>
      </c>
      <c r="AR39" s="18">
        <f ca="1">OFFSET(DE39,0,14,1,1)</f>
        <v>223574</v>
      </c>
      <c r="AS39" s="18">
        <f ca="1">SUM(AR39-AQ39)</f>
        <v>4018</v>
      </c>
      <c r="AT39" s="19">
        <f ca="1">IF(AS39=0,0,IF(AQ39=0,1,AS39/AQ39))</f>
        <v>1.8300570241760645E-2</v>
      </c>
      <c r="AU39" s="18">
        <f>SUMIF($C$6:AT$6,AU$5,$C39:AT39)</f>
        <v>1187024</v>
      </c>
      <c r="AV39" s="18">
        <f ca="1">SUMIF($C$6:AU$6,AV$5,$C39:AU39)</f>
        <v>1202466</v>
      </c>
      <c r="AW39" s="18">
        <f ca="1">SUM(AV39-AU39)</f>
        <v>15442</v>
      </c>
      <c r="AX39" s="19">
        <f ca="1">IF(AW39=0,0,IF(AU39=0,1,AW39/AU39))</f>
        <v>1.3009004030247072E-2</v>
      </c>
      <c r="AY39" s="18">
        <f>+DF39</f>
        <v>232698</v>
      </c>
      <c r="AZ39" s="18">
        <f ca="1">OFFSET(DF39,0,14,1,1)</f>
        <v>231945</v>
      </c>
      <c r="BA39" s="18">
        <f ca="1">SUM(AZ39-AY39)</f>
        <v>-753</v>
      </c>
      <c r="BB39" s="19">
        <f ca="1">IF(BA39=0,0,IF(AY39=0,1,BA39/AY39))</f>
        <v>-3.235953897326148E-3</v>
      </c>
      <c r="BC39" s="18">
        <f>SUMIF($C$6:BB$6,BC$5,$C39:BB39)</f>
        <v>1419722</v>
      </c>
      <c r="BD39" s="18">
        <f ca="1">SUMIF($C$6:BC$6,BD$5,$C39:BC39)</f>
        <v>1434411</v>
      </c>
      <c r="BE39" s="18">
        <f ca="1">SUM(BD39-BC39)</f>
        <v>14689</v>
      </c>
      <c r="BF39" s="19">
        <f ca="1">IF(BE39=0,0,IF(BC39=0,1,BE39/BC39))</f>
        <v>1.0346391758386501E-2</v>
      </c>
      <c r="BG39" s="18">
        <f>+DG39</f>
        <v>231995</v>
      </c>
      <c r="BH39" s="18">
        <f ca="1">OFFSET(DG39,0,14,1,1)</f>
        <v>230839</v>
      </c>
      <c r="BI39" s="18">
        <f ca="1">SUM(BH39-BG39)</f>
        <v>-1156</v>
      </c>
      <c r="BJ39" s="19">
        <f ca="1">IF(BI39=0,0,IF(BG39=0,1,BI39/BG39))</f>
        <v>-4.9828660100433202E-3</v>
      </c>
      <c r="BK39" s="18">
        <f>SUMIF($C$6:BJ$6,BK$5,$C39:BJ39)</f>
        <v>1651717</v>
      </c>
      <c r="BL39" s="18">
        <f ca="1">SUMIF($C$6:BK$6,BL$5,$C39:BK39)</f>
        <v>1665250</v>
      </c>
      <c r="BM39" s="18">
        <f ca="1">SUM(BL39-BK39)</f>
        <v>13533</v>
      </c>
      <c r="BN39" s="19">
        <f ca="1">IF(BM39=0,0,IF(BK39=0,1,BM39/BK39))</f>
        <v>8.1932921923065505E-3</v>
      </c>
      <c r="BO39" s="18">
        <f>+DH39</f>
        <v>215675</v>
      </c>
      <c r="BP39" s="18">
        <f ca="1">OFFSET(DH39,0,14,1,1)</f>
        <v>211459</v>
      </c>
      <c r="BQ39" s="18">
        <f ca="1">SUM(BP39-BO39)</f>
        <v>-4216</v>
      </c>
      <c r="BR39" s="19">
        <f ca="1">IF(BQ39=0,0,IF(BO39=0,1,BQ39/BO39))</f>
        <v>-1.9547930914570535E-2</v>
      </c>
      <c r="BS39" s="18">
        <f>SUMIF($C$6:BR$6,BS$5,$C39:BR39)</f>
        <v>1867392</v>
      </c>
      <c r="BT39" s="18">
        <f ca="1">SUMIF($C$6:BS$6,BT$5,$C39:BS39)</f>
        <v>1876709</v>
      </c>
      <c r="BU39" s="18">
        <f ca="1">SUM(BT39-BS39)</f>
        <v>9317</v>
      </c>
      <c r="BV39" s="19">
        <f ca="1">IF(BU39=0,0,IF(BS39=0,1,BU39/BS39))</f>
        <v>4.9893112961820552E-3</v>
      </c>
      <c r="BW39" s="18">
        <f>+DI39</f>
        <v>222655</v>
      </c>
      <c r="BX39" s="18">
        <f ca="1">OFFSET(DI39,0,14,1,1)</f>
        <v>209896</v>
      </c>
      <c r="BY39" s="18">
        <f ca="1">SUM(BX39-BW39)</f>
        <v>-12759</v>
      </c>
      <c r="BZ39" s="19">
        <f ca="1">IF(BY39=0,0,IF(BW39=0,1,BY39/BW39))</f>
        <v>-5.7303900653477353E-2</v>
      </c>
      <c r="CA39" s="18">
        <f>SUMIF($C$6:BZ$6,CA$5,$C39:BZ39)</f>
        <v>2090047</v>
      </c>
      <c r="CB39" s="18">
        <f ca="1">SUMIF($C$6:CA$6,CB$5,$C39:CA39)</f>
        <v>2086605</v>
      </c>
      <c r="CC39" s="18">
        <f ca="1">SUM(CB39-CA39)</f>
        <v>-3442</v>
      </c>
      <c r="CD39" s="19">
        <f ca="1">IF(CC39=0,0,IF(CA39=0,1,CC39/CA39))</f>
        <v>-1.6468529176616603E-3</v>
      </c>
      <c r="CE39" s="18">
        <f>+DJ39</f>
        <v>201811</v>
      </c>
      <c r="CF39" s="18">
        <f ca="1">OFFSET(DJ39,0,14,1,1)</f>
        <v>194821</v>
      </c>
      <c r="CG39" s="18">
        <f ca="1">SUM(CF39-CE39)</f>
        <v>-6990</v>
      </c>
      <c r="CH39" s="19">
        <f ca="1">IF(CG39=0,0,IF(CE39=0,1,CG39/CE39))</f>
        <v>-3.4636367690561963E-2</v>
      </c>
      <c r="CI39" s="18">
        <f>SUMIF($C$6:CH$6,CI$5,$C39:CH39)</f>
        <v>2291858</v>
      </c>
      <c r="CJ39" s="18">
        <f ca="1">SUMIF($C$6:CI$6,CJ$5,$C39:CI39)</f>
        <v>2281426</v>
      </c>
      <c r="CK39" s="18">
        <f ca="1">SUM(CJ39-CI39)</f>
        <v>-10432</v>
      </c>
      <c r="CL39" s="19">
        <f ca="1">IF(CK39=0,0,IF(CI39=0,1,CK39/CI39))</f>
        <v>-4.5517654235122766E-3</v>
      </c>
      <c r="CM39" s="18">
        <f>+DK39</f>
        <v>184655</v>
      </c>
      <c r="CN39" s="18">
        <f ca="1">OFFSET(DK39,0,14,1,1)</f>
        <v>187081</v>
      </c>
      <c r="CO39" s="18">
        <f ca="1">SUM(CN39-CM39)</f>
        <v>2426</v>
      </c>
      <c r="CP39" s="19">
        <f ca="1">IF(CO39=0,0,IF(CM39=0,1,CO39/CM39))</f>
        <v>1.3138014134466979E-2</v>
      </c>
      <c r="CQ39" s="18">
        <f>SUMIF($C$6:CP$6,CQ$5,$C39:CP39)</f>
        <v>2476513</v>
      </c>
      <c r="CR39" s="18">
        <f ca="1">SUMIF($C$6:CQ$6,CR$5,$C39:CQ39)</f>
        <v>2468507</v>
      </c>
      <c r="CS39" s="18">
        <f ca="1">SUM(CR39-CQ39)</f>
        <v>-8006</v>
      </c>
      <c r="CT39" s="19">
        <f ca="1">IF(CS39=0,0,IF(CQ39=0,1,CS39/CQ39))</f>
        <v>-3.2327712392383971E-3</v>
      </c>
      <c r="CW39" t="s">
        <v>16</v>
      </c>
      <c r="CX39" t="s">
        <v>6</v>
      </c>
      <c r="CZ39" s="74">
        <f>SUMIF(SIBC!$A$93:$A$98,'2007-2008'!CZ$7,SIBC!D$93:D$98)</f>
        <v>189886</v>
      </c>
      <c r="DA39" s="74">
        <f>SUMIF(SIBC!$A$93:$A$98,'2007-2008'!DA$7,SIBC!E$93:E$98)</f>
        <v>168896</v>
      </c>
      <c r="DB39" s="74">
        <f>SUMIF(SIBC!$A$93:$A$98,'2007-2008'!DB$7,SIBC!F$93:F$98)</f>
        <v>196800</v>
      </c>
      <c r="DC39" s="74">
        <f>SUMIF(SIBC!$A$93:$A$98,'2007-2008'!DC$7,SIBC!G$93:G$98)</f>
        <v>194547</v>
      </c>
      <c r="DD39" s="74">
        <f>SUMIF(SIBC!$A$93:$A$98,'2007-2008'!DD$7,SIBC!H$93:H$98)</f>
        <v>217339</v>
      </c>
      <c r="DE39" s="74">
        <f>SUMIF(SIBC!$A$93:$A$98,'2007-2008'!DE$7,SIBC!I$93:I$98)</f>
        <v>219556</v>
      </c>
      <c r="DF39" s="74">
        <f>SUMIF(SIBC!$A$93:$A$98,'2007-2008'!DF$7,SIBC!J$93:J$98)</f>
        <v>232698</v>
      </c>
      <c r="DG39" s="74">
        <f>SUMIF(SIBC!$A$93:$A$98,'2007-2008'!DG$7,SIBC!K$93:K$98)</f>
        <v>231995</v>
      </c>
      <c r="DH39" s="74">
        <f>SUMIF(SIBC!$A$93:$A$98,'2007-2008'!DH$7,SIBC!L$93:L$98)</f>
        <v>215675</v>
      </c>
      <c r="DI39" s="74">
        <f>SUMIF(SIBC!$A$93:$A$98,'2007-2008'!DI$7,SIBC!M$93:M$98)</f>
        <v>222655</v>
      </c>
      <c r="DJ39" s="74">
        <f>SUMIF(SIBC!$A$93:$A$98,'2007-2008'!DJ$7,SIBC!N$93:N$98)</f>
        <v>201811</v>
      </c>
      <c r="DK39" s="74">
        <f>SUMIF(SIBC!$A$93:$A$98,'2007-2008'!DK$7,SIBC!O$93:O$98)</f>
        <v>184655</v>
      </c>
      <c r="DN39" s="74">
        <f>SUMIF(SIBC!$A$93:$A$98,'2007-2008'!DN$7,SIBC!D$93:D$98)</f>
        <v>188607</v>
      </c>
      <c r="DO39" s="74">
        <f>SUMIF(SIBC!$A$93:$A$98,'2007-2008'!DO$7,SIBC!E$93:E$98)</f>
        <v>174232</v>
      </c>
      <c r="DP39" s="74">
        <f>SUMIF(SIBC!$A$93:$A$98,'2007-2008'!DP$7,SIBC!F$93:F$98)</f>
        <v>189107</v>
      </c>
      <c r="DQ39" s="74">
        <f>SUMIF(SIBC!$A$93:$A$98,'2007-2008'!DQ$7,SIBC!G$93:G$98)</f>
        <v>202428</v>
      </c>
      <c r="DR39" s="74">
        <f>SUMIF(SIBC!$A$93:$A$98,'2007-2008'!DR$7,SIBC!H$93:H$98)</f>
        <v>224518</v>
      </c>
      <c r="DS39" s="74">
        <f>SUMIF(SIBC!$A$93:$A$98,'2007-2008'!DS$7,SIBC!I$93:I$98)</f>
        <v>223574</v>
      </c>
      <c r="DT39" s="74">
        <f>SUMIF(SIBC!$A$93:$A$98,'2007-2008'!DT$7,SIBC!J$93:J$98)</f>
        <v>231945</v>
      </c>
      <c r="DU39" s="74">
        <f>SUMIF(SIBC!$A$93:$A$98,'2007-2008'!DU$7,SIBC!K$93:K$98)</f>
        <v>230839</v>
      </c>
      <c r="DV39" s="74">
        <f>SUMIF(SIBC!$A$93:$A$98,'2007-2008'!DV$7,SIBC!L$93:L$98)</f>
        <v>211459</v>
      </c>
      <c r="DW39" s="74">
        <f>SUMIF(SIBC!$A$93:$A$98,'2007-2008'!DW$7,SIBC!M$93:M$98)</f>
        <v>209896</v>
      </c>
      <c r="DX39" s="74">
        <f>SUMIF(SIBC!$A$93:$A$98,'2007-2008'!DX$7,SIBC!N$93:N$98)</f>
        <v>194821</v>
      </c>
      <c r="DY39" s="74">
        <f>SUMIF(SIBC!$A$93:$A$98,'2007-2008'!DY$7,SIBC!O$93:O$98)</f>
        <v>187081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7858</v>
      </c>
      <c r="D40" s="18">
        <f ca="1">OFFSET(CZ40,0,14,1,1)</f>
        <v>7949</v>
      </c>
      <c r="E40" s="18">
        <f ca="1">SUM(D40-C40)</f>
        <v>91</v>
      </c>
      <c r="F40" s="19">
        <f ca="1">IF(E40=0,0,IF(C40=0,1,E40/C40))</f>
        <v>1.1580554848561976E-2</v>
      </c>
      <c r="G40" s="18">
        <f>SUMIF($C$6:F$6,G$5,$C40:F40)</f>
        <v>7858</v>
      </c>
      <c r="H40" s="18">
        <f ca="1">SUMIF($C$6:G$6,H$5,$C40:G40)</f>
        <v>7949</v>
      </c>
      <c r="I40" s="18">
        <f ca="1">SUM(H40-G40)</f>
        <v>91</v>
      </c>
      <c r="J40" s="19">
        <f ca="1">IF(I40=0,0,IF(G40=0,1,I40/G40))</f>
        <v>1.1580554848561976E-2</v>
      </c>
      <c r="K40" s="18">
        <f>+DA40</f>
        <v>6973</v>
      </c>
      <c r="L40" s="18">
        <f ca="1">OFFSET(DA40,0,14,1,1)</f>
        <v>6826</v>
      </c>
      <c r="M40" s="18">
        <f ca="1">SUM(L40-K40)</f>
        <v>-147</v>
      </c>
      <c r="N40" s="19">
        <f ca="1">IF(M40=0,0,IF(K40=0,1,M40/K40))</f>
        <v>-2.1081313638319232E-2</v>
      </c>
      <c r="O40" s="18">
        <f>SUMIF($C$6:N$6,O$5,$C40:N40)</f>
        <v>14831</v>
      </c>
      <c r="P40" s="18">
        <f ca="1">SUMIF($C$6:O$6,P$5,$C40:O40)</f>
        <v>14775</v>
      </c>
      <c r="Q40" s="18">
        <f ca="1">SUM(P40-O40)</f>
        <v>-56</v>
      </c>
      <c r="R40" s="19">
        <f ca="1">IF(Q40=0,0,IF(O40=0,1,Q40/O40))</f>
        <v>-3.7758748567190345E-3</v>
      </c>
      <c r="S40" s="18">
        <f>+DB40</f>
        <v>7957</v>
      </c>
      <c r="T40" s="18">
        <f ca="1">OFFSET(DB40,0,14,1,1)</f>
        <v>7454</v>
      </c>
      <c r="U40" s="18">
        <f ca="1">SUM(T40-S40)</f>
        <v>-503</v>
      </c>
      <c r="V40" s="19">
        <f ca="1">IF(U40=0,0,IF(S40=0,1,U40/S40))</f>
        <v>-6.3214779439487251E-2</v>
      </c>
      <c r="W40" s="18">
        <f>SUMIF($C$6:V$6,W$5,$C40:V40)</f>
        <v>22788</v>
      </c>
      <c r="X40" s="18">
        <f ca="1">SUMIF($C$6:W$6,X$5,$C40:W40)</f>
        <v>22229</v>
      </c>
      <c r="Y40" s="18">
        <f ca="1">SUM(X40-W40)</f>
        <v>-559</v>
      </c>
      <c r="Z40" s="19">
        <f ca="1">IF(Y40=0,0,IF(W40=0,1,Y40/W40))</f>
        <v>-2.4530454625241355E-2</v>
      </c>
      <c r="AA40" s="18">
        <f>+DC40</f>
        <v>8307</v>
      </c>
      <c r="AB40" s="18">
        <f ca="1">OFFSET(DC40,0,14,1,1)</f>
        <v>8142</v>
      </c>
      <c r="AC40" s="18">
        <f ca="1">SUM(AB40-AA40)</f>
        <v>-165</v>
      </c>
      <c r="AD40" s="19">
        <f ca="1">IF(AC40=0,0,IF(AA40=0,1,AC40/AA40))</f>
        <v>-1.9862766341639582E-2</v>
      </c>
      <c r="AE40" s="18">
        <f>SUMIF($C$6:AD$6,AE$5,$C40:AD40)</f>
        <v>31095</v>
      </c>
      <c r="AF40" s="18">
        <f ca="1">SUMIF($C$6:AE$6,AF$5,$C40:AE40)</f>
        <v>30371</v>
      </c>
      <c r="AG40" s="18">
        <f ca="1">SUM(AF40-AE40)</f>
        <v>-724</v>
      </c>
      <c r="AH40" s="19">
        <f ca="1">IF(AG40=0,0,IF(AE40=0,1,AG40/AE40))</f>
        <v>-2.3283486091011416E-2</v>
      </c>
      <c r="AI40" s="18">
        <f>+DD40</f>
        <v>10478</v>
      </c>
      <c r="AJ40" s="18">
        <f ca="1">OFFSET(DD40,0,14,1,1)</f>
        <v>9359</v>
      </c>
      <c r="AK40" s="18">
        <f ca="1">SUM(AJ40-AI40)</f>
        <v>-1119</v>
      </c>
      <c r="AL40" s="19">
        <f ca="1">IF(AK40=0,0,IF(AI40=0,1,AK40/AI40))</f>
        <v>-0.10679518992174079</v>
      </c>
      <c r="AM40" s="18">
        <f>SUMIF($C$6:AL$6,AM$5,$C40:AL40)</f>
        <v>41573</v>
      </c>
      <c r="AN40" s="18">
        <f ca="1">SUMIF($C$6:AM$6,AN$5,$C40:AM40)</f>
        <v>39730</v>
      </c>
      <c r="AO40" s="18">
        <f ca="1">SUM(AN40-AM40)</f>
        <v>-1843</v>
      </c>
      <c r="AP40" s="19">
        <f ca="1">IF(AO40=0,0,IF(AM40=0,1,AO40/AM40))</f>
        <v>-4.433165756620884E-2</v>
      </c>
      <c r="AQ40" s="18">
        <f>+DE40</f>
        <v>11320</v>
      </c>
      <c r="AR40" s="18">
        <f ca="1">OFFSET(DE40,0,14,1,1)</f>
        <v>9540</v>
      </c>
      <c r="AS40" s="18">
        <f ca="1">SUM(AR40-AQ40)</f>
        <v>-1780</v>
      </c>
      <c r="AT40" s="19">
        <f ca="1">IF(AS40=0,0,IF(AQ40=0,1,AS40/AQ40))</f>
        <v>-0.15724381625441697</v>
      </c>
      <c r="AU40" s="18">
        <f>SUMIF($C$6:AT$6,AU$5,$C40:AT40)</f>
        <v>52893</v>
      </c>
      <c r="AV40" s="18">
        <f ca="1">SUMIF($C$6:AU$6,AV$5,$C40:AU40)</f>
        <v>49270</v>
      </c>
      <c r="AW40" s="18">
        <f ca="1">SUM(AV40-AU40)</f>
        <v>-3623</v>
      </c>
      <c r="AX40" s="19">
        <f ca="1">IF(AW40=0,0,IF(AU40=0,1,AW40/AU40))</f>
        <v>-6.8496776511069515E-2</v>
      </c>
      <c r="AY40" s="18">
        <f>+DF40</f>
        <v>10827</v>
      </c>
      <c r="AZ40" s="18">
        <f ca="1">OFFSET(DF40,0,14,1,1)</f>
        <v>9509</v>
      </c>
      <c r="BA40" s="18">
        <f ca="1">SUM(AZ40-AY40)</f>
        <v>-1318</v>
      </c>
      <c r="BB40" s="19">
        <f ca="1">IF(BA40=0,0,IF(AY40=0,1,BA40/AY40))</f>
        <v>-0.12173270527385241</v>
      </c>
      <c r="BC40" s="18">
        <f>SUMIF($C$6:BB$6,BC$5,$C40:BB40)</f>
        <v>63720</v>
      </c>
      <c r="BD40" s="18">
        <f ca="1">SUMIF($C$6:BC$6,BD$5,$C40:BC40)</f>
        <v>58779</v>
      </c>
      <c r="BE40" s="18">
        <f ca="1">SUM(BD40-BC40)</f>
        <v>-4941</v>
      </c>
      <c r="BF40" s="19">
        <f ca="1">IF(BE40=0,0,IF(BC40=0,1,BE40/BC40))</f>
        <v>-7.7542372881355931E-2</v>
      </c>
      <c r="BG40" s="18">
        <f>+DG40</f>
        <v>10544</v>
      </c>
      <c r="BH40" s="18">
        <f ca="1">OFFSET(DG40,0,14,1,1)</f>
        <v>8871</v>
      </c>
      <c r="BI40" s="18">
        <f ca="1">SUM(BH40-BG40)</f>
        <v>-1673</v>
      </c>
      <c r="BJ40" s="19">
        <f ca="1">IF(BI40=0,0,IF(BG40=0,1,BI40/BG40))</f>
        <v>-0.15866843702579667</v>
      </c>
      <c r="BK40" s="18">
        <f>SUMIF($C$6:BJ$6,BK$5,$C40:BJ40)</f>
        <v>74264</v>
      </c>
      <c r="BL40" s="18">
        <f ca="1">SUMIF($C$6:BK$6,BL$5,$C40:BK40)</f>
        <v>67650</v>
      </c>
      <c r="BM40" s="18">
        <f ca="1">SUM(BL40-BK40)</f>
        <v>-6614</v>
      </c>
      <c r="BN40" s="19">
        <f ca="1">IF(BM40=0,0,IF(BK40=0,1,BM40/BK40))</f>
        <v>-8.9060648497253037E-2</v>
      </c>
      <c r="BO40" s="18">
        <f>+DH40</f>
        <v>9798</v>
      </c>
      <c r="BP40" s="18">
        <f ca="1">OFFSET(DH40,0,14,1,1)</f>
        <v>9480</v>
      </c>
      <c r="BQ40" s="18">
        <f ca="1">SUM(BP40-BO40)</f>
        <v>-318</v>
      </c>
      <c r="BR40" s="19">
        <f ca="1">IF(BQ40=0,0,IF(BO40=0,1,BQ40/BO40))</f>
        <v>-3.2455603184323334E-2</v>
      </c>
      <c r="BS40" s="18">
        <f>SUMIF($C$6:BR$6,BS$5,$C40:BR40)</f>
        <v>84062</v>
      </c>
      <c r="BT40" s="18">
        <f ca="1">SUMIF($C$6:BS$6,BT$5,$C40:BS40)</f>
        <v>77130</v>
      </c>
      <c r="BU40" s="18">
        <f ca="1">SUM(BT40-BS40)</f>
        <v>-6932</v>
      </c>
      <c r="BV40" s="19">
        <f ca="1">IF(BU40=0,0,IF(BS40=0,1,BU40/BS40))</f>
        <v>-8.2462944017510878E-2</v>
      </c>
      <c r="BW40" s="18">
        <f>+DI40</f>
        <v>9688</v>
      </c>
      <c r="BX40" s="18">
        <f ca="1">OFFSET(DI40,0,14,1,1)</f>
        <v>9055</v>
      </c>
      <c r="BY40" s="18">
        <f ca="1">SUM(BX40-BW40)</f>
        <v>-633</v>
      </c>
      <c r="BZ40" s="19">
        <f ca="1">IF(BY40=0,0,IF(BW40=0,1,BY40/BW40))</f>
        <v>-6.5338563170933117E-2</v>
      </c>
      <c r="CA40" s="18">
        <f>SUMIF($C$6:BZ$6,CA$5,$C40:BZ40)</f>
        <v>93750</v>
      </c>
      <c r="CB40" s="18">
        <f ca="1">SUMIF($C$6:CA$6,CB$5,$C40:CA40)</f>
        <v>86185</v>
      </c>
      <c r="CC40" s="18">
        <f ca="1">SUM(CB40-CA40)</f>
        <v>-7565</v>
      </c>
      <c r="CD40" s="19">
        <f ca="1">IF(CC40=0,0,IF(CA40=0,1,CC40/CA40))</f>
        <v>-8.0693333333333339E-2</v>
      </c>
      <c r="CE40" s="18">
        <f>+DJ40</f>
        <v>8696</v>
      </c>
      <c r="CF40" s="18">
        <f ca="1">OFFSET(DJ40,0,14,1,1)</f>
        <v>6662</v>
      </c>
      <c r="CG40" s="18">
        <f ca="1">SUM(CF40-CE40)</f>
        <v>-2034</v>
      </c>
      <c r="CH40" s="19">
        <f ca="1">IF(CG40=0,0,IF(CE40=0,1,CG40/CE40))</f>
        <v>-0.23390064397424104</v>
      </c>
      <c r="CI40" s="18">
        <f>SUMIF($C$6:CH$6,CI$5,$C40:CH40)</f>
        <v>102446</v>
      </c>
      <c r="CJ40" s="18">
        <f ca="1">SUMIF($C$6:CI$6,CJ$5,$C40:CI40)</f>
        <v>92847</v>
      </c>
      <c r="CK40" s="18">
        <f ca="1">SUM(CJ40-CI40)</f>
        <v>-9599</v>
      </c>
      <c r="CL40" s="19">
        <f ca="1">IF(CK40=0,0,IF(CI40=0,1,CK40/CI40))</f>
        <v>-9.3698143412139084E-2</v>
      </c>
      <c r="CM40" s="18">
        <f>+DK40</f>
        <v>6940</v>
      </c>
      <c r="CN40" s="18">
        <f ca="1">OFFSET(DK40,0,14,1,1)</f>
        <v>6448</v>
      </c>
      <c r="CO40" s="18">
        <f ca="1">SUM(CN40-CM40)</f>
        <v>-492</v>
      </c>
      <c r="CP40" s="19">
        <f ca="1">IF(CO40=0,0,IF(CM40=0,1,CO40/CM40))</f>
        <v>-7.0893371757925067E-2</v>
      </c>
      <c r="CQ40" s="18">
        <f>SUMIF($C$6:CP$6,CQ$5,$C40:CP40)</f>
        <v>109386</v>
      </c>
      <c r="CR40" s="18">
        <f ca="1">SUMIF($C$6:CQ$6,CR$5,$C40:CQ40)</f>
        <v>99295</v>
      </c>
      <c r="CS40" s="18">
        <f ca="1">SUM(CR40-CQ40)</f>
        <v>-10091</v>
      </c>
      <c r="CT40" s="19">
        <f ca="1">IF(CS40=0,0,IF(CQ40=0,1,CS40/CQ40))</f>
        <v>-9.2251293584188099E-2</v>
      </c>
      <c r="CW40" t="s">
        <v>16</v>
      </c>
      <c r="CX40" t="s">
        <v>7</v>
      </c>
      <c r="CY40" s="7"/>
      <c r="CZ40" s="74">
        <f>SUMIF(SIBC!$A$111:$A$116,'2007-2008'!CZ$7,SIBC!D$111:D$116)</f>
        <v>7858</v>
      </c>
      <c r="DA40" s="74">
        <f>SUMIF(SIBC!$A$111:$A$116,'2007-2008'!DA$7,SIBC!E$111:E$116)</f>
        <v>6973</v>
      </c>
      <c r="DB40" s="74">
        <f>SUMIF(SIBC!$A$111:$A$116,'2007-2008'!DB$7,SIBC!F$111:F$116)</f>
        <v>7957</v>
      </c>
      <c r="DC40" s="74">
        <f>SUMIF(SIBC!$A$111:$A$116,'2007-2008'!DC$7,SIBC!G$111:G$116)</f>
        <v>8307</v>
      </c>
      <c r="DD40" s="74">
        <f>SUMIF(SIBC!$A$111:$A$116,'2007-2008'!DD$7,SIBC!H$111:H$116)</f>
        <v>10478</v>
      </c>
      <c r="DE40" s="74">
        <f>SUMIF(SIBC!$A$111:$A$116,'2007-2008'!DE$7,SIBC!I$111:I$116)</f>
        <v>11320</v>
      </c>
      <c r="DF40" s="74">
        <f>SUMIF(SIBC!$A$111:$A$116,'2007-2008'!DF$7,SIBC!J$111:J$116)</f>
        <v>10827</v>
      </c>
      <c r="DG40" s="74">
        <f>SUMIF(SIBC!$A$111:$A$116,'2007-2008'!DG$7,SIBC!K$111:K$116)</f>
        <v>10544</v>
      </c>
      <c r="DH40" s="74">
        <f>SUMIF(SIBC!$A$111:$A$116,'2007-2008'!DH$7,SIBC!L$111:L$116)</f>
        <v>9798</v>
      </c>
      <c r="DI40" s="74">
        <f>SUMIF(SIBC!$A$111:$A$116,'2007-2008'!DI$7,SIBC!M$111:M$116)</f>
        <v>9688</v>
      </c>
      <c r="DJ40" s="74">
        <f>SUMIF(SIBC!$A$111:$A$116,'2007-2008'!DJ$7,SIBC!N$111:N$116)</f>
        <v>8696</v>
      </c>
      <c r="DK40" s="74">
        <f>SUMIF(SIBC!$A$111:$A$116,'2007-2008'!DK$7,SIBC!O$111:O$116)</f>
        <v>6940</v>
      </c>
      <c r="DN40" s="74">
        <f>SUMIF(SIBC!$A$111:$A$116,'2007-2008'!DN$7,SIBC!D$111:D$116)</f>
        <v>7949</v>
      </c>
      <c r="DO40" s="74">
        <f>SUMIF(SIBC!$A$111:$A$116,'2007-2008'!DO$7,SIBC!E$111:E$116)</f>
        <v>6826</v>
      </c>
      <c r="DP40" s="74">
        <f>SUMIF(SIBC!$A$111:$A$116,'2007-2008'!DP$7,SIBC!F$111:F$116)</f>
        <v>7454</v>
      </c>
      <c r="DQ40" s="74">
        <f>SUMIF(SIBC!$A$111:$A$116,'2007-2008'!DQ$7,SIBC!G$111:G$116)</f>
        <v>8142</v>
      </c>
      <c r="DR40" s="74">
        <f>SUMIF(SIBC!$A$111:$A$116,'2007-2008'!DR$7,SIBC!H$111:H$116)</f>
        <v>9359</v>
      </c>
      <c r="DS40" s="74">
        <f>SUMIF(SIBC!$A$111:$A$116,'2007-2008'!DS$7,SIBC!I$111:I$116)</f>
        <v>9540</v>
      </c>
      <c r="DT40" s="74">
        <f>SUMIF(SIBC!$A$111:$A$116,'2007-2008'!DT$7,SIBC!J$111:J$116)</f>
        <v>9509</v>
      </c>
      <c r="DU40" s="74">
        <f>SUMIF(SIBC!$A$111:$A$116,'2007-2008'!DU$7,SIBC!K$111:K$116)</f>
        <v>8871</v>
      </c>
      <c r="DV40" s="74">
        <f>SUMIF(SIBC!$A$111:$A$116,'2007-2008'!DV$7,SIBC!L$111:L$116)</f>
        <v>9480</v>
      </c>
      <c r="DW40" s="74">
        <f>SUMIF(SIBC!$A$111:$A$116,'2007-2008'!DW$7,SIBC!M$111:M$116)</f>
        <v>9055</v>
      </c>
      <c r="DX40" s="74">
        <f>SUMIF(SIBC!$A$111:$A$116,'2007-2008'!DX$7,SIBC!N$111:N$116)</f>
        <v>6662</v>
      </c>
      <c r="DY40" s="74">
        <f>SUMIF(SIBC!$A$111:$A$116,'2007-2008'!DY$7,SIBC!O$111:O$116)</f>
        <v>6448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SUMIF(SIBC!$A$129:$A$139,'2007-2008'!CZ$7,SIBC!D$129:D$139)</f>
        <v>0</v>
      </c>
      <c r="DA41" s="74">
        <f>SUMIF(SIBC!$A$129:$A$139,'2007-2008'!DA$7,SIBC!E$129:E$139)</f>
        <v>0</v>
      </c>
      <c r="DB41" s="74">
        <f>SUMIF(SIBC!$A$129:$A$139,'2007-2008'!DB$7,SIBC!F$129:F$139)</f>
        <v>0</v>
      </c>
      <c r="DC41" s="74">
        <f>SUMIF(SIBC!$A$129:$A$139,'2007-2008'!DC$7,SIBC!G$129:G$139)</f>
        <v>0</v>
      </c>
      <c r="DD41" s="74">
        <f>SUMIF(SIBC!$A$129:$A$139,'2007-2008'!DD$7,SIBC!H$129:H$139)</f>
        <v>0</v>
      </c>
      <c r="DE41" s="74">
        <f>SUMIF(SIBC!$A$129:$A$139,'2007-2008'!DE$7,SIBC!I$129:I$139)</f>
        <v>0</v>
      </c>
      <c r="DF41" s="74">
        <f>SUMIF(SIBC!$A$129:$A$139,'2007-2008'!DF$7,SIBC!J$129:J$139)</f>
        <v>0</v>
      </c>
      <c r="DG41" s="74">
        <f>SUMIF(SIBC!$A$129:$A$139,'2007-2008'!DG$7,SIBC!K$129:K$139)</f>
        <v>0</v>
      </c>
      <c r="DH41" s="74">
        <f>SUMIF(SIBC!$A$129:$A$139,'2007-2008'!DH$7,SIBC!L$129:L$139)</f>
        <v>0</v>
      </c>
      <c r="DI41" s="74">
        <f>SUMIF(SIBC!$A$129:$A$139,'2007-2008'!DI$7,SIBC!M$129:M$139)</f>
        <v>0</v>
      </c>
      <c r="DJ41" s="74">
        <f>SUMIF(SIBC!$A$129:$A$139,'2007-2008'!DJ$7,SIBC!N$129:N$139)</f>
        <v>0</v>
      </c>
      <c r="DK41" s="74">
        <f>SUMIF(SIBC!$A$129:$A$139,'2007-2008'!DK$7,SIBC!O$129:O$139)</f>
        <v>0</v>
      </c>
      <c r="DN41" s="74">
        <f>SUMIF(SIBC!$A$129:$A$139,'2007-2008'!DN$7,SIBC!D$129:D$139)</f>
        <v>0</v>
      </c>
      <c r="DO41" s="74">
        <f>SUMIF(SIBC!$A$129:$A$139,'2007-2008'!DO$7,SIBC!E$129:E$139)</f>
        <v>0</v>
      </c>
      <c r="DP41" s="74">
        <f>SUMIF(SIBC!$A$129:$A$139,'2007-2008'!DP$7,SIBC!F$129:F$139)</f>
        <v>0</v>
      </c>
      <c r="DQ41" s="74">
        <f>SUMIF(SIBC!$A$129:$A$139,'2007-2008'!DQ$7,SIBC!G$129:G$139)</f>
        <v>0</v>
      </c>
      <c r="DR41" s="74">
        <f>SUMIF(SIBC!$A$129:$A$139,'2007-2008'!DR$7,SIBC!H$129:H$139)</f>
        <v>0</v>
      </c>
      <c r="DS41" s="74">
        <f>SUMIF(SIBC!$A$129:$A$139,'2007-2008'!DS$7,SIBC!I$129:I$139)</f>
        <v>0</v>
      </c>
      <c r="DT41" s="74">
        <f>SUMIF(SIBC!$A$129:$A$139,'2007-2008'!DT$7,SIBC!J$129:J$139)</f>
        <v>0</v>
      </c>
      <c r="DU41" s="74">
        <f>SUMIF(SIBC!$A$129:$A$139,'2007-2008'!DU$7,SIBC!K$129:K$139)</f>
        <v>0</v>
      </c>
      <c r="DV41" s="74">
        <f>SUMIF(SIBC!$A$129:$A$139,'2007-2008'!DV$7,SIBC!L$129:L$139)</f>
        <v>0</v>
      </c>
      <c r="DW41" s="74">
        <f>SUMIF(SIBC!$A$129:$A$139,'2007-2008'!DW$7,SIBC!M$129:M$139)</f>
        <v>0</v>
      </c>
      <c r="DX41" s="74">
        <f>SUMIF(SIBC!$A$129:$A$139,'2007-2008'!DX$7,SIBC!N$129:N$139)</f>
        <v>0</v>
      </c>
      <c r="DY41" s="74">
        <f>SUMIF(SIBC!$A$129:$A$139,'2007-2008'!DY$7,SIBC!O$129:O$139)</f>
        <v>0</v>
      </c>
    </row>
    <row r="42" spans="1:130" s="7" customFormat="1">
      <c r="A42" s="75"/>
      <c r="B42" s="24" t="s">
        <v>9</v>
      </c>
      <c r="C42" s="12">
        <f>+SUM(C39:C41)</f>
        <v>197744</v>
      </c>
      <c r="D42" s="12">
        <f ca="1">+SUM(D39:D41)</f>
        <v>196556</v>
      </c>
      <c r="E42" s="12">
        <f ca="1">SUM(E39:E41)</f>
        <v>-1188</v>
      </c>
      <c r="F42" s="13">
        <f ca="1">IF(E42=0,0,IF(C42=0,1,E42/C42))</f>
        <v>-6.0077676187393798E-3</v>
      </c>
      <c r="G42" s="12">
        <f>SUM(G39:G41)</f>
        <v>197744</v>
      </c>
      <c r="H42" s="12">
        <f ca="1">SUM(H39:H41)</f>
        <v>196556</v>
      </c>
      <c r="I42" s="12">
        <f ca="1">SUM(I39:I41)</f>
        <v>-1188</v>
      </c>
      <c r="J42" s="13">
        <f ca="1">IF(I42=0,0,IF(G42=0,1,I42/G42))</f>
        <v>-6.0077676187393798E-3</v>
      </c>
      <c r="K42" s="12">
        <f>+SUM(K39:K41)</f>
        <v>175869</v>
      </c>
      <c r="L42" s="12">
        <f ca="1">+SUM(L39:L41)</f>
        <v>181058</v>
      </c>
      <c r="M42" s="12">
        <f ca="1">SUM(M39:M41)</f>
        <v>5189</v>
      </c>
      <c r="N42" s="13">
        <f ca="1">IF(M42=0,0,IF(K42=0,1,M42/K42))</f>
        <v>2.9504915590581625E-2</v>
      </c>
      <c r="O42" s="12">
        <f>SUM(O39:O41)</f>
        <v>373613</v>
      </c>
      <c r="P42" s="12">
        <f ca="1">SUM(P39:P41)</f>
        <v>377614</v>
      </c>
      <c r="Q42" s="12">
        <f ca="1">SUM(Q39:Q41)</f>
        <v>4001</v>
      </c>
      <c r="R42" s="13">
        <f ca="1">IF(Q42=0,0,IF(O42=0,1,Q42/O42))</f>
        <v>1.0708942140664271E-2</v>
      </c>
      <c r="S42" s="12">
        <f>+SUM(S39:S41)</f>
        <v>204757</v>
      </c>
      <c r="T42" s="12">
        <f ca="1">+SUM(T39:T41)</f>
        <v>196561</v>
      </c>
      <c r="U42" s="12">
        <f ca="1">SUM(U39:U41)</f>
        <v>-8196</v>
      </c>
      <c r="V42" s="13">
        <f ca="1">IF(U42=0,0,IF(S42=0,1,U42/S42))</f>
        <v>-4.0027935552874871E-2</v>
      </c>
      <c r="W42" s="12">
        <f>SUM(W39:W41)</f>
        <v>578370</v>
      </c>
      <c r="X42" s="12">
        <f ca="1">SUM(X39:X41)</f>
        <v>574175</v>
      </c>
      <c r="Y42" s="12">
        <f ca="1">SUM(Y39:Y41)</f>
        <v>-4195</v>
      </c>
      <c r="Z42" s="13">
        <f ca="1">IF(Y42=0,0,IF(W42=0,1,Y42/W42))</f>
        <v>-7.2531424520635582E-3</v>
      </c>
      <c r="AA42" s="12">
        <f>+SUM(AA39:AA41)</f>
        <v>202854</v>
      </c>
      <c r="AB42" s="12">
        <f ca="1">+SUM(AB39:AB41)</f>
        <v>210570</v>
      </c>
      <c r="AC42" s="12">
        <f ca="1">SUM(AC39:AC41)</f>
        <v>7716</v>
      </c>
      <c r="AD42" s="13">
        <f ca="1">IF(AC42=0,0,IF(AA42=0,1,AC42/AA42))</f>
        <v>3.8037209027182113E-2</v>
      </c>
      <c r="AE42" s="12">
        <f>SUM(AE39:AE41)</f>
        <v>781224</v>
      </c>
      <c r="AF42" s="12">
        <f ca="1">SUM(AF39:AF41)</f>
        <v>784745</v>
      </c>
      <c r="AG42" s="12">
        <f ca="1">SUM(AG39:AG41)</f>
        <v>3521</v>
      </c>
      <c r="AH42" s="13">
        <f ca="1">IF(AG42=0,0,IF(AE42=0,1,AG42/AE42))</f>
        <v>4.5070299939581988E-3</v>
      </c>
      <c r="AI42" s="12">
        <f>+SUM(AI39:AI41)</f>
        <v>227817</v>
      </c>
      <c r="AJ42" s="12">
        <f ca="1">+SUM(AJ39:AJ41)</f>
        <v>233877</v>
      </c>
      <c r="AK42" s="12">
        <f ca="1">SUM(AK39:AK41)</f>
        <v>6060</v>
      </c>
      <c r="AL42" s="13">
        <f ca="1">IF(AK42=0,0,IF(AI42=0,1,AK42/AI42))</f>
        <v>2.660029760729006E-2</v>
      </c>
      <c r="AM42" s="12">
        <f>SUM(AM39:AM41)</f>
        <v>1009041</v>
      </c>
      <c r="AN42" s="12">
        <f ca="1">SUM(AN39:AN41)</f>
        <v>1018622</v>
      </c>
      <c r="AO42" s="12">
        <f ca="1">SUM(AO39:AO41)</f>
        <v>9581</v>
      </c>
      <c r="AP42" s="13">
        <f ca="1">IF(AO42=0,0,IF(AM42=0,1,AO42/AM42))</f>
        <v>9.4951543098843356E-3</v>
      </c>
      <c r="AQ42" s="12">
        <f>+SUM(AQ39:AQ41)</f>
        <v>230876</v>
      </c>
      <c r="AR42" s="12">
        <f ca="1">+SUM(AR39:AR41)</f>
        <v>233114</v>
      </c>
      <c r="AS42" s="12">
        <f ca="1">SUM(AS39:AS41)</f>
        <v>2238</v>
      </c>
      <c r="AT42" s="13">
        <f ca="1">IF(AS42=0,0,IF(AQ42=0,1,AS42/AQ42))</f>
        <v>9.6935151336648238E-3</v>
      </c>
      <c r="AU42" s="12">
        <f>SUM(AU39:AU41)</f>
        <v>1239917</v>
      </c>
      <c r="AV42" s="12">
        <f ca="1">SUM(AV39:AV41)</f>
        <v>1251736</v>
      </c>
      <c r="AW42" s="12">
        <f ca="1">SUM(AW39:AW41)</f>
        <v>11819</v>
      </c>
      <c r="AX42" s="13">
        <f ca="1">IF(AW42=0,0,IF(AU42=0,1,AW42/AU42))</f>
        <v>9.5320896479361115E-3</v>
      </c>
      <c r="AY42" s="12">
        <f>+SUM(AY39:AY41)</f>
        <v>243525</v>
      </c>
      <c r="AZ42" s="12">
        <f ca="1">+SUM(AZ39:AZ41)</f>
        <v>241454</v>
      </c>
      <c r="BA42" s="12">
        <f ca="1">SUM(BA39:BA41)</f>
        <v>-2071</v>
      </c>
      <c r="BB42" s="13">
        <f ca="1">IF(BA42=0,0,IF(AY42=0,1,BA42/AY42))</f>
        <v>-8.5042603428806072E-3</v>
      </c>
      <c r="BC42" s="12">
        <f>SUM(BC39:BC41)</f>
        <v>1483442</v>
      </c>
      <c r="BD42" s="12">
        <f ca="1">SUM(BD39:BD41)</f>
        <v>1493190</v>
      </c>
      <c r="BE42" s="12">
        <f ca="1">SUM(BE39:BE41)</f>
        <v>9748</v>
      </c>
      <c r="BF42" s="13">
        <f ca="1">IF(BE42=0,0,IF(BC42=0,1,BE42/BC42))</f>
        <v>6.5712039971903185E-3</v>
      </c>
      <c r="BG42" s="12">
        <f>+SUM(BG39:BG41)</f>
        <v>242539</v>
      </c>
      <c r="BH42" s="12">
        <f ca="1">+SUM(BH39:BH41)</f>
        <v>239710</v>
      </c>
      <c r="BI42" s="12">
        <f ca="1">SUM(BI39:BI41)</f>
        <v>-2829</v>
      </c>
      <c r="BJ42" s="13">
        <f ca="1">IF(BI42=0,0,IF(BG42=0,1,BI42/BG42))</f>
        <v>-1.1664103505003319E-2</v>
      </c>
      <c r="BK42" s="12">
        <f>SUM(BK39:BK41)</f>
        <v>1725981</v>
      </c>
      <c r="BL42" s="12">
        <f ca="1">SUM(BL39:BL41)</f>
        <v>1732900</v>
      </c>
      <c r="BM42" s="12">
        <f ca="1">SUM(BM39:BM41)</f>
        <v>6919</v>
      </c>
      <c r="BN42" s="13">
        <f ca="1">IF(BM42=0,0,IF(BK42=0,1,BM42/BK42))</f>
        <v>4.0087347427347113E-3</v>
      </c>
      <c r="BO42" s="12">
        <f>+SUM(BO39:BO41)</f>
        <v>225473</v>
      </c>
      <c r="BP42" s="12">
        <f ca="1">+SUM(BP39:BP41)</f>
        <v>220939</v>
      </c>
      <c r="BQ42" s="12">
        <f ca="1">SUM(BQ39:BQ41)</f>
        <v>-4534</v>
      </c>
      <c r="BR42" s="13">
        <f ca="1">IF(BQ42=0,0,IF(BO42=0,1,BQ42/BO42))</f>
        <v>-2.0108837865287641E-2</v>
      </c>
      <c r="BS42" s="12">
        <f>SUM(BS39:BS41)</f>
        <v>1951454</v>
      </c>
      <c r="BT42" s="12">
        <f ca="1">SUM(BT39:BT41)</f>
        <v>1953839</v>
      </c>
      <c r="BU42" s="12">
        <f ca="1">SUM(BU39:BU41)</f>
        <v>2385</v>
      </c>
      <c r="BV42" s="13">
        <f ca="1">IF(BU42=0,0,IF(BS42=0,1,BU42/BS42))</f>
        <v>1.2221656262458658E-3</v>
      </c>
      <c r="BW42" s="12">
        <f>+SUM(BW39:BW41)</f>
        <v>232343</v>
      </c>
      <c r="BX42" s="12">
        <f ca="1">+SUM(BX39:BX41)</f>
        <v>218951</v>
      </c>
      <c r="BY42" s="12">
        <f ca="1">SUM(BY39:BY41)</f>
        <v>-13392</v>
      </c>
      <c r="BZ42" s="13">
        <f ca="1">IF(BY42=0,0,IF(BW42=0,1,BY42/BW42))</f>
        <v>-5.7638921766526213E-2</v>
      </c>
      <c r="CA42" s="12">
        <f>SUM(CA39:CA41)</f>
        <v>2183797</v>
      </c>
      <c r="CB42" s="12">
        <f ca="1">SUM(CB39:CB41)</f>
        <v>2172790</v>
      </c>
      <c r="CC42" s="12">
        <f ca="1">SUM(CC39:CC41)</f>
        <v>-11007</v>
      </c>
      <c r="CD42" s="13">
        <f ca="1">IF(CC42=0,0,IF(CA42=0,1,CC42/CA42))</f>
        <v>-5.0403036545979317E-3</v>
      </c>
      <c r="CE42" s="12">
        <f>+SUM(CE39:CE41)</f>
        <v>210507</v>
      </c>
      <c r="CF42" s="12">
        <f ca="1">+SUM(CF39:CF41)</f>
        <v>201483</v>
      </c>
      <c r="CG42" s="12">
        <f ca="1">SUM(CG39:CG41)</f>
        <v>-9024</v>
      </c>
      <c r="CH42" s="13">
        <f ca="1">IF(CG42=0,0,IF(CE42=0,1,CG42/CE42))</f>
        <v>-4.2867933132864938E-2</v>
      </c>
      <c r="CI42" s="12">
        <f>SUM(CI39:CI41)</f>
        <v>2394304</v>
      </c>
      <c r="CJ42" s="12">
        <f ca="1">SUM(CJ39:CJ41)</f>
        <v>2374273</v>
      </c>
      <c r="CK42" s="12">
        <f ca="1">SUM(CK39:CK41)</f>
        <v>-20031</v>
      </c>
      <c r="CL42" s="13">
        <f ca="1">IF(CK42=0,0,IF(CI42=0,1,CK42/CI42))</f>
        <v>-8.3661055571890627E-3</v>
      </c>
      <c r="CM42" s="12">
        <f>+SUM(CM39:CM41)</f>
        <v>191595</v>
      </c>
      <c r="CN42" s="12">
        <f ca="1">+SUM(CN39:CN41)</f>
        <v>193529</v>
      </c>
      <c r="CO42" s="12">
        <f ca="1">SUM(CO39:CO41)</f>
        <v>1934</v>
      </c>
      <c r="CP42" s="13">
        <f ca="1">IF(CO42=0,0,IF(CM42=0,1,CO42/CM42))</f>
        <v>1.0094209139069391E-2</v>
      </c>
      <c r="CQ42" s="12">
        <f>SUM(CQ39:CQ41)</f>
        <v>2585899</v>
      </c>
      <c r="CR42" s="12">
        <f ca="1">SUM(CR39:CR41)</f>
        <v>2567802</v>
      </c>
      <c r="CS42" s="12">
        <f ca="1">SUM(CS39:CS41)</f>
        <v>-18097</v>
      </c>
      <c r="CT42" s="13">
        <f ca="1">IF(CS42=0,0,IF(CQ42=0,1,CS42/CQ42))</f>
        <v>-6.9983398423526981E-3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79667</v>
      </c>
      <c r="D44" s="18">
        <f ca="1">OFFSET(CZ44,0,14,1,1)</f>
        <v>85048</v>
      </c>
      <c r="E44" s="18">
        <f ca="1">SUM(D44-C44)</f>
        <v>5381</v>
      </c>
      <c r="F44" s="19">
        <f ca="1">IF(E44=0,0,IF(C44=0,1,E44/C44))</f>
        <v>6.7543650444977218E-2</v>
      </c>
      <c r="G44" s="18">
        <f>SUMIF($C$6:F$6,G$5,$C44:F44)</f>
        <v>79667</v>
      </c>
      <c r="H44" s="18">
        <f ca="1">SUMIF($C$6:G$6,H$5,$C44:G44)</f>
        <v>85048</v>
      </c>
      <c r="I44" s="18">
        <f ca="1">SUM(H44-G44)</f>
        <v>5381</v>
      </c>
      <c r="J44" s="19">
        <f ca="1">IF(I44=0,0,IF(G44=0,1,I44/G44))</f>
        <v>6.7543650444977218E-2</v>
      </c>
      <c r="K44" s="18">
        <f>+DA44</f>
        <v>69446</v>
      </c>
      <c r="L44" s="18">
        <f ca="1">OFFSET(DA44,0,14,1,1)</f>
        <v>83227</v>
      </c>
      <c r="M44" s="18">
        <f ca="1">SUM(L44-K44)</f>
        <v>13781</v>
      </c>
      <c r="N44" s="19">
        <f ca="1">IF(M44=0,0,IF(K44=0,1,M44/K44))</f>
        <v>0.19844195490021024</v>
      </c>
      <c r="O44" s="18">
        <f>SUMIF($C$6:N$6,O$5,$C44:N44)</f>
        <v>149113</v>
      </c>
      <c r="P44" s="18">
        <f ca="1">SUMIF($C$6:O$6,P$5,$C44:O44)</f>
        <v>168275</v>
      </c>
      <c r="Q44" s="18">
        <f ca="1">SUM(P44-O44)</f>
        <v>19162</v>
      </c>
      <c r="R44" s="19">
        <f ca="1">IF(Q44=0,0,IF(O44=0,1,Q44/O44))</f>
        <v>0.1285065688437628</v>
      </c>
      <c r="S44" s="18">
        <f>+DB44</f>
        <v>103136</v>
      </c>
      <c r="T44" s="18">
        <f ca="1">OFFSET(DB44,0,14,1,1)</f>
        <v>115499</v>
      </c>
      <c r="U44" s="18">
        <f ca="1">SUM(T44-S44)</f>
        <v>12363</v>
      </c>
      <c r="V44" s="19">
        <f ca="1">IF(U44=0,0,IF(S44=0,1,U44/S44))</f>
        <v>0.11987085013962147</v>
      </c>
      <c r="W44" s="18">
        <f>SUMIF($C$6:V$6,W$5,$C44:V44)</f>
        <v>252249</v>
      </c>
      <c r="X44" s="18">
        <f ca="1">SUMIF($C$6:W$6,X$5,$C44:W44)</f>
        <v>283774</v>
      </c>
      <c r="Y44" s="18">
        <f ca="1">SUM(X44-W44)</f>
        <v>31525</v>
      </c>
      <c r="Z44" s="19">
        <f ca="1">IF(Y44=0,0,IF(W44=0,1,Y44/W44))</f>
        <v>0.12497571843694127</v>
      </c>
      <c r="AA44" s="18">
        <f>+DC44</f>
        <v>113808</v>
      </c>
      <c r="AB44" s="18">
        <f ca="1">OFFSET(DC44,0,14,1,1)</f>
        <v>118521</v>
      </c>
      <c r="AC44" s="18">
        <f ca="1">SUM(AB44-AA44)</f>
        <v>4713</v>
      </c>
      <c r="AD44" s="19">
        <f ca="1">IF(AC44=0,0,IF(AA44=0,1,AC44/AA44))</f>
        <v>4.1411851539434837E-2</v>
      </c>
      <c r="AE44" s="18">
        <f>SUMIF($C$6:AD$6,AE$5,$C44:AD44)</f>
        <v>366057</v>
      </c>
      <c r="AF44" s="18">
        <f ca="1">SUMIF($C$6:AE$6,AF$5,$C44:AE44)</f>
        <v>402295</v>
      </c>
      <c r="AG44" s="18">
        <f ca="1">SUM(AF44-AE44)</f>
        <v>36238</v>
      </c>
      <c r="AH44" s="19">
        <f ca="1">IF(AG44=0,0,IF(AE44=0,1,AG44/AE44))</f>
        <v>9.8995511627970503E-2</v>
      </c>
      <c r="AI44" s="18">
        <f>+DD44</f>
        <v>144420</v>
      </c>
      <c r="AJ44" s="18">
        <f ca="1">OFFSET(DD44,0,14,1,1)</f>
        <v>148954</v>
      </c>
      <c r="AK44" s="18">
        <f ca="1">SUM(AJ44-AI44)</f>
        <v>4534</v>
      </c>
      <c r="AL44" s="19">
        <f ca="1">IF(AK44=0,0,IF(AI44=0,1,AK44/AI44))</f>
        <v>3.1394543692009419E-2</v>
      </c>
      <c r="AM44" s="18">
        <f>SUMIF($C$6:AL$6,AM$5,$C44:AL44)</f>
        <v>510477</v>
      </c>
      <c r="AN44" s="18">
        <f ca="1">SUMIF($C$6:AM$6,AN$5,$C44:AM44)</f>
        <v>551249</v>
      </c>
      <c r="AO44" s="18">
        <f ca="1">SUM(AN44-AM44)</f>
        <v>40772</v>
      </c>
      <c r="AP44" s="19">
        <f ca="1">IF(AO44=0,0,IF(AM44=0,1,AO44/AM44))</f>
        <v>7.9870395727917223E-2</v>
      </c>
      <c r="AQ44" s="18">
        <f>+DE44</f>
        <v>169240</v>
      </c>
      <c r="AR44" s="18">
        <f ca="1">OFFSET(DE44,0,14,1,1)</f>
        <v>160017</v>
      </c>
      <c r="AS44" s="18">
        <f ca="1">SUM(AR44-AQ44)</f>
        <v>-9223</v>
      </c>
      <c r="AT44" s="19">
        <f ca="1">IF(AS44=0,0,IF(AQ44=0,1,AS44/AQ44))</f>
        <v>-5.4496572914204677E-2</v>
      </c>
      <c r="AU44" s="18">
        <f>SUMIF($C$6:AT$6,AU$5,$C44:AT44)</f>
        <v>679717</v>
      </c>
      <c r="AV44" s="18">
        <f ca="1">SUMIF($C$6:AU$6,AV$5,$C44:AU44)</f>
        <v>711266</v>
      </c>
      <c r="AW44" s="18">
        <f ca="1">SUM(AV44-AU44)</f>
        <v>31549</v>
      </c>
      <c r="AX44" s="19">
        <f ca="1">IF(AW44=0,0,IF(AU44=0,1,AW44/AU44))</f>
        <v>4.6414905026650799E-2</v>
      </c>
      <c r="AY44" s="18">
        <f>+DF44</f>
        <v>236745</v>
      </c>
      <c r="AZ44" s="18">
        <f ca="1">OFFSET(DF44,0,14,1,1)</f>
        <v>226237</v>
      </c>
      <c r="BA44" s="18">
        <f ca="1">SUM(AZ44-AY44)</f>
        <v>-10508</v>
      </c>
      <c r="BB44" s="19">
        <f ca="1">IF(BA44=0,0,IF(AY44=0,1,BA44/AY44))</f>
        <v>-4.4385309087837124E-2</v>
      </c>
      <c r="BC44" s="18">
        <f>SUMIF($C$6:BB$6,BC$5,$C44:BB44)</f>
        <v>916462</v>
      </c>
      <c r="BD44" s="18">
        <f ca="1">SUMIF($C$6:BC$6,BD$5,$C44:BC44)</f>
        <v>937503</v>
      </c>
      <c r="BE44" s="18">
        <f ca="1">SUM(BD44-BC44)</f>
        <v>21041</v>
      </c>
      <c r="BF44" s="19">
        <f ca="1">IF(BE44=0,0,IF(BC44=0,1,BE44/BC44))</f>
        <v>2.2958944287924648E-2</v>
      </c>
      <c r="BG44" s="18">
        <f>+DG44</f>
        <v>250421</v>
      </c>
      <c r="BH44" s="18">
        <f ca="1">OFFSET(DG44,0,14,1,1)</f>
        <v>256395</v>
      </c>
      <c r="BI44" s="18">
        <f ca="1">SUM(BH44-BG44)</f>
        <v>5974</v>
      </c>
      <c r="BJ44" s="19">
        <f ca="1">IF(BI44=0,0,IF(BG44=0,1,BI44/BG44))</f>
        <v>2.3855826787689532E-2</v>
      </c>
      <c r="BK44" s="18">
        <f>SUMIF($C$6:BJ$6,BK$5,$C44:BJ44)</f>
        <v>1166883</v>
      </c>
      <c r="BL44" s="18">
        <f ca="1">SUMIF($C$6:BK$6,BL$5,$C44:BK44)</f>
        <v>1193898</v>
      </c>
      <c r="BM44" s="18">
        <f ca="1">SUM(BL44-BK44)</f>
        <v>27015</v>
      </c>
      <c r="BN44" s="19">
        <f ca="1">IF(BM44=0,0,IF(BK44=0,1,BM44/BK44))</f>
        <v>2.3151421350726679E-2</v>
      </c>
      <c r="BO44" s="18">
        <f>+DH44</f>
        <v>163294</v>
      </c>
      <c r="BP44" s="18">
        <f ca="1">OFFSET(DH44,0,14,1,1)</f>
        <v>144713</v>
      </c>
      <c r="BQ44" s="18">
        <f ca="1">SUM(BP44-BO44)</f>
        <v>-18581</v>
      </c>
      <c r="BR44" s="19">
        <f ca="1">IF(BQ44=0,0,IF(BO44=0,1,BQ44/BO44))</f>
        <v>-0.11378862664886646</v>
      </c>
      <c r="BS44" s="18">
        <f>SUMIF($C$6:BR$6,BS$5,$C44:BR44)</f>
        <v>1330177</v>
      </c>
      <c r="BT44" s="18">
        <f ca="1">SUMIF($C$6:BS$6,BT$5,$C44:BS44)</f>
        <v>1338611</v>
      </c>
      <c r="BU44" s="18">
        <f ca="1">SUM(BT44-BS44)</f>
        <v>8434</v>
      </c>
      <c r="BV44" s="19">
        <f ca="1">IF(BU44=0,0,IF(BS44=0,1,BU44/BS44))</f>
        <v>6.3405095712826187E-3</v>
      </c>
      <c r="BW44" s="18">
        <f>+DI44</f>
        <v>146869</v>
      </c>
      <c r="BX44" s="18">
        <f ca="1">OFFSET(DI44,0,14,1,1)</f>
        <v>133573</v>
      </c>
      <c r="BY44" s="18">
        <f ca="1">SUM(BX44-BW44)</f>
        <v>-13296</v>
      </c>
      <c r="BZ44" s="19">
        <f ca="1">IF(BY44=0,0,IF(BW44=0,1,BY44/BW44))</f>
        <v>-9.0529655679551166E-2</v>
      </c>
      <c r="CA44" s="18">
        <f>SUMIF($C$6:BZ$6,CA$5,$C44:BZ44)</f>
        <v>1477046</v>
      </c>
      <c r="CB44" s="18">
        <f ca="1">SUMIF($C$6:CA$6,CB$5,$C44:CA44)</f>
        <v>1472184</v>
      </c>
      <c r="CC44" s="18">
        <f ca="1">SUM(CB44-CA44)</f>
        <v>-4862</v>
      </c>
      <c r="CD44" s="19">
        <f ca="1">IF(CC44=0,0,IF(CA44=0,1,CC44/CA44))</f>
        <v>-3.2917052007858929E-3</v>
      </c>
      <c r="CE44" s="18">
        <f>+DJ44</f>
        <v>130375</v>
      </c>
      <c r="CF44" s="18">
        <f ca="1">OFFSET(DJ44,0,14,1,1)</f>
        <v>106152</v>
      </c>
      <c r="CG44" s="18">
        <f ca="1">SUM(CF44-CE44)</f>
        <v>-24223</v>
      </c>
      <c r="CH44" s="19">
        <f ca="1">IF(CG44=0,0,IF(CE44=0,1,CG44/CE44))</f>
        <v>-0.18579482262703739</v>
      </c>
      <c r="CI44" s="18">
        <f>SUMIF($C$6:CH$6,CI$5,$C44:CH44)</f>
        <v>1607421</v>
      </c>
      <c r="CJ44" s="18">
        <f ca="1">SUMIF($C$6:CI$6,CJ$5,$C44:CI44)</f>
        <v>1578336</v>
      </c>
      <c r="CK44" s="18">
        <f ca="1">SUM(CJ44-CI44)</f>
        <v>-29085</v>
      </c>
      <c r="CL44" s="19">
        <f ca="1">IF(CK44=0,0,IF(CI44=0,1,CK44/CI44))</f>
        <v>-1.8094201830136599E-2</v>
      </c>
      <c r="CM44" s="18">
        <f>+DK44</f>
        <v>100813</v>
      </c>
      <c r="CN44" s="18">
        <f ca="1">OFFSET(DK44,0,14,1,1)</f>
        <v>88080</v>
      </c>
      <c r="CO44" s="18">
        <f ca="1">SUM(CN44-CM44)</f>
        <v>-12733</v>
      </c>
      <c r="CP44" s="19">
        <f ca="1">IF(CO44=0,0,IF(CM44=0,1,CO44/CM44))</f>
        <v>-0.12630315534702866</v>
      </c>
      <c r="CQ44" s="18">
        <f>SUMIF($C$6:CP$6,CQ$5,$C44:CP44)</f>
        <v>1708234</v>
      </c>
      <c r="CR44" s="18">
        <f ca="1">SUMIF($C$6:CQ$6,CR$5,$C44:CQ44)</f>
        <v>1666416</v>
      </c>
      <c r="CS44" s="18">
        <f ca="1">SUM(CR44-CQ44)</f>
        <v>-41818</v>
      </c>
      <c r="CT44" s="19">
        <f ca="1">IF(CS44=0,0,IF(CQ44=0,1,CS44/CQ44))</f>
        <v>-2.4480252705425604E-2</v>
      </c>
      <c r="CW44" t="s">
        <v>17</v>
      </c>
      <c r="CX44" t="s">
        <v>6</v>
      </c>
      <c r="CZ44" s="74">
        <f>SUMIF(TIBA!$A$93:$A$98,'2007-2008'!CZ$7,TIBA!D$93:D$98)</f>
        <v>79667</v>
      </c>
      <c r="DA44" s="74">
        <f>SUMIF(TIBA!$A$93:$A$98,'2007-2008'!DA$7,TIBA!E$93:E$98)</f>
        <v>69446</v>
      </c>
      <c r="DB44" s="74">
        <f>SUMIF(TIBA!$A$93:$A$98,'2007-2008'!DB$7,TIBA!F$93:F$98)</f>
        <v>103136</v>
      </c>
      <c r="DC44" s="74">
        <f>SUMIF(TIBA!$A$93:$A$98,'2007-2008'!DC$7,TIBA!G$93:G$98)</f>
        <v>113808</v>
      </c>
      <c r="DD44" s="74">
        <f>SUMIF(TIBA!$A$93:$A$98,'2007-2008'!DD$7,TIBA!H$93:H$98)</f>
        <v>144420</v>
      </c>
      <c r="DE44" s="74">
        <f>SUMIF(TIBA!$A$93:$A$98,'2007-2008'!DE$7,TIBA!I$93:I$98)</f>
        <v>169240</v>
      </c>
      <c r="DF44" s="74">
        <f>SUMIF(TIBA!$A$93:$A$98,'2007-2008'!DF$7,TIBA!J$93:J$98)</f>
        <v>236745</v>
      </c>
      <c r="DG44" s="74">
        <f>SUMIF(TIBA!$A$93:$A$98,'2007-2008'!DG$7,TIBA!K$93:K$98)</f>
        <v>250421</v>
      </c>
      <c r="DH44" s="74">
        <f>SUMIF(TIBA!$A$93:$A$98,'2007-2008'!DH$7,TIBA!L$93:L$98)</f>
        <v>163294</v>
      </c>
      <c r="DI44" s="74">
        <f>SUMIF(TIBA!$A$93:$A$98,'2007-2008'!DI$7,TIBA!M$93:M$98)</f>
        <v>146869</v>
      </c>
      <c r="DJ44" s="74">
        <f>SUMIF(TIBA!$A$93:$A$98,'2007-2008'!DJ$7,TIBA!N$93:N$98)</f>
        <v>130375</v>
      </c>
      <c r="DK44" s="74">
        <f>SUMIF(TIBA!$A$93:$A$98,'2007-2008'!DK$7,TIBA!O$93:O$98)</f>
        <v>100813</v>
      </c>
      <c r="DN44" s="74">
        <f>SUMIF(TIBA!$A$93:$A$98,'2007-2008'!DN$7,TIBA!D$93:D$98)</f>
        <v>85048</v>
      </c>
      <c r="DO44" s="74">
        <f>SUMIF(TIBA!$A$93:$A$98,'2007-2008'!DO$7,TIBA!E$93:E$98)</f>
        <v>83227</v>
      </c>
      <c r="DP44" s="74">
        <f>SUMIF(TIBA!$A$93:$A$98,'2007-2008'!DP$7,TIBA!F$93:F$98)</f>
        <v>115499</v>
      </c>
      <c r="DQ44" s="74">
        <f>SUMIF(TIBA!$A$93:$A$98,'2007-2008'!DQ$7,TIBA!G$93:G$98)</f>
        <v>118521</v>
      </c>
      <c r="DR44" s="74">
        <f>SUMIF(TIBA!$A$93:$A$98,'2007-2008'!DR$7,TIBA!H$93:H$98)</f>
        <v>148954</v>
      </c>
      <c r="DS44" s="74">
        <f>SUMIF(TIBA!$A$93:$A$98,'2007-2008'!DS$7,TIBA!I$93:I$98)</f>
        <v>160017</v>
      </c>
      <c r="DT44" s="74">
        <f>SUMIF(TIBA!$A$93:$A$98,'2007-2008'!DT$7,TIBA!J$93:J$98)</f>
        <v>226237</v>
      </c>
      <c r="DU44" s="74">
        <f>SUMIF(TIBA!$A$93:$A$98,'2007-2008'!DU$7,TIBA!K$93:K$98)</f>
        <v>256395</v>
      </c>
      <c r="DV44" s="74">
        <f>SUMIF(TIBA!$A$93:$A$98,'2007-2008'!DV$7,TIBA!L$93:L$98)</f>
        <v>144713</v>
      </c>
      <c r="DW44" s="74">
        <f>SUMIF(TIBA!$A$93:$A$98,'2007-2008'!DW$7,TIBA!M$93:M$98)</f>
        <v>133573</v>
      </c>
      <c r="DX44" s="74">
        <f>SUMIF(TIBA!$A$93:$A$98,'2007-2008'!DX$7,TIBA!N$93:N$98)</f>
        <v>106152</v>
      </c>
      <c r="DY44" s="74">
        <f>SUMIF(TIBA!$A$93:$A$98,'2007-2008'!DY$7,TIBA!O$93:O$98)</f>
        <v>88080</v>
      </c>
    </row>
    <row r="45" spans="1:130">
      <c r="A45" s="84" t="str">
        <f>+CW46</f>
        <v>Thousand Islands Bridge</v>
      </c>
      <c r="B45" s="26" t="s">
        <v>7</v>
      </c>
      <c r="C45" s="18">
        <f>+CZ45</f>
        <v>33226</v>
      </c>
      <c r="D45" s="18">
        <f ca="1">OFFSET(CZ45,0,14,1,1)</f>
        <v>34593</v>
      </c>
      <c r="E45" s="18">
        <f ca="1">SUM(D45-C45)</f>
        <v>1367</v>
      </c>
      <c r="F45" s="19">
        <f ca="1">IF(E45=0,0,IF(C45=0,1,E45/C45))</f>
        <v>4.1142478781676997E-2</v>
      </c>
      <c r="G45" s="18">
        <f>SUMIF($C$6:F$6,G$5,$C45:F45)</f>
        <v>33226</v>
      </c>
      <c r="H45" s="18">
        <f ca="1">SUMIF($C$6:G$6,H$5,$C45:G45)</f>
        <v>34593</v>
      </c>
      <c r="I45" s="18">
        <f ca="1">SUM(H45-G45)</f>
        <v>1367</v>
      </c>
      <c r="J45" s="19">
        <f ca="1">IF(I45=0,0,IF(G45=0,1,I45/G45))</f>
        <v>4.1142478781676997E-2</v>
      </c>
      <c r="K45" s="18">
        <f>+DA45</f>
        <v>30237</v>
      </c>
      <c r="L45" s="18">
        <f ca="1">OFFSET(DA45,0,14,1,1)</f>
        <v>32841</v>
      </c>
      <c r="M45" s="18">
        <f ca="1">SUM(L45-K45)</f>
        <v>2604</v>
      </c>
      <c r="N45" s="19">
        <f ca="1">IF(M45=0,0,IF(K45=0,1,M45/K45))</f>
        <v>8.6119654727651554E-2</v>
      </c>
      <c r="O45" s="18">
        <f>SUMIF($C$6:N$6,O$5,$C45:N45)</f>
        <v>63463</v>
      </c>
      <c r="P45" s="18">
        <f ca="1">SUMIF($C$6:O$6,P$5,$C45:O45)</f>
        <v>67434</v>
      </c>
      <c r="Q45" s="18">
        <f ca="1">SUM(P45-O45)</f>
        <v>3971</v>
      </c>
      <c r="R45" s="19">
        <f ca="1">IF(Q45=0,0,IF(O45=0,1,Q45/O45))</f>
        <v>6.2571892283692865E-2</v>
      </c>
      <c r="S45" s="18">
        <f>+DB45</f>
        <v>35687</v>
      </c>
      <c r="T45" s="18">
        <f ca="1">OFFSET(DB45,0,14,1,1)</f>
        <v>33769</v>
      </c>
      <c r="U45" s="18">
        <f ca="1">SUM(T45-S45)</f>
        <v>-1918</v>
      </c>
      <c r="V45" s="19">
        <f ca="1">IF(U45=0,0,IF(S45=0,1,U45/S45))</f>
        <v>-5.374506122677726E-2</v>
      </c>
      <c r="W45" s="18">
        <f>SUMIF($C$6:V$6,W$5,$C45:V45)</f>
        <v>99150</v>
      </c>
      <c r="X45" s="18">
        <f ca="1">SUMIF($C$6:W$6,X$5,$C45:W45)</f>
        <v>101203</v>
      </c>
      <c r="Y45" s="18">
        <f ca="1">SUM(X45-W45)</f>
        <v>2053</v>
      </c>
      <c r="Z45" s="19">
        <f ca="1">IF(Y45=0,0,IF(W45=0,1,Y45/W45))</f>
        <v>2.070600100857287E-2</v>
      </c>
      <c r="AA45" s="18">
        <f>+DC45</f>
        <v>35215</v>
      </c>
      <c r="AB45" s="18">
        <f ca="1">OFFSET(DC45,0,14,1,1)</f>
        <v>36026</v>
      </c>
      <c r="AC45" s="18">
        <f ca="1">SUM(AB45-AA45)</f>
        <v>811</v>
      </c>
      <c r="AD45" s="19">
        <f ca="1">IF(AC45=0,0,IF(AA45=0,1,AC45/AA45))</f>
        <v>2.3029958824364618E-2</v>
      </c>
      <c r="AE45" s="18">
        <f>SUMIF($C$6:AD$6,AE$5,$C45:AD45)</f>
        <v>134365</v>
      </c>
      <c r="AF45" s="18">
        <f ca="1">SUMIF($C$6:AE$6,AF$5,$C45:AE45)</f>
        <v>137229</v>
      </c>
      <c r="AG45" s="18">
        <f ca="1">SUM(AF45-AE45)</f>
        <v>2864</v>
      </c>
      <c r="AH45" s="19">
        <f ca="1">IF(AG45=0,0,IF(AE45=0,1,AG45/AE45))</f>
        <v>2.1315074610203551E-2</v>
      </c>
      <c r="AI45" s="18">
        <f>+DD45</f>
        <v>37255</v>
      </c>
      <c r="AJ45" s="18">
        <f ca="1">OFFSET(DD45,0,14,1,1)</f>
        <v>36029</v>
      </c>
      <c r="AK45" s="18">
        <f ca="1">SUM(AJ45-AI45)</f>
        <v>-1226</v>
      </c>
      <c r="AL45" s="19">
        <f ca="1">IF(AK45=0,0,IF(AI45=0,1,AK45/AI45))</f>
        <v>-3.2908334451751446E-2</v>
      </c>
      <c r="AM45" s="18">
        <f>SUMIF($C$6:AL$6,AM$5,$C45:AL45)</f>
        <v>171620</v>
      </c>
      <c r="AN45" s="18">
        <f ca="1">SUMIF($C$6:AM$6,AN$5,$C45:AM45)</f>
        <v>173258</v>
      </c>
      <c r="AO45" s="18">
        <f ca="1">SUM(AN45-AM45)</f>
        <v>1638</v>
      </c>
      <c r="AP45" s="19">
        <f ca="1">IF(AO45=0,0,IF(AM45=0,1,AO45/AM45))</f>
        <v>9.5443421512644219E-3</v>
      </c>
      <c r="AQ45" s="18">
        <f>+DE45</f>
        <v>34609</v>
      </c>
      <c r="AR45" s="18">
        <f ca="1">OFFSET(DE45,0,14,1,1)</f>
        <v>34284</v>
      </c>
      <c r="AS45" s="18">
        <f ca="1">SUM(AR45-AQ45)</f>
        <v>-325</v>
      </c>
      <c r="AT45" s="19">
        <f ca="1">IF(AS45=0,0,IF(AQ45=0,1,AS45/AQ45))</f>
        <v>-9.3906209367505562E-3</v>
      </c>
      <c r="AU45" s="18">
        <f>SUMIF($C$6:AT$6,AU$5,$C45:AT45)</f>
        <v>206229</v>
      </c>
      <c r="AV45" s="18">
        <f ca="1">SUMIF($C$6:AU$6,AV$5,$C45:AU45)</f>
        <v>207542</v>
      </c>
      <c r="AW45" s="18">
        <f ca="1">SUM(AV45-AU45)</f>
        <v>1313</v>
      </c>
      <c r="AX45" s="19">
        <f ca="1">IF(AW45=0,0,IF(AU45=0,1,AW45/AU45))</f>
        <v>6.366708852780162E-3</v>
      </c>
      <c r="AY45" s="18">
        <f>+DF45</f>
        <v>33850</v>
      </c>
      <c r="AZ45" s="18">
        <f ca="1">OFFSET(DF45,0,14,1,1)</f>
        <v>34094</v>
      </c>
      <c r="BA45" s="18">
        <f ca="1">SUM(AZ45-AY45)</f>
        <v>244</v>
      </c>
      <c r="BB45" s="19">
        <f ca="1">IF(BA45=0,0,IF(AY45=0,1,BA45/AY45))</f>
        <v>7.2082717872968983E-3</v>
      </c>
      <c r="BC45" s="18">
        <f>SUMIF($C$6:BB$6,BC$5,$C45:BB45)</f>
        <v>240079</v>
      </c>
      <c r="BD45" s="18">
        <f ca="1">SUMIF($C$6:BC$6,BD$5,$C45:BC45)</f>
        <v>241636</v>
      </c>
      <c r="BE45" s="18">
        <f ca="1">SUM(BD45-BC45)</f>
        <v>1557</v>
      </c>
      <c r="BF45" s="19">
        <f ca="1">IF(BE45=0,0,IF(BC45=0,1,BE45/BC45))</f>
        <v>6.4853652339438269E-3</v>
      </c>
      <c r="BG45" s="18">
        <f>+DG45</f>
        <v>36573</v>
      </c>
      <c r="BH45" s="18">
        <f ca="1">OFFSET(DG45,0,14,1,1)</f>
        <v>32919</v>
      </c>
      <c r="BI45" s="18">
        <f ca="1">SUM(BH45-BG45)</f>
        <v>-3654</v>
      </c>
      <c r="BJ45" s="19">
        <f ca="1">IF(BI45=0,0,IF(BG45=0,1,BI45/BG45))</f>
        <v>-9.9909769502091711E-2</v>
      </c>
      <c r="BK45" s="18">
        <f>SUMIF($C$6:BJ$6,BK$5,$C45:BJ45)</f>
        <v>276652</v>
      </c>
      <c r="BL45" s="18">
        <f ca="1">SUMIF($C$6:BK$6,BL$5,$C45:BK45)</f>
        <v>274555</v>
      </c>
      <c r="BM45" s="18">
        <f ca="1">SUM(BL45-BK45)</f>
        <v>-2097</v>
      </c>
      <c r="BN45" s="19">
        <f ca="1">IF(BM45=0,0,IF(BK45=0,1,BM45/BK45))</f>
        <v>-7.579919899368159E-3</v>
      </c>
      <c r="BO45" s="18">
        <f>+DH45</f>
        <v>34768</v>
      </c>
      <c r="BP45" s="18">
        <f ca="1">OFFSET(DH45,0,14,1,1)</f>
        <v>33925</v>
      </c>
      <c r="BQ45" s="18">
        <f ca="1">SUM(BP45-BO45)</f>
        <v>-843</v>
      </c>
      <c r="BR45" s="19">
        <f ca="1">IF(BQ45=0,0,IF(BO45=0,1,BQ45/BO45))</f>
        <v>-2.4246433502070869E-2</v>
      </c>
      <c r="BS45" s="18">
        <f>SUMIF($C$6:BR$6,BS$5,$C45:BR45)</f>
        <v>311420</v>
      </c>
      <c r="BT45" s="18">
        <f ca="1">SUMIF($C$6:BS$6,BT$5,$C45:BS45)</f>
        <v>308480</v>
      </c>
      <c r="BU45" s="18">
        <f ca="1">SUM(BT45-BS45)</f>
        <v>-2940</v>
      </c>
      <c r="BV45" s="19">
        <f ca="1">IF(BU45=0,0,IF(BS45=0,1,BU45/BS45))</f>
        <v>-9.4406268062423738E-3</v>
      </c>
      <c r="BW45" s="18">
        <f>+DI45</f>
        <v>38229</v>
      </c>
      <c r="BX45" s="18">
        <f ca="1">OFFSET(DI45,0,14,1,1)</f>
        <v>33343</v>
      </c>
      <c r="BY45" s="18">
        <f ca="1">SUM(BX45-BW45)</f>
        <v>-4886</v>
      </c>
      <c r="BZ45" s="19">
        <f ca="1">IF(BY45=0,0,IF(BW45=0,1,BY45/BW45))</f>
        <v>-0.1278087315912004</v>
      </c>
      <c r="CA45" s="18">
        <f>SUMIF($C$6:BZ$6,CA$5,$C45:BZ45)</f>
        <v>349649</v>
      </c>
      <c r="CB45" s="18">
        <f ca="1">SUMIF($C$6:CA$6,CB$5,$C45:CA45)</f>
        <v>341823</v>
      </c>
      <c r="CC45" s="18">
        <f ca="1">SUM(CB45-CA45)</f>
        <v>-7826</v>
      </c>
      <c r="CD45" s="19">
        <f ca="1">IF(CC45=0,0,IF(CA45=0,1,CC45/CA45))</f>
        <v>-2.2382446396243091E-2</v>
      </c>
      <c r="CE45" s="18">
        <f>+DJ45</f>
        <v>34915</v>
      </c>
      <c r="CF45" s="18">
        <f ca="1">OFFSET(DJ45,0,14,1,1)</f>
        <v>28420</v>
      </c>
      <c r="CG45" s="18">
        <f ca="1">SUM(CF45-CE45)</f>
        <v>-6495</v>
      </c>
      <c r="CH45" s="19">
        <f ca="1">IF(CG45=0,0,IF(CE45=0,1,CG45/CE45))</f>
        <v>-0.18602319919805241</v>
      </c>
      <c r="CI45" s="18">
        <f>SUMIF($C$6:CH$6,CI$5,$C45:CH45)</f>
        <v>384564</v>
      </c>
      <c r="CJ45" s="18">
        <f ca="1">SUMIF($C$6:CI$6,CJ$5,$C45:CI45)</f>
        <v>370243</v>
      </c>
      <c r="CK45" s="18">
        <f ca="1">SUM(CJ45-CI45)</f>
        <v>-14321</v>
      </c>
      <c r="CL45" s="19">
        <f ca="1">IF(CK45=0,0,IF(CI45=0,1,CK45/CI45))</f>
        <v>-3.7239575207247688E-2</v>
      </c>
      <c r="CM45" s="18">
        <f>+DK45</f>
        <v>28868</v>
      </c>
      <c r="CN45" s="18">
        <f ca="1">OFFSET(DK45,0,14,1,1)</f>
        <v>25566</v>
      </c>
      <c r="CO45" s="18">
        <f ca="1">SUM(CN45-CM45)</f>
        <v>-3302</v>
      </c>
      <c r="CP45" s="19">
        <f ca="1">IF(CO45=0,0,IF(CM45=0,1,CO45/CM45))</f>
        <v>-0.11438270749618955</v>
      </c>
      <c r="CQ45" s="18">
        <f>SUMIF($C$6:CP$6,CQ$5,$C45:CP45)</f>
        <v>413432</v>
      </c>
      <c r="CR45" s="18">
        <f ca="1">SUMIF($C$6:CQ$6,CR$5,$C45:CQ45)</f>
        <v>395809</v>
      </c>
      <c r="CS45" s="18">
        <f ca="1">SUM(CR45-CQ45)</f>
        <v>-17623</v>
      </c>
      <c r="CT45" s="19">
        <f ca="1">IF(CS45=0,0,IF(CQ45=0,1,CS45/CQ45))</f>
        <v>-4.2626115056405893E-2</v>
      </c>
      <c r="CW45" t="s">
        <v>17</v>
      </c>
      <c r="CX45" t="s">
        <v>7</v>
      </c>
      <c r="CY45" s="7"/>
      <c r="CZ45" s="74">
        <f>SUMIF(TIBA!$A$111:$A$116,'2007-2008'!CZ$7,TIBA!D$111:D$116)</f>
        <v>33226</v>
      </c>
      <c r="DA45" s="74">
        <f>SUMIF(TIBA!$A$111:$A$116,'2007-2008'!DA$7,TIBA!E$111:E$116)</f>
        <v>30237</v>
      </c>
      <c r="DB45" s="74">
        <f>SUMIF(TIBA!$A$111:$A$116,'2007-2008'!DB$7,TIBA!F$111:F$116)</f>
        <v>35687</v>
      </c>
      <c r="DC45" s="74">
        <f>SUMIF(TIBA!$A$111:$A$116,'2007-2008'!DC$7,TIBA!G$111:G$116)</f>
        <v>35215</v>
      </c>
      <c r="DD45" s="74">
        <f>SUMIF(TIBA!$A$111:$A$116,'2007-2008'!DD$7,TIBA!H$111:H$116)</f>
        <v>37255</v>
      </c>
      <c r="DE45" s="74">
        <f>SUMIF(TIBA!$A$111:$A$116,'2007-2008'!DE$7,TIBA!I$111:I$116)</f>
        <v>34609</v>
      </c>
      <c r="DF45" s="74">
        <f>SUMIF(TIBA!$A$111:$A$116,'2007-2008'!DF$7,TIBA!J$111:J$116)</f>
        <v>33850</v>
      </c>
      <c r="DG45" s="74">
        <f>SUMIF(TIBA!$A$111:$A$116,'2007-2008'!DG$7,TIBA!K$111:K$116)</f>
        <v>36573</v>
      </c>
      <c r="DH45" s="74">
        <f>SUMIF(TIBA!$A$111:$A$116,'2007-2008'!DH$7,TIBA!L$111:L$116)</f>
        <v>34768</v>
      </c>
      <c r="DI45" s="74">
        <f>SUMIF(TIBA!$A$111:$A$116,'2007-2008'!DI$7,TIBA!M$111:M$116)</f>
        <v>38229</v>
      </c>
      <c r="DJ45" s="74">
        <f>SUMIF(TIBA!$A$111:$A$116,'2007-2008'!DJ$7,TIBA!N$111:N$116)</f>
        <v>34915</v>
      </c>
      <c r="DK45" s="74">
        <f>SUMIF(TIBA!$A$111:$A$116,'2007-2008'!DK$7,TIBA!O$111:O$116)</f>
        <v>28868</v>
      </c>
      <c r="DN45" s="74">
        <f>SUMIF(TIBA!$A$111:$A$116,'2007-2008'!DN$7,TIBA!D$111:D$116)</f>
        <v>34593</v>
      </c>
      <c r="DO45" s="74">
        <f>SUMIF(TIBA!$A$111:$A$116,'2007-2008'!DO$7,TIBA!E$111:E$116)</f>
        <v>32841</v>
      </c>
      <c r="DP45" s="74">
        <f>SUMIF(TIBA!$A$111:$A$116,'2007-2008'!DP$7,TIBA!F$111:F$116)</f>
        <v>33769</v>
      </c>
      <c r="DQ45" s="74">
        <f>SUMIF(TIBA!$A$111:$A$116,'2007-2008'!DQ$7,TIBA!G$111:G$116)</f>
        <v>36026</v>
      </c>
      <c r="DR45" s="74">
        <f>SUMIF(TIBA!$A$111:$A$116,'2007-2008'!DR$7,TIBA!H$111:H$116)</f>
        <v>36029</v>
      </c>
      <c r="DS45" s="74">
        <f>SUMIF(TIBA!$A$111:$A$116,'2007-2008'!DS$7,TIBA!I$111:I$116)</f>
        <v>34284</v>
      </c>
      <c r="DT45" s="74">
        <f>SUMIF(TIBA!$A$111:$A$116,'2007-2008'!DT$7,TIBA!J$111:J$116)</f>
        <v>34094</v>
      </c>
      <c r="DU45" s="74">
        <f>SUMIF(TIBA!$A$111:$A$116,'2007-2008'!DU$7,TIBA!K$111:K$116)</f>
        <v>32919</v>
      </c>
      <c r="DV45" s="74">
        <f>SUMIF(TIBA!$A$111:$A$116,'2007-2008'!DV$7,TIBA!L$111:L$116)</f>
        <v>33925</v>
      </c>
      <c r="DW45" s="74">
        <f>SUMIF(TIBA!$A$111:$A$116,'2007-2008'!DW$7,TIBA!M$111:M$116)</f>
        <v>33343</v>
      </c>
      <c r="DX45" s="74">
        <f>SUMIF(TIBA!$A$111:$A$116,'2007-2008'!DX$7,TIBA!N$111:N$116)</f>
        <v>28420</v>
      </c>
      <c r="DY45" s="74">
        <f>SUMIF(TIBA!$A$111:$A$116,'2007-2008'!DY$7,TIBA!O$111:O$116)</f>
        <v>25566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SUMIF(TIBA!$A$129:$A$134,'2007-2008'!CZ$7,TIBA!D$129:D$134)</f>
        <v>0</v>
      </c>
      <c r="DA46" s="74">
        <f>SUMIF(TIBA!$A$129:$A$134,'2007-2008'!DA$7,TIBA!E$129:E$134)</f>
        <v>0</v>
      </c>
      <c r="DB46" s="74">
        <f>SUMIF(TIBA!$A$129:$A$134,'2007-2008'!DB$7,TIBA!F$129:F$134)</f>
        <v>0</v>
      </c>
      <c r="DC46" s="74">
        <f>SUMIF(TIBA!$A$129:$A$134,'2007-2008'!DC$7,TIBA!G$129:G$134)</f>
        <v>0</v>
      </c>
      <c r="DD46" s="74">
        <f>SUMIF(TIBA!$A$129:$A$134,'2007-2008'!DD$7,TIBA!H$129:H$134)</f>
        <v>0</v>
      </c>
      <c r="DE46" s="74">
        <f>SUMIF(TIBA!$A$129:$A$134,'2007-2008'!DE$7,TIBA!I$129:I$134)</f>
        <v>0</v>
      </c>
      <c r="DF46" s="74">
        <f>SUMIF(TIBA!$A$129:$A$134,'2007-2008'!DF$7,TIBA!J$129:J$134)</f>
        <v>0</v>
      </c>
      <c r="DG46" s="74">
        <f>SUMIF(TIBA!$A$129:$A$134,'2007-2008'!DG$7,TIBA!K$129:K$134)</f>
        <v>0</v>
      </c>
      <c r="DH46" s="74">
        <f>SUMIF(TIBA!$A$129:$A$134,'2007-2008'!DH$7,TIBA!L$129:L$134)</f>
        <v>0</v>
      </c>
      <c r="DI46" s="74">
        <f>SUMIF(TIBA!$A$129:$A$134,'2007-2008'!DI$7,TIBA!M$129:M$134)</f>
        <v>0</v>
      </c>
      <c r="DJ46" s="74">
        <f>SUMIF(TIBA!$A$129:$A$134,'2007-2008'!DJ$7,TIBA!N$129:N$134)</f>
        <v>0</v>
      </c>
      <c r="DK46" s="74">
        <f>SUMIF(TIBA!$A$129:$A$134,'2007-2008'!DK$7,TIBA!O$129:O$134)</f>
        <v>0</v>
      </c>
      <c r="DN46" s="74">
        <f>SUMIF(TIBA!$A$129:$A$134,'2007-2008'!DN$7,TIBA!D$129:D$134)</f>
        <v>0</v>
      </c>
      <c r="DO46" s="74">
        <f>SUMIF(TIBA!$A$129:$A$134,'2007-2008'!DO$7,TIBA!E$129:E$134)</f>
        <v>0</v>
      </c>
      <c r="DP46" s="74">
        <f>SUMIF(TIBA!$A$129:$A$134,'2007-2008'!DP$7,TIBA!F$129:F$134)</f>
        <v>0</v>
      </c>
      <c r="DQ46" s="74">
        <f>SUMIF(TIBA!$A$129:$A$134,'2007-2008'!DQ$7,TIBA!G$129:G$134)</f>
        <v>0</v>
      </c>
      <c r="DR46" s="74">
        <f>SUMIF(TIBA!$A$129:$A$134,'2007-2008'!DR$7,TIBA!H$129:H$134)</f>
        <v>0</v>
      </c>
      <c r="DS46" s="74">
        <f>SUMIF(TIBA!$A$129:$A$134,'2007-2008'!DS$7,TIBA!I$129:I$134)</f>
        <v>0</v>
      </c>
      <c r="DT46" s="74">
        <f>SUMIF(TIBA!$A$129:$A$134,'2007-2008'!DT$7,TIBA!J$129:J$134)</f>
        <v>0</v>
      </c>
      <c r="DU46" s="74">
        <f>SUMIF(TIBA!$A$129:$A$134,'2007-2008'!DU$7,TIBA!K$129:K$134)</f>
        <v>0</v>
      </c>
      <c r="DV46" s="74">
        <f>SUMIF(TIBA!$A$129:$A$134,'2007-2008'!DV$7,TIBA!L$129:L$134)</f>
        <v>0</v>
      </c>
      <c r="DW46" s="74">
        <f>SUMIF(TIBA!$A$129:$A$134,'2007-2008'!DW$7,TIBA!M$129:M$134)</f>
        <v>0</v>
      </c>
      <c r="DX46" s="74">
        <f>SUMIF(TIBA!$A$129:$A$134,'2007-2008'!DX$7,TIBA!N$129:N$134)</f>
        <v>0</v>
      </c>
      <c r="DY46" s="74">
        <f>SUMIF(TIBA!$A$129:$A$134,'2007-2008'!DY$7,TIBA!O$129:O$134)</f>
        <v>0</v>
      </c>
    </row>
    <row r="47" spans="1:130" s="7" customFormat="1">
      <c r="A47" s="75"/>
      <c r="B47" s="24" t="s">
        <v>9</v>
      </c>
      <c r="C47" s="12">
        <f>+SUM(C44:C46)</f>
        <v>112893</v>
      </c>
      <c r="D47" s="12">
        <f ca="1">+SUM(D44:D46)</f>
        <v>119641</v>
      </c>
      <c r="E47" s="12">
        <f ca="1">SUM(E44:E46)</f>
        <v>6748</v>
      </c>
      <c r="F47" s="13">
        <f ca="1">IF(E47=0,0,IF(C47=0,1,E47/C47))</f>
        <v>5.9773413763475149E-2</v>
      </c>
      <c r="G47" s="12">
        <f>SUM(G44:G46)</f>
        <v>112893</v>
      </c>
      <c r="H47" s="12">
        <f ca="1">SUM(H44:H46)</f>
        <v>119641</v>
      </c>
      <c r="I47" s="12">
        <f ca="1">SUM(I44:I46)</f>
        <v>6748</v>
      </c>
      <c r="J47" s="13">
        <f ca="1">IF(I47=0,0,IF(G47=0,1,I47/G47))</f>
        <v>5.9773413763475149E-2</v>
      </c>
      <c r="K47" s="12">
        <f>+SUM(K44:K46)</f>
        <v>99683</v>
      </c>
      <c r="L47" s="12">
        <f ca="1">+SUM(L44:L46)</f>
        <v>116068</v>
      </c>
      <c r="M47" s="12">
        <f ca="1">SUM(M44:M46)</f>
        <v>16385</v>
      </c>
      <c r="N47" s="13">
        <f ca="1">IF(M47=0,0,IF(K47=0,1,M47/K47))</f>
        <v>0.16437105624830714</v>
      </c>
      <c r="O47" s="12">
        <f>SUM(O44:O46)</f>
        <v>212576</v>
      </c>
      <c r="P47" s="12">
        <f ca="1">SUM(P44:P46)</f>
        <v>235709</v>
      </c>
      <c r="Q47" s="12">
        <f ca="1">SUM(Q44:Q46)</f>
        <v>23133</v>
      </c>
      <c r="R47" s="13">
        <f ca="1">IF(Q47=0,0,IF(O47=0,1,Q47/O47))</f>
        <v>0.10882225651061267</v>
      </c>
      <c r="S47" s="12">
        <f>+SUM(S44:S46)</f>
        <v>138823</v>
      </c>
      <c r="T47" s="12">
        <f ca="1">+SUM(T44:T46)</f>
        <v>149268</v>
      </c>
      <c r="U47" s="12">
        <f ca="1">SUM(U44:U46)</f>
        <v>10445</v>
      </c>
      <c r="V47" s="13">
        <f ca="1">IF(U47=0,0,IF(S47=0,1,U47/S47))</f>
        <v>7.5239693710696359E-2</v>
      </c>
      <c r="W47" s="12">
        <f>SUM(W44:W46)</f>
        <v>351399</v>
      </c>
      <c r="X47" s="12">
        <f ca="1">SUM(X44:X46)</f>
        <v>384977</v>
      </c>
      <c r="Y47" s="12">
        <f ca="1">SUM(Y44:Y46)</f>
        <v>33578</v>
      </c>
      <c r="Z47" s="13">
        <f ca="1">IF(Y47=0,0,IF(W47=0,1,Y47/W47))</f>
        <v>9.5555195091619499E-2</v>
      </c>
      <c r="AA47" s="12">
        <f>+SUM(AA44:AA46)</f>
        <v>149023</v>
      </c>
      <c r="AB47" s="12">
        <f ca="1">+SUM(AB44:AB46)</f>
        <v>154547</v>
      </c>
      <c r="AC47" s="12">
        <f ca="1">SUM(AC44:AC46)</f>
        <v>5524</v>
      </c>
      <c r="AD47" s="13">
        <f ca="1">IF(AC47=0,0,IF(AA47=0,1,AC47/AA47))</f>
        <v>3.7068103581326374E-2</v>
      </c>
      <c r="AE47" s="12">
        <f>SUM(AE44:AE46)</f>
        <v>500422</v>
      </c>
      <c r="AF47" s="12">
        <f ca="1">SUM(AF44:AF46)</f>
        <v>539524</v>
      </c>
      <c r="AG47" s="12">
        <f ca="1">SUM(AG44:AG46)</f>
        <v>39102</v>
      </c>
      <c r="AH47" s="13">
        <f ca="1">IF(AG47=0,0,IF(AE47=0,1,AG47/AE47))</f>
        <v>7.8138051484547041E-2</v>
      </c>
      <c r="AI47" s="12">
        <f>+SUM(AI44:AI46)</f>
        <v>181675</v>
      </c>
      <c r="AJ47" s="12">
        <f ca="1">+SUM(AJ44:AJ46)</f>
        <v>184983</v>
      </c>
      <c r="AK47" s="12">
        <f ca="1">SUM(AK44:AK46)</f>
        <v>3308</v>
      </c>
      <c r="AL47" s="13">
        <f ca="1">IF(AK47=0,0,IF(AI47=0,1,AK47/AI47))</f>
        <v>1.8208339067015276E-2</v>
      </c>
      <c r="AM47" s="12">
        <f>SUM(AM44:AM46)</f>
        <v>682097</v>
      </c>
      <c r="AN47" s="12">
        <f ca="1">SUM(AN44:AN46)</f>
        <v>724507</v>
      </c>
      <c r="AO47" s="12">
        <f ca="1">SUM(AO44:AO46)</f>
        <v>42410</v>
      </c>
      <c r="AP47" s="13">
        <f ca="1">IF(AO47=0,0,IF(AM47=0,1,AO47/AM47))</f>
        <v>6.2175907532213158E-2</v>
      </c>
      <c r="AQ47" s="12">
        <f>+SUM(AQ44:AQ46)</f>
        <v>203849</v>
      </c>
      <c r="AR47" s="12">
        <f ca="1">+SUM(AR44:AR46)</f>
        <v>194301</v>
      </c>
      <c r="AS47" s="12">
        <f ca="1">SUM(AS44:AS46)</f>
        <v>-9548</v>
      </c>
      <c r="AT47" s="13">
        <f ca="1">IF(AS47=0,0,IF(AQ47=0,1,AS47/AQ47))</f>
        <v>-4.6838591310234538E-2</v>
      </c>
      <c r="AU47" s="12">
        <f>SUM(AU44:AU46)</f>
        <v>885946</v>
      </c>
      <c r="AV47" s="12">
        <f ca="1">SUM(AV44:AV46)</f>
        <v>918808</v>
      </c>
      <c r="AW47" s="12">
        <f ca="1">SUM(AW44:AW46)</f>
        <v>32862</v>
      </c>
      <c r="AX47" s="13">
        <f ca="1">IF(AW47=0,0,IF(AU47=0,1,AW47/AU47))</f>
        <v>3.7092554173730675E-2</v>
      </c>
      <c r="AY47" s="12">
        <f>+SUM(AY44:AY46)</f>
        <v>270595</v>
      </c>
      <c r="AZ47" s="12">
        <f ca="1">+SUM(AZ44:AZ46)</f>
        <v>260331</v>
      </c>
      <c r="BA47" s="12">
        <f ca="1">SUM(BA44:BA46)</f>
        <v>-10264</v>
      </c>
      <c r="BB47" s="13">
        <f ca="1">IF(BA47=0,0,IF(AY47=0,1,BA47/AY47))</f>
        <v>-3.7931225632402671E-2</v>
      </c>
      <c r="BC47" s="12">
        <f>SUM(BC44:BC46)</f>
        <v>1156541</v>
      </c>
      <c r="BD47" s="12">
        <f ca="1">SUM(BD44:BD46)</f>
        <v>1179139</v>
      </c>
      <c r="BE47" s="12">
        <f ca="1">SUM(BE44:BE46)</f>
        <v>22598</v>
      </c>
      <c r="BF47" s="13">
        <f ca="1">IF(BE47=0,0,IF(BC47=0,1,BE47/BC47))</f>
        <v>1.9539298650026241E-2</v>
      </c>
      <c r="BG47" s="12">
        <f>+SUM(BG44:BG46)</f>
        <v>286994</v>
      </c>
      <c r="BH47" s="12">
        <f ca="1">+SUM(BH44:BH46)</f>
        <v>289314</v>
      </c>
      <c r="BI47" s="12">
        <f ca="1">SUM(BI44:BI46)</f>
        <v>2320</v>
      </c>
      <c r="BJ47" s="13">
        <f ca="1">IF(BI47=0,0,IF(BG47=0,1,BI47/BG47))</f>
        <v>8.0837926925301576E-3</v>
      </c>
      <c r="BK47" s="12">
        <f>SUM(BK44:BK46)</f>
        <v>1443535</v>
      </c>
      <c r="BL47" s="12">
        <f ca="1">SUM(BL44:BL46)</f>
        <v>1468453</v>
      </c>
      <c r="BM47" s="12">
        <f ca="1">SUM(BM44:BM46)</f>
        <v>24918</v>
      </c>
      <c r="BN47" s="13">
        <f ca="1">IF(BM47=0,0,IF(BK47=0,1,BM47/BK47))</f>
        <v>1.7261791366333341E-2</v>
      </c>
      <c r="BO47" s="12">
        <f>+SUM(BO44:BO46)</f>
        <v>198062</v>
      </c>
      <c r="BP47" s="12">
        <f ca="1">+SUM(BP44:BP46)</f>
        <v>178638</v>
      </c>
      <c r="BQ47" s="12">
        <f ca="1">SUM(BQ44:BQ46)</f>
        <v>-19424</v>
      </c>
      <c r="BR47" s="13">
        <f ca="1">IF(BQ47=0,0,IF(BO47=0,1,BQ47/BO47))</f>
        <v>-9.8070301218810274E-2</v>
      </c>
      <c r="BS47" s="12">
        <f>SUM(BS44:BS46)</f>
        <v>1641597</v>
      </c>
      <c r="BT47" s="12">
        <f ca="1">SUM(BT44:BT46)</f>
        <v>1647091</v>
      </c>
      <c r="BU47" s="12">
        <f ca="1">SUM(BU44:BU46)</f>
        <v>5494</v>
      </c>
      <c r="BV47" s="13">
        <f ca="1">IF(BU47=0,0,IF(BS47=0,1,BU47/BS47))</f>
        <v>3.3467410089077893E-3</v>
      </c>
      <c r="BW47" s="12">
        <f>+SUM(BW44:BW46)</f>
        <v>185098</v>
      </c>
      <c r="BX47" s="12">
        <f ca="1">+SUM(BX44:BX46)</f>
        <v>166916</v>
      </c>
      <c r="BY47" s="12">
        <f ca="1">SUM(BY44:BY46)</f>
        <v>-18182</v>
      </c>
      <c r="BZ47" s="13">
        <f ca="1">IF(BY47=0,0,IF(BW47=0,1,BY47/BW47))</f>
        <v>-9.8229046234967421E-2</v>
      </c>
      <c r="CA47" s="12">
        <f>SUM(CA44:CA46)</f>
        <v>1826695</v>
      </c>
      <c r="CB47" s="12">
        <f ca="1">SUM(CB44:CB46)</f>
        <v>1814007</v>
      </c>
      <c r="CC47" s="12">
        <f ca="1">SUM(CC44:CC46)</f>
        <v>-12688</v>
      </c>
      <c r="CD47" s="13">
        <f ca="1">IF(CC47=0,0,IF(CA47=0,1,CC47/CA47))</f>
        <v>-6.9458776643063014E-3</v>
      </c>
      <c r="CE47" s="12">
        <f>+SUM(CE44:CE46)</f>
        <v>165290</v>
      </c>
      <c r="CF47" s="12">
        <f ca="1">+SUM(CF44:CF46)</f>
        <v>134572</v>
      </c>
      <c r="CG47" s="12">
        <f ca="1">SUM(CG44:CG46)</f>
        <v>-30718</v>
      </c>
      <c r="CH47" s="13">
        <f ca="1">IF(CG47=0,0,IF(CE47=0,1,CG47/CE47))</f>
        <v>-0.18584306370621331</v>
      </c>
      <c r="CI47" s="12">
        <f>SUM(CI44:CI46)</f>
        <v>1991985</v>
      </c>
      <c r="CJ47" s="12">
        <f ca="1">SUM(CJ44:CJ46)</f>
        <v>1948579</v>
      </c>
      <c r="CK47" s="12">
        <f ca="1">SUM(CK44:CK46)</f>
        <v>-43406</v>
      </c>
      <c r="CL47" s="13">
        <f ca="1">IF(CK47=0,0,IF(CI47=0,1,CK47/CI47))</f>
        <v>-2.179032472634081E-2</v>
      </c>
      <c r="CM47" s="12">
        <f>+SUM(CM44:CM46)</f>
        <v>129681</v>
      </c>
      <c r="CN47" s="12">
        <f ca="1">+SUM(CN44:CN46)</f>
        <v>113646</v>
      </c>
      <c r="CO47" s="12">
        <f ca="1">SUM(CO44:CO46)</f>
        <v>-16035</v>
      </c>
      <c r="CP47" s="13">
        <f ca="1">IF(CO47=0,0,IF(CM47=0,1,CO47/CM47))</f>
        <v>-0.12364957087005807</v>
      </c>
      <c r="CQ47" s="12">
        <f>SUM(CQ44:CQ46)</f>
        <v>2121666</v>
      </c>
      <c r="CR47" s="12">
        <f ca="1">SUM(CR44:CR46)</f>
        <v>2062225</v>
      </c>
      <c r="CS47" s="12">
        <f ca="1">SUM(CS44:CS46)</f>
        <v>-59441</v>
      </c>
      <c r="CT47" s="13">
        <f ca="1">IF(CS47=0,0,IF(CQ47=0,1,CS47/CQ47))</f>
        <v>-2.8016191049863644E-2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185181</v>
      </c>
      <c r="D49" s="18">
        <f ca="1">OFFSET(CZ49,0,14,1,1)</f>
        <v>186021</v>
      </c>
      <c r="E49" s="18">
        <f ca="1">SUM(D49-C49)</f>
        <v>840</v>
      </c>
      <c r="F49" s="19">
        <f ca="1">IF(E49=0,0,IF(C49=0,1,E49/C49))</f>
        <v>4.5361025159168598E-3</v>
      </c>
      <c r="G49" s="18">
        <f>SUMIF($C$6:F$6,G$5,$C49:F49)</f>
        <v>185181</v>
      </c>
      <c r="H49" s="18">
        <f ca="1">SUMIF($C$6:G$6,H$5,$C49:G49)</f>
        <v>186021</v>
      </c>
      <c r="I49" s="18">
        <f ca="1">SUM(H49-G49)</f>
        <v>840</v>
      </c>
      <c r="J49" s="19">
        <f ca="1">IF(I49=0,0,IF(G49=0,1,I49/G49))</f>
        <v>4.5361025159168598E-3</v>
      </c>
      <c r="K49" s="18">
        <f>+DA49</f>
        <v>157841</v>
      </c>
      <c r="L49" s="18">
        <f ca="1">OFFSET(DA49,0,14,1,1)</f>
        <v>174147</v>
      </c>
      <c r="M49" s="18">
        <f ca="1">SUM(L49-K49)</f>
        <v>16306</v>
      </c>
      <c r="N49" s="19">
        <f ca="1">IF(M49=0,0,IF(K49=0,1,M49/K49))</f>
        <v>0.10330649197610253</v>
      </c>
      <c r="O49" s="18">
        <f>SUMIF($C$6:N$6,O$5,$C49:N49)</f>
        <v>343022</v>
      </c>
      <c r="P49" s="18">
        <f ca="1">SUMIF($C$6:O$6,P$5,$C49:O49)</f>
        <v>360168</v>
      </c>
      <c r="Q49" s="18">
        <f ca="1">SUM(P49-O49)</f>
        <v>17146</v>
      </c>
      <c r="R49" s="19">
        <f ca="1">IF(Q49=0,0,IF(O49=0,1,Q49/O49))</f>
        <v>4.9985132148958375E-2</v>
      </c>
      <c r="S49" s="18">
        <f>+DB49</f>
        <v>228979</v>
      </c>
      <c r="T49" s="18">
        <f ca="1">OFFSET(DB49,0,14,1,1)</f>
        <v>229103</v>
      </c>
      <c r="U49" s="18">
        <f ca="1">SUM(T49-S49)</f>
        <v>124</v>
      </c>
      <c r="V49" s="19">
        <f ca="1">IF(U49=0,0,IF(S49=0,1,U49/S49))</f>
        <v>5.4153437651487688E-4</v>
      </c>
      <c r="W49" s="18">
        <f>SUMIF($C$6:V$6,W$5,$C49:V49)</f>
        <v>572001</v>
      </c>
      <c r="X49" s="18">
        <f ca="1">SUMIF($C$6:W$6,X$5,$C49:W49)</f>
        <v>589271</v>
      </c>
      <c r="Y49" s="18">
        <f ca="1">SUM(X49-W49)</f>
        <v>17270</v>
      </c>
      <c r="Z49" s="19">
        <f ca="1">IF(Y49=0,0,IF(W49=0,1,Y49/W49))</f>
        <v>3.0192254908645265E-2</v>
      </c>
      <c r="AA49" s="18">
        <f>+DC49</f>
        <v>234628</v>
      </c>
      <c r="AB49" s="18">
        <f ca="1">OFFSET(DC49,0,14,1,1)</f>
        <v>227980</v>
      </c>
      <c r="AC49" s="18">
        <f ca="1">SUM(AB49-AA49)</f>
        <v>-6648</v>
      </c>
      <c r="AD49" s="19">
        <f ca="1">IF(AC49=0,0,IF(AA49=0,1,AC49/AA49))</f>
        <v>-2.8334214160287776E-2</v>
      </c>
      <c r="AE49" s="18">
        <f>SUMIF($C$6:AD$6,AE$5,$C49:AD49)</f>
        <v>806629</v>
      </c>
      <c r="AF49" s="18">
        <f ca="1">SUMIF($C$6:AE$6,AF$5,$C49:AE49)</f>
        <v>817251</v>
      </c>
      <c r="AG49" s="18">
        <f ca="1">SUM(AF49-AE49)</f>
        <v>10622</v>
      </c>
      <c r="AH49" s="19">
        <f ca="1">IF(AG49=0,0,IF(AE49=0,1,AG49/AE49))</f>
        <v>1.3168383482369218E-2</v>
      </c>
      <c r="AI49" s="18">
        <f>+DD49</f>
        <v>273700</v>
      </c>
      <c r="AJ49" s="18">
        <f ca="1">OFFSET(DD49,0,14,1,1)</f>
        <v>265800</v>
      </c>
      <c r="AK49" s="18">
        <f ca="1">SUM(AJ49-AI49)</f>
        <v>-7900</v>
      </c>
      <c r="AL49" s="19">
        <f ca="1">IF(AK49=0,0,IF(AI49=0,1,AK49/AI49))</f>
        <v>-2.8863719400803799E-2</v>
      </c>
      <c r="AM49" s="18">
        <f>SUMIF($C$6:AL$6,AM$5,$C49:AL49)</f>
        <v>1080329</v>
      </c>
      <c r="AN49" s="18">
        <f ca="1">SUMIF($C$6:AM$6,AN$5,$C49:AM49)</f>
        <v>1083051</v>
      </c>
      <c r="AO49" s="18">
        <f ca="1">SUM(AN49-AM49)</f>
        <v>2722</v>
      </c>
      <c r="AP49" s="19">
        <f ca="1">IF(AO49=0,0,IF(AM49=0,1,AO49/AM49))</f>
        <v>2.5196028246950697E-3</v>
      </c>
      <c r="AQ49" s="18">
        <f>+DE49</f>
        <v>282162</v>
      </c>
      <c r="AR49" s="18">
        <f ca="1">OFFSET(DE49,0,14,1,1)</f>
        <v>261846</v>
      </c>
      <c r="AS49" s="18">
        <f ca="1">SUM(AR49-AQ49)</f>
        <v>-20316</v>
      </c>
      <c r="AT49" s="19">
        <f ca="1">IF(AS49=0,0,IF(AQ49=0,1,AS49/AQ49))</f>
        <v>-7.200119080528207E-2</v>
      </c>
      <c r="AU49" s="18">
        <f>SUMIF($C$6:AT$6,AU$5,$C49:AT49)</f>
        <v>1362491</v>
      </c>
      <c r="AV49" s="18">
        <f ca="1">SUMIF($C$6:AU$6,AV$5,$C49:AU49)</f>
        <v>1344897</v>
      </c>
      <c r="AW49" s="18">
        <f ca="1">SUM(AV49-AU49)</f>
        <v>-17594</v>
      </c>
      <c r="AX49" s="19">
        <f ca="1">IF(AW49=0,0,IF(AU49=0,1,AW49/AU49))</f>
        <v>-1.291311282056175E-2</v>
      </c>
      <c r="AY49" s="18">
        <f>+DF49</f>
        <v>335862</v>
      </c>
      <c r="AZ49" s="18">
        <f ca="1">OFFSET(DF49,0,14,1,1)</f>
        <v>314563</v>
      </c>
      <c r="BA49" s="18">
        <f ca="1">SUM(AZ49-AY49)</f>
        <v>-21299</v>
      </c>
      <c r="BB49" s="19">
        <f ca="1">IF(BA49=0,0,IF(AY49=0,1,BA49/AY49))</f>
        <v>-6.3415926779451084E-2</v>
      </c>
      <c r="BC49" s="18">
        <f>SUMIF($C$6:BB$6,BC$5,$C49:BB49)</f>
        <v>1698353</v>
      </c>
      <c r="BD49" s="18">
        <f ca="1">SUMIF($C$6:BC$6,BD$5,$C49:BC49)</f>
        <v>1659460</v>
      </c>
      <c r="BE49" s="18">
        <f ca="1">SUM(BD49-BC49)</f>
        <v>-38893</v>
      </c>
      <c r="BF49" s="19">
        <f ca="1">IF(BE49=0,0,IF(BC49=0,1,BE49/BC49))</f>
        <v>-2.2900421761553692E-2</v>
      </c>
      <c r="BG49" s="18">
        <f>+DG49</f>
        <v>356421</v>
      </c>
      <c r="BH49" s="18">
        <f ca="1">OFFSET(DG49,0,14,1,1)</f>
        <v>343948</v>
      </c>
      <c r="BI49" s="18">
        <f ca="1">SUM(BH49-BG49)</f>
        <v>-12473</v>
      </c>
      <c r="BJ49" s="19">
        <f ca="1">IF(BI49=0,0,IF(BG49=0,1,BI49/BG49))</f>
        <v>-3.4995132161124064E-2</v>
      </c>
      <c r="BK49" s="18">
        <f>SUMIF($C$6:BJ$6,BK$5,$C49:BJ49)</f>
        <v>2054774</v>
      </c>
      <c r="BL49" s="18">
        <f ca="1">SUMIF($C$6:BK$6,BL$5,$C49:BK49)</f>
        <v>2003408</v>
      </c>
      <c r="BM49" s="18">
        <f ca="1">SUM(BL49-BK49)</f>
        <v>-51366</v>
      </c>
      <c r="BN49" s="19">
        <f ca="1">IF(BM49=0,0,IF(BK49=0,1,BM49/BK49))</f>
        <v>-2.4998369650384909E-2</v>
      </c>
      <c r="BO49" s="18">
        <f>+DH49</f>
        <v>280164</v>
      </c>
      <c r="BP49" s="18">
        <f ca="1">OFFSET(DH49,0,14,1,1)</f>
        <v>236202</v>
      </c>
      <c r="BQ49" s="18">
        <f ca="1">SUM(BP49-BO49)</f>
        <v>-43962</v>
      </c>
      <c r="BR49" s="19">
        <f ca="1">IF(BQ49=0,0,IF(BO49=0,1,BQ49/BO49))</f>
        <v>-0.15691523536214502</v>
      </c>
      <c r="BS49" s="18">
        <f>SUMIF($C$6:BR$6,BS$5,$C49:BR49)</f>
        <v>2334938</v>
      </c>
      <c r="BT49" s="18">
        <f ca="1">SUMIF($C$6:BS$6,BT$5,$C49:BS49)</f>
        <v>2239610</v>
      </c>
      <c r="BU49" s="18">
        <f ca="1">SUM(BT49-BS49)</f>
        <v>-95328</v>
      </c>
      <c r="BV49" s="19">
        <f ca="1">IF(BU49=0,0,IF(BS49=0,1,BU49/BS49))</f>
        <v>-4.0826779983023101E-2</v>
      </c>
      <c r="BW49" s="18">
        <f>+DI49</f>
        <v>271448</v>
      </c>
      <c r="BX49" s="18">
        <f ca="1">OFFSET(DI49,0,14,1,1)</f>
        <v>233268</v>
      </c>
      <c r="BY49" s="18">
        <f ca="1">SUM(BX49-BW49)</f>
        <v>-38180</v>
      </c>
      <c r="BZ49" s="19">
        <f ca="1">IF(BY49=0,0,IF(BW49=0,1,BY49/BW49))</f>
        <v>-0.14065309009460375</v>
      </c>
      <c r="CA49" s="18">
        <f>SUMIF($C$6:BZ$6,CA$5,$C49:BZ49)</f>
        <v>2606386</v>
      </c>
      <c r="CB49" s="18">
        <f ca="1">SUMIF($C$6:CA$6,CB$5,$C49:CA49)</f>
        <v>2472878</v>
      </c>
      <c r="CC49" s="18">
        <f ca="1">SUM(CB49-CA49)</f>
        <v>-133508</v>
      </c>
      <c r="CD49" s="19">
        <f ca="1">IF(CC49=0,0,IF(CA49=0,1,CC49/CA49))</f>
        <v>-5.1223418173670363E-2</v>
      </c>
      <c r="CE49" s="18">
        <f>+DJ49</f>
        <v>253591</v>
      </c>
      <c r="CF49" s="18">
        <f ca="1">OFFSET(DJ49,0,14,1,1)</f>
        <v>212289</v>
      </c>
      <c r="CG49" s="18">
        <f ca="1">SUM(CF49-CE49)</f>
        <v>-41302</v>
      </c>
      <c r="CH49" s="19">
        <f ca="1">IF(CG49=0,0,IF(CE49=0,1,CG49/CE49))</f>
        <v>-0.16286855606074349</v>
      </c>
      <c r="CI49" s="18">
        <f>SUMIF($C$6:CH$6,CI$5,$C49:CH49)</f>
        <v>2859977</v>
      </c>
      <c r="CJ49" s="18">
        <f ca="1">SUMIF($C$6:CI$6,CJ$5,$C49:CI49)</f>
        <v>2685167</v>
      </c>
      <c r="CK49" s="18">
        <f ca="1">SUM(CJ49-CI49)</f>
        <v>-174810</v>
      </c>
      <c r="CL49" s="19">
        <f ca="1">IF(CK49=0,0,IF(CI49=0,1,CK49/CI49))</f>
        <v>-6.1122869169926888E-2</v>
      </c>
      <c r="CM49" s="18">
        <f>+DK49</f>
        <v>220375</v>
      </c>
      <c r="CN49" s="18">
        <f ca="1">OFFSET(DK49,0,14,1,1)</f>
        <v>189947</v>
      </c>
      <c r="CO49" s="18">
        <f ca="1">SUM(CN49-CM49)</f>
        <v>-30428</v>
      </c>
      <c r="CP49" s="19">
        <f ca="1">IF(CO49=0,0,IF(CM49=0,1,CO49/CM49))</f>
        <v>-0.13807373794668179</v>
      </c>
      <c r="CQ49" s="18">
        <f>SUMIF($C$6:CP$6,CQ$5,$C49:CP49)</f>
        <v>3080352</v>
      </c>
      <c r="CR49" s="18">
        <f ca="1">SUMIF($C$6:CQ$6,CR$5,$C49:CQ49)</f>
        <v>2875114</v>
      </c>
      <c r="CS49" s="18">
        <f ca="1">SUM(CR49-CQ49)</f>
        <v>-205238</v>
      </c>
      <c r="CT49" s="19">
        <f ca="1">IF(CS49=0,0,IF(CQ49=0,1,CS49/CQ49))</f>
        <v>-6.6628099645754765E-2</v>
      </c>
      <c r="CW49" t="s">
        <v>12</v>
      </c>
      <c r="CX49" t="s">
        <v>6</v>
      </c>
      <c r="CZ49" s="74">
        <f>SUMIF(LQB!$A$93:$A$98,'2007-2008'!CZ$7,LQB!D$93:D$98)</f>
        <v>185181</v>
      </c>
      <c r="DA49" s="74">
        <f>SUMIF(LQB!$A$93:$A$98,'2007-2008'!DA$7,LQB!E$93:E$98)</f>
        <v>157841</v>
      </c>
      <c r="DB49" s="74">
        <f>SUMIF(LQB!$A$93:$A$98,'2007-2008'!DB$7,LQB!F$93:F$98)</f>
        <v>228979</v>
      </c>
      <c r="DC49" s="74">
        <f>SUMIF(LQB!$A$93:$A$98,'2007-2008'!DC$7,LQB!G$93:G$98)</f>
        <v>234628</v>
      </c>
      <c r="DD49" s="74">
        <f>SUMIF(LQB!$A$93:$A$98,'2007-2008'!DD$7,LQB!H$93:H$98)</f>
        <v>273700</v>
      </c>
      <c r="DE49" s="74">
        <f>SUMIF(LQB!$A$93:$A$98,'2007-2008'!DE$7,LQB!I$93:I$98)</f>
        <v>282162</v>
      </c>
      <c r="DF49" s="74">
        <f>SUMIF(LQB!$A$93:$A$98,'2007-2008'!DF$7,LQB!J$93:J$98)</f>
        <v>335862</v>
      </c>
      <c r="DG49" s="74">
        <f>SUMIF(LQB!$A$93:$A$98,'2007-2008'!DG$7,LQB!K$93:K$98)</f>
        <v>356421</v>
      </c>
      <c r="DH49" s="74">
        <f>SUMIF(LQB!$A$93:$A$98,'2007-2008'!DH$7,LQB!L$93:L$98)</f>
        <v>280164</v>
      </c>
      <c r="DI49" s="74">
        <f>SUMIF(LQB!$A$93:$A$98,'2007-2008'!DI$7,LQB!M$93:M$98)</f>
        <v>271448</v>
      </c>
      <c r="DJ49" s="74">
        <f>SUMIF(LQB!$A$93:$A$98,'2007-2008'!DJ$7,LQB!N$93:N$98)</f>
        <v>253591</v>
      </c>
      <c r="DK49" s="74">
        <f>SUMIF(LQB!$A$93:$A$98,'2007-2008'!DK$7,LQB!O$93:O$98)</f>
        <v>220375</v>
      </c>
      <c r="DN49" s="74">
        <f>SUMIF(LQB!$A$93:$A$98,'2007-2008'!DN$7,LQB!D$93:D$98)</f>
        <v>186021</v>
      </c>
      <c r="DO49" s="74">
        <f>SUMIF(LQB!$A$93:$A$98,'2007-2008'!DO$7,LQB!E$93:E$98)</f>
        <v>174147</v>
      </c>
      <c r="DP49" s="74">
        <f>SUMIF(LQB!$A$93:$A$98,'2007-2008'!DP$7,LQB!F$93:F$98)</f>
        <v>229103</v>
      </c>
      <c r="DQ49" s="74">
        <f>SUMIF(LQB!$A$93:$A$98,'2007-2008'!DQ$7,LQB!G$93:G$98)</f>
        <v>227980</v>
      </c>
      <c r="DR49" s="74">
        <f>SUMIF(LQB!$A$93:$A$98,'2007-2008'!DR$7,LQB!H$93:H$98)</f>
        <v>265800</v>
      </c>
      <c r="DS49" s="74">
        <f>SUMIF(LQB!$A$93:$A$98,'2007-2008'!DS$7,LQB!I$93:I$98)</f>
        <v>261846</v>
      </c>
      <c r="DT49" s="74">
        <f>SUMIF(LQB!$A$93:$A$98,'2007-2008'!DT$7,LQB!J$93:J$98)</f>
        <v>314563</v>
      </c>
      <c r="DU49" s="74">
        <f>SUMIF(LQB!$A$93:$A$98,'2007-2008'!DU$7,LQB!K$93:K$98)</f>
        <v>343948</v>
      </c>
      <c r="DV49" s="74">
        <f>SUMIF(LQB!$A$93:$A$98,'2007-2008'!DV$7,LQB!L$93:L$98)</f>
        <v>236202</v>
      </c>
      <c r="DW49" s="74">
        <f>SUMIF(LQB!$A$93:$A$98,'2007-2008'!DW$7,LQB!M$93:M$98)</f>
        <v>233268</v>
      </c>
      <c r="DX49" s="74">
        <f>SUMIF(LQB!$A$93:$A$98,'2007-2008'!DX$7,LQB!N$93:N$98)</f>
        <v>212289</v>
      </c>
      <c r="DY49" s="74">
        <f>SUMIF(LQB!$A$93:$A$98,'2007-2008'!DY$7,LQB!O$93:O$98)</f>
        <v>189947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75246</v>
      </c>
      <c r="D50" s="18">
        <f ca="1">OFFSET(CZ50,0,14,1,1)</f>
        <v>68426</v>
      </c>
      <c r="E50" s="18">
        <f ca="1">SUM(D50-C50)</f>
        <v>-6820</v>
      </c>
      <c r="F50" s="19">
        <f ca="1">IF(E50=0,0,IF(C50=0,1,E50/C50))</f>
        <v>-9.0636047098849107E-2</v>
      </c>
      <c r="G50" s="18">
        <f>SUMIF($C$6:F$6,G$5,$C50:F50)</f>
        <v>75246</v>
      </c>
      <c r="H50" s="18">
        <f ca="1">SUMIF($C$6:G$6,H$5,$C50:G50)</f>
        <v>68426</v>
      </c>
      <c r="I50" s="18">
        <f ca="1">SUM(H50-G50)</f>
        <v>-6820</v>
      </c>
      <c r="J50" s="19">
        <f ca="1">IF(I50=0,0,IF(G50=0,1,I50/G50))</f>
        <v>-9.0636047098849107E-2</v>
      </c>
      <c r="K50" s="18">
        <f>+DA50</f>
        <v>68976</v>
      </c>
      <c r="L50" s="18">
        <f ca="1">OFFSET(DA50,0,14,1,1)</f>
        <v>66126</v>
      </c>
      <c r="M50" s="18">
        <f ca="1">SUM(L50-K50)</f>
        <v>-2850</v>
      </c>
      <c r="N50" s="19">
        <f ca="1">IF(M50=0,0,IF(K50=0,1,M50/K50))</f>
        <v>-4.1318719554627695E-2</v>
      </c>
      <c r="O50" s="18">
        <f>SUMIF($C$6:N$6,O$5,$C50:N50)</f>
        <v>144222</v>
      </c>
      <c r="P50" s="18">
        <f ca="1">SUMIF($C$6:O$6,P$5,$C50:O50)</f>
        <v>134552</v>
      </c>
      <c r="Q50" s="18">
        <f ca="1">SUM(P50-O50)</f>
        <v>-9670</v>
      </c>
      <c r="R50" s="19">
        <f ca="1">IF(Q50=0,0,IF(O50=0,1,Q50/O50))</f>
        <v>-6.7049409937457533E-2</v>
      </c>
      <c r="S50" s="18">
        <f>+DB50</f>
        <v>79720</v>
      </c>
      <c r="T50" s="18">
        <f ca="1">OFFSET(DB50,0,14,1,1)</f>
        <v>67714</v>
      </c>
      <c r="U50" s="18">
        <f ca="1">SUM(T50-S50)</f>
        <v>-12006</v>
      </c>
      <c r="V50" s="19">
        <f ca="1">IF(U50=0,0,IF(S50=0,1,U50/S50))</f>
        <v>-0.15060210737581536</v>
      </c>
      <c r="W50" s="18">
        <f>SUMIF($C$6:V$6,W$5,$C50:V50)</f>
        <v>223942</v>
      </c>
      <c r="X50" s="18">
        <f ca="1">SUMIF($C$6:W$6,X$5,$C50:W50)</f>
        <v>202266</v>
      </c>
      <c r="Y50" s="18">
        <f ca="1">SUM(X50-W50)</f>
        <v>-21676</v>
      </c>
      <c r="Z50" s="19">
        <f ca="1">IF(Y50=0,0,IF(W50=0,1,Y50/W50))</f>
        <v>-9.6792919595252339E-2</v>
      </c>
      <c r="AA50" s="18">
        <f>+DC50</f>
        <v>75226</v>
      </c>
      <c r="AB50" s="18">
        <f ca="1">OFFSET(DC50,0,14,1,1)</f>
        <v>73190</v>
      </c>
      <c r="AC50" s="18">
        <f ca="1">SUM(AB50-AA50)</f>
        <v>-2036</v>
      </c>
      <c r="AD50" s="19">
        <f ca="1">IF(AC50=0,0,IF(AA50=0,1,AC50/AA50))</f>
        <v>-2.7065110467125727E-2</v>
      </c>
      <c r="AE50" s="18">
        <f>SUMIF($C$6:AD$6,AE$5,$C50:AD50)</f>
        <v>299168</v>
      </c>
      <c r="AF50" s="18">
        <f ca="1">SUMIF($C$6:AE$6,AF$5,$C50:AE50)</f>
        <v>275456</v>
      </c>
      <c r="AG50" s="18">
        <f ca="1">SUM(AF50-AE50)</f>
        <v>-23712</v>
      </c>
      <c r="AH50" s="19">
        <f ca="1">IF(AG50=0,0,IF(AE50=0,1,AG50/AE50))</f>
        <v>-7.9259813883837849E-2</v>
      </c>
      <c r="AI50" s="18">
        <f>+DD50</f>
        <v>81416</v>
      </c>
      <c r="AJ50" s="18">
        <f ca="1">OFFSET(DD50,0,14,1,1)</f>
        <v>73136</v>
      </c>
      <c r="AK50" s="18">
        <f ca="1">SUM(AJ50-AI50)</f>
        <v>-8280</v>
      </c>
      <c r="AL50" s="19">
        <f ca="1">IF(AK50=0,0,IF(AI50=0,1,AK50/AI50))</f>
        <v>-0.10169991156529429</v>
      </c>
      <c r="AM50" s="18">
        <f>SUMIF($C$6:AL$6,AM$5,$C50:AL50)</f>
        <v>380584</v>
      </c>
      <c r="AN50" s="18">
        <f ca="1">SUMIF($C$6:AM$6,AN$5,$C50:AM50)</f>
        <v>348592</v>
      </c>
      <c r="AO50" s="18">
        <f ca="1">SUM(AN50-AM50)</f>
        <v>-31992</v>
      </c>
      <c r="AP50" s="19">
        <f ca="1">IF(AO50=0,0,IF(AM50=0,1,AO50/AM50))</f>
        <v>-8.4060286296849057E-2</v>
      </c>
      <c r="AQ50" s="18">
        <f>+DE50</f>
        <v>76862</v>
      </c>
      <c r="AR50" s="18">
        <f ca="1">OFFSET(DE50,0,14,1,1)</f>
        <v>66898</v>
      </c>
      <c r="AS50" s="18">
        <f ca="1">SUM(AR50-AQ50)</f>
        <v>-9964</v>
      </c>
      <c r="AT50" s="19">
        <f ca="1">IF(AS50=0,0,IF(AQ50=0,1,AS50/AQ50))</f>
        <v>-0.12963493013452682</v>
      </c>
      <c r="AU50" s="18">
        <f>SUMIF($C$6:AT$6,AU$5,$C50:AT50)</f>
        <v>457446</v>
      </c>
      <c r="AV50" s="18">
        <f ca="1">SUMIF($C$6:AU$6,AV$5,$C50:AU50)</f>
        <v>415490</v>
      </c>
      <c r="AW50" s="18">
        <f ca="1">SUM(AV50-AU50)</f>
        <v>-41956</v>
      </c>
      <c r="AX50" s="19">
        <f ca="1">IF(AW50=0,0,IF(AU50=0,1,AW50/AU50))</f>
        <v>-9.1717929547968507E-2</v>
      </c>
      <c r="AY50" s="18">
        <f>+DF50</f>
        <v>70424</v>
      </c>
      <c r="AZ50" s="18">
        <f ca="1">OFFSET(DF50,0,14,1,1)</f>
        <v>65622</v>
      </c>
      <c r="BA50" s="18">
        <f ca="1">SUM(AZ50-AY50)</f>
        <v>-4802</v>
      </c>
      <c r="BB50" s="19">
        <f ca="1">IF(BA50=0,0,IF(AY50=0,1,BA50/AY50))</f>
        <v>-6.8186981710780414E-2</v>
      </c>
      <c r="BC50" s="18">
        <f>SUMIF($C$6:BB$6,BC$5,$C50:BB50)</f>
        <v>527870</v>
      </c>
      <c r="BD50" s="18">
        <f ca="1">SUMIF($C$6:BC$6,BD$5,$C50:BC50)</f>
        <v>481112</v>
      </c>
      <c r="BE50" s="18">
        <f ca="1">SUM(BD50-BC50)</f>
        <v>-46758</v>
      </c>
      <c r="BF50" s="19">
        <f ca="1">IF(BE50=0,0,IF(BC50=0,1,BE50/BC50))</f>
        <v>-8.8578627313543101E-2</v>
      </c>
      <c r="BG50" s="18">
        <f>+DG50</f>
        <v>80370</v>
      </c>
      <c r="BH50" s="18">
        <f ca="1">OFFSET(DG50,0,14,1,1)</f>
        <v>64268</v>
      </c>
      <c r="BI50" s="18">
        <f ca="1">SUM(BH50-BG50)</f>
        <v>-16102</v>
      </c>
      <c r="BJ50" s="19">
        <f ca="1">IF(BI50=0,0,IF(BG50=0,1,BI50/BG50))</f>
        <v>-0.20034838870225208</v>
      </c>
      <c r="BK50" s="18">
        <f>SUMIF($C$6:BJ$6,BK$5,$C50:BJ50)</f>
        <v>608240</v>
      </c>
      <c r="BL50" s="18">
        <f ca="1">SUMIF($C$6:BK$6,BL$5,$C50:BK50)</f>
        <v>545380</v>
      </c>
      <c r="BM50" s="18">
        <f ca="1">SUM(BL50-BK50)</f>
        <v>-62860</v>
      </c>
      <c r="BN50" s="19">
        <f ca="1">IF(BM50=0,0,IF(BK50=0,1,BM50/BK50))</f>
        <v>-0.10334736288307247</v>
      </c>
      <c r="BO50" s="18">
        <f>+DH50</f>
        <v>71964</v>
      </c>
      <c r="BP50" s="18">
        <f ca="1">OFFSET(DH50,0,14,1,1)</f>
        <v>65080</v>
      </c>
      <c r="BQ50" s="18">
        <f ca="1">SUM(BP50-BO50)</f>
        <v>-6884</v>
      </c>
      <c r="BR50" s="19">
        <f ca="1">IF(BQ50=0,0,IF(BO50=0,1,BQ50/BO50))</f>
        <v>-9.5658940581401813E-2</v>
      </c>
      <c r="BS50" s="18">
        <f>SUMIF($C$6:BR$6,BS$5,$C50:BR50)</f>
        <v>680204</v>
      </c>
      <c r="BT50" s="18">
        <f ca="1">SUMIF($C$6:BS$6,BT$5,$C50:BS50)</f>
        <v>610460</v>
      </c>
      <c r="BU50" s="18">
        <f ca="1">SUM(BT50-BS50)</f>
        <v>-69744</v>
      </c>
      <c r="BV50" s="19">
        <f ca="1">IF(BU50=0,0,IF(BS50=0,1,BU50/BS50))</f>
        <v>-0.10253394569864335</v>
      </c>
      <c r="BW50" s="18">
        <f>+DI50</f>
        <v>78826</v>
      </c>
      <c r="BX50" s="18">
        <f ca="1">OFFSET(DI50,0,14,1,1)</f>
        <v>66970</v>
      </c>
      <c r="BY50" s="18">
        <f ca="1">SUM(BX50-BW50)</f>
        <v>-11856</v>
      </c>
      <c r="BZ50" s="19">
        <f ca="1">IF(BY50=0,0,IF(BW50=0,1,BY50/BW50))</f>
        <v>-0.15040722604216883</v>
      </c>
      <c r="CA50" s="18">
        <f>SUMIF($C$6:BZ$6,CA$5,$C50:BZ50)</f>
        <v>759030</v>
      </c>
      <c r="CB50" s="18">
        <f ca="1">SUMIF($C$6:CA$6,CB$5,$C50:CA50)</f>
        <v>677430</v>
      </c>
      <c r="CC50" s="18">
        <f ca="1">SUM(CB50-CA50)</f>
        <v>-81600</v>
      </c>
      <c r="CD50" s="19">
        <f ca="1">IF(CC50=0,0,IF(CA50=0,1,CC50/CA50))</f>
        <v>-0.10750563218845105</v>
      </c>
      <c r="CE50" s="18">
        <f>+DJ50</f>
        <v>73378</v>
      </c>
      <c r="CF50" s="18">
        <f ca="1">OFFSET(DJ50,0,14,1,1)</f>
        <v>57190</v>
      </c>
      <c r="CG50" s="18">
        <f ca="1">SUM(CF50-CE50)</f>
        <v>-16188</v>
      </c>
      <c r="CH50" s="19">
        <f ca="1">IF(CG50=0,0,IF(CE50=0,1,CG50/CE50))</f>
        <v>-0.22061108234075608</v>
      </c>
      <c r="CI50" s="18">
        <f>SUMIF($C$6:CH$6,CI$5,$C50:CH50)</f>
        <v>832408</v>
      </c>
      <c r="CJ50" s="18">
        <f ca="1">SUMIF($C$6:CI$6,CJ$5,$C50:CI50)</f>
        <v>734620</v>
      </c>
      <c r="CK50" s="18">
        <f ca="1">SUM(CJ50-CI50)</f>
        <v>-97788</v>
      </c>
      <c r="CL50" s="19">
        <f ca="1">IF(CK50=0,0,IF(CI50=0,1,CK50/CI50))</f>
        <v>-0.11747604540081306</v>
      </c>
      <c r="CM50" s="18">
        <f>+DK50</f>
        <v>61178</v>
      </c>
      <c r="CN50" s="18">
        <f ca="1">OFFSET(DK50,0,14,1,1)</f>
        <v>55274</v>
      </c>
      <c r="CO50" s="18">
        <f ca="1">SUM(CN50-CM50)</f>
        <v>-5904</v>
      </c>
      <c r="CP50" s="19">
        <f ca="1">IF(CO50=0,0,IF(CM50=0,1,CO50/CM50))</f>
        <v>-9.6505279675700412E-2</v>
      </c>
      <c r="CQ50" s="18">
        <f>SUMIF($C$6:CP$6,CQ$5,$C50:CP50)</f>
        <v>893586</v>
      </c>
      <c r="CR50" s="18">
        <f ca="1">SUMIF($C$6:CQ$6,CR$5,$C50:CQ50)</f>
        <v>789894</v>
      </c>
      <c r="CS50" s="18">
        <f ca="1">SUM(CR50-CQ50)</f>
        <v>-103692</v>
      </c>
      <c r="CT50" s="19">
        <f ca="1">IF(CS50=0,0,IF(CQ50=0,1,CS50/CQ50))</f>
        <v>-0.11604031397089927</v>
      </c>
      <c r="CW50" t="s">
        <v>12</v>
      </c>
      <c r="CX50" t="s">
        <v>7</v>
      </c>
      <c r="CY50" s="7"/>
      <c r="CZ50" s="74">
        <f>SUMIF(LQB!$A$111:$A$116,'2007-2008'!CZ$7,LQB!D$111:D$116)</f>
        <v>75246</v>
      </c>
      <c r="DA50" s="74">
        <f>SUMIF(LQB!$A$111:$A$116,'2007-2008'!DA$7,LQB!E$111:E$116)</f>
        <v>68976</v>
      </c>
      <c r="DB50" s="74">
        <f>SUMIF(LQB!$A$111:$A$116,'2007-2008'!DB$7,LQB!F$111:F$116)</f>
        <v>79720</v>
      </c>
      <c r="DC50" s="74">
        <f>SUMIF(LQB!$A$111:$A$116,'2007-2008'!DC$7,LQB!G$111:G$116)</f>
        <v>75226</v>
      </c>
      <c r="DD50" s="74">
        <f>SUMIF(LQB!$A$111:$A$116,'2007-2008'!DD$7,LQB!H$111:H$116)</f>
        <v>81416</v>
      </c>
      <c r="DE50" s="74">
        <f>SUMIF(LQB!$A$111:$A$116,'2007-2008'!DE$7,LQB!I$111:I$116)</f>
        <v>76862</v>
      </c>
      <c r="DF50" s="74">
        <f>SUMIF(LQB!$A$111:$A$116,'2007-2008'!DF$7,LQB!J$111:J$116)</f>
        <v>70424</v>
      </c>
      <c r="DG50" s="74">
        <f>SUMIF(LQB!$A$111:$A$116,'2007-2008'!DG$7,LQB!K$111:K$116)</f>
        <v>80370</v>
      </c>
      <c r="DH50" s="74">
        <f>SUMIF(LQB!$A$111:$A$116,'2007-2008'!DH$7,LQB!L$111:L$116)</f>
        <v>71964</v>
      </c>
      <c r="DI50" s="74">
        <f>SUMIF(LQB!$A$111:$A$116,'2007-2008'!DI$7,LQB!M$111:M$116)</f>
        <v>78826</v>
      </c>
      <c r="DJ50" s="74">
        <f>SUMIF(LQB!$A$111:$A$116,'2007-2008'!DJ$7,LQB!N$111:N$116)</f>
        <v>73378</v>
      </c>
      <c r="DK50" s="74">
        <f>SUMIF(LQB!$A$111:$A$116,'2007-2008'!DK$7,LQB!O$111:O$116)</f>
        <v>61178</v>
      </c>
      <c r="DN50" s="74">
        <f>SUMIF(LQB!$A$111:$A$116,'2007-2008'!DN$7,LQB!D$111:D$116)</f>
        <v>68426</v>
      </c>
      <c r="DO50" s="74">
        <f>SUMIF(LQB!$A$111:$A$116,'2007-2008'!DO$7,LQB!E$111:E$116)</f>
        <v>66126</v>
      </c>
      <c r="DP50" s="74">
        <f>SUMIF(LQB!$A$111:$A$116,'2007-2008'!DP$7,LQB!F$111:F$116)</f>
        <v>67714</v>
      </c>
      <c r="DQ50" s="74">
        <f>SUMIF(LQB!$A$111:$A$116,'2007-2008'!DQ$7,LQB!G$111:G$116)</f>
        <v>73190</v>
      </c>
      <c r="DR50" s="74">
        <f>SUMIF(LQB!$A$111:$A$116,'2007-2008'!DR$7,LQB!H$111:H$116)</f>
        <v>73136</v>
      </c>
      <c r="DS50" s="74">
        <f>SUMIF(LQB!$A$111:$A$116,'2007-2008'!DS$7,LQB!I$111:I$116)</f>
        <v>66898</v>
      </c>
      <c r="DT50" s="74">
        <f>SUMIF(LQB!$A$111:$A$116,'2007-2008'!DT$7,LQB!J$111:J$116)</f>
        <v>65622</v>
      </c>
      <c r="DU50" s="74">
        <f>SUMIF(LQB!$A$111:$A$116,'2007-2008'!DU$7,LQB!K$111:K$116)</f>
        <v>64268</v>
      </c>
      <c r="DV50" s="74">
        <f>SUMIF(LQB!$A$111:$A$116,'2007-2008'!DV$7,LQB!L$111:L$116)</f>
        <v>65080</v>
      </c>
      <c r="DW50" s="74">
        <f>SUMIF(LQB!$A$111:$A$116,'2007-2008'!DW$7,LQB!M$111:M$116)</f>
        <v>66970</v>
      </c>
      <c r="DX50" s="74">
        <f>SUMIF(LQB!$A$111:$A$116,'2007-2008'!DX$7,LQB!N$111:N$116)</f>
        <v>57190</v>
      </c>
      <c r="DY50" s="74">
        <f>SUMIF(LQB!$A$111:$A$116,'2007-2008'!DY$7,LQB!O$111:O$116)</f>
        <v>55274</v>
      </c>
    </row>
    <row r="51" spans="1:130">
      <c r="A51" s="83"/>
      <c r="B51" s="26" t="s">
        <v>8</v>
      </c>
      <c r="C51" s="73">
        <f>+CZ51</f>
        <v>476</v>
      </c>
      <c r="D51" s="73">
        <f ca="1">OFFSET(CZ51,0,14,1,1)</f>
        <v>380</v>
      </c>
      <c r="E51" s="73">
        <f ca="1">SUM(D51-C51)</f>
        <v>-96</v>
      </c>
      <c r="F51" s="19">
        <f ca="1">IF(E51=0,0,IF(C51=0,1,E51/C51))</f>
        <v>-0.20168067226890757</v>
      </c>
      <c r="G51" s="73">
        <f>SUMIF($C$6:F$6,G$5,$C51:F51)</f>
        <v>476</v>
      </c>
      <c r="H51" s="73">
        <f ca="1">SUMIF($C$6:G$6,H$5,$C51:G51)</f>
        <v>380</v>
      </c>
      <c r="I51" s="73">
        <f ca="1">SUM(H51-G51)</f>
        <v>-96</v>
      </c>
      <c r="J51" s="19">
        <f ca="1">IF(I51=0,0,IF(G51=0,1,I51/G51))</f>
        <v>-0.20168067226890757</v>
      </c>
      <c r="K51" s="73">
        <f>+DA51</f>
        <v>460</v>
      </c>
      <c r="L51" s="73">
        <f ca="1">OFFSET(DA51,0,14,1,1)</f>
        <v>408</v>
      </c>
      <c r="M51" s="73">
        <f ca="1">SUM(L51-K51)</f>
        <v>-52</v>
      </c>
      <c r="N51" s="19">
        <f ca="1">IF(M51=0,0,IF(K51=0,1,M51/K51))</f>
        <v>-0.11304347826086956</v>
      </c>
      <c r="O51" s="73">
        <f>SUMIF($C$6:N$6,O$5,$C51:N51)</f>
        <v>936</v>
      </c>
      <c r="P51" s="73">
        <f ca="1">SUMIF($C$6:O$6,P$5,$C51:O51)</f>
        <v>788</v>
      </c>
      <c r="Q51" s="73">
        <f ca="1">SUM(P51-O51)</f>
        <v>-148</v>
      </c>
      <c r="R51" s="19">
        <f ca="1">IF(Q51=0,0,IF(O51=0,1,Q51/O51))</f>
        <v>-0.15811965811965811</v>
      </c>
      <c r="S51" s="73">
        <f>+DB51</f>
        <v>714</v>
      </c>
      <c r="T51" s="73">
        <f ca="1">OFFSET(DB51,0,14,1,1)</f>
        <v>546</v>
      </c>
      <c r="U51" s="73">
        <f ca="1">SUM(T51-S51)</f>
        <v>-168</v>
      </c>
      <c r="V51" s="19">
        <f ca="1">IF(U51=0,0,IF(S51=0,1,U51/S51))</f>
        <v>-0.23529411764705882</v>
      </c>
      <c r="W51" s="73">
        <f>SUMIF($C$6:V$6,W$5,$C51:V51)</f>
        <v>1650</v>
      </c>
      <c r="X51" s="73">
        <f ca="1">SUMIF($C$6:W$6,X$5,$C51:W51)</f>
        <v>1334</v>
      </c>
      <c r="Y51" s="73">
        <f ca="1">SUM(X51-W51)</f>
        <v>-316</v>
      </c>
      <c r="Z51" s="19">
        <f ca="1">IF(Y51=0,0,IF(W51=0,1,Y51/W51))</f>
        <v>-0.19151515151515153</v>
      </c>
      <c r="AA51" s="73">
        <f>+DC51</f>
        <v>1046</v>
      </c>
      <c r="AB51" s="73">
        <f ca="1">OFFSET(DC51,0,14,1,1)</f>
        <v>778</v>
      </c>
      <c r="AC51" s="73">
        <f ca="1">SUM(AB51-AA51)</f>
        <v>-268</v>
      </c>
      <c r="AD51" s="19">
        <f ca="1">IF(AC51=0,0,IF(AA51=0,1,AC51/AA51))</f>
        <v>-0.25621414913957935</v>
      </c>
      <c r="AE51" s="73">
        <f>SUMIF($C$6:AD$6,AE$5,$C51:AD51)</f>
        <v>2696</v>
      </c>
      <c r="AF51" s="73">
        <f ca="1">SUMIF($C$6:AE$6,AF$5,$C51:AE51)</f>
        <v>2112</v>
      </c>
      <c r="AG51" s="73">
        <f ca="1">SUM(AF51-AE51)</f>
        <v>-584</v>
      </c>
      <c r="AH51" s="19">
        <f ca="1">IF(AG51=0,0,IF(AE51=0,1,AG51/AE51))</f>
        <v>-0.21661721068249259</v>
      </c>
      <c r="AI51" s="73">
        <f>+DD51</f>
        <v>1236</v>
      </c>
      <c r="AJ51" s="73">
        <f ca="1">OFFSET(DD51,0,14,1,1)</f>
        <v>800</v>
      </c>
      <c r="AK51" s="73">
        <f ca="1">SUM(AJ51-AI51)</f>
        <v>-436</v>
      </c>
      <c r="AL51" s="19">
        <f ca="1">IF(AK51=0,0,IF(AI51=0,1,AK51/AI51))</f>
        <v>-0.35275080906148865</v>
      </c>
      <c r="AM51" s="73">
        <f>SUMIF($C$6:AL$6,AM$5,$C51:AL51)</f>
        <v>3932</v>
      </c>
      <c r="AN51" s="73">
        <f ca="1">SUMIF($C$6:AM$6,AN$5,$C51:AM51)</f>
        <v>2912</v>
      </c>
      <c r="AO51" s="73">
        <f ca="1">SUM(AN51-AM51)</f>
        <v>-1020</v>
      </c>
      <c r="AP51" s="19">
        <f ca="1">IF(AO51=0,0,IF(AM51=0,1,AO51/AM51))</f>
        <v>-0.25940996948118006</v>
      </c>
      <c r="AQ51" s="73">
        <f>+DE51</f>
        <v>906</v>
      </c>
      <c r="AR51" s="73">
        <f ca="1">OFFSET(DE51,0,14,1,1)</f>
        <v>576</v>
      </c>
      <c r="AS51" s="73">
        <f ca="1">SUM(AR51-AQ51)</f>
        <v>-330</v>
      </c>
      <c r="AT51" s="19">
        <f ca="1">IF(AS51=0,0,IF(AQ51=0,1,AS51/AQ51))</f>
        <v>-0.36423841059602646</v>
      </c>
      <c r="AU51" s="73">
        <f>SUMIF($C$6:AT$6,AU$5,$C51:AT51)</f>
        <v>4838</v>
      </c>
      <c r="AV51" s="73">
        <f ca="1">SUMIF($C$6:AU$6,AV$5,$C51:AU51)</f>
        <v>3488</v>
      </c>
      <c r="AW51" s="73">
        <f ca="1">SUM(AV51-AU51)</f>
        <v>-1350</v>
      </c>
      <c r="AX51" s="19">
        <f ca="1">IF(AW51=0,0,IF(AU51=0,1,AW51/AU51))</f>
        <v>-0.27904092600248037</v>
      </c>
      <c r="AY51" s="73">
        <f>+DF51</f>
        <v>964</v>
      </c>
      <c r="AZ51" s="73">
        <f ca="1">OFFSET(DF51,0,14,1,1)</f>
        <v>790</v>
      </c>
      <c r="BA51" s="73">
        <f ca="1">SUM(AZ51-AY51)</f>
        <v>-174</v>
      </c>
      <c r="BB51" s="19">
        <f ca="1">IF(BA51=0,0,IF(AY51=0,1,BA51/AY51))</f>
        <v>-0.18049792531120332</v>
      </c>
      <c r="BC51" s="73">
        <f>SUMIF($C$6:BB$6,BC$5,$C51:BB51)</f>
        <v>5802</v>
      </c>
      <c r="BD51" s="73">
        <f ca="1">SUMIF($C$6:BC$6,BD$5,$C51:BC51)</f>
        <v>4278</v>
      </c>
      <c r="BE51" s="73">
        <f ca="1">SUM(BD51-BC51)</f>
        <v>-1524</v>
      </c>
      <c r="BF51" s="19">
        <f ca="1">IF(BE51=0,0,IF(BC51=0,1,BE51/BC51))</f>
        <v>-0.26266804550155121</v>
      </c>
      <c r="BG51" s="73">
        <f>+DG51</f>
        <v>948</v>
      </c>
      <c r="BH51" s="73">
        <f ca="1">OFFSET(DG51,0,14,1,1)</f>
        <v>722</v>
      </c>
      <c r="BI51" s="73">
        <f ca="1">SUM(BH51-BG51)</f>
        <v>-226</v>
      </c>
      <c r="BJ51" s="19">
        <f ca="1">IF(BI51=0,0,IF(BG51=0,1,BI51/BG51))</f>
        <v>-0.23839662447257384</v>
      </c>
      <c r="BK51" s="73">
        <f>SUMIF($C$6:BJ$6,BK$5,$C51:BJ51)</f>
        <v>6750</v>
      </c>
      <c r="BL51" s="73">
        <f ca="1">SUMIF($C$6:BK$6,BL$5,$C51:BK51)</f>
        <v>5000</v>
      </c>
      <c r="BM51" s="73">
        <f ca="1">SUM(BL51-BK51)</f>
        <v>-1750</v>
      </c>
      <c r="BN51" s="19">
        <f ca="1">IF(BM51=0,0,IF(BK51=0,1,BM51/BK51))</f>
        <v>-0.25925925925925924</v>
      </c>
      <c r="BO51" s="73">
        <f>+DH51</f>
        <v>734</v>
      </c>
      <c r="BP51" s="73">
        <f ca="1">OFFSET(DH51,0,14,1,1)</f>
        <v>646</v>
      </c>
      <c r="BQ51" s="73">
        <f ca="1">SUM(BP51-BO51)</f>
        <v>-88</v>
      </c>
      <c r="BR51" s="19">
        <f ca="1">IF(BQ51=0,0,IF(BO51=0,1,BQ51/BO51))</f>
        <v>-0.11989100817438691</v>
      </c>
      <c r="BS51" s="73">
        <f>SUMIF($C$6:BR$6,BS$5,$C51:BR51)</f>
        <v>7484</v>
      </c>
      <c r="BT51" s="73">
        <f ca="1">SUMIF($C$6:BS$6,BT$5,$C51:BS51)</f>
        <v>5646</v>
      </c>
      <c r="BU51" s="73">
        <f ca="1">SUM(BT51-BS51)</f>
        <v>-1838</v>
      </c>
      <c r="BV51" s="19">
        <f ca="1">IF(BU51=0,0,IF(BS51=0,1,BU51/BS51))</f>
        <v>-0.24559059326563334</v>
      </c>
      <c r="BW51" s="73">
        <f>+DI51</f>
        <v>764</v>
      </c>
      <c r="BX51" s="73">
        <f ca="1">OFFSET(DI51,0,14,1,1)</f>
        <v>764</v>
      </c>
      <c r="BY51" s="73">
        <f ca="1">SUM(BX51-BW51)</f>
        <v>0</v>
      </c>
      <c r="BZ51" s="19">
        <f ca="1">IF(BY51=0,0,IF(BW51=0,1,BY51/BW51))</f>
        <v>0</v>
      </c>
      <c r="CA51" s="73">
        <f>SUMIF($C$6:BZ$6,CA$5,$C51:BZ51)</f>
        <v>8248</v>
      </c>
      <c r="CB51" s="73">
        <f ca="1">SUMIF($C$6:CA$6,CB$5,$C51:CA51)</f>
        <v>6410</v>
      </c>
      <c r="CC51" s="73">
        <f ca="1">SUM(CB51-CA51)</f>
        <v>-1838</v>
      </c>
      <c r="CD51" s="19">
        <f ca="1">IF(CC51=0,0,IF(CA51=0,1,CC51/CA51))</f>
        <v>-0.22284190106692531</v>
      </c>
      <c r="CE51" s="73">
        <f>+DJ51</f>
        <v>780</v>
      </c>
      <c r="CF51" s="73">
        <f ca="1">OFFSET(DJ51,0,14,1,1)</f>
        <v>706</v>
      </c>
      <c r="CG51" s="73">
        <f ca="1">SUM(CF51-CE51)</f>
        <v>-74</v>
      </c>
      <c r="CH51" s="19">
        <f ca="1">IF(CG51=0,0,IF(CE51=0,1,CG51/CE51))</f>
        <v>-9.4871794871794868E-2</v>
      </c>
      <c r="CI51" s="73">
        <f>SUMIF($C$6:CH$6,CI$5,$C51:CH51)</f>
        <v>9028</v>
      </c>
      <c r="CJ51" s="73">
        <f ca="1">SUMIF($C$6:CI$6,CJ$5,$C51:CI51)</f>
        <v>7116</v>
      </c>
      <c r="CK51" s="73">
        <f ca="1">SUM(CJ51-CI51)</f>
        <v>-1912</v>
      </c>
      <c r="CL51" s="19">
        <f ca="1">IF(CK51=0,0,IF(CI51=0,1,CK51/CI51))</f>
        <v>-0.21178555604785113</v>
      </c>
      <c r="CM51" s="73">
        <f>+DK51</f>
        <v>690</v>
      </c>
      <c r="CN51" s="73">
        <f ca="1">OFFSET(DK51,0,14,1,1)</f>
        <v>408</v>
      </c>
      <c r="CO51" s="73">
        <f ca="1">SUM(CN51-CM51)</f>
        <v>-282</v>
      </c>
      <c r="CP51" s="19">
        <f ca="1">IF(CO51=0,0,IF(CM51=0,1,CO51/CM51))</f>
        <v>-0.40869565217391307</v>
      </c>
      <c r="CQ51" s="73">
        <f>SUMIF($C$6:CP$6,CQ$5,$C51:CP51)</f>
        <v>9718</v>
      </c>
      <c r="CR51" s="73">
        <f ca="1">SUMIF($C$6:CQ$6,CR$5,$C51:CQ51)</f>
        <v>7524</v>
      </c>
      <c r="CS51" s="73">
        <f ca="1">SUM(CR51-CQ51)</f>
        <v>-2194</v>
      </c>
      <c r="CT51" s="19">
        <f ca="1">IF(CS51=0,0,IF(CQ51=0,1,CS51/CQ51))</f>
        <v>-0.22576661864581191</v>
      </c>
      <c r="CW51" t="s">
        <v>12</v>
      </c>
      <c r="CX51" t="s">
        <v>8</v>
      </c>
      <c r="CY51" s="7"/>
      <c r="CZ51" s="74">
        <f>SUMIF(LQB!$A$129:$A$134,'2007-2008'!CZ$7,LQB!D$129:D$134)</f>
        <v>476</v>
      </c>
      <c r="DA51" s="74">
        <f>SUMIF(LQB!$A$129:$A$134,'2007-2008'!DA$7,LQB!E$129:E$134)</f>
        <v>460</v>
      </c>
      <c r="DB51" s="74">
        <f>SUMIF(LQB!$A$129:$A$134,'2007-2008'!DB$7,LQB!F$129:F$134)</f>
        <v>714</v>
      </c>
      <c r="DC51" s="74">
        <f>SUMIF(LQB!$A$129:$A$134,'2007-2008'!DC$7,LQB!G$129:G$134)</f>
        <v>1046</v>
      </c>
      <c r="DD51" s="74">
        <f>SUMIF(LQB!$A$129:$A$134,'2007-2008'!DD$7,LQB!H$129:H$134)</f>
        <v>1236</v>
      </c>
      <c r="DE51" s="74">
        <f>SUMIF(LQB!$A$129:$A$134,'2007-2008'!DE$7,LQB!I$129:I$134)</f>
        <v>906</v>
      </c>
      <c r="DF51" s="74">
        <f>SUMIF(LQB!$A$129:$A$134,'2007-2008'!DF$7,LQB!J$129:J$134)</f>
        <v>964</v>
      </c>
      <c r="DG51" s="74">
        <f>SUMIF(LQB!$A$129:$A$134,'2007-2008'!DG$7,LQB!K$129:K$134)</f>
        <v>948</v>
      </c>
      <c r="DH51" s="74">
        <f>SUMIF(LQB!$A$129:$A$134,'2007-2008'!DH$7,LQB!L$129:L$134)</f>
        <v>734</v>
      </c>
      <c r="DI51" s="74">
        <f>SUMIF(LQB!$A$129:$A$134,'2007-2008'!DI$7,LQB!M$129:M$134)</f>
        <v>764</v>
      </c>
      <c r="DJ51" s="74">
        <f>SUMIF(LQB!$A$129:$A$134,'2007-2008'!DJ$7,LQB!N$129:N$134)</f>
        <v>780</v>
      </c>
      <c r="DK51" s="74">
        <f>SUMIF(LQB!$A$129:$A$134,'2007-2008'!DK$7,LQB!O$129:O$134)</f>
        <v>690</v>
      </c>
      <c r="DN51" s="74">
        <f>SUMIF(LQB!$A$129:$A$134,'2007-2008'!DN$7,LQB!D$129:D$134)</f>
        <v>380</v>
      </c>
      <c r="DO51" s="74">
        <f>SUMIF(LQB!$A$129:$A$134,'2007-2008'!DO$7,LQB!E$129:E$134)</f>
        <v>408</v>
      </c>
      <c r="DP51" s="74">
        <f>SUMIF(LQB!$A$129:$A$134,'2007-2008'!DP$7,LQB!F$129:F$134)</f>
        <v>546</v>
      </c>
      <c r="DQ51" s="74">
        <f>SUMIF(LQB!$A$129:$A$134,'2007-2008'!DQ$7,LQB!G$129:G$134)</f>
        <v>778</v>
      </c>
      <c r="DR51" s="74">
        <f>SUMIF(LQB!$A$129:$A$134,'2007-2008'!DR$7,LQB!H$129:H$134)</f>
        <v>800</v>
      </c>
      <c r="DS51" s="74">
        <f>SUMIF(LQB!$A$129:$A$134,'2007-2008'!DS$7,LQB!I$129:I$134)</f>
        <v>576</v>
      </c>
      <c r="DT51" s="74">
        <f>SUMIF(LQB!$A$129:$A$134,'2007-2008'!DT$7,LQB!J$129:J$134)</f>
        <v>790</v>
      </c>
      <c r="DU51" s="74">
        <f>SUMIF(LQB!$A$129:$A$134,'2007-2008'!DU$7,LQB!K$129:K$134)</f>
        <v>722</v>
      </c>
      <c r="DV51" s="74">
        <f>SUMIF(LQB!$A$129:$A$134,'2007-2008'!DV$7,LQB!L$129:L$134)</f>
        <v>646</v>
      </c>
      <c r="DW51" s="74">
        <f>SUMIF(LQB!$A$129:$A$134,'2007-2008'!DW$7,LQB!M$129:M$134)</f>
        <v>764</v>
      </c>
      <c r="DX51" s="74">
        <f>SUMIF(LQB!$A$129:$A$134,'2007-2008'!DX$7,LQB!N$129:N$134)</f>
        <v>706</v>
      </c>
      <c r="DY51" s="74">
        <f>SUMIF(LQB!$A$129:$A$134,'2007-2008'!DY$7,LQB!O$129:O$134)</f>
        <v>408</v>
      </c>
    </row>
    <row r="52" spans="1:130" s="7" customFormat="1">
      <c r="A52" s="75"/>
      <c r="B52" s="24" t="s">
        <v>9</v>
      </c>
      <c r="C52" s="12">
        <f>+SUM(C49:C51)</f>
        <v>260903</v>
      </c>
      <c r="D52" s="12">
        <f ca="1">+SUM(D49:D51)</f>
        <v>254827</v>
      </c>
      <c r="E52" s="12">
        <f ca="1">SUM(E49:E51)</f>
        <v>-6076</v>
      </c>
      <c r="F52" s="13">
        <f ca="1">IF(E52=0,0,IF(C52=0,1,E52/C52))</f>
        <v>-2.3288348543328362E-2</v>
      </c>
      <c r="G52" s="12">
        <f>SUM(G49:G51)</f>
        <v>260903</v>
      </c>
      <c r="H52" s="12">
        <f ca="1">SUM(H49:H51)</f>
        <v>254827</v>
      </c>
      <c r="I52" s="12">
        <f ca="1">SUM(I49:I51)</f>
        <v>-6076</v>
      </c>
      <c r="J52" s="13">
        <f ca="1">IF(I52=0,0,IF(G52=0,1,I52/G52))</f>
        <v>-2.3288348543328362E-2</v>
      </c>
      <c r="K52" s="12">
        <f>+SUM(K49:K51)</f>
        <v>227277</v>
      </c>
      <c r="L52" s="12">
        <f ca="1">+SUM(L49:L51)</f>
        <v>240681</v>
      </c>
      <c r="M52" s="12">
        <f ca="1">SUM(M49:M51)</f>
        <v>13404</v>
      </c>
      <c r="N52" s="13">
        <f ca="1">IF(M52=0,0,IF(K52=0,1,M52/K52))</f>
        <v>5.8976491241964649E-2</v>
      </c>
      <c r="O52" s="12">
        <f>SUM(O49:O51)</f>
        <v>488180</v>
      </c>
      <c r="P52" s="12">
        <f ca="1">SUM(P49:P51)</f>
        <v>495508</v>
      </c>
      <c r="Q52" s="12">
        <f ca="1">SUM(Q49:Q51)</f>
        <v>7328</v>
      </c>
      <c r="R52" s="13">
        <f ca="1">IF(Q52=0,0,IF(O52=0,1,Q52/O52))</f>
        <v>1.5010856651235201E-2</v>
      </c>
      <c r="S52" s="12">
        <f>+SUM(S49:S51)</f>
        <v>309413</v>
      </c>
      <c r="T52" s="12">
        <f ca="1">+SUM(T49:T51)</f>
        <v>297363</v>
      </c>
      <c r="U52" s="12">
        <f ca="1">SUM(U49:U51)</f>
        <v>-12050</v>
      </c>
      <c r="V52" s="13">
        <f ca="1">IF(U52=0,0,IF(S52=0,1,U52/S52))</f>
        <v>-3.8944711437463843E-2</v>
      </c>
      <c r="W52" s="12">
        <f>SUM(W49:W51)</f>
        <v>797593</v>
      </c>
      <c r="X52" s="12">
        <f ca="1">SUM(X49:X51)</f>
        <v>792871</v>
      </c>
      <c r="Y52" s="12">
        <f ca="1">SUM(Y49:Y51)</f>
        <v>-4722</v>
      </c>
      <c r="Z52" s="13">
        <f ca="1">IF(Y52=0,0,IF(W52=0,1,Y52/W52))</f>
        <v>-5.9203127409593612E-3</v>
      </c>
      <c r="AA52" s="12">
        <f>+SUM(AA49:AA51)</f>
        <v>310900</v>
      </c>
      <c r="AB52" s="12">
        <f ca="1">+SUM(AB49:AB51)</f>
        <v>301948</v>
      </c>
      <c r="AC52" s="12">
        <f ca="1">SUM(AC49:AC51)</f>
        <v>-8952</v>
      </c>
      <c r="AD52" s="13">
        <f ca="1">IF(AC52=0,0,IF(AA52=0,1,AC52/AA52))</f>
        <v>-2.8793824380829849E-2</v>
      </c>
      <c r="AE52" s="12">
        <f>SUM(AE49:AE51)</f>
        <v>1108493</v>
      </c>
      <c r="AF52" s="12">
        <f ca="1">SUM(AF49:AF51)</f>
        <v>1094819</v>
      </c>
      <c r="AG52" s="12">
        <f ca="1">SUM(AG49:AG51)</f>
        <v>-13674</v>
      </c>
      <c r="AH52" s="13">
        <f ca="1">IF(AG52=0,0,IF(AE52=0,1,AG52/AE52))</f>
        <v>-1.2335666531047106E-2</v>
      </c>
      <c r="AI52" s="12">
        <f>+SUM(AI49:AI51)</f>
        <v>356352</v>
      </c>
      <c r="AJ52" s="12">
        <f ca="1">+SUM(AJ49:AJ51)</f>
        <v>339736</v>
      </c>
      <c r="AK52" s="12">
        <f ca="1">SUM(AK49:AK51)</f>
        <v>-16616</v>
      </c>
      <c r="AL52" s="13">
        <f ca="1">IF(AK52=0,0,IF(AI52=0,1,AK52/AI52))</f>
        <v>-4.6628053160919537E-2</v>
      </c>
      <c r="AM52" s="12">
        <f>SUM(AM49:AM51)</f>
        <v>1464845</v>
      </c>
      <c r="AN52" s="12">
        <f ca="1">SUM(AN49:AN51)</f>
        <v>1434555</v>
      </c>
      <c r="AO52" s="12">
        <f ca="1">SUM(AO49:AO51)</f>
        <v>-30290</v>
      </c>
      <c r="AP52" s="13">
        <f ca="1">IF(AO52=0,0,IF(AM52=0,1,AO52/AM52))</f>
        <v>-2.067795568814448E-2</v>
      </c>
      <c r="AQ52" s="12">
        <f>+SUM(AQ49:AQ51)</f>
        <v>359930</v>
      </c>
      <c r="AR52" s="12">
        <f ca="1">+SUM(AR49:AR51)</f>
        <v>329320</v>
      </c>
      <c r="AS52" s="12">
        <f ca="1">SUM(AS49:AS51)</f>
        <v>-30610</v>
      </c>
      <c r="AT52" s="13">
        <f ca="1">IF(AS52=0,0,IF(AQ52=0,1,AS52/AQ52))</f>
        <v>-8.5044314172200153E-2</v>
      </c>
      <c r="AU52" s="12">
        <f>SUM(AU49:AU51)</f>
        <v>1824775</v>
      </c>
      <c r="AV52" s="12">
        <f ca="1">SUM(AV49:AV51)</f>
        <v>1763875</v>
      </c>
      <c r="AW52" s="12">
        <f ca="1">SUM(AW49:AW51)</f>
        <v>-60900</v>
      </c>
      <c r="AX52" s="13">
        <f ca="1">IF(AW52=0,0,IF(AU52=0,1,AW52/AU52))</f>
        <v>-3.3373977613678399E-2</v>
      </c>
      <c r="AY52" s="12">
        <f>+SUM(AY49:AY51)</f>
        <v>407250</v>
      </c>
      <c r="AZ52" s="12">
        <f ca="1">+SUM(AZ49:AZ51)</f>
        <v>380975</v>
      </c>
      <c r="BA52" s="12">
        <f ca="1">SUM(BA49:BA51)</f>
        <v>-26275</v>
      </c>
      <c r="BB52" s="13">
        <f ca="1">IF(BA52=0,0,IF(AY52=0,1,BA52/AY52))</f>
        <v>-6.451810926949049E-2</v>
      </c>
      <c r="BC52" s="12">
        <f>SUM(BC49:BC51)</f>
        <v>2232025</v>
      </c>
      <c r="BD52" s="12">
        <f ca="1">SUM(BD49:BD51)</f>
        <v>2144850</v>
      </c>
      <c r="BE52" s="12">
        <f ca="1">SUM(BE49:BE51)</f>
        <v>-87175</v>
      </c>
      <c r="BF52" s="13">
        <f ca="1">IF(BE52=0,0,IF(BC52=0,1,BE52/BC52))</f>
        <v>-3.9056462181203171E-2</v>
      </c>
      <c r="BG52" s="12">
        <f>+SUM(BG49:BG51)</f>
        <v>437739</v>
      </c>
      <c r="BH52" s="12">
        <f ca="1">+SUM(BH49:BH51)</f>
        <v>408938</v>
      </c>
      <c r="BI52" s="12">
        <f ca="1">SUM(BI49:BI51)</f>
        <v>-28801</v>
      </c>
      <c r="BJ52" s="13">
        <f ca="1">IF(BI52=0,0,IF(BG52=0,1,BI52/BG52))</f>
        <v>-6.5794914321090872E-2</v>
      </c>
      <c r="BK52" s="12">
        <f>SUM(BK49:BK51)</f>
        <v>2669764</v>
      </c>
      <c r="BL52" s="12">
        <f ca="1">SUM(BL49:BL51)</f>
        <v>2553788</v>
      </c>
      <c r="BM52" s="12">
        <f ca="1">SUM(BM49:BM51)</f>
        <v>-115976</v>
      </c>
      <c r="BN52" s="13">
        <f ca="1">IF(BM52=0,0,IF(BK52=0,1,BM52/BK52))</f>
        <v>-4.344054380836658E-2</v>
      </c>
      <c r="BO52" s="12">
        <f>+SUM(BO49:BO51)</f>
        <v>352862</v>
      </c>
      <c r="BP52" s="12">
        <f ca="1">+SUM(BP49:BP51)</f>
        <v>301928</v>
      </c>
      <c r="BQ52" s="12">
        <f ca="1">SUM(BQ49:BQ51)</f>
        <v>-50934</v>
      </c>
      <c r="BR52" s="13">
        <f ca="1">IF(BQ52=0,0,IF(BO52=0,1,BQ52/BO52))</f>
        <v>-0.14434538148057882</v>
      </c>
      <c r="BS52" s="12">
        <f>SUM(BS49:BS51)</f>
        <v>3022626</v>
      </c>
      <c r="BT52" s="12">
        <f ca="1">SUM(BT49:BT51)</f>
        <v>2855716</v>
      </c>
      <c r="BU52" s="12">
        <f ca="1">SUM(BU49:BU51)</f>
        <v>-166910</v>
      </c>
      <c r="BV52" s="13">
        <f ca="1">IF(BU52=0,0,IF(BS52=0,1,BU52/BS52))</f>
        <v>-5.5220195948820661E-2</v>
      </c>
      <c r="BW52" s="12">
        <f>+SUM(BW49:BW51)</f>
        <v>351038</v>
      </c>
      <c r="BX52" s="12">
        <f ca="1">+SUM(BX49:BX51)</f>
        <v>301002</v>
      </c>
      <c r="BY52" s="12">
        <f ca="1">SUM(BY49:BY51)</f>
        <v>-50036</v>
      </c>
      <c r="BZ52" s="13">
        <f ca="1">IF(BY52=0,0,IF(BW52=0,1,BY52/BW52))</f>
        <v>-0.14253727516679107</v>
      </c>
      <c r="CA52" s="12">
        <f>SUM(CA49:CA51)</f>
        <v>3373664</v>
      </c>
      <c r="CB52" s="12">
        <f ca="1">SUM(CB49:CB51)</f>
        <v>3156718</v>
      </c>
      <c r="CC52" s="12">
        <f ca="1">SUM(CC49:CC51)</f>
        <v>-216946</v>
      </c>
      <c r="CD52" s="13">
        <f ca="1">IF(CC52=0,0,IF(CA52=0,1,CC52/CA52))</f>
        <v>-6.4305751847249751E-2</v>
      </c>
      <c r="CE52" s="12">
        <f>+SUM(CE49:CE51)</f>
        <v>327749</v>
      </c>
      <c r="CF52" s="12">
        <f ca="1">+SUM(CF49:CF51)</f>
        <v>270185</v>
      </c>
      <c r="CG52" s="12">
        <f ca="1">SUM(CG49:CG51)</f>
        <v>-57564</v>
      </c>
      <c r="CH52" s="13">
        <f ca="1">IF(CG52=0,0,IF(CE52=0,1,CG52/CE52))</f>
        <v>-0.1756344031560737</v>
      </c>
      <c r="CI52" s="12">
        <f>SUM(CI49:CI51)</f>
        <v>3701413</v>
      </c>
      <c r="CJ52" s="12">
        <f ca="1">SUM(CJ49:CJ51)</f>
        <v>3426903</v>
      </c>
      <c r="CK52" s="12">
        <f ca="1">SUM(CK49:CK51)</f>
        <v>-274510</v>
      </c>
      <c r="CL52" s="13">
        <f ca="1">IF(CK52=0,0,IF(CI52=0,1,CK52/CI52))</f>
        <v>-7.4163569426054315E-2</v>
      </c>
      <c r="CM52" s="12">
        <f>+SUM(CM49:CM51)</f>
        <v>282243</v>
      </c>
      <c r="CN52" s="12">
        <f ca="1">+SUM(CN49:CN51)</f>
        <v>245629</v>
      </c>
      <c r="CO52" s="12">
        <f ca="1">SUM(CO49:CO51)</f>
        <v>-36614</v>
      </c>
      <c r="CP52" s="13">
        <f ca="1">IF(CO52=0,0,IF(CM52=0,1,CO52/CM52))</f>
        <v>-0.12972509504221538</v>
      </c>
      <c r="CQ52" s="12">
        <f>SUM(CQ49:CQ51)</f>
        <v>3983656</v>
      </c>
      <c r="CR52" s="12">
        <f ca="1">SUM(CR49:CR51)</f>
        <v>3672532</v>
      </c>
      <c r="CS52" s="12">
        <f ca="1">SUM(CS49:CS51)</f>
        <v>-311124</v>
      </c>
      <c r="CT52" s="13">
        <f ca="1">IF(CS52=0,0,IF(CQ52=0,1,CS52/CQ52))</f>
        <v>-7.810011707838227E-2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185285</v>
      </c>
      <c r="D54" s="18">
        <f ca="1">OFFSET(CZ54,0,14,1,1)</f>
        <v>190054</v>
      </c>
      <c r="E54" s="18">
        <f ca="1">SUM(D54-C54)</f>
        <v>4769</v>
      </c>
      <c r="F54" s="19">
        <f ca="1">IF(E54=0,0,IF(C54=0,1,E54/C54))</f>
        <v>2.5738726826240656E-2</v>
      </c>
      <c r="G54" s="18">
        <f>SUMIF($C$6:F$6,G$5,$C54:F54)</f>
        <v>185285</v>
      </c>
      <c r="H54" s="18">
        <f ca="1">SUMIF($C$6:G$6,H$5,$C54:G54)</f>
        <v>190054</v>
      </c>
      <c r="I54" s="18">
        <f ca="1">SUM(H54-G54)</f>
        <v>4769</v>
      </c>
      <c r="J54" s="19">
        <f ca="1">IF(I54=0,0,IF(G54=0,1,I54/G54))</f>
        <v>2.5738726826240656E-2</v>
      </c>
      <c r="K54" s="18">
        <f>+DA54</f>
        <v>162343</v>
      </c>
      <c r="L54" s="18">
        <f ca="1">OFFSET(DA54,0,14,1,1)</f>
        <v>175450</v>
      </c>
      <c r="M54" s="18">
        <f ca="1">SUM(L54-K54)</f>
        <v>13107</v>
      </c>
      <c r="N54" s="19">
        <f ca="1">IF(M54=0,0,IF(K54=0,1,M54/K54))</f>
        <v>8.0736465385018136E-2</v>
      </c>
      <c r="O54" s="18">
        <f>SUMIF($C$6:N$6,O$5,$C54:N54)</f>
        <v>347628</v>
      </c>
      <c r="P54" s="18">
        <f ca="1">SUMIF($C$6:O$6,P$5,$C54:O54)</f>
        <v>365504</v>
      </c>
      <c r="Q54" s="18">
        <f ca="1">SUM(P54-O54)</f>
        <v>17876</v>
      </c>
      <c r="R54" s="19">
        <f ca="1">IF(Q54=0,0,IF(O54=0,1,Q54/O54))</f>
        <v>5.1422785276214807E-2</v>
      </c>
      <c r="S54" s="18">
        <f>+DB54</f>
        <v>217725</v>
      </c>
      <c r="T54" s="18">
        <f ca="1">OFFSET(DB54,0,14,1,1)</f>
        <v>218867</v>
      </c>
      <c r="U54" s="18">
        <f ca="1">SUM(T54-S54)</f>
        <v>1142</v>
      </c>
      <c r="V54" s="19">
        <f ca="1">IF(U54=0,0,IF(S54=0,1,U54/S54))</f>
        <v>5.2451486967504879E-3</v>
      </c>
      <c r="W54" s="18">
        <f>SUMIF($C$6:V$6,W$5,$C54:V54)</f>
        <v>565353</v>
      </c>
      <c r="X54" s="18">
        <f ca="1">SUMIF($C$6:W$6,X$5,$C54:W54)</f>
        <v>584371</v>
      </c>
      <c r="Y54" s="18">
        <f ca="1">SUM(X54-W54)</f>
        <v>19018</v>
      </c>
      <c r="Z54" s="19">
        <f ca="1">IF(Y54=0,0,IF(W54=0,1,Y54/W54))</f>
        <v>3.3639159958468424E-2</v>
      </c>
      <c r="AA54" s="18">
        <f>+DC54</f>
        <v>231635</v>
      </c>
      <c r="AB54" s="18">
        <f ca="1">OFFSET(DC54,0,14,1,1)</f>
        <v>227723</v>
      </c>
      <c r="AC54" s="18">
        <f ca="1">SUM(AB54-AA54)</f>
        <v>-3912</v>
      </c>
      <c r="AD54" s="19">
        <f ca="1">IF(AC54=0,0,IF(AA54=0,1,AC54/AA54))</f>
        <v>-1.6888639454313899E-2</v>
      </c>
      <c r="AE54" s="18">
        <f>SUMIF($C$6:AD$6,AE$5,$C54:AD54)</f>
        <v>796988</v>
      </c>
      <c r="AF54" s="18">
        <f ca="1">SUMIF($C$6:AE$6,AF$5,$C54:AE54)</f>
        <v>812094</v>
      </c>
      <c r="AG54" s="18">
        <f ca="1">SUM(AF54-AE54)</f>
        <v>15106</v>
      </c>
      <c r="AH54" s="19">
        <f ca="1">IF(AG54=0,0,IF(AE54=0,1,AG54/AE54))</f>
        <v>1.8953861287748373E-2</v>
      </c>
      <c r="AI54" s="18">
        <f>+DD54</f>
        <v>268273</v>
      </c>
      <c r="AJ54" s="18">
        <f ca="1">OFFSET(DD54,0,14,1,1)</f>
        <v>278143</v>
      </c>
      <c r="AK54" s="18">
        <f ca="1">SUM(AJ54-AI54)</f>
        <v>9870</v>
      </c>
      <c r="AL54" s="19">
        <f ca="1">IF(AK54=0,0,IF(AI54=0,1,AK54/AI54))</f>
        <v>3.6790880930991934E-2</v>
      </c>
      <c r="AM54" s="18">
        <f>SUMIF($C$6:AL$6,AM$5,$C54:AL54)</f>
        <v>1065261</v>
      </c>
      <c r="AN54" s="18">
        <f ca="1">SUMIF($C$6:AM$6,AN$5,$C54:AM54)</f>
        <v>1090237</v>
      </c>
      <c r="AO54" s="18">
        <f ca="1">SUM(AN54-AM54)</f>
        <v>24976</v>
      </c>
      <c r="AP54" s="19">
        <f ca="1">IF(AO54=0,0,IF(AM54=0,1,AO54/AM54))</f>
        <v>2.3445897296531085E-2</v>
      </c>
      <c r="AQ54" s="18">
        <f>+DE54</f>
        <v>302990</v>
      </c>
      <c r="AR54" s="18">
        <f ca="1">OFFSET(DE54,0,14,1,1)</f>
        <v>289147</v>
      </c>
      <c r="AS54" s="18">
        <f ca="1">SUM(AR54-AQ54)</f>
        <v>-13843</v>
      </c>
      <c r="AT54" s="19">
        <f ca="1">IF(AS54=0,0,IF(AQ54=0,1,AS54/AQ54))</f>
        <v>-4.5687976500874618E-2</v>
      </c>
      <c r="AU54" s="18">
        <f>SUMIF($C$6:AT$6,AU$5,$C54:AT54)</f>
        <v>1368251</v>
      </c>
      <c r="AV54" s="18">
        <f ca="1">SUMIF($C$6:AU$6,AV$5,$C54:AU54)</f>
        <v>1379384</v>
      </c>
      <c r="AW54" s="18">
        <f ca="1">SUM(AV54-AU54)</f>
        <v>11133</v>
      </c>
      <c r="AX54" s="19">
        <f ca="1">IF(AW54=0,0,IF(AU54=0,1,AW54/AU54))</f>
        <v>8.1366649832523424E-3</v>
      </c>
      <c r="AY54" s="18">
        <f>+DF54</f>
        <v>371347</v>
      </c>
      <c r="AZ54" s="18">
        <f ca="1">OFFSET(DF54,0,14,1,1)</f>
        <v>363694</v>
      </c>
      <c r="BA54" s="18">
        <f ca="1">SUM(AZ54-AY54)</f>
        <v>-7653</v>
      </c>
      <c r="BB54" s="19">
        <f ca="1">IF(BA54=0,0,IF(AY54=0,1,BA54/AY54))</f>
        <v>-2.0608756769275097E-2</v>
      </c>
      <c r="BC54" s="18">
        <f>SUMIF($C$6:BB$6,BC$5,$C54:BB54)</f>
        <v>1739598</v>
      </c>
      <c r="BD54" s="18">
        <f ca="1">SUMIF($C$6:BC$6,BD$5,$C54:BC54)</f>
        <v>1743078</v>
      </c>
      <c r="BE54" s="18">
        <f ca="1">SUM(BD54-BC54)</f>
        <v>3480</v>
      </c>
      <c r="BF54" s="19">
        <f ca="1">IF(BE54=0,0,IF(BC54=0,1,BE54/BC54))</f>
        <v>2.0004621757440514E-3</v>
      </c>
      <c r="BG54" s="18">
        <f>+DG54</f>
        <v>386706</v>
      </c>
      <c r="BH54" s="18">
        <f ca="1">OFFSET(DG54,0,14,1,1)</f>
        <v>412950</v>
      </c>
      <c r="BI54" s="18">
        <f ca="1">SUM(BH54-BG54)</f>
        <v>26244</v>
      </c>
      <c r="BJ54" s="19">
        <f ca="1">IF(BI54=0,0,IF(BG54=0,1,BI54/BG54))</f>
        <v>6.7865510232579793E-2</v>
      </c>
      <c r="BK54" s="18">
        <f>SUMIF($C$6:BJ$6,BK$5,$C54:BJ54)</f>
        <v>2126304</v>
      </c>
      <c r="BL54" s="18">
        <f ca="1">SUMIF($C$6:BK$6,BL$5,$C54:BK54)</f>
        <v>2156028</v>
      </c>
      <c r="BM54" s="18">
        <f ca="1">SUM(BL54-BK54)</f>
        <v>29724</v>
      </c>
      <c r="BN54" s="19">
        <f ca="1">IF(BM54=0,0,IF(BK54=0,1,BM54/BK54))</f>
        <v>1.3979186419251433E-2</v>
      </c>
      <c r="BO54" s="18">
        <f>+DH54</f>
        <v>298258</v>
      </c>
      <c r="BP54" s="18">
        <f ca="1">OFFSET(DH54,0,14,1,1)</f>
        <v>275039</v>
      </c>
      <c r="BQ54" s="18">
        <f ca="1">SUM(BP54-BO54)</f>
        <v>-23219</v>
      </c>
      <c r="BR54" s="19">
        <f ca="1">IF(BQ54=0,0,IF(BO54=0,1,BQ54/BO54))</f>
        <v>-7.7848708165413838E-2</v>
      </c>
      <c r="BS54" s="18">
        <f>SUMIF($C$6:BR$6,BS$5,$C54:BR54)</f>
        <v>2424562</v>
      </c>
      <c r="BT54" s="18">
        <f ca="1">SUMIF($C$6:BS$6,BT$5,$C54:BS54)</f>
        <v>2431067</v>
      </c>
      <c r="BU54" s="18">
        <f ca="1">SUM(BT54-BS54)</f>
        <v>6505</v>
      </c>
      <c r="BV54" s="19">
        <f ca="1">IF(BU54=0,0,IF(BS54=0,1,BU54/BS54))</f>
        <v>2.6829588189536914E-3</v>
      </c>
      <c r="BW54" s="18">
        <f>+DI54</f>
        <v>299568</v>
      </c>
      <c r="BX54" s="18">
        <f ca="1">OFFSET(DI54,0,14,1,1)</f>
        <v>258780</v>
      </c>
      <c r="BY54" s="18">
        <f ca="1">SUM(BX54-BW54)</f>
        <v>-40788</v>
      </c>
      <c r="BZ54" s="19">
        <f ca="1">IF(BY54=0,0,IF(BW54=0,1,BY54/BW54))</f>
        <v>-0.13615606473321584</v>
      </c>
      <c r="CA54" s="18">
        <f>SUMIF($C$6:BZ$6,CA$5,$C54:BZ54)</f>
        <v>2724130</v>
      </c>
      <c r="CB54" s="18">
        <f ca="1">SUMIF($C$6:CA$6,CB$5,$C54:CA54)</f>
        <v>2689847</v>
      </c>
      <c r="CC54" s="18">
        <f ca="1">SUM(CB54-CA54)</f>
        <v>-34283</v>
      </c>
      <c r="CD54" s="19">
        <f ca="1">IF(CC54=0,0,IF(CA54=0,1,CC54/CA54))</f>
        <v>-1.2584935373862481E-2</v>
      </c>
      <c r="CE54" s="18">
        <f>+DJ54</f>
        <v>272081</v>
      </c>
      <c r="CF54" s="18">
        <f ca="1">OFFSET(DJ54,0,14,1,1)</f>
        <v>219597</v>
      </c>
      <c r="CG54" s="18">
        <f ca="1">SUM(CF54-CE54)</f>
        <v>-52484</v>
      </c>
      <c r="CH54" s="19">
        <f ca="1">IF(CG54=0,0,IF(CE54=0,1,CG54/CE54))</f>
        <v>-0.1928984383327024</v>
      </c>
      <c r="CI54" s="18">
        <f>SUMIF($C$6:CH$6,CI$5,$C54:CH54)</f>
        <v>2996211</v>
      </c>
      <c r="CJ54" s="18">
        <f ca="1">SUMIF($C$6:CI$6,CJ$5,$C54:CI54)</f>
        <v>2909444</v>
      </c>
      <c r="CK54" s="18">
        <f ca="1">SUM(CJ54-CI54)</f>
        <v>-86767</v>
      </c>
      <c r="CL54" s="19">
        <f ca="1">IF(CK54=0,0,IF(CI54=0,1,CK54/CI54))</f>
        <v>-2.8958908434686341E-2</v>
      </c>
      <c r="CM54" s="18">
        <f>+DK54</f>
        <v>221629</v>
      </c>
      <c r="CN54" s="18">
        <f ca="1">OFFSET(DK54,0,14,1,1)</f>
        <v>191252</v>
      </c>
      <c r="CO54" s="18">
        <f ca="1">SUM(CN54-CM54)</f>
        <v>-30377</v>
      </c>
      <c r="CP54" s="19">
        <f ca="1">IF(CO54=0,0,IF(CM54=0,1,CO54/CM54))</f>
        <v>-0.13706238804488582</v>
      </c>
      <c r="CQ54" s="18">
        <f>SUMIF($C$6:CP$6,CQ$5,$C54:CP54)</f>
        <v>3217840</v>
      </c>
      <c r="CR54" s="18">
        <f ca="1">SUMIF($C$6:CQ$6,CR$5,$C54:CQ54)</f>
        <v>3100696</v>
      </c>
      <c r="CS54" s="18">
        <f ca="1">SUM(CR54-CQ54)</f>
        <v>-117144</v>
      </c>
      <c r="CT54" s="19">
        <f ca="1">IF(CS54=0,0,IF(CQ54=0,1,CS54/CQ54))</f>
        <v>-3.640454466350098E-2</v>
      </c>
      <c r="CW54" t="s">
        <v>15</v>
      </c>
      <c r="CX54" t="s">
        <v>6</v>
      </c>
      <c r="CZ54" s="74">
        <f>SUMIF(RBW!$A$93:$A$98,'2007-2008'!CZ$7,RBW!D$93:D$98)</f>
        <v>185285</v>
      </c>
      <c r="DA54" s="74">
        <f>SUMIF(RBW!$A$93:$A$98,'2007-2008'!DA$7,RBW!E$93:E$98)</f>
        <v>162343</v>
      </c>
      <c r="DB54" s="74">
        <f>SUMIF(RBW!$A$93:$A$98,'2007-2008'!DB$7,RBW!F$93:F$98)</f>
        <v>217725</v>
      </c>
      <c r="DC54" s="74">
        <f>SUMIF(RBW!$A$93:$A$98,'2007-2008'!DC$7,RBW!G$93:G$98)</f>
        <v>231635</v>
      </c>
      <c r="DD54" s="74">
        <f>SUMIF(RBW!$A$93:$A$98,'2007-2008'!DD$7,RBW!H$93:H$98)</f>
        <v>268273</v>
      </c>
      <c r="DE54" s="74">
        <f>SUMIF(RBW!$A$93:$A$98,'2007-2008'!DE$7,RBW!I$93:I$98)</f>
        <v>302990</v>
      </c>
      <c r="DF54" s="74">
        <f>SUMIF(RBW!$A$93:$A$98,'2007-2008'!DF$7,RBW!J$93:J$98)</f>
        <v>371347</v>
      </c>
      <c r="DG54" s="74">
        <f>SUMIF(RBW!$A$93:$A$98,'2007-2008'!DG$7,RBW!K$93:K$98)</f>
        <v>386706</v>
      </c>
      <c r="DH54" s="74">
        <f>SUMIF(RBW!$A$93:$A$98,'2007-2008'!DH$7,RBW!L$93:L$98)</f>
        <v>298258</v>
      </c>
      <c r="DI54" s="74">
        <f>SUMIF(RBW!$A$93:$A$98,'2007-2008'!DI$7,RBW!M$93:M$98)</f>
        <v>299568</v>
      </c>
      <c r="DJ54" s="74">
        <f>SUMIF(RBW!$A$93:$A$98,'2007-2008'!DJ$7,RBW!N$93:N$98)</f>
        <v>272081</v>
      </c>
      <c r="DK54" s="74">
        <f>SUMIF(RBW!$A$93:$A$98,'2007-2008'!DK$7,RBW!O$93:O$98)</f>
        <v>221629</v>
      </c>
      <c r="DN54" s="74">
        <f>SUMIF(RBW!$A$93:$A$98,'2007-2008'!DN$7,RBW!D$93:D$98)</f>
        <v>190054</v>
      </c>
      <c r="DO54" s="74">
        <f>SUMIF(RBW!$A$93:$A$98,'2007-2008'!DO$7,RBW!E$93:E$98)</f>
        <v>175450</v>
      </c>
      <c r="DP54" s="74">
        <f>SUMIF(RBW!$A$93:$A$98,'2007-2008'!DP$7,RBW!F$93:F$98)</f>
        <v>218867</v>
      </c>
      <c r="DQ54" s="74">
        <f>SUMIF(RBW!$A$93:$A$98,'2007-2008'!DQ$7,RBW!G$93:G$98)</f>
        <v>227723</v>
      </c>
      <c r="DR54" s="74">
        <f>SUMIF(RBW!$A$93:$A$98,'2007-2008'!DR$7,RBW!H$93:H$98)</f>
        <v>278143</v>
      </c>
      <c r="DS54" s="74">
        <f>SUMIF(RBW!$A$93:$A$98,'2007-2008'!DS$7,RBW!I$93:I$98)</f>
        <v>289147</v>
      </c>
      <c r="DT54" s="74">
        <f>SUMIF(RBW!$A$93:$A$98,'2007-2008'!DT$7,RBW!J$93:J$98)</f>
        <v>363694</v>
      </c>
      <c r="DU54" s="74">
        <f>SUMIF(RBW!$A$93:$A$98,'2007-2008'!DU$7,RBW!K$93:K$98)</f>
        <v>412950</v>
      </c>
      <c r="DV54" s="74">
        <f>SUMIF(RBW!$A$93:$A$98,'2007-2008'!DV$7,RBW!L$93:L$98)</f>
        <v>275039</v>
      </c>
      <c r="DW54" s="74">
        <f>SUMIF(RBW!$A$93:$A$98,'2007-2008'!DW$7,RBW!M$93:M$98)</f>
        <v>258780</v>
      </c>
      <c r="DX54" s="74">
        <f>SUMIF(RBW!$A$93:$A$98,'2007-2008'!DX$7,RBW!N$93:N$98)</f>
        <v>219597</v>
      </c>
      <c r="DY54" s="74">
        <f>SUMIF(RBW!$A$93:$A$98,'2007-2008'!DY$7,RBW!O$93:O$98)</f>
        <v>191252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4</v>
      </c>
      <c r="D55" s="18">
        <f ca="1">OFFSET(CZ55,0,14,1,1)</f>
        <v>31</v>
      </c>
      <c r="E55" s="18">
        <f ca="1">SUM(D55-C55)</f>
        <v>27</v>
      </c>
      <c r="F55" s="19">
        <f ca="1">IF(E55=0,0,IF(C55=0,1,E55/C55))</f>
        <v>6.75</v>
      </c>
      <c r="G55" s="18">
        <f>SUMIF($C$6:F$6,G$5,$C55:F55)</f>
        <v>4</v>
      </c>
      <c r="H55" s="18">
        <f ca="1">SUMIF($C$6:G$6,H$5,$C55:G55)</f>
        <v>31</v>
      </c>
      <c r="I55" s="18">
        <f ca="1">SUM(H55-G55)</f>
        <v>27</v>
      </c>
      <c r="J55" s="19">
        <f ca="1">IF(I55=0,0,IF(G55=0,1,I55/G55))</f>
        <v>6.75</v>
      </c>
      <c r="K55" s="18">
        <f>+DA55</f>
        <v>3</v>
      </c>
      <c r="L55" s="18">
        <f ca="1">OFFSET(DA55,0,14,1,1)</f>
        <v>14</v>
      </c>
      <c r="M55" s="18">
        <f ca="1">SUM(L55-K55)</f>
        <v>11</v>
      </c>
      <c r="N55" s="19">
        <f ca="1">IF(M55=0,0,IF(K55=0,1,M55/K55))</f>
        <v>3.6666666666666665</v>
      </c>
      <c r="O55" s="18">
        <f>SUMIF($C$6:N$6,O$5,$C55:N55)</f>
        <v>7</v>
      </c>
      <c r="P55" s="18">
        <f ca="1">SUMIF($C$6:O$6,P$5,$C55:O55)</f>
        <v>45</v>
      </c>
      <c r="Q55" s="18">
        <f ca="1">SUM(P55-O55)</f>
        <v>38</v>
      </c>
      <c r="R55" s="19">
        <f ca="1">IF(Q55=0,0,IF(O55=0,1,Q55/O55))</f>
        <v>5.4285714285714288</v>
      </c>
      <c r="S55" s="18">
        <f>+DB55</f>
        <v>9</v>
      </c>
      <c r="T55" s="18">
        <f ca="1">OFFSET(DB55,0,14,1,1)</f>
        <v>16</v>
      </c>
      <c r="U55" s="18">
        <f ca="1">SUM(T55-S55)</f>
        <v>7</v>
      </c>
      <c r="V55" s="19">
        <f ca="1">IF(U55=0,0,IF(S55=0,1,U55/S55))</f>
        <v>0.77777777777777779</v>
      </c>
      <c r="W55" s="18">
        <f>SUMIF($C$6:V$6,W$5,$C55:V55)</f>
        <v>16</v>
      </c>
      <c r="X55" s="18">
        <f ca="1">SUMIF($C$6:W$6,X$5,$C55:W55)</f>
        <v>61</v>
      </c>
      <c r="Y55" s="18">
        <f ca="1">SUM(X55-W55)</f>
        <v>45</v>
      </c>
      <c r="Z55" s="19">
        <f ca="1">IF(Y55=0,0,IF(W55=0,1,Y55/W55))</f>
        <v>2.8125</v>
      </c>
      <c r="AA55" s="18">
        <f>+DC55</f>
        <v>16</v>
      </c>
      <c r="AB55" s="18">
        <f ca="1">OFFSET(DC55,0,14,1,1)</f>
        <v>10</v>
      </c>
      <c r="AC55" s="18">
        <f ca="1">SUM(AB55-AA55)</f>
        <v>-6</v>
      </c>
      <c r="AD55" s="19">
        <f ca="1">IF(AC55=0,0,IF(AA55=0,1,AC55/AA55))</f>
        <v>-0.375</v>
      </c>
      <c r="AE55" s="18">
        <f>SUMIF($C$6:AD$6,AE$5,$C55:AD55)</f>
        <v>32</v>
      </c>
      <c r="AF55" s="18">
        <f ca="1">SUMIF($C$6:AE$6,AF$5,$C55:AE55)</f>
        <v>71</v>
      </c>
      <c r="AG55" s="18">
        <f ca="1">SUM(AF55-AE55)</f>
        <v>39</v>
      </c>
      <c r="AH55" s="19">
        <f ca="1">IF(AG55=0,0,IF(AE55=0,1,AG55/AE55))</f>
        <v>1.21875</v>
      </c>
      <c r="AI55" s="18">
        <f>+DD55</f>
        <v>9</v>
      </c>
      <c r="AJ55" s="18">
        <f ca="1">OFFSET(DD55,0,14,1,1)</f>
        <v>17</v>
      </c>
      <c r="AK55" s="18">
        <f ca="1">SUM(AJ55-AI55)</f>
        <v>8</v>
      </c>
      <c r="AL55" s="19">
        <f ca="1">IF(AK55=0,0,IF(AI55=0,1,AK55/AI55))</f>
        <v>0.88888888888888884</v>
      </c>
      <c r="AM55" s="18">
        <f>SUMIF($C$6:AL$6,AM$5,$C55:AL55)</f>
        <v>41</v>
      </c>
      <c r="AN55" s="18">
        <f ca="1">SUMIF($C$6:AM$6,AN$5,$C55:AM55)</f>
        <v>88</v>
      </c>
      <c r="AO55" s="18">
        <f ca="1">SUM(AN55-AM55)</f>
        <v>47</v>
      </c>
      <c r="AP55" s="19">
        <f ca="1">IF(AO55=0,0,IF(AM55=0,1,AO55/AM55))</f>
        <v>1.1463414634146341</v>
      </c>
      <c r="AQ55" s="18">
        <f>+DE55</f>
        <v>15</v>
      </c>
      <c r="AR55" s="18">
        <f ca="1">OFFSET(DE55,0,14,1,1)</f>
        <v>17</v>
      </c>
      <c r="AS55" s="18">
        <f ca="1">SUM(AR55-AQ55)</f>
        <v>2</v>
      </c>
      <c r="AT55" s="19">
        <f ca="1">IF(AS55=0,0,IF(AQ55=0,1,AS55/AQ55))</f>
        <v>0.13333333333333333</v>
      </c>
      <c r="AU55" s="18">
        <f>SUMIF($C$6:AT$6,AU$5,$C55:AT55)</f>
        <v>56</v>
      </c>
      <c r="AV55" s="18">
        <f ca="1">SUMIF($C$6:AU$6,AV$5,$C55:AU55)</f>
        <v>105</v>
      </c>
      <c r="AW55" s="18">
        <f ca="1">SUM(AV55-AU55)</f>
        <v>49</v>
      </c>
      <c r="AX55" s="19">
        <f ca="1">IF(AW55=0,0,IF(AU55=0,1,AW55/AU55))</f>
        <v>0.875</v>
      </c>
      <c r="AY55" s="18">
        <f>+DF55</f>
        <v>9</v>
      </c>
      <c r="AZ55" s="18">
        <f ca="1">OFFSET(DF55,0,14,1,1)</f>
        <v>19</v>
      </c>
      <c r="BA55" s="18">
        <f ca="1">SUM(AZ55-AY55)</f>
        <v>10</v>
      </c>
      <c r="BB55" s="19">
        <f ca="1">IF(BA55=0,0,IF(AY55=0,1,BA55/AY55))</f>
        <v>1.1111111111111112</v>
      </c>
      <c r="BC55" s="18">
        <f>SUMIF($C$6:BB$6,BC$5,$C55:BB55)</f>
        <v>65</v>
      </c>
      <c r="BD55" s="18">
        <f ca="1">SUMIF($C$6:BC$6,BD$5,$C55:BC55)</f>
        <v>124</v>
      </c>
      <c r="BE55" s="18">
        <f ca="1">SUM(BD55-BC55)</f>
        <v>59</v>
      </c>
      <c r="BF55" s="19">
        <f ca="1">IF(BE55=0,0,IF(BC55=0,1,BE55/BC55))</f>
        <v>0.90769230769230769</v>
      </c>
      <c r="BG55" s="18">
        <f>+DG55</f>
        <v>17</v>
      </c>
      <c r="BH55" s="18">
        <f ca="1">OFFSET(DG55,0,14,1,1)</f>
        <v>19</v>
      </c>
      <c r="BI55" s="18">
        <f ca="1">SUM(BH55-BG55)</f>
        <v>2</v>
      </c>
      <c r="BJ55" s="19">
        <f ca="1">IF(BI55=0,0,IF(BG55=0,1,BI55/BG55))</f>
        <v>0.11764705882352941</v>
      </c>
      <c r="BK55" s="18">
        <f>SUMIF($C$6:BJ$6,BK$5,$C55:BJ55)</f>
        <v>82</v>
      </c>
      <c r="BL55" s="18">
        <f ca="1">SUMIF($C$6:BK$6,BL$5,$C55:BK55)</f>
        <v>143</v>
      </c>
      <c r="BM55" s="18">
        <f ca="1">SUM(BL55-BK55)</f>
        <v>61</v>
      </c>
      <c r="BN55" s="19">
        <f ca="1">IF(BM55=0,0,IF(BK55=0,1,BM55/BK55))</f>
        <v>0.74390243902439024</v>
      </c>
      <c r="BO55" s="18">
        <f>+DH55</f>
        <v>8</v>
      </c>
      <c r="BP55" s="18">
        <f ca="1">OFFSET(DH55,0,14,1,1)</f>
        <v>8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90</v>
      </c>
      <c r="BT55" s="18">
        <f ca="1">SUMIF($C$6:BS$6,BT$5,$C55:BS55)</f>
        <v>151</v>
      </c>
      <c r="BU55" s="18">
        <f ca="1">SUM(BT55-BS55)</f>
        <v>61</v>
      </c>
      <c r="BV55" s="19">
        <f ca="1">IF(BU55=0,0,IF(BS55=0,1,BU55/BS55))</f>
        <v>0.67777777777777781</v>
      </c>
      <c r="BW55" s="18">
        <f>+DI55</f>
        <v>8</v>
      </c>
      <c r="BX55" s="18">
        <f ca="1">OFFSET(DI55,0,14,1,1)</f>
        <v>6</v>
      </c>
      <c r="BY55" s="18">
        <f ca="1">SUM(BX55-BW55)</f>
        <v>-2</v>
      </c>
      <c r="BZ55" s="19">
        <f ca="1">IF(BY55=0,0,IF(BW55=0,1,BY55/BW55))</f>
        <v>-0.25</v>
      </c>
      <c r="CA55" s="18">
        <f>SUMIF($C$6:BZ$6,CA$5,$C55:BZ55)</f>
        <v>98</v>
      </c>
      <c r="CB55" s="18">
        <f ca="1">SUMIF($C$6:CA$6,CB$5,$C55:CA55)</f>
        <v>157</v>
      </c>
      <c r="CC55" s="18">
        <f ca="1">SUM(CB55-CA55)</f>
        <v>59</v>
      </c>
      <c r="CD55" s="19">
        <f ca="1">IF(CC55=0,0,IF(CA55=0,1,CC55/CA55))</f>
        <v>0.60204081632653061</v>
      </c>
      <c r="CE55" s="18">
        <f>+DJ55</f>
        <v>8</v>
      </c>
      <c r="CF55" s="18">
        <f ca="1">OFFSET(DJ55,0,14,1,1)</f>
        <v>7</v>
      </c>
      <c r="CG55" s="18">
        <f ca="1">SUM(CF55-CE55)</f>
        <v>-1</v>
      </c>
      <c r="CH55" s="19">
        <f ca="1">IF(CG55=0,0,IF(CE55=0,1,CG55/CE55))</f>
        <v>-0.125</v>
      </c>
      <c r="CI55" s="18">
        <f>SUMIF($C$6:CH$6,CI$5,$C55:CH55)</f>
        <v>106</v>
      </c>
      <c r="CJ55" s="18">
        <f ca="1">SUMIF($C$6:CI$6,CJ$5,$C55:CI55)</f>
        <v>164</v>
      </c>
      <c r="CK55" s="18">
        <f ca="1">SUM(CJ55-CI55)</f>
        <v>58</v>
      </c>
      <c r="CL55" s="19">
        <f ca="1">IF(CK55=0,0,IF(CI55=0,1,CK55/CI55))</f>
        <v>0.54716981132075471</v>
      </c>
      <c r="CM55" s="18">
        <f>+DK55</f>
        <v>37</v>
      </c>
      <c r="CN55" s="18">
        <f ca="1">OFFSET(DK55,0,14,1,1)</f>
        <v>10</v>
      </c>
      <c r="CO55" s="18">
        <f ca="1">SUM(CN55-CM55)</f>
        <v>-27</v>
      </c>
      <c r="CP55" s="19">
        <f ca="1">IF(CO55=0,0,IF(CM55=0,1,CO55/CM55))</f>
        <v>-0.72972972972972971</v>
      </c>
      <c r="CQ55" s="18">
        <f>SUMIF($C$6:CP$6,CQ$5,$C55:CP55)</f>
        <v>143</v>
      </c>
      <c r="CR55" s="18">
        <f ca="1">SUMIF($C$6:CQ$6,CR$5,$C55:CQ55)</f>
        <v>174</v>
      </c>
      <c r="CS55" s="18">
        <f ca="1">SUM(CR55-CQ55)</f>
        <v>31</v>
      </c>
      <c r="CT55" s="19">
        <f ca="1">IF(CS55=0,0,IF(CQ55=0,1,CS55/CQ55))</f>
        <v>0.21678321678321677</v>
      </c>
      <c r="CW55" t="s">
        <v>15</v>
      </c>
      <c r="CX55" t="s">
        <v>7</v>
      </c>
      <c r="CY55" s="7"/>
      <c r="CZ55" s="74">
        <f>SUMIF(RBW!$A$111:$A$116,'2007-2008'!CZ$7,RBW!D$111:D$116)</f>
        <v>4</v>
      </c>
      <c r="DA55" s="74">
        <f>SUMIF(RBW!$A$111:$A$116,'2007-2008'!DA$7,RBW!E$111:E$116)</f>
        <v>3</v>
      </c>
      <c r="DB55" s="74">
        <f>SUMIF(RBW!$A$111:$A$116,'2007-2008'!DB$7,RBW!F$111:F$116)</f>
        <v>9</v>
      </c>
      <c r="DC55" s="74">
        <f>SUMIF(RBW!$A$111:$A$116,'2007-2008'!DC$7,RBW!G$111:G$116)</f>
        <v>16</v>
      </c>
      <c r="DD55" s="74">
        <f>SUMIF(RBW!$A$111:$A$116,'2007-2008'!DD$7,RBW!H$111:H$116)</f>
        <v>9</v>
      </c>
      <c r="DE55" s="74">
        <f>SUMIF(RBW!$A$111:$A$116,'2007-2008'!DE$7,RBW!I$111:I$116)</f>
        <v>15</v>
      </c>
      <c r="DF55" s="74">
        <f>SUMIF(RBW!$A$111:$A$116,'2007-2008'!DF$7,RBW!J$111:J$116)</f>
        <v>9</v>
      </c>
      <c r="DG55" s="74">
        <f>SUMIF(RBW!$A$111:$A$116,'2007-2008'!DG$7,RBW!K$111:K$116)</f>
        <v>17</v>
      </c>
      <c r="DH55" s="74">
        <f>SUMIF(RBW!$A$111:$A$116,'2007-2008'!DH$7,RBW!L$111:L$116)</f>
        <v>8</v>
      </c>
      <c r="DI55" s="74">
        <f>SUMIF(RBW!$A$111:$A$116,'2007-2008'!DI$7,RBW!M$111:M$116)</f>
        <v>8</v>
      </c>
      <c r="DJ55" s="74">
        <f>SUMIF(RBW!$A$111:$A$116,'2007-2008'!DJ$7,RBW!N$111:N$116)</f>
        <v>8</v>
      </c>
      <c r="DK55" s="74">
        <f>SUMIF(RBW!$A$111:$A$116,'2007-2008'!DK$7,RBW!O$111:O$116)</f>
        <v>37</v>
      </c>
      <c r="DN55" s="74">
        <f>SUMIF(RBW!$A$111:$A$116,'2007-2008'!DN$7,RBW!D$111:D$116)</f>
        <v>31</v>
      </c>
      <c r="DO55" s="74">
        <f>SUMIF(RBW!$A$111:$A$116,'2007-2008'!DO$7,RBW!E$111:E$116)</f>
        <v>14</v>
      </c>
      <c r="DP55" s="74">
        <f>SUMIF(RBW!$A$111:$A$116,'2007-2008'!DP$7,RBW!F$111:F$116)</f>
        <v>16</v>
      </c>
      <c r="DQ55" s="74">
        <f>SUMIF(RBW!$A$111:$A$116,'2007-2008'!DQ$7,RBW!G$111:G$116)</f>
        <v>10</v>
      </c>
      <c r="DR55" s="74">
        <f>SUMIF(RBW!$A$111:$A$116,'2007-2008'!DR$7,RBW!H$111:H$116)</f>
        <v>17</v>
      </c>
      <c r="DS55" s="74">
        <f>SUMIF(RBW!$A$111:$A$116,'2007-2008'!DS$7,RBW!I$111:I$116)</f>
        <v>17</v>
      </c>
      <c r="DT55" s="74">
        <f>SUMIF(RBW!$A$111:$A$116,'2007-2008'!DT$7,RBW!J$111:J$116)</f>
        <v>19</v>
      </c>
      <c r="DU55" s="74">
        <f>SUMIF(RBW!$A$111:$A$116,'2007-2008'!DU$7,RBW!K$111:K$116)</f>
        <v>19</v>
      </c>
      <c r="DV55" s="74">
        <f>SUMIF(RBW!$A$111:$A$116,'2007-2008'!DV$7,RBW!L$111:L$116)</f>
        <v>8</v>
      </c>
      <c r="DW55" s="74">
        <f>SUMIF(RBW!$A$111:$A$116,'2007-2008'!DW$7,RBW!M$111:M$116)</f>
        <v>6</v>
      </c>
      <c r="DX55" s="74">
        <f>SUMIF(RBW!$A$111:$A$116,'2007-2008'!DX$7,RBW!N$111:N$116)</f>
        <v>7</v>
      </c>
      <c r="DY55" s="74">
        <f>SUMIF(RBW!$A$111:$A$116,'2007-2008'!DY$7,RBW!O$111:O$116)</f>
        <v>10</v>
      </c>
    </row>
    <row r="56" spans="1:130">
      <c r="A56" s="83"/>
      <c r="B56" s="26" t="s">
        <v>8</v>
      </c>
      <c r="C56" s="73">
        <f>+CZ56</f>
        <v>1058</v>
      </c>
      <c r="D56" s="73">
        <f ca="1">OFFSET(CZ56,0,14,1,1)</f>
        <v>882</v>
      </c>
      <c r="E56" s="73">
        <f ca="1">SUM(D56-C56)</f>
        <v>-176</v>
      </c>
      <c r="F56" s="19">
        <f ca="1">IF(E56=0,0,IF(C56=0,1,E56/C56))</f>
        <v>-0.16635160680529301</v>
      </c>
      <c r="G56" s="73">
        <f>SUMIF($C$6:F$6,G$5,$C56:F56)</f>
        <v>1058</v>
      </c>
      <c r="H56" s="73">
        <f ca="1">SUMIF($C$6:G$6,H$5,$C56:G56)</f>
        <v>882</v>
      </c>
      <c r="I56" s="73">
        <f ca="1">SUM(H56-G56)</f>
        <v>-176</v>
      </c>
      <c r="J56" s="19">
        <f ca="1">IF(I56=0,0,IF(G56=0,1,I56/G56))</f>
        <v>-0.16635160680529301</v>
      </c>
      <c r="K56" s="73">
        <f>+DA56</f>
        <v>806</v>
      </c>
      <c r="L56" s="73">
        <f ca="1">OFFSET(DA56,0,14,1,1)</f>
        <v>838</v>
      </c>
      <c r="M56" s="73">
        <f ca="1">SUM(L56-K56)</f>
        <v>32</v>
      </c>
      <c r="N56" s="19">
        <f ca="1">IF(M56=0,0,IF(K56=0,1,M56/K56))</f>
        <v>3.9702233250620347E-2</v>
      </c>
      <c r="O56" s="73">
        <f>SUMIF($C$6:N$6,O$5,$C56:N56)</f>
        <v>1864</v>
      </c>
      <c r="P56" s="73">
        <f ca="1">SUMIF($C$6:O$6,P$5,$C56:O56)</f>
        <v>1720</v>
      </c>
      <c r="Q56" s="73">
        <f ca="1">SUM(P56-O56)</f>
        <v>-144</v>
      </c>
      <c r="R56" s="19">
        <f ca="1">IF(Q56=0,0,IF(O56=0,1,Q56/O56))</f>
        <v>-7.7253218884120178E-2</v>
      </c>
      <c r="S56" s="73">
        <f>+DB56</f>
        <v>1302</v>
      </c>
      <c r="T56" s="73">
        <f ca="1">OFFSET(DB56,0,14,1,1)</f>
        <v>1180</v>
      </c>
      <c r="U56" s="73">
        <f ca="1">SUM(T56-S56)</f>
        <v>-122</v>
      </c>
      <c r="V56" s="19">
        <f ca="1">IF(U56=0,0,IF(S56=0,1,U56/S56))</f>
        <v>-9.3701996927803385E-2</v>
      </c>
      <c r="W56" s="73">
        <f>SUMIF($C$6:V$6,W$5,$C56:V56)</f>
        <v>3166</v>
      </c>
      <c r="X56" s="73">
        <f ca="1">SUMIF($C$6:W$6,X$5,$C56:W56)</f>
        <v>2900</v>
      </c>
      <c r="Y56" s="73">
        <f ca="1">SUM(X56-W56)</f>
        <v>-266</v>
      </c>
      <c r="Z56" s="19">
        <f ca="1">IF(Y56=0,0,IF(W56=0,1,Y56/W56))</f>
        <v>-8.4017687934301963E-2</v>
      </c>
      <c r="AA56" s="73">
        <f>+DC56</f>
        <v>2110</v>
      </c>
      <c r="AB56" s="73">
        <f ca="1">OFFSET(DC56,0,14,1,1)</f>
        <v>1972</v>
      </c>
      <c r="AC56" s="73">
        <f ca="1">SUM(AB56-AA56)</f>
        <v>-138</v>
      </c>
      <c r="AD56" s="19">
        <f ca="1">IF(AC56=0,0,IF(AA56=0,1,AC56/AA56))</f>
        <v>-6.540284360189573E-2</v>
      </c>
      <c r="AE56" s="73">
        <f>SUMIF($C$6:AD$6,AE$5,$C56:AD56)</f>
        <v>5276</v>
      </c>
      <c r="AF56" s="73">
        <f ca="1">SUMIF($C$6:AE$6,AF$5,$C56:AE56)</f>
        <v>4872</v>
      </c>
      <c r="AG56" s="73">
        <f ca="1">SUM(AF56-AE56)</f>
        <v>-404</v>
      </c>
      <c r="AH56" s="19">
        <f ca="1">IF(AG56=0,0,IF(AE56=0,1,AG56/AE56))</f>
        <v>-7.657316148597422E-2</v>
      </c>
      <c r="AI56" s="73">
        <f>+DD56</f>
        <v>3414</v>
      </c>
      <c r="AJ56" s="73">
        <f ca="1">OFFSET(DD56,0,14,1,1)</f>
        <v>3358</v>
      </c>
      <c r="AK56" s="73">
        <f ca="1">SUM(AJ56-AI56)</f>
        <v>-56</v>
      </c>
      <c r="AL56" s="19">
        <f ca="1">IF(AK56=0,0,IF(AI56=0,1,AK56/AI56))</f>
        <v>-1.6403046280023433E-2</v>
      </c>
      <c r="AM56" s="73">
        <f>SUMIF($C$6:AL$6,AM$5,$C56:AL56)</f>
        <v>8690</v>
      </c>
      <c r="AN56" s="73">
        <f ca="1">SUMIF($C$6:AM$6,AN$5,$C56:AM56)</f>
        <v>8230</v>
      </c>
      <c r="AO56" s="73">
        <f ca="1">SUM(AN56-AM56)</f>
        <v>-460</v>
      </c>
      <c r="AP56" s="19">
        <f ca="1">IF(AO56=0,0,IF(AM56=0,1,AO56/AM56))</f>
        <v>-5.2934407364787113E-2</v>
      </c>
      <c r="AQ56" s="73">
        <f>+DE56</f>
        <v>4364</v>
      </c>
      <c r="AR56" s="73">
        <f ca="1">OFFSET(DE56,0,14,1,1)</f>
        <v>3914</v>
      </c>
      <c r="AS56" s="73">
        <f ca="1">SUM(AR56-AQ56)</f>
        <v>-450</v>
      </c>
      <c r="AT56" s="19">
        <f ca="1">IF(AS56=0,0,IF(AQ56=0,1,AS56/AQ56))</f>
        <v>-0.10311640696608616</v>
      </c>
      <c r="AU56" s="73">
        <f>SUMIF($C$6:AT$6,AU$5,$C56:AT56)</f>
        <v>13054</v>
      </c>
      <c r="AV56" s="73">
        <f ca="1">SUMIF($C$6:AU$6,AV$5,$C56:AU56)</f>
        <v>12144</v>
      </c>
      <c r="AW56" s="73">
        <f ca="1">SUM(AV56-AU56)</f>
        <v>-910</v>
      </c>
      <c r="AX56" s="19">
        <f ca="1">IF(AW56=0,0,IF(AU56=0,1,AW56/AU56))</f>
        <v>-6.9710433583575912E-2</v>
      </c>
      <c r="AY56" s="73">
        <f>+DF56</f>
        <v>4250</v>
      </c>
      <c r="AZ56" s="73">
        <f ca="1">OFFSET(DF56,0,14,1,1)</f>
        <v>4174</v>
      </c>
      <c r="BA56" s="73">
        <f ca="1">SUM(AZ56-AY56)</f>
        <v>-76</v>
      </c>
      <c r="BB56" s="19">
        <f ca="1">IF(BA56=0,0,IF(AY56=0,1,BA56/AY56))</f>
        <v>-1.7882352941176471E-2</v>
      </c>
      <c r="BC56" s="73">
        <f>SUMIF($C$6:BB$6,BC$5,$C56:BB56)</f>
        <v>17304</v>
      </c>
      <c r="BD56" s="73">
        <f ca="1">SUMIF($C$6:BC$6,BD$5,$C56:BC56)</f>
        <v>16318</v>
      </c>
      <c r="BE56" s="73">
        <f ca="1">SUM(BD56-BC56)</f>
        <v>-986</v>
      </c>
      <c r="BF56" s="19">
        <f ca="1">IF(BE56=0,0,IF(BC56=0,1,BE56/BC56))</f>
        <v>-5.6981044845122515E-2</v>
      </c>
      <c r="BG56" s="73">
        <f>+DG56</f>
        <v>4510</v>
      </c>
      <c r="BH56" s="73">
        <f ca="1">OFFSET(DG56,0,14,1,1)</f>
        <v>4522</v>
      </c>
      <c r="BI56" s="73">
        <f ca="1">SUM(BH56-BG56)</f>
        <v>12</v>
      </c>
      <c r="BJ56" s="19">
        <f ca="1">IF(BI56=0,0,IF(BG56=0,1,BI56/BG56))</f>
        <v>2.6607538802660754E-3</v>
      </c>
      <c r="BK56" s="73">
        <f>SUMIF($C$6:BJ$6,BK$5,$C56:BJ56)</f>
        <v>21814</v>
      </c>
      <c r="BL56" s="73">
        <f ca="1">SUMIF($C$6:BK$6,BL$5,$C56:BK56)</f>
        <v>20840</v>
      </c>
      <c r="BM56" s="73">
        <f ca="1">SUM(BL56-BK56)</f>
        <v>-974</v>
      </c>
      <c r="BN56" s="19">
        <f ca="1">IF(BM56=0,0,IF(BK56=0,1,BM56/BK56))</f>
        <v>-4.4650224626386723E-2</v>
      </c>
      <c r="BO56" s="73">
        <f>+DH56</f>
        <v>4084</v>
      </c>
      <c r="BP56" s="73">
        <f ca="1">OFFSET(DH56,0,14,1,1)</f>
        <v>4066</v>
      </c>
      <c r="BQ56" s="73">
        <f ca="1">SUM(BP56-BO56)</f>
        <v>-18</v>
      </c>
      <c r="BR56" s="19">
        <f ca="1">IF(BQ56=0,0,IF(BO56=0,1,BQ56/BO56))</f>
        <v>-4.4074436826640551E-3</v>
      </c>
      <c r="BS56" s="73">
        <f>SUMIF($C$6:BR$6,BS$5,$C56:BR56)</f>
        <v>25898</v>
      </c>
      <c r="BT56" s="73">
        <f ca="1">SUMIF($C$6:BS$6,BT$5,$C56:BS56)</f>
        <v>24906</v>
      </c>
      <c r="BU56" s="73">
        <f ca="1">SUM(BT56-BS56)</f>
        <v>-992</v>
      </c>
      <c r="BV56" s="19">
        <f ca="1">IF(BU56=0,0,IF(BS56=0,1,BU56/BS56))</f>
        <v>-3.8304116147965091E-2</v>
      </c>
      <c r="BW56" s="73">
        <f>+DI56</f>
        <v>3680</v>
      </c>
      <c r="BX56" s="73">
        <f ca="1">OFFSET(DI56,0,14,1,1)</f>
        <v>3502</v>
      </c>
      <c r="BY56" s="73">
        <f ca="1">SUM(BX56-BW56)</f>
        <v>-178</v>
      </c>
      <c r="BZ56" s="19">
        <f ca="1">IF(BY56=0,0,IF(BW56=0,1,BY56/BW56))</f>
        <v>-4.8369565217391303E-2</v>
      </c>
      <c r="CA56" s="73">
        <f>SUMIF($C$6:BZ$6,CA$5,$C56:BZ56)</f>
        <v>29578</v>
      </c>
      <c r="CB56" s="73">
        <f ca="1">SUMIF($C$6:CA$6,CB$5,$C56:CA56)</f>
        <v>28408</v>
      </c>
      <c r="CC56" s="73">
        <f ca="1">SUM(CB56-CA56)</f>
        <v>-1170</v>
      </c>
      <c r="CD56" s="19">
        <f ca="1">IF(CC56=0,0,IF(CA56=0,1,CC56/CA56))</f>
        <v>-3.9556427074176753E-2</v>
      </c>
      <c r="CE56" s="73">
        <f>+DJ56</f>
        <v>2212</v>
      </c>
      <c r="CF56" s="73">
        <f ca="1">OFFSET(DJ56,0,14,1,1)</f>
        <v>1558</v>
      </c>
      <c r="CG56" s="73">
        <f ca="1">SUM(CF56-CE56)</f>
        <v>-654</v>
      </c>
      <c r="CH56" s="19">
        <f ca="1">IF(CG56=0,0,IF(CE56=0,1,CG56/CE56))</f>
        <v>-0.29566003616636527</v>
      </c>
      <c r="CI56" s="73">
        <f>SUMIF($C$6:CH$6,CI$5,$C56:CH56)</f>
        <v>31790</v>
      </c>
      <c r="CJ56" s="73">
        <f ca="1">SUMIF($C$6:CI$6,CJ$5,$C56:CI56)</f>
        <v>29966</v>
      </c>
      <c r="CK56" s="73">
        <f ca="1">SUM(CJ56-CI56)</f>
        <v>-1824</v>
      </c>
      <c r="CL56" s="19">
        <f ca="1">IF(CK56=0,0,IF(CI56=0,1,CK56/CI56))</f>
        <v>-5.7376533501100974E-2</v>
      </c>
      <c r="CM56" s="73">
        <f>+DK56</f>
        <v>1538</v>
      </c>
      <c r="CN56" s="73">
        <f ca="1">OFFSET(DK56,0,14,1,1)</f>
        <v>1326</v>
      </c>
      <c r="CO56" s="73">
        <f ca="1">SUM(CN56-CM56)</f>
        <v>-212</v>
      </c>
      <c r="CP56" s="19">
        <f ca="1">IF(CO56=0,0,IF(CM56=0,1,CO56/CM56))</f>
        <v>-0.13784135240572171</v>
      </c>
      <c r="CQ56" s="73">
        <f>SUMIF($C$6:CP$6,CQ$5,$C56:CP56)</f>
        <v>33328</v>
      </c>
      <c r="CR56" s="73">
        <f ca="1">SUMIF($C$6:CQ$6,CR$5,$C56:CQ56)</f>
        <v>31292</v>
      </c>
      <c r="CS56" s="73">
        <f ca="1">SUM(CR56-CQ56)</f>
        <v>-2036</v>
      </c>
      <c r="CT56" s="19">
        <f ca="1">IF(CS56=0,0,IF(CQ56=0,1,CS56/CQ56))</f>
        <v>-6.1089774363898224E-2</v>
      </c>
      <c r="CW56" t="s">
        <v>15</v>
      </c>
      <c r="CX56" t="s">
        <v>8</v>
      </c>
      <c r="CY56" s="7"/>
      <c r="CZ56" s="74">
        <f>SUMIF(RBW!$A$129:$A$134,'2007-2008'!CZ$7,RBW!D$129:D$134)</f>
        <v>1058</v>
      </c>
      <c r="DA56" s="74">
        <f>SUMIF(RBW!$A$129:$A$134,'2007-2008'!DA$7,RBW!E$129:E$134)</f>
        <v>806</v>
      </c>
      <c r="DB56" s="74">
        <f>SUMIF(RBW!$A$129:$A$134,'2007-2008'!DB$7,RBW!F$129:F$134)</f>
        <v>1302</v>
      </c>
      <c r="DC56" s="74">
        <f>SUMIF(RBW!$A$129:$A$134,'2007-2008'!DC$7,RBW!G$129:G$134)</f>
        <v>2110</v>
      </c>
      <c r="DD56" s="74">
        <f>SUMIF(RBW!$A$129:$A$134,'2007-2008'!DD$7,RBW!H$129:H$134)</f>
        <v>3414</v>
      </c>
      <c r="DE56" s="74">
        <f>SUMIF(RBW!$A$129:$A$134,'2007-2008'!DE$7,RBW!I$129:I$134)</f>
        <v>4364</v>
      </c>
      <c r="DF56" s="74">
        <f>SUMIF(RBW!$A$129:$A$134,'2007-2008'!DF$7,RBW!J$129:J$134)</f>
        <v>4250</v>
      </c>
      <c r="DG56" s="74">
        <f>SUMIF(RBW!$A$129:$A$134,'2007-2008'!DG$7,RBW!K$129:K$134)</f>
        <v>4510</v>
      </c>
      <c r="DH56" s="74">
        <f>SUMIF(RBW!$A$129:$A$134,'2007-2008'!DH$7,RBW!L$129:L$134)</f>
        <v>4084</v>
      </c>
      <c r="DI56" s="74">
        <f>SUMIF(RBW!$A$129:$A$134,'2007-2008'!DI$7,RBW!M$129:M$134)</f>
        <v>3680</v>
      </c>
      <c r="DJ56" s="74">
        <f>SUMIF(RBW!$A$129:$A$134,'2007-2008'!DJ$7,RBW!N$129:N$134)</f>
        <v>2212</v>
      </c>
      <c r="DK56" s="74">
        <f>SUMIF(RBW!$A$129:$A$134,'2007-2008'!DK$7,RBW!O$129:O$134)</f>
        <v>1538</v>
      </c>
      <c r="DN56" s="74">
        <f>SUMIF(RBW!$A$129:$A$134,'2007-2008'!DN$7,RBW!D$129:D$134)</f>
        <v>882</v>
      </c>
      <c r="DO56" s="74">
        <f>SUMIF(RBW!$A$129:$A$134,'2007-2008'!DO$7,RBW!E$129:E$134)</f>
        <v>838</v>
      </c>
      <c r="DP56" s="74">
        <f>SUMIF(RBW!$A$129:$A$134,'2007-2008'!DP$7,RBW!F$129:F$134)</f>
        <v>1180</v>
      </c>
      <c r="DQ56" s="74">
        <f>SUMIF(RBW!$A$129:$A$134,'2007-2008'!DQ$7,RBW!G$129:G$134)</f>
        <v>1972</v>
      </c>
      <c r="DR56" s="74">
        <f>SUMIF(RBW!$A$129:$A$134,'2007-2008'!DR$7,RBW!H$129:H$134)</f>
        <v>3358</v>
      </c>
      <c r="DS56" s="74">
        <f>SUMIF(RBW!$A$129:$A$134,'2007-2008'!DS$7,RBW!I$129:I$134)</f>
        <v>3914</v>
      </c>
      <c r="DT56" s="74">
        <f>SUMIF(RBW!$A$129:$A$134,'2007-2008'!DT$7,RBW!J$129:J$134)</f>
        <v>4174</v>
      </c>
      <c r="DU56" s="74">
        <f>SUMIF(RBW!$A$129:$A$134,'2007-2008'!DU$7,RBW!K$129:K$134)</f>
        <v>4522</v>
      </c>
      <c r="DV56" s="74">
        <f>SUMIF(RBW!$A$129:$A$134,'2007-2008'!DV$7,RBW!L$129:L$134)</f>
        <v>4066</v>
      </c>
      <c r="DW56" s="74">
        <f>SUMIF(RBW!$A$129:$A$134,'2007-2008'!DW$7,RBW!M$129:M$134)</f>
        <v>3502</v>
      </c>
      <c r="DX56" s="74">
        <f>SUMIF(RBW!$A$129:$A$134,'2007-2008'!DX$7,RBW!N$129:N$134)</f>
        <v>1558</v>
      </c>
      <c r="DY56" s="74">
        <f>SUMIF(RBW!$A$129:$A$134,'2007-2008'!DY$7,RBW!O$129:O$134)</f>
        <v>1326</v>
      </c>
    </row>
    <row r="57" spans="1:130" s="7" customFormat="1">
      <c r="A57" s="75"/>
      <c r="B57" s="24" t="s">
        <v>9</v>
      </c>
      <c r="C57" s="12">
        <f>+SUM(C54:C56)</f>
        <v>186347</v>
      </c>
      <c r="D57" s="12">
        <f ca="1">+SUM(D54:D56)</f>
        <v>190967</v>
      </c>
      <c r="E57" s="12">
        <f ca="1">SUM(E54:E56)</f>
        <v>4620</v>
      </c>
      <c r="F57" s="13">
        <f ca="1">IF(E57=0,0,IF(C57=0,1,E57/C57))</f>
        <v>2.4792457082754217E-2</v>
      </c>
      <c r="G57" s="12">
        <f>SUM(G54:G56)</f>
        <v>186347</v>
      </c>
      <c r="H57" s="12">
        <f ca="1">SUM(H54:H56)</f>
        <v>190967</v>
      </c>
      <c r="I57" s="12">
        <f ca="1">SUM(I54:I56)</f>
        <v>4620</v>
      </c>
      <c r="J57" s="13">
        <f ca="1">IF(I57=0,0,IF(G57=0,1,I57/G57))</f>
        <v>2.4792457082754217E-2</v>
      </c>
      <c r="K57" s="12">
        <f>+SUM(K54:K56)</f>
        <v>163152</v>
      </c>
      <c r="L57" s="12">
        <f ca="1">+SUM(L54:L56)</f>
        <v>176302</v>
      </c>
      <c r="M57" s="12">
        <f ca="1">SUM(M54:M56)</f>
        <v>13150</v>
      </c>
      <c r="N57" s="13">
        <f ca="1">IF(M57=0,0,IF(K57=0,1,M57/K57))</f>
        <v>8.0599686182210459E-2</v>
      </c>
      <c r="O57" s="12">
        <f>SUM(O54:O56)</f>
        <v>349499</v>
      </c>
      <c r="P57" s="12">
        <f ca="1">SUM(P54:P56)</f>
        <v>367269</v>
      </c>
      <c r="Q57" s="12">
        <f ca="1">SUM(Q54:Q56)</f>
        <v>17770</v>
      </c>
      <c r="R57" s="13">
        <f ca="1">IF(Q57=0,0,IF(O57=0,1,Q57/O57))</f>
        <v>5.0844208424058436E-2</v>
      </c>
      <c r="S57" s="12">
        <f>+SUM(S54:S56)</f>
        <v>219036</v>
      </c>
      <c r="T57" s="12">
        <f ca="1">+SUM(T54:T56)</f>
        <v>220063</v>
      </c>
      <c r="U57" s="12">
        <f ca="1">SUM(U54:U56)</f>
        <v>1027</v>
      </c>
      <c r="V57" s="13">
        <f ca="1">IF(U57=0,0,IF(S57=0,1,U57/S57))</f>
        <v>4.6887269672565238E-3</v>
      </c>
      <c r="W57" s="12">
        <f>SUM(W54:W56)</f>
        <v>568535</v>
      </c>
      <c r="X57" s="12">
        <f ca="1">SUM(X54:X56)</f>
        <v>587332</v>
      </c>
      <c r="Y57" s="12">
        <f ca="1">SUM(Y54:Y56)</f>
        <v>18797</v>
      </c>
      <c r="Z57" s="13">
        <f ca="1">IF(Y57=0,0,IF(W57=0,1,Y57/W57))</f>
        <v>3.3062168556025576E-2</v>
      </c>
      <c r="AA57" s="12">
        <f>+SUM(AA54:AA56)</f>
        <v>233761</v>
      </c>
      <c r="AB57" s="12">
        <f ca="1">+SUM(AB54:AB56)</f>
        <v>229705</v>
      </c>
      <c r="AC57" s="12">
        <f ca="1">SUM(AC54:AC56)</f>
        <v>-4056</v>
      </c>
      <c r="AD57" s="13">
        <f ca="1">IF(AC57=0,0,IF(AA57=0,1,AC57/AA57))</f>
        <v>-1.7351055137512245E-2</v>
      </c>
      <c r="AE57" s="12">
        <f>SUM(AE54:AE56)</f>
        <v>802296</v>
      </c>
      <c r="AF57" s="12">
        <f ca="1">SUM(AF54:AF56)</f>
        <v>817037</v>
      </c>
      <c r="AG57" s="12">
        <f ca="1">SUM(AG54:AG56)</f>
        <v>14741</v>
      </c>
      <c r="AH57" s="13">
        <f ca="1">IF(AG57=0,0,IF(AE57=0,1,AG57/AE57))</f>
        <v>1.8373518003330442E-2</v>
      </c>
      <c r="AI57" s="12">
        <f>+SUM(AI54:AI56)</f>
        <v>271696</v>
      </c>
      <c r="AJ57" s="12">
        <f ca="1">+SUM(AJ54:AJ56)</f>
        <v>281518</v>
      </c>
      <c r="AK57" s="12">
        <f ca="1">SUM(AK54:AK56)</f>
        <v>9822</v>
      </c>
      <c r="AL57" s="13">
        <f ca="1">IF(AK57=0,0,IF(AI57=0,1,AK57/AI57))</f>
        <v>3.6150697838760966E-2</v>
      </c>
      <c r="AM57" s="12">
        <f>SUM(AM54:AM56)</f>
        <v>1073992</v>
      </c>
      <c r="AN57" s="12">
        <f ca="1">SUM(AN54:AN56)</f>
        <v>1098555</v>
      </c>
      <c r="AO57" s="12">
        <f ca="1">SUM(AO54:AO56)</f>
        <v>24563</v>
      </c>
      <c r="AP57" s="13">
        <f ca="1">IF(AO57=0,0,IF(AM57=0,1,AO57/AM57))</f>
        <v>2.2870747640578327E-2</v>
      </c>
      <c r="AQ57" s="12">
        <f>+SUM(AQ54:AQ56)</f>
        <v>307369</v>
      </c>
      <c r="AR57" s="12">
        <f ca="1">+SUM(AR54:AR56)</f>
        <v>293078</v>
      </c>
      <c r="AS57" s="12">
        <f ca="1">SUM(AS54:AS56)</f>
        <v>-14291</v>
      </c>
      <c r="AT57" s="13">
        <f ca="1">IF(AS57=0,0,IF(AQ57=0,1,AS57/AQ57))</f>
        <v>-4.6494604205368793E-2</v>
      </c>
      <c r="AU57" s="12">
        <f>SUM(AU54:AU56)</f>
        <v>1381361</v>
      </c>
      <c r="AV57" s="12">
        <f ca="1">SUM(AV54:AV56)</f>
        <v>1391633</v>
      </c>
      <c r="AW57" s="12">
        <f ca="1">SUM(AW54:AW56)</f>
        <v>10272</v>
      </c>
      <c r="AX57" s="13">
        <f ca="1">IF(AW57=0,0,IF(AU57=0,1,AW57/AU57))</f>
        <v>7.4361444980711056E-3</v>
      </c>
      <c r="AY57" s="12">
        <f>+SUM(AY54:AY56)</f>
        <v>375606</v>
      </c>
      <c r="AZ57" s="12">
        <f ca="1">+SUM(AZ54:AZ56)</f>
        <v>367887</v>
      </c>
      <c r="BA57" s="12">
        <f ca="1">SUM(BA54:BA56)</f>
        <v>-7719</v>
      </c>
      <c r="BB57" s="13">
        <f ca="1">IF(BA57=0,0,IF(AY57=0,1,BA57/AY57))</f>
        <v>-2.0550789923483651E-2</v>
      </c>
      <c r="BC57" s="12">
        <f>SUM(BC54:BC56)</f>
        <v>1756967</v>
      </c>
      <c r="BD57" s="12">
        <f ca="1">SUM(BD54:BD56)</f>
        <v>1759520</v>
      </c>
      <c r="BE57" s="12">
        <f ca="1">SUM(BE54:BE56)</f>
        <v>2553</v>
      </c>
      <c r="BF57" s="13">
        <f ca="1">IF(BE57=0,0,IF(BC57=0,1,BE57/BC57))</f>
        <v>1.4530722546297113E-3</v>
      </c>
      <c r="BG57" s="12">
        <f>+SUM(BG54:BG56)</f>
        <v>391233</v>
      </c>
      <c r="BH57" s="12">
        <f ca="1">+SUM(BH54:BH56)</f>
        <v>417491</v>
      </c>
      <c r="BI57" s="12">
        <f ca="1">SUM(BI54:BI56)</f>
        <v>26258</v>
      </c>
      <c r="BJ57" s="13">
        <f ca="1">IF(BI57=0,0,IF(BG57=0,1,BI57/BG57))</f>
        <v>6.7116015264561013E-2</v>
      </c>
      <c r="BK57" s="12">
        <f>SUM(BK54:BK56)</f>
        <v>2148200</v>
      </c>
      <c r="BL57" s="12">
        <f ca="1">SUM(BL54:BL56)</f>
        <v>2177011</v>
      </c>
      <c r="BM57" s="12">
        <f ca="1">SUM(BM54:BM56)</f>
        <v>28811</v>
      </c>
      <c r="BN57" s="13">
        <f ca="1">IF(BM57=0,0,IF(BK57=0,1,BM57/BK57))</f>
        <v>1.3411693510846289E-2</v>
      </c>
      <c r="BO57" s="12">
        <f>+SUM(BO54:BO56)</f>
        <v>302350</v>
      </c>
      <c r="BP57" s="12">
        <f ca="1">+SUM(BP54:BP56)</f>
        <v>279113</v>
      </c>
      <c r="BQ57" s="12">
        <f ca="1">SUM(BQ54:BQ56)</f>
        <v>-23237</v>
      </c>
      <c r="BR57" s="13">
        <f ca="1">IF(BQ57=0,0,IF(BO57=0,1,BQ57/BO57))</f>
        <v>-7.6854638663800226E-2</v>
      </c>
      <c r="BS57" s="12">
        <f>SUM(BS54:BS56)</f>
        <v>2450550</v>
      </c>
      <c r="BT57" s="12">
        <f ca="1">SUM(BT54:BT56)</f>
        <v>2456124</v>
      </c>
      <c r="BU57" s="12">
        <f ca="1">SUM(BU54:BU56)</f>
        <v>5574</v>
      </c>
      <c r="BV57" s="13">
        <f ca="1">IF(BU57=0,0,IF(BS57=0,1,BU57/BS57))</f>
        <v>2.2745914182530453E-3</v>
      </c>
      <c r="BW57" s="12">
        <f>+SUM(BW54:BW56)</f>
        <v>303256</v>
      </c>
      <c r="BX57" s="12">
        <f ca="1">+SUM(BX54:BX56)</f>
        <v>262288</v>
      </c>
      <c r="BY57" s="12">
        <f ca="1">SUM(BY54:BY56)</f>
        <v>-40968</v>
      </c>
      <c r="BZ57" s="13">
        <f ca="1">IF(BY57=0,0,IF(BW57=0,1,BY57/BW57))</f>
        <v>-0.13509378215105389</v>
      </c>
      <c r="CA57" s="12">
        <f>SUM(CA54:CA56)</f>
        <v>2753806</v>
      </c>
      <c r="CB57" s="12">
        <f ca="1">SUM(CB54:CB56)</f>
        <v>2718412</v>
      </c>
      <c r="CC57" s="12">
        <f ca="1">SUM(CC54:CC56)</f>
        <v>-35394</v>
      </c>
      <c r="CD57" s="13">
        <f ca="1">IF(CC57=0,0,IF(CA57=0,1,CC57/CA57))</f>
        <v>-1.2852757238527333E-2</v>
      </c>
      <c r="CE57" s="12">
        <f>+SUM(CE54:CE56)</f>
        <v>274301</v>
      </c>
      <c r="CF57" s="12">
        <f ca="1">+SUM(CF54:CF56)</f>
        <v>221162</v>
      </c>
      <c r="CG57" s="12">
        <f ca="1">SUM(CG54:CG56)</f>
        <v>-53139</v>
      </c>
      <c r="CH57" s="13">
        <f ca="1">IF(CG57=0,0,IF(CE57=0,1,CG57/CE57))</f>
        <v>-0.19372514135930965</v>
      </c>
      <c r="CI57" s="12">
        <f>SUM(CI54:CI56)</f>
        <v>3028107</v>
      </c>
      <c r="CJ57" s="12">
        <f ca="1">SUM(CJ54:CJ56)</f>
        <v>2939574</v>
      </c>
      <c r="CK57" s="12">
        <f ca="1">SUM(CK54:CK56)</f>
        <v>-88533</v>
      </c>
      <c r="CL57" s="13">
        <f ca="1">IF(CK57=0,0,IF(CI57=0,1,CK57/CI57))</f>
        <v>-2.9237077817923871E-2</v>
      </c>
      <c r="CM57" s="12">
        <f>+SUM(CM54:CM56)</f>
        <v>223204</v>
      </c>
      <c r="CN57" s="12">
        <f ca="1">+SUM(CN54:CN56)</f>
        <v>192588</v>
      </c>
      <c r="CO57" s="12">
        <f ca="1">SUM(CO54:CO56)</f>
        <v>-30616</v>
      </c>
      <c r="CP57" s="13">
        <f ca="1">IF(CO57=0,0,IF(CM57=0,1,CO57/CM57))</f>
        <v>-0.13716600060930809</v>
      </c>
      <c r="CQ57" s="12">
        <f>SUM(CQ54:CQ56)</f>
        <v>3251311</v>
      </c>
      <c r="CR57" s="12">
        <f ca="1">SUM(CR54:CR56)</f>
        <v>3132162</v>
      </c>
      <c r="CS57" s="12">
        <f ca="1">SUM(CS54:CS56)</f>
        <v>-119149</v>
      </c>
      <c r="CT57" s="13">
        <f ca="1">IF(CS57=0,0,IF(CQ57=0,1,CS57/CQ57))</f>
        <v>-3.6646448155836217E-2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17152</v>
      </c>
      <c r="D59" s="73">
        <f ca="1">OFFSET(CZ59,0,14,1,1)</f>
        <v>20274</v>
      </c>
      <c r="E59" s="73">
        <f ca="1">SUM(D59-C59)</f>
        <v>3122</v>
      </c>
      <c r="F59" s="19">
        <f ca="1">IF(E59=0,0,IF(C59=0,1,E59/C59))</f>
        <v>0.18201958955223882</v>
      </c>
      <c r="G59" s="73">
        <f>SUMIF($C$6:F$6,G$5,$C59:F59)</f>
        <v>17152</v>
      </c>
      <c r="H59" s="73">
        <f ca="1">SUMIF($C$6:G$6,H$5,$C59:G59)</f>
        <v>20274</v>
      </c>
      <c r="I59" s="73">
        <f ca="1">SUM(H59-G59)</f>
        <v>3122</v>
      </c>
      <c r="J59" s="19">
        <f ca="1">IF(I59=0,0,IF(G59=0,1,I59/G59))</f>
        <v>0.18201958955223882</v>
      </c>
      <c r="K59" s="73">
        <f>+DA59</f>
        <v>14065</v>
      </c>
      <c r="L59" s="73">
        <f ca="1">OFFSET(DA59,0,14,1,1)</f>
        <v>18952</v>
      </c>
      <c r="M59" s="73">
        <f ca="1">SUM(L59-K59)</f>
        <v>4887</v>
      </c>
      <c r="N59" s="19">
        <f ca="1">IF(M59=0,0,IF(K59=0,1,M59/K59))</f>
        <v>0.34745822964806256</v>
      </c>
      <c r="O59" s="73">
        <f>SUMIF($C$6:N$6,O$5,$C59:N59)</f>
        <v>31217</v>
      </c>
      <c r="P59" s="73">
        <f ca="1">SUMIF($C$6:O$6,P$5,$C59:O59)</f>
        <v>39226</v>
      </c>
      <c r="Q59" s="73">
        <f ca="1">SUM(P59-O59)</f>
        <v>8009</v>
      </c>
      <c r="R59" s="19">
        <f ca="1">IF(Q59=0,0,IF(O59=0,1,Q59/O59))</f>
        <v>0.25655892622609477</v>
      </c>
      <c r="S59" s="73">
        <f>+DB59</f>
        <v>16410</v>
      </c>
      <c r="T59" s="73">
        <f ca="1">OFFSET(DB59,0,14,1,1)</f>
        <v>20607</v>
      </c>
      <c r="U59" s="73">
        <f ca="1">SUM(T59-S59)</f>
        <v>4197</v>
      </c>
      <c r="V59" s="19">
        <f ca="1">IF(U59=0,0,IF(S59=0,1,U59/S59))</f>
        <v>0.25575868372943328</v>
      </c>
      <c r="W59" s="73">
        <f>SUMIF($C$6:V$6,W$5,$C59:V59)</f>
        <v>47627</v>
      </c>
      <c r="X59" s="73">
        <f ca="1">SUMIF($C$6:W$6,X$5,$C59:W59)</f>
        <v>59833</v>
      </c>
      <c r="Y59" s="73">
        <f ca="1">SUM(X59-W59)</f>
        <v>12206</v>
      </c>
      <c r="Z59" s="19">
        <f ca="1">IF(Y59=0,0,IF(W59=0,1,Y59/W59))</f>
        <v>0.25628320070548216</v>
      </c>
      <c r="AA59" s="73">
        <f>+DC59</f>
        <v>17322</v>
      </c>
      <c r="AB59" s="73">
        <f ca="1">OFFSET(DC59,0,14,1,1)</f>
        <v>22298</v>
      </c>
      <c r="AC59" s="73">
        <f ca="1">SUM(AB59-AA59)</f>
        <v>4976</v>
      </c>
      <c r="AD59" s="19">
        <f ca="1">IF(AC59=0,0,IF(AA59=0,1,AC59/AA59))</f>
        <v>0.28726475002886503</v>
      </c>
      <c r="AE59" s="73">
        <f>SUMIF($C$6:AD$6,AE$5,$C59:AD59)</f>
        <v>64949</v>
      </c>
      <c r="AF59" s="73">
        <f ca="1">SUMIF($C$6:AE$6,AF$5,$C59:AE59)</f>
        <v>82131</v>
      </c>
      <c r="AG59" s="73">
        <f ca="1">SUM(AF59-AE59)</f>
        <v>17182</v>
      </c>
      <c r="AH59" s="19">
        <f ca="1">IF(AG59=0,0,IF(AE59=0,1,AG59/AE59))</f>
        <v>0.26454602842230057</v>
      </c>
      <c r="AI59" s="73">
        <f>+DD59</f>
        <v>20776</v>
      </c>
      <c r="AJ59" s="73">
        <f ca="1">OFFSET(DD59,0,14,1,1)</f>
        <v>25165</v>
      </c>
      <c r="AK59" s="73">
        <f ca="1">SUM(AJ59-AI59)</f>
        <v>4389</v>
      </c>
      <c r="AL59" s="19">
        <f ca="1">IF(AK59=0,0,IF(AI59=0,1,AK59/AI59))</f>
        <v>0.2112533692722372</v>
      </c>
      <c r="AM59" s="73">
        <f>SUMIF($C$6:AL$6,AM$5,$C59:AL59)</f>
        <v>85725</v>
      </c>
      <c r="AN59" s="73">
        <f ca="1">SUMIF($C$6:AM$6,AN$5,$C59:AM59)</f>
        <v>107296</v>
      </c>
      <c r="AO59" s="73">
        <f ca="1">SUM(AN59-AM59)</f>
        <v>21571</v>
      </c>
      <c r="AP59" s="19">
        <f ca="1">IF(AO59=0,0,IF(AM59=0,1,AO59/AM59))</f>
        <v>0.25163021289005538</v>
      </c>
      <c r="AQ59" s="73">
        <f>+DE59</f>
        <v>21574</v>
      </c>
      <c r="AR59" s="73">
        <f ca="1">OFFSET(DE59,0,14,1,1)</f>
        <v>25474</v>
      </c>
      <c r="AS59" s="73">
        <f ca="1">SUM(AR59-AQ59)</f>
        <v>3900</v>
      </c>
      <c r="AT59" s="19">
        <f ca="1">IF(AS59=0,0,IF(AQ59=0,1,AS59/AQ59))</f>
        <v>0.1807731528691944</v>
      </c>
      <c r="AU59" s="73">
        <f>SUMIF($C$6:AT$6,AU$5,$C59:AT59)</f>
        <v>107299</v>
      </c>
      <c r="AV59" s="73">
        <f ca="1">SUMIF($C$6:AU$6,AV$5,$C59:AU59)</f>
        <v>132770</v>
      </c>
      <c r="AW59" s="73">
        <f ca="1">SUM(AV59-AU59)</f>
        <v>25471</v>
      </c>
      <c r="AX59" s="19">
        <f ca="1">IF(AW59=0,0,IF(AU59=0,1,AW59/AU59))</f>
        <v>0.23738338661124522</v>
      </c>
      <c r="AY59" s="73">
        <f>+DF59</f>
        <v>25362</v>
      </c>
      <c r="AZ59" s="73">
        <f ca="1">OFFSET(DF59,0,14,1,1)</f>
        <v>29576</v>
      </c>
      <c r="BA59" s="73">
        <f ca="1">SUM(AZ59-AY59)</f>
        <v>4214</v>
      </c>
      <c r="BB59" s="19">
        <f ca="1">IF(BA59=0,0,IF(AY59=0,1,BA59/AY59))</f>
        <v>0.16615408879425914</v>
      </c>
      <c r="BC59" s="73">
        <f>SUMIF($C$6:BB$6,BC$5,$C59:BB59)</f>
        <v>132661</v>
      </c>
      <c r="BD59" s="73">
        <f ca="1">SUMIF($C$6:BC$6,BD$5,$C59:BC59)</f>
        <v>162346</v>
      </c>
      <c r="BE59" s="73">
        <f ca="1">SUM(BD59-BC59)</f>
        <v>29685</v>
      </c>
      <c r="BF59" s="19">
        <f ca="1">IF(BE59=0,0,IF(BC59=0,1,BE59/BC59))</f>
        <v>0.22376583924438984</v>
      </c>
      <c r="BG59" s="73">
        <f>+DG59</f>
        <v>29371</v>
      </c>
      <c r="BH59" s="73">
        <f ca="1">OFFSET(DG59,0,14,1,1)</f>
        <v>33325</v>
      </c>
      <c r="BI59" s="73">
        <f ca="1">SUM(BH59-BG59)</f>
        <v>3954</v>
      </c>
      <c r="BJ59" s="19">
        <f ca="1">IF(BI59=0,0,IF(BG59=0,1,BI59/BG59))</f>
        <v>0.13462258690545095</v>
      </c>
      <c r="BK59" s="73">
        <f>SUMIF($C$6:BJ$6,BK$5,$C59:BJ59)</f>
        <v>162032</v>
      </c>
      <c r="BL59" s="73">
        <f ca="1">SUMIF($C$6:BK$6,BL$5,$C59:BK59)</f>
        <v>195671</v>
      </c>
      <c r="BM59" s="73">
        <f ca="1">SUM(BL59-BK59)</f>
        <v>33639</v>
      </c>
      <c r="BN59" s="19">
        <f ca="1">IF(BM59=0,0,IF(BK59=0,1,BM59/BK59))</f>
        <v>0.20760713933050262</v>
      </c>
      <c r="BO59" s="73">
        <f>+DH59</f>
        <v>24017</v>
      </c>
      <c r="BP59" s="73">
        <f ca="1">OFFSET(DH59,0,14,1,1)</f>
        <v>28515</v>
      </c>
      <c r="BQ59" s="73">
        <f ca="1">SUM(BP59-BO59)</f>
        <v>4498</v>
      </c>
      <c r="BR59" s="19">
        <f ca="1">IF(BQ59=0,0,IF(BO59=0,1,BQ59/BO59))</f>
        <v>0.18728400716159388</v>
      </c>
      <c r="BS59" s="73">
        <f>SUMIF($C$6:BR$6,BS$5,$C59:BR59)</f>
        <v>186049</v>
      </c>
      <c r="BT59" s="73">
        <f ca="1">SUMIF($C$6:BS$6,BT$5,$C59:BS59)</f>
        <v>224186</v>
      </c>
      <c r="BU59" s="73">
        <f ca="1">SUM(BT59-BS59)</f>
        <v>38137</v>
      </c>
      <c r="BV59" s="19">
        <f ca="1">IF(BU59=0,0,IF(BS59=0,1,BU59/BS59))</f>
        <v>0.20498363334390401</v>
      </c>
      <c r="BW59" s="73">
        <f>+DI59</f>
        <v>26843</v>
      </c>
      <c r="BX59" s="73">
        <f ca="1">OFFSET(DI59,0,14,1,1)</f>
        <v>28490</v>
      </c>
      <c r="BY59" s="73">
        <f ca="1">SUM(BX59-BW59)</f>
        <v>1647</v>
      </c>
      <c r="BZ59" s="19">
        <f ca="1">IF(BY59=0,0,IF(BW59=0,1,BY59/BW59))</f>
        <v>6.1356778303468314E-2</v>
      </c>
      <c r="CA59" s="73">
        <f>SUMIF($C$6:BZ$6,CA$5,$C59:BZ59)</f>
        <v>212892</v>
      </c>
      <c r="CB59" s="73">
        <f ca="1">SUMIF($C$6:CA$6,CB$5,$C59:CA59)</f>
        <v>252676</v>
      </c>
      <c r="CC59" s="73">
        <f ca="1">SUM(CB59-CA59)</f>
        <v>39784</v>
      </c>
      <c r="CD59" s="19">
        <f ca="1">IF(CC59=0,0,IF(CA59=0,1,CC59/CA59))</f>
        <v>0.18687409578565659</v>
      </c>
      <c r="CE59" s="73">
        <f>+DJ59</f>
        <v>25706</v>
      </c>
      <c r="CF59" s="73">
        <f ca="1">OFFSET(DJ59,0,14,1,1)</f>
        <v>23633</v>
      </c>
      <c r="CG59" s="73">
        <f ca="1">SUM(CF59-CE59)</f>
        <v>-2073</v>
      </c>
      <c r="CH59" s="19">
        <f ca="1">IF(CG59=0,0,IF(CE59=0,1,CG59/CE59))</f>
        <v>-8.0642651521045675E-2</v>
      </c>
      <c r="CI59" s="73">
        <f>SUMIF($C$6:CH$6,CI$5,$C59:CH59)</f>
        <v>238598</v>
      </c>
      <c r="CJ59" s="73">
        <f ca="1">SUMIF($C$6:CI$6,CJ$5,$C59:CI59)</f>
        <v>276309</v>
      </c>
      <c r="CK59" s="73">
        <f ca="1">SUM(CJ59-CI59)</f>
        <v>37711</v>
      </c>
      <c r="CL59" s="19">
        <f ca="1">IF(CK59=0,0,IF(CI59=0,1,CK59/CI59))</f>
        <v>0.15805245643299609</v>
      </c>
      <c r="CM59" s="73">
        <f>+DK59</f>
        <v>21575</v>
      </c>
      <c r="CN59" s="73">
        <f ca="1">OFFSET(DK59,0,14,1,1)</f>
        <v>21155</v>
      </c>
      <c r="CO59" s="73">
        <f ca="1">SUM(CN59-CM59)</f>
        <v>-420</v>
      </c>
      <c r="CP59" s="19">
        <f ca="1">IF(CO59=0,0,IF(CM59=0,1,CO59/CM59))</f>
        <v>-1.9466975666280417E-2</v>
      </c>
      <c r="CQ59" s="73">
        <f>SUMIF($C$6:CP$6,CQ$5,$C59:CP59)</f>
        <v>260173</v>
      </c>
      <c r="CR59" s="73">
        <f ca="1">SUMIF($C$6:CQ$6,CR$5,$C59:CQ59)</f>
        <v>297464</v>
      </c>
      <c r="CS59" s="73">
        <f ca="1">SUM(CR59-CQ59)</f>
        <v>37291</v>
      </c>
      <c r="CT59" s="19">
        <f ca="1">IF(CS59=0,0,IF(CQ59=0,1,CS59/CQ59))</f>
        <v>0.14333155246701235</v>
      </c>
      <c r="CW59" t="s">
        <v>18</v>
      </c>
      <c r="CX59" t="s">
        <v>6</v>
      </c>
      <c r="CZ59" s="74">
        <f>SUMIF(WPB!$A$93:$A$98,'2007-2008'!CZ$7,WPB!D$93:D$98)</f>
        <v>17152</v>
      </c>
      <c r="DA59" s="74">
        <f>SUMIF(WPB!$A$93:$A$98,'2007-2008'!DA$7,WPB!E$93:E$98)</f>
        <v>14065</v>
      </c>
      <c r="DB59" s="74">
        <f>SUMIF(WPB!$A$93:$A$98,'2007-2008'!DB$7,WPB!F$93:F$98)</f>
        <v>16410</v>
      </c>
      <c r="DC59" s="74">
        <f>SUMIF(WPB!$A$93:$A$98,'2007-2008'!DC$7,WPB!G$93:G$98)</f>
        <v>17322</v>
      </c>
      <c r="DD59" s="74">
        <f>SUMIF(WPB!$A$93:$A$98,'2007-2008'!DD$7,WPB!H$93:H$98)</f>
        <v>20776</v>
      </c>
      <c r="DE59" s="74">
        <f>SUMIF(WPB!$A$93:$A$98,'2007-2008'!DE$7,WPB!I$93:I$98)</f>
        <v>21574</v>
      </c>
      <c r="DF59" s="74">
        <f>SUMIF(WPB!$A$93:$A$98,'2007-2008'!DF$7,WPB!J$93:J$98)</f>
        <v>25362</v>
      </c>
      <c r="DG59" s="74">
        <f>SUMIF(WPB!$A$93:$A$98,'2007-2008'!DG$7,WPB!K$93:K$98)</f>
        <v>29371</v>
      </c>
      <c r="DH59" s="74">
        <f>SUMIF(WPB!$A$93:$A$98,'2007-2008'!DH$7,WPB!L$93:L$98)</f>
        <v>24017</v>
      </c>
      <c r="DI59" s="74">
        <f>SUMIF(WPB!$A$93:$A$98,'2007-2008'!DI$7,WPB!M$93:M$98)</f>
        <v>26843</v>
      </c>
      <c r="DJ59" s="74">
        <f>SUMIF(WPB!$A$93:$A$98,'2007-2008'!DJ$7,WPB!N$93:N$98)</f>
        <v>25706</v>
      </c>
      <c r="DK59" s="74">
        <f>SUMIF(WPB!$A$93:$A$98,'2007-2008'!DK$7,WPB!O$93:O$98)</f>
        <v>21575</v>
      </c>
      <c r="DN59" s="74">
        <f>SUMIF(WPB!$A$93:$A$98,'2007-2008'!DN$7,WPB!D$93:D$98)</f>
        <v>20274</v>
      </c>
      <c r="DO59" s="74">
        <f>SUMIF(WPB!$A$93:$A$98,'2007-2008'!DO$7,WPB!E$93:E$98)</f>
        <v>18952</v>
      </c>
      <c r="DP59" s="74">
        <f>SUMIF(WPB!$A$93:$A$98,'2007-2008'!DP$7,WPB!F$93:F$98)</f>
        <v>20607</v>
      </c>
      <c r="DQ59" s="74">
        <f>SUMIF(WPB!$A$93:$A$98,'2007-2008'!DQ$7,WPB!G$93:G$98)</f>
        <v>22298</v>
      </c>
      <c r="DR59" s="74">
        <f>SUMIF(WPB!$A$93:$A$98,'2007-2008'!DR$7,WPB!H$93:H$98)</f>
        <v>25165</v>
      </c>
      <c r="DS59" s="74">
        <f>SUMIF(WPB!$A$93:$A$98,'2007-2008'!DS$7,WPB!I$93:I$98)</f>
        <v>25474</v>
      </c>
      <c r="DT59" s="74">
        <f>SUMIF(WPB!$A$93:$A$98,'2007-2008'!DT$7,WPB!J$93:J$98)</f>
        <v>29576</v>
      </c>
      <c r="DU59" s="74">
        <f>SUMIF(WPB!$A$93:$A$98,'2007-2008'!DU$7,WPB!K$93:K$98)</f>
        <v>33325</v>
      </c>
      <c r="DV59" s="74">
        <f>SUMIF(WPB!$A$93:$A$98,'2007-2008'!DV$7,WPB!L$93:L$98)</f>
        <v>28515</v>
      </c>
      <c r="DW59" s="74">
        <f>SUMIF(WPB!$A$93:$A$98,'2007-2008'!DW$7,WPB!M$93:M$98)</f>
        <v>28490</v>
      </c>
      <c r="DX59" s="74">
        <f>SUMIF(WPB!$A$93:$A$98,'2007-2008'!DX$7,WPB!N$93:N$98)</f>
        <v>23633</v>
      </c>
      <c r="DY59" s="74">
        <f>SUMIF(WPB!$A$93:$A$98,'2007-2008'!DY$7,WPB!O$93:O$98)</f>
        <v>21155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SUMIF(WPB!$A$111:$A$116,'2007-2008'!CZ$7,WPB!D$111:D$116)</f>
        <v>0</v>
      </c>
      <c r="DA60" s="74">
        <f>SUMIF(WPB!$A$111:$A$116,'2007-2008'!DA$7,WPB!E$111:E$116)</f>
        <v>0</v>
      </c>
      <c r="DB60" s="74">
        <f>SUMIF(WPB!$A$111:$A$116,'2007-2008'!DB$7,WPB!F$111:F$116)</f>
        <v>0</v>
      </c>
      <c r="DC60" s="74">
        <f>SUMIF(WPB!$A$111:$A$116,'2007-2008'!DC$7,WPB!G$111:G$116)</f>
        <v>0</v>
      </c>
      <c r="DD60" s="74">
        <f>SUMIF(WPB!$A$111:$A$116,'2007-2008'!DD$7,WPB!H$111:H$116)</f>
        <v>0</v>
      </c>
      <c r="DE60" s="74">
        <f>SUMIF(WPB!$A$111:$A$116,'2007-2008'!DE$7,WPB!I$111:I$116)</f>
        <v>0</v>
      </c>
      <c r="DF60" s="74">
        <f>SUMIF(WPB!$A$111:$A$116,'2007-2008'!DF$7,WPB!J$111:J$116)</f>
        <v>0</v>
      </c>
      <c r="DG60" s="74">
        <f>SUMIF(WPB!$A$111:$A$116,'2007-2008'!DG$7,WPB!K$111:K$116)</f>
        <v>0</v>
      </c>
      <c r="DH60" s="74">
        <f>SUMIF(WPB!$A$111:$A$116,'2007-2008'!DH$7,WPB!L$111:L$116)</f>
        <v>0</v>
      </c>
      <c r="DI60" s="74">
        <f>SUMIF(WPB!$A$111:$A$116,'2007-2008'!DI$7,WPB!M$111:M$116)</f>
        <v>0</v>
      </c>
      <c r="DJ60" s="74">
        <f>SUMIF(WPB!$A$111:$A$116,'2007-2008'!DJ$7,WPB!N$111:N$116)</f>
        <v>0</v>
      </c>
      <c r="DK60" s="74">
        <f>SUMIF(WPB!$A$111:$A$116,'2007-2008'!DK$7,WPB!O$111:O$116)</f>
        <v>0</v>
      </c>
      <c r="DN60" s="74">
        <f>SUMIF(WPB!$A$111:$A$116,'2007-2008'!DN$7,WPB!D$111:D$116)</f>
        <v>0</v>
      </c>
      <c r="DO60" s="74">
        <f>SUMIF(WPB!$A$111:$A$116,'2007-2008'!DO$7,WPB!E$111:E$116)</f>
        <v>0</v>
      </c>
      <c r="DP60" s="74">
        <f>SUMIF(WPB!$A$111:$A$116,'2007-2008'!DP$7,WPB!F$111:F$116)</f>
        <v>0</v>
      </c>
      <c r="DQ60" s="74">
        <f>SUMIF(WPB!$A$111:$A$116,'2007-2008'!DQ$7,WPB!G$111:G$116)</f>
        <v>0</v>
      </c>
      <c r="DR60" s="74">
        <f>SUMIF(WPB!$A$111:$A$116,'2007-2008'!DR$7,WPB!H$111:H$116)</f>
        <v>0</v>
      </c>
      <c r="DS60" s="74">
        <f>SUMIF(WPB!$A$111:$A$116,'2007-2008'!DS$7,WPB!I$111:I$116)</f>
        <v>0</v>
      </c>
      <c r="DT60" s="74">
        <f>SUMIF(WPB!$A$111:$A$116,'2007-2008'!DT$7,WPB!J$111:J$116)</f>
        <v>0</v>
      </c>
      <c r="DU60" s="74">
        <f>SUMIF(WPB!$A$111:$A$116,'2007-2008'!DU$7,WPB!K$111:K$116)</f>
        <v>0</v>
      </c>
      <c r="DV60" s="74">
        <f>SUMIF(WPB!$A$111:$A$116,'2007-2008'!DV$7,WPB!L$111:L$116)</f>
        <v>0</v>
      </c>
      <c r="DW60" s="74">
        <f>SUMIF(WPB!$A$111:$A$116,'2007-2008'!DW$7,WPB!M$111:M$116)</f>
        <v>0</v>
      </c>
      <c r="DX60" s="74">
        <f>SUMIF(WPB!$A$111:$A$116,'2007-2008'!DX$7,WPB!N$111:N$116)</f>
        <v>0</v>
      </c>
      <c r="DY60" s="74">
        <f>SUMIF(WPB!$A$111:$A$116,'2007-2008'!DY$7,WPB!O$111:O$116)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SUMIF(WPB!$A$129:$A$134,'2007-2008'!CZ$7,WPB!D$129:D$134)</f>
        <v>0</v>
      </c>
      <c r="DA61" s="74">
        <f>SUMIF(WPB!$A$129:$A$134,'2007-2008'!DA$7,WPB!E$129:E$134)</f>
        <v>0</v>
      </c>
      <c r="DB61" s="74">
        <f>SUMIF(WPB!$A$129:$A$134,'2007-2008'!DB$7,WPB!F$129:F$134)</f>
        <v>0</v>
      </c>
      <c r="DC61" s="74">
        <f>SUMIF(WPB!$A$129:$A$134,'2007-2008'!DC$7,WPB!G$129:G$134)</f>
        <v>0</v>
      </c>
      <c r="DD61" s="74">
        <f>SUMIF(WPB!$A$129:$A$134,'2007-2008'!DD$7,WPB!H$129:H$134)</f>
        <v>0</v>
      </c>
      <c r="DE61" s="74">
        <f>SUMIF(WPB!$A$129:$A$134,'2007-2008'!DE$7,WPB!I$129:I$134)</f>
        <v>0</v>
      </c>
      <c r="DF61" s="74">
        <f>SUMIF(WPB!$A$129:$A$134,'2007-2008'!DF$7,WPB!J$129:J$134)</f>
        <v>0</v>
      </c>
      <c r="DG61" s="74">
        <f>SUMIF(WPB!$A$129:$A$134,'2007-2008'!DG$7,WPB!K$129:K$134)</f>
        <v>0</v>
      </c>
      <c r="DH61" s="74">
        <f>SUMIF(WPB!$A$129:$A$134,'2007-2008'!DH$7,WPB!L$129:L$134)</f>
        <v>0</v>
      </c>
      <c r="DI61" s="74">
        <f>SUMIF(WPB!$A$129:$A$134,'2007-2008'!DI$7,WPB!M$129:M$134)</f>
        <v>0</v>
      </c>
      <c r="DJ61" s="74">
        <f>SUMIF(WPB!$A$129:$A$134,'2007-2008'!DJ$7,WPB!N$129:N$134)</f>
        <v>0</v>
      </c>
      <c r="DK61" s="74">
        <f>SUMIF(WPB!$A$129:$A$134,'2007-2008'!DK$7,WPB!O$129:O$134)</f>
        <v>0</v>
      </c>
      <c r="DN61" s="74">
        <f>SUMIF(WPB!$A$129:$A$134,'2007-2008'!DN$7,WPB!D$129:D$134)</f>
        <v>0</v>
      </c>
      <c r="DO61" s="74">
        <f>SUMIF(WPB!$A$129:$A$134,'2007-2008'!DO$7,WPB!E$129:E$134)</f>
        <v>0</v>
      </c>
      <c r="DP61" s="74">
        <f>SUMIF(WPB!$A$129:$A$134,'2007-2008'!DP$7,WPB!F$129:F$134)</f>
        <v>0</v>
      </c>
      <c r="DQ61" s="74">
        <f>SUMIF(WPB!$A$129:$A$134,'2007-2008'!DQ$7,WPB!G$129:G$134)</f>
        <v>0</v>
      </c>
      <c r="DR61" s="74">
        <f>SUMIF(WPB!$A$129:$A$134,'2007-2008'!DR$7,WPB!H$129:H$134)</f>
        <v>0</v>
      </c>
      <c r="DS61" s="74">
        <f>SUMIF(WPB!$A$129:$A$134,'2007-2008'!DS$7,WPB!I$129:I$134)</f>
        <v>0</v>
      </c>
      <c r="DT61" s="74">
        <f>SUMIF(WPB!$A$129:$A$134,'2007-2008'!DT$7,WPB!J$129:J$134)</f>
        <v>0</v>
      </c>
      <c r="DU61" s="74">
        <f>SUMIF(WPB!$A$129:$A$134,'2007-2008'!DU$7,WPB!K$129:K$134)</f>
        <v>0</v>
      </c>
      <c r="DV61" s="74">
        <f>SUMIF(WPB!$A$129:$A$134,'2007-2008'!DV$7,WPB!L$129:L$134)</f>
        <v>0</v>
      </c>
      <c r="DW61" s="74">
        <f>SUMIF(WPB!$A$129:$A$134,'2007-2008'!DW$7,WPB!M$129:M$134)</f>
        <v>0</v>
      </c>
      <c r="DX61" s="74">
        <f>SUMIF(WPB!$A$129:$A$134,'2007-2008'!DX$7,WPB!N$129:N$134)</f>
        <v>0</v>
      </c>
      <c r="DY61" s="74">
        <f>SUMIF(WPB!$A$129:$A$134,'2007-2008'!DY$7,WPB!O$129:O$134)</f>
        <v>0</v>
      </c>
    </row>
    <row r="62" spans="1:130" s="7" customFormat="1">
      <c r="A62" s="75"/>
      <c r="B62" s="24" t="s">
        <v>9</v>
      </c>
      <c r="C62" s="12">
        <f>+SUM(C59:C61)</f>
        <v>17152</v>
      </c>
      <c r="D62" s="12">
        <f ca="1">+SUM(D59:D61)</f>
        <v>20274</v>
      </c>
      <c r="E62" s="12">
        <f ca="1">SUM(E59:E61)</f>
        <v>3122</v>
      </c>
      <c r="F62" s="13">
        <f ca="1">IF(E62=0,0,IF(C62=0,1,E62/C62))</f>
        <v>0.18201958955223882</v>
      </c>
      <c r="G62" s="12">
        <f>SUM(G59:G61)</f>
        <v>17152</v>
      </c>
      <c r="H62" s="12">
        <f ca="1">SUM(H59:H61)</f>
        <v>20274</v>
      </c>
      <c r="I62" s="12">
        <f ca="1">SUM(I59:I61)</f>
        <v>3122</v>
      </c>
      <c r="J62" s="13">
        <f ca="1">IF(I62=0,0,IF(G62=0,1,I62/G62))</f>
        <v>0.18201958955223882</v>
      </c>
      <c r="K62" s="12">
        <f>+SUM(K59:K61)</f>
        <v>14065</v>
      </c>
      <c r="L62" s="12">
        <f ca="1">+SUM(L59:L61)</f>
        <v>18952</v>
      </c>
      <c r="M62" s="12">
        <f ca="1">SUM(M59:M61)</f>
        <v>4887</v>
      </c>
      <c r="N62" s="13">
        <f ca="1">IF(M62=0,0,IF(K62=0,1,M62/K62))</f>
        <v>0.34745822964806256</v>
      </c>
      <c r="O62" s="12">
        <f>SUM(O59:O61)</f>
        <v>31217</v>
      </c>
      <c r="P62" s="12">
        <f ca="1">SUM(P59:P61)</f>
        <v>39226</v>
      </c>
      <c r="Q62" s="12">
        <f ca="1">SUM(Q59:Q61)</f>
        <v>8009</v>
      </c>
      <c r="R62" s="13">
        <f ca="1">IF(Q62=0,0,IF(O62=0,1,Q62/O62))</f>
        <v>0.25655892622609477</v>
      </c>
      <c r="S62" s="12">
        <f>+SUM(S59:S61)</f>
        <v>16410</v>
      </c>
      <c r="T62" s="12">
        <f ca="1">+SUM(T59:T61)</f>
        <v>20607</v>
      </c>
      <c r="U62" s="12">
        <f ca="1">SUM(U59:U61)</f>
        <v>4197</v>
      </c>
      <c r="V62" s="13">
        <f ca="1">IF(U62=0,0,IF(S62=0,1,U62/S62))</f>
        <v>0.25575868372943328</v>
      </c>
      <c r="W62" s="12">
        <f>SUM(W59:W61)</f>
        <v>47627</v>
      </c>
      <c r="X62" s="12">
        <f ca="1">SUM(X59:X61)</f>
        <v>59833</v>
      </c>
      <c r="Y62" s="12">
        <f ca="1">SUM(Y59:Y61)</f>
        <v>12206</v>
      </c>
      <c r="Z62" s="13">
        <f ca="1">IF(Y62=0,0,IF(W62=0,1,Y62/W62))</f>
        <v>0.25628320070548216</v>
      </c>
      <c r="AA62" s="12">
        <f>+SUM(AA59:AA61)</f>
        <v>17322</v>
      </c>
      <c r="AB62" s="12">
        <f ca="1">+SUM(AB59:AB61)</f>
        <v>22298</v>
      </c>
      <c r="AC62" s="12">
        <f ca="1">SUM(AC59:AC61)</f>
        <v>4976</v>
      </c>
      <c r="AD62" s="13">
        <f ca="1">IF(AC62=0,0,IF(AA62=0,1,AC62/AA62))</f>
        <v>0.28726475002886503</v>
      </c>
      <c r="AE62" s="12">
        <f>SUM(AE59:AE61)</f>
        <v>64949</v>
      </c>
      <c r="AF62" s="12">
        <f ca="1">SUM(AF59:AF61)</f>
        <v>82131</v>
      </c>
      <c r="AG62" s="12">
        <f ca="1">SUM(AG59:AG61)</f>
        <v>17182</v>
      </c>
      <c r="AH62" s="13">
        <f ca="1">IF(AG62=0,0,IF(AE62=0,1,AG62/AE62))</f>
        <v>0.26454602842230057</v>
      </c>
      <c r="AI62" s="12">
        <f>+SUM(AI59:AI61)</f>
        <v>20776</v>
      </c>
      <c r="AJ62" s="12">
        <f ca="1">+SUM(AJ59:AJ61)</f>
        <v>25165</v>
      </c>
      <c r="AK62" s="12">
        <f ca="1">SUM(AK59:AK61)</f>
        <v>4389</v>
      </c>
      <c r="AL62" s="13">
        <f ca="1">IF(AK62=0,0,IF(AI62=0,1,AK62/AI62))</f>
        <v>0.2112533692722372</v>
      </c>
      <c r="AM62" s="12">
        <f>SUM(AM59:AM61)</f>
        <v>85725</v>
      </c>
      <c r="AN62" s="12">
        <f ca="1">SUM(AN59:AN61)</f>
        <v>107296</v>
      </c>
      <c r="AO62" s="12">
        <f ca="1">SUM(AO59:AO61)</f>
        <v>21571</v>
      </c>
      <c r="AP62" s="13">
        <f ca="1">IF(AO62=0,0,IF(AM62=0,1,AO62/AM62))</f>
        <v>0.25163021289005538</v>
      </c>
      <c r="AQ62" s="12">
        <f>+SUM(AQ59:AQ61)</f>
        <v>21574</v>
      </c>
      <c r="AR62" s="12">
        <f ca="1">+SUM(AR59:AR61)</f>
        <v>25474</v>
      </c>
      <c r="AS62" s="12">
        <f ca="1">SUM(AS59:AS61)</f>
        <v>3900</v>
      </c>
      <c r="AT62" s="13">
        <f ca="1">IF(AS62=0,0,IF(AQ62=0,1,AS62/AQ62))</f>
        <v>0.1807731528691944</v>
      </c>
      <c r="AU62" s="12">
        <f>SUM(AU59:AU61)</f>
        <v>107299</v>
      </c>
      <c r="AV62" s="12">
        <f ca="1">SUM(AV59:AV61)</f>
        <v>132770</v>
      </c>
      <c r="AW62" s="12">
        <f ca="1">SUM(AW59:AW61)</f>
        <v>25471</v>
      </c>
      <c r="AX62" s="13">
        <f ca="1">IF(AW62=0,0,IF(AU62=0,1,AW62/AU62))</f>
        <v>0.23738338661124522</v>
      </c>
      <c r="AY62" s="12">
        <f>+SUM(AY59:AY61)</f>
        <v>25362</v>
      </c>
      <c r="AZ62" s="12">
        <f ca="1">+SUM(AZ59:AZ61)</f>
        <v>29576</v>
      </c>
      <c r="BA62" s="12">
        <f ca="1">SUM(BA59:BA61)</f>
        <v>4214</v>
      </c>
      <c r="BB62" s="13">
        <f ca="1">IF(BA62=0,0,IF(AY62=0,1,BA62/AY62))</f>
        <v>0.16615408879425914</v>
      </c>
      <c r="BC62" s="12">
        <f>SUM(BC59:BC61)</f>
        <v>132661</v>
      </c>
      <c r="BD62" s="12">
        <f ca="1">SUM(BD59:BD61)</f>
        <v>162346</v>
      </c>
      <c r="BE62" s="12">
        <f ca="1">SUM(BE59:BE61)</f>
        <v>29685</v>
      </c>
      <c r="BF62" s="13">
        <f ca="1">IF(BE62=0,0,IF(BC62=0,1,BE62/BC62))</f>
        <v>0.22376583924438984</v>
      </c>
      <c r="BG62" s="12">
        <f>+SUM(BG59:BG61)</f>
        <v>29371</v>
      </c>
      <c r="BH62" s="12">
        <f ca="1">+SUM(BH59:BH61)</f>
        <v>33325</v>
      </c>
      <c r="BI62" s="12">
        <f ca="1">SUM(BI59:BI61)</f>
        <v>3954</v>
      </c>
      <c r="BJ62" s="13">
        <f ca="1">IF(BI62=0,0,IF(BG62=0,1,BI62/BG62))</f>
        <v>0.13462258690545095</v>
      </c>
      <c r="BK62" s="12">
        <f>SUM(BK59:BK61)</f>
        <v>162032</v>
      </c>
      <c r="BL62" s="12">
        <f ca="1">SUM(BL59:BL61)</f>
        <v>195671</v>
      </c>
      <c r="BM62" s="12">
        <f ca="1">SUM(BM59:BM61)</f>
        <v>33639</v>
      </c>
      <c r="BN62" s="13">
        <f ca="1">IF(BM62=0,0,IF(BK62=0,1,BM62/BK62))</f>
        <v>0.20760713933050262</v>
      </c>
      <c r="BO62" s="12">
        <f>+SUM(BO59:BO61)</f>
        <v>24017</v>
      </c>
      <c r="BP62" s="12">
        <f ca="1">+SUM(BP59:BP61)</f>
        <v>28515</v>
      </c>
      <c r="BQ62" s="12">
        <f ca="1">SUM(BQ59:BQ61)</f>
        <v>4498</v>
      </c>
      <c r="BR62" s="13">
        <f ca="1">IF(BQ62=0,0,IF(BO62=0,1,BQ62/BO62))</f>
        <v>0.18728400716159388</v>
      </c>
      <c r="BS62" s="12">
        <f>SUM(BS59:BS61)</f>
        <v>186049</v>
      </c>
      <c r="BT62" s="12">
        <f ca="1">SUM(BT59:BT61)</f>
        <v>224186</v>
      </c>
      <c r="BU62" s="12">
        <f ca="1">SUM(BU59:BU61)</f>
        <v>38137</v>
      </c>
      <c r="BV62" s="13">
        <f ca="1">IF(BU62=0,0,IF(BS62=0,1,BU62/BS62))</f>
        <v>0.20498363334390401</v>
      </c>
      <c r="BW62" s="12">
        <f>+SUM(BW59:BW61)</f>
        <v>26843</v>
      </c>
      <c r="BX62" s="12">
        <f ca="1">+SUM(BX59:BX61)</f>
        <v>28490</v>
      </c>
      <c r="BY62" s="12">
        <f ca="1">SUM(BY59:BY61)</f>
        <v>1647</v>
      </c>
      <c r="BZ62" s="13">
        <f ca="1">IF(BY62=0,0,IF(BW62=0,1,BY62/BW62))</f>
        <v>6.1356778303468314E-2</v>
      </c>
      <c r="CA62" s="12">
        <f>SUM(CA59:CA61)</f>
        <v>212892</v>
      </c>
      <c r="CB62" s="12">
        <f ca="1">SUM(CB59:CB61)</f>
        <v>252676</v>
      </c>
      <c r="CC62" s="12">
        <f ca="1">SUM(CC59:CC61)</f>
        <v>39784</v>
      </c>
      <c r="CD62" s="13">
        <f ca="1">IF(CC62=0,0,IF(CA62=0,1,CC62/CA62))</f>
        <v>0.18687409578565659</v>
      </c>
      <c r="CE62" s="12">
        <f>+SUM(CE59:CE61)</f>
        <v>25706</v>
      </c>
      <c r="CF62" s="12">
        <f ca="1">+SUM(CF59:CF61)</f>
        <v>23633</v>
      </c>
      <c r="CG62" s="12">
        <f ca="1">SUM(CG59:CG61)</f>
        <v>-2073</v>
      </c>
      <c r="CH62" s="13">
        <f ca="1">IF(CG62=0,0,IF(CE62=0,1,CG62/CE62))</f>
        <v>-8.0642651521045675E-2</v>
      </c>
      <c r="CI62" s="12">
        <f>SUM(CI59:CI61)</f>
        <v>238598</v>
      </c>
      <c r="CJ62" s="12">
        <f ca="1">SUM(CJ59:CJ61)</f>
        <v>276309</v>
      </c>
      <c r="CK62" s="12">
        <f ca="1">SUM(CK59:CK61)</f>
        <v>37711</v>
      </c>
      <c r="CL62" s="13">
        <f ca="1">IF(CK62=0,0,IF(CI62=0,1,CK62/CI62))</f>
        <v>0.15805245643299609</v>
      </c>
      <c r="CM62" s="12">
        <f>+SUM(CM59:CM61)</f>
        <v>21575</v>
      </c>
      <c r="CN62" s="12">
        <f ca="1">+SUM(CN59:CN61)</f>
        <v>21155</v>
      </c>
      <c r="CO62" s="12">
        <f ca="1">SUM(CO59:CO61)</f>
        <v>-420</v>
      </c>
      <c r="CP62" s="13">
        <f ca="1">IF(CO62=0,0,IF(CM62=0,1,CO62/CM62))</f>
        <v>-1.9466975666280417E-2</v>
      </c>
      <c r="CQ62" s="12">
        <f>SUM(CQ59:CQ61)</f>
        <v>260173</v>
      </c>
      <c r="CR62" s="12">
        <f ca="1">SUM(CR59:CR61)</f>
        <v>297464</v>
      </c>
      <c r="CS62" s="12">
        <f ca="1">SUM(CS59:CS61)</f>
        <v>37291</v>
      </c>
      <c r="CT62" s="13">
        <f ca="1">IF(CS62=0,0,IF(CQ62=0,1,CS62/CQ62))</f>
        <v>0.14333155246701235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9" t="s">
        <v>19</v>
      </c>
      <c r="B64" s="28" t="s">
        <v>6</v>
      </c>
      <c r="C64" s="18">
        <f t="shared" ref="C64:E66" si="2">SUMIF($B$9:$B$63,$B64,C$9:C$63)</f>
        <v>2255928</v>
      </c>
      <c r="D64" s="18">
        <f t="shared" ca="1" si="2"/>
        <v>2114974</v>
      </c>
      <c r="E64" s="18">
        <f t="shared" ca="1" si="2"/>
        <v>-140954</v>
      </c>
      <c r="F64" s="19">
        <f ca="1">IF(E64=0,0,IF(C64=0,1,E64/C64))</f>
        <v>-6.2481604022823427E-2</v>
      </c>
      <c r="G64" s="18">
        <f t="shared" ref="G64:I66" si="3">SUMIF($B$9:$B$63,$B64,G$9:G$63)</f>
        <v>2255928</v>
      </c>
      <c r="H64" s="18">
        <f t="shared" ca="1" si="3"/>
        <v>2114974</v>
      </c>
      <c r="I64" s="18">
        <f t="shared" ca="1" si="3"/>
        <v>-140954</v>
      </c>
      <c r="J64" s="19">
        <f ca="1">IF(I64=0,0,IF(G64=0,1,I64/G64))</f>
        <v>-6.2481604022823427E-2</v>
      </c>
      <c r="K64" s="18">
        <f t="shared" ref="K64:M66" si="4">SUMIF($B$9:$B$63,$B64,K$9:K$63)</f>
        <v>1956076</v>
      </c>
      <c r="L64" s="18">
        <f t="shared" ca="1" si="4"/>
        <v>1998777</v>
      </c>
      <c r="M64" s="18">
        <f t="shared" ca="1" si="4"/>
        <v>42701</v>
      </c>
      <c r="N64" s="19">
        <f ca="1">IF(M64=0,0,IF(K64=0,1,M64/K64))</f>
        <v>2.1829928898468156E-2</v>
      </c>
      <c r="O64" s="18">
        <f t="shared" ref="O64:Q66" si="5">SUMIF($B$9:$B$63,$B64,O$9:O$63)</f>
        <v>4212004</v>
      </c>
      <c r="P64" s="18">
        <f t="shared" ca="1" si="5"/>
        <v>4113751</v>
      </c>
      <c r="Q64" s="18">
        <f t="shared" ca="1" si="5"/>
        <v>-98253</v>
      </c>
      <c r="R64" s="19">
        <f ca="1">IF(Q64=0,0,IF(O64=0,1,Q64/O64))</f>
        <v>-2.332690092412068E-2</v>
      </c>
      <c r="S64" s="18">
        <f t="shared" ref="S64:U66" si="6">SUMIF($B$9:$B$63,$B64,S$9:S$63)</f>
        <v>2496885</v>
      </c>
      <c r="T64" s="18">
        <f t="shared" ca="1" si="6"/>
        <v>2389895</v>
      </c>
      <c r="U64" s="18">
        <f t="shared" ca="1" si="6"/>
        <v>-106990</v>
      </c>
      <c r="V64" s="19">
        <f ca="1">IF(U64=0,0,IF(S64=0,1,U64/S64))</f>
        <v>-4.2849390340364092E-2</v>
      </c>
      <c r="W64" s="18">
        <f t="shared" ref="W64:Y66" si="7">SUMIF($B$9:$B$63,$B64,W$9:W$63)</f>
        <v>6708889</v>
      </c>
      <c r="X64" s="18">
        <f t="shared" ca="1" si="7"/>
        <v>6503646</v>
      </c>
      <c r="Y64" s="18">
        <f t="shared" ca="1" si="7"/>
        <v>-205243</v>
      </c>
      <c r="Z64" s="19">
        <f ca="1">IF(Y64=0,0,IF(W64=0,1,Y64/W64))</f>
        <v>-3.0592695750369398E-2</v>
      </c>
      <c r="AA64" s="18">
        <f t="shared" ref="AA64:AC66" si="8">SUMIF($B$9:$B$63,$B64,AA$9:AA$63)</f>
        <v>2466098</v>
      </c>
      <c r="AB64" s="18">
        <f t="shared" ca="1" si="8"/>
        <v>2373602</v>
      </c>
      <c r="AC64" s="18">
        <f t="shared" ca="1" si="8"/>
        <v>-92496</v>
      </c>
      <c r="AD64" s="19">
        <f ca="1">IF(AC64=0,0,IF(AA64=0,1,AC64/AA64))</f>
        <v>-3.750702526825779E-2</v>
      </c>
      <c r="AE64" s="18">
        <f t="shared" ref="AE64:AG66" si="9">SUMIF($B$9:$B$63,$B64,AE$9:AE$63)</f>
        <v>9174987</v>
      </c>
      <c r="AF64" s="18">
        <f t="shared" ca="1" si="9"/>
        <v>8877248</v>
      </c>
      <c r="AG64" s="18">
        <f t="shared" ca="1" si="9"/>
        <v>-297739</v>
      </c>
      <c r="AH64" s="19">
        <f ca="1">IF(AG64=0,0,IF(AE64=0,1,AG64/AE64))</f>
        <v>-3.2451163146062223E-2</v>
      </c>
      <c r="AI64" s="18">
        <f t="shared" ref="AI64:AK66" si="10">SUMIF($B$9:$B$63,$B64,AI$9:AI$63)</f>
        <v>2733522</v>
      </c>
      <c r="AJ64" s="18">
        <f t="shared" ca="1" si="10"/>
        <v>2682347</v>
      </c>
      <c r="AK64" s="18">
        <f t="shared" ca="1" si="10"/>
        <v>-51175</v>
      </c>
      <c r="AL64" s="19">
        <f ca="1">IF(AK64=0,0,IF(AI64=0,1,AK64/AI64))</f>
        <v>-1.8721268751449596E-2</v>
      </c>
      <c r="AM64" s="18">
        <f t="shared" ref="AM64:AO66" si="11">SUMIF($B$9:$B$63,$B64,AM$9:AM$63)</f>
        <v>11908509</v>
      </c>
      <c r="AN64" s="18">
        <f t="shared" ca="1" si="11"/>
        <v>11559595</v>
      </c>
      <c r="AO64" s="18">
        <f t="shared" ca="1" si="11"/>
        <v>-348914</v>
      </c>
      <c r="AP64" s="19">
        <f ca="1">IF(AO64=0,0,IF(AM64=0,1,AO64/AM64))</f>
        <v>-2.9299553789647385E-2</v>
      </c>
      <c r="AQ64" s="18">
        <f t="shared" ref="AQ64:AS66" si="12">SUMIF($B$9:$B$63,$B64,AQ$9:AQ$63)</f>
        <v>2889630</v>
      </c>
      <c r="AR64" s="18">
        <f t="shared" ca="1" si="12"/>
        <v>2703013</v>
      </c>
      <c r="AS64" s="18">
        <f t="shared" ca="1" si="12"/>
        <v>-186617</v>
      </c>
      <c r="AT64" s="19">
        <f ca="1">IF(AS64=0,0,IF(AQ64=0,1,AS64/AQ64))</f>
        <v>-6.4581624637064267E-2</v>
      </c>
      <c r="AU64" s="18">
        <f t="shared" ref="AU64:AW66" si="13">SUMIF($B$9:$B$63,$B64,AU$9:AU$63)</f>
        <v>14798139</v>
      </c>
      <c r="AV64" s="18">
        <f t="shared" ca="1" si="13"/>
        <v>14262608</v>
      </c>
      <c r="AW64" s="18">
        <f t="shared" ca="1" si="13"/>
        <v>-535531</v>
      </c>
      <c r="AX64" s="19">
        <f ca="1">IF(AW64=0,0,IF(AU64=0,1,AW64/AU64))</f>
        <v>-3.6189077559009276E-2</v>
      </c>
      <c r="AY64" s="18">
        <f t="shared" ref="AY64:BA66" si="14">SUMIF($B$9:$B$63,$B64,AY$9:AY$63)</f>
        <v>3329093</v>
      </c>
      <c r="AZ64" s="18">
        <f t="shared" ca="1" si="14"/>
        <v>3135571</v>
      </c>
      <c r="BA64" s="18">
        <f t="shared" ca="1" si="14"/>
        <v>-193522</v>
      </c>
      <c r="BB64" s="19">
        <f ca="1">IF(BA64=0,0,IF(AY64=0,1,BA64/AY64))</f>
        <v>-5.8130547869945356E-2</v>
      </c>
      <c r="BC64" s="18">
        <f t="shared" ref="BC64:BE66" si="15">SUMIF($B$9:$B$63,$B64,BC$9:BC$63)</f>
        <v>18127232</v>
      </c>
      <c r="BD64" s="18">
        <f t="shared" ca="1" si="15"/>
        <v>17398179</v>
      </c>
      <c r="BE64" s="18">
        <f t="shared" ca="1" si="15"/>
        <v>-729053</v>
      </c>
      <c r="BF64" s="19">
        <f ca="1">IF(BE64=0,0,IF(BC64=0,1,BE64/BC64))</f>
        <v>-4.0218661073019864E-2</v>
      </c>
      <c r="BG64" s="18">
        <f t="shared" ref="BG64:BI66" si="16">SUMIF($B$9:$B$63,$B64,BG$9:BG$63)</f>
        <v>3445018</v>
      </c>
      <c r="BH64" s="18">
        <f t="shared" ca="1" si="16"/>
        <v>3386699</v>
      </c>
      <c r="BI64" s="18">
        <f t="shared" ca="1" si="16"/>
        <v>-58319</v>
      </c>
      <c r="BJ64" s="19">
        <f ca="1">IF(BI64=0,0,IF(BG64=0,1,BI64/BG64))</f>
        <v>-1.6928503711736775E-2</v>
      </c>
      <c r="BK64" s="18">
        <f t="shared" ref="BK64:BM66" si="17">SUMIF($B$9:$B$63,$B64,BK$9:BK$63)</f>
        <v>21572250</v>
      </c>
      <c r="BL64" s="18">
        <f t="shared" ca="1" si="17"/>
        <v>20784878</v>
      </c>
      <c r="BM64" s="18">
        <f t="shared" ca="1" si="17"/>
        <v>-787372</v>
      </c>
      <c r="BN64" s="19">
        <f ca="1">IF(BM64=0,0,IF(BK64=0,1,BM64/BK64))</f>
        <v>-3.6499298867758344E-2</v>
      </c>
      <c r="BO64" s="18">
        <f t="shared" ref="BO64:BQ66" si="18">SUMIF($B$9:$B$63,$B64,BO$9:BO$63)</f>
        <v>2796173</v>
      </c>
      <c r="BP64" s="18">
        <f t="shared" ca="1" si="18"/>
        <v>2522065</v>
      </c>
      <c r="BQ64" s="18">
        <f t="shared" ca="1" si="18"/>
        <v>-274108</v>
      </c>
      <c r="BR64" s="19">
        <f ca="1">IF(BQ64=0,0,IF(BO64=0,1,BQ64/BO64))</f>
        <v>-9.8029699879084733E-2</v>
      </c>
      <c r="BS64" s="18">
        <f t="shared" ref="BS64:BU66" si="19">SUMIF($B$9:$B$63,$B64,BS$9:BS$63)</f>
        <v>24368423</v>
      </c>
      <c r="BT64" s="18">
        <f t="shared" ca="1" si="19"/>
        <v>23306943</v>
      </c>
      <c r="BU64" s="18">
        <f t="shared" ca="1" si="19"/>
        <v>-1061480</v>
      </c>
      <c r="BV64" s="19">
        <f ca="1">IF(BU64=0,0,IF(BS64=0,1,BU64/BS64))</f>
        <v>-4.3559650946636969E-2</v>
      </c>
      <c r="BW64" s="18">
        <f t="shared" ref="BW64:BY66" si="20">SUMIF($B$9:$B$63,$B64,BW$9:BW$63)</f>
        <v>2791641</v>
      </c>
      <c r="BX64" s="18">
        <f t="shared" ca="1" si="20"/>
        <v>2494868</v>
      </c>
      <c r="BY64" s="18">
        <f t="shared" ca="1" si="20"/>
        <v>-296773</v>
      </c>
      <c r="BZ64" s="19">
        <f ca="1">IF(BY64=0,0,IF(BW64=0,1,BY64/BW64))</f>
        <v>-0.10630772366504146</v>
      </c>
      <c r="CA64" s="18">
        <f t="shared" ref="CA64:CC66" si="21">SUMIF($B$9:$B$63,$B64,CA$9:CA$63)</f>
        <v>27160064</v>
      </c>
      <c r="CB64" s="18">
        <f t="shared" ca="1" si="21"/>
        <v>25801811</v>
      </c>
      <c r="CC64" s="18">
        <f t="shared" ca="1" si="21"/>
        <v>-1358253</v>
      </c>
      <c r="CD64" s="19">
        <f ca="1">IF(CC64=0,0,IF(CA64=0,1,CC64/CA64))</f>
        <v>-5.0009197327370067E-2</v>
      </c>
      <c r="CE64" s="18">
        <f t="shared" ref="CE64:CG66" si="22">SUMIF($B$9:$B$63,$B64,CE$9:CE$63)</f>
        <v>2585723</v>
      </c>
      <c r="CF64" s="18">
        <f t="shared" ca="1" si="22"/>
        <v>2226863</v>
      </c>
      <c r="CG64" s="18">
        <f t="shared" ca="1" si="22"/>
        <v>-358860</v>
      </c>
      <c r="CH64" s="19">
        <f ca="1">IF(CG64=0,0,IF(CE64=0,1,CG64/CE64))</f>
        <v>-0.13878516763009804</v>
      </c>
      <c r="CI64" s="18">
        <f t="shared" ref="CI64:CK66" si="23">SUMIF($B$9:$B$63,$B64,CI$9:CI$63)</f>
        <v>29745787</v>
      </c>
      <c r="CJ64" s="18">
        <f t="shared" ca="1" si="23"/>
        <v>28028674</v>
      </c>
      <c r="CK64" s="18">
        <f t="shared" ca="1" si="23"/>
        <v>-1717113</v>
      </c>
      <c r="CL64" s="19">
        <f ca="1">IF(CK64=0,0,IF(CI64=0,1,CK64/CI64))</f>
        <v>-5.7726258848017707E-2</v>
      </c>
      <c r="CM64" s="18">
        <f t="shared" ref="CM64:CO66" si="24">SUMIF($B$9:$B$63,$B64,CM$9:CM$63)</f>
        <v>2314568</v>
      </c>
      <c r="CN64" s="18">
        <f t="shared" ca="1" si="24"/>
        <v>2043376</v>
      </c>
      <c r="CO64" s="18">
        <f t="shared" ca="1" si="24"/>
        <v>-271192</v>
      </c>
      <c r="CP64" s="19">
        <f ca="1">IF(CO64=0,0,IF(CM64=0,1,CO64/CM64))</f>
        <v>-0.11716743686078784</v>
      </c>
      <c r="CQ64" s="18">
        <f t="shared" ref="CQ64:CS66" si="25">SUMIF($B$9:$B$63,$B64,CQ$9:CQ$63)</f>
        <v>32060355</v>
      </c>
      <c r="CR64" s="18">
        <f t="shared" ca="1" si="25"/>
        <v>30072050</v>
      </c>
      <c r="CS64" s="18">
        <f t="shared" ca="1" si="25"/>
        <v>-1988305</v>
      </c>
      <c r="CT64" s="19">
        <f ca="1">IF(CS64=0,0,IF(CQ64=0,1,CS64/CQ64))</f>
        <v>-6.2017560317095675E-2</v>
      </c>
    </row>
    <row r="65" spans="1:98">
      <c r="A65" s="80"/>
      <c r="B65" s="26" t="s">
        <v>7</v>
      </c>
      <c r="C65" s="18">
        <f t="shared" si="2"/>
        <v>662832</v>
      </c>
      <c r="D65" s="18">
        <f t="shared" ca="1" si="2"/>
        <v>635935</v>
      </c>
      <c r="E65" s="18">
        <f t="shared" ca="1" si="2"/>
        <v>-26897</v>
      </c>
      <c r="F65" s="19">
        <f ca="1">IF(E65=0,0,IF(C65=0,1,E65/C65))</f>
        <v>-4.0578909889685467E-2</v>
      </c>
      <c r="G65" s="18">
        <f t="shared" si="3"/>
        <v>662832</v>
      </c>
      <c r="H65" s="18">
        <f t="shared" ca="1" si="3"/>
        <v>635935</v>
      </c>
      <c r="I65" s="18">
        <f t="shared" ca="1" si="3"/>
        <v>-26897</v>
      </c>
      <c r="J65" s="19">
        <f ca="1">IF(I65=0,0,IF(G65=0,1,I65/G65))</f>
        <v>-4.0578909889685467E-2</v>
      </c>
      <c r="K65" s="18">
        <f t="shared" si="4"/>
        <v>637692</v>
      </c>
      <c r="L65" s="18">
        <f t="shared" ca="1" si="4"/>
        <v>628329</v>
      </c>
      <c r="M65" s="18">
        <f t="shared" ca="1" si="4"/>
        <v>-9363</v>
      </c>
      <c r="N65" s="19">
        <f ca="1">IF(M65=0,0,IF(K65=0,1,M65/K65))</f>
        <v>-1.4682636758811464E-2</v>
      </c>
      <c r="O65" s="18">
        <f t="shared" si="5"/>
        <v>1300524</v>
      </c>
      <c r="P65" s="18">
        <f t="shared" ca="1" si="5"/>
        <v>1264264</v>
      </c>
      <c r="Q65" s="18">
        <f t="shared" ca="1" si="5"/>
        <v>-36260</v>
      </c>
      <c r="R65" s="19">
        <f ca="1">IF(Q65=0,0,IF(O65=0,1,Q65/O65))</f>
        <v>-2.7881069476610967E-2</v>
      </c>
      <c r="S65" s="18">
        <f t="shared" si="6"/>
        <v>726627</v>
      </c>
      <c r="T65" s="18">
        <f t="shared" ca="1" si="6"/>
        <v>623137</v>
      </c>
      <c r="U65" s="18">
        <f t="shared" ca="1" si="6"/>
        <v>-103490</v>
      </c>
      <c r="V65" s="19">
        <f ca="1">IF(U65=0,0,IF(S65=0,1,U65/S65))</f>
        <v>-0.14242520577958154</v>
      </c>
      <c r="W65" s="18">
        <f t="shared" si="7"/>
        <v>2027151</v>
      </c>
      <c r="X65" s="18">
        <f t="shared" ca="1" si="7"/>
        <v>1887401</v>
      </c>
      <c r="Y65" s="18">
        <f t="shared" ca="1" si="7"/>
        <v>-139750</v>
      </c>
      <c r="Z65" s="19">
        <f ca="1">IF(Y65=0,0,IF(W65=0,1,Y65/W65))</f>
        <v>-6.8939117016936571E-2</v>
      </c>
      <c r="AA65" s="18">
        <f t="shared" si="8"/>
        <v>677149</v>
      </c>
      <c r="AB65" s="18">
        <f t="shared" ca="1" si="8"/>
        <v>663713</v>
      </c>
      <c r="AC65" s="18">
        <f t="shared" ca="1" si="8"/>
        <v>-13436</v>
      </c>
      <c r="AD65" s="19">
        <f ca="1">IF(AC65=0,0,IF(AA65=0,1,AC65/AA65))</f>
        <v>-1.9842014091433349E-2</v>
      </c>
      <c r="AE65" s="18">
        <f t="shared" si="9"/>
        <v>2704300</v>
      </c>
      <c r="AF65" s="18">
        <f t="shared" ca="1" si="9"/>
        <v>2551114</v>
      </c>
      <c r="AG65" s="18">
        <f t="shared" ca="1" si="9"/>
        <v>-153186</v>
      </c>
      <c r="AH65" s="19">
        <f ca="1">IF(AG65=0,0,IF(AE65=0,1,AG65/AE65))</f>
        <v>-5.6645342602521909E-2</v>
      </c>
      <c r="AI65" s="18">
        <f t="shared" si="10"/>
        <v>733189</v>
      </c>
      <c r="AJ65" s="18">
        <f t="shared" ca="1" si="10"/>
        <v>657338</v>
      </c>
      <c r="AK65" s="18">
        <f t="shared" ca="1" si="10"/>
        <v>-75851</v>
      </c>
      <c r="AL65" s="19">
        <f ca="1">IF(AK65=0,0,IF(AI65=0,1,AK65/AI65))</f>
        <v>-0.10345354335648789</v>
      </c>
      <c r="AM65" s="18">
        <f t="shared" si="11"/>
        <v>3437489</v>
      </c>
      <c r="AN65" s="18">
        <f t="shared" ca="1" si="11"/>
        <v>3208452</v>
      </c>
      <c r="AO65" s="18">
        <f t="shared" ca="1" si="11"/>
        <v>-229037</v>
      </c>
      <c r="AP65" s="19">
        <f ca="1">IF(AO65=0,0,IF(AM65=0,1,AO65/AM65))</f>
        <v>-6.6629158667853197E-2</v>
      </c>
      <c r="AQ65" s="18">
        <f t="shared" si="12"/>
        <v>689438</v>
      </c>
      <c r="AR65" s="18">
        <f t="shared" ca="1" si="12"/>
        <v>650016</v>
      </c>
      <c r="AS65" s="18">
        <f t="shared" ca="1" si="12"/>
        <v>-39422</v>
      </c>
      <c r="AT65" s="19">
        <f ca="1">IF(AS65=0,0,IF(AQ65=0,1,AS65/AQ65))</f>
        <v>-5.7179905952384404E-2</v>
      </c>
      <c r="AU65" s="18">
        <f t="shared" si="13"/>
        <v>4126927</v>
      </c>
      <c r="AV65" s="18">
        <f t="shared" ca="1" si="13"/>
        <v>3858468</v>
      </c>
      <c r="AW65" s="18">
        <f t="shared" ca="1" si="13"/>
        <v>-268459</v>
      </c>
      <c r="AX65" s="19">
        <f ca="1">IF(AW65=0,0,IF(AU65=0,1,AW65/AU65))</f>
        <v>-6.5050581219391571E-2</v>
      </c>
      <c r="AY65" s="18">
        <f t="shared" si="14"/>
        <v>602508</v>
      </c>
      <c r="AZ65" s="18">
        <f t="shared" ca="1" si="14"/>
        <v>584478</v>
      </c>
      <c r="BA65" s="18">
        <f t="shared" ca="1" si="14"/>
        <v>-18030</v>
      </c>
      <c r="BB65" s="19">
        <f ca="1">IF(BA65=0,0,IF(AY65=0,1,BA65/AY65))</f>
        <v>-2.992491386006493E-2</v>
      </c>
      <c r="BC65" s="18">
        <f t="shared" si="15"/>
        <v>4729435</v>
      </c>
      <c r="BD65" s="18">
        <f t="shared" ca="1" si="15"/>
        <v>4442946</v>
      </c>
      <c r="BE65" s="18">
        <f t="shared" ca="1" si="15"/>
        <v>-286489</v>
      </c>
      <c r="BF65" s="19">
        <f ca="1">IF(BE65=0,0,IF(BC65=0,1,BE65/BC65))</f>
        <v>-6.0575734733641542E-2</v>
      </c>
      <c r="BG65" s="18">
        <f t="shared" si="16"/>
        <v>709633</v>
      </c>
      <c r="BH65" s="18">
        <f t="shared" ca="1" si="16"/>
        <v>599916</v>
      </c>
      <c r="BI65" s="18">
        <f t="shared" ca="1" si="16"/>
        <v>-109717</v>
      </c>
      <c r="BJ65" s="19">
        <f ca="1">IF(BI65=0,0,IF(BG65=0,1,BI65/BG65))</f>
        <v>-0.15461090450979592</v>
      </c>
      <c r="BK65" s="18">
        <f t="shared" si="17"/>
        <v>5439068</v>
      </c>
      <c r="BL65" s="18">
        <f t="shared" ca="1" si="17"/>
        <v>5042862</v>
      </c>
      <c r="BM65" s="18">
        <f t="shared" ca="1" si="17"/>
        <v>-396206</v>
      </c>
      <c r="BN65" s="19">
        <f ca="1">IF(BM65=0,0,IF(BK65=0,1,BM65/BK65))</f>
        <v>-7.284446526500496E-2</v>
      </c>
      <c r="BO65" s="18">
        <f t="shared" si="18"/>
        <v>655266</v>
      </c>
      <c r="BP65" s="18">
        <f t="shared" ca="1" si="18"/>
        <v>629818</v>
      </c>
      <c r="BQ65" s="18">
        <f t="shared" ca="1" si="18"/>
        <v>-25448</v>
      </c>
      <c r="BR65" s="19">
        <f ca="1">IF(BQ65=0,0,IF(BO65=0,1,BQ65/BO65))</f>
        <v>-3.8836136774989087E-2</v>
      </c>
      <c r="BS65" s="18">
        <f t="shared" si="19"/>
        <v>6094334</v>
      </c>
      <c r="BT65" s="18">
        <f t="shared" ca="1" si="19"/>
        <v>5672680</v>
      </c>
      <c r="BU65" s="18">
        <f t="shared" ca="1" si="19"/>
        <v>-421654</v>
      </c>
      <c r="BV65" s="19">
        <f ca="1">IF(BU65=0,0,IF(BS65=0,1,BU65/BS65))</f>
        <v>-6.9187871882309043E-2</v>
      </c>
      <c r="BW65" s="18">
        <f t="shared" si="20"/>
        <v>730513</v>
      </c>
      <c r="BX65" s="18">
        <f t="shared" ca="1" si="20"/>
        <v>627829</v>
      </c>
      <c r="BY65" s="18">
        <f t="shared" ca="1" si="20"/>
        <v>-102684</v>
      </c>
      <c r="BZ65" s="19">
        <f ca="1">IF(BY65=0,0,IF(BW65=0,1,BY65/BW65))</f>
        <v>-0.14056423362760143</v>
      </c>
      <c r="CA65" s="18">
        <f t="shared" si="21"/>
        <v>6824847</v>
      </c>
      <c r="CB65" s="18">
        <f t="shared" ca="1" si="21"/>
        <v>6300509</v>
      </c>
      <c r="CC65" s="18">
        <f t="shared" ca="1" si="21"/>
        <v>-524338</v>
      </c>
      <c r="CD65" s="19">
        <f ca="1">IF(CC65=0,0,IF(CA65=0,1,CC65/CA65))</f>
        <v>-7.6827802879683604E-2</v>
      </c>
      <c r="CE65" s="18">
        <f t="shared" si="22"/>
        <v>680472</v>
      </c>
      <c r="CF65" s="18">
        <f t="shared" ca="1" si="22"/>
        <v>534232</v>
      </c>
      <c r="CG65" s="18">
        <f t="shared" ca="1" si="22"/>
        <v>-146240</v>
      </c>
      <c r="CH65" s="19">
        <f ca="1">IF(CG65=0,0,IF(CE65=0,1,CG65/CE65))</f>
        <v>-0.21490965094816539</v>
      </c>
      <c r="CI65" s="18">
        <f t="shared" si="23"/>
        <v>7505319</v>
      </c>
      <c r="CJ65" s="18">
        <f t="shared" ca="1" si="23"/>
        <v>6834741</v>
      </c>
      <c r="CK65" s="18">
        <f t="shared" ca="1" si="23"/>
        <v>-670578</v>
      </c>
      <c r="CL65" s="19">
        <f ca="1">IF(CK65=0,0,IF(CI65=0,1,CK65/CI65))</f>
        <v>-8.9347035082719337E-2</v>
      </c>
      <c r="CM65" s="18">
        <f t="shared" si="24"/>
        <v>543817</v>
      </c>
      <c r="CN65" s="18">
        <f t="shared" ca="1" si="24"/>
        <v>475589</v>
      </c>
      <c r="CO65" s="18">
        <f t="shared" ca="1" si="24"/>
        <v>-68228</v>
      </c>
      <c r="CP65" s="19">
        <f ca="1">IF(CO65=0,0,IF(CM65=0,1,CO65/CM65))</f>
        <v>-0.12546132246693281</v>
      </c>
      <c r="CQ65" s="18">
        <f t="shared" si="25"/>
        <v>8049136</v>
      </c>
      <c r="CR65" s="18">
        <f t="shared" ca="1" si="25"/>
        <v>7310330</v>
      </c>
      <c r="CS65" s="18">
        <f t="shared" ca="1" si="25"/>
        <v>-738806</v>
      </c>
      <c r="CT65" s="19">
        <f ca="1">IF(CS65=0,0,IF(CQ65=0,1,CS65/CQ65))</f>
        <v>-9.1786994281125328E-2</v>
      </c>
    </row>
    <row r="66" spans="1:98">
      <c r="A66" s="81"/>
      <c r="B66" s="26" t="s">
        <v>8</v>
      </c>
      <c r="C66" s="73">
        <f t="shared" si="2"/>
        <v>15066</v>
      </c>
      <c r="D66" s="73">
        <f t="shared" ca="1" si="2"/>
        <v>11546</v>
      </c>
      <c r="E66" s="73">
        <f t="shared" ca="1" si="2"/>
        <v>-3520</v>
      </c>
      <c r="F66" s="19">
        <f ca="1">IF(E66=0,0,IF(C66=0,1,E66/C66))</f>
        <v>-0.23363865657772467</v>
      </c>
      <c r="G66" s="73">
        <f t="shared" si="3"/>
        <v>15066</v>
      </c>
      <c r="H66" s="73">
        <f t="shared" ca="1" si="3"/>
        <v>11546</v>
      </c>
      <c r="I66" s="73">
        <f t="shared" ca="1" si="3"/>
        <v>-3520</v>
      </c>
      <c r="J66" s="19">
        <f ca="1">IF(I66=0,0,IF(G66=0,1,I66/G66))</f>
        <v>-0.23363865657772467</v>
      </c>
      <c r="K66" s="73">
        <f t="shared" si="4"/>
        <v>14330</v>
      </c>
      <c r="L66" s="73">
        <f t="shared" ca="1" si="4"/>
        <v>11533</v>
      </c>
      <c r="M66" s="73">
        <f t="shared" ca="1" si="4"/>
        <v>-2797</v>
      </c>
      <c r="N66" s="19">
        <f ca="1">IF(M66=0,0,IF(K66=0,1,M66/K66))</f>
        <v>-0.19518492672714585</v>
      </c>
      <c r="O66" s="73">
        <f t="shared" si="5"/>
        <v>29396</v>
      </c>
      <c r="P66" s="73">
        <f t="shared" ca="1" si="5"/>
        <v>23079</v>
      </c>
      <c r="Q66" s="73">
        <f t="shared" ca="1" si="5"/>
        <v>-6317</v>
      </c>
      <c r="R66" s="19">
        <f ca="1">IF(Q66=0,0,IF(O66=0,1,Q66/O66))</f>
        <v>-0.21489318274595184</v>
      </c>
      <c r="S66" s="73">
        <f t="shared" si="6"/>
        <v>17883</v>
      </c>
      <c r="T66" s="73">
        <f t="shared" ca="1" si="6"/>
        <v>12429</v>
      </c>
      <c r="U66" s="73">
        <f t="shared" ca="1" si="6"/>
        <v>-5454</v>
      </c>
      <c r="V66" s="19">
        <f ca="1">IF(U66=0,0,IF(S66=0,1,U66/S66))</f>
        <v>-0.3049823855057876</v>
      </c>
      <c r="W66" s="73">
        <f t="shared" si="7"/>
        <v>47279</v>
      </c>
      <c r="X66" s="73">
        <f t="shared" ca="1" si="7"/>
        <v>35508</v>
      </c>
      <c r="Y66" s="73">
        <f t="shared" ca="1" si="7"/>
        <v>-11771</v>
      </c>
      <c r="Z66" s="19">
        <f ca="1">IF(Y66=0,0,IF(W66=0,1,Y66/W66))</f>
        <v>-0.24896888682078724</v>
      </c>
      <c r="AA66" s="73">
        <f t="shared" si="8"/>
        <v>18377</v>
      </c>
      <c r="AB66" s="73">
        <f t="shared" ca="1" si="8"/>
        <v>12975</v>
      </c>
      <c r="AC66" s="73">
        <f t="shared" ca="1" si="8"/>
        <v>-5402</v>
      </c>
      <c r="AD66" s="19">
        <f ca="1">IF(AC66=0,0,IF(AA66=0,1,AC66/AA66))</f>
        <v>-0.29395439952114055</v>
      </c>
      <c r="AE66" s="73">
        <f t="shared" si="9"/>
        <v>65656</v>
      </c>
      <c r="AF66" s="73">
        <f t="shared" ca="1" si="9"/>
        <v>48483</v>
      </c>
      <c r="AG66" s="73">
        <f t="shared" ca="1" si="9"/>
        <v>-17173</v>
      </c>
      <c r="AH66" s="19">
        <f ca="1">IF(AG66=0,0,IF(AE66=0,1,AG66/AE66))</f>
        <v>-0.26156025344218348</v>
      </c>
      <c r="AI66" s="73">
        <f t="shared" si="10"/>
        <v>22891</v>
      </c>
      <c r="AJ66" s="73">
        <f t="shared" ca="1" si="10"/>
        <v>20439</v>
      </c>
      <c r="AK66" s="73">
        <f t="shared" ca="1" si="10"/>
        <v>-2452</v>
      </c>
      <c r="AL66" s="19">
        <f ca="1">IF(AK66=0,0,IF(AI66=0,1,AK66/AI66))</f>
        <v>-0.10711633393036564</v>
      </c>
      <c r="AM66" s="73">
        <f t="shared" si="11"/>
        <v>88547</v>
      </c>
      <c r="AN66" s="73">
        <f t="shared" ca="1" si="11"/>
        <v>68922</v>
      </c>
      <c r="AO66" s="73">
        <f t="shared" ca="1" si="11"/>
        <v>-19625</v>
      </c>
      <c r="AP66" s="19">
        <f ca="1">IF(AO66=0,0,IF(AM66=0,1,AO66/AM66))</f>
        <v>-0.22163370865190238</v>
      </c>
      <c r="AQ66" s="73">
        <f t="shared" si="12"/>
        <v>21973</v>
      </c>
      <c r="AR66" s="73">
        <f t="shared" ca="1" si="12"/>
        <v>20662</v>
      </c>
      <c r="AS66" s="73">
        <f t="shared" ca="1" si="12"/>
        <v>-1311</v>
      </c>
      <c r="AT66" s="19">
        <f ca="1">IF(AS66=0,0,IF(AQ66=0,1,AS66/AQ66))</f>
        <v>-5.9664133254448644E-2</v>
      </c>
      <c r="AU66" s="73">
        <f t="shared" si="13"/>
        <v>110520</v>
      </c>
      <c r="AV66" s="73">
        <f t="shared" ca="1" si="13"/>
        <v>89584</v>
      </c>
      <c r="AW66" s="73">
        <f t="shared" ca="1" si="13"/>
        <v>-20936</v>
      </c>
      <c r="AX66" s="19">
        <f ca="1">IF(AW66=0,0,IF(AU66=0,1,AW66/AU66))</f>
        <v>-0.18943177705392689</v>
      </c>
      <c r="AY66" s="73">
        <f t="shared" si="14"/>
        <v>23981</v>
      </c>
      <c r="AZ66" s="73">
        <f t="shared" ca="1" si="14"/>
        <v>22306</v>
      </c>
      <c r="BA66" s="73">
        <f t="shared" ca="1" si="14"/>
        <v>-1675</v>
      </c>
      <c r="BB66" s="19">
        <f ca="1">IF(BA66=0,0,IF(AY66=0,1,BA66/AY66))</f>
        <v>-6.9846962178391231E-2</v>
      </c>
      <c r="BC66" s="73">
        <f t="shared" si="15"/>
        <v>134501</v>
      </c>
      <c r="BD66" s="73">
        <f t="shared" ca="1" si="15"/>
        <v>111890</v>
      </c>
      <c r="BE66" s="73">
        <f t="shared" ca="1" si="15"/>
        <v>-22611</v>
      </c>
      <c r="BF66" s="19">
        <f ca="1">IF(BE66=0,0,IF(BC66=0,1,BE66/BC66))</f>
        <v>-0.16811027427305372</v>
      </c>
      <c r="BG66" s="73">
        <f t="shared" si="16"/>
        <v>26063</v>
      </c>
      <c r="BH66" s="73">
        <f t="shared" ca="1" si="16"/>
        <v>25599</v>
      </c>
      <c r="BI66" s="73">
        <f t="shared" ca="1" si="16"/>
        <v>-464</v>
      </c>
      <c r="BJ66" s="19">
        <f ca="1">IF(BI66=0,0,IF(BG66=0,1,BI66/BG66))</f>
        <v>-1.780301576948164E-2</v>
      </c>
      <c r="BK66" s="73">
        <f t="shared" si="17"/>
        <v>160564</v>
      </c>
      <c r="BL66" s="73">
        <f t="shared" ca="1" si="17"/>
        <v>137489</v>
      </c>
      <c r="BM66" s="73">
        <f t="shared" ca="1" si="17"/>
        <v>-23075</v>
      </c>
      <c r="BN66" s="19">
        <f ca="1">IF(BM66=0,0,IF(BK66=0,1,BM66/BK66))</f>
        <v>-0.1437121646197155</v>
      </c>
      <c r="BO66" s="73">
        <f t="shared" si="18"/>
        <v>21250</v>
      </c>
      <c r="BP66" s="73">
        <f t="shared" ca="1" si="18"/>
        <v>19377</v>
      </c>
      <c r="BQ66" s="73">
        <f t="shared" ca="1" si="18"/>
        <v>-1873</v>
      </c>
      <c r="BR66" s="19">
        <f ca="1">IF(BQ66=0,0,IF(BO66=0,1,BQ66/BO66))</f>
        <v>-8.8141176470588237E-2</v>
      </c>
      <c r="BS66" s="73">
        <f t="shared" si="19"/>
        <v>181814</v>
      </c>
      <c r="BT66" s="73">
        <f t="shared" ca="1" si="19"/>
        <v>156866</v>
      </c>
      <c r="BU66" s="73">
        <f t="shared" ca="1" si="19"/>
        <v>-24948</v>
      </c>
      <c r="BV66" s="19">
        <f ca="1">IF(BU66=0,0,IF(BS66=0,1,BU66/BS66))</f>
        <v>-0.13721715599458786</v>
      </c>
      <c r="BW66" s="73">
        <f t="shared" si="20"/>
        <v>17970</v>
      </c>
      <c r="BX66" s="73">
        <f t="shared" ca="1" si="20"/>
        <v>17016</v>
      </c>
      <c r="BY66" s="73">
        <f t="shared" ca="1" si="20"/>
        <v>-954</v>
      </c>
      <c r="BZ66" s="19">
        <f ca="1">IF(BY66=0,0,IF(BW66=0,1,BY66/BW66))</f>
        <v>-5.3088480801335561E-2</v>
      </c>
      <c r="CA66" s="73">
        <f t="shared" si="21"/>
        <v>199784</v>
      </c>
      <c r="CB66" s="73">
        <f t="shared" ca="1" si="21"/>
        <v>173882</v>
      </c>
      <c r="CC66" s="73">
        <f t="shared" ca="1" si="21"/>
        <v>-25902</v>
      </c>
      <c r="CD66" s="19">
        <f ca="1">IF(CC66=0,0,IF(CA66=0,1,CC66/CA66))</f>
        <v>-0.1296500220237857</v>
      </c>
      <c r="CE66" s="73">
        <f t="shared" si="22"/>
        <v>13245</v>
      </c>
      <c r="CF66" s="73">
        <f t="shared" ca="1" si="22"/>
        <v>12390</v>
      </c>
      <c r="CG66" s="73">
        <f t="shared" ca="1" si="22"/>
        <v>-855</v>
      </c>
      <c r="CH66" s="19">
        <f ca="1">IF(CG66=0,0,IF(CE66=0,1,CG66/CE66))</f>
        <v>-6.4552661381653456E-2</v>
      </c>
      <c r="CI66" s="73">
        <f t="shared" si="23"/>
        <v>213029</v>
      </c>
      <c r="CJ66" s="73">
        <f t="shared" ca="1" si="23"/>
        <v>186272</v>
      </c>
      <c r="CK66" s="73">
        <f t="shared" ca="1" si="23"/>
        <v>-26757</v>
      </c>
      <c r="CL66" s="19">
        <f ca="1">IF(CK66=0,0,IF(CI66=0,1,CK66/CI66))</f>
        <v>-0.12560261748400453</v>
      </c>
      <c r="CM66" s="73">
        <f t="shared" si="24"/>
        <v>12047</v>
      </c>
      <c r="CN66" s="73">
        <f t="shared" ca="1" si="24"/>
        <v>10306</v>
      </c>
      <c r="CO66" s="73">
        <f t="shared" ca="1" si="24"/>
        <v>-1741</v>
      </c>
      <c r="CP66" s="19">
        <f ca="1">IF(CO66=0,0,IF(CM66=0,1,CO66/CM66))</f>
        <v>-0.14451730721341413</v>
      </c>
      <c r="CQ66" s="73">
        <f t="shared" si="25"/>
        <v>225076</v>
      </c>
      <c r="CR66" s="73">
        <f t="shared" ca="1" si="25"/>
        <v>196578</v>
      </c>
      <c r="CS66" s="73">
        <f t="shared" ca="1" si="25"/>
        <v>-28498</v>
      </c>
      <c r="CT66" s="19">
        <f ca="1">IF(CS66=0,0,IF(CQ66=0,1,CS66/CQ66))</f>
        <v>-0.1266150100410528</v>
      </c>
    </row>
    <row r="67" spans="1:98" s="7" customFormat="1">
      <c r="B67" s="27" t="s">
        <v>20</v>
      </c>
      <c r="C67" s="12">
        <f>SUM(C64:C66)</f>
        <v>2933826</v>
      </c>
      <c r="D67" s="12">
        <f ca="1">SUM(D64:D66)</f>
        <v>2762455</v>
      </c>
      <c r="E67" s="12">
        <f ca="1">SUM(E64:E66)</f>
        <v>-171371</v>
      </c>
      <c r="F67" s="13">
        <f ca="1">IF(E67=0,0,IF(C67=0,1,E67/C67))</f>
        <v>-5.841212123691044E-2</v>
      </c>
      <c r="G67" s="12">
        <f>SUM(G64:G66)</f>
        <v>2933826</v>
      </c>
      <c r="H67" s="12">
        <f ca="1">SUM(H64:H66)</f>
        <v>2762455</v>
      </c>
      <c r="I67" s="12">
        <f ca="1">SUM(I64:I66)</f>
        <v>-171371</v>
      </c>
      <c r="J67" s="13">
        <f ca="1">IF(I67=0,0,IF(G67=0,1,I67/G67))</f>
        <v>-5.841212123691044E-2</v>
      </c>
      <c r="K67" s="12">
        <f>SUM(K64:K66)</f>
        <v>2608098</v>
      </c>
      <c r="L67" s="12">
        <f ca="1">SUM(L64:L66)</f>
        <v>2638639</v>
      </c>
      <c r="M67" s="12">
        <f ca="1">SUM(M64:M66)</f>
        <v>30541</v>
      </c>
      <c r="N67" s="13">
        <f ca="1">IF(M67=0,0,IF(K67=0,1,M67/K67))</f>
        <v>1.1710066109479014E-2</v>
      </c>
      <c r="O67" s="12">
        <f>SUM(O64:O66)</f>
        <v>5541924</v>
      </c>
      <c r="P67" s="12">
        <f ca="1">SUM(P64:P66)</f>
        <v>5401094</v>
      </c>
      <c r="Q67" s="12">
        <f ca="1">SUM(Q64:Q66)</f>
        <v>-140830</v>
      </c>
      <c r="R67" s="13">
        <f ca="1">IF(Q67=0,0,IF(O67=0,1,Q67/O67))</f>
        <v>-2.5411752308404086E-2</v>
      </c>
      <c r="S67" s="12">
        <f>SUM(S64:S66)</f>
        <v>3241395</v>
      </c>
      <c r="T67" s="12">
        <f ca="1">SUM(T64:T66)</f>
        <v>3025461</v>
      </c>
      <c r="U67" s="12">
        <f ca="1">SUM(U64:U66)</f>
        <v>-215934</v>
      </c>
      <c r="V67" s="13">
        <f ca="1">IF(U67=0,0,IF(S67=0,1,U67/S67))</f>
        <v>-6.6617613712614474E-2</v>
      </c>
      <c r="W67" s="12">
        <f>SUM(W64:W66)</f>
        <v>8783319</v>
      </c>
      <c r="X67" s="12">
        <f ca="1">SUM(X64:X66)</f>
        <v>8426555</v>
      </c>
      <c r="Y67" s="12">
        <f ca="1">SUM(Y64:Y66)</f>
        <v>-356764</v>
      </c>
      <c r="Z67" s="13">
        <f ca="1">IF(Y67=0,0,IF(W67=0,1,Y67/W67))</f>
        <v>-4.0618358504342152E-2</v>
      </c>
      <c r="AA67" s="12">
        <f>SUM(AA64:AA66)</f>
        <v>3161624</v>
      </c>
      <c r="AB67" s="12">
        <f ca="1">SUM(AB64:AB66)</f>
        <v>3050290</v>
      </c>
      <c r="AC67" s="12">
        <f ca="1">SUM(AC64:AC66)</f>
        <v>-111334</v>
      </c>
      <c r="AD67" s="13">
        <f ca="1">IF(AC67=0,0,IF(AA67=0,1,AC67/AA67))</f>
        <v>-3.5214181066439275E-2</v>
      </c>
      <c r="AE67" s="12">
        <f>SUM(AE64:AE66)</f>
        <v>11944943</v>
      </c>
      <c r="AF67" s="12">
        <f ca="1">SUM(AF64:AF66)</f>
        <v>11476845</v>
      </c>
      <c r="AG67" s="12">
        <f ca="1">SUM(AG64:AG66)</f>
        <v>-468098</v>
      </c>
      <c r="AH67" s="13">
        <f ca="1">IF(AG67=0,0,IF(AE67=0,1,AG67/AE67))</f>
        <v>-3.9187964312596552E-2</v>
      </c>
      <c r="AI67" s="12">
        <f>SUM(AI64:AI66)</f>
        <v>3489602</v>
      </c>
      <c r="AJ67" s="12">
        <f ca="1">SUM(AJ64:AJ66)</f>
        <v>3360124</v>
      </c>
      <c r="AK67" s="12">
        <f ca="1">SUM(AK64:AK66)</f>
        <v>-129478</v>
      </c>
      <c r="AL67" s="13">
        <f ca="1">IF(AK67=0,0,IF(AI67=0,1,AK67/AI67))</f>
        <v>-3.7103944805166891E-2</v>
      </c>
      <c r="AM67" s="12">
        <f>SUM(AM64:AM66)</f>
        <v>15434545</v>
      </c>
      <c r="AN67" s="12">
        <f ca="1">SUM(AN64:AN66)</f>
        <v>14836969</v>
      </c>
      <c r="AO67" s="12">
        <f ca="1">SUM(AO64:AO66)</f>
        <v>-597576</v>
      </c>
      <c r="AP67" s="13">
        <f ca="1">IF(AO67=0,0,IF(AM67=0,1,AO67/AM67))</f>
        <v>-3.8716787569701601E-2</v>
      </c>
      <c r="AQ67" s="12">
        <f>SUM(AQ64:AQ66)</f>
        <v>3601041</v>
      </c>
      <c r="AR67" s="12">
        <f ca="1">SUM(AR64:AR66)</f>
        <v>3373691</v>
      </c>
      <c r="AS67" s="12">
        <f ca="1">SUM(AS64:AS66)</f>
        <v>-227350</v>
      </c>
      <c r="AT67" s="13">
        <f ca="1">IF(AS67=0,0,IF(AQ67=0,1,AS67/AQ67))</f>
        <v>-6.3134521378679115E-2</v>
      </c>
      <c r="AU67" s="12">
        <f>SUM(AU64:AU66)</f>
        <v>19035586</v>
      </c>
      <c r="AV67" s="12">
        <f ca="1">SUM(AV64:AV66)</f>
        <v>18210660</v>
      </c>
      <c r="AW67" s="12">
        <f ca="1">SUM(AW64:AW66)</f>
        <v>-824926</v>
      </c>
      <c r="AX67" s="13">
        <f ca="1">IF(AW67=0,0,IF(AU67=0,1,AW67/AU67))</f>
        <v>-4.3335991862819459E-2</v>
      </c>
      <c r="AY67" s="12">
        <f>SUM(AY64:AY66)</f>
        <v>3955582</v>
      </c>
      <c r="AZ67" s="12">
        <f ca="1">SUM(AZ64:AZ66)</f>
        <v>3742355</v>
      </c>
      <c r="BA67" s="12">
        <f ca="1">SUM(BA64:BA66)</f>
        <v>-213227</v>
      </c>
      <c r="BB67" s="13">
        <f ca="1">IF(BA67=0,0,IF(AY67=0,1,BA67/AY67))</f>
        <v>-5.3905341868781889E-2</v>
      </c>
      <c r="BC67" s="12">
        <f>SUM(BC64:BC66)</f>
        <v>22991168</v>
      </c>
      <c r="BD67" s="12">
        <f ca="1">SUM(BD64:BD66)</f>
        <v>21953015</v>
      </c>
      <c r="BE67" s="12">
        <f ca="1">SUM(BE64:BE66)</f>
        <v>-1038153</v>
      </c>
      <c r="BF67" s="13">
        <f ca="1">IF(BE67=0,0,IF(BC67=0,1,BE67/BC67))</f>
        <v>-4.5154426256204125E-2</v>
      </c>
      <c r="BG67" s="12">
        <f>SUM(BG64:BG66)</f>
        <v>4180714</v>
      </c>
      <c r="BH67" s="12">
        <f ca="1">SUM(BH64:BH66)</f>
        <v>4012214</v>
      </c>
      <c r="BI67" s="12">
        <f ca="1">SUM(BI64:BI66)</f>
        <v>-168500</v>
      </c>
      <c r="BJ67" s="13">
        <f ca="1">IF(BI67=0,0,IF(BG67=0,1,BI67/BG67))</f>
        <v>-4.0304120300982078E-2</v>
      </c>
      <c r="BK67" s="12">
        <f>SUM(BK64:BK66)</f>
        <v>27171882</v>
      </c>
      <c r="BL67" s="12">
        <f ca="1">SUM(BL64:BL66)</f>
        <v>25965229</v>
      </c>
      <c r="BM67" s="12">
        <f ca="1">SUM(BM64:BM66)</f>
        <v>-1206653</v>
      </c>
      <c r="BN67" s="13">
        <f ca="1">IF(BM67=0,0,IF(BK67=0,1,BM67/BK67))</f>
        <v>-4.4408149571678546E-2</v>
      </c>
      <c r="BO67" s="12">
        <f>SUM(BO64:BO66)</f>
        <v>3472689</v>
      </c>
      <c r="BP67" s="12">
        <f ca="1">SUM(BP64:BP66)</f>
        <v>3171260</v>
      </c>
      <c r="BQ67" s="12">
        <f ca="1">SUM(BQ64:BQ66)</f>
        <v>-301429</v>
      </c>
      <c r="BR67" s="13">
        <f ca="1">IF(BQ67=0,0,IF(BO67=0,1,BQ67/BO67))</f>
        <v>-8.6799883318085788E-2</v>
      </c>
      <c r="BS67" s="12">
        <f>SUM(BS64:BS66)</f>
        <v>30644571</v>
      </c>
      <c r="BT67" s="12">
        <f ca="1">SUM(BT64:BT66)</f>
        <v>29136489</v>
      </c>
      <c r="BU67" s="12">
        <f ca="1">SUM(BU64:BU66)</f>
        <v>-1508082</v>
      </c>
      <c r="BV67" s="13">
        <f ca="1">IF(BU67=0,0,IF(BS67=0,1,BU67/BS67))</f>
        <v>-4.9212044769691835E-2</v>
      </c>
      <c r="BW67" s="12">
        <f>SUM(BW64:BW66)</f>
        <v>3540124</v>
      </c>
      <c r="BX67" s="12">
        <f ca="1">SUM(BX64:BX66)</f>
        <v>3139713</v>
      </c>
      <c r="BY67" s="12">
        <f ca="1">SUM(BY64:BY66)</f>
        <v>-400411</v>
      </c>
      <c r="BZ67" s="13">
        <f ca="1">IF(BY67=0,0,IF(BW67=0,1,BY67/BW67))</f>
        <v>-0.11310649005515061</v>
      </c>
      <c r="CA67" s="12">
        <f>SUM(CA64:CA66)</f>
        <v>34184695</v>
      </c>
      <c r="CB67" s="12">
        <f ca="1">SUM(CB64:CB66)</f>
        <v>32276202</v>
      </c>
      <c r="CC67" s="12">
        <f ca="1">SUM(CC64:CC66)</f>
        <v>-1908493</v>
      </c>
      <c r="CD67" s="13">
        <f ca="1">IF(CC67=0,0,IF(CA67=0,1,CC67/CA67))</f>
        <v>-5.582887312582429E-2</v>
      </c>
      <c r="CE67" s="12">
        <f>SUM(CE64:CE66)</f>
        <v>3279440</v>
      </c>
      <c r="CF67" s="12">
        <f ca="1">SUM(CF64:CF66)</f>
        <v>2773485</v>
      </c>
      <c r="CG67" s="12">
        <f ca="1">SUM(CG64:CG66)</f>
        <v>-505955</v>
      </c>
      <c r="CH67" s="13">
        <f ca="1">IF(CG67=0,0,IF(CE67=0,1,CG67/CE67))</f>
        <v>-0.15428091381455369</v>
      </c>
      <c r="CI67" s="12">
        <f>SUM(CI64:CI66)</f>
        <v>37464135</v>
      </c>
      <c r="CJ67" s="12">
        <f ca="1">SUM(CJ64:CJ66)</f>
        <v>35049687</v>
      </c>
      <c r="CK67" s="12">
        <f ca="1">SUM(CK64:CK66)</f>
        <v>-2414448</v>
      </c>
      <c r="CL67" s="13">
        <f ca="1">IF(CK67=0,0,IF(CI67=0,1,CK67/CI67))</f>
        <v>-6.4446917031448878E-2</v>
      </c>
      <c r="CM67" s="12">
        <f>SUM(CM64:CM66)</f>
        <v>2870432</v>
      </c>
      <c r="CN67" s="12">
        <f ca="1">SUM(CN64:CN66)</f>
        <v>2529271</v>
      </c>
      <c r="CO67" s="12">
        <f ca="1">SUM(CO64:CO66)</f>
        <v>-341161</v>
      </c>
      <c r="CP67" s="13">
        <f ca="1">IF(CO67=0,0,IF(CM67=0,1,CO67/CM67))</f>
        <v>-0.11885353842209118</v>
      </c>
      <c r="CQ67" s="12">
        <f>SUM(CQ64:CQ66)</f>
        <v>40334567</v>
      </c>
      <c r="CR67" s="12">
        <f ca="1">SUM(CR64:CR66)</f>
        <v>37578958</v>
      </c>
      <c r="CS67" s="12">
        <f ca="1">SUM(CS64:CS66)</f>
        <v>-2755609</v>
      </c>
      <c r="CT67" s="13">
        <f ca="1">IF(CS67=0,0,IF(CQ67=0,1,CS67/CQ67))</f>
        <v>-6.8318794645793518E-2</v>
      </c>
    </row>
  </sheetData>
  <sheetProtection sheet="1" objects="1" scenarios="1"/>
  <phoneticPr fontId="9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7">
    <tabColor indexed="58"/>
  </sheetPr>
  <dimension ref="A1:DZ67"/>
  <sheetViews>
    <sheetView zoomScale="85" zoomScaleNormal="85" workbookViewId="0">
      <pane xSplit="2" ySplit="8" topLeftCell="C9" activePane="bottomRight" state="frozen"/>
      <selection activeCell="J85" sqref="J85"/>
      <selection pane="topRight" activeCell="J85" sqref="J85"/>
      <selection pane="bottomLeft" activeCell="J85" sqref="J85"/>
      <selection pane="bottomRight" activeCell="C9" sqref="C9"/>
    </sheetView>
  </sheetViews>
  <sheetFormatPr defaultColWidth="8.609375" defaultRowHeight="15"/>
  <cols>
    <col min="1" max="1" width="29.109375" customWidth="1"/>
    <col min="2" max="2" width="15.609375" customWidth="1"/>
    <col min="3" max="3" width="11.109375" bestFit="1" customWidth="1"/>
    <col min="4" max="4" width="10.44140625" customWidth="1"/>
    <col min="5" max="5" width="10" customWidth="1"/>
    <col min="6" max="6" width="8.609375" customWidth="1"/>
    <col min="7" max="7" width="9.88671875" bestFit="1" customWidth="1"/>
    <col min="8" max="8" width="9.609375" customWidth="1"/>
    <col min="9" max="9" width="10" customWidth="1"/>
    <col min="10" max="10" width="8.609375" customWidth="1"/>
    <col min="11" max="11" width="9.88671875" bestFit="1" customWidth="1"/>
    <col min="12" max="12" width="9.88671875" customWidth="1"/>
    <col min="13" max="13" width="10" customWidth="1"/>
    <col min="14" max="14" width="8.609375" customWidth="1"/>
    <col min="15" max="15" width="9.88671875" bestFit="1" customWidth="1"/>
    <col min="16" max="16" width="10.109375" customWidth="1"/>
    <col min="17" max="17" width="10" customWidth="1"/>
    <col min="18" max="18" width="8.609375" customWidth="1"/>
    <col min="19" max="20" width="9.88671875" bestFit="1" customWidth="1"/>
    <col min="21" max="21" width="10" customWidth="1"/>
    <col min="22" max="22" width="11.609375" customWidth="1"/>
    <col min="23" max="23" width="9.88671875" bestFit="1" customWidth="1"/>
    <col min="24" max="24" width="10.44140625" customWidth="1"/>
    <col min="25" max="25" width="10" customWidth="1"/>
    <col min="26" max="26" width="8.609375" customWidth="1"/>
    <col min="27" max="27" width="9.88671875" bestFit="1" customWidth="1"/>
    <col min="28" max="28" width="11.88671875" customWidth="1"/>
    <col min="29" max="29" width="10" customWidth="1"/>
    <col min="30" max="30" width="8.609375" customWidth="1"/>
    <col min="31" max="31" width="11" bestFit="1" customWidth="1"/>
    <col min="32" max="32" width="11.44140625" customWidth="1"/>
    <col min="33" max="33" width="11" customWidth="1"/>
    <col min="34" max="34" width="8.609375" customWidth="1"/>
    <col min="35" max="35" width="9.88671875" bestFit="1" customWidth="1"/>
    <col min="36" max="36" width="9.609375" customWidth="1"/>
    <col min="37" max="37" width="10" customWidth="1"/>
    <col min="38" max="38" width="8.609375" customWidth="1"/>
    <col min="39" max="39" width="11" bestFit="1" customWidth="1"/>
    <col min="40" max="40" width="11.38671875" customWidth="1"/>
    <col min="41" max="41" width="11" customWidth="1"/>
    <col min="42" max="42" width="8.609375" customWidth="1"/>
    <col min="43" max="43" width="9.88671875" bestFit="1" customWidth="1"/>
    <col min="44" max="44" width="9.609375" customWidth="1"/>
    <col min="45" max="45" width="10" customWidth="1"/>
    <col min="46" max="46" width="8.609375" customWidth="1"/>
    <col min="47" max="47" width="12" bestFit="1" customWidth="1"/>
    <col min="48" max="48" width="10.609375" customWidth="1"/>
    <col min="49" max="49" width="11" customWidth="1"/>
    <col min="50" max="50" width="8.609375" customWidth="1"/>
    <col min="51" max="51" width="10.44140625" bestFit="1" customWidth="1"/>
    <col min="52" max="52" width="11.38671875" bestFit="1" customWidth="1"/>
    <col min="53" max="53" width="10" customWidth="1"/>
    <col min="54" max="54" width="8.609375" customWidth="1"/>
    <col min="55" max="56" width="12" bestFit="1" customWidth="1"/>
    <col min="57" max="57" width="11" customWidth="1"/>
    <col min="58" max="58" width="8.609375" customWidth="1"/>
    <col min="59" max="59" width="9.88671875" bestFit="1" customWidth="1"/>
    <col min="60" max="60" width="9.609375" customWidth="1"/>
    <col min="61" max="61" width="10.5546875" bestFit="1" customWidth="1"/>
    <col min="62" max="62" width="8.609375" customWidth="1"/>
    <col min="63" max="63" width="11" bestFit="1" customWidth="1"/>
    <col min="64" max="64" width="11.109375" customWidth="1"/>
    <col min="65" max="65" width="11" customWidth="1"/>
    <col min="66" max="66" width="8.609375" customWidth="1"/>
    <col min="67" max="67" width="10" bestFit="1" customWidth="1"/>
    <col min="68" max="68" width="9.44140625" customWidth="1"/>
    <col min="69" max="69" width="10.5546875" bestFit="1" customWidth="1"/>
    <col min="70" max="70" width="8.609375" customWidth="1"/>
    <col min="71" max="72" width="11" bestFit="1" customWidth="1"/>
    <col min="73" max="73" width="11" customWidth="1"/>
    <col min="74" max="74" width="8.609375" customWidth="1"/>
    <col min="75" max="75" width="9.88671875" bestFit="1" customWidth="1"/>
    <col min="76" max="76" width="9.609375" customWidth="1"/>
    <col min="77" max="77" width="10.5546875" bestFit="1" customWidth="1"/>
    <col min="78" max="78" width="8.609375" customWidth="1"/>
    <col min="79" max="79" width="11" bestFit="1" customWidth="1"/>
    <col min="80" max="80" width="10.609375" bestFit="1" customWidth="1"/>
    <col min="81" max="81" width="11" customWidth="1"/>
    <col min="82" max="82" width="8.609375" customWidth="1"/>
    <col min="83" max="84" width="9.88671875" bestFit="1" customWidth="1"/>
    <col min="85" max="85" width="10.5546875" bestFit="1" customWidth="1"/>
    <col min="86" max="86" width="8.609375" customWidth="1"/>
    <col min="87" max="87" width="11.44140625" customWidth="1"/>
    <col min="88" max="89" width="11.5546875" customWidth="1"/>
    <col min="90" max="90" width="8.609375" customWidth="1"/>
    <col min="91" max="91" width="9.88671875" bestFit="1" customWidth="1"/>
    <col min="92" max="92" width="9.609375" customWidth="1"/>
    <col min="93" max="93" width="10.5546875" bestFit="1" customWidth="1"/>
    <col min="94" max="94" width="8.609375" customWidth="1"/>
    <col min="95" max="95" width="12.609375" bestFit="1" customWidth="1"/>
    <col min="96" max="96" width="13.5546875" customWidth="1"/>
    <col min="97" max="97" width="11.44140625" customWidth="1"/>
    <col min="98" max="98" width="8.609375" customWidth="1"/>
    <col min="100" max="100" width="0" hidden="1" customWidth="1"/>
    <col min="101" max="101" width="36.38671875" hidden="1" customWidth="1"/>
    <col min="102" max="102" width="14.38671875" hidden="1" customWidth="1"/>
    <col min="103" max="103" width="0" hidden="1" customWidth="1"/>
    <col min="104" max="104" width="9" hidden="1" customWidth="1"/>
    <col min="105" max="105" width="10.5546875" hidden="1" customWidth="1"/>
    <col min="106" max="111" width="9" hidden="1" customWidth="1"/>
    <col min="112" max="112" width="12" hidden="1" customWidth="1"/>
    <col min="113" max="113" width="9.88671875" hidden="1" customWidth="1"/>
    <col min="114" max="114" width="11.109375" hidden="1" customWidth="1"/>
    <col min="115" max="115" width="11.38671875" hidden="1" customWidth="1"/>
    <col min="116" max="117" width="1.44140625" hidden="1" customWidth="1"/>
    <col min="118" max="118" width="9" hidden="1" customWidth="1"/>
    <col min="119" max="119" width="10.5546875" hidden="1" customWidth="1"/>
    <col min="120" max="125" width="9" hidden="1" customWidth="1"/>
    <col min="126" max="126" width="12" hidden="1" customWidth="1"/>
    <col min="127" max="127" width="9.88671875" hidden="1" customWidth="1"/>
    <col min="128" max="128" width="11.109375" hidden="1" customWidth="1"/>
    <col min="129" max="129" width="11.38671875" hidden="1" customWidth="1"/>
  </cols>
  <sheetData>
    <row r="1" spans="1:130">
      <c r="A1" s="6" t="s">
        <v>76</v>
      </c>
      <c r="AF1" s="2"/>
    </row>
    <row r="2" spans="1:130">
      <c r="A2" s="6" t="s">
        <v>77</v>
      </c>
    </row>
    <row r="3" spans="1:130">
      <c r="A3" s="6" t="s">
        <v>0</v>
      </c>
      <c r="AB3" s="2"/>
    </row>
    <row r="4" spans="1:130">
      <c r="A4" s="6" t="str">
        <f>CONCATENATE(C8," - ",D8)</f>
        <v>2006 - 2007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649999999999999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2006</v>
      </c>
      <c r="DA7" s="69">
        <f t="shared" ref="DA7:DK7" si="0">+CZ7</f>
        <v>2006</v>
      </c>
      <c r="DB7" s="69">
        <f t="shared" si="0"/>
        <v>2006</v>
      </c>
      <c r="DC7" s="69">
        <f t="shared" si="0"/>
        <v>2006</v>
      </c>
      <c r="DD7" s="69">
        <f t="shared" si="0"/>
        <v>2006</v>
      </c>
      <c r="DE7" s="69">
        <f t="shared" si="0"/>
        <v>2006</v>
      </c>
      <c r="DF7" s="69">
        <f t="shared" si="0"/>
        <v>2006</v>
      </c>
      <c r="DG7" s="69">
        <f t="shared" si="0"/>
        <v>2006</v>
      </c>
      <c r="DH7" s="69">
        <f t="shared" si="0"/>
        <v>2006</v>
      </c>
      <c r="DI7" s="69">
        <f t="shared" si="0"/>
        <v>2006</v>
      </c>
      <c r="DJ7" s="69">
        <f t="shared" si="0"/>
        <v>2006</v>
      </c>
      <c r="DK7" s="69">
        <f t="shared" si="0"/>
        <v>2006</v>
      </c>
      <c r="DL7" s="69"/>
      <c r="DM7" s="69"/>
      <c r="DN7" s="69">
        <f>+$D$8</f>
        <v>2007</v>
      </c>
      <c r="DO7" s="69">
        <f t="shared" ref="DO7:DY7" si="1">+DN7</f>
        <v>2007</v>
      </c>
      <c r="DP7" s="69">
        <f t="shared" si="1"/>
        <v>2007</v>
      </c>
      <c r="DQ7" s="69">
        <f t="shared" si="1"/>
        <v>2007</v>
      </c>
      <c r="DR7" s="69">
        <f t="shared" si="1"/>
        <v>2007</v>
      </c>
      <c r="DS7" s="69">
        <f t="shared" si="1"/>
        <v>2007</v>
      </c>
      <c r="DT7" s="69">
        <f t="shared" si="1"/>
        <v>2007</v>
      </c>
      <c r="DU7" s="69">
        <f t="shared" si="1"/>
        <v>2007</v>
      </c>
      <c r="DV7" s="69">
        <f t="shared" si="1"/>
        <v>2007</v>
      </c>
      <c r="DW7" s="69">
        <f t="shared" si="1"/>
        <v>2007</v>
      </c>
      <c r="DX7" s="69">
        <f t="shared" si="1"/>
        <v>2007</v>
      </c>
      <c r="DY7" s="69">
        <f t="shared" si="1"/>
        <v>2007</v>
      </c>
    </row>
    <row r="8" spans="1:130" ht="18" thickBot="1">
      <c r="A8" s="16" t="s">
        <v>21</v>
      </c>
      <c r="B8" s="17" t="s">
        <v>33</v>
      </c>
      <c r="C8" s="20">
        <v>2006</v>
      </c>
      <c r="D8" s="21">
        <v>2007</v>
      </c>
      <c r="E8" s="22" t="s">
        <v>3</v>
      </c>
      <c r="F8" s="23" t="s">
        <v>4</v>
      </c>
      <c r="G8" s="20">
        <f>+$C$8</f>
        <v>2006</v>
      </c>
      <c r="H8" s="21">
        <f>+$D$8</f>
        <v>2007</v>
      </c>
      <c r="I8" s="22" t="s">
        <v>3</v>
      </c>
      <c r="J8" s="23" t="s">
        <v>4</v>
      </c>
      <c r="K8" s="20">
        <f>+$C$8</f>
        <v>2006</v>
      </c>
      <c r="L8" s="21">
        <f>+$D$8</f>
        <v>2007</v>
      </c>
      <c r="M8" s="22" t="s">
        <v>3</v>
      </c>
      <c r="N8" s="23" t="s">
        <v>4</v>
      </c>
      <c r="O8" s="20">
        <f>+$C$8</f>
        <v>2006</v>
      </c>
      <c r="P8" s="21">
        <f>+$D$8</f>
        <v>2007</v>
      </c>
      <c r="Q8" s="22" t="s">
        <v>3</v>
      </c>
      <c r="R8" s="23" t="s">
        <v>4</v>
      </c>
      <c r="S8" s="20">
        <f>+$C$8</f>
        <v>2006</v>
      </c>
      <c r="T8" s="21">
        <f>+$D$8</f>
        <v>2007</v>
      </c>
      <c r="U8" s="22" t="s">
        <v>3</v>
      </c>
      <c r="V8" s="23" t="s">
        <v>4</v>
      </c>
      <c r="W8" s="20">
        <f>+$C$8</f>
        <v>2006</v>
      </c>
      <c r="X8" s="21">
        <f>+$D$8</f>
        <v>2007</v>
      </c>
      <c r="Y8" s="22" t="s">
        <v>3</v>
      </c>
      <c r="Z8" s="23" t="s">
        <v>4</v>
      </c>
      <c r="AA8" s="20">
        <f>+$C$8</f>
        <v>2006</v>
      </c>
      <c r="AB8" s="21">
        <f>+$D$8</f>
        <v>2007</v>
      </c>
      <c r="AC8" s="22" t="s">
        <v>3</v>
      </c>
      <c r="AD8" s="23" t="s">
        <v>4</v>
      </c>
      <c r="AE8" s="20">
        <f>+$C$8</f>
        <v>2006</v>
      </c>
      <c r="AF8" s="21">
        <f>+$D$8</f>
        <v>2007</v>
      </c>
      <c r="AG8" s="22" t="s">
        <v>3</v>
      </c>
      <c r="AH8" s="23" t="s">
        <v>4</v>
      </c>
      <c r="AI8" s="20">
        <f>+$C$8</f>
        <v>2006</v>
      </c>
      <c r="AJ8" s="21">
        <f>+$D$8</f>
        <v>2007</v>
      </c>
      <c r="AK8" s="22" t="s">
        <v>3</v>
      </c>
      <c r="AL8" s="23" t="s">
        <v>4</v>
      </c>
      <c r="AM8" s="20">
        <f>+$C$8</f>
        <v>2006</v>
      </c>
      <c r="AN8" s="21">
        <f>+$D$8</f>
        <v>2007</v>
      </c>
      <c r="AO8" s="22" t="s">
        <v>3</v>
      </c>
      <c r="AP8" s="23" t="s">
        <v>4</v>
      </c>
      <c r="AQ8" s="20">
        <f>+$C$8</f>
        <v>2006</v>
      </c>
      <c r="AR8" s="21">
        <f>+$D$8</f>
        <v>2007</v>
      </c>
      <c r="AS8" s="22" t="s">
        <v>3</v>
      </c>
      <c r="AT8" s="23" t="s">
        <v>4</v>
      </c>
      <c r="AU8" s="20">
        <f>+$C$8</f>
        <v>2006</v>
      </c>
      <c r="AV8" s="21">
        <f>+$D$8</f>
        <v>2007</v>
      </c>
      <c r="AW8" s="22" t="s">
        <v>3</v>
      </c>
      <c r="AX8" s="23" t="s">
        <v>4</v>
      </c>
      <c r="AY8" s="20">
        <f>+$C$8</f>
        <v>2006</v>
      </c>
      <c r="AZ8" s="21">
        <f>+$D$8</f>
        <v>2007</v>
      </c>
      <c r="BA8" s="22" t="s">
        <v>3</v>
      </c>
      <c r="BB8" s="23" t="s">
        <v>4</v>
      </c>
      <c r="BC8" s="20">
        <f>+$C$8</f>
        <v>2006</v>
      </c>
      <c r="BD8" s="21">
        <f>+$D$8</f>
        <v>2007</v>
      </c>
      <c r="BE8" s="22" t="s">
        <v>3</v>
      </c>
      <c r="BF8" s="23" t="s">
        <v>4</v>
      </c>
      <c r="BG8" s="20">
        <f>+$C$8</f>
        <v>2006</v>
      </c>
      <c r="BH8" s="21">
        <f>+$D$8</f>
        <v>2007</v>
      </c>
      <c r="BI8" s="22" t="s">
        <v>3</v>
      </c>
      <c r="BJ8" s="23" t="s">
        <v>4</v>
      </c>
      <c r="BK8" s="20">
        <f>+$C$8</f>
        <v>2006</v>
      </c>
      <c r="BL8" s="21">
        <f>+$D$8</f>
        <v>2007</v>
      </c>
      <c r="BM8" s="22" t="s">
        <v>3</v>
      </c>
      <c r="BN8" s="23" t="s">
        <v>4</v>
      </c>
      <c r="BO8" s="20">
        <f>+$C$8</f>
        <v>2006</v>
      </c>
      <c r="BP8" s="21">
        <f>+$D$8</f>
        <v>2007</v>
      </c>
      <c r="BQ8" s="22" t="s">
        <v>3</v>
      </c>
      <c r="BR8" s="23" t="s">
        <v>4</v>
      </c>
      <c r="BS8" s="20">
        <f>+$C$8</f>
        <v>2006</v>
      </c>
      <c r="BT8" s="21">
        <f>+$D$8</f>
        <v>2007</v>
      </c>
      <c r="BU8" s="22" t="s">
        <v>3</v>
      </c>
      <c r="BV8" s="23" t="s">
        <v>4</v>
      </c>
      <c r="BW8" s="20">
        <f>+$C$8</f>
        <v>2006</v>
      </c>
      <c r="BX8" s="21">
        <f>+$D$8</f>
        <v>2007</v>
      </c>
      <c r="BY8" s="22" t="s">
        <v>3</v>
      </c>
      <c r="BZ8" s="23" t="s">
        <v>4</v>
      </c>
      <c r="CA8" s="20">
        <f>+$C$8</f>
        <v>2006</v>
      </c>
      <c r="CB8" s="21">
        <f>+$D$8</f>
        <v>2007</v>
      </c>
      <c r="CC8" s="22" t="s">
        <v>3</v>
      </c>
      <c r="CD8" s="23" t="s">
        <v>4</v>
      </c>
      <c r="CE8" s="20">
        <f>+$C$8</f>
        <v>2006</v>
      </c>
      <c r="CF8" s="21">
        <f>+$D$8</f>
        <v>2007</v>
      </c>
      <c r="CG8" s="22" t="s">
        <v>3</v>
      </c>
      <c r="CH8" s="23" t="s">
        <v>4</v>
      </c>
      <c r="CI8" s="20">
        <f>+$C$8</f>
        <v>2006</v>
      </c>
      <c r="CJ8" s="21">
        <f>+$D$8</f>
        <v>2007</v>
      </c>
      <c r="CK8" s="22" t="s">
        <v>3</v>
      </c>
      <c r="CL8" s="23" t="s">
        <v>4</v>
      </c>
      <c r="CM8" s="20">
        <f>+$C$8</f>
        <v>2006</v>
      </c>
      <c r="CN8" s="21">
        <f>+$D$8</f>
        <v>2007</v>
      </c>
      <c r="CO8" s="22" t="s">
        <v>3</v>
      </c>
      <c r="CP8" s="23" t="s">
        <v>4</v>
      </c>
      <c r="CQ8" s="20">
        <f>+$C$8</f>
        <v>2006</v>
      </c>
      <c r="CR8" s="21">
        <f>+$D$8</f>
        <v>2007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1" customHeight="1">
      <c r="A9" s="82"/>
      <c r="B9" s="28" t="s">
        <v>6</v>
      </c>
      <c r="C9" s="18">
        <f>+CZ9</f>
        <v>507870</v>
      </c>
      <c r="D9" s="18">
        <f ca="1">OFFSET(CZ9,0,14,1,1)</f>
        <v>502473</v>
      </c>
      <c r="E9" s="18">
        <f ca="1">SUM(D9-C9)</f>
        <v>-5397</v>
      </c>
      <c r="F9" s="19">
        <f ca="1">IF(E9=0,0,IF(C9=0,1,E9/C9))</f>
        <v>-1.0626735188138697E-2</v>
      </c>
      <c r="G9" s="18">
        <f>SUMIF($C$6:F$6,G$5,$C9:F9)</f>
        <v>507870</v>
      </c>
      <c r="H9" s="18">
        <f ca="1">SUMIF($C$6:G$6,H$5,$C9:G9)</f>
        <v>502473</v>
      </c>
      <c r="I9" s="18">
        <f ca="1">SUM(H9-G9)</f>
        <v>-5397</v>
      </c>
      <c r="J9" s="19">
        <f ca="1">IF(I9=0,0,IF(G9=0,1,I9/G9))</f>
        <v>-1.0626735188138697E-2</v>
      </c>
      <c r="K9" s="18">
        <f>+DA9</f>
        <v>457716</v>
      </c>
      <c r="L9" s="18">
        <f ca="1">OFFSET(DA9,0,14,1,1)</f>
        <v>401366</v>
      </c>
      <c r="M9" s="18">
        <f ca="1">SUM(L9-K9)</f>
        <v>-56350</v>
      </c>
      <c r="N9" s="19">
        <f ca="1">IF(M9=0,0,IF(K9=0,1,M9/K9))</f>
        <v>-0.1231112742399217</v>
      </c>
      <c r="O9" s="18">
        <f>SUMIF($C$6:N$6,O$5,$C9:N9)</f>
        <v>965586</v>
      </c>
      <c r="P9" s="18">
        <f ca="1">SUMIF($C$6:O$6,P$5,$C9:O9)</f>
        <v>903839</v>
      </c>
      <c r="Q9" s="18">
        <f ca="1">SUM(P9-O9)</f>
        <v>-61747</v>
      </c>
      <c r="R9" s="19">
        <f ca="1">IF(Q9=0,0,IF(O9=0,1,Q9/O9))</f>
        <v>-6.3947696010505539E-2</v>
      </c>
      <c r="S9" s="18">
        <f>+DB9</f>
        <v>541818</v>
      </c>
      <c r="T9" s="18">
        <f ca="1">OFFSET(DB9,0,14,1,1)</f>
        <v>497338</v>
      </c>
      <c r="U9" s="18">
        <f ca="1">SUM(T9-S9)</f>
        <v>-44480</v>
      </c>
      <c r="V9" s="19">
        <f ca="1">IF(U9=0,0,IF(S9=0,1,U9/S9))</f>
        <v>-8.2093987279861502E-2</v>
      </c>
      <c r="W9" s="18">
        <f>SUMIF($C$6:V$6,W$5,$C9:V9)</f>
        <v>1507404</v>
      </c>
      <c r="X9" s="18">
        <f ca="1">SUMIF($C$6:W$6,X$5,$C9:W9)</f>
        <v>1401177</v>
      </c>
      <c r="Y9" s="18">
        <f ca="1">SUM(X9-W9)</f>
        <v>-106227</v>
      </c>
      <c r="Z9" s="19">
        <f ca="1">IF(Y9=0,0,IF(W9=0,1,Y9/W9))</f>
        <v>-7.0470159293726173E-2</v>
      </c>
      <c r="AA9" s="18">
        <f>+DC9</f>
        <v>512336</v>
      </c>
      <c r="AB9" s="18">
        <f ca="1">OFFSET(DC9,0,14,1,1)</f>
        <v>473014</v>
      </c>
      <c r="AC9" s="18">
        <f ca="1">SUM(AB9-AA9)</f>
        <v>-39322</v>
      </c>
      <c r="AD9" s="19">
        <f ca="1">IF(AC9=0,0,IF(AA9=0,1,AC9/AA9))</f>
        <v>-7.6750413790949684E-2</v>
      </c>
      <c r="AE9" s="18">
        <f>SUMIF($C$6:AD$6,AE$5,$C9:AD9)</f>
        <v>2019740</v>
      </c>
      <c r="AF9" s="18">
        <f ca="1">SUMIF($C$6:AE$6,AF$5,$C9:AE9)</f>
        <v>1874191</v>
      </c>
      <c r="AG9" s="18">
        <f ca="1">SUM(AF9-AE9)</f>
        <v>-145549</v>
      </c>
      <c r="AH9" s="19">
        <f ca="1">IF(AG9=0,0,IF(AE9=0,1,AG9/AE9))</f>
        <v>-7.206323586204165E-2</v>
      </c>
      <c r="AI9" s="18">
        <f>+DD9</f>
        <v>526615</v>
      </c>
      <c r="AJ9" s="18">
        <f ca="1">OFFSET(DD9,0,14,1,1)</f>
        <v>488957</v>
      </c>
      <c r="AK9" s="18">
        <f ca="1">SUM(AJ9-AI9)</f>
        <v>-37658</v>
      </c>
      <c r="AL9" s="19">
        <f ca="1">IF(AK9=0,0,IF(AI9=0,1,AK9/AI9))</f>
        <v>-7.1509546822631331E-2</v>
      </c>
      <c r="AM9" s="18">
        <f>SUMIF($C$6:AL$6,AM$5,$C9:AL9)</f>
        <v>2546355</v>
      </c>
      <c r="AN9" s="18">
        <f ca="1">SUMIF($C$6:AM$6,AN$5,$C9:AM9)</f>
        <v>2363148</v>
      </c>
      <c r="AO9" s="18">
        <f ca="1">SUM(AN9-AM9)</f>
        <v>-183207</v>
      </c>
      <c r="AP9" s="19">
        <f ca="1">IF(AO9=0,0,IF(AM9=0,1,AO9/AM9))</f>
        <v>-7.1948726709355135E-2</v>
      </c>
      <c r="AQ9" s="18">
        <f>+DE9</f>
        <v>497362</v>
      </c>
      <c r="AR9" s="18">
        <f ca="1">OFFSET(DE9,0,14,1,1)</f>
        <v>484582</v>
      </c>
      <c r="AS9" s="18">
        <f ca="1">SUM(AR9-AQ9)</f>
        <v>-12780</v>
      </c>
      <c r="AT9" s="19">
        <f ca="1">IF(AS9=0,0,IF(AQ9=0,1,AS9/AQ9))</f>
        <v>-2.569556982640411E-2</v>
      </c>
      <c r="AU9" s="18">
        <f>SUMIF($C$6:AT$6,AU$5,$C9:AT9)</f>
        <v>3043717</v>
      </c>
      <c r="AV9" s="18">
        <f ca="1">SUMIF($C$6:AU$6,AV$5,$C9:AU9)</f>
        <v>2847730</v>
      </c>
      <c r="AW9" s="18">
        <f ca="1">SUM(AV9-AU9)</f>
        <v>-195987</v>
      </c>
      <c r="AX9" s="19">
        <f ca="1">IF(AW9=0,0,IF(AU9=0,1,AW9/AU9))</f>
        <v>-6.4390677582705613E-2</v>
      </c>
      <c r="AY9" s="18">
        <f>+DF9</f>
        <v>540922</v>
      </c>
      <c r="AZ9" s="18">
        <f ca="1">OFFSET(DF9,0,14,1,1)</f>
        <v>519733</v>
      </c>
      <c r="BA9" s="18">
        <f ca="1">SUM(AZ9-AY9)</f>
        <v>-21189</v>
      </c>
      <c r="BB9" s="19">
        <f ca="1">IF(BA9=0,0,IF(AY9=0,1,BA9/AY9))</f>
        <v>-3.9172006315143407E-2</v>
      </c>
      <c r="BC9" s="18">
        <f>SUMIF($C$6:BB$6,BC$5,$C9:BB9)</f>
        <v>3584639</v>
      </c>
      <c r="BD9" s="18">
        <f ca="1">SUMIF($C$6:BC$6,BD$5,$C9:BC9)</f>
        <v>3367463</v>
      </c>
      <c r="BE9" s="18">
        <f ca="1">SUM(BD9-BC9)</f>
        <v>-217176</v>
      </c>
      <c r="BF9" s="19">
        <f ca="1">IF(BE9=0,0,IF(BC9=0,1,BE9/BC9))</f>
        <v>-6.0585180265014131E-2</v>
      </c>
      <c r="BG9" s="18">
        <f>+DG9</f>
        <v>543980</v>
      </c>
      <c r="BH9" s="18">
        <f ca="1">OFFSET(DG9,0,14,1,1)</f>
        <v>536895</v>
      </c>
      <c r="BI9" s="18">
        <f ca="1">SUM(BH9-BG9)</f>
        <v>-7085</v>
      </c>
      <c r="BJ9" s="19">
        <f ca="1">IF(BI9=0,0,IF(BG9=0,1,BI9/BG9))</f>
        <v>-1.3024375896172653E-2</v>
      </c>
      <c r="BK9" s="18">
        <f>SUMIF($C$6:BJ$6,BK$5,$C9:BJ9)</f>
        <v>4128619</v>
      </c>
      <c r="BL9" s="18">
        <f ca="1">SUMIF($C$6:BK$6,BL$5,$C9:BK9)</f>
        <v>3904358</v>
      </c>
      <c r="BM9" s="18">
        <f ca="1">SUM(BL9-BK9)</f>
        <v>-224261</v>
      </c>
      <c r="BN9" s="19">
        <f ca="1">IF(BM9=0,0,IF(BK9=0,1,BM9/BK9))</f>
        <v>-5.431864747025579E-2</v>
      </c>
      <c r="BO9" s="18">
        <f>+DH9</f>
        <v>500833</v>
      </c>
      <c r="BP9" s="18">
        <f ca="1">OFFSET(DH9,0,14,1,1)</f>
        <v>459564</v>
      </c>
      <c r="BQ9" s="18">
        <f ca="1">SUM(BP9-BO9)</f>
        <v>-41269</v>
      </c>
      <c r="BR9" s="19">
        <f ca="1">IF(BQ9=0,0,IF(BO9=0,1,BQ9/BO9))</f>
        <v>-8.2400720399813915E-2</v>
      </c>
      <c r="BS9" s="18">
        <f>SUMIF($C$6:BR$6,BS$5,$C9:BR9)</f>
        <v>4629452</v>
      </c>
      <c r="BT9" s="18">
        <f ca="1">SUMIF($C$6:BS$6,BT$5,$C9:BS9)</f>
        <v>4363922</v>
      </c>
      <c r="BU9" s="18">
        <f ca="1">SUM(BT9-BS9)</f>
        <v>-265530</v>
      </c>
      <c r="BV9" s="19">
        <f ca="1">IF(BU9=0,0,IF(BS9=0,1,BU9/BS9))</f>
        <v>-5.7356680661123607E-2</v>
      </c>
      <c r="BW9" s="18">
        <f>+DI9</f>
        <v>502473</v>
      </c>
      <c r="BX9" s="18">
        <f ca="1">OFFSET(DI9,0,14,1,1)</f>
        <v>459659</v>
      </c>
      <c r="BY9" s="18">
        <f ca="1">SUM(BX9-BW9)</f>
        <v>-42814</v>
      </c>
      <c r="BZ9" s="19">
        <f ca="1">IF(BY9=0,0,IF(BW9=0,1,BY9/BW9))</f>
        <v>-8.5206568313123288E-2</v>
      </c>
      <c r="CA9" s="18">
        <f>SUMIF($C$6:BZ$6,CA$5,$C9:BZ9)</f>
        <v>5131925</v>
      </c>
      <c r="CB9" s="18">
        <f ca="1">SUMIF($C$6:CA$6,CB$5,$C9:CA9)</f>
        <v>4823581</v>
      </c>
      <c r="CC9" s="18">
        <f ca="1">SUM(CB9-CA9)</f>
        <v>-308344</v>
      </c>
      <c r="CD9" s="19">
        <f ca="1">IF(CC9=0,0,IF(CA9=0,1,CC9/CA9))</f>
        <v>-6.0083496933411924E-2</v>
      </c>
      <c r="CE9" s="18">
        <f>+DJ9</f>
        <v>502473</v>
      </c>
      <c r="CF9" s="18">
        <f ca="1">OFFSET(DJ9,0,14,1,1)</f>
        <v>427902</v>
      </c>
      <c r="CG9" s="18">
        <f ca="1">SUM(CF9-CE9)</f>
        <v>-74571</v>
      </c>
      <c r="CH9" s="19">
        <f ca="1">IF(CG9=0,0,IF(CE9=0,1,CG9/CE9))</f>
        <v>-0.14840797415980561</v>
      </c>
      <c r="CI9" s="18">
        <f>SUMIF($C$6:CH$6,CI$5,$C9:CH9)</f>
        <v>5634398</v>
      </c>
      <c r="CJ9" s="18">
        <f ca="1">SUMIF($C$6:CI$6,CJ$5,$C9:CI9)</f>
        <v>5251483</v>
      </c>
      <c r="CK9" s="18">
        <f ca="1">SUM(CJ9-CI9)</f>
        <v>-382915</v>
      </c>
      <c r="CL9" s="19">
        <f ca="1">IF(CK9=0,0,IF(CI9=0,1,CK9/CI9))</f>
        <v>-6.7960232841201493E-2</v>
      </c>
      <c r="CM9" s="18">
        <f>+DK9</f>
        <v>478716</v>
      </c>
      <c r="CN9" s="18">
        <f ca="1">OFFSET(DK9,0,14,1,1)</f>
        <v>398136</v>
      </c>
      <c r="CO9" s="18">
        <f ca="1">SUM(CN9-CM9)</f>
        <v>-80580</v>
      </c>
      <c r="CP9" s="19">
        <f ca="1">IF(CO9=0,0,IF(CM9=0,1,CO9/CM9))</f>
        <v>-0.16832527009751083</v>
      </c>
      <c r="CQ9" s="18">
        <f>SUMIF($C$6:CP$6,CQ$5,$C9:CP9)</f>
        <v>6113114</v>
      </c>
      <c r="CR9" s="18">
        <f ca="1">SUMIF($C$6:CQ$6,CR$5,$C9:CQ9)</f>
        <v>5649619</v>
      </c>
      <c r="CS9" s="18">
        <f ca="1">SUM(CR9-CQ9)</f>
        <v>-463495</v>
      </c>
      <c r="CT9" s="19">
        <f ca="1">IF(CS9=0,0,IF(CQ9=0,1,CS9/CQ9))</f>
        <v>-7.5819786773156858E-2</v>
      </c>
      <c r="CW9" t="s">
        <v>5</v>
      </c>
      <c r="CX9" t="s">
        <v>6</v>
      </c>
      <c r="CZ9" s="74">
        <f>SUMIF(AMB!$A$93:$A$98,'2006-2007'!CZ$7,AMB!D$93:D$98)</f>
        <v>507870</v>
      </c>
      <c r="DA9" s="74">
        <f>SUMIF(AMB!$A$93:$A$98,'2006-2007'!DA$7,AMB!E$93:E$98)</f>
        <v>457716</v>
      </c>
      <c r="DB9" s="74">
        <f>SUMIF(AMB!$A$93:$A$98,'2006-2007'!DB$7,AMB!F$93:F$98)</f>
        <v>541818</v>
      </c>
      <c r="DC9" s="74">
        <f>SUMIF(AMB!$A$93:$A$98,'2006-2007'!DC$7,AMB!G$93:G$98)</f>
        <v>512336</v>
      </c>
      <c r="DD9" s="74">
        <f>SUMIF(AMB!$A$93:$A$98,'2006-2007'!DD$7,AMB!H$93:H$98)</f>
        <v>526615</v>
      </c>
      <c r="DE9" s="74">
        <f>SUMIF(AMB!$A$93:$A$98,'2006-2007'!DE$7,AMB!I$93:I$98)</f>
        <v>497362</v>
      </c>
      <c r="DF9" s="74">
        <f>SUMIF(AMB!$A$93:$A$98,'2006-2007'!DF$7,AMB!J$93:J$98)</f>
        <v>540922</v>
      </c>
      <c r="DG9" s="74">
        <f>SUMIF(AMB!$A$93:$A$98,'2006-2007'!DG$7,AMB!K$93:K$98)</f>
        <v>543980</v>
      </c>
      <c r="DH9" s="74">
        <f>SUMIF(AMB!$A$93:$A$98,'2006-2007'!DH$7,AMB!L$93:L$98)</f>
        <v>500833</v>
      </c>
      <c r="DI9" s="74">
        <f>SUMIF(AMB!$A$93:$A$98,'2006-2007'!DI$7,AMB!M$93:M$98)</f>
        <v>502473</v>
      </c>
      <c r="DJ9" s="74">
        <f>SUMIF(AMB!$A$93:$A$98,'2006-2007'!DJ$7,AMB!N$93:N$98)</f>
        <v>502473</v>
      </c>
      <c r="DK9" s="74">
        <f>SUMIF(AMB!$A$93:$A$98,'2006-2007'!DK$7,AMB!O$93:O$98)</f>
        <v>478716</v>
      </c>
      <c r="DN9" s="74">
        <f>SUMIF(AMB!$A$93:$A$98,'2006-2007'!DN$7,AMB!D$93:D$98)</f>
        <v>502473</v>
      </c>
      <c r="DO9" s="74">
        <f>SUMIF(AMB!$A$93:$A$98,'2006-2007'!DO$7,AMB!E$93:E$98)</f>
        <v>401366</v>
      </c>
      <c r="DP9" s="74">
        <f>SUMIF(AMB!$A$93:$A$98,'2006-2007'!DP$7,AMB!F$93:F$98)</f>
        <v>497338</v>
      </c>
      <c r="DQ9" s="74">
        <f>SUMIF(AMB!$A$93:$A$98,'2006-2007'!DQ$7,AMB!G$93:G$98)</f>
        <v>473014</v>
      </c>
      <c r="DR9" s="74">
        <f>SUMIF(AMB!$A$93:$A$98,'2006-2007'!DR$7,AMB!H$93:H$98)</f>
        <v>488957</v>
      </c>
      <c r="DS9" s="74">
        <f>SUMIF(AMB!$A$93:$A$98,'2006-2007'!DS$7,AMB!I$93:I$98)</f>
        <v>484582</v>
      </c>
      <c r="DT9" s="74">
        <f>SUMIF(AMB!$A$93:$A$98,'2006-2007'!DT$7,AMB!J$93:J$98)</f>
        <v>519733</v>
      </c>
      <c r="DU9" s="74">
        <f>SUMIF(AMB!$A$93:$A$98,'2006-2007'!DU$7,AMB!K$93:K$98)</f>
        <v>536895</v>
      </c>
      <c r="DV9" s="74">
        <f>SUMIF(AMB!$A$93:$A$98,'2006-2007'!DV$7,AMB!L$93:L$98)</f>
        <v>459564</v>
      </c>
      <c r="DW9" s="74">
        <f>SUMIF(AMB!$A$93:$A$98,'2006-2007'!DW$7,AMB!M$93:M$98)</f>
        <v>459659</v>
      </c>
      <c r="DX9" s="74">
        <f>SUMIF(AMB!$A$93:$A$98,'2006-2007'!DX$7,AMB!N$93:N$98)</f>
        <v>427902</v>
      </c>
      <c r="DY9" s="74">
        <f>SUMIF(AMB!$A$93:$A$98,'2006-2007'!DY$7,AMB!O$93:O$98)</f>
        <v>398136</v>
      </c>
    </row>
    <row r="10" spans="1:130">
      <c r="A10" s="84" t="str">
        <f>+CW11</f>
        <v>Ambassador Bridge</v>
      </c>
      <c r="B10" s="26" t="s">
        <v>7</v>
      </c>
      <c r="C10" s="18">
        <f>+CZ10</f>
        <v>276258</v>
      </c>
      <c r="D10" s="18">
        <f ca="1">OFFSET(CZ10,0,14,1,1)</f>
        <v>282652</v>
      </c>
      <c r="E10" s="18">
        <f ca="1">SUM(D10-C10)</f>
        <v>6394</v>
      </c>
      <c r="F10" s="19">
        <f ca="1">IF(E10=0,0,IF(C10=0,1,E10/C10))</f>
        <v>2.3145031094122161E-2</v>
      </c>
      <c r="G10" s="18">
        <f>SUMIF($C$6:F$6,G$5,$C10:F10)</f>
        <v>276258</v>
      </c>
      <c r="H10" s="18">
        <f ca="1">SUMIF($C$6:G$6,H$5,$C10:G10)</f>
        <v>282652</v>
      </c>
      <c r="I10" s="18">
        <f ca="1">SUM(H10-G10)</f>
        <v>6394</v>
      </c>
      <c r="J10" s="19">
        <f ca="1">IF(I10=0,0,IF(G10=0,1,I10/G10))</f>
        <v>2.3145031094122161E-2</v>
      </c>
      <c r="K10" s="18">
        <f>+DA10</f>
        <v>280642</v>
      </c>
      <c r="L10" s="18">
        <f ca="1">OFFSET(DA10,0,14,1,1)</f>
        <v>284526</v>
      </c>
      <c r="M10" s="18">
        <f ca="1">SUM(L10-K10)</f>
        <v>3884</v>
      </c>
      <c r="N10" s="19">
        <f ca="1">IF(M10=0,0,IF(K10=0,1,M10/K10))</f>
        <v>1.3839696125312675E-2</v>
      </c>
      <c r="O10" s="18">
        <f>SUMIF($C$6:N$6,O$5,$C10:N10)</f>
        <v>556900</v>
      </c>
      <c r="P10" s="18">
        <f ca="1">SUMIF($C$6:O$6,P$5,$C10:O10)</f>
        <v>567178</v>
      </c>
      <c r="Q10" s="18">
        <f ca="1">SUM(P10-O10)</f>
        <v>10278</v>
      </c>
      <c r="R10" s="19">
        <f ca="1">IF(Q10=0,0,IF(O10=0,1,Q10/O10))</f>
        <v>1.8455737116178848E-2</v>
      </c>
      <c r="S10" s="18">
        <f>+DB10</f>
        <v>319647</v>
      </c>
      <c r="T10" s="18">
        <f ca="1">OFFSET(DB10,0,14,1,1)</f>
        <v>319562</v>
      </c>
      <c r="U10" s="18">
        <f ca="1">SUM(T10-S10)</f>
        <v>-85</v>
      </c>
      <c r="V10" s="19">
        <f ca="1">IF(U10=0,0,IF(S10=0,1,U10/S10))</f>
        <v>-2.6591834117010326E-4</v>
      </c>
      <c r="W10" s="18">
        <f>SUMIF($C$6:V$6,W$5,$C10:V10)</f>
        <v>876547</v>
      </c>
      <c r="X10" s="18">
        <f ca="1">SUMIF($C$6:W$6,X$5,$C10:W10)</f>
        <v>886740</v>
      </c>
      <c r="Y10" s="18">
        <f ca="1">SUM(X10-W10)</f>
        <v>10193</v>
      </c>
      <c r="Z10" s="19">
        <f ca="1">IF(Y10=0,0,IF(W10=0,1,Y10/W10))</f>
        <v>1.1628583521476886E-2</v>
      </c>
      <c r="AA10" s="18">
        <f>+DC10</f>
        <v>286086</v>
      </c>
      <c r="AB10" s="18">
        <f ca="1">OFFSET(DC10,0,14,1,1)</f>
        <v>290181</v>
      </c>
      <c r="AC10" s="18">
        <f ca="1">SUM(AB10-AA10)</f>
        <v>4095</v>
      </c>
      <c r="AD10" s="19">
        <f ca="1">IF(AC10=0,0,IF(AA10=0,1,AC10/AA10))</f>
        <v>1.4313877645183616E-2</v>
      </c>
      <c r="AE10" s="18">
        <f>SUMIF($C$6:AD$6,AE$5,$C10:AD10)</f>
        <v>1162633</v>
      </c>
      <c r="AF10" s="18">
        <f ca="1">SUMIF($C$6:AE$6,AF$5,$C10:AE10)</f>
        <v>1176921</v>
      </c>
      <c r="AG10" s="18">
        <f ca="1">SUM(AF10-AE10)</f>
        <v>14288</v>
      </c>
      <c r="AH10" s="19">
        <f ca="1">IF(AG10=0,0,IF(AE10=0,1,AG10/AE10))</f>
        <v>1.2289346681196904E-2</v>
      </c>
      <c r="AI10" s="18">
        <f>+DD10</f>
        <v>318450</v>
      </c>
      <c r="AJ10" s="18">
        <f ca="1">OFFSET(DD10,0,14,1,1)</f>
        <v>308956</v>
      </c>
      <c r="AK10" s="18">
        <f ca="1">SUM(AJ10-AI10)</f>
        <v>-9494</v>
      </c>
      <c r="AL10" s="19">
        <f ca="1">IF(AK10=0,0,IF(AI10=0,1,AK10/AI10))</f>
        <v>-2.9813157481551264E-2</v>
      </c>
      <c r="AM10" s="18">
        <f>SUMIF($C$6:AL$6,AM$5,$C10:AL10)</f>
        <v>1481083</v>
      </c>
      <c r="AN10" s="18">
        <f ca="1">SUMIF($C$6:AM$6,AN$5,$C10:AM10)</f>
        <v>1485877</v>
      </c>
      <c r="AO10" s="18">
        <f ca="1">SUM(AN10-AM10)</f>
        <v>4794</v>
      </c>
      <c r="AP10" s="19">
        <f ca="1">IF(AO10=0,0,IF(AM10=0,1,AO10/AM10))</f>
        <v>3.2368206238272941E-3</v>
      </c>
      <c r="AQ10" s="18">
        <f>+DE10</f>
        <v>322113</v>
      </c>
      <c r="AR10" s="18">
        <f ca="1">OFFSET(DE10,0,14,1,1)</f>
        <v>289039</v>
      </c>
      <c r="AS10" s="18">
        <f ca="1">SUM(AR10-AQ10)</f>
        <v>-33074</v>
      </c>
      <c r="AT10" s="19">
        <f ca="1">IF(AS10=0,0,IF(AQ10=0,1,AS10/AQ10))</f>
        <v>-0.10267825266288538</v>
      </c>
      <c r="AU10" s="18">
        <f>SUMIF($C$6:AT$6,AU$5,$C10:AT10)</f>
        <v>1803196</v>
      </c>
      <c r="AV10" s="18">
        <f ca="1">SUMIF($C$6:AU$6,AV$5,$C10:AU10)</f>
        <v>1774916</v>
      </c>
      <c r="AW10" s="18">
        <f ca="1">SUM(AV10-AU10)</f>
        <v>-28280</v>
      </c>
      <c r="AX10" s="19">
        <f ca="1">IF(AW10=0,0,IF(AU10=0,1,AW10/AU10))</f>
        <v>-1.5683264603515091E-2</v>
      </c>
      <c r="AY10" s="18">
        <f>+DF10</f>
        <v>231768</v>
      </c>
      <c r="AZ10" s="18">
        <f ca="1">OFFSET(DF10,0,14,1,1)</f>
        <v>233294</v>
      </c>
      <c r="BA10" s="18">
        <f ca="1">SUM(AZ10-AY10)</f>
        <v>1526</v>
      </c>
      <c r="BB10" s="19">
        <f ca="1">IF(BA10=0,0,IF(AY10=0,1,BA10/AY10))</f>
        <v>6.5841703772738253E-3</v>
      </c>
      <c r="BC10" s="18">
        <f>SUMIF($C$6:BB$6,BC$5,$C10:BB10)</f>
        <v>2034964</v>
      </c>
      <c r="BD10" s="18">
        <f ca="1">SUMIF($C$6:BC$6,BD$5,$C10:BC10)</f>
        <v>2008210</v>
      </c>
      <c r="BE10" s="18">
        <f ca="1">SUM(BD10-BC10)</f>
        <v>-26754</v>
      </c>
      <c r="BF10" s="19">
        <f ca="1">IF(BE10=0,0,IF(BC10=0,1,BE10/BC10))</f>
        <v>-1.3147161325704041E-2</v>
      </c>
      <c r="BG10" s="18">
        <f>+DG10</f>
        <v>313414</v>
      </c>
      <c r="BH10" s="18">
        <f ca="1">OFFSET(DG10,0,14,1,1)</f>
        <v>297878</v>
      </c>
      <c r="BI10" s="18">
        <f ca="1">SUM(BH10-BG10)</f>
        <v>-15536</v>
      </c>
      <c r="BJ10" s="19">
        <f ca="1">IF(BI10=0,0,IF(BG10=0,1,BI10/BG10))</f>
        <v>-4.9570217029232901E-2</v>
      </c>
      <c r="BK10" s="18">
        <f>SUMIF($C$6:BJ$6,BK$5,$C10:BJ10)</f>
        <v>2348378</v>
      </c>
      <c r="BL10" s="18">
        <f ca="1">SUMIF($C$6:BK$6,BL$5,$C10:BK10)</f>
        <v>2306088</v>
      </c>
      <c r="BM10" s="18">
        <f ca="1">SUM(BL10-BK10)</f>
        <v>-42290</v>
      </c>
      <c r="BN10" s="19">
        <f ca="1">IF(BM10=0,0,IF(BK10=0,1,BM10/BK10))</f>
        <v>-1.8008174152542734E-2</v>
      </c>
      <c r="BO10" s="18">
        <f>+DH10</f>
        <v>293847</v>
      </c>
      <c r="BP10" s="18">
        <f ca="1">OFFSET(DH10,0,14,1,1)</f>
        <v>277926</v>
      </c>
      <c r="BQ10" s="18">
        <f ca="1">SUM(BP10-BO10)</f>
        <v>-15921</v>
      </c>
      <c r="BR10" s="19">
        <f ca="1">IF(BQ10=0,0,IF(BO10=0,1,BQ10/BO10))</f>
        <v>-5.4181257593237296E-2</v>
      </c>
      <c r="BS10" s="18">
        <f>SUMIF($C$6:BR$6,BS$5,$C10:BR10)</f>
        <v>2642225</v>
      </c>
      <c r="BT10" s="18">
        <f ca="1">SUMIF($C$6:BS$6,BT$5,$C10:BS10)</f>
        <v>2584014</v>
      </c>
      <c r="BU10" s="18">
        <f ca="1">SUM(BT10-BS10)</f>
        <v>-58211</v>
      </c>
      <c r="BV10" s="19">
        <f ca="1">IF(BU10=0,0,IF(BS10=0,1,BU10/BS10))</f>
        <v>-2.2031053373577192E-2</v>
      </c>
      <c r="BW10" s="18">
        <f>+DI10</f>
        <v>301376</v>
      </c>
      <c r="BX10" s="18">
        <f ca="1">OFFSET(DI10,0,14,1,1)</f>
        <v>305910</v>
      </c>
      <c r="BY10" s="18">
        <f ca="1">SUM(BX10-BW10)</f>
        <v>4534</v>
      </c>
      <c r="BZ10" s="19">
        <f ca="1">IF(BY10=0,0,IF(BW10=0,1,BY10/BW10))</f>
        <v>1.5044330006370779E-2</v>
      </c>
      <c r="CA10" s="18">
        <f>SUMIF($C$6:BZ$6,CA$5,$C10:BZ10)</f>
        <v>2943601</v>
      </c>
      <c r="CB10" s="18">
        <f ca="1">SUMIF($C$6:CA$6,CB$5,$C10:CA10)</f>
        <v>2889924</v>
      </c>
      <c r="CC10" s="18">
        <f ca="1">SUM(CB10-CA10)</f>
        <v>-53677</v>
      </c>
      <c r="CD10" s="19">
        <f ca="1">IF(CC10=0,0,IF(CA10=0,1,CC10/CA10))</f>
        <v>-1.82351480380663E-2</v>
      </c>
      <c r="CE10" s="18">
        <f>+DJ10</f>
        <v>299658</v>
      </c>
      <c r="CF10" s="18">
        <f ca="1">OFFSET(DJ10,0,14,1,1)</f>
        <v>287259</v>
      </c>
      <c r="CG10" s="18">
        <f ca="1">SUM(CF10-CE10)</f>
        <v>-12399</v>
      </c>
      <c r="CH10" s="19">
        <f ca="1">IF(CG10=0,0,IF(CE10=0,1,CG10/CE10))</f>
        <v>-4.1377169973770098E-2</v>
      </c>
      <c r="CI10" s="18">
        <f>SUMIF($C$6:CH$6,CI$5,$C10:CH10)</f>
        <v>3243259</v>
      </c>
      <c r="CJ10" s="18">
        <f ca="1">SUMIF($C$6:CI$6,CJ$5,$C10:CI10)</f>
        <v>3177183</v>
      </c>
      <c r="CK10" s="18">
        <f ca="1">SUM(CJ10-CI10)</f>
        <v>-66076</v>
      </c>
      <c r="CL10" s="19">
        <f ca="1">IF(CK10=0,0,IF(CI10=0,1,CK10/CI10))</f>
        <v>-2.0373334352883937E-2</v>
      </c>
      <c r="CM10" s="18">
        <f>+DK10</f>
        <v>254868</v>
      </c>
      <c r="CN10" s="18">
        <f ca="1">OFFSET(DK10,0,14,1,1)</f>
        <v>221562</v>
      </c>
      <c r="CO10" s="18">
        <f ca="1">SUM(CN10-CM10)</f>
        <v>-33306</v>
      </c>
      <c r="CP10" s="19">
        <f ca="1">IF(CO10=0,0,IF(CM10=0,1,CO10/CM10))</f>
        <v>-0.130679410518386</v>
      </c>
      <c r="CQ10" s="18">
        <f>SUMIF($C$6:CP$6,CQ$5,$C10:CP10)</f>
        <v>3498127</v>
      </c>
      <c r="CR10" s="18">
        <f ca="1">SUMIF($C$6:CQ$6,CR$5,$C10:CQ10)</f>
        <v>3398745</v>
      </c>
      <c r="CS10" s="18">
        <f ca="1">SUM(CR10-CQ10)</f>
        <v>-99382</v>
      </c>
      <c r="CT10" s="19">
        <f ca="1">IF(CS10=0,0,IF(CQ10=0,1,CS10/CQ10))</f>
        <v>-2.8410060583849584E-2</v>
      </c>
      <c r="CW10" t="s">
        <v>5</v>
      </c>
      <c r="CX10" t="s">
        <v>7</v>
      </c>
      <c r="CY10" s="7"/>
      <c r="CZ10" s="74">
        <f>SUMIF(AMB!$A$111:$A$116,'2006-2007'!CZ$7,AMB!D$111:D$116)</f>
        <v>276258</v>
      </c>
      <c r="DA10" s="74">
        <f>SUMIF(AMB!$A$111:$A$116,'2006-2007'!DA$7,AMB!E$111:E$116)</f>
        <v>280642</v>
      </c>
      <c r="DB10" s="74">
        <f>SUMIF(AMB!$A$111:$A$116,'2006-2007'!DB$7,AMB!F$111:F$116)</f>
        <v>319647</v>
      </c>
      <c r="DC10" s="74">
        <f>SUMIF(AMB!$A$111:$A$116,'2006-2007'!DC$7,AMB!G$111:G$116)</f>
        <v>286086</v>
      </c>
      <c r="DD10" s="74">
        <f>SUMIF(AMB!$A$111:$A$116,'2006-2007'!DD$7,AMB!H$111:H$116)</f>
        <v>318450</v>
      </c>
      <c r="DE10" s="74">
        <f>SUMIF(AMB!$A$111:$A$116,'2006-2007'!DE$7,AMB!I$111:I$116)</f>
        <v>322113</v>
      </c>
      <c r="DF10" s="74">
        <f>SUMIF(AMB!$A$111:$A$116,'2006-2007'!DF$7,AMB!J$111:J$116)</f>
        <v>231768</v>
      </c>
      <c r="DG10" s="74">
        <f>SUMIF(AMB!$A$111:$A$116,'2006-2007'!DG$7,AMB!K$111:K$116)</f>
        <v>313414</v>
      </c>
      <c r="DH10" s="74">
        <f>SUMIF(AMB!$A$111:$A$116,'2006-2007'!DH$7,AMB!L$111:L$116)</f>
        <v>293847</v>
      </c>
      <c r="DI10" s="74">
        <f>SUMIF(AMB!$A$111:$A$116,'2006-2007'!DI$7,AMB!M$111:M$116)</f>
        <v>301376</v>
      </c>
      <c r="DJ10" s="74">
        <f>SUMIF(AMB!$A$111:$A$116,'2006-2007'!DJ$7,AMB!N$111:N$116)</f>
        <v>299658</v>
      </c>
      <c r="DK10" s="74">
        <f>SUMIF(AMB!$A$111:$A$116,'2006-2007'!DK$7,AMB!O$111:O$116)</f>
        <v>254868</v>
      </c>
      <c r="DN10" s="74">
        <f>SUMIF(AMB!$A$111:$A$116,'2006-2007'!DN$7,AMB!D$111:D$116)</f>
        <v>282652</v>
      </c>
      <c r="DO10" s="74">
        <f>SUMIF(AMB!$A$111:$A$116,'2006-2007'!DO$7,AMB!E$111:E$116)</f>
        <v>284526</v>
      </c>
      <c r="DP10" s="74">
        <f>SUMIF(AMB!$A$111:$A$116,'2006-2007'!DP$7,AMB!F$111:F$116)</f>
        <v>319562</v>
      </c>
      <c r="DQ10" s="74">
        <f>SUMIF(AMB!$A$111:$A$116,'2006-2007'!DQ$7,AMB!G$111:G$116)</f>
        <v>290181</v>
      </c>
      <c r="DR10" s="74">
        <f>SUMIF(AMB!$A$111:$A$116,'2006-2007'!DR$7,AMB!H$111:H$116)</f>
        <v>308956</v>
      </c>
      <c r="DS10" s="74">
        <f>SUMIF(AMB!$A$111:$A$116,'2006-2007'!DS$7,AMB!I$111:I$116)</f>
        <v>289039</v>
      </c>
      <c r="DT10" s="74">
        <f>SUMIF(AMB!$A$111:$A$116,'2006-2007'!DT$7,AMB!J$111:J$116)</f>
        <v>233294</v>
      </c>
      <c r="DU10" s="74">
        <f>SUMIF(AMB!$A$111:$A$116,'2006-2007'!DU$7,AMB!K$111:K$116)</f>
        <v>297878</v>
      </c>
      <c r="DV10" s="74">
        <f>SUMIF(AMB!$A$111:$A$116,'2006-2007'!DV$7,AMB!L$111:L$116)</f>
        <v>277926</v>
      </c>
      <c r="DW10" s="74">
        <f>SUMIF(AMB!$A$111:$A$116,'2006-2007'!DW$7,AMB!M$111:M$116)</f>
        <v>305910</v>
      </c>
      <c r="DX10" s="74">
        <f>SUMIF(AMB!$A$111:$A$116,'2006-2007'!DX$7,AMB!N$111:N$116)</f>
        <v>287259</v>
      </c>
      <c r="DY10" s="74">
        <f>SUMIF(AMB!$A$111:$A$116,'2006-2007'!DY$7,AMB!O$111:O$116)</f>
        <v>221562</v>
      </c>
    </row>
    <row r="11" spans="1:130">
      <c r="A11" s="83"/>
      <c r="B11" s="26" t="s">
        <v>8</v>
      </c>
      <c r="C11" s="73">
        <f>+CZ11</f>
        <v>4014</v>
      </c>
      <c r="D11" s="73">
        <f ca="1">OFFSET(CZ11,0,14,1,1)</f>
        <v>3785</v>
      </c>
      <c r="E11" s="73">
        <f ca="1">SUM(D11-C11)</f>
        <v>-229</v>
      </c>
      <c r="F11" s="19">
        <f ca="1">IF(E11=0,0,IF(C11=0,1,E11/C11))</f>
        <v>-5.7050323866467363E-2</v>
      </c>
      <c r="G11" s="73">
        <f>SUMIF($C$6:F$6,G$5,$C11:F11)</f>
        <v>4014</v>
      </c>
      <c r="H11" s="73">
        <f ca="1">SUMIF($C$6:G$6,H$5,$C11:G11)</f>
        <v>3785</v>
      </c>
      <c r="I11" s="73">
        <f ca="1">SUM(H11-G11)</f>
        <v>-229</v>
      </c>
      <c r="J11" s="19">
        <f ca="1">IF(I11=0,0,IF(G11=0,1,I11/G11))</f>
        <v>-5.7050323866467363E-2</v>
      </c>
      <c r="K11" s="73">
        <f>+DA11</f>
        <v>4328</v>
      </c>
      <c r="L11" s="73">
        <f ca="1">OFFSET(DA11,0,14,1,1)</f>
        <v>3857</v>
      </c>
      <c r="M11" s="73">
        <f ca="1">SUM(L11-K11)</f>
        <v>-471</v>
      </c>
      <c r="N11" s="19">
        <f ca="1">IF(M11=0,0,IF(K11=0,1,M11/K11))</f>
        <v>-0.10882624768946396</v>
      </c>
      <c r="O11" s="73">
        <f>SUMIF($C$6:N$6,O$5,$C11:N11)</f>
        <v>8342</v>
      </c>
      <c r="P11" s="73">
        <f ca="1">SUMIF($C$6:O$6,P$5,$C11:O11)</f>
        <v>7642</v>
      </c>
      <c r="Q11" s="73">
        <f ca="1">SUM(P11-O11)</f>
        <v>-700</v>
      </c>
      <c r="R11" s="19">
        <f ca="1">IF(Q11=0,0,IF(O11=0,1,Q11/O11))</f>
        <v>-8.3912730760009588E-2</v>
      </c>
      <c r="S11" s="73">
        <f>+DB11</f>
        <v>5492</v>
      </c>
      <c r="T11" s="73">
        <f ca="1">OFFSET(DB11,0,14,1,1)</f>
        <v>5797</v>
      </c>
      <c r="U11" s="73">
        <f ca="1">SUM(T11-S11)</f>
        <v>305</v>
      </c>
      <c r="V11" s="19">
        <f ca="1">IF(U11=0,0,IF(S11=0,1,U11/S11))</f>
        <v>5.5535324107793153E-2</v>
      </c>
      <c r="W11" s="73">
        <f>SUMIF($C$6:V$6,W$5,$C11:V11)</f>
        <v>13834</v>
      </c>
      <c r="X11" s="73">
        <f ca="1">SUMIF($C$6:W$6,X$5,$C11:W11)</f>
        <v>13439</v>
      </c>
      <c r="Y11" s="73">
        <f ca="1">SUM(X11-W11)</f>
        <v>-395</v>
      </c>
      <c r="Z11" s="19">
        <f ca="1">IF(Y11=0,0,IF(W11=0,1,Y11/W11))</f>
        <v>-2.85528408269481E-2</v>
      </c>
      <c r="AA11" s="73">
        <f>+DC11</f>
        <v>5722</v>
      </c>
      <c r="AB11" s="73">
        <f ca="1">OFFSET(DC11,0,14,1,1)</f>
        <v>5468</v>
      </c>
      <c r="AC11" s="73">
        <f ca="1">SUM(AB11-AA11)</f>
        <v>-254</v>
      </c>
      <c r="AD11" s="19">
        <f ca="1">IF(AC11=0,0,IF(AA11=0,1,AC11/AA11))</f>
        <v>-4.4390073400908774E-2</v>
      </c>
      <c r="AE11" s="73">
        <f>SUMIF($C$6:AD$6,AE$5,$C11:AD11)</f>
        <v>19556</v>
      </c>
      <c r="AF11" s="73">
        <f ca="1">SUMIF($C$6:AE$6,AF$5,$C11:AE11)</f>
        <v>18907</v>
      </c>
      <c r="AG11" s="73">
        <f ca="1">SUM(AF11-AE11)</f>
        <v>-649</v>
      </c>
      <c r="AH11" s="19">
        <f ca="1">IF(AG11=0,0,IF(AE11=0,1,AG11/AE11))</f>
        <v>-3.3186745755778277E-2</v>
      </c>
      <c r="AI11" s="73">
        <f>+DD11</f>
        <v>6251</v>
      </c>
      <c r="AJ11" s="73">
        <f ca="1">OFFSET(DD11,0,14,1,1)</f>
        <v>5173</v>
      </c>
      <c r="AK11" s="73">
        <f ca="1">SUM(AJ11-AI11)</f>
        <v>-1078</v>
      </c>
      <c r="AL11" s="19">
        <f ca="1">IF(AK11=0,0,IF(AI11=0,1,AK11/AI11))</f>
        <v>-0.17245240761478164</v>
      </c>
      <c r="AM11" s="73">
        <f>SUMIF($C$6:AL$6,AM$5,$C11:AL11)</f>
        <v>25807</v>
      </c>
      <c r="AN11" s="73">
        <f ca="1">SUMIF($C$6:AM$6,AN$5,$C11:AM11)</f>
        <v>24080</v>
      </c>
      <c r="AO11" s="73">
        <f ca="1">SUM(AN11-AM11)</f>
        <v>-1727</v>
      </c>
      <c r="AP11" s="19">
        <f ca="1">IF(AO11=0,0,IF(AM11=0,1,AO11/AM11))</f>
        <v>-6.6919827953655989E-2</v>
      </c>
      <c r="AQ11" s="73">
        <f>+DE11</f>
        <v>8139</v>
      </c>
      <c r="AR11" s="73">
        <f ca="1">OFFSET(DE11,0,14,1,1)</f>
        <v>1447</v>
      </c>
      <c r="AS11" s="73">
        <f ca="1">SUM(AR11-AQ11)</f>
        <v>-6692</v>
      </c>
      <c r="AT11" s="19">
        <f ca="1">IF(AS11=0,0,IF(AQ11=0,1,AS11/AQ11))</f>
        <v>-0.82221403120776504</v>
      </c>
      <c r="AU11" s="73">
        <f>SUMIF($C$6:AT$6,AU$5,$C11:AT11)</f>
        <v>33946</v>
      </c>
      <c r="AV11" s="73">
        <f ca="1">SUMIF($C$6:AU$6,AV$5,$C11:AU11)</f>
        <v>25527</v>
      </c>
      <c r="AW11" s="73">
        <f ca="1">SUM(AV11-AU11)</f>
        <v>-8419</v>
      </c>
      <c r="AX11" s="19">
        <f ca="1">IF(AW11=0,0,IF(AU11=0,1,AW11/AU11))</f>
        <v>-0.24801154775231249</v>
      </c>
      <c r="AY11" s="73">
        <f>+DF11</f>
        <v>8670</v>
      </c>
      <c r="AZ11" s="73">
        <f ca="1">OFFSET(DF11,0,14,1,1)</f>
        <v>1507</v>
      </c>
      <c r="BA11" s="73">
        <f ca="1">SUM(AZ11-AY11)</f>
        <v>-7163</v>
      </c>
      <c r="BB11" s="19">
        <f ca="1">IF(BA11=0,0,IF(AY11=0,1,BA11/AY11))</f>
        <v>-0.82618223760092269</v>
      </c>
      <c r="BC11" s="73">
        <f>SUMIF($C$6:BB$6,BC$5,$C11:BB11)</f>
        <v>42616</v>
      </c>
      <c r="BD11" s="73">
        <f ca="1">SUMIF($C$6:BC$6,BD$5,$C11:BC11)</f>
        <v>27034</v>
      </c>
      <c r="BE11" s="73">
        <f ca="1">SUM(BD11-BC11)</f>
        <v>-15582</v>
      </c>
      <c r="BF11" s="19">
        <f ca="1">IF(BE11=0,0,IF(BC11=0,1,BE11/BC11))</f>
        <v>-0.36563731931668858</v>
      </c>
      <c r="BG11" s="73">
        <f>+DG11</f>
        <v>8563</v>
      </c>
      <c r="BH11" s="73">
        <f ca="1">OFFSET(DG11,0,14,1,1)</f>
        <v>1189</v>
      </c>
      <c r="BI11" s="73">
        <f ca="1">SUM(BH11-BG11)</f>
        <v>-7374</v>
      </c>
      <c r="BJ11" s="19">
        <f ca="1">IF(BI11=0,0,IF(BG11=0,1,BI11/BG11))</f>
        <v>-0.8611467943477753</v>
      </c>
      <c r="BK11" s="73">
        <f>SUMIF($C$6:BJ$6,BK$5,$C11:BJ11)</f>
        <v>51179</v>
      </c>
      <c r="BL11" s="73">
        <f ca="1">SUMIF($C$6:BK$6,BL$5,$C11:BK11)</f>
        <v>28223</v>
      </c>
      <c r="BM11" s="73">
        <f ca="1">SUM(BL11-BK11)</f>
        <v>-22956</v>
      </c>
      <c r="BN11" s="19">
        <f ca="1">IF(BM11=0,0,IF(BK11=0,1,BM11/BK11))</f>
        <v>-0.4485433478575197</v>
      </c>
      <c r="BO11" s="73">
        <f>+DH11</f>
        <v>5681</v>
      </c>
      <c r="BP11" s="73">
        <f ca="1">OFFSET(DH11,0,14,1,1)</f>
        <v>1321</v>
      </c>
      <c r="BQ11" s="73">
        <f ca="1">SUM(BP11-BO11)</f>
        <v>-4360</v>
      </c>
      <c r="BR11" s="19">
        <f ca="1">IF(BQ11=0,0,IF(BO11=0,1,BQ11/BO11))</f>
        <v>-0.76747051575426861</v>
      </c>
      <c r="BS11" s="73">
        <f>SUMIF($C$6:BR$6,BS$5,$C11:BR11)</f>
        <v>56860</v>
      </c>
      <c r="BT11" s="73">
        <f ca="1">SUMIF($C$6:BS$6,BT$5,$C11:BS11)</f>
        <v>29544</v>
      </c>
      <c r="BU11" s="73">
        <f ca="1">SUM(BT11-BS11)</f>
        <v>-27316</v>
      </c>
      <c r="BV11" s="19">
        <f ca="1">IF(BU11=0,0,IF(BS11=0,1,BU11/BS11))</f>
        <v>-0.48040801969750263</v>
      </c>
      <c r="BW11" s="73">
        <f>+DI11</f>
        <v>4998</v>
      </c>
      <c r="BX11" s="73">
        <f ca="1">OFFSET(DI11,0,14,1,1)</f>
        <v>1421</v>
      </c>
      <c r="BY11" s="73">
        <f ca="1">SUM(BX11-BW11)</f>
        <v>-3577</v>
      </c>
      <c r="BZ11" s="19">
        <f ca="1">IF(BY11=0,0,IF(BW11=0,1,BY11/BW11))</f>
        <v>-0.71568627450980393</v>
      </c>
      <c r="CA11" s="73">
        <f>SUMIF($C$6:BZ$6,CA$5,$C11:BZ11)</f>
        <v>61858</v>
      </c>
      <c r="CB11" s="73">
        <f ca="1">SUMIF($C$6:CA$6,CB$5,$C11:CA11)</f>
        <v>30965</v>
      </c>
      <c r="CC11" s="73">
        <f ca="1">SUM(CB11-CA11)</f>
        <v>-30893</v>
      </c>
      <c r="CD11" s="19">
        <f ca="1">IF(CC11=0,0,IF(CA11=0,1,CC11/CA11))</f>
        <v>-0.49941802192117429</v>
      </c>
      <c r="CE11" s="73">
        <f>+DJ11</f>
        <v>3696</v>
      </c>
      <c r="CF11" s="73">
        <f ca="1">OFFSET(DJ11,0,14,1,1)</f>
        <v>1626</v>
      </c>
      <c r="CG11" s="73">
        <f ca="1">SUM(CF11-CE11)</f>
        <v>-2070</v>
      </c>
      <c r="CH11" s="19">
        <f ca="1">IF(CG11=0,0,IF(CE11=0,1,CG11/CE11))</f>
        <v>-0.56006493506493504</v>
      </c>
      <c r="CI11" s="73">
        <f>SUMIF($C$6:CH$6,CI$5,$C11:CH11)</f>
        <v>65554</v>
      </c>
      <c r="CJ11" s="73">
        <f ca="1">SUMIF($C$6:CI$6,CJ$5,$C11:CI11)</f>
        <v>32591</v>
      </c>
      <c r="CK11" s="73">
        <f ca="1">SUM(CJ11-CI11)</f>
        <v>-32963</v>
      </c>
      <c r="CL11" s="19">
        <f ca="1">IF(CK11=0,0,IF(CI11=0,1,CK11/CI11))</f>
        <v>-0.50283735546267194</v>
      </c>
      <c r="CM11" s="73">
        <f>+DK11</f>
        <v>3437</v>
      </c>
      <c r="CN11" s="73">
        <f ca="1">OFFSET(DK11,0,14,1,1)</f>
        <v>1480</v>
      </c>
      <c r="CO11" s="73">
        <f ca="1">SUM(CN11-CM11)</f>
        <v>-1957</v>
      </c>
      <c r="CP11" s="19">
        <f ca="1">IF(CO11=0,0,IF(CM11=0,1,CO11/CM11))</f>
        <v>-0.56939191155077107</v>
      </c>
      <c r="CQ11" s="73">
        <f>SUMIF($C$6:CP$6,CQ$5,$C11:CP11)</f>
        <v>68991</v>
      </c>
      <c r="CR11" s="73">
        <f ca="1">SUMIF($C$6:CQ$6,CR$5,$C11:CQ11)</f>
        <v>34071</v>
      </c>
      <c r="CS11" s="73">
        <f ca="1">SUM(CR11-CQ11)</f>
        <v>-34920</v>
      </c>
      <c r="CT11" s="19">
        <f ca="1">IF(CS11=0,0,IF(CQ11=0,1,CS11/CQ11))</f>
        <v>-0.50615297647519242</v>
      </c>
      <c r="CW11" t="s">
        <v>5</v>
      </c>
      <c r="CX11" t="s">
        <v>8</v>
      </c>
      <c r="CY11" s="7"/>
      <c r="CZ11" s="74">
        <f>SUMIF(AMB!$A$129:$A$134,'2006-2007'!CZ$7,AMB!D$129:D$134)</f>
        <v>4014</v>
      </c>
      <c r="DA11" s="74">
        <f>SUMIF(AMB!$A$129:$A$134,'2006-2007'!DA$7,AMB!E$129:E$134)</f>
        <v>4328</v>
      </c>
      <c r="DB11" s="74">
        <f>SUMIF(AMB!$A$129:$A$134,'2006-2007'!DB$7,AMB!F$129:F$134)</f>
        <v>5492</v>
      </c>
      <c r="DC11" s="74">
        <f>SUMIF(AMB!$A$129:$A$134,'2006-2007'!DC$7,AMB!G$129:G$134)</f>
        <v>5722</v>
      </c>
      <c r="DD11" s="74">
        <f>SUMIF(AMB!$A$129:$A$134,'2006-2007'!DD$7,AMB!H$129:H$134)</f>
        <v>6251</v>
      </c>
      <c r="DE11" s="74">
        <f>SUMIF(AMB!$A$129:$A$134,'2006-2007'!DE$7,AMB!I$129:I$134)</f>
        <v>8139</v>
      </c>
      <c r="DF11" s="74">
        <f>SUMIF(AMB!$A$129:$A$134,'2006-2007'!DF$7,AMB!J$129:J$134)</f>
        <v>8670</v>
      </c>
      <c r="DG11" s="74">
        <f>SUMIF(AMB!$A$129:$A$134,'2006-2007'!DG$7,AMB!K$129:K$134)</f>
        <v>8563</v>
      </c>
      <c r="DH11" s="74">
        <f>SUMIF(AMB!$A$129:$A$134,'2006-2007'!DH$7,AMB!L$129:L$134)</f>
        <v>5681</v>
      </c>
      <c r="DI11" s="74">
        <f>SUMIF(AMB!$A$129:$A$134,'2006-2007'!DI$7,AMB!M$129:M$134)</f>
        <v>4998</v>
      </c>
      <c r="DJ11" s="74">
        <f>SUMIF(AMB!$A$129:$A$134,'2006-2007'!DJ$7,AMB!N$129:N$134)</f>
        <v>3696</v>
      </c>
      <c r="DK11" s="74">
        <f>SUMIF(AMB!$A$129:$A$134,'2006-2007'!DK$7,AMB!O$129:O$134)</f>
        <v>3437</v>
      </c>
      <c r="DN11" s="74">
        <f>SUMIF(AMB!$A$129:$A$134,'2006-2007'!DN$7,AMB!D$129:D$134)</f>
        <v>3785</v>
      </c>
      <c r="DO11" s="74">
        <f>SUMIF(AMB!$A$129:$A$134,'2006-2007'!DO$7,AMB!E$129:E$134)</f>
        <v>3857</v>
      </c>
      <c r="DP11" s="74">
        <f>SUMIF(AMB!$A$129:$A$134,'2006-2007'!DP$7,AMB!F$129:F$134)</f>
        <v>5797</v>
      </c>
      <c r="DQ11" s="74">
        <f>SUMIF(AMB!$A$129:$A$134,'2006-2007'!DQ$7,AMB!G$129:G$134)</f>
        <v>5468</v>
      </c>
      <c r="DR11" s="74">
        <f>SUMIF(AMB!$A$129:$A$134,'2006-2007'!DR$7,AMB!H$129:H$134)</f>
        <v>5173</v>
      </c>
      <c r="DS11" s="74">
        <f>SUMIF(AMB!$A$129:$A$134,'2006-2007'!DS$7,AMB!I$129:I$134)</f>
        <v>1447</v>
      </c>
      <c r="DT11" s="74">
        <f>SUMIF(AMB!$A$129:$A$134,'2006-2007'!DT$7,AMB!J$129:J$134)</f>
        <v>1507</v>
      </c>
      <c r="DU11" s="74">
        <f>SUMIF(AMB!$A$129:$A$134,'2006-2007'!DU$7,AMB!K$129:K$134)</f>
        <v>1189</v>
      </c>
      <c r="DV11" s="74">
        <f>SUMIF(AMB!$A$129:$A$134,'2006-2007'!DV$7,AMB!L$129:L$134)</f>
        <v>1321</v>
      </c>
      <c r="DW11" s="74">
        <f>SUMIF(AMB!$A$129:$A$134,'2006-2007'!DW$7,AMB!M$129:M$134)</f>
        <v>1421</v>
      </c>
      <c r="DX11" s="74">
        <f>SUMIF(AMB!$A$129:$A$134,'2006-2007'!DX$7,AMB!N$129:N$134)</f>
        <v>1626</v>
      </c>
      <c r="DY11" s="74">
        <f>SUMIF(AMB!$A$129:$A$134,'2006-2007'!DY$7,AMB!O$129:O$134)</f>
        <v>1480</v>
      </c>
    </row>
    <row r="12" spans="1:130" s="7" customFormat="1">
      <c r="A12" s="75"/>
      <c r="B12" s="24" t="s">
        <v>9</v>
      </c>
      <c r="C12" s="12">
        <f>+SUM(C9:C11)</f>
        <v>788142</v>
      </c>
      <c r="D12" s="12">
        <f ca="1">+SUM(D9:D11)</f>
        <v>788910</v>
      </c>
      <c r="E12" s="12">
        <f ca="1">SUM(E9:E11)</f>
        <v>768</v>
      </c>
      <c r="F12" s="13">
        <f ca="1">IF(E12=0,0,IF(C12=0,1,E12/C12))</f>
        <v>9.7444369161902298E-4</v>
      </c>
      <c r="G12" s="12">
        <f>SUM(G9:G11)</f>
        <v>788142</v>
      </c>
      <c r="H12" s="12">
        <f ca="1">SUM(H9:H11)</f>
        <v>788910</v>
      </c>
      <c r="I12" s="12">
        <f ca="1">SUM(I9:I11)</f>
        <v>768</v>
      </c>
      <c r="J12" s="13">
        <f ca="1">IF(I12=0,0,IF(G12=0,1,I12/G12))</f>
        <v>9.7444369161902298E-4</v>
      </c>
      <c r="K12" s="12">
        <f>+SUM(K9:K11)</f>
        <v>742686</v>
      </c>
      <c r="L12" s="12">
        <f ca="1">+SUM(L9:L11)</f>
        <v>689749</v>
      </c>
      <c r="M12" s="12">
        <f ca="1">SUM(M9:M11)</f>
        <v>-52937</v>
      </c>
      <c r="N12" s="13">
        <f ca="1">IF(M12=0,0,IF(K12=0,1,M12/K12))</f>
        <v>-7.1277767454886717E-2</v>
      </c>
      <c r="O12" s="12">
        <f>SUM(O9:O11)</f>
        <v>1530828</v>
      </c>
      <c r="P12" s="12">
        <f ca="1">SUM(P9:P11)</f>
        <v>1478659</v>
      </c>
      <c r="Q12" s="12">
        <f ca="1">SUM(Q9:Q11)</f>
        <v>-52169</v>
      </c>
      <c r="R12" s="13">
        <f ca="1">IF(Q12=0,0,IF(O12=0,1,Q12/O12))</f>
        <v>-3.4078942898875642E-2</v>
      </c>
      <c r="S12" s="12">
        <f>+SUM(S9:S11)</f>
        <v>866957</v>
      </c>
      <c r="T12" s="12">
        <f ca="1">+SUM(T9:T11)</f>
        <v>822697</v>
      </c>
      <c r="U12" s="12">
        <f ca="1">SUM(U9:U11)</f>
        <v>-44260</v>
      </c>
      <c r="V12" s="13">
        <f ca="1">IF(U12=0,0,IF(S12=0,1,U12/S12))</f>
        <v>-5.1052128306248175E-2</v>
      </c>
      <c r="W12" s="12">
        <f>SUM(W9:W11)</f>
        <v>2397785</v>
      </c>
      <c r="X12" s="12">
        <f ca="1">SUM(X9:X11)</f>
        <v>2301356</v>
      </c>
      <c r="Y12" s="12">
        <f ca="1">SUM(Y9:Y11)</f>
        <v>-96429</v>
      </c>
      <c r="Z12" s="13">
        <f ca="1">IF(Y12=0,0,IF(W12=0,1,Y12/W12))</f>
        <v>-4.0215865892896989E-2</v>
      </c>
      <c r="AA12" s="12">
        <f>+SUM(AA9:AA11)</f>
        <v>804144</v>
      </c>
      <c r="AB12" s="12">
        <f ca="1">+SUM(AB9:AB11)</f>
        <v>768663</v>
      </c>
      <c r="AC12" s="12">
        <f ca="1">SUM(AC9:AC11)</f>
        <v>-35481</v>
      </c>
      <c r="AD12" s="13">
        <f ca="1">IF(AC12=0,0,IF(AA12=0,1,AC12/AA12))</f>
        <v>-4.4122694442786367E-2</v>
      </c>
      <c r="AE12" s="12">
        <f>SUM(AE9:AE11)</f>
        <v>3201929</v>
      </c>
      <c r="AF12" s="12">
        <f ca="1">SUM(AF9:AF11)</f>
        <v>3070019</v>
      </c>
      <c r="AG12" s="12">
        <f ca="1">SUM(AG9:AG11)</f>
        <v>-131910</v>
      </c>
      <c r="AH12" s="13">
        <f ca="1">IF(AG12=0,0,IF(AE12=0,1,AG12/AE12))</f>
        <v>-4.1197040908777176E-2</v>
      </c>
      <c r="AI12" s="12">
        <f>+SUM(AI9:AI11)</f>
        <v>851316</v>
      </c>
      <c r="AJ12" s="12">
        <f ca="1">+SUM(AJ9:AJ11)</f>
        <v>803086</v>
      </c>
      <c r="AK12" s="12">
        <f ca="1">SUM(AK9:AK11)</f>
        <v>-48230</v>
      </c>
      <c r="AL12" s="13">
        <f ca="1">IF(AK12=0,0,IF(AI12=0,1,AK12/AI12))</f>
        <v>-5.6653463578741618E-2</v>
      </c>
      <c r="AM12" s="12">
        <f>SUM(AM9:AM11)</f>
        <v>4053245</v>
      </c>
      <c r="AN12" s="12">
        <f ca="1">SUM(AN9:AN11)</f>
        <v>3873105</v>
      </c>
      <c r="AO12" s="12">
        <f ca="1">SUM(AO9:AO11)</f>
        <v>-180140</v>
      </c>
      <c r="AP12" s="13">
        <f ca="1">IF(AO12=0,0,IF(AM12=0,1,AO12/AM12))</f>
        <v>-4.4443402755076487E-2</v>
      </c>
      <c r="AQ12" s="12">
        <f>+SUM(AQ9:AQ11)</f>
        <v>827614</v>
      </c>
      <c r="AR12" s="12">
        <f ca="1">+SUM(AR9:AR11)</f>
        <v>775068</v>
      </c>
      <c r="AS12" s="12">
        <f ca="1">SUM(AS9:AS11)</f>
        <v>-52546</v>
      </c>
      <c r="AT12" s="13">
        <f ca="1">IF(AS12=0,0,IF(AQ12=0,1,AS12/AQ12))</f>
        <v>-6.3490951095559037E-2</v>
      </c>
      <c r="AU12" s="12">
        <f>SUM(AU9:AU11)</f>
        <v>4880859</v>
      </c>
      <c r="AV12" s="12">
        <f ca="1">SUM(AV9:AV11)</f>
        <v>4648173</v>
      </c>
      <c r="AW12" s="12">
        <f ca="1">SUM(AW9:AW11)</f>
        <v>-232686</v>
      </c>
      <c r="AX12" s="13">
        <f ca="1">IF(AW12=0,0,IF(AU12=0,1,AW12/AU12))</f>
        <v>-4.7673165727590165E-2</v>
      </c>
      <c r="AY12" s="12">
        <f>+SUM(AY9:AY11)</f>
        <v>781360</v>
      </c>
      <c r="AZ12" s="12">
        <f ca="1">+SUM(AZ9:AZ11)</f>
        <v>754534</v>
      </c>
      <c r="BA12" s="12">
        <f ca="1">SUM(BA9:BA11)</f>
        <v>-26826</v>
      </c>
      <c r="BB12" s="13">
        <f ca="1">IF(BA12=0,0,IF(AY12=0,1,BA12/AY12))</f>
        <v>-3.4332445991604385E-2</v>
      </c>
      <c r="BC12" s="12">
        <f>SUM(BC9:BC11)</f>
        <v>5662219</v>
      </c>
      <c r="BD12" s="12">
        <f ca="1">SUM(BD9:BD11)</f>
        <v>5402707</v>
      </c>
      <c r="BE12" s="12">
        <f ca="1">SUM(BE9:BE11)</f>
        <v>-259512</v>
      </c>
      <c r="BF12" s="13">
        <f ca="1">IF(BE12=0,0,IF(BC12=0,1,BE12/BC12))</f>
        <v>-4.5832208185518787E-2</v>
      </c>
      <c r="BG12" s="12">
        <f>+SUM(BG9:BG11)</f>
        <v>865957</v>
      </c>
      <c r="BH12" s="12">
        <f ca="1">+SUM(BH9:BH11)</f>
        <v>835962</v>
      </c>
      <c r="BI12" s="12">
        <f ca="1">SUM(BI9:BI11)</f>
        <v>-29995</v>
      </c>
      <c r="BJ12" s="13">
        <f ca="1">IF(BI12=0,0,IF(BG12=0,1,BI12/BG12))</f>
        <v>-3.4637978560136361E-2</v>
      </c>
      <c r="BK12" s="12">
        <f>SUM(BK9:BK11)</f>
        <v>6528176</v>
      </c>
      <c r="BL12" s="12">
        <f ca="1">SUM(BL9:BL11)</f>
        <v>6238669</v>
      </c>
      <c r="BM12" s="12">
        <f ca="1">SUM(BM9:BM11)</f>
        <v>-289507</v>
      </c>
      <c r="BN12" s="13">
        <f ca="1">IF(BM12=0,0,IF(BK12=0,1,BM12/BK12))</f>
        <v>-4.4347303136435048E-2</v>
      </c>
      <c r="BO12" s="12">
        <f>+SUM(BO9:BO11)</f>
        <v>800361</v>
      </c>
      <c r="BP12" s="12">
        <f ca="1">+SUM(BP9:BP11)</f>
        <v>738811</v>
      </c>
      <c r="BQ12" s="12">
        <f ca="1">SUM(BQ9:BQ11)</f>
        <v>-61550</v>
      </c>
      <c r="BR12" s="13">
        <f ca="1">IF(BQ12=0,0,IF(BO12=0,1,BQ12/BO12))</f>
        <v>-7.6902797612577331E-2</v>
      </c>
      <c r="BS12" s="12">
        <f>SUM(BS9:BS11)</f>
        <v>7328537</v>
      </c>
      <c r="BT12" s="12">
        <f ca="1">SUM(BT9:BT11)</f>
        <v>6977480</v>
      </c>
      <c r="BU12" s="12">
        <f ca="1">SUM(BU9:BU11)</f>
        <v>-351057</v>
      </c>
      <c r="BV12" s="13">
        <f ca="1">IF(BU12=0,0,IF(BS12=0,1,BU12/BS12))</f>
        <v>-4.7902739660044019E-2</v>
      </c>
      <c r="BW12" s="12">
        <f>+SUM(BW9:BW11)</f>
        <v>808847</v>
      </c>
      <c r="BX12" s="12">
        <f ca="1">+SUM(BX9:BX11)</f>
        <v>766990</v>
      </c>
      <c r="BY12" s="12">
        <f ca="1">SUM(BY9:BY11)</f>
        <v>-41857</v>
      </c>
      <c r="BZ12" s="13">
        <f ca="1">IF(BY12=0,0,IF(BW12=0,1,BY12/BW12))</f>
        <v>-5.1748971066221422E-2</v>
      </c>
      <c r="CA12" s="12">
        <f>SUM(CA9:CA11)</f>
        <v>8137384</v>
      </c>
      <c r="CB12" s="12">
        <f ca="1">SUM(CB9:CB11)</f>
        <v>7744470</v>
      </c>
      <c r="CC12" s="12">
        <f ca="1">SUM(CC9:CC11)</f>
        <v>-392914</v>
      </c>
      <c r="CD12" s="13">
        <f ca="1">IF(CC12=0,0,IF(CA12=0,1,CC12/CA12))</f>
        <v>-4.828505082222985E-2</v>
      </c>
      <c r="CE12" s="12">
        <f>+SUM(CE9:CE11)</f>
        <v>805827</v>
      </c>
      <c r="CF12" s="12">
        <f ca="1">+SUM(CF9:CF11)</f>
        <v>716787</v>
      </c>
      <c r="CG12" s="12">
        <f ca="1">SUM(CG9:CG11)</f>
        <v>-89040</v>
      </c>
      <c r="CH12" s="13">
        <f ca="1">IF(CG12=0,0,IF(CE12=0,1,CG12/CE12))</f>
        <v>-0.11049518072737696</v>
      </c>
      <c r="CI12" s="12">
        <f>SUM(CI9:CI11)</f>
        <v>8943211</v>
      </c>
      <c r="CJ12" s="12">
        <f ca="1">SUM(CJ9:CJ11)</f>
        <v>8461257</v>
      </c>
      <c r="CK12" s="12">
        <f ca="1">SUM(CK9:CK11)</f>
        <v>-481954</v>
      </c>
      <c r="CL12" s="13">
        <f ca="1">IF(CK12=0,0,IF(CI12=0,1,CK12/CI12))</f>
        <v>-5.3890487432310383E-2</v>
      </c>
      <c r="CM12" s="12">
        <f>+SUM(CM9:CM11)</f>
        <v>737021</v>
      </c>
      <c r="CN12" s="12">
        <f ca="1">+SUM(CN9:CN11)</f>
        <v>621178</v>
      </c>
      <c r="CO12" s="12">
        <f ca="1">SUM(CO9:CO11)</f>
        <v>-115843</v>
      </c>
      <c r="CP12" s="13">
        <f ca="1">IF(CO12=0,0,IF(CM12=0,1,CO12/CM12))</f>
        <v>-0.15717733958733876</v>
      </c>
      <c r="CQ12" s="12">
        <f>SUM(CQ9:CQ11)</f>
        <v>9680232</v>
      </c>
      <c r="CR12" s="12">
        <f ca="1">SUM(CR9:CR11)</f>
        <v>9082435</v>
      </c>
      <c r="CS12" s="12">
        <f ca="1">SUM(CS9:CS11)</f>
        <v>-597797</v>
      </c>
      <c r="CT12" s="13">
        <f ca="1">IF(CS12=0,0,IF(CQ12=0,1,CS12/CQ12))</f>
        <v>-6.1754408365419344E-2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1" customHeight="1">
      <c r="A14" s="82"/>
      <c r="B14" s="28" t="s">
        <v>6</v>
      </c>
      <c r="C14" s="18">
        <f>+CZ14</f>
        <v>256702</v>
      </c>
      <c r="D14" s="18">
        <f ca="1">OFFSET(CZ14,0,14,1,1)</f>
        <v>230203</v>
      </c>
      <c r="E14" s="18">
        <f ca="1">SUM(D14-C14)</f>
        <v>-26499</v>
      </c>
      <c r="F14" s="19">
        <f ca="1">IF(E14=0,0,IF(C14=0,1,E14/C14))</f>
        <v>-0.10322864644607366</v>
      </c>
      <c r="G14" s="18">
        <f>SUMIF($C$6:F$6,G$5,$C14:F14)</f>
        <v>256702</v>
      </c>
      <c r="H14" s="18">
        <f ca="1">SUMIF($C$6:G$6,H$5,$C14:G14)</f>
        <v>230203</v>
      </c>
      <c r="I14" s="18">
        <f ca="1">SUM(H14-G14)</f>
        <v>-26499</v>
      </c>
      <c r="J14" s="19">
        <f ca="1">IF(I14=0,0,IF(G14=0,1,I14/G14))</f>
        <v>-0.10322864644607366</v>
      </c>
      <c r="K14" s="18">
        <f>+DA14</f>
        <v>226338</v>
      </c>
      <c r="L14" s="18">
        <f ca="1">OFFSET(DA14,0,14,1,1)</f>
        <v>203963</v>
      </c>
      <c r="M14" s="18">
        <f ca="1">SUM(L14-K14)</f>
        <v>-22375</v>
      </c>
      <c r="N14" s="19">
        <f ca="1">IF(M14=0,0,IF(K14=0,1,M14/K14))</f>
        <v>-9.8856577331247961E-2</v>
      </c>
      <c r="O14" s="18">
        <f>SUMIF($C$6:N$6,O$5,$C14:N14)</f>
        <v>483040</v>
      </c>
      <c r="P14" s="18">
        <f ca="1">SUMIF($C$6:O$6,P$5,$C14:O14)</f>
        <v>434166</v>
      </c>
      <c r="Q14" s="18">
        <f ca="1">SUM(P14-O14)</f>
        <v>-48874</v>
      </c>
      <c r="R14" s="19">
        <f ca="1">IF(Q14=0,0,IF(O14=0,1,Q14/O14))</f>
        <v>-0.10118002649884067</v>
      </c>
      <c r="S14" s="18">
        <f>+DB14</f>
        <v>285612</v>
      </c>
      <c r="T14" s="18">
        <f ca="1">OFFSET(DB14,0,14,1,1)</f>
        <v>266225</v>
      </c>
      <c r="U14" s="18">
        <f ca="1">SUM(T14-S14)</f>
        <v>-19387</v>
      </c>
      <c r="V14" s="19">
        <f ca="1">IF(U14=0,0,IF(S14=0,1,U14/S14))</f>
        <v>-6.78788006106186E-2</v>
      </c>
      <c r="W14" s="18">
        <f>SUMIF($C$6:V$6,W$5,$C14:V14)</f>
        <v>768652</v>
      </c>
      <c r="X14" s="18">
        <f ca="1">SUMIF($C$6:W$6,X$5,$C14:W14)</f>
        <v>700391</v>
      </c>
      <c r="Y14" s="18">
        <f ca="1">SUM(X14-W14)</f>
        <v>-68261</v>
      </c>
      <c r="Z14" s="19">
        <f ca="1">IF(Y14=0,0,IF(W14=0,1,Y14/W14))</f>
        <v>-8.8806117722974767E-2</v>
      </c>
      <c r="AA14" s="18">
        <f>+DC14</f>
        <v>292337</v>
      </c>
      <c r="AB14" s="18">
        <f ca="1">OFFSET(DC14,0,14,1,1)</f>
        <v>267492</v>
      </c>
      <c r="AC14" s="18">
        <f ca="1">SUM(AB14-AA14)</f>
        <v>-24845</v>
      </c>
      <c r="AD14" s="19">
        <f ca="1">IF(AC14=0,0,IF(AA14=0,1,AC14/AA14))</f>
        <v>-8.4987531513287751E-2</v>
      </c>
      <c r="AE14" s="18">
        <f>SUMIF($C$6:AD$6,AE$5,$C14:AD14)</f>
        <v>1060989</v>
      </c>
      <c r="AF14" s="18">
        <f ca="1">SUMIF($C$6:AE$6,AF$5,$C14:AE14)</f>
        <v>967883</v>
      </c>
      <c r="AG14" s="18">
        <f ca="1">SUM(AF14-AE14)</f>
        <v>-93106</v>
      </c>
      <c r="AH14" s="19">
        <f ca="1">IF(AG14=0,0,IF(AE14=0,1,AG14/AE14))</f>
        <v>-8.775397294411158E-2</v>
      </c>
      <c r="AI14" s="18">
        <f>+DD14</f>
        <v>325230</v>
      </c>
      <c r="AJ14" s="18">
        <f ca="1">OFFSET(DD14,0,14,1,1)</f>
        <v>297175</v>
      </c>
      <c r="AK14" s="18">
        <f ca="1">SUM(AJ14-AI14)</f>
        <v>-28055</v>
      </c>
      <c r="AL14" s="19">
        <f ca="1">IF(AK14=0,0,IF(AI14=0,1,AK14/AI14))</f>
        <v>-8.6262029948036778E-2</v>
      </c>
      <c r="AM14" s="18">
        <f>SUMIF($C$6:AL$6,AM$5,$C14:AL14)</f>
        <v>1386219</v>
      </c>
      <c r="AN14" s="18">
        <f ca="1">SUMIF($C$6:AM$6,AN$5,$C14:AM14)</f>
        <v>1265058</v>
      </c>
      <c r="AO14" s="18">
        <f ca="1">SUM(AN14-AM14)</f>
        <v>-121161</v>
      </c>
      <c r="AP14" s="19">
        <f ca="1">IF(AO14=0,0,IF(AM14=0,1,AO14/AM14))</f>
        <v>-8.7403938338747336E-2</v>
      </c>
      <c r="AQ14" s="18">
        <f>+DE14</f>
        <v>339491</v>
      </c>
      <c r="AR14" s="18">
        <f ca="1">OFFSET(DE14,0,14,1,1)</f>
        <v>311346</v>
      </c>
      <c r="AS14" s="18">
        <f ca="1">SUM(AR14-AQ14)</f>
        <v>-28145</v>
      </c>
      <c r="AT14" s="19">
        <f ca="1">IF(AS14=0,0,IF(AQ14=0,1,AS14/AQ14))</f>
        <v>-8.2903523215637528E-2</v>
      </c>
      <c r="AU14" s="18">
        <f>SUMIF($C$6:AT$6,AU$5,$C14:AT14)</f>
        <v>1725710</v>
      </c>
      <c r="AV14" s="18">
        <f ca="1">SUMIF($C$6:AU$6,AV$5,$C14:AU14)</f>
        <v>1576404</v>
      </c>
      <c r="AW14" s="18">
        <f ca="1">SUM(AV14-AU14)</f>
        <v>-149306</v>
      </c>
      <c r="AX14" s="19">
        <f ca="1">IF(AW14=0,0,IF(AU14=0,1,AW14/AU14))</f>
        <v>-8.651859234749755E-2</v>
      </c>
      <c r="AY14" s="18">
        <f>+DF14</f>
        <v>397650</v>
      </c>
      <c r="AZ14" s="18">
        <f ca="1">OFFSET(DF14,0,14,1,1)</f>
        <v>361130</v>
      </c>
      <c r="BA14" s="18">
        <f ca="1">SUM(AZ14-AY14)</f>
        <v>-36520</v>
      </c>
      <c r="BB14" s="19">
        <f ca="1">IF(BA14=0,0,IF(AY14=0,1,BA14/AY14))</f>
        <v>-9.1839557399723382E-2</v>
      </c>
      <c r="BC14" s="18">
        <f>SUMIF($C$6:BB$6,BC$5,$C14:BB14)</f>
        <v>2123360</v>
      </c>
      <c r="BD14" s="18">
        <f ca="1">SUMIF($C$6:BC$6,BD$5,$C14:BC14)</f>
        <v>1937534</v>
      </c>
      <c r="BE14" s="18">
        <f ca="1">SUM(BD14-BC14)</f>
        <v>-185826</v>
      </c>
      <c r="BF14" s="19">
        <f ca="1">IF(BE14=0,0,IF(BC14=0,1,BE14/BC14))</f>
        <v>-8.7515070454374205E-2</v>
      </c>
      <c r="BG14" s="18">
        <f>+DG14</f>
        <v>381390</v>
      </c>
      <c r="BH14" s="18">
        <f ca="1">OFFSET(DG14,0,14,1,1)</f>
        <v>362911</v>
      </c>
      <c r="BI14" s="18">
        <f ca="1">SUM(BH14-BG14)</f>
        <v>-18479</v>
      </c>
      <c r="BJ14" s="19">
        <f ca="1">IF(BI14=0,0,IF(BG14=0,1,BI14/BG14))</f>
        <v>-4.8451716091140302E-2</v>
      </c>
      <c r="BK14" s="18">
        <f>SUMIF($C$6:BJ$6,BK$5,$C14:BJ14)</f>
        <v>2504750</v>
      </c>
      <c r="BL14" s="18">
        <f ca="1">SUMIF($C$6:BK$6,BL$5,$C14:BK14)</f>
        <v>2300445</v>
      </c>
      <c r="BM14" s="18">
        <f ca="1">SUM(BL14-BK14)</f>
        <v>-204305</v>
      </c>
      <c r="BN14" s="19">
        <f ca="1">IF(BM14=0,0,IF(BK14=0,1,BM14/BK14))</f>
        <v>-8.1567022656951788E-2</v>
      </c>
      <c r="BO14" s="18">
        <f>+DH14</f>
        <v>316092</v>
      </c>
      <c r="BP14" s="18">
        <f ca="1">OFFSET(DH14,0,14,1,1)</f>
        <v>289293</v>
      </c>
      <c r="BQ14" s="18">
        <f ca="1">SUM(BP14-BO14)</f>
        <v>-26799</v>
      </c>
      <c r="BR14" s="19">
        <f ca="1">IF(BQ14=0,0,IF(BO14=0,1,BQ14/BO14))</f>
        <v>-8.4782278577123116E-2</v>
      </c>
      <c r="BS14" s="18">
        <f>SUMIF($C$6:BR$6,BS$5,$C14:BR14)</f>
        <v>2820842</v>
      </c>
      <c r="BT14" s="18">
        <f ca="1">SUMIF($C$6:BS$6,BT$5,$C14:BS14)</f>
        <v>2589738</v>
      </c>
      <c r="BU14" s="18">
        <f ca="1">SUM(BT14-BS14)</f>
        <v>-231104</v>
      </c>
      <c r="BV14" s="19">
        <f ca="1">IF(BU14=0,0,IF(BS14=0,1,BU14/BS14))</f>
        <v>-8.1927311065277675E-2</v>
      </c>
      <c r="BW14" s="18">
        <f>+DI14</f>
        <v>298457</v>
      </c>
      <c r="BX14" s="18">
        <f ca="1">OFFSET(DI14,0,14,1,1)</f>
        <v>294555</v>
      </c>
      <c r="BY14" s="18">
        <f ca="1">SUM(BX14-BW14)</f>
        <v>-3902</v>
      </c>
      <c r="BZ14" s="19">
        <f ca="1">IF(BY14=0,0,IF(BW14=0,1,BY14/BW14))</f>
        <v>-1.3073910144509929E-2</v>
      </c>
      <c r="CA14" s="18">
        <f>SUMIF($C$6:BZ$6,CA$5,$C14:BZ14)</f>
        <v>3119299</v>
      </c>
      <c r="CB14" s="18">
        <f ca="1">SUMIF($C$6:CA$6,CB$5,$C14:CA14)</f>
        <v>2884293</v>
      </c>
      <c r="CC14" s="18">
        <f ca="1">SUM(CB14-CA14)</f>
        <v>-235006</v>
      </c>
      <c r="CD14" s="19">
        <f ca="1">IF(CC14=0,0,IF(CA14=0,1,CC14/CA14))</f>
        <v>-7.5339363106903187E-2</v>
      </c>
      <c r="CE14" s="18">
        <f>+DJ14</f>
        <v>286137</v>
      </c>
      <c r="CF14" s="18">
        <f ca="1">OFFSET(DJ14,0,14,1,1)</f>
        <v>283973</v>
      </c>
      <c r="CG14" s="18">
        <f ca="1">SUM(CF14-CE14)</f>
        <v>-2164</v>
      </c>
      <c r="CH14" s="19">
        <f ca="1">IF(CG14=0,0,IF(CE14=0,1,CG14/CE14))</f>
        <v>-7.5628108213897536E-3</v>
      </c>
      <c r="CI14" s="18">
        <f>SUMIF($C$6:CH$6,CI$5,$C14:CH14)</f>
        <v>3405436</v>
      </c>
      <c r="CJ14" s="18">
        <f ca="1">SUMIF($C$6:CI$6,CJ$5,$C14:CI14)</f>
        <v>3168266</v>
      </c>
      <c r="CK14" s="18">
        <f ca="1">SUM(CJ14-CI14)</f>
        <v>-237170</v>
      </c>
      <c r="CL14" s="19">
        <f ca="1">IF(CK14=0,0,IF(CI14=0,1,CK14/CI14))</f>
        <v>-6.9644533034830189E-2</v>
      </c>
      <c r="CM14" s="18">
        <f>+DK14</f>
        <v>281092</v>
      </c>
      <c r="CN14" s="18">
        <f ca="1">OFFSET(DK14,0,14,1,1)</f>
        <v>255782</v>
      </c>
      <c r="CO14" s="18">
        <f ca="1">SUM(CN14-CM14)</f>
        <v>-25310</v>
      </c>
      <c r="CP14" s="19">
        <f ca="1">IF(CO14=0,0,IF(CM14=0,1,CO14/CM14))</f>
        <v>-9.0041694534173863E-2</v>
      </c>
      <c r="CQ14" s="18">
        <f>SUMIF($C$6:CP$6,CQ$5,$C14:CP14)</f>
        <v>3686528</v>
      </c>
      <c r="CR14" s="18">
        <f ca="1">SUMIF($C$6:CQ$6,CR$5,$C14:CQ14)</f>
        <v>3424048</v>
      </c>
      <c r="CS14" s="18">
        <f ca="1">SUM(CR14-CQ14)</f>
        <v>-262480</v>
      </c>
      <c r="CT14" s="19">
        <f ca="1">IF(CS14=0,0,IF(CQ14=0,1,CS14/CQ14))</f>
        <v>-7.1199784729696888E-2</v>
      </c>
      <c r="CW14" t="s">
        <v>10</v>
      </c>
      <c r="CX14" t="s">
        <v>6</v>
      </c>
      <c r="CZ14" s="74">
        <f>SUMIF(BWB!$A$93:$A$98,'2006-2007'!CZ$7,BWB!D$93:D$98)</f>
        <v>256702</v>
      </c>
      <c r="DA14" s="74">
        <f>SUMIF(BWB!$A$93:$A$98,'2006-2007'!DA$7,BWB!E$93:E$98)</f>
        <v>226338</v>
      </c>
      <c r="DB14" s="74">
        <f>SUMIF(BWB!$A$93:$A$98,'2006-2007'!DB$7,BWB!F$93:F$98)</f>
        <v>285612</v>
      </c>
      <c r="DC14" s="74">
        <f>SUMIF(BWB!$A$93:$A$98,'2006-2007'!DC$7,BWB!G$93:G$98)</f>
        <v>292337</v>
      </c>
      <c r="DD14" s="74">
        <f>SUMIF(BWB!$A$93:$A$98,'2006-2007'!DD$7,BWB!H$93:H$98)</f>
        <v>325230</v>
      </c>
      <c r="DE14" s="74">
        <f>SUMIF(BWB!$A$93:$A$98,'2006-2007'!DE$7,BWB!I$93:I$98)</f>
        <v>339491</v>
      </c>
      <c r="DF14" s="74">
        <f>SUMIF(BWB!$A$93:$A$98,'2006-2007'!DF$7,BWB!J$93:J$98)</f>
        <v>397650</v>
      </c>
      <c r="DG14" s="74">
        <f>SUMIF(BWB!$A$93:$A$98,'2006-2007'!DG$7,BWB!K$93:K$98)</f>
        <v>381390</v>
      </c>
      <c r="DH14" s="74">
        <f>SUMIF(BWB!$A$93:$A$98,'2006-2007'!DH$7,BWB!L$93:L$98)</f>
        <v>316092</v>
      </c>
      <c r="DI14" s="74">
        <f>SUMIF(BWB!$A$93:$A$98,'2006-2007'!DI$7,BWB!M$93:M$98)</f>
        <v>298457</v>
      </c>
      <c r="DJ14" s="74">
        <f>SUMIF(BWB!$A$93:$A$98,'2006-2007'!DJ$7,BWB!N$93:N$98)</f>
        <v>286137</v>
      </c>
      <c r="DK14" s="74">
        <f>SUMIF(BWB!$A$93:$A$98,'2006-2007'!DK$7,BWB!O$93:O$98)</f>
        <v>281092</v>
      </c>
      <c r="DN14" s="74">
        <f>SUMIF(BWB!$A$93:$A$98,'2006-2007'!DN$7,BWB!D$93:D$98)</f>
        <v>230203</v>
      </c>
      <c r="DO14" s="74">
        <f>SUMIF(BWB!$A$93:$A$98,'2006-2007'!DO$7,BWB!E$93:E$98)</f>
        <v>203963</v>
      </c>
      <c r="DP14" s="74">
        <f>SUMIF(BWB!$A$93:$A$98,'2006-2007'!DP$7,BWB!F$93:F$98)</f>
        <v>266225</v>
      </c>
      <c r="DQ14" s="74">
        <f>SUMIF(BWB!$A$93:$A$98,'2006-2007'!DQ$7,BWB!G$93:G$98)</f>
        <v>267492</v>
      </c>
      <c r="DR14" s="74">
        <f>SUMIF(BWB!$A$93:$A$98,'2006-2007'!DR$7,BWB!H$93:H$98)</f>
        <v>297175</v>
      </c>
      <c r="DS14" s="74">
        <f>SUMIF(BWB!$A$93:$A$98,'2006-2007'!DS$7,BWB!I$93:I$98)</f>
        <v>311346</v>
      </c>
      <c r="DT14" s="74">
        <f>SUMIF(BWB!$A$93:$A$98,'2006-2007'!DT$7,BWB!J$93:J$98)</f>
        <v>361130</v>
      </c>
      <c r="DU14" s="74">
        <f>SUMIF(BWB!$A$93:$A$98,'2006-2007'!DU$7,BWB!K$93:K$98)</f>
        <v>362911</v>
      </c>
      <c r="DV14" s="74">
        <f>SUMIF(BWB!$A$93:$A$98,'2006-2007'!DV$7,BWB!L$93:L$98)</f>
        <v>289293</v>
      </c>
      <c r="DW14" s="74">
        <f>SUMIF(BWB!$A$93:$A$98,'2006-2007'!DW$7,BWB!M$93:M$98)</f>
        <v>294555</v>
      </c>
      <c r="DX14" s="74">
        <f>SUMIF(BWB!$A$93:$A$98,'2006-2007'!DX$7,BWB!N$93:N$98)</f>
        <v>283973</v>
      </c>
      <c r="DY14" s="74">
        <f>SUMIF(BWB!$A$93:$A$98,'2006-2007'!DY$7,BWB!O$93:O$98)</f>
        <v>255782</v>
      </c>
    </row>
    <row r="15" spans="1:130">
      <c r="A15" s="84" t="str">
        <f>+CW16</f>
        <v>Blue Water Bridge</v>
      </c>
      <c r="B15" s="26" t="s">
        <v>7</v>
      </c>
      <c r="C15" s="18">
        <f>+CZ15</f>
        <v>139489</v>
      </c>
      <c r="D15" s="18">
        <f ca="1">OFFSET(CZ15,0,14,1,1)</f>
        <v>128485</v>
      </c>
      <c r="E15" s="18">
        <f ca="1">SUM(D15-C15)</f>
        <v>-11004</v>
      </c>
      <c r="F15" s="19">
        <f ca="1">IF(E15=0,0,IF(C15=0,1,E15/C15))</f>
        <v>-7.8887940984593771E-2</v>
      </c>
      <c r="G15" s="18">
        <f>SUMIF($C$6:F$6,G$5,$C15:F15)</f>
        <v>139489</v>
      </c>
      <c r="H15" s="18">
        <f ca="1">SUMIF($C$6:G$6,H$5,$C15:G15)</f>
        <v>128485</v>
      </c>
      <c r="I15" s="18">
        <f ca="1">SUM(H15-G15)</f>
        <v>-11004</v>
      </c>
      <c r="J15" s="19">
        <f ca="1">IF(I15=0,0,IF(G15=0,1,I15/G15))</f>
        <v>-7.8887940984593771E-2</v>
      </c>
      <c r="K15" s="18">
        <f>+DA15</f>
        <v>132980</v>
      </c>
      <c r="L15" s="18">
        <f ca="1">OFFSET(DA15,0,14,1,1)</f>
        <v>119197</v>
      </c>
      <c r="M15" s="18">
        <f ca="1">SUM(L15-K15)</f>
        <v>-13783</v>
      </c>
      <c r="N15" s="19">
        <f ca="1">IF(M15=0,0,IF(K15=0,1,M15/K15))</f>
        <v>-0.10364716498721613</v>
      </c>
      <c r="O15" s="18">
        <f>SUMIF($C$6:N$6,O$5,$C15:N15)</f>
        <v>272469</v>
      </c>
      <c r="P15" s="18">
        <f ca="1">SUMIF($C$6:O$6,P$5,$C15:O15)</f>
        <v>247682</v>
      </c>
      <c r="Q15" s="18">
        <f ca="1">SUM(P15-O15)</f>
        <v>-24787</v>
      </c>
      <c r="R15" s="19">
        <f ca="1">IF(Q15=0,0,IF(O15=0,1,Q15/O15))</f>
        <v>-9.0971816977344216E-2</v>
      </c>
      <c r="S15" s="18">
        <f>+DB15</f>
        <v>151559</v>
      </c>
      <c r="T15" s="18">
        <f ca="1">OFFSET(DB15,0,14,1,1)</f>
        <v>137292</v>
      </c>
      <c r="U15" s="18">
        <f ca="1">SUM(T15-S15)</f>
        <v>-14267</v>
      </c>
      <c r="V15" s="19">
        <f ca="1">IF(U15=0,0,IF(S15=0,1,U15/S15))</f>
        <v>-9.413495734334483E-2</v>
      </c>
      <c r="W15" s="18">
        <f>SUMIF($C$6:V$6,W$5,$C15:V15)</f>
        <v>424028</v>
      </c>
      <c r="X15" s="18">
        <f ca="1">SUMIF($C$6:W$6,X$5,$C15:W15)</f>
        <v>384974</v>
      </c>
      <c r="Y15" s="18">
        <f ca="1">SUM(X15-W15)</f>
        <v>-39054</v>
      </c>
      <c r="Z15" s="19">
        <f ca="1">IF(Y15=0,0,IF(W15=0,1,Y15/W15))</f>
        <v>-9.2102408331525276E-2</v>
      </c>
      <c r="AA15" s="18">
        <f>+DC15</f>
        <v>135070</v>
      </c>
      <c r="AB15" s="18">
        <f ca="1">OFFSET(DC15,0,14,1,1)</f>
        <v>132462</v>
      </c>
      <c r="AC15" s="18">
        <f ca="1">SUM(AB15-AA15)</f>
        <v>-2608</v>
      </c>
      <c r="AD15" s="19">
        <f ca="1">IF(AC15=0,0,IF(AA15=0,1,AC15/AA15))</f>
        <v>-1.9308506700229509E-2</v>
      </c>
      <c r="AE15" s="18">
        <f>SUMIF($C$6:AD$6,AE$5,$C15:AD15)</f>
        <v>559098</v>
      </c>
      <c r="AF15" s="18">
        <f ca="1">SUMIF($C$6:AE$6,AF$5,$C15:AE15)</f>
        <v>517436</v>
      </c>
      <c r="AG15" s="18">
        <f ca="1">SUM(AF15-AE15)</f>
        <v>-41662</v>
      </c>
      <c r="AH15" s="19">
        <f ca="1">IF(AG15=0,0,IF(AE15=0,1,AG15/AE15))</f>
        <v>-7.4516453287259116E-2</v>
      </c>
      <c r="AI15" s="18">
        <f>+DD15</f>
        <v>148183</v>
      </c>
      <c r="AJ15" s="18">
        <f ca="1">OFFSET(DD15,0,14,1,1)</f>
        <v>148999</v>
      </c>
      <c r="AK15" s="18">
        <f ca="1">SUM(AJ15-AI15)</f>
        <v>816</v>
      </c>
      <c r="AL15" s="19">
        <f ca="1">IF(AK15=0,0,IF(AI15=0,1,AK15/AI15))</f>
        <v>5.506704547755141E-3</v>
      </c>
      <c r="AM15" s="18">
        <f>SUMIF($C$6:AL$6,AM$5,$C15:AL15)</f>
        <v>707281</v>
      </c>
      <c r="AN15" s="18">
        <f ca="1">SUMIF($C$6:AM$6,AN$5,$C15:AM15)</f>
        <v>666435</v>
      </c>
      <c r="AO15" s="18">
        <f ca="1">SUM(AN15-AM15)</f>
        <v>-40846</v>
      </c>
      <c r="AP15" s="19">
        <f ca="1">IF(AO15=0,0,IF(AM15=0,1,AO15/AM15))</f>
        <v>-5.775073839110622E-2</v>
      </c>
      <c r="AQ15" s="18">
        <f>+DE15</f>
        <v>148920</v>
      </c>
      <c r="AR15" s="18">
        <f ca="1">OFFSET(DE15,0,14,1,1)</f>
        <v>141958</v>
      </c>
      <c r="AS15" s="18">
        <f ca="1">SUM(AR15-AQ15)</f>
        <v>-6962</v>
      </c>
      <c r="AT15" s="19">
        <f ca="1">IF(AS15=0,0,IF(AQ15=0,1,AS15/AQ15))</f>
        <v>-4.6749932849852273E-2</v>
      </c>
      <c r="AU15" s="18">
        <f>SUMIF($C$6:AT$6,AU$5,$C15:AT15)</f>
        <v>856201</v>
      </c>
      <c r="AV15" s="18">
        <f ca="1">SUMIF($C$6:AU$6,AV$5,$C15:AU15)</f>
        <v>808393</v>
      </c>
      <c r="AW15" s="18">
        <f ca="1">SUM(AV15-AU15)</f>
        <v>-47808</v>
      </c>
      <c r="AX15" s="19">
        <f ca="1">IF(AW15=0,0,IF(AU15=0,1,AW15/AU15))</f>
        <v>-5.5837355947960819E-2</v>
      </c>
      <c r="AY15" s="18">
        <f>+DF15</f>
        <v>118135</v>
      </c>
      <c r="AZ15" s="18">
        <f ca="1">OFFSET(DF15,0,14,1,1)</f>
        <v>125035</v>
      </c>
      <c r="BA15" s="18">
        <f ca="1">SUM(AZ15-AY15)</f>
        <v>6900</v>
      </c>
      <c r="BB15" s="19">
        <f ca="1">IF(BA15=0,0,IF(AY15=0,1,BA15/AY15))</f>
        <v>5.8407753840944682E-2</v>
      </c>
      <c r="BC15" s="18">
        <f>SUMIF($C$6:BB$6,BC$5,$C15:BB15)</f>
        <v>974336</v>
      </c>
      <c r="BD15" s="18">
        <f ca="1">SUMIF($C$6:BC$6,BD$5,$C15:BC15)</f>
        <v>933428</v>
      </c>
      <c r="BE15" s="18">
        <f ca="1">SUM(BD15-BC15)</f>
        <v>-40908</v>
      </c>
      <c r="BF15" s="19">
        <f ca="1">IF(BE15=0,0,IF(BC15=0,1,BE15/BC15))</f>
        <v>-4.198551629006831E-2</v>
      </c>
      <c r="BG15" s="18">
        <f>+DG15</f>
        <v>143218</v>
      </c>
      <c r="BH15" s="18">
        <f ca="1">OFFSET(DG15,0,14,1,1)</f>
        <v>144580</v>
      </c>
      <c r="BI15" s="18">
        <f ca="1">SUM(BH15-BG15)</f>
        <v>1362</v>
      </c>
      <c r="BJ15" s="19">
        <f ca="1">IF(BI15=0,0,IF(BG15=0,1,BI15/BG15))</f>
        <v>9.5099777960870845E-3</v>
      </c>
      <c r="BK15" s="18">
        <f>SUMIF($C$6:BJ$6,BK$5,$C15:BJ15)</f>
        <v>1117554</v>
      </c>
      <c r="BL15" s="18">
        <f ca="1">SUMIF($C$6:BK$6,BL$5,$C15:BK15)</f>
        <v>1078008</v>
      </c>
      <c r="BM15" s="18">
        <f ca="1">SUM(BL15-BK15)</f>
        <v>-39546</v>
      </c>
      <c r="BN15" s="19">
        <f ca="1">IF(BM15=0,0,IF(BK15=0,1,BM15/BK15))</f>
        <v>-3.5386209525445751E-2</v>
      </c>
      <c r="BO15" s="18">
        <f>+DH15</f>
        <v>130953</v>
      </c>
      <c r="BP15" s="18">
        <f ca="1">OFFSET(DH15,0,14,1,1)</f>
        <v>132675</v>
      </c>
      <c r="BQ15" s="18">
        <f ca="1">SUM(BP15-BO15)</f>
        <v>1722</v>
      </c>
      <c r="BR15" s="19">
        <f ca="1">IF(BQ15=0,0,IF(BO15=0,1,BQ15/BO15))</f>
        <v>1.3149756019335181E-2</v>
      </c>
      <c r="BS15" s="18">
        <f>SUMIF($C$6:BR$6,BS$5,$C15:BR15)</f>
        <v>1248507</v>
      </c>
      <c r="BT15" s="18">
        <f ca="1">SUMIF($C$6:BS$6,BT$5,$C15:BS15)</f>
        <v>1210683</v>
      </c>
      <c r="BU15" s="18">
        <f ca="1">SUM(BT15-BS15)</f>
        <v>-37824</v>
      </c>
      <c r="BV15" s="19">
        <f ca="1">IF(BU15=0,0,IF(BS15=0,1,BU15/BS15))</f>
        <v>-3.0295384807614213E-2</v>
      </c>
      <c r="BW15" s="18">
        <f>+DI15</f>
        <v>138517</v>
      </c>
      <c r="BX15" s="18">
        <f ca="1">OFFSET(DI15,0,14,1,1)</f>
        <v>150088</v>
      </c>
      <c r="BY15" s="18">
        <f ca="1">SUM(BX15-BW15)</f>
        <v>11571</v>
      </c>
      <c r="BZ15" s="19">
        <f ca="1">IF(BY15=0,0,IF(BW15=0,1,BY15/BW15))</f>
        <v>8.353487297588022E-2</v>
      </c>
      <c r="CA15" s="18">
        <f>SUMIF($C$6:BZ$6,CA$5,$C15:BZ15)</f>
        <v>1387024</v>
      </c>
      <c r="CB15" s="18">
        <f ca="1">SUMIF($C$6:CA$6,CB$5,$C15:CA15)</f>
        <v>1360771</v>
      </c>
      <c r="CC15" s="18">
        <f ca="1">SUM(CB15-CA15)</f>
        <v>-26253</v>
      </c>
      <c r="CD15" s="19">
        <f ca="1">IF(CC15=0,0,IF(CA15=0,1,CC15/CA15))</f>
        <v>-1.8927574432742331E-2</v>
      </c>
      <c r="CE15" s="18">
        <f>+DJ15</f>
        <v>135039</v>
      </c>
      <c r="CF15" s="18">
        <f ca="1">OFFSET(DJ15,0,14,1,1)</f>
        <v>141518</v>
      </c>
      <c r="CG15" s="18">
        <f ca="1">SUM(CF15-CE15)</f>
        <v>6479</v>
      </c>
      <c r="CH15" s="19">
        <f ca="1">IF(CG15=0,0,IF(CE15=0,1,CG15/CE15))</f>
        <v>4.7978732069994597E-2</v>
      </c>
      <c r="CI15" s="18">
        <f>SUMIF($C$6:CH$6,CI$5,$C15:CH15)</f>
        <v>1522063</v>
      </c>
      <c r="CJ15" s="18">
        <f ca="1">SUMIF($C$6:CI$6,CJ$5,$C15:CI15)</f>
        <v>1502289</v>
      </c>
      <c r="CK15" s="18">
        <f ca="1">SUM(CJ15-CI15)</f>
        <v>-19774</v>
      </c>
      <c r="CL15" s="19">
        <f ca="1">IF(CK15=0,0,IF(CI15=0,1,CK15/CI15))</f>
        <v>-1.2991577878182441E-2</v>
      </c>
      <c r="CM15" s="18">
        <f>+DK15</f>
        <v>114457</v>
      </c>
      <c r="CN15" s="18">
        <f ca="1">OFFSET(DK15,0,14,1,1)</f>
        <v>111708</v>
      </c>
      <c r="CO15" s="18">
        <f ca="1">SUM(CN15-CM15)</f>
        <v>-2749</v>
      </c>
      <c r="CP15" s="19">
        <f ca="1">IF(CO15=0,0,IF(CM15=0,1,CO15/CM15))</f>
        <v>-2.4017753392103585E-2</v>
      </c>
      <c r="CQ15" s="18">
        <f>SUMIF($C$6:CP$6,CQ$5,$C15:CP15)</f>
        <v>1636520</v>
      </c>
      <c r="CR15" s="18">
        <f ca="1">SUMIF($C$6:CQ$6,CR$5,$C15:CQ15)</f>
        <v>1613997</v>
      </c>
      <c r="CS15" s="18">
        <f ca="1">SUM(CR15-CQ15)</f>
        <v>-22523</v>
      </c>
      <c r="CT15" s="19">
        <f ca="1">IF(CS15=0,0,IF(CQ15=0,1,CS15/CQ15))</f>
        <v>-1.3762740449245961E-2</v>
      </c>
      <c r="CW15" t="s">
        <v>10</v>
      </c>
      <c r="CX15" t="s">
        <v>7</v>
      </c>
      <c r="CY15" s="7"/>
      <c r="CZ15" s="74">
        <f>SUMIF(BWB!$A$111:$A$116,'2006-2007'!CZ$7,BWB!D$111:D$116)</f>
        <v>139489</v>
      </c>
      <c r="DA15" s="74">
        <f>SUMIF(BWB!$A$111:$A$116,'2006-2007'!DA$7,BWB!E$111:E$116)</f>
        <v>132980</v>
      </c>
      <c r="DB15" s="74">
        <f>SUMIF(BWB!$A$111:$A$116,'2006-2007'!DB$7,BWB!F$111:F$116)</f>
        <v>151559</v>
      </c>
      <c r="DC15" s="74">
        <f>SUMIF(BWB!$A$111:$A$116,'2006-2007'!DC$7,BWB!G$111:G$116)</f>
        <v>135070</v>
      </c>
      <c r="DD15" s="74">
        <f>SUMIF(BWB!$A$111:$A$116,'2006-2007'!DD$7,BWB!H$111:H$116)</f>
        <v>148183</v>
      </c>
      <c r="DE15" s="74">
        <f>SUMIF(BWB!$A$111:$A$116,'2006-2007'!DE$7,BWB!I$111:I$116)</f>
        <v>148920</v>
      </c>
      <c r="DF15" s="74">
        <f>SUMIF(BWB!$A$111:$A$116,'2006-2007'!DF$7,BWB!J$111:J$116)</f>
        <v>118135</v>
      </c>
      <c r="DG15" s="74">
        <f>SUMIF(BWB!$A$111:$A$116,'2006-2007'!DG$7,BWB!K$111:K$116)</f>
        <v>143218</v>
      </c>
      <c r="DH15" s="74">
        <f>SUMIF(BWB!$A$111:$A$116,'2006-2007'!DH$7,BWB!L$111:L$116)</f>
        <v>130953</v>
      </c>
      <c r="DI15" s="74">
        <f>SUMIF(BWB!$A$111:$A$116,'2006-2007'!DI$7,BWB!M$111:M$116)</f>
        <v>138517</v>
      </c>
      <c r="DJ15" s="74">
        <f>SUMIF(BWB!$A$111:$A$116,'2006-2007'!DJ$7,BWB!N$111:N$116)</f>
        <v>135039</v>
      </c>
      <c r="DK15" s="74">
        <f>SUMIF(BWB!$A$111:$A$116,'2006-2007'!DK$7,BWB!O$111:O$116)</f>
        <v>114457</v>
      </c>
      <c r="DN15" s="74">
        <f>SUMIF(BWB!$A$111:$A$116,'2006-2007'!DN$7,BWB!D$111:D$116)</f>
        <v>128485</v>
      </c>
      <c r="DO15" s="74">
        <f>SUMIF(BWB!$A$111:$A$116,'2006-2007'!DO$7,BWB!E$111:E$116)</f>
        <v>119197</v>
      </c>
      <c r="DP15" s="74">
        <f>SUMIF(BWB!$A$111:$A$116,'2006-2007'!DP$7,BWB!F$111:F$116)</f>
        <v>137292</v>
      </c>
      <c r="DQ15" s="74">
        <f>SUMIF(BWB!$A$111:$A$116,'2006-2007'!DQ$7,BWB!G$111:G$116)</f>
        <v>132462</v>
      </c>
      <c r="DR15" s="74">
        <f>SUMIF(BWB!$A$111:$A$116,'2006-2007'!DR$7,BWB!H$111:H$116)</f>
        <v>148999</v>
      </c>
      <c r="DS15" s="74">
        <f>SUMIF(BWB!$A$111:$A$116,'2006-2007'!DS$7,BWB!I$111:I$116)</f>
        <v>141958</v>
      </c>
      <c r="DT15" s="74">
        <f>SUMIF(BWB!$A$111:$A$116,'2006-2007'!DT$7,BWB!J$111:J$116)</f>
        <v>125035</v>
      </c>
      <c r="DU15" s="74">
        <f>SUMIF(BWB!$A$111:$A$116,'2006-2007'!DU$7,BWB!K$111:K$116)</f>
        <v>144580</v>
      </c>
      <c r="DV15" s="74">
        <f>SUMIF(BWB!$A$111:$A$116,'2006-2007'!DV$7,BWB!L$111:L$116)</f>
        <v>132675</v>
      </c>
      <c r="DW15" s="74">
        <f>SUMIF(BWB!$A$111:$A$116,'2006-2007'!DW$7,BWB!M$111:M$116)</f>
        <v>150088</v>
      </c>
      <c r="DX15" s="74">
        <f>SUMIF(BWB!$A$111:$A$116,'2006-2007'!DX$7,BWB!N$111:N$116)</f>
        <v>141518</v>
      </c>
      <c r="DY15" s="74">
        <f>SUMIF(BWB!$A$111:$A$116,'2006-2007'!DY$7,BWB!O$111:O$116)</f>
        <v>111708</v>
      </c>
    </row>
    <row r="16" spans="1:130">
      <c r="A16" s="83"/>
      <c r="B16" s="26" t="s">
        <v>8</v>
      </c>
      <c r="C16" s="73">
        <f>+CZ16</f>
        <v>538</v>
      </c>
      <c r="D16" s="73">
        <f ca="1">OFFSET(CZ16,0,14,1,1)</f>
        <v>573</v>
      </c>
      <c r="E16" s="73">
        <f ca="1">SUM(D16-C16)</f>
        <v>35</v>
      </c>
      <c r="F16" s="19">
        <f ca="1">IF(E16=0,0,IF(C16=0,1,E16/C16))</f>
        <v>6.5055762081784388E-2</v>
      </c>
      <c r="G16" s="73">
        <f>SUMIF($C$6:F$6,G$5,$C16:F16)</f>
        <v>538</v>
      </c>
      <c r="H16" s="73">
        <f ca="1">SUMIF($C$6:G$6,H$5,$C16:G16)</f>
        <v>573</v>
      </c>
      <c r="I16" s="73">
        <f ca="1">SUM(H16-G16)</f>
        <v>35</v>
      </c>
      <c r="J16" s="19">
        <f ca="1">IF(I16=0,0,IF(G16=0,1,I16/G16))</f>
        <v>6.5055762081784388E-2</v>
      </c>
      <c r="K16" s="73">
        <f>+DA16</f>
        <v>470</v>
      </c>
      <c r="L16" s="73">
        <f ca="1">OFFSET(DA16,0,14,1,1)</f>
        <v>453</v>
      </c>
      <c r="M16" s="73">
        <f ca="1">SUM(L16-K16)</f>
        <v>-17</v>
      </c>
      <c r="N16" s="19">
        <f ca="1">IF(M16=0,0,IF(K16=0,1,M16/K16))</f>
        <v>-3.6170212765957444E-2</v>
      </c>
      <c r="O16" s="73">
        <f>SUMIF($C$6:N$6,O$5,$C16:N16)</f>
        <v>1008</v>
      </c>
      <c r="P16" s="73">
        <f ca="1">SUMIF($C$6:O$6,P$5,$C16:O16)</f>
        <v>1026</v>
      </c>
      <c r="Q16" s="73">
        <f ca="1">SUM(P16-O16)</f>
        <v>18</v>
      </c>
      <c r="R16" s="19">
        <f ca="1">IF(Q16=0,0,IF(O16=0,1,Q16/O16))</f>
        <v>1.7857142857142856E-2</v>
      </c>
      <c r="S16" s="73">
        <f>+DB16</f>
        <v>572</v>
      </c>
      <c r="T16" s="73">
        <f ca="1">OFFSET(DB16,0,14,1,1)</f>
        <v>629</v>
      </c>
      <c r="U16" s="73">
        <f ca="1">SUM(T16-S16)</f>
        <v>57</v>
      </c>
      <c r="V16" s="19">
        <f ca="1">IF(U16=0,0,IF(S16=0,1,U16/S16))</f>
        <v>9.9650349650349648E-2</v>
      </c>
      <c r="W16" s="73">
        <f>SUMIF($C$6:V$6,W$5,$C16:V16)</f>
        <v>1580</v>
      </c>
      <c r="X16" s="73">
        <f ca="1">SUMIF($C$6:W$6,X$5,$C16:W16)</f>
        <v>1655</v>
      </c>
      <c r="Y16" s="73">
        <f ca="1">SUM(X16-W16)</f>
        <v>75</v>
      </c>
      <c r="Z16" s="19">
        <f ca="1">IF(Y16=0,0,IF(W16=0,1,Y16/W16))</f>
        <v>4.746835443037975E-2</v>
      </c>
      <c r="AA16" s="73">
        <f>+DC16</f>
        <v>631</v>
      </c>
      <c r="AB16" s="73">
        <f ca="1">OFFSET(DC16,0,14,1,1)</f>
        <v>855</v>
      </c>
      <c r="AC16" s="73">
        <f ca="1">SUM(AB16-AA16)</f>
        <v>224</v>
      </c>
      <c r="AD16" s="19">
        <f ca="1">IF(AC16=0,0,IF(AA16=0,1,AC16/AA16))</f>
        <v>0.3549920760697306</v>
      </c>
      <c r="AE16" s="73">
        <f>SUMIF($C$6:AD$6,AE$5,$C16:AD16)</f>
        <v>2211</v>
      </c>
      <c r="AF16" s="73">
        <f ca="1">SUMIF($C$6:AE$6,AF$5,$C16:AE16)</f>
        <v>2510</v>
      </c>
      <c r="AG16" s="73">
        <f ca="1">SUM(AF16-AE16)</f>
        <v>299</v>
      </c>
      <c r="AH16" s="19">
        <f ca="1">IF(AG16=0,0,IF(AE16=0,1,AG16/AE16))</f>
        <v>0.13523292627770239</v>
      </c>
      <c r="AI16" s="73">
        <f>+DD16</f>
        <v>913</v>
      </c>
      <c r="AJ16" s="73">
        <f ca="1">OFFSET(DD16,0,14,1,1)</f>
        <v>866</v>
      </c>
      <c r="AK16" s="73">
        <f ca="1">SUM(AJ16-AI16)</f>
        <v>-47</v>
      </c>
      <c r="AL16" s="19">
        <f ca="1">IF(AK16=0,0,IF(AI16=0,1,AK16/AI16))</f>
        <v>-5.1478641840087623E-2</v>
      </c>
      <c r="AM16" s="73">
        <f>SUMIF($C$6:AL$6,AM$5,$C16:AL16)</f>
        <v>3124</v>
      </c>
      <c r="AN16" s="73">
        <f ca="1">SUMIF($C$6:AM$6,AN$5,$C16:AM16)</f>
        <v>3376</v>
      </c>
      <c r="AO16" s="73">
        <f ca="1">SUM(AN16-AM16)</f>
        <v>252</v>
      </c>
      <c r="AP16" s="19">
        <f ca="1">IF(AO16=0,0,IF(AM16=0,1,AO16/AM16))</f>
        <v>8.0665813060179253E-2</v>
      </c>
      <c r="AQ16" s="73">
        <f>+DE16</f>
        <v>821</v>
      </c>
      <c r="AR16" s="73">
        <f ca="1">OFFSET(DE16,0,14,1,1)</f>
        <v>833</v>
      </c>
      <c r="AS16" s="73">
        <f ca="1">SUM(AR16-AQ16)</f>
        <v>12</v>
      </c>
      <c r="AT16" s="19">
        <f ca="1">IF(AS16=0,0,IF(AQ16=0,1,AS16/AQ16))</f>
        <v>1.4616321559074299E-2</v>
      </c>
      <c r="AU16" s="73">
        <f>SUMIF($C$6:AT$6,AU$5,$C16:AT16)</f>
        <v>3945</v>
      </c>
      <c r="AV16" s="73">
        <f ca="1">SUMIF($C$6:AU$6,AV$5,$C16:AU16)</f>
        <v>4209</v>
      </c>
      <c r="AW16" s="73">
        <f ca="1">SUM(AV16-AU16)</f>
        <v>264</v>
      </c>
      <c r="AX16" s="19">
        <f ca="1">IF(AW16=0,0,IF(AU16=0,1,AW16/AU16))</f>
        <v>6.692015209125475E-2</v>
      </c>
      <c r="AY16" s="73">
        <f>+DF16</f>
        <v>877</v>
      </c>
      <c r="AZ16" s="73">
        <f ca="1">OFFSET(DF16,0,14,1,1)</f>
        <v>753</v>
      </c>
      <c r="BA16" s="73">
        <f ca="1">SUM(AZ16-AY16)</f>
        <v>-124</v>
      </c>
      <c r="BB16" s="19">
        <f ca="1">IF(BA16=0,0,IF(AY16=0,1,BA16/AY16))</f>
        <v>-0.14139110604332952</v>
      </c>
      <c r="BC16" s="73">
        <f>SUMIF($C$6:BB$6,BC$5,$C16:BB16)</f>
        <v>4822</v>
      </c>
      <c r="BD16" s="73">
        <f ca="1">SUMIF($C$6:BC$6,BD$5,$C16:BC16)</f>
        <v>4962</v>
      </c>
      <c r="BE16" s="73">
        <f ca="1">SUM(BD16-BC16)</f>
        <v>140</v>
      </c>
      <c r="BF16" s="19">
        <f ca="1">IF(BE16=0,0,IF(BC16=0,1,BE16/BC16))</f>
        <v>2.9033596018249688E-2</v>
      </c>
      <c r="BG16" s="73">
        <f>+DG16</f>
        <v>867</v>
      </c>
      <c r="BH16" s="73">
        <f ca="1">OFFSET(DG16,0,14,1,1)</f>
        <v>737</v>
      </c>
      <c r="BI16" s="73">
        <f ca="1">SUM(BH16-BG16)</f>
        <v>-130</v>
      </c>
      <c r="BJ16" s="19">
        <f ca="1">IF(BI16=0,0,IF(BG16=0,1,BI16/BG16))</f>
        <v>-0.14994232987312572</v>
      </c>
      <c r="BK16" s="73">
        <f>SUMIF($C$6:BJ$6,BK$5,$C16:BJ16)</f>
        <v>5689</v>
      </c>
      <c r="BL16" s="73">
        <f ca="1">SUMIF($C$6:BK$6,BL$5,$C16:BK16)</f>
        <v>5699</v>
      </c>
      <c r="BM16" s="73">
        <f ca="1">SUM(BL16-BK16)</f>
        <v>10</v>
      </c>
      <c r="BN16" s="19">
        <f ca="1">IF(BM16=0,0,IF(BK16=0,1,BM16/BK16))</f>
        <v>1.7577781683951485E-3</v>
      </c>
      <c r="BO16" s="73">
        <f>+DH16</f>
        <v>794</v>
      </c>
      <c r="BP16" s="73">
        <f ca="1">OFFSET(DH16,0,14,1,1)</f>
        <v>804</v>
      </c>
      <c r="BQ16" s="73">
        <f ca="1">SUM(BP16-BO16)</f>
        <v>10</v>
      </c>
      <c r="BR16" s="19">
        <f ca="1">IF(BQ16=0,0,IF(BO16=0,1,BQ16/BO16))</f>
        <v>1.2594458438287154E-2</v>
      </c>
      <c r="BS16" s="73">
        <f>SUMIF($C$6:BR$6,BS$5,$C16:BR16)</f>
        <v>6483</v>
      </c>
      <c r="BT16" s="73">
        <f ca="1">SUMIF($C$6:BS$6,BT$5,$C16:BS16)</f>
        <v>6503</v>
      </c>
      <c r="BU16" s="73">
        <f ca="1">SUM(BT16-BS16)</f>
        <v>20</v>
      </c>
      <c r="BV16" s="19">
        <f ca="1">IF(BU16=0,0,IF(BS16=0,1,BU16/BS16))</f>
        <v>3.0849915162733301E-3</v>
      </c>
      <c r="BW16" s="73">
        <f>+DI16</f>
        <v>974</v>
      </c>
      <c r="BX16" s="73">
        <f ca="1">OFFSET(DI16,0,14,1,1)</f>
        <v>958</v>
      </c>
      <c r="BY16" s="73">
        <f ca="1">SUM(BX16-BW16)</f>
        <v>-16</v>
      </c>
      <c r="BZ16" s="19">
        <f ca="1">IF(BY16=0,0,IF(BW16=0,1,BY16/BW16))</f>
        <v>-1.6427104722792608E-2</v>
      </c>
      <c r="CA16" s="73">
        <f>SUMIF($C$6:BZ$6,CA$5,$C16:BZ16)</f>
        <v>7457</v>
      </c>
      <c r="CB16" s="73">
        <f ca="1">SUMIF($C$6:CA$6,CB$5,$C16:CA16)</f>
        <v>7461</v>
      </c>
      <c r="CC16" s="73">
        <f ca="1">SUM(CB16-CA16)</f>
        <v>4</v>
      </c>
      <c r="CD16" s="19">
        <f ca="1">IF(CC16=0,0,IF(CA16=0,1,CC16/CA16))</f>
        <v>5.3640874346251848E-4</v>
      </c>
      <c r="CE16" s="73">
        <f>+DJ16</f>
        <v>770</v>
      </c>
      <c r="CF16" s="73">
        <f ca="1">OFFSET(DJ16,0,14,1,1)</f>
        <v>712</v>
      </c>
      <c r="CG16" s="73">
        <f ca="1">SUM(CF16-CE16)</f>
        <v>-58</v>
      </c>
      <c r="CH16" s="19">
        <f ca="1">IF(CG16=0,0,IF(CE16=0,1,CG16/CE16))</f>
        <v>-7.5324675324675322E-2</v>
      </c>
      <c r="CI16" s="73">
        <f>SUMIF($C$6:CH$6,CI$5,$C16:CH16)</f>
        <v>8227</v>
      </c>
      <c r="CJ16" s="73">
        <f ca="1">SUMIF($C$6:CI$6,CJ$5,$C16:CI16)</f>
        <v>8173</v>
      </c>
      <c r="CK16" s="73">
        <f ca="1">SUM(CJ16-CI16)</f>
        <v>-54</v>
      </c>
      <c r="CL16" s="19">
        <f ca="1">IF(CK16=0,0,IF(CI16=0,1,CK16/CI16))</f>
        <v>-6.5637534945909813E-3</v>
      </c>
      <c r="CM16" s="73">
        <f>+DK16</f>
        <v>476</v>
      </c>
      <c r="CN16" s="73">
        <f ca="1">OFFSET(DK16,0,14,1,1)</f>
        <v>482</v>
      </c>
      <c r="CO16" s="73">
        <f ca="1">SUM(CN16-CM16)</f>
        <v>6</v>
      </c>
      <c r="CP16" s="19">
        <f ca="1">IF(CO16=0,0,IF(CM16=0,1,CO16/CM16))</f>
        <v>1.2605042016806723E-2</v>
      </c>
      <c r="CQ16" s="73">
        <f>SUMIF($C$6:CP$6,CQ$5,$C16:CP16)</f>
        <v>8703</v>
      </c>
      <c r="CR16" s="73">
        <f ca="1">SUMIF($C$6:CQ$6,CR$5,$C16:CQ16)</f>
        <v>8655</v>
      </c>
      <c r="CS16" s="73">
        <f ca="1">SUM(CR16-CQ16)</f>
        <v>-48</v>
      </c>
      <c r="CT16" s="19">
        <f ca="1">IF(CS16=0,0,IF(CQ16=0,1,CS16/CQ16))</f>
        <v>-5.5153395380903138E-3</v>
      </c>
      <c r="CW16" t="s">
        <v>10</v>
      </c>
      <c r="CX16" t="s">
        <v>8</v>
      </c>
      <c r="CY16" s="7"/>
      <c r="CZ16" s="74">
        <f>SUMIF(BWB!$A$129:$A$134,'2006-2007'!CZ$7,BWB!D$129:D$134)</f>
        <v>538</v>
      </c>
      <c r="DA16" s="74">
        <f>SUMIF(BWB!$A$129:$A$134,'2006-2007'!DA$7,BWB!E$129:E$134)</f>
        <v>470</v>
      </c>
      <c r="DB16" s="74">
        <f>SUMIF(BWB!$A$129:$A$134,'2006-2007'!DB$7,BWB!F$129:F$134)</f>
        <v>572</v>
      </c>
      <c r="DC16" s="74">
        <f>SUMIF(BWB!$A$129:$A$134,'2006-2007'!DC$7,BWB!G$129:G$134)</f>
        <v>631</v>
      </c>
      <c r="DD16" s="74">
        <f>SUMIF(BWB!$A$129:$A$134,'2006-2007'!DD$7,BWB!H$129:H$134)</f>
        <v>913</v>
      </c>
      <c r="DE16" s="74">
        <f>SUMIF(BWB!$A$129:$A$134,'2006-2007'!DE$7,BWB!I$129:I$134)</f>
        <v>821</v>
      </c>
      <c r="DF16" s="74">
        <f>SUMIF(BWB!$A$129:$A$134,'2006-2007'!DF$7,BWB!J$129:J$134)</f>
        <v>877</v>
      </c>
      <c r="DG16" s="74">
        <f>SUMIF(BWB!$A$129:$A$134,'2006-2007'!DG$7,BWB!K$129:K$134)</f>
        <v>867</v>
      </c>
      <c r="DH16" s="74">
        <f>SUMIF(BWB!$A$129:$A$134,'2006-2007'!DH$7,BWB!L$129:L$134)</f>
        <v>794</v>
      </c>
      <c r="DI16" s="74">
        <f>SUMIF(BWB!$A$129:$A$134,'2006-2007'!DI$7,BWB!M$129:M$134)</f>
        <v>974</v>
      </c>
      <c r="DJ16" s="74">
        <f>SUMIF(BWB!$A$129:$A$134,'2006-2007'!DJ$7,BWB!N$129:N$134)</f>
        <v>770</v>
      </c>
      <c r="DK16" s="74">
        <f>SUMIF(BWB!$A$129:$A$134,'2006-2007'!DK$7,BWB!O$129:O$134)</f>
        <v>476</v>
      </c>
      <c r="DN16" s="74">
        <f>SUMIF(BWB!$A$129:$A$134,'2006-2007'!DN$7,BWB!D$129:D$134)</f>
        <v>573</v>
      </c>
      <c r="DO16" s="74">
        <f>SUMIF(BWB!$A$129:$A$134,'2006-2007'!DO$7,BWB!E$129:E$134)</f>
        <v>453</v>
      </c>
      <c r="DP16" s="74">
        <f>SUMIF(BWB!$A$129:$A$134,'2006-2007'!DP$7,BWB!F$129:F$134)</f>
        <v>629</v>
      </c>
      <c r="DQ16" s="74">
        <f>SUMIF(BWB!$A$129:$A$134,'2006-2007'!DQ$7,BWB!G$129:G$134)</f>
        <v>855</v>
      </c>
      <c r="DR16" s="74">
        <f>SUMIF(BWB!$A$129:$A$134,'2006-2007'!DR$7,BWB!H$129:H$134)</f>
        <v>866</v>
      </c>
      <c r="DS16" s="74">
        <f>SUMIF(BWB!$A$129:$A$134,'2006-2007'!DS$7,BWB!I$129:I$134)</f>
        <v>833</v>
      </c>
      <c r="DT16" s="74">
        <f>SUMIF(BWB!$A$129:$A$134,'2006-2007'!DT$7,BWB!J$129:J$134)</f>
        <v>753</v>
      </c>
      <c r="DU16" s="74">
        <f>SUMIF(BWB!$A$129:$A$134,'2006-2007'!DU$7,BWB!K$129:K$134)</f>
        <v>737</v>
      </c>
      <c r="DV16" s="74">
        <f>SUMIF(BWB!$A$129:$A$134,'2006-2007'!DV$7,BWB!L$129:L$134)</f>
        <v>804</v>
      </c>
      <c r="DW16" s="74">
        <f>SUMIF(BWB!$A$129:$A$134,'2006-2007'!DW$7,BWB!M$129:M$134)</f>
        <v>958</v>
      </c>
      <c r="DX16" s="74">
        <f>SUMIF(BWB!$A$129:$A$134,'2006-2007'!DX$7,BWB!N$129:N$134)</f>
        <v>712</v>
      </c>
      <c r="DY16" s="74">
        <f>SUMIF(BWB!$A$129:$A$134,'2006-2007'!DY$7,BWB!O$129:O$134)</f>
        <v>482</v>
      </c>
    </row>
    <row r="17" spans="1:130" s="7" customFormat="1">
      <c r="A17" s="75"/>
      <c r="B17" s="24" t="s">
        <v>9</v>
      </c>
      <c r="C17" s="12">
        <f>+SUM(C14:C16)</f>
        <v>396729</v>
      </c>
      <c r="D17" s="12">
        <f ca="1">+SUM(D14:D16)</f>
        <v>359261</v>
      </c>
      <c r="E17" s="12">
        <f ca="1">SUM(E14:E16)</f>
        <v>-37468</v>
      </c>
      <c r="F17" s="13">
        <f ca="1">IF(E17=0,0,IF(C17=0,1,E17/C17))</f>
        <v>-9.4442301923983368E-2</v>
      </c>
      <c r="G17" s="12">
        <f>SUM(G14:G16)</f>
        <v>396729</v>
      </c>
      <c r="H17" s="12">
        <f ca="1">SUM(H14:H16)</f>
        <v>359261</v>
      </c>
      <c r="I17" s="12">
        <f ca="1">SUM(I14:I16)</f>
        <v>-37468</v>
      </c>
      <c r="J17" s="13">
        <f ca="1">IF(I17=0,0,IF(G17=0,1,I17/G17))</f>
        <v>-9.4442301923983368E-2</v>
      </c>
      <c r="K17" s="12">
        <f>+SUM(K14:K16)</f>
        <v>359788</v>
      </c>
      <c r="L17" s="12">
        <f ca="1">+SUM(L14:L16)</f>
        <v>323613</v>
      </c>
      <c r="M17" s="12">
        <f ca="1">SUM(M14:M16)</f>
        <v>-36175</v>
      </c>
      <c r="N17" s="13">
        <f ca="1">IF(M17=0,0,IF(K17=0,1,M17/K17))</f>
        <v>-0.10054532113355642</v>
      </c>
      <c r="O17" s="12">
        <f>SUM(O14:O16)</f>
        <v>756517</v>
      </c>
      <c r="P17" s="12">
        <f ca="1">SUM(P14:P16)</f>
        <v>682874</v>
      </c>
      <c r="Q17" s="12">
        <f ca="1">SUM(Q14:Q16)</f>
        <v>-73643</v>
      </c>
      <c r="R17" s="13">
        <f ca="1">IF(Q17=0,0,IF(O17=0,1,Q17/O17))</f>
        <v>-9.7344805205963642E-2</v>
      </c>
      <c r="S17" s="12">
        <f>+SUM(S14:S16)</f>
        <v>437743</v>
      </c>
      <c r="T17" s="12">
        <f ca="1">+SUM(T14:T16)</f>
        <v>404146</v>
      </c>
      <c r="U17" s="12">
        <f ca="1">SUM(U14:U16)</f>
        <v>-33597</v>
      </c>
      <c r="V17" s="13">
        <f ca="1">IF(U17=0,0,IF(S17=0,1,U17/S17))</f>
        <v>-7.6750513429112516E-2</v>
      </c>
      <c r="W17" s="12">
        <f>SUM(W14:W16)</f>
        <v>1194260</v>
      </c>
      <c r="X17" s="12">
        <f ca="1">SUM(X14:X16)</f>
        <v>1087020</v>
      </c>
      <c r="Y17" s="12">
        <f ca="1">SUM(Y14:Y16)</f>
        <v>-107240</v>
      </c>
      <c r="Z17" s="13">
        <f ca="1">IF(Y17=0,0,IF(W17=0,1,Y17/W17))</f>
        <v>-8.9796191784033627E-2</v>
      </c>
      <c r="AA17" s="12">
        <f>+SUM(AA14:AA16)</f>
        <v>428038</v>
      </c>
      <c r="AB17" s="12">
        <f ca="1">+SUM(AB14:AB16)</f>
        <v>400809</v>
      </c>
      <c r="AC17" s="12">
        <f ca="1">SUM(AC14:AC16)</f>
        <v>-27229</v>
      </c>
      <c r="AD17" s="13">
        <f ca="1">IF(AC17=0,0,IF(AA17=0,1,AC17/AA17))</f>
        <v>-6.3613510949962385E-2</v>
      </c>
      <c r="AE17" s="12">
        <f>SUM(AE14:AE16)</f>
        <v>1622298</v>
      </c>
      <c r="AF17" s="12">
        <f ca="1">SUM(AF14:AF16)</f>
        <v>1487829</v>
      </c>
      <c r="AG17" s="12">
        <f ca="1">SUM(AG14:AG16)</f>
        <v>-134469</v>
      </c>
      <c r="AH17" s="13">
        <f ca="1">IF(AG17=0,0,IF(AE17=0,1,AG17/AE17))</f>
        <v>-8.2887977424616191E-2</v>
      </c>
      <c r="AI17" s="12">
        <f>+SUM(AI14:AI16)</f>
        <v>474326</v>
      </c>
      <c r="AJ17" s="12">
        <f ca="1">+SUM(AJ14:AJ16)</f>
        <v>447040</v>
      </c>
      <c r="AK17" s="12">
        <f ca="1">SUM(AK14:AK16)</f>
        <v>-27286</v>
      </c>
      <c r="AL17" s="13">
        <f ca="1">IF(AK17=0,0,IF(AI17=0,1,AK17/AI17))</f>
        <v>-5.7525836660861938E-2</v>
      </c>
      <c r="AM17" s="12">
        <f>SUM(AM14:AM16)</f>
        <v>2096624</v>
      </c>
      <c r="AN17" s="12">
        <f ca="1">SUM(AN14:AN16)</f>
        <v>1934869</v>
      </c>
      <c r="AO17" s="12">
        <f ca="1">SUM(AO14:AO16)</f>
        <v>-161755</v>
      </c>
      <c r="AP17" s="13">
        <f ca="1">IF(AO17=0,0,IF(AM17=0,1,AO17/AM17))</f>
        <v>-7.7150218637199619E-2</v>
      </c>
      <c r="AQ17" s="12">
        <f>+SUM(AQ14:AQ16)</f>
        <v>489232</v>
      </c>
      <c r="AR17" s="12">
        <f ca="1">+SUM(AR14:AR16)</f>
        <v>454137</v>
      </c>
      <c r="AS17" s="12">
        <f ca="1">SUM(AS14:AS16)</f>
        <v>-35095</v>
      </c>
      <c r="AT17" s="13">
        <f ca="1">IF(AS17=0,0,IF(AQ17=0,1,AS17/AQ17))</f>
        <v>-7.173488242796873E-2</v>
      </c>
      <c r="AU17" s="12">
        <f>SUM(AU14:AU16)</f>
        <v>2585856</v>
      </c>
      <c r="AV17" s="12">
        <f ca="1">SUM(AV14:AV16)</f>
        <v>2389006</v>
      </c>
      <c r="AW17" s="12">
        <f ca="1">SUM(AW14:AW16)</f>
        <v>-196850</v>
      </c>
      <c r="AX17" s="13">
        <f ca="1">IF(AW17=0,0,IF(AU17=0,1,AW17/AU17))</f>
        <v>-7.612566206316207E-2</v>
      </c>
      <c r="AY17" s="12">
        <f>+SUM(AY14:AY16)</f>
        <v>516662</v>
      </c>
      <c r="AZ17" s="12">
        <f ca="1">+SUM(AZ14:AZ16)</f>
        <v>486918</v>
      </c>
      <c r="BA17" s="12">
        <f ca="1">SUM(BA14:BA16)</f>
        <v>-29744</v>
      </c>
      <c r="BB17" s="13">
        <f ca="1">IF(BA17=0,0,IF(AY17=0,1,BA17/AY17))</f>
        <v>-5.7569552241117018E-2</v>
      </c>
      <c r="BC17" s="12">
        <f>SUM(BC14:BC16)</f>
        <v>3102518</v>
      </c>
      <c r="BD17" s="12">
        <f ca="1">SUM(BD14:BD16)</f>
        <v>2875924</v>
      </c>
      <c r="BE17" s="12">
        <f ca="1">SUM(BE14:BE16)</f>
        <v>-226594</v>
      </c>
      <c r="BF17" s="13">
        <f ca="1">IF(BE17=0,0,IF(BC17=0,1,BE17/BC17))</f>
        <v>-7.3035515023603406E-2</v>
      </c>
      <c r="BG17" s="12">
        <f>+SUM(BG14:BG16)</f>
        <v>525475</v>
      </c>
      <c r="BH17" s="12">
        <f ca="1">+SUM(BH14:BH16)</f>
        <v>508228</v>
      </c>
      <c r="BI17" s="12">
        <f ca="1">SUM(BI14:BI16)</f>
        <v>-17247</v>
      </c>
      <c r="BJ17" s="13">
        <f ca="1">IF(BI17=0,0,IF(BG17=0,1,BI17/BG17))</f>
        <v>-3.2821732718017034E-2</v>
      </c>
      <c r="BK17" s="12">
        <f>SUM(BK14:BK16)</f>
        <v>3627993</v>
      </c>
      <c r="BL17" s="12">
        <f ca="1">SUM(BL14:BL16)</f>
        <v>3384152</v>
      </c>
      <c r="BM17" s="12">
        <f ca="1">SUM(BM14:BM16)</f>
        <v>-243841</v>
      </c>
      <c r="BN17" s="13">
        <f ca="1">IF(BM17=0,0,IF(BK17=0,1,BM17/BK17))</f>
        <v>-6.7210989657367035E-2</v>
      </c>
      <c r="BO17" s="12">
        <f>+SUM(BO14:BO16)</f>
        <v>447839</v>
      </c>
      <c r="BP17" s="12">
        <f ca="1">+SUM(BP14:BP16)</f>
        <v>422772</v>
      </c>
      <c r="BQ17" s="12">
        <f ca="1">SUM(BQ14:BQ16)</f>
        <v>-25067</v>
      </c>
      <c r="BR17" s="13">
        <f ca="1">IF(BQ17=0,0,IF(BO17=0,1,BQ17/BO17))</f>
        <v>-5.5973240383262735E-2</v>
      </c>
      <c r="BS17" s="12">
        <f>SUM(BS14:BS16)</f>
        <v>4075832</v>
      </c>
      <c r="BT17" s="12">
        <f ca="1">SUM(BT14:BT16)</f>
        <v>3806924</v>
      </c>
      <c r="BU17" s="12">
        <f ca="1">SUM(BU14:BU16)</f>
        <v>-268908</v>
      </c>
      <c r="BV17" s="13">
        <f ca="1">IF(BU17=0,0,IF(BS17=0,1,BU17/BS17))</f>
        <v>-6.5976222768750037E-2</v>
      </c>
      <c r="BW17" s="12">
        <f>+SUM(BW14:BW16)</f>
        <v>437948</v>
      </c>
      <c r="BX17" s="12">
        <f ca="1">+SUM(BX14:BX16)</f>
        <v>445601</v>
      </c>
      <c r="BY17" s="12">
        <f ca="1">SUM(BY14:BY16)</f>
        <v>7653</v>
      </c>
      <c r="BZ17" s="13">
        <f ca="1">IF(BY17=0,0,IF(BW17=0,1,BY17/BW17))</f>
        <v>1.7474677358955859E-2</v>
      </c>
      <c r="CA17" s="12">
        <f>SUM(CA14:CA16)</f>
        <v>4513780</v>
      </c>
      <c r="CB17" s="12">
        <f ca="1">SUM(CB14:CB16)</f>
        <v>4252525</v>
      </c>
      <c r="CC17" s="12">
        <f ca="1">SUM(CC14:CC16)</f>
        <v>-261255</v>
      </c>
      <c r="CD17" s="13">
        <f ca="1">IF(CC17=0,0,IF(CA17=0,1,CC17/CA17))</f>
        <v>-5.7879426999100529E-2</v>
      </c>
      <c r="CE17" s="12">
        <f>+SUM(CE14:CE16)</f>
        <v>421946</v>
      </c>
      <c r="CF17" s="12">
        <f ca="1">+SUM(CF14:CF16)</f>
        <v>426203</v>
      </c>
      <c r="CG17" s="12">
        <f ca="1">SUM(CG14:CG16)</f>
        <v>4257</v>
      </c>
      <c r="CH17" s="13">
        <f ca="1">IF(CG17=0,0,IF(CE17=0,1,CG17/CE17))</f>
        <v>1.0088968730595858E-2</v>
      </c>
      <c r="CI17" s="12">
        <f>SUM(CI14:CI16)</f>
        <v>4935726</v>
      </c>
      <c r="CJ17" s="12">
        <f ca="1">SUM(CJ14:CJ16)</f>
        <v>4678728</v>
      </c>
      <c r="CK17" s="12">
        <f ca="1">SUM(CK14:CK16)</f>
        <v>-256998</v>
      </c>
      <c r="CL17" s="13">
        <f ca="1">IF(CK17=0,0,IF(CI17=0,1,CK17/CI17))</f>
        <v>-5.2068935755347844E-2</v>
      </c>
      <c r="CM17" s="12">
        <f>+SUM(CM14:CM16)</f>
        <v>396025</v>
      </c>
      <c r="CN17" s="12">
        <f ca="1">+SUM(CN14:CN16)</f>
        <v>367972</v>
      </c>
      <c r="CO17" s="12">
        <f ca="1">SUM(CO14:CO16)</f>
        <v>-28053</v>
      </c>
      <c r="CP17" s="13">
        <f ca="1">IF(CO17=0,0,IF(CM17=0,1,CO17/CM17))</f>
        <v>-7.0836437093617824E-2</v>
      </c>
      <c r="CQ17" s="12">
        <f>SUM(CQ14:CQ16)</f>
        <v>5331751</v>
      </c>
      <c r="CR17" s="12">
        <f ca="1">SUM(CR14:CR16)</f>
        <v>5046700</v>
      </c>
      <c r="CS17" s="12">
        <f ca="1">SUM(CS14:CS16)</f>
        <v>-285051</v>
      </c>
      <c r="CT17" s="13">
        <f ca="1">IF(CS17=0,0,IF(CQ17=0,1,CS17/CQ17))</f>
        <v>-5.3462924281347725E-2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1" customHeight="1">
      <c r="A19" s="82"/>
      <c r="B19" s="28" t="s">
        <v>6</v>
      </c>
      <c r="C19" s="18">
        <f>+CZ19</f>
        <v>469213</v>
      </c>
      <c r="D19" s="18">
        <f ca="1">OFFSET(CZ19,0,14,1,1)</f>
        <v>392208</v>
      </c>
      <c r="E19" s="18">
        <f ca="1">SUM(D19-C19)</f>
        <v>-77005</v>
      </c>
      <c r="F19" s="19">
        <f ca="1">IF(E19=0,0,IF(C19=0,1,E19/C19))</f>
        <v>-0.16411523124892108</v>
      </c>
      <c r="G19" s="18">
        <f>SUMIF($C$6:F$6,G$5,$C19:F19)</f>
        <v>469213</v>
      </c>
      <c r="H19" s="18">
        <f ca="1">SUMIF($C$6:G$6,H$5,$C19:G19)</f>
        <v>392208</v>
      </c>
      <c r="I19" s="18">
        <f ca="1">SUM(H19-G19)</f>
        <v>-77005</v>
      </c>
      <c r="J19" s="19">
        <f ca="1">IF(I19=0,0,IF(G19=0,1,I19/G19))</f>
        <v>-0.16411523124892108</v>
      </c>
      <c r="K19" s="18">
        <f>+DA19</f>
        <v>418005</v>
      </c>
      <c r="L19" s="18">
        <f ca="1">OFFSET(DA19,0,14,1,1)</f>
        <v>347671</v>
      </c>
      <c r="M19" s="18">
        <f ca="1">SUM(L19-K19)</f>
        <v>-70334</v>
      </c>
      <c r="N19" s="19">
        <f ca="1">IF(M19=0,0,IF(K19=0,1,M19/K19))</f>
        <v>-0.16826114520161242</v>
      </c>
      <c r="O19" s="18">
        <f>SUMIF($C$6:N$6,O$5,$C19:N19)</f>
        <v>887218</v>
      </c>
      <c r="P19" s="18">
        <f ca="1">SUMIF($C$6:O$6,P$5,$C19:O19)</f>
        <v>739879</v>
      </c>
      <c r="Q19" s="18">
        <f ca="1">SUM(P19-O19)</f>
        <v>-147339</v>
      </c>
      <c r="R19" s="19">
        <f ca="1">IF(Q19=0,0,IF(O19=0,1,Q19/O19))</f>
        <v>-0.16606854234246826</v>
      </c>
      <c r="S19" s="18">
        <f>+DB19</f>
        <v>491948</v>
      </c>
      <c r="T19" s="18">
        <f ca="1">OFFSET(DB19,0,14,1,1)</f>
        <v>406375</v>
      </c>
      <c r="U19" s="18">
        <f ca="1">SUM(T19-S19)</f>
        <v>-85573</v>
      </c>
      <c r="V19" s="19">
        <f ca="1">IF(U19=0,0,IF(S19=0,1,U19/S19))</f>
        <v>-0.17394724645694259</v>
      </c>
      <c r="W19" s="18">
        <f>SUMIF($C$6:V$6,W$5,$C19:V19)</f>
        <v>1379166</v>
      </c>
      <c r="X19" s="18">
        <f ca="1">SUMIF($C$6:W$6,X$5,$C19:W19)</f>
        <v>1146254</v>
      </c>
      <c r="Y19" s="18">
        <f ca="1">SUM(X19-W19)</f>
        <v>-232912</v>
      </c>
      <c r="Z19" s="19">
        <f ca="1">IF(Y19=0,0,IF(W19=0,1,Y19/W19))</f>
        <v>-0.16887887317407765</v>
      </c>
      <c r="AA19" s="18">
        <f>+DC19</f>
        <v>469968</v>
      </c>
      <c r="AB19" s="18">
        <f ca="1">OFFSET(DC19,0,14,1,1)</f>
        <v>396050</v>
      </c>
      <c r="AC19" s="18">
        <f ca="1">SUM(AB19-AA19)</f>
        <v>-73918</v>
      </c>
      <c r="AD19" s="19">
        <f ca="1">IF(AC19=0,0,IF(AA19=0,1,AC19/AA19))</f>
        <v>-0.15728304905865931</v>
      </c>
      <c r="AE19" s="18">
        <f>SUMIF($C$6:AD$6,AE$5,$C19:AD19)</f>
        <v>1849134</v>
      </c>
      <c r="AF19" s="18">
        <f ca="1">SUMIF($C$6:AE$6,AF$5,$C19:AE19)</f>
        <v>1542304</v>
      </c>
      <c r="AG19" s="18">
        <f ca="1">SUM(AF19-AE19)</f>
        <v>-306830</v>
      </c>
      <c r="AH19" s="19">
        <f ca="1">IF(AG19=0,0,IF(AE19=0,1,AG19/AE19))</f>
        <v>-0.1659317280413426</v>
      </c>
      <c r="AI19" s="18">
        <f>+DD19</f>
        <v>478332</v>
      </c>
      <c r="AJ19" s="18">
        <f ca="1">OFFSET(DD19,0,14,1,1)</f>
        <v>410853</v>
      </c>
      <c r="AK19" s="18">
        <f ca="1">SUM(AJ19-AI19)</f>
        <v>-67479</v>
      </c>
      <c r="AL19" s="19">
        <f ca="1">IF(AK19=0,0,IF(AI19=0,1,AK19/AI19))</f>
        <v>-0.14107147336996062</v>
      </c>
      <c r="AM19" s="18">
        <f>SUMIF($C$6:AL$6,AM$5,$C19:AL19)</f>
        <v>2327466</v>
      </c>
      <c r="AN19" s="18">
        <f ca="1">SUMIF($C$6:AM$6,AN$5,$C19:AM19)</f>
        <v>1953157</v>
      </c>
      <c r="AO19" s="18">
        <f ca="1">SUM(AN19-AM19)</f>
        <v>-374309</v>
      </c>
      <c r="AP19" s="19">
        <f ca="1">IF(AO19=0,0,IF(AM19=0,1,AO19/AM19))</f>
        <v>-0.16082254262790519</v>
      </c>
      <c r="AQ19" s="18">
        <f>+DE19</f>
        <v>454292</v>
      </c>
      <c r="AR19" s="18">
        <f ca="1">OFFSET(DE19,0,14,1,1)</f>
        <v>406110</v>
      </c>
      <c r="AS19" s="18">
        <f ca="1">SUM(AR19-AQ19)</f>
        <v>-48182</v>
      </c>
      <c r="AT19" s="19">
        <f ca="1">IF(AS19=0,0,IF(AQ19=0,1,AS19/AQ19))</f>
        <v>-0.10605953879883423</v>
      </c>
      <c r="AU19" s="18">
        <f>SUMIF($C$6:AT$6,AU$5,$C19:AT19)</f>
        <v>2781758</v>
      </c>
      <c r="AV19" s="18">
        <f ca="1">SUMIF($C$6:AU$6,AV$5,$C19:AU19)</f>
        <v>2359267</v>
      </c>
      <c r="AW19" s="18">
        <f ca="1">SUM(AV19-AU19)</f>
        <v>-422491</v>
      </c>
      <c r="AX19" s="19">
        <f ca="1">IF(AW19=0,0,IF(AU19=0,1,AW19/AU19))</f>
        <v>-0.15187913542443304</v>
      </c>
      <c r="AY19" s="18">
        <f>+DF19</f>
        <v>438043</v>
      </c>
      <c r="AZ19" s="18">
        <f ca="1">OFFSET(DF19,0,14,1,1)</f>
        <v>406832</v>
      </c>
      <c r="BA19" s="18">
        <f ca="1">SUM(AZ19-AY19)</f>
        <v>-31211</v>
      </c>
      <c r="BB19" s="19">
        <f ca="1">IF(BA19=0,0,IF(AY19=0,1,BA19/AY19))</f>
        <v>-7.125099590679454E-2</v>
      </c>
      <c r="BC19" s="18">
        <f>SUMIF($C$6:BB$6,BC$5,$C19:BB19)</f>
        <v>3219801</v>
      </c>
      <c r="BD19" s="18">
        <f ca="1">SUMIF($C$6:BC$6,BD$5,$C19:BC19)</f>
        <v>2766099</v>
      </c>
      <c r="BE19" s="18">
        <f ca="1">SUM(BD19-BC19)</f>
        <v>-453702</v>
      </c>
      <c r="BF19" s="19">
        <f ca="1">IF(BE19=0,0,IF(BC19=0,1,BE19/BC19))</f>
        <v>-0.14090995064601819</v>
      </c>
      <c r="BG19" s="18">
        <f>+DG19</f>
        <v>420703</v>
      </c>
      <c r="BH19" s="18">
        <f ca="1">OFFSET(DG19,0,14,1,1)</f>
        <v>423305</v>
      </c>
      <c r="BI19" s="18">
        <f ca="1">SUM(BH19-BG19)</f>
        <v>2602</v>
      </c>
      <c r="BJ19" s="19">
        <f ca="1">IF(BI19=0,0,IF(BG19=0,1,BI19/BG19))</f>
        <v>6.1848857745250216E-3</v>
      </c>
      <c r="BK19" s="18">
        <f>SUMIF($C$6:BJ$6,BK$5,$C19:BJ19)</f>
        <v>3640504</v>
      </c>
      <c r="BL19" s="18">
        <f ca="1">SUMIF($C$6:BK$6,BL$5,$C19:BK19)</f>
        <v>3189404</v>
      </c>
      <c r="BM19" s="18">
        <f ca="1">SUM(BL19-BK19)</f>
        <v>-451100</v>
      </c>
      <c r="BN19" s="19">
        <f ca="1">IF(BM19=0,0,IF(BK19=0,1,BM19/BK19))</f>
        <v>-0.12391141446349187</v>
      </c>
      <c r="BO19" s="18">
        <f>+DH19</f>
        <v>406079</v>
      </c>
      <c r="BP19" s="18">
        <f ca="1">OFFSET(DH19,0,14,1,1)</f>
        <v>392854</v>
      </c>
      <c r="BQ19" s="18">
        <f ca="1">SUM(BP19-BO19)</f>
        <v>-13225</v>
      </c>
      <c r="BR19" s="19">
        <f ca="1">IF(BQ19=0,0,IF(BO19=0,1,BQ19/BO19))</f>
        <v>-3.2567554589131673E-2</v>
      </c>
      <c r="BS19" s="18">
        <f>SUMIF($C$6:BR$6,BS$5,$C19:BR19)</f>
        <v>4046583</v>
      </c>
      <c r="BT19" s="18">
        <f ca="1">SUMIF($C$6:BS$6,BT$5,$C19:BS19)</f>
        <v>3582258</v>
      </c>
      <c r="BU19" s="18">
        <f ca="1">SUM(BT19-BS19)</f>
        <v>-464325</v>
      </c>
      <c r="BV19" s="19">
        <f ca="1">IF(BU19=0,0,IF(BS19=0,1,BU19/BS19))</f>
        <v>-0.11474495889494915</v>
      </c>
      <c r="BW19" s="18">
        <f>+DI19</f>
        <v>409493</v>
      </c>
      <c r="BX19" s="18">
        <f ca="1">OFFSET(DI19,0,14,1,1)</f>
        <v>409201</v>
      </c>
      <c r="BY19" s="18">
        <f ca="1">SUM(BX19-BW19)</f>
        <v>-292</v>
      </c>
      <c r="BZ19" s="19">
        <f ca="1">IF(BY19=0,0,IF(BW19=0,1,BY19/BW19))</f>
        <v>-7.1307690241347228E-4</v>
      </c>
      <c r="CA19" s="18">
        <f>SUMIF($C$6:BZ$6,CA$5,$C19:BZ19)</f>
        <v>4456076</v>
      </c>
      <c r="CB19" s="18">
        <f ca="1">SUMIF($C$6:CA$6,CB$5,$C19:CA19)</f>
        <v>3991459</v>
      </c>
      <c r="CC19" s="18">
        <f ca="1">SUM(CB19-CA19)</f>
        <v>-464617</v>
      </c>
      <c r="CD19" s="19">
        <f ca="1">IF(CC19=0,0,IF(CA19=0,1,CC19/CA19))</f>
        <v>-0.10426595058073516</v>
      </c>
      <c r="CE19" s="18">
        <f>+DJ19</f>
        <v>403819</v>
      </c>
      <c r="CF19" s="18">
        <f ca="1">OFFSET(DJ19,0,14,1,1)</f>
        <v>376833</v>
      </c>
      <c r="CG19" s="18">
        <f ca="1">SUM(CF19-CE19)</f>
        <v>-26986</v>
      </c>
      <c r="CH19" s="19">
        <f ca="1">IF(CG19=0,0,IF(CE19=0,1,CG19/CE19))</f>
        <v>-6.6826969508616482E-2</v>
      </c>
      <c r="CI19" s="18">
        <f>SUMIF($C$6:CH$6,CI$5,$C19:CH19)</f>
        <v>4859895</v>
      </c>
      <c r="CJ19" s="18">
        <f ca="1">SUMIF($C$6:CI$6,CJ$5,$C19:CI19)</f>
        <v>4368292</v>
      </c>
      <c r="CK19" s="18">
        <f ca="1">SUM(CJ19-CI19)</f>
        <v>-491603</v>
      </c>
      <c r="CL19" s="19">
        <f ca="1">IF(CK19=0,0,IF(CI19=0,1,CK19/CI19))</f>
        <v>-0.10115506610739533</v>
      </c>
      <c r="CM19" s="18">
        <f>+DK19</f>
        <v>410064</v>
      </c>
      <c r="CN19" s="18">
        <f ca="1">OFFSET(DK19,0,14,1,1)</f>
        <v>364689</v>
      </c>
      <c r="CO19" s="18">
        <f ca="1">SUM(CN19-CM19)</f>
        <v>-45375</v>
      </c>
      <c r="CP19" s="19">
        <f ca="1">IF(CO19=0,0,IF(CM19=0,1,CO19/CM19))</f>
        <v>-0.11065345897225799</v>
      </c>
      <c r="CQ19" s="18">
        <f>SUMIF($C$6:CP$6,CQ$5,$C19:CP19)</f>
        <v>5269959</v>
      </c>
      <c r="CR19" s="18">
        <f ca="1">SUMIF($C$6:CQ$6,CR$5,$C19:CQ19)</f>
        <v>4732981</v>
      </c>
      <c r="CS19" s="18">
        <f ca="1">SUM(CR19-CQ19)</f>
        <v>-536978</v>
      </c>
      <c r="CT19" s="19">
        <f ca="1">IF(CS19=0,0,IF(CQ19=0,1,CS19/CQ19))</f>
        <v>-0.10189415135867282</v>
      </c>
      <c r="CW19" t="s">
        <v>11</v>
      </c>
      <c r="CX19" t="s">
        <v>6</v>
      </c>
      <c r="CZ19" s="74">
        <f>SUMIF(DWT!$A$93:$A$98,'2006-2007'!CZ$7,DWT!D$93:D$98)</f>
        <v>469213</v>
      </c>
      <c r="DA19" s="74">
        <f>SUMIF(DWT!$A$93:$A$98,'2006-2007'!DA$7,DWT!E$93:E$98)</f>
        <v>418005</v>
      </c>
      <c r="DB19" s="74">
        <f>SUMIF(DWT!$A$93:$A$98,'2006-2007'!DB$7,DWT!F$93:F$98)</f>
        <v>491948</v>
      </c>
      <c r="DC19" s="74">
        <f>SUMIF(DWT!$A$93:$A$98,'2006-2007'!DC$7,DWT!G$93:G$98)</f>
        <v>469968</v>
      </c>
      <c r="DD19" s="74">
        <f>SUMIF(DWT!$A$93:$A$98,'2006-2007'!DD$7,DWT!H$93:H$98)</f>
        <v>478332</v>
      </c>
      <c r="DE19" s="74">
        <f>SUMIF(DWT!$A$93:$A$98,'2006-2007'!DE$7,DWT!I$93:I$98)</f>
        <v>454292</v>
      </c>
      <c r="DF19" s="74">
        <f>SUMIF(DWT!$A$93:$A$98,'2006-2007'!DF$7,DWT!J$93:J$98)</f>
        <v>438043</v>
      </c>
      <c r="DG19" s="74">
        <f>SUMIF(DWT!$A$93:$A$98,'2006-2007'!DG$7,DWT!K$93:K$98)</f>
        <v>420703</v>
      </c>
      <c r="DH19" s="74">
        <f>SUMIF(DWT!$A$93:$A$98,'2006-2007'!DH$7,DWT!L$93:L$98)</f>
        <v>406079</v>
      </c>
      <c r="DI19" s="74">
        <f>SUMIF(DWT!$A$93:$A$98,'2006-2007'!DI$7,DWT!M$93:M$98)</f>
        <v>409493</v>
      </c>
      <c r="DJ19" s="74">
        <f>SUMIF(DWT!$A$93:$A$98,'2006-2007'!DJ$7,DWT!N$93:N$98)</f>
        <v>403819</v>
      </c>
      <c r="DK19" s="74">
        <f>SUMIF(DWT!$A$93:$A$98,'2006-2007'!DK$7,DWT!O$93:O$98)</f>
        <v>410064</v>
      </c>
      <c r="DN19" s="74">
        <f>SUMIF(DWT!$A$93:$A$98,'2006-2007'!DN$7,DWT!D$93:D$98)</f>
        <v>392208</v>
      </c>
      <c r="DO19" s="74">
        <f>SUMIF(DWT!$A$93:$A$98,'2006-2007'!DO$7,DWT!E$93:E$98)</f>
        <v>347671</v>
      </c>
      <c r="DP19" s="74">
        <f>SUMIF(DWT!$A$93:$A$98,'2006-2007'!DP$7,DWT!F$93:F$98)</f>
        <v>406375</v>
      </c>
      <c r="DQ19" s="74">
        <f>SUMIF(DWT!$A$93:$A$98,'2006-2007'!DQ$7,DWT!G$93:G$98)</f>
        <v>396050</v>
      </c>
      <c r="DR19" s="74">
        <f>SUMIF(DWT!$A$93:$A$98,'2006-2007'!DR$7,DWT!H$93:H$98)</f>
        <v>410853</v>
      </c>
      <c r="DS19" s="74">
        <f>SUMIF(DWT!$A$93:$A$98,'2006-2007'!DS$7,DWT!I$93:I$98)</f>
        <v>406110</v>
      </c>
      <c r="DT19" s="74">
        <f>SUMIF(DWT!$A$93:$A$98,'2006-2007'!DT$7,DWT!J$93:J$98)</f>
        <v>406832</v>
      </c>
      <c r="DU19" s="74">
        <f>SUMIF(DWT!$A$93:$A$98,'2006-2007'!DU$7,DWT!K$93:K$98)</f>
        <v>423305</v>
      </c>
      <c r="DV19" s="74">
        <f>SUMIF(DWT!$A$93:$A$98,'2006-2007'!DV$7,DWT!L$93:L$98)</f>
        <v>392854</v>
      </c>
      <c r="DW19" s="74">
        <f>SUMIF(DWT!$A$93:$A$98,'2006-2007'!DW$7,DWT!M$93:M$98)</f>
        <v>409201</v>
      </c>
      <c r="DX19" s="74">
        <f>SUMIF(DWT!$A$93:$A$98,'2006-2007'!DX$7,DWT!N$93:N$98)</f>
        <v>376833</v>
      </c>
      <c r="DY19" s="74">
        <f>SUMIF(DWT!$A$93:$A$98,'2006-2007'!DY$7,DWT!O$93:O$98)</f>
        <v>364689</v>
      </c>
    </row>
    <row r="20" spans="1:130">
      <c r="A20" s="84" t="str">
        <f>+CW21</f>
        <v>Detroit-Windsor Tunnel</v>
      </c>
      <c r="B20" s="26" t="s">
        <v>7</v>
      </c>
      <c r="C20" s="18">
        <f>+CZ20</f>
        <v>10919</v>
      </c>
      <c r="D20" s="18">
        <f ca="1">OFFSET(CZ20,0,14,1,1)</f>
        <v>9096</v>
      </c>
      <c r="E20" s="18">
        <f ca="1">SUM(D20-C20)</f>
        <v>-1823</v>
      </c>
      <c r="F20" s="19">
        <f ca="1">IF(E20=0,0,IF(C20=0,1,E20/C20))</f>
        <v>-0.16695668101474495</v>
      </c>
      <c r="G20" s="18">
        <f>SUMIF($C$6:F$6,G$5,$C20:F20)</f>
        <v>10919</v>
      </c>
      <c r="H20" s="18">
        <f ca="1">SUMIF($C$6:G$6,H$5,$C20:G20)</f>
        <v>9096</v>
      </c>
      <c r="I20" s="18">
        <f ca="1">SUM(H20-G20)</f>
        <v>-1823</v>
      </c>
      <c r="J20" s="19">
        <f ca="1">IF(I20=0,0,IF(G20=0,1,I20/G20))</f>
        <v>-0.16695668101474495</v>
      </c>
      <c r="K20" s="18">
        <f>+DA20</f>
        <v>9888</v>
      </c>
      <c r="L20" s="18">
        <f ca="1">OFFSET(DA20,0,14,1,1)</f>
        <v>9893</v>
      </c>
      <c r="M20" s="18">
        <f ca="1">SUM(L20-K20)</f>
        <v>5</v>
      </c>
      <c r="N20" s="19">
        <f ca="1">IF(M20=0,0,IF(K20=0,1,M20/K20))</f>
        <v>5.0566343042071193E-4</v>
      </c>
      <c r="O20" s="18">
        <f>SUMIF($C$6:N$6,O$5,$C20:N20)</f>
        <v>20807</v>
      </c>
      <c r="P20" s="18">
        <f ca="1">SUMIF($C$6:O$6,P$5,$C20:O20)</f>
        <v>18989</v>
      </c>
      <c r="Q20" s="18">
        <f ca="1">SUM(P20-O20)</f>
        <v>-1818</v>
      </c>
      <c r="R20" s="19">
        <f ca="1">IF(Q20=0,0,IF(O20=0,1,Q20/O20))</f>
        <v>-8.737444129379536E-2</v>
      </c>
      <c r="S20" s="18">
        <f>+DB20</f>
        <v>12199</v>
      </c>
      <c r="T20" s="18">
        <f ca="1">OFFSET(DB20,0,14,1,1)</f>
        <v>12699</v>
      </c>
      <c r="U20" s="18">
        <f ca="1">SUM(T20-S20)</f>
        <v>500</v>
      </c>
      <c r="V20" s="19">
        <f ca="1">IF(U20=0,0,IF(S20=0,1,U20/S20))</f>
        <v>4.0986966144765963E-2</v>
      </c>
      <c r="W20" s="18">
        <f>SUMIF($C$6:V$6,W$5,$C20:V20)</f>
        <v>33006</v>
      </c>
      <c r="X20" s="18">
        <f ca="1">SUMIF($C$6:W$6,X$5,$C20:W20)</f>
        <v>31688</v>
      </c>
      <c r="Y20" s="18">
        <f ca="1">SUM(X20-W20)</f>
        <v>-1318</v>
      </c>
      <c r="Z20" s="19">
        <f ca="1">IF(Y20=0,0,IF(W20=0,1,Y20/W20))</f>
        <v>-3.9932133551475492E-2</v>
      </c>
      <c r="AA20" s="18">
        <f>+DC20</f>
        <v>10520</v>
      </c>
      <c r="AB20" s="18">
        <f ca="1">OFFSET(DC20,0,14,1,1)</f>
        <v>9786</v>
      </c>
      <c r="AC20" s="18">
        <f ca="1">SUM(AB20-AA20)</f>
        <v>-734</v>
      </c>
      <c r="AD20" s="19">
        <f ca="1">IF(AC20=0,0,IF(AA20=0,1,AC20/AA20))</f>
        <v>-6.9771863117870717E-2</v>
      </c>
      <c r="AE20" s="18">
        <f>SUMIF($C$6:AD$6,AE$5,$C20:AD20)</f>
        <v>43526</v>
      </c>
      <c r="AF20" s="18">
        <f ca="1">SUMIF($C$6:AE$6,AF$5,$C20:AE20)</f>
        <v>41474</v>
      </c>
      <c r="AG20" s="18">
        <f ca="1">SUM(AF20-AE20)</f>
        <v>-2052</v>
      </c>
      <c r="AH20" s="19">
        <f ca="1">IF(AG20=0,0,IF(AE20=0,1,AG20/AE20))</f>
        <v>-4.7144235629279052E-2</v>
      </c>
      <c r="AI20" s="18">
        <f>+DD20</f>
        <v>12062</v>
      </c>
      <c r="AJ20" s="18">
        <f ca="1">OFFSET(DD20,0,14,1,1)</f>
        <v>9984</v>
      </c>
      <c r="AK20" s="18">
        <f ca="1">SUM(AJ20-AI20)</f>
        <v>-2078</v>
      </c>
      <c r="AL20" s="19">
        <f ca="1">IF(AK20=0,0,IF(AI20=0,1,AK20/AI20))</f>
        <v>-0.17227657104957719</v>
      </c>
      <c r="AM20" s="18">
        <f>SUMIF($C$6:AL$6,AM$5,$C20:AL20)</f>
        <v>55588</v>
      </c>
      <c r="AN20" s="18">
        <f ca="1">SUMIF($C$6:AM$6,AN$5,$C20:AM20)</f>
        <v>51458</v>
      </c>
      <c r="AO20" s="18">
        <f ca="1">SUM(AN20-AM20)</f>
        <v>-4130</v>
      </c>
      <c r="AP20" s="19">
        <f ca="1">IF(AO20=0,0,IF(AM20=0,1,AO20/AM20))</f>
        <v>-7.4296610779304884E-2</v>
      </c>
      <c r="AQ20" s="18">
        <f>+DE20</f>
        <v>12467</v>
      </c>
      <c r="AR20" s="18">
        <f ca="1">OFFSET(DE20,0,14,1,1)</f>
        <v>8681</v>
      </c>
      <c r="AS20" s="18">
        <f ca="1">SUM(AR20-AQ20)</f>
        <v>-3786</v>
      </c>
      <c r="AT20" s="19">
        <f ca="1">IF(AS20=0,0,IF(AQ20=0,1,AS20/AQ20))</f>
        <v>-0.30368171974011388</v>
      </c>
      <c r="AU20" s="18">
        <f>SUMIF($C$6:AT$6,AU$5,$C20:AT20)</f>
        <v>68055</v>
      </c>
      <c r="AV20" s="18">
        <f ca="1">SUMIF($C$6:AU$6,AV$5,$C20:AU20)</f>
        <v>60139</v>
      </c>
      <c r="AW20" s="18">
        <f ca="1">SUM(AV20-AU20)</f>
        <v>-7916</v>
      </c>
      <c r="AX20" s="19">
        <f ca="1">IF(AW20=0,0,IF(AU20=0,1,AW20/AU20))</f>
        <v>-0.11631768422599369</v>
      </c>
      <c r="AY20" s="18">
        <f>+DF20</f>
        <v>8346</v>
      </c>
      <c r="AZ20" s="18">
        <f ca="1">OFFSET(DF20,0,14,1,1)</f>
        <v>7174</v>
      </c>
      <c r="BA20" s="18">
        <f ca="1">SUM(AZ20-AY20)</f>
        <v>-1172</v>
      </c>
      <c r="BB20" s="19">
        <f ca="1">IF(BA20=0,0,IF(AY20=0,1,BA20/AY20))</f>
        <v>-0.14042655164150492</v>
      </c>
      <c r="BC20" s="18">
        <f>SUMIF($C$6:BB$6,BC$5,$C20:BB20)</f>
        <v>76401</v>
      </c>
      <c r="BD20" s="18">
        <f ca="1">SUMIF($C$6:BC$6,BD$5,$C20:BC20)</f>
        <v>67313</v>
      </c>
      <c r="BE20" s="18">
        <f ca="1">SUM(BD20-BC20)</f>
        <v>-9088</v>
      </c>
      <c r="BF20" s="19">
        <f ca="1">IF(BE20=0,0,IF(BC20=0,1,BE20/BC20))</f>
        <v>-0.11895132262666719</v>
      </c>
      <c r="BG20" s="18">
        <f>+DG20</f>
        <v>11085</v>
      </c>
      <c r="BH20" s="18">
        <f ca="1">OFFSET(DG20,0,14,1,1)</f>
        <v>8679</v>
      </c>
      <c r="BI20" s="18">
        <f ca="1">SUM(BH20-BG20)</f>
        <v>-2406</v>
      </c>
      <c r="BJ20" s="19">
        <f ca="1">IF(BI20=0,0,IF(BG20=0,1,BI20/BG20))</f>
        <v>-0.21705006765899865</v>
      </c>
      <c r="BK20" s="18">
        <f>SUMIF($C$6:BJ$6,BK$5,$C20:BJ20)</f>
        <v>87486</v>
      </c>
      <c r="BL20" s="18">
        <f ca="1">SUMIF($C$6:BK$6,BL$5,$C20:BK20)</f>
        <v>75992</v>
      </c>
      <c r="BM20" s="18">
        <f ca="1">SUM(BL20-BK20)</f>
        <v>-11494</v>
      </c>
      <c r="BN20" s="19">
        <f ca="1">IF(BM20=0,0,IF(BK20=0,1,BM20/BK20))</f>
        <v>-0.13138102096335413</v>
      </c>
      <c r="BO20" s="18">
        <f>+DH20</f>
        <v>10619</v>
      </c>
      <c r="BP20" s="18">
        <f ca="1">OFFSET(DH20,0,14,1,1)</f>
        <v>8127</v>
      </c>
      <c r="BQ20" s="18">
        <f ca="1">SUM(BP20-BO20)</f>
        <v>-2492</v>
      </c>
      <c r="BR20" s="19">
        <f ca="1">IF(BQ20=0,0,IF(BO20=0,1,BQ20/BO20))</f>
        <v>-0.23467369808833224</v>
      </c>
      <c r="BS20" s="18">
        <f>SUMIF($C$6:BR$6,BS$5,$C20:BR20)</f>
        <v>98105</v>
      </c>
      <c r="BT20" s="18">
        <f ca="1">SUMIF($C$6:BS$6,BT$5,$C20:BS20)</f>
        <v>84119</v>
      </c>
      <c r="BU20" s="18">
        <f ca="1">SUM(BT20-BS20)</f>
        <v>-13986</v>
      </c>
      <c r="BV20" s="19">
        <f ca="1">IF(BU20=0,0,IF(BS20=0,1,BU20/BS20))</f>
        <v>-0.14256154120585088</v>
      </c>
      <c r="BW20" s="18">
        <f>+DI20</f>
        <v>10889</v>
      </c>
      <c r="BX20" s="18">
        <f ca="1">OFFSET(DI20,0,14,1,1)</f>
        <v>9470</v>
      </c>
      <c r="BY20" s="18">
        <f ca="1">SUM(BX20-BW20)</f>
        <v>-1419</v>
      </c>
      <c r="BZ20" s="19">
        <f ca="1">IF(BY20=0,0,IF(BW20=0,1,BY20/BW20))</f>
        <v>-0.13031499678574709</v>
      </c>
      <c r="CA20" s="18">
        <f>SUMIF($C$6:BZ$6,CA$5,$C20:BZ20)</f>
        <v>108994</v>
      </c>
      <c r="CB20" s="18">
        <f ca="1">SUMIF($C$6:CA$6,CB$5,$C20:CA20)</f>
        <v>93589</v>
      </c>
      <c r="CC20" s="18">
        <f ca="1">SUM(CB20-CA20)</f>
        <v>-15405</v>
      </c>
      <c r="CD20" s="19">
        <f ca="1">IF(CC20=0,0,IF(CA20=0,1,CC20/CA20))</f>
        <v>-0.14133805530579666</v>
      </c>
      <c r="CE20" s="18">
        <f>+DJ20</f>
        <v>10025</v>
      </c>
      <c r="CF20" s="18">
        <f ca="1">OFFSET(DJ20,0,14,1,1)</f>
        <v>8998</v>
      </c>
      <c r="CG20" s="18">
        <f ca="1">SUM(CF20-CE20)</f>
        <v>-1027</v>
      </c>
      <c r="CH20" s="19">
        <f ca="1">IF(CG20=0,0,IF(CE20=0,1,CG20/CE20))</f>
        <v>-0.10244389027431422</v>
      </c>
      <c r="CI20" s="18">
        <f>SUMIF($C$6:CH$6,CI$5,$C20:CH20)</f>
        <v>119019</v>
      </c>
      <c r="CJ20" s="18">
        <f ca="1">SUMIF($C$6:CI$6,CJ$5,$C20:CI20)</f>
        <v>102587</v>
      </c>
      <c r="CK20" s="18">
        <f ca="1">SUM(CJ20-CI20)</f>
        <v>-16432</v>
      </c>
      <c r="CL20" s="19">
        <f ca="1">IF(CK20=0,0,IF(CI20=0,1,CK20/CI20))</f>
        <v>-0.13806199010242062</v>
      </c>
      <c r="CM20" s="18">
        <f>+DK20</f>
        <v>8414</v>
      </c>
      <c r="CN20" s="18">
        <f ca="1">OFFSET(DK20,0,14,1,1)</f>
        <v>8495</v>
      </c>
      <c r="CO20" s="18">
        <f ca="1">SUM(CN20-CM20)</f>
        <v>81</v>
      </c>
      <c r="CP20" s="19">
        <f ca="1">IF(CO20=0,0,IF(CM20=0,1,CO20/CM20))</f>
        <v>9.6268124554314237E-3</v>
      </c>
      <c r="CQ20" s="18">
        <f>SUMIF($C$6:CP$6,CQ$5,$C20:CP20)</f>
        <v>127433</v>
      </c>
      <c r="CR20" s="18">
        <f ca="1">SUMIF($C$6:CQ$6,CR$5,$C20:CQ20)</f>
        <v>111082</v>
      </c>
      <c r="CS20" s="18">
        <f ca="1">SUM(CR20-CQ20)</f>
        <v>-16351</v>
      </c>
      <c r="CT20" s="19">
        <f ca="1">IF(CS20=0,0,IF(CQ20=0,1,CS20/CQ20))</f>
        <v>-0.12831056319791576</v>
      </c>
      <c r="CW20" t="s">
        <v>11</v>
      </c>
      <c r="CX20" t="s">
        <v>7</v>
      </c>
      <c r="CY20" s="7"/>
      <c r="CZ20" s="74">
        <f>SUMIF(DWT!$A$111:$A$116,'2006-2007'!CZ$7,DWT!D$111:D$116)</f>
        <v>10919</v>
      </c>
      <c r="DA20" s="74">
        <f>SUMIF(DWT!$A$111:$A$116,'2006-2007'!DA$7,DWT!E$111:E$116)</f>
        <v>9888</v>
      </c>
      <c r="DB20" s="74">
        <f>SUMIF(DWT!$A$111:$A$116,'2006-2007'!DB$7,DWT!F$111:F$116)</f>
        <v>12199</v>
      </c>
      <c r="DC20" s="74">
        <f>SUMIF(DWT!$A$111:$A$116,'2006-2007'!DC$7,DWT!G$111:G$116)</f>
        <v>10520</v>
      </c>
      <c r="DD20" s="74">
        <f>SUMIF(DWT!$A$111:$A$116,'2006-2007'!DD$7,DWT!H$111:H$116)</f>
        <v>12062</v>
      </c>
      <c r="DE20" s="74">
        <f>SUMIF(DWT!$A$111:$A$116,'2006-2007'!DE$7,DWT!I$111:I$116)</f>
        <v>12467</v>
      </c>
      <c r="DF20" s="74">
        <f>SUMIF(DWT!$A$111:$A$116,'2006-2007'!DF$7,DWT!J$111:J$116)</f>
        <v>8346</v>
      </c>
      <c r="DG20" s="74">
        <f>SUMIF(DWT!$A$111:$A$116,'2006-2007'!DG$7,DWT!K$111:K$116)</f>
        <v>11085</v>
      </c>
      <c r="DH20" s="74">
        <f>SUMIF(DWT!$A$111:$A$116,'2006-2007'!DH$7,DWT!L$111:L$116)</f>
        <v>10619</v>
      </c>
      <c r="DI20" s="74">
        <f>SUMIF(DWT!$A$111:$A$116,'2006-2007'!DI$7,DWT!M$111:M$116)</f>
        <v>10889</v>
      </c>
      <c r="DJ20" s="74">
        <f>SUMIF(DWT!$A$111:$A$116,'2006-2007'!DJ$7,DWT!N$111:N$116)</f>
        <v>10025</v>
      </c>
      <c r="DK20" s="74">
        <f>SUMIF(DWT!$A$111:$A$116,'2006-2007'!DK$7,DWT!O$111:O$116)</f>
        <v>8414</v>
      </c>
      <c r="DN20" s="74">
        <f>SUMIF(DWT!$A$111:$A$116,'2006-2007'!DN$7,DWT!D$111:D$116)</f>
        <v>9096</v>
      </c>
      <c r="DO20" s="74">
        <f>SUMIF(DWT!$A$111:$A$116,'2006-2007'!DO$7,DWT!E$111:E$116)</f>
        <v>9893</v>
      </c>
      <c r="DP20" s="74">
        <f>SUMIF(DWT!$A$111:$A$116,'2006-2007'!DP$7,DWT!F$111:F$116)</f>
        <v>12699</v>
      </c>
      <c r="DQ20" s="74">
        <f>SUMIF(DWT!$A$111:$A$116,'2006-2007'!DQ$7,DWT!G$111:G$116)</f>
        <v>9786</v>
      </c>
      <c r="DR20" s="74">
        <f>SUMIF(DWT!$A$111:$A$116,'2006-2007'!DR$7,DWT!H$111:H$116)</f>
        <v>9984</v>
      </c>
      <c r="DS20" s="74">
        <f>SUMIF(DWT!$A$111:$A$116,'2006-2007'!DS$7,DWT!I$111:I$116)</f>
        <v>8681</v>
      </c>
      <c r="DT20" s="74">
        <f>SUMIF(DWT!$A$111:$A$116,'2006-2007'!DT$7,DWT!J$111:J$116)</f>
        <v>7174</v>
      </c>
      <c r="DU20" s="74">
        <f>SUMIF(DWT!$A$111:$A$116,'2006-2007'!DU$7,DWT!K$111:K$116)</f>
        <v>8679</v>
      </c>
      <c r="DV20" s="74">
        <f>SUMIF(DWT!$A$111:$A$116,'2006-2007'!DV$7,DWT!L$111:L$116)</f>
        <v>8127</v>
      </c>
      <c r="DW20" s="74">
        <f>SUMIF(DWT!$A$111:$A$116,'2006-2007'!DW$7,DWT!M$111:M$116)</f>
        <v>9470</v>
      </c>
      <c r="DX20" s="74">
        <f>SUMIF(DWT!$A$111:$A$116,'2006-2007'!DX$7,DWT!N$111:N$116)</f>
        <v>8998</v>
      </c>
      <c r="DY20" s="74">
        <f>SUMIF(DWT!$A$111:$A$116,'2006-2007'!DY$7,DWT!O$111:O$116)</f>
        <v>8495</v>
      </c>
    </row>
    <row r="21" spans="1:130">
      <c r="A21" s="83"/>
      <c r="B21" s="26" t="s">
        <v>8</v>
      </c>
      <c r="C21" s="73">
        <f>+CZ21</f>
        <v>5292</v>
      </c>
      <c r="D21" s="73">
        <f ca="1">OFFSET(CZ21,0,14,1,1)</f>
        <v>5278</v>
      </c>
      <c r="E21" s="73">
        <f ca="1">SUM(D21-C21)</f>
        <v>-14</v>
      </c>
      <c r="F21" s="19">
        <f ca="1">IF(E21=0,0,IF(C21=0,1,E21/C21))</f>
        <v>-2.6455026455026454E-3</v>
      </c>
      <c r="G21" s="73">
        <f>SUMIF($C$6:F$6,G$5,$C21:F21)</f>
        <v>5292</v>
      </c>
      <c r="H21" s="73">
        <f ca="1">SUMIF($C$6:G$6,H$5,$C21:G21)</f>
        <v>5278</v>
      </c>
      <c r="I21" s="73">
        <f ca="1">SUM(H21-G21)</f>
        <v>-14</v>
      </c>
      <c r="J21" s="19">
        <f ca="1">IF(I21=0,0,IF(G21=0,1,I21/G21))</f>
        <v>-2.6455026455026454E-3</v>
      </c>
      <c r="K21" s="73">
        <f>+DA21</f>
        <v>4696</v>
      </c>
      <c r="L21" s="73">
        <f ca="1">OFFSET(DA21,0,14,1,1)</f>
        <v>4060</v>
      </c>
      <c r="M21" s="73">
        <f ca="1">SUM(L21-K21)</f>
        <v>-636</v>
      </c>
      <c r="N21" s="19">
        <f ca="1">IF(M21=0,0,IF(K21=0,1,M21/K21))</f>
        <v>-0.13543441226575809</v>
      </c>
      <c r="O21" s="73">
        <f>SUMIF($C$6:N$6,O$5,$C21:N21)</f>
        <v>9988</v>
      </c>
      <c r="P21" s="73">
        <f ca="1">SUMIF($C$6:O$6,P$5,$C21:O21)</f>
        <v>9338</v>
      </c>
      <c r="Q21" s="73">
        <f ca="1">SUM(P21-O21)</f>
        <v>-650</v>
      </c>
      <c r="R21" s="19">
        <f ca="1">IF(Q21=0,0,IF(O21=0,1,Q21/O21))</f>
        <v>-6.5078093712454946E-2</v>
      </c>
      <c r="S21" s="73">
        <f>+DB21</f>
        <v>5116</v>
      </c>
      <c r="T21" s="73">
        <f ca="1">OFFSET(DB21,0,14,1,1)</f>
        <v>4505</v>
      </c>
      <c r="U21" s="73">
        <f ca="1">SUM(T21-S21)</f>
        <v>-611</v>
      </c>
      <c r="V21" s="19">
        <f ca="1">IF(U21=0,0,IF(S21=0,1,U21/S21))</f>
        <v>-0.11942924159499609</v>
      </c>
      <c r="W21" s="73">
        <f>SUMIF($C$6:V$6,W$5,$C21:V21)</f>
        <v>15104</v>
      </c>
      <c r="X21" s="73">
        <f ca="1">SUMIF($C$6:W$6,X$5,$C21:W21)</f>
        <v>13843</v>
      </c>
      <c r="Y21" s="73">
        <f ca="1">SUM(X21-W21)</f>
        <v>-1261</v>
      </c>
      <c r="Z21" s="19">
        <f ca="1">IF(Y21=0,0,IF(W21=0,1,Y21/W21))</f>
        <v>-8.3487817796610173E-2</v>
      </c>
      <c r="AA21" s="73">
        <f>+DC21</f>
        <v>4986</v>
      </c>
      <c r="AB21" s="73">
        <f ca="1">OFFSET(DC21,0,14,1,1)</f>
        <v>4876</v>
      </c>
      <c r="AC21" s="73">
        <f ca="1">SUM(AB21-AA21)</f>
        <v>-110</v>
      </c>
      <c r="AD21" s="19">
        <f ca="1">IF(AC21=0,0,IF(AA21=0,1,AC21/AA21))</f>
        <v>-2.2061772964300039E-2</v>
      </c>
      <c r="AE21" s="73">
        <f>SUMIF($C$6:AD$6,AE$5,$C21:AD21)</f>
        <v>20090</v>
      </c>
      <c r="AF21" s="73">
        <f ca="1">SUMIF($C$6:AE$6,AF$5,$C21:AE21)</f>
        <v>18719</v>
      </c>
      <c r="AG21" s="73">
        <f ca="1">SUM(AF21-AE21)</f>
        <v>-1371</v>
      </c>
      <c r="AH21" s="19">
        <f ca="1">IF(AG21=0,0,IF(AE21=0,1,AG21/AE21))</f>
        <v>-6.8242906918865101E-2</v>
      </c>
      <c r="AI21" s="73">
        <f>+DD21</f>
        <v>5084</v>
      </c>
      <c r="AJ21" s="73">
        <f ca="1">OFFSET(DD21,0,14,1,1)</f>
        <v>4771</v>
      </c>
      <c r="AK21" s="73">
        <f ca="1">SUM(AJ21-AI21)</f>
        <v>-313</v>
      </c>
      <c r="AL21" s="19">
        <f ca="1">IF(AK21=0,0,IF(AI21=0,1,AK21/AI21))</f>
        <v>-6.1565696302124315E-2</v>
      </c>
      <c r="AM21" s="73">
        <f>SUMIF($C$6:AL$6,AM$5,$C21:AL21)</f>
        <v>25174</v>
      </c>
      <c r="AN21" s="73">
        <f ca="1">SUMIF($C$6:AM$6,AN$5,$C21:AM21)</f>
        <v>23490</v>
      </c>
      <c r="AO21" s="73">
        <f ca="1">SUM(AN21-AM21)</f>
        <v>-1684</v>
      </c>
      <c r="AP21" s="19">
        <f ca="1">IF(AO21=0,0,IF(AM21=0,1,AO21/AM21))</f>
        <v>-6.6894414872487484E-2</v>
      </c>
      <c r="AQ21" s="73">
        <f>+DE21</f>
        <v>4972</v>
      </c>
      <c r="AR21" s="73">
        <f ca="1">OFFSET(DE21,0,14,1,1)</f>
        <v>4636</v>
      </c>
      <c r="AS21" s="73">
        <f ca="1">SUM(AR21-AQ21)</f>
        <v>-336</v>
      </c>
      <c r="AT21" s="19">
        <f ca="1">IF(AS21=0,0,IF(AQ21=0,1,AS21/AQ21))</f>
        <v>-6.7578439259855183E-2</v>
      </c>
      <c r="AU21" s="73">
        <f>SUMIF($C$6:AT$6,AU$5,$C21:AT21)</f>
        <v>30146</v>
      </c>
      <c r="AV21" s="73">
        <f ca="1">SUMIF($C$6:AU$6,AV$5,$C21:AU21)</f>
        <v>28126</v>
      </c>
      <c r="AW21" s="73">
        <f ca="1">SUM(AV21-AU21)</f>
        <v>-2020</v>
      </c>
      <c r="AX21" s="19">
        <f ca="1">IF(AW21=0,0,IF(AU21=0,1,AW21/AU21))</f>
        <v>-6.700723147349566E-2</v>
      </c>
      <c r="AY21" s="73">
        <f>+DF21</f>
        <v>5726</v>
      </c>
      <c r="AZ21" s="73">
        <f ca="1">OFFSET(DF21,0,14,1,1)</f>
        <v>4730</v>
      </c>
      <c r="BA21" s="73">
        <f ca="1">SUM(AZ21-AY21)</f>
        <v>-996</v>
      </c>
      <c r="BB21" s="19">
        <f ca="1">IF(BA21=0,0,IF(AY21=0,1,BA21/AY21))</f>
        <v>-0.17394341599720572</v>
      </c>
      <c r="BC21" s="73">
        <f>SUMIF($C$6:BB$6,BC$5,$C21:BB21)</f>
        <v>35872</v>
      </c>
      <c r="BD21" s="73">
        <f ca="1">SUMIF($C$6:BC$6,BD$5,$C21:BC21)</f>
        <v>32856</v>
      </c>
      <c r="BE21" s="73">
        <f ca="1">SUM(BD21-BC21)</f>
        <v>-3016</v>
      </c>
      <c r="BF21" s="19">
        <f ca="1">IF(BE21=0,0,IF(BC21=0,1,BE21/BC21))</f>
        <v>-8.4076717216770736E-2</v>
      </c>
      <c r="BG21" s="73">
        <f>+DG21</f>
        <v>4986</v>
      </c>
      <c r="BH21" s="73">
        <f ca="1">OFFSET(DG21,0,14,1,1)</f>
        <v>5002</v>
      </c>
      <c r="BI21" s="73">
        <f ca="1">SUM(BH21-BG21)</f>
        <v>16</v>
      </c>
      <c r="BJ21" s="19">
        <f ca="1">IF(BI21=0,0,IF(BG21=0,1,BI21/BG21))</f>
        <v>3.208985158443642E-3</v>
      </c>
      <c r="BK21" s="73">
        <f>SUMIF($C$6:BJ$6,BK$5,$C21:BJ21)</f>
        <v>40858</v>
      </c>
      <c r="BL21" s="73">
        <f ca="1">SUMIF($C$6:BK$6,BL$5,$C21:BK21)</f>
        <v>37858</v>
      </c>
      <c r="BM21" s="73">
        <f ca="1">SUM(BL21-BK21)</f>
        <v>-3000</v>
      </c>
      <c r="BN21" s="19">
        <f ca="1">IF(BM21=0,0,IF(BK21=0,1,BM21/BK21))</f>
        <v>-7.3425033041264867E-2</v>
      </c>
      <c r="BO21" s="73">
        <f>+DH21</f>
        <v>4794</v>
      </c>
      <c r="BP21" s="73">
        <f ca="1">OFFSET(DH21,0,14,1,1)</f>
        <v>4615</v>
      </c>
      <c r="BQ21" s="73">
        <f ca="1">SUM(BP21-BO21)</f>
        <v>-179</v>
      </c>
      <c r="BR21" s="19">
        <f ca="1">IF(BQ21=0,0,IF(BO21=0,1,BQ21/BO21))</f>
        <v>-3.7338339591155609E-2</v>
      </c>
      <c r="BS21" s="73">
        <f>SUMIF($C$6:BR$6,BS$5,$C21:BR21)</f>
        <v>45652</v>
      </c>
      <c r="BT21" s="73">
        <f ca="1">SUMIF($C$6:BS$6,BT$5,$C21:BS21)</f>
        <v>42473</v>
      </c>
      <c r="BU21" s="73">
        <f ca="1">SUM(BT21-BS21)</f>
        <v>-3179</v>
      </c>
      <c r="BV21" s="19">
        <f ca="1">IF(BU21=0,0,IF(BS21=0,1,BU21/BS21))</f>
        <v>-6.9635503373346189E-2</v>
      </c>
      <c r="BW21" s="73">
        <f>+DI21</f>
        <v>4811</v>
      </c>
      <c r="BX21" s="73">
        <f ca="1">OFFSET(DI21,0,14,1,1)</f>
        <v>4582</v>
      </c>
      <c r="BY21" s="73">
        <f ca="1">SUM(BX21-BW21)</f>
        <v>-229</v>
      </c>
      <c r="BZ21" s="19">
        <f ca="1">IF(BY21=0,0,IF(BW21=0,1,BY21/BW21))</f>
        <v>-4.7599251714820205E-2</v>
      </c>
      <c r="CA21" s="73">
        <f>SUMIF($C$6:BZ$6,CA$5,$C21:BZ21)</f>
        <v>50463</v>
      </c>
      <c r="CB21" s="73">
        <f ca="1">SUMIF($C$6:CA$6,CB$5,$C21:CA21)</f>
        <v>47055</v>
      </c>
      <c r="CC21" s="73">
        <f ca="1">SUM(CB21-CA21)</f>
        <v>-3408</v>
      </c>
      <c r="CD21" s="19">
        <f ca="1">IF(CC21=0,0,IF(CA21=0,1,CC21/CA21))</f>
        <v>-6.7534629332382135E-2</v>
      </c>
      <c r="CE21" s="73">
        <f>+DJ21</f>
        <v>4694</v>
      </c>
      <c r="CF21" s="73">
        <f ca="1">OFFSET(DJ21,0,14,1,1)</f>
        <v>3144</v>
      </c>
      <c r="CG21" s="73">
        <f ca="1">SUM(CF21-CE21)</f>
        <v>-1550</v>
      </c>
      <c r="CH21" s="19">
        <f ca="1">IF(CG21=0,0,IF(CE21=0,1,CG21/CE21))</f>
        <v>-0.33020877716233488</v>
      </c>
      <c r="CI21" s="73">
        <f>SUMIF($C$6:CH$6,CI$5,$C21:CH21)</f>
        <v>55157</v>
      </c>
      <c r="CJ21" s="73">
        <f ca="1">SUMIF($C$6:CI$6,CJ$5,$C21:CI21)</f>
        <v>50199</v>
      </c>
      <c r="CK21" s="73">
        <f ca="1">SUM(CJ21-CI21)</f>
        <v>-4958</v>
      </c>
      <c r="CL21" s="19">
        <f ca="1">IF(CK21=0,0,IF(CI21=0,1,CK21/CI21))</f>
        <v>-8.9888862701017092E-2</v>
      </c>
      <c r="CM21" s="73">
        <f>+DK21</f>
        <v>4615</v>
      </c>
      <c r="CN21" s="73">
        <f ca="1">OFFSET(DK21,0,14,1,1)</f>
        <v>4163</v>
      </c>
      <c r="CO21" s="73">
        <f ca="1">SUM(CN21-CM21)</f>
        <v>-452</v>
      </c>
      <c r="CP21" s="19">
        <f ca="1">IF(CO21=0,0,IF(CM21=0,1,CO21/CM21))</f>
        <v>-9.7941495124593714E-2</v>
      </c>
      <c r="CQ21" s="73">
        <f>SUMIF($C$6:CP$6,CQ$5,$C21:CP21)</f>
        <v>59772</v>
      </c>
      <c r="CR21" s="73">
        <f ca="1">SUMIF($C$6:CQ$6,CR$5,$C21:CQ21)</f>
        <v>54362</v>
      </c>
      <c r="CS21" s="73">
        <f ca="1">SUM(CR21-CQ21)</f>
        <v>-5410</v>
      </c>
      <c r="CT21" s="19">
        <f ca="1">IF(CS21=0,0,IF(CQ21=0,1,CS21/CQ21))</f>
        <v>-9.0510606973164695E-2</v>
      </c>
      <c r="CW21" t="s">
        <v>11</v>
      </c>
      <c r="CX21" t="s">
        <v>8</v>
      </c>
      <c r="CY21" s="7"/>
      <c r="CZ21" s="74">
        <f>SUMIF(DWT!$A$129:$A$134,'2006-2007'!CZ$7,DWT!D$129:D$134)</f>
        <v>5292</v>
      </c>
      <c r="DA21" s="74">
        <f>SUMIF(DWT!$A$129:$A$134,'2006-2007'!DA$7,DWT!E$129:E$134)</f>
        <v>4696</v>
      </c>
      <c r="DB21" s="74">
        <f>SUMIF(DWT!$A$129:$A$134,'2006-2007'!DB$7,DWT!F$129:F$134)</f>
        <v>5116</v>
      </c>
      <c r="DC21" s="74">
        <f>SUMIF(DWT!$A$129:$A$134,'2006-2007'!DC$7,DWT!G$129:G$134)</f>
        <v>4986</v>
      </c>
      <c r="DD21" s="74">
        <f>SUMIF(DWT!$A$129:$A$134,'2006-2007'!DD$7,DWT!H$129:H$134)</f>
        <v>5084</v>
      </c>
      <c r="DE21" s="74">
        <f>SUMIF(DWT!$A$129:$A$134,'2006-2007'!DE$7,DWT!I$129:I$134)</f>
        <v>4972</v>
      </c>
      <c r="DF21" s="74">
        <f>SUMIF(DWT!$A$129:$A$134,'2006-2007'!DF$7,DWT!J$129:J$134)</f>
        <v>5726</v>
      </c>
      <c r="DG21" s="74">
        <f>SUMIF(DWT!$A$129:$A$134,'2006-2007'!DG$7,DWT!K$129:K$134)</f>
        <v>4986</v>
      </c>
      <c r="DH21" s="74">
        <f>SUMIF(DWT!$A$129:$A$134,'2006-2007'!DH$7,DWT!L$129:L$134)</f>
        <v>4794</v>
      </c>
      <c r="DI21" s="74">
        <f>SUMIF(DWT!$A$129:$A$134,'2006-2007'!DI$7,DWT!M$129:M$134)</f>
        <v>4811</v>
      </c>
      <c r="DJ21" s="74">
        <f>SUMIF(DWT!$A$129:$A$134,'2006-2007'!DJ$7,DWT!N$129:N$134)</f>
        <v>4694</v>
      </c>
      <c r="DK21" s="74">
        <f>SUMIF(DWT!$A$129:$A$134,'2006-2007'!DK$7,DWT!O$129:O$134)</f>
        <v>4615</v>
      </c>
      <c r="DN21" s="74">
        <f>SUMIF(DWT!$A$129:$A$134,'2006-2007'!DN$7,DWT!D$129:D$134)</f>
        <v>5278</v>
      </c>
      <c r="DO21" s="74">
        <f>SUMIF(DWT!$A$129:$A$134,'2006-2007'!DO$7,DWT!E$129:E$134)</f>
        <v>4060</v>
      </c>
      <c r="DP21" s="74">
        <f>SUMIF(DWT!$A$129:$A$134,'2006-2007'!DP$7,DWT!F$129:F$134)</f>
        <v>4505</v>
      </c>
      <c r="DQ21" s="74">
        <f>SUMIF(DWT!$A$129:$A$134,'2006-2007'!DQ$7,DWT!G$129:G$134)</f>
        <v>4876</v>
      </c>
      <c r="DR21" s="74">
        <f>SUMIF(DWT!$A$129:$A$134,'2006-2007'!DR$7,DWT!H$129:H$134)</f>
        <v>4771</v>
      </c>
      <c r="DS21" s="74">
        <f>SUMIF(DWT!$A$129:$A$134,'2006-2007'!DS$7,DWT!I$129:I$134)</f>
        <v>4636</v>
      </c>
      <c r="DT21" s="74">
        <f>SUMIF(DWT!$A$129:$A$134,'2006-2007'!DT$7,DWT!J$129:J$134)</f>
        <v>4730</v>
      </c>
      <c r="DU21" s="74">
        <f>SUMIF(DWT!$A$129:$A$134,'2006-2007'!DU$7,DWT!K$129:K$134)</f>
        <v>5002</v>
      </c>
      <c r="DV21" s="74">
        <f>SUMIF(DWT!$A$129:$A$134,'2006-2007'!DV$7,DWT!L$129:L$134)</f>
        <v>4615</v>
      </c>
      <c r="DW21" s="74">
        <f>SUMIF(DWT!$A$129:$A$134,'2006-2007'!DW$7,DWT!M$129:M$134)</f>
        <v>4582</v>
      </c>
      <c r="DX21" s="74">
        <f>SUMIF(DWT!$A$129:$A$134,'2006-2007'!DX$7,DWT!N$129:N$134)</f>
        <v>3144</v>
      </c>
      <c r="DY21" s="74">
        <f>SUMIF(DWT!$A$129:$A$134,'2006-2007'!DY$7,DWT!O$129:O$134)</f>
        <v>4163</v>
      </c>
    </row>
    <row r="22" spans="1:130" s="7" customFormat="1">
      <c r="A22" s="75"/>
      <c r="B22" s="24" t="s">
        <v>9</v>
      </c>
      <c r="C22" s="12">
        <f>+SUM(C19:C21)</f>
        <v>485424</v>
      </c>
      <c r="D22" s="12">
        <f ca="1">+SUM(D19:D21)</f>
        <v>406582</v>
      </c>
      <c r="E22" s="12">
        <f ca="1">SUM(E19:E21)</f>
        <v>-78842</v>
      </c>
      <c r="F22" s="13">
        <f ca="1">IF(E22=0,0,IF(C22=0,1,E22/C22))</f>
        <v>-0.1624188338442269</v>
      </c>
      <c r="G22" s="12">
        <f>SUM(G19:G21)</f>
        <v>485424</v>
      </c>
      <c r="H22" s="12">
        <f ca="1">SUM(H19:H21)</f>
        <v>406582</v>
      </c>
      <c r="I22" s="12">
        <f ca="1">SUM(I19:I21)</f>
        <v>-78842</v>
      </c>
      <c r="J22" s="13">
        <f ca="1">IF(I22=0,0,IF(G22=0,1,I22/G22))</f>
        <v>-0.1624188338442269</v>
      </c>
      <c r="K22" s="12">
        <f>+SUM(K19:K21)</f>
        <v>432589</v>
      </c>
      <c r="L22" s="12">
        <f ca="1">+SUM(L19:L21)</f>
        <v>361624</v>
      </c>
      <c r="M22" s="12">
        <f ca="1">SUM(M19:M21)</f>
        <v>-70965</v>
      </c>
      <c r="N22" s="13">
        <f ca="1">IF(M22=0,0,IF(K22=0,1,M22/K22))</f>
        <v>-0.16404716717253559</v>
      </c>
      <c r="O22" s="12">
        <f>SUM(O19:O21)</f>
        <v>918013</v>
      </c>
      <c r="P22" s="12">
        <f ca="1">SUM(P19:P21)</f>
        <v>768206</v>
      </c>
      <c r="Q22" s="12">
        <f ca="1">SUM(Q19:Q21)</f>
        <v>-149807</v>
      </c>
      <c r="R22" s="13">
        <f ca="1">IF(Q22=0,0,IF(O22=0,1,Q22/O22))</f>
        <v>-0.16318614224417302</v>
      </c>
      <c r="S22" s="12">
        <f>+SUM(S19:S21)</f>
        <v>509263</v>
      </c>
      <c r="T22" s="12">
        <f ca="1">+SUM(T19:T21)</f>
        <v>423579</v>
      </c>
      <c r="U22" s="12">
        <f ca="1">SUM(U19:U21)</f>
        <v>-85684</v>
      </c>
      <c r="V22" s="13">
        <f ca="1">IF(U22=0,0,IF(S22=0,1,U22/S22))</f>
        <v>-0.16825098230187546</v>
      </c>
      <c r="W22" s="12">
        <f>SUM(W19:W21)</f>
        <v>1427276</v>
      </c>
      <c r="X22" s="12">
        <f ca="1">SUM(X19:X21)</f>
        <v>1191785</v>
      </c>
      <c r="Y22" s="12">
        <f ca="1">SUM(Y19:Y21)</f>
        <v>-235491</v>
      </c>
      <c r="Z22" s="13">
        <f ca="1">IF(Y22=0,0,IF(W22=0,1,Y22/W22))</f>
        <v>-0.16499331593889338</v>
      </c>
      <c r="AA22" s="12">
        <f>+SUM(AA19:AA21)</f>
        <v>485474</v>
      </c>
      <c r="AB22" s="12">
        <f ca="1">+SUM(AB19:AB21)</f>
        <v>410712</v>
      </c>
      <c r="AC22" s="12">
        <f ca="1">SUM(AC19:AC21)</f>
        <v>-74762</v>
      </c>
      <c r="AD22" s="13">
        <f ca="1">IF(AC22=0,0,IF(AA22=0,1,AC22/AA22))</f>
        <v>-0.15399794839682454</v>
      </c>
      <c r="AE22" s="12">
        <f>SUM(AE19:AE21)</f>
        <v>1912750</v>
      </c>
      <c r="AF22" s="12">
        <f ca="1">SUM(AF19:AF21)</f>
        <v>1602497</v>
      </c>
      <c r="AG22" s="12">
        <f ca="1">SUM(AG19:AG21)</f>
        <v>-310253</v>
      </c>
      <c r="AH22" s="13">
        <f ca="1">IF(AG22=0,0,IF(AE22=0,1,AG22/AE22))</f>
        <v>-0.16220258789700692</v>
      </c>
      <c r="AI22" s="12">
        <f>+SUM(AI19:AI21)</f>
        <v>495478</v>
      </c>
      <c r="AJ22" s="12">
        <f ca="1">+SUM(AJ19:AJ21)</f>
        <v>425608</v>
      </c>
      <c r="AK22" s="12">
        <f ca="1">SUM(AK19:AK21)</f>
        <v>-69870</v>
      </c>
      <c r="AL22" s="13">
        <f ca="1">IF(AK22=0,0,IF(AI22=0,1,AK22/AI22))</f>
        <v>-0.14101534275992073</v>
      </c>
      <c r="AM22" s="12">
        <f>SUM(AM19:AM21)</f>
        <v>2408228</v>
      </c>
      <c r="AN22" s="12">
        <f ca="1">SUM(AN19:AN21)</f>
        <v>2028105</v>
      </c>
      <c r="AO22" s="12">
        <f ca="1">SUM(AO19:AO21)</f>
        <v>-380123</v>
      </c>
      <c r="AP22" s="13">
        <f ca="1">IF(AO22=0,0,IF(AM22=0,1,AO22/AM22))</f>
        <v>-0.15784344339489451</v>
      </c>
      <c r="AQ22" s="12">
        <f>+SUM(AQ19:AQ21)</f>
        <v>471731</v>
      </c>
      <c r="AR22" s="12">
        <f ca="1">+SUM(AR19:AR21)</f>
        <v>419427</v>
      </c>
      <c r="AS22" s="12">
        <f ca="1">SUM(AS19:AS21)</f>
        <v>-52304</v>
      </c>
      <c r="AT22" s="13">
        <f ca="1">IF(AS22=0,0,IF(AQ22=0,1,AS22/AQ22))</f>
        <v>-0.11087674967301279</v>
      </c>
      <c r="AU22" s="12">
        <f>SUM(AU19:AU21)</f>
        <v>2879959</v>
      </c>
      <c r="AV22" s="12">
        <f ca="1">SUM(AV19:AV21)</f>
        <v>2447532</v>
      </c>
      <c r="AW22" s="12">
        <f ca="1">SUM(AW19:AW21)</f>
        <v>-432427</v>
      </c>
      <c r="AX22" s="13">
        <f ca="1">IF(AW22=0,0,IF(AU22=0,1,AW22/AU22))</f>
        <v>-0.15015040144668726</v>
      </c>
      <c r="AY22" s="12">
        <f>+SUM(AY19:AY21)</f>
        <v>452115</v>
      </c>
      <c r="AZ22" s="12">
        <f ca="1">+SUM(AZ19:AZ21)</f>
        <v>418736</v>
      </c>
      <c r="BA22" s="12">
        <f ca="1">SUM(BA19:BA21)</f>
        <v>-33379</v>
      </c>
      <c r="BB22" s="13">
        <f ca="1">IF(BA22=0,0,IF(AY22=0,1,BA22/AY22))</f>
        <v>-7.3828561317363942E-2</v>
      </c>
      <c r="BC22" s="12">
        <f>SUM(BC19:BC21)</f>
        <v>3332074</v>
      </c>
      <c r="BD22" s="12">
        <f ca="1">SUM(BD19:BD21)</f>
        <v>2866268</v>
      </c>
      <c r="BE22" s="12">
        <f ca="1">SUM(BE19:BE21)</f>
        <v>-465806</v>
      </c>
      <c r="BF22" s="13">
        <f ca="1">IF(BE22=0,0,IF(BC22=0,1,BE22/BC22))</f>
        <v>-0.13979461440532234</v>
      </c>
      <c r="BG22" s="12">
        <f>+SUM(BG19:BG21)</f>
        <v>436774</v>
      </c>
      <c r="BH22" s="12">
        <f ca="1">+SUM(BH19:BH21)</f>
        <v>436986</v>
      </c>
      <c r="BI22" s="12">
        <f ca="1">SUM(BI19:BI21)</f>
        <v>212</v>
      </c>
      <c r="BJ22" s="13">
        <f ca="1">IF(BI22=0,0,IF(BG22=0,1,BI22/BG22))</f>
        <v>4.8537687682874897E-4</v>
      </c>
      <c r="BK22" s="12">
        <f>SUM(BK19:BK21)</f>
        <v>3768848</v>
      </c>
      <c r="BL22" s="12">
        <f ca="1">SUM(BL19:BL21)</f>
        <v>3303254</v>
      </c>
      <c r="BM22" s="12">
        <f ca="1">SUM(BM19:BM21)</f>
        <v>-465594</v>
      </c>
      <c r="BN22" s="13">
        <f ca="1">IF(BM22=0,0,IF(BK22=0,1,BM22/BK22))</f>
        <v>-0.12353748413308258</v>
      </c>
      <c r="BO22" s="12">
        <f>+SUM(BO19:BO21)</f>
        <v>421492</v>
      </c>
      <c r="BP22" s="12">
        <f ca="1">+SUM(BP19:BP21)</f>
        <v>405596</v>
      </c>
      <c r="BQ22" s="12">
        <f ca="1">SUM(BQ19:BQ21)</f>
        <v>-15896</v>
      </c>
      <c r="BR22" s="13">
        <f ca="1">IF(BQ22=0,0,IF(BO22=0,1,BQ22/BO22))</f>
        <v>-3.7713645810596642E-2</v>
      </c>
      <c r="BS22" s="12">
        <f>SUM(BS19:BS21)</f>
        <v>4190340</v>
      </c>
      <c r="BT22" s="12">
        <f ca="1">SUM(BT19:BT21)</f>
        <v>3708850</v>
      </c>
      <c r="BU22" s="12">
        <f ca="1">SUM(BU19:BU21)</f>
        <v>-481490</v>
      </c>
      <c r="BV22" s="13">
        <f ca="1">IF(BU22=0,0,IF(BS22=0,1,BU22/BS22))</f>
        <v>-0.11490475713187952</v>
      </c>
      <c r="BW22" s="12">
        <f>+SUM(BW19:BW21)</f>
        <v>425193</v>
      </c>
      <c r="BX22" s="12">
        <f ca="1">+SUM(BX19:BX21)</f>
        <v>423253</v>
      </c>
      <c r="BY22" s="12">
        <f ca="1">SUM(BY19:BY21)</f>
        <v>-1940</v>
      </c>
      <c r="BZ22" s="13">
        <f ca="1">IF(BY22=0,0,IF(BW22=0,1,BY22/BW22))</f>
        <v>-4.5626339097774426E-3</v>
      </c>
      <c r="CA22" s="12">
        <f>SUM(CA19:CA21)</f>
        <v>4615533</v>
      </c>
      <c r="CB22" s="12">
        <f ca="1">SUM(CB19:CB21)</f>
        <v>4132103</v>
      </c>
      <c r="CC22" s="12">
        <f ca="1">SUM(CC19:CC21)</f>
        <v>-483430</v>
      </c>
      <c r="CD22" s="13">
        <f ca="1">IF(CC22=0,0,IF(CA22=0,1,CC22/CA22))</f>
        <v>-0.10473979928211975</v>
      </c>
      <c r="CE22" s="12">
        <f>+SUM(CE19:CE21)</f>
        <v>418538</v>
      </c>
      <c r="CF22" s="12">
        <f ca="1">+SUM(CF19:CF21)</f>
        <v>388975</v>
      </c>
      <c r="CG22" s="12">
        <f ca="1">SUM(CG19:CG21)</f>
        <v>-29563</v>
      </c>
      <c r="CH22" s="13">
        <f ca="1">IF(CG22=0,0,IF(CE22=0,1,CG22/CE22))</f>
        <v>-7.0633968719686149E-2</v>
      </c>
      <c r="CI22" s="12">
        <f>SUM(CI19:CI21)</f>
        <v>5034071</v>
      </c>
      <c r="CJ22" s="12">
        <f ca="1">SUM(CJ19:CJ21)</f>
        <v>4521078</v>
      </c>
      <c r="CK22" s="12">
        <f ca="1">SUM(CK19:CK21)</f>
        <v>-512993</v>
      </c>
      <c r="CL22" s="13">
        <f ca="1">IF(CK22=0,0,IF(CI22=0,1,CK22/CI22))</f>
        <v>-0.10190420437057801</v>
      </c>
      <c r="CM22" s="12">
        <f>+SUM(CM19:CM21)</f>
        <v>423093</v>
      </c>
      <c r="CN22" s="12">
        <f ca="1">+SUM(CN19:CN21)</f>
        <v>377347</v>
      </c>
      <c r="CO22" s="12">
        <f ca="1">SUM(CO19:CO21)</f>
        <v>-45746</v>
      </c>
      <c r="CP22" s="13">
        <f ca="1">IF(CO22=0,0,IF(CM22=0,1,CO22/CM22))</f>
        <v>-0.10812280042449296</v>
      </c>
      <c r="CQ22" s="12">
        <f>SUM(CQ19:CQ21)</f>
        <v>5457164</v>
      </c>
      <c r="CR22" s="12">
        <f ca="1">SUM(CR19:CR21)</f>
        <v>4898425</v>
      </c>
      <c r="CS22" s="12">
        <f ca="1">SUM(CS19:CS21)</f>
        <v>-558739</v>
      </c>
      <c r="CT22" s="13">
        <f ca="1">IF(CS22=0,0,IF(CQ22=0,1,CS22/CQ22))</f>
        <v>-0.10238633106866497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1" customHeight="1">
      <c r="A24" s="82"/>
      <c r="B24" s="28" t="s">
        <v>6</v>
      </c>
      <c r="C24" s="18">
        <f>+CZ24</f>
        <v>25038</v>
      </c>
      <c r="D24" s="18">
        <f ca="1">OFFSET(CZ24,0,14,1,1)</f>
        <v>24465</v>
      </c>
      <c r="E24" s="18">
        <f ca="1">SUM(D24-C24)</f>
        <v>-573</v>
      </c>
      <c r="F24" s="19">
        <f ca="1">IF(E24=0,0,IF(C24=0,1,E24/C24))</f>
        <v>-2.2885214473999521E-2</v>
      </c>
      <c r="G24" s="18">
        <f>SUMIF($C$6:F$6,G$5,$C24:F24)</f>
        <v>25038</v>
      </c>
      <c r="H24" s="18">
        <f ca="1">SUMIF($C$6:G$6,H$5,$C24:G24)</f>
        <v>24465</v>
      </c>
      <c r="I24" s="18">
        <f ca="1">SUM(H24-G24)</f>
        <v>-573</v>
      </c>
      <c r="J24" s="19">
        <f ca="1">IF(I24=0,0,IF(G24=0,1,I24/G24))</f>
        <v>-2.2885214473999521E-2</v>
      </c>
      <c r="K24" s="18">
        <f>+DA24</f>
        <v>24314</v>
      </c>
      <c r="L24" s="18">
        <f ca="1">OFFSET(DA24,0,14,1,1)</f>
        <v>24067</v>
      </c>
      <c r="M24" s="18">
        <f ca="1">SUM(L24-K24)</f>
        <v>-247</v>
      </c>
      <c r="N24" s="19">
        <f ca="1">IF(M24=0,0,IF(K24=0,1,M24/K24))</f>
        <v>-1.0158756272106606E-2</v>
      </c>
      <c r="O24" s="18">
        <f>SUMIF($C$6:N$6,O$5,$C24:N24)</f>
        <v>49352</v>
      </c>
      <c r="P24" s="18">
        <f ca="1">SUMIF($C$6:O$6,P$5,$C24:O24)</f>
        <v>48532</v>
      </c>
      <c r="Q24" s="18">
        <f ca="1">SUM(P24-O24)</f>
        <v>-820</v>
      </c>
      <c r="R24" s="19">
        <f ca="1">IF(Q24=0,0,IF(O24=0,1,Q24/O24))</f>
        <v>-1.6615334738207164E-2</v>
      </c>
      <c r="S24" s="18">
        <f>+DB24</f>
        <v>29909</v>
      </c>
      <c r="T24" s="18">
        <f ca="1">OFFSET(DB24,0,14,1,1)</f>
        <v>28685</v>
      </c>
      <c r="U24" s="18">
        <f ca="1">SUM(T24-S24)</f>
        <v>-1224</v>
      </c>
      <c r="V24" s="19">
        <f ca="1">IF(U24=0,0,IF(S24=0,1,U24/S24))</f>
        <v>-4.0924136547527502E-2</v>
      </c>
      <c r="W24" s="18">
        <f>SUMIF($C$6:V$6,W$5,$C24:V24)</f>
        <v>79261</v>
      </c>
      <c r="X24" s="18">
        <f ca="1">SUMIF($C$6:W$6,X$5,$C24:W24)</f>
        <v>77217</v>
      </c>
      <c r="Y24" s="18">
        <f ca="1">SUM(X24-W24)</f>
        <v>-2044</v>
      </c>
      <c r="Z24" s="19">
        <f ca="1">IF(Y24=0,0,IF(W24=0,1,Y24/W24))</f>
        <v>-2.5788218669963791E-2</v>
      </c>
      <c r="AA24" s="18">
        <f>+DC24</f>
        <v>31151</v>
      </c>
      <c r="AB24" s="18">
        <f ca="1">OFFSET(DC24,0,14,1,1)</f>
        <v>30659</v>
      </c>
      <c r="AC24" s="18">
        <f ca="1">SUM(AB24-AA24)</f>
        <v>-492</v>
      </c>
      <c r="AD24" s="19">
        <f ca="1">IF(AC24=0,0,IF(AA24=0,1,AC24/AA24))</f>
        <v>-1.5794035504478186E-2</v>
      </c>
      <c r="AE24" s="18">
        <f>SUMIF($C$6:AD$6,AE$5,$C24:AD24)</f>
        <v>110412</v>
      </c>
      <c r="AF24" s="18">
        <f ca="1">SUMIF($C$6:AE$6,AF$5,$C24:AE24)</f>
        <v>107876</v>
      </c>
      <c r="AG24" s="18">
        <f ca="1">SUM(AF24-AE24)</f>
        <v>-2536</v>
      </c>
      <c r="AH24" s="19">
        <f ca="1">IF(AG24=0,0,IF(AE24=0,1,AG24/AE24))</f>
        <v>-2.2968517914719416E-2</v>
      </c>
      <c r="AI24" s="18">
        <f>+DD24</f>
        <v>35270</v>
      </c>
      <c r="AJ24" s="18">
        <f ca="1">OFFSET(DD24,0,14,1,1)</f>
        <v>35852</v>
      </c>
      <c r="AK24" s="18">
        <f ca="1">SUM(AJ24-AI24)</f>
        <v>582</v>
      </c>
      <c r="AL24" s="19">
        <f ca="1">IF(AK24=0,0,IF(AI24=0,1,AK24/AI24))</f>
        <v>1.6501275871845762E-2</v>
      </c>
      <c r="AM24" s="18">
        <f>SUMIF($C$6:AL$6,AM$5,$C24:AL24)</f>
        <v>145682</v>
      </c>
      <c r="AN24" s="18">
        <f ca="1">SUMIF($C$6:AM$6,AN$5,$C24:AM24)</f>
        <v>143728</v>
      </c>
      <c r="AO24" s="18">
        <f ca="1">SUM(AN24-AM24)</f>
        <v>-1954</v>
      </c>
      <c r="AP24" s="19">
        <f ca="1">IF(AO24=0,0,IF(AM24=0,1,AO24/AM24))</f>
        <v>-1.3412775771886713E-2</v>
      </c>
      <c r="AQ24" s="18">
        <f>+DE24</f>
        <v>37839</v>
      </c>
      <c r="AR24" s="18">
        <f ca="1">OFFSET(DE24,0,14,1,1)</f>
        <v>40973</v>
      </c>
      <c r="AS24" s="18">
        <f ca="1">SUM(AR24-AQ24)</f>
        <v>3134</v>
      </c>
      <c r="AT24" s="19">
        <f ca="1">IF(AS24=0,0,IF(AQ24=0,1,AS24/AQ24))</f>
        <v>8.2824598958746262E-2</v>
      </c>
      <c r="AU24" s="18">
        <f>SUMIF($C$6:AT$6,AU$5,$C24:AT24)</f>
        <v>183521</v>
      </c>
      <c r="AV24" s="18">
        <f ca="1">SUMIF($C$6:AU$6,AV$5,$C24:AU24)</f>
        <v>184701</v>
      </c>
      <c r="AW24" s="18">
        <f ca="1">SUM(AV24-AU24)</f>
        <v>1180</v>
      </c>
      <c r="AX24" s="19">
        <f ca="1">IF(AW24=0,0,IF(AU24=0,1,AW24/AU24))</f>
        <v>6.4297818778232462E-3</v>
      </c>
      <c r="AY24" s="18">
        <f>+DF24</f>
        <v>45793</v>
      </c>
      <c r="AZ24" s="18">
        <f ca="1">OFFSET(DF24,0,14,1,1)</f>
        <v>49870</v>
      </c>
      <c r="BA24" s="18">
        <f ca="1">SUM(AZ24-AY24)</f>
        <v>4077</v>
      </c>
      <c r="BB24" s="19">
        <f ca="1">IF(BA24=0,0,IF(AY24=0,1,BA24/AY24))</f>
        <v>8.9031074618391451E-2</v>
      </c>
      <c r="BC24" s="18">
        <f>SUMIF($C$6:BB$6,BC$5,$C24:BB24)</f>
        <v>229314</v>
      </c>
      <c r="BD24" s="18">
        <f ca="1">SUMIF($C$6:BC$6,BD$5,$C24:BC24)</f>
        <v>234571</v>
      </c>
      <c r="BE24" s="18">
        <f ca="1">SUM(BD24-BC24)</f>
        <v>5257</v>
      </c>
      <c r="BF24" s="19">
        <f ca="1">IF(BE24=0,0,IF(BC24=0,1,BE24/BC24))</f>
        <v>2.2924897738472137E-2</v>
      </c>
      <c r="BG24" s="18">
        <f>+DG24</f>
        <v>45467</v>
      </c>
      <c r="BH24" s="18">
        <f ca="1">OFFSET(DG24,0,14,1,1)</f>
        <v>52000</v>
      </c>
      <c r="BI24" s="18">
        <f ca="1">SUM(BH24-BG24)</f>
        <v>6533</v>
      </c>
      <c r="BJ24" s="19">
        <f ca="1">IF(BI24=0,0,IF(BG24=0,1,BI24/BG24))</f>
        <v>0.14368662986341743</v>
      </c>
      <c r="BK24" s="18">
        <f>SUMIF($C$6:BJ$6,BK$5,$C24:BJ24)</f>
        <v>274781</v>
      </c>
      <c r="BL24" s="18">
        <f ca="1">SUMIF($C$6:BK$6,BL$5,$C24:BK24)</f>
        <v>286571</v>
      </c>
      <c r="BM24" s="18">
        <f ca="1">SUM(BL24-BK24)</f>
        <v>11790</v>
      </c>
      <c r="BN24" s="19">
        <f ca="1">IF(BM24=0,0,IF(BK24=0,1,BM24/BK24))</f>
        <v>4.2906896765060175E-2</v>
      </c>
      <c r="BO24" s="18">
        <f>+DH24</f>
        <v>37435</v>
      </c>
      <c r="BP24" s="18">
        <f ca="1">OFFSET(DH24,0,14,1,1)</f>
        <v>45751</v>
      </c>
      <c r="BQ24" s="18">
        <f ca="1">SUM(BP24-BO24)</f>
        <v>8316</v>
      </c>
      <c r="BR24" s="19">
        <f ca="1">IF(BQ24=0,0,IF(BO24=0,1,BQ24/BO24))</f>
        <v>0.2221450514224656</v>
      </c>
      <c r="BS24" s="18">
        <f>SUMIF($C$6:BR$6,BS$5,$C24:BR24)</f>
        <v>312216</v>
      </c>
      <c r="BT24" s="18">
        <f ca="1">SUMIF($C$6:BS$6,BT$5,$C24:BS24)</f>
        <v>332322</v>
      </c>
      <c r="BU24" s="18">
        <f ca="1">SUM(BT24-BS24)</f>
        <v>20106</v>
      </c>
      <c r="BV24" s="19">
        <f ca="1">IF(BU24=0,0,IF(BS24=0,1,BU24/BS24))</f>
        <v>6.4397724652163882E-2</v>
      </c>
      <c r="BW24" s="18">
        <f>+DI24</f>
        <v>34907</v>
      </c>
      <c r="BX24" s="18">
        <f ca="1">OFFSET(DI24,0,14,1,1)</f>
        <v>46698</v>
      </c>
      <c r="BY24" s="18">
        <f ca="1">SUM(BX24-BW24)</f>
        <v>11791</v>
      </c>
      <c r="BZ24" s="19">
        <f ca="1">IF(BY24=0,0,IF(BW24=0,1,BY24/BW24))</f>
        <v>0.3377832526427364</v>
      </c>
      <c r="CA24" s="18">
        <f>SUMIF($C$6:BZ$6,CA$5,$C24:BZ24)</f>
        <v>347123</v>
      </c>
      <c r="CB24" s="18">
        <f ca="1">SUMIF($C$6:CA$6,CB$5,$C24:CA24)</f>
        <v>379020</v>
      </c>
      <c r="CC24" s="18">
        <f ca="1">SUM(CB24-CA24)</f>
        <v>31897</v>
      </c>
      <c r="CD24" s="19">
        <f ca="1">IF(CC24=0,0,IF(CA24=0,1,CC24/CA24))</f>
        <v>9.1889618377347507E-2</v>
      </c>
      <c r="CE24" s="18">
        <f>+DJ24</f>
        <v>36701</v>
      </c>
      <c r="CF24" s="18">
        <f ca="1">OFFSET(DJ24,0,14,1,1)</f>
        <v>49619</v>
      </c>
      <c r="CG24" s="18">
        <f ca="1">SUM(CF24-CE24)</f>
        <v>12918</v>
      </c>
      <c r="CH24" s="19">
        <f ca="1">IF(CG24=0,0,IF(CE24=0,1,CG24/CE24))</f>
        <v>0.35197951009509276</v>
      </c>
      <c r="CI24" s="18">
        <f>SUMIF($C$6:CH$6,CI$5,$C24:CH24)</f>
        <v>383824</v>
      </c>
      <c r="CJ24" s="18">
        <f ca="1">SUMIF($C$6:CI$6,CJ$5,$C24:CI24)</f>
        <v>428639</v>
      </c>
      <c r="CK24" s="18">
        <f ca="1">SUM(CJ24-CI24)</f>
        <v>44815</v>
      </c>
      <c r="CL24" s="19">
        <f ca="1">IF(CK24=0,0,IF(CI24=0,1,CK24/CI24))</f>
        <v>0.11675924382008421</v>
      </c>
      <c r="CM24" s="18">
        <f>+DK24</f>
        <v>30540</v>
      </c>
      <c r="CN24" s="18">
        <f ca="1">OFFSET(DK24,0,14,1,1)</f>
        <v>36154</v>
      </c>
      <c r="CO24" s="18">
        <f ca="1">SUM(CN24-CM24)</f>
        <v>5614</v>
      </c>
      <c r="CP24" s="19">
        <f ca="1">IF(CO24=0,0,IF(CM24=0,1,CO24/CM24))</f>
        <v>0.18382449246889326</v>
      </c>
      <c r="CQ24" s="18">
        <f>SUMIF($C$6:CP$6,CQ$5,$C24:CP24)</f>
        <v>414364</v>
      </c>
      <c r="CR24" s="18">
        <f ca="1">SUMIF($C$6:CQ$6,CR$5,$C24:CQ24)</f>
        <v>464793</v>
      </c>
      <c r="CS24" s="18">
        <f ca="1">SUM(CR24-CQ24)</f>
        <v>50429</v>
      </c>
      <c r="CT24" s="19">
        <f ca="1">IF(CS24=0,0,IF(CQ24=0,1,CS24/CQ24))</f>
        <v>0.12170217489936384</v>
      </c>
      <c r="CW24" t="s">
        <v>13</v>
      </c>
      <c r="CX24" t="s">
        <v>6</v>
      </c>
      <c r="CZ24" s="74">
        <f>SUMIF(OGB!$A$93:$A$98,'2006-2007'!CZ$7,OGB!D$93:D$98)</f>
        <v>25038</v>
      </c>
      <c r="DA24" s="74">
        <f>SUMIF(OGB!$A$93:$A$98,'2006-2007'!DA$7,OGB!E$93:E$98)</f>
        <v>24314</v>
      </c>
      <c r="DB24" s="74">
        <f>SUMIF(OGB!$A$93:$A$98,'2006-2007'!DB$7,OGB!F$93:F$98)</f>
        <v>29909</v>
      </c>
      <c r="DC24" s="74">
        <f>SUMIF(OGB!$A$93:$A$98,'2006-2007'!DC$7,OGB!G$93:G$98)</f>
        <v>31151</v>
      </c>
      <c r="DD24" s="74">
        <f>SUMIF(OGB!$A$93:$A$98,'2006-2007'!DD$7,OGB!H$93:H$98)</f>
        <v>35270</v>
      </c>
      <c r="DE24" s="74">
        <f>SUMIF(OGB!$A$93:$A$98,'2006-2007'!DE$7,OGB!I$93:I$98)</f>
        <v>37839</v>
      </c>
      <c r="DF24" s="74">
        <f>SUMIF(OGB!$A$93:$A$98,'2006-2007'!DF$7,OGB!J$93:J$98)</f>
        <v>45793</v>
      </c>
      <c r="DG24" s="74">
        <f>SUMIF(OGB!$A$93:$A$98,'2006-2007'!DG$7,OGB!K$93:K$98)</f>
        <v>45467</v>
      </c>
      <c r="DH24" s="74">
        <f>SUMIF(OGB!$A$93:$A$98,'2006-2007'!DH$7,OGB!L$93:L$98)</f>
        <v>37435</v>
      </c>
      <c r="DI24" s="74">
        <f>SUMIF(OGB!$A$93:$A$98,'2006-2007'!DI$7,OGB!M$93:M$98)</f>
        <v>34907</v>
      </c>
      <c r="DJ24" s="74">
        <f>SUMIF(OGB!$A$93:$A$98,'2006-2007'!DJ$7,OGB!N$93:N$98)</f>
        <v>36701</v>
      </c>
      <c r="DK24" s="74">
        <f>SUMIF(OGB!$A$93:$A$98,'2006-2007'!DK$7,OGB!O$93:O$98)</f>
        <v>30540</v>
      </c>
      <c r="DN24" s="74">
        <f>SUMIF(OGB!$A$93:$A$98,'2006-2007'!DN$7,OGB!D$93:D$98)</f>
        <v>24465</v>
      </c>
      <c r="DO24" s="74">
        <f>SUMIF(OGB!$A$93:$A$98,'2006-2007'!DO$7,OGB!E$93:E$98)</f>
        <v>24067</v>
      </c>
      <c r="DP24" s="74">
        <f>SUMIF(OGB!$A$93:$A$98,'2006-2007'!DP$7,OGB!F$93:F$98)</f>
        <v>28685</v>
      </c>
      <c r="DQ24" s="74">
        <f>SUMIF(OGB!$A$93:$A$98,'2006-2007'!DQ$7,OGB!G$93:G$98)</f>
        <v>30659</v>
      </c>
      <c r="DR24" s="74">
        <f>SUMIF(OGB!$A$93:$A$98,'2006-2007'!DR$7,OGB!H$93:H$98)</f>
        <v>35852</v>
      </c>
      <c r="DS24" s="74">
        <f>SUMIF(OGB!$A$93:$A$98,'2006-2007'!DS$7,OGB!I$93:I$98)</f>
        <v>40973</v>
      </c>
      <c r="DT24" s="74">
        <f>SUMIF(OGB!$A$93:$A$98,'2006-2007'!DT$7,OGB!J$93:J$98)</f>
        <v>49870</v>
      </c>
      <c r="DU24" s="74">
        <f>SUMIF(OGB!$A$93:$A$98,'2006-2007'!DU$7,OGB!K$93:K$98)</f>
        <v>52000</v>
      </c>
      <c r="DV24" s="74">
        <f>SUMIF(OGB!$A$93:$A$98,'2006-2007'!DV$7,OGB!L$93:L$98)</f>
        <v>45751</v>
      </c>
      <c r="DW24" s="74">
        <f>SUMIF(OGB!$A$93:$A$98,'2006-2007'!DW$7,OGB!M$93:M$98)</f>
        <v>46698</v>
      </c>
      <c r="DX24" s="74">
        <f>SUMIF(OGB!$A$93:$A$98,'2006-2007'!DX$7,OGB!N$93:N$98)</f>
        <v>49619</v>
      </c>
      <c r="DY24" s="74">
        <f>SUMIF(OGB!$A$93:$A$98,'2006-2007'!DY$7,OGB!O$93:O$98)</f>
        <v>36154</v>
      </c>
    </row>
    <row r="25" spans="1:130">
      <c r="A25" s="84" t="str">
        <f>+CW26</f>
        <v>Ogdensburg Bridge</v>
      </c>
      <c r="B25" s="26" t="s">
        <v>7</v>
      </c>
      <c r="C25" s="18">
        <f>+CZ25</f>
        <v>7845</v>
      </c>
      <c r="D25" s="18">
        <f ca="1">OFFSET(CZ25,0,14,1,1)</f>
        <v>7974</v>
      </c>
      <c r="E25" s="18">
        <f ca="1">SUM(D25-C25)</f>
        <v>129</v>
      </c>
      <c r="F25" s="19">
        <f ca="1">IF(E25=0,0,IF(C25=0,1,E25/C25))</f>
        <v>1.6443594646271511E-2</v>
      </c>
      <c r="G25" s="18">
        <f>SUMIF($C$6:F$6,G$5,$C25:F25)</f>
        <v>7845</v>
      </c>
      <c r="H25" s="18">
        <f ca="1">SUMIF($C$6:G$6,H$5,$C25:G25)</f>
        <v>7974</v>
      </c>
      <c r="I25" s="18">
        <f ca="1">SUM(H25-G25)</f>
        <v>129</v>
      </c>
      <c r="J25" s="19">
        <f ca="1">IF(I25=0,0,IF(G25=0,1,I25/G25))</f>
        <v>1.6443594646271511E-2</v>
      </c>
      <c r="K25" s="18">
        <f>+DA25</f>
        <v>7654</v>
      </c>
      <c r="L25" s="18">
        <f ca="1">OFFSET(DA25,0,14,1,1)</f>
        <v>7081</v>
      </c>
      <c r="M25" s="18">
        <f ca="1">SUM(L25-K25)</f>
        <v>-573</v>
      </c>
      <c r="N25" s="19">
        <f ca="1">IF(M25=0,0,IF(K25=0,1,M25/K25))</f>
        <v>-7.486281682780245E-2</v>
      </c>
      <c r="O25" s="18">
        <f>SUMIF($C$6:N$6,O$5,$C25:N25)</f>
        <v>15499</v>
      </c>
      <c r="P25" s="18">
        <f ca="1">SUMIF($C$6:O$6,P$5,$C25:O25)</f>
        <v>15055</v>
      </c>
      <c r="Q25" s="18">
        <f ca="1">SUM(P25-O25)</f>
        <v>-444</v>
      </c>
      <c r="R25" s="19">
        <f ca="1">IF(Q25=0,0,IF(O25=0,1,Q25/O25))</f>
        <v>-2.8647009484482872E-2</v>
      </c>
      <c r="S25" s="18">
        <f>+DB25</f>
        <v>8102</v>
      </c>
      <c r="T25" s="18">
        <f ca="1">OFFSET(DB25,0,14,1,1)</f>
        <v>7393</v>
      </c>
      <c r="U25" s="18">
        <f ca="1">SUM(T25-S25)</f>
        <v>-709</v>
      </c>
      <c r="V25" s="19">
        <f ca="1">IF(U25=0,0,IF(S25=0,1,U25/S25))</f>
        <v>-8.7509256973586774E-2</v>
      </c>
      <c r="W25" s="18">
        <f>SUMIF($C$6:V$6,W$5,$C25:V25)</f>
        <v>23601</v>
      </c>
      <c r="X25" s="18">
        <f ca="1">SUMIF($C$6:W$6,X$5,$C25:W25)</f>
        <v>22448</v>
      </c>
      <c r="Y25" s="18">
        <f ca="1">SUM(X25-W25)</f>
        <v>-1153</v>
      </c>
      <c r="Z25" s="19">
        <f ca="1">IF(Y25=0,0,IF(W25=0,1,Y25/W25))</f>
        <v>-4.8853862124486253E-2</v>
      </c>
      <c r="AA25" s="18">
        <f>+DC25</f>
        <v>7614</v>
      </c>
      <c r="AB25" s="18">
        <f ca="1">OFFSET(DC25,0,14,1,1)</f>
        <v>7353</v>
      </c>
      <c r="AC25" s="18">
        <f ca="1">SUM(AB25-AA25)</f>
        <v>-261</v>
      </c>
      <c r="AD25" s="19">
        <f ca="1">IF(AC25=0,0,IF(AA25=0,1,AC25/AA25))</f>
        <v>-3.4278959810874705E-2</v>
      </c>
      <c r="AE25" s="18">
        <f>SUMIF($C$6:AD$6,AE$5,$C25:AD25)</f>
        <v>31215</v>
      </c>
      <c r="AF25" s="18">
        <f ca="1">SUMIF($C$6:AE$6,AF$5,$C25:AE25)</f>
        <v>29801</v>
      </c>
      <c r="AG25" s="18">
        <f ca="1">SUM(AF25-AE25)</f>
        <v>-1414</v>
      </c>
      <c r="AH25" s="19">
        <f ca="1">IF(AG25=0,0,IF(AE25=0,1,AG25/AE25))</f>
        <v>-4.5298734582732661E-2</v>
      </c>
      <c r="AI25" s="18">
        <f>+DD25</f>
        <v>8683</v>
      </c>
      <c r="AJ25" s="18">
        <f ca="1">OFFSET(DD25,0,14,1,1)</f>
        <v>7622</v>
      </c>
      <c r="AK25" s="18">
        <f ca="1">SUM(AJ25-AI25)</f>
        <v>-1061</v>
      </c>
      <c r="AL25" s="19">
        <f ca="1">IF(AK25=0,0,IF(AI25=0,1,AK25/AI25))</f>
        <v>-0.12219279051019233</v>
      </c>
      <c r="AM25" s="18">
        <f>SUMIF($C$6:AL$6,AM$5,$C25:AL25)</f>
        <v>39898</v>
      </c>
      <c r="AN25" s="18">
        <f ca="1">SUMIF($C$6:AM$6,AN$5,$C25:AM25)</f>
        <v>37423</v>
      </c>
      <c r="AO25" s="18">
        <f ca="1">SUM(AN25-AM25)</f>
        <v>-2475</v>
      </c>
      <c r="AP25" s="19">
        <f ca="1">IF(AO25=0,0,IF(AM25=0,1,AO25/AM25))</f>
        <v>-6.2033184620783E-2</v>
      </c>
      <c r="AQ25" s="18">
        <f>+DE25</f>
        <v>8248</v>
      </c>
      <c r="AR25" s="18">
        <f ca="1">OFFSET(DE25,0,14,1,1)</f>
        <v>7441</v>
      </c>
      <c r="AS25" s="18">
        <f ca="1">SUM(AR25-AQ25)</f>
        <v>-807</v>
      </c>
      <c r="AT25" s="19">
        <f ca="1">IF(AS25=0,0,IF(AQ25=0,1,AS25/AQ25))</f>
        <v>-9.7841901066925321E-2</v>
      </c>
      <c r="AU25" s="18">
        <f>SUMIF($C$6:AT$6,AU$5,$C25:AT25)</f>
        <v>48146</v>
      </c>
      <c r="AV25" s="18">
        <f ca="1">SUMIF($C$6:AU$6,AV$5,$C25:AU25)</f>
        <v>44864</v>
      </c>
      <c r="AW25" s="18">
        <f ca="1">SUM(AV25-AU25)</f>
        <v>-3282</v>
      </c>
      <c r="AX25" s="19">
        <f ca="1">IF(AW25=0,0,IF(AU25=0,1,AW25/AU25))</f>
        <v>-6.8167656710837868E-2</v>
      </c>
      <c r="AY25" s="18">
        <f>+DF25</f>
        <v>7967</v>
      </c>
      <c r="AZ25" s="18">
        <f ca="1">OFFSET(DF25,0,14,1,1)</f>
        <v>7405</v>
      </c>
      <c r="BA25" s="18">
        <f ca="1">SUM(AZ25-AY25)</f>
        <v>-562</v>
      </c>
      <c r="BB25" s="19">
        <f ca="1">IF(BA25=0,0,IF(AY25=0,1,BA25/AY25))</f>
        <v>-7.0540981548889173E-2</v>
      </c>
      <c r="BC25" s="18">
        <f>SUMIF($C$6:BB$6,BC$5,$C25:BB25)</f>
        <v>56113</v>
      </c>
      <c r="BD25" s="18">
        <f ca="1">SUMIF($C$6:BC$6,BD$5,$C25:BC25)</f>
        <v>52269</v>
      </c>
      <c r="BE25" s="18">
        <f ca="1">SUM(BD25-BC25)</f>
        <v>-3844</v>
      </c>
      <c r="BF25" s="19">
        <f ca="1">IF(BE25=0,0,IF(BC25=0,1,BE25/BC25))</f>
        <v>-6.8504624596795752E-2</v>
      </c>
      <c r="BG25" s="18">
        <f>+DG25</f>
        <v>8732</v>
      </c>
      <c r="BH25" s="18">
        <f ca="1">OFFSET(DG25,0,14,1,1)</f>
        <v>8216</v>
      </c>
      <c r="BI25" s="18">
        <f ca="1">SUM(BH25-BG25)</f>
        <v>-516</v>
      </c>
      <c r="BJ25" s="19">
        <f ca="1">IF(BI25=0,0,IF(BG25=0,1,BI25/BG25))</f>
        <v>-5.9092991296381125E-2</v>
      </c>
      <c r="BK25" s="18">
        <f>SUMIF($C$6:BJ$6,BK$5,$C25:BJ25)</f>
        <v>64845</v>
      </c>
      <c r="BL25" s="18">
        <f ca="1">SUMIF($C$6:BK$6,BL$5,$C25:BK25)</f>
        <v>60485</v>
      </c>
      <c r="BM25" s="18">
        <f ca="1">SUM(BL25-BK25)</f>
        <v>-4360</v>
      </c>
      <c r="BN25" s="19">
        <f ca="1">IF(BM25=0,0,IF(BK25=0,1,BM25/BK25))</f>
        <v>-6.723725807695273E-2</v>
      </c>
      <c r="BO25" s="18">
        <f>+DH25</f>
        <v>7997</v>
      </c>
      <c r="BP25" s="18">
        <f ca="1">OFFSET(DH25,0,14,1,1)</f>
        <v>7026</v>
      </c>
      <c r="BQ25" s="18">
        <f ca="1">SUM(BP25-BO25)</f>
        <v>-971</v>
      </c>
      <c r="BR25" s="19">
        <f ca="1">IF(BQ25=0,0,IF(BO25=0,1,BQ25/BO25))</f>
        <v>-0.12142053269976241</v>
      </c>
      <c r="BS25" s="18">
        <f>SUMIF($C$6:BR$6,BS$5,$C25:BR25)</f>
        <v>72842</v>
      </c>
      <c r="BT25" s="18">
        <f ca="1">SUMIF($C$6:BS$6,BT$5,$C25:BS25)</f>
        <v>67511</v>
      </c>
      <c r="BU25" s="18">
        <f ca="1">SUM(BT25-BS25)</f>
        <v>-5331</v>
      </c>
      <c r="BV25" s="19">
        <f ca="1">IF(BU25=0,0,IF(BS25=0,1,BU25/BS25))</f>
        <v>-7.3185799401444221E-2</v>
      </c>
      <c r="BW25" s="18">
        <f>+DI25</f>
        <v>8437</v>
      </c>
      <c r="BX25" s="18">
        <f ca="1">OFFSET(DI25,0,14,1,1)</f>
        <v>7571</v>
      </c>
      <c r="BY25" s="18">
        <f ca="1">SUM(BX25-BW25)</f>
        <v>-866</v>
      </c>
      <c r="BZ25" s="19">
        <f ca="1">IF(BY25=0,0,IF(BW25=0,1,BY25/BW25))</f>
        <v>-0.10264311959227214</v>
      </c>
      <c r="CA25" s="18">
        <f>SUMIF($C$6:BZ$6,CA$5,$C25:BZ25)</f>
        <v>81279</v>
      </c>
      <c r="CB25" s="18">
        <f ca="1">SUMIF($C$6:CA$6,CB$5,$C25:CA25)</f>
        <v>75082</v>
      </c>
      <c r="CC25" s="18">
        <f ca="1">SUM(CB25-CA25)</f>
        <v>-6197</v>
      </c>
      <c r="CD25" s="19">
        <f ca="1">IF(CC25=0,0,IF(CA25=0,1,CC25/CA25))</f>
        <v>-7.6243556146114E-2</v>
      </c>
      <c r="CE25" s="18">
        <f>+DJ25</f>
        <v>7804</v>
      </c>
      <c r="CF25" s="18">
        <f ca="1">OFFSET(DJ25,0,14,1,1)</f>
        <v>6760</v>
      </c>
      <c r="CG25" s="18">
        <f ca="1">SUM(CF25-CE25)</f>
        <v>-1044</v>
      </c>
      <c r="CH25" s="19">
        <f ca="1">IF(CG25=0,0,IF(CE25=0,1,CG25/CE25))</f>
        <v>-0.13377754997437211</v>
      </c>
      <c r="CI25" s="18">
        <f>SUMIF($C$6:CH$6,CI$5,$C25:CH25)</f>
        <v>89083</v>
      </c>
      <c r="CJ25" s="18">
        <f ca="1">SUMIF($C$6:CI$6,CJ$5,$C25:CI25)</f>
        <v>81842</v>
      </c>
      <c r="CK25" s="18">
        <f ca="1">SUM(CJ25-CI25)</f>
        <v>-7241</v>
      </c>
      <c r="CL25" s="19">
        <f ca="1">IF(CK25=0,0,IF(CI25=0,1,CK25/CI25))</f>
        <v>-8.1283746618322245E-2</v>
      </c>
      <c r="CM25" s="18">
        <f>+DK25</f>
        <v>6839</v>
      </c>
      <c r="CN25" s="18">
        <f ca="1">OFFSET(DK25,0,14,1,1)</f>
        <v>5391</v>
      </c>
      <c r="CO25" s="18">
        <f ca="1">SUM(CN25-CM25)</f>
        <v>-1448</v>
      </c>
      <c r="CP25" s="19">
        <f ca="1">IF(CO25=0,0,IF(CM25=0,1,CO25/CM25))</f>
        <v>-0.21172686065214213</v>
      </c>
      <c r="CQ25" s="18">
        <f>SUMIF($C$6:CP$6,CQ$5,$C25:CP25)</f>
        <v>95922</v>
      </c>
      <c r="CR25" s="18">
        <f ca="1">SUMIF($C$6:CQ$6,CR$5,$C25:CQ25)</f>
        <v>87233</v>
      </c>
      <c r="CS25" s="18">
        <f ca="1">SUM(CR25-CQ25)</f>
        <v>-8689</v>
      </c>
      <c r="CT25" s="19">
        <f ca="1">IF(CS25=0,0,IF(CQ25=0,1,CS25/CQ25))</f>
        <v>-9.0584016179812765E-2</v>
      </c>
      <c r="CW25" t="s">
        <v>13</v>
      </c>
      <c r="CX25" t="s">
        <v>7</v>
      </c>
      <c r="CY25" s="7"/>
      <c r="CZ25" s="74">
        <f>SUMIF(OGB!$A$111:$A$116,'2006-2007'!CZ$7,OGB!D$111:D$116)</f>
        <v>7845</v>
      </c>
      <c r="DA25" s="74">
        <f>SUMIF(OGB!$A$111:$A$116,'2006-2007'!DA$7,OGB!E$111:E$116)</f>
        <v>7654</v>
      </c>
      <c r="DB25" s="74">
        <f>SUMIF(OGB!$A$111:$A$116,'2006-2007'!DB$7,OGB!F$111:F$116)</f>
        <v>8102</v>
      </c>
      <c r="DC25" s="74">
        <f>SUMIF(OGB!$A$111:$A$116,'2006-2007'!DC$7,OGB!G$111:G$116)</f>
        <v>7614</v>
      </c>
      <c r="DD25" s="74">
        <f>SUMIF(OGB!$A$111:$A$116,'2006-2007'!DD$7,OGB!H$111:H$116)</f>
        <v>8683</v>
      </c>
      <c r="DE25" s="74">
        <f>SUMIF(OGB!$A$111:$A$116,'2006-2007'!DE$7,OGB!I$111:I$116)</f>
        <v>8248</v>
      </c>
      <c r="DF25" s="74">
        <f>SUMIF(OGB!$A$111:$A$116,'2006-2007'!DF$7,OGB!J$111:J$116)</f>
        <v>7967</v>
      </c>
      <c r="DG25" s="74">
        <f>SUMIF(OGB!$A$111:$A$116,'2006-2007'!DG$7,OGB!K$111:K$116)</f>
        <v>8732</v>
      </c>
      <c r="DH25" s="74">
        <f>SUMIF(OGB!$A$111:$A$116,'2006-2007'!DH$7,OGB!L$111:L$116)</f>
        <v>7997</v>
      </c>
      <c r="DI25" s="74">
        <f>SUMIF(OGB!$A$111:$A$116,'2006-2007'!DI$7,OGB!M$111:M$116)</f>
        <v>8437</v>
      </c>
      <c r="DJ25" s="74">
        <f>SUMIF(OGB!$A$111:$A$116,'2006-2007'!DJ$7,OGB!N$111:N$116)</f>
        <v>7804</v>
      </c>
      <c r="DK25" s="74">
        <f>SUMIF(OGB!$A$111:$A$116,'2006-2007'!DK$7,OGB!O$111:O$116)</f>
        <v>6839</v>
      </c>
      <c r="DN25" s="74">
        <f>SUMIF(OGB!$A$111:$A$116,'2006-2007'!DN$7,OGB!D$111:D$116)</f>
        <v>7974</v>
      </c>
      <c r="DO25" s="74">
        <f>SUMIF(OGB!$A$111:$A$116,'2006-2007'!DO$7,OGB!E$111:E$116)</f>
        <v>7081</v>
      </c>
      <c r="DP25" s="74">
        <f>SUMIF(OGB!$A$111:$A$116,'2006-2007'!DP$7,OGB!F$111:F$116)</f>
        <v>7393</v>
      </c>
      <c r="DQ25" s="74">
        <f>SUMIF(OGB!$A$111:$A$116,'2006-2007'!DQ$7,OGB!G$111:G$116)</f>
        <v>7353</v>
      </c>
      <c r="DR25" s="74">
        <f>SUMIF(OGB!$A$111:$A$116,'2006-2007'!DR$7,OGB!H$111:H$116)</f>
        <v>7622</v>
      </c>
      <c r="DS25" s="74">
        <f>SUMIF(OGB!$A$111:$A$116,'2006-2007'!DS$7,OGB!I$111:I$116)</f>
        <v>7441</v>
      </c>
      <c r="DT25" s="74">
        <f>SUMIF(OGB!$A$111:$A$116,'2006-2007'!DT$7,OGB!J$111:J$116)</f>
        <v>7405</v>
      </c>
      <c r="DU25" s="74">
        <f>SUMIF(OGB!$A$111:$A$116,'2006-2007'!DU$7,OGB!K$111:K$116)</f>
        <v>8216</v>
      </c>
      <c r="DV25" s="74">
        <f>SUMIF(OGB!$A$111:$A$116,'2006-2007'!DV$7,OGB!L$111:L$116)</f>
        <v>7026</v>
      </c>
      <c r="DW25" s="74">
        <f>SUMIF(OGB!$A$111:$A$116,'2006-2007'!DW$7,OGB!M$111:M$116)</f>
        <v>7571</v>
      </c>
      <c r="DX25" s="74">
        <f>SUMIF(OGB!$A$111:$A$116,'2006-2007'!DX$7,OGB!N$111:N$116)</f>
        <v>6760</v>
      </c>
      <c r="DY25" s="74">
        <f>SUMIF(OGB!$A$111:$A$116,'2006-2007'!DY$7,OGB!O$111:O$116)</f>
        <v>5391</v>
      </c>
    </row>
    <row r="26" spans="1:130">
      <c r="A26" s="83"/>
      <c r="B26" s="26" t="s">
        <v>8</v>
      </c>
      <c r="C26" s="73">
        <f>+CZ26</f>
        <v>34</v>
      </c>
      <c r="D26" s="73">
        <f ca="1">OFFSET(CZ26,0,14,1,1)</f>
        <v>28</v>
      </c>
      <c r="E26" s="73">
        <f ca="1">SUM(D26-C26)</f>
        <v>-6</v>
      </c>
      <c r="F26" s="19">
        <f ca="1">IF(E26=0,0,IF(C26=0,1,E26/C26))</f>
        <v>-0.17647058823529413</v>
      </c>
      <c r="G26" s="73">
        <f>SUMIF($C$6:F$6,G$5,$C26:F26)</f>
        <v>34</v>
      </c>
      <c r="H26" s="73">
        <f ca="1">SUMIF($C$6:G$6,H$5,$C26:G26)</f>
        <v>28</v>
      </c>
      <c r="I26" s="73">
        <f ca="1">SUM(H26-G26)</f>
        <v>-6</v>
      </c>
      <c r="J26" s="19">
        <f ca="1">IF(I26=0,0,IF(G26=0,1,I26/G26))</f>
        <v>-0.17647058823529413</v>
      </c>
      <c r="K26" s="73">
        <f>+DA26</f>
        <v>49</v>
      </c>
      <c r="L26" s="73">
        <f ca="1">OFFSET(DA26,0,14,1,1)</f>
        <v>34</v>
      </c>
      <c r="M26" s="73">
        <f ca="1">SUM(L26-K26)</f>
        <v>-15</v>
      </c>
      <c r="N26" s="19">
        <f ca="1">IF(M26=0,0,IF(K26=0,1,M26/K26))</f>
        <v>-0.30612244897959184</v>
      </c>
      <c r="O26" s="73">
        <f>SUMIF($C$6:N$6,O$5,$C26:N26)</f>
        <v>83</v>
      </c>
      <c r="P26" s="73">
        <f ca="1">SUMIF($C$6:O$6,P$5,$C26:O26)</f>
        <v>62</v>
      </c>
      <c r="Q26" s="73">
        <f ca="1">SUM(P26-O26)</f>
        <v>-21</v>
      </c>
      <c r="R26" s="19">
        <f ca="1">IF(Q26=0,0,IF(O26=0,1,Q26/O26))</f>
        <v>-0.25301204819277107</v>
      </c>
      <c r="S26" s="73">
        <f>+DB26</f>
        <v>19</v>
      </c>
      <c r="T26" s="73">
        <f ca="1">OFFSET(DB26,0,14,1,1)</f>
        <v>21</v>
      </c>
      <c r="U26" s="73">
        <f ca="1">SUM(T26-S26)</f>
        <v>2</v>
      </c>
      <c r="V26" s="19">
        <f ca="1">IF(U26=0,0,IF(S26=0,1,U26/S26))</f>
        <v>0.10526315789473684</v>
      </c>
      <c r="W26" s="73">
        <f>SUMIF($C$6:V$6,W$5,$C26:V26)</f>
        <v>102</v>
      </c>
      <c r="X26" s="73">
        <f ca="1">SUMIF($C$6:W$6,X$5,$C26:W26)</f>
        <v>83</v>
      </c>
      <c r="Y26" s="73">
        <f ca="1">SUM(X26-W26)</f>
        <v>-19</v>
      </c>
      <c r="Z26" s="19">
        <f ca="1">IF(Y26=0,0,IF(W26=0,1,Y26/W26))</f>
        <v>-0.18627450980392157</v>
      </c>
      <c r="AA26" s="73">
        <f>+DC26</f>
        <v>26</v>
      </c>
      <c r="AB26" s="73">
        <f ca="1">OFFSET(DC26,0,14,1,1)</f>
        <v>28</v>
      </c>
      <c r="AC26" s="73">
        <f ca="1">SUM(AB26-AA26)</f>
        <v>2</v>
      </c>
      <c r="AD26" s="19">
        <f ca="1">IF(AC26=0,0,IF(AA26=0,1,AC26/AA26))</f>
        <v>7.6923076923076927E-2</v>
      </c>
      <c r="AE26" s="73">
        <f>SUMIF($C$6:AD$6,AE$5,$C26:AD26)</f>
        <v>128</v>
      </c>
      <c r="AF26" s="73">
        <f ca="1">SUMIF($C$6:AE$6,AF$5,$C26:AE26)</f>
        <v>111</v>
      </c>
      <c r="AG26" s="73">
        <f ca="1">SUM(AF26-AE26)</f>
        <v>-17</v>
      </c>
      <c r="AH26" s="19">
        <f ca="1">IF(AG26=0,0,IF(AE26=0,1,AG26/AE26))</f>
        <v>-0.1328125</v>
      </c>
      <c r="AI26" s="73">
        <f>+DD26</f>
        <v>92</v>
      </c>
      <c r="AJ26" s="73">
        <f ca="1">OFFSET(DD26,0,14,1,1)</f>
        <v>97</v>
      </c>
      <c r="AK26" s="73">
        <f ca="1">SUM(AJ26-AI26)</f>
        <v>5</v>
      </c>
      <c r="AL26" s="19">
        <f ca="1">IF(AK26=0,0,IF(AI26=0,1,AK26/AI26))</f>
        <v>5.434782608695652E-2</v>
      </c>
      <c r="AM26" s="73">
        <f>SUMIF($C$6:AL$6,AM$5,$C26:AL26)</f>
        <v>220</v>
      </c>
      <c r="AN26" s="73">
        <f ca="1">SUMIF($C$6:AM$6,AN$5,$C26:AM26)</f>
        <v>208</v>
      </c>
      <c r="AO26" s="73">
        <f ca="1">SUM(AN26-AM26)</f>
        <v>-12</v>
      </c>
      <c r="AP26" s="19">
        <f ca="1">IF(AO26=0,0,IF(AM26=0,1,AO26/AM26))</f>
        <v>-5.4545454545454543E-2</v>
      </c>
      <c r="AQ26" s="73">
        <f>+DE26</f>
        <v>98</v>
      </c>
      <c r="AR26" s="73">
        <f ca="1">OFFSET(DE26,0,14,1,1)</f>
        <v>82</v>
      </c>
      <c r="AS26" s="73">
        <f ca="1">SUM(AR26-AQ26)</f>
        <v>-16</v>
      </c>
      <c r="AT26" s="19">
        <f ca="1">IF(AS26=0,0,IF(AQ26=0,1,AS26/AQ26))</f>
        <v>-0.16326530612244897</v>
      </c>
      <c r="AU26" s="73">
        <f>SUMIF($C$6:AT$6,AU$5,$C26:AT26)</f>
        <v>318</v>
      </c>
      <c r="AV26" s="73">
        <f ca="1">SUMIF($C$6:AU$6,AV$5,$C26:AU26)</f>
        <v>290</v>
      </c>
      <c r="AW26" s="73">
        <f ca="1">SUM(AV26-AU26)</f>
        <v>-28</v>
      </c>
      <c r="AX26" s="19">
        <f ca="1">IF(AW26=0,0,IF(AU26=0,1,AW26/AU26))</f>
        <v>-8.8050314465408799E-2</v>
      </c>
      <c r="AY26" s="73">
        <f>+DF26</f>
        <v>32</v>
      </c>
      <c r="AZ26" s="73">
        <f ca="1">OFFSET(DF26,0,14,1,1)</f>
        <v>23</v>
      </c>
      <c r="BA26" s="73">
        <f ca="1">SUM(AZ26-AY26)</f>
        <v>-9</v>
      </c>
      <c r="BB26" s="19">
        <f ca="1">IF(BA26=0,0,IF(AY26=0,1,BA26/AY26))</f>
        <v>-0.28125</v>
      </c>
      <c r="BC26" s="73">
        <f>SUMIF($C$6:BB$6,BC$5,$C26:BB26)</f>
        <v>350</v>
      </c>
      <c r="BD26" s="73">
        <f ca="1">SUMIF($C$6:BC$6,BD$5,$C26:BC26)</f>
        <v>313</v>
      </c>
      <c r="BE26" s="73">
        <f ca="1">SUM(BD26-BC26)</f>
        <v>-37</v>
      </c>
      <c r="BF26" s="19">
        <f ca="1">IF(BE26=0,0,IF(BC26=0,1,BE26/BC26))</f>
        <v>-0.10571428571428572</v>
      </c>
      <c r="BG26" s="73">
        <f>+DG26</f>
        <v>31</v>
      </c>
      <c r="BH26" s="73">
        <f ca="1">OFFSET(DG26,0,14,1,1)</f>
        <v>56</v>
      </c>
      <c r="BI26" s="73">
        <f ca="1">SUM(BH26-BG26)</f>
        <v>25</v>
      </c>
      <c r="BJ26" s="19">
        <f ca="1">IF(BI26=0,0,IF(BG26=0,1,BI26/BG26))</f>
        <v>0.80645161290322576</v>
      </c>
      <c r="BK26" s="73">
        <f>SUMIF($C$6:BJ$6,BK$5,$C26:BJ26)</f>
        <v>381</v>
      </c>
      <c r="BL26" s="73">
        <f ca="1">SUMIF($C$6:BK$6,BL$5,$C26:BK26)</f>
        <v>369</v>
      </c>
      <c r="BM26" s="73">
        <f ca="1">SUM(BL26-BK26)</f>
        <v>-12</v>
      </c>
      <c r="BN26" s="19">
        <f ca="1">IF(BM26=0,0,IF(BK26=0,1,BM26/BK26))</f>
        <v>-3.1496062992125984E-2</v>
      </c>
      <c r="BO26" s="73">
        <f>+DH26</f>
        <v>42</v>
      </c>
      <c r="BP26" s="73">
        <f ca="1">OFFSET(DH26,0,14,1,1)</f>
        <v>74</v>
      </c>
      <c r="BQ26" s="73">
        <f ca="1">SUM(BP26-BO26)</f>
        <v>32</v>
      </c>
      <c r="BR26" s="19">
        <f ca="1">IF(BQ26=0,0,IF(BO26=0,1,BQ26/BO26))</f>
        <v>0.76190476190476186</v>
      </c>
      <c r="BS26" s="73">
        <f>SUMIF($C$6:BR$6,BS$5,$C26:BR26)</f>
        <v>423</v>
      </c>
      <c r="BT26" s="73">
        <f ca="1">SUMIF($C$6:BS$6,BT$5,$C26:BS26)</f>
        <v>443</v>
      </c>
      <c r="BU26" s="73">
        <f ca="1">SUM(BT26-BS26)</f>
        <v>20</v>
      </c>
      <c r="BV26" s="19">
        <f ca="1">IF(BU26=0,0,IF(BS26=0,1,BU26/BS26))</f>
        <v>4.7281323877068557E-2</v>
      </c>
      <c r="BW26" s="73">
        <f>+DI26</f>
        <v>46</v>
      </c>
      <c r="BX26" s="73">
        <f ca="1">OFFSET(DI26,0,14,1,1)</f>
        <v>49</v>
      </c>
      <c r="BY26" s="73">
        <f ca="1">SUM(BX26-BW26)</f>
        <v>3</v>
      </c>
      <c r="BZ26" s="19">
        <f ca="1">IF(BY26=0,0,IF(BW26=0,1,BY26/BW26))</f>
        <v>6.5217391304347824E-2</v>
      </c>
      <c r="CA26" s="73">
        <f>SUMIF($C$6:BZ$6,CA$5,$C26:BZ26)</f>
        <v>469</v>
      </c>
      <c r="CB26" s="73">
        <f ca="1">SUMIF($C$6:CA$6,CB$5,$C26:CA26)</f>
        <v>492</v>
      </c>
      <c r="CC26" s="73">
        <f ca="1">SUM(CB26-CA26)</f>
        <v>23</v>
      </c>
      <c r="CD26" s="19">
        <f ca="1">IF(CC26=0,0,IF(CA26=0,1,CC26/CA26))</f>
        <v>4.9040511727078892E-2</v>
      </c>
      <c r="CE26" s="73">
        <f>+DJ26</f>
        <v>31</v>
      </c>
      <c r="CF26" s="73">
        <f ca="1">OFFSET(DJ26,0,14,1,1)</f>
        <v>51</v>
      </c>
      <c r="CG26" s="73">
        <f ca="1">SUM(CF26-CE26)</f>
        <v>20</v>
      </c>
      <c r="CH26" s="19">
        <f ca="1">IF(CG26=0,0,IF(CE26=0,1,CG26/CE26))</f>
        <v>0.64516129032258063</v>
      </c>
      <c r="CI26" s="73">
        <f>SUMIF($C$6:CH$6,CI$5,$C26:CH26)</f>
        <v>500</v>
      </c>
      <c r="CJ26" s="73">
        <f ca="1">SUMIF($C$6:CI$6,CJ$5,$C26:CI26)</f>
        <v>543</v>
      </c>
      <c r="CK26" s="73">
        <f ca="1">SUM(CJ26-CI26)</f>
        <v>43</v>
      </c>
      <c r="CL26" s="19">
        <f ca="1">IF(CK26=0,0,IF(CI26=0,1,CK26/CI26))</f>
        <v>8.5999999999999993E-2</v>
      </c>
      <c r="CM26" s="73">
        <f>+DK26</f>
        <v>18</v>
      </c>
      <c r="CN26" s="73">
        <f ca="1">OFFSET(DK26,0,14,1,1)</f>
        <v>27</v>
      </c>
      <c r="CO26" s="73">
        <f ca="1">SUM(CN26-CM26)</f>
        <v>9</v>
      </c>
      <c r="CP26" s="19">
        <f ca="1">IF(CO26=0,0,IF(CM26=0,1,CO26/CM26))</f>
        <v>0.5</v>
      </c>
      <c r="CQ26" s="73">
        <f>SUMIF($C$6:CP$6,CQ$5,$C26:CP26)</f>
        <v>518</v>
      </c>
      <c r="CR26" s="73">
        <f ca="1">SUMIF($C$6:CQ$6,CR$5,$C26:CQ26)</f>
        <v>570</v>
      </c>
      <c r="CS26" s="73">
        <f ca="1">SUM(CR26-CQ26)</f>
        <v>52</v>
      </c>
      <c r="CT26" s="19">
        <f ca="1">IF(CS26=0,0,IF(CQ26=0,1,CS26/CQ26))</f>
        <v>0.10038610038610038</v>
      </c>
      <c r="CW26" t="s">
        <v>13</v>
      </c>
      <c r="CX26" t="s">
        <v>8</v>
      </c>
      <c r="CY26" s="7"/>
      <c r="CZ26" s="74">
        <f>SUMIF(OGB!$A$129:$A$139,'2006-2007'!CZ$7,OGB!D$129:D$139)</f>
        <v>34</v>
      </c>
      <c r="DA26" s="74">
        <f>SUMIF(OGB!$A$129:$A$139,'2006-2007'!DA$7,OGB!E$129:E$139)</f>
        <v>49</v>
      </c>
      <c r="DB26" s="74">
        <f>SUMIF(OGB!$A$129:$A$139,'2006-2007'!DB$7,OGB!F$129:F$139)</f>
        <v>19</v>
      </c>
      <c r="DC26" s="74">
        <f>SUMIF(OGB!$A$129:$A$139,'2006-2007'!DC$7,OGB!G$129:G$139)</f>
        <v>26</v>
      </c>
      <c r="DD26" s="74">
        <f>SUMIF(OGB!$A$129:$A$139,'2006-2007'!DD$7,OGB!H$129:H$139)</f>
        <v>92</v>
      </c>
      <c r="DE26" s="74">
        <f>SUMIF(OGB!$A$129:$A$139,'2006-2007'!DE$7,OGB!I$129:I$139)</f>
        <v>98</v>
      </c>
      <c r="DF26" s="74">
        <f>SUMIF(OGB!$A$129:$A$139,'2006-2007'!DF$7,OGB!J$129:J$139)</f>
        <v>32</v>
      </c>
      <c r="DG26" s="74">
        <f>SUMIF(OGB!$A$129:$A$139,'2006-2007'!DG$7,OGB!K$129:K$139)</f>
        <v>31</v>
      </c>
      <c r="DH26" s="74">
        <f>SUMIF(OGB!$A$129:$A$139,'2006-2007'!DH$7,OGB!L$129:L$139)</f>
        <v>42</v>
      </c>
      <c r="DI26" s="74">
        <f>SUMIF(OGB!$A$129:$A$139,'2006-2007'!DI$7,OGB!M$129:M$139)</f>
        <v>46</v>
      </c>
      <c r="DJ26" s="74">
        <f>SUMIF(OGB!$A$129:$A$139,'2006-2007'!DJ$7,OGB!N$129:N$139)</f>
        <v>31</v>
      </c>
      <c r="DK26" s="74">
        <f>SUMIF(OGB!$A$129:$A$139,'2006-2007'!DK$7,OGB!O$129:O$139)</f>
        <v>18</v>
      </c>
      <c r="DN26" s="74">
        <f>SUMIF(OGB!$A$129:$A$139,'2006-2007'!DN$7,OGB!D$129:D$139)</f>
        <v>28</v>
      </c>
      <c r="DO26" s="74">
        <f>SUMIF(OGB!$A$129:$A$139,'2006-2007'!DO$7,OGB!E$129:E$139)</f>
        <v>34</v>
      </c>
      <c r="DP26" s="74">
        <f>SUMIF(OGB!$A$129:$A$139,'2006-2007'!DP$7,OGB!F$129:F$139)</f>
        <v>21</v>
      </c>
      <c r="DQ26" s="74">
        <f>SUMIF(OGB!$A$129:$A$139,'2006-2007'!DQ$7,OGB!G$129:G$139)</f>
        <v>28</v>
      </c>
      <c r="DR26" s="74">
        <f>SUMIF(OGB!$A$129:$A$139,'2006-2007'!DR$7,OGB!H$129:H$139)</f>
        <v>97</v>
      </c>
      <c r="DS26" s="74">
        <f>SUMIF(OGB!$A$129:$A$139,'2006-2007'!DS$7,OGB!I$129:I$139)</f>
        <v>82</v>
      </c>
      <c r="DT26" s="74">
        <f>SUMIF(OGB!$A$129:$A$139,'2006-2007'!DT$7,OGB!J$129:J$139)</f>
        <v>23</v>
      </c>
      <c r="DU26" s="74">
        <f>SUMIF(OGB!$A$129:$A$139,'2006-2007'!DU$7,OGB!K$129:K$139)</f>
        <v>56</v>
      </c>
      <c r="DV26" s="74">
        <f>SUMIF(OGB!$A$129:$A$139,'2006-2007'!DV$7,OGB!L$129:L$139)</f>
        <v>74</v>
      </c>
      <c r="DW26" s="74">
        <f>SUMIF(OGB!$A$129:$A$139,'2006-2007'!DW$7,OGB!M$129:M$139)</f>
        <v>49</v>
      </c>
      <c r="DX26" s="74">
        <f>SUMIF(OGB!$A$129:$A$139,'2006-2007'!DX$7,OGB!N$129:N$139)</f>
        <v>51</v>
      </c>
      <c r="DY26" s="74">
        <f>SUMIF(OGB!$A$129:$A$139,'2006-2007'!DY$7,OGB!O$129:O$139)</f>
        <v>27</v>
      </c>
    </row>
    <row r="27" spans="1:130" s="7" customFormat="1">
      <c r="A27" s="75"/>
      <c r="B27" s="24" t="s">
        <v>9</v>
      </c>
      <c r="C27" s="12">
        <f>+SUM(C24:C26)</f>
        <v>32917</v>
      </c>
      <c r="D27" s="12">
        <f ca="1">+SUM(D24:D26)</f>
        <v>32467</v>
      </c>
      <c r="E27" s="12">
        <f ca="1">SUM(E24:E26)</f>
        <v>-450</v>
      </c>
      <c r="F27" s="13">
        <f ca="1">IF(E27=0,0,IF(C27=0,1,E27/C27))</f>
        <v>-1.3670747637998602E-2</v>
      </c>
      <c r="G27" s="12">
        <f>SUM(G24:G26)</f>
        <v>32917</v>
      </c>
      <c r="H27" s="12">
        <f ca="1">SUM(H24:H26)</f>
        <v>32467</v>
      </c>
      <c r="I27" s="12">
        <f ca="1">SUM(I24:I26)</f>
        <v>-450</v>
      </c>
      <c r="J27" s="13">
        <f ca="1">IF(I27=0,0,IF(G27=0,1,I27/G27))</f>
        <v>-1.3670747637998602E-2</v>
      </c>
      <c r="K27" s="12">
        <f>+SUM(K24:K26)</f>
        <v>32017</v>
      </c>
      <c r="L27" s="12">
        <f ca="1">+SUM(L24:L26)</f>
        <v>31182</v>
      </c>
      <c r="M27" s="12">
        <f ca="1">SUM(M24:M26)</f>
        <v>-835</v>
      </c>
      <c r="N27" s="13">
        <f ca="1">IF(M27=0,0,IF(K27=0,1,M27/K27))</f>
        <v>-2.6079895055751631E-2</v>
      </c>
      <c r="O27" s="12">
        <f>SUM(O24:O26)</f>
        <v>64934</v>
      </c>
      <c r="P27" s="12">
        <f ca="1">SUM(P24:P26)</f>
        <v>63649</v>
      </c>
      <c r="Q27" s="12">
        <f ca="1">SUM(Q24:Q26)</f>
        <v>-1285</v>
      </c>
      <c r="R27" s="13">
        <f ca="1">IF(Q27=0,0,IF(O27=0,1,Q27/O27))</f>
        <v>-1.9789324544922538E-2</v>
      </c>
      <c r="S27" s="12">
        <f>+SUM(S24:S26)</f>
        <v>38030</v>
      </c>
      <c r="T27" s="12">
        <f ca="1">+SUM(T24:T26)</f>
        <v>36099</v>
      </c>
      <c r="U27" s="12">
        <f ca="1">SUM(U24:U26)</f>
        <v>-1931</v>
      </c>
      <c r="V27" s="13">
        <f ca="1">IF(U27=0,0,IF(S27=0,1,U27/S27))</f>
        <v>-5.0775703392058898E-2</v>
      </c>
      <c r="W27" s="12">
        <f>SUM(W24:W26)</f>
        <v>102964</v>
      </c>
      <c r="X27" s="12">
        <f ca="1">SUM(X24:X26)</f>
        <v>99748</v>
      </c>
      <c r="Y27" s="12">
        <f ca="1">SUM(Y24:Y26)</f>
        <v>-3216</v>
      </c>
      <c r="Z27" s="13">
        <f ca="1">IF(Y27=0,0,IF(W27=0,1,Y27/W27))</f>
        <v>-3.1234217784856844E-2</v>
      </c>
      <c r="AA27" s="12">
        <f>+SUM(AA24:AA26)</f>
        <v>38791</v>
      </c>
      <c r="AB27" s="12">
        <f ca="1">+SUM(AB24:AB26)</f>
        <v>38040</v>
      </c>
      <c r="AC27" s="12">
        <f ca="1">SUM(AC24:AC26)</f>
        <v>-751</v>
      </c>
      <c r="AD27" s="13">
        <f ca="1">IF(AC27=0,0,IF(AA27=0,1,AC27/AA27))</f>
        <v>-1.9360160862055633E-2</v>
      </c>
      <c r="AE27" s="12">
        <f>SUM(AE24:AE26)</f>
        <v>141755</v>
      </c>
      <c r="AF27" s="12">
        <f ca="1">SUM(AF24:AF26)</f>
        <v>137788</v>
      </c>
      <c r="AG27" s="12">
        <f ca="1">SUM(AG24:AG26)</f>
        <v>-3967</v>
      </c>
      <c r="AH27" s="13">
        <f ca="1">IF(AG27=0,0,IF(AE27=0,1,AG27/AE27))</f>
        <v>-2.7984903530739656E-2</v>
      </c>
      <c r="AI27" s="12">
        <f>+SUM(AI24:AI26)</f>
        <v>44045</v>
      </c>
      <c r="AJ27" s="12">
        <f ca="1">+SUM(AJ24:AJ26)</f>
        <v>43571</v>
      </c>
      <c r="AK27" s="12">
        <f ca="1">SUM(AK24:AK26)</f>
        <v>-474</v>
      </c>
      <c r="AL27" s="13">
        <f ca="1">IF(AK27=0,0,IF(AI27=0,1,AK27/AI27))</f>
        <v>-1.0761720967192644E-2</v>
      </c>
      <c r="AM27" s="12">
        <f>SUM(AM24:AM26)</f>
        <v>185800</v>
      </c>
      <c r="AN27" s="12">
        <f ca="1">SUM(AN24:AN26)</f>
        <v>181359</v>
      </c>
      <c r="AO27" s="12">
        <f ca="1">SUM(AO24:AO26)</f>
        <v>-4441</v>
      </c>
      <c r="AP27" s="13">
        <f ca="1">IF(AO27=0,0,IF(AM27=0,1,AO27/AM27))</f>
        <v>-2.3902045209903123E-2</v>
      </c>
      <c r="AQ27" s="12">
        <f>+SUM(AQ24:AQ26)</f>
        <v>46185</v>
      </c>
      <c r="AR27" s="12">
        <f ca="1">+SUM(AR24:AR26)</f>
        <v>48496</v>
      </c>
      <c r="AS27" s="12">
        <f ca="1">SUM(AS24:AS26)</f>
        <v>2311</v>
      </c>
      <c r="AT27" s="13">
        <f ca="1">IF(AS27=0,0,IF(AQ27=0,1,AS27/AQ27))</f>
        <v>5.0037891090180794E-2</v>
      </c>
      <c r="AU27" s="12">
        <f>SUM(AU24:AU26)</f>
        <v>231985</v>
      </c>
      <c r="AV27" s="12">
        <f ca="1">SUM(AV24:AV26)</f>
        <v>229855</v>
      </c>
      <c r="AW27" s="12">
        <f ca="1">SUM(AW24:AW26)</f>
        <v>-2130</v>
      </c>
      <c r="AX27" s="13">
        <f ca="1">IF(AW27=0,0,IF(AU27=0,1,AW27/AU27))</f>
        <v>-9.1816281225079212E-3</v>
      </c>
      <c r="AY27" s="12">
        <f>+SUM(AY24:AY26)</f>
        <v>53792</v>
      </c>
      <c r="AZ27" s="12">
        <f ca="1">+SUM(AZ24:AZ26)</f>
        <v>57298</v>
      </c>
      <c r="BA27" s="12">
        <f ca="1">SUM(BA24:BA26)</f>
        <v>3506</v>
      </c>
      <c r="BB27" s="13">
        <f ca="1">IF(BA27=0,0,IF(AY27=0,1,BA27/AY27))</f>
        <v>6.517697798929209E-2</v>
      </c>
      <c r="BC27" s="12">
        <f>SUM(BC24:BC26)</f>
        <v>285777</v>
      </c>
      <c r="BD27" s="12">
        <f ca="1">SUM(BD24:BD26)</f>
        <v>287153</v>
      </c>
      <c r="BE27" s="12">
        <f ca="1">SUM(BE24:BE26)</f>
        <v>1376</v>
      </c>
      <c r="BF27" s="13">
        <f ca="1">IF(BE27=0,0,IF(BC27=0,1,BE27/BC27))</f>
        <v>4.8149431199851636E-3</v>
      </c>
      <c r="BG27" s="12">
        <f>+SUM(BG24:BG26)</f>
        <v>54230</v>
      </c>
      <c r="BH27" s="12">
        <f ca="1">+SUM(BH24:BH26)</f>
        <v>60272</v>
      </c>
      <c r="BI27" s="12">
        <f ca="1">SUM(BI24:BI26)</f>
        <v>6042</v>
      </c>
      <c r="BJ27" s="13">
        <f ca="1">IF(BI27=0,0,IF(BG27=0,1,BI27/BG27))</f>
        <v>0.11141434630278443</v>
      </c>
      <c r="BK27" s="12">
        <f>SUM(BK24:BK26)</f>
        <v>340007</v>
      </c>
      <c r="BL27" s="12">
        <f ca="1">SUM(BL24:BL26)</f>
        <v>347425</v>
      </c>
      <c r="BM27" s="12">
        <f ca="1">SUM(BM24:BM26)</f>
        <v>7418</v>
      </c>
      <c r="BN27" s="13">
        <f ca="1">IF(BM27=0,0,IF(BK27=0,1,BM27/BK27))</f>
        <v>2.1817197881220093E-2</v>
      </c>
      <c r="BO27" s="12">
        <f>+SUM(BO24:BO26)</f>
        <v>45474</v>
      </c>
      <c r="BP27" s="12">
        <f ca="1">+SUM(BP24:BP26)</f>
        <v>52851</v>
      </c>
      <c r="BQ27" s="12">
        <f ca="1">SUM(BQ24:BQ26)</f>
        <v>7377</v>
      </c>
      <c r="BR27" s="13">
        <f ca="1">IF(BQ27=0,0,IF(BO27=0,1,BQ27/BO27))</f>
        <v>0.16222456788494524</v>
      </c>
      <c r="BS27" s="12">
        <f>SUM(BS24:BS26)</f>
        <v>385481</v>
      </c>
      <c r="BT27" s="12">
        <f ca="1">SUM(BT24:BT26)</f>
        <v>400276</v>
      </c>
      <c r="BU27" s="12">
        <f ca="1">SUM(BU24:BU26)</f>
        <v>14795</v>
      </c>
      <c r="BV27" s="13">
        <f ca="1">IF(BU27=0,0,IF(BS27=0,1,BU27/BS27))</f>
        <v>3.8380620575333153E-2</v>
      </c>
      <c r="BW27" s="12">
        <f>+SUM(BW24:BW26)</f>
        <v>43390</v>
      </c>
      <c r="BX27" s="12">
        <f ca="1">+SUM(BX24:BX26)</f>
        <v>54318</v>
      </c>
      <c r="BY27" s="12">
        <f ca="1">SUM(BY24:BY26)</f>
        <v>10928</v>
      </c>
      <c r="BZ27" s="13">
        <f ca="1">IF(BY27=0,0,IF(BW27=0,1,BY27/BW27))</f>
        <v>0.25185526619036647</v>
      </c>
      <c r="CA27" s="12">
        <f>SUM(CA24:CA26)</f>
        <v>428871</v>
      </c>
      <c r="CB27" s="12">
        <f ca="1">SUM(CB24:CB26)</f>
        <v>454594</v>
      </c>
      <c r="CC27" s="12">
        <f ca="1">SUM(CC24:CC26)</f>
        <v>25723</v>
      </c>
      <c r="CD27" s="13">
        <f ca="1">IF(CC27=0,0,IF(CA27=0,1,CC27/CA27))</f>
        <v>5.997840842584367E-2</v>
      </c>
      <c r="CE27" s="12">
        <f>+SUM(CE24:CE26)</f>
        <v>44536</v>
      </c>
      <c r="CF27" s="12">
        <f ca="1">+SUM(CF24:CF26)</f>
        <v>56430</v>
      </c>
      <c r="CG27" s="12">
        <f ca="1">SUM(CG24:CG26)</f>
        <v>11894</v>
      </c>
      <c r="CH27" s="13">
        <f ca="1">IF(CG27=0,0,IF(CE27=0,1,CG27/CE27))</f>
        <v>0.26706484641638223</v>
      </c>
      <c r="CI27" s="12">
        <f>SUM(CI24:CI26)</f>
        <v>473407</v>
      </c>
      <c r="CJ27" s="12">
        <f ca="1">SUM(CJ24:CJ26)</f>
        <v>511024</v>
      </c>
      <c r="CK27" s="12">
        <f ca="1">SUM(CK24:CK26)</f>
        <v>37617</v>
      </c>
      <c r="CL27" s="13">
        <f ca="1">IF(CK27=0,0,IF(CI27=0,1,CK27/CI27))</f>
        <v>7.9460168523067892E-2</v>
      </c>
      <c r="CM27" s="12">
        <f>+SUM(CM24:CM26)</f>
        <v>37397</v>
      </c>
      <c r="CN27" s="12">
        <f ca="1">+SUM(CN24:CN26)</f>
        <v>41572</v>
      </c>
      <c r="CO27" s="12">
        <f ca="1">SUM(CO24:CO26)</f>
        <v>4175</v>
      </c>
      <c r="CP27" s="13">
        <f ca="1">IF(CO27=0,0,IF(CM27=0,1,CO27/CM27))</f>
        <v>0.11163997112067812</v>
      </c>
      <c r="CQ27" s="12">
        <f>SUM(CQ24:CQ26)</f>
        <v>510804</v>
      </c>
      <c r="CR27" s="12">
        <f ca="1">SUM(CR24:CR26)</f>
        <v>552596</v>
      </c>
      <c r="CS27" s="12">
        <f ca="1">SUM(CS24:CS26)</f>
        <v>41792</v>
      </c>
      <c r="CT27" s="13">
        <f ca="1">IF(CS27=0,0,IF(CQ27=0,1,CS27/CQ27))</f>
        <v>8.1816117336590943E-2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1" customHeight="1">
      <c r="A29" s="82"/>
      <c r="B29" s="28" t="s">
        <v>6</v>
      </c>
      <c r="C29" s="18">
        <f>+CZ29</f>
        <v>368663</v>
      </c>
      <c r="D29" s="18">
        <f ca="1">OFFSET(CZ29,0,14,1,1)</f>
        <v>331372</v>
      </c>
      <c r="E29" s="18">
        <f ca="1">SUM(D29-C29)</f>
        <v>-37291</v>
      </c>
      <c r="F29" s="19">
        <f ca="1">IF(E29=0,0,IF(C29=0,1,E29/C29))</f>
        <v>-0.10115200060760098</v>
      </c>
      <c r="G29" s="18">
        <f>SUMIF($C$6:F$6,G$5,$C29:F29)</f>
        <v>368663</v>
      </c>
      <c r="H29" s="18">
        <f ca="1">SUMIF($C$6:G$6,H$5,$C29:G29)</f>
        <v>331372</v>
      </c>
      <c r="I29" s="18">
        <f ca="1">SUM(H29-G29)</f>
        <v>-37291</v>
      </c>
      <c r="J29" s="19">
        <f ca="1">IF(I29=0,0,IF(G29=0,1,I29/G29))</f>
        <v>-0.10115200060760098</v>
      </c>
      <c r="K29" s="18">
        <f>+DA29</f>
        <v>344671</v>
      </c>
      <c r="L29" s="18">
        <f ca="1">OFFSET(DA29,0,14,1,1)</f>
        <v>295402</v>
      </c>
      <c r="M29" s="18">
        <f ca="1">SUM(L29-K29)</f>
        <v>-49269</v>
      </c>
      <c r="N29" s="19">
        <f ca="1">IF(M29=0,0,IF(K29=0,1,M29/K29))</f>
        <v>-0.14294501132964479</v>
      </c>
      <c r="O29" s="18">
        <f>SUMIF($C$6:N$6,O$5,$C29:N29)</f>
        <v>713334</v>
      </c>
      <c r="P29" s="18">
        <f ca="1">SUMIF($C$6:O$6,P$5,$C29:O29)</f>
        <v>626774</v>
      </c>
      <c r="Q29" s="18">
        <f ca="1">SUM(P29-O29)</f>
        <v>-86560</v>
      </c>
      <c r="R29" s="19">
        <f ca="1">IF(Q29=0,0,IF(O29=0,1,Q29/O29))</f>
        <v>-0.12134568098534487</v>
      </c>
      <c r="S29" s="18">
        <f>+DB29</f>
        <v>437544</v>
      </c>
      <c r="T29" s="18">
        <f ca="1">OFFSET(DB29,0,14,1,1)</f>
        <v>395639</v>
      </c>
      <c r="U29" s="18">
        <f ca="1">SUM(T29-S29)</f>
        <v>-41905</v>
      </c>
      <c r="V29" s="19">
        <f ca="1">IF(U29=0,0,IF(S29=0,1,U29/S29))</f>
        <v>-9.5773225092790668E-2</v>
      </c>
      <c r="W29" s="18">
        <f>SUMIF($C$6:V$6,W$5,$C29:V29)</f>
        <v>1150878</v>
      </c>
      <c r="X29" s="18">
        <f ca="1">SUMIF($C$6:W$6,X$5,$C29:W29)</f>
        <v>1022413</v>
      </c>
      <c r="Y29" s="18">
        <f ca="1">SUM(X29-W29)</f>
        <v>-128465</v>
      </c>
      <c r="Z29" s="19">
        <f ca="1">IF(Y29=0,0,IF(W29=0,1,Y29/W29))</f>
        <v>-0.11162347355671061</v>
      </c>
      <c r="AA29" s="18">
        <f>+DC29</f>
        <v>433902</v>
      </c>
      <c r="AB29" s="18">
        <f ca="1">OFFSET(DC29,0,14,1,1)</f>
        <v>375143</v>
      </c>
      <c r="AC29" s="18">
        <f ca="1">SUM(AB29-AA29)</f>
        <v>-58759</v>
      </c>
      <c r="AD29" s="19">
        <f ca="1">IF(AC29=0,0,IF(AA29=0,1,AC29/AA29))</f>
        <v>-0.13541997962673599</v>
      </c>
      <c r="AE29" s="18">
        <f>SUMIF($C$6:AD$6,AE$5,$C29:AD29)</f>
        <v>1584780</v>
      </c>
      <c r="AF29" s="18">
        <f ca="1">SUMIF($C$6:AE$6,AF$5,$C29:AE29)</f>
        <v>1397556</v>
      </c>
      <c r="AG29" s="18">
        <f ca="1">SUM(AF29-AE29)</f>
        <v>-187224</v>
      </c>
      <c r="AH29" s="19">
        <f ca="1">IF(AG29=0,0,IF(AE29=0,1,AG29/AE29))</f>
        <v>-0.11813879529019801</v>
      </c>
      <c r="AI29" s="18">
        <f>+DD29</f>
        <v>475776</v>
      </c>
      <c r="AJ29" s="18">
        <f ca="1">OFFSET(DD29,0,14,1,1)</f>
        <v>430733</v>
      </c>
      <c r="AK29" s="18">
        <f ca="1">SUM(AJ29-AI29)</f>
        <v>-45043</v>
      </c>
      <c r="AL29" s="19">
        <f ca="1">IF(AK29=0,0,IF(AI29=0,1,AK29/AI29))</f>
        <v>-9.4672703120796342E-2</v>
      </c>
      <c r="AM29" s="18">
        <f>SUMIF($C$6:AL$6,AM$5,$C29:AL29)</f>
        <v>2060556</v>
      </c>
      <c r="AN29" s="18">
        <f ca="1">SUMIF($C$6:AM$6,AN$5,$C29:AM29)</f>
        <v>1828289</v>
      </c>
      <c r="AO29" s="18">
        <f ca="1">SUM(AN29-AM29)</f>
        <v>-232267</v>
      </c>
      <c r="AP29" s="19">
        <f ca="1">IF(AO29=0,0,IF(AM29=0,1,AO29/AM29))</f>
        <v>-0.11272054726976602</v>
      </c>
      <c r="AQ29" s="18">
        <f>+DE29</f>
        <v>504830</v>
      </c>
      <c r="AR29" s="18">
        <f ca="1">OFFSET(DE29,0,14,1,1)</f>
        <v>495246</v>
      </c>
      <c r="AS29" s="18">
        <f ca="1">SUM(AR29-AQ29)</f>
        <v>-9584</v>
      </c>
      <c r="AT29" s="19">
        <f ca="1">IF(AS29=0,0,IF(AQ29=0,1,AS29/AQ29))</f>
        <v>-1.8984608680149753E-2</v>
      </c>
      <c r="AU29" s="18">
        <f>SUMIF($C$6:AT$6,AU$5,$C29:AT29)</f>
        <v>2565386</v>
      </c>
      <c r="AV29" s="18">
        <f ca="1">SUMIF($C$6:AU$6,AV$5,$C29:AU29)</f>
        <v>2323535</v>
      </c>
      <c r="AW29" s="18">
        <f ca="1">SUM(AV29-AU29)</f>
        <v>-241851</v>
      </c>
      <c r="AX29" s="19">
        <f ca="1">IF(AW29=0,0,IF(AU29=0,1,AW29/AU29))</f>
        <v>-9.4274701740790667E-2</v>
      </c>
      <c r="AY29" s="18">
        <f>+DF29</f>
        <v>662850</v>
      </c>
      <c r="AZ29" s="18">
        <f ca="1">OFFSET(DF29,0,14,1,1)</f>
        <v>611194</v>
      </c>
      <c r="BA29" s="18">
        <f ca="1">SUM(AZ29-AY29)</f>
        <v>-51656</v>
      </c>
      <c r="BB29" s="19">
        <f ca="1">IF(BA29=0,0,IF(AY29=0,1,BA29/AY29))</f>
        <v>-7.7930150109376178E-2</v>
      </c>
      <c r="BC29" s="18">
        <f>SUMIF($C$6:BB$6,BC$5,$C29:BB29)</f>
        <v>3228236</v>
      </c>
      <c r="BD29" s="18">
        <f ca="1">SUMIF($C$6:BC$6,BD$5,$C29:BC29)</f>
        <v>2934729</v>
      </c>
      <c r="BE29" s="18">
        <f ca="1">SUM(BD29-BC29)</f>
        <v>-293507</v>
      </c>
      <c r="BF29" s="19">
        <f ca="1">IF(BE29=0,0,IF(BC29=0,1,BE29/BC29))</f>
        <v>-9.0918693676670478E-2</v>
      </c>
      <c r="BG29" s="18">
        <f>+DG29</f>
        <v>652150</v>
      </c>
      <c r="BH29" s="18">
        <f ca="1">OFFSET(DG29,0,14,1,1)</f>
        <v>637918</v>
      </c>
      <c r="BI29" s="18">
        <f ca="1">SUM(BH29-BG29)</f>
        <v>-14232</v>
      </c>
      <c r="BJ29" s="19">
        <f ca="1">IF(BI29=0,0,IF(BG29=0,1,BI29/BG29))</f>
        <v>-2.1823200184006748E-2</v>
      </c>
      <c r="BK29" s="18">
        <f>SUMIF($C$6:BJ$6,BK$5,$C29:BJ29)</f>
        <v>3880386</v>
      </c>
      <c r="BL29" s="18">
        <f ca="1">SUMIF($C$6:BK$6,BL$5,$C29:BK29)</f>
        <v>3572647</v>
      </c>
      <c r="BM29" s="18">
        <f ca="1">SUM(BL29-BK29)</f>
        <v>-307739</v>
      </c>
      <c r="BN29" s="19">
        <f ca="1">IF(BM29=0,0,IF(BK29=0,1,BM29/BK29))</f>
        <v>-7.9306285508709704E-2</v>
      </c>
      <c r="BO29" s="18">
        <f>+DH29</f>
        <v>472062</v>
      </c>
      <c r="BP29" s="18">
        <f ca="1">OFFSET(DH29,0,14,1,1)</f>
        <v>469980</v>
      </c>
      <c r="BQ29" s="18">
        <f ca="1">SUM(BP29-BO29)</f>
        <v>-2082</v>
      </c>
      <c r="BR29" s="19">
        <f ca="1">IF(BQ29=0,0,IF(BO29=0,1,BQ29/BO29))</f>
        <v>-4.4104376120085919E-3</v>
      </c>
      <c r="BS29" s="18">
        <f>SUMIF($C$6:BR$6,BS$5,$C29:BR29)</f>
        <v>4352448</v>
      </c>
      <c r="BT29" s="18">
        <f ca="1">SUMIF($C$6:BS$6,BT$5,$C29:BS29)</f>
        <v>4042627</v>
      </c>
      <c r="BU29" s="18">
        <f ca="1">SUM(BT29-BS29)</f>
        <v>-309821</v>
      </c>
      <c r="BV29" s="19">
        <f ca="1">IF(BU29=0,0,IF(BS29=0,1,BU29/BS29))</f>
        <v>-7.1183159454173833E-2</v>
      </c>
      <c r="BW29" s="18">
        <f>+DI29</f>
        <v>413997</v>
      </c>
      <c r="BX29" s="18">
        <f ca="1">OFFSET(DI29,0,14,1,1)</f>
        <v>459825</v>
      </c>
      <c r="BY29" s="18">
        <f ca="1">SUM(BX29-BW29)</f>
        <v>45828</v>
      </c>
      <c r="BZ29" s="19">
        <f ca="1">IF(BY29=0,0,IF(BW29=0,1,BY29/BW29))</f>
        <v>0.11069645432213276</v>
      </c>
      <c r="CA29" s="18">
        <f>SUMIF($C$6:BZ$6,CA$5,$C29:BZ29)</f>
        <v>4766445</v>
      </c>
      <c r="CB29" s="18">
        <f ca="1">SUMIF($C$6:CA$6,CB$5,$C29:CA29)</f>
        <v>4502452</v>
      </c>
      <c r="CC29" s="18">
        <f ca="1">SUM(CB29-CA29)</f>
        <v>-263993</v>
      </c>
      <c r="CD29" s="19">
        <f ca="1">IF(CC29=0,0,IF(CA29=0,1,CC29/CA29))</f>
        <v>-5.5385722482898678E-2</v>
      </c>
      <c r="CE29" s="18">
        <f>+DJ29</f>
        <v>391854</v>
      </c>
      <c r="CF29" s="18">
        <f ca="1">OFFSET(DJ29,0,14,1,1)</f>
        <v>422178</v>
      </c>
      <c r="CG29" s="18">
        <f ca="1">SUM(CF29-CE29)</f>
        <v>30324</v>
      </c>
      <c r="CH29" s="19">
        <f ca="1">IF(CG29=0,0,IF(CE29=0,1,CG29/CE29))</f>
        <v>7.7385965180909219E-2</v>
      </c>
      <c r="CI29" s="18">
        <f>SUMIF($C$6:CH$6,CI$5,$C29:CH29)</f>
        <v>5158299</v>
      </c>
      <c r="CJ29" s="18">
        <f ca="1">SUMIF($C$6:CI$6,CJ$5,$C29:CI29)</f>
        <v>4924630</v>
      </c>
      <c r="CK29" s="18">
        <f ca="1">SUM(CJ29-CI29)</f>
        <v>-233669</v>
      </c>
      <c r="CL29" s="19">
        <f ca="1">IF(CK29=0,0,IF(CI29=0,1,CK29/CI29))</f>
        <v>-4.5299622995875193E-2</v>
      </c>
      <c r="CM29" s="18">
        <f>+DK29</f>
        <v>385420</v>
      </c>
      <c r="CN29" s="18">
        <f ca="1">OFFSET(DK29,0,14,1,1)</f>
        <v>369142</v>
      </c>
      <c r="CO29" s="18">
        <f ca="1">SUM(CN29-CM29)</f>
        <v>-16278</v>
      </c>
      <c r="CP29" s="19">
        <f ca="1">IF(CO29=0,0,IF(CM29=0,1,CO29/CM29))</f>
        <v>-4.2234445539930464E-2</v>
      </c>
      <c r="CQ29" s="18">
        <f>SUMIF($C$6:CP$6,CQ$5,$C29:CP29)</f>
        <v>5543719</v>
      </c>
      <c r="CR29" s="18">
        <f ca="1">SUMIF($C$6:CQ$6,CR$5,$C29:CQ29)</f>
        <v>5293772</v>
      </c>
      <c r="CS29" s="18">
        <f ca="1">SUM(CR29-CQ29)</f>
        <v>-249947</v>
      </c>
      <c r="CT29" s="19">
        <f ca="1">IF(CS29=0,0,IF(CQ29=0,1,CS29/CQ29))</f>
        <v>-4.5086520438716318E-2</v>
      </c>
      <c r="CW29" t="s">
        <v>14</v>
      </c>
      <c r="CX29" t="s">
        <v>6</v>
      </c>
      <c r="CZ29" s="74">
        <f>SUMIF(PB!$A$93:$A$98,'2006-2007'!CZ$7,PB!D$93:D$98)</f>
        <v>368663</v>
      </c>
      <c r="DA29" s="74">
        <f>SUMIF(PB!$A$93:$A$98,'2006-2007'!DA$7,PB!E$93:E$98)</f>
        <v>344671</v>
      </c>
      <c r="DB29" s="74">
        <f>SUMIF(PB!$A$93:$A$98,'2006-2007'!DB$7,PB!F$93:F$98)</f>
        <v>437544</v>
      </c>
      <c r="DC29" s="74">
        <f>SUMIF(PB!$A$93:$A$98,'2006-2007'!DC$7,PB!G$93:G$98)</f>
        <v>433902</v>
      </c>
      <c r="DD29" s="74">
        <f>SUMIF(PB!$A$93:$A$98,'2006-2007'!DD$7,PB!H$93:H$98)</f>
        <v>475776</v>
      </c>
      <c r="DE29" s="74">
        <f>SUMIF(PB!$A$93:$A$98,'2006-2007'!DE$7,PB!I$93:I$98)</f>
        <v>504830</v>
      </c>
      <c r="DF29" s="74">
        <f>SUMIF(PB!$A$93:$A$98,'2006-2007'!DF$7,PB!J$93:J$98)</f>
        <v>662850</v>
      </c>
      <c r="DG29" s="74">
        <f>SUMIF(PB!$A$93:$A$98,'2006-2007'!DG$7,PB!K$93:K$98)</f>
        <v>652150</v>
      </c>
      <c r="DH29" s="74">
        <f>SUMIF(PB!$A$93:$A$98,'2006-2007'!DH$7,PB!L$93:L$98)</f>
        <v>472062</v>
      </c>
      <c r="DI29" s="74">
        <f>SUMIF(PB!$A$93:$A$98,'2006-2007'!DI$7,PB!M$93:M$98)</f>
        <v>413997</v>
      </c>
      <c r="DJ29" s="74">
        <f>SUMIF(PB!$A$93:$A$98,'2006-2007'!DJ$7,PB!N$93:N$98)</f>
        <v>391854</v>
      </c>
      <c r="DK29" s="74">
        <f>SUMIF(PB!$A$93:$A$98,'2006-2007'!DK$7,PB!O$93:O$98)</f>
        <v>385420</v>
      </c>
      <c r="DN29" s="74">
        <f>SUMIF(PB!$A$93:$A$98,'2006-2007'!DN$7,PB!D$93:D$98)</f>
        <v>331372</v>
      </c>
      <c r="DO29" s="74">
        <f>SUMIF(PB!$A$93:$A$98,'2006-2007'!DO$7,PB!E$93:E$98)</f>
        <v>295402</v>
      </c>
      <c r="DP29" s="74">
        <f>SUMIF(PB!$A$93:$A$98,'2006-2007'!DP$7,PB!F$93:F$98)</f>
        <v>395639</v>
      </c>
      <c r="DQ29" s="74">
        <f>SUMIF(PB!$A$93:$A$98,'2006-2007'!DQ$7,PB!G$93:G$98)</f>
        <v>375143</v>
      </c>
      <c r="DR29" s="74">
        <f>SUMIF(PB!$A$93:$A$98,'2006-2007'!DR$7,PB!H$93:H$98)</f>
        <v>430733</v>
      </c>
      <c r="DS29" s="74">
        <f>SUMIF(PB!$A$93:$A$98,'2006-2007'!DS$7,PB!I$93:I$98)</f>
        <v>495246</v>
      </c>
      <c r="DT29" s="74">
        <f>SUMIF(PB!$A$93:$A$98,'2006-2007'!DT$7,PB!J$93:J$98)</f>
        <v>611194</v>
      </c>
      <c r="DU29" s="74">
        <f>SUMIF(PB!$A$93:$A$98,'2006-2007'!DU$7,PB!K$93:K$98)</f>
        <v>637918</v>
      </c>
      <c r="DV29" s="74">
        <f>SUMIF(PB!$A$93:$A$98,'2006-2007'!DV$7,PB!L$93:L$98)</f>
        <v>469980</v>
      </c>
      <c r="DW29" s="74">
        <f>SUMIF(PB!$A$93:$A$98,'2006-2007'!DW$7,PB!M$93:M$98)</f>
        <v>459825</v>
      </c>
      <c r="DX29" s="74">
        <f>SUMIF(PB!$A$93:$A$98,'2006-2007'!DX$7,PB!N$93:N$98)</f>
        <v>422178</v>
      </c>
      <c r="DY29" s="74">
        <f>SUMIF(PB!$A$93:$A$98,'2006-2007'!DY$7,PB!O$93:O$98)</f>
        <v>369142</v>
      </c>
    </row>
    <row r="30" spans="1:130">
      <c r="A30" s="84" t="str">
        <f>+CW31</f>
        <v>Peace Bridge</v>
      </c>
      <c r="B30" s="26" t="s">
        <v>7</v>
      </c>
      <c r="C30" s="18">
        <f>+CZ30</f>
        <v>107437</v>
      </c>
      <c r="D30" s="18">
        <f ca="1">OFFSET(CZ30,0,14,1,1)</f>
        <v>109092</v>
      </c>
      <c r="E30" s="18">
        <f ca="1">SUM(D30-C30)</f>
        <v>1655</v>
      </c>
      <c r="F30" s="19">
        <f ca="1">IF(E30=0,0,IF(C30=0,1,E30/C30))</f>
        <v>1.5404376518331674E-2</v>
      </c>
      <c r="G30" s="18">
        <f>SUMIF($C$6:F$6,G$5,$C30:F30)</f>
        <v>107437</v>
      </c>
      <c r="H30" s="18">
        <f ca="1">SUMIF($C$6:G$6,H$5,$C30:G30)</f>
        <v>109092</v>
      </c>
      <c r="I30" s="18">
        <f ca="1">SUM(H30-G30)</f>
        <v>1655</v>
      </c>
      <c r="J30" s="19">
        <f ca="1">IF(I30=0,0,IF(G30=0,1,I30/G30))</f>
        <v>1.5404376518331674E-2</v>
      </c>
      <c r="K30" s="18">
        <f>+DA30</f>
        <v>103445</v>
      </c>
      <c r="L30" s="18">
        <f ca="1">OFFSET(DA30,0,14,1,1)</f>
        <v>102028</v>
      </c>
      <c r="M30" s="18">
        <f ca="1">SUM(L30-K30)</f>
        <v>-1417</v>
      </c>
      <c r="N30" s="19">
        <f ca="1">IF(M30=0,0,IF(K30=0,1,M30/K30))</f>
        <v>-1.3698100439847262E-2</v>
      </c>
      <c r="O30" s="18">
        <f>SUMIF($C$6:N$6,O$5,$C30:N30)</f>
        <v>210882</v>
      </c>
      <c r="P30" s="18">
        <f ca="1">SUMIF($C$6:O$6,P$5,$C30:O30)</f>
        <v>211120</v>
      </c>
      <c r="Q30" s="18">
        <f ca="1">SUM(P30-O30)</f>
        <v>238</v>
      </c>
      <c r="R30" s="19">
        <f ca="1">IF(Q30=0,0,IF(O30=0,1,Q30/O30))</f>
        <v>1.1285932417181173E-3</v>
      </c>
      <c r="S30" s="18">
        <f>+DB30</f>
        <v>118803</v>
      </c>
      <c r="T30" s="18">
        <f ca="1">OFFSET(DB30,0,14,1,1)</f>
        <v>116778</v>
      </c>
      <c r="U30" s="18">
        <f ca="1">SUM(T30-S30)</f>
        <v>-2025</v>
      </c>
      <c r="V30" s="19">
        <f ca="1">IF(U30=0,0,IF(S30=0,1,U30/S30))</f>
        <v>-1.7045024115552639E-2</v>
      </c>
      <c r="W30" s="18">
        <f>SUMIF($C$6:V$6,W$5,$C30:V30)</f>
        <v>329685</v>
      </c>
      <c r="X30" s="18">
        <f ca="1">SUMIF($C$6:W$6,X$5,$C30:W30)</f>
        <v>327898</v>
      </c>
      <c r="Y30" s="18">
        <f ca="1">SUM(X30-W30)</f>
        <v>-1787</v>
      </c>
      <c r="Z30" s="19">
        <f ca="1">IF(Y30=0,0,IF(W30=0,1,Y30/W30))</f>
        <v>-5.4203254621835997E-3</v>
      </c>
      <c r="AA30" s="18">
        <f>+DC30</f>
        <v>104740</v>
      </c>
      <c r="AB30" s="18">
        <f ca="1">OFFSET(DC30,0,14,1,1)</f>
        <v>109504</v>
      </c>
      <c r="AC30" s="18">
        <f ca="1">SUM(AB30-AA30)</f>
        <v>4764</v>
      </c>
      <c r="AD30" s="19">
        <f ca="1">IF(AC30=0,0,IF(AA30=0,1,AC30/AA30))</f>
        <v>4.5484055757112854E-2</v>
      </c>
      <c r="AE30" s="18">
        <f>SUMIF($C$6:AD$6,AE$5,$C30:AD30)</f>
        <v>434425</v>
      </c>
      <c r="AF30" s="18">
        <f ca="1">SUMIF($C$6:AE$6,AF$5,$C30:AE30)</f>
        <v>437402</v>
      </c>
      <c r="AG30" s="18">
        <f ca="1">SUM(AF30-AE30)</f>
        <v>2977</v>
      </c>
      <c r="AH30" s="19">
        <f ca="1">IF(AG30=0,0,IF(AE30=0,1,AG30/AE30))</f>
        <v>6.852736375668988E-3</v>
      </c>
      <c r="AI30" s="18">
        <f>+DD30</f>
        <v>116765</v>
      </c>
      <c r="AJ30" s="18">
        <f ca="1">OFFSET(DD30,0,14,1,1)</f>
        <v>118317</v>
      </c>
      <c r="AK30" s="18">
        <f ca="1">SUM(AJ30-AI30)</f>
        <v>1552</v>
      </c>
      <c r="AL30" s="19">
        <f ca="1">IF(AK30=0,0,IF(AI30=0,1,AK30/AI30))</f>
        <v>1.3291654177193508E-2</v>
      </c>
      <c r="AM30" s="18">
        <f>SUMIF($C$6:AL$6,AM$5,$C30:AL30)</f>
        <v>551190</v>
      </c>
      <c r="AN30" s="18">
        <f ca="1">SUMIF($C$6:AM$6,AN$5,$C30:AM30)</f>
        <v>555719</v>
      </c>
      <c r="AO30" s="18">
        <f ca="1">SUM(AN30-AM30)</f>
        <v>4529</v>
      </c>
      <c r="AP30" s="19">
        <f ca="1">IF(AO30=0,0,IF(AM30=0,1,AO30/AM30))</f>
        <v>8.2167673578983653E-3</v>
      </c>
      <c r="AQ30" s="18">
        <f>+DE30</f>
        <v>114739</v>
      </c>
      <c r="AR30" s="18">
        <f ca="1">OFFSET(DE30,0,14,1,1)</f>
        <v>109997</v>
      </c>
      <c r="AS30" s="18">
        <f ca="1">SUM(AR30-AQ30)</f>
        <v>-4742</v>
      </c>
      <c r="AT30" s="19">
        <f ca="1">IF(AS30=0,0,IF(AQ30=0,1,AS30/AQ30))</f>
        <v>-4.1328580517522376E-2</v>
      </c>
      <c r="AU30" s="18">
        <f>SUMIF($C$6:AT$6,AU$5,$C30:AT30)</f>
        <v>665929</v>
      </c>
      <c r="AV30" s="18">
        <f ca="1">SUMIF($C$6:AU$6,AV$5,$C30:AU30)</f>
        <v>665716</v>
      </c>
      <c r="AW30" s="18">
        <f ca="1">SUM(AV30-AU30)</f>
        <v>-213</v>
      </c>
      <c r="AX30" s="19">
        <f ca="1">IF(AW30=0,0,IF(AU30=0,1,AW30/AU30))</f>
        <v>-3.1985391836066609E-4</v>
      </c>
      <c r="AY30" s="18">
        <f>+DF30</f>
        <v>100335</v>
      </c>
      <c r="AZ30" s="18">
        <f ca="1">OFFSET(DF30,0,14,1,1)</f>
        <v>105296</v>
      </c>
      <c r="BA30" s="18">
        <f ca="1">SUM(AZ30-AY30)</f>
        <v>4961</v>
      </c>
      <c r="BB30" s="19">
        <f ca="1">IF(BA30=0,0,IF(AY30=0,1,BA30/AY30))</f>
        <v>4.9444361389345694E-2</v>
      </c>
      <c r="BC30" s="18">
        <f>SUMIF($C$6:BB$6,BC$5,$C30:BB30)</f>
        <v>766264</v>
      </c>
      <c r="BD30" s="18">
        <f ca="1">SUMIF($C$6:BC$6,BD$5,$C30:BC30)</f>
        <v>771012</v>
      </c>
      <c r="BE30" s="18">
        <f ca="1">SUM(BD30-BC30)</f>
        <v>4748</v>
      </c>
      <c r="BF30" s="19">
        <f ca="1">IF(BE30=0,0,IF(BC30=0,1,BE30/BC30))</f>
        <v>6.1962978816700251E-3</v>
      </c>
      <c r="BG30" s="18">
        <f>+DG30</f>
        <v>116220</v>
      </c>
      <c r="BH30" s="18">
        <f ca="1">OFFSET(DG30,0,14,1,1)</f>
        <v>113467</v>
      </c>
      <c r="BI30" s="18">
        <f ca="1">SUM(BH30-BG30)</f>
        <v>-2753</v>
      </c>
      <c r="BJ30" s="19">
        <f ca="1">IF(BI30=0,0,IF(BG30=0,1,BI30/BG30))</f>
        <v>-2.3687833419377042E-2</v>
      </c>
      <c r="BK30" s="18">
        <f>SUMIF($C$6:BJ$6,BK$5,$C30:BJ30)</f>
        <v>882484</v>
      </c>
      <c r="BL30" s="18">
        <f ca="1">SUMIF($C$6:BK$6,BL$5,$C30:BK30)</f>
        <v>884479</v>
      </c>
      <c r="BM30" s="18">
        <f ca="1">SUM(BL30-BK30)</f>
        <v>1995</v>
      </c>
      <c r="BN30" s="19">
        <f ca="1">IF(BM30=0,0,IF(BK30=0,1,BM30/BK30))</f>
        <v>2.2606642160084489E-3</v>
      </c>
      <c r="BO30" s="18">
        <f>+DH30</f>
        <v>106703</v>
      </c>
      <c r="BP30" s="18">
        <f ca="1">OFFSET(DH30,0,14,1,1)</f>
        <v>103879</v>
      </c>
      <c r="BQ30" s="18">
        <f ca="1">SUM(BP30-BO30)</f>
        <v>-2824</v>
      </c>
      <c r="BR30" s="19">
        <f ca="1">IF(BQ30=0,0,IF(BO30=0,1,BQ30/BO30))</f>
        <v>-2.6465985023851252E-2</v>
      </c>
      <c r="BS30" s="18">
        <f>SUMIF($C$6:BR$6,BS$5,$C30:BR30)</f>
        <v>989187</v>
      </c>
      <c r="BT30" s="18">
        <f ca="1">SUMIF($C$6:BS$6,BT$5,$C30:BS30)</f>
        <v>988358</v>
      </c>
      <c r="BU30" s="18">
        <f ca="1">SUM(BT30-BS30)</f>
        <v>-829</v>
      </c>
      <c r="BV30" s="19">
        <f ca="1">IF(BU30=0,0,IF(BS30=0,1,BU30/BS30))</f>
        <v>-8.3806196401691488E-4</v>
      </c>
      <c r="BW30" s="18">
        <f>+DI30</f>
        <v>106697</v>
      </c>
      <c r="BX30" s="18">
        <f ca="1">OFFSET(DI30,0,14,1,1)</f>
        <v>120574</v>
      </c>
      <c r="BY30" s="18">
        <f ca="1">SUM(BX30-BW30)</f>
        <v>13877</v>
      </c>
      <c r="BZ30" s="19">
        <f ca="1">IF(BY30=0,0,IF(BW30=0,1,BY30/BW30))</f>
        <v>0.13005988921900336</v>
      </c>
      <c r="CA30" s="18">
        <f>SUMIF($C$6:BZ$6,CA$5,$C30:BZ30)</f>
        <v>1095884</v>
      </c>
      <c r="CB30" s="18">
        <f ca="1">SUMIF($C$6:CA$6,CB$5,$C30:CA30)</f>
        <v>1108932</v>
      </c>
      <c r="CC30" s="18">
        <f ca="1">SUM(CB30-CA30)</f>
        <v>13048</v>
      </c>
      <c r="CD30" s="19">
        <f ca="1">IF(CC30=0,0,IF(CA30=0,1,CC30/CA30))</f>
        <v>1.1906369652262466E-2</v>
      </c>
      <c r="CE30" s="18">
        <f>+DJ30</f>
        <v>109395</v>
      </c>
      <c r="CF30" s="18">
        <f ca="1">OFFSET(DJ30,0,14,1,1)</f>
        <v>109590</v>
      </c>
      <c r="CG30" s="18">
        <f ca="1">SUM(CF30-CE30)</f>
        <v>195</v>
      </c>
      <c r="CH30" s="19">
        <f ca="1">IF(CG30=0,0,IF(CE30=0,1,CG30/CE30))</f>
        <v>1.7825311942959001E-3</v>
      </c>
      <c r="CI30" s="18">
        <f>SUMIF($C$6:CH$6,CI$5,$C30:CH30)</f>
        <v>1205279</v>
      </c>
      <c r="CJ30" s="18">
        <f ca="1">SUMIF($C$6:CI$6,CJ$5,$C30:CI30)</f>
        <v>1218522</v>
      </c>
      <c r="CK30" s="18">
        <f ca="1">SUM(CJ30-CI30)</f>
        <v>13243</v>
      </c>
      <c r="CL30" s="19">
        <f ca="1">IF(CK30=0,0,IF(CI30=0,1,CK30/CI30))</f>
        <v>1.0987497500578704E-2</v>
      </c>
      <c r="CM30" s="18">
        <f>+DK30</f>
        <v>96071</v>
      </c>
      <c r="CN30" s="18">
        <f ca="1">OFFSET(DK30,0,14,1,1)</f>
        <v>91675</v>
      </c>
      <c r="CO30" s="18">
        <f ca="1">SUM(CN30-CM30)</f>
        <v>-4396</v>
      </c>
      <c r="CP30" s="19">
        <f ca="1">IF(CO30=0,0,IF(CM30=0,1,CO30/CM30))</f>
        <v>-4.5757824941970004E-2</v>
      </c>
      <c r="CQ30" s="18">
        <f>SUMIF($C$6:CP$6,CQ$5,$C30:CP30)</f>
        <v>1301350</v>
      </c>
      <c r="CR30" s="18">
        <f ca="1">SUMIF($C$6:CQ$6,CR$5,$C30:CQ30)</f>
        <v>1310197</v>
      </c>
      <c r="CS30" s="18">
        <f ca="1">SUM(CR30-CQ30)</f>
        <v>8847</v>
      </c>
      <c r="CT30" s="19">
        <f ca="1">IF(CS30=0,0,IF(CQ30=0,1,CS30/CQ30))</f>
        <v>6.798324816536673E-3</v>
      </c>
      <c r="CW30" t="s">
        <v>14</v>
      </c>
      <c r="CX30" t="s">
        <v>7</v>
      </c>
      <c r="CY30" s="7"/>
      <c r="CZ30" s="74">
        <f>SUMIF(PB!$A$111:$A$116,'2006-2007'!CZ$7,PB!D$111:D$116)</f>
        <v>107437</v>
      </c>
      <c r="DA30" s="74">
        <f>SUMIF(PB!$A$111:$A$116,'2006-2007'!DA$7,PB!E$111:E$116)</f>
        <v>103445</v>
      </c>
      <c r="DB30" s="74">
        <f>SUMIF(PB!$A$111:$A$116,'2006-2007'!DB$7,PB!F$111:F$116)</f>
        <v>118803</v>
      </c>
      <c r="DC30" s="74">
        <f>SUMIF(PB!$A$111:$A$116,'2006-2007'!DC$7,PB!G$111:G$116)</f>
        <v>104740</v>
      </c>
      <c r="DD30" s="74">
        <f>SUMIF(PB!$A$111:$A$116,'2006-2007'!DD$7,PB!H$111:H$116)</f>
        <v>116765</v>
      </c>
      <c r="DE30" s="74">
        <f>SUMIF(PB!$A$111:$A$116,'2006-2007'!DE$7,PB!I$111:I$116)</f>
        <v>114739</v>
      </c>
      <c r="DF30" s="74">
        <f>SUMIF(PB!$A$111:$A$116,'2006-2007'!DF$7,PB!J$111:J$116)</f>
        <v>100335</v>
      </c>
      <c r="DG30" s="74">
        <f>SUMIF(PB!$A$111:$A$116,'2006-2007'!DG$7,PB!K$111:K$116)</f>
        <v>116220</v>
      </c>
      <c r="DH30" s="74">
        <f>SUMIF(PB!$A$111:$A$116,'2006-2007'!DH$7,PB!L$111:L$116)</f>
        <v>106703</v>
      </c>
      <c r="DI30" s="74">
        <f>SUMIF(PB!$A$111:$A$116,'2006-2007'!DI$7,PB!M$111:M$116)</f>
        <v>106697</v>
      </c>
      <c r="DJ30" s="74">
        <f>SUMIF(PB!$A$111:$A$116,'2006-2007'!DJ$7,PB!N$111:N$116)</f>
        <v>109395</v>
      </c>
      <c r="DK30" s="74">
        <f>SUMIF(PB!$A$111:$A$116,'2006-2007'!DK$7,PB!O$111:O$116)</f>
        <v>96071</v>
      </c>
      <c r="DN30" s="74">
        <f>SUMIF(PB!$A$111:$A$116,'2006-2007'!DN$7,PB!D$111:D$116)</f>
        <v>109092</v>
      </c>
      <c r="DO30" s="74">
        <f>SUMIF(PB!$A$111:$A$116,'2006-2007'!DO$7,PB!E$111:E$116)</f>
        <v>102028</v>
      </c>
      <c r="DP30" s="74">
        <f>SUMIF(PB!$A$111:$A$116,'2006-2007'!DP$7,PB!F$111:F$116)</f>
        <v>116778</v>
      </c>
      <c r="DQ30" s="74">
        <f>SUMIF(PB!$A$111:$A$116,'2006-2007'!DQ$7,PB!G$111:G$116)</f>
        <v>109504</v>
      </c>
      <c r="DR30" s="74">
        <f>SUMIF(PB!$A$111:$A$116,'2006-2007'!DR$7,PB!H$111:H$116)</f>
        <v>118317</v>
      </c>
      <c r="DS30" s="74">
        <f>SUMIF(PB!$A$111:$A$116,'2006-2007'!DS$7,PB!I$111:I$116)</f>
        <v>109997</v>
      </c>
      <c r="DT30" s="74">
        <f>SUMIF(PB!$A$111:$A$116,'2006-2007'!DT$7,PB!J$111:J$116)</f>
        <v>105296</v>
      </c>
      <c r="DU30" s="74">
        <f>SUMIF(PB!$A$111:$A$116,'2006-2007'!DU$7,PB!K$111:K$116)</f>
        <v>113467</v>
      </c>
      <c r="DV30" s="74">
        <f>SUMIF(PB!$A$111:$A$116,'2006-2007'!DV$7,PB!L$111:L$116)</f>
        <v>103879</v>
      </c>
      <c r="DW30" s="74">
        <f>SUMIF(PB!$A$111:$A$116,'2006-2007'!DW$7,PB!M$111:M$116)</f>
        <v>120574</v>
      </c>
      <c r="DX30" s="74">
        <f>SUMIF(PB!$A$111:$A$116,'2006-2007'!DX$7,PB!N$111:N$116)</f>
        <v>109590</v>
      </c>
      <c r="DY30" s="74">
        <f>SUMIF(PB!$A$111:$A$116,'2006-2007'!DY$7,PB!O$111:O$116)</f>
        <v>91675</v>
      </c>
    </row>
    <row r="31" spans="1:130">
      <c r="A31" s="83"/>
      <c r="B31" s="26" t="s">
        <v>8</v>
      </c>
      <c r="C31" s="73">
        <f>+CZ31</f>
        <v>2282</v>
      </c>
      <c r="D31" s="73">
        <f ca="1">OFFSET(CZ31,0,14,1,1)</f>
        <v>2330</v>
      </c>
      <c r="E31" s="73">
        <f ca="1">SUM(D31-C31)</f>
        <v>48</v>
      </c>
      <c r="F31" s="19">
        <f ca="1">IF(E31=0,0,IF(C31=0,1,E31/C31))</f>
        <v>2.1034180543382998E-2</v>
      </c>
      <c r="G31" s="73">
        <f>SUMIF($C$6:F$6,G$5,$C31:F31)</f>
        <v>2282</v>
      </c>
      <c r="H31" s="73">
        <f ca="1">SUMIF($C$6:G$6,H$5,$C31:G31)</f>
        <v>2330</v>
      </c>
      <c r="I31" s="73">
        <f ca="1">SUM(H31-G31)</f>
        <v>48</v>
      </c>
      <c r="J31" s="19">
        <f ca="1">IF(I31=0,0,IF(G31=0,1,I31/G31))</f>
        <v>2.1034180543382998E-2</v>
      </c>
      <c r="K31" s="73">
        <f>+DA31</f>
        <v>2254</v>
      </c>
      <c r="L31" s="73">
        <f ca="1">OFFSET(DA31,0,14,1,1)</f>
        <v>2448</v>
      </c>
      <c r="M31" s="73">
        <f ca="1">SUM(L31-K31)</f>
        <v>194</v>
      </c>
      <c r="N31" s="19">
        <f ca="1">IF(M31=0,0,IF(K31=0,1,M31/K31))</f>
        <v>8.6069210292812781E-2</v>
      </c>
      <c r="O31" s="73">
        <f>SUMIF($C$6:N$6,O$5,$C31:N31)</f>
        <v>4536</v>
      </c>
      <c r="P31" s="73">
        <f ca="1">SUMIF($C$6:O$6,P$5,$C31:O31)</f>
        <v>4778</v>
      </c>
      <c r="Q31" s="73">
        <f ca="1">SUM(P31-O31)</f>
        <v>242</v>
      </c>
      <c r="R31" s="19">
        <f ca="1">IF(Q31=0,0,IF(O31=0,1,Q31/O31))</f>
        <v>5.3350970017636681E-2</v>
      </c>
      <c r="S31" s="73">
        <f>+DB31</f>
        <v>2516</v>
      </c>
      <c r="T31" s="73">
        <f ca="1">OFFSET(DB31,0,14,1,1)</f>
        <v>2506</v>
      </c>
      <c r="U31" s="73">
        <f ca="1">SUM(T31-S31)</f>
        <v>-10</v>
      </c>
      <c r="V31" s="19">
        <f ca="1">IF(U31=0,0,IF(S31=0,1,U31/S31))</f>
        <v>-3.9745627980922096E-3</v>
      </c>
      <c r="W31" s="73">
        <f>SUMIF($C$6:V$6,W$5,$C31:V31)</f>
        <v>7052</v>
      </c>
      <c r="X31" s="73">
        <f ca="1">SUMIF($C$6:W$6,X$5,$C31:W31)</f>
        <v>7284</v>
      </c>
      <c r="Y31" s="73">
        <f ca="1">SUM(X31-W31)</f>
        <v>232</v>
      </c>
      <c r="Z31" s="19">
        <f ca="1">IF(Y31=0,0,IF(W31=0,1,Y31/W31))</f>
        <v>3.2898468519568916E-2</v>
      </c>
      <c r="AA31" s="73">
        <f>+DC31</f>
        <v>2522</v>
      </c>
      <c r="AB31" s="73">
        <f ca="1">OFFSET(DC31,0,14,1,1)</f>
        <v>2356</v>
      </c>
      <c r="AC31" s="73">
        <f ca="1">SUM(AB31-AA31)</f>
        <v>-166</v>
      </c>
      <c r="AD31" s="19">
        <f ca="1">IF(AC31=0,0,IF(AA31=0,1,AC31/AA31))</f>
        <v>-6.5820777160983349E-2</v>
      </c>
      <c r="AE31" s="73">
        <f>SUMIF($C$6:AD$6,AE$5,$C31:AD31)</f>
        <v>9574</v>
      </c>
      <c r="AF31" s="73">
        <f ca="1">SUMIF($C$6:AE$6,AF$5,$C31:AE31)</f>
        <v>9640</v>
      </c>
      <c r="AG31" s="73">
        <f ca="1">SUM(AF31-AE31)</f>
        <v>66</v>
      </c>
      <c r="AH31" s="19">
        <f ca="1">IF(AG31=0,0,IF(AE31=0,1,AG31/AE31))</f>
        <v>6.8936703572174641E-3</v>
      </c>
      <c r="AI31" s="73">
        <f>+DD31</f>
        <v>2688</v>
      </c>
      <c r="AJ31" s="73">
        <f ca="1">OFFSET(DD31,0,14,1,1)</f>
        <v>2590</v>
      </c>
      <c r="AK31" s="73">
        <f ca="1">SUM(AJ31-AI31)</f>
        <v>-98</v>
      </c>
      <c r="AL31" s="19">
        <f ca="1">IF(AK31=0,0,IF(AI31=0,1,AK31/AI31))</f>
        <v>-3.6458333333333336E-2</v>
      </c>
      <c r="AM31" s="73">
        <f>SUMIF($C$6:AL$6,AM$5,$C31:AL31)</f>
        <v>12262</v>
      </c>
      <c r="AN31" s="73">
        <f ca="1">SUMIF($C$6:AM$6,AN$5,$C31:AM31)</f>
        <v>12230</v>
      </c>
      <c r="AO31" s="73">
        <f ca="1">SUM(AN31-AM31)</f>
        <v>-32</v>
      </c>
      <c r="AP31" s="19">
        <f ca="1">IF(AO31=0,0,IF(AM31=0,1,AO31/AM31))</f>
        <v>-2.6096884684390803E-3</v>
      </c>
      <c r="AQ31" s="73">
        <f>+DE31</f>
        <v>2578</v>
      </c>
      <c r="AR31" s="73">
        <f ca="1">OFFSET(DE31,0,14,1,1)</f>
        <v>2444</v>
      </c>
      <c r="AS31" s="73">
        <f ca="1">SUM(AR31-AQ31)</f>
        <v>-134</v>
      </c>
      <c r="AT31" s="19">
        <f ca="1">IF(AS31=0,0,IF(AQ31=0,1,AS31/AQ31))</f>
        <v>-5.1978277734678044E-2</v>
      </c>
      <c r="AU31" s="73">
        <f>SUMIF($C$6:AT$6,AU$5,$C31:AT31)</f>
        <v>14840</v>
      </c>
      <c r="AV31" s="73">
        <f ca="1">SUMIF($C$6:AU$6,AV$5,$C31:AU31)</f>
        <v>14674</v>
      </c>
      <c r="AW31" s="73">
        <f ca="1">SUM(AV31-AU31)</f>
        <v>-166</v>
      </c>
      <c r="AX31" s="19">
        <f ca="1">IF(AW31=0,0,IF(AU31=0,1,AW31/AU31))</f>
        <v>-1.1185983827493261E-2</v>
      </c>
      <c r="AY31" s="73">
        <f>+DF31</f>
        <v>2680</v>
      </c>
      <c r="AZ31" s="73">
        <f ca="1">OFFSET(DF31,0,14,1,1)</f>
        <v>2556</v>
      </c>
      <c r="BA31" s="73">
        <f ca="1">SUM(AZ31-AY31)</f>
        <v>-124</v>
      </c>
      <c r="BB31" s="19">
        <f ca="1">IF(BA31=0,0,IF(AY31=0,1,BA31/AY31))</f>
        <v>-4.6268656716417909E-2</v>
      </c>
      <c r="BC31" s="73">
        <f>SUMIF($C$6:BB$6,BC$5,$C31:BB31)</f>
        <v>17520</v>
      </c>
      <c r="BD31" s="73">
        <f ca="1">SUMIF($C$6:BC$6,BD$5,$C31:BC31)</f>
        <v>17230</v>
      </c>
      <c r="BE31" s="73">
        <f ca="1">SUM(BD31-BC31)</f>
        <v>-290</v>
      </c>
      <c r="BF31" s="19">
        <f ca="1">IF(BE31=0,0,IF(BC31=0,1,BE31/BC31))</f>
        <v>-1.6552511415525113E-2</v>
      </c>
      <c r="BG31" s="73">
        <f>+DG31</f>
        <v>2900</v>
      </c>
      <c r="BH31" s="73">
        <f ca="1">OFFSET(DG31,0,14,1,1)</f>
        <v>3002</v>
      </c>
      <c r="BI31" s="73">
        <f ca="1">SUM(BH31-BG31)</f>
        <v>102</v>
      </c>
      <c r="BJ31" s="19">
        <f ca="1">IF(BI31=0,0,IF(BG31=0,1,BI31/BG31))</f>
        <v>3.5172413793103451E-2</v>
      </c>
      <c r="BK31" s="73">
        <f>SUMIF($C$6:BJ$6,BK$5,$C31:BJ31)</f>
        <v>20420</v>
      </c>
      <c r="BL31" s="73">
        <f ca="1">SUMIF($C$6:BK$6,BL$5,$C31:BK31)</f>
        <v>20232</v>
      </c>
      <c r="BM31" s="73">
        <f ca="1">SUM(BL31-BK31)</f>
        <v>-188</v>
      </c>
      <c r="BN31" s="19">
        <f ca="1">IF(BM31=0,0,IF(BK31=0,1,BM31/BK31))</f>
        <v>-9.2066601371204697E-3</v>
      </c>
      <c r="BO31" s="73">
        <f>+DH31</f>
        <v>2620</v>
      </c>
      <c r="BP31" s="73">
        <f ca="1">OFFSET(DH31,0,14,1,1)</f>
        <v>2822</v>
      </c>
      <c r="BQ31" s="73">
        <f ca="1">SUM(BP31-BO31)</f>
        <v>202</v>
      </c>
      <c r="BR31" s="19">
        <f ca="1">IF(BQ31=0,0,IF(BO31=0,1,BQ31/BO31))</f>
        <v>7.7099236641221369E-2</v>
      </c>
      <c r="BS31" s="73">
        <f>SUMIF($C$6:BR$6,BS$5,$C31:BR31)</f>
        <v>23040</v>
      </c>
      <c r="BT31" s="73">
        <f ca="1">SUMIF($C$6:BS$6,BT$5,$C31:BS31)</f>
        <v>23054</v>
      </c>
      <c r="BU31" s="73">
        <f ca="1">SUM(BT31-BS31)</f>
        <v>14</v>
      </c>
      <c r="BV31" s="19">
        <f ca="1">IF(BU31=0,0,IF(BS31=0,1,BU31/BS31))</f>
        <v>6.076388888888889E-4</v>
      </c>
      <c r="BW31" s="73">
        <f>+DI31</f>
        <v>2808</v>
      </c>
      <c r="BX31" s="73">
        <f ca="1">OFFSET(DI31,0,14,1,1)</f>
        <v>3182</v>
      </c>
      <c r="BY31" s="73">
        <f ca="1">SUM(BX31-BW31)</f>
        <v>374</v>
      </c>
      <c r="BZ31" s="19">
        <f ca="1">IF(BY31=0,0,IF(BW31=0,1,BY31/BW31))</f>
        <v>0.13319088319088318</v>
      </c>
      <c r="CA31" s="73">
        <f>SUMIF($C$6:BZ$6,CA$5,$C31:BZ31)</f>
        <v>25848</v>
      </c>
      <c r="CB31" s="73">
        <f ca="1">SUMIF($C$6:CA$6,CB$5,$C31:CA31)</f>
        <v>26236</v>
      </c>
      <c r="CC31" s="73">
        <f ca="1">SUM(CB31-CA31)</f>
        <v>388</v>
      </c>
      <c r="CD31" s="19">
        <f ca="1">IF(CC31=0,0,IF(CA31=0,1,CC31/CA31))</f>
        <v>1.5010832559579078E-2</v>
      </c>
      <c r="CE31" s="73">
        <f>+DJ31</f>
        <v>2994</v>
      </c>
      <c r="CF31" s="73">
        <f ca="1">OFFSET(DJ31,0,14,1,1)</f>
        <v>3088</v>
      </c>
      <c r="CG31" s="73">
        <f ca="1">SUM(CF31-CE31)</f>
        <v>94</v>
      </c>
      <c r="CH31" s="19">
        <f ca="1">IF(CG31=0,0,IF(CE31=0,1,CG31/CE31))</f>
        <v>3.1396125584502339E-2</v>
      </c>
      <c r="CI31" s="73">
        <f>SUMIF($C$6:CH$6,CI$5,$C31:CH31)</f>
        <v>28842</v>
      </c>
      <c r="CJ31" s="73">
        <f ca="1">SUMIF($C$6:CI$6,CJ$5,$C31:CI31)</f>
        <v>29324</v>
      </c>
      <c r="CK31" s="73">
        <f ca="1">SUM(CJ31-CI31)</f>
        <v>482</v>
      </c>
      <c r="CL31" s="19">
        <f ca="1">IF(CK31=0,0,IF(CI31=0,1,CK31/CI31))</f>
        <v>1.671173982386797E-2</v>
      </c>
      <c r="CM31" s="73">
        <f>+DK31</f>
        <v>2198</v>
      </c>
      <c r="CN31" s="73">
        <f ca="1">OFFSET(DK31,0,14,1,1)</f>
        <v>2588</v>
      </c>
      <c r="CO31" s="73">
        <f ca="1">SUM(CN31-CM31)</f>
        <v>390</v>
      </c>
      <c r="CP31" s="19">
        <f ca="1">IF(CO31=0,0,IF(CM31=0,1,CO31/CM31))</f>
        <v>0.17743403093721566</v>
      </c>
      <c r="CQ31" s="73">
        <f>SUMIF($C$6:CP$6,CQ$5,$C31:CP31)</f>
        <v>31040</v>
      </c>
      <c r="CR31" s="73">
        <f ca="1">SUMIF($C$6:CQ$6,CR$5,$C31:CQ31)</f>
        <v>31912</v>
      </c>
      <c r="CS31" s="73">
        <f ca="1">SUM(CR31-CQ31)</f>
        <v>872</v>
      </c>
      <c r="CT31" s="19">
        <f ca="1">IF(CS31=0,0,IF(CQ31=0,1,CS31/CQ31))</f>
        <v>2.809278350515464E-2</v>
      </c>
      <c r="CW31" t="s">
        <v>14</v>
      </c>
      <c r="CX31" t="s">
        <v>8</v>
      </c>
      <c r="CY31" s="7"/>
      <c r="CZ31" s="74">
        <f>SUMIF(PB!$A$129:$A$134,'2006-2007'!CZ$7,PB!D$129:D$134)</f>
        <v>2282</v>
      </c>
      <c r="DA31" s="74">
        <f>SUMIF(PB!$A$129:$A$134,'2006-2007'!DA$7,PB!E$129:E$134)</f>
        <v>2254</v>
      </c>
      <c r="DB31" s="74">
        <f>SUMIF(PB!$A$129:$A$134,'2006-2007'!DB$7,PB!F$129:F$134)</f>
        <v>2516</v>
      </c>
      <c r="DC31" s="74">
        <f>SUMIF(PB!$A$129:$A$134,'2006-2007'!DC$7,PB!G$129:G$134)</f>
        <v>2522</v>
      </c>
      <c r="DD31" s="74">
        <f>SUMIF(PB!$A$129:$A$134,'2006-2007'!DD$7,PB!H$129:H$134)</f>
        <v>2688</v>
      </c>
      <c r="DE31" s="74">
        <f>SUMIF(PB!$A$129:$A$134,'2006-2007'!DE$7,PB!I$129:I$134)</f>
        <v>2578</v>
      </c>
      <c r="DF31" s="74">
        <f>SUMIF(PB!$A$129:$A$134,'2006-2007'!DF$7,PB!J$129:J$134)</f>
        <v>2680</v>
      </c>
      <c r="DG31" s="74">
        <f>SUMIF(PB!$A$129:$A$134,'2006-2007'!DG$7,PB!K$129:K$134)</f>
        <v>2900</v>
      </c>
      <c r="DH31" s="74">
        <f>SUMIF(PB!$A$129:$A$134,'2006-2007'!DH$7,PB!L$129:L$134)</f>
        <v>2620</v>
      </c>
      <c r="DI31" s="74">
        <f>SUMIF(PB!$A$129:$A$134,'2006-2007'!DI$7,PB!M$129:M$134)</f>
        <v>2808</v>
      </c>
      <c r="DJ31" s="74">
        <f>SUMIF(PB!$A$129:$A$134,'2006-2007'!DJ$7,PB!N$129:N$134)</f>
        <v>2994</v>
      </c>
      <c r="DK31" s="74">
        <f>SUMIF(PB!$A$129:$A$134,'2006-2007'!DK$7,PB!O$129:O$134)</f>
        <v>2198</v>
      </c>
      <c r="DN31" s="74">
        <f>SUMIF(PB!$A$129:$A$134,'2006-2007'!DN$7,PB!D$129:D$134)</f>
        <v>2330</v>
      </c>
      <c r="DO31" s="74">
        <f>SUMIF(PB!$A$129:$A$134,'2006-2007'!DO$7,PB!E$129:E$134)</f>
        <v>2448</v>
      </c>
      <c r="DP31" s="74">
        <f>SUMIF(PB!$A$129:$A$134,'2006-2007'!DP$7,PB!F$129:F$134)</f>
        <v>2506</v>
      </c>
      <c r="DQ31" s="74">
        <f>SUMIF(PB!$A$129:$A$134,'2006-2007'!DQ$7,PB!G$129:G$134)</f>
        <v>2356</v>
      </c>
      <c r="DR31" s="74">
        <f>SUMIF(PB!$A$129:$A$134,'2006-2007'!DR$7,PB!H$129:H$134)</f>
        <v>2590</v>
      </c>
      <c r="DS31" s="74">
        <f>SUMIF(PB!$A$129:$A$134,'2006-2007'!DS$7,PB!I$129:I$134)</f>
        <v>2444</v>
      </c>
      <c r="DT31" s="74">
        <f>SUMIF(PB!$A$129:$A$134,'2006-2007'!DT$7,PB!J$129:J$134)</f>
        <v>2556</v>
      </c>
      <c r="DU31" s="74">
        <f>SUMIF(PB!$A$129:$A$134,'2006-2007'!DU$7,PB!K$129:K$134)</f>
        <v>3002</v>
      </c>
      <c r="DV31" s="74">
        <f>SUMIF(PB!$A$129:$A$134,'2006-2007'!DV$7,PB!L$129:L$134)</f>
        <v>2822</v>
      </c>
      <c r="DW31" s="74">
        <f>SUMIF(PB!$A$129:$A$134,'2006-2007'!DW$7,PB!M$129:M$134)</f>
        <v>3182</v>
      </c>
      <c r="DX31" s="74">
        <f>SUMIF(PB!$A$129:$A$134,'2006-2007'!DX$7,PB!N$129:N$134)</f>
        <v>3088</v>
      </c>
      <c r="DY31" s="74">
        <f>SUMIF(PB!$A$129:$A$134,'2006-2007'!DY$7,PB!O$129:O$134)</f>
        <v>2588</v>
      </c>
    </row>
    <row r="32" spans="1:130" s="7" customFormat="1">
      <c r="A32" s="75"/>
      <c r="B32" s="24" t="s">
        <v>9</v>
      </c>
      <c r="C32" s="12">
        <f>+SUM(C29:C31)</f>
        <v>478382</v>
      </c>
      <c r="D32" s="12">
        <f ca="1">+SUM(D29:D31)</f>
        <v>442794</v>
      </c>
      <c r="E32" s="12">
        <f ca="1">SUM(E29:E31)</f>
        <v>-35588</v>
      </c>
      <c r="F32" s="13">
        <f ca="1">IF(E32=0,0,IF(C32=0,1,E32/C32))</f>
        <v>-7.4392431153346067E-2</v>
      </c>
      <c r="G32" s="12">
        <f>SUM(G29:G31)</f>
        <v>478382</v>
      </c>
      <c r="H32" s="12">
        <f ca="1">SUM(H29:H31)</f>
        <v>442794</v>
      </c>
      <c r="I32" s="12">
        <f ca="1">SUM(I29:I31)</f>
        <v>-35588</v>
      </c>
      <c r="J32" s="13">
        <f ca="1">IF(I32=0,0,IF(G32=0,1,I32/G32))</f>
        <v>-7.4392431153346067E-2</v>
      </c>
      <c r="K32" s="12">
        <f>+SUM(K29:K31)</f>
        <v>450370</v>
      </c>
      <c r="L32" s="12">
        <f ca="1">+SUM(L29:L31)</f>
        <v>399878</v>
      </c>
      <c r="M32" s="12">
        <f ca="1">SUM(M29:M31)</f>
        <v>-50492</v>
      </c>
      <c r="N32" s="13">
        <f ca="1">IF(M32=0,0,IF(K32=0,1,M32/K32))</f>
        <v>-0.11211226325021649</v>
      </c>
      <c r="O32" s="12">
        <f>SUM(O29:O31)</f>
        <v>928752</v>
      </c>
      <c r="P32" s="12">
        <f ca="1">SUM(P29:P31)</f>
        <v>842672</v>
      </c>
      <c r="Q32" s="12">
        <f ca="1">SUM(Q29:Q31)</f>
        <v>-86080</v>
      </c>
      <c r="R32" s="13">
        <f ca="1">IF(Q32=0,0,IF(O32=0,1,Q32/O32))</f>
        <v>-9.2683515082605472E-2</v>
      </c>
      <c r="S32" s="12">
        <f>+SUM(S29:S31)</f>
        <v>558863</v>
      </c>
      <c r="T32" s="12">
        <f ca="1">+SUM(T29:T31)</f>
        <v>514923</v>
      </c>
      <c r="U32" s="12">
        <f ca="1">SUM(U29:U31)</f>
        <v>-43940</v>
      </c>
      <c r="V32" s="13">
        <f ca="1">IF(U32=0,0,IF(S32=0,1,U32/S32))</f>
        <v>-7.8623920352572998E-2</v>
      </c>
      <c r="W32" s="12">
        <f>SUM(W29:W31)</f>
        <v>1487615</v>
      </c>
      <c r="X32" s="12">
        <f ca="1">SUM(X29:X31)</f>
        <v>1357595</v>
      </c>
      <c r="Y32" s="12">
        <f ca="1">SUM(Y29:Y31)</f>
        <v>-130020</v>
      </c>
      <c r="Z32" s="13">
        <f ca="1">IF(Y32=0,0,IF(W32=0,1,Y32/W32))</f>
        <v>-8.7401646259280791E-2</v>
      </c>
      <c r="AA32" s="12">
        <f>+SUM(AA29:AA31)</f>
        <v>541164</v>
      </c>
      <c r="AB32" s="12">
        <f ca="1">+SUM(AB29:AB31)</f>
        <v>487003</v>
      </c>
      <c r="AC32" s="12">
        <f ca="1">SUM(AC29:AC31)</f>
        <v>-54161</v>
      </c>
      <c r="AD32" s="13">
        <f ca="1">IF(AC32=0,0,IF(AA32=0,1,AC32/AA32))</f>
        <v>-0.1000824149426052</v>
      </c>
      <c r="AE32" s="12">
        <f>SUM(AE29:AE31)</f>
        <v>2028779</v>
      </c>
      <c r="AF32" s="12">
        <f ca="1">SUM(AF29:AF31)</f>
        <v>1844598</v>
      </c>
      <c r="AG32" s="12">
        <f ca="1">SUM(AG29:AG31)</f>
        <v>-184181</v>
      </c>
      <c r="AH32" s="13">
        <f ca="1">IF(AG32=0,0,IF(AE32=0,1,AG32/AE32))</f>
        <v>-9.0784161310817985E-2</v>
      </c>
      <c r="AI32" s="12">
        <f>+SUM(AI29:AI31)</f>
        <v>595229</v>
      </c>
      <c r="AJ32" s="12">
        <f ca="1">+SUM(AJ29:AJ31)</f>
        <v>551640</v>
      </c>
      <c r="AK32" s="12">
        <f ca="1">SUM(AK29:AK31)</f>
        <v>-43589</v>
      </c>
      <c r="AL32" s="13">
        <f ca="1">IF(AK32=0,0,IF(AI32=0,1,AK32/AI32))</f>
        <v>-7.3230638964163375E-2</v>
      </c>
      <c r="AM32" s="12">
        <f>SUM(AM29:AM31)</f>
        <v>2624008</v>
      </c>
      <c r="AN32" s="12">
        <f ca="1">SUM(AN29:AN31)</f>
        <v>2396238</v>
      </c>
      <c r="AO32" s="12">
        <f ca="1">SUM(AO29:AO31)</f>
        <v>-227770</v>
      </c>
      <c r="AP32" s="13">
        <f ca="1">IF(AO32=0,0,IF(AM32=0,1,AO32/AM32))</f>
        <v>-8.6802326822174328E-2</v>
      </c>
      <c r="AQ32" s="12">
        <f>+SUM(AQ29:AQ31)</f>
        <v>622147</v>
      </c>
      <c r="AR32" s="12">
        <f ca="1">+SUM(AR29:AR31)</f>
        <v>607687</v>
      </c>
      <c r="AS32" s="12">
        <f ca="1">SUM(AS29:AS31)</f>
        <v>-14460</v>
      </c>
      <c r="AT32" s="13">
        <f ca="1">IF(AS32=0,0,IF(AQ32=0,1,AS32/AQ32))</f>
        <v>-2.3242095517618827E-2</v>
      </c>
      <c r="AU32" s="12">
        <f>SUM(AU29:AU31)</f>
        <v>3246155</v>
      </c>
      <c r="AV32" s="12">
        <f ca="1">SUM(AV29:AV31)</f>
        <v>3003925</v>
      </c>
      <c r="AW32" s="12">
        <f ca="1">SUM(AW29:AW31)</f>
        <v>-242230</v>
      </c>
      <c r="AX32" s="13">
        <f ca="1">IF(AW32=0,0,IF(AU32=0,1,AW32/AU32))</f>
        <v>-7.4620589589837819E-2</v>
      </c>
      <c r="AY32" s="12">
        <f>+SUM(AY29:AY31)</f>
        <v>765865</v>
      </c>
      <c r="AZ32" s="12">
        <f ca="1">+SUM(AZ29:AZ31)</f>
        <v>719046</v>
      </c>
      <c r="BA32" s="12">
        <f ca="1">SUM(BA29:BA31)</f>
        <v>-46819</v>
      </c>
      <c r="BB32" s="13">
        <f ca="1">IF(BA32=0,0,IF(AY32=0,1,BA32/AY32))</f>
        <v>-6.1132183870525485E-2</v>
      </c>
      <c r="BC32" s="12">
        <f>SUM(BC29:BC31)</f>
        <v>4012020</v>
      </c>
      <c r="BD32" s="12">
        <f ca="1">SUM(BD29:BD31)</f>
        <v>3722971</v>
      </c>
      <c r="BE32" s="12">
        <f ca="1">SUM(BE29:BE31)</f>
        <v>-289049</v>
      </c>
      <c r="BF32" s="13">
        <f ca="1">IF(BE32=0,0,IF(BC32=0,1,BE32/BC32))</f>
        <v>-7.204575251369634E-2</v>
      </c>
      <c r="BG32" s="12">
        <f>+SUM(BG29:BG31)</f>
        <v>771270</v>
      </c>
      <c r="BH32" s="12">
        <f ca="1">+SUM(BH29:BH31)</f>
        <v>754387</v>
      </c>
      <c r="BI32" s="12">
        <f ca="1">SUM(BI29:BI31)</f>
        <v>-16883</v>
      </c>
      <c r="BJ32" s="13">
        <f ca="1">IF(BI32=0,0,IF(BG32=0,1,BI32/BG32))</f>
        <v>-2.1889869954749959E-2</v>
      </c>
      <c r="BK32" s="12">
        <f>SUM(BK29:BK31)</f>
        <v>4783290</v>
      </c>
      <c r="BL32" s="12">
        <f ca="1">SUM(BL29:BL31)</f>
        <v>4477358</v>
      </c>
      <c r="BM32" s="12">
        <f ca="1">SUM(BM29:BM31)</f>
        <v>-305932</v>
      </c>
      <c r="BN32" s="13">
        <f ca="1">IF(BM32=0,0,IF(BK32=0,1,BM32/BK32))</f>
        <v>-6.395848882254683E-2</v>
      </c>
      <c r="BO32" s="12">
        <f>+SUM(BO29:BO31)</f>
        <v>581385</v>
      </c>
      <c r="BP32" s="12">
        <f ca="1">+SUM(BP29:BP31)</f>
        <v>576681</v>
      </c>
      <c r="BQ32" s="12">
        <f ca="1">SUM(BQ29:BQ31)</f>
        <v>-4704</v>
      </c>
      <c r="BR32" s="13">
        <f ca="1">IF(BQ32=0,0,IF(BO32=0,1,BQ32/BO32))</f>
        <v>-8.0910240202275597E-3</v>
      </c>
      <c r="BS32" s="12">
        <f>SUM(BS29:BS31)</f>
        <v>5364675</v>
      </c>
      <c r="BT32" s="12">
        <f ca="1">SUM(BT29:BT31)</f>
        <v>5054039</v>
      </c>
      <c r="BU32" s="12">
        <f ca="1">SUM(BU29:BU31)</f>
        <v>-310636</v>
      </c>
      <c r="BV32" s="13">
        <f ca="1">IF(BU32=0,0,IF(BS32=0,1,BU32/BS32))</f>
        <v>-5.7903973679673044E-2</v>
      </c>
      <c r="BW32" s="12">
        <f>+SUM(BW29:BW31)</f>
        <v>523502</v>
      </c>
      <c r="BX32" s="12">
        <f ca="1">+SUM(BX29:BX31)</f>
        <v>583581</v>
      </c>
      <c r="BY32" s="12">
        <f ca="1">SUM(BY29:BY31)</f>
        <v>60079</v>
      </c>
      <c r="BZ32" s="13">
        <f ca="1">IF(BY32=0,0,IF(BW32=0,1,BY32/BW32))</f>
        <v>0.1147636494225428</v>
      </c>
      <c r="CA32" s="12">
        <f>SUM(CA29:CA31)</f>
        <v>5888177</v>
      </c>
      <c r="CB32" s="12">
        <f ca="1">SUM(CB29:CB31)</f>
        <v>5637620</v>
      </c>
      <c r="CC32" s="12">
        <f ca="1">SUM(CC29:CC31)</f>
        <v>-250557</v>
      </c>
      <c r="CD32" s="13">
        <f ca="1">IF(CC32=0,0,IF(CA32=0,1,CC32/CA32))</f>
        <v>-4.2552559136724323E-2</v>
      </c>
      <c r="CE32" s="12">
        <f>+SUM(CE29:CE31)</f>
        <v>504243</v>
      </c>
      <c r="CF32" s="12">
        <f ca="1">+SUM(CF29:CF31)</f>
        <v>534856</v>
      </c>
      <c r="CG32" s="12">
        <f ca="1">SUM(CG29:CG31)</f>
        <v>30613</v>
      </c>
      <c r="CH32" s="13">
        <f ca="1">IF(CG32=0,0,IF(CE32=0,1,CG32/CE32))</f>
        <v>6.0710808082610965E-2</v>
      </c>
      <c r="CI32" s="12">
        <f>SUM(CI29:CI31)</f>
        <v>6392420</v>
      </c>
      <c r="CJ32" s="12">
        <f ca="1">SUM(CJ29:CJ31)</f>
        <v>6172476</v>
      </c>
      <c r="CK32" s="12">
        <f ca="1">SUM(CK29:CK31)</f>
        <v>-219944</v>
      </c>
      <c r="CL32" s="13">
        <f ca="1">IF(CK32=0,0,IF(CI32=0,1,CK32/CI32))</f>
        <v>-3.440700079156251E-2</v>
      </c>
      <c r="CM32" s="12">
        <f>+SUM(CM29:CM31)</f>
        <v>483689</v>
      </c>
      <c r="CN32" s="12">
        <f ca="1">+SUM(CN29:CN31)</f>
        <v>463405</v>
      </c>
      <c r="CO32" s="12">
        <f ca="1">SUM(CO29:CO31)</f>
        <v>-20284</v>
      </c>
      <c r="CP32" s="13">
        <f ca="1">IF(CO32=0,0,IF(CM32=0,1,CO32/CM32))</f>
        <v>-4.1936037412469582E-2</v>
      </c>
      <c r="CQ32" s="12">
        <f>SUM(CQ29:CQ31)</f>
        <v>6876109</v>
      </c>
      <c r="CR32" s="12">
        <f ca="1">SUM(CR29:CR31)</f>
        <v>6635881</v>
      </c>
      <c r="CS32" s="12">
        <f ca="1">SUM(CS29:CS31)</f>
        <v>-240228</v>
      </c>
      <c r="CT32" s="13">
        <f ca="1">IF(CS32=0,0,IF(CQ32=0,1,CS32/CQ32))</f>
        <v>-3.4936618951212091E-2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 ht="15.1" customHeight="1">
      <c r="A34" s="82"/>
      <c r="B34" s="28" t="s">
        <v>6</v>
      </c>
      <c r="C34" s="18">
        <f>+CZ34</f>
        <v>123554</v>
      </c>
      <c r="D34" s="18">
        <f ca="1">OFFSET(CZ34,0,14,1,1)</f>
        <v>118036</v>
      </c>
      <c r="E34" s="18">
        <f ca="1">SUM(D34-C34)</f>
        <v>-5518</v>
      </c>
      <c r="F34" s="19">
        <f ca="1">IF(E34=0,0,IF(C34=0,1,E34/C34))</f>
        <v>-4.4660634216617832E-2</v>
      </c>
      <c r="G34" s="18">
        <f>SUMIF($C$6:F$6,G$5,$C34:F34)</f>
        <v>123554</v>
      </c>
      <c r="H34" s="18">
        <f ca="1">SUMIF($C$6:G$6,H$5,$C34:G34)</f>
        <v>118036</v>
      </c>
      <c r="I34" s="18">
        <f ca="1">SUM(H34-G34)</f>
        <v>-5518</v>
      </c>
      <c r="J34" s="19">
        <f ca="1">IF(I34=0,0,IF(G34=0,1,I34/G34))</f>
        <v>-4.4660634216617832E-2</v>
      </c>
      <c r="K34" s="18">
        <f>+DA34</f>
        <v>113029</v>
      </c>
      <c r="L34" s="18">
        <f ca="1">OFFSET(DA34,0,14,1,1)</f>
        <v>111016</v>
      </c>
      <c r="M34" s="18">
        <f ca="1">SUM(L34-K34)</f>
        <v>-2013</v>
      </c>
      <c r="N34" s="19">
        <f ca="1">IF(M34=0,0,IF(K34=0,1,M34/K34))</f>
        <v>-1.7809588689628324E-2</v>
      </c>
      <c r="O34" s="18">
        <f>SUMIF($C$6:N$6,O$5,$C34:N34)</f>
        <v>236583</v>
      </c>
      <c r="P34" s="18">
        <f ca="1">SUMIF($C$6:O$6,P$5,$C34:O34)</f>
        <v>229052</v>
      </c>
      <c r="Q34" s="18">
        <f ca="1">SUM(P34-O34)</f>
        <v>-7531</v>
      </c>
      <c r="R34" s="19">
        <f ca="1">IF(Q34=0,0,IF(O34=0,1,Q34/O34))</f>
        <v>-3.1832380179471896E-2</v>
      </c>
      <c r="S34" s="18">
        <f>+DB34</f>
        <v>136229</v>
      </c>
      <c r="T34" s="18">
        <f ca="1">OFFSET(DB34,0,14,1,1)</f>
        <v>139573</v>
      </c>
      <c r="U34" s="18">
        <f ca="1">SUM(T34-S34)</f>
        <v>3344</v>
      </c>
      <c r="V34" s="19">
        <f ca="1">IF(U34=0,0,IF(S34=0,1,U34/S34))</f>
        <v>2.4546902641875076E-2</v>
      </c>
      <c r="W34" s="18">
        <f>SUMIF($C$6:V$6,W$5,$C34:V34)</f>
        <v>372812</v>
      </c>
      <c r="X34" s="18">
        <f ca="1">SUMIF($C$6:W$6,X$5,$C34:W34)</f>
        <v>368625</v>
      </c>
      <c r="Y34" s="18">
        <f ca="1">SUM(X34-W34)</f>
        <v>-4187</v>
      </c>
      <c r="Z34" s="19">
        <f ca="1">IF(Y34=0,0,IF(W34=0,1,Y34/W34))</f>
        <v>-1.1230861667542891E-2</v>
      </c>
      <c r="AA34" s="18">
        <f>+DC34</f>
        <v>140777</v>
      </c>
      <c r="AB34" s="18">
        <f ca="1">OFFSET(DC34,0,14,1,1)</f>
        <v>131800</v>
      </c>
      <c r="AC34" s="18">
        <f ca="1">SUM(AB34-AA34)</f>
        <v>-8977</v>
      </c>
      <c r="AD34" s="19">
        <f ca="1">IF(AC34=0,0,IF(AA34=0,1,AC34/AA34))</f>
        <v>-6.3767518841856274E-2</v>
      </c>
      <c r="AE34" s="18">
        <f>SUMIF($C$6:AD$6,AE$5,$C34:AD34)</f>
        <v>513589</v>
      </c>
      <c r="AF34" s="18">
        <f ca="1">SUMIF($C$6:AE$6,AF$5,$C34:AE34)</f>
        <v>500425</v>
      </c>
      <c r="AG34" s="18">
        <f ca="1">SUM(AF34-AE34)</f>
        <v>-13164</v>
      </c>
      <c r="AH34" s="19">
        <f ca="1">IF(AG34=0,0,IF(AE34=0,1,AG34/AE34))</f>
        <v>-2.5631390080395024E-2</v>
      </c>
      <c r="AI34" s="18">
        <f>+DD34</f>
        <v>144926</v>
      </c>
      <c r="AJ34" s="18">
        <f ca="1">OFFSET(DD34,0,14,1,1)</f>
        <v>145444</v>
      </c>
      <c r="AK34" s="18">
        <f ca="1">SUM(AJ34-AI34)</f>
        <v>518</v>
      </c>
      <c r="AL34" s="19">
        <f ca="1">IF(AK34=0,0,IF(AI34=0,1,AK34/AI34))</f>
        <v>3.5742378869216013E-3</v>
      </c>
      <c r="AM34" s="18">
        <f>SUMIF($C$6:AL$6,AM$5,$C34:AL34)</f>
        <v>658515</v>
      </c>
      <c r="AN34" s="18">
        <f ca="1">SUMIF($C$6:AM$6,AN$5,$C34:AM34)</f>
        <v>645869</v>
      </c>
      <c r="AO34" s="18">
        <f ca="1">SUM(AN34-AM34)</f>
        <v>-12646</v>
      </c>
      <c r="AP34" s="19">
        <f ca="1">IF(AO34=0,0,IF(AM34=0,1,AO34/AM34))</f>
        <v>-1.9203814643554057E-2</v>
      </c>
      <c r="AQ34" s="18">
        <f>+DE34</f>
        <v>149330</v>
      </c>
      <c r="AR34" s="18">
        <f ca="1">OFFSET(DE34,0,14,1,1)</f>
        <v>155851</v>
      </c>
      <c r="AS34" s="18">
        <f ca="1">SUM(AR34-AQ34)</f>
        <v>6521</v>
      </c>
      <c r="AT34" s="19">
        <f ca="1">IF(AS34=0,0,IF(AQ34=0,1,AS34/AQ34))</f>
        <v>4.3668385455032481E-2</v>
      </c>
      <c r="AU34" s="18">
        <f>SUMIF($C$6:AT$6,AU$5,$C34:AT34)</f>
        <v>807845</v>
      </c>
      <c r="AV34" s="18">
        <f ca="1">SUMIF($C$6:AU$6,AV$5,$C34:AU34)</f>
        <v>801720</v>
      </c>
      <c r="AW34" s="18">
        <f ca="1">SUM(AV34-AU34)</f>
        <v>-6125</v>
      </c>
      <c r="AX34" s="19">
        <f ca="1">IF(AW34=0,0,IF(AU34=0,1,AW34/AU34))</f>
        <v>-7.5818999931917637E-3</v>
      </c>
      <c r="AY34" s="18">
        <f>+DF34</f>
        <v>182489</v>
      </c>
      <c r="AZ34" s="18">
        <f ca="1">OFFSET(DF34,0,14,1,1)</f>
        <v>178320</v>
      </c>
      <c r="BA34" s="18">
        <f ca="1">SUM(AZ34-AY34)</f>
        <v>-4169</v>
      </c>
      <c r="BB34" s="19">
        <f ca="1">IF(BA34=0,0,IF(AY34=0,1,BA34/AY34))</f>
        <v>-2.2845212588156E-2</v>
      </c>
      <c r="BC34" s="18">
        <f>SUMIF($C$6:BB$6,BC$5,$C34:BB34)</f>
        <v>990334</v>
      </c>
      <c r="BD34" s="18">
        <f ca="1">SUMIF($C$6:BC$6,BD$5,$C34:BC34)</f>
        <v>980040</v>
      </c>
      <c r="BE34" s="18">
        <f ca="1">SUM(BD34-BC34)</f>
        <v>-10294</v>
      </c>
      <c r="BF34" s="19">
        <f ca="1">IF(BE34=0,0,IF(BC34=0,1,BE34/BC34))</f>
        <v>-1.0394472975783928E-2</v>
      </c>
      <c r="BG34" s="18">
        <f>+DG34</f>
        <v>175094</v>
      </c>
      <c r="BH34" s="18">
        <f ca="1">OFFSET(DG34,0,14,1,1)</f>
        <v>177075</v>
      </c>
      <c r="BI34" s="18">
        <f ca="1">SUM(BH34-BG34)</f>
        <v>1981</v>
      </c>
      <c r="BJ34" s="19">
        <f ca="1">IF(BI34=0,0,IF(BG34=0,1,BI34/BG34))</f>
        <v>1.1313922807177858E-2</v>
      </c>
      <c r="BK34" s="18">
        <f>SUMIF($C$6:BJ$6,BK$5,$C34:BJ34)</f>
        <v>1165428</v>
      </c>
      <c r="BL34" s="18">
        <f ca="1">SUMIF($C$6:BK$6,BL$5,$C34:BK34)</f>
        <v>1157115</v>
      </c>
      <c r="BM34" s="18">
        <f ca="1">SUM(BL34-BK34)</f>
        <v>-8313</v>
      </c>
      <c r="BN34" s="19">
        <f ca="1">IF(BM34=0,0,IF(BK34=0,1,BM34/BK34))</f>
        <v>-7.1330017813198239E-3</v>
      </c>
      <c r="BO34" s="18">
        <f>+DH34</f>
        <v>154809</v>
      </c>
      <c r="BP34" s="18">
        <f ca="1">OFFSET(DH34,0,14,1,1)</f>
        <v>157323</v>
      </c>
      <c r="BQ34" s="18">
        <f ca="1">SUM(BP34-BO34)</f>
        <v>2514</v>
      </c>
      <c r="BR34" s="19">
        <f ca="1">IF(BQ34=0,0,IF(BO34=0,1,BQ34/BO34))</f>
        <v>1.6239365928337499E-2</v>
      </c>
      <c r="BS34" s="18">
        <f>SUMIF($C$6:BR$6,BS$5,$C34:BR34)</f>
        <v>1320237</v>
      </c>
      <c r="BT34" s="18">
        <f ca="1">SUMIF($C$6:BS$6,BT$5,$C34:BS34)</f>
        <v>1314438</v>
      </c>
      <c r="BU34" s="18">
        <f ca="1">SUM(BT34-BS34)</f>
        <v>-5799</v>
      </c>
      <c r="BV34" s="19">
        <f ca="1">IF(BU34=0,0,IF(BS34=0,1,BU34/BS34))</f>
        <v>-4.3923931839510632E-3</v>
      </c>
      <c r="BW34" s="18">
        <f>+DI34</f>
        <v>144461</v>
      </c>
      <c r="BX34" s="18">
        <f ca="1">OFFSET(DI34,0,14,1,1)</f>
        <v>154320</v>
      </c>
      <c r="BY34" s="18">
        <f ca="1">SUM(BX34-BW34)</f>
        <v>9859</v>
      </c>
      <c r="BZ34" s="19">
        <f ca="1">IF(BY34=0,0,IF(BW34=0,1,BY34/BW34))</f>
        <v>6.8246793252158017E-2</v>
      </c>
      <c r="CA34" s="18">
        <f>SUMIF($C$6:BZ$6,CA$5,$C34:BZ34)</f>
        <v>1464698</v>
      </c>
      <c r="CB34" s="18">
        <f ca="1">SUMIF($C$6:CA$6,CB$5,$C34:CA34)</f>
        <v>1468758</v>
      </c>
      <c r="CC34" s="18">
        <f ca="1">SUM(CB34-CA34)</f>
        <v>4060</v>
      </c>
      <c r="CD34" s="19">
        <f ca="1">IF(CC34=0,0,IF(CA34=0,1,CC34/CA34))</f>
        <v>2.7719024672662896E-3</v>
      </c>
      <c r="CE34" s="18">
        <f>+DJ34</f>
        <v>130442</v>
      </c>
      <c r="CF34" s="18">
        <f ca="1">OFFSET(DJ34,0,14,1,1)</f>
        <v>141654</v>
      </c>
      <c r="CG34" s="18">
        <f ca="1">SUM(CF34-CE34)</f>
        <v>11212</v>
      </c>
      <c r="CH34" s="19">
        <f ca="1">IF(CG34=0,0,IF(CE34=0,1,CG34/CE34))</f>
        <v>8.5953910550282883E-2</v>
      </c>
      <c r="CI34" s="18">
        <f>SUMIF($C$6:CH$6,CI$5,$C34:CH34)</f>
        <v>1595140</v>
      </c>
      <c r="CJ34" s="18">
        <f ca="1">SUMIF($C$6:CI$6,CJ$5,$C34:CI34)</f>
        <v>1610412</v>
      </c>
      <c r="CK34" s="18">
        <f ca="1">SUM(CJ34-CI34)</f>
        <v>15272</v>
      </c>
      <c r="CL34" s="19">
        <f ca="1">IF(CK34=0,0,IF(CI34=0,1,CK34/CI34))</f>
        <v>9.5740812718632853E-3</v>
      </c>
      <c r="CM34" s="18">
        <f>+DK34</f>
        <v>136185</v>
      </c>
      <c r="CN34" s="18">
        <f ca="1">OFFSET(DK34,0,14,1,1)</f>
        <v>141618</v>
      </c>
      <c r="CO34" s="18">
        <f ca="1">SUM(CN34-CM34)</f>
        <v>5433</v>
      </c>
      <c r="CP34" s="19">
        <f ca="1">IF(CO34=0,0,IF(CM34=0,1,CO34/CM34))</f>
        <v>3.9894261482542132E-2</v>
      </c>
      <c r="CQ34" s="18">
        <f>SUMIF($C$6:CP$6,CQ$5,$C34:CP34)</f>
        <v>1731325</v>
      </c>
      <c r="CR34" s="18">
        <f ca="1">SUMIF($C$6:CQ$6,CR$5,$C34:CQ34)</f>
        <v>1752030</v>
      </c>
      <c r="CS34" s="18">
        <f ca="1">SUM(CR34-CQ34)</f>
        <v>20705</v>
      </c>
      <c r="CT34" s="19">
        <f ca="1">IF(CS34=0,0,IF(CQ34=0,1,CS34/CQ34))</f>
        <v>1.1959048705471244E-2</v>
      </c>
      <c r="CW34" t="s">
        <v>74</v>
      </c>
      <c r="CX34" t="s">
        <v>6</v>
      </c>
      <c r="CZ34" s="74">
        <f>SUMIF(IBA!$A$93:$A$98,'2006-2007'!CZ$7,IBA!D$93:D$98)</f>
        <v>123554</v>
      </c>
      <c r="DA34" s="74">
        <f>SUMIF(IBA!$A$93:$A$98,'2006-2007'!DA$7,IBA!E$93:E$98)</f>
        <v>113029</v>
      </c>
      <c r="DB34" s="74">
        <f>SUMIF(IBA!$A$93:$A$98,'2006-2007'!DB$7,IBA!F$93:F$98)</f>
        <v>136229</v>
      </c>
      <c r="DC34" s="74">
        <f>SUMIF(IBA!$A$93:$A$98,'2006-2007'!DC$7,IBA!G$93:G$98)</f>
        <v>140777</v>
      </c>
      <c r="DD34" s="74">
        <f>SUMIF(IBA!$A$93:$A$98,'2006-2007'!DD$7,IBA!H$93:H$98)</f>
        <v>144926</v>
      </c>
      <c r="DE34" s="74">
        <f>SUMIF(IBA!$A$93:$A$98,'2006-2007'!DE$7,IBA!I$93:I$98)</f>
        <v>149330</v>
      </c>
      <c r="DF34" s="74">
        <f>SUMIF(IBA!$A$93:$A$98,'2006-2007'!DF$7,IBA!J$93:J$98)</f>
        <v>182489</v>
      </c>
      <c r="DG34" s="74">
        <f>SUMIF(IBA!$A$93:$A$98,'2006-2007'!DG$7,IBA!K$93:K$98)</f>
        <v>175094</v>
      </c>
      <c r="DH34" s="74">
        <f>SUMIF(IBA!$A$93:$A$98,'2006-2007'!DH$7,IBA!L$93:L$98)</f>
        <v>154809</v>
      </c>
      <c r="DI34" s="74">
        <f>SUMIF(IBA!$A$93:$A$98,'2006-2007'!DI$7,IBA!M$93:M$98)</f>
        <v>144461</v>
      </c>
      <c r="DJ34" s="74">
        <f>SUMIF(IBA!$A$93:$A$98,'2006-2007'!DJ$7,IBA!N$93:N$98)</f>
        <v>130442</v>
      </c>
      <c r="DK34" s="74">
        <f>SUMIF(IBA!$A$93:$A$98,'2006-2007'!DK$7,IBA!O$93:O$98)</f>
        <v>136185</v>
      </c>
      <c r="DN34" s="74">
        <f>SUMIF(IBA!$A$93:$A$98,'2006-2007'!DN$7,IBA!D$93:D$98)</f>
        <v>118036</v>
      </c>
      <c r="DO34" s="74">
        <f>SUMIF(IBA!$A$93:$A$98,'2006-2007'!DO$7,IBA!E$93:E$98)</f>
        <v>111016</v>
      </c>
      <c r="DP34" s="74">
        <f>SUMIF(IBA!$A$93:$A$98,'2006-2007'!DP$7,IBA!F$93:F$98)</f>
        <v>139573</v>
      </c>
      <c r="DQ34" s="74">
        <f>SUMIF(IBA!$A$93:$A$98,'2006-2007'!DQ$7,IBA!G$93:G$98)</f>
        <v>131800</v>
      </c>
      <c r="DR34" s="74">
        <f>SUMIF(IBA!$A$93:$A$98,'2006-2007'!DR$7,IBA!H$93:H$98)</f>
        <v>145444</v>
      </c>
      <c r="DS34" s="74">
        <f>SUMIF(IBA!$A$93:$A$98,'2006-2007'!DS$7,IBA!I$93:I$98)</f>
        <v>155851</v>
      </c>
      <c r="DT34" s="74">
        <f>SUMIF(IBA!$A$93:$A$98,'2006-2007'!DT$7,IBA!J$93:J$98)</f>
        <v>178320</v>
      </c>
      <c r="DU34" s="74">
        <f>SUMIF(IBA!$A$93:$A$98,'2006-2007'!DU$7,IBA!K$93:K$98)</f>
        <v>177075</v>
      </c>
      <c r="DV34" s="74">
        <f>SUMIF(IBA!$A$93:$A$98,'2006-2007'!DV$7,IBA!L$93:L$98)</f>
        <v>157323</v>
      </c>
      <c r="DW34" s="74">
        <f>SUMIF(IBA!$A$93:$A$98,'2006-2007'!DW$7,IBA!M$93:M$98)</f>
        <v>154320</v>
      </c>
      <c r="DX34" s="74">
        <f>SUMIF(IBA!$A$93:$A$98,'2006-2007'!DX$7,IBA!N$93:N$98)</f>
        <v>141654</v>
      </c>
      <c r="DY34" s="74">
        <f>SUMIF(IBA!$A$93:$A$98,'2006-2007'!DY$7,IBA!O$93:O$98)</f>
        <v>141618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10021</v>
      </c>
      <c r="D35" s="18">
        <f ca="1">OFFSET(CZ35,0,14,1,1)</f>
        <v>9199</v>
      </c>
      <c r="E35" s="18">
        <f ca="1">SUM(D35-C35)</f>
        <v>-822</v>
      </c>
      <c r="F35" s="19">
        <f ca="1">IF(E35=0,0,IF(C35=0,1,E35/C35))</f>
        <v>-8.2027741742341079E-2</v>
      </c>
      <c r="G35" s="18">
        <f>SUMIF($C$6:F$6,G$5,$C35:F35)</f>
        <v>10021</v>
      </c>
      <c r="H35" s="18">
        <f ca="1">SUMIF($C$6:G$6,H$5,$C35:G35)</f>
        <v>9199</v>
      </c>
      <c r="I35" s="18">
        <f ca="1">SUM(H35-G35)</f>
        <v>-822</v>
      </c>
      <c r="J35" s="19">
        <f ca="1">IF(I35=0,0,IF(G35=0,1,I35/G35))</f>
        <v>-8.2027741742341079E-2</v>
      </c>
      <c r="K35" s="18">
        <f>+DA35</f>
        <v>9394</v>
      </c>
      <c r="L35" s="18">
        <f ca="1">OFFSET(DA35,0,14,1,1)</f>
        <v>8778</v>
      </c>
      <c r="M35" s="18">
        <f ca="1">SUM(L35-K35)</f>
        <v>-616</v>
      </c>
      <c r="N35" s="19">
        <f ca="1">IF(M35=0,0,IF(K35=0,1,M35/K35))</f>
        <v>-6.5573770491803282E-2</v>
      </c>
      <c r="O35" s="18">
        <f>SUMIF($C$6:N$6,O$5,$C35:N35)</f>
        <v>19415</v>
      </c>
      <c r="P35" s="18">
        <f ca="1">SUMIF($C$6:O$6,P$5,$C35:O35)</f>
        <v>17977</v>
      </c>
      <c r="Q35" s="18">
        <f ca="1">SUM(P35-O35)</f>
        <v>-1438</v>
      </c>
      <c r="R35" s="19">
        <f ca="1">IF(Q35=0,0,IF(O35=0,1,Q35/O35))</f>
        <v>-7.406644347154262E-2</v>
      </c>
      <c r="S35" s="18">
        <f>+DB35</f>
        <v>10767</v>
      </c>
      <c r="T35" s="18">
        <f ca="1">OFFSET(DB35,0,14,1,1)</f>
        <v>9530</v>
      </c>
      <c r="U35" s="18">
        <f ca="1">SUM(T35-S35)</f>
        <v>-1237</v>
      </c>
      <c r="V35" s="19">
        <f ca="1">IF(U35=0,0,IF(S35=0,1,U35/S35))</f>
        <v>-0.11488808396024891</v>
      </c>
      <c r="W35" s="18">
        <f>SUMIF($C$6:V$6,W$5,$C35:V35)</f>
        <v>30182</v>
      </c>
      <c r="X35" s="18">
        <f ca="1">SUMIF($C$6:W$6,X$5,$C35:W35)</f>
        <v>27507</v>
      </c>
      <c r="Y35" s="18">
        <f ca="1">SUM(X35-W35)</f>
        <v>-2675</v>
      </c>
      <c r="Z35" s="19">
        <f ca="1">IF(Y35=0,0,IF(W35=0,1,Y35/W35))</f>
        <v>-8.8628984162746005E-2</v>
      </c>
      <c r="AA35" s="18">
        <f>+DC35</f>
        <v>10267</v>
      </c>
      <c r="AB35" s="18">
        <f ca="1">OFFSET(DC35,0,14,1,1)</f>
        <v>9099</v>
      </c>
      <c r="AC35" s="18">
        <f ca="1">SUM(AB35-AA35)</f>
        <v>-1168</v>
      </c>
      <c r="AD35" s="19">
        <f ca="1">IF(AC35=0,0,IF(AA35=0,1,AC35/AA35))</f>
        <v>-0.11376254017726697</v>
      </c>
      <c r="AE35" s="18">
        <f>SUMIF($C$6:AD$6,AE$5,$C35:AD35)</f>
        <v>40449</v>
      </c>
      <c r="AF35" s="18">
        <f ca="1">SUMIF($C$6:AE$6,AF$5,$C35:AE35)</f>
        <v>36606</v>
      </c>
      <c r="AG35" s="18">
        <f ca="1">SUM(AF35-AE35)</f>
        <v>-3843</v>
      </c>
      <c r="AH35" s="19">
        <f ca="1">IF(AG35=0,0,IF(AE35=0,1,AG35/AE35))</f>
        <v>-9.5008529259066971E-2</v>
      </c>
      <c r="AI35" s="18">
        <f>+DD35</f>
        <v>11281</v>
      </c>
      <c r="AJ35" s="18">
        <f ca="1">OFFSET(DD35,0,14,1,1)</f>
        <v>10153</v>
      </c>
      <c r="AK35" s="18">
        <f ca="1">SUM(AJ35-AI35)</f>
        <v>-1128</v>
      </c>
      <c r="AL35" s="19">
        <f ca="1">IF(AK35=0,0,IF(AI35=0,1,AK35/AI35))</f>
        <v>-9.9991135537629644E-2</v>
      </c>
      <c r="AM35" s="18">
        <f>SUMIF($C$6:AL$6,AM$5,$C35:AL35)</f>
        <v>51730</v>
      </c>
      <c r="AN35" s="18">
        <f ca="1">SUMIF($C$6:AM$6,AN$5,$C35:AM35)</f>
        <v>46759</v>
      </c>
      <c r="AO35" s="18">
        <f ca="1">SUM(AN35-AM35)</f>
        <v>-4971</v>
      </c>
      <c r="AP35" s="19">
        <f ca="1">IF(AO35=0,0,IF(AM35=0,1,AO35/AM35))</f>
        <v>-9.6095109220954961E-2</v>
      </c>
      <c r="AQ35" s="18">
        <f>+DE35</f>
        <v>11089</v>
      </c>
      <c r="AR35" s="18">
        <f ca="1">OFFSET(DE35,0,14,1,1)</f>
        <v>9516</v>
      </c>
      <c r="AS35" s="18">
        <f ca="1">SUM(AR35-AQ35)</f>
        <v>-1573</v>
      </c>
      <c r="AT35" s="19">
        <f ca="1">IF(AS35=0,0,IF(AQ35=0,1,AS35/AQ35))</f>
        <v>-0.141852286049238</v>
      </c>
      <c r="AU35" s="18">
        <f>SUMIF($C$6:AT$6,AU$5,$C35:AT35)</f>
        <v>62819</v>
      </c>
      <c r="AV35" s="18">
        <f ca="1">SUMIF($C$6:AU$6,AV$5,$C35:AU35)</f>
        <v>56275</v>
      </c>
      <c r="AW35" s="18">
        <f ca="1">SUM(AV35-AU35)</f>
        <v>-6544</v>
      </c>
      <c r="AX35" s="19">
        <f ca="1">IF(AW35=0,0,IF(AU35=0,1,AW35/AU35))</f>
        <v>-0.10417230455753833</v>
      </c>
      <c r="AY35" s="18">
        <f>+DF35</f>
        <v>10025</v>
      </c>
      <c r="AZ35" s="18">
        <f ca="1">OFFSET(DF35,0,14,1,1)</f>
        <v>9194</v>
      </c>
      <c r="BA35" s="18">
        <f ca="1">SUM(AZ35-AY35)</f>
        <v>-831</v>
      </c>
      <c r="BB35" s="19">
        <f ca="1">IF(BA35=0,0,IF(AY35=0,1,BA35/AY35))</f>
        <v>-8.2892768079800505E-2</v>
      </c>
      <c r="BC35" s="18">
        <f>SUMIF($C$6:BB$6,BC$5,$C35:BB35)</f>
        <v>72844</v>
      </c>
      <c r="BD35" s="18">
        <f ca="1">SUMIF($C$6:BC$6,BD$5,$C35:BC35)</f>
        <v>65469</v>
      </c>
      <c r="BE35" s="18">
        <f ca="1">SUM(BD35-BC35)</f>
        <v>-7375</v>
      </c>
      <c r="BF35" s="19">
        <f ca="1">IF(BE35=0,0,IF(BC35=0,1,BE35/BC35))</f>
        <v>-0.10124375377519082</v>
      </c>
      <c r="BG35" s="18">
        <f>+DG35</f>
        <v>11723</v>
      </c>
      <c r="BH35" s="18">
        <f ca="1">OFFSET(DG35,0,14,1,1)</f>
        <v>9309</v>
      </c>
      <c r="BI35" s="18">
        <f ca="1">SUM(BH35-BG35)</f>
        <v>-2414</v>
      </c>
      <c r="BJ35" s="19">
        <f ca="1">IF(BI35=0,0,IF(BG35=0,1,BI35/BG35))</f>
        <v>-0.20591998635161649</v>
      </c>
      <c r="BK35" s="18">
        <f>SUMIF($C$6:BJ$6,BK$5,$C35:BJ35)</f>
        <v>84567</v>
      </c>
      <c r="BL35" s="18">
        <f ca="1">SUMIF($C$6:BK$6,BL$5,$C35:BK35)</f>
        <v>74778</v>
      </c>
      <c r="BM35" s="18">
        <f ca="1">SUM(BL35-BK35)</f>
        <v>-9789</v>
      </c>
      <c r="BN35" s="19">
        <f ca="1">IF(BM35=0,0,IF(BK35=0,1,BM35/BK35))</f>
        <v>-0.1157543722728724</v>
      </c>
      <c r="BO35" s="18">
        <f>+DH35</f>
        <v>10445</v>
      </c>
      <c r="BP35" s="18">
        <f ca="1">OFFSET(DH35,0,14,1,1)</f>
        <v>9095</v>
      </c>
      <c r="BQ35" s="18">
        <f ca="1">SUM(BP35-BO35)</f>
        <v>-1350</v>
      </c>
      <c r="BR35" s="19">
        <f ca="1">IF(BQ35=0,0,IF(BO35=0,1,BQ35/BO35))</f>
        <v>-0.1292484442316898</v>
      </c>
      <c r="BS35" s="18">
        <f>SUMIF($C$6:BR$6,BS$5,$C35:BR35)</f>
        <v>95012</v>
      </c>
      <c r="BT35" s="18">
        <f ca="1">SUMIF($C$6:BS$6,BT$5,$C35:BS35)</f>
        <v>83873</v>
      </c>
      <c r="BU35" s="18">
        <f ca="1">SUM(BT35-BS35)</f>
        <v>-11139</v>
      </c>
      <c r="BV35" s="19">
        <f ca="1">IF(BU35=0,0,IF(BS35=0,1,BU35/BS35))</f>
        <v>-0.11723782259083063</v>
      </c>
      <c r="BW35" s="18">
        <f>+DI35</f>
        <v>10675</v>
      </c>
      <c r="BX35" s="18">
        <f ca="1">OFFSET(DI35,0,14,1,1)</f>
        <v>10149</v>
      </c>
      <c r="BY35" s="18">
        <f ca="1">SUM(BX35-BW35)</f>
        <v>-526</v>
      </c>
      <c r="BZ35" s="19">
        <f ca="1">IF(BY35=0,0,IF(BW35=0,1,BY35/BW35))</f>
        <v>-4.9274004683840751E-2</v>
      </c>
      <c r="CA35" s="18">
        <f>SUMIF($C$6:BZ$6,CA$5,$C35:BZ35)</f>
        <v>105687</v>
      </c>
      <c r="CB35" s="18">
        <f ca="1">SUMIF($C$6:CA$6,CB$5,$C35:CA35)</f>
        <v>94022</v>
      </c>
      <c r="CC35" s="18">
        <f ca="1">SUM(CB35-CA35)</f>
        <v>-11665</v>
      </c>
      <c r="CD35" s="19">
        <f ca="1">IF(CC35=0,0,IF(CA35=0,1,CC35/CA35))</f>
        <v>-0.11037308278217756</v>
      </c>
      <c r="CE35" s="18">
        <f>+DJ35</f>
        <v>9450</v>
      </c>
      <c r="CF35" s="18">
        <f ca="1">OFFSET(DJ35,0,14,1,1)</f>
        <v>9350</v>
      </c>
      <c r="CG35" s="18">
        <f ca="1">SUM(CF35-CE35)</f>
        <v>-100</v>
      </c>
      <c r="CH35" s="19">
        <f ca="1">IF(CG35=0,0,IF(CE35=0,1,CG35/CE35))</f>
        <v>-1.0582010582010581E-2</v>
      </c>
      <c r="CI35" s="18">
        <f>SUMIF($C$6:CH$6,CI$5,$C35:CH35)</f>
        <v>115137</v>
      </c>
      <c r="CJ35" s="18">
        <f ca="1">SUMIF($C$6:CI$6,CJ$5,$C35:CI35)</f>
        <v>103372</v>
      </c>
      <c r="CK35" s="18">
        <f ca="1">SUM(CJ35-CI35)</f>
        <v>-11765</v>
      </c>
      <c r="CL35" s="19">
        <f ca="1">IF(CK35=0,0,IF(CI35=0,1,CK35/CI35))</f>
        <v>-0.10218261722990872</v>
      </c>
      <c r="CM35" s="18">
        <f>+DK35</f>
        <v>7667</v>
      </c>
      <c r="CN35" s="18">
        <f ca="1">OFFSET(DK35,0,14,1,1)</f>
        <v>7963</v>
      </c>
      <c r="CO35" s="18">
        <f ca="1">SUM(CN35-CM35)</f>
        <v>296</v>
      </c>
      <c r="CP35" s="19">
        <f ca="1">IF(CO35=0,0,IF(CM35=0,1,CO35/CM35))</f>
        <v>3.8607017086213641E-2</v>
      </c>
      <c r="CQ35" s="18">
        <f>SUMIF($C$6:CP$6,CQ$5,$C35:CP35)</f>
        <v>122804</v>
      </c>
      <c r="CR35" s="18">
        <f ca="1">SUMIF($C$6:CQ$6,CR$5,$C35:CQ35)</f>
        <v>111335</v>
      </c>
      <c r="CS35" s="18">
        <f ca="1">SUM(CR35-CQ35)</f>
        <v>-11469</v>
      </c>
      <c r="CT35" s="19">
        <f ca="1">IF(CS35=0,0,IF(CQ35=0,1,CS35/CQ35))</f>
        <v>-9.3392723364059807E-2</v>
      </c>
      <c r="CW35" t="s">
        <v>74</v>
      </c>
      <c r="CX35" t="s">
        <v>7</v>
      </c>
      <c r="CY35" s="7"/>
      <c r="CZ35" s="74">
        <f>SUMIF(IBA!$A$111:$A$116,'2006-2007'!CZ$7,IBA!D$111:D$116)</f>
        <v>10021</v>
      </c>
      <c r="DA35" s="74">
        <f>SUMIF(IBA!$A$111:$A$116,'2006-2007'!DA$7,IBA!E$111:E$116)</f>
        <v>9394</v>
      </c>
      <c r="DB35" s="74">
        <f>SUMIF(IBA!$A$111:$A$116,'2006-2007'!DB$7,IBA!F$111:F$116)</f>
        <v>10767</v>
      </c>
      <c r="DC35" s="74">
        <f>SUMIF(IBA!$A$111:$A$116,'2006-2007'!DC$7,IBA!G$111:G$116)</f>
        <v>10267</v>
      </c>
      <c r="DD35" s="74">
        <f>SUMIF(IBA!$A$111:$A$116,'2006-2007'!DD$7,IBA!H$111:H$116)</f>
        <v>11281</v>
      </c>
      <c r="DE35" s="74">
        <f>SUMIF(IBA!$A$111:$A$116,'2006-2007'!DE$7,IBA!I$111:I$116)</f>
        <v>11089</v>
      </c>
      <c r="DF35" s="74">
        <f>SUMIF(IBA!$A$111:$A$116,'2006-2007'!DF$7,IBA!J$111:J$116)</f>
        <v>10025</v>
      </c>
      <c r="DG35" s="74">
        <f>SUMIF(IBA!$A$111:$A$116,'2006-2007'!DG$7,IBA!K$111:K$116)</f>
        <v>11723</v>
      </c>
      <c r="DH35" s="74">
        <f>SUMIF(IBA!$A$111:$A$116,'2006-2007'!DH$7,IBA!L$111:L$116)</f>
        <v>10445</v>
      </c>
      <c r="DI35" s="74">
        <f>SUMIF(IBA!$A$111:$A$116,'2006-2007'!DI$7,IBA!M$111:M$116)</f>
        <v>10675</v>
      </c>
      <c r="DJ35" s="74">
        <f>SUMIF(IBA!$A$111:$A$116,'2006-2007'!DJ$7,IBA!N$111:N$116)</f>
        <v>9450</v>
      </c>
      <c r="DK35" s="74">
        <f>SUMIF(IBA!$A$111:$A$116,'2006-2007'!DK$7,IBA!O$111:O$116)</f>
        <v>7667</v>
      </c>
      <c r="DN35" s="74">
        <f>SUMIF(IBA!$A$111:$A$116,'2006-2007'!DN$7,IBA!D$111:D$116)</f>
        <v>9199</v>
      </c>
      <c r="DO35" s="74">
        <f>SUMIF(IBA!$A$111:$A$116,'2006-2007'!DO$7,IBA!E$111:E$116)</f>
        <v>8778</v>
      </c>
      <c r="DP35" s="74">
        <f>SUMIF(IBA!$A$111:$A$116,'2006-2007'!DP$7,IBA!F$111:F$116)</f>
        <v>9530</v>
      </c>
      <c r="DQ35" s="74">
        <f>SUMIF(IBA!$A$111:$A$116,'2006-2007'!DQ$7,IBA!G$111:G$116)</f>
        <v>9099</v>
      </c>
      <c r="DR35" s="74">
        <f>SUMIF(IBA!$A$111:$A$116,'2006-2007'!DR$7,IBA!H$111:H$116)</f>
        <v>10153</v>
      </c>
      <c r="DS35" s="74">
        <f>SUMIF(IBA!$A$111:$A$116,'2006-2007'!DS$7,IBA!I$111:I$116)</f>
        <v>9516</v>
      </c>
      <c r="DT35" s="74">
        <f>SUMIF(IBA!$A$111:$A$116,'2006-2007'!DT$7,IBA!J$111:J$116)</f>
        <v>9194</v>
      </c>
      <c r="DU35" s="74">
        <f>SUMIF(IBA!$A$111:$A$116,'2006-2007'!DU$7,IBA!K$111:K$116)</f>
        <v>9309</v>
      </c>
      <c r="DV35" s="74">
        <f>SUMIF(IBA!$A$111:$A$116,'2006-2007'!DV$7,IBA!L$111:L$116)</f>
        <v>9095</v>
      </c>
      <c r="DW35" s="74">
        <f>SUMIF(IBA!$A$111:$A$116,'2006-2007'!DW$7,IBA!M$111:M$116)</f>
        <v>10149</v>
      </c>
      <c r="DX35" s="74">
        <f>SUMIF(IBA!$A$111:$A$116,'2006-2007'!DX$7,IBA!N$111:N$116)</f>
        <v>9350</v>
      </c>
      <c r="DY35" s="74">
        <f>SUMIF(IBA!$A$111:$A$116,'2006-2007'!DY$7,IBA!O$111:O$116)</f>
        <v>7963</v>
      </c>
    </row>
    <row r="36" spans="1:130">
      <c r="A36" s="83"/>
      <c r="B36" s="26" t="s">
        <v>8</v>
      </c>
      <c r="C36" s="73">
        <f>+CZ36</f>
        <v>1892</v>
      </c>
      <c r="D36" s="73">
        <f ca="1">OFFSET(CZ36,0,14,1,1)</f>
        <v>1538</v>
      </c>
      <c r="E36" s="73">
        <f ca="1">SUM(D36-C36)</f>
        <v>-354</v>
      </c>
      <c r="F36" s="19">
        <f ca="1">IF(E36=0,0,IF(C36=0,1,E36/C36))</f>
        <v>-0.18710359408033828</v>
      </c>
      <c r="G36" s="73">
        <f>SUMIF($C$6:F$6,G$5,$C36:F36)</f>
        <v>1892</v>
      </c>
      <c r="H36" s="73">
        <f ca="1">SUMIF($C$6:G$6,H$5,$C36:G36)</f>
        <v>1538</v>
      </c>
      <c r="I36" s="73">
        <f ca="1">SUM(H36-G36)</f>
        <v>-354</v>
      </c>
      <c r="J36" s="19">
        <f ca="1">IF(I36=0,0,IF(G36=0,1,I36/G36))</f>
        <v>-0.18710359408033828</v>
      </c>
      <c r="K36" s="73">
        <f>+DA36</f>
        <v>2823</v>
      </c>
      <c r="L36" s="73">
        <f ca="1">OFFSET(DA36,0,14,1,1)</f>
        <v>2212</v>
      </c>
      <c r="M36" s="73">
        <f ca="1">SUM(L36-K36)</f>
        <v>-611</v>
      </c>
      <c r="N36" s="19">
        <f ca="1">IF(M36=0,0,IF(K36=0,1,M36/K36))</f>
        <v>-0.21643641516117607</v>
      </c>
      <c r="O36" s="73">
        <f>SUMIF($C$6:N$6,O$5,$C36:N36)</f>
        <v>4715</v>
      </c>
      <c r="P36" s="73">
        <f ca="1">SUMIF($C$6:O$6,P$5,$C36:O36)</f>
        <v>3750</v>
      </c>
      <c r="Q36" s="73">
        <f ca="1">SUM(P36-O36)</f>
        <v>-965</v>
      </c>
      <c r="R36" s="19">
        <f ca="1">IF(Q36=0,0,IF(O36=0,1,Q36/O36))</f>
        <v>-0.2046659597030753</v>
      </c>
      <c r="S36" s="73">
        <f>+DB36</f>
        <v>2587</v>
      </c>
      <c r="T36" s="73">
        <f ca="1">OFFSET(DB36,0,14,1,1)</f>
        <v>2409</v>
      </c>
      <c r="U36" s="73">
        <f ca="1">SUM(T36-S36)</f>
        <v>-178</v>
      </c>
      <c r="V36" s="19">
        <f ca="1">IF(U36=0,0,IF(S36=0,1,U36/S36))</f>
        <v>-6.8805566293003481E-2</v>
      </c>
      <c r="W36" s="73">
        <f>SUMIF($C$6:V$6,W$5,$C36:V36)</f>
        <v>7302</v>
      </c>
      <c r="X36" s="73">
        <f ca="1">SUMIF($C$6:W$6,X$5,$C36:W36)</f>
        <v>6159</v>
      </c>
      <c r="Y36" s="73">
        <f ca="1">SUM(X36-W36)</f>
        <v>-1143</v>
      </c>
      <c r="Z36" s="19">
        <f ca="1">IF(Y36=0,0,IF(W36=0,1,Y36/W36))</f>
        <v>-0.15653245686113393</v>
      </c>
      <c r="AA36" s="73">
        <f>+DC36</f>
        <v>1826</v>
      </c>
      <c r="AB36" s="73">
        <f ca="1">OFFSET(DC36,0,14,1,1)</f>
        <v>1638</v>
      </c>
      <c r="AC36" s="73">
        <f ca="1">SUM(AB36-AA36)</f>
        <v>-188</v>
      </c>
      <c r="AD36" s="19">
        <f ca="1">IF(AC36=0,0,IF(AA36=0,1,AC36/AA36))</f>
        <v>-0.10295728368017525</v>
      </c>
      <c r="AE36" s="73">
        <f>SUMIF($C$6:AD$6,AE$5,$C36:AD36)</f>
        <v>9128</v>
      </c>
      <c r="AF36" s="73">
        <f ca="1">SUMIF($C$6:AE$6,AF$5,$C36:AE36)</f>
        <v>7797</v>
      </c>
      <c r="AG36" s="73">
        <f ca="1">SUM(AF36-AE36)</f>
        <v>-1331</v>
      </c>
      <c r="AH36" s="19">
        <f ca="1">IF(AG36=0,0,IF(AE36=0,1,AG36/AE36))</f>
        <v>-0.1458150744960561</v>
      </c>
      <c r="AI36" s="73">
        <f>+DD36</f>
        <v>5368</v>
      </c>
      <c r="AJ36" s="73">
        <f ca="1">OFFSET(DD36,0,14,1,1)</f>
        <v>4744</v>
      </c>
      <c r="AK36" s="73">
        <f ca="1">SUM(AJ36-AI36)</f>
        <v>-624</v>
      </c>
      <c r="AL36" s="19">
        <f ca="1">IF(AK36=0,0,IF(AI36=0,1,AK36/AI36))</f>
        <v>-0.11624441132637854</v>
      </c>
      <c r="AM36" s="73">
        <f>SUMIF($C$6:AL$6,AM$5,$C36:AL36)</f>
        <v>14496</v>
      </c>
      <c r="AN36" s="73">
        <f ca="1">SUMIF($C$6:AM$6,AN$5,$C36:AM36)</f>
        <v>12541</v>
      </c>
      <c r="AO36" s="73">
        <f ca="1">SUM(AN36-AM36)</f>
        <v>-1955</v>
      </c>
      <c r="AP36" s="19">
        <f ca="1">IF(AO36=0,0,IF(AM36=0,1,AO36/AM36))</f>
        <v>-0.13486479028697571</v>
      </c>
      <c r="AQ36" s="73">
        <f>+DE36</f>
        <v>8269</v>
      </c>
      <c r="AR36" s="73">
        <f ca="1">OFFSET(DE36,0,14,1,1)</f>
        <v>7261</v>
      </c>
      <c r="AS36" s="73">
        <f ca="1">SUM(AR36-AQ36)</f>
        <v>-1008</v>
      </c>
      <c r="AT36" s="19">
        <f ca="1">IF(AS36=0,0,IF(AQ36=0,1,AS36/AQ36))</f>
        <v>-0.12190107630910631</v>
      </c>
      <c r="AU36" s="73">
        <f>SUMIF($C$6:AT$6,AU$5,$C36:AT36)</f>
        <v>22765</v>
      </c>
      <c r="AV36" s="73">
        <f ca="1">SUMIF($C$6:AU$6,AV$5,$C36:AU36)</f>
        <v>19802</v>
      </c>
      <c r="AW36" s="73">
        <f ca="1">SUM(AV36-AU36)</f>
        <v>-2963</v>
      </c>
      <c r="AX36" s="19">
        <f ca="1">IF(AW36=0,0,IF(AU36=0,1,AW36/AU36))</f>
        <v>-0.1301559411377114</v>
      </c>
      <c r="AY36" s="73">
        <f>+DF36</f>
        <v>10311</v>
      </c>
      <c r="AZ36" s="73">
        <f ca="1">OFFSET(DF36,0,14,1,1)</f>
        <v>9198</v>
      </c>
      <c r="BA36" s="73">
        <f ca="1">SUM(AZ36-AY36)</f>
        <v>-1113</v>
      </c>
      <c r="BB36" s="19">
        <f ca="1">IF(BA36=0,0,IF(AY36=0,1,BA36/AY36))</f>
        <v>-0.1079429735234216</v>
      </c>
      <c r="BC36" s="73">
        <f>SUMIF($C$6:BB$6,BC$5,$C36:BB36)</f>
        <v>33076</v>
      </c>
      <c r="BD36" s="73">
        <f ca="1">SUMIF($C$6:BC$6,BD$5,$C36:BC36)</f>
        <v>29000</v>
      </c>
      <c r="BE36" s="73">
        <f ca="1">SUM(BD36-BC36)</f>
        <v>-4076</v>
      </c>
      <c r="BF36" s="19">
        <f ca="1">IF(BE36=0,0,IF(BC36=0,1,BE36/BC36))</f>
        <v>-0.12323134599105091</v>
      </c>
      <c r="BG36" s="73">
        <f>+DG36</f>
        <v>10219</v>
      </c>
      <c r="BH36" s="73">
        <f ca="1">OFFSET(DG36,0,14,1,1)</f>
        <v>10619</v>
      </c>
      <c r="BI36" s="73">
        <f ca="1">SUM(BH36-BG36)</f>
        <v>400</v>
      </c>
      <c r="BJ36" s="19">
        <f ca="1">IF(BI36=0,0,IF(BG36=0,1,BI36/BG36))</f>
        <v>3.9142773265485861E-2</v>
      </c>
      <c r="BK36" s="73">
        <f>SUMIF($C$6:BJ$6,BK$5,$C36:BJ36)</f>
        <v>43295</v>
      </c>
      <c r="BL36" s="73">
        <f ca="1">SUMIF($C$6:BK$6,BL$5,$C36:BK36)</f>
        <v>39619</v>
      </c>
      <c r="BM36" s="73">
        <f ca="1">SUM(BL36-BK36)</f>
        <v>-3676</v>
      </c>
      <c r="BN36" s="19">
        <f ca="1">IF(BM36=0,0,IF(BK36=0,1,BM36/BK36))</f>
        <v>-8.4905878276937297E-2</v>
      </c>
      <c r="BO36" s="73">
        <f>+DH36</f>
        <v>7509</v>
      </c>
      <c r="BP36" s="73">
        <f ca="1">OFFSET(DH36,0,14,1,1)</f>
        <v>6796</v>
      </c>
      <c r="BQ36" s="73">
        <f ca="1">SUM(BP36-BO36)</f>
        <v>-713</v>
      </c>
      <c r="BR36" s="19">
        <f ca="1">IF(BQ36=0,0,IF(BO36=0,1,BQ36/BO36))</f>
        <v>-9.495272339858836E-2</v>
      </c>
      <c r="BS36" s="73">
        <f>SUMIF($C$6:BR$6,BS$5,$C36:BR36)</f>
        <v>50804</v>
      </c>
      <c r="BT36" s="73">
        <f ca="1">SUMIF($C$6:BS$6,BT$5,$C36:BS36)</f>
        <v>46415</v>
      </c>
      <c r="BU36" s="73">
        <f ca="1">SUM(BT36-BS36)</f>
        <v>-4389</v>
      </c>
      <c r="BV36" s="19">
        <f ca="1">IF(BU36=0,0,IF(BS36=0,1,BU36/BS36))</f>
        <v>-8.6390835367293917E-2</v>
      </c>
      <c r="BW36" s="73">
        <f>+DI36</f>
        <v>3358</v>
      </c>
      <c r="BX36" s="73">
        <f ca="1">OFFSET(DI36,0,14,1,1)</f>
        <v>3334</v>
      </c>
      <c r="BY36" s="73">
        <f ca="1">SUM(BX36-BW36)</f>
        <v>-24</v>
      </c>
      <c r="BZ36" s="19">
        <f ca="1">IF(BY36=0,0,IF(BW36=0,1,BY36/BW36))</f>
        <v>-7.1471113758189396E-3</v>
      </c>
      <c r="CA36" s="73">
        <f>SUMIF($C$6:BZ$6,CA$5,$C36:BZ36)</f>
        <v>54162</v>
      </c>
      <c r="CB36" s="73">
        <f ca="1">SUMIF($C$6:CA$6,CB$5,$C36:CA36)</f>
        <v>49749</v>
      </c>
      <c r="CC36" s="73">
        <f ca="1">SUM(CB36-CA36)</f>
        <v>-4413</v>
      </c>
      <c r="CD36" s="19">
        <f ca="1">IF(CC36=0,0,IF(CA36=0,1,CC36/CA36))</f>
        <v>-8.147778885565525E-2</v>
      </c>
      <c r="CE36" s="73">
        <f>+DJ36</f>
        <v>1766</v>
      </c>
      <c r="CF36" s="73">
        <f ca="1">OFFSET(DJ36,0,14,1,1)</f>
        <v>1632</v>
      </c>
      <c r="CG36" s="73">
        <f ca="1">SUM(CF36-CE36)</f>
        <v>-134</v>
      </c>
      <c r="CH36" s="19">
        <f ca="1">IF(CG36=0,0,IF(CE36=0,1,CG36/CE36))</f>
        <v>-7.5877689694224232E-2</v>
      </c>
      <c r="CI36" s="73">
        <f>SUMIF($C$6:CH$6,CI$5,$C36:CH36)</f>
        <v>55928</v>
      </c>
      <c r="CJ36" s="73">
        <f ca="1">SUMIF($C$6:CI$6,CJ$5,$C36:CI36)</f>
        <v>51381</v>
      </c>
      <c r="CK36" s="73">
        <f ca="1">SUM(CJ36-CI36)</f>
        <v>-4547</v>
      </c>
      <c r="CL36" s="19">
        <f ca="1">IF(CK36=0,0,IF(CI36=0,1,CK36/CI36))</f>
        <v>-8.1300958375053634E-2</v>
      </c>
      <c r="CM36" s="73">
        <f>+DK36</f>
        <v>1282</v>
      </c>
      <c r="CN36" s="73">
        <f ca="1">OFFSET(DK36,0,14,1,1)</f>
        <v>1079</v>
      </c>
      <c r="CO36" s="73">
        <f ca="1">SUM(CN36-CM36)</f>
        <v>-203</v>
      </c>
      <c r="CP36" s="19">
        <f ca="1">IF(CO36=0,0,IF(CM36=0,1,CO36/CM36))</f>
        <v>-0.15834633385335414</v>
      </c>
      <c r="CQ36" s="73">
        <f>SUMIF($C$6:CP$6,CQ$5,$C36:CP36)</f>
        <v>57210</v>
      </c>
      <c r="CR36" s="73">
        <f ca="1">SUMIF($C$6:CQ$6,CR$5,$C36:CQ36)</f>
        <v>52460</v>
      </c>
      <c r="CS36" s="73">
        <f ca="1">SUM(CR36-CQ36)</f>
        <v>-4750</v>
      </c>
      <c r="CT36" s="19">
        <f ca="1">IF(CS36=0,0,IF(CQ36=0,1,CS36/CQ36))</f>
        <v>-8.3027442754763148E-2</v>
      </c>
      <c r="CW36" t="s">
        <v>74</v>
      </c>
      <c r="CX36" t="s">
        <v>8</v>
      </c>
      <c r="CY36" s="7"/>
      <c r="CZ36" s="74">
        <f>SUMIF(IBA!$A$129:$A$139,'2006-2007'!CZ$7,IBA!D$129:D$139)</f>
        <v>1892</v>
      </c>
      <c r="DA36" s="74">
        <f>SUMIF(IBA!$A$129:$A$139,'2006-2007'!DA$7,IBA!E$129:E$139)</f>
        <v>2823</v>
      </c>
      <c r="DB36" s="74">
        <f>SUMIF(IBA!$A$129:$A$139,'2006-2007'!DB$7,IBA!F$129:F$139)</f>
        <v>2587</v>
      </c>
      <c r="DC36" s="74">
        <f>SUMIF(IBA!$A$129:$A$139,'2006-2007'!DC$7,IBA!G$129:G$139)</f>
        <v>1826</v>
      </c>
      <c r="DD36" s="74">
        <f>SUMIF(IBA!$A$129:$A$139,'2006-2007'!DD$7,IBA!H$129:H$139)</f>
        <v>5368</v>
      </c>
      <c r="DE36" s="74">
        <f>SUMIF(IBA!$A$129:$A$139,'2006-2007'!DE$7,IBA!I$129:I$139)</f>
        <v>8269</v>
      </c>
      <c r="DF36" s="74">
        <f>SUMIF(IBA!$A$129:$A$139,'2006-2007'!DF$7,IBA!J$129:J$139)</f>
        <v>10311</v>
      </c>
      <c r="DG36" s="74">
        <f>SUMIF(IBA!$A$129:$A$139,'2006-2007'!DG$7,IBA!K$129:K$139)</f>
        <v>10219</v>
      </c>
      <c r="DH36" s="74">
        <f>SUMIF(IBA!$A$129:$A$139,'2006-2007'!DH$7,IBA!L$129:L$139)</f>
        <v>7509</v>
      </c>
      <c r="DI36" s="74">
        <f>SUMIF(IBA!$A$129:$A$139,'2006-2007'!DI$7,IBA!M$129:M$139)</f>
        <v>3358</v>
      </c>
      <c r="DJ36" s="74">
        <f>SUMIF(IBA!$A$129:$A$139,'2006-2007'!DJ$7,IBA!N$129:N$139)</f>
        <v>1766</v>
      </c>
      <c r="DK36" s="74">
        <f>SUMIF(IBA!$A$129:$A$139,'2006-2007'!DK$7,IBA!O$129:O$139)</f>
        <v>1282</v>
      </c>
      <c r="DN36" s="74">
        <f>SUMIF(IBA!$A$129:$A$139,'2006-2007'!DN$7,IBA!D$129:D$139)</f>
        <v>1538</v>
      </c>
      <c r="DO36" s="74">
        <f>SUMIF(IBA!$A$129:$A$139,'2006-2007'!DO$7,IBA!E$129:E$139)</f>
        <v>2212</v>
      </c>
      <c r="DP36" s="74">
        <f>SUMIF(IBA!$A$129:$A$139,'2006-2007'!DP$7,IBA!F$129:F$139)</f>
        <v>2409</v>
      </c>
      <c r="DQ36" s="74">
        <f>SUMIF(IBA!$A$129:$A$139,'2006-2007'!DQ$7,IBA!G$129:G$139)</f>
        <v>1638</v>
      </c>
      <c r="DR36" s="74">
        <f>SUMIF(IBA!$A$129:$A$139,'2006-2007'!DR$7,IBA!H$129:H$139)</f>
        <v>4744</v>
      </c>
      <c r="DS36" s="74">
        <f>SUMIF(IBA!$A$129:$A$139,'2006-2007'!DS$7,IBA!I$129:I$139)</f>
        <v>7261</v>
      </c>
      <c r="DT36" s="74">
        <f>SUMIF(IBA!$A$129:$A$139,'2006-2007'!DT$7,IBA!J$129:J$139)</f>
        <v>9198</v>
      </c>
      <c r="DU36" s="74">
        <f>SUMIF(IBA!$A$129:$A$139,'2006-2007'!DU$7,IBA!K$129:K$139)</f>
        <v>10619</v>
      </c>
      <c r="DV36" s="74">
        <f>SUMIF(IBA!$A$129:$A$139,'2006-2007'!DV$7,IBA!L$129:L$139)</f>
        <v>6796</v>
      </c>
      <c r="DW36" s="74">
        <f>SUMIF(IBA!$A$129:$A$139,'2006-2007'!DW$7,IBA!M$129:M$139)</f>
        <v>3334</v>
      </c>
      <c r="DX36" s="74">
        <f>SUMIF(IBA!$A$129:$A$139,'2006-2007'!DX$7,IBA!N$129:N$139)</f>
        <v>1632</v>
      </c>
      <c r="DY36" s="74">
        <f>SUMIF(IBA!$A$129:$A$139,'2006-2007'!DY$7,IBA!O$129:O$139)</f>
        <v>1079</v>
      </c>
    </row>
    <row r="37" spans="1:130" s="7" customFormat="1">
      <c r="A37" s="75"/>
      <c r="B37" s="24" t="s">
        <v>9</v>
      </c>
      <c r="C37" s="12">
        <f>+SUM(C34:C36)</f>
        <v>135467</v>
      </c>
      <c r="D37" s="12">
        <f ca="1">+SUM(D34:D36)</f>
        <v>128773</v>
      </c>
      <c r="E37" s="12">
        <f ca="1">SUM(E34:E36)</f>
        <v>-6694</v>
      </c>
      <c r="F37" s="13">
        <f ca="1">IF(E37=0,0,IF(C37=0,1,E37/C37))</f>
        <v>-4.9414248488561789E-2</v>
      </c>
      <c r="G37" s="12">
        <f>SUM(G34:G36)</f>
        <v>135467</v>
      </c>
      <c r="H37" s="12">
        <f ca="1">SUM(H34:H36)</f>
        <v>128773</v>
      </c>
      <c r="I37" s="12">
        <f ca="1">SUM(I34:I36)</f>
        <v>-6694</v>
      </c>
      <c r="J37" s="13">
        <f ca="1">IF(I37=0,0,IF(G37=0,1,I37/G37))</f>
        <v>-4.9414248488561789E-2</v>
      </c>
      <c r="K37" s="12">
        <f>+SUM(K34:K36)</f>
        <v>125246</v>
      </c>
      <c r="L37" s="12">
        <f ca="1">+SUM(L34:L36)</f>
        <v>122006</v>
      </c>
      <c r="M37" s="12">
        <f ca="1">SUM(M34:M36)</f>
        <v>-3240</v>
      </c>
      <c r="N37" s="13">
        <f ca="1">IF(M37=0,0,IF(K37=0,1,M37/K37))</f>
        <v>-2.5869089631605002E-2</v>
      </c>
      <c r="O37" s="12">
        <f>SUM(O34:O36)</f>
        <v>260713</v>
      </c>
      <c r="P37" s="12">
        <f ca="1">SUM(P34:P36)</f>
        <v>250779</v>
      </c>
      <c r="Q37" s="12">
        <f ca="1">SUM(Q34:Q36)</f>
        <v>-9934</v>
      </c>
      <c r="R37" s="13">
        <f ca="1">IF(Q37=0,0,IF(O37=0,1,Q37/O37))</f>
        <v>-3.8103201604829835E-2</v>
      </c>
      <c r="S37" s="12">
        <f>+SUM(S34:S36)</f>
        <v>149583</v>
      </c>
      <c r="T37" s="12">
        <f ca="1">+SUM(T34:T36)</f>
        <v>151512</v>
      </c>
      <c r="U37" s="12">
        <f ca="1">SUM(U34:U36)</f>
        <v>1929</v>
      </c>
      <c r="V37" s="13">
        <f ca="1">IF(U37=0,0,IF(S37=0,1,U37/S37))</f>
        <v>1.2895850464290728E-2</v>
      </c>
      <c r="W37" s="12">
        <f>SUM(W34:W36)</f>
        <v>410296</v>
      </c>
      <c r="X37" s="12">
        <f ca="1">SUM(X34:X36)</f>
        <v>402291</v>
      </c>
      <c r="Y37" s="12">
        <f ca="1">SUM(Y34:Y36)</f>
        <v>-8005</v>
      </c>
      <c r="Z37" s="13">
        <f ca="1">IF(Y37=0,0,IF(W37=0,1,Y37/W37))</f>
        <v>-1.9510304755591085E-2</v>
      </c>
      <c r="AA37" s="12">
        <f>+SUM(AA34:AA36)</f>
        <v>152870</v>
      </c>
      <c r="AB37" s="12">
        <f ca="1">+SUM(AB34:AB36)</f>
        <v>142537</v>
      </c>
      <c r="AC37" s="12">
        <f ca="1">SUM(AC34:AC36)</f>
        <v>-10333</v>
      </c>
      <c r="AD37" s="13">
        <f ca="1">IF(AC37=0,0,IF(AA37=0,1,AC37/AA37))</f>
        <v>-6.7593379996075093E-2</v>
      </c>
      <c r="AE37" s="12">
        <f>SUM(AE34:AE36)</f>
        <v>563166</v>
      </c>
      <c r="AF37" s="12">
        <f ca="1">SUM(AF34:AF36)</f>
        <v>544828</v>
      </c>
      <c r="AG37" s="12">
        <f ca="1">SUM(AG34:AG36)</f>
        <v>-18338</v>
      </c>
      <c r="AH37" s="13">
        <f ca="1">IF(AG37=0,0,IF(AE37=0,1,AG37/AE37))</f>
        <v>-3.2562335084149255E-2</v>
      </c>
      <c r="AI37" s="12">
        <f>+SUM(AI34:AI36)</f>
        <v>161575</v>
      </c>
      <c r="AJ37" s="12">
        <f ca="1">+SUM(AJ34:AJ36)</f>
        <v>160341</v>
      </c>
      <c r="AK37" s="12">
        <f ca="1">SUM(AK34:AK36)</f>
        <v>-1234</v>
      </c>
      <c r="AL37" s="13">
        <f ca="1">IF(AK37=0,0,IF(AI37=0,1,AK37/AI37))</f>
        <v>-7.6373201299706015E-3</v>
      </c>
      <c r="AM37" s="12">
        <f>SUM(AM34:AM36)</f>
        <v>724741</v>
      </c>
      <c r="AN37" s="12">
        <f ca="1">SUM(AN34:AN36)</f>
        <v>705169</v>
      </c>
      <c r="AO37" s="12">
        <f ca="1">SUM(AO34:AO36)</f>
        <v>-19572</v>
      </c>
      <c r="AP37" s="13">
        <f ca="1">IF(AO37=0,0,IF(AM37=0,1,AO37/AM37))</f>
        <v>-2.7005509554447728E-2</v>
      </c>
      <c r="AQ37" s="12">
        <f>+SUM(AQ34:AQ36)</f>
        <v>168688</v>
      </c>
      <c r="AR37" s="12">
        <f ca="1">+SUM(AR34:AR36)</f>
        <v>172628</v>
      </c>
      <c r="AS37" s="12">
        <f ca="1">SUM(AS34:AS36)</f>
        <v>3940</v>
      </c>
      <c r="AT37" s="13">
        <f ca="1">IF(AS37=0,0,IF(AQ37=0,1,AS37/AQ37))</f>
        <v>2.3356729583609979E-2</v>
      </c>
      <c r="AU37" s="12">
        <f>SUM(AU34:AU36)</f>
        <v>893429</v>
      </c>
      <c r="AV37" s="12">
        <f ca="1">SUM(AV34:AV36)</f>
        <v>877797</v>
      </c>
      <c r="AW37" s="12">
        <f ca="1">SUM(AW34:AW36)</f>
        <v>-15632</v>
      </c>
      <c r="AX37" s="13">
        <f ca="1">IF(AW37=0,0,IF(AU37=0,1,AW37/AU37))</f>
        <v>-1.7496633756011949E-2</v>
      </c>
      <c r="AY37" s="12">
        <f>+SUM(AY34:AY36)</f>
        <v>202825</v>
      </c>
      <c r="AZ37" s="12">
        <f ca="1">+SUM(AZ34:AZ36)</f>
        <v>196712</v>
      </c>
      <c r="BA37" s="12">
        <f ca="1">SUM(BA34:BA36)</f>
        <v>-6113</v>
      </c>
      <c r="BB37" s="13">
        <f ca="1">IF(BA37=0,0,IF(AY37=0,1,BA37/AY37))</f>
        <v>-3.0139282632811536E-2</v>
      </c>
      <c r="BC37" s="12">
        <f>SUM(BC34:BC36)</f>
        <v>1096254</v>
      </c>
      <c r="BD37" s="12">
        <f ca="1">SUM(BD34:BD36)</f>
        <v>1074509</v>
      </c>
      <c r="BE37" s="12">
        <f ca="1">SUM(BE34:BE36)</f>
        <v>-21745</v>
      </c>
      <c r="BF37" s="13">
        <f ca="1">IF(BE37=0,0,IF(BC37=0,1,BE37/BC37))</f>
        <v>-1.9835731500181527E-2</v>
      </c>
      <c r="BG37" s="12">
        <f>+SUM(BG34:BG36)</f>
        <v>197036</v>
      </c>
      <c r="BH37" s="12">
        <f ca="1">+SUM(BH34:BH36)</f>
        <v>197003</v>
      </c>
      <c r="BI37" s="12">
        <f ca="1">SUM(BI34:BI36)</f>
        <v>-33</v>
      </c>
      <c r="BJ37" s="13">
        <f ca="1">IF(BI37=0,0,IF(BG37=0,1,BI37/BG37))</f>
        <v>-1.6748208449217402E-4</v>
      </c>
      <c r="BK37" s="12">
        <f>SUM(BK34:BK36)</f>
        <v>1293290</v>
      </c>
      <c r="BL37" s="12">
        <f ca="1">SUM(BL34:BL36)</f>
        <v>1271512</v>
      </c>
      <c r="BM37" s="12">
        <f ca="1">SUM(BM34:BM36)</f>
        <v>-21778</v>
      </c>
      <c r="BN37" s="13">
        <f ca="1">IF(BM37=0,0,IF(BK37=0,1,BM37/BK37))</f>
        <v>-1.6839223994618378E-2</v>
      </c>
      <c r="BO37" s="12">
        <f>+SUM(BO34:BO36)</f>
        <v>172763</v>
      </c>
      <c r="BP37" s="12">
        <f ca="1">+SUM(BP34:BP36)</f>
        <v>173214</v>
      </c>
      <c r="BQ37" s="12">
        <f ca="1">SUM(BQ34:BQ36)</f>
        <v>451</v>
      </c>
      <c r="BR37" s="13">
        <f ca="1">IF(BQ37=0,0,IF(BO37=0,1,BQ37/BO37))</f>
        <v>2.6105126676429558E-3</v>
      </c>
      <c r="BS37" s="12">
        <f>SUM(BS34:BS36)</f>
        <v>1466053</v>
      </c>
      <c r="BT37" s="12">
        <f ca="1">SUM(BT34:BT36)</f>
        <v>1444726</v>
      </c>
      <c r="BU37" s="12">
        <f ca="1">SUM(BU34:BU36)</f>
        <v>-21327</v>
      </c>
      <c r="BV37" s="13">
        <f ca="1">IF(BU37=0,0,IF(BS37=0,1,BU37/BS37))</f>
        <v>-1.4547223054009644E-2</v>
      </c>
      <c r="BW37" s="12">
        <f>+SUM(BW34:BW36)</f>
        <v>158494</v>
      </c>
      <c r="BX37" s="12">
        <f ca="1">+SUM(BX34:BX36)</f>
        <v>167803</v>
      </c>
      <c r="BY37" s="12">
        <f ca="1">SUM(BY34:BY36)</f>
        <v>9309</v>
      </c>
      <c r="BZ37" s="13">
        <f ca="1">IF(BY37=0,0,IF(BW37=0,1,BY37/BW37))</f>
        <v>5.8734084571024768E-2</v>
      </c>
      <c r="CA37" s="12">
        <f>SUM(CA34:CA36)</f>
        <v>1624547</v>
      </c>
      <c r="CB37" s="12">
        <f ca="1">SUM(CB34:CB36)</f>
        <v>1612529</v>
      </c>
      <c r="CC37" s="12">
        <f ca="1">SUM(CC34:CC36)</f>
        <v>-12018</v>
      </c>
      <c r="CD37" s="13">
        <f ca="1">IF(CC37=0,0,IF(CA37=0,1,CC37/CA37))</f>
        <v>-7.3977545740443332E-3</v>
      </c>
      <c r="CE37" s="12">
        <f>+SUM(CE34:CE36)</f>
        <v>141658</v>
      </c>
      <c r="CF37" s="12">
        <f ca="1">+SUM(CF34:CF36)</f>
        <v>152636</v>
      </c>
      <c r="CG37" s="12">
        <f ca="1">SUM(CG34:CG36)</f>
        <v>10978</v>
      </c>
      <c r="CH37" s="13">
        <f ca="1">IF(CG37=0,0,IF(CE37=0,1,CG37/CE37))</f>
        <v>7.7496505668582072E-2</v>
      </c>
      <c r="CI37" s="12">
        <f>SUM(CI34:CI36)</f>
        <v>1766205</v>
      </c>
      <c r="CJ37" s="12">
        <f ca="1">SUM(CJ34:CJ36)</f>
        <v>1765165</v>
      </c>
      <c r="CK37" s="12">
        <f ca="1">SUM(CK34:CK36)</f>
        <v>-1040</v>
      </c>
      <c r="CL37" s="13">
        <f ca="1">IF(CK37=0,0,IF(CI37=0,1,CK37/CI37))</f>
        <v>-5.8883311959823461E-4</v>
      </c>
      <c r="CM37" s="12">
        <f>+SUM(CM34:CM36)</f>
        <v>145134</v>
      </c>
      <c r="CN37" s="12">
        <f ca="1">+SUM(CN34:CN36)</f>
        <v>150660</v>
      </c>
      <c r="CO37" s="12">
        <f ca="1">SUM(CO34:CO36)</f>
        <v>5526</v>
      </c>
      <c r="CP37" s="13">
        <f ca="1">IF(CO37=0,0,IF(CM37=0,1,CO37/CM37))</f>
        <v>3.8075158129728386E-2</v>
      </c>
      <c r="CQ37" s="12">
        <f>SUM(CQ34:CQ36)</f>
        <v>1911339</v>
      </c>
      <c r="CR37" s="12">
        <f ca="1">SUM(CR34:CR36)</f>
        <v>1915825</v>
      </c>
      <c r="CS37" s="12">
        <f ca="1">SUM(CS34:CS36)</f>
        <v>4486</v>
      </c>
      <c r="CT37" s="13">
        <f ca="1">IF(CS37=0,0,IF(CQ37=0,1,CS37/CQ37))</f>
        <v>2.3470457098400651E-3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1" customHeight="1">
      <c r="A39" s="82"/>
      <c r="B39" s="28" t="s">
        <v>6</v>
      </c>
      <c r="C39" s="18">
        <f>+CZ39</f>
        <v>182429</v>
      </c>
      <c r="D39" s="18">
        <f ca="1">OFFSET(CZ39,0,14,1,1)</f>
        <v>189886</v>
      </c>
      <c r="E39" s="18">
        <f ca="1">SUM(D39-C39)</f>
        <v>7457</v>
      </c>
      <c r="F39" s="19">
        <f ca="1">IF(E39=0,0,IF(C39=0,1,E39/C39))</f>
        <v>4.0876176485098309E-2</v>
      </c>
      <c r="G39" s="18">
        <f>SUMIF($C$6:F$6,G$5,$C39:F39)</f>
        <v>182429</v>
      </c>
      <c r="H39" s="18">
        <f ca="1">SUMIF($C$6:G$6,H$5,$C39:G39)</f>
        <v>189886</v>
      </c>
      <c r="I39" s="18">
        <f ca="1">SUM(H39-G39)</f>
        <v>7457</v>
      </c>
      <c r="J39" s="19">
        <f ca="1">IF(I39=0,0,IF(G39=0,1,I39/G39))</f>
        <v>4.0876176485098309E-2</v>
      </c>
      <c r="K39" s="18">
        <f>+DA39</f>
        <v>170507</v>
      </c>
      <c r="L39" s="18">
        <f ca="1">OFFSET(DA39,0,14,1,1)</f>
        <v>168896</v>
      </c>
      <c r="M39" s="18">
        <f ca="1">SUM(L39-K39)</f>
        <v>-1611</v>
      </c>
      <c r="N39" s="19">
        <f ca="1">IF(M39=0,0,IF(K39=0,1,M39/K39))</f>
        <v>-9.4482924454714467E-3</v>
      </c>
      <c r="O39" s="18">
        <f>SUMIF($C$6:N$6,O$5,$C39:N39)</f>
        <v>352936</v>
      </c>
      <c r="P39" s="18">
        <f ca="1">SUMIF($C$6:O$6,P$5,$C39:O39)</f>
        <v>358782</v>
      </c>
      <c r="Q39" s="18">
        <f ca="1">SUM(P39-O39)</f>
        <v>5846</v>
      </c>
      <c r="R39" s="19">
        <f ca="1">IF(Q39=0,0,IF(O39=0,1,Q39/O39))</f>
        <v>1.6563909604007526E-2</v>
      </c>
      <c r="S39" s="18">
        <f>+DB39</f>
        <v>203473</v>
      </c>
      <c r="T39" s="18">
        <f ca="1">OFFSET(DB39,0,14,1,1)</f>
        <v>196800</v>
      </c>
      <c r="U39" s="18">
        <f ca="1">SUM(T39-S39)</f>
        <v>-6673</v>
      </c>
      <c r="V39" s="19">
        <f ca="1">IF(U39=0,0,IF(S39=0,1,U39/S39))</f>
        <v>-3.2795506037656103E-2</v>
      </c>
      <c r="W39" s="18">
        <f>SUMIF($C$6:V$6,W$5,$C39:V39)</f>
        <v>556409</v>
      </c>
      <c r="X39" s="18">
        <f ca="1">SUMIF($C$6:W$6,X$5,$C39:W39)</f>
        <v>555582</v>
      </c>
      <c r="Y39" s="18">
        <f ca="1">SUM(X39-W39)</f>
        <v>-827</v>
      </c>
      <c r="Z39" s="19">
        <f ca="1">IF(Y39=0,0,IF(W39=0,1,Y39/W39))</f>
        <v>-1.4863167202543452E-3</v>
      </c>
      <c r="AA39" s="18">
        <f>+DC39</f>
        <v>196724</v>
      </c>
      <c r="AB39" s="18">
        <f ca="1">OFFSET(DC39,0,14,1,1)</f>
        <v>194547</v>
      </c>
      <c r="AC39" s="18">
        <f ca="1">SUM(AB39-AA39)</f>
        <v>-2177</v>
      </c>
      <c r="AD39" s="19">
        <f ca="1">IF(AC39=0,0,IF(AA39=0,1,AC39/AA39))</f>
        <v>-1.1066265427705821E-2</v>
      </c>
      <c r="AE39" s="18">
        <f>SUMIF($C$6:AD$6,AE$5,$C39:AD39)</f>
        <v>753133</v>
      </c>
      <c r="AF39" s="18">
        <f ca="1">SUMIF($C$6:AE$6,AF$5,$C39:AE39)</f>
        <v>750129</v>
      </c>
      <c r="AG39" s="18">
        <f ca="1">SUM(AF39-AE39)</f>
        <v>-3004</v>
      </c>
      <c r="AH39" s="19">
        <f ca="1">IF(AG39=0,0,IF(AE39=0,1,AG39/AE39))</f>
        <v>-3.9886713236573085E-3</v>
      </c>
      <c r="AI39" s="18">
        <f>+DD39</f>
        <v>213670</v>
      </c>
      <c r="AJ39" s="18">
        <f ca="1">OFFSET(DD39,0,14,1,1)</f>
        <v>217339</v>
      </c>
      <c r="AK39" s="18">
        <f ca="1">SUM(AJ39-AI39)</f>
        <v>3669</v>
      </c>
      <c r="AL39" s="19">
        <f ca="1">IF(AK39=0,0,IF(AI39=0,1,AK39/AI39))</f>
        <v>1.7171338980671129E-2</v>
      </c>
      <c r="AM39" s="18">
        <f>SUMIF($C$6:AL$6,AM$5,$C39:AL39)</f>
        <v>966803</v>
      </c>
      <c r="AN39" s="18">
        <f ca="1">SUMIF($C$6:AM$6,AN$5,$C39:AM39)</f>
        <v>967468</v>
      </c>
      <c r="AO39" s="18">
        <f ca="1">SUM(AN39-AM39)</f>
        <v>665</v>
      </c>
      <c r="AP39" s="19">
        <f ca="1">IF(AO39=0,0,IF(AM39=0,1,AO39/AM39))</f>
        <v>6.8783402616665447E-4</v>
      </c>
      <c r="AQ39" s="18">
        <f>+DE39</f>
        <v>216834</v>
      </c>
      <c r="AR39" s="18">
        <f ca="1">OFFSET(DE39,0,14,1,1)</f>
        <v>219556</v>
      </c>
      <c r="AS39" s="18">
        <f ca="1">SUM(AR39-AQ39)</f>
        <v>2722</v>
      </c>
      <c r="AT39" s="19">
        <f ca="1">IF(AS39=0,0,IF(AQ39=0,1,AS39/AQ39))</f>
        <v>1.2553381849709916E-2</v>
      </c>
      <c r="AU39" s="18">
        <f>SUMIF($C$6:AT$6,AU$5,$C39:AT39)</f>
        <v>1183637</v>
      </c>
      <c r="AV39" s="18">
        <f ca="1">SUMIF($C$6:AU$6,AV$5,$C39:AU39)</f>
        <v>1187024</v>
      </c>
      <c r="AW39" s="18">
        <f ca="1">SUM(AV39-AU39)</f>
        <v>3387</v>
      </c>
      <c r="AX39" s="19">
        <f ca="1">IF(AW39=0,0,IF(AU39=0,1,AW39/AU39))</f>
        <v>2.8615191988760067E-3</v>
      </c>
      <c r="AY39" s="18">
        <f>+DF39</f>
        <v>219946</v>
      </c>
      <c r="AZ39" s="18">
        <f ca="1">OFFSET(DF39,0,14,1,1)</f>
        <v>232698</v>
      </c>
      <c r="BA39" s="18">
        <f ca="1">SUM(AZ39-AY39)</f>
        <v>12752</v>
      </c>
      <c r="BB39" s="19">
        <f ca="1">IF(BA39=0,0,IF(AY39=0,1,BA39/AY39))</f>
        <v>5.7977867294699607E-2</v>
      </c>
      <c r="BC39" s="18">
        <f>SUMIF($C$6:BB$6,BC$5,$C39:BB39)</f>
        <v>1403583</v>
      </c>
      <c r="BD39" s="18">
        <f ca="1">SUMIF($C$6:BC$6,BD$5,$C39:BC39)</f>
        <v>1419722</v>
      </c>
      <c r="BE39" s="18">
        <f ca="1">SUM(BD39-BC39)</f>
        <v>16139</v>
      </c>
      <c r="BF39" s="19">
        <f ca="1">IF(BE39=0,0,IF(BC39=0,1,BE39/BC39))</f>
        <v>1.1498429376816334E-2</v>
      </c>
      <c r="BG39" s="18">
        <f>+DG39</f>
        <v>219395</v>
      </c>
      <c r="BH39" s="18">
        <f ca="1">OFFSET(DG39,0,14,1,1)</f>
        <v>231995</v>
      </c>
      <c r="BI39" s="18">
        <f ca="1">SUM(BH39-BG39)</f>
        <v>12600</v>
      </c>
      <c r="BJ39" s="19">
        <f ca="1">IF(BI39=0,0,IF(BG39=0,1,BI39/BG39))</f>
        <v>5.743066159210556E-2</v>
      </c>
      <c r="BK39" s="18">
        <f>SUMIF($C$6:BJ$6,BK$5,$C39:BJ39)</f>
        <v>1622978</v>
      </c>
      <c r="BL39" s="18">
        <f ca="1">SUMIF($C$6:BK$6,BL$5,$C39:BK39)</f>
        <v>1651717</v>
      </c>
      <c r="BM39" s="18">
        <f ca="1">SUM(BL39-BK39)</f>
        <v>28739</v>
      </c>
      <c r="BN39" s="19">
        <f ca="1">IF(BM39=0,0,IF(BK39=0,1,BM39/BK39))</f>
        <v>1.7707572129751603E-2</v>
      </c>
      <c r="BO39" s="18">
        <f>+DH39</f>
        <v>208146</v>
      </c>
      <c r="BP39" s="18">
        <f ca="1">OFFSET(DH39,0,14,1,1)</f>
        <v>215675</v>
      </c>
      <c r="BQ39" s="18">
        <f ca="1">SUM(BP39-BO39)</f>
        <v>7529</v>
      </c>
      <c r="BR39" s="19">
        <f ca="1">IF(BQ39=0,0,IF(BO39=0,1,BQ39/BO39))</f>
        <v>3.6171725615673611E-2</v>
      </c>
      <c r="BS39" s="18">
        <f>SUMIF($C$6:BR$6,BS$5,$C39:BR39)</f>
        <v>1831124</v>
      </c>
      <c r="BT39" s="18">
        <f ca="1">SUMIF($C$6:BS$6,BT$5,$C39:BS39)</f>
        <v>1867392</v>
      </c>
      <c r="BU39" s="18">
        <f ca="1">SUM(BT39-BS39)</f>
        <v>36268</v>
      </c>
      <c r="BV39" s="19">
        <f ca="1">IF(BU39=0,0,IF(BS39=0,1,BU39/BS39))</f>
        <v>1.980641398397924E-2</v>
      </c>
      <c r="BW39" s="18">
        <f>+DI39</f>
        <v>207401</v>
      </c>
      <c r="BX39" s="18">
        <f ca="1">OFFSET(DI39,0,14,1,1)</f>
        <v>222655</v>
      </c>
      <c r="BY39" s="18">
        <f ca="1">SUM(BX39-BW39)</f>
        <v>15254</v>
      </c>
      <c r="BZ39" s="19">
        <f ca="1">IF(BY39=0,0,IF(BW39=0,1,BY39/BW39))</f>
        <v>7.354834354704172E-2</v>
      </c>
      <c r="CA39" s="18">
        <f>SUMIF($C$6:BZ$6,CA$5,$C39:BZ39)</f>
        <v>2038525</v>
      </c>
      <c r="CB39" s="18">
        <f ca="1">SUMIF($C$6:CA$6,CB$5,$C39:CA39)</f>
        <v>2090047</v>
      </c>
      <c r="CC39" s="18">
        <f ca="1">SUM(CB39-CA39)</f>
        <v>51522</v>
      </c>
      <c r="CD39" s="19">
        <f ca="1">IF(CC39=0,0,IF(CA39=0,1,CC39/CA39))</f>
        <v>2.5274156559276929E-2</v>
      </c>
      <c r="CE39" s="18">
        <f>+DJ39</f>
        <v>196832</v>
      </c>
      <c r="CF39" s="18">
        <f ca="1">OFFSET(DJ39,0,14,1,1)</f>
        <v>201811</v>
      </c>
      <c r="CG39" s="18">
        <f ca="1">SUM(CF39-CE39)</f>
        <v>4979</v>
      </c>
      <c r="CH39" s="19">
        <f ca="1">IF(CG39=0,0,IF(CE39=0,1,CG39/CE39))</f>
        <v>2.5295683628678265E-2</v>
      </c>
      <c r="CI39" s="18">
        <f>SUMIF($C$6:CH$6,CI$5,$C39:CH39)</f>
        <v>2235357</v>
      </c>
      <c r="CJ39" s="18">
        <f ca="1">SUMIF($C$6:CI$6,CJ$5,$C39:CI39)</f>
        <v>2291858</v>
      </c>
      <c r="CK39" s="18">
        <f ca="1">SUM(CJ39-CI39)</f>
        <v>56501</v>
      </c>
      <c r="CL39" s="19">
        <f ca="1">IF(CK39=0,0,IF(CI39=0,1,CK39/CI39))</f>
        <v>2.5276052102639533E-2</v>
      </c>
      <c r="CM39" s="18">
        <f>+DK39</f>
        <v>197232</v>
      </c>
      <c r="CN39" s="18">
        <f ca="1">OFFSET(DK39,0,14,1,1)</f>
        <v>184655</v>
      </c>
      <c r="CO39" s="18">
        <f ca="1">SUM(CN39-CM39)</f>
        <v>-12577</v>
      </c>
      <c r="CP39" s="19">
        <f ca="1">IF(CO39=0,0,IF(CM39=0,1,CO39/CM39))</f>
        <v>-6.3767542792244669E-2</v>
      </c>
      <c r="CQ39" s="18">
        <f>SUMIF($C$6:CP$6,CQ$5,$C39:CP39)</f>
        <v>2432589</v>
      </c>
      <c r="CR39" s="18">
        <f ca="1">SUMIF($C$6:CQ$6,CR$5,$C39:CQ39)</f>
        <v>2476513</v>
      </c>
      <c r="CS39" s="18">
        <f ca="1">SUM(CR39-CQ39)</f>
        <v>43924</v>
      </c>
      <c r="CT39" s="19">
        <f ca="1">IF(CS39=0,0,IF(CQ39=0,1,CS39/CQ39))</f>
        <v>1.8056482208872935E-2</v>
      </c>
      <c r="CW39" t="s">
        <v>16</v>
      </c>
      <c r="CX39" t="s">
        <v>6</v>
      </c>
      <c r="CZ39" s="74">
        <f>SUMIF(SIBC!$A$93:$A$98,'2006-2007'!CZ$7,SIBC!D$93:D$98)</f>
        <v>182429</v>
      </c>
      <c r="DA39" s="74">
        <f>SUMIF(SIBC!$A$93:$A$98,'2006-2007'!DA$7,SIBC!E$93:E$98)</f>
        <v>170507</v>
      </c>
      <c r="DB39" s="74">
        <f>SUMIF(SIBC!$A$93:$A$98,'2006-2007'!DB$7,SIBC!F$93:F$98)</f>
        <v>203473</v>
      </c>
      <c r="DC39" s="74">
        <f>SUMIF(SIBC!$A$93:$A$98,'2006-2007'!DC$7,SIBC!G$93:G$98)</f>
        <v>196724</v>
      </c>
      <c r="DD39" s="74">
        <f>SUMIF(SIBC!$A$93:$A$98,'2006-2007'!DD$7,SIBC!H$93:H$98)</f>
        <v>213670</v>
      </c>
      <c r="DE39" s="74">
        <f>SUMIF(SIBC!$A$93:$A$98,'2006-2007'!DE$7,SIBC!I$93:I$98)</f>
        <v>216834</v>
      </c>
      <c r="DF39" s="74">
        <f>SUMIF(SIBC!$A$93:$A$98,'2006-2007'!DF$7,SIBC!J$93:J$98)</f>
        <v>219946</v>
      </c>
      <c r="DG39" s="74">
        <f>SUMIF(SIBC!$A$93:$A$98,'2006-2007'!DG$7,SIBC!K$93:K$98)</f>
        <v>219395</v>
      </c>
      <c r="DH39" s="74">
        <f>SUMIF(SIBC!$A$93:$A$98,'2006-2007'!DH$7,SIBC!L$93:L$98)</f>
        <v>208146</v>
      </c>
      <c r="DI39" s="74">
        <f>SUMIF(SIBC!$A$93:$A$98,'2006-2007'!DI$7,SIBC!M$93:M$98)</f>
        <v>207401</v>
      </c>
      <c r="DJ39" s="74">
        <f>SUMIF(SIBC!$A$93:$A$98,'2006-2007'!DJ$7,SIBC!N$93:N$98)</f>
        <v>196832</v>
      </c>
      <c r="DK39" s="74">
        <f>SUMIF(SIBC!$A$93:$A$98,'2006-2007'!DK$7,SIBC!O$93:O$98)</f>
        <v>197232</v>
      </c>
      <c r="DN39" s="74">
        <f>SUMIF(SIBC!$A$93:$A$98,'2006-2007'!DN$7,SIBC!D$93:D$98)</f>
        <v>189886</v>
      </c>
      <c r="DO39" s="74">
        <f>SUMIF(SIBC!$A$93:$A$98,'2006-2007'!DO$7,SIBC!E$93:E$98)</f>
        <v>168896</v>
      </c>
      <c r="DP39" s="74">
        <f>SUMIF(SIBC!$A$93:$A$98,'2006-2007'!DP$7,SIBC!F$93:F$98)</f>
        <v>196800</v>
      </c>
      <c r="DQ39" s="74">
        <f>SUMIF(SIBC!$A$93:$A$98,'2006-2007'!DQ$7,SIBC!G$93:G$98)</f>
        <v>194547</v>
      </c>
      <c r="DR39" s="74">
        <f>SUMIF(SIBC!$A$93:$A$98,'2006-2007'!DR$7,SIBC!H$93:H$98)</f>
        <v>217339</v>
      </c>
      <c r="DS39" s="74">
        <f>SUMIF(SIBC!$A$93:$A$98,'2006-2007'!DS$7,SIBC!I$93:I$98)</f>
        <v>219556</v>
      </c>
      <c r="DT39" s="74">
        <f>SUMIF(SIBC!$A$93:$A$98,'2006-2007'!DT$7,SIBC!J$93:J$98)</f>
        <v>232698</v>
      </c>
      <c r="DU39" s="74">
        <f>SUMIF(SIBC!$A$93:$A$98,'2006-2007'!DU$7,SIBC!K$93:K$98)</f>
        <v>231995</v>
      </c>
      <c r="DV39" s="74">
        <f>SUMIF(SIBC!$A$93:$A$98,'2006-2007'!DV$7,SIBC!L$93:L$98)</f>
        <v>215675</v>
      </c>
      <c r="DW39" s="74">
        <f>SUMIF(SIBC!$A$93:$A$98,'2006-2007'!DW$7,SIBC!M$93:M$98)</f>
        <v>222655</v>
      </c>
      <c r="DX39" s="74">
        <f>SUMIF(SIBC!$A$93:$A$98,'2006-2007'!DX$7,SIBC!N$93:N$98)</f>
        <v>201811</v>
      </c>
      <c r="DY39" s="74">
        <f>SUMIF(SIBC!$A$93:$A$98,'2006-2007'!DY$7,SIBC!O$93:O$98)</f>
        <v>184655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7551</v>
      </c>
      <c r="D40" s="18">
        <f ca="1">OFFSET(CZ40,0,14,1,1)</f>
        <v>7858</v>
      </c>
      <c r="E40" s="18">
        <f ca="1">SUM(D40-C40)</f>
        <v>307</v>
      </c>
      <c r="F40" s="19">
        <f ca="1">IF(E40=0,0,IF(C40=0,1,E40/C40))</f>
        <v>4.065686664018011E-2</v>
      </c>
      <c r="G40" s="18">
        <f>SUMIF($C$6:F$6,G$5,$C40:F40)</f>
        <v>7551</v>
      </c>
      <c r="H40" s="18">
        <f ca="1">SUMIF($C$6:G$6,H$5,$C40:G40)</f>
        <v>7858</v>
      </c>
      <c r="I40" s="18">
        <f ca="1">SUM(H40-G40)</f>
        <v>307</v>
      </c>
      <c r="J40" s="19">
        <f ca="1">IF(I40=0,0,IF(G40=0,1,I40/G40))</f>
        <v>4.065686664018011E-2</v>
      </c>
      <c r="K40" s="18">
        <f>+DA40</f>
        <v>8057</v>
      </c>
      <c r="L40" s="18">
        <f ca="1">OFFSET(DA40,0,14,1,1)</f>
        <v>6973</v>
      </c>
      <c r="M40" s="18">
        <f ca="1">SUM(L40-K40)</f>
        <v>-1084</v>
      </c>
      <c r="N40" s="19">
        <f ca="1">IF(M40=0,0,IF(K40=0,1,M40/K40))</f>
        <v>-0.13454139257788258</v>
      </c>
      <c r="O40" s="18">
        <f>SUMIF($C$6:N$6,O$5,$C40:N40)</f>
        <v>15608</v>
      </c>
      <c r="P40" s="18">
        <f ca="1">SUMIF($C$6:O$6,P$5,$C40:O40)</f>
        <v>14831</v>
      </c>
      <c r="Q40" s="18">
        <f ca="1">SUM(P40-O40)</f>
        <v>-777</v>
      </c>
      <c r="R40" s="19">
        <f ca="1">IF(Q40=0,0,IF(O40=0,1,Q40/O40))</f>
        <v>-4.9782162993336751E-2</v>
      </c>
      <c r="S40" s="18">
        <f>+DB40</f>
        <v>9586</v>
      </c>
      <c r="T40" s="18">
        <f ca="1">OFFSET(DB40,0,14,1,1)</f>
        <v>7957</v>
      </c>
      <c r="U40" s="18">
        <f ca="1">SUM(T40-S40)</f>
        <v>-1629</v>
      </c>
      <c r="V40" s="19">
        <f ca="1">IF(U40=0,0,IF(S40=0,1,U40/S40))</f>
        <v>-0.1699353223450866</v>
      </c>
      <c r="W40" s="18">
        <f>SUMIF($C$6:V$6,W$5,$C40:V40)</f>
        <v>25194</v>
      </c>
      <c r="X40" s="18">
        <f ca="1">SUMIF($C$6:W$6,X$5,$C40:W40)</f>
        <v>22788</v>
      </c>
      <c r="Y40" s="18">
        <f ca="1">SUM(X40-W40)</f>
        <v>-2406</v>
      </c>
      <c r="Z40" s="19">
        <f ca="1">IF(Y40=0,0,IF(W40=0,1,Y40/W40))</f>
        <v>-9.5498928316265774E-2</v>
      </c>
      <c r="AA40" s="18">
        <f>+DC40</f>
        <v>8550</v>
      </c>
      <c r="AB40" s="18">
        <f ca="1">OFFSET(DC40,0,14,1,1)</f>
        <v>8307</v>
      </c>
      <c r="AC40" s="18">
        <f ca="1">SUM(AB40-AA40)</f>
        <v>-243</v>
      </c>
      <c r="AD40" s="19">
        <f ca="1">IF(AC40=0,0,IF(AA40=0,1,AC40/AA40))</f>
        <v>-2.8421052631578948E-2</v>
      </c>
      <c r="AE40" s="18">
        <f>SUMIF($C$6:AD$6,AE$5,$C40:AD40)</f>
        <v>33744</v>
      </c>
      <c r="AF40" s="18">
        <f ca="1">SUMIF($C$6:AE$6,AF$5,$C40:AE40)</f>
        <v>31095</v>
      </c>
      <c r="AG40" s="18">
        <f ca="1">SUM(AF40-AE40)</f>
        <v>-2649</v>
      </c>
      <c r="AH40" s="19">
        <f ca="1">IF(AG40=0,0,IF(AE40=0,1,AG40/AE40))</f>
        <v>-7.8502844950213369E-2</v>
      </c>
      <c r="AI40" s="18">
        <f>+DD40</f>
        <v>10754</v>
      </c>
      <c r="AJ40" s="18">
        <f ca="1">OFFSET(DD40,0,14,1,1)</f>
        <v>10478</v>
      </c>
      <c r="AK40" s="18">
        <f ca="1">SUM(AJ40-AI40)</f>
        <v>-276</v>
      </c>
      <c r="AL40" s="19">
        <f ca="1">IF(AK40=0,0,IF(AI40=0,1,AK40/AI40))</f>
        <v>-2.5664868885995909E-2</v>
      </c>
      <c r="AM40" s="18">
        <f>SUMIF($C$6:AL$6,AM$5,$C40:AL40)</f>
        <v>44498</v>
      </c>
      <c r="AN40" s="18">
        <f ca="1">SUMIF($C$6:AM$6,AN$5,$C40:AM40)</f>
        <v>41573</v>
      </c>
      <c r="AO40" s="18">
        <f ca="1">SUM(AN40-AM40)</f>
        <v>-2925</v>
      </c>
      <c r="AP40" s="19">
        <f ca="1">IF(AO40=0,0,IF(AM40=0,1,AO40/AM40))</f>
        <v>-6.5733291383882425E-2</v>
      </c>
      <c r="AQ40" s="18">
        <f>+DE40</f>
        <v>10238</v>
      </c>
      <c r="AR40" s="18">
        <f ca="1">OFFSET(DE40,0,14,1,1)</f>
        <v>11320</v>
      </c>
      <c r="AS40" s="18">
        <f ca="1">SUM(AR40-AQ40)</f>
        <v>1082</v>
      </c>
      <c r="AT40" s="19">
        <f ca="1">IF(AS40=0,0,IF(AQ40=0,1,AS40/AQ40))</f>
        <v>0.10568470404375854</v>
      </c>
      <c r="AU40" s="18">
        <f>SUMIF($C$6:AT$6,AU$5,$C40:AT40)</f>
        <v>54736</v>
      </c>
      <c r="AV40" s="18">
        <f ca="1">SUMIF($C$6:AU$6,AV$5,$C40:AU40)</f>
        <v>52893</v>
      </c>
      <c r="AW40" s="18">
        <f ca="1">SUM(AV40-AU40)</f>
        <v>-1843</v>
      </c>
      <c r="AX40" s="19">
        <f ca="1">IF(AW40=0,0,IF(AU40=0,1,AW40/AU40))</f>
        <v>-3.3670710318620289E-2</v>
      </c>
      <c r="AY40" s="18">
        <f>+DF40</f>
        <v>9462</v>
      </c>
      <c r="AZ40" s="18">
        <f ca="1">OFFSET(DF40,0,14,1,1)</f>
        <v>10827</v>
      </c>
      <c r="BA40" s="18">
        <f ca="1">SUM(AZ40-AY40)</f>
        <v>1365</v>
      </c>
      <c r="BB40" s="19">
        <f ca="1">IF(BA40=0,0,IF(AY40=0,1,BA40/AY40))</f>
        <v>0.14426125554850983</v>
      </c>
      <c r="BC40" s="18">
        <f>SUMIF($C$6:BB$6,BC$5,$C40:BB40)</f>
        <v>64198</v>
      </c>
      <c r="BD40" s="18">
        <f ca="1">SUMIF($C$6:BC$6,BD$5,$C40:BC40)</f>
        <v>63720</v>
      </c>
      <c r="BE40" s="18">
        <f ca="1">SUM(BD40-BC40)</f>
        <v>-478</v>
      </c>
      <c r="BF40" s="19">
        <f ca="1">IF(BE40=0,0,IF(BC40=0,1,BE40/BC40))</f>
        <v>-7.4457148197763171E-3</v>
      </c>
      <c r="BG40" s="18">
        <f>+DG40</f>
        <v>10420</v>
      </c>
      <c r="BH40" s="18">
        <f ca="1">OFFSET(DG40,0,14,1,1)</f>
        <v>10544</v>
      </c>
      <c r="BI40" s="18">
        <f ca="1">SUM(BH40-BG40)</f>
        <v>124</v>
      </c>
      <c r="BJ40" s="19">
        <f ca="1">IF(BI40=0,0,IF(BG40=0,1,BI40/BG40))</f>
        <v>1.1900191938579654E-2</v>
      </c>
      <c r="BK40" s="18">
        <f>SUMIF($C$6:BJ$6,BK$5,$C40:BJ40)</f>
        <v>74618</v>
      </c>
      <c r="BL40" s="18">
        <f ca="1">SUMIF($C$6:BK$6,BL$5,$C40:BK40)</f>
        <v>74264</v>
      </c>
      <c r="BM40" s="18">
        <f ca="1">SUM(BL40-BK40)</f>
        <v>-354</v>
      </c>
      <c r="BN40" s="19">
        <f ca="1">IF(BM40=0,0,IF(BK40=0,1,BM40/BK40))</f>
        <v>-4.7441636066364685E-3</v>
      </c>
      <c r="BO40" s="18">
        <f>+DH40</f>
        <v>9536</v>
      </c>
      <c r="BP40" s="18">
        <f ca="1">OFFSET(DH40,0,14,1,1)</f>
        <v>9798</v>
      </c>
      <c r="BQ40" s="18">
        <f ca="1">SUM(BP40-BO40)</f>
        <v>262</v>
      </c>
      <c r="BR40" s="19">
        <f ca="1">IF(BQ40=0,0,IF(BO40=0,1,BQ40/BO40))</f>
        <v>2.7474832214765099E-2</v>
      </c>
      <c r="BS40" s="18">
        <f>SUMIF($C$6:BR$6,BS$5,$C40:BR40)</f>
        <v>84154</v>
      </c>
      <c r="BT40" s="18">
        <f ca="1">SUMIF($C$6:BS$6,BT$5,$C40:BS40)</f>
        <v>84062</v>
      </c>
      <c r="BU40" s="18">
        <f ca="1">SUM(BT40-BS40)</f>
        <v>-92</v>
      </c>
      <c r="BV40" s="19">
        <f ca="1">IF(BU40=0,0,IF(BS40=0,1,BU40/BS40))</f>
        <v>-1.0932338332105425E-3</v>
      </c>
      <c r="BW40" s="18">
        <f>+DI40</f>
        <v>10139</v>
      </c>
      <c r="BX40" s="18">
        <f ca="1">OFFSET(DI40,0,14,1,1)</f>
        <v>9688</v>
      </c>
      <c r="BY40" s="18">
        <f ca="1">SUM(BX40-BW40)</f>
        <v>-451</v>
      </c>
      <c r="BZ40" s="19">
        <f ca="1">IF(BY40=0,0,IF(BW40=0,1,BY40/BW40))</f>
        <v>-4.4481704310089749E-2</v>
      </c>
      <c r="CA40" s="18">
        <f>SUMIF($C$6:BZ$6,CA$5,$C40:BZ40)</f>
        <v>94293</v>
      </c>
      <c r="CB40" s="18">
        <f ca="1">SUMIF($C$6:CA$6,CB$5,$C40:CA40)</f>
        <v>93750</v>
      </c>
      <c r="CC40" s="18">
        <f ca="1">SUM(CB40-CA40)</f>
        <v>-543</v>
      </c>
      <c r="CD40" s="19">
        <f ca="1">IF(CC40=0,0,IF(CA40=0,1,CC40/CA40))</f>
        <v>-5.758645922815055E-3</v>
      </c>
      <c r="CE40" s="18">
        <f>+DJ40</f>
        <v>9147</v>
      </c>
      <c r="CF40" s="18">
        <f ca="1">OFFSET(DJ40,0,14,1,1)</f>
        <v>8696</v>
      </c>
      <c r="CG40" s="18">
        <f ca="1">SUM(CF40-CE40)</f>
        <v>-451</v>
      </c>
      <c r="CH40" s="19">
        <f ca="1">IF(CG40=0,0,IF(CE40=0,1,CG40/CE40))</f>
        <v>-4.9305783316934512E-2</v>
      </c>
      <c r="CI40" s="18">
        <f>SUMIF($C$6:CH$6,CI$5,$C40:CH40)</f>
        <v>103440</v>
      </c>
      <c r="CJ40" s="18">
        <f ca="1">SUMIF($C$6:CI$6,CJ$5,$C40:CI40)</f>
        <v>102446</v>
      </c>
      <c r="CK40" s="18">
        <f ca="1">SUM(CJ40-CI40)</f>
        <v>-994</v>
      </c>
      <c r="CL40" s="19">
        <f ca="1">IF(CK40=0,0,IF(CI40=0,1,CK40/CI40))</f>
        <v>-9.6094354215003862E-3</v>
      </c>
      <c r="CM40" s="18">
        <f>+DK40</f>
        <v>7575</v>
      </c>
      <c r="CN40" s="18">
        <f ca="1">OFFSET(DK40,0,14,1,1)</f>
        <v>6940</v>
      </c>
      <c r="CO40" s="18">
        <f ca="1">SUM(CN40-CM40)</f>
        <v>-635</v>
      </c>
      <c r="CP40" s="19">
        <f ca="1">IF(CO40=0,0,IF(CM40=0,1,CO40/CM40))</f>
        <v>-8.3828382838283824E-2</v>
      </c>
      <c r="CQ40" s="18">
        <f>SUMIF($C$6:CP$6,CQ$5,$C40:CP40)</f>
        <v>111015</v>
      </c>
      <c r="CR40" s="18">
        <f ca="1">SUMIF($C$6:CQ$6,CR$5,$C40:CQ40)</f>
        <v>109386</v>
      </c>
      <c r="CS40" s="18">
        <f ca="1">SUM(CR40-CQ40)</f>
        <v>-1629</v>
      </c>
      <c r="CT40" s="19">
        <f ca="1">IF(CS40=0,0,IF(CQ40=0,1,CS40/CQ40))</f>
        <v>-1.4673692744223754E-2</v>
      </c>
      <c r="CW40" t="s">
        <v>16</v>
      </c>
      <c r="CX40" t="s">
        <v>7</v>
      </c>
      <c r="CY40" s="7"/>
      <c r="CZ40" s="74">
        <f>SUMIF(SIBC!$A$111:$A$116,'2006-2007'!CZ$7,SIBC!D$111:D$116)</f>
        <v>7551</v>
      </c>
      <c r="DA40" s="74">
        <f>SUMIF(SIBC!$A$111:$A$116,'2006-2007'!DA$7,SIBC!E$111:E$116)</f>
        <v>8057</v>
      </c>
      <c r="DB40" s="74">
        <f>SUMIF(SIBC!$A$111:$A$116,'2006-2007'!DB$7,SIBC!F$111:F$116)</f>
        <v>9586</v>
      </c>
      <c r="DC40" s="74">
        <f>SUMIF(SIBC!$A$111:$A$116,'2006-2007'!DC$7,SIBC!G$111:G$116)</f>
        <v>8550</v>
      </c>
      <c r="DD40" s="74">
        <f>SUMIF(SIBC!$A$111:$A$116,'2006-2007'!DD$7,SIBC!H$111:H$116)</f>
        <v>10754</v>
      </c>
      <c r="DE40" s="74">
        <f>SUMIF(SIBC!$A$111:$A$116,'2006-2007'!DE$7,SIBC!I$111:I$116)</f>
        <v>10238</v>
      </c>
      <c r="DF40" s="74">
        <f>SUMIF(SIBC!$A$111:$A$116,'2006-2007'!DF$7,SIBC!J$111:J$116)</f>
        <v>9462</v>
      </c>
      <c r="DG40" s="74">
        <f>SUMIF(SIBC!$A$111:$A$116,'2006-2007'!DG$7,SIBC!K$111:K$116)</f>
        <v>10420</v>
      </c>
      <c r="DH40" s="74">
        <f>SUMIF(SIBC!$A$111:$A$116,'2006-2007'!DH$7,SIBC!L$111:L$116)</f>
        <v>9536</v>
      </c>
      <c r="DI40" s="74">
        <f>SUMIF(SIBC!$A$111:$A$116,'2006-2007'!DI$7,SIBC!M$111:M$116)</f>
        <v>10139</v>
      </c>
      <c r="DJ40" s="74">
        <f>SUMIF(SIBC!$A$111:$A$116,'2006-2007'!DJ$7,SIBC!N$111:N$116)</f>
        <v>9147</v>
      </c>
      <c r="DK40" s="74">
        <f>SUMIF(SIBC!$A$111:$A$116,'2006-2007'!DK$7,SIBC!O$111:O$116)</f>
        <v>7575</v>
      </c>
      <c r="DN40" s="74">
        <f>SUMIF(SIBC!$A$111:$A$116,'2006-2007'!DN$7,SIBC!D$111:D$116)</f>
        <v>7858</v>
      </c>
      <c r="DO40" s="74">
        <f>SUMIF(SIBC!$A$111:$A$116,'2006-2007'!DO$7,SIBC!E$111:E$116)</f>
        <v>6973</v>
      </c>
      <c r="DP40" s="74">
        <f>SUMIF(SIBC!$A$111:$A$116,'2006-2007'!DP$7,SIBC!F$111:F$116)</f>
        <v>7957</v>
      </c>
      <c r="DQ40" s="74">
        <f>SUMIF(SIBC!$A$111:$A$116,'2006-2007'!DQ$7,SIBC!G$111:G$116)</f>
        <v>8307</v>
      </c>
      <c r="DR40" s="74">
        <f>SUMIF(SIBC!$A$111:$A$116,'2006-2007'!DR$7,SIBC!H$111:H$116)</f>
        <v>10478</v>
      </c>
      <c r="DS40" s="74">
        <f>SUMIF(SIBC!$A$111:$A$116,'2006-2007'!DS$7,SIBC!I$111:I$116)</f>
        <v>11320</v>
      </c>
      <c r="DT40" s="74">
        <f>SUMIF(SIBC!$A$111:$A$116,'2006-2007'!DT$7,SIBC!J$111:J$116)</f>
        <v>10827</v>
      </c>
      <c r="DU40" s="74">
        <f>SUMIF(SIBC!$A$111:$A$116,'2006-2007'!DU$7,SIBC!K$111:K$116)</f>
        <v>10544</v>
      </c>
      <c r="DV40" s="74">
        <f>SUMIF(SIBC!$A$111:$A$116,'2006-2007'!DV$7,SIBC!L$111:L$116)</f>
        <v>9798</v>
      </c>
      <c r="DW40" s="74">
        <f>SUMIF(SIBC!$A$111:$A$116,'2006-2007'!DW$7,SIBC!M$111:M$116)</f>
        <v>9688</v>
      </c>
      <c r="DX40" s="74">
        <f>SUMIF(SIBC!$A$111:$A$116,'2006-2007'!DX$7,SIBC!N$111:N$116)</f>
        <v>8696</v>
      </c>
      <c r="DY40" s="74">
        <f>SUMIF(SIBC!$A$111:$A$116,'2006-2007'!DY$7,SIBC!O$111:O$116)</f>
        <v>6940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SUMIF(SIBC!$A$129:$A$139,'2006-2007'!CZ$7,SIBC!D$129:D$139)</f>
        <v>0</v>
      </c>
      <c r="DA41" s="74">
        <f>SUMIF(SIBC!$A$129:$A$139,'2006-2007'!DA$7,SIBC!E$129:E$139)</f>
        <v>0</v>
      </c>
      <c r="DB41" s="74">
        <f>SUMIF(SIBC!$A$129:$A$139,'2006-2007'!DB$7,SIBC!F$129:F$139)</f>
        <v>0</v>
      </c>
      <c r="DC41" s="74">
        <f>SUMIF(SIBC!$A$129:$A$139,'2006-2007'!DC$7,SIBC!G$129:G$139)</f>
        <v>0</v>
      </c>
      <c r="DD41" s="74">
        <f>SUMIF(SIBC!$A$129:$A$139,'2006-2007'!DD$7,SIBC!H$129:H$139)</f>
        <v>0</v>
      </c>
      <c r="DE41" s="74">
        <f>SUMIF(SIBC!$A$129:$A$139,'2006-2007'!DE$7,SIBC!I$129:I$139)</f>
        <v>0</v>
      </c>
      <c r="DF41" s="74">
        <f>SUMIF(SIBC!$A$129:$A$139,'2006-2007'!DF$7,SIBC!J$129:J$139)</f>
        <v>0</v>
      </c>
      <c r="DG41" s="74">
        <f>SUMIF(SIBC!$A$129:$A$139,'2006-2007'!DG$7,SIBC!K$129:K$139)</f>
        <v>0</v>
      </c>
      <c r="DH41" s="74">
        <f>SUMIF(SIBC!$A$129:$A$139,'2006-2007'!DH$7,SIBC!L$129:L$139)</f>
        <v>0</v>
      </c>
      <c r="DI41" s="74">
        <f>SUMIF(SIBC!$A$129:$A$139,'2006-2007'!DI$7,SIBC!M$129:M$139)</f>
        <v>0</v>
      </c>
      <c r="DJ41" s="74">
        <f>SUMIF(SIBC!$A$129:$A$139,'2006-2007'!DJ$7,SIBC!N$129:N$139)</f>
        <v>0</v>
      </c>
      <c r="DK41" s="74">
        <f>SUMIF(SIBC!$A$129:$A$139,'2006-2007'!DK$7,SIBC!O$129:O$139)</f>
        <v>0</v>
      </c>
      <c r="DN41" s="74">
        <f>SUMIF(SIBC!$A$129:$A$139,'2006-2007'!DN$7,SIBC!D$129:D$139)</f>
        <v>0</v>
      </c>
      <c r="DO41" s="74">
        <f>SUMIF(SIBC!$A$129:$A$139,'2006-2007'!DO$7,SIBC!E$129:E$139)</f>
        <v>0</v>
      </c>
      <c r="DP41" s="74">
        <f>SUMIF(SIBC!$A$129:$A$139,'2006-2007'!DP$7,SIBC!F$129:F$139)</f>
        <v>0</v>
      </c>
      <c r="DQ41" s="74">
        <f>SUMIF(SIBC!$A$129:$A$139,'2006-2007'!DQ$7,SIBC!G$129:G$139)</f>
        <v>0</v>
      </c>
      <c r="DR41" s="74">
        <f>SUMIF(SIBC!$A$129:$A$139,'2006-2007'!DR$7,SIBC!H$129:H$139)</f>
        <v>0</v>
      </c>
      <c r="DS41" s="74">
        <f>SUMIF(SIBC!$A$129:$A$139,'2006-2007'!DS$7,SIBC!I$129:I$139)</f>
        <v>0</v>
      </c>
      <c r="DT41" s="74">
        <f>SUMIF(SIBC!$A$129:$A$139,'2006-2007'!DT$7,SIBC!J$129:J$139)</f>
        <v>0</v>
      </c>
      <c r="DU41" s="74">
        <f>SUMIF(SIBC!$A$129:$A$139,'2006-2007'!DU$7,SIBC!K$129:K$139)</f>
        <v>0</v>
      </c>
      <c r="DV41" s="74">
        <f>SUMIF(SIBC!$A$129:$A$139,'2006-2007'!DV$7,SIBC!L$129:L$139)</f>
        <v>0</v>
      </c>
      <c r="DW41" s="74">
        <f>SUMIF(SIBC!$A$129:$A$139,'2006-2007'!DW$7,SIBC!M$129:M$139)</f>
        <v>0</v>
      </c>
      <c r="DX41" s="74">
        <f>SUMIF(SIBC!$A$129:$A$139,'2006-2007'!DX$7,SIBC!N$129:N$139)</f>
        <v>0</v>
      </c>
      <c r="DY41" s="74">
        <f>SUMIF(SIBC!$A$129:$A$139,'2006-2007'!DY$7,SIBC!O$129:O$139)</f>
        <v>0</v>
      </c>
    </row>
    <row r="42" spans="1:130" s="7" customFormat="1">
      <c r="A42" s="75"/>
      <c r="B42" s="24" t="s">
        <v>9</v>
      </c>
      <c r="C42" s="12">
        <f>+SUM(C39:C41)</f>
        <v>189980</v>
      </c>
      <c r="D42" s="12">
        <f ca="1">+SUM(D39:D41)</f>
        <v>197744</v>
      </c>
      <c r="E42" s="12">
        <f ca="1">SUM(E39:E41)</f>
        <v>7764</v>
      </c>
      <c r="F42" s="13">
        <f ca="1">IF(E42=0,0,IF(C42=0,1,E42/C42))</f>
        <v>4.0867459732603431E-2</v>
      </c>
      <c r="G42" s="12">
        <f>SUM(G39:G41)</f>
        <v>189980</v>
      </c>
      <c r="H42" s="12">
        <f ca="1">SUM(H39:H41)</f>
        <v>197744</v>
      </c>
      <c r="I42" s="12">
        <f ca="1">SUM(I39:I41)</f>
        <v>7764</v>
      </c>
      <c r="J42" s="13">
        <f ca="1">IF(I42=0,0,IF(G42=0,1,I42/G42))</f>
        <v>4.0867459732603431E-2</v>
      </c>
      <c r="K42" s="12">
        <f>+SUM(K39:K41)</f>
        <v>178564</v>
      </c>
      <c r="L42" s="12">
        <f ca="1">+SUM(L39:L41)</f>
        <v>175869</v>
      </c>
      <c r="M42" s="12">
        <f ca="1">SUM(M39:M41)</f>
        <v>-2695</v>
      </c>
      <c r="N42" s="13">
        <f ca="1">IF(M42=0,0,IF(K42=0,1,M42/K42))</f>
        <v>-1.5092627853318698E-2</v>
      </c>
      <c r="O42" s="12">
        <f>SUM(O39:O41)</f>
        <v>368544</v>
      </c>
      <c r="P42" s="12">
        <f ca="1">SUM(P39:P41)</f>
        <v>373613</v>
      </c>
      <c r="Q42" s="12">
        <f ca="1">SUM(Q39:Q41)</f>
        <v>5069</v>
      </c>
      <c r="R42" s="13">
        <f ca="1">IF(Q42=0,0,IF(O42=0,1,Q42/O42))</f>
        <v>1.3754124337935226E-2</v>
      </c>
      <c r="S42" s="12">
        <f>+SUM(S39:S41)</f>
        <v>213059</v>
      </c>
      <c r="T42" s="12">
        <f ca="1">+SUM(T39:T41)</f>
        <v>204757</v>
      </c>
      <c r="U42" s="12">
        <f ca="1">SUM(U39:U41)</f>
        <v>-8302</v>
      </c>
      <c r="V42" s="13">
        <f ca="1">IF(U42=0,0,IF(S42=0,1,U42/S42))</f>
        <v>-3.8965732496632391E-2</v>
      </c>
      <c r="W42" s="12">
        <f>SUM(W39:W41)</f>
        <v>581603</v>
      </c>
      <c r="X42" s="12">
        <f ca="1">SUM(X39:X41)</f>
        <v>578370</v>
      </c>
      <c r="Y42" s="12">
        <f ca="1">SUM(Y39:Y41)</f>
        <v>-3233</v>
      </c>
      <c r="Z42" s="13">
        <f ca="1">IF(Y42=0,0,IF(W42=0,1,Y42/W42))</f>
        <v>-5.558774628053844E-3</v>
      </c>
      <c r="AA42" s="12">
        <f>+SUM(AA39:AA41)</f>
        <v>205274</v>
      </c>
      <c r="AB42" s="12">
        <f ca="1">+SUM(AB39:AB41)</f>
        <v>202854</v>
      </c>
      <c r="AC42" s="12">
        <f ca="1">SUM(AC39:AC41)</f>
        <v>-2420</v>
      </c>
      <c r="AD42" s="13">
        <f ca="1">IF(AC42=0,0,IF(AA42=0,1,AC42/AA42))</f>
        <v>-1.1789120882332882E-2</v>
      </c>
      <c r="AE42" s="12">
        <f>SUM(AE39:AE41)</f>
        <v>786877</v>
      </c>
      <c r="AF42" s="12">
        <f ca="1">SUM(AF39:AF41)</f>
        <v>781224</v>
      </c>
      <c r="AG42" s="12">
        <f ca="1">SUM(AG39:AG41)</f>
        <v>-5653</v>
      </c>
      <c r="AH42" s="13">
        <f ca="1">IF(AG42=0,0,IF(AE42=0,1,AG42/AE42))</f>
        <v>-7.1840961166738894E-3</v>
      </c>
      <c r="AI42" s="12">
        <f>+SUM(AI39:AI41)</f>
        <v>224424</v>
      </c>
      <c r="AJ42" s="12">
        <f ca="1">+SUM(AJ39:AJ41)</f>
        <v>227817</v>
      </c>
      <c r="AK42" s="12">
        <f ca="1">SUM(AK39:AK41)</f>
        <v>3393</v>
      </c>
      <c r="AL42" s="13">
        <f ca="1">IF(AK42=0,0,IF(AI42=0,1,AK42/AI42))</f>
        <v>1.5118703881937761E-2</v>
      </c>
      <c r="AM42" s="12">
        <f>SUM(AM39:AM41)</f>
        <v>1011301</v>
      </c>
      <c r="AN42" s="12">
        <f ca="1">SUM(AN39:AN41)</f>
        <v>1009041</v>
      </c>
      <c r="AO42" s="12">
        <f ca="1">SUM(AO39:AO41)</f>
        <v>-2260</v>
      </c>
      <c r="AP42" s="13">
        <f ca="1">IF(AO42=0,0,IF(AM42=0,1,AO42/AM42))</f>
        <v>-2.2347451451150547E-3</v>
      </c>
      <c r="AQ42" s="12">
        <f>+SUM(AQ39:AQ41)</f>
        <v>227072</v>
      </c>
      <c r="AR42" s="12">
        <f ca="1">+SUM(AR39:AR41)</f>
        <v>230876</v>
      </c>
      <c r="AS42" s="12">
        <f ca="1">SUM(AS39:AS41)</f>
        <v>3804</v>
      </c>
      <c r="AT42" s="13">
        <f ca="1">IF(AS42=0,0,IF(AQ42=0,1,AS42/AQ42))</f>
        <v>1.675239571589628E-2</v>
      </c>
      <c r="AU42" s="12">
        <f>SUM(AU39:AU41)</f>
        <v>1238373</v>
      </c>
      <c r="AV42" s="12">
        <f ca="1">SUM(AV39:AV41)</f>
        <v>1239917</v>
      </c>
      <c r="AW42" s="12">
        <f ca="1">SUM(AW39:AW41)</f>
        <v>1544</v>
      </c>
      <c r="AX42" s="13">
        <f ca="1">IF(AW42=0,0,IF(AU42=0,1,AW42/AU42))</f>
        <v>1.2467972089184761E-3</v>
      </c>
      <c r="AY42" s="12">
        <f>+SUM(AY39:AY41)</f>
        <v>229408</v>
      </c>
      <c r="AZ42" s="12">
        <f ca="1">+SUM(AZ39:AZ41)</f>
        <v>243525</v>
      </c>
      <c r="BA42" s="12">
        <f ca="1">SUM(BA39:BA41)</f>
        <v>14117</v>
      </c>
      <c r="BB42" s="13">
        <f ca="1">IF(BA42=0,0,IF(AY42=0,1,BA42/AY42))</f>
        <v>6.1536650857860233E-2</v>
      </c>
      <c r="BC42" s="12">
        <f>SUM(BC39:BC41)</f>
        <v>1467781</v>
      </c>
      <c r="BD42" s="12">
        <f ca="1">SUM(BD39:BD41)</f>
        <v>1483442</v>
      </c>
      <c r="BE42" s="12">
        <f ca="1">SUM(BE39:BE41)</f>
        <v>15661</v>
      </c>
      <c r="BF42" s="13">
        <f ca="1">IF(BE42=0,0,IF(BC42=0,1,BE42/BC42))</f>
        <v>1.0669847886026594E-2</v>
      </c>
      <c r="BG42" s="12">
        <f>+SUM(BG39:BG41)</f>
        <v>229815</v>
      </c>
      <c r="BH42" s="12">
        <f ca="1">+SUM(BH39:BH41)</f>
        <v>242539</v>
      </c>
      <c r="BI42" s="12">
        <f ca="1">SUM(BI39:BI41)</f>
        <v>12724</v>
      </c>
      <c r="BJ42" s="13">
        <f ca="1">IF(BI42=0,0,IF(BG42=0,1,BI42/BG42))</f>
        <v>5.5366272871657636E-2</v>
      </c>
      <c r="BK42" s="12">
        <f>SUM(BK39:BK41)</f>
        <v>1697596</v>
      </c>
      <c r="BL42" s="12">
        <f ca="1">SUM(BL39:BL41)</f>
        <v>1725981</v>
      </c>
      <c r="BM42" s="12">
        <f ca="1">SUM(BM39:BM41)</f>
        <v>28385</v>
      </c>
      <c r="BN42" s="13">
        <f ca="1">IF(BM42=0,0,IF(BK42=0,1,BM42/BK42))</f>
        <v>1.6720703865937478E-2</v>
      </c>
      <c r="BO42" s="12">
        <f>+SUM(BO39:BO41)</f>
        <v>217682</v>
      </c>
      <c r="BP42" s="12">
        <f ca="1">+SUM(BP39:BP41)</f>
        <v>225473</v>
      </c>
      <c r="BQ42" s="12">
        <f ca="1">SUM(BQ39:BQ41)</f>
        <v>7791</v>
      </c>
      <c r="BR42" s="13">
        <f ca="1">IF(BQ42=0,0,IF(BO42=0,1,BQ42/BO42))</f>
        <v>3.579074062164074E-2</v>
      </c>
      <c r="BS42" s="12">
        <f>SUM(BS39:BS41)</f>
        <v>1915278</v>
      </c>
      <c r="BT42" s="12">
        <f ca="1">SUM(BT39:BT41)</f>
        <v>1951454</v>
      </c>
      <c r="BU42" s="12">
        <f ca="1">SUM(BU39:BU41)</f>
        <v>36176</v>
      </c>
      <c r="BV42" s="13">
        <f ca="1">IF(BU42=0,0,IF(BS42=0,1,BU42/BS42))</f>
        <v>1.8888119635896199E-2</v>
      </c>
      <c r="BW42" s="12">
        <f>+SUM(BW39:BW41)</f>
        <v>217540</v>
      </c>
      <c r="BX42" s="12">
        <f ca="1">+SUM(BX39:BX41)</f>
        <v>232343</v>
      </c>
      <c r="BY42" s="12">
        <f ca="1">SUM(BY39:BY41)</f>
        <v>14803</v>
      </c>
      <c r="BZ42" s="13">
        <f ca="1">IF(BY42=0,0,IF(BW42=0,1,BY42/BW42))</f>
        <v>6.804725567711685E-2</v>
      </c>
      <c r="CA42" s="12">
        <f>SUM(CA39:CA41)</f>
        <v>2132818</v>
      </c>
      <c r="CB42" s="12">
        <f ca="1">SUM(CB39:CB41)</f>
        <v>2183797</v>
      </c>
      <c r="CC42" s="12">
        <f ca="1">SUM(CC39:CC41)</f>
        <v>50979</v>
      </c>
      <c r="CD42" s="13">
        <f ca="1">IF(CC42=0,0,IF(CA42=0,1,CC42/CA42))</f>
        <v>2.3902180120385332E-2</v>
      </c>
      <c r="CE42" s="12">
        <f>+SUM(CE39:CE41)</f>
        <v>205979</v>
      </c>
      <c r="CF42" s="12">
        <f ca="1">+SUM(CF39:CF41)</f>
        <v>210507</v>
      </c>
      <c r="CG42" s="12">
        <f ca="1">SUM(CG39:CG41)</f>
        <v>4528</v>
      </c>
      <c r="CH42" s="13">
        <f ca="1">IF(CG42=0,0,IF(CE42=0,1,CG42/CE42))</f>
        <v>2.1982823491715174E-2</v>
      </c>
      <c r="CI42" s="12">
        <f>SUM(CI39:CI41)</f>
        <v>2338797</v>
      </c>
      <c r="CJ42" s="12">
        <f ca="1">SUM(CJ39:CJ41)</f>
        <v>2394304</v>
      </c>
      <c r="CK42" s="12">
        <f ca="1">SUM(CK39:CK41)</f>
        <v>55507</v>
      </c>
      <c r="CL42" s="13">
        <f ca="1">IF(CK42=0,0,IF(CI42=0,1,CK42/CI42))</f>
        <v>2.3733141439808585E-2</v>
      </c>
      <c r="CM42" s="12">
        <f>+SUM(CM39:CM41)</f>
        <v>204807</v>
      </c>
      <c r="CN42" s="12">
        <f ca="1">+SUM(CN39:CN41)</f>
        <v>191595</v>
      </c>
      <c r="CO42" s="12">
        <f ca="1">SUM(CO39:CO41)</f>
        <v>-13212</v>
      </c>
      <c r="CP42" s="13">
        <f ca="1">IF(CO42=0,0,IF(CM42=0,1,CO42/CM42))</f>
        <v>-6.4509513834976343E-2</v>
      </c>
      <c r="CQ42" s="12">
        <f>SUM(CQ39:CQ41)</f>
        <v>2543604</v>
      </c>
      <c r="CR42" s="12">
        <f ca="1">SUM(CR39:CR41)</f>
        <v>2585899</v>
      </c>
      <c r="CS42" s="12">
        <f ca="1">SUM(CS39:CS41)</f>
        <v>42295</v>
      </c>
      <c r="CT42" s="13">
        <f ca="1">IF(CS42=0,0,IF(CQ42=0,1,CS42/CQ42))</f>
        <v>1.6627981399620382E-2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1" customHeight="1">
      <c r="A44" s="82"/>
      <c r="B44" s="28" t="s">
        <v>6</v>
      </c>
      <c r="C44" s="18">
        <f>+CZ44</f>
        <v>80143</v>
      </c>
      <c r="D44" s="18">
        <f ca="1">OFFSET(CZ44,0,14,1,1)</f>
        <v>79667</v>
      </c>
      <c r="E44" s="18">
        <f ca="1">SUM(D44-C44)</f>
        <v>-476</v>
      </c>
      <c r="F44" s="19">
        <f ca="1">IF(E44=0,0,IF(C44=0,1,E44/C44))</f>
        <v>-5.9393833522578387E-3</v>
      </c>
      <c r="G44" s="18">
        <f>SUMIF($C$6:F$6,G$5,$C44:F44)</f>
        <v>80143</v>
      </c>
      <c r="H44" s="18">
        <f ca="1">SUMIF($C$6:G$6,H$5,$C44:G44)</f>
        <v>79667</v>
      </c>
      <c r="I44" s="18">
        <f ca="1">SUM(H44-G44)</f>
        <v>-476</v>
      </c>
      <c r="J44" s="19">
        <f ca="1">IF(I44=0,0,IF(G44=0,1,I44/G44))</f>
        <v>-5.9393833522578387E-3</v>
      </c>
      <c r="K44" s="18">
        <f>+DA44</f>
        <v>74729</v>
      </c>
      <c r="L44" s="18">
        <f ca="1">OFFSET(DA44,0,14,1,1)</f>
        <v>69446</v>
      </c>
      <c r="M44" s="18">
        <f ca="1">SUM(L44-K44)</f>
        <v>-5283</v>
      </c>
      <c r="N44" s="19">
        <f ca="1">IF(M44=0,0,IF(K44=0,1,M44/K44))</f>
        <v>-7.0695446212313828E-2</v>
      </c>
      <c r="O44" s="18">
        <f>SUMIF($C$6:N$6,O$5,$C44:N44)</f>
        <v>154872</v>
      </c>
      <c r="P44" s="18">
        <f ca="1">SUMIF($C$6:O$6,P$5,$C44:O44)</f>
        <v>149113</v>
      </c>
      <c r="Q44" s="18">
        <f ca="1">SUM(P44-O44)</f>
        <v>-5759</v>
      </c>
      <c r="R44" s="19">
        <f ca="1">IF(Q44=0,0,IF(O44=0,1,Q44/O44))</f>
        <v>-3.7185546774110234E-2</v>
      </c>
      <c r="S44" s="18">
        <f>+DB44</f>
        <v>104376</v>
      </c>
      <c r="T44" s="18">
        <f ca="1">OFFSET(DB44,0,14,1,1)</f>
        <v>103136</v>
      </c>
      <c r="U44" s="18">
        <f ca="1">SUM(T44-S44)</f>
        <v>-1240</v>
      </c>
      <c r="V44" s="19">
        <f ca="1">IF(U44=0,0,IF(S44=0,1,U44/S44))</f>
        <v>-1.1880125699394497E-2</v>
      </c>
      <c r="W44" s="18">
        <f>SUMIF($C$6:V$6,W$5,$C44:V44)</f>
        <v>259248</v>
      </c>
      <c r="X44" s="18">
        <f ca="1">SUMIF($C$6:W$6,X$5,$C44:W44)</f>
        <v>252249</v>
      </c>
      <c r="Y44" s="18">
        <f ca="1">SUM(X44-W44)</f>
        <v>-6999</v>
      </c>
      <c r="Z44" s="19">
        <f ca="1">IF(Y44=0,0,IF(W44=0,1,Y44/W44))</f>
        <v>-2.6997315311979263E-2</v>
      </c>
      <c r="AA44" s="18">
        <f>+DC44</f>
        <v>117170</v>
      </c>
      <c r="AB44" s="18">
        <f ca="1">OFFSET(DC44,0,14,1,1)</f>
        <v>113808</v>
      </c>
      <c r="AC44" s="18">
        <f ca="1">SUM(AB44-AA44)</f>
        <v>-3362</v>
      </c>
      <c r="AD44" s="19">
        <f ca="1">IF(AC44=0,0,IF(AA44=0,1,AC44/AA44))</f>
        <v>-2.8693351540496716E-2</v>
      </c>
      <c r="AE44" s="18">
        <f>SUMIF($C$6:AD$6,AE$5,$C44:AD44)</f>
        <v>376418</v>
      </c>
      <c r="AF44" s="18">
        <f ca="1">SUMIF($C$6:AE$6,AF$5,$C44:AE44)</f>
        <v>366057</v>
      </c>
      <c r="AG44" s="18">
        <f ca="1">SUM(AF44-AE44)</f>
        <v>-10361</v>
      </c>
      <c r="AH44" s="19">
        <f ca="1">IF(AG44=0,0,IF(AE44=0,1,AG44/AE44))</f>
        <v>-2.7525251183524699E-2</v>
      </c>
      <c r="AI44" s="18">
        <f>+DD44</f>
        <v>139292</v>
      </c>
      <c r="AJ44" s="18">
        <f ca="1">OFFSET(DD44,0,14,1,1)</f>
        <v>144420</v>
      </c>
      <c r="AK44" s="18">
        <f ca="1">SUM(AJ44-AI44)</f>
        <v>5128</v>
      </c>
      <c r="AL44" s="19">
        <f ca="1">IF(AK44=0,0,IF(AI44=0,1,AK44/AI44))</f>
        <v>3.6814748872871381E-2</v>
      </c>
      <c r="AM44" s="18">
        <f>SUMIF($C$6:AL$6,AM$5,$C44:AL44)</f>
        <v>515710</v>
      </c>
      <c r="AN44" s="18">
        <f ca="1">SUMIF($C$6:AM$6,AN$5,$C44:AM44)</f>
        <v>510477</v>
      </c>
      <c r="AO44" s="18">
        <f ca="1">SUM(AN44-AM44)</f>
        <v>-5233</v>
      </c>
      <c r="AP44" s="19">
        <f ca="1">IF(AO44=0,0,IF(AM44=0,1,AO44/AM44))</f>
        <v>-1.0147175738302535E-2</v>
      </c>
      <c r="AQ44" s="18">
        <f>+DE44</f>
        <v>161180</v>
      </c>
      <c r="AR44" s="18">
        <f ca="1">OFFSET(DE44,0,14,1,1)</f>
        <v>169240</v>
      </c>
      <c r="AS44" s="18">
        <f ca="1">SUM(AR44-AQ44)</f>
        <v>8060</v>
      </c>
      <c r="AT44" s="19">
        <f ca="1">IF(AS44=0,0,IF(AQ44=0,1,AS44/AQ44))</f>
        <v>5.0006204243702695E-2</v>
      </c>
      <c r="AU44" s="18">
        <f>SUMIF($C$6:AT$6,AU$5,$C44:AT44)</f>
        <v>676890</v>
      </c>
      <c r="AV44" s="18">
        <f ca="1">SUMIF($C$6:AU$6,AV$5,$C44:AU44)</f>
        <v>679717</v>
      </c>
      <c r="AW44" s="18">
        <f ca="1">SUM(AV44-AU44)</f>
        <v>2827</v>
      </c>
      <c r="AX44" s="19">
        <f ca="1">IF(AW44=0,0,IF(AU44=0,1,AW44/AU44))</f>
        <v>4.1764540767332946E-3</v>
      </c>
      <c r="AY44" s="18">
        <f>+DF44</f>
        <v>233551</v>
      </c>
      <c r="AZ44" s="18">
        <f ca="1">OFFSET(DF44,0,14,1,1)</f>
        <v>236745</v>
      </c>
      <c r="BA44" s="18">
        <f ca="1">SUM(AZ44-AY44)</f>
        <v>3194</v>
      </c>
      <c r="BB44" s="19">
        <f ca="1">IF(BA44=0,0,IF(AY44=0,1,BA44/AY44))</f>
        <v>1.3675813847938994E-2</v>
      </c>
      <c r="BC44" s="18">
        <f>SUMIF($C$6:BB$6,BC$5,$C44:BB44)</f>
        <v>910441</v>
      </c>
      <c r="BD44" s="18">
        <f ca="1">SUMIF($C$6:BC$6,BD$5,$C44:BC44)</f>
        <v>916462</v>
      </c>
      <c r="BE44" s="18">
        <f ca="1">SUM(BD44-BC44)</f>
        <v>6021</v>
      </c>
      <c r="BF44" s="19">
        <f ca="1">IF(BE44=0,0,IF(BC44=0,1,BE44/BC44))</f>
        <v>6.6132786199215544E-3</v>
      </c>
      <c r="BG44" s="18">
        <f>+DG44</f>
        <v>229757</v>
      </c>
      <c r="BH44" s="18">
        <f ca="1">OFFSET(DG44,0,14,1,1)</f>
        <v>250421</v>
      </c>
      <c r="BI44" s="18">
        <f ca="1">SUM(BH44-BG44)</f>
        <v>20664</v>
      </c>
      <c r="BJ44" s="19">
        <f ca="1">IF(BI44=0,0,IF(BG44=0,1,BI44/BG44))</f>
        <v>8.9938500241559555E-2</v>
      </c>
      <c r="BK44" s="18">
        <f>SUMIF($C$6:BJ$6,BK$5,$C44:BJ44)</f>
        <v>1140198</v>
      </c>
      <c r="BL44" s="18">
        <f ca="1">SUMIF($C$6:BK$6,BL$5,$C44:BK44)</f>
        <v>1166883</v>
      </c>
      <c r="BM44" s="18">
        <f ca="1">SUM(BL44-BK44)</f>
        <v>26685</v>
      </c>
      <c r="BN44" s="19">
        <f ca="1">IF(BM44=0,0,IF(BK44=0,1,BM44/BK44))</f>
        <v>2.3403829861129384E-2</v>
      </c>
      <c r="BO44" s="18">
        <f>+DH44</f>
        <v>155687</v>
      </c>
      <c r="BP44" s="18">
        <f ca="1">OFFSET(DH44,0,14,1,1)</f>
        <v>163294</v>
      </c>
      <c r="BQ44" s="18">
        <f ca="1">SUM(BP44-BO44)</f>
        <v>7607</v>
      </c>
      <c r="BR44" s="19">
        <f ca="1">IF(BQ44=0,0,IF(BO44=0,1,BQ44/BO44))</f>
        <v>4.8860855434300875E-2</v>
      </c>
      <c r="BS44" s="18">
        <f>SUMIF($C$6:BR$6,BS$5,$C44:BR44)</f>
        <v>1295885</v>
      </c>
      <c r="BT44" s="18">
        <f ca="1">SUMIF($C$6:BS$6,BT$5,$C44:BS44)</f>
        <v>1330177</v>
      </c>
      <c r="BU44" s="18">
        <f ca="1">SUM(BT44-BS44)</f>
        <v>34292</v>
      </c>
      <c r="BV44" s="19">
        <f ca="1">IF(BU44=0,0,IF(BS44=0,1,BU44/BS44))</f>
        <v>2.6462224657280545E-2</v>
      </c>
      <c r="BW44" s="18">
        <f>+DI44</f>
        <v>126572</v>
      </c>
      <c r="BX44" s="18">
        <f ca="1">OFFSET(DI44,0,14,1,1)</f>
        <v>146869</v>
      </c>
      <c r="BY44" s="18">
        <f ca="1">SUM(BX44-BW44)</f>
        <v>20297</v>
      </c>
      <c r="BZ44" s="19">
        <f ca="1">IF(BY44=0,0,IF(BW44=0,1,BY44/BW44))</f>
        <v>0.16035932117687957</v>
      </c>
      <c r="CA44" s="18">
        <f>SUMIF($C$6:BZ$6,CA$5,$C44:BZ44)</f>
        <v>1422457</v>
      </c>
      <c r="CB44" s="18">
        <f ca="1">SUMIF($C$6:CA$6,CB$5,$C44:CA44)</f>
        <v>1477046</v>
      </c>
      <c r="CC44" s="18">
        <f ca="1">SUM(CB44-CA44)</f>
        <v>54589</v>
      </c>
      <c r="CD44" s="19">
        <f ca="1">IF(CC44=0,0,IF(CA44=0,1,CC44/CA44))</f>
        <v>3.8376555495174901E-2</v>
      </c>
      <c r="CE44" s="18">
        <f>+DJ44</f>
        <v>103427</v>
      </c>
      <c r="CF44" s="18">
        <f ca="1">OFFSET(DJ44,0,14,1,1)</f>
        <v>130375</v>
      </c>
      <c r="CG44" s="18">
        <f ca="1">SUM(CF44-CE44)</f>
        <v>26948</v>
      </c>
      <c r="CH44" s="19">
        <f ca="1">IF(CG44=0,0,IF(CE44=0,1,CG44/CE44))</f>
        <v>0.26055091997254104</v>
      </c>
      <c r="CI44" s="18">
        <f>SUMIF($C$6:CH$6,CI$5,$C44:CH44)</f>
        <v>1525884</v>
      </c>
      <c r="CJ44" s="18">
        <f ca="1">SUMIF($C$6:CI$6,CJ$5,$C44:CI44)</f>
        <v>1607421</v>
      </c>
      <c r="CK44" s="18">
        <f ca="1">SUM(CJ44-CI44)</f>
        <v>81537</v>
      </c>
      <c r="CL44" s="19">
        <f ca="1">IF(CK44=0,0,IF(CI44=0,1,CK44/CI44))</f>
        <v>5.3435909938108012E-2</v>
      </c>
      <c r="CM44" s="18">
        <f>+DK44</f>
        <v>94825</v>
      </c>
      <c r="CN44" s="18">
        <f ca="1">OFFSET(DK44,0,14,1,1)</f>
        <v>100813</v>
      </c>
      <c r="CO44" s="18">
        <f ca="1">SUM(CN44-CM44)</f>
        <v>5988</v>
      </c>
      <c r="CP44" s="19">
        <f ca="1">IF(CO44=0,0,IF(CM44=0,1,CO44/CM44))</f>
        <v>6.3147904033746372E-2</v>
      </c>
      <c r="CQ44" s="18">
        <f>SUMIF($C$6:CP$6,CQ$5,$C44:CP44)</f>
        <v>1620709</v>
      </c>
      <c r="CR44" s="18">
        <f ca="1">SUMIF($C$6:CQ$6,CR$5,$C44:CQ44)</f>
        <v>1708234</v>
      </c>
      <c r="CS44" s="18">
        <f ca="1">SUM(CR44-CQ44)</f>
        <v>87525</v>
      </c>
      <c r="CT44" s="19">
        <f ca="1">IF(CS44=0,0,IF(CQ44=0,1,CS44/CQ44))</f>
        <v>5.4004142631403913E-2</v>
      </c>
      <c r="CW44" t="s">
        <v>17</v>
      </c>
      <c r="CX44" t="s">
        <v>6</v>
      </c>
      <c r="CZ44" s="74">
        <f>SUMIF(TIBA!$A$93:$A$98,'2006-2007'!CZ$7,TIBA!D$93:D$98)</f>
        <v>80143</v>
      </c>
      <c r="DA44" s="74">
        <f>SUMIF(TIBA!$A$93:$A$98,'2006-2007'!DA$7,TIBA!E$93:E$98)</f>
        <v>74729</v>
      </c>
      <c r="DB44" s="74">
        <f>SUMIF(TIBA!$A$93:$A$98,'2006-2007'!DB$7,TIBA!F$93:F$98)</f>
        <v>104376</v>
      </c>
      <c r="DC44" s="74">
        <f>SUMIF(TIBA!$A$93:$A$98,'2006-2007'!DC$7,TIBA!G$93:G$98)</f>
        <v>117170</v>
      </c>
      <c r="DD44" s="74">
        <f>SUMIF(TIBA!$A$93:$A$98,'2006-2007'!DD$7,TIBA!H$93:H$98)</f>
        <v>139292</v>
      </c>
      <c r="DE44" s="74">
        <f>SUMIF(TIBA!$A$93:$A$98,'2006-2007'!DE$7,TIBA!I$93:I$98)</f>
        <v>161180</v>
      </c>
      <c r="DF44" s="74">
        <f>SUMIF(TIBA!$A$93:$A$98,'2006-2007'!DF$7,TIBA!J$93:J$98)</f>
        <v>233551</v>
      </c>
      <c r="DG44" s="74">
        <f>SUMIF(TIBA!$A$93:$A$98,'2006-2007'!DG$7,TIBA!K$93:K$98)</f>
        <v>229757</v>
      </c>
      <c r="DH44" s="74">
        <f>SUMIF(TIBA!$A$93:$A$98,'2006-2007'!DH$7,TIBA!L$93:L$98)</f>
        <v>155687</v>
      </c>
      <c r="DI44" s="74">
        <f>SUMIF(TIBA!$A$93:$A$98,'2006-2007'!DI$7,TIBA!M$93:M$98)</f>
        <v>126572</v>
      </c>
      <c r="DJ44" s="74">
        <f>SUMIF(TIBA!$A$93:$A$98,'2006-2007'!DJ$7,TIBA!N$93:N$98)</f>
        <v>103427</v>
      </c>
      <c r="DK44" s="74">
        <f>SUMIF(TIBA!$A$93:$A$98,'2006-2007'!DK$7,TIBA!O$93:O$98)</f>
        <v>94825</v>
      </c>
      <c r="DN44" s="74">
        <f>SUMIF(TIBA!$A$93:$A$98,'2006-2007'!DN$7,TIBA!D$93:D$98)</f>
        <v>79667</v>
      </c>
      <c r="DO44" s="74">
        <f>SUMIF(TIBA!$A$93:$A$98,'2006-2007'!DO$7,TIBA!E$93:E$98)</f>
        <v>69446</v>
      </c>
      <c r="DP44" s="74">
        <f>SUMIF(TIBA!$A$93:$A$98,'2006-2007'!DP$7,TIBA!F$93:F$98)</f>
        <v>103136</v>
      </c>
      <c r="DQ44" s="74">
        <f>SUMIF(TIBA!$A$93:$A$98,'2006-2007'!DQ$7,TIBA!G$93:G$98)</f>
        <v>113808</v>
      </c>
      <c r="DR44" s="74">
        <f>SUMIF(TIBA!$A$93:$A$98,'2006-2007'!DR$7,TIBA!H$93:H$98)</f>
        <v>144420</v>
      </c>
      <c r="DS44" s="74">
        <f>SUMIF(TIBA!$A$93:$A$98,'2006-2007'!DS$7,TIBA!I$93:I$98)</f>
        <v>169240</v>
      </c>
      <c r="DT44" s="74">
        <f>SUMIF(TIBA!$A$93:$A$98,'2006-2007'!DT$7,TIBA!J$93:J$98)</f>
        <v>236745</v>
      </c>
      <c r="DU44" s="74">
        <f>SUMIF(TIBA!$A$93:$A$98,'2006-2007'!DU$7,TIBA!K$93:K$98)</f>
        <v>250421</v>
      </c>
      <c r="DV44" s="74">
        <f>SUMIF(TIBA!$A$93:$A$98,'2006-2007'!DV$7,TIBA!L$93:L$98)</f>
        <v>163294</v>
      </c>
      <c r="DW44" s="74">
        <f>SUMIF(TIBA!$A$93:$A$98,'2006-2007'!DW$7,TIBA!M$93:M$98)</f>
        <v>146869</v>
      </c>
      <c r="DX44" s="74">
        <f>SUMIF(TIBA!$A$93:$A$98,'2006-2007'!DX$7,TIBA!N$93:N$98)</f>
        <v>130375</v>
      </c>
      <c r="DY44" s="74">
        <f>SUMIF(TIBA!$A$93:$A$98,'2006-2007'!DY$7,TIBA!O$93:O$98)</f>
        <v>100813</v>
      </c>
    </row>
    <row r="45" spans="1:130">
      <c r="A45" s="84" t="str">
        <f>+CW46</f>
        <v>Thousand Islands Bridge</v>
      </c>
      <c r="B45" s="26" t="s">
        <v>7</v>
      </c>
      <c r="C45" s="18">
        <f>+CZ45</f>
        <v>36092</v>
      </c>
      <c r="D45" s="18">
        <f ca="1">OFFSET(CZ45,0,14,1,1)</f>
        <v>33226</v>
      </c>
      <c r="E45" s="18">
        <f ca="1">SUM(D45-C45)</f>
        <v>-2866</v>
      </c>
      <c r="F45" s="19">
        <f ca="1">IF(E45=0,0,IF(C45=0,1,E45/C45))</f>
        <v>-7.940817909786102E-2</v>
      </c>
      <c r="G45" s="18">
        <f>SUMIF($C$6:F$6,G$5,$C45:F45)</f>
        <v>36092</v>
      </c>
      <c r="H45" s="18">
        <f ca="1">SUMIF($C$6:G$6,H$5,$C45:G45)</f>
        <v>33226</v>
      </c>
      <c r="I45" s="18">
        <f ca="1">SUM(H45-G45)</f>
        <v>-2866</v>
      </c>
      <c r="J45" s="19">
        <f ca="1">IF(I45=0,0,IF(G45=0,1,I45/G45))</f>
        <v>-7.940817909786102E-2</v>
      </c>
      <c r="K45" s="18">
        <f>+DA45</f>
        <v>34302</v>
      </c>
      <c r="L45" s="18">
        <f ca="1">OFFSET(DA45,0,14,1,1)</f>
        <v>30237</v>
      </c>
      <c r="M45" s="18">
        <f ca="1">SUM(L45-K45)</f>
        <v>-4065</v>
      </c>
      <c r="N45" s="19">
        <f ca="1">IF(M45=0,0,IF(K45=0,1,M45/K45))</f>
        <v>-0.11850620955046352</v>
      </c>
      <c r="O45" s="18">
        <f>SUMIF($C$6:N$6,O$5,$C45:N45)</f>
        <v>70394</v>
      </c>
      <c r="P45" s="18">
        <f ca="1">SUMIF($C$6:O$6,P$5,$C45:O45)</f>
        <v>63463</v>
      </c>
      <c r="Q45" s="18">
        <f ca="1">SUM(P45-O45)</f>
        <v>-6931</v>
      </c>
      <c r="R45" s="19">
        <f ca="1">IF(Q45=0,0,IF(O45=0,1,Q45/O45))</f>
        <v>-9.8460096030911728E-2</v>
      </c>
      <c r="S45" s="18">
        <f>+DB45</f>
        <v>39113</v>
      </c>
      <c r="T45" s="18">
        <f ca="1">OFFSET(DB45,0,14,1,1)</f>
        <v>35687</v>
      </c>
      <c r="U45" s="18">
        <f ca="1">SUM(T45-S45)</f>
        <v>-3426</v>
      </c>
      <c r="V45" s="19">
        <f ca="1">IF(U45=0,0,IF(S45=0,1,U45/S45))</f>
        <v>-8.7592360596221205E-2</v>
      </c>
      <c r="W45" s="18">
        <f>SUMIF($C$6:V$6,W$5,$C45:V45)</f>
        <v>109507</v>
      </c>
      <c r="X45" s="18">
        <f ca="1">SUMIF($C$6:W$6,X$5,$C45:W45)</f>
        <v>99150</v>
      </c>
      <c r="Y45" s="18">
        <f ca="1">SUM(X45-W45)</f>
        <v>-10357</v>
      </c>
      <c r="Z45" s="19">
        <f ca="1">IF(Y45=0,0,IF(W45=0,1,Y45/W45))</f>
        <v>-9.4578428776242618E-2</v>
      </c>
      <c r="AA45" s="18">
        <f>+DC45</f>
        <v>36009</v>
      </c>
      <c r="AB45" s="18">
        <f ca="1">OFFSET(DC45,0,14,1,1)</f>
        <v>35215</v>
      </c>
      <c r="AC45" s="18">
        <f ca="1">SUM(AB45-AA45)</f>
        <v>-794</v>
      </c>
      <c r="AD45" s="19">
        <f ca="1">IF(AC45=0,0,IF(AA45=0,1,AC45/AA45))</f>
        <v>-2.2050043044794358E-2</v>
      </c>
      <c r="AE45" s="18">
        <f>SUMIF($C$6:AD$6,AE$5,$C45:AD45)</f>
        <v>145516</v>
      </c>
      <c r="AF45" s="18">
        <f ca="1">SUMIF($C$6:AE$6,AF$5,$C45:AE45)</f>
        <v>134365</v>
      </c>
      <c r="AG45" s="18">
        <f ca="1">SUM(AF45-AE45)</f>
        <v>-11151</v>
      </c>
      <c r="AH45" s="19">
        <f ca="1">IF(AG45=0,0,IF(AE45=0,1,AG45/AE45))</f>
        <v>-7.6630748508755051E-2</v>
      </c>
      <c r="AI45" s="18">
        <f>+DD45</f>
        <v>39196</v>
      </c>
      <c r="AJ45" s="18">
        <f ca="1">OFFSET(DD45,0,14,1,1)</f>
        <v>37255</v>
      </c>
      <c r="AK45" s="18">
        <f ca="1">SUM(AJ45-AI45)</f>
        <v>-1941</v>
      </c>
      <c r="AL45" s="19">
        <f ca="1">IF(AK45=0,0,IF(AI45=0,1,AK45/AI45))</f>
        <v>-4.9520359220328602E-2</v>
      </c>
      <c r="AM45" s="18">
        <f>SUMIF($C$6:AL$6,AM$5,$C45:AL45)</f>
        <v>184712</v>
      </c>
      <c r="AN45" s="18">
        <f ca="1">SUMIF($C$6:AM$6,AN$5,$C45:AM45)</f>
        <v>171620</v>
      </c>
      <c r="AO45" s="18">
        <f ca="1">SUM(AN45-AM45)</f>
        <v>-13092</v>
      </c>
      <c r="AP45" s="19">
        <f ca="1">IF(AO45=0,0,IF(AM45=0,1,AO45/AM45))</f>
        <v>-7.0877907228550391E-2</v>
      </c>
      <c r="AQ45" s="18">
        <f>+DE45</f>
        <v>37896</v>
      </c>
      <c r="AR45" s="18">
        <f ca="1">OFFSET(DE45,0,14,1,1)</f>
        <v>34609</v>
      </c>
      <c r="AS45" s="18">
        <f ca="1">SUM(AR45-AQ45)</f>
        <v>-3287</v>
      </c>
      <c r="AT45" s="19">
        <f ca="1">IF(AS45=0,0,IF(AQ45=0,1,AS45/AQ45))</f>
        <v>-8.673738653156006E-2</v>
      </c>
      <c r="AU45" s="18">
        <f>SUMIF($C$6:AT$6,AU$5,$C45:AT45)</f>
        <v>222608</v>
      </c>
      <c r="AV45" s="18">
        <f ca="1">SUMIF($C$6:AU$6,AV$5,$C45:AU45)</f>
        <v>206229</v>
      </c>
      <c r="AW45" s="18">
        <f ca="1">SUM(AV45-AU45)</f>
        <v>-16379</v>
      </c>
      <c r="AX45" s="19">
        <f ca="1">IF(AW45=0,0,IF(AU45=0,1,AW45/AU45))</f>
        <v>-7.3577768993028106E-2</v>
      </c>
      <c r="AY45" s="18">
        <f>+DF45</f>
        <v>34672</v>
      </c>
      <c r="AZ45" s="18">
        <f ca="1">OFFSET(DF45,0,14,1,1)</f>
        <v>33850</v>
      </c>
      <c r="BA45" s="18">
        <f ca="1">SUM(AZ45-AY45)</f>
        <v>-822</v>
      </c>
      <c r="BB45" s="19">
        <f ca="1">IF(BA45=0,0,IF(AY45=0,1,BA45/AY45))</f>
        <v>-2.3707891093677897E-2</v>
      </c>
      <c r="BC45" s="18">
        <f>SUMIF($C$6:BB$6,BC$5,$C45:BB45)</f>
        <v>257280</v>
      </c>
      <c r="BD45" s="18">
        <f ca="1">SUMIF($C$6:BC$6,BD$5,$C45:BC45)</f>
        <v>240079</v>
      </c>
      <c r="BE45" s="18">
        <f ca="1">SUM(BD45-BC45)</f>
        <v>-17201</v>
      </c>
      <c r="BF45" s="19">
        <f ca="1">IF(BE45=0,0,IF(BC45=0,1,BE45/BC45))</f>
        <v>-6.6857120646766174E-2</v>
      </c>
      <c r="BG45" s="18">
        <f>+DG45</f>
        <v>37969</v>
      </c>
      <c r="BH45" s="18">
        <f ca="1">OFFSET(DG45,0,14,1,1)</f>
        <v>36573</v>
      </c>
      <c r="BI45" s="18">
        <f ca="1">SUM(BH45-BG45)</f>
        <v>-1396</v>
      </c>
      <c r="BJ45" s="19">
        <f ca="1">IF(BI45=0,0,IF(BG45=0,1,BI45/BG45))</f>
        <v>-3.6766836103136767E-2</v>
      </c>
      <c r="BK45" s="18">
        <f>SUMIF($C$6:BJ$6,BK$5,$C45:BJ45)</f>
        <v>295249</v>
      </c>
      <c r="BL45" s="18">
        <f ca="1">SUMIF($C$6:BK$6,BL$5,$C45:BK45)</f>
        <v>276652</v>
      </c>
      <c r="BM45" s="18">
        <f ca="1">SUM(BL45-BK45)</f>
        <v>-18597</v>
      </c>
      <c r="BN45" s="19">
        <f ca="1">IF(BM45=0,0,IF(BK45=0,1,BM45/BK45))</f>
        <v>-6.2987512235435181E-2</v>
      </c>
      <c r="BO45" s="18">
        <f>+DH45</f>
        <v>35094</v>
      </c>
      <c r="BP45" s="18">
        <f ca="1">OFFSET(DH45,0,14,1,1)</f>
        <v>34768</v>
      </c>
      <c r="BQ45" s="18">
        <f ca="1">SUM(BP45-BO45)</f>
        <v>-326</v>
      </c>
      <c r="BR45" s="19">
        <f ca="1">IF(BQ45=0,0,IF(BO45=0,1,BQ45/BO45))</f>
        <v>-9.2893372086396541E-3</v>
      </c>
      <c r="BS45" s="18">
        <f>SUMIF($C$6:BR$6,BS$5,$C45:BR45)</f>
        <v>330343</v>
      </c>
      <c r="BT45" s="18">
        <f ca="1">SUMIF($C$6:BS$6,BT$5,$C45:BS45)</f>
        <v>311420</v>
      </c>
      <c r="BU45" s="18">
        <f ca="1">SUM(BT45-BS45)</f>
        <v>-18923</v>
      </c>
      <c r="BV45" s="19">
        <f ca="1">IF(BU45=0,0,IF(BS45=0,1,BU45/BS45))</f>
        <v>-5.7282884759174556E-2</v>
      </c>
      <c r="BW45" s="18">
        <f>+DI45</f>
        <v>37659</v>
      </c>
      <c r="BX45" s="18">
        <f ca="1">OFFSET(DI45,0,14,1,1)</f>
        <v>38229</v>
      </c>
      <c r="BY45" s="18">
        <f ca="1">SUM(BX45-BW45)</f>
        <v>570</v>
      </c>
      <c r="BZ45" s="19">
        <f ca="1">IF(BY45=0,0,IF(BW45=0,1,BY45/BW45))</f>
        <v>1.5135824105791444E-2</v>
      </c>
      <c r="CA45" s="18">
        <f>SUMIF($C$6:BZ$6,CA$5,$C45:BZ45)</f>
        <v>368002</v>
      </c>
      <c r="CB45" s="18">
        <f ca="1">SUMIF($C$6:CA$6,CB$5,$C45:CA45)</f>
        <v>349649</v>
      </c>
      <c r="CC45" s="18">
        <f ca="1">SUM(CB45-CA45)</f>
        <v>-18353</v>
      </c>
      <c r="CD45" s="19">
        <f ca="1">IF(CC45=0,0,IF(CA45=0,1,CC45/CA45))</f>
        <v>-4.9872011565154535E-2</v>
      </c>
      <c r="CE45" s="18">
        <f>+DJ45</f>
        <v>35759</v>
      </c>
      <c r="CF45" s="18">
        <f ca="1">OFFSET(DJ45,0,14,1,1)</f>
        <v>34915</v>
      </c>
      <c r="CG45" s="18">
        <f ca="1">SUM(CF45-CE45)</f>
        <v>-844</v>
      </c>
      <c r="CH45" s="19">
        <f ca="1">IF(CG45=0,0,IF(CE45=0,1,CG45/CE45))</f>
        <v>-2.3602449732934367E-2</v>
      </c>
      <c r="CI45" s="18">
        <f>SUMIF($C$6:CH$6,CI$5,$C45:CH45)</f>
        <v>403761</v>
      </c>
      <c r="CJ45" s="18">
        <f ca="1">SUMIF($C$6:CI$6,CJ$5,$C45:CI45)</f>
        <v>384564</v>
      </c>
      <c r="CK45" s="18">
        <f ca="1">SUM(CJ45-CI45)</f>
        <v>-19197</v>
      </c>
      <c r="CL45" s="19">
        <f ca="1">IF(CK45=0,0,IF(CI45=0,1,CK45/CI45))</f>
        <v>-4.7545453869987445E-2</v>
      </c>
      <c r="CM45" s="18">
        <f>+DK45</f>
        <v>29358</v>
      </c>
      <c r="CN45" s="18">
        <f ca="1">OFFSET(DK45,0,14,1,1)</f>
        <v>28868</v>
      </c>
      <c r="CO45" s="18">
        <f ca="1">SUM(CN45-CM45)</f>
        <v>-490</v>
      </c>
      <c r="CP45" s="19">
        <f ca="1">IF(CO45=0,0,IF(CM45=0,1,CO45/CM45))</f>
        <v>-1.6690510252742013E-2</v>
      </c>
      <c r="CQ45" s="18">
        <f>SUMIF($C$6:CP$6,CQ$5,$C45:CP45)</f>
        <v>433119</v>
      </c>
      <c r="CR45" s="18">
        <f ca="1">SUMIF($C$6:CQ$6,CR$5,$C45:CQ45)</f>
        <v>413432</v>
      </c>
      <c r="CS45" s="18">
        <f ca="1">SUM(CR45-CQ45)</f>
        <v>-19687</v>
      </c>
      <c r="CT45" s="19">
        <f ca="1">IF(CS45=0,0,IF(CQ45=0,1,CS45/CQ45))</f>
        <v>-4.5454020719478939E-2</v>
      </c>
      <c r="CW45" t="s">
        <v>17</v>
      </c>
      <c r="CX45" t="s">
        <v>7</v>
      </c>
      <c r="CY45" s="7"/>
      <c r="CZ45" s="74">
        <f>SUMIF(TIBA!$A$111:$A$116,'2006-2007'!CZ$7,TIBA!D$111:D$116)</f>
        <v>36092</v>
      </c>
      <c r="DA45" s="74">
        <f>SUMIF(TIBA!$A$111:$A$116,'2006-2007'!DA$7,TIBA!E$111:E$116)</f>
        <v>34302</v>
      </c>
      <c r="DB45" s="74">
        <f>SUMIF(TIBA!$A$111:$A$116,'2006-2007'!DB$7,TIBA!F$111:F$116)</f>
        <v>39113</v>
      </c>
      <c r="DC45" s="74">
        <f>SUMIF(TIBA!$A$111:$A$116,'2006-2007'!DC$7,TIBA!G$111:G$116)</f>
        <v>36009</v>
      </c>
      <c r="DD45" s="74">
        <f>SUMIF(TIBA!$A$111:$A$116,'2006-2007'!DD$7,TIBA!H$111:H$116)</f>
        <v>39196</v>
      </c>
      <c r="DE45" s="74">
        <f>SUMIF(TIBA!$A$111:$A$116,'2006-2007'!DE$7,TIBA!I$111:I$116)</f>
        <v>37896</v>
      </c>
      <c r="DF45" s="74">
        <f>SUMIF(TIBA!$A$111:$A$116,'2006-2007'!DF$7,TIBA!J$111:J$116)</f>
        <v>34672</v>
      </c>
      <c r="DG45" s="74">
        <f>SUMIF(TIBA!$A$111:$A$116,'2006-2007'!DG$7,TIBA!K$111:K$116)</f>
        <v>37969</v>
      </c>
      <c r="DH45" s="74">
        <f>SUMIF(TIBA!$A$111:$A$116,'2006-2007'!DH$7,TIBA!L$111:L$116)</f>
        <v>35094</v>
      </c>
      <c r="DI45" s="74">
        <f>SUMIF(TIBA!$A$111:$A$116,'2006-2007'!DI$7,TIBA!M$111:M$116)</f>
        <v>37659</v>
      </c>
      <c r="DJ45" s="74">
        <f>SUMIF(TIBA!$A$111:$A$116,'2006-2007'!DJ$7,TIBA!N$111:N$116)</f>
        <v>35759</v>
      </c>
      <c r="DK45" s="74">
        <f>SUMIF(TIBA!$A$111:$A$116,'2006-2007'!DK$7,TIBA!O$111:O$116)</f>
        <v>29358</v>
      </c>
      <c r="DN45" s="74">
        <f>SUMIF(TIBA!$A$111:$A$116,'2006-2007'!DN$7,TIBA!D$111:D$116)</f>
        <v>33226</v>
      </c>
      <c r="DO45" s="74">
        <f>SUMIF(TIBA!$A$111:$A$116,'2006-2007'!DO$7,TIBA!E$111:E$116)</f>
        <v>30237</v>
      </c>
      <c r="DP45" s="74">
        <f>SUMIF(TIBA!$A$111:$A$116,'2006-2007'!DP$7,TIBA!F$111:F$116)</f>
        <v>35687</v>
      </c>
      <c r="DQ45" s="74">
        <f>SUMIF(TIBA!$A$111:$A$116,'2006-2007'!DQ$7,TIBA!G$111:G$116)</f>
        <v>35215</v>
      </c>
      <c r="DR45" s="74">
        <f>SUMIF(TIBA!$A$111:$A$116,'2006-2007'!DR$7,TIBA!H$111:H$116)</f>
        <v>37255</v>
      </c>
      <c r="DS45" s="74">
        <f>SUMIF(TIBA!$A$111:$A$116,'2006-2007'!DS$7,TIBA!I$111:I$116)</f>
        <v>34609</v>
      </c>
      <c r="DT45" s="74">
        <f>SUMIF(TIBA!$A$111:$A$116,'2006-2007'!DT$7,TIBA!J$111:J$116)</f>
        <v>33850</v>
      </c>
      <c r="DU45" s="74">
        <f>SUMIF(TIBA!$A$111:$A$116,'2006-2007'!DU$7,TIBA!K$111:K$116)</f>
        <v>36573</v>
      </c>
      <c r="DV45" s="74">
        <f>SUMIF(TIBA!$A$111:$A$116,'2006-2007'!DV$7,TIBA!L$111:L$116)</f>
        <v>34768</v>
      </c>
      <c r="DW45" s="74">
        <f>SUMIF(TIBA!$A$111:$A$116,'2006-2007'!DW$7,TIBA!M$111:M$116)</f>
        <v>38229</v>
      </c>
      <c r="DX45" s="74">
        <f>SUMIF(TIBA!$A$111:$A$116,'2006-2007'!DX$7,TIBA!N$111:N$116)</f>
        <v>34915</v>
      </c>
      <c r="DY45" s="74">
        <f>SUMIF(TIBA!$A$111:$A$116,'2006-2007'!DY$7,TIBA!O$111:O$116)</f>
        <v>28868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SUMIF(TIBA!$A$129:$A$134,'2006-2007'!CZ$7,TIBA!D$129:D$134)</f>
        <v>0</v>
      </c>
      <c r="DA46" s="74">
        <f>SUMIF(TIBA!$A$129:$A$134,'2006-2007'!DA$7,TIBA!E$129:E$134)</f>
        <v>0</v>
      </c>
      <c r="DB46" s="74">
        <f>SUMIF(TIBA!$A$129:$A$134,'2006-2007'!DB$7,TIBA!F$129:F$134)</f>
        <v>0</v>
      </c>
      <c r="DC46" s="74">
        <f>SUMIF(TIBA!$A$129:$A$134,'2006-2007'!DC$7,TIBA!G$129:G$134)</f>
        <v>0</v>
      </c>
      <c r="DD46" s="74">
        <f>SUMIF(TIBA!$A$129:$A$134,'2006-2007'!DD$7,TIBA!H$129:H$134)</f>
        <v>0</v>
      </c>
      <c r="DE46" s="74">
        <f>SUMIF(TIBA!$A$129:$A$134,'2006-2007'!DE$7,TIBA!I$129:I$134)</f>
        <v>0</v>
      </c>
      <c r="DF46" s="74">
        <f>SUMIF(TIBA!$A$129:$A$134,'2006-2007'!DF$7,TIBA!J$129:J$134)</f>
        <v>0</v>
      </c>
      <c r="DG46" s="74">
        <f>SUMIF(TIBA!$A$129:$A$134,'2006-2007'!DG$7,TIBA!K$129:K$134)</f>
        <v>0</v>
      </c>
      <c r="DH46" s="74">
        <f>SUMIF(TIBA!$A$129:$A$134,'2006-2007'!DH$7,TIBA!L$129:L$134)</f>
        <v>0</v>
      </c>
      <c r="DI46" s="74">
        <f>SUMIF(TIBA!$A$129:$A$134,'2006-2007'!DI$7,TIBA!M$129:M$134)</f>
        <v>0</v>
      </c>
      <c r="DJ46" s="74">
        <f>SUMIF(TIBA!$A$129:$A$134,'2006-2007'!DJ$7,TIBA!N$129:N$134)</f>
        <v>0</v>
      </c>
      <c r="DK46" s="74">
        <f>SUMIF(TIBA!$A$129:$A$134,'2006-2007'!DK$7,TIBA!O$129:O$134)</f>
        <v>0</v>
      </c>
      <c r="DN46" s="74">
        <f>SUMIF(TIBA!$A$129:$A$134,'2006-2007'!DN$7,TIBA!D$129:D$134)</f>
        <v>0</v>
      </c>
      <c r="DO46" s="74">
        <f>SUMIF(TIBA!$A$129:$A$134,'2006-2007'!DO$7,TIBA!E$129:E$134)</f>
        <v>0</v>
      </c>
      <c r="DP46" s="74">
        <f>SUMIF(TIBA!$A$129:$A$134,'2006-2007'!DP$7,TIBA!F$129:F$134)</f>
        <v>0</v>
      </c>
      <c r="DQ46" s="74">
        <f>SUMIF(TIBA!$A$129:$A$134,'2006-2007'!DQ$7,TIBA!G$129:G$134)</f>
        <v>0</v>
      </c>
      <c r="DR46" s="74">
        <f>SUMIF(TIBA!$A$129:$A$134,'2006-2007'!DR$7,TIBA!H$129:H$134)</f>
        <v>0</v>
      </c>
      <c r="DS46" s="74">
        <f>SUMIF(TIBA!$A$129:$A$134,'2006-2007'!DS$7,TIBA!I$129:I$134)</f>
        <v>0</v>
      </c>
      <c r="DT46" s="74">
        <f>SUMIF(TIBA!$A$129:$A$134,'2006-2007'!DT$7,TIBA!J$129:J$134)</f>
        <v>0</v>
      </c>
      <c r="DU46" s="74">
        <f>SUMIF(TIBA!$A$129:$A$134,'2006-2007'!DU$7,TIBA!K$129:K$134)</f>
        <v>0</v>
      </c>
      <c r="DV46" s="74">
        <f>SUMIF(TIBA!$A$129:$A$134,'2006-2007'!DV$7,TIBA!L$129:L$134)</f>
        <v>0</v>
      </c>
      <c r="DW46" s="74">
        <f>SUMIF(TIBA!$A$129:$A$134,'2006-2007'!DW$7,TIBA!M$129:M$134)</f>
        <v>0</v>
      </c>
      <c r="DX46" s="74">
        <f>SUMIF(TIBA!$A$129:$A$134,'2006-2007'!DX$7,TIBA!N$129:N$134)</f>
        <v>0</v>
      </c>
      <c r="DY46" s="74">
        <f>SUMIF(TIBA!$A$129:$A$134,'2006-2007'!DY$7,TIBA!O$129:O$134)</f>
        <v>0</v>
      </c>
    </row>
    <row r="47" spans="1:130" s="7" customFormat="1">
      <c r="A47" s="75"/>
      <c r="B47" s="24" t="s">
        <v>9</v>
      </c>
      <c r="C47" s="12">
        <f>+SUM(C44:C46)</f>
        <v>116235</v>
      </c>
      <c r="D47" s="12">
        <f ca="1">+SUM(D44:D46)</f>
        <v>112893</v>
      </c>
      <c r="E47" s="12">
        <f ca="1">SUM(E44:E46)</f>
        <v>-3342</v>
      </c>
      <c r="F47" s="13">
        <f ca="1">IF(E47=0,0,IF(C47=0,1,E47/C47))</f>
        <v>-2.8752097044779972E-2</v>
      </c>
      <c r="G47" s="12">
        <f>SUM(G44:G46)</f>
        <v>116235</v>
      </c>
      <c r="H47" s="12">
        <f ca="1">SUM(H44:H46)</f>
        <v>112893</v>
      </c>
      <c r="I47" s="12">
        <f ca="1">SUM(I44:I46)</f>
        <v>-3342</v>
      </c>
      <c r="J47" s="13">
        <f ca="1">IF(I47=0,0,IF(G47=0,1,I47/G47))</f>
        <v>-2.8752097044779972E-2</v>
      </c>
      <c r="K47" s="12">
        <f>+SUM(K44:K46)</f>
        <v>109031</v>
      </c>
      <c r="L47" s="12">
        <f ca="1">+SUM(L44:L46)</f>
        <v>99683</v>
      </c>
      <c r="M47" s="12">
        <f ca="1">SUM(M44:M46)</f>
        <v>-9348</v>
      </c>
      <c r="N47" s="13">
        <f ca="1">IF(M47=0,0,IF(K47=0,1,M47/K47))</f>
        <v>-8.5737083948601772E-2</v>
      </c>
      <c r="O47" s="12">
        <f>SUM(O44:O46)</f>
        <v>225266</v>
      </c>
      <c r="P47" s="12">
        <f ca="1">SUM(P44:P46)</f>
        <v>212576</v>
      </c>
      <c r="Q47" s="12">
        <f ca="1">SUM(Q44:Q46)</f>
        <v>-12690</v>
      </c>
      <c r="R47" s="13">
        <f ca="1">IF(Q47=0,0,IF(O47=0,1,Q47/O47))</f>
        <v>-5.6333401401010362E-2</v>
      </c>
      <c r="S47" s="12">
        <f>+SUM(S44:S46)</f>
        <v>143489</v>
      </c>
      <c r="T47" s="12">
        <f ca="1">+SUM(T44:T46)</f>
        <v>138823</v>
      </c>
      <c r="U47" s="12">
        <f ca="1">SUM(U44:U46)</f>
        <v>-4666</v>
      </c>
      <c r="V47" s="13">
        <f ca="1">IF(U47=0,0,IF(S47=0,1,U47/S47))</f>
        <v>-3.2518172124692483E-2</v>
      </c>
      <c r="W47" s="12">
        <f>SUM(W44:W46)</f>
        <v>368755</v>
      </c>
      <c r="X47" s="12">
        <f ca="1">SUM(X44:X46)</f>
        <v>351399</v>
      </c>
      <c r="Y47" s="12">
        <f ca="1">SUM(Y44:Y46)</f>
        <v>-17356</v>
      </c>
      <c r="Z47" s="13">
        <f ca="1">IF(Y47=0,0,IF(W47=0,1,Y47/W47))</f>
        <v>-4.7066480454502312E-2</v>
      </c>
      <c r="AA47" s="12">
        <f>+SUM(AA44:AA46)</f>
        <v>153179</v>
      </c>
      <c r="AB47" s="12">
        <f ca="1">+SUM(AB44:AB46)</f>
        <v>149023</v>
      </c>
      <c r="AC47" s="12">
        <f ca="1">SUM(AC44:AC46)</f>
        <v>-4156</v>
      </c>
      <c r="AD47" s="13">
        <f ca="1">IF(AC47=0,0,IF(AA47=0,1,AC47/AA47))</f>
        <v>-2.7131656428100458E-2</v>
      </c>
      <c r="AE47" s="12">
        <f>SUM(AE44:AE46)</f>
        <v>521934</v>
      </c>
      <c r="AF47" s="12">
        <f ca="1">SUM(AF44:AF46)</f>
        <v>500422</v>
      </c>
      <c r="AG47" s="12">
        <f ca="1">SUM(AG44:AG46)</f>
        <v>-21512</v>
      </c>
      <c r="AH47" s="13">
        <f ca="1">IF(AG47=0,0,IF(AE47=0,1,AG47/AE47))</f>
        <v>-4.1215939180049586E-2</v>
      </c>
      <c r="AI47" s="12">
        <f>+SUM(AI44:AI46)</f>
        <v>178488</v>
      </c>
      <c r="AJ47" s="12">
        <f ca="1">+SUM(AJ44:AJ46)</f>
        <v>181675</v>
      </c>
      <c r="AK47" s="12">
        <f ca="1">SUM(AK44:AK46)</f>
        <v>3187</v>
      </c>
      <c r="AL47" s="13">
        <f ca="1">IF(AK47=0,0,IF(AI47=0,1,AK47/AI47))</f>
        <v>1.7855542109273453E-2</v>
      </c>
      <c r="AM47" s="12">
        <f>SUM(AM44:AM46)</f>
        <v>700422</v>
      </c>
      <c r="AN47" s="12">
        <f ca="1">SUM(AN44:AN46)</f>
        <v>682097</v>
      </c>
      <c r="AO47" s="12">
        <f ca="1">SUM(AO44:AO46)</f>
        <v>-18325</v>
      </c>
      <c r="AP47" s="13">
        <f ca="1">IF(AO47=0,0,IF(AM47=0,1,AO47/AM47))</f>
        <v>-2.6162798998318158E-2</v>
      </c>
      <c r="AQ47" s="12">
        <f>+SUM(AQ44:AQ46)</f>
        <v>199076</v>
      </c>
      <c r="AR47" s="12">
        <f ca="1">+SUM(AR44:AR46)</f>
        <v>203849</v>
      </c>
      <c r="AS47" s="12">
        <f ca="1">SUM(AS44:AS46)</f>
        <v>4773</v>
      </c>
      <c r="AT47" s="13">
        <f ca="1">IF(AS47=0,0,IF(AQ47=0,1,AS47/AQ47))</f>
        <v>2.3975768048383531E-2</v>
      </c>
      <c r="AU47" s="12">
        <f>SUM(AU44:AU46)</f>
        <v>899498</v>
      </c>
      <c r="AV47" s="12">
        <f ca="1">SUM(AV44:AV46)</f>
        <v>885946</v>
      </c>
      <c r="AW47" s="12">
        <f ca="1">SUM(AW44:AW46)</f>
        <v>-13552</v>
      </c>
      <c r="AX47" s="13">
        <f ca="1">IF(AW47=0,0,IF(AU47=0,1,AW47/AU47))</f>
        <v>-1.5066181358935763E-2</v>
      </c>
      <c r="AY47" s="12">
        <f>+SUM(AY44:AY46)</f>
        <v>268223</v>
      </c>
      <c r="AZ47" s="12">
        <f ca="1">+SUM(AZ44:AZ46)</f>
        <v>270595</v>
      </c>
      <c r="BA47" s="12">
        <f ca="1">SUM(BA44:BA46)</f>
        <v>2372</v>
      </c>
      <c r="BB47" s="13">
        <f ca="1">IF(BA47=0,0,IF(AY47=0,1,BA47/AY47))</f>
        <v>8.8433877780801796E-3</v>
      </c>
      <c r="BC47" s="12">
        <f>SUM(BC44:BC46)</f>
        <v>1167721</v>
      </c>
      <c r="BD47" s="12">
        <f ca="1">SUM(BD44:BD46)</f>
        <v>1156541</v>
      </c>
      <c r="BE47" s="12">
        <f ca="1">SUM(BE44:BE46)</f>
        <v>-11180</v>
      </c>
      <c r="BF47" s="13">
        <f ca="1">IF(BE47=0,0,IF(BC47=0,1,BE47/BC47))</f>
        <v>-9.5742047972075528E-3</v>
      </c>
      <c r="BG47" s="12">
        <f>+SUM(BG44:BG46)</f>
        <v>267726</v>
      </c>
      <c r="BH47" s="12">
        <f ca="1">+SUM(BH44:BH46)</f>
        <v>286994</v>
      </c>
      <c r="BI47" s="12">
        <f ca="1">SUM(BI44:BI46)</f>
        <v>19268</v>
      </c>
      <c r="BJ47" s="13">
        <f ca="1">IF(BI47=0,0,IF(BG47=0,1,BI47/BG47))</f>
        <v>7.1969102739367866E-2</v>
      </c>
      <c r="BK47" s="12">
        <f>SUM(BK44:BK46)</f>
        <v>1435447</v>
      </c>
      <c r="BL47" s="12">
        <f ca="1">SUM(BL44:BL46)</f>
        <v>1443535</v>
      </c>
      <c r="BM47" s="12">
        <f ca="1">SUM(BM44:BM46)</f>
        <v>8088</v>
      </c>
      <c r="BN47" s="13">
        <f ca="1">IF(BM47=0,0,IF(BK47=0,1,BM47/BK47))</f>
        <v>5.6344818025325909E-3</v>
      </c>
      <c r="BO47" s="12">
        <f>+SUM(BO44:BO46)</f>
        <v>190781</v>
      </c>
      <c r="BP47" s="12">
        <f ca="1">+SUM(BP44:BP46)</f>
        <v>198062</v>
      </c>
      <c r="BQ47" s="12">
        <f ca="1">SUM(BQ44:BQ46)</f>
        <v>7281</v>
      </c>
      <c r="BR47" s="13">
        <f ca="1">IF(BQ47=0,0,IF(BO47=0,1,BQ47/BO47))</f>
        <v>3.8164177774516334E-2</v>
      </c>
      <c r="BS47" s="12">
        <f>SUM(BS44:BS46)</f>
        <v>1626228</v>
      </c>
      <c r="BT47" s="12">
        <f ca="1">SUM(BT44:BT46)</f>
        <v>1641597</v>
      </c>
      <c r="BU47" s="12">
        <f ca="1">SUM(BU44:BU46)</f>
        <v>15369</v>
      </c>
      <c r="BV47" s="13">
        <f ca="1">IF(BU47=0,0,IF(BS47=0,1,BU47/BS47))</f>
        <v>9.4507043292822411E-3</v>
      </c>
      <c r="BW47" s="12">
        <f>+SUM(BW44:BW46)</f>
        <v>164231</v>
      </c>
      <c r="BX47" s="12">
        <f ca="1">+SUM(BX44:BX46)</f>
        <v>185098</v>
      </c>
      <c r="BY47" s="12">
        <f ca="1">SUM(BY44:BY46)</f>
        <v>20867</v>
      </c>
      <c r="BZ47" s="13">
        <f ca="1">IF(BY47=0,0,IF(BW47=0,1,BY47/BW47))</f>
        <v>0.12705883785643393</v>
      </c>
      <c r="CA47" s="12">
        <f>SUM(CA44:CA46)</f>
        <v>1790459</v>
      </c>
      <c r="CB47" s="12">
        <f ca="1">SUM(CB44:CB46)</f>
        <v>1826695</v>
      </c>
      <c r="CC47" s="12">
        <f ca="1">SUM(CC44:CC46)</f>
        <v>36236</v>
      </c>
      <c r="CD47" s="13">
        <f ca="1">IF(CC47=0,0,IF(CA47=0,1,CC47/CA47))</f>
        <v>2.0238385799395575E-2</v>
      </c>
      <c r="CE47" s="12">
        <f>+SUM(CE44:CE46)</f>
        <v>139186</v>
      </c>
      <c r="CF47" s="12">
        <f ca="1">+SUM(CF44:CF46)</f>
        <v>165290</v>
      </c>
      <c r="CG47" s="12">
        <f ca="1">SUM(CG44:CG46)</f>
        <v>26104</v>
      </c>
      <c r="CH47" s="13">
        <f ca="1">IF(CG47=0,0,IF(CE47=0,1,CG47/CE47))</f>
        <v>0.18754759817797767</v>
      </c>
      <c r="CI47" s="12">
        <f>SUM(CI44:CI46)</f>
        <v>1929645</v>
      </c>
      <c r="CJ47" s="12">
        <f ca="1">SUM(CJ44:CJ46)</f>
        <v>1991985</v>
      </c>
      <c r="CK47" s="12">
        <f ca="1">SUM(CK44:CK46)</f>
        <v>62340</v>
      </c>
      <c r="CL47" s="13">
        <f ca="1">IF(CK47=0,0,IF(CI47=0,1,CK47/CI47))</f>
        <v>3.2306460514757898E-2</v>
      </c>
      <c r="CM47" s="12">
        <f>+SUM(CM44:CM46)</f>
        <v>124183</v>
      </c>
      <c r="CN47" s="12">
        <f ca="1">+SUM(CN44:CN46)</f>
        <v>129681</v>
      </c>
      <c r="CO47" s="12">
        <f ca="1">SUM(CO44:CO46)</f>
        <v>5498</v>
      </c>
      <c r="CP47" s="13">
        <f ca="1">IF(CO47=0,0,IF(CM47=0,1,CO47/CM47))</f>
        <v>4.4273370751230043E-2</v>
      </c>
      <c r="CQ47" s="12">
        <f>SUM(CQ44:CQ46)</f>
        <v>2053828</v>
      </c>
      <c r="CR47" s="12">
        <f ca="1">SUM(CR44:CR46)</f>
        <v>2121666</v>
      </c>
      <c r="CS47" s="12">
        <f ca="1">SUM(CS44:CS46)</f>
        <v>67838</v>
      </c>
      <c r="CT47" s="13">
        <f ca="1">IF(CS47=0,0,IF(CQ47=0,1,CS47/CQ47))</f>
        <v>3.3030029778540367E-2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1" customHeight="1">
      <c r="A49" s="82"/>
      <c r="B49" s="28" t="s">
        <v>6</v>
      </c>
      <c r="C49" s="73">
        <f>+CZ49</f>
        <v>192927</v>
      </c>
      <c r="D49" s="18">
        <f ca="1">OFFSET(CZ49,0,14,1,1)</f>
        <v>185181</v>
      </c>
      <c r="E49" s="18">
        <f ca="1">SUM(D49-C49)</f>
        <v>-7746</v>
      </c>
      <c r="F49" s="19">
        <f ca="1">IF(E49=0,0,IF(C49=0,1,E49/C49))</f>
        <v>-4.0149901257988771E-2</v>
      </c>
      <c r="G49" s="18">
        <f>SUMIF($C$6:F$6,G$5,$C49:F49)</f>
        <v>192927</v>
      </c>
      <c r="H49" s="18">
        <f ca="1">SUMIF($C$6:G$6,H$5,$C49:G49)</f>
        <v>185181</v>
      </c>
      <c r="I49" s="18">
        <f ca="1">SUM(H49-G49)</f>
        <v>-7746</v>
      </c>
      <c r="J49" s="19">
        <f ca="1">IF(I49=0,0,IF(G49=0,1,I49/G49))</f>
        <v>-4.0149901257988771E-2</v>
      </c>
      <c r="K49" s="18">
        <f>+DA49</f>
        <v>175936</v>
      </c>
      <c r="L49" s="18">
        <f ca="1">OFFSET(DA49,0,14,1,1)</f>
        <v>157841</v>
      </c>
      <c r="M49" s="18">
        <f ca="1">SUM(L49-K49)</f>
        <v>-18095</v>
      </c>
      <c r="N49" s="19">
        <f ca="1">IF(M49=0,0,IF(K49=0,1,M49/K49))</f>
        <v>-0.10284989996362313</v>
      </c>
      <c r="O49" s="18">
        <f>SUMIF($C$6:N$6,O$5,$C49:N49)</f>
        <v>368863</v>
      </c>
      <c r="P49" s="18">
        <f ca="1">SUMIF($C$6:O$6,P$5,$C49:O49)</f>
        <v>343022</v>
      </c>
      <c r="Q49" s="18">
        <f ca="1">SUM(P49-O49)</f>
        <v>-25841</v>
      </c>
      <c r="R49" s="19">
        <f ca="1">IF(Q49=0,0,IF(O49=0,1,Q49/O49))</f>
        <v>-7.0055820182560999E-2</v>
      </c>
      <c r="S49" s="18">
        <f>+DB49</f>
        <v>232986</v>
      </c>
      <c r="T49" s="18">
        <f ca="1">OFFSET(DB49,0,14,1,1)</f>
        <v>228979</v>
      </c>
      <c r="U49" s="18">
        <f ca="1">SUM(T49-S49)</f>
        <v>-4007</v>
      </c>
      <c r="V49" s="19">
        <f ca="1">IF(U49=0,0,IF(S49=0,1,U49/S49))</f>
        <v>-1.7198458276462963E-2</v>
      </c>
      <c r="W49" s="18">
        <f>SUMIF($C$6:V$6,W$5,$C49:V49)</f>
        <v>601849</v>
      </c>
      <c r="X49" s="18">
        <f ca="1">SUMIF($C$6:W$6,X$5,$C49:W49)</f>
        <v>572001</v>
      </c>
      <c r="Y49" s="18">
        <f ca="1">SUM(X49-W49)</f>
        <v>-29848</v>
      </c>
      <c r="Z49" s="19">
        <f ca="1">IF(Y49=0,0,IF(W49=0,1,Y49/W49))</f>
        <v>-4.9593834998479684E-2</v>
      </c>
      <c r="AA49" s="18">
        <f>+DC49</f>
        <v>259713</v>
      </c>
      <c r="AB49" s="18">
        <f ca="1">OFFSET(DC49,0,14,1,1)</f>
        <v>234628</v>
      </c>
      <c r="AC49" s="18">
        <f ca="1">SUM(AB49-AA49)</f>
        <v>-25085</v>
      </c>
      <c r="AD49" s="19">
        <f ca="1">IF(AC49=0,0,IF(AA49=0,1,AC49/AA49))</f>
        <v>-9.6587386846249512E-2</v>
      </c>
      <c r="AE49" s="18">
        <f>SUMIF($C$6:AD$6,AE$5,$C49:AD49)</f>
        <v>861562</v>
      </c>
      <c r="AF49" s="18">
        <f ca="1">SUMIF($C$6:AE$6,AF$5,$C49:AE49)</f>
        <v>806629</v>
      </c>
      <c r="AG49" s="18">
        <f ca="1">SUM(AF49-AE49)</f>
        <v>-54933</v>
      </c>
      <c r="AH49" s="19">
        <f ca="1">IF(AG49=0,0,IF(AE49=0,1,AG49/AE49))</f>
        <v>-6.3759775848981265E-2</v>
      </c>
      <c r="AI49" s="18">
        <f>+DD49</f>
        <v>284779</v>
      </c>
      <c r="AJ49" s="18">
        <f ca="1">OFFSET(DD49,0,14,1,1)</f>
        <v>273700</v>
      </c>
      <c r="AK49" s="18">
        <f ca="1">SUM(AJ49-AI49)</f>
        <v>-11079</v>
      </c>
      <c r="AL49" s="19">
        <f ca="1">IF(AK49=0,0,IF(AI49=0,1,AK49/AI49))</f>
        <v>-3.8903851758732212E-2</v>
      </c>
      <c r="AM49" s="18">
        <f>SUMIF($C$6:AL$6,AM$5,$C49:AL49)</f>
        <v>1146341</v>
      </c>
      <c r="AN49" s="18">
        <f ca="1">SUMIF($C$6:AM$6,AN$5,$C49:AM49)</f>
        <v>1080329</v>
      </c>
      <c r="AO49" s="18">
        <f ca="1">SUM(AN49-AM49)</f>
        <v>-66012</v>
      </c>
      <c r="AP49" s="19">
        <f ca="1">IF(AO49=0,0,IF(AM49=0,1,AO49/AM49))</f>
        <v>-5.7584959449238929E-2</v>
      </c>
      <c r="AQ49" s="18">
        <f>+DE49</f>
        <v>284327</v>
      </c>
      <c r="AR49" s="18">
        <f ca="1">OFFSET(DE49,0,14,1,1)</f>
        <v>282162</v>
      </c>
      <c r="AS49" s="18">
        <f ca="1">SUM(AR49-AQ49)</f>
        <v>-2165</v>
      </c>
      <c r="AT49" s="19">
        <f ca="1">IF(AS49=0,0,IF(AQ49=0,1,AS49/AQ49))</f>
        <v>-7.6144720691316689E-3</v>
      </c>
      <c r="AU49" s="18">
        <f>SUMIF($C$6:AT$6,AU$5,$C49:AT49)</f>
        <v>1430668</v>
      </c>
      <c r="AV49" s="18">
        <f ca="1">SUMIF($C$6:AU$6,AV$5,$C49:AU49)</f>
        <v>1362491</v>
      </c>
      <c r="AW49" s="18">
        <f ca="1">SUM(AV49-AU49)</f>
        <v>-68177</v>
      </c>
      <c r="AX49" s="19">
        <f ca="1">IF(AW49=0,0,IF(AU49=0,1,AW49/AU49))</f>
        <v>-4.7653963043836865E-2</v>
      </c>
      <c r="AY49" s="18">
        <f>+DF49</f>
        <v>355064</v>
      </c>
      <c r="AZ49" s="18">
        <f ca="1">OFFSET(DF49,0,14,1,1)</f>
        <v>335862</v>
      </c>
      <c r="BA49" s="18">
        <f ca="1">SUM(AZ49-AY49)</f>
        <v>-19202</v>
      </c>
      <c r="BB49" s="19">
        <f ca="1">IF(BA49=0,0,IF(AY49=0,1,BA49/AY49))</f>
        <v>-5.4080391140752089E-2</v>
      </c>
      <c r="BC49" s="18">
        <f>SUMIF($C$6:BB$6,BC$5,$C49:BB49)</f>
        <v>1785732</v>
      </c>
      <c r="BD49" s="18">
        <f ca="1">SUMIF($C$6:BC$6,BD$5,$C49:BC49)</f>
        <v>1698353</v>
      </c>
      <c r="BE49" s="18">
        <f ca="1">SUM(BD49-BC49)</f>
        <v>-87379</v>
      </c>
      <c r="BF49" s="19">
        <f ca="1">IF(BE49=0,0,IF(BC49=0,1,BE49/BC49))</f>
        <v>-4.8931754596994399E-2</v>
      </c>
      <c r="BG49" s="18">
        <f>+DG49</f>
        <v>357168</v>
      </c>
      <c r="BH49" s="18">
        <f ca="1">OFFSET(DG49,0,14,1,1)</f>
        <v>356421</v>
      </c>
      <c r="BI49" s="18">
        <f ca="1">SUM(BH49-BG49)</f>
        <v>-747</v>
      </c>
      <c r="BJ49" s="19">
        <f ca="1">IF(BI49=0,0,IF(BG49=0,1,BI49/BG49))</f>
        <v>-2.0914527617255747E-3</v>
      </c>
      <c r="BK49" s="18">
        <f>SUMIF($C$6:BJ$6,BK$5,$C49:BJ49)</f>
        <v>2142900</v>
      </c>
      <c r="BL49" s="18">
        <f ca="1">SUMIF($C$6:BK$6,BL$5,$C49:BK49)</f>
        <v>2054774</v>
      </c>
      <c r="BM49" s="18">
        <f ca="1">SUM(BL49-BK49)</f>
        <v>-88126</v>
      </c>
      <c r="BN49" s="19">
        <f ca="1">IF(BM49=0,0,IF(BK49=0,1,BM49/BK49))</f>
        <v>-4.1124644173783191E-2</v>
      </c>
      <c r="BO49" s="18">
        <f>+DH49</f>
        <v>265458</v>
      </c>
      <c r="BP49" s="18">
        <f ca="1">OFFSET(DH49,0,14,1,1)</f>
        <v>280164</v>
      </c>
      <c r="BQ49" s="18">
        <f ca="1">SUM(BP49-BO49)</f>
        <v>14706</v>
      </c>
      <c r="BR49" s="19">
        <f ca="1">IF(BQ49=0,0,IF(BO49=0,1,BQ49/BO49))</f>
        <v>5.5398594127884636E-2</v>
      </c>
      <c r="BS49" s="18">
        <f>SUMIF($C$6:BR$6,BS$5,$C49:BR49)</f>
        <v>2408358</v>
      </c>
      <c r="BT49" s="18">
        <f ca="1">SUMIF($C$6:BS$6,BT$5,$C49:BS49)</f>
        <v>2334938</v>
      </c>
      <c r="BU49" s="18">
        <f ca="1">SUM(BT49-BS49)</f>
        <v>-73420</v>
      </c>
      <c r="BV49" s="19">
        <f ca="1">IF(BU49=0,0,IF(BS49=0,1,BU49/BS49))</f>
        <v>-3.0485500909748466E-2</v>
      </c>
      <c r="BW49" s="18">
        <f>+DI49</f>
        <v>240468</v>
      </c>
      <c r="BX49" s="18">
        <f ca="1">OFFSET(DI49,0,14,1,1)</f>
        <v>271448</v>
      </c>
      <c r="BY49" s="18">
        <f ca="1">SUM(BX49-BW49)</f>
        <v>30980</v>
      </c>
      <c r="BZ49" s="19">
        <f ca="1">IF(BY49=0,0,IF(BW49=0,1,BY49/BW49))</f>
        <v>0.12883211071743433</v>
      </c>
      <c r="CA49" s="18">
        <f>SUMIF($C$6:BZ$6,CA$5,$C49:BZ49)</f>
        <v>2648826</v>
      </c>
      <c r="CB49" s="18">
        <f ca="1">SUMIF($C$6:CA$6,CB$5,$C49:CA49)</f>
        <v>2606386</v>
      </c>
      <c r="CC49" s="18">
        <f ca="1">SUM(CB49-CA49)</f>
        <v>-42440</v>
      </c>
      <c r="CD49" s="19">
        <f ca="1">IF(CC49=0,0,IF(CA49=0,1,CC49/CA49))</f>
        <v>-1.6022192473193784E-2</v>
      </c>
      <c r="CE49" s="18">
        <f>+DJ49</f>
        <v>237441</v>
      </c>
      <c r="CF49" s="18">
        <f ca="1">OFFSET(DJ49,0,14,1,1)</f>
        <v>253591</v>
      </c>
      <c r="CG49" s="18">
        <f ca="1">SUM(CF49-CE49)</f>
        <v>16150</v>
      </c>
      <c r="CH49" s="19">
        <f ca="1">IF(CG49=0,0,IF(CE49=0,1,CG49/CE49))</f>
        <v>6.8016896829107026E-2</v>
      </c>
      <c r="CI49" s="18">
        <f>SUMIF($C$6:CH$6,CI$5,$C49:CH49)</f>
        <v>2886267</v>
      </c>
      <c r="CJ49" s="18">
        <f ca="1">SUMIF($C$6:CI$6,CJ$5,$C49:CI49)</f>
        <v>2859977</v>
      </c>
      <c r="CK49" s="18">
        <f ca="1">SUM(CJ49-CI49)</f>
        <v>-26290</v>
      </c>
      <c r="CL49" s="19">
        <f ca="1">IF(CK49=0,0,IF(CI49=0,1,CK49/CI49))</f>
        <v>-9.108651417211228E-3</v>
      </c>
      <c r="CM49" s="18">
        <f>+DK49</f>
        <v>237801</v>
      </c>
      <c r="CN49" s="18">
        <f ca="1">OFFSET(DK49,0,14,1,1)</f>
        <v>220375</v>
      </c>
      <c r="CO49" s="18">
        <f ca="1">SUM(CN49-CM49)</f>
        <v>-17426</v>
      </c>
      <c r="CP49" s="19">
        <f ca="1">IF(CO49=0,0,IF(CM49=0,1,CO49/CM49))</f>
        <v>-7.3279759126328323E-2</v>
      </c>
      <c r="CQ49" s="18">
        <f>SUMIF($C$6:CP$6,CQ$5,$C49:CP49)</f>
        <v>3124068</v>
      </c>
      <c r="CR49" s="18">
        <f ca="1">SUMIF($C$6:CQ$6,CR$5,$C49:CQ49)</f>
        <v>3080352</v>
      </c>
      <c r="CS49" s="18">
        <f ca="1">SUM(CR49-CQ49)</f>
        <v>-43716</v>
      </c>
      <c r="CT49" s="19">
        <f ca="1">IF(CS49=0,0,IF(CQ49=0,1,CS49/CQ49))</f>
        <v>-1.3993293359811631E-2</v>
      </c>
      <c r="CW49" t="s">
        <v>12</v>
      </c>
      <c r="CX49" t="s">
        <v>6</v>
      </c>
      <c r="CZ49" s="74">
        <f>SUMIF(LQB!$A$93:$A$98,'2006-2007'!CZ$7,LQB!D$93:D$98)</f>
        <v>192927</v>
      </c>
      <c r="DA49" s="74">
        <f>SUMIF(LQB!$A$93:$A$98,'2006-2007'!DA$7,LQB!E$93:E$98)</f>
        <v>175936</v>
      </c>
      <c r="DB49" s="74">
        <f>SUMIF(LQB!$A$93:$A$98,'2006-2007'!DB$7,LQB!F$93:F$98)</f>
        <v>232986</v>
      </c>
      <c r="DC49" s="74">
        <f>SUMIF(LQB!$A$93:$A$98,'2006-2007'!DC$7,LQB!G$93:G$98)</f>
        <v>259713</v>
      </c>
      <c r="DD49" s="74">
        <f>SUMIF(LQB!$A$93:$A$98,'2006-2007'!DD$7,LQB!H$93:H$98)</f>
        <v>284779</v>
      </c>
      <c r="DE49" s="74">
        <f>SUMIF(LQB!$A$93:$A$98,'2006-2007'!DE$7,LQB!I$93:I$98)</f>
        <v>284327</v>
      </c>
      <c r="DF49" s="74">
        <f>SUMIF(LQB!$A$93:$A$98,'2006-2007'!DF$7,LQB!J$93:J$98)</f>
        <v>355064</v>
      </c>
      <c r="DG49" s="74">
        <f>SUMIF(LQB!$A$93:$A$98,'2006-2007'!DG$7,LQB!K$93:K$98)</f>
        <v>357168</v>
      </c>
      <c r="DH49" s="74">
        <f>SUMIF(LQB!$A$93:$A$98,'2006-2007'!DH$7,LQB!L$93:L$98)</f>
        <v>265458</v>
      </c>
      <c r="DI49" s="74">
        <f>SUMIF(LQB!$A$93:$A$98,'2006-2007'!DI$7,LQB!M$93:M$98)</f>
        <v>240468</v>
      </c>
      <c r="DJ49" s="74">
        <f>SUMIF(LQB!$A$93:$A$98,'2006-2007'!DJ$7,LQB!N$93:N$98)</f>
        <v>237441</v>
      </c>
      <c r="DK49" s="74">
        <f>SUMIF(LQB!$A$93:$A$98,'2006-2007'!DK$7,LQB!O$93:O$98)</f>
        <v>237801</v>
      </c>
      <c r="DN49" s="74">
        <f>SUMIF(LQB!$A$93:$A$98,'2006-2007'!DN$7,LQB!D$93:D$98)</f>
        <v>185181</v>
      </c>
      <c r="DO49" s="74">
        <f>SUMIF(LQB!$A$93:$A$98,'2006-2007'!DO$7,LQB!E$93:E$98)</f>
        <v>157841</v>
      </c>
      <c r="DP49" s="74">
        <f>SUMIF(LQB!$A$93:$A$98,'2006-2007'!DP$7,LQB!F$93:F$98)</f>
        <v>228979</v>
      </c>
      <c r="DQ49" s="74">
        <f>SUMIF(LQB!$A$93:$A$98,'2006-2007'!DQ$7,LQB!G$93:G$98)</f>
        <v>234628</v>
      </c>
      <c r="DR49" s="74">
        <f>SUMIF(LQB!$A$93:$A$98,'2006-2007'!DR$7,LQB!H$93:H$98)</f>
        <v>273700</v>
      </c>
      <c r="DS49" s="74">
        <f>SUMIF(LQB!$A$93:$A$98,'2006-2007'!DS$7,LQB!I$93:I$98)</f>
        <v>282162</v>
      </c>
      <c r="DT49" s="74">
        <f>SUMIF(LQB!$A$93:$A$98,'2006-2007'!DT$7,LQB!J$93:J$98)</f>
        <v>335862</v>
      </c>
      <c r="DU49" s="74">
        <f>SUMIF(LQB!$A$93:$A$98,'2006-2007'!DU$7,LQB!K$93:K$98)</f>
        <v>356421</v>
      </c>
      <c r="DV49" s="74">
        <f>SUMIF(LQB!$A$93:$A$98,'2006-2007'!DV$7,LQB!L$93:L$98)</f>
        <v>280164</v>
      </c>
      <c r="DW49" s="74">
        <f>SUMIF(LQB!$A$93:$A$98,'2006-2007'!DW$7,LQB!M$93:M$98)</f>
        <v>271448</v>
      </c>
      <c r="DX49" s="74">
        <f>SUMIF(LQB!$A$93:$A$98,'2006-2007'!DX$7,LQB!N$93:N$98)</f>
        <v>253591</v>
      </c>
      <c r="DY49" s="74">
        <f>SUMIF(LQB!$A$93:$A$98,'2006-2007'!DY$7,LQB!O$93:O$98)</f>
        <v>220375</v>
      </c>
    </row>
    <row r="50" spans="1:130" ht="15.85" customHeight="1">
      <c r="A50" s="84" t="str">
        <f>+CW51</f>
        <v>Lewiston-Queenston Bridge</v>
      </c>
      <c r="B50" s="26" t="s">
        <v>7</v>
      </c>
      <c r="C50" s="73">
        <f>+CZ50</f>
        <v>74724</v>
      </c>
      <c r="D50" s="18">
        <f ca="1">OFFSET(CZ50,0,14,1,1)</f>
        <v>75246</v>
      </c>
      <c r="E50" s="18">
        <f ca="1">SUM(D50-C50)</f>
        <v>522</v>
      </c>
      <c r="F50" s="19">
        <f ca="1">IF(E50=0,0,IF(C50=0,1,E50/C50))</f>
        <v>6.9857074032439381E-3</v>
      </c>
      <c r="G50" s="18">
        <f>SUMIF($C$6:F$6,G$5,$C50:F50)</f>
        <v>74724</v>
      </c>
      <c r="H50" s="18">
        <f ca="1">SUMIF($C$6:G$6,H$5,$C50:G50)</f>
        <v>75246</v>
      </c>
      <c r="I50" s="18">
        <f ca="1">SUM(H50-G50)</f>
        <v>522</v>
      </c>
      <c r="J50" s="19">
        <f ca="1">IF(I50=0,0,IF(G50=0,1,I50/G50))</f>
        <v>6.9857074032439381E-3</v>
      </c>
      <c r="K50" s="18">
        <f>+DA50</f>
        <v>72486</v>
      </c>
      <c r="L50" s="18">
        <f ca="1">OFFSET(DA50,0,14,1,1)</f>
        <v>68976</v>
      </c>
      <c r="M50" s="18">
        <f ca="1">SUM(L50-K50)</f>
        <v>-3510</v>
      </c>
      <c r="N50" s="19">
        <f ca="1">IF(M50=0,0,IF(K50=0,1,M50/K50))</f>
        <v>-4.8423143779488455E-2</v>
      </c>
      <c r="O50" s="18">
        <f>SUMIF($C$6:N$6,O$5,$C50:N50)</f>
        <v>147210</v>
      </c>
      <c r="P50" s="18">
        <f ca="1">SUMIF($C$6:O$6,P$5,$C50:O50)</f>
        <v>144222</v>
      </c>
      <c r="Q50" s="18">
        <f ca="1">SUM(P50-O50)</f>
        <v>-2988</v>
      </c>
      <c r="R50" s="19">
        <f ca="1">IF(Q50=0,0,IF(O50=0,1,Q50/O50))</f>
        <v>-2.0297534134909312E-2</v>
      </c>
      <c r="S50" s="18">
        <f>+DB50</f>
        <v>85592</v>
      </c>
      <c r="T50" s="18">
        <f ca="1">OFFSET(DB50,0,14,1,1)</f>
        <v>79720</v>
      </c>
      <c r="U50" s="18">
        <f ca="1">SUM(T50-S50)</f>
        <v>-5872</v>
      </c>
      <c r="V50" s="19">
        <f ca="1">IF(U50=0,0,IF(S50=0,1,U50/S50))</f>
        <v>-6.8604542480605671E-2</v>
      </c>
      <c r="W50" s="18">
        <f>SUMIF($C$6:V$6,W$5,$C50:V50)</f>
        <v>232802</v>
      </c>
      <c r="X50" s="18">
        <f ca="1">SUMIF($C$6:W$6,X$5,$C50:W50)</f>
        <v>223942</v>
      </c>
      <c r="Y50" s="18">
        <f ca="1">SUM(X50-W50)</f>
        <v>-8860</v>
      </c>
      <c r="Z50" s="19">
        <f ca="1">IF(Y50=0,0,IF(W50=0,1,Y50/W50))</f>
        <v>-3.8058092284430543E-2</v>
      </c>
      <c r="AA50" s="18">
        <f>+DC50</f>
        <v>77710</v>
      </c>
      <c r="AB50" s="18">
        <f ca="1">OFFSET(DC50,0,14,1,1)</f>
        <v>75226</v>
      </c>
      <c r="AC50" s="18">
        <f ca="1">SUM(AB50-AA50)</f>
        <v>-2484</v>
      </c>
      <c r="AD50" s="19">
        <f ca="1">IF(AC50=0,0,IF(AA50=0,1,AC50/AA50))</f>
        <v>-3.1964998069746495E-2</v>
      </c>
      <c r="AE50" s="18">
        <f>SUMIF($C$6:AD$6,AE$5,$C50:AD50)</f>
        <v>310512</v>
      </c>
      <c r="AF50" s="18">
        <f ca="1">SUMIF($C$6:AE$6,AF$5,$C50:AE50)</f>
        <v>299168</v>
      </c>
      <c r="AG50" s="18">
        <f ca="1">SUM(AF50-AE50)</f>
        <v>-11344</v>
      </c>
      <c r="AH50" s="19">
        <f ca="1">IF(AG50=0,0,IF(AE50=0,1,AG50/AE50))</f>
        <v>-3.6533209666615142E-2</v>
      </c>
      <c r="AI50" s="18">
        <f>+DD50</f>
        <v>84682</v>
      </c>
      <c r="AJ50" s="18">
        <f ca="1">OFFSET(DD50,0,14,1,1)</f>
        <v>81416</v>
      </c>
      <c r="AK50" s="18">
        <f ca="1">SUM(AJ50-AI50)</f>
        <v>-3266</v>
      </c>
      <c r="AL50" s="19">
        <f ca="1">IF(AK50=0,0,IF(AI50=0,1,AK50/AI50))</f>
        <v>-3.8567818426584161E-2</v>
      </c>
      <c r="AM50" s="18">
        <f>SUMIF($C$6:AL$6,AM$5,$C50:AL50)</f>
        <v>395194</v>
      </c>
      <c r="AN50" s="18">
        <f ca="1">SUMIF($C$6:AM$6,AN$5,$C50:AM50)</f>
        <v>380584</v>
      </c>
      <c r="AO50" s="18">
        <f ca="1">SUM(AN50-AM50)</f>
        <v>-14610</v>
      </c>
      <c r="AP50" s="19">
        <f ca="1">IF(AO50=0,0,IF(AM50=0,1,AO50/AM50))</f>
        <v>-3.6969184754829271E-2</v>
      </c>
      <c r="AQ50" s="18">
        <f>+DE50</f>
        <v>84852</v>
      </c>
      <c r="AR50" s="18">
        <f ca="1">OFFSET(DE50,0,14,1,1)</f>
        <v>76862</v>
      </c>
      <c r="AS50" s="18">
        <f ca="1">SUM(AR50-AQ50)</f>
        <v>-7990</v>
      </c>
      <c r="AT50" s="19">
        <f ca="1">IF(AS50=0,0,IF(AQ50=0,1,AS50/AQ50))</f>
        <v>-9.4163956064677326E-2</v>
      </c>
      <c r="AU50" s="18">
        <f>SUMIF($C$6:AT$6,AU$5,$C50:AT50)</f>
        <v>480046</v>
      </c>
      <c r="AV50" s="18">
        <f ca="1">SUMIF($C$6:AU$6,AV$5,$C50:AU50)</f>
        <v>457446</v>
      </c>
      <c r="AW50" s="18">
        <f ca="1">SUM(AV50-AU50)</f>
        <v>-22600</v>
      </c>
      <c r="AX50" s="19">
        <f ca="1">IF(AW50=0,0,IF(AU50=0,1,AW50/AU50))</f>
        <v>-4.7078821612928763E-2</v>
      </c>
      <c r="AY50" s="18">
        <f>+DF50</f>
        <v>72526</v>
      </c>
      <c r="AZ50" s="18">
        <f ca="1">OFFSET(DF50,0,14,1,1)</f>
        <v>70424</v>
      </c>
      <c r="BA50" s="18">
        <f ca="1">SUM(AZ50-AY50)</f>
        <v>-2102</v>
      </c>
      <c r="BB50" s="19">
        <f ca="1">IF(BA50=0,0,IF(AY50=0,1,BA50/AY50))</f>
        <v>-2.898270964895348E-2</v>
      </c>
      <c r="BC50" s="18">
        <f>SUMIF($C$6:BB$6,BC$5,$C50:BB50)</f>
        <v>552572</v>
      </c>
      <c r="BD50" s="18">
        <f ca="1">SUMIF($C$6:BC$6,BD$5,$C50:BC50)</f>
        <v>527870</v>
      </c>
      <c r="BE50" s="18">
        <f ca="1">SUM(BD50-BC50)</f>
        <v>-24702</v>
      </c>
      <c r="BF50" s="19">
        <f ca="1">IF(BE50=0,0,IF(BC50=0,1,BE50/BC50))</f>
        <v>-4.4703676624946613E-2</v>
      </c>
      <c r="BG50" s="18">
        <f>+DG50</f>
        <v>82500</v>
      </c>
      <c r="BH50" s="18">
        <f ca="1">OFFSET(DG50,0,14,1,1)</f>
        <v>80370</v>
      </c>
      <c r="BI50" s="18">
        <f ca="1">SUM(BH50-BG50)</f>
        <v>-2130</v>
      </c>
      <c r="BJ50" s="19">
        <f ca="1">IF(BI50=0,0,IF(BG50=0,1,BI50/BG50))</f>
        <v>-2.5818181818181817E-2</v>
      </c>
      <c r="BK50" s="18">
        <f>SUMIF($C$6:BJ$6,BK$5,$C50:BJ50)</f>
        <v>635072</v>
      </c>
      <c r="BL50" s="18">
        <f ca="1">SUMIF($C$6:BK$6,BL$5,$C50:BK50)</f>
        <v>608240</v>
      </c>
      <c r="BM50" s="18">
        <f ca="1">SUM(BL50-BK50)</f>
        <v>-26832</v>
      </c>
      <c r="BN50" s="19">
        <f ca="1">IF(BM50=0,0,IF(BK50=0,1,BM50/BK50))</f>
        <v>-4.2250327521918776E-2</v>
      </c>
      <c r="BO50" s="18">
        <f>+DH50</f>
        <v>78354</v>
      </c>
      <c r="BP50" s="18">
        <f ca="1">OFFSET(DH50,0,14,1,1)</f>
        <v>71964</v>
      </c>
      <c r="BQ50" s="18">
        <f ca="1">SUM(BP50-BO50)</f>
        <v>-6390</v>
      </c>
      <c r="BR50" s="19">
        <f ca="1">IF(BQ50=0,0,IF(BO50=0,1,BQ50/BO50))</f>
        <v>-8.1552951987135303E-2</v>
      </c>
      <c r="BS50" s="18">
        <f>SUMIF($C$6:BR$6,BS$5,$C50:BR50)</f>
        <v>713426</v>
      </c>
      <c r="BT50" s="18">
        <f ca="1">SUMIF($C$6:BS$6,BT$5,$C50:BS50)</f>
        <v>680204</v>
      </c>
      <c r="BU50" s="18">
        <f ca="1">SUM(BT50-BS50)</f>
        <v>-33222</v>
      </c>
      <c r="BV50" s="19">
        <f ca="1">IF(BU50=0,0,IF(BS50=0,1,BU50/BS50))</f>
        <v>-4.6566847858081989E-2</v>
      </c>
      <c r="BW50" s="18">
        <f>+DI50</f>
        <v>80942</v>
      </c>
      <c r="BX50" s="18">
        <f ca="1">OFFSET(DI50,0,14,1,1)</f>
        <v>78826</v>
      </c>
      <c r="BY50" s="18">
        <f ca="1">SUM(BX50-BW50)</f>
        <v>-2116</v>
      </c>
      <c r="BZ50" s="19">
        <f ca="1">IF(BY50=0,0,IF(BW50=0,1,BY50/BW50))</f>
        <v>-2.6142175879024485E-2</v>
      </c>
      <c r="CA50" s="18">
        <f>SUMIF($C$6:BZ$6,CA$5,$C50:BZ50)</f>
        <v>794368</v>
      </c>
      <c r="CB50" s="18">
        <f ca="1">SUMIF($C$6:CA$6,CB$5,$C50:CA50)</f>
        <v>759030</v>
      </c>
      <c r="CC50" s="18">
        <f ca="1">SUM(CB50-CA50)</f>
        <v>-35338</v>
      </c>
      <c r="CD50" s="19">
        <f ca="1">IF(CC50=0,0,IF(CA50=0,1,CC50/CA50))</f>
        <v>-4.4485679181437317E-2</v>
      </c>
      <c r="CE50" s="18">
        <f>+DJ50</f>
        <v>77930</v>
      </c>
      <c r="CF50" s="18">
        <f ca="1">OFFSET(DJ50,0,14,1,1)</f>
        <v>73378</v>
      </c>
      <c r="CG50" s="18">
        <f ca="1">SUM(CF50-CE50)</f>
        <v>-4552</v>
      </c>
      <c r="CH50" s="19">
        <f ca="1">IF(CG50=0,0,IF(CE50=0,1,CG50/CE50))</f>
        <v>-5.8411394841524446E-2</v>
      </c>
      <c r="CI50" s="18">
        <f>SUMIF($C$6:CH$6,CI$5,$C50:CH50)</f>
        <v>872298</v>
      </c>
      <c r="CJ50" s="18">
        <f ca="1">SUMIF($C$6:CI$6,CJ$5,$C50:CI50)</f>
        <v>832408</v>
      </c>
      <c r="CK50" s="18">
        <f ca="1">SUM(CJ50-CI50)</f>
        <v>-39890</v>
      </c>
      <c r="CL50" s="19">
        <f ca="1">IF(CK50=0,0,IF(CI50=0,1,CK50/CI50))</f>
        <v>-4.5729785004665839E-2</v>
      </c>
      <c r="CM50" s="18">
        <f>+DK50</f>
        <v>69222</v>
      </c>
      <c r="CN50" s="18">
        <f ca="1">OFFSET(DK50,0,14,1,1)</f>
        <v>61178</v>
      </c>
      <c r="CO50" s="18">
        <f ca="1">SUM(CN50-CM50)</f>
        <v>-8044</v>
      </c>
      <c r="CP50" s="19">
        <f ca="1">IF(CO50=0,0,IF(CM50=0,1,CO50/CM50))</f>
        <v>-0.11620583051630984</v>
      </c>
      <c r="CQ50" s="18">
        <f>SUMIF($C$6:CP$6,CQ$5,$C50:CP50)</f>
        <v>941520</v>
      </c>
      <c r="CR50" s="18">
        <f ca="1">SUMIF($C$6:CQ$6,CR$5,$C50:CQ50)</f>
        <v>893586</v>
      </c>
      <c r="CS50" s="18">
        <f ca="1">SUM(CR50-CQ50)</f>
        <v>-47934</v>
      </c>
      <c r="CT50" s="19">
        <f ca="1">IF(CS50=0,0,IF(CQ50=0,1,CS50/CQ50))</f>
        <v>-5.091129237828193E-2</v>
      </c>
      <c r="CW50" t="s">
        <v>12</v>
      </c>
      <c r="CX50" t="s">
        <v>7</v>
      </c>
      <c r="CY50" s="7"/>
      <c r="CZ50" s="74">
        <f>SUMIF(LQB!$A$111:$A$116,'2006-2007'!CZ$7,LQB!D$111:D$116)</f>
        <v>74724</v>
      </c>
      <c r="DA50" s="74">
        <f>SUMIF(LQB!$A$111:$A$116,'2006-2007'!DA$7,LQB!E$111:E$116)</f>
        <v>72486</v>
      </c>
      <c r="DB50" s="74">
        <f>SUMIF(LQB!$A$111:$A$116,'2006-2007'!DB$7,LQB!F$111:F$116)</f>
        <v>85592</v>
      </c>
      <c r="DC50" s="74">
        <f>SUMIF(LQB!$A$111:$A$116,'2006-2007'!DC$7,LQB!G$111:G$116)</f>
        <v>77710</v>
      </c>
      <c r="DD50" s="74">
        <f>SUMIF(LQB!$A$111:$A$116,'2006-2007'!DD$7,LQB!H$111:H$116)</f>
        <v>84682</v>
      </c>
      <c r="DE50" s="74">
        <f>SUMIF(LQB!$A$111:$A$116,'2006-2007'!DE$7,LQB!I$111:I$116)</f>
        <v>84852</v>
      </c>
      <c r="DF50" s="74">
        <f>SUMIF(LQB!$A$111:$A$116,'2006-2007'!DF$7,LQB!J$111:J$116)</f>
        <v>72526</v>
      </c>
      <c r="DG50" s="74">
        <f>SUMIF(LQB!$A$111:$A$116,'2006-2007'!DG$7,LQB!K$111:K$116)</f>
        <v>82500</v>
      </c>
      <c r="DH50" s="74">
        <f>SUMIF(LQB!$A$111:$A$116,'2006-2007'!DH$7,LQB!L$111:L$116)</f>
        <v>78354</v>
      </c>
      <c r="DI50" s="74">
        <f>SUMIF(LQB!$A$111:$A$116,'2006-2007'!DI$7,LQB!M$111:M$116)</f>
        <v>80942</v>
      </c>
      <c r="DJ50" s="74">
        <f>SUMIF(LQB!$A$111:$A$116,'2006-2007'!DJ$7,LQB!N$111:N$116)</f>
        <v>77930</v>
      </c>
      <c r="DK50" s="74">
        <f>SUMIF(LQB!$A$111:$A$116,'2006-2007'!DK$7,LQB!O$111:O$116)</f>
        <v>69222</v>
      </c>
      <c r="DN50" s="74">
        <f>SUMIF(LQB!$A$111:$A$116,'2006-2007'!DN$7,LQB!D$111:D$116)</f>
        <v>75246</v>
      </c>
      <c r="DO50" s="74">
        <f>SUMIF(LQB!$A$111:$A$116,'2006-2007'!DO$7,LQB!E$111:E$116)</f>
        <v>68976</v>
      </c>
      <c r="DP50" s="74">
        <f>SUMIF(LQB!$A$111:$A$116,'2006-2007'!DP$7,LQB!F$111:F$116)</f>
        <v>79720</v>
      </c>
      <c r="DQ50" s="74">
        <f>SUMIF(LQB!$A$111:$A$116,'2006-2007'!DQ$7,LQB!G$111:G$116)</f>
        <v>75226</v>
      </c>
      <c r="DR50" s="74">
        <f>SUMIF(LQB!$A$111:$A$116,'2006-2007'!DR$7,LQB!H$111:H$116)</f>
        <v>81416</v>
      </c>
      <c r="DS50" s="74">
        <f>SUMIF(LQB!$A$111:$A$116,'2006-2007'!DS$7,LQB!I$111:I$116)</f>
        <v>76862</v>
      </c>
      <c r="DT50" s="74">
        <f>SUMIF(LQB!$A$111:$A$116,'2006-2007'!DT$7,LQB!J$111:J$116)</f>
        <v>70424</v>
      </c>
      <c r="DU50" s="74">
        <f>SUMIF(LQB!$A$111:$A$116,'2006-2007'!DU$7,LQB!K$111:K$116)</f>
        <v>80370</v>
      </c>
      <c r="DV50" s="74">
        <f>SUMIF(LQB!$A$111:$A$116,'2006-2007'!DV$7,LQB!L$111:L$116)</f>
        <v>71964</v>
      </c>
      <c r="DW50" s="74">
        <f>SUMIF(LQB!$A$111:$A$116,'2006-2007'!DW$7,LQB!M$111:M$116)</f>
        <v>78826</v>
      </c>
      <c r="DX50" s="74">
        <f>SUMIF(LQB!$A$111:$A$116,'2006-2007'!DX$7,LQB!N$111:N$116)</f>
        <v>73378</v>
      </c>
      <c r="DY50" s="74">
        <f>SUMIF(LQB!$A$111:$A$116,'2006-2007'!DY$7,LQB!O$111:O$116)</f>
        <v>61178</v>
      </c>
    </row>
    <row r="51" spans="1:130">
      <c r="A51" s="83"/>
      <c r="B51" s="26" t="s">
        <v>8</v>
      </c>
      <c r="C51" s="73">
        <f>+CZ51</f>
        <v>366</v>
      </c>
      <c r="D51" s="73">
        <f ca="1">OFFSET(CZ51,0,14,1,1)</f>
        <v>476</v>
      </c>
      <c r="E51" s="73">
        <f ca="1">SUM(D51-C51)</f>
        <v>110</v>
      </c>
      <c r="F51" s="19">
        <f ca="1">IF(E51=0,0,IF(C51=0,1,E51/C51))</f>
        <v>0.30054644808743169</v>
      </c>
      <c r="G51" s="73">
        <f>SUMIF($C$6:F$6,G$5,$C51:F51)</f>
        <v>366</v>
      </c>
      <c r="H51" s="73">
        <f ca="1">SUMIF($C$6:G$6,H$5,$C51:G51)</f>
        <v>476</v>
      </c>
      <c r="I51" s="73">
        <f ca="1">SUM(H51-G51)</f>
        <v>110</v>
      </c>
      <c r="J51" s="19">
        <f ca="1">IF(I51=0,0,IF(G51=0,1,I51/G51))</f>
        <v>0.30054644808743169</v>
      </c>
      <c r="K51" s="73">
        <f>+DA51</f>
        <v>406</v>
      </c>
      <c r="L51" s="73">
        <f ca="1">OFFSET(DA51,0,14,1,1)</f>
        <v>460</v>
      </c>
      <c r="M51" s="73">
        <f ca="1">SUM(L51-K51)</f>
        <v>54</v>
      </c>
      <c r="N51" s="19">
        <f ca="1">IF(M51=0,0,IF(K51=0,1,M51/K51))</f>
        <v>0.13300492610837439</v>
      </c>
      <c r="O51" s="73">
        <f>SUMIF($C$6:N$6,O$5,$C51:N51)</f>
        <v>772</v>
      </c>
      <c r="P51" s="73">
        <f ca="1">SUMIF($C$6:O$6,P$5,$C51:O51)</f>
        <v>936</v>
      </c>
      <c r="Q51" s="73">
        <f ca="1">SUM(P51-O51)</f>
        <v>164</v>
      </c>
      <c r="R51" s="19">
        <f ca="1">IF(Q51=0,0,IF(O51=0,1,Q51/O51))</f>
        <v>0.21243523316062177</v>
      </c>
      <c r="S51" s="73">
        <f>+DB51</f>
        <v>660</v>
      </c>
      <c r="T51" s="73">
        <f ca="1">OFFSET(DB51,0,14,1,1)</f>
        <v>714</v>
      </c>
      <c r="U51" s="73">
        <f ca="1">SUM(T51-S51)</f>
        <v>54</v>
      </c>
      <c r="V51" s="19">
        <f ca="1">IF(U51=0,0,IF(S51=0,1,U51/S51))</f>
        <v>8.1818181818181818E-2</v>
      </c>
      <c r="W51" s="73">
        <f>SUMIF($C$6:V$6,W$5,$C51:V51)</f>
        <v>1432</v>
      </c>
      <c r="X51" s="73">
        <f ca="1">SUMIF($C$6:W$6,X$5,$C51:W51)</f>
        <v>1650</v>
      </c>
      <c r="Y51" s="73">
        <f ca="1">SUM(X51-W51)</f>
        <v>218</v>
      </c>
      <c r="Z51" s="19">
        <f ca="1">IF(Y51=0,0,IF(W51=0,1,Y51/W51))</f>
        <v>0.15223463687150837</v>
      </c>
      <c r="AA51" s="73">
        <f>+DC51</f>
        <v>1296</v>
      </c>
      <c r="AB51" s="73">
        <f ca="1">OFFSET(DC51,0,14,1,1)</f>
        <v>1046</v>
      </c>
      <c r="AC51" s="73">
        <f ca="1">SUM(AB51-AA51)</f>
        <v>-250</v>
      </c>
      <c r="AD51" s="19">
        <f ca="1">IF(AC51=0,0,IF(AA51=0,1,AC51/AA51))</f>
        <v>-0.19290123456790123</v>
      </c>
      <c r="AE51" s="73">
        <f>SUMIF($C$6:AD$6,AE$5,$C51:AD51)</f>
        <v>2728</v>
      </c>
      <c r="AF51" s="73">
        <f ca="1">SUMIF($C$6:AE$6,AF$5,$C51:AE51)</f>
        <v>2696</v>
      </c>
      <c r="AG51" s="73">
        <f ca="1">SUM(AF51-AE51)</f>
        <v>-32</v>
      </c>
      <c r="AH51" s="19">
        <f ca="1">IF(AG51=0,0,IF(AE51=0,1,AG51/AE51))</f>
        <v>-1.1730205278592375E-2</v>
      </c>
      <c r="AI51" s="73">
        <f>+DD51</f>
        <v>1302</v>
      </c>
      <c r="AJ51" s="73">
        <f ca="1">OFFSET(DD51,0,14,1,1)</f>
        <v>1236</v>
      </c>
      <c r="AK51" s="73">
        <f ca="1">SUM(AJ51-AI51)</f>
        <v>-66</v>
      </c>
      <c r="AL51" s="19">
        <f ca="1">IF(AK51=0,0,IF(AI51=0,1,AK51/AI51))</f>
        <v>-5.0691244239631339E-2</v>
      </c>
      <c r="AM51" s="73">
        <f>SUMIF($C$6:AL$6,AM$5,$C51:AL51)</f>
        <v>4030</v>
      </c>
      <c r="AN51" s="73">
        <f ca="1">SUMIF($C$6:AM$6,AN$5,$C51:AM51)</f>
        <v>3932</v>
      </c>
      <c r="AO51" s="73">
        <f ca="1">SUM(AN51-AM51)</f>
        <v>-98</v>
      </c>
      <c r="AP51" s="19">
        <f ca="1">IF(AO51=0,0,IF(AM51=0,1,AO51/AM51))</f>
        <v>-2.4317617866004962E-2</v>
      </c>
      <c r="AQ51" s="73">
        <f>+DE51</f>
        <v>1046</v>
      </c>
      <c r="AR51" s="73">
        <f ca="1">OFFSET(DE51,0,14,1,1)</f>
        <v>906</v>
      </c>
      <c r="AS51" s="73">
        <f ca="1">SUM(AR51-AQ51)</f>
        <v>-140</v>
      </c>
      <c r="AT51" s="19">
        <f ca="1">IF(AS51=0,0,IF(AQ51=0,1,AS51/AQ51))</f>
        <v>-0.13384321223709369</v>
      </c>
      <c r="AU51" s="73">
        <f>SUMIF($C$6:AT$6,AU$5,$C51:AT51)</f>
        <v>5076</v>
      </c>
      <c r="AV51" s="73">
        <f ca="1">SUMIF($C$6:AU$6,AV$5,$C51:AU51)</f>
        <v>4838</v>
      </c>
      <c r="AW51" s="73">
        <f ca="1">SUM(AV51-AU51)</f>
        <v>-238</v>
      </c>
      <c r="AX51" s="19">
        <f ca="1">IF(AW51=0,0,IF(AU51=0,1,AW51/AU51))</f>
        <v>-4.6887312844759652E-2</v>
      </c>
      <c r="AY51" s="73">
        <f>+DF51</f>
        <v>1348</v>
      </c>
      <c r="AZ51" s="73">
        <f ca="1">OFFSET(DF51,0,14,1,1)</f>
        <v>964</v>
      </c>
      <c r="BA51" s="73">
        <f ca="1">SUM(AZ51-AY51)</f>
        <v>-384</v>
      </c>
      <c r="BB51" s="19">
        <f ca="1">IF(BA51=0,0,IF(AY51=0,1,BA51/AY51))</f>
        <v>-0.28486646884272998</v>
      </c>
      <c r="BC51" s="73">
        <f>SUMIF($C$6:BB$6,BC$5,$C51:BB51)</f>
        <v>6424</v>
      </c>
      <c r="BD51" s="73">
        <f ca="1">SUMIF($C$6:BC$6,BD$5,$C51:BC51)</f>
        <v>5802</v>
      </c>
      <c r="BE51" s="73">
        <f ca="1">SUM(BD51-BC51)</f>
        <v>-622</v>
      </c>
      <c r="BF51" s="19">
        <f ca="1">IF(BE51=0,0,IF(BC51=0,1,BE51/BC51))</f>
        <v>-9.6824408468244083E-2</v>
      </c>
      <c r="BG51" s="73">
        <f>+DG51</f>
        <v>1068</v>
      </c>
      <c r="BH51" s="73">
        <f ca="1">OFFSET(DG51,0,14,1,1)</f>
        <v>948</v>
      </c>
      <c r="BI51" s="73">
        <f ca="1">SUM(BH51-BG51)</f>
        <v>-120</v>
      </c>
      <c r="BJ51" s="19">
        <f ca="1">IF(BI51=0,0,IF(BG51=0,1,BI51/BG51))</f>
        <v>-0.11235955056179775</v>
      </c>
      <c r="BK51" s="73">
        <f>SUMIF($C$6:BJ$6,BK$5,$C51:BJ51)</f>
        <v>7492</v>
      </c>
      <c r="BL51" s="73">
        <f ca="1">SUMIF($C$6:BK$6,BL$5,$C51:BK51)</f>
        <v>6750</v>
      </c>
      <c r="BM51" s="73">
        <f ca="1">SUM(BL51-BK51)</f>
        <v>-742</v>
      </c>
      <c r="BN51" s="19">
        <f ca="1">IF(BM51=0,0,IF(BK51=0,1,BM51/BK51))</f>
        <v>-9.9038974906567004E-2</v>
      </c>
      <c r="BO51" s="73">
        <f>+DH51</f>
        <v>990</v>
      </c>
      <c r="BP51" s="73">
        <f ca="1">OFFSET(DH51,0,14,1,1)</f>
        <v>734</v>
      </c>
      <c r="BQ51" s="73">
        <f ca="1">SUM(BP51-BO51)</f>
        <v>-256</v>
      </c>
      <c r="BR51" s="19">
        <f ca="1">IF(BQ51=0,0,IF(BO51=0,1,BQ51/BO51))</f>
        <v>-0.25858585858585859</v>
      </c>
      <c r="BS51" s="73">
        <f>SUMIF($C$6:BR$6,BS$5,$C51:BR51)</f>
        <v>8482</v>
      </c>
      <c r="BT51" s="73">
        <f ca="1">SUMIF($C$6:BS$6,BT$5,$C51:BS51)</f>
        <v>7484</v>
      </c>
      <c r="BU51" s="73">
        <f ca="1">SUM(BT51-BS51)</f>
        <v>-998</v>
      </c>
      <c r="BV51" s="19">
        <f ca="1">IF(BU51=0,0,IF(BS51=0,1,BU51/BS51))</f>
        <v>-0.11766092902617308</v>
      </c>
      <c r="BW51" s="73">
        <f>+DI51</f>
        <v>1312</v>
      </c>
      <c r="BX51" s="73">
        <f ca="1">OFFSET(DI51,0,14,1,1)</f>
        <v>764</v>
      </c>
      <c r="BY51" s="73">
        <f ca="1">SUM(BX51-BW51)</f>
        <v>-548</v>
      </c>
      <c r="BZ51" s="19">
        <f ca="1">IF(BY51=0,0,IF(BW51=0,1,BY51/BW51))</f>
        <v>-0.41768292682926828</v>
      </c>
      <c r="CA51" s="73">
        <f>SUMIF($C$6:BZ$6,CA$5,$C51:BZ51)</f>
        <v>9794</v>
      </c>
      <c r="CB51" s="73">
        <f ca="1">SUMIF($C$6:CA$6,CB$5,$C51:CA51)</f>
        <v>8248</v>
      </c>
      <c r="CC51" s="73">
        <f ca="1">SUM(CB51-CA51)</f>
        <v>-1546</v>
      </c>
      <c r="CD51" s="19">
        <f ca="1">IF(CC51=0,0,IF(CA51=0,1,CC51/CA51))</f>
        <v>-0.15785174596691853</v>
      </c>
      <c r="CE51" s="73">
        <f>+DJ51</f>
        <v>1148</v>
      </c>
      <c r="CF51" s="73">
        <f ca="1">OFFSET(DJ51,0,14,1,1)</f>
        <v>780</v>
      </c>
      <c r="CG51" s="73">
        <f ca="1">SUM(CF51-CE51)</f>
        <v>-368</v>
      </c>
      <c r="CH51" s="19">
        <f ca="1">IF(CG51=0,0,IF(CE51=0,1,CG51/CE51))</f>
        <v>-0.32055749128919858</v>
      </c>
      <c r="CI51" s="73">
        <f>SUMIF($C$6:CH$6,CI$5,$C51:CH51)</f>
        <v>10942</v>
      </c>
      <c r="CJ51" s="73">
        <f ca="1">SUMIF($C$6:CI$6,CJ$5,$C51:CI51)</f>
        <v>9028</v>
      </c>
      <c r="CK51" s="73">
        <f ca="1">SUM(CJ51-CI51)</f>
        <v>-1914</v>
      </c>
      <c r="CL51" s="19">
        <f ca="1">IF(CK51=0,0,IF(CI51=0,1,CK51/CI51))</f>
        <v>-0.17492231767501371</v>
      </c>
      <c r="CM51" s="73">
        <f>+DK51</f>
        <v>776</v>
      </c>
      <c r="CN51" s="73">
        <f ca="1">OFFSET(DK51,0,14,1,1)</f>
        <v>690</v>
      </c>
      <c r="CO51" s="73">
        <f ca="1">SUM(CN51-CM51)</f>
        <v>-86</v>
      </c>
      <c r="CP51" s="19">
        <f ca="1">IF(CO51=0,0,IF(CM51=0,1,CO51/CM51))</f>
        <v>-0.11082474226804123</v>
      </c>
      <c r="CQ51" s="73">
        <f>SUMIF($C$6:CP$6,CQ$5,$C51:CP51)</f>
        <v>11718</v>
      </c>
      <c r="CR51" s="73">
        <f ca="1">SUMIF($C$6:CQ$6,CR$5,$C51:CQ51)</f>
        <v>9718</v>
      </c>
      <c r="CS51" s="73">
        <f ca="1">SUM(CR51-CQ51)</f>
        <v>-2000</v>
      </c>
      <c r="CT51" s="19">
        <f ca="1">IF(CS51=0,0,IF(CQ51=0,1,CS51/CQ51))</f>
        <v>-0.17067759003242874</v>
      </c>
      <c r="CW51" t="s">
        <v>12</v>
      </c>
      <c r="CX51" t="s">
        <v>8</v>
      </c>
      <c r="CY51" s="7"/>
      <c r="CZ51" s="74">
        <f>SUMIF(LQB!$A$129:$A$134,'2006-2007'!CZ$7,LQB!D$129:D$134)</f>
        <v>366</v>
      </c>
      <c r="DA51" s="74">
        <f>SUMIF(LQB!$A$129:$A$134,'2006-2007'!DA$7,LQB!E$129:E$134)</f>
        <v>406</v>
      </c>
      <c r="DB51" s="74">
        <f>SUMIF(LQB!$A$129:$A$134,'2006-2007'!DB$7,LQB!F$129:F$134)</f>
        <v>660</v>
      </c>
      <c r="DC51" s="74">
        <f>SUMIF(LQB!$A$129:$A$134,'2006-2007'!DC$7,LQB!G$129:G$134)</f>
        <v>1296</v>
      </c>
      <c r="DD51" s="74">
        <f>SUMIF(LQB!$A$129:$A$134,'2006-2007'!DD$7,LQB!H$129:H$134)</f>
        <v>1302</v>
      </c>
      <c r="DE51" s="74">
        <f>SUMIF(LQB!$A$129:$A$134,'2006-2007'!DE$7,LQB!I$129:I$134)</f>
        <v>1046</v>
      </c>
      <c r="DF51" s="74">
        <f>SUMIF(LQB!$A$129:$A$134,'2006-2007'!DF$7,LQB!J$129:J$134)</f>
        <v>1348</v>
      </c>
      <c r="DG51" s="74">
        <f>SUMIF(LQB!$A$129:$A$134,'2006-2007'!DG$7,LQB!K$129:K$134)</f>
        <v>1068</v>
      </c>
      <c r="DH51" s="74">
        <f>SUMIF(LQB!$A$129:$A$134,'2006-2007'!DH$7,LQB!L$129:L$134)</f>
        <v>990</v>
      </c>
      <c r="DI51" s="74">
        <f>SUMIF(LQB!$A$129:$A$134,'2006-2007'!DI$7,LQB!M$129:M$134)</f>
        <v>1312</v>
      </c>
      <c r="DJ51" s="74">
        <f>SUMIF(LQB!$A$129:$A$134,'2006-2007'!DJ$7,LQB!N$129:N$134)</f>
        <v>1148</v>
      </c>
      <c r="DK51" s="74">
        <f>SUMIF(LQB!$A$129:$A$134,'2006-2007'!DK$7,LQB!O$129:O$134)</f>
        <v>776</v>
      </c>
      <c r="DN51" s="74">
        <f>SUMIF(LQB!$A$129:$A$134,'2006-2007'!DN$7,LQB!D$129:D$134)</f>
        <v>476</v>
      </c>
      <c r="DO51" s="74">
        <f>SUMIF(LQB!$A$129:$A$134,'2006-2007'!DO$7,LQB!E$129:E$134)</f>
        <v>460</v>
      </c>
      <c r="DP51" s="74">
        <f>SUMIF(LQB!$A$129:$A$134,'2006-2007'!DP$7,LQB!F$129:F$134)</f>
        <v>714</v>
      </c>
      <c r="DQ51" s="74">
        <f>SUMIF(LQB!$A$129:$A$134,'2006-2007'!DQ$7,LQB!G$129:G$134)</f>
        <v>1046</v>
      </c>
      <c r="DR51" s="74">
        <f>SUMIF(LQB!$A$129:$A$134,'2006-2007'!DR$7,LQB!H$129:H$134)</f>
        <v>1236</v>
      </c>
      <c r="DS51" s="74">
        <f>SUMIF(LQB!$A$129:$A$134,'2006-2007'!DS$7,LQB!I$129:I$134)</f>
        <v>906</v>
      </c>
      <c r="DT51" s="74">
        <f>SUMIF(LQB!$A$129:$A$134,'2006-2007'!DT$7,LQB!J$129:J$134)</f>
        <v>964</v>
      </c>
      <c r="DU51" s="74">
        <f>SUMIF(LQB!$A$129:$A$134,'2006-2007'!DU$7,LQB!K$129:K$134)</f>
        <v>948</v>
      </c>
      <c r="DV51" s="74">
        <f>SUMIF(LQB!$A$129:$A$134,'2006-2007'!DV$7,LQB!L$129:L$134)</f>
        <v>734</v>
      </c>
      <c r="DW51" s="74">
        <f>SUMIF(LQB!$A$129:$A$134,'2006-2007'!DW$7,LQB!M$129:M$134)</f>
        <v>764</v>
      </c>
      <c r="DX51" s="74">
        <f>SUMIF(LQB!$A$129:$A$134,'2006-2007'!DX$7,LQB!N$129:N$134)</f>
        <v>780</v>
      </c>
      <c r="DY51" s="74">
        <f>SUMIF(LQB!$A$129:$A$134,'2006-2007'!DY$7,LQB!O$129:O$134)</f>
        <v>690</v>
      </c>
    </row>
    <row r="52" spans="1:130" s="7" customFormat="1">
      <c r="A52" s="75"/>
      <c r="B52" s="24" t="s">
        <v>9</v>
      </c>
      <c r="C52" s="12">
        <f>+SUM(C49:C51)</f>
        <v>268017</v>
      </c>
      <c r="D52" s="12">
        <f ca="1">+SUM(D49:D51)</f>
        <v>260903</v>
      </c>
      <c r="E52" s="12">
        <f ca="1">SUM(E49:E51)</f>
        <v>-7114</v>
      </c>
      <c r="F52" s="13">
        <f ca="1">IF(E52=0,0,IF(C52=0,1,E52/C52))</f>
        <v>-2.6543092415779596E-2</v>
      </c>
      <c r="G52" s="12">
        <f>SUM(G49:G51)</f>
        <v>268017</v>
      </c>
      <c r="H52" s="12">
        <f ca="1">SUM(H49:H51)</f>
        <v>260903</v>
      </c>
      <c r="I52" s="12">
        <f ca="1">SUM(I49:I51)</f>
        <v>-7114</v>
      </c>
      <c r="J52" s="13">
        <f ca="1">IF(I52=0,0,IF(G52=0,1,I52/G52))</f>
        <v>-2.6543092415779596E-2</v>
      </c>
      <c r="K52" s="12">
        <f>+SUM(K49:K51)</f>
        <v>248828</v>
      </c>
      <c r="L52" s="12">
        <f ca="1">+SUM(L49:L51)</f>
        <v>227277</v>
      </c>
      <c r="M52" s="12">
        <f ca="1">SUM(M49:M51)</f>
        <v>-21551</v>
      </c>
      <c r="N52" s="13">
        <f ca="1">IF(M52=0,0,IF(K52=0,1,M52/K52))</f>
        <v>-8.6610027810375037E-2</v>
      </c>
      <c r="O52" s="12">
        <f>SUM(O49:O51)</f>
        <v>516845</v>
      </c>
      <c r="P52" s="12">
        <f ca="1">SUM(P49:P51)</f>
        <v>488180</v>
      </c>
      <c r="Q52" s="12">
        <f ca="1">SUM(Q49:Q51)</f>
        <v>-28665</v>
      </c>
      <c r="R52" s="13">
        <f ca="1">IF(Q52=0,0,IF(O52=0,1,Q52/O52))</f>
        <v>-5.5461501997697567E-2</v>
      </c>
      <c r="S52" s="12">
        <f>+SUM(S49:S51)</f>
        <v>319238</v>
      </c>
      <c r="T52" s="12">
        <f ca="1">+SUM(T49:T51)</f>
        <v>309413</v>
      </c>
      <c r="U52" s="12">
        <f ca="1">SUM(U49:U51)</f>
        <v>-9825</v>
      </c>
      <c r="V52" s="13">
        <f ca="1">IF(U52=0,0,IF(S52=0,1,U52/S52))</f>
        <v>-3.077641132947832E-2</v>
      </c>
      <c r="W52" s="12">
        <f>SUM(W49:W51)</f>
        <v>836083</v>
      </c>
      <c r="X52" s="12">
        <f ca="1">SUM(X49:X51)</f>
        <v>797593</v>
      </c>
      <c r="Y52" s="12">
        <f ca="1">SUM(Y49:Y51)</f>
        <v>-38490</v>
      </c>
      <c r="Z52" s="13">
        <f ca="1">IF(Y52=0,0,IF(W52=0,1,Y52/W52))</f>
        <v>-4.6036099286793294E-2</v>
      </c>
      <c r="AA52" s="12">
        <f>+SUM(AA49:AA51)</f>
        <v>338719</v>
      </c>
      <c r="AB52" s="12">
        <f ca="1">+SUM(AB49:AB51)</f>
        <v>310900</v>
      </c>
      <c r="AC52" s="12">
        <f ca="1">SUM(AC49:AC51)</f>
        <v>-27819</v>
      </c>
      <c r="AD52" s="13">
        <f ca="1">IF(AC52=0,0,IF(AA52=0,1,AC52/AA52))</f>
        <v>-8.2130025183116392E-2</v>
      </c>
      <c r="AE52" s="12">
        <f>SUM(AE49:AE51)</f>
        <v>1174802</v>
      </c>
      <c r="AF52" s="12">
        <f ca="1">SUM(AF49:AF51)</f>
        <v>1108493</v>
      </c>
      <c r="AG52" s="12">
        <f ca="1">SUM(AG49:AG51)</f>
        <v>-66309</v>
      </c>
      <c r="AH52" s="13">
        <f ca="1">IF(AG52=0,0,IF(AE52=0,1,AG52/AE52))</f>
        <v>-5.6442702685218442E-2</v>
      </c>
      <c r="AI52" s="12">
        <f>+SUM(AI49:AI51)</f>
        <v>370763</v>
      </c>
      <c r="AJ52" s="12">
        <f ca="1">+SUM(AJ49:AJ51)</f>
        <v>356352</v>
      </c>
      <c r="AK52" s="12">
        <f ca="1">SUM(AK49:AK51)</f>
        <v>-14411</v>
      </c>
      <c r="AL52" s="13">
        <f ca="1">IF(AK52=0,0,IF(AI52=0,1,AK52/AI52))</f>
        <v>-3.8868495507912063E-2</v>
      </c>
      <c r="AM52" s="12">
        <f>SUM(AM49:AM51)</f>
        <v>1545565</v>
      </c>
      <c r="AN52" s="12">
        <f ca="1">SUM(AN49:AN51)</f>
        <v>1464845</v>
      </c>
      <c r="AO52" s="12">
        <f ca="1">SUM(AO49:AO51)</f>
        <v>-80720</v>
      </c>
      <c r="AP52" s="13">
        <f ca="1">IF(AO52=0,0,IF(AM52=0,1,AO52/AM52))</f>
        <v>-5.2226855551206194E-2</v>
      </c>
      <c r="AQ52" s="12">
        <f>+SUM(AQ49:AQ51)</f>
        <v>370225</v>
      </c>
      <c r="AR52" s="12">
        <f ca="1">+SUM(AR49:AR51)</f>
        <v>359930</v>
      </c>
      <c r="AS52" s="12">
        <f ca="1">SUM(AS49:AS51)</f>
        <v>-10295</v>
      </c>
      <c r="AT52" s="13">
        <f ca="1">IF(AS52=0,0,IF(AQ52=0,1,AS52/AQ52))</f>
        <v>-2.7807414410155985E-2</v>
      </c>
      <c r="AU52" s="12">
        <f>SUM(AU49:AU51)</f>
        <v>1915790</v>
      </c>
      <c r="AV52" s="12">
        <f ca="1">SUM(AV49:AV51)</f>
        <v>1824775</v>
      </c>
      <c r="AW52" s="12">
        <f ca="1">SUM(AW49:AW51)</f>
        <v>-91015</v>
      </c>
      <c r="AX52" s="13">
        <f ca="1">IF(AW52=0,0,IF(AU52=0,1,AW52/AU52))</f>
        <v>-4.7507816618731699E-2</v>
      </c>
      <c r="AY52" s="12">
        <f>+SUM(AY49:AY51)</f>
        <v>428938</v>
      </c>
      <c r="AZ52" s="12">
        <f ca="1">+SUM(AZ49:AZ51)</f>
        <v>407250</v>
      </c>
      <c r="BA52" s="12">
        <f ca="1">SUM(BA49:BA51)</f>
        <v>-21688</v>
      </c>
      <c r="BB52" s="13">
        <f ca="1">IF(BA52=0,0,IF(AY52=0,1,BA52/AY52))</f>
        <v>-5.0562085895863737E-2</v>
      </c>
      <c r="BC52" s="12">
        <f>SUM(BC49:BC51)</f>
        <v>2344728</v>
      </c>
      <c r="BD52" s="12">
        <f ca="1">SUM(BD49:BD51)</f>
        <v>2232025</v>
      </c>
      <c r="BE52" s="12">
        <f ca="1">SUM(BE49:BE51)</f>
        <v>-112703</v>
      </c>
      <c r="BF52" s="13">
        <f ca="1">IF(BE52=0,0,IF(BC52=0,1,BE52/BC52))</f>
        <v>-4.8066556120795245E-2</v>
      </c>
      <c r="BG52" s="12">
        <f>+SUM(BG49:BG51)</f>
        <v>440736</v>
      </c>
      <c r="BH52" s="12">
        <f ca="1">+SUM(BH49:BH51)</f>
        <v>437739</v>
      </c>
      <c r="BI52" s="12">
        <f ca="1">SUM(BI49:BI51)</f>
        <v>-2997</v>
      </c>
      <c r="BJ52" s="13">
        <f ca="1">IF(BI52=0,0,IF(BG52=0,1,BI52/BG52))</f>
        <v>-6.7999891091265518E-3</v>
      </c>
      <c r="BK52" s="12">
        <f>SUM(BK49:BK51)</f>
        <v>2785464</v>
      </c>
      <c r="BL52" s="12">
        <f ca="1">SUM(BL49:BL51)</f>
        <v>2669764</v>
      </c>
      <c r="BM52" s="12">
        <f ca="1">SUM(BM49:BM51)</f>
        <v>-115700</v>
      </c>
      <c r="BN52" s="13">
        <f ca="1">IF(BM52=0,0,IF(BK52=0,1,BM52/BK52))</f>
        <v>-4.15370652788907E-2</v>
      </c>
      <c r="BO52" s="12">
        <f>+SUM(BO49:BO51)</f>
        <v>344802</v>
      </c>
      <c r="BP52" s="12">
        <f ca="1">+SUM(BP49:BP51)</f>
        <v>352862</v>
      </c>
      <c r="BQ52" s="12">
        <f ca="1">SUM(BQ49:BQ51)</f>
        <v>8060</v>
      </c>
      <c r="BR52" s="13">
        <f ca="1">IF(BQ52=0,0,IF(BO52=0,1,BQ52/BO52))</f>
        <v>2.3375734479498377E-2</v>
      </c>
      <c r="BS52" s="12">
        <f>SUM(BS49:BS51)</f>
        <v>3130266</v>
      </c>
      <c r="BT52" s="12">
        <f ca="1">SUM(BT49:BT51)</f>
        <v>3022626</v>
      </c>
      <c r="BU52" s="12">
        <f ca="1">SUM(BU49:BU51)</f>
        <v>-107640</v>
      </c>
      <c r="BV52" s="13">
        <f ca="1">IF(BU52=0,0,IF(BS52=0,1,BU52/BS52))</f>
        <v>-3.4386854024546158E-2</v>
      </c>
      <c r="BW52" s="12">
        <f>+SUM(BW49:BW51)</f>
        <v>322722</v>
      </c>
      <c r="BX52" s="12">
        <f ca="1">+SUM(BX49:BX51)</f>
        <v>351038</v>
      </c>
      <c r="BY52" s="12">
        <f ca="1">SUM(BY49:BY51)</f>
        <v>28316</v>
      </c>
      <c r="BZ52" s="13">
        <f ca="1">IF(BY52=0,0,IF(BW52=0,1,BY52/BW52))</f>
        <v>8.7741151827269284E-2</v>
      </c>
      <c r="CA52" s="12">
        <f>SUM(CA49:CA51)</f>
        <v>3452988</v>
      </c>
      <c r="CB52" s="12">
        <f ca="1">SUM(CB49:CB51)</f>
        <v>3373664</v>
      </c>
      <c r="CC52" s="12">
        <f ca="1">SUM(CC49:CC51)</f>
        <v>-79324</v>
      </c>
      <c r="CD52" s="13">
        <f ca="1">IF(CC52=0,0,IF(CA52=0,1,CC52/CA52))</f>
        <v>-2.2972567527022973E-2</v>
      </c>
      <c r="CE52" s="12">
        <f>+SUM(CE49:CE51)</f>
        <v>316519</v>
      </c>
      <c r="CF52" s="12">
        <f ca="1">+SUM(CF49:CF51)</f>
        <v>327749</v>
      </c>
      <c r="CG52" s="12">
        <f ca="1">SUM(CG49:CG51)</f>
        <v>11230</v>
      </c>
      <c r="CH52" s="13">
        <f ca="1">IF(CG52=0,0,IF(CE52=0,1,CG52/CE52))</f>
        <v>3.5479702640283835E-2</v>
      </c>
      <c r="CI52" s="12">
        <f>SUM(CI49:CI51)</f>
        <v>3769507</v>
      </c>
      <c r="CJ52" s="12">
        <f ca="1">SUM(CJ49:CJ51)</f>
        <v>3701413</v>
      </c>
      <c r="CK52" s="12">
        <f ca="1">SUM(CK49:CK51)</f>
        <v>-68094</v>
      </c>
      <c r="CL52" s="13">
        <f ca="1">IF(CK52=0,0,IF(CI52=0,1,CK52/CI52))</f>
        <v>-1.8064431237294426E-2</v>
      </c>
      <c r="CM52" s="12">
        <f>+SUM(CM49:CM51)</f>
        <v>307799</v>
      </c>
      <c r="CN52" s="12">
        <f ca="1">+SUM(CN49:CN51)</f>
        <v>282243</v>
      </c>
      <c r="CO52" s="12">
        <f ca="1">SUM(CO49:CO51)</f>
        <v>-25556</v>
      </c>
      <c r="CP52" s="13">
        <f ca="1">IF(CO52=0,0,IF(CM52=0,1,CO52/CM52))</f>
        <v>-8.3028209968193531E-2</v>
      </c>
      <c r="CQ52" s="12">
        <f>SUM(CQ49:CQ51)</f>
        <v>4077306</v>
      </c>
      <c r="CR52" s="12">
        <f ca="1">SUM(CR49:CR51)</f>
        <v>3983656</v>
      </c>
      <c r="CS52" s="12">
        <f ca="1">SUM(CS49:CS51)</f>
        <v>-93650</v>
      </c>
      <c r="CT52" s="13">
        <f ca="1">IF(CS52=0,0,IF(CQ52=0,1,CS52/CQ52))</f>
        <v>-2.2968597402304364E-2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1" customHeight="1">
      <c r="A54" s="82"/>
      <c r="B54" s="28" t="s">
        <v>6</v>
      </c>
      <c r="C54" s="73">
        <f>+CZ54</f>
        <v>208257</v>
      </c>
      <c r="D54" s="18">
        <f ca="1">OFFSET(CZ54,0,14,1,1)</f>
        <v>185285</v>
      </c>
      <c r="E54" s="18">
        <f ca="1">SUM(D54-C54)</f>
        <v>-22972</v>
      </c>
      <c r="F54" s="19">
        <f ca="1">IF(E54=0,0,IF(C54=0,1,E54/C54))</f>
        <v>-0.11030601612430795</v>
      </c>
      <c r="G54" s="18">
        <f>SUMIF($C$6:F$6,G$5,$C54:F54)</f>
        <v>208257</v>
      </c>
      <c r="H54" s="18">
        <f ca="1">SUMIF($C$6:G$6,H$5,$C54:G54)</f>
        <v>185285</v>
      </c>
      <c r="I54" s="18">
        <f ca="1">SUM(H54-G54)</f>
        <v>-22972</v>
      </c>
      <c r="J54" s="19">
        <f ca="1">IF(I54=0,0,IF(G54=0,1,I54/G54))</f>
        <v>-0.11030601612430795</v>
      </c>
      <c r="K54" s="18">
        <f>+DA54</f>
        <v>189759</v>
      </c>
      <c r="L54" s="18">
        <f ca="1">OFFSET(DA54,0,14,1,1)</f>
        <v>162343</v>
      </c>
      <c r="M54" s="18">
        <f ca="1">SUM(L54-K54)</f>
        <v>-27416</v>
      </c>
      <c r="N54" s="19">
        <f ca="1">IF(M54=0,0,IF(K54=0,1,M54/K54))</f>
        <v>-0.1444779957735865</v>
      </c>
      <c r="O54" s="18">
        <f>SUMIF($C$6:N$6,O$5,$C54:N54)</f>
        <v>398016</v>
      </c>
      <c r="P54" s="18">
        <f ca="1">SUMIF($C$6:O$6,P$5,$C54:O54)</f>
        <v>347628</v>
      </c>
      <c r="Q54" s="18">
        <f ca="1">SUM(P54-O54)</f>
        <v>-50388</v>
      </c>
      <c r="R54" s="19">
        <f ca="1">IF(Q54=0,0,IF(O54=0,1,Q54/O54))</f>
        <v>-0.1265979257115292</v>
      </c>
      <c r="S54" s="18">
        <f>+DB54</f>
        <v>236954</v>
      </c>
      <c r="T54" s="18">
        <f ca="1">OFFSET(DB54,0,14,1,1)</f>
        <v>217725</v>
      </c>
      <c r="U54" s="18">
        <f ca="1">SUM(T54-S54)</f>
        <v>-19229</v>
      </c>
      <c r="V54" s="19">
        <f ca="1">IF(U54=0,0,IF(S54=0,1,U54/S54))</f>
        <v>-8.1150771879774139E-2</v>
      </c>
      <c r="W54" s="18">
        <f>SUMIF($C$6:V$6,W$5,$C54:V54)</f>
        <v>634970</v>
      </c>
      <c r="X54" s="18">
        <f ca="1">SUMIF($C$6:W$6,X$5,$C54:W54)</f>
        <v>565353</v>
      </c>
      <c r="Y54" s="18">
        <f ca="1">SUM(X54-W54)</f>
        <v>-69617</v>
      </c>
      <c r="Z54" s="19">
        <f ca="1">IF(Y54=0,0,IF(W54=0,1,Y54/W54))</f>
        <v>-0.10963825062601383</v>
      </c>
      <c r="AA54" s="18">
        <f>+DC54</f>
        <v>260954</v>
      </c>
      <c r="AB54" s="18">
        <f ca="1">OFFSET(DC54,0,14,1,1)</f>
        <v>231635</v>
      </c>
      <c r="AC54" s="18">
        <f ca="1">SUM(AB54-AA54)</f>
        <v>-29319</v>
      </c>
      <c r="AD54" s="19">
        <f ca="1">IF(AC54=0,0,IF(AA54=0,1,AC54/AA54))</f>
        <v>-0.11235313503529358</v>
      </c>
      <c r="AE54" s="18">
        <f>SUMIF($C$6:AD$6,AE$5,$C54:AD54)</f>
        <v>895924</v>
      </c>
      <c r="AF54" s="18">
        <f ca="1">SUMIF($C$6:AE$6,AF$5,$C54:AE54)</f>
        <v>796988</v>
      </c>
      <c r="AG54" s="18">
        <f ca="1">SUM(AF54-AE54)</f>
        <v>-98936</v>
      </c>
      <c r="AH54" s="19">
        <f ca="1">IF(AG54=0,0,IF(AE54=0,1,AG54/AE54))</f>
        <v>-0.11042900960349315</v>
      </c>
      <c r="AI54" s="18">
        <f>+DD54</f>
        <v>282330</v>
      </c>
      <c r="AJ54" s="18">
        <f ca="1">OFFSET(DD54,0,14,1,1)</f>
        <v>268273</v>
      </c>
      <c r="AK54" s="18">
        <f ca="1">SUM(AJ54-AI54)</f>
        <v>-14057</v>
      </c>
      <c r="AL54" s="19">
        <f ca="1">IF(AK54=0,0,IF(AI54=0,1,AK54/AI54))</f>
        <v>-4.9789253710197288E-2</v>
      </c>
      <c r="AM54" s="18">
        <f>SUMIF($C$6:AL$6,AM$5,$C54:AL54)</f>
        <v>1178254</v>
      </c>
      <c r="AN54" s="18">
        <f ca="1">SUMIF($C$6:AM$6,AN$5,$C54:AM54)</f>
        <v>1065261</v>
      </c>
      <c r="AO54" s="18">
        <f ca="1">SUM(AN54-AM54)</f>
        <v>-112993</v>
      </c>
      <c r="AP54" s="19">
        <f ca="1">IF(AO54=0,0,IF(AM54=0,1,AO54/AM54))</f>
        <v>-9.5898677195239743E-2</v>
      </c>
      <c r="AQ54" s="18">
        <f>+DE54</f>
        <v>304876</v>
      </c>
      <c r="AR54" s="18">
        <f ca="1">OFFSET(DE54,0,14,1,1)</f>
        <v>302990</v>
      </c>
      <c r="AS54" s="18">
        <f ca="1">SUM(AR54-AQ54)</f>
        <v>-1886</v>
      </c>
      <c r="AT54" s="19">
        <f ca="1">IF(AS54=0,0,IF(AQ54=0,1,AS54/AQ54))</f>
        <v>-6.1861215707369552E-3</v>
      </c>
      <c r="AU54" s="18">
        <f>SUMIF($C$6:AT$6,AU$5,$C54:AT54)</f>
        <v>1483130</v>
      </c>
      <c r="AV54" s="18">
        <f ca="1">SUMIF($C$6:AU$6,AV$5,$C54:AU54)</f>
        <v>1368251</v>
      </c>
      <c r="AW54" s="18">
        <f ca="1">SUM(AV54-AU54)</f>
        <v>-114879</v>
      </c>
      <c r="AX54" s="19">
        <f ca="1">IF(AW54=0,0,IF(AU54=0,1,AW54/AU54))</f>
        <v>-7.7457134573503339E-2</v>
      </c>
      <c r="AY54" s="18">
        <f>+DF54</f>
        <v>399140</v>
      </c>
      <c r="AZ54" s="18">
        <f ca="1">OFFSET(DF54,0,14,1,1)</f>
        <v>371347</v>
      </c>
      <c r="BA54" s="18">
        <f ca="1">SUM(AZ54-AY54)</f>
        <v>-27793</v>
      </c>
      <c r="BB54" s="19">
        <f ca="1">IF(BA54=0,0,IF(AY54=0,1,BA54/AY54))</f>
        <v>-6.9632209249887264E-2</v>
      </c>
      <c r="BC54" s="18">
        <f>SUMIF($C$6:BB$6,BC$5,$C54:BB54)</f>
        <v>1882270</v>
      </c>
      <c r="BD54" s="18">
        <f ca="1">SUMIF($C$6:BC$6,BD$5,$C54:BC54)</f>
        <v>1739598</v>
      </c>
      <c r="BE54" s="18">
        <f ca="1">SUM(BD54-BC54)</f>
        <v>-142672</v>
      </c>
      <c r="BF54" s="19">
        <f ca="1">IF(BE54=0,0,IF(BC54=0,1,BE54/BC54))</f>
        <v>-7.5797839842318054E-2</v>
      </c>
      <c r="BG54" s="18">
        <f>+DG54</f>
        <v>398117</v>
      </c>
      <c r="BH54" s="18">
        <f ca="1">OFFSET(DG54,0,14,1,1)</f>
        <v>386706</v>
      </c>
      <c r="BI54" s="18">
        <f ca="1">SUM(BH54-BG54)</f>
        <v>-11411</v>
      </c>
      <c r="BJ54" s="19">
        <f ca="1">IF(BI54=0,0,IF(BG54=0,1,BI54/BG54))</f>
        <v>-2.8662428381606413E-2</v>
      </c>
      <c r="BK54" s="18">
        <f>SUMIF($C$6:BJ$6,BK$5,$C54:BJ54)</f>
        <v>2280387</v>
      </c>
      <c r="BL54" s="18">
        <f ca="1">SUMIF($C$6:BK$6,BL$5,$C54:BK54)</f>
        <v>2126304</v>
      </c>
      <c r="BM54" s="18">
        <f ca="1">SUM(BL54-BK54)</f>
        <v>-154083</v>
      </c>
      <c r="BN54" s="19">
        <f ca="1">IF(BM54=0,0,IF(BK54=0,1,BM54/BK54))</f>
        <v>-6.756879424413488E-2</v>
      </c>
      <c r="BO54" s="18">
        <f>+DH54</f>
        <v>292376</v>
      </c>
      <c r="BP54" s="18">
        <f ca="1">OFFSET(DH54,0,14,1,1)</f>
        <v>298258</v>
      </c>
      <c r="BQ54" s="18">
        <f ca="1">SUM(BP54-BO54)</f>
        <v>5882</v>
      </c>
      <c r="BR54" s="19">
        <f ca="1">IF(BQ54=0,0,IF(BO54=0,1,BQ54/BO54))</f>
        <v>2.0117930336279313E-2</v>
      </c>
      <c r="BS54" s="18">
        <f>SUMIF($C$6:BR$6,BS$5,$C54:BR54)</f>
        <v>2572763</v>
      </c>
      <c r="BT54" s="18">
        <f ca="1">SUMIF($C$6:BS$6,BT$5,$C54:BS54)</f>
        <v>2424562</v>
      </c>
      <c r="BU54" s="18">
        <f ca="1">SUM(BT54-BS54)</f>
        <v>-148201</v>
      </c>
      <c r="BV54" s="19">
        <f ca="1">IF(BU54=0,0,IF(BS54=0,1,BU54/BS54))</f>
        <v>-5.7603829035165692E-2</v>
      </c>
      <c r="BW54" s="18">
        <f>+DI54</f>
        <v>265947</v>
      </c>
      <c r="BX54" s="18">
        <f ca="1">OFFSET(DI54,0,14,1,1)</f>
        <v>299568</v>
      </c>
      <c r="BY54" s="18">
        <f ca="1">SUM(BX54-BW54)</f>
        <v>33621</v>
      </c>
      <c r="BZ54" s="19">
        <f ca="1">IF(BY54=0,0,IF(BW54=0,1,BY54/BW54))</f>
        <v>0.12641992577468442</v>
      </c>
      <c r="CA54" s="18">
        <f>SUMIF($C$6:BZ$6,CA$5,$C54:BZ54)</f>
        <v>2838710</v>
      </c>
      <c r="CB54" s="18">
        <f ca="1">SUMIF($C$6:CA$6,CB$5,$C54:CA54)</f>
        <v>2724130</v>
      </c>
      <c r="CC54" s="18">
        <f ca="1">SUM(CB54-CA54)</f>
        <v>-114580</v>
      </c>
      <c r="CD54" s="19">
        <f ca="1">IF(CC54=0,0,IF(CA54=0,1,CC54/CA54))</f>
        <v>-4.0363404504158581E-2</v>
      </c>
      <c r="CE54" s="18">
        <f>+DJ54</f>
        <v>242051</v>
      </c>
      <c r="CF54" s="18">
        <f ca="1">OFFSET(DJ54,0,14,1,1)</f>
        <v>272081</v>
      </c>
      <c r="CG54" s="18">
        <f ca="1">SUM(CF54-CE54)</f>
        <v>30030</v>
      </c>
      <c r="CH54" s="19">
        <f ca="1">IF(CG54=0,0,IF(CE54=0,1,CG54/CE54))</f>
        <v>0.12406476321105883</v>
      </c>
      <c r="CI54" s="18">
        <f>SUMIF($C$6:CH$6,CI$5,$C54:CH54)</f>
        <v>3080761</v>
      </c>
      <c r="CJ54" s="18">
        <f ca="1">SUMIF($C$6:CI$6,CJ$5,$C54:CI54)</f>
        <v>2996211</v>
      </c>
      <c r="CK54" s="18">
        <f ca="1">SUM(CJ54-CI54)</f>
        <v>-84550</v>
      </c>
      <c r="CL54" s="19">
        <f ca="1">IF(CK54=0,0,IF(CI54=0,1,CK54/CI54))</f>
        <v>-2.7444517766876432E-2</v>
      </c>
      <c r="CM54" s="18">
        <f>+DK54</f>
        <v>233518</v>
      </c>
      <c r="CN54" s="18">
        <f ca="1">OFFSET(DK54,0,14,1,1)</f>
        <v>221629</v>
      </c>
      <c r="CO54" s="18">
        <f ca="1">SUM(CN54-CM54)</f>
        <v>-11889</v>
      </c>
      <c r="CP54" s="19">
        <f ca="1">IF(CO54=0,0,IF(CM54=0,1,CO54/CM54))</f>
        <v>-5.0912563485470068E-2</v>
      </c>
      <c r="CQ54" s="18">
        <f>SUMIF($C$6:CP$6,CQ$5,$C54:CP54)</f>
        <v>3314279</v>
      </c>
      <c r="CR54" s="18">
        <f ca="1">SUMIF($C$6:CQ$6,CR$5,$C54:CQ54)</f>
        <v>3217840</v>
      </c>
      <c r="CS54" s="18">
        <f ca="1">SUM(CR54-CQ54)</f>
        <v>-96439</v>
      </c>
      <c r="CT54" s="19">
        <f ca="1">IF(CS54=0,0,IF(CQ54=0,1,CS54/CQ54))</f>
        <v>-2.9098033086532547E-2</v>
      </c>
      <c r="CW54" t="s">
        <v>15</v>
      </c>
      <c r="CX54" t="s">
        <v>6</v>
      </c>
      <c r="CZ54" s="74">
        <f>SUMIF(RBW!$A$93:$A$98,'2006-2007'!CZ$7,RBW!D$93:D$98)</f>
        <v>208257</v>
      </c>
      <c r="DA54" s="74">
        <f>SUMIF(RBW!$A$93:$A$98,'2006-2007'!DA$7,RBW!E$93:E$98)</f>
        <v>189759</v>
      </c>
      <c r="DB54" s="74">
        <f>SUMIF(RBW!$A$93:$A$98,'2006-2007'!DB$7,RBW!F$93:F$98)</f>
        <v>236954</v>
      </c>
      <c r="DC54" s="74">
        <f>SUMIF(RBW!$A$93:$A$98,'2006-2007'!DC$7,RBW!G$93:G$98)</f>
        <v>260954</v>
      </c>
      <c r="DD54" s="74">
        <f>SUMIF(RBW!$A$93:$A$98,'2006-2007'!DD$7,RBW!H$93:H$98)</f>
        <v>282330</v>
      </c>
      <c r="DE54" s="74">
        <f>SUMIF(RBW!$A$93:$A$98,'2006-2007'!DE$7,RBW!I$93:I$98)</f>
        <v>304876</v>
      </c>
      <c r="DF54" s="74">
        <f>SUMIF(RBW!$A$93:$A$98,'2006-2007'!DF$7,RBW!J$93:J$98)</f>
        <v>399140</v>
      </c>
      <c r="DG54" s="74">
        <f>SUMIF(RBW!$A$93:$A$98,'2006-2007'!DG$7,RBW!K$93:K$98)</f>
        <v>398117</v>
      </c>
      <c r="DH54" s="74">
        <f>SUMIF(RBW!$A$93:$A$98,'2006-2007'!DH$7,RBW!L$93:L$98)</f>
        <v>292376</v>
      </c>
      <c r="DI54" s="74">
        <f>SUMIF(RBW!$A$93:$A$98,'2006-2007'!DI$7,RBW!M$93:M$98)</f>
        <v>265947</v>
      </c>
      <c r="DJ54" s="74">
        <f>SUMIF(RBW!$A$93:$A$98,'2006-2007'!DJ$7,RBW!N$93:N$98)</f>
        <v>242051</v>
      </c>
      <c r="DK54" s="74">
        <f>SUMIF(RBW!$A$93:$A$98,'2006-2007'!DK$7,RBW!O$93:O$98)</f>
        <v>233518</v>
      </c>
      <c r="DN54" s="74">
        <f>SUMIF(RBW!$A$93:$A$98,'2006-2007'!DN$7,RBW!D$93:D$98)</f>
        <v>185285</v>
      </c>
      <c r="DO54" s="74">
        <f>SUMIF(RBW!$A$93:$A$98,'2006-2007'!DO$7,RBW!E$93:E$98)</f>
        <v>162343</v>
      </c>
      <c r="DP54" s="74">
        <f>SUMIF(RBW!$A$93:$A$98,'2006-2007'!DP$7,RBW!F$93:F$98)</f>
        <v>217725</v>
      </c>
      <c r="DQ54" s="74">
        <f>SUMIF(RBW!$A$93:$A$98,'2006-2007'!DQ$7,RBW!G$93:G$98)</f>
        <v>231635</v>
      </c>
      <c r="DR54" s="74">
        <f>SUMIF(RBW!$A$93:$A$98,'2006-2007'!DR$7,RBW!H$93:H$98)</f>
        <v>268273</v>
      </c>
      <c r="DS54" s="74">
        <f>SUMIF(RBW!$A$93:$A$98,'2006-2007'!DS$7,RBW!I$93:I$98)</f>
        <v>302990</v>
      </c>
      <c r="DT54" s="74">
        <f>SUMIF(RBW!$A$93:$A$98,'2006-2007'!DT$7,RBW!J$93:J$98)</f>
        <v>371347</v>
      </c>
      <c r="DU54" s="74">
        <f>SUMIF(RBW!$A$93:$A$98,'2006-2007'!DU$7,RBW!K$93:K$98)</f>
        <v>386706</v>
      </c>
      <c r="DV54" s="74">
        <f>SUMIF(RBW!$A$93:$A$98,'2006-2007'!DV$7,RBW!L$93:L$98)</f>
        <v>298258</v>
      </c>
      <c r="DW54" s="74">
        <f>SUMIF(RBW!$A$93:$A$98,'2006-2007'!DW$7,RBW!M$93:M$98)</f>
        <v>299568</v>
      </c>
      <c r="DX54" s="74">
        <f>SUMIF(RBW!$A$93:$A$98,'2006-2007'!DX$7,RBW!N$93:N$98)</f>
        <v>272081</v>
      </c>
      <c r="DY54" s="74">
        <f>SUMIF(RBW!$A$93:$A$98,'2006-2007'!DY$7,RBW!O$93:O$98)</f>
        <v>221629</v>
      </c>
    </row>
    <row r="55" spans="1:130" ht="15.85" customHeight="1">
      <c r="A55" s="84" t="str">
        <f>+CW56</f>
        <v>Rainbow Bridge</v>
      </c>
      <c r="B55" s="26" t="s">
        <v>7</v>
      </c>
      <c r="C55" s="73">
        <f>+CZ55</f>
        <v>5</v>
      </c>
      <c r="D55" s="18">
        <f ca="1">OFFSET(CZ55,0,14,1,1)</f>
        <v>4</v>
      </c>
      <c r="E55" s="18">
        <f ca="1">SUM(D55-C55)</f>
        <v>-1</v>
      </c>
      <c r="F55" s="19">
        <f ca="1">IF(E55=0,0,IF(C55=0,1,E55/C55))</f>
        <v>-0.2</v>
      </c>
      <c r="G55" s="18">
        <f>SUMIF($C$6:F$6,G$5,$C55:F55)</f>
        <v>5</v>
      </c>
      <c r="H55" s="18">
        <f ca="1">SUMIF($C$6:G$6,H$5,$C55:G55)</f>
        <v>4</v>
      </c>
      <c r="I55" s="18">
        <f ca="1">SUM(H55-G55)</f>
        <v>-1</v>
      </c>
      <c r="J55" s="19">
        <f ca="1">IF(I55=0,0,IF(G55=0,1,I55/G55))</f>
        <v>-0.2</v>
      </c>
      <c r="K55" s="18">
        <f>+DA55</f>
        <v>6</v>
      </c>
      <c r="L55" s="18">
        <f ca="1">OFFSET(DA55,0,14,1,1)</f>
        <v>3</v>
      </c>
      <c r="M55" s="18">
        <f ca="1">SUM(L55-K55)</f>
        <v>-3</v>
      </c>
      <c r="N55" s="19">
        <f ca="1">IF(M55=0,0,IF(K55=0,1,M55/K55))</f>
        <v>-0.5</v>
      </c>
      <c r="O55" s="18">
        <f>SUMIF($C$6:N$6,O$5,$C55:N55)</f>
        <v>11</v>
      </c>
      <c r="P55" s="18">
        <f ca="1">SUMIF($C$6:O$6,P$5,$C55:O55)</f>
        <v>7</v>
      </c>
      <c r="Q55" s="18">
        <f ca="1">SUM(P55-O55)</f>
        <v>-4</v>
      </c>
      <c r="R55" s="19">
        <f ca="1">IF(Q55=0,0,IF(O55=0,1,Q55/O55))</f>
        <v>-0.36363636363636365</v>
      </c>
      <c r="S55" s="18">
        <f>+DB55</f>
        <v>13</v>
      </c>
      <c r="T55" s="18">
        <f ca="1">OFFSET(DB55,0,14,1,1)</f>
        <v>9</v>
      </c>
      <c r="U55" s="18">
        <f ca="1">SUM(T55-S55)</f>
        <v>-4</v>
      </c>
      <c r="V55" s="19">
        <f ca="1">IF(U55=0,0,IF(S55=0,1,U55/S55))</f>
        <v>-0.30769230769230771</v>
      </c>
      <c r="W55" s="18">
        <f>SUMIF($C$6:V$6,W$5,$C55:V55)</f>
        <v>24</v>
      </c>
      <c r="X55" s="18">
        <f ca="1">SUMIF($C$6:W$6,X$5,$C55:W55)</f>
        <v>16</v>
      </c>
      <c r="Y55" s="18">
        <f ca="1">SUM(X55-W55)</f>
        <v>-8</v>
      </c>
      <c r="Z55" s="19">
        <f ca="1">IF(Y55=0,0,IF(W55=0,1,Y55/W55))</f>
        <v>-0.33333333333333331</v>
      </c>
      <c r="AA55" s="18">
        <f>+DC55</f>
        <v>10</v>
      </c>
      <c r="AB55" s="18">
        <f ca="1">OFFSET(DC55,0,14,1,1)</f>
        <v>16</v>
      </c>
      <c r="AC55" s="18">
        <f ca="1">SUM(AB55-AA55)</f>
        <v>6</v>
      </c>
      <c r="AD55" s="19">
        <f ca="1">IF(AC55=0,0,IF(AA55=0,1,AC55/AA55))</f>
        <v>0.6</v>
      </c>
      <c r="AE55" s="18">
        <f>SUMIF($C$6:AD$6,AE$5,$C55:AD55)</f>
        <v>34</v>
      </c>
      <c r="AF55" s="18">
        <f ca="1">SUMIF($C$6:AE$6,AF$5,$C55:AE55)</f>
        <v>32</v>
      </c>
      <c r="AG55" s="18">
        <f ca="1">SUM(AF55-AE55)</f>
        <v>-2</v>
      </c>
      <c r="AH55" s="19">
        <f ca="1">IF(AG55=0,0,IF(AE55=0,1,AG55/AE55))</f>
        <v>-5.8823529411764705E-2</v>
      </c>
      <c r="AI55" s="18">
        <f>+DD55</f>
        <v>9</v>
      </c>
      <c r="AJ55" s="18">
        <f ca="1">OFFSET(DD55,0,14,1,1)</f>
        <v>9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43</v>
      </c>
      <c r="AN55" s="18">
        <f ca="1">SUMIF($C$6:AM$6,AN$5,$C55:AM55)</f>
        <v>41</v>
      </c>
      <c r="AO55" s="18">
        <f ca="1">SUM(AN55-AM55)</f>
        <v>-2</v>
      </c>
      <c r="AP55" s="19">
        <f ca="1">IF(AO55=0,0,IF(AM55=0,1,AO55/AM55))</f>
        <v>-4.6511627906976744E-2</v>
      </c>
      <c r="AQ55" s="18">
        <f>+DE55</f>
        <v>10</v>
      </c>
      <c r="AR55" s="18">
        <f ca="1">OFFSET(DE55,0,14,1,1)</f>
        <v>15</v>
      </c>
      <c r="AS55" s="18">
        <f ca="1">SUM(AR55-AQ55)</f>
        <v>5</v>
      </c>
      <c r="AT55" s="19">
        <f ca="1">IF(AS55=0,0,IF(AQ55=0,1,AS55/AQ55))</f>
        <v>0.5</v>
      </c>
      <c r="AU55" s="18">
        <f>SUMIF($C$6:AT$6,AU$5,$C55:AT55)</f>
        <v>53</v>
      </c>
      <c r="AV55" s="18">
        <f ca="1">SUMIF($C$6:AU$6,AV$5,$C55:AU55)</f>
        <v>56</v>
      </c>
      <c r="AW55" s="18">
        <f ca="1">SUM(AV55-AU55)</f>
        <v>3</v>
      </c>
      <c r="AX55" s="19">
        <f ca="1">IF(AW55=0,0,IF(AU55=0,1,AW55/AU55))</f>
        <v>5.6603773584905662E-2</v>
      </c>
      <c r="AY55" s="18">
        <f>+DF55</f>
        <v>16</v>
      </c>
      <c r="AZ55" s="18">
        <f ca="1">OFFSET(DF55,0,14,1,1)</f>
        <v>9</v>
      </c>
      <c r="BA55" s="18">
        <f ca="1">SUM(AZ55-AY55)</f>
        <v>-7</v>
      </c>
      <c r="BB55" s="19">
        <f ca="1">IF(BA55=0,0,IF(AY55=0,1,BA55/AY55))</f>
        <v>-0.4375</v>
      </c>
      <c r="BC55" s="18">
        <f>SUMIF($C$6:BB$6,BC$5,$C55:BB55)</f>
        <v>69</v>
      </c>
      <c r="BD55" s="18">
        <f ca="1">SUMIF($C$6:BC$6,BD$5,$C55:BC55)</f>
        <v>65</v>
      </c>
      <c r="BE55" s="18">
        <f ca="1">SUM(BD55-BC55)</f>
        <v>-4</v>
      </c>
      <c r="BF55" s="19">
        <f ca="1">IF(BE55=0,0,IF(BC55=0,1,BE55/BC55))</f>
        <v>-5.7971014492753624E-2</v>
      </c>
      <c r="BG55" s="18">
        <f>+DG55</f>
        <v>17</v>
      </c>
      <c r="BH55" s="18">
        <f ca="1">OFFSET(DG55,0,14,1,1)</f>
        <v>17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86</v>
      </c>
      <c r="BL55" s="18">
        <f ca="1">SUMIF($C$6:BK$6,BL$5,$C55:BK55)</f>
        <v>82</v>
      </c>
      <c r="BM55" s="18">
        <f ca="1">SUM(BL55-BK55)</f>
        <v>-4</v>
      </c>
      <c r="BN55" s="19">
        <f ca="1">IF(BM55=0,0,IF(BK55=0,1,BM55/BK55))</f>
        <v>-4.6511627906976744E-2</v>
      </c>
      <c r="BO55" s="18">
        <f>+DH55</f>
        <v>8</v>
      </c>
      <c r="BP55" s="18">
        <f ca="1">OFFSET(DH55,0,14,1,1)</f>
        <v>8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94</v>
      </c>
      <c r="BT55" s="18">
        <f ca="1">SUMIF($C$6:BS$6,BT$5,$C55:BS55)</f>
        <v>90</v>
      </c>
      <c r="BU55" s="18">
        <f ca="1">SUM(BT55-BS55)</f>
        <v>-4</v>
      </c>
      <c r="BV55" s="19">
        <f ca="1">IF(BU55=0,0,IF(BS55=0,1,BU55/BS55))</f>
        <v>-4.2553191489361701E-2</v>
      </c>
      <c r="BW55" s="18">
        <f>+DI55</f>
        <v>7</v>
      </c>
      <c r="BX55" s="18">
        <f ca="1">OFFSET(DI55,0,14,1,1)</f>
        <v>8</v>
      </c>
      <c r="BY55" s="18">
        <f ca="1">SUM(BX55-BW55)</f>
        <v>1</v>
      </c>
      <c r="BZ55" s="19">
        <f ca="1">IF(BY55=0,0,IF(BW55=0,1,BY55/BW55))</f>
        <v>0.14285714285714285</v>
      </c>
      <c r="CA55" s="18">
        <f>SUMIF($C$6:BZ$6,CA$5,$C55:BZ55)</f>
        <v>101</v>
      </c>
      <c r="CB55" s="18">
        <f ca="1">SUMIF($C$6:CA$6,CB$5,$C55:CA55)</f>
        <v>98</v>
      </c>
      <c r="CC55" s="18">
        <f ca="1">SUM(CB55-CA55)</f>
        <v>-3</v>
      </c>
      <c r="CD55" s="19">
        <f ca="1">IF(CC55=0,0,IF(CA55=0,1,CC55/CA55))</f>
        <v>-2.9702970297029702E-2</v>
      </c>
      <c r="CE55" s="18">
        <f>+DJ55</f>
        <v>8</v>
      </c>
      <c r="CF55" s="18">
        <f ca="1">OFFSET(DJ55,0,14,1,1)</f>
        <v>8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109</v>
      </c>
      <c r="CJ55" s="18">
        <f ca="1">SUMIF($C$6:CI$6,CJ$5,$C55:CI55)</f>
        <v>106</v>
      </c>
      <c r="CK55" s="18">
        <f ca="1">SUM(CJ55-CI55)</f>
        <v>-3</v>
      </c>
      <c r="CL55" s="19">
        <f ca="1">IF(CK55=0,0,IF(CI55=0,1,CK55/CI55))</f>
        <v>-2.7522935779816515E-2</v>
      </c>
      <c r="CM55" s="18">
        <f>+DK55</f>
        <v>12</v>
      </c>
      <c r="CN55" s="18">
        <f ca="1">OFFSET(DK55,0,14,1,1)</f>
        <v>37</v>
      </c>
      <c r="CO55" s="18">
        <f ca="1">SUM(CN55-CM55)</f>
        <v>25</v>
      </c>
      <c r="CP55" s="19">
        <f ca="1">IF(CO55=0,0,IF(CM55=0,1,CO55/CM55))</f>
        <v>2.0833333333333335</v>
      </c>
      <c r="CQ55" s="18">
        <f>SUMIF($C$6:CP$6,CQ$5,$C55:CP55)</f>
        <v>121</v>
      </c>
      <c r="CR55" s="18">
        <f ca="1">SUMIF($C$6:CQ$6,CR$5,$C55:CQ55)</f>
        <v>143</v>
      </c>
      <c r="CS55" s="18">
        <f ca="1">SUM(CR55-CQ55)</f>
        <v>22</v>
      </c>
      <c r="CT55" s="19">
        <f ca="1">IF(CS55=0,0,IF(CQ55=0,1,CS55/CQ55))</f>
        <v>0.18181818181818182</v>
      </c>
      <c r="CW55" t="s">
        <v>15</v>
      </c>
      <c r="CX55" t="s">
        <v>7</v>
      </c>
      <c r="CY55" s="7"/>
      <c r="CZ55" s="74">
        <f>SUMIF(RBW!$A$111:$A$116,'2006-2007'!CZ$7,RBW!D$111:D$116)</f>
        <v>5</v>
      </c>
      <c r="DA55" s="74">
        <f>SUMIF(RBW!$A$111:$A$116,'2006-2007'!DA$7,RBW!E$111:E$116)</f>
        <v>6</v>
      </c>
      <c r="DB55" s="74">
        <f>SUMIF(RBW!$A$111:$A$116,'2006-2007'!DB$7,RBW!F$111:F$116)</f>
        <v>13</v>
      </c>
      <c r="DC55" s="74">
        <f>SUMIF(RBW!$A$111:$A$116,'2006-2007'!DC$7,RBW!G$111:G$116)</f>
        <v>10</v>
      </c>
      <c r="DD55" s="74">
        <f>SUMIF(RBW!$A$111:$A$116,'2006-2007'!DD$7,RBW!H$111:H$116)</f>
        <v>9</v>
      </c>
      <c r="DE55" s="74">
        <f>SUMIF(RBW!$A$111:$A$116,'2006-2007'!DE$7,RBW!I$111:I$116)</f>
        <v>10</v>
      </c>
      <c r="DF55" s="74">
        <f>SUMIF(RBW!$A$111:$A$116,'2006-2007'!DF$7,RBW!J$111:J$116)</f>
        <v>16</v>
      </c>
      <c r="DG55" s="74">
        <f>SUMIF(RBW!$A$111:$A$116,'2006-2007'!DG$7,RBW!K$111:K$116)</f>
        <v>17</v>
      </c>
      <c r="DH55" s="74">
        <f>SUMIF(RBW!$A$111:$A$116,'2006-2007'!DH$7,RBW!L$111:L$116)</f>
        <v>8</v>
      </c>
      <c r="DI55" s="74">
        <f>SUMIF(RBW!$A$111:$A$116,'2006-2007'!DI$7,RBW!M$111:M$116)</f>
        <v>7</v>
      </c>
      <c r="DJ55" s="74">
        <f>SUMIF(RBW!$A$111:$A$116,'2006-2007'!DJ$7,RBW!N$111:N$116)</f>
        <v>8</v>
      </c>
      <c r="DK55" s="74">
        <f>SUMIF(RBW!$A$111:$A$116,'2006-2007'!DK$7,RBW!O$111:O$116)</f>
        <v>12</v>
      </c>
      <c r="DN55" s="74">
        <f>SUMIF(RBW!$A$111:$A$116,'2006-2007'!DN$7,RBW!D$111:D$116)</f>
        <v>4</v>
      </c>
      <c r="DO55" s="74">
        <f>SUMIF(RBW!$A$111:$A$116,'2006-2007'!DO$7,RBW!E$111:E$116)</f>
        <v>3</v>
      </c>
      <c r="DP55" s="74">
        <f>SUMIF(RBW!$A$111:$A$116,'2006-2007'!DP$7,RBW!F$111:F$116)</f>
        <v>9</v>
      </c>
      <c r="DQ55" s="74">
        <f>SUMIF(RBW!$A$111:$A$116,'2006-2007'!DQ$7,RBW!G$111:G$116)</f>
        <v>16</v>
      </c>
      <c r="DR55" s="74">
        <f>SUMIF(RBW!$A$111:$A$116,'2006-2007'!DR$7,RBW!H$111:H$116)</f>
        <v>9</v>
      </c>
      <c r="DS55" s="74">
        <f>SUMIF(RBW!$A$111:$A$116,'2006-2007'!DS$7,RBW!I$111:I$116)</f>
        <v>15</v>
      </c>
      <c r="DT55" s="74">
        <f>SUMIF(RBW!$A$111:$A$116,'2006-2007'!DT$7,RBW!J$111:J$116)</f>
        <v>9</v>
      </c>
      <c r="DU55" s="74">
        <f>SUMIF(RBW!$A$111:$A$116,'2006-2007'!DU$7,RBW!K$111:K$116)</f>
        <v>17</v>
      </c>
      <c r="DV55" s="74">
        <f>SUMIF(RBW!$A$111:$A$116,'2006-2007'!DV$7,RBW!L$111:L$116)</f>
        <v>8</v>
      </c>
      <c r="DW55" s="74">
        <f>SUMIF(RBW!$A$111:$A$116,'2006-2007'!DW$7,RBW!M$111:M$116)</f>
        <v>8</v>
      </c>
      <c r="DX55" s="74">
        <f>SUMIF(RBW!$A$111:$A$116,'2006-2007'!DX$7,RBW!N$111:N$116)</f>
        <v>8</v>
      </c>
      <c r="DY55" s="74">
        <f>SUMIF(RBW!$A$111:$A$116,'2006-2007'!DY$7,RBW!O$111:O$116)</f>
        <v>37</v>
      </c>
    </row>
    <row r="56" spans="1:130">
      <c r="A56" s="83"/>
      <c r="B56" s="26" t="s">
        <v>8</v>
      </c>
      <c r="C56" s="73">
        <f>+CZ56</f>
        <v>964</v>
      </c>
      <c r="D56" s="73">
        <f ca="1">OFFSET(CZ56,0,14,1,1)</f>
        <v>1058</v>
      </c>
      <c r="E56" s="73">
        <f ca="1">SUM(D56-C56)</f>
        <v>94</v>
      </c>
      <c r="F56" s="19">
        <f ca="1">IF(E56=0,0,IF(C56=0,1,E56/C56))</f>
        <v>9.7510373443983403E-2</v>
      </c>
      <c r="G56" s="73">
        <f>SUMIF($C$6:F$6,G$5,$C56:F56)</f>
        <v>964</v>
      </c>
      <c r="H56" s="73">
        <f ca="1">SUMIF($C$6:G$6,H$5,$C56:G56)</f>
        <v>1058</v>
      </c>
      <c r="I56" s="73">
        <f ca="1">SUM(H56-G56)</f>
        <v>94</v>
      </c>
      <c r="J56" s="19">
        <f ca="1">IF(I56=0,0,IF(G56=0,1,I56/G56))</f>
        <v>9.7510373443983403E-2</v>
      </c>
      <c r="K56" s="73">
        <f>+DA56</f>
        <v>976</v>
      </c>
      <c r="L56" s="73">
        <f ca="1">OFFSET(DA56,0,14,1,1)</f>
        <v>806</v>
      </c>
      <c r="M56" s="73">
        <f ca="1">SUM(L56-K56)</f>
        <v>-170</v>
      </c>
      <c r="N56" s="19">
        <f ca="1">IF(M56=0,0,IF(K56=0,1,M56/K56))</f>
        <v>-0.17418032786885246</v>
      </c>
      <c r="O56" s="73">
        <f>SUMIF($C$6:N$6,O$5,$C56:N56)</f>
        <v>1940</v>
      </c>
      <c r="P56" s="73">
        <f ca="1">SUMIF($C$6:O$6,P$5,$C56:O56)</f>
        <v>1864</v>
      </c>
      <c r="Q56" s="73">
        <f ca="1">SUM(P56-O56)</f>
        <v>-76</v>
      </c>
      <c r="R56" s="19">
        <f ca="1">IF(Q56=0,0,IF(O56=0,1,Q56/O56))</f>
        <v>-3.9175257731958762E-2</v>
      </c>
      <c r="S56" s="73">
        <f>+DB56</f>
        <v>1450</v>
      </c>
      <c r="T56" s="73">
        <f ca="1">OFFSET(DB56,0,14,1,1)</f>
        <v>1302</v>
      </c>
      <c r="U56" s="73">
        <f ca="1">SUM(T56-S56)</f>
        <v>-148</v>
      </c>
      <c r="V56" s="19">
        <f ca="1">IF(U56=0,0,IF(S56=0,1,U56/S56))</f>
        <v>-0.10206896551724139</v>
      </c>
      <c r="W56" s="73">
        <f>SUMIF($C$6:V$6,W$5,$C56:V56)</f>
        <v>3390</v>
      </c>
      <c r="X56" s="73">
        <f ca="1">SUMIF($C$6:W$6,X$5,$C56:W56)</f>
        <v>3166</v>
      </c>
      <c r="Y56" s="73">
        <f ca="1">SUM(X56-W56)</f>
        <v>-224</v>
      </c>
      <c r="Z56" s="19">
        <f ca="1">IF(Y56=0,0,IF(W56=0,1,Y56/W56))</f>
        <v>-6.6076696165191739E-2</v>
      </c>
      <c r="AA56" s="73">
        <f>+DC56</f>
        <v>2212</v>
      </c>
      <c r="AB56" s="73">
        <f ca="1">OFFSET(DC56,0,14,1,1)</f>
        <v>2110</v>
      </c>
      <c r="AC56" s="73">
        <f ca="1">SUM(AB56-AA56)</f>
        <v>-102</v>
      </c>
      <c r="AD56" s="19">
        <f ca="1">IF(AC56=0,0,IF(AA56=0,1,AC56/AA56))</f>
        <v>-4.6112115732368897E-2</v>
      </c>
      <c r="AE56" s="73">
        <f>SUMIF($C$6:AD$6,AE$5,$C56:AD56)</f>
        <v>5602</v>
      </c>
      <c r="AF56" s="73">
        <f ca="1">SUMIF($C$6:AE$6,AF$5,$C56:AE56)</f>
        <v>5276</v>
      </c>
      <c r="AG56" s="73">
        <f ca="1">SUM(AF56-AE56)</f>
        <v>-326</v>
      </c>
      <c r="AH56" s="19">
        <f ca="1">IF(AG56=0,0,IF(AE56=0,1,AG56/AE56))</f>
        <v>-5.8193502320599784E-2</v>
      </c>
      <c r="AI56" s="73">
        <f>+DD56</f>
        <v>4066</v>
      </c>
      <c r="AJ56" s="73">
        <f ca="1">OFFSET(DD56,0,14,1,1)</f>
        <v>3414</v>
      </c>
      <c r="AK56" s="73">
        <f ca="1">SUM(AJ56-AI56)</f>
        <v>-652</v>
      </c>
      <c r="AL56" s="19">
        <f ca="1">IF(AK56=0,0,IF(AI56=0,1,AK56/AI56))</f>
        <v>-0.1603541564190851</v>
      </c>
      <c r="AM56" s="73">
        <f>SUMIF($C$6:AL$6,AM$5,$C56:AL56)</f>
        <v>9668</v>
      </c>
      <c r="AN56" s="73">
        <f ca="1">SUMIF($C$6:AM$6,AN$5,$C56:AM56)</f>
        <v>8690</v>
      </c>
      <c r="AO56" s="73">
        <f ca="1">SUM(AN56-AM56)</f>
        <v>-978</v>
      </c>
      <c r="AP56" s="19">
        <f ca="1">IF(AO56=0,0,IF(AM56=0,1,AO56/AM56))</f>
        <v>-0.10115846090194457</v>
      </c>
      <c r="AQ56" s="73">
        <f>+DE56</f>
        <v>4748</v>
      </c>
      <c r="AR56" s="73">
        <f ca="1">OFFSET(DE56,0,14,1,1)</f>
        <v>4364</v>
      </c>
      <c r="AS56" s="73">
        <f ca="1">SUM(AR56-AQ56)</f>
        <v>-384</v>
      </c>
      <c r="AT56" s="19">
        <f ca="1">IF(AS56=0,0,IF(AQ56=0,1,AS56/AQ56))</f>
        <v>-8.0876158382476832E-2</v>
      </c>
      <c r="AU56" s="73">
        <f>SUMIF($C$6:AT$6,AU$5,$C56:AT56)</f>
        <v>14416</v>
      </c>
      <c r="AV56" s="73">
        <f ca="1">SUMIF($C$6:AU$6,AV$5,$C56:AU56)</f>
        <v>13054</v>
      </c>
      <c r="AW56" s="73">
        <f ca="1">SUM(AV56-AU56)</f>
        <v>-1362</v>
      </c>
      <c r="AX56" s="19">
        <f ca="1">IF(AW56=0,0,IF(AU56=0,1,AW56/AU56))</f>
        <v>-9.4478357380688119E-2</v>
      </c>
      <c r="AY56" s="73">
        <f>+DF56</f>
        <v>5202</v>
      </c>
      <c r="AZ56" s="73">
        <f ca="1">OFFSET(DF56,0,14,1,1)</f>
        <v>4250</v>
      </c>
      <c r="BA56" s="73">
        <f ca="1">SUM(AZ56-AY56)</f>
        <v>-952</v>
      </c>
      <c r="BB56" s="19">
        <f ca="1">IF(BA56=0,0,IF(AY56=0,1,BA56/AY56))</f>
        <v>-0.18300653594771241</v>
      </c>
      <c r="BC56" s="73">
        <f>SUMIF($C$6:BB$6,BC$5,$C56:BB56)</f>
        <v>19618</v>
      </c>
      <c r="BD56" s="73">
        <f ca="1">SUMIF($C$6:BC$6,BD$5,$C56:BC56)</f>
        <v>17304</v>
      </c>
      <c r="BE56" s="73">
        <f ca="1">SUM(BD56-BC56)</f>
        <v>-2314</v>
      </c>
      <c r="BF56" s="19">
        <f ca="1">IF(BE56=0,0,IF(BC56=0,1,BE56/BC56))</f>
        <v>-0.11795290039759404</v>
      </c>
      <c r="BG56" s="73">
        <f>+DG56</f>
        <v>5286</v>
      </c>
      <c r="BH56" s="73">
        <f ca="1">OFFSET(DG56,0,14,1,1)</f>
        <v>4510</v>
      </c>
      <c r="BI56" s="73">
        <f ca="1">SUM(BH56-BG56)</f>
        <v>-776</v>
      </c>
      <c r="BJ56" s="19">
        <f ca="1">IF(BI56=0,0,IF(BG56=0,1,BI56/BG56))</f>
        <v>-0.14680287552024215</v>
      </c>
      <c r="BK56" s="73">
        <f>SUMIF($C$6:BJ$6,BK$5,$C56:BJ56)</f>
        <v>24904</v>
      </c>
      <c r="BL56" s="73">
        <f ca="1">SUMIF($C$6:BK$6,BL$5,$C56:BK56)</f>
        <v>21814</v>
      </c>
      <c r="BM56" s="73">
        <f ca="1">SUM(BL56-BK56)</f>
        <v>-3090</v>
      </c>
      <c r="BN56" s="19">
        <f ca="1">IF(BM56=0,0,IF(BK56=0,1,BM56/BK56))</f>
        <v>-0.12407645358175394</v>
      </c>
      <c r="BO56" s="73">
        <f>+DH56</f>
        <v>4690</v>
      </c>
      <c r="BP56" s="73">
        <f ca="1">OFFSET(DH56,0,14,1,1)</f>
        <v>4084</v>
      </c>
      <c r="BQ56" s="73">
        <f ca="1">SUM(BP56-BO56)</f>
        <v>-606</v>
      </c>
      <c r="BR56" s="19">
        <f ca="1">IF(BQ56=0,0,IF(BO56=0,1,BQ56/BO56))</f>
        <v>-0.12921108742004264</v>
      </c>
      <c r="BS56" s="73">
        <f>SUMIF($C$6:BR$6,BS$5,$C56:BR56)</f>
        <v>29594</v>
      </c>
      <c r="BT56" s="73">
        <f ca="1">SUMIF($C$6:BS$6,BT$5,$C56:BS56)</f>
        <v>25898</v>
      </c>
      <c r="BU56" s="73">
        <f ca="1">SUM(BT56-BS56)</f>
        <v>-3696</v>
      </c>
      <c r="BV56" s="19">
        <f ca="1">IF(BU56=0,0,IF(BS56=0,1,BU56/BS56))</f>
        <v>-0.12489018044198148</v>
      </c>
      <c r="BW56" s="73">
        <f>+DI56</f>
        <v>4236</v>
      </c>
      <c r="BX56" s="73">
        <f ca="1">OFFSET(DI56,0,14,1,1)</f>
        <v>3680</v>
      </c>
      <c r="BY56" s="73">
        <f ca="1">SUM(BX56-BW56)</f>
        <v>-556</v>
      </c>
      <c r="BZ56" s="19">
        <f ca="1">IF(BY56=0,0,IF(BW56=0,1,BY56/BW56))</f>
        <v>-0.13125590179414542</v>
      </c>
      <c r="CA56" s="73">
        <f>SUMIF($C$6:BZ$6,CA$5,$C56:BZ56)</f>
        <v>33830</v>
      </c>
      <c r="CB56" s="73">
        <f ca="1">SUMIF($C$6:CA$6,CB$5,$C56:CA56)</f>
        <v>29578</v>
      </c>
      <c r="CC56" s="73">
        <f ca="1">SUM(CB56-CA56)</f>
        <v>-4252</v>
      </c>
      <c r="CD56" s="19">
        <f ca="1">IF(CC56=0,0,IF(CA56=0,1,CC56/CA56))</f>
        <v>-0.12568725982855453</v>
      </c>
      <c r="CE56" s="73">
        <f>+DJ56</f>
        <v>2252</v>
      </c>
      <c r="CF56" s="73">
        <f ca="1">OFFSET(DJ56,0,14,1,1)</f>
        <v>2212</v>
      </c>
      <c r="CG56" s="73">
        <f ca="1">SUM(CF56-CE56)</f>
        <v>-40</v>
      </c>
      <c r="CH56" s="19">
        <f ca="1">IF(CG56=0,0,IF(CE56=0,1,CG56/CE56))</f>
        <v>-1.7761989342806393E-2</v>
      </c>
      <c r="CI56" s="73">
        <f>SUMIF($C$6:CH$6,CI$5,$C56:CH56)</f>
        <v>36082</v>
      </c>
      <c r="CJ56" s="73">
        <f ca="1">SUMIF($C$6:CI$6,CJ$5,$C56:CI56)</f>
        <v>31790</v>
      </c>
      <c r="CK56" s="73">
        <f ca="1">SUM(CJ56-CI56)</f>
        <v>-4292</v>
      </c>
      <c r="CL56" s="19">
        <f ca="1">IF(CK56=0,0,IF(CI56=0,1,CK56/CI56))</f>
        <v>-0.11895127764536334</v>
      </c>
      <c r="CM56" s="73">
        <f>+DK56</f>
        <v>1552</v>
      </c>
      <c r="CN56" s="73">
        <f ca="1">OFFSET(DK56,0,14,1,1)</f>
        <v>1538</v>
      </c>
      <c r="CO56" s="73">
        <f ca="1">SUM(CN56-CM56)</f>
        <v>-14</v>
      </c>
      <c r="CP56" s="19">
        <f ca="1">IF(CO56=0,0,IF(CM56=0,1,CO56/CM56))</f>
        <v>-9.0206185567010301E-3</v>
      </c>
      <c r="CQ56" s="73">
        <f>SUMIF($C$6:CP$6,CQ$5,$C56:CP56)</f>
        <v>37634</v>
      </c>
      <c r="CR56" s="73">
        <f ca="1">SUMIF($C$6:CQ$6,CR$5,$C56:CQ56)</f>
        <v>33328</v>
      </c>
      <c r="CS56" s="73">
        <f ca="1">SUM(CR56-CQ56)</f>
        <v>-4306</v>
      </c>
      <c r="CT56" s="19">
        <f ca="1">IF(CS56=0,0,IF(CQ56=0,1,CS56/CQ56))</f>
        <v>-0.11441781367911995</v>
      </c>
      <c r="CW56" t="s">
        <v>15</v>
      </c>
      <c r="CX56" t="s">
        <v>8</v>
      </c>
      <c r="CY56" s="7"/>
      <c r="CZ56" s="74">
        <f>SUMIF(RBW!$A$129:$A$134,'2006-2007'!CZ$7,RBW!D$129:D$134)</f>
        <v>964</v>
      </c>
      <c r="DA56" s="74">
        <f>SUMIF(RBW!$A$129:$A$134,'2006-2007'!DA$7,RBW!E$129:E$134)</f>
        <v>976</v>
      </c>
      <c r="DB56" s="74">
        <f>SUMIF(RBW!$A$129:$A$134,'2006-2007'!DB$7,RBW!F$129:F$134)</f>
        <v>1450</v>
      </c>
      <c r="DC56" s="74">
        <f>SUMIF(RBW!$A$129:$A$134,'2006-2007'!DC$7,RBW!G$129:G$134)</f>
        <v>2212</v>
      </c>
      <c r="DD56" s="74">
        <f>SUMIF(RBW!$A$129:$A$134,'2006-2007'!DD$7,RBW!H$129:H$134)</f>
        <v>4066</v>
      </c>
      <c r="DE56" s="74">
        <f>SUMIF(RBW!$A$129:$A$134,'2006-2007'!DE$7,RBW!I$129:I$134)</f>
        <v>4748</v>
      </c>
      <c r="DF56" s="74">
        <f>SUMIF(RBW!$A$129:$A$134,'2006-2007'!DF$7,RBW!J$129:J$134)</f>
        <v>5202</v>
      </c>
      <c r="DG56" s="74">
        <f>SUMIF(RBW!$A$129:$A$134,'2006-2007'!DG$7,RBW!K$129:K$134)</f>
        <v>5286</v>
      </c>
      <c r="DH56" s="74">
        <f>SUMIF(RBW!$A$129:$A$134,'2006-2007'!DH$7,RBW!L$129:L$134)</f>
        <v>4690</v>
      </c>
      <c r="DI56" s="74">
        <f>SUMIF(RBW!$A$129:$A$134,'2006-2007'!DI$7,RBW!M$129:M$134)</f>
        <v>4236</v>
      </c>
      <c r="DJ56" s="74">
        <f>SUMIF(RBW!$A$129:$A$134,'2006-2007'!DJ$7,RBW!N$129:N$134)</f>
        <v>2252</v>
      </c>
      <c r="DK56" s="74">
        <f>SUMIF(RBW!$A$129:$A$134,'2006-2007'!DK$7,RBW!O$129:O$134)</f>
        <v>1552</v>
      </c>
      <c r="DN56" s="74">
        <f>SUMIF(RBW!$A$129:$A$134,'2006-2007'!DN$7,RBW!D$129:D$134)</f>
        <v>1058</v>
      </c>
      <c r="DO56" s="74">
        <f>SUMIF(RBW!$A$129:$A$134,'2006-2007'!DO$7,RBW!E$129:E$134)</f>
        <v>806</v>
      </c>
      <c r="DP56" s="74">
        <f>SUMIF(RBW!$A$129:$A$134,'2006-2007'!DP$7,RBW!F$129:F$134)</f>
        <v>1302</v>
      </c>
      <c r="DQ56" s="74">
        <f>SUMIF(RBW!$A$129:$A$134,'2006-2007'!DQ$7,RBW!G$129:G$134)</f>
        <v>2110</v>
      </c>
      <c r="DR56" s="74">
        <f>SUMIF(RBW!$A$129:$A$134,'2006-2007'!DR$7,RBW!H$129:H$134)</f>
        <v>3414</v>
      </c>
      <c r="DS56" s="74">
        <f>SUMIF(RBW!$A$129:$A$134,'2006-2007'!DS$7,RBW!I$129:I$134)</f>
        <v>4364</v>
      </c>
      <c r="DT56" s="74">
        <f>SUMIF(RBW!$A$129:$A$134,'2006-2007'!DT$7,RBW!J$129:J$134)</f>
        <v>4250</v>
      </c>
      <c r="DU56" s="74">
        <f>SUMIF(RBW!$A$129:$A$134,'2006-2007'!DU$7,RBW!K$129:K$134)</f>
        <v>4510</v>
      </c>
      <c r="DV56" s="74">
        <f>SUMIF(RBW!$A$129:$A$134,'2006-2007'!DV$7,RBW!L$129:L$134)</f>
        <v>4084</v>
      </c>
      <c r="DW56" s="74">
        <f>SUMIF(RBW!$A$129:$A$134,'2006-2007'!DW$7,RBW!M$129:M$134)</f>
        <v>3680</v>
      </c>
      <c r="DX56" s="74">
        <f>SUMIF(RBW!$A$129:$A$134,'2006-2007'!DX$7,RBW!N$129:N$134)</f>
        <v>2212</v>
      </c>
      <c r="DY56" s="74">
        <f>SUMIF(RBW!$A$129:$A$134,'2006-2007'!DY$7,RBW!O$129:O$134)</f>
        <v>1538</v>
      </c>
    </row>
    <row r="57" spans="1:130" s="7" customFormat="1">
      <c r="A57" s="75"/>
      <c r="B57" s="24" t="s">
        <v>9</v>
      </c>
      <c r="C57" s="12">
        <f>+SUM(C54:C56)</f>
        <v>209226</v>
      </c>
      <c r="D57" s="12">
        <f ca="1">+SUM(D54:D56)</f>
        <v>186347</v>
      </c>
      <c r="E57" s="12">
        <f ca="1">SUM(E54:E56)</f>
        <v>-22879</v>
      </c>
      <c r="F57" s="13">
        <f ca="1">IF(E57=0,0,IF(C57=0,1,E57/C57))</f>
        <v>-0.10935065431638516</v>
      </c>
      <c r="G57" s="12">
        <f>SUM(G54:G56)</f>
        <v>209226</v>
      </c>
      <c r="H57" s="12">
        <f ca="1">SUM(H54:H56)</f>
        <v>186347</v>
      </c>
      <c r="I57" s="12">
        <f ca="1">SUM(I54:I56)</f>
        <v>-22879</v>
      </c>
      <c r="J57" s="13">
        <f ca="1">IF(I57=0,0,IF(G57=0,1,I57/G57))</f>
        <v>-0.10935065431638516</v>
      </c>
      <c r="K57" s="12">
        <f>+SUM(K54:K56)</f>
        <v>190741</v>
      </c>
      <c r="L57" s="12">
        <f ca="1">+SUM(L54:L56)</f>
        <v>163152</v>
      </c>
      <c r="M57" s="12">
        <f ca="1">SUM(M54:M56)</f>
        <v>-27589</v>
      </c>
      <c r="N57" s="13">
        <f ca="1">IF(M57=0,0,IF(K57=0,1,M57/K57))</f>
        <v>-0.14464116262366244</v>
      </c>
      <c r="O57" s="12">
        <f>SUM(O54:O56)</f>
        <v>399967</v>
      </c>
      <c r="P57" s="12">
        <f ca="1">SUM(P54:P56)</f>
        <v>349499</v>
      </c>
      <c r="Q57" s="12">
        <f ca="1">SUM(Q54:Q56)</f>
        <v>-50468</v>
      </c>
      <c r="R57" s="13">
        <f ca="1">IF(Q57=0,0,IF(O57=0,1,Q57/O57))</f>
        <v>-0.1261804098838154</v>
      </c>
      <c r="S57" s="12">
        <f>+SUM(S54:S56)</f>
        <v>238417</v>
      </c>
      <c r="T57" s="12">
        <f ca="1">+SUM(T54:T56)</f>
        <v>219036</v>
      </c>
      <c r="U57" s="12">
        <f ca="1">SUM(U54:U56)</f>
        <v>-19381</v>
      </c>
      <c r="V57" s="13">
        <f ca="1">IF(U57=0,0,IF(S57=0,1,U57/S57))</f>
        <v>-8.129034422880918E-2</v>
      </c>
      <c r="W57" s="12">
        <f>SUM(W54:W56)</f>
        <v>638384</v>
      </c>
      <c r="X57" s="12">
        <f ca="1">SUM(X54:X56)</f>
        <v>568535</v>
      </c>
      <c r="Y57" s="12">
        <f ca="1">SUM(Y54:Y56)</f>
        <v>-69849</v>
      </c>
      <c r="Z57" s="13">
        <f ca="1">IF(Y57=0,0,IF(W57=0,1,Y57/W57))</f>
        <v>-0.10941533622396551</v>
      </c>
      <c r="AA57" s="12">
        <f>+SUM(AA54:AA56)</f>
        <v>263176</v>
      </c>
      <c r="AB57" s="12">
        <f ca="1">+SUM(AB54:AB56)</f>
        <v>233761</v>
      </c>
      <c r="AC57" s="12">
        <f ca="1">SUM(AC54:AC56)</f>
        <v>-29415</v>
      </c>
      <c r="AD57" s="13">
        <f ca="1">IF(AC57=0,0,IF(AA57=0,1,AC57/AA57))</f>
        <v>-0.11176931027145333</v>
      </c>
      <c r="AE57" s="12">
        <f>SUM(AE54:AE56)</f>
        <v>901560</v>
      </c>
      <c r="AF57" s="12">
        <f ca="1">SUM(AF54:AF56)</f>
        <v>802296</v>
      </c>
      <c r="AG57" s="12">
        <f ca="1">SUM(AG54:AG56)</f>
        <v>-99264</v>
      </c>
      <c r="AH57" s="13">
        <f ca="1">IF(AG57=0,0,IF(AE57=0,1,AG57/AE57))</f>
        <v>-0.11010248901903368</v>
      </c>
      <c r="AI57" s="12">
        <f>+SUM(AI54:AI56)</f>
        <v>286405</v>
      </c>
      <c r="AJ57" s="12">
        <f ca="1">+SUM(AJ54:AJ56)</f>
        <v>271696</v>
      </c>
      <c r="AK57" s="12">
        <f ca="1">SUM(AK54:AK56)</f>
        <v>-14709</v>
      </c>
      <c r="AL57" s="13">
        <f ca="1">IF(AK57=0,0,IF(AI57=0,1,AK57/AI57))</f>
        <v>-5.135734362179431E-2</v>
      </c>
      <c r="AM57" s="12">
        <f>SUM(AM54:AM56)</f>
        <v>1187965</v>
      </c>
      <c r="AN57" s="12">
        <f ca="1">SUM(AN54:AN56)</f>
        <v>1073992</v>
      </c>
      <c r="AO57" s="12">
        <f ca="1">SUM(AO54:AO56)</f>
        <v>-113973</v>
      </c>
      <c r="AP57" s="13">
        <f ca="1">IF(AO57=0,0,IF(AM57=0,1,AO57/AM57))</f>
        <v>-9.59396951930402E-2</v>
      </c>
      <c r="AQ57" s="12">
        <f>+SUM(AQ54:AQ56)</f>
        <v>309634</v>
      </c>
      <c r="AR57" s="12">
        <f ca="1">+SUM(AR54:AR56)</f>
        <v>307369</v>
      </c>
      <c r="AS57" s="12">
        <f ca="1">SUM(AS54:AS56)</f>
        <v>-2265</v>
      </c>
      <c r="AT57" s="13">
        <f ca="1">IF(AS57=0,0,IF(AQ57=0,1,AS57/AQ57))</f>
        <v>-7.3150881363157789E-3</v>
      </c>
      <c r="AU57" s="12">
        <f>SUM(AU54:AU56)</f>
        <v>1497599</v>
      </c>
      <c r="AV57" s="12">
        <f ca="1">SUM(AV54:AV56)</f>
        <v>1381361</v>
      </c>
      <c r="AW57" s="12">
        <f ca="1">SUM(AW54:AW56)</f>
        <v>-116238</v>
      </c>
      <c r="AX57" s="13">
        <f ca="1">IF(AW57=0,0,IF(AU57=0,1,AW57/AU57))</f>
        <v>-7.7616237724517714E-2</v>
      </c>
      <c r="AY57" s="12">
        <f>+SUM(AY54:AY56)</f>
        <v>404358</v>
      </c>
      <c r="AZ57" s="12">
        <f ca="1">+SUM(AZ54:AZ56)</f>
        <v>375606</v>
      </c>
      <c r="BA57" s="12">
        <f ca="1">SUM(BA54:BA56)</f>
        <v>-28752</v>
      </c>
      <c r="BB57" s="13">
        <f ca="1">IF(BA57=0,0,IF(AY57=0,1,BA57/AY57))</f>
        <v>-7.1105307672903711E-2</v>
      </c>
      <c r="BC57" s="12">
        <f>SUM(BC54:BC56)</f>
        <v>1901957</v>
      </c>
      <c r="BD57" s="12">
        <f ca="1">SUM(BD54:BD56)</f>
        <v>1756967</v>
      </c>
      <c r="BE57" s="12">
        <f ca="1">SUM(BE54:BE56)</f>
        <v>-144990</v>
      </c>
      <c r="BF57" s="13">
        <f ca="1">IF(BE57=0,0,IF(BC57=0,1,BE57/BC57))</f>
        <v>-7.6232007348220804E-2</v>
      </c>
      <c r="BG57" s="12">
        <f>+SUM(BG54:BG56)</f>
        <v>403420</v>
      </c>
      <c r="BH57" s="12">
        <f ca="1">+SUM(BH54:BH56)</f>
        <v>391233</v>
      </c>
      <c r="BI57" s="12">
        <f ca="1">SUM(BI54:BI56)</f>
        <v>-12187</v>
      </c>
      <c r="BJ57" s="13">
        <f ca="1">IF(BI57=0,0,IF(BG57=0,1,BI57/BG57))</f>
        <v>-3.0209211243864956E-2</v>
      </c>
      <c r="BK57" s="12">
        <f>SUM(BK54:BK56)</f>
        <v>2305377</v>
      </c>
      <c r="BL57" s="12">
        <f ca="1">SUM(BL54:BL56)</f>
        <v>2148200</v>
      </c>
      <c r="BM57" s="12">
        <f ca="1">SUM(BM54:BM56)</f>
        <v>-157177</v>
      </c>
      <c r="BN57" s="13">
        <f ca="1">IF(BM57=0,0,IF(BK57=0,1,BM57/BK57))</f>
        <v>-6.8178436758933578E-2</v>
      </c>
      <c r="BO57" s="12">
        <f>+SUM(BO54:BO56)</f>
        <v>297074</v>
      </c>
      <c r="BP57" s="12">
        <f ca="1">+SUM(BP54:BP56)</f>
        <v>302350</v>
      </c>
      <c r="BQ57" s="12">
        <f ca="1">SUM(BQ54:BQ56)</f>
        <v>5276</v>
      </c>
      <c r="BR57" s="13">
        <f ca="1">IF(BQ57=0,0,IF(BO57=0,1,BQ57/BO57))</f>
        <v>1.7759884742522065E-2</v>
      </c>
      <c r="BS57" s="12">
        <f>SUM(BS54:BS56)</f>
        <v>2602451</v>
      </c>
      <c r="BT57" s="12">
        <f ca="1">SUM(BT54:BT56)</f>
        <v>2450550</v>
      </c>
      <c r="BU57" s="12">
        <f ca="1">SUM(BU54:BU56)</f>
        <v>-151901</v>
      </c>
      <c r="BV57" s="13">
        <f ca="1">IF(BU57=0,0,IF(BS57=0,1,BU57/BS57))</f>
        <v>-5.8368438060889524E-2</v>
      </c>
      <c r="BW57" s="12">
        <f>+SUM(BW54:BW56)</f>
        <v>270190</v>
      </c>
      <c r="BX57" s="12">
        <f ca="1">+SUM(BX54:BX56)</f>
        <v>303256</v>
      </c>
      <c r="BY57" s="12">
        <f ca="1">SUM(BY54:BY56)</f>
        <v>33066</v>
      </c>
      <c r="BZ57" s="13">
        <f ca="1">IF(BY57=0,0,IF(BW57=0,1,BY57/BW57))</f>
        <v>0.12238054702246567</v>
      </c>
      <c r="CA57" s="12">
        <f>SUM(CA54:CA56)</f>
        <v>2872641</v>
      </c>
      <c r="CB57" s="12">
        <f ca="1">SUM(CB54:CB56)</f>
        <v>2753806</v>
      </c>
      <c r="CC57" s="12">
        <f ca="1">SUM(CC54:CC56)</f>
        <v>-118835</v>
      </c>
      <c r="CD57" s="13">
        <f ca="1">IF(CC57=0,0,IF(CA57=0,1,CC57/CA57))</f>
        <v>-4.1367856268848077E-2</v>
      </c>
      <c r="CE57" s="12">
        <f>+SUM(CE54:CE56)</f>
        <v>244311</v>
      </c>
      <c r="CF57" s="12">
        <f ca="1">+SUM(CF54:CF56)</f>
        <v>274301</v>
      </c>
      <c r="CG57" s="12">
        <f ca="1">SUM(CG54:CG56)</f>
        <v>29990</v>
      </c>
      <c r="CH57" s="13">
        <f ca="1">IF(CG57=0,0,IF(CE57=0,1,CG57/CE57))</f>
        <v>0.12275337582016364</v>
      </c>
      <c r="CI57" s="12">
        <f>SUM(CI54:CI56)</f>
        <v>3116952</v>
      </c>
      <c r="CJ57" s="12">
        <f ca="1">SUM(CJ54:CJ56)</f>
        <v>3028107</v>
      </c>
      <c r="CK57" s="12">
        <f ca="1">SUM(CK54:CK56)</f>
        <v>-88845</v>
      </c>
      <c r="CL57" s="13">
        <f ca="1">IF(CK57=0,0,IF(CI57=0,1,CK57/CI57))</f>
        <v>-2.8503807565852794E-2</v>
      </c>
      <c r="CM57" s="12">
        <f>+SUM(CM54:CM56)</f>
        <v>235082</v>
      </c>
      <c r="CN57" s="12">
        <f ca="1">+SUM(CN54:CN56)</f>
        <v>223204</v>
      </c>
      <c r="CO57" s="12">
        <f ca="1">SUM(CO54:CO56)</f>
        <v>-11878</v>
      </c>
      <c r="CP57" s="13">
        <f ca="1">IF(CO57=0,0,IF(CM57=0,1,CO57/CM57))</f>
        <v>-5.0527050135697332E-2</v>
      </c>
      <c r="CQ57" s="12">
        <f>SUM(CQ54:CQ56)</f>
        <v>3352034</v>
      </c>
      <c r="CR57" s="12">
        <f ca="1">SUM(CR54:CR56)</f>
        <v>3251311</v>
      </c>
      <c r="CS57" s="12">
        <f ca="1">SUM(CS54:CS56)</f>
        <v>-100723</v>
      </c>
      <c r="CT57" s="13">
        <f ca="1">IF(CS57=0,0,IF(CQ57=0,1,CS57/CQ57))</f>
        <v>-3.0048322898872742E-2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1" customHeight="1">
      <c r="A59" s="82"/>
      <c r="B59" s="28" t="s">
        <v>6</v>
      </c>
      <c r="C59" s="73">
        <f>+CZ59</f>
        <v>13128</v>
      </c>
      <c r="D59" s="73">
        <f ca="1">OFFSET(CZ59,0,14,1,1)</f>
        <v>17152</v>
      </c>
      <c r="E59" s="73">
        <f ca="1">SUM(D59-C59)</f>
        <v>4024</v>
      </c>
      <c r="F59" s="19">
        <f ca="1">IF(E59=0,0,IF(C59=0,1,E59/C59))</f>
        <v>0.3065204143814747</v>
      </c>
      <c r="G59" s="73">
        <f>SUMIF($C$6:F$6,G$5,$C59:F59)</f>
        <v>13128</v>
      </c>
      <c r="H59" s="73">
        <f ca="1">SUMIF($C$6:G$6,H$5,$C59:G59)</f>
        <v>17152</v>
      </c>
      <c r="I59" s="73">
        <f ca="1">SUM(H59-G59)</f>
        <v>4024</v>
      </c>
      <c r="J59" s="19">
        <f ca="1">IF(I59=0,0,IF(G59=0,1,I59/G59))</f>
        <v>0.3065204143814747</v>
      </c>
      <c r="K59" s="73">
        <f>+DA59</f>
        <v>12037</v>
      </c>
      <c r="L59" s="73">
        <f ca="1">OFFSET(DA59,0,14,1,1)</f>
        <v>14065</v>
      </c>
      <c r="M59" s="73">
        <f ca="1">SUM(L59-K59)</f>
        <v>2028</v>
      </c>
      <c r="N59" s="19">
        <f ca="1">IF(M59=0,0,IF(K59=0,1,M59/K59))</f>
        <v>0.16848051840159509</v>
      </c>
      <c r="O59" s="73">
        <f>SUMIF($C$6:N$6,O$5,$C59:N59)</f>
        <v>25165</v>
      </c>
      <c r="P59" s="73">
        <f ca="1">SUMIF($C$6:O$6,P$5,$C59:O59)</f>
        <v>31217</v>
      </c>
      <c r="Q59" s="73">
        <f ca="1">SUM(P59-O59)</f>
        <v>6052</v>
      </c>
      <c r="R59" s="19">
        <f ca="1">IF(Q59=0,0,IF(O59=0,1,Q59/O59))</f>
        <v>0.24049274786409697</v>
      </c>
      <c r="S59" s="73">
        <f>+DB59</f>
        <v>14169</v>
      </c>
      <c r="T59" s="73">
        <f ca="1">OFFSET(DB59,0,14,1,1)</f>
        <v>16410</v>
      </c>
      <c r="U59" s="73">
        <f ca="1">SUM(T59-S59)</f>
        <v>2241</v>
      </c>
      <c r="V59" s="19">
        <f ca="1">IF(U59=0,0,IF(S59=0,1,U59/S59))</f>
        <v>0.15816218505187382</v>
      </c>
      <c r="W59" s="73">
        <f>SUMIF($C$6:V$6,W$5,$C59:V59)</f>
        <v>39334</v>
      </c>
      <c r="X59" s="73">
        <f ca="1">SUMIF($C$6:W$6,X$5,$C59:W59)</f>
        <v>47627</v>
      </c>
      <c r="Y59" s="73">
        <f ca="1">SUM(X59-W59)</f>
        <v>8293</v>
      </c>
      <c r="Z59" s="19">
        <f ca="1">IF(Y59=0,0,IF(W59=0,1,Y59/W59))</f>
        <v>0.21083540956932934</v>
      </c>
      <c r="AA59" s="73">
        <f>+DC59</f>
        <v>14432</v>
      </c>
      <c r="AB59" s="73">
        <f ca="1">OFFSET(DC59,0,14,1,1)</f>
        <v>17322</v>
      </c>
      <c r="AC59" s="73">
        <f ca="1">SUM(AB59-AA59)</f>
        <v>2890</v>
      </c>
      <c r="AD59" s="19">
        <f ca="1">IF(AC59=0,0,IF(AA59=0,1,AC59/AA59))</f>
        <v>0.20024944567627495</v>
      </c>
      <c r="AE59" s="73">
        <f>SUMIF($C$6:AD$6,AE$5,$C59:AD59)</f>
        <v>53766</v>
      </c>
      <c r="AF59" s="73">
        <f ca="1">SUMIF($C$6:AE$6,AF$5,$C59:AE59)</f>
        <v>64949</v>
      </c>
      <c r="AG59" s="73">
        <f ca="1">SUM(AF59-AE59)</f>
        <v>11183</v>
      </c>
      <c r="AH59" s="19">
        <f ca="1">IF(AG59=0,0,IF(AE59=0,1,AG59/AE59))</f>
        <v>0.20799389949038427</v>
      </c>
      <c r="AI59" s="73">
        <f>+DD59</f>
        <v>16100</v>
      </c>
      <c r="AJ59" s="73">
        <f ca="1">OFFSET(DD59,0,14,1,1)</f>
        <v>20776</v>
      </c>
      <c r="AK59" s="73">
        <f ca="1">SUM(AJ59-AI59)</f>
        <v>4676</v>
      </c>
      <c r="AL59" s="19">
        <f ca="1">IF(AK59=0,0,IF(AI59=0,1,AK59/AI59))</f>
        <v>0.29043478260869565</v>
      </c>
      <c r="AM59" s="73">
        <f>SUMIF($C$6:AL$6,AM$5,$C59:AL59)</f>
        <v>69866</v>
      </c>
      <c r="AN59" s="73">
        <f ca="1">SUMIF($C$6:AM$6,AN$5,$C59:AM59)</f>
        <v>85725</v>
      </c>
      <c r="AO59" s="73">
        <f ca="1">SUM(AN59-AM59)</f>
        <v>15859</v>
      </c>
      <c r="AP59" s="19">
        <f ca="1">IF(AO59=0,0,IF(AM59=0,1,AO59/AM59))</f>
        <v>0.2269916697678413</v>
      </c>
      <c r="AQ59" s="73">
        <f>+DE59</f>
        <v>16555</v>
      </c>
      <c r="AR59" s="73">
        <f ca="1">OFFSET(DE59,0,14,1,1)</f>
        <v>21574</v>
      </c>
      <c r="AS59" s="73">
        <f ca="1">SUM(AR59-AQ59)</f>
        <v>5019</v>
      </c>
      <c r="AT59" s="19">
        <f ca="1">IF(AS59=0,0,IF(AQ59=0,1,AS59/AQ59))</f>
        <v>0.30317124735729389</v>
      </c>
      <c r="AU59" s="73">
        <f>SUMIF($C$6:AT$6,AU$5,$C59:AT59)</f>
        <v>86421</v>
      </c>
      <c r="AV59" s="73">
        <f ca="1">SUMIF($C$6:AU$6,AV$5,$C59:AU59)</f>
        <v>107299</v>
      </c>
      <c r="AW59" s="73">
        <f ca="1">SUM(AV59-AU59)</f>
        <v>20878</v>
      </c>
      <c r="AX59" s="19">
        <f ca="1">IF(AW59=0,0,IF(AU59=0,1,AW59/AU59))</f>
        <v>0.241584799990743</v>
      </c>
      <c r="AY59" s="73">
        <f>+DF59</f>
        <v>19773</v>
      </c>
      <c r="AZ59" s="73">
        <f ca="1">OFFSET(DF59,0,14,1,1)</f>
        <v>25362</v>
      </c>
      <c r="BA59" s="73">
        <f ca="1">SUM(AZ59-AY59)</f>
        <v>5589</v>
      </c>
      <c r="BB59" s="19">
        <f ca="1">IF(BA59=0,0,IF(AY59=0,1,BA59/AY59))</f>
        <v>0.28265817023213474</v>
      </c>
      <c r="BC59" s="73">
        <f>SUMIF($C$6:BB$6,BC$5,$C59:BB59)</f>
        <v>106194</v>
      </c>
      <c r="BD59" s="73">
        <f ca="1">SUMIF($C$6:BC$6,BD$5,$C59:BC59)</f>
        <v>132661</v>
      </c>
      <c r="BE59" s="73">
        <f ca="1">SUM(BD59-BC59)</f>
        <v>26467</v>
      </c>
      <c r="BF59" s="19">
        <f ca="1">IF(BE59=0,0,IF(BC59=0,1,BE59/BC59))</f>
        <v>0.24923253667815506</v>
      </c>
      <c r="BG59" s="73">
        <f>+DG59</f>
        <v>21386</v>
      </c>
      <c r="BH59" s="73">
        <f ca="1">OFFSET(DG59,0,14,1,1)</f>
        <v>29371</v>
      </c>
      <c r="BI59" s="73">
        <f ca="1">SUM(BH59-BG59)</f>
        <v>7985</v>
      </c>
      <c r="BJ59" s="19">
        <f ca="1">IF(BI59=0,0,IF(BG59=0,1,BI59/BG59))</f>
        <v>0.37337510520901523</v>
      </c>
      <c r="BK59" s="73">
        <f>SUMIF($C$6:BJ$6,BK$5,$C59:BJ59)</f>
        <v>127580</v>
      </c>
      <c r="BL59" s="73">
        <f ca="1">SUMIF($C$6:BK$6,BL$5,$C59:BK59)</f>
        <v>162032</v>
      </c>
      <c r="BM59" s="73">
        <f ca="1">SUM(BL59-BK59)</f>
        <v>34452</v>
      </c>
      <c r="BN59" s="19">
        <f ca="1">IF(BM59=0,0,IF(BK59=0,1,BM59/BK59))</f>
        <v>0.27004232638344566</v>
      </c>
      <c r="BO59" s="73">
        <f>+DH59</f>
        <v>17562</v>
      </c>
      <c r="BP59" s="73">
        <f ca="1">OFFSET(DH59,0,14,1,1)</f>
        <v>24017</v>
      </c>
      <c r="BQ59" s="73">
        <f ca="1">SUM(BP59-BO59)</f>
        <v>6455</v>
      </c>
      <c r="BR59" s="19">
        <f ca="1">IF(BQ59=0,0,IF(BO59=0,1,BQ59/BO59))</f>
        <v>0.3675549481835782</v>
      </c>
      <c r="BS59" s="73">
        <f>SUMIF($C$6:BR$6,BS$5,$C59:BR59)</f>
        <v>145142</v>
      </c>
      <c r="BT59" s="73">
        <f ca="1">SUMIF($C$6:BS$6,BT$5,$C59:BS59)</f>
        <v>186049</v>
      </c>
      <c r="BU59" s="73">
        <f ca="1">SUM(BT59-BS59)</f>
        <v>40907</v>
      </c>
      <c r="BV59" s="19">
        <f ca="1">IF(BU59=0,0,IF(BS59=0,1,BU59/BS59))</f>
        <v>0.28184123134585443</v>
      </c>
      <c r="BW59" s="73">
        <f>+DI59</f>
        <v>17752</v>
      </c>
      <c r="BX59" s="73">
        <f ca="1">OFFSET(DI59,0,14,1,1)</f>
        <v>26843</v>
      </c>
      <c r="BY59" s="73">
        <f ca="1">SUM(BX59-BW59)</f>
        <v>9091</v>
      </c>
      <c r="BZ59" s="19">
        <f ca="1">IF(BY59=0,0,IF(BW59=0,1,BY59/BW59))</f>
        <v>0.51211131140153221</v>
      </c>
      <c r="CA59" s="73">
        <f>SUMIF($C$6:BZ$6,CA$5,$C59:BZ59)</f>
        <v>162894</v>
      </c>
      <c r="CB59" s="73">
        <f ca="1">SUMIF($C$6:CA$6,CB$5,$C59:CA59)</f>
        <v>212892</v>
      </c>
      <c r="CC59" s="73">
        <f ca="1">SUM(CB59-CA59)</f>
        <v>49998</v>
      </c>
      <c r="CD59" s="19">
        <f ca="1">IF(CC59=0,0,IF(CA59=0,1,CC59/CA59))</f>
        <v>0.30693579874028509</v>
      </c>
      <c r="CE59" s="73">
        <f>+DJ59</f>
        <v>17257</v>
      </c>
      <c r="CF59" s="73">
        <f ca="1">OFFSET(DJ59,0,14,1,1)</f>
        <v>25706</v>
      </c>
      <c r="CG59" s="73">
        <f ca="1">SUM(CF59-CE59)</f>
        <v>8449</v>
      </c>
      <c r="CH59" s="19">
        <f ca="1">IF(CG59=0,0,IF(CE59=0,1,CG59/CE59))</f>
        <v>0.48959842382801183</v>
      </c>
      <c r="CI59" s="73">
        <f>SUMIF($C$6:CH$6,CI$5,$C59:CH59)</f>
        <v>180151</v>
      </c>
      <c r="CJ59" s="73">
        <f ca="1">SUMIF($C$6:CI$6,CJ$5,$C59:CI59)</f>
        <v>238598</v>
      </c>
      <c r="CK59" s="73">
        <f ca="1">SUM(CJ59-CI59)</f>
        <v>58447</v>
      </c>
      <c r="CL59" s="19">
        <f ca="1">IF(CK59=0,0,IF(CI59=0,1,CK59/CI59))</f>
        <v>0.32443339198783244</v>
      </c>
      <c r="CM59" s="73">
        <f>+DK59</f>
        <v>17087</v>
      </c>
      <c r="CN59" s="73">
        <f ca="1">OFFSET(DK59,0,14,1,1)</f>
        <v>21575</v>
      </c>
      <c r="CO59" s="73">
        <f ca="1">SUM(CN59-CM59)</f>
        <v>4488</v>
      </c>
      <c r="CP59" s="19">
        <f ca="1">IF(CO59=0,0,IF(CM59=0,1,CO59/CM59))</f>
        <v>0.26265582021419792</v>
      </c>
      <c r="CQ59" s="73">
        <f>SUMIF($C$6:CP$6,CQ$5,$C59:CP59)</f>
        <v>197238</v>
      </c>
      <c r="CR59" s="73">
        <f ca="1">SUMIF($C$6:CQ$6,CR$5,$C59:CQ59)</f>
        <v>260173</v>
      </c>
      <c r="CS59" s="73">
        <f ca="1">SUM(CR59-CQ59)</f>
        <v>62935</v>
      </c>
      <c r="CT59" s="19">
        <f ca="1">IF(CS59=0,0,IF(CQ59=0,1,CS59/CQ59))</f>
        <v>0.31908151573226257</v>
      </c>
      <c r="CW59" t="s">
        <v>18</v>
      </c>
      <c r="CX59" t="s">
        <v>6</v>
      </c>
      <c r="CZ59" s="74">
        <f>SUMIF(WPB!$A$93:$A$98,'2006-2007'!CZ$7,WPB!D$93:D$98)</f>
        <v>13128</v>
      </c>
      <c r="DA59" s="74">
        <f>SUMIF(WPB!$A$93:$A$98,'2006-2007'!DA$7,WPB!E$93:E$98)</f>
        <v>12037</v>
      </c>
      <c r="DB59" s="74">
        <f>SUMIF(WPB!$A$93:$A$98,'2006-2007'!DB$7,WPB!F$93:F$98)</f>
        <v>14169</v>
      </c>
      <c r="DC59" s="74">
        <f>SUMIF(WPB!$A$93:$A$98,'2006-2007'!DC$7,WPB!G$93:G$98)</f>
        <v>14432</v>
      </c>
      <c r="DD59" s="74">
        <f>SUMIF(WPB!$A$93:$A$98,'2006-2007'!DD$7,WPB!H$93:H$98)</f>
        <v>16100</v>
      </c>
      <c r="DE59" s="74">
        <f>SUMIF(WPB!$A$93:$A$98,'2006-2007'!DE$7,WPB!I$93:I$98)</f>
        <v>16555</v>
      </c>
      <c r="DF59" s="74">
        <f>SUMIF(WPB!$A$93:$A$98,'2006-2007'!DF$7,WPB!J$93:J$98)</f>
        <v>19773</v>
      </c>
      <c r="DG59" s="74">
        <f>SUMIF(WPB!$A$93:$A$98,'2006-2007'!DG$7,WPB!K$93:K$98)</f>
        <v>21386</v>
      </c>
      <c r="DH59" s="74">
        <f>SUMIF(WPB!$A$93:$A$98,'2006-2007'!DH$7,WPB!L$93:L$98)</f>
        <v>17562</v>
      </c>
      <c r="DI59" s="74">
        <f>SUMIF(WPB!$A$93:$A$98,'2006-2007'!DI$7,WPB!M$93:M$98)</f>
        <v>17752</v>
      </c>
      <c r="DJ59" s="74">
        <f>SUMIF(WPB!$A$93:$A$98,'2006-2007'!DJ$7,WPB!N$93:N$98)</f>
        <v>17257</v>
      </c>
      <c r="DK59" s="74">
        <f>SUMIF(WPB!$A$93:$A$98,'2006-2007'!DK$7,WPB!O$93:O$98)</f>
        <v>17087</v>
      </c>
      <c r="DN59" s="74">
        <f>SUMIF(WPB!$A$93:$A$98,'2006-2007'!DN$7,WPB!D$93:D$98)</f>
        <v>17152</v>
      </c>
      <c r="DO59" s="74">
        <f>SUMIF(WPB!$A$93:$A$98,'2006-2007'!DO$7,WPB!E$93:E$98)</f>
        <v>14065</v>
      </c>
      <c r="DP59" s="74">
        <f>SUMIF(WPB!$A$93:$A$98,'2006-2007'!DP$7,WPB!F$93:F$98)</f>
        <v>16410</v>
      </c>
      <c r="DQ59" s="74">
        <f>SUMIF(WPB!$A$93:$A$98,'2006-2007'!DQ$7,WPB!G$93:G$98)</f>
        <v>17322</v>
      </c>
      <c r="DR59" s="74">
        <f>SUMIF(WPB!$A$93:$A$98,'2006-2007'!DR$7,WPB!H$93:H$98)</f>
        <v>20776</v>
      </c>
      <c r="DS59" s="74">
        <f>SUMIF(WPB!$A$93:$A$98,'2006-2007'!DS$7,WPB!I$93:I$98)</f>
        <v>21574</v>
      </c>
      <c r="DT59" s="74">
        <f>SUMIF(WPB!$A$93:$A$98,'2006-2007'!DT$7,WPB!J$93:J$98)</f>
        <v>25362</v>
      </c>
      <c r="DU59" s="74">
        <f>SUMIF(WPB!$A$93:$A$98,'2006-2007'!DU$7,WPB!K$93:K$98)</f>
        <v>29371</v>
      </c>
      <c r="DV59" s="74">
        <f>SUMIF(WPB!$A$93:$A$98,'2006-2007'!DV$7,WPB!L$93:L$98)</f>
        <v>24017</v>
      </c>
      <c r="DW59" s="74">
        <f>SUMIF(WPB!$A$93:$A$98,'2006-2007'!DW$7,WPB!M$93:M$98)</f>
        <v>26843</v>
      </c>
      <c r="DX59" s="74">
        <f>SUMIF(WPB!$A$93:$A$98,'2006-2007'!DX$7,WPB!N$93:N$98)</f>
        <v>25706</v>
      </c>
      <c r="DY59" s="74">
        <f>SUMIF(WPB!$A$93:$A$98,'2006-2007'!DY$7,WPB!O$93:O$98)</f>
        <v>21575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SUMIF(WPB!$A$111:$A$116,'2006-2007'!CZ$7,WPB!D$111:D$116)</f>
        <v>0</v>
      </c>
      <c r="DA60" s="74">
        <f>SUMIF(WPB!$A$111:$A$116,'2006-2007'!DA$7,WPB!E$111:E$116)</f>
        <v>0</v>
      </c>
      <c r="DB60" s="74">
        <f>SUMIF(WPB!$A$111:$A$116,'2006-2007'!DB$7,WPB!F$111:F$116)</f>
        <v>0</v>
      </c>
      <c r="DC60" s="74">
        <f>SUMIF(WPB!$A$111:$A$116,'2006-2007'!DC$7,WPB!G$111:G$116)</f>
        <v>0</v>
      </c>
      <c r="DD60" s="74">
        <f>SUMIF(WPB!$A$111:$A$116,'2006-2007'!DD$7,WPB!H$111:H$116)</f>
        <v>0</v>
      </c>
      <c r="DE60" s="74">
        <f>SUMIF(WPB!$A$111:$A$116,'2006-2007'!DE$7,WPB!I$111:I$116)</f>
        <v>0</v>
      </c>
      <c r="DF60" s="74">
        <f>SUMIF(WPB!$A$111:$A$116,'2006-2007'!DF$7,WPB!J$111:J$116)</f>
        <v>0</v>
      </c>
      <c r="DG60" s="74">
        <f>SUMIF(WPB!$A$111:$A$116,'2006-2007'!DG$7,WPB!K$111:K$116)</f>
        <v>0</v>
      </c>
      <c r="DH60" s="74">
        <f>SUMIF(WPB!$A$111:$A$116,'2006-2007'!DH$7,WPB!L$111:L$116)</f>
        <v>0</v>
      </c>
      <c r="DI60" s="74">
        <f>SUMIF(WPB!$A$111:$A$116,'2006-2007'!DI$7,WPB!M$111:M$116)</f>
        <v>0</v>
      </c>
      <c r="DJ60" s="74">
        <f>SUMIF(WPB!$A$111:$A$116,'2006-2007'!DJ$7,WPB!N$111:N$116)</f>
        <v>0</v>
      </c>
      <c r="DK60" s="74">
        <f>SUMIF(WPB!$A$111:$A$116,'2006-2007'!DK$7,WPB!O$111:O$116)</f>
        <v>0</v>
      </c>
      <c r="DN60" s="74">
        <f>SUMIF(WPB!$A$111:$A$116,'2006-2007'!DN$7,WPB!D$111:D$116)</f>
        <v>0</v>
      </c>
      <c r="DO60" s="74">
        <f>SUMIF(WPB!$A$111:$A$116,'2006-2007'!DO$7,WPB!E$111:E$116)</f>
        <v>0</v>
      </c>
      <c r="DP60" s="74">
        <f>SUMIF(WPB!$A$111:$A$116,'2006-2007'!DP$7,WPB!F$111:F$116)</f>
        <v>0</v>
      </c>
      <c r="DQ60" s="74">
        <f>SUMIF(WPB!$A$111:$A$116,'2006-2007'!DQ$7,WPB!G$111:G$116)</f>
        <v>0</v>
      </c>
      <c r="DR60" s="74">
        <f>SUMIF(WPB!$A$111:$A$116,'2006-2007'!DR$7,WPB!H$111:H$116)</f>
        <v>0</v>
      </c>
      <c r="DS60" s="74">
        <f>SUMIF(WPB!$A$111:$A$116,'2006-2007'!DS$7,WPB!I$111:I$116)</f>
        <v>0</v>
      </c>
      <c r="DT60" s="74">
        <f>SUMIF(WPB!$A$111:$A$116,'2006-2007'!DT$7,WPB!J$111:J$116)</f>
        <v>0</v>
      </c>
      <c r="DU60" s="74">
        <f>SUMIF(WPB!$A$111:$A$116,'2006-2007'!DU$7,WPB!K$111:K$116)</f>
        <v>0</v>
      </c>
      <c r="DV60" s="74">
        <f>SUMIF(WPB!$A$111:$A$116,'2006-2007'!DV$7,WPB!L$111:L$116)</f>
        <v>0</v>
      </c>
      <c r="DW60" s="74">
        <f>SUMIF(WPB!$A$111:$A$116,'2006-2007'!DW$7,WPB!M$111:M$116)</f>
        <v>0</v>
      </c>
      <c r="DX60" s="74">
        <f>SUMIF(WPB!$A$111:$A$116,'2006-2007'!DX$7,WPB!N$111:N$116)</f>
        <v>0</v>
      </c>
      <c r="DY60" s="74">
        <f>SUMIF(WPB!$A$111:$A$116,'2006-2007'!DY$7,WPB!O$111:O$116)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SUMIF(WPB!$A$129:$A$134,'2006-2007'!CZ$7,WPB!D$129:D$134)</f>
        <v>0</v>
      </c>
      <c r="DA61" s="74">
        <f>SUMIF(WPB!$A$129:$A$134,'2006-2007'!DA$7,WPB!E$129:E$134)</f>
        <v>0</v>
      </c>
      <c r="DB61" s="74">
        <f>SUMIF(WPB!$A$129:$A$134,'2006-2007'!DB$7,WPB!F$129:F$134)</f>
        <v>0</v>
      </c>
      <c r="DC61" s="74">
        <f>SUMIF(WPB!$A$129:$A$134,'2006-2007'!DC$7,WPB!G$129:G$134)</f>
        <v>0</v>
      </c>
      <c r="DD61" s="74">
        <f>SUMIF(WPB!$A$129:$A$134,'2006-2007'!DD$7,WPB!H$129:H$134)</f>
        <v>0</v>
      </c>
      <c r="DE61" s="74">
        <f>SUMIF(WPB!$A$129:$A$134,'2006-2007'!DE$7,WPB!I$129:I$134)</f>
        <v>0</v>
      </c>
      <c r="DF61" s="74">
        <f>SUMIF(WPB!$A$129:$A$134,'2006-2007'!DF$7,WPB!J$129:J$134)</f>
        <v>0</v>
      </c>
      <c r="DG61" s="74">
        <f>SUMIF(WPB!$A$129:$A$134,'2006-2007'!DG$7,WPB!K$129:K$134)</f>
        <v>0</v>
      </c>
      <c r="DH61" s="74">
        <f>SUMIF(WPB!$A$129:$A$134,'2006-2007'!DH$7,WPB!L$129:L$134)</f>
        <v>0</v>
      </c>
      <c r="DI61" s="74">
        <f>SUMIF(WPB!$A$129:$A$134,'2006-2007'!DI$7,WPB!M$129:M$134)</f>
        <v>0</v>
      </c>
      <c r="DJ61" s="74">
        <f>SUMIF(WPB!$A$129:$A$134,'2006-2007'!DJ$7,WPB!N$129:N$134)</f>
        <v>0</v>
      </c>
      <c r="DK61" s="74">
        <f>SUMIF(WPB!$A$129:$A$134,'2006-2007'!DK$7,WPB!O$129:O$134)</f>
        <v>0</v>
      </c>
      <c r="DN61" s="74">
        <f>SUMIF(WPB!$A$129:$A$134,'2006-2007'!DN$7,WPB!D$129:D$134)</f>
        <v>0</v>
      </c>
      <c r="DO61" s="74">
        <f>SUMIF(WPB!$A$129:$A$134,'2006-2007'!DO$7,WPB!E$129:E$134)</f>
        <v>0</v>
      </c>
      <c r="DP61" s="74">
        <f>SUMIF(WPB!$A$129:$A$134,'2006-2007'!DP$7,WPB!F$129:F$134)</f>
        <v>0</v>
      </c>
      <c r="DQ61" s="74">
        <f>SUMIF(WPB!$A$129:$A$134,'2006-2007'!DQ$7,WPB!G$129:G$134)</f>
        <v>0</v>
      </c>
      <c r="DR61" s="74">
        <f>SUMIF(WPB!$A$129:$A$134,'2006-2007'!DR$7,WPB!H$129:H$134)</f>
        <v>0</v>
      </c>
      <c r="DS61" s="74">
        <f>SUMIF(WPB!$A$129:$A$134,'2006-2007'!DS$7,WPB!I$129:I$134)</f>
        <v>0</v>
      </c>
      <c r="DT61" s="74">
        <f>SUMIF(WPB!$A$129:$A$134,'2006-2007'!DT$7,WPB!J$129:J$134)</f>
        <v>0</v>
      </c>
      <c r="DU61" s="74">
        <f>SUMIF(WPB!$A$129:$A$134,'2006-2007'!DU$7,WPB!K$129:K$134)</f>
        <v>0</v>
      </c>
      <c r="DV61" s="74">
        <f>SUMIF(WPB!$A$129:$A$134,'2006-2007'!DV$7,WPB!L$129:L$134)</f>
        <v>0</v>
      </c>
      <c r="DW61" s="74">
        <f>SUMIF(WPB!$A$129:$A$134,'2006-2007'!DW$7,WPB!M$129:M$134)</f>
        <v>0</v>
      </c>
      <c r="DX61" s="74">
        <f>SUMIF(WPB!$A$129:$A$134,'2006-2007'!DX$7,WPB!N$129:N$134)</f>
        <v>0</v>
      </c>
      <c r="DY61" s="74">
        <f>SUMIF(WPB!$A$129:$A$134,'2006-2007'!DY$7,WPB!O$129:O$134)</f>
        <v>0</v>
      </c>
    </row>
    <row r="62" spans="1:130" s="7" customFormat="1">
      <c r="A62" s="75"/>
      <c r="B62" s="24" t="s">
        <v>9</v>
      </c>
      <c r="C62" s="12">
        <f>+SUM(C59:C61)</f>
        <v>13128</v>
      </c>
      <c r="D62" s="12">
        <f ca="1">+SUM(D59:D61)</f>
        <v>17152</v>
      </c>
      <c r="E62" s="12">
        <f ca="1">SUM(E59:E61)</f>
        <v>4024</v>
      </c>
      <c r="F62" s="13">
        <f ca="1">IF(E62=0,0,IF(C62=0,1,E62/C62))</f>
        <v>0.3065204143814747</v>
      </c>
      <c r="G62" s="12">
        <f>SUM(G59:G61)</f>
        <v>13128</v>
      </c>
      <c r="H62" s="12">
        <f ca="1">SUM(H59:H61)</f>
        <v>17152</v>
      </c>
      <c r="I62" s="12">
        <f ca="1">SUM(I59:I61)</f>
        <v>4024</v>
      </c>
      <c r="J62" s="13">
        <f ca="1">IF(I62=0,0,IF(G62=0,1,I62/G62))</f>
        <v>0.3065204143814747</v>
      </c>
      <c r="K62" s="12">
        <f>+SUM(K59:K61)</f>
        <v>12037</v>
      </c>
      <c r="L62" s="12">
        <f ca="1">+SUM(L59:L61)</f>
        <v>14065</v>
      </c>
      <c r="M62" s="12">
        <f ca="1">SUM(M59:M61)</f>
        <v>2028</v>
      </c>
      <c r="N62" s="13">
        <f ca="1">IF(M62=0,0,IF(K62=0,1,M62/K62))</f>
        <v>0.16848051840159509</v>
      </c>
      <c r="O62" s="12">
        <f>SUM(O59:O61)</f>
        <v>25165</v>
      </c>
      <c r="P62" s="12">
        <f ca="1">SUM(P59:P61)</f>
        <v>31217</v>
      </c>
      <c r="Q62" s="12">
        <f ca="1">SUM(Q59:Q61)</f>
        <v>6052</v>
      </c>
      <c r="R62" s="13">
        <f ca="1">IF(Q62=0,0,IF(O62=0,1,Q62/O62))</f>
        <v>0.24049274786409697</v>
      </c>
      <c r="S62" s="12">
        <f>+SUM(S59:S61)</f>
        <v>14169</v>
      </c>
      <c r="T62" s="12">
        <f ca="1">+SUM(T59:T61)</f>
        <v>16410</v>
      </c>
      <c r="U62" s="12">
        <f ca="1">SUM(U59:U61)</f>
        <v>2241</v>
      </c>
      <c r="V62" s="13">
        <f ca="1">IF(U62=0,0,IF(S62=0,1,U62/S62))</f>
        <v>0.15816218505187382</v>
      </c>
      <c r="W62" s="12">
        <f>SUM(W59:W61)</f>
        <v>39334</v>
      </c>
      <c r="X62" s="12">
        <f ca="1">SUM(X59:X61)</f>
        <v>47627</v>
      </c>
      <c r="Y62" s="12">
        <f ca="1">SUM(Y59:Y61)</f>
        <v>8293</v>
      </c>
      <c r="Z62" s="13">
        <f ca="1">IF(Y62=0,0,IF(W62=0,1,Y62/W62))</f>
        <v>0.21083540956932934</v>
      </c>
      <c r="AA62" s="12">
        <f>+SUM(AA59:AA61)</f>
        <v>14432</v>
      </c>
      <c r="AB62" s="12">
        <f ca="1">+SUM(AB59:AB61)</f>
        <v>17322</v>
      </c>
      <c r="AC62" s="12">
        <f ca="1">SUM(AC59:AC61)</f>
        <v>2890</v>
      </c>
      <c r="AD62" s="13">
        <f ca="1">IF(AC62=0,0,IF(AA62=0,1,AC62/AA62))</f>
        <v>0.20024944567627495</v>
      </c>
      <c r="AE62" s="12">
        <f>SUM(AE59:AE61)</f>
        <v>53766</v>
      </c>
      <c r="AF62" s="12">
        <f ca="1">SUM(AF59:AF61)</f>
        <v>64949</v>
      </c>
      <c r="AG62" s="12">
        <f ca="1">SUM(AG59:AG61)</f>
        <v>11183</v>
      </c>
      <c r="AH62" s="13">
        <f ca="1">IF(AG62=0,0,IF(AE62=0,1,AG62/AE62))</f>
        <v>0.20799389949038427</v>
      </c>
      <c r="AI62" s="12">
        <f>+SUM(AI59:AI61)</f>
        <v>16100</v>
      </c>
      <c r="AJ62" s="12">
        <f ca="1">+SUM(AJ59:AJ61)</f>
        <v>20776</v>
      </c>
      <c r="AK62" s="12">
        <f ca="1">SUM(AK59:AK61)</f>
        <v>4676</v>
      </c>
      <c r="AL62" s="13">
        <f ca="1">IF(AK62=0,0,IF(AI62=0,1,AK62/AI62))</f>
        <v>0.29043478260869565</v>
      </c>
      <c r="AM62" s="12">
        <f>SUM(AM59:AM61)</f>
        <v>69866</v>
      </c>
      <c r="AN62" s="12">
        <f ca="1">SUM(AN59:AN61)</f>
        <v>85725</v>
      </c>
      <c r="AO62" s="12">
        <f ca="1">SUM(AO59:AO61)</f>
        <v>15859</v>
      </c>
      <c r="AP62" s="13">
        <f ca="1">IF(AO62=0,0,IF(AM62=0,1,AO62/AM62))</f>
        <v>0.2269916697678413</v>
      </c>
      <c r="AQ62" s="12">
        <f>+SUM(AQ59:AQ61)</f>
        <v>16555</v>
      </c>
      <c r="AR62" s="12">
        <f ca="1">+SUM(AR59:AR61)</f>
        <v>21574</v>
      </c>
      <c r="AS62" s="12">
        <f ca="1">SUM(AS59:AS61)</f>
        <v>5019</v>
      </c>
      <c r="AT62" s="13">
        <f ca="1">IF(AS62=0,0,IF(AQ62=0,1,AS62/AQ62))</f>
        <v>0.30317124735729389</v>
      </c>
      <c r="AU62" s="12">
        <f>SUM(AU59:AU61)</f>
        <v>86421</v>
      </c>
      <c r="AV62" s="12">
        <f ca="1">SUM(AV59:AV61)</f>
        <v>107299</v>
      </c>
      <c r="AW62" s="12">
        <f ca="1">SUM(AW59:AW61)</f>
        <v>20878</v>
      </c>
      <c r="AX62" s="13">
        <f ca="1">IF(AW62=0,0,IF(AU62=0,1,AW62/AU62))</f>
        <v>0.241584799990743</v>
      </c>
      <c r="AY62" s="12">
        <f>+SUM(AY59:AY61)</f>
        <v>19773</v>
      </c>
      <c r="AZ62" s="12">
        <f ca="1">+SUM(AZ59:AZ61)</f>
        <v>25362</v>
      </c>
      <c r="BA62" s="12">
        <f ca="1">SUM(BA59:BA61)</f>
        <v>5589</v>
      </c>
      <c r="BB62" s="13">
        <f ca="1">IF(BA62=0,0,IF(AY62=0,1,BA62/AY62))</f>
        <v>0.28265817023213474</v>
      </c>
      <c r="BC62" s="12">
        <f>SUM(BC59:BC61)</f>
        <v>106194</v>
      </c>
      <c r="BD62" s="12">
        <f ca="1">SUM(BD59:BD61)</f>
        <v>132661</v>
      </c>
      <c r="BE62" s="12">
        <f ca="1">SUM(BE59:BE61)</f>
        <v>26467</v>
      </c>
      <c r="BF62" s="13">
        <f ca="1">IF(BE62=0,0,IF(BC62=0,1,BE62/BC62))</f>
        <v>0.24923253667815506</v>
      </c>
      <c r="BG62" s="12">
        <f>+SUM(BG59:BG61)</f>
        <v>21386</v>
      </c>
      <c r="BH62" s="12">
        <f ca="1">+SUM(BH59:BH61)</f>
        <v>29371</v>
      </c>
      <c r="BI62" s="12">
        <f ca="1">SUM(BI59:BI61)</f>
        <v>7985</v>
      </c>
      <c r="BJ62" s="13">
        <f ca="1">IF(BI62=0,0,IF(BG62=0,1,BI62/BG62))</f>
        <v>0.37337510520901523</v>
      </c>
      <c r="BK62" s="12">
        <f>SUM(BK59:BK61)</f>
        <v>127580</v>
      </c>
      <c r="BL62" s="12">
        <f ca="1">SUM(BL59:BL61)</f>
        <v>162032</v>
      </c>
      <c r="BM62" s="12">
        <f ca="1">SUM(BM59:BM61)</f>
        <v>34452</v>
      </c>
      <c r="BN62" s="13">
        <f ca="1">IF(BM62=0,0,IF(BK62=0,1,BM62/BK62))</f>
        <v>0.27004232638344566</v>
      </c>
      <c r="BO62" s="12">
        <f>+SUM(BO59:BO61)</f>
        <v>17562</v>
      </c>
      <c r="BP62" s="12">
        <f ca="1">+SUM(BP59:BP61)</f>
        <v>24017</v>
      </c>
      <c r="BQ62" s="12">
        <f ca="1">SUM(BQ59:BQ61)</f>
        <v>6455</v>
      </c>
      <c r="BR62" s="13">
        <f ca="1">IF(BQ62=0,0,IF(BO62=0,1,BQ62/BO62))</f>
        <v>0.3675549481835782</v>
      </c>
      <c r="BS62" s="12">
        <f>SUM(BS59:BS61)</f>
        <v>145142</v>
      </c>
      <c r="BT62" s="12">
        <f ca="1">SUM(BT59:BT61)</f>
        <v>186049</v>
      </c>
      <c r="BU62" s="12">
        <f ca="1">SUM(BU59:BU61)</f>
        <v>40907</v>
      </c>
      <c r="BV62" s="13">
        <f ca="1">IF(BU62=0,0,IF(BS62=0,1,BU62/BS62))</f>
        <v>0.28184123134585443</v>
      </c>
      <c r="BW62" s="12">
        <f>+SUM(BW59:BW61)</f>
        <v>17752</v>
      </c>
      <c r="BX62" s="12">
        <f ca="1">+SUM(BX59:BX61)</f>
        <v>26843</v>
      </c>
      <c r="BY62" s="12">
        <f ca="1">SUM(BY59:BY61)</f>
        <v>9091</v>
      </c>
      <c r="BZ62" s="13">
        <f ca="1">IF(BY62=0,0,IF(BW62=0,1,BY62/BW62))</f>
        <v>0.51211131140153221</v>
      </c>
      <c r="CA62" s="12">
        <f>SUM(CA59:CA61)</f>
        <v>162894</v>
      </c>
      <c r="CB62" s="12">
        <f ca="1">SUM(CB59:CB61)</f>
        <v>212892</v>
      </c>
      <c r="CC62" s="12">
        <f ca="1">SUM(CC59:CC61)</f>
        <v>49998</v>
      </c>
      <c r="CD62" s="13">
        <f ca="1">IF(CC62=0,0,IF(CA62=0,1,CC62/CA62))</f>
        <v>0.30693579874028509</v>
      </c>
      <c r="CE62" s="12">
        <f>+SUM(CE59:CE61)</f>
        <v>17257</v>
      </c>
      <c r="CF62" s="12">
        <f ca="1">+SUM(CF59:CF61)</f>
        <v>25706</v>
      </c>
      <c r="CG62" s="12">
        <f ca="1">SUM(CG59:CG61)</f>
        <v>8449</v>
      </c>
      <c r="CH62" s="13">
        <f ca="1">IF(CG62=0,0,IF(CE62=0,1,CG62/CE62))</f>
        <v>0.48959842382801183</v>
      </c>
      <c r="CI62" s="12">
        <f>SUM(CI59:CI61)</f>
        <v>180151</v>
      </c>
      <c r="CJ62" s="12">
        <f ca="1">SUM(CJ59:CJ61)</f>
        <v>238598</v>
      </c>
      <c r="CK62" s="12">
        <f ca="1">SUM(CK59:CK61)</f>
        <v>58447</v>
      </c>
      <c r="CL62" s="13">
        <f ca="1">IF(CK62=0,0,IF(CI62=0,1,CK62/CI62))</f>
        <v>0.32443339198783244</v>
      </c>
      <c r="CM62" s="12">
        <f>+SUM(CM59:CM61)</f>
        <v>17087</v>
      </c>
      <c r="CN62" s="12">
        <f ca="1">+SUM(CN59:CN61)</f>
        <v>21575</v>
      </c>
      <c r="CO62" s="12">
        <f ca="1">SUM(CO59:CO61)</f>
        <v>4488</v>
      </c>
      <c r="CP62" s="13">
        <f ca="1">IF(CO62=0,0,IF(CM62=0,1,CO62/CM62))</f>
        <v>0.26265582021419792</v>
      </c>
      <c r="CQ62" s="12">
        <f>SUM(CQ59:CQ61)</f>
        <v>197238</v>
      </c>
      <c r="CR62" s="12">
        <f ca="1">SUM(CR59:CR61)</f>
        <v>260173</v>
      </c>
      <c r="CS62" s="12">
        <f ca="1">SUM(CS59:CS61)</f>
        <v>62935</v>
      </c>
      <c r="CT62" s="13">
        <f ca="1">IF(CS62=0,0,IF(CQ62=0,1,CS62/CQ62))</f>
        <v>0.31908151573226257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9" t="s">
        <v>19</v>
      </c>
      <c r="B64" s="28" t="s">
        <v>6</v>
      </c>
      <c r="C64" s="18">
        <f t="shared" ref="C64:E66" si="2">SUMIF($B$9:$B$63,$B64,C$9:C$63)</f>
        <v>2427924</v>
      </c>
      <c r="D64" s="18">
        <f t="shared" ca="1" si="2"/>
        <v>2255928</v>
      </c>
      <c r="E64" s="18">
        <f t="shared" ca="1" si="2"/>
        <v>-171996</v>
      </c>
      <c r="F64" s="19">
        <f ca="1">IF(E64=0,0,IF(C64=0,1,E64/C64))</f>
        <v>-7.0840767668180718E-2</v>
      </c>
      <c r="G64" s="18">
        <f t="shared" ref="G64:I66" si="3">SUMIF($B$9:$B$63,$B64,G$9:G$63)</f>
        <v>2427924</v>
      </c>
      <c r="H64" s="18">
        <f t="shared" ca="1" si="3"/>
        <v>2255928</v>
      </c>
      <c r="I64" s="18">
        <f t="shared" ca="1" si="3"/>
        <v>-171996</v>
      </c>
      <c r="J64" s="19">
        <f ca="1">IF(I64=0,0,IF(G64=0,1,I64/G64))</f>
        <v>-7.0840767668180718E-2</v>
      </c>
      <c r="K64" s="18">
        <f t="shared" ref="K64:M66" si="4">SUMIF($B$9:$B$63,$B64,K$9:K$63)</f>
        <v>2207041</v>
      </c>
      <c r="L64" s="18">
        <f t="shared" ca="1" si="4"/>
        <v>1956076</v>
      </c>
      <c r="M64" s="18">
        <f t="shared" ca="1" si="4"/>
        <v>-250965</v>
      </c>
      <c r="N64" s="19">
        <f ca="1">IF(M64=0,0,IF(K64=0,1,M64/K64))</f>
        <v>-0.1137110728799329</v>
      </c>
      <c r="O64" s="18">
        <f t="shared" ref="O64:Q66" si="5">SUMIF($B$9:$B$63,$B64,O$9:O$63)</f>
        <v>4634965</v>
      </c>
      <c r="P64" s="18">
        <f t="shared" ca="1" si="5"/>
        <v>4212004</v>
      </c>
      <c r="Q64" s="18">
        <f t="shared" ca="1" si="5"/>
        <v>-422961</v>
      </c>
      <c r="R64" s="19">
        <f ca="1">IF(Q64=0,0,IF(O64=0,1,Q64/O64))</f>
        <v>-9.1254410766855851E-2</v>
      </c>
      <c r="S64" s="18">
        <f t="shared" ref="S64:U66" si="6">SUMIF($B$9:$B$63,$B64,S$9:S$63)</f>
        <v>2715018</v>
      </c>
      <c r="T64" s="18">
        <f t="shared" ca="1" si="6"/>
        <v>2496885</v>
      </c>
      <c r="U64" s="18">
        <f t="shared" ca="1" si="6"/>
        <v>-218133</v>
      </c>
      <c r="V64" s="19">
        <f ca="1">IF(U64=0,0,IF(S64=0,1,U64/S64))</f>
        <v>-8.0343113747312178E-2</v>
      </c>
      <c r="W64" s="18">
        <f t="shared" ref="W64:Y66" si="7">SUMIF($B$9:$B$63,$B64,W$9:W$63)</f>
        <v>7349983</v>
      </c>
      <c r="X64" s="18">
        <f t="shared" ca="1" si="7"/>
        <v>6708889</v>
      </c>
      <c r="Y64" s="18">
        <f t="shared" ca="1" si="7"/>
        <v>-641094</v>
      </c>
      <c r="Z64" s="19">
        <f ca="1">IF(Y64=0,0,IF(W64=0,1,Y64/W64))</f>
        <v>-8.7223875211684163E-2</v>
      </c>
      <c r="AA64" s="18">
        <f t="shared" ref="AA64:AC66" si="8">SUMIF($B$9:$B$63,$B64,AA$9:AA$63)</f>
        <v>2729464</v>
      </c>
      <c r="AB64" s="18">
        <f t="shared" ca="1" si="8"/>
        <v>2466098</v>
      </c>
      <c r="AC64" s="18">
        <f t="shared" ca="1" si="8"/>
        <v>-263366</v>
      </c>
      <c r="AD64" s="19">
        <f ca="1">IF(AC64=0,0,IF(AA64=0,1,AC64/AA64))</f>
        <v>-9.6490006829179645E-2</v>
      </c>
      <c r="AE64" s="18">
        <f t="shared" ref="AE64:AG66" si="9">SUMIF($B$9:$B$63,$B64,AE$9:AE$63)</f>
        <v>10079447</v>
      </c>
      <c r="AF64" s="18">
        <f t="shared" ca="1" si="9"/>
        <v>9174987</v>
      </c>
      <c r="AG64" s="18">
        <f t="shared" ca="1" si="9"/>
        <v>-904460</v>
      </c>
      <c r="AH64" s="19">
        <f ca="1">IF(AG64=0,0,IF(AE64=0,1,AG64/AE64))</f>
        <v>-8.9733097460604733E-2</v>
      </c>
      <c r="AI64" s="18">
        <f t="shared" ref="AI64:AK66" si="10">SUMIF($B$9:$B$63,$B64,AI$9:AI$63)</f>
        <v>2922320</v>
      </c>
      <c r="AJ64" s="18">
        <f t="shared" ca="1" si="10"/>
        <v>2733522</v>
      </c>
      <c r="AK64" s="18">
        <f t="shared" ca="1" si="10"/>
        <v>-188798</v>
      </c>
      <c r="AL64" s="19">
        <f ca="1">IF(AK64=0,0,IF(AI64=0,1,AK64/AI64))</f>
        <v>-6.4605518902789566E-2</v>
      </c>
      <c r="AM64" s="18">
        <f t="shared" ref="AM64:AO66" si="11">SUMIF($B$9:$B$63,$B64,AM$9:AM$63)</f>
        <v>13001767</v>
      </c>
      <c r="AN64" s="18">
        <f t="shared" ca="1" si="11"/>
        <v>11908509</v>
      </c>
      <c r="AO64" s="18">
        <f t="shared" ca="1" si="11"/>
        <v>-1093258</v>
      </c>
      <c r="AP64" s="19">
        <f ca="1">IF(AO64=0,0,IF(AM64=0,1,AO64/AM64))</f>
        <v>-8.4085340092619712E-2</v>
      </c>
      <c r="AQ64" s="18">
        <f t="shared" ref="AQ64:AS66" si="12">SUMIF($B$9:$B$63,$B64,AQ$9:AQ$63)</f>
        <v>2966916</v>
      </c>
      <c r="AR64" s="18">
        <f t="shared" ca="1" si="12"/>
        <v>2889630</v>
      </c>
      <c r="AS64" s="18">
        <f t="shared" ca="1" si="12"/>
        <v>-77286</v>
      </c>
      <c r="AT64" s="19">
        <f ca="1">IF(AS64=0,0,IF(AQ64=0,1,AS64/AQ64))</f>
        <v>-2.6049271364608908E-2</v>
      </c>
      <c r="AU64" s="18">
        <f t="shared" ref="AU64:AW66" si="13">SUMIF($B$9:$B$63,$B64,AU$9:AU$63)</f>
        <v>15968683</v>
      </c>
      <c r="AV64" s="18">
        <f t="shared" ca="1" si="13"/>
        <v>14798139</v>
      </c>
      <c r="AW64" s="18">
        <f t="shared" ca="1" si="13"/>
        <v>-1170544</v>
      </c>
      <c r="AX64" s="19">
        <f ca="1">IF(AW64=0,0,IF(AU64=0,1,AW64/AU64))</f>
        <v>-7.3302475852266596E-2</v>
      </c>
      <c r="AY64" s="18">
        <f t="shared" ref="AY64:BA66" si="14">SUMIF($B$9:$B$63,$B64,AY$9:AY$63)</f>
        <v>3495221</v>
      </c>
      <c r="AZ64" s="18">
        <f t="shared" ca="1" si="14"/>
        <v>3329093</v>
      </c>
      <c r="BA64" s="18">
        <f t="shared" ca="1" si="14"/>
        <v>-166128</v>
      </c>
      <c r="BB64" s="19">
        <f ca="1">IF(BA64=0,0,IF(AY64=0,1,BA64/AY64))</f>
        <v>-4.753004173412783E-2</v>
      </c>
      <c r="BC64" s="18">
        <f t="shared" ref="BC64:BE66" si="15">SUMIF($B$9:$B$63,$B64,BC$9:BC$63)</f>
        <v>19463904</v>
      </c>
      <c r="BD64" s="18">
        <f t="shared" ca="1" si="15"/>
        <v>18127232</v>
      </c>
      <c r="BE64" s="18">
        <f t="shared" ca="1" si="15"/>
        <v>-1336672</v>
      </c>
      <c r="BF64" s="19">
        <f ca="1">IF(BE64=0,0,IF(BC64=0,1,BE64/BC64))</f>
        <v>-6.8674403655094071E-2</v>
      </c>
      <c r="BG64" s="18">
        <f t="shared" ref="BG64:BI66" si="16">SUMIF($B$9:$B$63,$B64,BG$9:BG$63)</f>
        <v>3444607</v>
      </c>
      <c r="BH64" s="18">
        <f t="shared" ca="1" si="16"/>
        <v>3445018</v>
      </c>
      <c r="BI64" s="18">
        <f t="shared" ca="1" si="16"/>
        <v>411</v>
      </c>
      <c r="BJ64" s="19">
        <f ca="1">IF(BI64=0,0,IF(BG64=0,1,BI64/BG64))</f>
        <v>1.1931694965492435E-4</v>
      </c>
      <c r="BK64" s="18">
        <f t="shared" ref="BK64:BM66" si="17">SUMIF($B$9:$B$63,$B64,BK$9:BK$63)</f>
        <v>22908511</v>
      </c>
      <c r="BL64" s="18">
        <f t="shared" ca="1" si="17"/>
        <v>21572250</v>
      </c>
      <c r="BM64" s="18">
        <f t="shared" ca="1" si="17"/>
        <v>-1336261</v>
      </c>
      <c r="BN64" s="19">
        <f ca="1">IF(BM64=0,0,IF(BK64=0,1,BM64/BK64))</f>
        <v>-5.8330329718941573E-2</v>
      </c>
      <c r="BO64" s="18">
        <f t="shared" ref="BO64:BQ66" si="18">SUMIF($B$9:$B$63,$B64,BO$9:BO$63)</f>
        <v>2826539</v>
      </c>
      <c r="BP64" s="18">
        <f t="shared" ca="1" si="18"/>
        <v>2796173</v>
      </c>
      <c r="BQ64" s="18">
        <f t="shared" ca="1" si="18"/>
        <v>-30366</v>
      </c>
      <c r="BR64" s="19">
        <f ca="1">IF(BQ64=0,0,IF(BO64=0,1,BQ64/BO64))</f>
        <v>-1.0743173895707789E-2</v>
      </c>
      <c r="BS64" s="18">
        <f t="shared" ref="BS64:BU66" si="19">SUMIF($B$9:$B$63,$B64,BS$9:BS$63)</f>
        <v>25735050</v>
      </c>
      <c r="BT64" s="18">
        <f t="shared" ca="1" si="19"/>
        <v>24368423</v>
      </c>
      <c r="BU64" s="18">
        <f t="shared" ca="1" si="19"/>
        <v>-1366627</v>
      </c>
      <c r="BV64" s="19">
        <f ca="1">IF(BU64=0,0,IF(BS64=0,1,BU64/BS64))</f>
        <v>-5.3103724298184773E-2</v>
      </c>
      <c r="BW64" s="18">
        <f t="shared" ref="BW64:BY66" si="20">SUMIF($B$9:$B$63,$B64,BW$9:BW$63)</f>
        <v>2661928</v>
      </c>
      <c r="BX64" s="18">
        <f ca="1">SUMIF($B$9:$B$63,$B64,BX$9:BX$63)</f>
        <v>2791641</v>
      </c>
      <c r="BY64" s="18">
        <f t="shared" ca="1" si="20"/>
        <v>129713</v>
      </c>
      <c r="BZ64" s="19">
        <f ca="1">IF(BY64=0,0,IF(BW64=0,1,BY64/BW64))</f>
        <v>4.872896637324526E-2</v>
      </c>
      <c r="CA64" s="18">
        <f t="shared" ref="CA64:CC66" si="21">SUMIF($B$9:$B$63,$B64,CA$9:CA$63)</f>
        <v>28396978</v>
      </c>
      <c r="CB64" s="18">
        <f t="shared" ca="1" si="21"/>
        <v>27160064</v>
      </c>
      <c r="CC64" s="18">
        <f t="shared" ca="1" si="21"/>
        <v>-1236914</v>
      </c>
      <c r="CD64" s="19">
        <f ca="1">IF(CC64=0,0,IF(CA64=0,1,CC64/CA64))</f>
        <v>-4.3557944792576166E-2</v>
      </c>
      <c r="CE64" s="18">
        <f t="shared" ref="CE64:CG66" si="22">SUMIF($B$9:$B$63,$B64,CE$9:CE$63)</f>
        <v>2548434</v>
      </c>
      <c r="CF64" s="18">
        <f t="shared" ca="1" si="22"/>
        <v>2585723</v>
      </c>
      <c r="CG64" s="18">
        <f t="shared" ca="1" si="22"/>
        <v>37289</v>
      </c>
      <c r="CH64" s="19">
        <f ca="1">IF(CG64=0,0,IF(CE64=0,1,CG64/CE64))</f>
        <v>1.4632123099911553E-2</v>
      </c>
      <c r="CI64" s="18">
        <f t="shared" ref="CI64:CK66" si="23">SUMIF($B$9:$B$63,$B64,CI$9:CI$63)</f>
        <v>30945412</v>
      </c>
      <c r="CJ64" s="18">
        <f t="shared" ca="1" si="23"/>
        <v>29745787</v>
      </c>
      <c r="CK64" s="18">
        <f t="shared" ca="1" si="23"/>
        <v>-1199625</v>
      </c>
      <c r="CL64" s="19">
        <f ca="1">IF(CK64=0,0,IF(CI64=0,1,CK64/CI64))</f>
        <v>-3.8765843544109217E-2</v>
      </c>
      <c r="CM64" s="18">
        <f t="shared" ref="CM64:CO66" si="24">SUMIF($B$9:$B$63,$B64,CM$9:CM$63)</f>
        <v>2502480</v>
      </c>
      <c r="CN64" s="18">
        <f t="shared" ca="1" si="24"/>
        <v>2314568</v>
      </c>
      <c r="CO64" s="18">
        <f t="shared" ca="1" si="24"/>
        <v>-187912</v>
      </c>
      <c r="CP64" s="19">
        <f ca="1">IF(CO64=0,0,IF(CM64=0,1,CO64/CM64))</f>
        <v>-7.5090310412071232E-2</v>
      </c>
      <c r="CQ64" s="18">
        <f t="shared" ref="CQ64:CS66" si="25">SUMIF($B$9:$B$63,$B64,CQ$9:CQ$63)</f>
        <v>33447892</v>
      </c>
      <c r="CR64" s="18">
        <f t="shared" ca="1" si="25"/>
        <v>32060355</v>
      </c>
      <c r="CS64" s="18">
        <f t="shared" ca="1" si="25"/>
        <v>-1387537</v>
      </c>
      <c r="CT64" s="19">
        <f ca="1">IF(CS64=0,0,IF(CQ64=0,1,CS64/CQ64))</f>
        <v>-4.1483541025545051E-2</v>
      </c>
    </row>
    <row r="65" spans="1:98">
      <c r="A65" s="80"/>
      <c r="B65" s="26" t="s">
        <v>7</v>
      </c>
      <c r="C65" s="18">
        <f t="shared" si="2"/>
        <v>670341</v>
      </c>
      <c r="D65" s="18">
        <f t="shared" ca="1" si="2"/>
        <v>662832</v>
      </c>
      <c r="E65" s="18">
        <f t="shared" ca="1" si="2"/>
        <v>-7509</v>
      </c>
      <c r="F65" s="19">
        <f ca="1">IF(E65=0,0,IF(C65=0,1,E65/C65))</f>
        <v>-1.1201761491539381E-2</v>
      </c>
      <c r="G65" s="18">
        <f t="shared" si="3"/>
        <v>670341</v>
      </c>
      <c r="H65" s="18">
        <f t="shared" ca="1" si="3"/>
        <v>662832</v>
      </c>
      <c r="I65" s="18">
        <f t="shared" ca="1" si="3"/>
        <v>-7509</v>
      </c>
      <c r="J65" s="19">
        <f ca="1">IF(I65=0,0,IF(G65=0,1,I65/G65))</f>
        <v>-1.1201761491539381E-2</v>
      </c>
      <c r="K65" s="18">
        <f t="shared" si="4"/>
        <v>658854</v>
      </c>
      <c r="L65" s="18">
        <f t="shared" ca="1" si="4"/>
        <v>637692</v>
      </c>
      <c r="M65" s="18">
        <f t="shared" ca="1" si="4"/>
        <v>-21162</v>
      </c>
      <c r="N65" s="19">
        <f ca="1">IF(M65=0,0,IF(K65=0,1,M65/K65))</f>
        <v>-3.2119407334553637E-2</v>
      </c>
      <c r="O65" s="18">
        <f t="shared" si="5"/>
        <v>1329195</v>
      </c>
      <c r="P65" s="18">
        <f t="shared" ca="1" si="5"/>
        <v>1300524</v>
      </c>
      <c r="Q65" s="18">
        <f t="shared" ca="1" si="5"/>
        <v>-28671</v>
      </c>
      <c r="R65" s="19">
        <f ca="1">IF(Q65=0,0,IF(O65=0,1,Q65/O65))</f>
        <v>-2.1570198503605566E-2</v>
      </c>
      <c r="S65" s="18">
        <f t="shared" si="6"/>
        <v>755381</v>
      </c>
      <c r="T65" s="18">
        <f t="shared" ca="1" si="6"/>
        <v>726627</v>
      </c>
      <c r="U65" s="18">
        <f t="shared" ca="1" si="6"/>
        <v>-28754</v>
      </c>
      <c r="V65" s="19">
        <f ca="1">IF(U65=0,0,IF(S65=0,1,U65/S65))</f>
        <v>-3.806555896957959E-2</v>
      </c>
      <c r="W65" s="18">
        <f t="shared" si="7"/>
        <v>2084576</v>
      </c>
      <c r="X65" s="18">
        <f t="shared" ca="1" si="7"/>
        <v>2027151</v>
      </c>
      <c r="Y65" s="18">
        <f t="shared" ca="1" si="7"/>
        <v>-57425</v>
      </c>
      <c r="Z65" s="19">
        <f ca="1">IF(Y65=0,0,IF(W65=0,1,Y65/W65))</f>
        <v>-2.7547568426385029E-2</v>
      </c>
      <c r="AA65" s="18">
        <f t="shared" si="8"/>
        <v>676576</v>
      </c>
      <c r="AB65" s="18">
        <f t="shared" ca="1" si="8"/>
        <v>677149</v>
      </c>
      <c r="AC65" s="18">
        <f t="shared" ca="1" si="8"/>
        <v>573</v>
      </c>
      <c r="AD65" s="19">
        <f ca="1">IF(AC65=0,0,IF(AA65=0,1,AC65/AA65))</f>
        <v>8.4691150735468007E-4</v>
      </c>
      <c r="AE65" s="18">
        <f t="shared" si="9"/>
        <v>2761152</v>
      </c>
      <c r="AF65" s="18">
        <f t="shared" ca="1" si="9"/>
        <v>2704300</v>
      </c>
      <c r="AG65" s="18">
        <f t="shared" ca="1" si="9"/>
        <v>-56852</v>
      </c>
      <c r="AH65" s="19">
        <f ca="1">IF(AG65=0,0,IF(AE65=0,1,AG65/AE65))</f>
        <v>-2.0589956655772661E-2</v>
      </c>
      <c r="AI65" s="18">
        <f t="shared" si="10"/>
        <v>750065</v>
      </c>
      <c r="AJ65" s="18">
        <f t="shared" ca="1" si="10"/>
        <v>733189</v>
      </c>
      <c r="AK65" s="18">
        <f t="shared" ca="1" si="10"/>
        <v>-16876</v>
      </c>
      <c r="AL65" s="19">
        <f ca="1">IF(AK65=0,0,IF(AI65=0,1,AK65/AI65))</f>
        <v>-2.2499383386773146E-2</v>
      </c>
      <c r="AM65" s="18">
        <f t="shared" si="11"/>
        <v>3511217</v>
      </c>
      <c r="AN65" s="18">
        <f t="shared" ca="1" si="11"/>
        <v>3437489</v>
      </c>
      <c r="AO65" s="18">
        <f t="shared" ca="1" si="11"/>
        <v>-73728</v>
      </c>
      <c r="AP65" s="19">
        <f ca="1">IF(AO65=0,0,IF(AM65=0,1,AO65/AM65))</f>
        <v>-2.0997847754781321E-2</v>
      </c>
      <c r="AQ65" s="18">
        <f t="shared" si="12"/>
        <v>750572</v>
      </c>
      <c r="AR65" s="18">
        <f t="shared" ca="1" si="12"/>
        <v>689438</v>
      </c>
      <c r="AS65" s="18">
        <f t="shared" ca="1" si="12"/>
        <v>-61134</v>
      </c>
      <c r="AT65" s="19">
        <f ca="1">IF(AS65=0,0,IF(AQ65=0,1,AS65/AQ65))</f>
        <v>-8.1449880890840584E-2</v>
      </c>
      <c r="AU65" s="18">
        <f t="shared" si="13"/>
        <v>4261789</v>
      </c>
      <c r="AV65" s="18">
        <f t="shared" ca="1" si="13"/>
        <v>4126927</v>
      </c>
      <c r="AW65" s="18">
        <f t="shared" ca="1" si="13"/>
        <v>-134862</v>
      </c>
      <c r="AX65" s="19">
        <f ca="1">IF(AW65=0,0,IF(AU65=0,1,AW65/AU65))</f>
        <v>-3.1644457292465678E-2</v>
      </c>
      <c r="AY65" s="18">
        <f t="shared" si="14"/>
        <v>593252</v>
      </c>
      <c r="AZ65" s="18">
        <f t="shared" ca="1" si="14"/>
        <v>602508</v>
      </c>
      <c r="BA65" s="18">
        <f t="shared" ca="1" si="14"/>
        <v>9256</v>
      </c>
      <c r="BB65" s="19">
        <f ca="1">IF(BA65=0,0,IF(AY65=0,1,BA65/AY65))</f>
        <v>1.5602138720139165E-2</v>
      </c>
      <c r="BC65" s="18">
        <f t="shared" si="15"/>
        <v>4855041</v>
      </c>
      <c r="BD65" s="18">
        <f t="shared" ca="1" si="15"/>
        <v>4729435</v>
      </c>
      <c r="BE65" s="18">
        <f t="shared" ca="1" si="15"/>
        <v>-125606</v>
      </c>
      <c r="BF65" s="19">
        <f ca="1">IF(BE65=0,0,IF(BC65=0,1,BE65/BC65))</f>
        <v>-2.5871254228337102E-2</v>
      </c>
      <c r="BG65" s="18">
        <f t="shared" si="16"/>
        <v>735298</v>
      </c>
      <c r="BH65" s="18">
        <f t="shared" ca="1" si="16"/>
        <v>709633</v>
      </c>
      <c r="BI65" s="18">
        <f t="shared" ca="1" si="16"/>
        <v>-25665</v>
      </c>
      <c r="BJ65" s="19">
        <f ca="1">IF(BI65=0,0,IF(BG65=0,1,BI65/BG65))</f>
        <v>-3.4904215705741072E-2</v>
      </c>
      <c r="BK65" s="18">
        <f t="shared" si="17"/>
        <v>5590339</v>
      </c>
      <c r="BL65" s="18">
        <f t="shared" ca="1" si="17"/>
        <v>5439068</v>
      </c>
      <c r="BM65" s="18">
        <f t="shared" ca="1" si="17"/>
        <v>-151271</v>
      </c>
      <c r="BN65" s="19">
        <f ca="1">IF(BM65=0,0,IF(BK65=0,1,BM65/BK65))</f>
        <v>-2.7059360800838733E-2</v>
      </c>
      <c r="BO65" s="18">
        <f t="shared" si="18"/>
        <v>683556</v>
      </c>
      <c r="BP65" s="18">
        <f t="shared" ca="1" si="18"/>
        <v>655266</v>
      </c>
      <c r="BQ65" s="18">
        <f t="shared" ca="1" si="18"/>
        <v>-28290</v>
      </c>
      <c r="BR65" s="19">
        <f ca="1">IF(BQ65=0,0,IF(BO65=0,1,BQ65/BO65))</f>
        <v>-4.1386514052981757E-2</v>
      </c>
      <c r="BS65" s="18">
        <f t="shared" si="19"/>
        <v>6273895</v>
      </c>
      <c r="BT65" s="18">
        <f t="shared" ca="1" si="19"/>
        <v>6094334</v>
      </c>
      <c r="BU65" s="18">
        <f t="shared" ca="1" si="19"/>
        <v>-179561</v>
      </c>
      <c r="BV65" s="19">
        <f ca="1">IF(BU65=0,0,IF(BS65=0,1,BU65/BS65))</f>
        <v>-2.8620338721001864E-2</v>
      </c>
      <c r="BW65" s="18">
        <f t="shared" si="20"/>
        <v>705338</v>
      </c>
      <c r="BX65" s="18">
        <f ca="1">SUMIF($B$9:$B$63,$B65,BX$9:BX$63)</f>
        <v>730513</v>
      </c>
      <c r="BY65" s="18">
        <f t="shared" ca="1" si="20"/>
        <v>25175</v>
      </c>
      <c r="BZ65" s="19">
        <f ca="1">IF(BY65=0,0,IF(BW65=0,1,BY65/BW65))</f>
        <v>3.5692107897206726E-2</v>
      </c>
      <c r="CA65" s="18">
        <f t="shared" si="21"/>
        <v>6979233</v>
      </c>
      <c r="CB65" s="18">
        <f t="shared" ca="1" si="21"/>
        <v>6824847</v>
      </c>
      <c r="CC65" s="18">
        <f t="shared" ca="1" si="21"/>
        <v>-154386</v>
      </c>
      <c r="CD65" s="19">
        <f ca="1">IF(CC65=0,0,IF(CA65=0,1,CC65/CA65))</f>
        <v>-2.212076885812524E-2</v>
      </c>
      <c r="CE65" s="18">
        <f t="shared" si="22"/>
        <v>694215</v>
      </c>
      <c r="CF65" s="18">
        <f t="shared" ca="1" si="22"/>
        <v>680472</v>
      </c>
      <c r="CG65" s="18">
        <f t="shared" ca="1" si="22"/>
        <v>-13743</v>
      </c>
      <c r="CH65" s="19">
        <f ca="1">IF(CG65=0,0,IF(CE65=0,1,CG65/CE65))</f>
        <v>-1.979646075063201E-2</v>
      </c>
      <c r="CI65" s="18">
        <f t="shared" si="23"/>
        <v>7673448</v>
      </c>
      <c r="CJ65" s="18">
        <f t="shared" ca="1" si="23"/>
        <v>7505319</v>
      </c>
      <c r="CK65" s="18">
        <f t="shared" ca="1" si="23"/>
        <v>-168129</v>
      </c>
      <c r="CL65" s="19">
        <f ca="1">IF(CK65=0,0,IF(CI65=0,1,CK65/CI65))</f>
        <v>-2.1910489261150919E-2</v>
      </c>
      <c r="CM65" s="18">
        <f t="shared" si="24"/>
        <v>594483</v>
      </c>
      <c r="CN65" s="18">
        <f t="shared" ca="1" si="24"/>
        <v>543817</v>
      </c>
      <c r="CO65" s="18">
        <f t="shared" ca="1" si="24"/>
        <v>-50666</v>
      </c>
      <c r="CP65" s="19">
        <f ca="1">IF(CO65=0,0,IF(CM65=0,1,CO65/CM65))</f>
        <v>-8.5226995557484406E-2</v>
      </c>
      <c r="CQ65" s="18">
        <f t="shared" si="25"/>
        <v>8267931</v>
      </c>
      <c r="CR65" s="18">
        <f t="shared" ca="1" si="25"/>
        <v>8049136</v>
      </c>
      <c r="CS65" s="18">
        <f t="shared" ca="1" si="25"/>
        <v>-218795</v>
      </c>
      <c r="CT65" s="19">
        <f ca="1">IF(CS65=0,0,IF(CQ65=0,1,CS65/CQ65))</f>
        <v>-2.6463089737928387E-2</v>
      </c>
    </row>
    <row r="66" spans="1:98">
      <c r="A66" s="81"/>
      <c r="B66" s="26" t="s">
        <v>8</v>
      </c>
      <c r="C66" s="73">
        <f t="shared" si="2"/>
        <v>15382</v>
      </c>
      <c r="D66" s="73">
        <f t="shared" ca="1" si="2"/>
        <v>15066</v>
      </c>
      <c r="E66" s="73">
        <f t="shared" ca="1" si="2"/>
        <v>-316</v>
      </c>
      <c r="F66" s="19">
        <f ca="1">IF(E66=0,0,IF(C66=0,1,E66/C66))</f>
        <v>-2.0543492393706932E-2</v>
      </c>
      <c r="G66" s="73">
        <f t="shared" si="3"/>
        <v>15382</v>
      </c>
      <c r="H66" s="73">
        <f t="shared" ca="1" si="3"/>
        <v>15066</v>
      </c>
      <c r="I66" s="73">
        <f t="shared" ca="1" si="3"/>
        <v>-316</v>
      </c>
      <c r="J66" s="19">
        <f ca="1">IF(I66=0,0,IF(G66=0,1,I66/G66))</f>
        <v>-2.0543492393706932E-2</v>
      </c>
      <c r="K66" s="73">
        <f t="shared" si="4"/>
        <v>16002</v>
      </c>
      <c r="L66" s="73">
        <f t="shared" ca="1" si="4"/>
        <v>14330</v>
      </c>
      <c r="M66" s="73">
        <f t="shared" ca="1" si="4"/>
        <v>-1672</v>
      </c>
      <c r="N66" s="19">
        <f ca="1">IF(M66=0,0,IF(K66=0,1,M66/K66))</f>
        <v>-0.10448693913260843</v>
      </c>
      <c r="O66" s="73">
        <f t="shared" si="5"/>
        <v>31384</v>
      </c>
      <c r="P66" s="73">
        <f t="shared" ca="1" si="5"/>
        <v>29396</v>
      </c>
      <c r="Q66" s="73">
        <f t="shared" ca="1" si="5"/>
        <v>-1988</v>
      </c>
      <c r="R66" s="19">
        <f ca="1">IF(Q66=0,0,IF(O66=0,1,Q66/O66))</f>
        <v>-6.3344379301554926E-2</v>
      </c>
      <c r="S66" s="73">
        <f t="shared" si="6"/>
        <v>18412</v>
      </c>
      <c r="T66" s="73">
        <f t="shared" ca="1" si="6"/>
        <v>17883</v>
      </c>
      <c r="U66" s="73">
        <f t="shared" ca="1" si="6"/>
        <v>-529</v>
      </c>
      <c r="V66" s="19">
        <f ca="1">IF(U66=0,0,IF(S66=0,1,U66/S66))</f>
        <v>-2.8731262220291116E-2</v>
      </c>
      <c r="W66" s="73">
        <f t="shared" si="7"/>
        <v>49796</v>
      </c>
      <c r="X66" s="73">
        <f t="shared" ca="1" si="7"/>
        <v>47279</v>
      </c>
      <c r="Y66" s="73">
        <f t="shared" ca="1" si="7"/>
        <v>-2517</v>
      </c>
      <c r="Z66" s="19">
        <f ca="1">IF(Y66=0,0,IF(W66=0,1,Y66/W66))</f>
        <v>-5.0546228612739982E-2</v>
      </c>
      <c r="AA66" s="73">
        <f t="shared" si="8"/>
        <v>19221</v>
      </c>
      <c r="AB66" s="73">
        <f t="shared" ca="1" si="8"/>
        <v>18377</v>
      </c>
      <c r="AC66" s="73">
        <f t="shared" ca="1" si="8"/>
        <v>-844</v>
      </c>
      <c r="AD66" s="19">
        <f ca="1">IF(AC66=0,0,IF(AA66=0,1,AC66/AA66))</f>
        <v>-4.3910306435669323E-2</v>
      </c>
      <c r="AE66" s="73">
        <f t="shared" si="9"/>
        <v>69017</v>
      </c>
      <c r="AF66" s="73">
        <f t="shared" ca="1" si="9"/>
        <v>65656</v>
      </c>
      <c r="AG66" s="73">
        <f t="shared" ca="1" si="9"/>
        <v>-3361</v>
      </c>
      <c r="AH66" s="19">
        <f ca="1">IF(AG66=0,0,IF(AE66=0,1,AG66/AE66))</f>
        <v>-4.8698146833388876E-2</v>
      </c>
      <c r="AI66" s="73">
        <f t="shared" si="10"/>
        <v>25764</v>
      </c>
      <c r="AJ66" s="73">
        <f t="shared" ca="1" si="10"/>
        <v>22891</v>
      </c>
      <c r="AK66" s="73">
        <f t="shared" ca="1" si="10"/>
        <v>-2873</v>
      </c>
      <c r="AL66" s="19">
        <f ca="1">IF(AK66=0,0,IF(AI66=0,1,AK66/AI66))</f>
        <v>-0.11151218754851731</v>
      </c>
      <c r="AM66" s="73">
        <f t="shared" si="11"/>
        <v>94781</v>
      </c>
      <c r="AN66" s="73">
        <f t="shared" ca="1" si="11"/>
        <v>88547</v>
      </c>
      <c r="AO66" s="73">
        <f t="shared" ca="1" si="11"/>
        <v>-6234</v>
      </c>
      <c r="AP66" s="19">
        <f ca="1">IF(AO66=0,0,IF(AM66=0,1,AO66/AM66))</f>
        <v>-6.5772675958261681E-2</v>
      </c>
      <c r="AQ66" s="73">
        <f t="shared" si="12"/>
        <v>30671</v>
      </c>
      <c r="AR66" s="73">
        <f t="shared" ca="1" si="12"/>
        <v>21973</v>
      </c>
      <c r="AS66" s="73">
        <f t="shared" ca="1" si="12"/>
        <v>-8698</v>
      </c>
      <c r="AT66" s="19">
        <f ca="1">IF(AS66=0,0,IF(AQ66=0,1,AS66/AQ66))</f>
        <v>-0.28359036223142381</v>
      </c>
      <c r="AU66" s="73">
        <f t="shared" si="13"/>
        <v>125452</v>
      </c>
      <c r="AV66" s="73">
        <f t="shared" ca="1" si="13"/>
        <v>110520</v>
      </c>
      <c r="AW66" s="73">
        <f t="shared" ca="1" si="13"/>
        <v>-14932</v>
      </c>
      <c r="AX66" s="19">
        <f ca="1">IF(AW66=0,0,IF(AU66=0,1,AW66/AU66))</f>
        <v>-0.11902560341804036</v>
      </c>
      <c r="AY66" s="73">
        <f t="shared" si="14"/>
        <v>34846</v>
      </c>
      <c r="AZ66" s="73">
        <f t="shared" ca="1" si="14"/>
        <v>23981</v>
      </c>
      <c r="BA66" s="73">
        <f t="shared" ca="1" si="14"/>
        <v>-10865</v>
      </c>
      <c r="BB66" s="19">
        <f ca="1">IF(BA66=0,0,IF(AY66=0,1,BA66/AY66))</f>
        <v>-0.31180049360041323</v>
      </c>
      <c r="BC66" s="73">
        <f t="shared" si="15"/>
        <v>160298</v>
      </c>
      <c r="BD66" s="73">
        <f t="shared" ca="1" si="15"/>
        <v>134501</v>
      </c>
      <c r="BE66" s="73">
        <f t="shared" ca="1" si="15"/>
        <v>-25797</v>
      </c>
      <c r="BF66" s="19">
        <f ca="1">IF(BE66=0,0,IF(BC66=0,1,BE66/BC66))</f>
        <v>-0.1609315150532134</v>
      </c>
      <c r="BG66" s="73">
        <f t="shared" si="16"/>
        <v>33920</v>
      </c>
      <c r="BH66" s="73">
        <f t="shared" ca="1" si="16"/>
        <v>26063</v>
      </c>
      <c r="BI66" s="73">
        <f t="shared" ca="1" si="16"/>
        <v>-7857</v>
      </c>
      <c r="BJ66" s="19">
        <f ca="1">IF(BI66=0,0,IF(BG66=0,1,BI66/BG66))</f>
        <v>-0.23163325471698112</v>
      </c>
      <c r="BK66" s="73">
        <f t="shared" si="17"/>
        <v>194218</v>
      </c>
      <c r="BL66" s="73">
        <f t="shared" ca="1" si="17"/>
        <v>160564</v>
      </c>
      <c r="BM66" s="73">
        <f t="shared" ca="1" si="17"/>
        <v>-33654</v>
      </c>
      <c r="BN66" s="19">
        <f ca="1">IF(BM66=0,0,IF(BK66=0,1,BM66/BK66))</f>
        <v>-0.17327951065297759</v>
      </c>
      <c r="BO66" s="73">
        <f t="shared" si="18"/>
        <v>27120</v>
      </c>
      <c r="BP66" s="73">
        <f t="shared" ca="1" si="18"/>
        <v>21250</v>
      </c>
      <c r="BQ66" s="73">
        <f t="shared" ca="1" si="18"/>
        <v>-5870</v>
      </c>
      <c r="BR66" s="19">
        <f ca="1">IF(BQ66=0,0,IF(BO66=0,1,BQ66/BO66))</f>
        <v>-0.21644542772861358</v>
      </c>
      <c r="BS66" s="73">
        <f t="shared" si="19"/>
        <v>221338</v>
      </c>
      <c r="BT66" s="73">
        <f t="shared" ca="1" si="19"/>
        <v>181814</v>
      </c>
      <c r="BU66" s="73">
        <f t="shared" ca="1" si="19"/>
        <v>-39524</v>
      </c>
      <c r="BV66" s="19">
        <f ca="1">IF(BU66=0,0,IF(BS66=0,1,BU66/BS66))</f>
        <v>-0.17856852415762317</v>
      </c>
      <c r="BW66" s="73">
        <f t="shared" si="20"/>
        <v>22543</v>
      </c>
      <c r="BX66" s="73">
        <f ca="1">SUMIF($B$9:$B$63,$B66,BX$9:BX$63)</f>
        <v>17970</v>
      </c>
      <c r="BY66" s="73">
        <f t="shared" ca="1" si="20"/>
        <v>-4573</v>
      </c>
      <c r="BZ66" s="19">
        <f ca="1">IF(BY66=0,0,IF(BW66=0,1,BY66/BW66))</f>
        <v>-0.20285676263141553</v>
      </c>
      <c r="CA66" s="73">
        <f t="shared" si="21"/>
        <v>243881</v>
      </c>
      <c r="CB66" s="73">
        <f t="shared" ca="1" si="21"/>
        <v>199784</v>
      </c>
      <c r="CC66" s="73">
        <f t="shared" ca="1" si="21"/>
        <v>-44097</v>
      </c>
      <c r="CD66" s="19">
        <f ca="1">IF(CC66=0,0,IF(CA66=0,1,CC66/CA66))</f>
        <v>-0.18081359351486995</v>
      </c>
      <c r="CE66" s="73">
        <f t="shared" si="22"/>
        <v>17351</v>
      </c>
      <c r="CF66" s="73">
        <f t="shared" ca="1" si="22"/>
        <v>13245</v>
      </c>
      <c r="CG66" s="73">
        <f t="shared" ca="1" si="22"/>
        <v>-4106</v>
      </c>
      <c r="CH66" s="19">
        <f ca="1">IF(CG66=0,0,IF(CE66=0,1,CG66/CE66))</f>
        <v>-0.23664342112846523</v>
      </c>
      <c r="CI66" s="73">
        <f t="shared" si="23"/>
        <v>261232</v>
      </c>
      <c r="CJ66" s="73">
        <f t="shared" ca="1" si="23"/>
        <v>213029</v>
      </c>
      <c r="CK66" s="73">
        <f t="shared" ca="1" si="23"/>
        <v>-48203</v>
      </c>
      <c r="CL66" s="19">
        <f ca="1">IF(CK66=0,0,IF(CI66=0,1,CK66/CI66))</f>
        <v>-0.18452180437312427</v>
      </c>
      <c r="CM66" s="73">
        <f t="shared" si="24"/>
        <v>14354</v>
      </c>
      <c r="CN66" s="73">
        <f t="shared" ca="1" si="24"/>
        <v>12047</v>
      </c>
      <c r="CO66" s="73">
        <f t="shared" ca="1" si="24"/>
        <v>-2307</v>
      </c>
      <c r="CP66" s="19">
        <f ca="1">IF(CO66=0,0,IF(CM66=0,1,CO66/CM66))</f>
        <v>-0.16072175003483349</v>
      </c>
      <c r="CQ66" s="73">
        <f t="shared" si="25"/>
        <v>275586</v>
      </c>
      <c r="CR66" s="73">
        <f t="shared" ca="1" si="25"/>
        <v>225076</v>
      </c>
      <c r="CS66" s="73">
        <f t="shared" ca="1" si="25"/>
        <v>-50510</v>
      </c>
      <c r="CT66" s="19">
        <f ca="1">IF(CS66=0,0,IF(CQ66=0,1,CS66/CQ66))</f>
        <v>-0.18328216963125848</v>
      </c>
    </row>
    <row r="67" spans="1:98" s="7" customFormat="1">
      <c r="B67" s="27" t="s">
        <v>20</v>
      </c>
      <c r="C67" s="12">
        <f>SUM(C64:C66)</f>
        <v>3113647</v>
      </c>
      <c r="D67" s="12">
        <f ca="1">SUM(D64:D66)</f>
        <v>2933826</v>
      </c>
      <c r="E67" s="12">
        <f ca="1">SUM(E64:E66)</f>
        <v>-179821</v>
      </c>
      <c r="F67" s="13">
        <f ca="1">IF(E67=0,0,IF(C67=0,1,E67/C67))</f>
        <v>-5.7752532640983387E-2</v>
      </c>
      <c r="G67" s="12">
        <f>SUM(G64:G66)</f>
        <v>3113647</v>
      </c>
      <c r="H67" s="12">
        <f ca="1">SUM(H64:H66)</f>
        <v>2933826</v>
      </c>
      <c r="I67" s="12">
        <f ca="1">SUM(I64:I66)</f>
        <v>-179821</v>
      </c>
      <c r="J67" s="13">
        <f ca="1">IF(I67=0,0,IF(G67=0,1,I67/G67))</f>
        <v>-5.7752532640983387E-2</v>
      </c>
      <c r="K67" s="12">
        <f>SUM(K64:K66)</f>
        <v>2881897</v>
      </c>
      <c r="L67" s="12">
        <f ca="1">SUM(L64:L66)</f>
        <v>2608098</v>
      </c>
      <c r="M67" s="12">
        <f ca="1">SUM(M64:M66)</f>
        <v>-273799</v>
      </c>
      <c r="N67" s="13">
        <f ca="1">IF(M67=0,0,IF(K67=0,1,M67/K67))</f>
        <v>-9.5006518275982804E-2</v>
      </c>
      <c r="O67" s="12">
        <f>SUM(O64:O66)</f>
        <v>5995544</v>
      </c>
      <c r="P67" s="12">
        <f ca="1">SUM(P64:P66)</f>
        <v>5541924</v>
      </c>
      <c r="Q67" s="12">
        <f ca="1">SUM(Q64:Q66)</f>
        <v>-453620</v>
      </c>
      <c r="R67" s="13">
        <f ca="1">IF(Q67=0,0,IF(O67=0,1,Q67/O67))</f>
        <v>-7.5659523139184698E-2</v>
      </c>
      <c r="S67" s="12">
        <f>SUM(S64:S66)</f>
        <v>3488811</v>
      </c>
      <c r="T67" s="12">
        <f ca="1">SUM(T64:T66)</f>
        <v>3241395</v>
      </c>
      <c r="U67" s="12">
        <f ca="1">SUM(U64:U66)</f>
        <v>-247416</v>
      </c>
      <c r="V67" s="13">
        <f ca="1">IF(U67=0,0,IF(S67=0,1,U67/S67))</f>
        <v>-7.0916997223409356E-2</v>
      </c>
      <c r="W67" s="12">
        <f>SUM(W64:W66)</f>
        <v>9484355</v>
      </c>
      <c r="X67" s="12">
        <f ca="1">SUM(X64:X66)</f>
        <v>8783319</v>
      </c>
      <c r="Y67" s="12">
        <f ca="1">SUM(Y64:Y66)</f>
        <v>-701036</v>
      </c>
      <c r="Z67" s="13">
        <f ca="1">IF(Y67=0,0,IF(W67=0,1,Y67/W67))</f>
        <v>-7.3914989474771875E-2</v>
      </c>
      <c r="AA67" s="12">
        <f>SUM(AA64:AA66)</f>
        <v>3425261</v>
      </c>
      <c r="AB67" s="12">
        <f ca="1">SUM(AB64:AB66)</f>
        <v>3161624</v>
      </c>
      <c r="AC67" s="12">
        <f ca="1">SUM(AC64:AC66)</f>
        <v>-263637</v>
      </c>
      <c r="AD67" s="13">
        <f ca="1">IF(AC67=0,0,IF(AA67=0,1,AC67/AA67))</f>
        <v>-7.6968441237032739E-2</v>
      </c>
      <c r="AE67" s="12">
        <f>SUM(AE64:AE66)</f>
        <v>12909616</v>
      </c>
      <c r="AF67" s="12">
        <f ca="1">SUM(AF64:AF66)</f>
        <v>11944943</v>
      </c>
      <c r="AG67" s="12">
        <f ca="1">SUM(AG64:AG66)</f>
        <v>-964673</v>
      </c>
      <c r="AH67" s="13">
        <f ca="1">IF(AG67=0,0,IF(AE67=0,1,AG67/AE67))</f>
        <v>-7.4725150616408734E-2</v>
      </c>
      <c r="AI67" s="12">
        <f>SUM(AI64:AI66)</f>
        <v>3698149</v>
      </c>
      <c r="AJ67" s="12">
        <f ca="1">SUM(AJ64:AJ66)</f>
        <v>3489602</v>
      </c>
      <c r="AK67" s="12">
        <f ca="1">SUM(AK64:AK66)</f>
        <v>-208547</v>
      </c>
      <c r="AL67" s="13">
        <f ca="1">IF(AK67=0,0,IF(AI67=0,1,AK67/AI67))</f>
        <v>-5.6392265427920835E-2</v>
      </c>
      <c r="AM67" s="12">
        <f>SUM(AM64:AM66)</f>
        <v>16607765</v>
      </c>
      <c r="AN67" s="12">
        <f ca="1">SUM(AN64:AN66)</f>
        <v>15434545</v>
      </c>
      <c r="AO67" s="12">
        <f ca="1">SUM(AO64:AO66)</f>
        <v>-1173220</v>
      </c>
      <c r="AP67" s="13">
        <f ca="1">IF(AO67=0,0,IF(AM67=0,1,AO67/AM67))</f>
        <v>-7.0642858927736515E-2</v>
      </c>
      <c r="AQ67" s="12">
        <f>SUM(AQ64:AQ66)</f>
        <v>3748159</v>
      </c>
      <c r="AR67" s="12">
        <f ca="1">SUM(AR64:AR66)</f>
        <v>3601041</v>
      </c>
      <c r="AS67" s="12">
        <f ca="1">SUM(AS64:AS66)</f>
        <v>-147118</v>
      </c>
      <c r="AT67" s="13">
        <f ca="1">IF(AS67=0,0,IF(AQ67=0,1,AS67/AQ67))</f>
        <v>-3.9250736161406174E-2</v>
      </c>
      <c r="AU67" s="12">
        <f>SUM(AU64:AU66)</f>
        <v>20355924</v>
      </c>
      <c r="AV67" s="12">
        <f ca="1">SUM(AV64:AV66)</f>
        <v>19035586</v>
      </c>
      <c r="AW67" s="12">
        <f ca="1">SUM(AW64:AW66)</f>
        <v>-1320338</v>
      </c>
      <c r="AX67" s="13">
        <f ca="1">IF(AW67=0,0,IF(AU67=0,1,AW67/AU67))</f>
        <v>-6.486259233430032E-2</v>
      </c>
      <c r="AY67" s="12">
        <f>SUM(AY64:AY66)</f>
        <v>4123319</v>
      </c>
      <c r="AZ67" s="12">
        <f ca="1">SUM(AZ64:AZ66)</f>
        <v>3955582</v>
      </c>
      <c r="BA67" s="12">
        <f ca="1">SUM(BA64:BA66)</f>
        <v>-167737</v>
      </c>
      <c r="BB67" s="13">
        <f ca="1">IF(BA67=0,0,IF(AY67=0,1,BA67/AY67))</f>
        <v>-4.0680092905739283E-2</v>
      </c>
      <c r="BC67" s="12">
        <f>SUM(BC64:BC66)</f>
        <v>24479243</v>
      </c>
      <c r="BD67" s="12">
        <f ca="1">SUM(BD64:BD66)</f>
        <v>22991168</v>
      </c>
      <c r="BE67" s="12">
        <f ca="1">SUM(BE64:BE66)</f>
        <v>-1488075</v>
      </c>
      <c r="BF67" s="13">
        <f ca="1">IF(BE67=0,0,IF(BC67=0,1,BE67/BC67))</f>
        <v>-6.0789257249499094E-2</v>
      </c>
      <c r="BG67" s="12">
        <f>SUM(BG64:BG66)</f>
        <v>4213825</v>
      </c>
      <c r="BH67" s="12">
        <f ca="1">SUM(BH64:BH66)</f>
        <v>4180714</v>
      </c>
      <c r="BI67" s="12">
        <f ca="1">SUM(BI64:BI66)</f>
        <v>-33111</v>
      </c>
      <c r="BJ67" s="13">
        <f ca="1">IF(BI67=0,0,IF(BG67=0,1,BI67/BG67))</f>
        <v>-7.857706478081079E-3</v>
      </c>
      <c r="BK67" s="12">
        <f>SUM(BK64:BK66)</f>
        <v>28693068</v>
      </c>
      <c r="BL67" s="12">
        <f ca="1">SUM(BL64:BL66)</f>
        <v>27171882</v>
      </c>
      <c r="BM67" s="12">
        <f ca="1">SUM(BM64:BM66)</f>
        <v>-1521186</v>
      </c>
      <c r="BN67" s="13">
        <f ca="1">IF(BM67=0,0,IF(BK67=0,1,BM67/BK67))</f>
        <v>-5.3015801586641063E-2</v>
      </c>
      <c r="BO67" s="12">
        <f>SUM(BO64:BO66)</f>
        <v>3537215</v>
      </c>
      <c r="BP67" s="12">
        <f ca="1">SUM(BP64:BP66)</f>
        <v>3472689</v>
      </c>
      <c r="BQ67" s="12">
        <f ca="1">SUM(BQ64:BQ66)</f>
        <v>-64526</v>
      </c>
      <c r="BR67" s="13">
        <f ca="1">IF(BQ67=0,0,IF(BO67=0,1,BQ67/BO67))</f>
        <v>-1.8242035047346571E-2</v>
      </c>
      <c r="BS67" s="12">
        <f>SUM(BS64:BS66)</f>
        <v>32230283</v>
      </c>
      <c r="BT67" s="12">
        <f ca="1">SUM(BT64:BT66)</f>
        <v>30644571</v>
      </c>
      <c r="BU67" s="12">
        <f ca="1">SUM(BU64:BU66)</f>
        <v>-1585712</v>
      </c>
      <c r="BV67" s="13">
        <f ca="1">IF(BU67=0,0,IF(BS67=0,1,BU67/BS67))</f>
        <v>-4.9199443889462589E-2</v>
      </c>
      <c r="BW67" s="12">
        <f>SUM(BW64:BW66)</f>
        <v>3389809</v>
      </c>
      <c r="BX67" s="12">
        <f ca="1">SUM(BX64:BX66)</f>
        <v>3540124</v>
      </c>
      <c r="BY67" s="12">
        <f ca="1">SUM(BY64:BY66)</f>
        <v>150315</v>
      </c>
      <c r="BZ67" s="13">
        <f ca="1">IF(BY67=0,0,IF(BW67=0,1,BY67/BW67))</f>
        <v>4.4343206357644341E-2</v>
      </c>
      <c r="CA67" s="12">
        <f>SUM(CA64:CA66)</f>
        <v>35620092</v>
      </c>
      <c r="CB67" s="12">
        <f ca="1">SUM(CB64:CB66)</f>
        <v>34184695</v>
      </c>
      <c r="CC67" s="12">
        <f ca="1">SUM(CC64:CC66)</f>
        <v>-1435397</v>
      </c>
      <c r="CD67" s="13">
        <f ca="1">IF(CC67=0,0,IF(CA67=0,1,CC67/CA67))</f>
        <v>-4.0297397322836784E-2</v>
      </c>
      <c r="CE67" s="12">
        <f>SUM(CE64:CE66)</f>
        <v>3260000</v>
      </c>
      <c r="CF67" s="12">
        <f ca="1">SUM(CF64:CF66)</f>
        <v>3279440</v>
      </c>
      <c r="CG67" s="12">
        <f ca="1">SUM(CG64:CG66)</f>
        <v>19440</v>
      </c>
      <c r="CH67" s="13">
        <f ca="1">IF(CG67=0,0,IF(CE67=0,1,CG67/CE67))</f>
        <v>5.96319018404908E-3</v>
      </c>
      <c r="CI67" s="12">
        <f>SUM(CI64:CI66)</f>
        <v>38880092</v>
      </c>
      <c r="CJ67" s="12">
        <f ca="1">SUM(CJ64:CJ66)</f>
        <v>37464135</v>
      </c>
      <c r="CK67" s="12">
        <f ca="1">SUM(CK64:CK66)</f>
        <v>-1415957</v>
      </c>
      <c r="CL67" s="13">
        <f ca="1">IF(CK67=0,0,IF(CI67=0,1,CK67/CI67))</f>
        <v>-3.6418560943734392E-2</v>
      </c>
      <c r="CM67" s="12">
        <f>SUM(CM64:CM66)</f>
        <v>3111317</v>
      </c>
      <c r="CN67" s="12">
        <f ca="1">SUM(CN64:CN66)</f>
        <v>2870432</v>
      </c>
      <c r="CO67" s="12">
        <f ca="1">SUM(CO64:CO66)</f>
        <v>-240885</v>
      </c>
      <c r="CP67" s="13">
        <f ca="1">IF(CO67=0,0,IF(CM67=0,1,CO67/CM67))</f>
        <v>-7.7422197738128265E-2</v>
      </c>
      <c r="CQ67" s="12">
        <f>SUM(CQ64:CQ66)</f>
        <v>41991409</v>
      </c>
      <c r="CR67" s="12">
        <f ca="1">SUM(CR64:CR66)</f>
        <v>40334567</v>
      </c>
      <c r="CS67" s="12">
        <f ca="1">SUM(CS64:CS66)</f>
        <v>-1656842</v>
      </c>
      <c r="CT67" s="13">
        <f ca="1">IF(CS67=0,0,IF(CQ67=0,1,CS67/CQ67))</f>
        <v>-3.9456689819577145E-2</v>
      </c>
    </row>
  </sheetData>
  <sheetProtection sheet="1" objects="1" scenarios="1"/>
  <phoneticPr fontId="9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2"/>
  </sheetPr>
  <dimension ref="A1:AD62"/>
  <sheetViews>
    <sheetView zoomScale="70" zoomScaleNormal="70" zoomScalePageLayoutView="55" workbookViewId="0">
      <selection activeCell="D21" sqref="D21"/>
    </sheetView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2017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+AMB!D$104</f>
        <v>323221</v>
      </c>
      <c r="E11" s="44">
        <f>+AMB!E$104</f>
        <v>290478</v>
      </c>
      <c r="F11" s="44">
        <f>+AMB!F$104</f>
        <v>340091</v>
      </c>
      <c r="G11" s="44">
        <f>+AMB!G$104</f>
        <v>334581</v>
      </c>
      <c r="H11" s="44">
        <f>+AMB!H$104</f>
        <v>352272</v>
      </c>
      <c r="I11" s="44">
        <f>+AMB!I$104</f>
        <v>362054</v>
      </c>
      <c r="J11" s="44">
        <f>+AMB!J$104</f>
        <v>381480</v>
      </c>
      <c r="K11" s="44">
        <f>+AMB!K$104</f>
        <v>397021</v>
      </c>
      <c r="L11" s="44">
        <f>+AMB!L$104</f>
        <v>358680</v>
      </c>
      <c r="M11" s="44">
        <f>+AMB!M$104</f>
        <v>458323</v>
      </c>
      <c r="N11" s="44">
        <f>+AMB!N$104</f>
        <v>378556</v>
      </c>
      <c r="O11" s="44">
        <f>+AMB!O$104</f>
        <v>350620</v>
      </c>
      <c r="P11" s="44">
        <f t="shared" ref="P11:P21" si="0">SUM(D11:O11)</f>
        <v>4327377</v>
      </c>
      <c r="Q11" s="53"/>
      <c r="R11" s="53"/>
      <c r="S11" s="44">
        <f>SUM($D11:D11)</f>
        <v>323221</v>
      </c>
      <c r="T11" s="44">
        <f>SUM($D11:E11)</f>
        <v>613699</v>
      </c>
      <c r="U11" s="44">
        <f>SUM($D11:F11)</f>
        <v>953790</v>
      </c>
      <c r="V11" s="44">
        <f>SUM($D11:G11)</f>
        <v>1288371</v>
      </c>
      <c r="W11" s="44">
        <f>SUM($D11:H11)</f>
        <v>1640643</v>
      </c>
      <c r="X11" s="44">
        <f>SUM($D11:I11)</f>
        <v>2002697</v>
      </c>
      <c r="Y11" s="44">
        <f>SUM($D11:J11)</f>
        <v>2384177</v>
      </c>
      <c r="Z11" s="44">
        <f>SUM($D11:K11)</f>
        <v>2781198</v>
      </c>
      <c r="AA11" s="44">
        <f>SUM($D11:L11)</f>
        <v>3139878</v>
      </c>
      <c r="AB11" s="44">
        <f>SUM($D11:M11)</f>
        <v>3598201</v>
      </c>
      <c r="AC11" s="44">
        <f>SUM($D11:N11)</f>
        <v>3976757</v>
      </c>
      <c r="AD11" s="44">
        <f>SUM($D11:O11)</f>
        <v>4327377</v>
      </c>
    </row>
    <row r="12" spans="1:30" s="43" customFormat="1" ht="15.1" customHeight="1">
      <c r="A12" s="63" t="s">
        <v>10</v>
      </c>
      <c r="B12" s="65" t="s">
        <v>6</v>
      </c>
      <c r="D12" s="44">
        <f>+BWB!D$104</f>
        <v>186313</v>
      </c>
      <c r="E12" s="44">
        <f>+BWB!E$104</f>
        <v>170192</v>
      </c>
      <c r="F12" s="44">
        <f>+BWB!F$104</f>
        <v>205556</v>
      </c>
      <c r="G12" s="44">
        <f>+BWB!G$104</f>
        <v>226911</v>
      </c>
      <c r="H12" s="44">
        <f>+BWB!H$104</f>
        <v>244126</v>
      </c>
      <c r="I12" s="44">
        <f>+BWB!I$104</f>
        <v>265124</v>
      </c>
      <c r="J12" s="44">
        <f>+BWB!J$104</f>
        <v>330504</v>
      </c>
      <c r="K12" s="44">
        <f>+BWB!K$104</f>
        <v>339296</v>
      </c>
      <c r="L12" s="44">
        <f>+BWB!L$104</f>
        <v>272137</v>
      </c>
      <c r="M12" s="44">
        <f>+BWB!M$104</f>
        <v>263016</v>
      </c>
      <c r="N12" s="44">
        <f>+BWB!N$104</f>
        <v>242413</v>
      </c>
      <c r="O12" s="44">
        <f>+BWB!O$104</f>
        <v>230377</v>
      </c>
      <c r="P12" s="44">
        <f t="shared" si="0"/>
        <v>2975965</v>
      </c>
      <c r="Q12" s="54"/>
      <c r="R12" s="54"/>
      <c r="S12" s="44">
        <f>SUM($D12:D12)</f>
        <v>186313</v>
      </c>
      <c r="T12" s="44">
        <f>SUM($D12:E12)</f>
        <v>356505</v>
      </c>
      <c r="U12" s="44">
        <f>SUM($D12:F12)</f>
        <v>562061</v>
      </c>
      <c r="V12" s="44">
        <f>SUM($D12:G12)</f>
        <v>788972</v>
      </c>
      <c r="W12" s="44">
        <f>SUM($D12:H12)</f>
        <v>1033098</v>
      </c>
      <c r="X12" s="44">
        <f>SUM($D12:I12)</f>
        <v>1298222</v>
      </c>
      <c r="Y12" s="44">
        <f>SUM($D12:J12)</f>
        <v>1628726</v>
      </c>
      <c r="Z12" s="44">
        <f>SUM($D12:K12)</f>
        <v>1968022</v>
      </c>
      <c r="AA12" s="44">
        <f>SUM($D12:L12)</f>
        <v>2240159</v>
      </c>
      <c r="AB12" s="44">
        <f>SUM($D12:M12)</f>
        <v>2503175</v>
      </c>
      <c r="AC12" s="44">
        <f>SUM($D12:N12)</f>
        <v>2745588</v>
      </c>
      <c r="AD12" s="44">
        <f>SUM($D12:O12)</f>
        <v>2975965</v>
      </c>
    </row>
    <row r="13" spans="1:30" s="43" customFormat="1" ht="15.1" customHeight="1">
      <c r="A13" s="63" t="s">
        <v>11</v>
      </c>
      <c r="B13" s="65" t="s">
        <v>6</v>
      </c>
      <c r="D13" s="44">
        <f>+DWT!D$104</f>
        <v>350436</v>
      </c>
      <c r="E13" s="44">
        <f>+DWT!E$104</f>
        <v>328550</v>
      </c>
      <c r="F13" s="44">
        <f>+DWT!F$104</f>
        <v>374254</v>
      </c>
      <c r="G13" s="44">
        <f>+DWT!G$104</f>
        <v>363810</v>
      </c>
      <c r="H13" s="44">
        <f>+DWT!H$104</f>
        <v>379353</v>
      </c>
      <c r="I13" s="44">
        <f>+DWT!I$104</f>
        <v>370552</v>
      </c>
      <c r="J13" s="44">
        <f>+DWT!J$104</f>
        <v>377290</v>
      </c>
      <c r="K13" s="44">
        <f>+DWT!K$104</f>
        <v>393202</v>
      </c>
      <c r="L13" s="44">
        <f>+DWT!L$104</f>
        <v>369402</v>
      </c>
      <c r="M13" s="44">
        <f>+DWT!M$104</f>
        <v>258157</v>
      </c>
      <c r="N13" s="44">
        <f>+DWT!N$104</f>
        <v>308082</v>
      </c>
      <c r="O13" s="44">
        <f>+DWT!O$104</f>
        <v>313983</v>
      </c>
      <c r="P13" s="44">
        <f t="shared" si="0"/>
        <v>4187071</v>
      </c>
      <c r="Q13" s="54"/>
      <c r="R13" s="54"/>
      <c r="S13" s="44">
        <f>SUM($D13:D13)</f>
        <v>350436</v>
      </c>
      <c r="T13" s="44">
        <f>SUM($D13:E13)</f>
        <v>678986</v>
      </c>
      <c r="U13" s="44">
        <f>SUM($D13:F13)</f>
        <v>1053240</v>
      </c>
      <c r="V13" s="44">
        <f>SUM($D13:G13)</f>
        <v>1417050</v>
      </c>
      <c r="W13" s="44">
        <f>SUM($D13:H13)</f>
        <v>1796403</v>
      </c>
      <c r="X13" s="44">
        <f>SUM($D13:I13)</f>
        <v>2166955</v>
      </c>
      <c r="Y13" s="44">
        <f>SUM($D13:J13)</f>
        <v>2544245</v>
      </c>
      <c r="Z13" s="44">
        <f>SUM($D13:K13)</f>
        <v>2937447</v>
      </c>
      <c r="AA13" s="44">
        <f>SUM($D13:L13)</f>
        <v>3306849</v>
      </c>
      <c r="AB13" s="44">
        <f>SUM($D13:M13)</f>
        <v>3565006</v>
      </c>
      <c r="AC13" s="44">
        <f>SUM($D13:N13)</f>
        <v>3873088</v>
      </c>
      <c r="AD13" s="44">
        <f>SUM($D13:O13)</f>
        <v>4187071</v>
      </c>
    </row>
    <row r="14" spans="1:30" s="43" customFormat="1" ht="15.1" customHeight="1">
      <c r="A14" s="63" t="s">
        <v>13</v>
      </c>
      <c r="B14" s="65" t="s">
        <v>6</v>
      </c>
      <c r="D14" s="44">
        <f>+OGB!D$104</f>
        <v>38721</v>
      </c>
      <c r="E14" s="44">
        <f>+OGB!E$104</f>
        <v>36610</v>
      </c>
      <c r="F14" s="44">
        <f>+OGB!F$104</f>
        <v>40065</v>
      </c>
      <c r="G14" s="44">
        <f>+OGB!G$104</f>
        <v>45879</v>
      </c>
      <c r="H14" s="44">
        <f>+OGB!H$104</f>
        <v>48520</v>
      </c>
      <c r="I14" s="44">
        <f>+OGB!I$104</f>
        <v>51628</v>
      </c>
      <c r="J14" s="44">
        <f>+OGB!J$104</f>
        <v>57077</v>
      </c>
      <c r="K14" s="44">
        <f>+OGB!K$104</f>
        <v>64803</v>
      </c>
      <c r="L14" s="44">
        <f>+OGB!L$104</f>
        <v>53925</v>
      </c>
      <c r="M14" s="44">
        <f>+OGB!M$104</f>
        <v>54604</v>
      </c>
      <c r="N14" s="44">
        <f>+OGB!N$104</f>
        <v>50938</v>
      </c>
      <c r="O14" s="44">
        <f>+OGB!O$104</f>
        <v>51745</v>
      </c>
      <c r="P14" s="44">
        <f t="shared" si="0"/>
        <v>594515</v>
      </c>
      <c r="Q14" s="54"/>
      <c r="R14" s="54"/>
      <c r="S14" s="44">
        <f>SUM($D14:D14)</f>
        <v>38721</v>
      </c>
      <c r="T14" s="44">
        <f>SUM($D14:E14)</f>
        <v>75331</v>
      </c>
      <c r="U14" s="44">
        <f>SUM($D14:F14)</f>
        <v>115396</v>
      </c>
      <c r="V14" s="44">
        <f>SUM($D14:G14)</f>
        <v>161275</v>
      </c>
      <c r="W14" s="44">
        <f>SUM($D14:H14)</f>
        <v>209795</v>
      </c>
      <c r="X14" s="44">
        <f>SUM($D14:I14)</f>
        <v>261423</v>
      </c>
      <c r="Y14" s="44">
        <f>SUM($D14:J14)</f>
        <v>318500</v>
      </c>
      <c r="Z14" s="44">
        <f>SUM($D14:K14)</f>
        <v>383303</v>
      </c>
      <c r="AA14" s="44">
        <f>SUM($D14:L14)</f>
        <v>437228</v>
      </c>
      <c r="AB14" s="44">
        <f>SUM($D14:M14)</f>
        <v>491832</v>
      </c>
      <c r="AC14" s="44">
        <f>SUM($D14:N14)</f>
        <v>542770</v>
      </c>
      <c r="AD14" s="44">
        <f>SUM($D14:O14)</f>
        <v>594515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+PB!D$104</f>
        <v>252975</v>
      </c>
      <c r="E15" s="44">
        <f>+PB!E$104</f>
        <v>240401</v>
      </c>
      <c r="F15" s="44">
        <f>+PB!F$104</f>
        <v>288097</v>
      </c>
      <c r="G15" s="44">
        <f>+PB!G$104</f>
        <v>310128</v>
      </c>
      <c r="H15" s="44">
        <f>+PB!H$104</f>
        <v>326712</v>
      </c>
      <c r="I15" s="44">
        <f>+PB!I$104</f>
        <v>373013</v>
      </c>
      <c r="J15" s="44">
        <f>+PB!J$104</f>
        <v>489917</v>
      </c>
      <c r="K15" s="44">
        <f>+PB!K$104</f>
        <v>492160</v>
      </c>
      <c r="L15" s="44">
        <f>+PB!L$104</f>
        <v>377471</v>
      </c>
      <c r="M15" s="44">
        <f>+PB!M$104</f>
        <v>354972</v>
      </c>
      <c r="N15" s="44">
        <f>+PB!N$104</f>
        <v>300185</v>
      </c>
      <c r="O15" s="44">
        <f>+PB!O$104</f>
        <v>310963</v>
      </c>
      <c r="P15" s="44">
        <f t="shared" si="0"/>
        <v>4116994</v>
      </c>
      <c r="Q15" s="41"/>
      <c r="R15" s="41"/>
      <c r="S15" s="44">
        <f>SUM($D15:D15)</f>
        <v>252975</v>
      </c>
      <c r="T15" s="44">
        <f>SUM($D15:E15)</f>
        <v>493376</v>
      </c>
      <c r="U15" s="44">
        <f>SUM($D15:F15)</f>
        <v>781473</v>
      </c>
      <c r="V15" s="44">
        <f>SUM($D15:G15)</f>
        <v>1091601</v>
      </c>
      <c r="W15" s="44">
        <f>SUM($D15:H15)</f>
        <v>1418313</v>
      </c>
      <c r="X15" s="44">
        <f>SUM($D15:I15)</f>
        <v>1791326</v>
      </c>
      <c r="Y15" s="44">
        <f>SUM($D15:J15)</f>
        <v>2281243</v>
      </c>
      <c r="Z15" s="44">
        <f>SUM($D15:K15)</f>
        <v>2773403</v>
      </c>
      <c r="AA15" s="44">
        <f>SUM($D15:L15)</f>
        <v>3150874</v>
      </c>
      <c r="AB15" s="44">
        <f>SUM($D15:M15)</f>
        <v>3505846</v>
      </c>
      <c r="AC15" s="44">
        <f>SUM($D15:N15)</f>
        <v>3806031</v>
      </c>
      <c r="AD15" s="44">
        <f>SUM($D15:O15)</f>
        <v>4116994</v>
      </c>
    </row>
    <row r="16" spans="1:30" s="43" customFormat="1" ht="15.1" customHeight="1">
      <c r="A16" s="63" t="s">
        <v>75</v>
      </c>
      <c r="B16" s="65" t="s">
        <v>6</v>
      </c>
      <c r="D16" s="44">
        <f>+IBA!D$104</f>
        <v>84279</v>
      </c>
      <c r="E16" s="44">
        <f>+IBA!E$104</f>
        <v>78522</v>
      </c>
      <c r="F16" s="44">
        <f>+IBA!F$104</f>
        <v>91070</v>
      </c>
      <c r="G16" s="44">
        <f>+IBA!G$104</f>
        <v>95894</v>
      </c>
      <c r="H16" s="44">
        <f>+IBA!H$104</f>
        <v>109949</v>
      </c>
      <c r="I16" s="44">
        <f>+IBA!I$104</f>
        <v>111482</v>
      </c>
      <c r="J16" s="44">
        <f>+IBA!J$104</f>
        <v>131945</v>
      </c>
      <c r="K16" s="44">
        <f>+IBA!K$104</f>
        <v>133473</v>
      </c>
      <c r="L16" s="44">
        <f>+IBA!L$104</f>
        <v>123220</v>
      </c>
      <c r="M16" s="44">
        <f>+IBA!M$104</f>
        <v>115490</v>
      </c>
      <c r="N16" s="44">
        <f>+IBA!N$104</f>
        <v>98712</v>
      </c>
      <c r="O16" s="44">
        <f>+IBA!O$104</f>
        <v>104202</v>
      </c>
      <c r="P16" s="44">
        <f t="shared" si="0"/>
        <v>1278238</v>
      </c>
      <c r="Q16" s="53"/>
      <c r="R16" s="53"/>
      <c r="S16" s="44">
        <f>SUM($D16:D16)</f>
        <v>84279</v>
      </c>
      <c r="T16" s="44">
        <f>SUM($D16:E16)</f>
        <v>162801</v>
      </c>
      <c r="U16" s="44">
        <f>SUM($D16:F16)</f>
        <v>253871</v>
      </c>
      <c r="V16" s="44">
        <f>SUM($D16:G16)</f>
        <v>349765</v>
      </c>
      <c r="W16" s="44">
        <f>SUM($D16:H16)</f>
        <v>459714</v>
      </c>
      <c r="X16" s="44">
        <f>SUM($D16:I16)</f>
        <v>571196</v>
      </c>
      <c r="Y16" s="44">
        <f>SUM($D16:J16)</f>
        <v>703141</v>
      </c>
      <c r="Z16" s="44">
        <f>SUM($D16:K16)</f>
        <v>836614</v>
      </c>
      <c r="AA16" s="44">
        <f>SUM($D16:L16)</f>
        <v>959834</v>
      </c>
      <c r="AB16" s="44">
        <f>SUM($D16:M16)</f>
        <v>1075324</v>
      </c>
      <c r="AC16" s="44">
        <f>SUM($D16:N16)</f>
        <v>1174036</v>
      </c>
      <c r="AD16" s="44">
        <f>SUM($D16:O16)</f>
        <v>1278238</v>
      </c>
    </row>
    <row r="17" spans="1:30" s="43" customFormat="1" ht="15.1" customHeight="1">
      <c r="A17" s="63" t="s">
        <v>16</v>
      </c>
      <c r="B17" s="65" t="s">
        <v>6</v>
      </c>
      <c r="D17" s="44">
        <f>+SIBC!D$104</f>
        <v>175192</v>
      </c>
      <c r="E17" s="44">
        <f>+SIBC!E$104</f>
        <v>162715</v>
      </c>
      <c r="F17" s="44">
        <f>+SIBC!F$104</f>
        <v>181912</v>
      </c>
      <c r="G17" s="44">
        <f>+SIBC!G$104</f>
        <v>187192</v>
      </c>
      <c r="H17" s="44">
        <f>+SIBC!H$104</f>
        <v>204682</v>
      </c>
      <c r="I17" s="44">
        <f>+SIBC!I$104</f>
        <v>204318</v>
      </c>
      <c r="J17" s="44">
        <f>+SIBC!J$104</f>
        <v>206832</v>
      </c>
      <c r="K17" s="44">
        <f>+SIBC!K$104</f>
        <v>206767</v>
      </c>
      <c r="L17" s="44">
        <f>+SIBC!L$104</f>
        <v>200591</v>
      </c>
      <c r="M17" s="44">
        <f>+SIBC!M$104</f>
        <v>202687</v>
      </c>
      <c r="N17" s="44">
        <f>+SIBC!N$104</f>
        <v>190671</v>
      </c>
      <c r="O17" s="44">
        <f>+SIBC!O$104</f>
        <v>186038</v>
      </c>
      <c r="P17" s="44">
        <f t="shared" si="0"/>
        <v>2309597</v>
      </c>
      <c r="Q17" s="54"/>
      <c r="R17" s="54"/>
      <c r="S17" s="44">
        <f>SUM($D17:D17)</f>
        <v>175192</v>
      </c>
      <c r="T17" s="44">
        <f>SUM($D17:E17)</f>
        <v>337907</v>
      </c>
      <c r="U17" s="44">
        <f>SUM($D17:F17)</f>
        <v>519819</v>
      </c>
      <c r="V17" s="44">
        <f>SUM($D17:G17)</f>
        <v>707011</v>
      </c>
      <c r="W17" s="44">
        <f>SUM($D17:H17)</f>
        <v>911693</v>
      </c>
      <c r="X17" s="44">
        <f>SUM($D17:I17)</f>
        <v>1116011</v>
      </c>
      <c r="Y17" s="44">
        <f>SUM($D17:J17)</f>
        <v>1322843</v>
      </c>
      <c r="Z17" s="44">
        <f>SUM($D17:K17)</f>
        <v>1529610</v>
      </c>
      <c r="AA17" s="44">
        <f>SUM($D17:L17)</f>
        <v>1730201</v>
      </c>
      <c r="AB17" s="44">
        <f>SUM($D17:M17)</f>
        <v>1932888</v>
      </c>
      <c r="AC17" s="44">
        <f>SUM($D17:N17)</f>
        <v>2123559</v>
      </c>
      <c r="AD17" s="44">
        <f>SUM($D17:O17)</f>
        <v>2309597</v>
      </c>
    </row>
    <row r="18" spans="1:30" s="43" customFormat="1" ht="15.1" customHeight="1">
      <c r="A18" s="63" t="s">
        <v>17</v>
      </c>
      <c r="B18" s="65" t="s">
        <v>6</v>
      </c>
      <c r="D18" s="44">
        <f>+TIBA!D$104</f>
        <v>81880</v>
      </c>
      <c r="E18" s="44">
        <f>+TIBA!E$104</f>
        <v>76681</v>
      </c>
      <c r="F18" s="44">
        <f>+TIBA!F$104</f>
        <v>96387</v>
      </c>
      <c r="G18" s="44">
        <f>+TIBA!G$104</f>
        <v>122356</v>
      </c>
      <c r="H18" s="44">
        <f>+TIBA!H$104</f>
        <v>135034</v>
      </c>
      <c r="I18" s="44">
        <f>+TIBA!I$104</f>
        <v>157563</v>
      </c>
      <c r="J18" s="44">
        <f>+TIBA!J$104</f>
        <v>222084</v>
      </c>
      <c r="K18" s="44">
        <f>+TIBA!K$104</f>
        <v>220599</v>
      </c>
      <c r="L18" s="44">
        <f>+TIBA!L$104</f>
        <v>153229</v>
      </c>
      <c r="M18" s="44">
        <f>+TIBA!M$104</f>
        <v>133832</v>
      </c>
      <c r="N18" s="44">
        <f>+TIBA!N$104</f>
        <v>107942</v>
      </c>
      <c r="O18" s="44">
        <f>+TIBA!O$104</f>
        <v>94827</v>
      </c>
      <c r="P18" s="44">
        <f t="shared" si="0"/>
        <v>1602414</v>
      </c>
      <c r="Q18" s="54"/>
      <c r="R18" s="54"/>
      <c r="S18" s="44">
        <f>SUM($D18:D18)</f>
        <v>81880</v>
      </c>
      <c r="T18" s="44">
        <f>SUM($D18:E18)</f>
        <v>158561</v>
      </c>
      <c r="U18" s="44">
        <f>SUM($D18:F18)</f>
        <v>254948</v>
      </c>
      <c r="V18" s="44">
        <f>SUM($D18:G18)</f>
        <v>377304</v>
      </c>
      <c r="W18" s="44">
        <f>SUM($D18:H18)</f>
        <v>512338</v>
      </c>
      <c r="X18" s="44">
        <f>SUM($D18:I18)</f>
        <v>669901</v>
      </c>
      <c r="Y18" s="44">
        <f>SUM($D18:J18)</f>
        <v>891985</v>
      </c>
      <c r="Z18" s="44">
        <f>SUM($D18:K18)</f>
        <v>1112584</v>
      </c>
      <c r="AA18" s="44">
        <f>SUM($D18:L18)</f>
        <v>1265813</v>
      </c>
      <c r="AB18" s="44">
        <f>SUM($D18:M18)</f>
        <v>1399645</v>
      </c>
      <c r="AC18" s="44">
        <f>SUM($D18:N18)</f>
        <v>1507587</v>
      </c>
      <c r="AD18" s="44">
        <f>SUM($D18:O18)</f>
        <v>1602414</v>
      </c>
    </row>
    <row r="19" spans="1:30" s="43" customFormat="1" ht="15.1" customHeight="1">
      <c r="A19" s="63" t="s">
        <v>12</v>
      </c>
      <c r="B19" s="65" t="s">
        <v>6</v>
      </c>
      <c r="D19" s="44">
        <f>+LQB!D$104</f>
        <v>155191</v>
      </c>
      <c r="E19" s="44">
        <f>+LQB!E$104</f>
        <v>144681</v>
      </c>
      <c r="F19" s="44">
        <f>+LQB!F$104</f>
        <v>169943</v>
      </c>
      <c r="G19" s="44">
        <f>+LQB!G$104</f>
        <v>195680</v>
      </c>
      <c r="H19" s="44">
        <f>+LQB!H$104</f>
        <v>206997</v>
      </c>
      <c r="I19" s="44">
        <f>+LQB!I$104</f>
        <v>219510</v>
      </c>
      <c r="J19" s="44">
        <f>+LQB!J$104</f>
        <v>274097</v>
      </c>
      <c r="K19" s="44">
        <f>+LQB!K$104</f>
        <v>292288</v>
      </c>
      <c r="L19" s="44">
        <f>+LQB!L$104</f>
        <v>223731</v>
      </c>
      <c r="M19" s="44">
        <f>+LQB!M$104</f>
        <v>219390</v>
      </c>
      <c r="N19" s="44">
        <f>+LQB!N$104</f>
        <v>202210</v>
      </c>
      <c r="O19" s="44">
        <f>+LQB!O$104</f>
        <v>201480</v>
      </c>
      <c r="P19" s="44">
        <f t="shared" si="0"/>
        <v>2505198</v>
      </c>
      <c r="Q19" s="54"/>
      <c r="R19" s="54"/>
      <c r="S19" s="44">
        <f>SUM($D19:D19)</f>
        <v>155191</v>
      </c>
      <c r="T19" s="44">
        <f>SUM($D19:E19)</f>
        <v>299872</v>
      </c>
      <c r="U19" s="44">
        <f>SUM($D19:F19)</f>
        <v>469815</v>
      </c>
      <c r="V19" s="44">
        <f>SUM($D19:G19)</f>
        <v>665495</v>
      </c>
      <c r="W19" s="44">
        <f>SUM($D19:H19)</f>
        <v>872492</v>
      </c>
      <c r="X19" s="44">
        <f>SUM($D19:I19)</f>
        <v>1092002</v>
      </c>
      <c r="Y19" s="44">
        <f>SUM($D19:J19)</f>
        <v>1366099</v>
      </c>
      <c r="Z19" s="44">
        <f>SUM($D19:K19)</f>
        <v>1658387</v>
      </c>
      <c r="AA19" s="44">
        <f>SUM($D19:L19)</f>
        <v>1882118</v>
      </c>
      <c r="AB19" s="44">
        <f>SUM($D19:M19)</f>
        <v>2101508</v>
      </c>
      <c r="AC19" s="44">
        <f>SUM($D19:N19)</f>
        <v>2303718</v>
      </c>
      <c r="AD19" s="44">
        <f>SUM($D19:O19)</f>
        <v>2505198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+RBW!D$104</f>
        <v>146069</v>
      </c>
      <c r="E20" s="44">
        <f>+RBW!E$104</f>
        <v>139306</v>
      </c>
      <c r="F20" s="44">
        <f>+RBW!F$104</f>
        <v>155318</v>
      </c>
      <c r="G20" s="44">
        <f>+RBW!G$104</f>
        <v>195855</v>
      </c>
      <c r="H20" s="44">
        <f>+RBW!H$104</f>
        <v>200122</v>
      </c>
      <c r="I20" s="44">
        <f>+RBW!I$104</f>
        <v>226044</v>
      </c>
      <c r="J20" s="44">
        <f>+RBW!J$104</f>
        <v>292103</v>
      </c>
      <c r="K20" s="44">
        <f>+RBW!K$104</f>
        <v>304789</v>
      </c>
      <c r="L20" s="44">
        <f>+RBW!L$104</f>
        <v>230887</v>
      </c>
      <c r="M20" s="44">
        <f>+RBW!M$104</f>
        <v>215069</v>
      </c>
      <c r="N20" s="44">
        <f>+RBW!N$104</f>
        <v>177013</v>
      </c>
      <c r="O20" s="44">
        <f>+RBW!O$104</f>
        <v>180892</v>
      </c>
      <c r="P20" s="44">
        <f t="shared" si="0"/>
        <v>2463467</v>
      </c>
      <c r="Q20" s="41"/>
      <c r="R20" s="41"/>
      <c r="S20" s="44">
        <f>SUM($D20:D20)</f>
        <v>146069</v>
      </c>
      <c r="T20" s="44">
        <f>SUM($D20:E20)</f>
        <v>285375</v>
      </c>
      <c r="U20" s="44">
        <f>SUM($D20:F20)</f>
        <v>440693</v>
      </c>
      <c r="V20" s="44">
        <f>SUM($D20:G20)</f>
        <v>636548</v>
      </c>
      <c r="W20" s="44">
        <f>SUM($D20:H20)</f>
        <v>836670</v>
      </c>
      <c r="X20" s="44">
        <f>SUM($D20:I20)</f>
        <v>1062714</v>
      </c>
      <c r="Y20" s="44">
        <f>SUM($D20:J20)</f>
        <v>1354817</v>
      </c>
      <c r="Z20" s="44">
        <f>SUM($D20:K20)</f>
        <v>1659606</v>
      </c>
      <c r="AA20" s="44">
        <f>SUM($D20:L20)</f>
        <v>1890493</v>
      </c>
      <c r="AB20" s="44">
        <f>SUM($D20:M20)</f>
        <v>2105562</v>
      </c>
      <c r="AC20" s="44">
        <f>SUM($D20:N20)</f>
        <v>2282575</v>
      </c>
      <c r="AD20" s="44">
        <f>SUM($D20:O20)</f>
        <v>2463467</v>
      </c>
    </row>
    <row r="21" spans="1:30" s="43" customFormat="1" ht="15.1" customHeight="1">
      <c r="A21" s="63" t="s">
        <v>18</v>
      </c>
      <c r="B21" s="65" t="s">
        <v>6</v>
      </c>
      <c r="D21" s="44">
        <f>+WPB!D$104</f>
        <v>35939</v>
      </c>
      <c r="E21" s="44">
        <f>+WPB!E$104</f>
        <v>33169</v>
      </c>
      <c r="F21" s="44">
        <f>+WPB!F$104</f>
        <v>36234</v>
      </c>
      <c r="G21" s="44">
        <f>+WPB!G$104</f>
        <v>40179</v>
      </c>
      <c r="H21" s="44">
        <f>+WPB!H$104</f>
        <v>41741</v>
      </c>
      <c r="I21" s="44">
        <f>+WPB!I$104</f>
        <v>45080</v>
      </c>
      <c r="J21" s="44">
        <f>+WPB!J$104</f>
        <v>51157</v>
      </c>
      <c r="K21" s="44">
        <f>+WPB!K$104</f>
        <v>54964</v>
      </c>
      <c r="L21" s="44">
        <f>+WPB!L$104</f>
        <v>48987</v>
      </c>
      <c r="M21" s="44">
        <f>+WPB!M$104</f>
        <v>45119</v>
      </c>
      <c r="N21" s="44">
        <f>+WPB!N$104</f>
        <v>42527</v>
      </c>
      <c r="O21" s="44">
        <f>+WPB!O$104</f>
        <v>44262</v>
      </c>
      <c r="P21" s="44">
        <f t="shared" si="0"/>
        <v>519358</v>
      </c>
      <c r="Q21" s="53"/>
      <c r="R21" s="53"/>
      <c r="S21" s="44">
        <f>SUM($D21:D21)</f>
        <v>35939</v>
      </c>
      <c r="T21" s="44">
        <f>SUM($D21:E21)</f>
        <v>69108</v>
      </c>
      <c r="U21" s="44">
        <f>SUM($D21:F21)</f>
        <v>105342</v>
      </c>
      <c r="V21" s="44">
        <f>SUM($D21:G21)</f>
        <v>145521</v>
      </c>
      <c r="W21" s="44">
        <f>SUM($D21:H21)</f>
        <v>187262</v>
      </c>
      <c r="X21" s="44">
        <f>SUM($D21:I21)</f>
        <v>232342</v>
      </c>
      <c r="Y21" s="44">
        <f>SUM($D21:J21)</f>
        <v>283499</v>
      </c>
      <c r="Z21" s="44">
        <f>SUM($D21:K21)</f>
        <v>338463</v>
      </c>
      <c r="AA21" s="44">
        <f>SUM($D21:L21)</f>
        <v>387450</v>
      </c>
      <c r="AB21" s="44">
        <f>SUM($D21:M21)</f>
        <v>432569</v>
      </c>
      <c r="AC21" s="44">
        <f>SUM($D21:N21)</f>
        <v>475096</v>
      </c>
      <c r="AD21" s="44">
        <f>SUM($D21:O21)</f>
        <v>519358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1830216</v>
      </c>
      <c r="E22" s="44">
        <f t="shared" si="1"/>
        <v>1701305</v>
      </c>
      <c r="F22" s="44">
        <f t="shared" si="1"/>
        <v>1978927</v>
      </c>
      <c r="G22" s="44">
        <f t="shared" si="1"/>
        <v>2118465</v>
      </c>
      <c r="H22" s="44">
        <f t="shared" si="1"/>
        <v>2249508</v>
      </c>
      <c r="I22" s="44">
        <f t="shared" si="1"/>
        <v>2386368</v>
      </c>
      <c r="J22" s="44">
        <f t="shared" si="1"/>
        <v>2814486</v>
      </c>
      <c r="K22" s="44">
        <f t="shared" si="1"/>
        <v>2899362</v>
      </c>
      <c r="L22" s="44">
        <f t="shared" si="1"/>
        <v>2412260</v>
      </c>
      <c r="M22" s="44">
        <f t="shared" si="1"/>
        <v>2320659</v>
      </c>
      <c r="N22" s="44">
        <f t="shared" si="1"/>
        <v>2099249</v>
      </c>
      <c r="O22" s="44">
        <f t="shared" si="1"/>
        <v>2069389</v>
      </c>
      <c r="P22" s="44">
        <f t="shared" si="1"/>
        <v>26880194</v>
      </c>
      <c r="Q22" s="54"/>
      <c r="R22" s="54"/>
      <c r="S22" s="44">
        <f>SUM($D22:D22)</f>
        <v>1830216</v>
      </c>
      <c r="T22" s="44">
        <f>SUM($D22:E22)</f>
        <v>3531521</v>
      </c>
      <c r="U22" s="44">
        <f>SUM($D22:F22)</f>
        <v>5510448</v>
      </c>
      <c r="V22" s="44">
        <f>SUM($D22:G22)</f>
        <v>7628913</v>
      </c>
      <c r="W22" s="44">
        <f>SUM($D22:H22)</f>
        <v>9878421</v>
      </c>
      <c r="X22" s="44">
        <f>SUM($D22:I22)</f>
        <v>12264789</v>
      </c>
      <c r="Y22" s="44">
        <f>SUM($D22:J22)</f>
        <v>15079275</v>
      </c>
      <c r="Z22" s="44">
        <f>SUM($D22:K22)</f>
        <v>17978637</v>
      </c>
      <c r="AA22" s="44">
        <f>SUM($D22:L22)</f>
        <v>20390897</v>
      </c>
      <c r="AB22" s="44">
        <f>SUM($D22:M22)</f>
        <v>22711556</v>
      </c>
      <c r="AC22" s="44">
        <f>SUM($D22:N22)</f>
        <v>24810805</v>
      </c>
      <c r="AD22" s="44">
        <f>SUM($D22:O22)</f>
        <v>26880194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+AMB!D$122</f>
        <v>210743</v>
      </c>
      <c r="E24" s="44">
        <f>+AMB!E$122</f>
        <v>203313</v>
      </c>
      <c r="F24" s="44">
        <f>+AMB!F$122</f>
        <v>234298</v>
      </c>
      <c r="G24" s="44">
        <f>+AMB!G$122</f>
        <v>205770</v>
      </c>
      <c r="H24" s="44">
        <f>+AMB!H$122</f>
        <v>228388</v>
      </c>
      <c r="I24" s="44">
        <f>+AMB!I$122</f>
        <v>228390</v>
      </c>
      <c r="J24" s="44">
        <f>+AMB!J$122</f>
        <v>184814</v>
      </c>
      <c r="K24" s="44">
        <f>+AMB!K$122</f>
        <v>225258</v>
      </c>
      <c r="L24" s="44">
        <f>+AMB!L$122</f>
        <v>210518</v>
      </c>
      <c r="M24" s="44">
        <f>+AMB!M$122</f>
        <v>206301</v>
      </c>
      <c r="N24" s="44">
        <f>+AMB!N$122</f>
        <v>222940</v>
      </c>
      <c r="O24" s="44">
        <f>+AMB!O$122</f>
        <v>186920</v>
      </c>
      <c r="P24" s="44">
        <f t="shared" ref="P24:P34" si="2">SUM(D24:O24)</f>
        <v>2547653</v>
      </c>
      <c r="Q24" s="53"/>
      <c r="R24" s="53"/>
      <c r="S24" s="44">
        <f>SUM($D24:D24)</f>
        <v>210743</v>
      </c>
      <c r="T24" s="44">
        <f>SUM($D24:E24)</f>
        <v>414056</v>
      </c>
      <c r="U24" s="44">
        <f>SUM($D24:F24)</f>
        <v>648354</v>
      </c>
      <c r="V24" s="44">
        <f>SUM($D24:G24)</f>
        <v>854124</v>
      </c>
      <c r="W24" s="44">
        <f>SUM($D24:H24)</f>
        <v>1082512</v>
      </c>
      <c r="X24" s="44">
        <f>SUM($D24:I24)</f>
        <v>1310902</v>
      </c>
      <c r="Y24" s="44">
        <f>SUM($D24:J24)</f>
        <v>1495716</v>
      </c>
      <c r="Z24" s="44">
        <f>SUM($D24:K24)</f>
        <v>1720974</v>
      </c>
      <c r="AA24" s="44">
        <f>SUM($D24:L24)</f>
        <v>1931492</v>
      </c>
      <c r="AB24" s="44">
        <f>SUM($D24:M24)</f>
        <v>2137793</v>
      </c>
      <c r="AC24" s="44">
        <f>SUM($D24:N24)</f>
        <v>2360733</v>
      </c>
      <c r="AD24" s="44">
        <f>SUM($D24:O24)</f>
        <v>2547653</v>
      </c>
    </row>
    <row r="25" spans="1:30" s="43" customFormat="1" ht="15.1" customHeight="1">
      <c r="A25" s="63" t="s">
        <v>10</v>
      </c>
      <c r="B25" s="65" t="s">
        <v>66</v>
      </c>
      <c r="D25" s="44">
        <f>+BWB!D$122</f>
        <v>131198</v>
      </c>
      <c r="E25" s="44">
        <f>+BWB!E$122</f>
        <v>129690</v>
      </c>
      <c r="F25" s="44">
        <f>+BWB!F$122</f>
        <v>148418</v>
      </c>
      <c r="G25" s="44">
        <f>+BWB!G$122</f>
        <v>134018</v>
      </c>
      <c r="H25" s="44">
        <f>+BWB!H$122</f>
        <v>149196</v>
      </c>
      <c r="I25" s="44">
        <f>+BWB!I$122</f>
        <v>146369</v>
      </c>
      <c r="J25" s="44">
        <f>+BWB!J$122</f>
        <v>126606</v>
      </c>
      <c r="K25" s="44">
        <f>+BWB!K$122</f>
        <v>146873</v>
      </c>
      <c r="L25" s="44">
        <f>+BWB!L$122</f>
        <v>136411</v>
      </c>
      <c r="M25" s="44">
        <f>+BWB!M$122</f>
        <v>143447</v>
      </c>
      <c r="N25" s="44">
        <f>+BWB!N$122</f>
        <v>140798</v>
      </c>
      <c r="O25" s="44">
        <f>+BWB!O$122</f>
        <v>115496</v>
      </c>
      <c r="P25" s="44">
        <f t="shared" si="2"/>
        <v>1648520</v>
      </c>
      <c r="Q25" s="54"/>
      <c r="R25" s="54"/>
      <c r="S25" s="44">
        <f>SUM($D25:D25)</f>
        <v>131198</v>
      </c>
      <c r="T25" s="44">
        <f>SUM($D25:E25)</f>
        <v>260888</v>
      </c>
      <c r="U25" s="44">
        <f>SUM($D25:F25)</f>
        <v>409306</v>
      </c>
      <c r="V25" s="44">
        <f>SUM($D25:G25)</f>
        <v>543324</v>
      </c>
      <c r="W25" s="44">
        <f>SUM($D25:H25)</f>
        <v>692520</v>
      </c>
      <c r="X25" s="44">
        <f>SUM($D25:I25)</f>
        <v>838889</v>
      </c>
      <c r="Y25" s="44">
        <f>SUM($D25:J25)</f>
        <v>965495</v>
      </c>
      <c r="Z25" s="44">
        <f>SUM($D25:K25)</f>
        <v>1112368</v>
      </c>
      <c r="AA25" s="44">
        <f>SUM($D25:L25)</f>
        <v>1248779</v>
      </c>
      <c r="AB25" s="44">
        <f>SUM($D25:M25)</f>
        <v>1392226</v>
      </c>
      <c r="AC25" s="44">
        <f>SUM($D25:N25)</f>
        <v>1533024</v>
      </c>
      <c r="AD25" s="44">
        <f>SUM($D25:O25)</f>
        <v>1648520</v>
      </c>
    </row>
    <row r="26" spans="1:30" s="43" customFormat="1" ht="15.1" customHeight="1">
      <c r="A26" s="63" t="s">
        <v>11</v>
      </c>
      <c r="B26" s="65" t="s">
        <v>66</v>
      </c>
      <c r="D26" s="44">
        <f>+DWT!D$122</f>
        <v>3475</v>
      </c>
      <c r="E26" s="44">
        <f>+DWT!E$122</f>
        <v>3445</v>
      </c>
      <c r="F26" s="44">
        <f>+DWT!F$122</f>
        <v>3953</v>
      </c>
      <c r="G26" s="44">
        <f>+DWT!G$122</f>
        <v>3209</v>
      </c>
      <c r="H26" s="44">
        <f>+DWT!H$122</f>
        <v>3630</v>
      </c>
      <c r="I26" s="44">
        <f>+DWT!I$122</f>
        <v>4318</v>
      </c>
      <c r="J26" s="44">
        <f>+DWT!J$122</f>
        <v>2756</v>
      </c>
      <c r="K26" s="44">
        <f>+DWT!K$122</f>
        <v>3782</v>
      </c>
      <c r="L26" s="44">
        <f>+DWT!L$122</f>
        <v>3194</v>
      </c>
      <c r="M26" s="44">
        <f>+DWT!M$122</f>
        <v>1680</v>
      </c>
      <c r="N26" s="44">
        <f>+DWT!N$122</f>
        <v>3041</v>
      </c>
      <c r="O26" s="44">
        <f>+DWT!O$122</f>
        <v>2837</v>
      </c>
      <c r="P26" s="44">
        <f t="shared" si="2"/>
        <v>39320</v>
      </c>
      <c r="Q26" s="54"/>
      <c r="R26" s="54"/>
      <c r="S26" s="44">
        <f>SUM($D26:D26)</f>
        <v>3475</v>
      </c>
      <c r="T26" s="44">
        <f>SUM($D26:E26)</f>
        <v>6920</v>
      </c>
      <c r="U26" s="44">
        <f>SUM($D26:F26)</f>
        <v>10873</v>
      </c>
      <c r="V26" s="44">
        <f>SUM($D26:G26)</f>
        <v>14082</v>
      </c>
      <c r="W26" s="44">
        <f>SUM($D26:H26)</f>
        <v>17712</v>
      </c>
      <c r="X26" s="44">
        <f>SUM($D26:I26)</f>
        <v>22030</v>
      </c>
      <c r="Y26" s="44">
        <f>SUM($D26:J26)</f>
        <v>24786</v>
      </c>
      <c r="Z26" s="44">
        <f>SUM($D26:K26)</f>
        <v>28568</v>
      </c>
      <c r="AA26" s="44">
        <f>SUM($D26:L26)</f>
        <v>31762</v>
      </c>
      <c r="AB26" s="44">
        <f>SUM($D26:M26)</f>
        <v>33442</v>
      </c>
      <c r="AC26" s="44">
        <f>SUM($D26:N26)</f>
        <v>36483</v>
      </c>
      <c r="AD26" s="44">
        <f>SUM($D26:O26)</f>
        <v>39320</v>
      </c>
    </row>
    <row r="27" spans="1:30" s="43" customFormat="1" ht="15.1" customHeight="1">
      <c r="A27" s="63" t="s">
        <v>13</v>
      </c>
      <c r="B27" s="65" t="s">
        <v>66</v>
      </c>
      <c r="D27" s="44">
        <f>+OGB!D$122</f>
        <v>6827</v>
      </c>
      <c r="E27" s="44">
        <f>+OGB!E$122</f>
        <v>6708</v>
      </c>
      <c r="F27" s="44">
        <f>+OGB!F$122</f>
        <v>7328</v>
      </c>
      <c r="G27" s="44">
        <f>+OGB!G$122</f>
        <v>7104</v>
      </c>
      <c r="H27" s="44">
        <f>+OGB!H$122</f>
        <v>8182</v>
      </c>
      <c r="I27" s="44">
        <f>+OGB!I$122</f>
        <v>8109</v>
      </c>
      <c r="J27" s="44">
        <f>+OGB!J$122</f>
        <v>7600</v>
      </c>
      <c r="K27" s="44">
        <f>+OGB!K$122</f>
        <v>7284</v>
      </c>
      <c r="L27" s="44">
        <f>+OGB!L$122</f>
        <v>6586</v>
      </c>
      <c r="M27" s="44">
        <f>+OGB!M$122</f>
        <v>6907</v>
      </c>
      <c r="N27" s="44">
        <f>+OGB!N$122</f>
        <v>6827</v>
      </c>
      <c r="O27" s="44">
        <f>+OGB!O$122</f>
        <v>5699</v>
      </c>
      <c r="P27" s="44">
        <f t="shared" si="2"/>
        <v>85161</v>
      </c>
      <c r="Q27" s="54"/>
      <c r="R27" s="54"/>
      <c r="S27" s="44">
        <f>SUM($D27:D27)</f>
        <v>6827</v>
      </c>
      <c r="T27" s="44">
        <f>SUM($D27:E27)</f>
        <v>13535</v>
      </c>
      <c r="U27" s="44">
        <f>SUM($D27:F27)</f>
        <v>20863</v>
      </c>
      <c r="V27" s="44">
        <f>SUM($D27:G27)</f>
        <v>27967</v>
      </c>
      <c r="W27" s="44">
        <f>SUM($D27:H27)</f>
        <v>36149</v>
      </c>
      <c r="X27" s="44">
        <f>SUM($D27:I27)</f>
        <v>44258</v>
      </c>
      <c r="Y27" s="44">
        <f>SUM($D27:J27)</f>
        <v>51858</v>
      </c>
      <c r="Z27" s="44">
        <f>SUM($D27:K27)</f>
        <v>59142</v>
      </c>
      <c r="AA27" s="44">
        <f>SUM($D27:L27)</f>
        <v>65728</v>
      </c>
      <c r="AB27" s="44">
        <f>SUM($D27:M27)</f>
        <v>72635</v>
      </c>
      <c r="AC27" s="44">
        <f>SUM($D27:N27)</f>
        <v>79462</v>
      </c>
      <c r="AD27" s="44">
        <f>SUM($D27:O27)</f>
        <v>85161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+PB!D$122</f>
        <v>95293</v>
      </c>
      <c r="E28" s="44">
        <f>+PB!E$122</f>
        <v>89465</v>
      </c>
      <c r="F28" s="44">
        <f>+PB!F$122</f>
        <v>103637</v>
      </c>
      <c r="G28" s="44">
        <f>+PB!G$122</f>
        <v>93964</v>
      </c>
      <c r="H28" s="44">
        <f>+PB!H$122</f>
        <v>104566</v>
      </c>
      <c r="I28" s="44">
        <f>+PB!I$122</f>
        <v>103578</v>
      </c>
      <c r="J28" s="44">
        <f>+PB!J$122</f>
        <v>91468</v>
      </c>
      <c r="K28" s="44">
        <f>+PB!K$122</f>
        <v>104374</v>
      </c>
      <c r="L28" s="44">
        <f>+PB!L$122</f>
        <v>95947</v>
      </c>
      <c r="M28" s="44">
        <f>+PB!M$122</f>
        <v>101835</v>
      </c>
      <c r="N28" s="44">
        <f>+PB!N$122</f>
        <v>97313</v>
      </c>
      <c r="O28" s="44">
        <f>+PB!O$122</f>
        <v>82522</v>
      </c>
      <c r="P28" s="44">
        <f t="shared" si="2"/>
        <v>1163962</v>
      </c>
      <c r="Q28" s="41"/>
      <c r="R28" s="41"/>
      <c r="S28" s="44">
        <f>SUM($D28:D28)</f>
        <v>95293</v>
      </c>
      <c r="T28" s="44">
        <f>SUM($D28:E28)</f>
        <v>184758</v>
      </c>
      <c r="U28" s="44">
        <f>SUM($D28:F28)</f>
        <v>288395</v>
      </c>
      <c r="V28" s="44">
        <f>SUM($D28:G28)</f>
        <v>382359</v>
      </c>
      <c r="W28" s="44">
        <f>SUM($D28:H28)</f>
        <v>486925</v>
      </c>
      <c r="X28" s="44">
        <f>SUM($D28:I28)</f>
        <v>590503</v>
      </c>
      <c r="Y28" s="44">
        <f>SUM($D28:J28)</f>
        <v>681971</v>
      </c>
      <c r="Z28" s="44">
        <f>SUM($D28:K28)</f>
        <v>786345</v>
      </c>
      <c r="AA28" s="44">
        <f>SUM($D28:L28)</f>
        <v>882292</v>
      </c>
      <c r="AB28" s="44">
        <f>SUM($D28:M28)</f>
        <v>984127</v>
      </c>
      <c r="AC28" s="44">
        <f>SUM($D28:N28)</f>
        <v>1081440</v>
      </c>
      <c r="AD28" s="44">
        <f>SUM($D28:O28)</f>
        <v>1163962</v>
      </c>
    </row>
    <row r="29" spans="1:30" s="43" customFormat="1" ht="15.1" customHeight="1">
      <c r="A29" s="63" t="s">
        <v>75</v>
      </c>
      <c r="B29" s="65" t="s">
        <v>66</v>
      </c>
      <c r="D29" s="44">
        <f>+IBA!D$122</f>
        <v>7597</v>
      </c>
      <c r="E29" s="44">
        <f>+IBA!E$122</f>
        <v>7633</v>
      </c>
      <c r="F29" s="44">
        <f>+IBA!F$122</f>
        <v>8934</v>
      </c>
      <c r="G29" s="44">
        <f>+IBA!G$122</f>
        <v>7631</v>
      </c>
      <c r="H29" s="44">
        <f>+IBA!H$122</f>
        <v>7816</v>
      </c>
      <c r="I29" s="44">
        <f>+IBA!I$122</f>
        <v>7689</v>
      </c>
      <c r="J29" s="44">
        <f>+IBA!J$122</f>
        <v>7093</v>
      </c>
      <c r="K29" s="44">
        <f>+IBA!K$122</f>
        <v>7701</v>
      </c>
      <c r="L29" s="44">
        <f>+IBA!L$122</f>
        <v>7109</v>
      </c>
      <c r="M29" s="44">
        <f>+IBA!M$122</f>
        <v>7972</v>
      </c>
      <c r="N29" s="44">
        <f>+IBA!N$122</f>
        <v>7235</v>
      </c>
      <c r="O29" s="44">
        <f>+IBA!O$122</f>
        <v>6235</v>
      </c>
      <c r="P29" s="44">
        <f t="shared" si="2"/>
        <v>90645</v>
      </c>
      <c r="Q29" s="53"/>
      <c r="R29" s="53"/>
      <c r="S29" s="44">
        <f>SUM($D29:D29)</f>
        <v>7597</v>
      </c>
      <c r="T29" s="44">
        <f>SUM($D29:E29)</f>
        <v>15230</v>
      </c>
      <c r="U29" s="44">
        <f>SUM($D29:F29)</f>
        <v>24164</v>
      </c>
      <c r="V29" s="44">
        <f>SUM($D29:G29)</f>
        <v>31795</v>
      </c>
      <c r="W29" s="44">
        <f>SUM($D29:H29)</f>
        <v>39611</v>
      </c>
      <c r="X29" s="44">
        <f>SUM($D29:I29)</f>
        <v>47300</v>
      </c>
      <c r="Y29" s="44">
        <f>SUM($D29:J29)</f>
        <v>54393</v>
      </c>
      <c r="Z29" s="44">
        <f>SUM($D29:K29)</f>
        <v>62094</v>
      </c>
      <c r="AA29" s="44">
        <f>SUM($D29:L29)</f>
        <v>69203</v>
      </c>
      <c r="AB29" s="44">
        <f>SUM($D29:M29)</f>
        <v>77175</v>
      </c>
      <c r="AC29" s="44">
        <f>SUM($D29:N29)</f>
        <v>84410</v>
      </c>
      <c r="AD29" s="44">
        <f>SUM($D29:O29)</f>
        <v>90645</v>
      </c>
    </row>
    <row r="30" spans="1:30" s="43" customFormat="1" ht="15.1" customHeight="1">
      <c r="A30" s="63" t="s">
        <v>16</v>
      </c>
      <c r="B30" s="65" t="s">
        <v>66</v>
      </c>
      <c r="D30" s="44">
        <f>+SIBC!D$122</f>
        <v>4964</v>
      </c>
      <c r="E30" s="44">
        <f>+SIBC!E$122</f>
        <v>4816</v>
      </c>
      <c r="F30" s="44">
        <f>+SIBC!F$122</f>
        <v>5108</v>
      </c>
      <c r="G30" s="44">
        <f>+SIBC!G$122</f>
        <v>5304</v>
      </c>
      <c r="H30" s="44">
        <f>+SIBC!H$122</f>
        <v>6399</v>
      </c>
      <c r="I30" s="44">
        <f>+SIBC!I$122</f>
        <v>6929</v>
      </c>
      <c r="J30" s="44">
        <f>+SIBC!J$122</f>
        <v>6492</v>
      </c>
      <c r="K30" s="44">
        <f>+SIBC!K$122</f>
        <v>6583</v>
      </c>
      <c r="L30" s="44">
        <f>+SIBC!L$122</f>
        <v>7129</v>
      </c>
      <c r="M30" s="44">
        <f>+SIBC!M$122</f>
        <v>6918</v>
      </c>
      <c r="N30" s="44">
        <f>+SIBC!N$122</f>
        <v>5865</v>
      </c>
      <c r="O30" s="44">
        <f>+SIBC!O$122</f>
        <v>4646</v>
      </c>
      <c r="P30" s="44">
        <f t="shared" si="2"/>
        <v>71153</v>
      </c>
      <c r="Q30" s="54"/>
      <c r="R30" s="54"/>
      <c r="S30" s="44">
        <f>SUM($D30:D30)</f>
        <v>4964</v>
      </c>
      <c r="T30" s="44">
        <f>SUM($D30:E30)</f>
        <v>9780</v>
      </c>
      <c r="U30" s="44">
        <f>SUM($D30:F30)</f>
        <v>14888</v>
      </c>
      <c r="V30" s="44">
        <f>SUM($D30:G30)</f>
        <v>20192</v>
      </c>
      <c r="W30" s="44">
        <f>SUM($D30:H30)</f>
        <v>26591</v>
      </c>
      <c r="X30" s="44">
        <f>SUM($D30:I30)</f>
        <v>33520</v>
      </c>
      <c r="Y30" s="44">
        <f>SUM($D30:J30)</f>
        <v>40012</v>
      </c>
      <c r="Z30" s="44">
        <f>SUM($D30:K30)</f>
        <v>46595</v>
      </c>
      <c r="AA30" s="44">
        <f>SUM($D30:L30)</f>
        <v>53724</v>
      </c>
      <c r="AB30" s="44">
        <f>SUM($D30:M30)</f>
        <v>60642</v>
      </c>
      <c r="AC30" s="44">
        <f>SUM($D30:N30)</f>
        <v>66507</v>
      </c>
      <c r="AD30" s="44">
        <f>SUM($D30:O30)</f>
        <v>71153</v>
      </c>
    </row>
    <row r="31" spans="1:30" s="43" customFormat="1" ht="15.1" customHeight="1">
      <c r="A31" s="63" t="s">
        <v>17</v>
      </c>
      <c r="B31" s="65" t="s">
        <v>66</v>
      </c>
      <c r="D31" s="44">
        <f>+TIBA!D$122</f>
        <v>31755</v>
      </c>
      <c r="E31" s="44">
        <f>+TIBA!E$122</f>
        <v>30817</v>
      </c>
      <c r="F31" s="44">
        <f>+TIBA!F$122</f>
        <v>35117</v>
      </c>
      <c r="G31" s="44">
        <f>+TIBA!G$122</f>
        <v>33383</v>
      </c>
      <c r="H31" s="44">
        <f>+TIBA!H$122</f>
        <v>35626</v>
      </c>
      <c r="I31" s="44">
        <f>+TIBA!I$122</f>
        <v>33877</v>
      </c>
      <c r="J31" s="44">
        <f>+TIBA!J$122</f>
        <v>32290</v>
      </c>
      <c r="K31" s="44">
        <f>+TIBA!K$122</f>
        <v>34264</v>
      </c>
      <c r="L31" s="44">
        <f>+TIBA!L$122</f>
        <v>32161</v>
      </c>
      <c r="M31" s="44">
        <f>+TIBA!M$122</f>
        <v>34604</v>
      </c>
      <c r="N31" s="44">
        <f>+TIBA!N$122</f>
        <v>32725</v>
      </c>
      <c r="O31" s="44">
        <f>+TIBA!O$122</f>
        <v>27361</v>
      </c>
      <c r="P31" s="44">
        <f t="shared" si="2"/>
        <v>393980</v>
      </c>
      <c r="Q31" s="54"/>
      <c r="R31" s="54"/>
      <c r="S31" s="44">
        <f>SUM($D31:D31)</f>
        <v>31755</v>
      </c>
      <c r="T31" s="44">
        <f>SUM($D31:E31)</f>
        <v>62572</v>
      </c>
      <c r="U31" s="44">
        <f>SUM($D31:F31)</f>
        <v>97689</v>
      </c>
      <c r="V31" s="44">
        <f>SUM($D31:G31)</f>
        <v>131072</v>
      </c>
      <c r="W31" s="44">
        <f>SUM($D31:H31)</f>
        <v>166698</v>
      </c>
      <c r="X31" s="44">
        <f>SUM($D31:I31)</f>
        <v>200575</v>
      </c>
      <c r="Y31" s="44">
        <f>SUM($D31:J31)</f>
        <v>232865</v>
      </c>
      <c r="Z31" s="44">
        <f>SUM($D31:K31)</f>
        <v>267129</v>
      </c>
      <c r="AA31" s="44">
        <f>SUM($D31:L31)</f>
        <v>299290</v>
      </c>
      <c r="AB31" s="44">
        <f>SUM($D31:M31)</f>
        <v>333894</v>
      </c>
      <c r="AC31" s="44">
        <f>SUM($D31:N31)</f>
        <v>366619</v>
      </c>
      <c r="AD31" s="44">
        <f>SUM($D31:O31)</f>
        <v>393980</v>
      </c>
    </row>
    <row r="32" spans="1:30" s="43" customFormat="1" ht="15.1" customHeight="1">
      <c r="A32" s="63" t="s">
        <v>12</v>
      </c>
      <c r="B32" s="65" t="s">
        <v>66</v>
      </c>
      <c r="D32" s="44">
        <f>+LQB!D$122</f>
        <v>62612</v>
      </c>
      <c r="E32" s="44">
        <f>+LQB!E$122</f>
        <v>61212</v>
      </c>
      <c r="F32" s="44">
        <f>+LQB!F$122</f>
        <v>72368</v>
      </c>
      <c r="G32" s="44">
        <f>+LQB!G$122</f>
        <v>65646</v>
      </c>
      <c r="H32" s="44">
        <f>+LQB!H$122</f>
        <v>72106</v>
      </c>
      <c r="I32" s="44">
        <f>+LQB!I$122</f>
        <v>71088</v>
      </c>
      <c r="J32" s="44">
        <f>+LQB!J$122</f>
        <v>62388</v>
      </c>
      <c r="K32" s="44">
        <f>+LQB!K$122</f>
        <v>68748</v>
      </c>
      <c r="L32" s="44">
        <f>+LQB!L$122</f>
        <v>64406</v>
      </c>
      <c r="M32" s="44">
        <f>+LQB!M$122</f>
        <v>66498</v>
      </c>
      <c r="N32" s="44">
        <f>+LQB!N$122</f>
        <v>64928</v>
      </c>
      <c r="O32" s="44">
        <f>+LQB!O$122</f>
        <v>57904</v>
      </c>
      <c r="P32" s="44">
        <f t="shared" si="2"/>
        <v>789904</v>
      </c>
      <c r="Q32" s="54"/>
      <c r="R32" s="54"/>
      <c r="S32" s="44">
        <f>SUM($D32:D32)</f>
        <v>62612</v>
      </c>
      <c r="T32" s="44">
        <f>SUM($D32:E32)</f>
        <v>123824</v>
      </c>
      <c r="U32" s="44">
        <f>SUM($D32:F32)</f>
        <v>196192</v>
      </c>
      <c r="V32" s="44">
        <f>SUM($D32:G32)</f>
        <v>261838</v>
      </c>
      <c r="W32" s="44">
        <f>SUM($D32:H32)</f>
        <v>333944</v>
      </c>
      <c r="X32" s="44">
        <f>SUM($D32:I32)</f>
        <v>405032</v>
      </c>
      <c r="Y32" s="44">
        <f>SUM($D32:J32)</f>
        <v>467420</v>
      </c>
      <c r="Z32" s="44">
        <f>SUM($D32:K32)</f>
        <v>536168</v>
      </c>
      <c r="AA32" s="44">
        <f>SUM($D32:L32)</f>
        <v>600574</v>
      </c>
      <c r="AB32" s="44">
        <f>SUM($D32:M32)</f>
        <v>667072</v>
      </c>
      <c r="AC32" s="44">
        <f>SUM($D32:N32)</f>
        <v>732000</v>
      </c>
      <c r="AD32" s="44">
        <f>SUM($D32:O32)</f>
        <v>789904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+RBW!D$122</f>
        <v>0</v>
      </c>
      <c r="E33" s="44">
        <f>+RBW!E$122</f>
        <v>0</v>
      </c>
      <c r="F33" s="44">
        <f>+RBW!F$122</f>
        <v>0</v>
      </c>
      <c r="G33" s="44">
        <f>+RBW!G$122</f>
        <v>0</v>
      </c>
      <c r="H33" s="44">
        <f>+RBW!H$122</f>
        <v>0</v>
      </c>
      <c r="I33" s="44">
        <f>+RBW!I$122</f>
        <v>0</v>
      </c>
      <c r="J33" s="44">
        <f>+RBW!J$122</f>
        <v>0</v>
      </c>
      <c r="K33" s="44">
        <f>+RBW!K$122</f>
        <v>0</v>
      </c>
      <c r="L33" s="44">
        <f>+RBW!L$122</f>
        <v>0</v>
      </c>
      <c r="M33" s="44">
        <f>+RBW!M$122</f>
        <v>0</v>
      </c>
      <c r="N33" s="44">
        <f>+RBW!N$122</f>
        <v>0</v>
      </c>
      <c r="O33" s="44">
        <f>+RBW!O$122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1" customHeight="1">
      <c r="A34" s="63" t="s">
        <v>18</v>
      </c>
      <c r="B34" s="65" t="s">
        <v>66</v>
      </c>
      <c r="D34" s="44">
        <f>+WPB!D$122</f>
        <v>0</v>
      </c>
      <c r="E34" s="44">
        <f>+WPB!E$122</f>
        <v>0</v>
      </c>
      <c r="F34" s="44">
        <f>+WPB!F$122</f>
        <v>0</v>
      </c>
      <c r="G34" s="44">
        <f>+WPB!G$122</f>
        <v>0</v>
      </c>
      <c r="H34" s="44">
        <f>+WPB!H$122</f>
        <v>0</v>
      </c>
      <c r="I34" s="44">
        <f>+WPB!I$122</f>
        <v>0</v>
      </c>
      <c r="J34" s="44">
        <f>+WPB!J$122</f>
        <v>0</v>
      </c>
      <c r="K34" s="44">
        <f>+WPB!K$122</f>
        <v>0</v>
      </c>
      <c r="L34" s="44">
        <f>+WPB!L$122</f>
        <v>0</v>
      </c>
      <c r="M34" s="44">
        <f>+WPB!M$122</f>
        <v>0</v>
      </c>
      <c r="N34" s="44">
        <f>+WPB!N$122</f>
        <v>0</v>
      </c>
      <c r="O34" s="44">
        <f>+WPB!O$122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O35" si="3">SUM(D24:D34)</f>
        <v>554464</v>
      </c>
      <c r="E35" s="44">
        <f t="shared" si="3"/>
        <v>537099</v>
      </c>
      <c r="F35" s="44">
        <f t="shared" si="3"/>
        <v>619161</v>
      </c>
      <c r="G35" s="44">
        <f t="shared" si="3"/>
        <v>556029</v>
      </c>
      <c r="H35" s="44">
        <f t="shared" si="3"/>
        <v>615909</v>
      </c>
      <c r="I35" s="44">
        <f t="shared" si="3"/>
        <v>610347</v>
      </c>
      <c r="J35" s="44">
        <f t="shared" si="3"/>
        <v>521507</v>
      </c>
      <c r="K35" s="44">
        <f>SUM(K24:K34)</f>
        <v>604867</v>
      </c>
      <c r="L35" s="44">
        <f t="shared" si="3"/>
        <v>563461</v>
      </c>
      <c r="M35" s="44">
        <f t="shared" si="3"/>
        <v>576162</v>
      </c>
      <c r="N35" s="44">
        <f t="shared" si="3"/>
        <v>581672</v>
      </c>
      <c r="O35" s="44">
        <f t="shared" si="3"/>
        <v>489620</v>
      </c>
      <c r="P35" s="44">
        <f>SUM(P24:P34)</f>
        <v>6830298</v>
      </c>
      <c r="Q35" s="54"/>
      <c r="R35" s="54"/>
      <c r="S35" s="44">
        <f>SUM($D35:D35)</f>
        <v>554464</v>
      </c>
      <c r="T35" s="44">
        <f>SUM($D35:E35)</f>
        <v>1091563</v>
      </c>
      <c r="U35" s="44">
        <f>SUM($D35:F35)</f>
        <v>1710724</v>
      </c>
      <c r="V35" s="44">
        <f>SUM($D35:G35)</f>
        <v>2266753</v>
      </c>
      <c r="W35" s="44">
        <f>SUM($D35:H35)</f>
        <v>2882662</v>
      </c>
      <c r="X35" s="44">
        <f>SUM($D35:I35)</f>
        <v>3493009</v>
      </c>
      <c r="Y35" s="44">
        <f>SUM($D35:J35)</f>
        <v>4014516</v>
      </c>
      <c r="Z35" s="44">
        <f>SUM($D35:K35)</f>
        <v>4619383</v>
      </c>
      <c r="AA35" s="44">
        <f>SUM($D35:L35)</f>
        <v>5182844</v>
      </c>
      <c r="AB35" s="44">
        <f>SUM($D35:M35)</f>
        <v>5759006</v>
      </c>
      <c r="AC35" s="44">
        <f>SUM($D35:N35)</f>
        <v>6340678</v>
      </c>
      <c r="AD35" s="44">
        <f>SUM($D35:O35)</f>
        <v>6830298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+AMB!D$140</f>
        <v>0</v>
      </c>
      <c r="E37" s="44">
        <f>+AMB!E$140</f>
        <v>0</v>
      </c>
      <c r="F37" s="44">
        <f>+AMB!F$140</f>
        <v>0</v>
      </c>
      <c r="G37" s="44">
        <f>+AMB!G$140</f>
        <v>0</v>
      </c>
      <c r="H37" s="44">
        <f>+AMB!H$140</f>
        <v>0</v>
      </c>
      <c r="I37" s="44">
        <f>+AMB!I$140</f>
        <v>0</v>
      </c>
      <c r="J37" s="44">
        <f>+AMB!J$140</f>
        <v>0</v>
      </c>
      <c r="K37" s="44">
        <f>+AMB!K$140</f>
        <v>0</v>
      </c>
      <c r="L37" s="44">
        <f>+AMB!L$140</f>
        <v>0</v>
      </c>
      <c r="M37" s="44">
        <f>+AMB!M$140</f>
        <v>0</v>
      </c>
      <c r="N37" s="44">
        <f>+AMB!N$140</f>
        <v>0</v>
      </c>
      <c r="O37" s="44">
        <f>+AMB!O$140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1" customHeight="1">
      <c r="A38" s="63" t="s">
        <v>10</v>
      </c>
      <c r="B38" s="65" t="s">
        <v>8</v>
      </c>
      <c r="D38" s="44">
        <f>+BWB!D$140</f>
        <v>273</v>
      </c>
      <c r="E38" s="44">
        <f>+BWB!E$140</f>
        <v>288</v>
      </c>
      <c r="F38" s="44">
        <f>+BWB!F$140</f>
        <v>361</v>
      </c>
      <c r="G38" s="44">
        <f>+BWB!G$140</f>
        <v>419</v>
      </c>
      <c r="H38" s="44">
        <f>+BWB!H$140</f>
        <v>475</v>
      </c>
      <c r="I38" s="44">
        <f>+BWB!I$140</f>
        <v>543</v>
      </c>
      <c r="J38" s="44">
        <f>+BWB!J$140</f>
        <v>515</v>
      </c>
      <c r="K38" s="44">
        <f>+BWB!K$140</f>
        <v>497</v>
      </c>
      <c r="L38" s="44">
        <f>+BWB!L$140</f>
        <v>460</v>
      </c>
      <c r="M38" s="44">
        <f>+BWB!M$140</f>
        <v>526</v>
      </c>
      <c r="N38" s="44">
        <f>+BWB!N$140</f>
        <v>429</v>
      </c>
      <c r="O38" s="44">
        <f>+BWB!O$140</f>
        <v>256</v>
      </c>
      <c r="P38" s="44">
        <f t="shared" si="4"/>
        <v>5042</v>
      </c>
      <c r="Q38" s="54"/>
      <c r="R38" s="54"/>
      <c r="S38" s="44">
        <f>SUM($D38:D38)</f>
        <v>273</v>
      </c>
      <c r="T38" s="44">
        <f>SUM($D38:E38)</f>
        <v>561</v>
      </c>
      <c r="U38" s="44">
        <f>SUM($D38:F38)</f>
        <v>922</v>
      </c>
      <c r="V38" s="44">
        <f>SUM($D38:G38)</f>
        <v>1341</v>
      </c>
      <c r="W38" s="44">
        <f>SUM($D38:H38)</f>
        <v>1816</v>
      </c>
      <c r="X38" s="44">
        <f>SUM($D38:I38)</f>
        <v>2359</v>
      </c>
      <c r="Y38" s="44">
        <f>SUM($D38:J38)</f>
        <v>2874</v>
      </c>
      <c r="Z38" s="44">
        <f>SUM($D38:K38)</f>
        <v>3371</v>
      </c>
      <c r="AA38" s="44">
        <f>SUM($D38:L38)</f>
        <v>3831</v>
      </c>
      <c r="AB38" s="44">
        <f>SUM($D38:M38)</f>
        <v>4357</v>
      </c>
      <c r="AC38" s="44">
        <f>SUM($D38:N38)</f>
        <v>4786</v>
      </c>
      <c r="AD38" s="44">
        <f>SUM($D38:O38)</f>
        <v>5042</v>
      </c>
    </row>
    <row r="39" spans="1:30" s="43" customFormat="1" ht="15.1" customHeight="1">
      <c r="A39" s="63" t="s">
        <v>11</v>
      </c>
      <c r="B39" s="65" t="s">
        <v>8</v>
      </c>
      <c r="D39" s="44">
        <f>+DWT!D$140</f>
        <v>3882</v>
      </c>
      <c r="E39" s="44">
        <f>+DWT!E$140</f>
        <v>2989</v>
      </c>
      <c r="F39" s="44">
        <f>+DWT!F$140</f>
        <v>3394</v>
      </c>
      <c r="G39" s="44">
        <f>+DWT!G$140</f>
        <v>3546</v>
      </c>
      <c r="H39" s="44">
        <f>+DWT!H$140</f>
        <v>3499</v>
      </c>
      <c r="I39" s="44">
        <f>+DWT!I$140</f>
        <v>3756</v>
      </c>
      <c r="J39" s="44">
        <f>+DWT!J$140</f>
        <v>4242</v>
      </c>
      <c r="K39" s="44">
        <f>+DWT!K$140</f>
        <v>3919</v>
      </c>
      <c r="L39" s="44">
        <f>+DWT!L$140</f>
        <v>3751</v>
      </c>
      <c r="M39" s="44">
        <f>+DWT!M$140</f>
        <v>2538</v>
      </c>
      <c r="N39" s="44">
        <f>+DWT!N$140</f>
        <v>3110</v>
      </c>
      <c r="O39" s="44">
        <f>+DWT!O$140</f>
        <v>2937</v>
      </c>
      <c r="P39" s="44">
        <f t="shared" si="4"/>
        <v>41563</v>
      </c>
      <c r="Q39" s="54"/>
      <c r="R39" s="54"/>
      <c r="S39" s="44">
        <f>SUM($D39:D39)</f>
        <v>3882</v>
      </c>
      <c r="T39" s="44">
        <f>SUM($D39:E39)</f>
        <v>6871</v>
      </c>
      <c r="U39" s="44">
        <f>SUM($D39:F39)</f>
        <v>10265</v>
      </c>
      <c r="V39" s="44">
        <f>SUM($D39:G39)</f>
        <v>13811</v>
      </c>
      <c r="W39" s="44">
        <f>SUM($D39:H39)</f>
        <v>17310</v>
      </c>
      <c r="X39" s="44">
        <f>SUM($D39:I39)</f>
        <v>21066</v>
      </c>
      <c r="Y39" s="44">
        <f>SUM($D39:J39)</f>
        <v>25308</v>
      </c>
      <c r="Z39" s="44">
        <f>SUM($D39:K39)</f>
        <v>29227</v>
      </c>
      <c r="AA39" s="44">
        <f>SUM($D39:L39)</f>
        <v>32978</v>
      </c>
      <c r="AB39" s="44">
        <f>SUM($D39:M39)</f>
        <v>35516</v>
      </c>
      <c r="AC39" s="44">
        <f>SUM($D39:N39)</f>
        <v>38626</v>
      </c>
      <c r="AD39" s="44">
        <f>SUM($D39:O39)</f>
        <v>41563</v>
      </c>
    </row>
    <row r="40" spans="1:30" s="43" customFormat="1" ht="15.1" customHeight="1">
      <c r="A40" s="63" t="s">
        <v>13</v>
      </c>
      <c r="B40" s="65" t="s">
        <v>8</v>
      </c>
      <c r="D40" s="44">
        <f>+OGB!D$140</f>
        <v>21</v>
      </c>
      <c r="E40" s="44">
        <f>+OGB!E$140</f>
        <v>12</v>
      </c>
      <c r="F40" s="44">
        <f>+OGB!F$140</f>
        <v>6</v>
      </c>
      <c r="G40" s="44">
        <f>+OGB!G$140</f>
        <v>18</v>
      </c>
      <c r="H40" s="44">
        <f>+OGB!H$140</f>
        <v>33</v>
      </c>
      <c r="I40" s="44">
        <f>+OGB!I$140</f>
        <v>46</v>
      </c>
      <c r="J40" s="44">
        <f>+OGB!J$140</f>
        <v>17</v>
      </c>
      <c r="K40" s="44">
        <f>+OGB!K$140</f>
        <v>33</v>
      </c>
      <c r="L40" s="44">
        <f>+OGB!L$140</f>
        <v>13</v>
      </c>
      <c r="M40" s="44">
        <f>+OGB!M$140</f>
        <v>28</v>
      </c>
      <c r="N40" s="44">
        <f>+OGB!N$140</f>
        <v>23</v>
      </c>
      <c r="O40" s="44">
        <f>+OGB!O$140</f>
        <v>17</v>
      </c>
      <c r="P40" s="44">
        <f t="shared" si="4"/>
        <v>267</v>
      </c>
      <c r="Q40" s="54"/>
      <c r="R40" s="54"/>
      <c r="S40" s="44">
        <f>SUM($D40:D40)</f>
        <v>21</v>
      </c>
      <c r="T40" s="44">
        <f>SUM($D40:E40)</f>
        <v>33</v>
      </c>
      <c r="U40" s="44">
        <f>SUM($D40:F40)</f>
        <v>39</v>
      </c>
      <c r="V40" s="44">
        <f>SUM($D40:G40)</f>
        <v>57</v>
      </c>
      <c r="W40" s="44">
        <f>SUM($D40:H40)</f>
        <v>90</v>
      </c>
      <c r="X40" s="44">
        <f>SUM($D40:I40)</f>
        <v>136</v>
      </c>
      <c r="Y40" s="44">
        <f>SUM($D40:J40)</f>
        <v>153</v>
      </c>
      <c r="Z40" s="44">
        <f>SUM($D40:K40)</f>
        <v>186</v>
      </c>
      <c r="AA40" s="44">
        <f>SUM($D40:L40)</f>
        <v>199</v>
      </c>
      <c r="AB40" s="44">
        <f>SUM($D40:M40)</f>
        <v>227</v>
      </c>
      <c r="AC40" s="44">
        <f>SUM($D40:N40)</f>
        <v>250</v>
      </c>
      <c r="AD40" s="44">
        <f>SUM($D40:O40)</f>
        <v>267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+PB!D$140</f>
        <v>1604</v>
      </c>
      <c r="E41" s="44">
        <f>+PB!E$140</f>
        <v>1522</v>
      </c>
      <c r="F41" s="44">
        <f>+PB!F$140</f>
        <v>1556</v>
      </c>
      <c r="G41" s="44">
        <f>+PB!G$140</f>
        <v>1686</v>
      </c>
      <c r="H41" s="44">
        <f>+PB!H$140</f>
        <v>1882</v>
      </c>
      <c r="I41" s="44">
        <f>+PB!I$140</f>
        <v>2212</v>
      </c>
      <c r="J41" s="44">
        <f>+PB!J$140</f>
        <v>2328</v>
      </c>
      <c r="K41" s="44">
        <f>+PB!K$140</f>
        <v>2474</v>
      </c>
      <c r="L41" s="44">
        <f>+PB!L$140</f>
        <v>2220</v>
      </c>
      <c r="M41" s="44">
        <f>+PB!M$140</f>
        <v>2374</v>
      </c>
      <c r="N41" s="44">
        <f>+PB!N$140</f>
        <v>1752</v>
      </c>
      <c r="O41" s="44">
        <f>+PB!O$140</f>
        <v>1962</v>
      </c>
      <c r="P41" s="44">
        <f t="shared" si="4"/>
        <v>23572</v>
      </c>
      <c r="Q41" s="41"/>
      <c r="R41" s="41"/>
      <c r="S41" s="44">
        <f>SUM($D41:D41)</f>
        <v>1604</v>
      </c>
      <c r="T41" s="44">
        <f>SUM($D41:E41)</f>
        <v>3126</v>
      </c>
      <c r="U41" s="44">
        <f>SUM($D41:F41)</f>
        <v>4682</v>
      </c>
      <c r="V41" s="44">
        <f>SUM($D41:G41)</f>
        <v>6368</v>
      </c>
      <c r="W41" s="44">
        <f>SUM($D41:H41)</f>
        <v>8250</v>
      </c>
      <c r="X41" s="44">
        <f>SUM($D41:I41)</f>
        <v>10462</v>
      </c>
      <c r="Y41" s="44">
        <f>SUM($D41:J41)</f>
        <v>12790</v>
      </c>
      <c r="Z41" s="44">
        <f>SUM($D41:K41)</f>
        <v>15264</v>
      </c>
      <c r="AA41" s="44">
        <f>SUM($D41:L41)</f>
        <v>17484</v>
      </c>
      <c r="AB41" s="44">
        <f>SUM($D41:M41)</f>
        <v>19858</v>
      </c>
      <c r="AC41" s="44">
        <f>SUM($D41:N41)</f>
        <v>21610</v>
      </c>
      <c r="AD41" s="44">
        <f>SUM($D41:O41)</f>
        <v>23572</v>
      </c>
    </row>
    <row r="42" spans="1:30" s="43" customFormat="1" ht="15.1" customHeight="1">
      <c r="A42" s="63" t="s">
        <v>75</v>
      </c>
      <c r="B42" s="65" t="s">
        <v>8</v>
      </c>
      <c r="D42" s="44">
        <f>+IBA!D$140</f>
        <v>1756</v>
      </c>
      <c r="E42" s="44">
        <f>+IBA!E$140</f>
        <v>2030</v>
      </c>
      <c r="F42" s="44">
        <f>+IBA!F$140</f>
        <v>1941</v>
      </c>
      <c r="G42" s="44">
        <f>+IBA!G$140</f>
        <v>1640</v>
      </c>
      <c r="H42" s="44">
        <f>+IBA!H$140</f>
        <v>4603</v>
      </c>
      <c r="I42" s="44">
        <f>+IBA!I$140</f>
        <v>7495</v>
      </c>
      <c r="J42" s="44">
        <f>+IBA!J$140</f>
        <v>9314</v>
      </c>
      <c r="K42" s="44">
        <f>+IBA!K$140</f>
        <v>9610</v>
      </c>
      <c r="L42" s="44">
        <f>+IBA!L$140</f>
        <v>7011</v>
      </c>
      <c r="M42" s="44">
        <f>+IBA!M$140</f>
        <v>3445</v>
      </c>
      <c r="N42" s="44">
        <f>+IBA!N$140</f>
        <v>1520</v>
      </c>
      <c r="O42" s="44">
        <f>+IBA!O$140</f>
        <v>1560</v>
      </c>
      <c r="P42" s="44">
        <f t="shared" si="4"/>
        <v>51925</v>
      </c>
      <c r="Q42" s="53"/>
      <c r="R42" s="53"/>
      <c r="S42" s="44">
        <f>SUM($D42:D42)</f>
        <v>1756</v>
      </c>
      <c r="T42" s="44">
        <f>SUM($D42:E42)</f>
        <v>3786</v>
      </c>
      <c r="U42" s="44">
        <f>SUM($D42:F42)</f>
        <v>5727</v>
      </c>
      <c r="V42" s="44">
        <f>SUM($D42:G42)</f>
        <v>7367</v>
      </c>
      <c r="W42" s="44">
        <f>SUM($D42:H42)</f>
        <v>11970</v>
      </c>
      <c r="X42" s="44">
        <f>SUM($D42:I42)</f>
        <v>19465</v>
      </c>
      <c r="Y42" s="44">
        <f>SUM($D42:J42)</f>
        <v>28779</v>
      </c>
      <c r="Z42" s="44">
        <f>SUM($D42:K42)</f>
        <v>38389</v>
      </c>
      <c r="AA42" s="44">
        <f>SUM($D42:L42)</f>
        <v>45400</v>
      </c>
      <c r="AB42" s="44">
        <f>SUM($D42:M42)</f>
        <v>48845</v>
      </c>
      <c r="AC42" s="44">
        <f>SUM($D42:N42)</f>
        <v>50365</v>
      </c>
      <c r="AD42" s="44">
        <f>SUM($D42:O42)</f>
        <v>51925</v>
      </c>
    </row>
    <row r="43" spans="1:30" s="43" customFormat="1" ht="15.1" customHeight="1">
      <c r="A43" s="63" t="s">
        <v>16</v>
      </c>
      <c r="B43" s="65" t="s">
        <v>8</v>
      </c>
      <c r="D43" s="44">
        <f>+SIBC!D$140</f>
        <v>0</v>
      </c>
      <c r="E43" s="44">
        <f>+SIBC!E$140</f>
        <v>0</v>
      </c>
      <c r="F43" s="44">
        <f>+SIBC!F$140</f>
        <v>0</v>
      </c>
      <c r="G43" s="44">
        <f>+SIBC!G$140</f>
        <v>0</v>
      </c>
      <c r="H43" s="44">
        <f>+SIBC!H$140</f>
        <v>0</v>
      </c>
      <c r="I43" s="44">
        <f>+SIBC!I$140</f>
        <v>0</v>
      </c>
      <c r="J43" s="44">
        <f>+SIBC!J$140</f>
        <v>0</v>
      </c>
      <c r="K43" s="44">
        <f>+SIBC!K$140</f>
        <v>0</v>
      </c>
      <c r="L43" s="44">
        <f>+SIBC!L$140</f>
        <v>0</v>
      </c>
      <c r="M43" s="44">
        <f>+SIBC!M$140</f>
        <v>0</v>
      </c>
      <c r="N43" s="44">
        <f>+SIBC!N$140</f>
        <v>0</v>
      </c>
      <c r="O43" s="44">
        <f>+SIBC!O$140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+TIBA!D$140</f>
        <v>0</v>
      </c>
      <c r="E44" s="44">
        <f>+TIBA!E$140</f>
        <v>0</v>
      </c>
      <c r="F44" s="44">
        <f>+TIBA!F$140</f>
        <v>0</v>
      </c>
      <c r="G44" s="44">
        <f>+TIBA!G$140</f>
        <v>0</v>
      </c>
      <c r="H44" s="44">
        <f>+TIBA!H$140</f>
        <v>0</v>
      </c>
      <c r="I44" s="44">
        <f>+TIBA!I$140</f>
        <v>0</v>
      </c>
      <c r="J44" s="44">
        <f>+TIBA!J$140</f>
        <v>0</v>
      </c>
      <c r="K44" s="44">
        <f>+TIBA!K$140</f>
        <v>0</v>
      </c>
      <c r="L44" s="44">
        <f>+TIBA!L$140</f>
        <v>0</v>
      </c>
      <c r="M44" s="44">
        <f>+TIBA!M$140</f>
        <v>0</v>
      </c>
      <c r="N44" s="44">
        <f>+TIBA!N$140</f>
        <v>0</v>
      </c>
      <c r="O44" s="44">
        <f>+TIBA!O$140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+LQB!D$140</f>
        <v>294</v>
      </c>
      <c r="E45" s="44">
        <f>+LQB!E$140</f>
        <v>322</v>
      </c>
      <c r="F45" s="44">
        <f>+LQB!F$140</f>
        <v>422</v>
      </c>
      <c r="G45" s="44">
        <f>+LQB!G$140</f>
        <v>606</v>
      </c>
      <c r="H45" s="44">
        <f>+LQB!H$140</f>
        <v>828</v>
      </c>
      <c r="I45" s="44">
        <f>+LQB!I$140</f>
        <v>642</v>
      </c>
      <c r="J45" s="44">
        <f>+LQB!J$140</f>
        <v>856</v>
      </c>
      <c r="K45" s="44">
        <f>+LQB!K$140</f>
        <v>730</v>
      </c>
      <c r="L45" s="44">
        <f>+LQB!L$140</f>
        <v>740</v>
      </c>
      <c r="M45" s="44">
        <f>+LQB!M$140</f>
        <v>690</v>
      </c>
      <c r="N45" s="44">
        <f>+LQB!N$140</f>
        <v>508</v>
      </c>
      <c r="O45" s="44">
        <f>+LQB!O$140</f>
        <v>452</v>
      </c>
      <c r="P45" s="44">
        <f t="shared" si="4"/>
        <v>7090</v>
      </c>
      <c r="Q45" s="54"/>
      <c r="R45" s="54"/>
      <c r="S45" s="44">
        <f>SUM($D45:D45)</f>
        <v>294</v>
      </c>
      <c r="T45" s="44">
        <f>SUM($D45:E45)</f>
        <v>616</v>
      </c>
      <c r="U45" s="44">
        <f>SUM($D45:F45)</f>
        <v>1038</v>
      </c>
      <c r="V45" s="44">
        <f>SUM($D45:G45)</f>
        <v>1644</v>
      </c>
      <c r="W45" s="44">
        <f>SUM($D45:H45)</f>
        <v>2472</v>
      </c>
      <c r="X45" s="44">
        <f>SUM($D45:I45)</f>
        <v>3114</v>
      </c>
      <c r="Y45" s="44">
        <f>SUM($D45:J45)</f>
        <v>3970</v>
      </c>
      <c r="Z45" s="44">
        <f>SUM($D45:K45)</f>
        <v>4700</v>
      </c>
      <c r="AA45" s="44">
        <f>SUM($D45:L45)</f>
        <v>5440</v>
      </c>
      <c r="AB45" s="44">
        <f>SUM($D45:M45)</f>
        <v>6130</v>
      </c>
      <c r="AC45" s="44">
        <f>SUM($D45:N45)</f>
        <v>6638</v>
      </c>
      <c r="AD45" s="44">
        <f>SUM($D45:O45)</f>
        <v>7090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+RBW!D$140</f>
        <v>396</v>
      </c>
      <c r="E46" s="44">
        <f>+RBW!E$140</f>
        <v>474</v>
      </c>
      <c r="F46" s="44">
        <f>+RBW!F$140</f>
        <v>654</v>
      </c>
      <c r="G46" s="44">
        <f>+RBW!G$140</f>
        <v>1394</v>
      </c>
      <c r="H46" s="44">
        <f>+RBW!H$140</f>
        <v>2400</v>
      </c>
      <c r="I46" s="44">
        <f>+RBW!I$140</f>
        <v>2968</v>
      </c>
      <c r="J46" s="44">
        <f>+RBW!J$140</f>
        <v>2968</v>
      </c>
      <c r="K46" s="44">
        <f>+RBW!K$140</f>
        <v>2790</v>
      </c>
      <c r="L46" s="44">
        <f>+RBW!L$140</f>
        <v>2902</v>
      </c>
      <c r="M46" s="44">
        <f>+RBW!M$140</f>
        <v>2654</v>
      </c>
      <c r="N46" s="44">
        <f>+RBW!N$140</f>
        <v>840</v>
      </c>
      <c r="O46" s="44">
        <f>+RBW!O$140</f>
        <v>736</v>
      </c>
      <c r="P46" s="44">
        <f t="shared" si="4"/>
        <v>21176</v>
      </c>
      <c r="Q46" s="41"/>
      <c r="R46" s="41"/>
      <c r="S46" s="44">
        <f>SUM($D46:D46)</f>
        <v>396</v>
      </c>
      <c r="T46" s="44">
        <f>SUM($D46:E46)</f>
        <v>870</v>
      </c>
      <c r="U46" s="44">
        <f>SUM($D46:F46)</f>
        <v>1524</v>
      </c>
      <c r="V46" s="44">
        <f>SUM($D46:G46)</f>
        <v>2918</v>
      </c>
      <c r="W46" s="44">
        <f>SUM($D46:H46)</f>
        <v>5318</v>
      </c>
      <c r="X46" s="44">
        <f>SUM($D46:I46)</f>
        <v>8286</v>
      </c>
      <c r="Y46" s="44">
        <f>SUM($D46:J46)</f>
        <v>11254</v>
      </c>
      <c r="Z46" s="44">
        <f>SUM($D46:K46)</f>
        <v>14044</v>
      </c>
      <c r="AA46" s="44">
        <f>SUM($D46:L46)</f>
        <v>16946</v>
      </c>
      <c r="AB46" s="44">
        <f>SUM($D46:M46)</f>
        <v>19600</v>
      </c>
      <c r="AC46" s="44">
        <f>SUM($D46:N46)</f>
        <v>20440</v>
      </c>
      <c r="AD46" s="44">
        <f>SUM($D46:O46)</f>
        <v>21176</v>
      </c>
    </row>
    <row r="47" spans="1:30" s="43" customFormat="1" ht="15.1" customHeight="1">
      <c r="A47" s="63" t="s">
        <v>18</v>
      </c>
      <c r="B47" s="65" t="s">
        <v>8</v>
      </c>
      <c r="D47" s="44">
        <f>+WPB!D$140</f>
        <v>0</v>
      </c>
      <c r="E47" s="44">
        <f>+WPB!E$140</f>
        <v>0</v>
      </c>
      <c r="F47" s="44">
        <f>+WPB!F$140</f>
        <v>0</v>
      </c>
      <c r="G47" s="44">
        <f>+WPB!G$140</f>
        <v>0</v>
      </c>
      <c r="H47" s="44">
        <f>+WPB!H$140</f>
        <v>0</v>
      </c>
      <c r="I47" s="44">
        <f>+WPB!I$140</f>
        <v>0</v>
      </c>
      <c r="J47" s="44">
        <f>+WPB!J$140</f>
        <v>0</v>
      </c>
      <c r="K47" s="44">
        <f>+WPB!K$140</f>
        <v>0</v>
      </c>
      <c r="L47" s="44">
        <f>+WPB!L$140</f>
        <v>0</v>
      </c>
      <c r="M47" s="44">
        <f>+WPB!M$140</f>
        <v>0</v>
      </c>
      <c r="N47" s="44">
        <f>+WPB!N$140</f>
        <v>0</v>
      </c>
      <c r="O47" s="44">
        <f>+WPB!O$140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8226</v>
      </c>
      <c r="E48" s="44">
        <f t="shared" si="5"/>
        <v>7637</v>
      </c>
      <c r="F48" s="44">
        <f t="shared" si="5"/>
        <v>8334</v>
      </c>
      <c r="G48" s="44">
        <f t="shared" si="5"/>
        <v>9309</v>
      </c>
      <c r="H48" s="44">
        <f t="shared" si="5"/>
        <v>13720</v>
      </c>
      <c r="I48" s="44">
        <f t="shared" si="5"/>
        <v>17662</v>
      </c>
      <c r="J48" s="44">
        <f t="shared" si="5"/>
        <v>20240</v>
      </c>
      <c r="K48" s="44">
        <f t="shared" si="5"/>
        <v>20053</v>
      </c>
      <c r="L48" s="44">
        <f t="shared" si="5"/>
        <v>17097</v>
      </c>
      <c r="M48" s="44">
        <f t="shared" si="5"/>
        <v>12255</v>
      </c>
      <c r="N48" s="44">
        <f t="shared" si="5"/>
        <v>8182</v>
      </c>
      <c r="O48" s="44">
        <f t="shared" si="5"/>
        <v>7920</v>
      </c>
      <c r="P48" s="44">
        <f t="shared" si="5"/>
        <v>150635</v>
      </c>
      <c r="Q48" s="54"/>
      <c r="R48" s="54"/>
      <c r="S48" s="44">
        <f>SUM($D48:D48)</f>
        <v>8226</v>
      </c>
      <c r="T48" s="44">
        <f>SUM($D48:E48)</f>
        <v>15863</v>
      </c>
      <c r="U48" s="44">
        <f>SUM($D48:F48)</f>
        <v>24197</v>
      </c>
      <c r="V48" s="44">
        <f>SUM($D48:G48)</f>
        <v>33506</v>
      </c>
      <c r="W48" s="44">
        <f>SUM($D48:H48)</f>
        <v>47226</v>
      </c>
      <c r="X48" s="44">
        <f>SUM($D48:I48)</f>
        <v>64888</v>
      </c>
      <c r="Y48" s="44">
        <f>SUM($D48:J48)</f>
        <v>85128</v>
      </c>
      <c r="Z48" s="44">
        <f>SUM($D48:K48)</f>
        <v>105181</v>
      </c>
      <c r="AA48" s="44">
        <f>SUM($D48:L48)</f>
        <v>122278</v>
      </c>
      <c r="AB48" s="44">
        <f>SUM($D48:M48)</f>
        <v>134533</v>
      </c>
      <c r="AC48" s="44">
        <f>SUM($D48:N48)</f>
        <v>142715</v>
      </c>
      <c r="AD48" s="44">
        <f>SUM($D48:O48)</f>
        <v>150635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>SUMIF($A$11:$A$49,$A50,D$11:D$49)</f>
        <v>533964</v>
      </c>
      <c r="E50" s="44">
        <f t="shared" ref="E50:N50" si="6">SUMIF($A$11:$A$49,$A50,E$11:E$49)</f>
        <v>493791</v>
      </c>
      <c r="F50" s="44">
        <f t="shared" si="6"/>
        <v>574389</v>
      </c>
      <c r="G50" s="44">
        <f t="shared" si="6"/>
        <v>540351</v>
      </c>
      <c r="H50" s="44">
        <f t="shared" si="6"/>
        <v>580660</v>
      </c>
      <c r="I50" s="44">
        <f t="shared" si="6"/>
        <v>590444</v>
      </c>
      <c r="J50" s="44">
        <f t="shared" si="6"/>
        <v>566294</v>
      </c>
      <c r="K50" s="44">
        <f t="shared" si="6"/>
        <v>622279</v>
      </c>
      <c r="L50" s="44">
        <f t="shared" si="6"/>
        <v>569198</v>
      </c>
      <c r="M50" s="44">
        <f t="shared" si="6"/>
        <v>664624</v>
      </c>
      <c r="N50" s="44">
        <f t="shared" si="6"/>
        <v>601496</v>
      </c>
      <c r="O50" s="44">
        <f>SUMIF($A$11:$A$49,$A50,O$11:O$49)</f>
        <v>537540</v>
      </c>
      <c r="P50" s="44">
        <f>SUM(D50:O50)</f>
        <v>6875030</v>
      </c>
      <c r="Q50" s="53"/>
      <c r="R50" s="53"/>
      <c r="S50" s="44">
        <f>SUM($D50:D50)</f>
        <v>533964</v>
      </c>
      <c r="T50" s="44">
        <f>SUM($D50:E50)</f>
        <v>1027755</v>
      </c>
      <c r="U50" s="44">
        <f>SUM($D50:F50)</f>
        <v>1602144</v>
      </c>
      <c r="V50" s="44">
        <f>SUM($D50:G50)</f>
        <v>2142495</v>
      </c>
      <c r="W50" s="44">
        <f>SUM($D50:H50)</f>
        <v>2723155</v>
      </c>
      <c r="X50" s="44">
        <f>SUM($D50:I50)</f>
        <v>3313599</v>
      </c>
      <c r="Y50" s="44">
        <f>SUM($D50:J50)</f>
        <v>3879893</v>
      </c>
      <c r="Z50" s="44">
        <f>SUM($D50:K50)</f>
        <v>4502172</v>
      </c>
      <c r="AA50" s="44">
        <f>SUM($D50:L50)</f>
        <v>5071370</v>
      </c>
      <c r="AB50" s="44">
        <f>SUM($D50:M50)</f>
        <v>5735994</v>
      </c>
      <c r="AC50" s="44">
        <f>SUM($D50:N50)</f>
        <v>6337490</v>
      </c>
      <c r="AD50" s="44">
        <f>SUM($D50:O50)</f>
        <v>6875030</v>
      </c>
    </row>
    <row r="51" spans="1:30" s="43" customFormat="1" ht="15.1" customHeight="1">
      <c r="A51" s="63" t="s">
        <v>10</v>
      </c>
      <c r="B51" s="66" t="s">
        <v>67</v>
      </c>
      <c r="D51" s="44">
        <f t="shared" ref="D51:O60" si="7">SUMIF($A$11:$A$49,$A51,D$11:D$49)</f>
        <v>317784</v>
      </c>
      <c r="E51" s="44">
        <f t="shared" si="7"/>
        <v>300170</v>
      </c>
      <c r="F51" s="44">
        <f t="shared" si="7"/>
        <v>354335</v>
      </c>
      <c r="G51" s="44">
        <f t="shared" si="7"/>
        <v>361348</v>
      </c>
      <c r="H51" s="44">
        <f t="shared" si="7"/>
        <v>393797</v>
      </c>
      <c r="I51" s="44">
        <f t="shared" si="7"/>
        <v>412036</v>
      </c>
      <c r="J51" s="44">
        <f t="shared" si="7"/>
        <v>457625</v>
      </c>
      <c r="K51" s="44">
        <f t="shared" si="7"/>
        <v>486666</v>
      </c>
      <c r="L51" s="44">
        <f t="shared" si="7"/>
        <v>409008</v>
      </c>
      <c r="M51" s="44">
        <f t="shared" si="7"/>
        <v>406989</v>
      </c>
      <c r="N51" s="44">
        <f t="shared" si="7"/>
        <v>383640</v>
      </c>
      <c r="O51" s="44">
        <f>SUMIF($A$11:$A$49,$A51,O$11:O$49)</f>
        <v>346129</v>
      </c>
      <c r="P51" s="44">
        <f t="shared" ref="P51:P60" si="8">SUM(D51:O51)</f>
        <v>4629527</v>
      </c>
      <c r="Q51" s="54"/>
      <c r="R51" s="54"/>
      <c r="S51" s="44">
        <f>SUM($D51:D51)</f>
        <v>317784</v>
      </c>
      <c r="T51" s="44">
        <f>SUM($D51:E51)</f>
        <v>617954</v>
      </c>
      <c r="U51" s="44">
        <f>SUM($D51:F51)</f>
        <v>972289</v>
      </c>
      <c r="V51" s="44">
        <f>SUM($D51:G51)</f>
        <v>1333637</v>
      </c>
      <c r="W51" s="44">
        <f>SUM($D51:H51)</f>
        <v>1727434</v>
      </c>
      <c r="X51" s="44">
        <f>SUM($D51:I51)</f>
        <v>2139470</v>
      </c>
      <c r="Y51" s="44">
        <f>SUM($D51:J51)</f>
        <v>2597095</v>
      </c>
      <c r="Z51" s="44">
        <f>SUM($D51:K51)</f>
        <v>3083761</v>
      </c>
      <c r="AA51" s="44">
        <f>SUM($D51:L51)</f>
        <v>3492769</v>
      </c>
      <c r="AB51" s="44">
        <f>SUM($D51:M51)</f>
        <v>3899758</v>
      </c>
      <c r="AC51" s="44">
        <f>SUM($D51:N51)</f>
        <v>4283398</v>
      </c>
      <c r="AD51" s="44">
        <f>SUM($D51:O51)</f>
        <v>4629527</v>
      </c>
    </row>
    <row r="52" spans="1:30" s="43" customFormat="1" ht="15.1" customHeight="1">
      <c r="A52" s="63" t="s">
        <v>11</v>
      </c>
      <c r="B52" s="66" t="s">
        <v>67</v>
      </c>
      <c r="D52" s="44">
        <f t="shared" si="7"/>
        <v>357793</v>
      </c>
      <c r="E52" s="44">
        <f t="shared" si="7"/>
        <v>334984</v>
      </c>
      <c r="F52" s="44">
        <f t="shared" si="7"/>
        <v>381601</v>
      </c>
      <c r="G52" s="44">
        <f t="shared" si="7"/>
        <v>370565</v>
      </c>
      <c r="H52" s="44">
        <f t="shared" si="7"/>
        <v>386482</v>
      </c>
      <c r="I52" s="44">
        <f t="shared" si="7"/>
        <v>378626</v>
      </c>
      <c r="J52" s="44">
        <f t="shared" si="7"/>
        <v>384288</v>
      </c>
      <c r="K52" s="44">
        <f t="shared" si="7"/>
        <v>400903</v>
      </c>
      <c r="L52" s="44">
        <f t="shared" si="7"/>
        <v>376347</v>
      </c>
      <c r="M52" s="44">
        <f t="shared" si="7"/>
        <v>262375</v>
      </c>
      <c r="N52" s="44">
        <f t="shared" si="7"/>
        <v>314233</v>
      </c>
      <c r="O52" s="44">
        <f t="shared" si="7"/>
        <v>319757</v>
      </c>
      <c r="P52" s="44">
        <f t="shared" si="8"/>
        <v>4267954</v>
      </c>
      <c r="Q52" s="54"/>
      <c r="R52" s="54"/>
      <c r="S52" s="44">
        <f>SUM($D52:D52)</f>
        <v>357793</v>
      </c>
      <c r="T52" s="44">
        <f>SUM($D52:E52)</f>
        <v>692777</v>
      </c>
      <c r="U52" s="44">
        <f>SUM($D52:F52)</f>
        <v>1074378</v>
      </c>
      <c r="V52" s="44">
        <f>SUM($D52:G52)</f>
        <v>1444943</v>
      </c>
      <c r="W52" s="44">
        <f>SUM($D52:H52)</f>
        <v>1831425</v>
      </c>
      <c r="X52" s="44">
        <f>SUM($D52:I52)</f>
        <v>2210051</v>
      </c>
      <c r="Y52" s="44">
        <f>SUM($D52:J52)</f>
        <v>2594339</v>
      </c>
      <c r="Z52" s="44">
        <f>SUM($D52:K52)</f>
        <v>2995242</v>
      </c>
      <c r="AA52" s="44">
        <f>SUM($D52:L52)</f>
        <v>3371589</v>
      </c>
      <c r="AB52" s="44">
        <f>SUM($D52:M52)</f>
        <v>3633964</v>
      </c>
      <c r="AC52" s="44">
        <f>SUM($D52:N52)</f>
        <v>3948197</v>
      </c>
      <c r="AD52" s="44">
        <f>SUM($D52:O52)</f>
        <v>4267954</v>
      </c>
    </row>
    <row r="53" spans="1:30" s="43" customFormat="1" ht="15.1" customHeight="1">
      <c r="A53" s="63" t="s">
        <v>13</v>
      </c>
      <c r="B53" s="66" t="s">
        <v>67</v>
      </c>
      <c r="D53" s="44">
        <f t="shared" si="7"/>
        <v>45569</v>
      </c>
      <c r="E53" s="44">
        <f t="shared" si="7"/>
        <v>43330</v>
      </c>
      <c r="F53" s="44">
        <f t="shared" si="7"/>
        <v>47399</v>
      </c>
      <c r="G53" s="44">
        <f t="shared" si="7"/>
        <v>53001</v>
      </c>
      <c r="H53" s="44">
        <f t="shared" si="7"/>
        <v>56735</v>
      </c>
      <c r="I53" s="44">
        <f t="shared" si="7"/>
        <v>59783</v>
      </c>
      <c r="J53" s="44">
        <f t="shared" si="7"/>
        <v>64694</v>
      </c>
      <c r="K53" s="44">
        <f t="shared" si="7"/>
        <v>72120</v>
      </c>
      <c r="L53" s="44">
        <f t="shared" si="7"/>
        <v>60524</v>
      </c>
      <c r="M53" s="44">
        <f t="shared" si="7"/>
        <v>61539</v>
      </c>
      <c r="N53" s="44">
        <f t="shared" si="7"/>
        <v>57788</v>
      </c>
      <c r="O53" s="44">
        <f t="shared" si="7"/>
        <v>57461</v>
      </c>
      <c r="P53" s="44">
        <f t="shared" si="8"/>
        <v>679943</v>
      </c>
      <c r="Q53" s="54"/>
      <c r="R53" s="54"/>
      <c r="S53" s="44">
        <f>SUM($D53:D53)</f>
        <v>45569</v>
      </c>
      <c r="T53" s="44">
        <f>SUM($D53:E53)</f>
        <v>88899</v>
      </c>
      <c r="U53" s="44">
        <f>SUM($D53:F53)</f>
        <v>136298</v>
      </c>
      <c r="V53" s="44">
        <f>SUM($D53:G53)</f>
        <v>189299</v>
      </c>
      <c r="W53" s="44">
        <f>SUM($D53:H53)</f>
        <v>246034</v>
      </c>
      <c r="X53" s="44">
        <f>SUM($D53:I53)</f>
        <v>305817</v>
      </c>
      <c r="Y53" s="44">
        <f>SUM($D53:J53)</f>
        <v>370511</v>
      </c>
      <c r="Z53" s="44">
        <f>SUM($D53:K53)</f>
        <v>442631</v>
      </c>
      <c r="AA53" s="44">
        <f>SUM($D53:L53)</f>
        <v>503155</v>
      </c>
      <c r="AB53" s="44">
        <f>SUM($D53:M53)</f>
        <v>564694</v>
      </c>
      <c r="AC53" s="44">
        <f>SUM($D53:N53)</f>
        <v>622482</v>
      </c>
      <c r="AD53" s="44">
        <f>SUM($D53:O53)</f>
        <v>679943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si="7"/>
        <v>349872</v>
      </c>
      <c r="E54" s="44">
        <f t="shared" si="7"/>
        <v>331388</v>
      </c>
      <c r="F54" s="44">
        <f t="shared" si="7"/>
        <v>393290</v>
      </c>
      <c r="G54" s="44">
        <f t="shared" si="7"/>
        <v>405778</v>
      </c>
      <c r="H54" s="44">
        <f t="shared" si="7"/>
        <v>433160</v>
      </c>
      <c r="I54" s="44">
        <f t="shared" si="7"/>
        <v>478803</v>
      </c>
      <c r="J54" s="44">
        <f t="shared" si="7"/>
        <v>583713</v>
      </c>
      <c r="K54" s="44">
        <f t="shared" si="7"/>
        <v>599008</v>
      </c>
      <c r="L54" s="44">
        <f t="shared" si="7"/>
        <v>475638</v>
      </c>
      <c r="M54" s="44">
        <f t="shared" si="7"/>
        <v>459181</v>
      </c>
      <c r="N54" s="44">
        <f t="shared" si="7"/>
        <v>399250</v>
      </c>
      <c r="O54" s="44">
        <f t="shared" si="7"/>
        <v>395447</v>
      </c>
      <c r="P54" s="44">
        <f t="shared" si="8"/>
        <v>5304528</v>
      </c>
      <c r="Q54" s="41"/>
      <c r="R54" s="41"/>
      <c r="S54" s="44">
        <f>SUM($D54:D54)</f>
        <v>349872</v>
      </c>
      <c r="T54" s="44">
        <f>SUM($D54:E54)</f>
        <v>681260</v>
      </c>
      <c r="U54" s="44">
        <f>SUM($D54:F54)</f>
        <v>1074550</v>
      </c>
      <c r="V54" s="44">
        <f>SUM($D54:G54)</f>
        <v>1480328</v>
      </c>
      <c r="W54" s="44">
        <f>SUM($D54:H54)</f>
        <v>1913488</v>
      </c>
      <c r="X54" s="44">
        <f>SUM($D54:I54)</f>
        <v>2392291</v>
      </c>
      <c r="Y54" s="44">
        <f>SUM($D54:J54)</f>
        <v>2976004</v>
      </c>
      <c r="Z54" s="44">
        <f>SUM($D54:K54)</f>
        <v>3575012</v>
      </c>
      <c r="AA54" s="44">
        <f>SUM($D54:L54)</f>
        <v>4050650</v>
      </c>
      <c r="AB54" s="44">
        <f>SUM($D54:M54)</f>
        <v>4509831</v>
      </c>
      <c r="AC54" s="44">
        <f>SUM($D54:N54)</f>
        <v>4909081</v>
      </c>
      <c r="AD54" s="44">
        <f>SUM($D54:O54)</f>
        <v>5304528</v>
      </c>
    </row>
    <row r="55" spans="1:30" s="43" customFormat="1" ht="15.1" customHeight="1">
      <c r="A55" s="63" t="s">
        <v>75</v>
      </c>
      <c r="B55" s="66" t="s">
        <v>67</v>
      </c>
      <c r="D55" s="44">
        <f t="shared" si="7"/>
        <v>93632</v>
      </c>
      <c r="E55" s="44">
        <f t="shared" si="7"/>
        <v>88185</v>
      </c>
      <c r="F55" s="44">
        <f t="shared" si="7"/>
        <v>101945</v>
      </c>
      <c r="G55" s="44">
        <f t="shared" si="7"/>
        <v>105165</v>
      </c>
      <c r="H55" s="44">
        <f t="shared" si="7"/>
        <v>122368</v>
      </c>
      <c r="I55" s="44">
        <f t="shared" si="7"/>
        <v>126666</v>
      </c>
      <c r="J55" s="44">
        <f t="shared" si="7"/>
        <v>148352</v>
      </c>
      <c r="K55" s="44">
        <f t="shared" si="7"/>
        <v>150784</v>
      </c>
      <c r="L55" s="44">
        <f t="shared" si="7"/>
        <v>137340</v>
      </c>
      <c r="M55" s="44">
        <f t="shared" si="7"/>
        <v>126907</v>
      </c>
      <c r="N55" s="44">
        <f t="shared" si="7"/>
        <v>107467</v>
      </c>
      <c r="O55" s="44">
        <f t="shared" si="7"/>
        <v>111997</v>
      </c>
      <c r="P55" s="44">
        <f t="shared" si="8"/>
        <v>1420808</v>
      </c>
      <c r="Q55" s="53"/>
      <c r="R55" s="53"/>
      <c r="S55" s="44">
        <f>SUM($D55:D55)</f>
        <v>93632</v>
      </c>
      <c r="T55" s="44">
        <f>SUM($D55:E55)</f>
        <v>181817</v>
      </c>
      <c r="U55" s="44">
        <f>SUM($D55:F55)</f>
        <v>283762</v>
      </c>
      <c r="V55" s="44">
        <f>SUM($D55:G55)</f>
        <v>388927</v>
      </c>
      <c r="W55" s="44">
        <f>SUM($D55:H55)</f>
        <v>511295</v>
      </c>
      <c r="X55" s="44">
        <f>SUM($D55:I55)</f>
        <v>637961</v>
      </c>
      <c r="Y55" s="44">
        <f>SUM($D55:J55)</f>
        <v>786313</v>
      </c>
      <c r="Z55" s="44">
        <f>SUM($D55:K55)</f>
        <v>937097</v>
      </c>
      <c r="AA55" s="44">
        <f>SUM($D55:L55)</f>
        <v>1074437</v>
      </c>
      <c r="AB55" s="44">
        <f>SUM($D55:M55)</f>
        <v>1201344</v>
      </c>
      <c r="AC55" s="44">
        <f>SUM($D55:N55)</f>
        <v>1308811</v>
      </c>
      <c r="AD55" s="44">
        <f>SUM($D55:O55)</f>
        <v>1420808</v>
      </c>
    </row>
    <row r="56" spans="1:30" s="43" customFormat="1" ht="15.1" customHeight="1">
      <c r="A56" s="63" t="s">
        <v>16</v>
      </c>
      <c r="B56" s="66" t="s">
        <v>67</v>
      </c>
      <c r="D56" s="44">
        <f t="shared" si="7"/>
        <v>180156</v>
      </c>
      <c r="E56" s="44">
        <f t="shared" si="7"/>
        <v>167531</v>
      </c>
      <c r="F56" s="44">
        <f t="shared" si="7"/>
        <v>187020</v>
      </c>
      <c r="G56" s="44">
        <f t="shared" si="7"/>
        <v>192496</v>
      </c>
      <c r="H56" s="44">
        <f t="shared" si="7"/>
        <v>211081</v>
      </c>
      <c r="I56" s="44">
        <f t="shared" si="7"/>
        <v>211247</v>
      </c>
      <c r="J56" s="44">
        <f t="shared" si="7"/>
        <v>213324</v>
      </c>
      <c r="K56" s="44">
        <f t="shared" si="7"/>
        <v>213350</v>
      </c>
      <c r="L56" s="44">
        <f t="shared" si="7"/>
        <v>207720</v>
      </c>
      <c r="M56" s="44">
        <f t="shared" si="7"/>
        <v>209605</v>
      </c>
      <c r="N56" s="44">
        <f t="shared" si="7"/>
        <v>196536</v>
      </c>
      <c r="O56" s="44">
        <f t="shared" si="7"/>
        <v>190684</v>
      </c>
      <c r="P56" s="44">
        <f t="shared" si="8"/>
        <v>2380750</v>
      </c>
      <c r="Q56" s="54"/>
      <c r="R56" s="54"/>
      <c r="S56" s="44">
        <f>SUM($D56:D56)</f>
        <v>180156</v>
      </c>
      <c r="T56" s="44">
        <f>SUM($D56:E56)</f>
        <v>347687</v>
      </c>
      <c r="U56" s="44">
        <f>SUM($D56:F56)</f>
        <v>534707</v>
      </c>
      <c r="V56" s="44">
        <f>SUM($D56:G56)</f>
        <v>727203</v>
      </c>
      <c r="W56" s="44">
        <f>SUM($D56:H56)</f>
        <v>938284</v>
      </c>
      <c r="X56" s="44">
        <f>SUM($D56:I56)</f>
        <v>1149531</v>
      </c>
      <c r="Y56" s="44">
        <f>SUM($D56:J56)</f>
        <v>1362855</v>
      </c>
      <c r="Z56" s="44">
        <f>SUM($D56:K56)</f>
        <v>1576205</v>
      </c>
      <c r="AA56" s="44">
        <f>SUM($D56:L56)</f>
        <v>1783925</v>
      </c>
      <c r="AB56" s="44">
        <f>SUM($D56:M56)</f>
        <v>1993530</v>
      </c>
      <c r="AC56" s="44">
        <f>SUM($D56:N56)</f>
        <v>2190066</v>
      </c>
      <c r="AD56" s="44">
        <f>SUM($D56:O56)</f>
        <v>2380750</v>
      </c>
    </row>
    <row r="57" spans="1:30" s="43" customFormat="1" ht="15.1" customHeight="1">
      <c r="A57" s="63" t="s">
        <v>17</v>
      </c>
      <c r="B57" s="66" t="s">
        <v>67</v>
      </c>
      <c r="D57" s="44">
        <f t="shared" si="7"/>
        <v>113635</v>
      </c>
      <c r="E57" s="44">
        <f t="shared" si="7"/>
        <v>107498</v>
      </c>
      <c r="F57" s="44">
        <f t="shared" si="7"/>
        <v>131504</v>
      </c>
      <c r="G57" s="44">
        <f t="shared" si="7"/>
        <v>155739</v>
      </c>
      <c r="H57" s="44">
        <f t="shared" si="7"/>
        <v>170660</v>
      </c>
      <c r="I57" s="44">
        <f t="shared" si="7"/>
        <v>191440</v>
      </c>
      <c r="J57" s="44">
        <f t="shared" si="7"/>
        <v>254374</v>
      </c>
      <c r="K57" s="44">
        <f t="shared" si="7"/>
        <v>254863</v>
      </c>
      <c r="L57" s="44">
        <f t="shared" si="7"/>
        <v>185390</v>
      </c>
      <c r="M57" s="44">
        <f t="shared" si="7"/>
        <v>168436</v>
      </c>
      <c r="N57" s="44">
        <f t="shared" si="7"/>
        <v>140667</v>
      </c>
      <c r="O57" s="44">
        <f t="shared" si="7"/>
        <v>122188</v>
      </c>
      <c r="P57" s="44">
        <f t="shared" si="8"/>
        <v>1996394</v>
      </c>
      <c r="Q57" s="54"/>
      <c r="R57" s="54"/>
      <c r="S57" s="44">
        <f>SUM($D57:D57)</f>
        <v>113635</v>
      </c>
      <c r="T57" s="44">
        <f>SUM($D57:E57)</f>
        <v>221133</v>
      </c>
      <c r="U57" s="44">
        <f>SUM($D57:F57)</f>
        <v>352637</v>
      </c>
      <c r="V57" s="44">
        <f>SUM($D57:G57)</f>
        <v>508376</v>
      </c>
      <c r="W57" s="44">
        <f>SUM($D57:H57)</f>
        <v>679036</v>
      </c>
      <c r="X57" s="44">
        <f>SUM($D57:I57)</f>
        <v>870476</v>
      </c>
      <c r="Y57" s="44">
        <f>SUM($D57:J57)</f>
        <v>1124850</v>
      </c>
      <c r="Z57" s="44">
        <f>SUM($D57:K57)</f>
        <v>1379713</v>
      </c>
      <c r="AA57" s="44">
        <f>SUM($D57:L57)</f>
        <v>1565103</v>
      </c>
      <c r="AB57" s="44">
        <f>SUM($D57:M57)</f>
        <v>1733539</v>
      </c>
      <c r="AC57" s="44">
        <f>SUM($D57:N57)</f>
        <v>1874206</v>
      </c>
      <c r="AD57" s="44">
        <f>SUM($D57:O57)</f>
        <v>1996394</v>
      </c>
    </row>
    <row r="58" spans="1:30" s="43" customFormat="1" ht="15.1" customHeight="1">
      <c r="A58" s="63" t="s">
        <v>12</v>
      </c>
      <c r="B58" s="66" t="s">
        <v>67</v>
      </c>
      <c r="D58" s="44">
        <f t="shared" si="7"/>
        <v>218097</v>
      </c>
      <c r="E58" s="44">
        <f t="shared" si="7"/>
        <v>206215</v>
      </c>
      <c r="F58" s="44">
        <f t="shared" si="7"/>
        <v>242733</v>
      </c>
      <c r="G58" s="44">
        <f t="shared" si="7"/>
        <v>261932</v>
      </c>
      <c r="H58" s="44">
        <f t="shared" si="7"/>
        <v>279931</v>
      </c>
      <c r="I58" s="44">
        <f t="shared" si="7"/>
        <v>291240</v>
      </c>
      <c r="J58" s="44">
        <f t="shared" si="7"/>
        <v>337341</v>
      </c>
      <c r="K58" s="44">
        <f t="shared" si="7"/>
        <v>361766</v>
      </c>
      <c r="L58" s="44">
        <f t="shared" si="7"/>
        <v>288877</v>
      </c>
      <c r="M58" s="44">
        <f t="shared" si="7"/>
        <v>286578</v>
      </c>
      <c r="N58" s="44">
        <f t="shared" si="7"/>
        <v>267646</v>
      </c>
      <c r="O58" s="44">
        <f t="shared" si="7"/>
        <v>259836</v>
      </c>
      <c r="P58" s="44">
        <f t="shared" si="8"/>
        <v>3302192</v>
      </c>
      <c r="Q58" s="54"/>
      <c r="R58" s="54"/>
      <c r="S58" s="44">
        <f>SUM($D58:D58)</f>
        <v>218097</v>
      </c>
      <c r="T58" s="44">
        <f>SUM($D58:E58)</f>
        <v>424312</v>
      </c>
      <c r="U58" s="44">
        <f>SUM($D58:F58)</f>
        <v>667045</v>
      </c>
      <c r="V58" s="44">
        <f>SUM($D58:G58)</f>
        <v>928977</v>
      </c>
      <c r="W58" s="44">
        <f>SUM($D58:H58)</f>
        <v>1208908</v>
      </c>
      <c r="X58" s="44">
        <f>SUM($D58:I58)</f>
        <v>1500148</v>
      </c>
      <c r="Y58" s="44">
        <f>SUM($D58:J58)</f>
        <v>1837489</v>
      </c>
      <c r="Z58" s="44">
        <f>SUM($D58:K58)</f>
        <v>2199255</v>
      </c>
      <c r="AA58" s="44">
        <f>SUM($D58:L58)</f>
        <v>2488132</v>
      </c>
      <c r="AB58" s="44">
        <f>SUM($D58:M58)</f>
        <v>2774710</v>
      </c>
      <c r="AC58" s="44">
        <f>SUM($D58:N58)</f>
        <v>3042356</v>
      </c>
      <c r="AD58" s="44">
        <f>SUM($D58:O58)</f>
        <v>3302192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si="7"/>
        <v>146465</v>
      </c>
      <c r="E59" s="44">
        <f t="shared" si="7"/>
        <v>139780</v>
      </c>
      <c r="F59" s="44">
        <f t="shared" si="7"/>
        <v>155972</v>
      </c>
      <c r="G59" s="44">
        <f t="shared" si="7"/>
        <v>197249</v>
      </c>
      <c r="H59" s="44">
        <f t="shared" si="7"/>
        <v>202522</v>
      </c>
      <c r="I59" s="44">
        <f t="shared" si="7"/>
        <v>229012</v>
      </c>
      <c r="J59" s="44">
        <f t="shared" si="7"/>
        <v>295071</v>
      </c>
      <c r="K59" s="44">
        <f t="shared" si="7"/>
        <v>307579</v>
      </c>
      <c r="L59" s="44">
        <f t="shared" si="7"/>
        <v>233789</v>
      </c>
      <c r="M59" s="44">
        <f t="shared" si="7"/>
        <v>217723</v>
      </c>
      <c r="N59" s="44">
        <f t="shared" si="7"/>
        <v>177853</v>
      </c>
      <c r="O59" s="44">
        <f t="shared" si="7"/>
        <v>181628</v>
      </c>
      <c r="P59" s="44">
        <f t="shared" si="8"/>
        <v>2484643</v>
      </c>
      <c r="Q59" s="41"/>
      <c r="R59" s="41"/>
      <c r="S59" s="44">
        <f>SUM($D59:D59)</f>
        <v>146465</v>
      </c>
      <c r="T59" s="44">
        <f>SUM($D59:E59)</f>
        <v>286245</v>
      </c>
      <c r="U59" s="44">
        <f>SUM($D59:F59)</f>
        <v>442217</v>
      </c>
      <c r="V59" s="44">
        <f>SUM($D59:G59)</f>
        <v>639466</v>
      </c>
      <c r="W59" s="44">
        <f>SUM($D59:H59)</f>
        <v>841988</v>
      </c>
      <c r="X59" s="44">
        <f>SUM($D59:I59)</f>
        <v>1071000</v>
      </c>
      <c r="Y59" s="44">
        <f>SUM($D59:J59)</f>
        <v>1366071</v>
      </c>
      <c r="Z59" s="44">
        <f>SUM($D59:K59)</f>
        <v>1673650</v>
      </c>
      <c r="AA59" s="44">
        <f>SUM($D59:L59)</f>
        <v>1907439</v>
      </c>
      <c r="AB59" s="44">
        <f>SUM($D59:M59)</f>
        <v>2125162</v>
      </c>
      <c r="AC59" s="44">
        <f>SUM($D59:N59)</f>
        <v>2303015</v>
      </c>
      <c r="AD59" s="44">
        <f>SUM($D59:O59)</f>
        <v>2484643</v>
      </c>
    </row>
    <row r="60" spans="1:30" s="43" customFormat="1" ht="15.1" customHeight="1">
      <c r="A60" s="63" t="s">
        <v>18</v>
      </c>
      <c r="B60" s="66" t="s">
        <v>67</v>
      </c>
      <c r="D60" s="44">
        <f t="shared" si="7"/>
        <v>35939</v>
      </c>
      <c r="E60" s="44">
        <f t="shared" si="7"/>
        <v>33169</v>
      </c>
      <c r="F60" s="44">
        <f t="shared" si="7"/>
        <v>36234</v>
      </c>
      <c r="G60" s="44">
        <f t="shared" si="7"/>
        <v>40179</v>
      </c>
      <c r="H60" s="44">
        <f t="shared" si="7"/>
        <v>41741</v>
      </c>
      <c r="I60" s="44">
        <f t="shared" si="7"/>
        <v>45080</v>
      </c>
      <c r="J60" s="44">
        <f t="shared" si="7"/>
        <v>51157</v>
      </c>
      <c r="K60" s="44">
        <f t="shared" si="7"/>
        <v>54964</v>
      </c>
      <c r="L60" s="44">
        <f t="shared" si="7"/>
        <v>48987</v>
      </c>
      <c r="M60" s="44">
        <f t="shared" si="7"/>
        <v>45119</v>
      </c>
      <c r="N60" s="44">
        <f t="shared" si="7"/>
        <v>42527</v>
      </c>
      <c r="O60" s="44">
        <f t="shared" si="7"/>
        <v>44262</v>
      </c>
      <c r="P60" s="44">
        <f t="shared" si="8"/>
        <v>519358</v>
      </c>
      <c r="Q60" s="53"/>
      <c r="R60" s="53"/>
      <c r="S60" s="44">
        <f>SUM($D60:D60)</f>
        <v>35939</v>
      </c>
      <c r="T60" s="44">
        <f>SUM($D60:E60)</f>
        <v>69108</v>
      </c>
      <c r="U60" s="44">
        <f>SUM($D60:F60)</f>
        <v>105342</v>
      </c>
      <c r="V60" s="44">
        <f>SUM($D60:G60)</f>
        <v>145521</v>
      </c>
      <c r="W60" s="44">
        <f>SUM($D60:H60)</f>
        <v>187262</v>
      </c>
      <c r="X60" s="44">
        <f>SUM($D60:I60)</f>
        <v>232342</v>
      </c>
      <c r="Y60" s="44">
        <f>SUM($D60:J60)</f>
        <v>283499</v>
      </c>
      <c r="Z60" s="44">
        <f>SUM($D60:K60)</f>
        <v>338463</v>
      </c>
      <c r="AA60" s="44">
        <f>SUM($D60:L60)</f>
        <v>387450</v>
      </c>
      <c r="AB60" s="44">
        <f>SUM($D60:M60)</f>
        <v>432569</v>
      </c>
      <c r="AC60" s="44">
        <f>SUM($D60:N60)</f>
        <v>475096</v>
      </c>
      <c r="AD60" s="44">
        <f>SUM($D60:O60)</f>
        <v>519358</v>
      </c>
    </row>
    <row r="61" spans="1:30" s="43" customFormat="1" ht="15.1" customHeight="1">
      <c r="A61" s="63"/>
      <c r="B61" s="68" t="s">
        <v>9</v>
      </c>
      <c r="D61" s="44">
        <f t="shared" ref="D61:M61" si="9">SUM(D50:D60)</f>
        <v>2392906</v>
      </c>
      <c r="E61" s="44">
        <f t="shared" si="9"/>
        <v>2246041</v>
      </c>
      <c r="F61" s="44">
        <f t="shared" si="9"/>
        <v>2606422</v>
      </c>
      <c r="G61" s="44">
        <f t="shared" si="9"/>
        <v>2683803</v>
      </c>
      <c r="H61" s="44">
        <f t="shared" si="9"/>
        <v>2879137</v>
      </c>
      <c r="I61" s="44">
        <f t="shared" si="9"/>
        <v>3014377</v>
      </c>
      <c r="J61" s="44">
        <f t="shared" si="9"/>
        <v>3356233</v>
      </c>
      <c r="K61" s="44">
        <f t="shared" si="9"/>
        <v>3524282</v>
      </c>
      <c r="L61" s="44">
        <f t="shared" si="9"/>
        <v>2992818</v>
      </c>
      <c r="M61" s="44">
        <f t="shared" si="9"/>
        <v>2909076</v>
      </c>
      <c r="N61" s="44">
        <f>SUM(N50:N60)</f>
        <v>2689103</v>
      </c>
      <c r="O61" s="44">
        <f>SUM(O50:O60)</f>
        <v>2566929</v>
      </c>
      <c r="P61" s="44">
        <f>SUM(P50:P60)</f>
        <v>33861127</v>
      </c>
      <c r="Q61" s="54"/>
      <c r="R61" s="54"/>
      <c r="S61" s="44">
        <f>SUM($D61:D61)</f>
        <v>2392906</v>
      </c>
      <c r="T61" s="44">
        <f>SUM($D61:E61)</f>
        <v>4638947</v>
      </c>
      <c r="U61" s="44">
        <f>SUM($D61:F61)</f>
        <v>7245369</v>
      </c>
      <c r="V61" s="44">
        <f>SUM($D61:G61)</f>
        <v>9929172</v>
      </c>
      <c r="W61" s="44">
        <f>SUM($D61:H61)</f>
        <v>12808309</v>
      </c>
      <c r="X61" s="44">
        <f>SUM($D61:I61)</f>
        <v>15822686</v>
      </c>
      <c r="Y61" s="44">
        <f>SUM($D61:J61)</f>
        <v>19178919</v>
      </c>
      <c r="Z61" s="44">
        <f>SUM($D61:K61)</f>
        <v>22703201</v>
      </c>
      <c r="AA61" s="44">
        <f>SUM($D61:L61)</f>
        <v>25696019</v>
      </c>
      <c r="AB61" s="44">
        <f>SUM($D61:M61)</f>
        <v>28605095</v>
      </c>
      <c r="AC61" s="44">
        <f>SUM($D61:N61)</f>
        <v>31294198</v>
      </c>
      <c r="AD61" s="44">
        <f>SUM($D61:O61)</f>
        <v>33861127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2"/>
  </sheetPr>
  <dimension ref="A1:AD62"/>
  <sheetViews>
    <sheetView topLeftCell="A10" zoomScale="70" zoomScaleNormal="70" workbookViewId="0">
      <selection activeCell="D21" sqref="D21"/>
    </sheetView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2016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+AMB!D$103</f>
        <v>323675</v>
      </c>
      <c r="E11" s="44">
        <f>+AMB!E$103</f>
        <v>310760</v>
      </c>
      <c r="F11" s="44">
        <f>+AMB!F$103</f>
        <v>350032</v>
      </c>
      <c r="G11" s="44">
        <f>+AMB!G$103</f>
        <v>349261</v>
      </c>
      <c r="H11" s="44">
        <f>+AMB!H$103</f>
        <v>365947</v>
      </c>
      <c r="I11" s="44">
        <f>+AMB!I$103</f>
        <v>363158</v>
      </c>
      <c r="J11" s="44">
        <f>+AMB!J$103</f>
        <v>382331</v>
      </c>
      <c r="K11" s="44">
        <f>+AMB!K$103</f>
        <v>397191</v>
      </c>
      <c r="L11" s="44">
        <f>+AMB!L$103</f>
        <v>347170</v>
      </c>
      <c r="M11" s="44">
        <f>+AMB!M$103</f>
        <v>359887</v>
      </c>
      <c r="N11" s="44">
        <f>+AMB!N$103</f>
        <v>331216</v>
      </c>
      <c r="O11" s="44">
        <f>+AMB!O$103</f>
        <v>322486</v>
      </c>
      <c r="P11" s="44">
        <f t="shared" ref="P11:P21" si="0">SUM(D11:O11)</f>
        <v>4203114</v>
      </c>
      <c r="Q11" s="53"/>
      <c r="R11" s="53"/>
      <c r="S11" s="44">
        <f>SUM($D11:D11)</f>
        <v>323675</v>
      </c>
      <c r="T11" s="44">
        <f>SUM($D11:E11)</f>
        <v>634435</v>
      </c>
      <c r="U11" s="44">
        <f>SUM($D11:F11)</f>
        <v>984467</v>
      </c>
      <c r="V11" s="44">
        <f>SUM($D11:G11)</f>
        <v>1333728</v>
      </c>
      <c r="W11" s="44">
        <f>SUM($D11:H11)</f>
        <v>1699675</v>
      </c>
      <c r="X11" s="44">
        <f>SUM($D11:I11)</f>
        <v>2062833</v>
      </c>
      <c r="Y11" s="44">
        <f>SUM($D11:J11)</f>
        <v>2445164</v>
      </c>
      <c r="Z11" s="44">
        <f>SUM($D11:K11)</f>
        <v>2842355</v>
      </c>
      <c r="AA11" s="44">
        <f>SUM($D11:L11)</f>
        <v>3189525</v>
      </c>
      <c r="AB11" s="44">
        <f>SUM($D11:M11)</f>
        <v>3549412</v>
      </c>
      <c r="AC11" s="44">
        <f>SUM($D11:N11)</f>
        <v>3880628</v>
      </c>
      <c r="AD11" s="44">
        <f>SUM($D11:O11)</f>
        <v>4203114</v>
      </c>
    </row>
    <row r="12" spans="1:30" s="43" customFormat="1" ht="15.1" customHeight="1">
      <c r="A12" s="63" t="s">
        <v>10</v>
      </c>
      <c r="B12" s="65" t="s">
        <v>6</v>
      </c>
      <c r="D12" s="44">
        <f>+BWB!D$103</f>
        <v>191852</v>
      </c>
      <c r="E12" s="44">
        <f>+BWB!E$103</f>
        <v>166074</v>
      </c>
      <c r="F12" s="44">
        <f>+BWB!F$103</f>
        <v>216384</v>
      </c>
      <c r="G12" s="44">
        <f>+BWB!G$103</f>
        <v>221257</v>
      </c>
      <c r="H12" s="44">
        <f>+BWB!H$103</f>
        <v>263478</v>
      </c>
      <c r="I12" s="44">
        <f>+BWB!I$103</f>
        <v>277288</v>
      </c>
      <c r="J12" s="44">
        <f>+BWB!J$103</f>
        <v>338169</v>
      </c>
      <c r="K12" s="44">
        <f>+BWB!K$103</f>
        <v>323805</v>
      </c>
      <c r="L12" s="44">
        <f>+BWB!L$103</f>
        <v>272289</v>
      </c>
      <c r="M12" s="44">
        <f>+BWB!M$103</f>
        <v>265063</v>
      </c>
      <c r="N12" s="44">
        <f>+BWB!N$103</f>
        <v>233055</v>
      </c>
      <c r="O12" s="44">
        <f>+BWB!O$103</f>
        <v>218241</v>
      </c>
      <c r="P12" s="44">
        <f t="shared" si="0"/>
        <v>2986955</v>
      </c>
      <c r="Q12" s="54"/>
      <c r="R12" s="54"/>
      <c r="S12" s="44">
        <f>SUM($D12:D12)</f>
        <v>191852</v>
      </c>
      <c r="T12" s="44">
        <f>SUM($D12:E12)</f>
        <v>357926</v>
      </c>
      <c r="U12" s="44">
        <f>SUM($D12:F12)</f>
        <v>574310</v>
      </c>
      <c r="V12" s="44">
        <f>SUM($D12:G12)</f>
        <v>795567</v>
      </c>
      <c r="W12" s="44">
        <f>SUM($D12:H12)</f>
        <v>1059045</v>
      </c>
      <c r="X12" s="44">
        <f>SUM($D12:I12)</f>
        <v>1336333</v>
      </c>
      <c r="Y12" s="44">
        <f>SUM($D12:J12)</f>
        <v>1674502</v>
      </c>
      <c r="Z12" s="44">
        <f>SUM($D12:K12)</f>
        <v>1998307</v>
      </c>
      <c r="AA12" s="44">
        <f>SUM($D12:L12)</f>
        <v>2270596</v>
      </c>
      <c r="AB12" s="44">
        <f>SUM($D12:M12)</f>
        <v>2535659</v>
      </c>
      <c r="AC12" s="44">
        <f>SUM($D12:N12)</f>
        <v>2768714</v>
      </c>
      <c r="AD12" s="44">
        <f>SUM($D12:O12)</f>
        <v>2986955</v>
      </c>
    </row>
    <row r="13" spans="1:30" s="43" customFormat="1" ht="15.1" customHeight="1">
      <c r="A13" s="63" t="s">
        <v>11</v>
      </c>
      <c r="B13" s="65" t="s">
        <v>6</v>
      </c>
      <c r="D13" s="44">
        <f>+DWT!D$103</f>
        <v>338503</v>
      </c>
      <c r="E13" s="44">
        <f>+DWT!E$103</f>
        <v>326188</v>
      </c>
      <c r="F13" s="44">
        <f>+DWT!F$103</f>
        <v>360059</v>
      </c>
      <c r="G13" s="44">
        <f>+DWT!G$103</f>
        <v>353857</v>
      </c>
      <c r="H13" s="44">
        <f>+DWT!H$103</f>
        <v>362811</v>
      </c>
      <c r="I13" s="44">
        <f>+DWT!I$103</f>
        <v>369729</v>
      </c>
      <c r="J13" s="44">
        <f>+DWT!J$103</f>
        <v>366586</v>
      </c>
      <c r="K13" s="44">
        <f>+DWT!K$103</f>
        <v>379174</v>
      </c>
      <c r="L13" s="44">
        <f>+DWT!L$103</f>
        <v>369011</v>
      </c>
      <c r="M13" s="44">
        <f>+DWT!M$103</f>
        <v>380768</v>
      </c>
      <c r="N13" s="44">
        <f>+DWT!N$103</f>
        <v>355280</v>
      </c>
      <c r="O13" s="44">
        <f>+DWT!O$103</f>
        <v>349213</v>
      </c>
      <c r="P13" s="44">
        <f t="shared" si="0"/>
        <v>4311179</v>
      </c>
      <c r="Q13" s="54"/>
      <c r="R13" s="54"/>
      <c r="S13" s="44">
        <f>SUM($D13:D13)</f>
        <v>338503</v>
      </c>
      <c r="T13" s="44">
        <f>SUM($D13:E13)</f>
        <v>664691</v>
      </c>
      <c r="U13" s="44">
        <f>SUM($D13:F13)</f>
        <v>1024750</v>
      </c>
      <c r="V13" s="44">
        <f>SUM($D13:G13)</f>
        <v>1378607</v>
      </c>
      <c r="W13" s="44">
        <f>SUM($D13:H13)</f>
        <v>1741418</v>
      </c>
      <c r="X13" s="44">
        <f>SUM($D13:I13)</f>
        <v>2111147</v>
      </c>
      <c r="Y13" s="44">
        <f>SUM($D13:J13)</f>
        <v>2477733</v>
      </c>
      <c r="Z13" s="44">
        <f>SUM($D13:K13)</f>
        <v>2856907</v>
      </c>
      <c r="AA13" s="44">
        <f>SUM($D13:L13)</f>
        <v>3225918</v>
      </c>
      <c r="AB13" s="44">
        <f>SUM($D13:M13)</f>
        <v>3606686</v>
      </c>
      <c r="AC13" s="44">
        <f>SUM($D13:N13)</f>
        <v>3961966</v>
      </c>
      <c r="AD13" s="44">
        <f>SUM($D13:O13)</f>
        <v>4311179</v>
      </c>
    </row>
    <row r="14" spans="1:30" s="43" customFormat="1" ht="15.1" customHeight="1">
      <c r="A14" s="63" t="s">
        <v>13</v>
      </c>
      <c r="B14" s="65" t="s">
        <v>6</v>
      </c>
      <c r="D14" s="44">
        <f>+OGB!D$103</f>
        <v>38327</v>
      </c>
      <c r="E14" s="44">
        <f>+OGB!E$103</f>
        <v>28886</v>
      </c>
      <c r="F14" s="44">
        <f>+OGB!F$103</f>
        <v>36138</v>
      </c>
      <c r="G14" s="44">
        <f>+OGB!G$103</f>
        <v>41146</v>
      </c>
      <c r="H14" s="44">
        <f>+OGB!H$103</f>
        <v>47247</v>
      </c>
      <c r="I14" s="44">
        <f>+OGB!I$103</f>
        <v>49552</v>
      </c>
      <c r="J14" s="44">
        <f>+OGB!J$103</f>
        <v>59176</v>
      </c>
      <c r="K14" s="44">
        <f>+OGB!K$103</f>
        <v>57800</v>
      </c>
      <c r="L14" s="44">
        <f>+OGB!L$103</f>
        <v>50566</v>
      </c>
      <c r="M14" s="44">
        <f>+OGB!M$103</f>
        <v>48993</v>
      </c>
      <c r="N14" s="44">
        <f>+OGB!N$103</f>
        <v>43977</v>
      </c>
      <c r="O14" s="44">
        <f>+OGB!O$103</f>
        <v>45717</v>
      </c>
      <c r="P14" s="44">
        <f t="shared" si="0"/>
        <v>547525</v>
      </c>
      <c r="Q14" s="54"/>
      <c r="R14" s="54"/>
      <c r="S14" s="44">
        <f>SUM($D14:D14)</f>
        <v>38327</v>
      </c>
      <c r="T14" s="44">
        <f>SUM($D14:E14)</f>
        <v>67213</v>
      </c>
      <c r="U14" s="44">
        <f>SUM($D14:F14)</f>
        <v>103351</v>
      </c>
      <c r="V14" s="44">
        <f>SUM($D14:G14)</f>
        <v>144497</v>
      </c>
      <c r="W14" s="44">
        <f>SUM($D14:H14)</f>
        <v>191744</v>
      </c>
      <c r="X14" s="44">
        <f>SUM($D14:I14)</f>
        <v>241296</v>
      </c>
      <c r="Y14" s="44">
        <f>SUM($D14:J14)</f>
        <v>300472</v>
      </c>
      <c r="Z14" s="44">
        <f>SUM($D14:K14)</f>
        <v>358272</v>
      </c>
      <c r="AA14" s="44">
        <f>SUM($D14:L14)</f>
        <v>408838</v>
      </c>
      <c r="AB14" s="44">
        <f>SUM($D14:M14)</f>
        <v>457831</v>
      </c>
      <c r="AC14" s="44">
        <f>SUM($D14:N14)</f>
        <v>501808</v>
      </c>
      <c r="AD14" s="44">
        <f>SUM($D14:O14)</f>
        <v>547525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+PB!D$103</f>
        <v>253355</v>
      </c>
      <c r="E15" s="44">
        <f>+PB!E$103</f>
        <v>234874</v>
      </c>
      <c r="F15" s="44">
        <f>+PB!F$103</f>
        <v>311010</v>
      </c>
      <c r="G15" s="44">
        <f>+PB!G$103</f>
        <v>289380</v>
      </c>
      <c r="H15" s="44">
        <f>+PB!H$103</f>
        <v>350433</v>
      </c>
      <c r="I15" s="44">
        <f>+PB!I$103</f>
        <v>377094</v>
      </c>
      <c r="J15" s="44">
        <f>+PB!J$103</f>
        <v>489198</v>
      </c>
      <c r="K15" s="44">
        <f>+PB!K$103</f>
        <v>487466</v>
      </c>
      <c r="L15" s="44">
        <f>+PB!L$103</f>
        <v>370332</v>
      </c>
      <c r="M15" s="44">
        <f>+PB!M$103</f>
        <v>351894</v>
      </c>
      <c r="N15" s="44">
        <f>+PB!N$103</f>
        <v>293110</v>
      </c>
      <c r="O15" s="44">
        <f>+PB!O$103</f>
        <v>289338</v>
      </c>
      <c r="P15" s="44">
        <f t="shared" si="0"/>
        <v>4097484</v>
      </c>
      <c r="Q15" s="41"/>
      <c r="R15" s="41"/>
      <c r="S15" s="44">
        <f>SUM($D15:D15)</f>
        <v>253355</v>
      </c>
      <c r="T15" s="44">
        <f>SUM($D15:E15)</f>
        <v>488229</v>
      </c>
      <c r="U15" s="44">
        <f>SUM($D15:F15)</f>
        <v>799239</v>
      </c>
      <c r="V15" s="44">
        <f>SUM($D15:G15)</f>
        <v>1088619</v>
      </c>
      <c r="W15" s="44">
        <f>SUM($D15:H15)</f>
        <v>1439052</v>
      </c>
      <c r="X15" s="44">
        <f>SUM($D15:I15)</f>
        <v>1816146</v>
      </c>
      <c r="Y15" s="44">
        <f>SUM($D15:J15)</f>
        <v>2305344</v>
      </c>
      <c r="Z15" s="44">
        <f>SUM($D15:K15)</f>
        <v>2792810</v>
      </c>
      <c r="AA15" s="44">
        <f>SUM($D15:L15)</f>
        <v>3163142</v>
      </c>
      <c r="AB15" s="44">
        <f>SUM($D15:M15)</f>
        <v>3515036</v>
      </c>
      <c r="AC15" s="44">
        <f>SUM($D15:N15)</f>
        <v>3808146</v>
      </c>
      <c r="AD15" s="44">
        <f>SUM($D15:O15)</f>
        <v>4097484</v>
      </c>
    </row>
    <row r="16" spans="1:30" s="43" customFormat="1" ht="15.1" customHeight="1">
      <c r="A16" s="63" t="s">
        <v>75</v>
      </c>
      <c r="B16" s="65" t="s">
        <v>6</v>
      </c>
      <c r="D16" s="44">
        <f>+IBA!D$103</f>
        <v>89247</v>
      </c>
      <c r="E16" s="44">
        <f>+IBA!E$103</f>
        <v>80449</v>
      </c>
      <c r="F16" s="44">
        <f>+IBA!F$103</f>
        <v>97685</v>
      </c>
      <c r="G16" s="44">
        <f>+IBA!G$103</f>
        <v>98157</v>
      </c>
      <c r="H16" s="44">
        <f>+IBA!H$103</f>
        <v>111274</v>
      </c>
      <c r="I16" s="44">
        <f>+IBA!I$103</f>
        <v>119780</v>
      </c>
      <c r="J16" s="44">
        <f>+IBA!J$103</f>
        <v>139386</v>
      </c>
      <c r="K16" s="44">
        <f>+IBA!K$103</f>
        <v>136570</v>
      </c>
      <c r="L16" s="44">
        <f>+IBA!L$103</f>
        <v>123010</v>
      </c>
      <c r="M16" s="44">
        <f>+IBA!M$103</f>
        <v>113225</v>
      </c>
      <c r="N16" s="44">
        <f>+IBA!N$103</f>
        <v>94325</v>
      </c>
      <c r="O16" s="44">
        <f>+IBA!O$103</f>
        <v>94430</v>
      </c>
      <c r="P16" s="44">
        <f t="shared" si="0"/>
        <v>1297538</v>
      </c>
      <c r="Q16" s="53"/>
      <c r="R16" s="53"/>
      <c r="S16" s="44">
        <f>SUM($D16:D16)</f>
        <v>89247</v>
      </c>
      <c r="T16" s="44">
        <f>SUM($D16:E16)</f>
        <v>169696</v>
      </c>
      <c r="U16" s="44">
        <f>SUM($D16:F16)</f>
        <v>267381</v>
      </c>
      <c r="V16" s="44">
        <f>SUM($D16:G16)</f>
        <v>365538</v>
      </c>
      <c r="W16" s="44">
        <f>SUM($D16:H16)</f>
        <v>476812</v>
      </c>
      <c r="X16" s="44">
        <f>SUM($D16:I16)</f>
        <v>596592</v>
      </c>
      <c r="Y16" s="44">
        <f>SUM($D16:J16)</f>
        <v>735978</v>
      </c>
      <c r="Z16" s="44">
        <f>SUM($D16:K16)</f>
        <v>872548</v>
      </c>
      <c r="AA16" s="44">
        <f>SUM($D16:L16)</f>
        <v>995558</v>
      </c>
      <c r="AB16" s="44">
        <f>SUM($D16:M16)</f>
        <v>1108783</v>
      </c>
      <c r="AC16" s="44">
        <f>SUM($D16:N16)</f>
        <v>1203108</v>
      </c>
      <c r="AD16" s="44">
        <f>SUM($D16:O16)</f>
        <v>1297538</v>
      </c>
    </row>
    <row r="17" spans="1:30" s="43" customFormat="1" ht="15.1" customHeight="1">
      <c r="A17" s="63" t="s">
        <v>16</v>
      </c>
      <c r="B17" s="65" t="s">
        <v>6</v>
      </c>
      <c r="D17" s="44">
        <f>+SIBC!D$103</f>
        <v>168360</v>
      </c>
      <c r="E17" s="44">
        <f>+SIBC!E$103</f>
        <v>151503</v>
      </c>
      <c r="F17" s="44">
        <f>+SIBC!F$103</f>
        <v>177327</v>
      </c>
      <c r="G17" s="44">
        <f>+SIBC!G$103</f>
        <v>182673</v>
      </c>
      <c r="H17" s="44">
        <f>+SIBC!H$103</f>
        <v>195931</v>
      </c>
      <c r="I17" s="44">
        <f>+SIBC!I$103</f>
        <v>196844</v>
      </c>
      <c r="J17" s="44">
        <f>+SIBC!J$103</f>
        <v>198223</v>
      </c>
      <c r="K17" s="44">
        <f>+SIBC!K$103</f>
        <v>197538</v>
      </c>
      <c r="L17" s="44">
        <f>+SIBC!L$103</f>
        <v>191969</v>
      </c>
      <c r="M17" s="44">
        <f>+SIBC!M$103</f>
        <v>191303</v>
      </c>
      <c r="N17" s="44">
        <f>+SIBC!N$103</f>
        <v>180284</v>
      </c>
      <c r="O17" s="44">
        <f>+SIBC!O$103</f>
        <v>180878</v>
      </c>
      <c r="P17" s="44">
        <f t="shared" si="0"/>
        <v>2212833</v>
      </c>
      <c r="Q17" s="54"/>
      <c r="R17" s="54"/>
      <c r="S17" s="44">
        <f>SUM($D17:D17)</f>
        <v>168360</v>
      </c>
      <c r="T17" s="44">
        <f>SUM($D17:E17)</f>
        <v>319863</v>
      </c>
      <c r="U17" s="44">
        <f>SUM($D17:F17)</f>
        <v>497190</v>
      </c>
      <c r="V17" s="44">
        <f>SUM($D17:G17)</f>
        <v>679863</v>
      </c>
      <c r="W17" s="44">
        <f>SUM($D17:H17)</f>
        <v>875794</v>
      </c>
      <c r="X17" s="44">
        <f>SUM($D17:I17)</f>
        <v>1072638</v>
      </c>
      <c r="Y17" s="44">
        <f>SUM($D17:J17)</f>
        <v>1270861</v>
      </c>
      <c r="Z17" s="44">
        <f>SUM($D17:K17)</f>
        <v>1468399</v>
      </c>
      <c r="AA17" s="44">
        <f>SUM($D17:L17)</f>
        <v>1660368</v>
      </c>
      <c r="AB17" s="44">
        <f>SUM($D17:M17)</f>
        <v>1851671</v>
      </c>
      <c r="AC17" s="44">
        <f>SUM($D17:N17)</f>
        <v>2031955</v>
      </c>
      <c r="AD17" s="44">
        <f>SUM($D17:O17)</f>
        <v>2212833</v>
      </c>
    </row>
    <row r="18" spans="1:30" s="43" customFormat="1" ht="15.1" customHeight="1">
      <c r="A18" s="63" t="s">
        <v>17</v>
      </c>
      <c r="B18" s="65" t="s">
        <v>6</v>
      </c>
      <c r="D18" s="44">
        <f>+TIBA!D$103</f>
        <v>76902</v>
      </c>
      <c r="E18" s="44">
        <f>+TIBA!E$103</f>
        <v>69879</v>
      </c>
      <c r="F18" s="44">
        <f>+TIBA!F$103</f>
        <v>100207</v>
      </c>
      <c r="G18" s="44">
        <f>+TIBA!G$103</f>
        <v>113120</v>
      </c>
      <c r="H18" s="44">
        <f>+TIBA!H$103</f>
        <v>140303</v>
      </c>
      <c r="I18" s="44">
        <f>+TIBA!I$103</f>
        <v>156873</v>
      </c>
      <c r="J18" s="44">
        <f>+TIBA!J$103</f>
        <v>231118</v>
      </c>
      <c r="K18" s="44">
        <f>+TIBA!K$103</f>
        <v>219959</v>
      </c>
      <c r="L18" s="44">
        <f>+TIBA!L$103</f>
        <v>157786</v>
      </c>
      <c r="M18" s="44">
        <f>+TIBA!M$103</f>
        <v>136341</v>
      </c>
      <c r="N18" s="44">
        <f>+TIBA!N$103</f>
        <v>108519</v>
      </c>
      <c r="O18" s="44">
        <f>+TIBA!O$103</f>
        <v>94185</v>
      </c>
      <c r="P18" s="44">
        <f t="shared" si="0"/>
        <v>1605192</v>
      </c>
      <c r="Q18" s="54"/>
      <c r="R18" s="54"/>
      <c r="S18" s="44">
        <f>SUM($D18:D18)</f>
        <v>76902</v>
      </c>
      <c r="T18" s="44">
        <f>SUM($D18:E18)</f>
        <v>146781</v>
      </c>
      <c r="U18" s="44">
        <f>SUM($D18:F18)</f>
        <v>246988</v>
      </c>
      <c r="V18" s="44">
        <f>SUM($D18:G18)</f>
        <v>360108</v>
      </c>
      <c r="W18" s="44">
        <f>SUM($D18:H18)</f>
        <v>500411</v>
      </c>
      <c r="X18" s="44">
        <f>SUM($D18:I18)</f>
        <v>657284</v>
      </c>
      <c r="Y18" s="44">
        <f>SUM($D18:J18)</f>
        <v>888402</v>
      </c>
      <c r="Z18" s="44">
        <f>SUM($D18:K18)</f>
        <v>1108361</v>
      </c>
      <c r="AA18" s="44">
        <f>SUM($D18:L18)</f>
        <v>1266147</v>
      </c>
      <c r="AB18" s="44">
        <f>SUM($D18:M18)</f>
        <v>1402488</v>
      </c>
      <c r="AC18" s="44">
        <f>SUM($D18:N18)</f>
        <v>1511007</v>
      </c>
      <c r="AD18" s="44">
        <f>SUM($D18:O18)</f>
        <v>1605192</v>
      </c>
    </row>
    <row r="19" spans="1:30" s="43" customFormat="1" ht="15.1" customHeight="1">
      <c r="A19" s="63" t="s">
        <v>12</v>
      </c>
      <c r="B19" s="65" t="s">
        <v>6</v>
      </c>
      <c r="D19" s="44">
        <f>+LQB!D$103</f>
        <v>147822</v>
      </c>
      <c r="E19" s="44">
        <f>+LQB!E$103</f>
        <v>129431</v>
      </c>
      <c r="F19" s="44">
        <f>+LQB!F$103</f>
        <v>174354</v>
      </c>
      <c r="G19" s="44">
        <f>+LQB!G$103</f>
        <v>174231</v>
      </c>
      <c r="H19" s="44">
        <f>+LQB!H$103</f>
        <v>212009</v>
      </c>
      <c r="I19" s="44">
        <f>+LQB!I$103</f>
        <v>215215</v>
      </c>
      <c r="J19" s="44">
        <f>+LQB!J$103</f>
        <v>281104</v>
      </c>
      <c r="K19" s="44">
        <f>+LQB!K$103</f>
        <v>274001</v>
      </c>
      <c r="L19" s="44">
        <f>+LQB!L$103</f>
        <v>215812</v>
      </c>
      <c r="M19" s="44">
        <f>+LQB!M$103</f>
        <v>213641</v>
      </c>
      <c r="N19" s="44">
        <f>+LQB!N$103</f>
        <v>191742</v>
      </c>
      <c r="O19" s="44">
        <f>+LQB!O$103</f>
        <v>186960</v>
      </c>
      <c r="P19" s="44">
        <f t="shared" si="0"/>
        <v>2416322</v>
      </c>
      <c r="Q19" s="54"/>
      <c r="R19" s="54"/>
      <c r="S19" s="44">
        <f>SUM($D19:D19)</f>
        <v>147822</v>
      </c>
      <c r="T19" s="44">
        <f>SUM($D19:E19)</f>
        <v>277253</v>
      </c>
      <c r="U19" s="44">
        <f>SUM($D19:F19)</f>
        <v>451607</v>
      </c>
      <c r="V19" s="44">
        <f>SUM($D19:G19)</f>
        <v>625838</v>
      </c>
      <c r="W19" s="44">
        <f>SUM($D19:H19)</f>
        <v>837847</v>
      </c>
      <c r="X19" s="44">
        <f>SUM($D19:I19)</f>
        <v>1053062</v>
      </c>
      <c r="Y19" s="44">
        <f>SUM($D19:J19)</f>
        <v>1334166</v>
      </c>
      <c r="Z19" s="44">
        <f>SUM($D19:K19)</f>
        <v>1608167</v>
      </c>
      <c r="AA19" s="44">
        <f>SUM($D19:L19)</f>
        <v>1823979</v>
      </c>
      <c r="AB19" s="44">
        <f>SUM($D19:M19)</f>
        <v>2037620</v>
      </c>
      <c r="AC19" s="44">
        <f>SUM($D19:N19)</f>
        <v>2229362</v>
      </c>
      <c r="AD19" s="44">
        <f>SUM($D19:O19)</f>
        <v>2416322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+RBW!D$103</f>
        <v>150927</v>
      </c>
      <c r="E20" s="44">
        <f>+RBW!E$103</f>
        <v>131149</v>
      </c>
      <c r="F20" s="44">
        <f>+RBW!F$103</f>
        <v>170228</v>
      </c>
      <c r="G20" s="44">
        <f>+RBW!G$103</f>
        <v>179979</v>
      </c>
      <c r="H20" s="44">
        <f>+RBW!H$103</f>
        <v>214117</v>
      </c>
      <c r="I20" s="44">
        <f>+RBW!I$103</f>
        <v>235459</v>
      </c>
      <c r="J20" s="44">
        <f>+RBW!J$103</f>
        <v>305236</v>
      </c>
      <c r="K20" s="44">
        <f>+RBW!K$103</f>
        <v>297261</v>
      </c>
      <c r="L20" s="44">
        <f>+RBW!L$103</f>
        <v>228535</v>
      </c>
      <c r="M20" s="44">
        <f>+RBW!M$103</f>
        <v>208885</v>
      </c>
      <c r="N20" s="44">
        <f>+RBW!N$103</f>
        <v>171436</v>
      </c>
      <c r="O20" s="44">
        <f>+RBW!O$103</f>
        <v>167994</v>
      </c>
      <c r="P20" s="44">
        <f t="shared" si="0"/>
        <v>2461206</v>
      </c>
      <c r="Q20" s="41"/>
      <c r="R20" s="41"/>
      <c r="S20" s="44">
        <f>SUM($D20:D20)</f>
        <v>150927</v>
      </c>
      <c r="T20" s="44">
        <f>SUM($D20:E20)</f>
        <v>282076</v>
      </c>
      <c r="U20" s="44">
        <f>SUM($D20:F20)</f>
        <v>452304</v>
      </c>
      <c r="V20" s="44">
        <f>SUM($D20:G20)</f>
        <v>632283</v>
      </c>
      <c r="W20" s="44">
        <f>SUM($D20:H20)</f>
        <v>846400</v>
      </c>
      <c r="X20" s="44">
        <f>SUM($D20:I20)</f>
        <v>1081859</v>
      </c>
      <c r="Y20" s="44">
        <f>SUM($D20:J20)</f>
        <v>1387095</v>
      </c>
      <c r="Z20" s="44">
        <f>SUM($D20:K20)</f>
        <v>1684356</v>
      </c>
      <c r="AA20" s="44">
        <f>SUM($D20:L20)</f>
        <v>1912891</v>
      </c>
      <c r="AB20" s="44">
        <f>SUM($D20:M20)</f>
        <v>2121776</v>
      </c>
      <c r="AC20" s="44">
        <f>SUM($D20:N20)</f>
        <v>2293212</v>
      </c>
      <c r="AD20" s="44">
        <f>SUM($D20:O20)</f>
        <v>2461206</v>
      </c>
    </row>
    <row r="21" spans="1:30" s="43" customFormat="1" ht="15.1" customHeight="1">
      <c r="A21" s="63" t="s">
        <v>18</v>
      </c>
      <c r="B21" s="65" t="s">
        <v>6</v>
      </c>
      <c r="D21" s="44">
        <f>+WPB!D$103</f>
        <v>33972</v>
      </c>
      <c r="E21" s="44">
        <f>+WPB!E$103</f>
        <v>28932</v>
      </c>
      <c r="F21" s="44">
        <f>+WPB!F$103</f>
        <v>34595</v>
      </c>
      <c r="G21" s="44">
        <f>+WPB!G$103</f>
        <v>38718</v>
      </c>
      <c r="H21" s="44">
        <f>+WPB!H$103</f>
        <v>43494</v>
      </c>
      <c r="I21" s="44">
        <f>+WPB!I$103</f>
        <v>46581</v>
      </c>
      <c r="J21" s="44">
        <f>+WPB!J$103</f>
        <v>55559</v>
      </c>
      <c r="K21" s="44">
        <f>+WPB!K$103</f>
        <v>55176</v>
      </c>
      <c r="L21" s="44">
        <f>+WPB!L$103</f>
        <v>47535</v>
      </c>
      <c r="M21" s="44">
        <f>+WPB!M$103</f>
        <v>45109</v>
      </c>
      <c r="N21" s="44">
        <f>+WPB!N$103</f>
        <v>41431</v>
      </c>
      <c r="O21" s="44">
        <f>+WPB!O$103</f>
        <v>41650</v>
      </c>
      <c r="P21" s="44">
        <f t="shared" si="0"/>
        <v>512752</v>
      </c>
      <c r="Q21" s="53"/>
      <c r="R21" s="53"/>
      <c r="S21" s="44">
        <f>SUM($D21:D21)</f>
        <v>33972</v>
      </c>
      <c r="T21" s="44">
        <f>SUM($D21:E21)</f>
        <v>62904</v>
      </c>
      <c r="U21" s="44">
        <f>SUM($D21:F21)</f>
        <v>97499</v>
      </c>
      <c r="V21" s="44">
        <f>SUM($D21:G21)</f>
        <v>136217</v>
      </c>
      <c r="W21" s="44">
        <f>SUM($D21:H21)</f>
        <v>179711</v>
      </c>
      <c r="X21" s="44">
        <f>SUM($D21:I21)</f>
        <v>226292</v>
      </c>
      <c r="Y21" s="44">
        <f>SUM($D21:J21)</f>
        <v>281851</v>
      </c>
      <c r="Z21" s="44">
        <f>SUM($D21:K21)</f>
        <v>337027</v>
      </c>
      <c r="AA21" s="44">
        <f>SUM($D21:L21)</f>
        <v>384562</v>
      </c>
      <c r="AB21" s="44">
        <f>SUM($D21:M21)</f>
        <v>429671</v>
      </c>
      <c r="AC21" s="44">
        <f>SUM($D21:N21)</f>
        <v>471102</v>
      </c>
      <c r="AD21" s="44">
        <f>SUM($D21:O21)</f>
        <v>512752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1812942</v>
      </c>
      <c r="E22" s="44">
        <f t="shared" si="1"/>
        <v>1658125</v>
      </c>
      <c r="F22" s="44">
        <f t="shared" si="1"/>
        <v>2028019</v>
      </c>
      <c r="G22" s="44">
        <f t="shared" si="1"/>
        <v>2041779</v>
      </c>
      <c r="H22" s="44">
        <f t="shared" si="1"/>
        <v>2307044</v>
      </c>
      <c r="I22" s="44">
        <f t="shared" si="1"/>
        <v>2407573</v>
      </c>
      <c r="J22" s="44">
        <f t="shared" si="1"/>
        <v>2846086</v>
      </c>
      <c r="K22" s="44">
        <f t="shared" si="1"/>
        <v>2825941</v>
      </c>
      <c r="L22" s="44">
        <f t="shared" si="1"/>
        <v>2374015</v>
      </c>
      <c r="M22" s="44">
        <f t="shared" si="1"/>
        <v>2315109</v>
      </c>
      <c r="N22" s="44">
        <f t="shared" si="1"/>
        <v>2044375</v>
      </c>
      <c r="O22" s="44">
        <f t="shared" si="1"/>
        <v>1991092</v>
      </c>
      <c r="P22" s="44">
        <f t="shared" si="1"/>
        <v>26652100</v>
      </c>
      <c r="Q22" s="54"/>
      <c r="R22" s="54"/>
      <c r="S22" s="44">
        <f>SUM($D22:D22)</f>
        <v>1812942</v>
      </c>
      <c r="T22" s="44">
        <f>SUM($D22:E22)</f>
        <v>3471067</v>
      </c>
      <c r="U22" s="44">
        <f>SUM($D22:F22)</f>
        <v>5499086</v>
      </c>
      <c r="V22" s="44">
        <f>SUM($D22:G22)</f>
        <v>7540865</v>
      </c>
      <c r="W22" s="44">
        <f>SUM($D22:H22)</f>
        <v>9847909</v>
      </c>
      <c r="X22" s="44">
        <f>SUM($D22:I22)</f>
        <v>12255482</v>
      </c>
      <c r="Y22" s="44">
        <f>SUM($D22:J22)</f>
        <v>15101568</v>
      </c>
      <c r="Z22" s="44">
        <f>SUM($D22:K22)</f>
        <v>17927509</v>
      </c>
      <c r="AA22" s="44">
        <f>SUM($D22:L22)</f>
        <v>20301524</v>
      </c>
      <c r="AB22" s="44">
        <f>SUM($D22:M22)</f>
        <v>22616633</v>
      </c>
      <c r="AC22" s="44">
        <f>SUM($D22:N22)</f>
        <v>24661008</v>
      </c>
      <c r="AD22" s="44">
        <f>SUM($D22:O22)</f>
        <v>26652100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+AMB!D$121</f>
        <v>204600</v>
      </c>
      <c r="E24" s="44">
        <f>+AMB!E$121</f>
        <v>208595</v>
      </c>
      <c r="F24" s="44">
        <f>+AMB!F$121</f>
        <v>221208</v>
      </c>
      <c r="G24" s="44">
        <f>+AMB!G$121</f>
        <v>212053</v>
      </c>
      <c r="H24" s="44">
        <f>+AMB!H$121</f>
        <v>215987</v>
      </c>
      <c r="I24" s="44">
        <f>+AMB!I$121</f>
        <v>227995</v>
      </c>
      <c r="J24" s="44">
        <f>+AMB!J$121</f>
        <v>189518</v>
      </c>
      <c r="K24" s="44">
        <f>+AMB!K$121</f>
        <v>225723</v>
      </c>
      <c r="L24" s="44">
        <f>+AMB!L$121</f>
        <v>217805</v>
      </c>
      <c r="M24" s="44">
        <f>+AMB!M$121</f>
        <v>218700</v>
      </c>
      <c r="N24" s="44">
        <f>+AMB!N$121</f>
        <v>214862</v>
      </c>
      <c r="O24" s="44">
        <f>+AMB!O$121</f>
        <v>189931</v>
      </c>
      <c r="P24" s="44">
        <f t="shared" ref="P24:P34" si="2">SUM(D24:O24)</f>
        <v>2546977</v>
      </c>
      <c r="Q24" s="53"/>
      <c r="R24" s="53"/>
      <c r="S24" s="44">
        <f>SUM($D24:D24)</f>
        <v>204600</v>
      </c>
      <c r="T24" s="44">
        <f>SUM($D24:E24)</f>
        <v>413195</v>
      </c>
      <c r="U24" s="44">
        <f>SUM($D24:F24)</f>
        <v>634403</v>
      </c>
      <c r="V24" s="44">
        <f>SUM($D24:G24)</f>
        <v>846456</v>
      </c>
      <c r="W24" s="44">
        <f>SUM($D24:H24)</f>
        <v>1062443</v>
      </c>
      <c r="X24" s="44">
        <f>SUM($D24:I24)</f>
        <v>1290438</v>
      </c>
      <c r="Y24" s="44">
        <f>SUM($D24:J24)</f>
        <v>1479956</v>
      </c>
      <c r="Z24" s="44">
        <f>SUM($D24:K24)</f>
        <v>1705679</v>
      </c>
      <c r="AA24" s="44">
        <f>SUM($D24:L24)</f>
        <v>1923484</v>
      </c>
      <c r="AB24" s="44">
        <f>SUM($D24:M24)</f>
        <v>2142184</v>
      </c>
      <c r="AC24" s="44">
        <f>SUM($D24:N24)</f>
        <v>2357046</v>
      </c>
      <c r="AD24" s="44">
        <f>SUM($D24:O24)</f>
        <v>2546977</v>
      </c>
    </row>
    <row r="25" spans="1:30" s="43" customFormat="1" ht="15.1" customHeight="1">
      <c r="A25" s="63" t="s">
        <v>10</v>
      </c>
      <c r="B25" s="65" t="s">
        <v>66</v>
      </c>
      <c r="D25" s="44">
        <f>+BWB!D$121</f>
        <v>126932</v>
      </c>
      <c r="E25" s="44">
        <f>+BWB!E$121</f>
        <v>130663</v>
      </c>
      <c r="F25" s="44">
        <f>+BWB!F$121</f>
        <v>143808</v>
      </c>
      <c r="G25" s="44">
        <f>+BWB!G$121</f>
        <v>143194</v>
      </c>
      <c r="H25" s="44">
        <f>+BWB!H$121</f>
        <v>143313</v>
      </c>
      <c r="I25" s="44">
        <f>+BWB!I$121</f>
        <v>154028</v>
      </c>
      <c r="J25" s="44">
        <f>+BWB!J$121</f>
        <v>132233</v>
      </c>
      <c r="K25" s="44">
        <f>+BWB!K$121</f>
        <v>146679</v>
      </c>
      <c r="L25" s="44">
        <f>+BWB!L$121</f>
        <v>144474</v>
      </c>
      <c r="M25" s="44">
        <f>+BWB!M$121</f>
        <v>147152</v>
      </c>
      <c r="N25" s="44">
        <f>+BWB!N$121</f>
        <v>143491</v>
      </c>
      <c r="O25" s="44">
        <f>+BWB!O$121</f>
        <v>124271</v>
      </c>
      <c r="P25" s="44">
        <f t="shared" si="2"/>
        <v>1680238</v>
      </c>
      <c r="Q25" s="54"/>
      <c r="R25" s="54"/>
      <c r="S25" s="44">
        <f>SUM($D25:D25)</f>
        <v>126932</v>
      </c>
      <c r="T25" s="44">
        <f>SUM($D25:E25)</f>
        <v>257595</v>
      </c>
      <c r="U25" s="44">
        <f>SUM($D25:F25)</f>
        <v>401403</v>
      </c>
      <c r="V25" s="44">
        <f>SUM($D25:G25)</f>
        <v>544597</v>
      </c>
      <c r="W25" s="44">
        <f>SUM($D25:H25)</f>
        <v>687910</v>
      </c>
      <c r="X25" s="44">
        <f>SUM($D25:I25)</f>
        <v>841938</v>
      </c>
      <c r="Y25" s="44">
        <f>SUM($D25:J25)</f>
        <v>974171</v>
      </c>
      <c r="Z25" s="44">
        <f>SUM($D25:K25)</f>
        <v>1120850</v>
      </c>
      <c r="AA25" s="44">
        <f>SUM($D25:L25)</f>
        <v>1265324</v>
      </c>
      <c r="AB25" s="44">
        <f>SUM($D25:M25)</f>
        <v>1412476</v>
      </c>
      <c r="AC25" s="44">
        <f>SUM($D25:N25)</f>
        <v>1555967</v>
      </c>
      <c r="AD25" s="44">
        <f>SUM($D25:O25)</f>
        <v>1680238</v>
      </c>
    </row>
    <row r="26" spans="1:30" s="43" customFormat="1" ht="15.1" customHeight="1">
      <c r="A26" s="63" t="s">
        <v>11</v>
      </c>
      <c r="B26" s="65" t="s">
        <v>66</v>
      </c>
      <c r="D26" s="44">
        <f>+DWT!D$121</f>
        <v>1960</v>
      </c>
      <c r="E26" s="44">
        <f>+DWT!E$121</f>
        <v>2345</v>
      </c>
      <c r="F26" s="44">
        <f>+DWT!F$121</f>
        <v>2309</v>
      </c>
      <c r="G26" s="44">
        <f>+DWT!G$121</f>
        <v>2762</v>
      </c>
      <c r="H26" s="44">
        <f>+DWT!H$121</f>
        <v>2991</v>
      </c>
      <c r="I26" s="44">
        <f>+DWT!I$121</f>
        <v>3415</v>
      </c>
      <c r="J26" s="44">
        <f>+DWT!J$121</f>
        <v>2443</v>
      </c>
      <c r="K26" s="44">
        <f>+DWT!K$121</f>
        <v>2710</v>
      </c>
      <c r="L26" s="44">
        <f>+DWT!L$121</f>
        <v>3214</v>
      </c>
      <c r="M26" s="44">
        <f>+DWT!M$121</f>
        <v>3578</v>
      </c>
      <c r="N26" s="44">
        <f>+DWT!N$121</f>
        <v>3399</v>
      </c>
      <c r="O26" s="44">
        <f>+DWT!O$121</f>
        <v>3251</v>
      </c>
      <c r="P26" s="44">
        <f t="shared" si="2"/>
        <v>34377</v>
      </c>
      <c r="Q26" s="54"/>
      <c r="R26" s="54"/>
      <c r="S26" s="44">
        <f>SUM($D26:D26)</f>
        <v>1960</v>
      </c>
      <c r="T26" s="44">
        <f>SUM($D26:E26)</f>
        <v>4305</v>
      </c>
      <c r="U26" s="44">
        <f>SUM($D26:F26)</f>
        <v>6614</v>
      </c>
      <c r="V26" s="44">
        <f>SUM($D26:G26)</f>
        <v>9376</v>
      </c>
      <c r="W26" s="44">
        <f>SUM($D26:H26)</f>
        <v>12367</v>
      </c>
      <c r="X26" s="44">
        <f>SUM($D26:I26)</f>
        <v>15782</v>
      </c>
      <c r="Y26" s="44">
        <f>SUM($D26:J26)</f>
        <v>18225</v>
      </c>
      <c r="Z26" s="44">
        <f>SUM($D26:K26)</f>
        <v>20935</v>
      </c>
      <c r="AA26" s="44">
        <f>SUM($D26:L26)</f>
        <v>24149</v>
      </c>
      <c r="AB26" s="44">
        <f>SUM($D26:M26)</f>
        <v>27727</v>
      </c>
      <c r="AC26" s="44">
        <f>SUM($D26:N26)</f>
        <v>31126</v>
      </c>
      <c r="AD26" s="44">
        <f>SUM($D26:O26)</f>
        <v>34377</v>
      </c>
    </row>
    <row r="27" spans="1:30" s="43" customFormat="1" ht="15.1" customHeight="1">
      <c r="A27" s="63" t="s">
        <v>13</v>
      </c>
      <c r="B27" s="65" t="s">
        <v>66</v>
      </c>
      <c r="D27" s="44">
        <f>+OGB!D$121</f>
        <v>5676</v>
      </c>
      <c r="E27" s="44">
        <f>+OGB!E$121</f>
        <v>6261</v>
      </c>
      <c r="F27" s="44">
        <f>+OGB!F$121</f>
        <v>6521</v>
      </c>
      <c r="G27" s="44">
        <f>+OGB!G$121</f>
        <v>6474</v>
      </c>
      <c r="H27" s="44">
        <f>+OGB!H$121</f>
        <v>7013</v>
      </c>
      <c r="I27" s="44">
        <f>+OGB!I$121</f>
        <v>6936</v>
      </c>
      <c r="J27" s="44">
        <f>+OGB!J$121</f>
        <v>5534</v>
      </c>
      <c r="K27" s="44">
        <f>+OGB!K$121</f>
        <v>6551</v>
      </c>
      <c r="L27" s="44">
        <f>+OGB!L$121</f>
        <v>6671</v>
      </c>
      <c r="M27" s="44">
        <f>+OGB!M$121</f>
        <v>6513</v>
      </c>
      <c r="N27" s="44">
        <f>+OGB!N$121</f>
        <v>6243</v>
      </c>
      <c r="O27" s="44">
        <f>+OGB!O$121</f>
        <v>5788</v>
      </c>
      <c r="P27" s="44">
        <f t="shared" si="2"/>
        <v>76181</v>
      </c>
      <c r="Q27" s="54"/>
      <c r="R27" s="54"/>
      <c r="S27" s="44">
        <f>SUM($D27:D27)</f>
        <v>5676</v>
      </c>
      <c r="T27" s="44">
        <f>SUM($D27:E27)</f>
        <v>11937</v>
      </c>
      <c r="U27" s="44">
        <f>SUM($D27:F27)</f>
        <v>18458</v>
      </c>
      <c r="V27" s="44">
        <f>SUM($D27:G27)</f>
        <v>24932</v>
      </c>
      <c r="W27" s="44">
        <f>SUM($D27:H27)</f>
        <v>31945</v>
      </c>
      <c r="X27" s="44">
        <f>SUM($D27:I27)</f>
        <v>38881</v>
      </c>
      <c r="Y27" s="44">
        <f>SUM($D27:J27)</f>
        <v>44415</v>
      </c>
      <c r="Z27" s="44">
        <f>SUM($D27:K27)</f>
        <v>50966</v>
      </c>
      <c r="AA27" s="44">
        <f>SUM($D27:L27)</f>
        <v>57637</v>
      </c>
      <c r="AB27" s="44">
        <f>SUM($D27:M27)</f>
        <v>64150</v>
      </c>
      <c r="AC27" s="44">
        <f>SUM($D27:N27)</f>
        <v>70393</v>
      </c>
      <c r="AD27" s="44">
        <f>SUM($D27:O27)</f>
        <v>76181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+PB!D$121</f>
        <v>96953</v>
      </c>
      <c r="E28" s="44">
        <f>+PB!E$121</f>
        <v>99731</v>
      </c>
      <c r="F28" s="44">
        <f>+PB!F$121</f>
        <v>109689</v>
      </c>
      <c r="G28" s="44">
        <f>+PB!G$121</f>
        <v>103360</v>
      </c>
      <c r="H28" s="44">
        <f>+PB!H$121</f>
        <v>103628</v>
      </c>
      <c r="I28" s="44">
        <f>+PB!I$121</f>
        <v>106237</v>
      </c>
      <c r="J28" s="44">
        <f>+PB!J$121</f>
        <v>95000</v>
      </c>
      <c r="K28" s="44">
        <f>+PB!K$121</f>
        <v>106554</v>
      </c>
      <c r="L28" s="44">
        <f>+PB!L$121</f>
        <v>101839</v>
      </c>
      <c r="M28" s="44">
        <f>+PB!M$121</f>
        <v>99970</v>
      </c>
      <c r="N28" s="44">
        <f>+PB!N$121</f>
        <v>100246</v>
      </c>
      <c r="O28" s="44">
        <f>+PB!O$121</f>
        <v>89061</v>
      </c>
      <c r="P28" s="44">
        <f t="shared" si="2"/>
        <v>1212268</v>
      </c>
      <c r="Q28" s="41"/>
      <c r="R28" s="41"/>
      <c r="S28" s="44">
        <f>SUM($D28:D28)</f>
        <v>96953</v>
      </c>
      <c r="T28" s="44">
        <f>SUM($D28:E28)</f>
        <v>196684</v>
      </c>
      <c r="U28" s="44">
        <f>SUM($D28:F28)</f>
        <v>306373</v>
      </c>
      <c r="V28" s="44">
        <f>SUM($D28:G28)</f>
        <v>409733</v>
      </c>
      <c r="W28" s="44">
        <f>SUM($D28:H28)</f>
        <v>513361</v>
      </c>
      <c r="X28" s="44">
        <f>SUM($D28:I28)</f>
        <v>619598</v>
      </c>
      <c r="Y28" s="44">
        <f>SUM($D28:J28)</f>
        <v>714598</v>
      </c>
      <c r="Z28" s="44">
        <f>SUM($D28:K28)</f>
        <v>821152</v>
      </c>
      <c r="AA28" s="44">
        <f>SUM($D28:L28)</f>
        <v>922991</v>
      </c>
      <c r="AB28" s="44">
        <f>SUM($D28:M28)</f>
        <v>1022961</v>
      </c>
      <c r="AC28" s="44">
        <f>SUM($D28:N28)</f>
        <v>1123207</v>
      </c>
      <c r="AD28" s="44">
        <f>SUM($D28:O28)</f>
        <v>1212268</v>
      </c>
    </row>
    <row r="29" spans="1:30" s="43" customFormat="1" ht="15.1" customHeight="1">
      <c r="A29" s="63" t="s">
        <v>75</v>
      </c>
      <c r="B29" s="65" t="s">
        <v>66</v>
      </c>
      <c r="D29" s="44">
        <f>+IBA!D$121</f>
        <v>7291</v>
      </c>
      <c r="E29" s="44">
        <f>+IBA!E$121</f>
        <v>7325</v>
      </c>
      <c r="F29" s="44">
        <f>+IBA!F$121</f>
        <v>8278</v>
      </c>
      <c r="G29" s="44">
        <f>+IBA!G$121</f>
        <v>7445</v>
      </c>
      <c r="H29" s="44">
        <f>+IBA!H$121</f>
        <v>7760</v>
      </c>
      <c r="I29" s="44">
        <f>+IBA!I$121</f>
        <v>7503</v>
      </c>
      <c r="J29" s="44">
        <f>+IBA!J$121</f>
        <v>7063</v>
      </c>
      <c r="K29" s="44">
        <f>+IBA!K$121</f>
        <v>7603</v>
      </c>
      <c r="L29" s="44">
        <f>+IBA!L$121</f>
        <v>6953</v>
      </c>
      <c r="M29" s="44">
        <f>+IBA!M$121</f>
        <v>7612</v>
      </c>
      <c r="N29" s="44">
        <f>+IBA!N$121</f>
        <v>8044</v>
      </c>
      <c r="O29" s="44">
        <f>+IBA!O$121</f>
        <v>6283</v>
      </c>
      <c r="P29" s="44">
        <f t="shared" si="2"/>
        <v>89160</v>
      </c>
      <c r="Q29" s="53"/>
      <c r="R29" s="53"/>
      <c r="S29" s="44">
        <f>SUM($D29:D29)</f>
        <v>7291</v>
      </c>
      <c r="T29" s="44">
        <f>SUM($D29:E29)</f>
        <v>14616</v>
      </c>
      <c r="U29" s="44">
        <f>SUM($D29:F29)</f>
        <v>22894</v>
      </c>
      <c r="V29" s="44">
        <f>SUM($D29:G29)</f>
        <v>30339</v>
      </c>
      <c r="W29" s="44">
        <f>SUM($D29:H29)</f>
        <v>38099</v>
      </c>
      <c r="X29" s="44">
        <f>SUM($D29:I29)</f>
        <v>45602</v>
      </c>
      <c r="Y29" s="44">
        <f>SUM($D29:J29)</f>
        <v>52665</v>
      </c>
      <c r="Z29" s="44">
        <f>SUM($D29:K29)</f>
        <v>60268</v>
      </c>
      <c r="AA29" s="44">
        <f>SUM($D29:L29)</f>
        <v>67221</v>
      </c>
      <c r="AB29" s="44">
        <f>SUM($D29:M29)</f>
        <v>74833</v>
      </c>
      <c r="AC29" s="44">
        <f>SUM($D29:N29)</f>
        <v>82877</v>
      </c>
      <c r="AD29" s="44">
        <f>SUM($D29:O29)</f>
        <v>89160</v>
      </c>
    </row>
    <row r="30" spans="1:30" s="43" customFormat="1" ht="15.1" customHeight="1">
      <c r="A30" s="63" t="s">
        <v>16</v>
      </c>
      <c r="B30" s="65" t="s">
        <v>66</v>
      </c>
      <c r="D30" s="44">
        <f>+SIBC!D$121</f>
        <v>4488</v>
      </c>
      <c r="E30" s="44">
        <f>+SIBC!E$121</f>
        <v>4446</v>
      </c>
      <c r="F30" s="44">
        <f>+SIBC!F$121</f>
        <v>4868</v>
      </c>
      <c r="G30" s="44">
        <f>+SIBC!G$121</f>
        <v>4815</v>
      </c>
      <c r="H30" s="44">
        <f>+SIBC!H$121</f>
        <v>6111</v>
      </c>
      <c r="I30" s="44">
        <f>+SIBC!I$121</f>
        <v>6726</v>
      </c>
      <c r="J30" s="44">
        <f>+SIBC!J$121</f>
        <v>5936</v>
      </c>
      <c r="K30" s="44">
        <f>+SIBC!K$121</f>
        <v>5990</v>
      </c>
      <c r="L30" s="44">
        <f>+SIBC!L$121</f>
        <v>6476</v>
      </c>
      <c r="M30" s="44">
        <f>+SIBC!M$121</f>
        <v>7110</v>
      </c>
      <c r="N30" s="44">
        <f>+SIBC!N$121</f>
        <v>5878</v>
      </c>
      <c r="O30" s="44">
        <f>+SIBC!O$121</f>
        <v>4985</v>
      </c>
      <c r="P30" s="44">
        <f t="shared" si="2"/>
        <v>67829</v>
      </c>
      <c r="Q30" s="54"/>
      <c r="R30" s="54"/>
      <c r="S30" s="44">
        <f>SUM($D30:D30)</f>
        <v>4488</v>
      </c>
      <c r="T30" s="44">
        <f>SUM($D30:E30)</f>
        <v>8934</v>
      </c>
      <c r="U30" s="44">
        <f>SUM($D30:F30)</f>
        <v>13802</v>
      </c>
      <c r="V30" s="44">
        <f>SUM($D30:G30)</f>
        <v>18617</v>
      </c>
      <c r="W30" s="44">
        <f>SUM($D30:H30)</f>
        <v>24728</v>
      </c>
      <c r="X30" s="44">
        <f>SUM($D30:I30)</f>
        <v>31454</v>
      </c>
      <c r="Y30" s="44">
        <f>SUM($D30:J30)</f>
        <v>37390</v>
      </c>
      <c r="Z30" s="44">
        <f>SUM($D30:K30)</f>
        <v>43380</v>
      </c>
      <c r="AA30" s="44">
        <f>SUM($D30:L30)</f>
        <v>49856</v>
      </c>
      <c r="AB30" s="44">
        <f>SUM($D30:M30)</f>
        <v>56966</v>
      </c>
      <c r="AC30" s="44">
        <f>SUM($D30:N30)</f>
        <v>62844</v>
      </c>
      <c r="AD30" s="44">
        <f>SUM($D30:O30)</f>
        <v>67829</v>
      </c>
    </row>
    <row r="31" spans="1:30" s="43" customFormat="1" ht="15.1" customHeight="1">
      <c r="A31" s="63" t="s">
        <v>17</v>
      </c>
      <c r="B31" s="65" t="s">
        <v>66</v>
      </c>
      <c r="D31" s="44">
        <f>+TIBA!D$121</f>
        <v>31663</v>
      </c>
      <c r="E31" s="44">
        <f>+TIBA!E$121</f>
        <v>32004</v>
      </c>
      <c r="F31" s="44">
        <f>+TIBA!F$121</f>
        <v>36209</v>
      </c>
      <c r="G31" s="44">
        <f>+TIBA!G$121</f>
        <v>34311</v>
      </c>
      <c r="H31" s="44">
        <f>+TIBA!H$121</f>
        <v>34776</v>
      </c>
      <c r="I31" s="44">
        <f>+TIBA!I$121</f>
        <v>34876</v>
      </c>
      <c r="J31" s="44">
        <f>+TIBA!J$121</f>
        <v>31114</v>
      </c>
      <c r="K31" s="44">
        <f>+TIBA!K$121</f>
        <v>33799</v>
      </c>
      <c r="L31" s="44">
        <f>+TIBA!L$121</f>
        <v>33403</v>
      </c>
      <c r="M31" s="44">
        <f>+TIBA!M$121</f>
        <v>33932</v>
      </c>
      <c r="N31" s="44">
        <f>+TIBA!N$121</f>
        <v>33858</v>
      </c>
      <c r="O31" s="44">
        <f>+TIBA!O$121</f>
        <v>28127</v>
      </c>
      <c r="P31" s="44">
        <f t="shared" si="2"/>
        <v>398072</v>
      </c>
      <c r="Q31" s="54"/>
      <c r="R31" s="54"/>
      <c r="S31" s="44">
        <f>SUM($D31:D31)</f>
        <v>31663</v>
      </c>
      <c r="T31" s="44">
        <f>SUM($D31:E31)</f>
        <v>63667</v>
      </c>
      <c r="U31" s="44">
        <f>SUM($D31:F31)</f>
        <v>99876</v>
      </c>
      <c r="V31" s="44">
        <f>SUM($D31:G31)</f>
        <v>134187</v>
      </c>
      <c r="W31" s="44">
        <f>SUM($D31:H31)</f>
        <v>168963</v>
      </c>
      <c r="X31" s="44">
        <f>SUM($D31:I31)</f>
        <v>203839</v>
      </c>
      <c r="Y31" s="44">
        <f>SUM($D31:J31)</f>
        <v>234953</v>
      </c>
      <c r="Z31" s="44">
        <f>SUM($D31:K31)</f>
        <v>268752</v>
      </c>
      <c r="AA31" s="44">
        <f>SUM($D31:L31)</f>
        <v>302155</v>
      </c>
      <c r="AB31" s="44">
        <f>SUM($D31:M31)</f>
        <v>336087</v>
      </c>
      <c r="AC31" s="44">
        <f>SUM($D31:N31)</f>
        <v>369945</v>
      </c>
      <c r="AD31" s="44">
        <f>SUM($D31:O31)</f>
        <v>398072</v>
      </c>
    </row>
    <row r="32" spans="1:30" s="43" customFormat="1" ht="15.1" customHeight="1">
      <c r="A32" s="63" t="s">
        <v>12</v>
      </c>
      <c r="B32" s="65" t="s">
        <v>66</v>
      </c>
      <c r="D32" s="44">
        <f>+LQB!D$121</f>
        <v>55812</v>
      </c>
      <c r="E32" s="44">
        <f>+LQB!E$121</f>
        <v>57310</v>
      </c>
      <c r="F32" s="44">
        <f>+LQB!F$121</f>
        <v>63846</v>
      </c>
      <c r="G32" s="44">
        <f>+LQB!G$121</f>
        <v>62858</v>
      </c>
      <c r="H32" s="44">
        <f>+LQB!H$121</f>
        <v>62950</v>
      </c>
      <c r="I32" s="44">
        <f>+LQB!I$121</f>
        <v>68114</v>
      </c>
      <c r="J32" s="44">
        <f>+LQB!J$121</f>
        <v>61234</v>
      </c>
      <c r="K32" s="44">
        <f>+LQB!K$121</f>
        <v>67492</v>
      </c>
      <c r="L32" s="44">
        <f>+LQB!L$121</f>
        <v>64826</v>
      </c>
      <c r="M32" s="44">
        <f>+LQB!M$121</f>
        <v>63620</v>
      </c>
      <c r="N32" s="44">
        <f>+LQB!N$121</f>
        <v>65316</v>
      </c>
      <c r="O32" s="44">
        <f>+LQB!O$121</f>
        <v>60364</v>
      </c>
      <c r="P32" s="44">
        <f t="shared" si="2"/>
        <v>753742</v>
      </c>
      <c r="Q32" s="54"/>
      <c r="R32" s="54"/>
      <c r="S32" s="44">
        <f>SUM($D32:D32)</f>
        <v>55812</v>
      </c>
      <c r="T32" s="44">
        <f>SUM($D32:E32)</f>
        <v>113122</v>
      </c>
      <c r="U32" s="44">
        <f>SUM($D32:F32)</f>
        <v>176968</v>
      </c>
      <c r="V32" s="44">
        <f>SUM($D32:G32)</f>
        <v>239826</v>
      </c>
      <c r="W32" s="44">
        <f>SUM($D32:H32)</f>
        <v>302776</v>
      </c>
      <c r="X32" s="44">
        <f>SUM($D32:I32)</f>
        <v>370890</v>
      </c>
      <c r="Y32" s="44">
        <f>SUM($D32:J32)</f>
        <v>432124</v>
      </c>
      <c r="Z32" s="44">
        <f>SUM($D32:K32)</f>
        <v>499616</v>
      </c>
      <c r="AA32" s="44">
        <f>SUM($D32:L32)</f>
        <v>564442</v>
      </c>
      <c r="AB32" s="44">
        <f>SUM($D32:M32)</f>
        <v>628062</v>
      </c>
      <c r="AC32" s="44">
        <f>SUM($D32:N32)</f>
        <v>693378</v>
      </c>
      <c r="AD32" s="44">
        <f>SUM($D32:O32)</f>
        <v>753742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+RBW!D$121</f>
        <v>10</v>
      </c>
      <c r="E33" s="44">
        <f>+RBW!E$121</f>
        <v>11</v>
      </c>
      <c r="F33" s="44">
        <f>+RBW!F$121</f>
        <v>0</v>
      </c>
      <c r="G33" s="44">
        <f>+RBW!G$121</f>
        <v>0</v>
      </c>
      <c r="H33" s="44">
        <f>+RBW!H$121</f>
        <v>0</v>
      </c>
      <c r="I33" s="44">
        <f>+RBW!I$121</f>
        <v>0</v>
      </c>
      <c r="J33" s="44">
        <f>+RBW!J$121</f>
        <v>0</v>
      </c>
      <c r="K33" s="44">
        <f>+RBW!K$121</f>
        <v>0</v>
      </c>
      <c r="L33" s="44">
        <f>+RBW!L$121</f>
        <v>0</v>
      </c>
      <c r="M33" s="44">
        <f>+RBW!M$121</f>
        <v>0</v>
      </c>
      <c r="N33" s="44">
        <f>+RBW!N$121</f>
        <v>0</v>
      </c>
      <c r="O33" s="44">
        <f>+RBW!O$121</f>
        <v>0</v>
      </c>
      <c r="P33" s="44">
        <f t="shared" si="2"/>
        <v>21</v>
      </c>
      <c r="Q33" s="41"/>
      <c r="R33" s="41"/>
      <c r="S33" s="44">
        <f>SUM($D33:D33)</f>
        <v>10</v>
      </c>
      <c r="T33" s="44">
        <f>SUM($D33:E33)</f>
        <v>21</v>
      </c>
      <c r="U33" s="44">
        <f>SUM($D33:F33)</f>
        <v>21</v>
      </c>
      <c r="V33" s="44">
        <f>SUM($D33:G33)</f>
        <v>21</v>
      </c>
      <c r="W33" s="44">
        <f>SUM($D33:H33)</f>
        <v>21</v>
      </c>
      <c r="X33" s="44">
        <f>SUM($D33:I33)</f>
        <v>21</v>
      </c>
      <c r="Y33" s="44">
        <f>SUM($D33:J33)</f>
        <v>21</v>
      </c>
      <c r="Z33" s="44">
        <f>SUM($D33:K33)</f>
        <v>21</v>
      </c>
      <c r="AA33" s="44">
        <f>SUM($D33:L33)</f>
        <v>21</v>
      </c>
      <c r="AB33" s="44">
        <f>SUM($D33:M33)</f>
        <v>21</v>
      </c>
      <c r="AC33" s="44">
        <f>SUM($D33:N33)</f>
        <v>21</v>
      </c>
      <c r="AD33" s="44">
        <f>SUM($D33:O33)</f>
        <v>21</v>
      </c>
    </row>
    <row r="34" spans="1:30" s="43" customFormat="1" ht="15.1" customHeight="1">
      <c r="A34" s="63" t="s">
        <v>18</v>
      </c>
      <c r="B34" s="65" t="s">
        <v>66</v>
      </c>
      <c r="D34" s="44">
        <f>+WPB!D$121</f>
        <v>0</v>
      </c>
      <c r="E34" s="44">
        <f>+WPB!E$121</f>
        <v>0</v>
      </c>
      <c r="F34" s="44">
        <f>+WPB!F$121</f>
        <v>0</v>
      </c>
      <c r="G34" s="44">
        <f>+WPB!G$121</f>
        <v>0</v>
      </c>
      <c r="H34" s="44">
        <f>+WPB!H$121</f>
        <v>0</v>
      </c>
      <c r="I34" s="44">
        <f>+WPB!I$121</f>
        <v>0</v>
      </c>
      <c r="J34" s="44">
        <f>+WPB!J$121</f>
        <v>0</v>
      </c>
      <c r="K34" s="44">
        <f>+WPB!K$121</f>
        <v>0</v>
      </c>
      <c r="L34" s="44">
        <f>+WPB!L$121</f>
        <v>0</v>
      </c>
      <c r="M34" s="44">
        <f>+WPB!M$121</f>
        <v>0</v>
      </c>
      <c r="N34" s="44">
        <f>+WPB!N$121</f>
        <v>0</v>
      </c>
      <c r="O34" s="44">
        <f>+WPB!O$121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P35" si="3">SUM(D24:D34)</f>
        <v>535385</v>
      </c>
      <c r="E35" s="44">
        <f t="shared" si="3"/>
        <v>548691</v>
      </c>
      <c r="F35" s="44">
        <f t="shared" si="3"/>
        <v>596736</v>
      </c>
      <c r="G35" s="44">
        <f t="shared" si="3"/>
        <v>577272</v>
      </c>
      <c r="H35" s="44">
        <f t="shared" si="3"/>
        <v>584529</v>
      </c>
      <c r="I35" s="44">
        <f t="shared" si="3"/>
        <v>615830</v>
      </c>
      <c r="J35" s="44">
        <f t="shared" si="3"/>
        <v>530075</v>
      </c>
      <c r="K35" s="44">
        <f t="shared" si="3"/>
        <v>603101</v>
      </c>
      <c r="L35" s="44">
        <f t="shared" si="3"/>
        <v>585661</v>
      </c>
      <c r="M35" s="44">
        <f t="shared" si="3"/>
        <v>588187</v>
      </c>
      <c r="N35" s="44">
        <f t="shared" si="3"/>
        <v>581337</v>
      </c>
      <c r="O35" s="44">
        <f t="shared" si="3"/>
        <v>512061</v>
      </c>
      <c r="P35" s="44">
        <f t="shared" si="3"/>
        <v>6858865</v>
      </c>
      <c r="Q35" s="54"/>
      <c r="R35" s="54"/>
      <c r="S35" s="44">
        <f>SUM($D35:D35)</f>
        <v>535385</v>
      </c>
      <c r="T35" s="44">
        <f>SUM($D35:E35)</f>
        <v>1084076</v>
      </c>
      <c r="U35" s="44">
        <f>SUM($D35:F35)</f>
        <v>1680812</v>
      </c>
      <c r="V35" s="44">
        <f>SUM($D35:G35)</f>
        <v>2258084</v>
      </c>
      <c r="W35" s="44">
        <f>SUM($D35:H35)</f>
        <v>2842613</v>
      </c>
      <c r="X35" s="44">
        <f>SUM($D35:I35)</f>
        <v>3458443</v>
      </c>
      <c r="Y35" s="44">
        <f>SUM($D35:J35)</f>
        <v>3988518</v>
      </c>
      <c r="Z35" s="44">
        <f>SUM($D35:K35)</f>
        <v>4591619</v>
      </c>
      <c r="AA35" s="44">
        <f>SUM($D35:L35)</f>
        <v>5177280</v>
      </c>
      <c r="AB35" s="44">
        <f>SUM($D35:M35)</f>
        <v>5765467</v>
      </c>
      <c r="AC35" s="44">
        <f>SUM($D35:N35)</f>
        <v>6346804</v>
      </c>
      <c r="AD35" s="44">
        <f>SUM($D35:O35)</f>
        <v>6858865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+AMB!D$139</f>
        <v>0</v>
      </c>
      <c r="E37" s="44">
        <f>+AMB!E$139</f>
        <v>0</v>
      </c>
      <c r="F37" s="44">
        <f>+AMB!F$139</f>
        <v>0</v>
      </c>
      <c r="G37" s="44">
        <f>+AMB!G$139</f>
        <v>0</v>
      </c>
      <c r="H37" s="44">
        <f>+AMB!H$139</f>
        <v>0</v>
      </c>
      <c r="I37" s="44">
        <f>+AMB!I$139</f>
        <v>0</v>
      </c>
      <c r="J37" s="44">
        <f>+AMB!J$139</f>
        <v>0</v>
      </c>
      <c r="K37" s="44">
        <f>+AMB!K$139</f>
        <v>0</v>
      </c>
      <c r="L37" s="44">
        <f>+AMB!L$139</f>
        <v>0</v>
      </c>
      <c r="M37" s="44">
        <f>+AMB!M$139</f>
        <v>0</v>
      </c>
      <c r="N37" s="44">
        <f>+AMB!N$139</f>
        <v>0</v>
      </c>
      <c r="O37" s="44">
        <f>+AMB!O$139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1" customHeight="1">
      <c r="A38" s="63" t="s">
        <v>10</v>
      </c>
      <c r="B38" s="65" t="s">
        <v>8</v>
      </c>
      <c r="D38" s="44">
        <f>+BWB!D$139</f>
        <v>297</v>
      </c>
      <c r="E38" s="44">
        <f>+BWB!E$139</f>
        <v>272</v>
      </c>
      <c r="F38" s="44">
        <f>+BWB!F$139</f>
        <v>282</v>
      </c>
      <c r="G38" s="44">
        <f>+BWB!G$139</f>
        <v>485</v>
      </c>
      <c r="H38" s="44">
        <f>+BWB!H$139</f>
        <v>604</v>
      </c>
      <c r="I38" s="44">
        <f>+BWB!I$139</f>
        <v>562</v>
      </c>
      <c r="J38" s="44">
        <f>+BWB!J$139</f>
        <v>580</v>
      </c>
      <c r="K38" s="44">
        <f>+BWB!K$139</f>
        <v>469</v>
      </c>
      <c r="L38" s="44">
        <f>+BWB!L$139</f>
        <v>518</v>
      </c>
      <c r="M38" s="44">
        <f>+BWB!M$139</f>
        <v>573</v>
      </c>
      <c r="N38" s="44">
        <f>+BWB!N$139</f>
        <v>500</v>
      </c>
      <c r="O38" s="44">
        <f>+BWB!O$139</f>
        <v>243</v>
      </c>
      <c r="P38" s="44">
        <f t="shared" si="4"/>
        <v>5385</v>
      </c>
      <c r="Q38" s="54"/>
      <c r="R38" s="54"/>
      <c r="S38" s="44">
        <f>SUM($D38:D38)</f>
        <v>297</v>
      </c>
      <c r="T38" s="44">
        <f>SUM($D38:E38)</f>
        <v>569</v>
      </c>
      <c r="U38" s="44">
        <f>SUM($D38:F38)</f>
        <v>851</v>
      </c>
      <c r="V38" s="44">
        <f>SUM($D38:G38)</f>
        <v>1336</v>
      </c>
      <c r="W38" s="44">
        <f>SUM($D38:H38)</f>
        <v>1940</v>
      </c>
      <c r="X38" s="44">
        <f>SUM($D38:I38)</f>
        <v>2502</v>
      </c>
      <c r="Y38" s="44">
        <f>SUM($D38:J38)</f>
        <v>3082</v>
      </c>
      <c r="Z38" s="44">
        <f>SUM($D38:K38)</f>
        <v>3551</v>
      </c>
      <c r="AA38" s="44">
        <f>SUM($D38:L38)</f>
        <v>4069</v>
      </c>
      <c r="AB38" s="44">
        <f>SUM($D38:M38)</f>
        <v>4642</v>
      </c>
      <c r="AC38" s="44">
        <f>SUM($D38:N38)</f>
        <v>5142</v>
      </c>
      <c r="AD38" s="44">
        <f>SUM($D38:O38)</f>
        <v>5385</v>
      </c>
    </row>
    <row r="39" spans="1:30" s="43" customFormat="1" ht="15.1" customHeight="1">
      <c r="A39" s="63" t="s">
        <v>11</v>
      </c>
      <c r="B39" s="65" t="s">
        <v>8</v>
      </c>
      <c r="D39" s="44">
        <f>+DWT!D$139</f>
        <v>3869</v>
      </c>
      <c r="E39" s="44">
        <f>+DWT!E$139</f>
        <v>3214</v>
      </c>
      <c r="F39" s="44">
        <f>+DWT!F$139</f>
        <v>3369</v>
      </c>
      <c r="G39" s="44">
        <f>+DWT!G$139</f>
        <v>3449</v>
      </c>
      <c r="H39" s="44">
        <f>+DWT!H$139</f>
        <v>3604</v>
      </c>
      <c r="I39" s="44">
        <f>+DWT!I$139</f>
        <v>4133</v>
      </c>
      <c r="J39" s="44">
        <f>+DWT!J$139</f>
        <v>3975</v>
      </c>
      <c r="K39" s="44">
        <f>+DWT!K$139</f>
        <v>4140</v>
      </c>
      <c r="L39" s="44">
        <f>+DWT!L$139</f>
        <v>3731</v>
      </c>
      <c r="M39" s="44">
        <f>+DWT!M$139</f>
        <v>3890</v>
      </c>
      <c r="N39" s="44">
        <f>+DWT!N$139</f>
        <v>3518</v>
      </c>
      <c r="O39" s="44">
        <f>+DWT!O$139</f>
        <v>3610</v>
      </c>
      <c r="P39" s="44">
        <f t="shared" si="4"/>
        <v>44502</v>
      </c>
      <c r="Q39" s="54"/>
      <c r="R39" s="54"/>
      <c r="S39" s="44">
        <f>SUM($D39:D39)</f>
        <v>3869</v>
      </c>
      <c r="T39" s="44">
        <f>SUM($D39:E39)</f>
        <v>7083</v>
      </c>
      <c r="U39" s="44">
        <f>SUM($D39:F39)</f>
        <v>10452</v>
      </c>
      <c r="V39" s="44">
        <f>SUM($D39:G39)</f>
        <v>13901</v>
      </c>
      <c r="W39" s="44">
        <f>SUM($D39:H39)</f>
        <v>17505</v>
      </c>
      <c r="X39" s="44">
        <f>SUM($D39:I39)</f>
        <v>21638</v>
      </c>
      <c r="Y39" s="44">
        <f>SUM($D39:J39)</f>
        <v>25613</v>
      </c>
      <c r="Z39" s="44">
        <f>SUM($D39:K39)</f>
        <v>29753</v>
      </c>
      <c r="AA39" s="44">
        <f>SUM($D39:L39)</f>
        <v>33484</v>
      </c>
      <c r="AB39" s="44">
        <f>SUM($D39:M39)</f>
        <v>37374</v>
      </c>
      <c r="AC39" s="44">
        <f>SUM($D39:N39)</f>
        <v>40892</v>
      </c>
      <c r="AD39" s="44">
        <f>SUM($D39:O39)</f>
        <v>44502</v>
      </c>
    </row>
    <row r="40" spans="1:30" s="43" customFormat="1" ht="15.1" customHeight="1">
      <c r="A40" s="63" t="s">
        <v>13</v>
      </c>
      <c r="B40" s="65" t="s">
        <v>8</v>
      </c>
      <c r="D40" s="44">
        <f>+OGB!D$139</f>
        <v>12</v>
      </c>
      <c r="E40" s="44">
        <f>+OGB!E$139</f>
        <v>26</v>
      </c>
      <c r="F40" s="44">
        <f>+OGB!F$139</f>
        <v>9</v>
      </c>
      <c r="G40" s="44">
        <f>+OGB!G$139</f>
        <v>14</v>
      </c>
      <c r="H40" s="44">
        <f>+OGB!H$139</f>
        <v>27</v>
      </c>
      <c r="I40" s="44">
        <f>+OGB!I$139</f>
        <v>34</v>
      </c>
      <c r="J40" s="44">
        <f>+OGB!J$139</f>
        <v>18</v>
      </c>
      <c r="K40" s="44">
        <f>+OGB!K$139</f>
        <v>28</v>
      </c>
      <c r="L40" s="44">
        <f>+OGB!L$139</f>
        <v>19</v>
      </c>
      <c r="M40" s="44">
        <f>+OGB!M$139</f>
        <v>20</v>
      </c>
      <c r="N40" s="44">
        <f>+OGB!N$139</f>
        <v>38</v>
      </c>
      <c r="O40" s="44">
        <f>+OGB!O$139</f>
        <v>20</v>
      </c>
      <c r="P40" s="44">
        <f t="shared" si="4"/>
        <v>265</v>
      </c>
      <c r="Q40" s="54"/>
      <c r="R40" s="54"/>
      <c r="S40" s="44">
        <f>SUM($D40:D40)</f>
        <v>12</v>
      </c>
      <c r="T40" s="44">
        <f>SUM($D40:E40)</f>
        <v>38</v>
      </c>
      <c r="U40" s="44">
        <f>SUM($D40:F40)</f>
        <v>47</v>
      </c>
      <c r="V40" s="44">
        <f>SUM($D40:G40)</f>
        <v>61</v>
      </c>
      <c r="W40" s="44">
        <f>SUM($D40:H40)</f>
        <v>88</v>
      </c>
      <c r="X40" s="44">
        <f>SUM($D40:I40)</f>
        <v>122</v>
      </c>
      <c r="Y40" s="44">
        <f>SUM($D40:J40)</f>
        <v>140</v>
      </c>
      <c r="Z40" s="44">
        <f>SUM($D40:K40)</f>
        <v>168</v>
      </c>
      <c r="AA40" s="44">
        <f>SUM($D40:L40)</f>
        <v>187</v>
      </c>
      <c r="AB40" s="44">
        <f>SUM($D40:M40)</f>
        <v>207</v>
      </c>
      <c r="AC40" s="44">
        <f>SUM($D40:N40)</f>
        <v>245</v>
      </c>
      <c r="AD40" s="44">
        <f>SUM($D40:O40)</f>
        <v>265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+PB!D$139</f>
        <v>1930</v>
      </c>
      <c r="E41" s="44">
        <f>+PB!E$139</f>
        <v>1716</v>
      </c>
      <c r="F41" s="44">
        <f>+PB!F$139</f>
        <v>1750</v>
      </c>
      <c r="G41" s="44">
        <f>+PB!G$139</f>
        <v>1662</v>
      </c>
      <c r="H41" s="44">
        <f>+PB!H$139</f>
        <v>2028</v>
      </c>
      <c r="I41" s="44">
        <f>+PB!I$139</f>
        <v>2038</v>
      </c>
      <c r="J41" s="44">
        <f>+PB!J$139</f>
        <v>2402</v>
      </c>
      <c r="K41" s="44">
        <f>+PB!K$139</f>
        <v>2450</v>
      </c>
      <c r="L41" s="44">
        <f>+PB!L$139</f>
        <v>2248</v>
      </c>
      <c r="M41" s="44">
        <f>+PB!M$139</f>
        <v>2308</v>
      </c>
      <c r="N41" s="44">
        <f>+PB!N$139</f>
        <v>1874</v>
      </c>
      <c r="O41" s="44">
        <f>+PB!O$139</f>
        <v>1752</v>
      </c>
      <c r="P41" s="44">
        <f t="shared" si="4"/>
        <v>24158</v>
      </c>
      <c r="Q41" s="41"/>
      <c r="R41" s="41"/>
      <c r="S41" s="44">
        <f>SUM($D41:D41)</f>
        <v>1930</v>
      </c>
      <c r="T41" s="44">
        <f>SUM($D41:E41)</f>
        <v>3646</v>
      </c>
      <c r="U41" s="44">
        <f>SUM($D41:F41)</f>
        <v>5396</v>
      </c>
      <c r="V41" s="44">
        <f>SUM($D41:G41)</f>
        <v>7058</v>
      </c>
      <c r="W41" s="44">
        <f>SUM($D41:H41)</f>
        <v>9086</v>
      </c>
      <c r="X41" s="44">
        <f>SUM($D41:I41)</f>
        <v>11124</v>
      </c>
      <c r="Y41" s="44">
        <f>SUM($D41:J41)</f>
        <v>13526</v>
      </c>
      <c r="Z41" s="44">
        <f>SUM($D41:K41)</f>
        <v>15976</v>
      </c>
      <c r="AA41" s="44">
        <f>SUM($D41:L41)</f>
        <v>18224</v>
      </c>
      <c r="AB41" s="44">
        <f>SUM($D41:M41)</f>
        <v>20532</v>
      </c>
      <c r="AC41" s="44">
        <f>SUM($D41:N41)</f>
        <v>22406</v>
      </c>
      <c r="AD41" s="44">
        <f>SUM($D41:O41)</f>
        <v>24158</v>
      </c>
    </row>
    <row r="42" spans="1:30" s="43" customFormat="1" ht="15.1" customHeight="1">
      <c r="A42" s="63" t="s">
        <v>75</v>
      </c>
      <c r="B42" s="65" t="s">
        <v>8</v>
      </c>
      <c r="D42" s="44">
        <f>+IBA!D$139</f>
        <v>1141</v>
      </c>
      <c r="E42" s="44">
        <f>+IBA!E$139</f>
        <v>1509</v>
      </c>
      <c r="F42" s="44">
        <f>+IBA!F$139</f>
        <v>1235</v>
      </c>
      <c r="G42" s="44">
        <f>+IBA!G$139</f>
        <v>1846</v>
      </c>
      <c r="H42" s="44">
        <f>+IBA!H$139</f>
        <v>4716</v>
      </c>
      <c r="I42" s="44">
        <f>+IBA!I$139</f>
        <v>7131</v>
      </c>
      <c r="J42" s="44">
        <f>+IBA!J$139</f>
        <v>9612</v>
      </c>
      <c r="K42" s="44">
        <f>+IBA!K$139</f>
        <v>8316</v>
      </c>
      <c r="L42" s="44">
        <f>+IBA!L$139</f>
        <v>6936</v>
      </c>
      <c r="M42" s="44">
        <f>+IBA!M$139</f>
        <v>3400</v>
      </c>
      <c r="N42" s="44">
        <f>+IBA!N$139</f>
        <v>1666</v>
      </c>
      <c r="O42" s="44">
        <f>+IBA!O$139</f>
        <v>1555</v>
      </c>
      <c r="P42" s="44">
        <f t="shared" si="4"/>
        <v>49063</v>
      </c>
      <c r="Q42" s="53"/>
      <c r="R42" s="53"/>
      <c r="S42" s="44">
        <f>SUM($D42:D42)</f>
        <v>1141</v>
      </c>
      <c r="T42" s="44">
        <f>SUM($D42:E42)</f>
        <v>2650</v>
      </c>
      <c r="U42" s="44">
        <f>SUM($D42:F42)</f>
        <v>3885</v>
      </c>
      <c r="V42" s="44">
        <f>SUM($D42:G42)</f>
        <v>5731</v>
      </c>
      <c r="W42" s="44">
        <f>SUM($D42:H42)</f>
        <v>10447</v>
      </c>
      <c r="X42" s="44">
        <f>SUM($D42:I42)</f>
        <v>17578</v>
      </c>
      <c r="Y42" s="44">
        <f>SUM($D42:J42)</f>
        <v>27190</v>
      </c>
      <c r="Z42" s="44">
        <f>SUM($D42:K42)</f>
        <v>35506</v>
      </c>
      <c r="AA42" s="44">
        <f>SUM($D42:L42)</f>
        <v>42442</v>
      </c>
      <c r="AB42" s="44">
        <f>SUM($D42:M42)</f>
        <v>45842</v>
      </c>
      <c r="AC42" s="44">
        <f>SUM($D42:N42)</f>
        <v>47508</v>
      </c>
      <c r="AD42" s="44">
        <f>SUM($D42:O42)</f>
        <v>49063</v>
      </c>
    </row>
    <row r="43" spans="1:30" s="43" customFormat="1" ht="15.1" customHeight="1">
      <c r="A43" s="63" t="s">
        <v>16</v>
      </c>
      <c r="B43" s="65" t="s">
        <v>8</v>
      </c>
      <c r="D43" s="44">
        <f>+SIBC!D$139</f>
        <v>0</v>
      </c>
      <c r="E43" s="44">
        <f>+SIBC!E$139</f>
        <v>0</v>
      </c>
      <c r="F43" s="44">
        <f>+SIBC!F$139</f>
        <v>0</v>
      </c>
      <c r="G43" s="44">
        <f>+SIBC!G$139</f>
        <v>0</v>
      </c>
      <c r="H43" s="44">
        <f>+SIBC!H$139</f>
        <v>0</v>
      </c>
      <c r="I43" s="44">
        <f>+SIBC!I$139</f>
        <v>0</v>
      </c>
      <c r="J43" s="44">
        <f>+SIBC!J$139</f>
        <v>0</v>
      </c>
      <c r="K43" s="44">
        <f>+SIBC!K$139</f>
        <v>0</v>
      </c>
      <c r="L43" s="44">
        <f>+SIBC!L$139</f>
        <v>0</v>
      </c>
      <c r="M43" s="44">
        <f>+SIBC!M$139</f>
        <v>0</v>
      </c>
      <c r="N43" s="44">
        <f>+SIBC!N$139</f>
        <v>0</v>
      </c>
      <c r="O43" s="44">
        <f>+SIBC!O$139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+TIBA!D$139</f>
        <v>0</v>
      </c>
      <c r="E44" s="44">
        <f>+TIBA!E$139</f>
        <v>0</v>
      </c>
      <c r="F44" s="44">
        <f>+TIBA!F$139</f>
        <v>0</v>
      </c>
      <c r="G44" s="44">
        <f>+TIBA!G$139</f>
        <v>0</v>
      </c>
      <c r="H44" s="44">
        <f>+TIBA!H$139</f>
        <v>0</v>
      </c>
      <c r="I44" s="44">
        <f>+TIBA!I$139</f>
        <v>0</v>
      </c>
      <c r="J44" s="44">
        <f>+TIBA!J$139</f>
        <v>0</v>
      </c>
      <c r="K44" s="44">
        <f>+TIBA!K$139</f>
        <v>0</v>
      </c>
      <c r="L44" s="44">
        <f>+TIBA!L$139</f>
        <v>0</v>
      </c>
      <c r="M44" s="44">
        <f>+TIBA!M$139</f>
        <v>0</v>
      </c>
      <c r="N44" s="44">
        <f>+TIBA!N$139</f>
        <v>0</v>
      </c>
      <c r="O44" s="44">
        <f>+TIBA!O$139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+LQB!D$139</f>
        <v>284</v>
      </c>
      <c r="E45" s="44">
        <f>+LQB!E$139</f>
        <v>292</v>
      </c>
      <c r="F45" s="44">
        <f>+LQB!F$139</f>
        <v>480</v>
      </c>
      <c r="G45" s="44">
        <f>+LQB!G$139</f>
        <v>566</v>
      </c>
      <c r="H45" s="44">
        <f>+LQB!H$139</f>
        <v>810</v>
      </c>
      <c r="I45" s="44">
        <f>+LQB!I$139</f>
        <v>688</v>
      </c>
      <c r="J45" s="44">
        <f>+LQB!J$139</f>
        <v>958</v>
      </c>
      <c r="K45" s="44">
        <f>+LQB!K$139</f>
        <v>836</v>
      </c>
      <c r="L45" s="44">
        <f>+LQB!L$139</f>
        <v>764</v>
      </c>
      <c r="M45" s="44">
        <f>+LQB!M$139</f>
        <v>752</v>
      </c>
      <c r="N45" s="44">
        <f>+LQB!N$139</f>
        <v>548</v>
      </c>
      <c r="O45" s="44">
        <f>+LQB!O$139</f>
        <v>438</v>
      </c>
      <c r="P45" s="44">
        <f t="shared" si="4"/>
        <v>7416</v>
      </c>
      <c r="Q45" s="54"/>
      <c r="R45" s="54"/>
      <c r="S45" s="44">
        <f>SUM($D45:D45)</f>
        <v>284</v>
      </c>
      <c r="T45" s="44">
        <f>SUM($D45:E45)</f>
        <v>576</v>
      </c>
      <c r="U45" s="44">
        <f>SUM($D45:F45)</f>
        <v>1056</v>
      </c>
      <c r="V45" s="44">
        <f>SUM($D45:G45)</f>
        <v>1622</v>
      </c>
      <c r="W45" s="44">
        <f>SUM($D45:H45)</f>
        <v>2432</v>
      </c>
      <c r="X45" s="44">
        <f>SUM($D45:I45)</f>
        <v>3120</v>
      </c>
      <c r="Y45" s="44">
        <f>SUM($D45:J45)</f>
        <v>4078</v>
      </c>
      <c r="Z45" s="44">
        <f>SUM($D45:K45)</f>
        <v>4914</v>
      </c>
      <c r="AA45" s="44">
        <f>SUM($D45:L45)</f>
        <v>5678</v>
      </c>
      <c r="AB45" s="44">
        <f>SUM($D45:M45)</f>
        <v>6430</v>
      </c>
      <c r="AC45" s="44">
        <f>SUM($D45:N45)</f>
        <v>6978</v>
      </c>
      <c r="AD45" s="44">
        <f>SUM($D45:O45)</f>
        <v>7416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+RBW!D$139</f>
        <v>384</v>
      </c>
      <c r="E46" s="44">
        <f>+RBW!E$139</f>
        <v>420</v>
      </c>
      <c r="F46" s="44">
        <f>+RBW!F$139</f>
        <v>598</v>
      </c>
      <c r="G46" s="44">
        <f>+RBW!G$139</f>
        <v>1238</v>
      </c>
      <c r="H46" s="44">
        <f>+RBW!H$139</f>
        <v>2506</v>
      </c>
      <c r="I46" s="44">
        <f>+RBW!I$139</f>
        <v>3082</v>
      </c>
      <c r="J46" s="44">
        <f>+RBW!J$139</f>
        <v>3128</v>
      </c>
      <c r="K46" s="44">
        <f>+RBW!K$139</f>
        <v>2968</v>
      </c>
      <c r="L46" s="44">
        <f>+RBW!L$139</f>
        <v>2976</v>
      </c>
      <c r="M46" s="44">
        <f>+RBW!M$139</f>
        <v>2558</v>
      </c>
      <c r="N46" s="44">
        <f>+RBW!N$139</f>
        <v>796</v>
      </c>
      <c r="O46" s="44">
        <f>+RBW!O$139</f>
        <v>734</v>
      </c>
      <c r="P46" s="44">
        <f t="shared" si="4"/>
        <v>21388</v>
      </c>
      <c r="Q46" s="41"/>
      <c r="R46" s="41"/>
      <c r="S46" s="44">
        <f>SUM($D46:D46)</f>
        <v>384</v>
      </c>
      <c r="T46" s="44">
        <f>SUM($D46:E46)</f>
        <v>804</v>
      </c>
      <c r="U46" s="44">
        <f>SUM($D46:F46)</f>
        <v>1402</v>
      </c>
      <c r="V46" s="44">
        <f>SUM($D46:G46)</f>
        <v>2640</v>
      </c>
      <c r="W46" s="44">
        <f>SUM($D46:H46)</f>
        <v>5146</v>
      </c>
      <c r="X46" s="44">
        <f>SUM($D46:I46)</f>
        <v>8228</v>
      </c>
      <c r="Y46" s="44">
        <f>SUM($D46:J46)</f>
        <v>11356</v>
      </c>
      <c r="Z46" s="44">
        <f>SUM($D46:K46)</f>
        <v>14324</v>
      </c>
      <c r="AA46" s="44">
        <f>SUM($D46:L46)</f>
        <v>17300</v>
      </c>
      <c r="AB46" s="44">
        <f>SUM($D46:M46)</f>
        <v>19858</v>
      </c>
      <c r="AC46" s="44">
        <f>SUM($D46:N46)</f>
        <v>20654</v>
      </c>
      <c r="AD46" s="44">
        <f>SUM($D46:O46)</f>
        <v>21388</v>
      </c>
    </row>
    <row r="47" spans="1:30" s="43" customFormat="1" ht="15.1" customHeight="1">
      <c r="A47" s="63" t="s">
        <v>18</v>
      </c>
      <c r="B47" s="65" t="s">
        <v>8</v>
      </c>
      <c r="D47" s="44">
        <f>+WPB!D$139</f>
        <v>0</v>
      </c>
      <c r="E47" s="44">
        <f>+WPB!E$139</f>
        <v>0</v>
      </c>
      <c r="F47" s="44">
        <f>+WPB!F$139</f>
        <v>0</v>
      </c>
      <c r="G47" s="44">
        <f>+WPB!G$139</f>
        <v>0</v>
      </c>
      <c r="H47" s="44">
        <f>+WPB!H$139</f>
        <v>0</v>
      </c>
      <c r="I47" s="44">
        <f>+WPB!I$139</f>
        <v>0</v>
      </c>
      <c r="J47" s="44">
        <f>+WPB!J$139</f>
        <v>0</v>
      </c>
      <c r="K47" s="44">
        <f>+WPB!K$139</f>
        <v>0</v>
      </c>
      <c r="L47" s="44">
        <f>+WPB!L$139</f>
        <v>0</v>
      </c>
      <c r="M47" s="44">
        <f>+WPB!M$139</f>
        <v>0</v>
      </c>
      <c r="N47" s="44">
        <f>+WPB!N$139</f>
        <v>0</v>
      </c>
      <c r="O47" s="44">
        <f>+WPB!O$139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7917</v>
      </c>
      <c r="E48" s="44">
        <f t="shared" si="5"/>
        <v>7449</v>
      </c>
      <c r="F48" s="44">
        <f t="shared" si="5"/>
        <v>7723</v>
      </c>
      <c r="G48" s="44">
        <f t="shared" si="5"/>
        <v>9260</v>
      </c>
      <c r="H48" s="44">
        <f t="shared" si="5"/>
        <v>14295</v>
      </c>
      <c r="I48" s="44">
        <f t="shared" si="5"/>
        <v>17668</v>
      </c>
      <c r="J48" s="44">
        <f t="shared" si="5"/>
        <v>20673</v>
      </c>
      <c r="K48" s="44">
        <f t="shared" si="5"/>
        <v>19207</v>
      </c>
      <c r="L48" s="44">
        <f t="shared" si="5"/>
        <v>17192</v>
      </c>
      <c r="M48" s="44">
        <f t="shared" si="5"/>
        <v>13501</v>
      </c>
      <c r="N48" s="44">
        <f t="shared" si="5"/>
        <v>8940</v>
      </c>
      <c r="O48" s="44">
        <f t="shared" si="5"/>
        <v>8352</v>
      </c>
      <c r="P48" s="44">
        <f t="shared" si="5"/>
        <v>152177</v>
      </c>
      <c r="Q48" s="54"/>
      <c r="R48" s="54"/>
      <c r="S48" s="44">
        <f>SUM($D48:D48)</f>
        <v>7917</v>
      </c>
      <c r="T48" s="44">
        <f>SUM($D48:E48)</f>
        <v>15366</v>
      </c>
      <c r="U48" s="44">
        <f>SUM($D48:F48)</f>
        <v>23089</v>
      </c>
      <c r="V48" s="44">
        <f>SUM($D48:G48)</f>
        <v>32349</v>
      </c>
      <c r="W48" s="44">
        <f>SUM($D48:H48)</f>
        <v>46644</v>
      </c>
      <c r="X48" s="44">
        <f>SUM($D48:I48)</f>
        <v>64312</v>
      </c>
      <c r="Y48" s="44">
        <f>SUM($D48:J48)</f>
        <v>84985</v>
      </c>
      <c r="Z48" s="44">
        <f>SUM($D48:K48)</f>
        <v>104192</v>
      </c>
      <c r="AA48" s="44">
        <f>SUM($D48:L48)</f>
        <v>121384</v>
      </c>
      <c r="AB48" s="44">
        <f>SUM($D48:M48)</f>
        <v>134885</v>
      </c>
      <c r="AC48" s="44">
        <f>SUM($D48:N48)</f>
        <v>143825</v>
      </c>
      <c r="AD48" s="44">
        <f>SUM($D48:O48)</f>
        <v>152177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 t="shared" ref="D50:O60" si="6">SUM(D11+D24+D37)</f>
        <v>528275</v>
      </c>
      <c r="E50" s="44">
        <f t="shared" si="6"/>
        <v>519355</v>
      </c>
      <c r="F50" s="44">
        <f t="shared" si="6"/>
        <v>571240</v>
      </c>
      <c r="G50" s="44">
        <f t="shared" si="6"/>
        <v>561314</v>
      </c>
      <c r="H50" s="44">
        <f t="shared" si="6"/>
        <v>581934</v>
      </c>
      <c r="I50" s="44">
        <f t="shared" si="6"/>
        <v>591153</v>
      </c>
      <c r="J50" s="44">
        <f t="shared" si="6"/>
        <v>571849</v>
      </c>
      <c r="K50" s="44">
        <f t="shared" si="6"/>
        <v>622914</v>
      </c>
      <c r="L50" s="44">
        <f t="shared" si="6"/>
        <v>564975</v>
      </c>
      <c r="M50" s="44">
        <f t="shared" si="6"/>
        <v>578587</v>
      </c>
      <c r="N50" s="44">
        <f t="shared" si="6"/>
        <v>546078</v>
      </c>
      <c r="O50" s="44">
        <f t="shared" si="6"/>
        <v>512417</v>
      </c>
      <c r="P50" s="44">
        <f t="shared" ref="P50:P60" si="7">SUM(D50:O50)</f>
        <v>6750091</v>
      </c>
      <c r="Q50" s="53"/>
      <c r="R50" s="53"/>
      <c r="S50" s="44">
        <f>SUM($D50:D50)</f>
        <v>528275</v>
      </c>
      <c r="T50" s="44">
        <f>SUM($D50:E50)</f>
        <v>1047630</v>
      </c>
      <c r="U50" s="44">
        <f>SUM($D50:F50)</f>
        <v>1618870</v>
      </c>
      <c r="V50" s="44">
        <f>SUM($D50:G50)</f>
        <v>2180184</v>
      </c>
      <c r="W50" s="44">
        <f>SUM($D50:H50)</f>
        <v>2762118</v>
      </c>
      <c r="X50" s="44">
        <f>SUM($D50:I50)</f>
        <v>3353271</v>
      </c>
      <c r="Y50" s="44">
        <f>SUM($D50:J50)</f>
        <v>3925120</v>
      </c>
      <c r="Z50" s="44">
        <f>SUM($D50:K50)</f>
        <v>4548034</v>
      </c>
      <c r="AA50" s="44">
        <f>SUM($D50:L50)</f>
        <v>5113009</v>
      </c>
      <c r="AB50" s="44">
        <f>SUM($D50:M50)</f>
        <v>5691596</v>
      </c>
      <c r="AC50" s="44">
        <f>SUM($D50:N50)</f>
        <v>6237674</v>
      </c>
      <c r="AD50" s="44">
        <f>SUM($D50:O50)</f>
        <v>6750091</v>
      </c>
    </row>
    <row r="51" spans="1:30" s="43" customFormat="1" ht="15.1" customHeight="1">
      <c r="A51" s="63" t="s">
        <v>10</v>
      </c>
      <c r="B51" s="66" t="s">
        <v>67</v>
      </c>
      <c r="D51" s="44">
        <f t="shared" si="6"/>
        <v>319081</v>
      </c>
      <c r="E51" s="44">
        <f t="shared" si="6"/>
        <v>297009</v>
      </c>
      <c r="F51" s="44">
        <f t="shared" si="6"/>
        <v>360474</v>
      </c>
      <c r="G51" s="44">
        <f t="shared" si="6"/>
        <v>364936</v>
      </c>
      <c r="H51" s="44">
        <f t="shared" si="6"/>
        <v>407395</v>
      </c>
      <c r="I51" s="44">
        <f t="shared" si="6"/>
        <v>431878</v>
      </c>
      <c r="J51" s="44">
        <f t="shared" si="6"/>
        <v>470982</v>
      </c>
      <c r="K51" s="44">
        <f t="shared" si="6"/>
        <v>470953</v>
      </c>
      <c r="L51" s="44">
        <f t="shared" si="6"/>
        <v>417281</v>
      </c>
      <c r="M51" s="44">
        <f t="shared" si="6"/>
        <v>412788</v>
      </c>
      <c r="N51" s="44">
        <f t="shared" si="6"/>
        <v>377046</v>
      </c>
      <c r="O51" s="44">
        <f t="shared" si="6"/>
        <v>342755</v>
      </c>
      <c r="P51" s="44">
        <f t="shared" si="7"/>
        <v>4672578</v>
      </c>
      <c r="Q51" s="54"/>
      <c r="R51" s="54"/>
      <c r="S51" s="44">
        <f>SUM($D51:D51)</f>
        <v>319081</v>
      </c>
      <c r="T51" s="44">
        <f>SUM($D51:E51)</f>
        <v>616090</v>
      </c>
      <c r="U51" s="44">
        <f>SUM($D51:F51)</f>
        <v>976564</v>
      </c>
      <c r="V51" s="44">
        <f>SUM($D51:G51)</f>
        <v>1341500</v>
      </c>
      <c r="W51" s="44">
        <f>SUM($D51:H51)</f>
        <v>1748895</v>
      </c>
      <c r="X51" s="44">
        <f>SUM($D51:I51)</f>
        <v>2180773</v>
      </c>
      <c r="Y51" s="44">
        <f>SUM($D51:J51)</f>
        <v>2651755</v>
      </c>
      <c r="Z51" s="44">
        <f>SUM($D51:K51)</f>
        <v>3122708</v>
      </c>
      <c r="AA51" s="44">
        <f>SUM($D51:L51)</f>
        <v>3539989</v>
      </c>
      <c r="AB51" s="44">
        <f>SUM($D51:M51)</f>
        <v>3952777</v>
      </c>
      <c r="AC51" s="44">
        <f>SUM($D51:N51)</f>
        <v>4329823</v>
      </c>
      <c r="AD51" s="44">
        <f>SUM($D51:O51)</f>
        <v>4672578</v>
      </c>
    </row>
    <row r="52" spans="1:30" s="43" customFormat="1" ht="15.1" customHeight="1">
      <c r="A52" s="63" t="s">
        <v>11</v>
      </c>
      <c r="B52" s="66" t="s">
        <v>67</v>
      </c>
      <c r="D52" s="44">
        <f t="shared" si="6"/>
        <v>344332</v>
      </c>
      <c r="E52" s="44">
        <f t="shared" si="6"/>
        <v>331747</v>
      </c>
      <c r="F52" s="44">
        <f t="shared" si="6"/>
        <v>365737</v>
      </c>
      <c r="G52" s="44">
        <f t="shared" si="6"/>
        <v>360068</v>
      </c>
      <c r="H52" s="44">
        <f t="shared" si="6"/>
        <v>369406</v>
      </c>
      <c r="I52" s="44">
        <f t="shared" si="6"/>
        <v>377277</v>
      </c>
      <c r="J52" s="44">
        <f t="shared" si="6"/>
        <v>373004</v>
      </c>
      <c r="K52" s="44">
        <f t="shared" si="6"/>
        <v>386024</v>
      </c>
      <c r="L52" s="44">
        <f t="shared" si="6"/>
        <v>375956</v>
      </c>
      <c r="M52" s="44">
        <f t="shared" si="6"/>
        <v>388236</v>
      </c>
      <c r="N52" s="44">
        <f t="shared" si="6"/>
        <v>362197</v>
      </c>
      <c r="O52" s="44">
        <f t="shared" si="6"/>
        <v>356074</v>
      </c>
      <c r="P52" s="44">
        <f t="shared" si="7"/>
        <v>4390058</v>
      </c>
      <c r="Q52" s="54"/>
      <c r="R52" s="54"/>
      <c r="S52" s="44">
        <f>SUM($D52:D52)</f>
        <v>344332</v>
      </c>
      <c r="T52" s="44">
        <f>SUM($D52:E52)</f>
        <v>676079</v>
      </c>
      <c r="U52" s="44">
        <f>SUM($D52:F52)</f>
        <v>1041816</v>
      </c>
      <c r="V52" s="44">
        <f>SUM($D52:G52)</f>
        <v>1401884</v>
      </c>
      <c r="W52" s="44">
        <f>SUM($D52:H52)</f>
        <v>1771290</v>
      </c>
      <c r="X52" s="44">
        <f>SUM($D52:I52)</f>
        <v>2148567</v>
      </c>
      <c r="Y52" s="44">
        <f>SUM($D52:J52)</f>
        <v>2521571</v>
      </c>
      <c r="Z52" s="44">
        <f>SUM($D52:K52)</f>
        <v>2907595</v>
      </c>
      <c r="AA52" s="44">
        <f>SUM($D52:L52)</f>
        <v>3283551</v>
      </c>
      <c r="AB52" s="44">
        <f>SUM($D52:M52)</f>
        <v>3671787</v>
      </c>
      <c r="AC52" s="44">
        <f>SUM($D52:N52)</f>
        <v>4033984</v>
      </c>
      <c r="AD52" s="44">
        <f>SUM($D52:O52)</f>
        <v>4390058</v>
      </c>
    </row>
    <row r="53" spans="1:30" s="43" customFormat="1" ht="15.1" customHeight="1">
      <c r="A53" s="63" t="s">
        <v>13</v>
      </c>
      <c r="B53" s="66" t="s">
        <v>67</v>
      </c>
      <c r="D53" s="44">
        <f t="shared" si="6"/>
        <v>44015</v>
      </c>
      <c r="E53" s="44">
        <f t="shared" si="6"/>
        <v>35173</v>
      </c>
      <c r="F53" s="44">
        <f t="shared" si="6"/>
        <v>42668</v>
      </c>
      <c r="G53" s="44">
        <f t="shared" si="6"/>
        <v>47634</v>
      </c>
      <c r="H53" s="44">
        <f t="shared" si="6"/>
        <v>54287</v>
      </c>
      <c r="I53" s="44">
        <f t="shared" si="6"/>
        <v>56522</v>
      </c>
      <c r="J53" s="44">
        <f t="shared" si="6"/>
        <v>64728</v>
      </c>
      <c r="K53" s="44">
        <f t="shared" si="6"/>
        <v>64379</v>
      </c>
      <c r="L53" s="44">
        <f t="shared" si="6"/>
        <v>57256</v>
      </c>
      <c r="M53" s="44">
        <f t="shared" si="6"/>
        <v>55526</v>
      </c>
      <c r="N53" s="44">
        <f t="shared" si="6"/>
        <v>50258</v>
      </c>
      <c r="O53" s="44">
        <f t="shared" si="6"/>
        <v>51525</v>
      </c>
      <c r="P53" s="44">
        <f t="shared" si="7"/>
        <v>623971</v>
      </c>
      <c r="Q53" s="54"/>
      <c r="R53" s="54"/>
      <c r="S53" s="44">
        <f>SUM($D53:D53)</f>
        <v>44015</v>
      </c>
      <c r="T53" s="44">
        <f>SUM($D53:E53)</f>
        <v>79188</v>
      </c>
      <c r="U53" s="44">
        <f>SUM($D53:F53)</f>
        <v>121856</v>
      </c>
      <c r="V53" s="44">
        <f>SUM($D53:G53)</f>
        <v>169490</v>
      </c>
      <c r="W53" s="44">
        <f>SUM($D53:H53)</f>
        <v>223777</v>
      </c>
      <c r="X53" s="44">
        <f>SUM($D53:I53)</f>
        <v>280299</v>
      </c>
      <c r="Y53" s="44">
        <f>SUM($D53:J53)</f>
        <v>345027</v>
      </c>
      <c r="Z53" s="44">
        <f>SUM($D53:K53)</f>
        <v>409406</v>
      </c>
      <c r="AA53" s="44">
        <f>SUM($D53:L53)</f>
        <v>466662</v>
      </c>
      <c r="AB53" s="44">
        <f>SUM($D53:M53)</f>
        <v>522188</v>
      </c>
      <c r="AC53" s="44">
        <f>SUM($D53:N53)</f>
        <v>572446</v>
      </c>
      <c r="AD53" s="44">
        <f>SUM($D53:O53)</f>
        <v>623971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si="6"/>
        <v>352238</v>
      </c>
      <c r="E54" s="44">
        <f t="shared" si="6"/>
        <v>336321</v>
      </c>
      <c r="F54" s="44">
        <f t="shared" si="6"/>
        <v>422449</v>
      </c>
      <c r="G54" s="44">
        <f t="shared" si="6"/>
        <v>394402</v>
      </c>
      <c r="H54" s="44">
        <f t="shared" si="6"/>
        <v>456089</v>
      </c>
      <c r="I54" s="44">
        <f t="shared" si="6"/>
        <v>485369</v>
      </c>
      <c r="J54" s="44">
        <f t="shared" si="6"/>
        <v>586600</v>
      </c>
      <c r="K54" s="44">
        <f t="shared" si="6"/>
        <v>596470</v>
      </c>
      <c r="L54" s="44">
        <f t="shared" si="6"/>
        <v>474419</v>
      </c>
      <c r="M54" s="44">
        <f t="shared" si="6"/>
        <v>454172</v>
      </c>
      <c r="N54" s="44">
        <f t="shared" si="6"/>
        <v>395230</v>
      </c>
      <c r="O54" s="44">
        <f t="shared" si="6"/>
        <v>380151</v>
      </c>
      <c r="P54" s="44">
        <f t="shared" si="7"/>
        <v>5333910</v>
      </c>
      <c r="Q54" s="41"/>
      <c r="R54" s="41"/>
      <c r="S54" s="44">
        <f>SUM($D54:D54)</f>
        <v>352238</v>
      </c>
      <c r="T54" s="44">
        <f>SUM($D54:E54)</f>
        <v>688559</v>
      </c>
      <c r="U54" s="44">
        <f>SUM($D54:F54)</f>
        <v>1111008</v>
      </c>
      <c r="V54" s="44">
        <f>SUM($D54:G54)</f>
        <v>1505410</v>
      </c>
      <c r="W54" s="44">
        <f>SUM($D54:H54)</f>
        <v>1961499</v>
      </c>
      <c r="X54" s="44">
        <f>SUM($D54:I54)</f>
        <v>2446868</v>
      </c>
      <c r="Y54" s="44">
        <f>SUM($D54:J54)</f>
        <v>3033468</v>
      </c>
      <c r="Z54" s="44">
        <f>SUM($D54:K54)</f>
        <v>3629938</v>
      </c>
      <c r="AA54" s="44">
        <f>SUM($D54:L54)</f>
        <v>4104357</v>
      </c>
      <c r="AB54" s="44">
        <f>SUM($D54:M54)</f>
        <v>4558529</v>
      </c>
      <c r="AC54" s="44">
        <f>SUM($D54:N54)</f>
        <v>4953759</v>
      </c>
      <c r="AD54" s="44">
        <f>SUM($D54:O54)</f>
        <v>5333910</v>
      </c>
    </row>
    <row r="55" spans="1:30" s="43" customFormat="1" ht="15.1" customHeight="1">
      <c r="A55" s="63" t="s">
        <v>75</v>
      </c>
      <c r="B55" s="66" t="s">
        <v>67</v>
      </c>
      <c r="D55" s="44">
        <f t="shared" si="6"/>
        <v>97679</v>
      </c>
      <c r="E55" s="44">
        <f t="shared" si="6"/>
        <v>89283</v>
      </c>
      <c r="F55" s="44">
        <f t="shared" si="6"/>
        <v>107198</v>
      </c>
      <c r="G55" s="44">
        <f t="shared" si="6"/>
        <v>107448</v>
      </c>
      <c r="H55" s="44">
        <f t="shared" si="6"/>
        <v>123750</v>
      </c>
      <c r="I55" s="44">
        <f t="shared" si="6"/>
        <v>134414</v>
      </c>
      <c r="J55" s="44">
        <f t="shared" si="6"/>
        <v>156061</v>
      </c>
      <c r="K55" s="44">
        <f t="shared" si="6"/>
        <v>152489</v>
      </c>
      <c r="L55" s="44">
        <f t="shared" si="6"/>
        <v>136899</v>
      </c>
      <c r="M55" s="44">
        <f t="shared" si="6"/>
        <v>124237</v>
      </c>
      <c r="N55" s="44">
        <f t="shared" si="6"/>
        <v>104035</v>
      </c>
      <c r="O55" s="44">
        <f t="shared" si="6"/>
        <v>102268</v>
      </c>
      <c r="P55" s="44">
        <f t="shared" si="7"/>
        <v>1435761</v>
      </c>
      <c r="Q55" s="53"/>
      <c r="R55" s="53"/>
      <c r="S55" s="44">
        <f>SUM($D55:D55)</f>
        <v>97679</v>
      </c>
      <c r="T55" s="44">
        <f>SUM($D55:E55)</f>
        <v>186962</v>
      </c>
      <c r="U55" s="44">
        <f>SUM($D55:F55)</f>
        <v>294160</v>
      </c>
      <c r="V55" s="44">
        <f>SUM($D55:G55)</f>
        <v>401608</v>
      </c>
      <c r="W55" s="44">
        <f>SUM($D55:H55)</f>
        <v>525358</v>
      </c>
      <c r="X55" s="44">
        <f>SUM($D55:I55)</f>
        <v>659772</v>
      </c>
      <c r="Y55" s="44">
        <f>SUM($D55:J55)</f>
        <v>815833</v>
      </c>
      <c r="Z55" s="44">
        <f>SUM($D55:K55)</f>
        <v>968322</v>
      </c>
      <c r="AA55" s="44">
        <f>SUM($D55:L55)</f>
        <v>1105221</v>
      </c>
      <c r="AB55" s="44">
        <f>SUM($D55:M55)</f>
        <v>1229458</v>
      </c>
      <c r="AC55" s="44">
        <f>SUM($D55:N55)</f>
        <v>1333493</v>
      </c>
      <c r="AD55" s="44">
        <f>SUM($D55:O55)</f>
        <v>1435761</v>
      </c>
    </row>
    <row r="56" spans="1:30" s="43" customFormat="1" ht="15.1" customHeight="1">
      <c r="A56" s="63" t="s">
        <v>16</v>
      </c>
      <c r="B56" s="66" t="s">
        <v>67</v>
      </c>
      <c r="D56" s="44">
        <f t="shared" si="6"/>
        <v>172848</v>
      </c>
      <c r="E56" s="44">
        <f t="shared" si="6"/>
        <v>155949</v>
      </c>
      <c r="F56" s="44">
        <f t="shared" si="6"/>
        <v>182195</v>
      </c>
      <c r="G56" s="44">
        <f t="shared" si="6"/>
        <v>187488</v>
      </c>
      <c r="H56" s="44">
        <f t="shared" si="6"/>
        <v>202042</v>
      </c>
      <c r="I56" s="44">
        <f t="shared" si="6"/>
        <v>203570</v>
      </c>
      <c r="J56" s="44">
        <f t="shared" si="6"/>
        <v>204159</v>
      </c>
      <c r="K56" s="44">
        <f t="shared" si="6"/>
        <v>203528</v>
      </c>
      <c r="L56" s="44">
        <f t="shared" si="6"/>
        <v>198445</v>
      </c>
      <c r="M56" s="44">
        <f t="shared" si="6"/>
        <v>198413</v>
      </c>
      <c r="N56" s="44">
        <f t="shared" si="6"/>
        <v>186162</v>
      </c>
      <c r="O56" s="44">
        <f t="shared" si="6"/>
        <v>185863</v>
      </c>
      <c r="P56" s="44">
        <f t="shared" si="7"/>
        <v>2280662</v>
      </c>
      <c r="Q56" s="54"/>
      <c r="R56" s="54"/>
      <c r="S56" s="44">
        <f>SUM($D56:D56)</f>
        <v>172848</v>
      </c>
      <c r="T56" s="44">
        <f>SUM($D56:E56)</f>
        <v>328797</v>
      </c>
      <c r="U56" s="44">
        <f>SUM($D56:F56)</f>
        <v>510992</v>
      </c>
      <c r="V56" s="44">
        <f>SUM($D56:G56)</f>
        <v>698480</v>
      </c>
      <c r="W56" s="44">
        <f>SUM($D56:H56)</f>
        <v>900522</v>
      </c>
      <c r="X56" s="44">
        <f>SUM($D56:I56)</f>
        <v>1104092</v>
      </c>
      <c r="Y56" s="44">
        <f>SUM($D56:J56)</f>
        <v>1308251</v>
      </c>
      <c r="Z56" s="44">
        <f>SUM($D56:K56)</f>
        <v>1511779</v>
      </c>
      <c r="AA56" s="44">
        <f>SUM($D56:L56)</f>
        <v>1710224</v>
      </c>
      <c r="AB56" s="44">
        <f>SUM($D56:M56)</f>
        <v>1908637</v>
      </c>
      <c r="AC56" s="44">
        <f>SUM($D56:N56)</f>
        <v>2094799</v>
      </c>
      <c r="AD56" s="44">
        <f>SUM($D56:O56)</f>
        <v>2280662</v>
      </c>
    </row>
    <row r="57" spans="1:30" s="43" customFormat="1" ht="15.1" customHeight="1">
      <c r="A57" s="63" t="s">
        <v>17</v>
      </c>
      <c r="B57" s="66" t="s">
        <v>67</v>
      </c>
      <c r="D57" s="44">
        <f t="shared" si="6"/>
        <v>108565</v>
      </c>
      <c r="E57" s="44">
        <f t="shared" si="6"/>
        <v>101883</v>
      </c>
      <c r="F57" s="44">
        <f t="shared" si="6"/>
        <v>136416</v>
      </c>
      <c r="G57" s="44">
        <f t="shared" si="6"/>
        <v>147431</v>
      </c>
      <c r="H57" s="44">
        <f t="shared" si="6"/>
        <v>175079</v>
      </c>
      <c r="I57" s="44">
        <f t="shared" si="6"/>
        <v>191749</v>
      </c>
      <c r="J57" s="44">
        <f t="shared" si="6"/>
        <v>262232</v>
      </c>
      <c r="K57" s="44">
        <f t="shared" si="6"/>
        <v>253758</v>
      </c>
      <c r="L57" s="44">
        <f t="shared" si="6"/>
        <v>191189</v>
      </c>
      <c r="M57" s="44">
        <f t="shared" si="6"/>
        <v>170273</v>
      </c>
      <c r="N57" s="44">
        <f t="shared" si="6"/>
        <v>142377</v>
      </c>
      <c r="O57" s="44">
        <f t="shared" si="6"/>
        <v>122312</v>
      </c>
      <c r="P57" s="44">
        <f t="shared" si="7"/>
        <v>2003264</v>
      </c>
      <c r="Q57" s="54"/>
      <c r="R57" s="54"/>
      <c r="S57" s="44">
        <f>SUM($D57:D57)</f>
        <v>108565</v>
      </c>
      <c r="T57" s="44">
        <f>SUM($D57:E57)</f>
        <v>210448</v>
      </c>
      <c r="U57" s="44">
        <f>SUM($D57:F57)</f>
        <v>346864</v>
      </c>
      <c r="V57" s="44">
        <f>SUM($D57:G57)</f>
        <v>494295</v>
      </c>
      <c r="W57" s="44">
        <f>SUM($D57:H57)</f>
        <v>669374</v>
      </c>
      <c r="X57" s="44">
        <f>SUM($D57:I57)</f>
        <v>861123</v>
      </c>
      <c r="Y57" s="44">
        <f>SUM($D57:J57)</f>
        <v>1123355</v>
      </c>
      <c r="Z57" s="44">
        <f>SUM($D57:K57)</f>
        <v>1377113</v>
      </c>
      <c r="AA57" s="44">
        <f>SUM($D57:L57)</f>
        <v>1568302</v>
      </c>
      <c r="AB57" s="44">
        <f>SUM($D57:M57)</f>
        <v>1738575</v>
      </c>
      <c r="AC57" s="44">
        <f>SUM($D57:N57)</f>
        <v>1880952</v>
      </c>
      <c r="AD57" s="44">
        <f>SUM($D57:O57)</f>
        <v>2003264</v>
      </c>
    </row>
    <row r="58" spans="1:30" s="43" customFormat="1" ht="15.1" customHeight="1">
      <c r="A58" s="63" t="s">
        <v>12</v>
      </c>
      <c r="B58" s="66" t="s">
        <v>67</v>
      </c>
      <c r="D58" s="44">
        <f t="shared" si="6"/>
        <v>203918</v>
      </c>
      <c r="E58" s="44">
        <f t="shared" si="6"/>
        <v>187033</v>
      </c>
      <c r="F58" s="44">
        <f t="shared" si="6"/>
        <v>238680</v>
      </c>
      <c r="G58" s="44">
        <f t="shared" si="6"/>
        <v>237655</v>
      </c>
      <c r="H58" s="44">
        <f t="shared" si="6"/>
        <v>275769</v>
      </c>
      <c r="I58" s="44">
        <f t="shared" si="6"/>
        <v>284017</v>
      </c>
      <c r="J58" s="44">
        <f t="shared" si="6"/>
        <v>343296</v>
      </c>
      <c r="K58" s="44">
        <f t="shared" si="6"/>
        <v>342329</v>
      </c>
      <c r="L58" s="44">
        <f t="shared" si="6"/>
        <v>281402</v>
      </c>
      <c r="M58" s="44">
        <f t="shared" si="6"/>
        <v>278013</v>
      </c>
      <c r="N58" s="44">
        <f t="shared" si="6"/>
        <v>257606</v>
      </c>
      <c r="O58" s="44">
        <f t="shared" si="6"/>
        <v>247762</v>
      </c>
      <c r="P58" s="44">
        <f t="shared" si="7"/>
        <v>3177480</v>
      </c>
      <c r="Q58" s="54"/>
      <c r="R58" s="54"/>
      <c r="S58" s="44">
        <f>SUM($D58:D58)</f>
        <v>203918</v>
      </c>
      <c r="T58" s="44">
        <f>SUM($D58:E58)</f>
        <v>390951</v>
      </c>
      <c r="U58" s="44">
        <f>SUM($D58:F58)</f>
        <v>629631</v>
      </c>
      <c r="V58" s="44">
        <f>SUM($D58:G58)</f>
        <v>867286</v>
      </c>
      <c r="W58" s="44">
        <f>SUM($D58:H58)</f>
        <v>1143055</v>
      </c>
      <c r="X58" s="44">
        <f>SUM($D58:I58)</f>
        <v>1427072</v>
      </c>
      <c r="Y58" s="44">
        <f>SUM($D58:J58)</f>
        <v>1770368</v>
      </c>
      <c r="Z58" s="44">
        <f>SUM($D58:K58)</f>
        <v>2112697</v>
      </c>
      <c r="AA58" s="44">
        <f>SUM($D58:L58)</f>
        <v>2394099</v>
      </c>
      <c r="AB58" s="44">
        <f>SUM($D58:M58)</f>
        <v>2672112</v>
      </c>
      <c r="AC58" s="44">
        <f>SUM($D58:N58)</f>
        <v>2929718</v>
      </c>
      <c r="AD58" s="44">
        <f>SUM($D58:O58)</f>
        <v>3177480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si="6"/>
        <v>151321</v>
      </c>
      <c r="E59" s="44">
        <f t="shared" si="6"/>
        <v>131580</v>
      </c>
      <c r="F59" s="44">
        <f t="shared" si="6"/>
        <v>170826</v>
      </c>
      <c r="G59" s="44">
        <f t="shared" si="6"/>
        <v>181217</v>
      </c>
      <c r="H59" s="44">
        <f t="shared" si="6"/>
        <v>216623</v>
      </c>
      <c r="I59" s="44">
        <f t="shared" si="6"/>
        <v>238541</v>
      </c>
      <c r="J59" s="44">
        <f t="shared" si="6"/>
        <v>308364</v>
      </c>
      <c r="K59" s="44">
        <f t="shared" si="6"/>
        <v>300229</v>
      </c>
      <c r="L59" s="44">
        <f t="shared" si="6"/>
        <v>231511</v>
      </c>
      <c r="M59" s="44">
        <f t="shared" si="6"/>
        <v>211443</v>
      </c>
      <c r="N59" s="44">
        <f t="shared" si="6"/>
        <v>172232</v>
      </c>
      <c r="O59" s="44">
        <f t="shared" si="6"/>
        <v>168728</v>
      </c>
      <c r="P59" s="44">
        <f t="shared" si="7"/>
        <v>2482615</v>
      </c>
      <c r="Q59" s="41"/>
      <c r="R59" s="41"/>
      <c r="S59" s="44">
        <f>SUM($D59:D59)</f>
        <v>151321</v>
      </c>
      <c r="T59" s="44">
        <f>SUM($D59:E59)</f>
        <v>282901</v>
      </c>
      <c r="U59" s="44">
        <f>SUM($D59:F59)</f>
        <v>453727</v>
      </c>
      <c r="V59" s="44">
        <f>SUM($D59:G59)</f>
        <v>634944</v>
      </c>
      <c r="W59" s="44">
        <f>SUM($D59:H59)</f>
        <v>851567</v>
      </c>
      <c r="X59" s="44">
        <f>SUM($D59:I59)</f>
        <v>1090108</v>
      </c>
      <c r="Y59" s="44">
        <f>SUM($D59:J59)</f>
        <v>1398472</v>
      </c>
      <c r="Z59" s="44">
        <f>SUM($D59:K59)</f>
        <v>1698701</v>
      </c>
      <c r="AA59" s="44">
        <f>SUM($D59:L59)</f>
        <v>1930212</v>
      </c>
      <c r="AB59" s="44">
        <f>SUM($D59:M59)</f>
        <v>2141655</v>
      </c>
      <c r="AC59" s="44">
        <f>SUM($D59:N59)</f>
        <v>2313887</v>
      </c>
      <c r="AD59" s="44">
        <f>SUM($D59:O59)</f>
        <v>2482615</v>
      </c>
    </row>
    <row r="60" spans="1:30" s="43" customFormat="1" ht="15.1" customHeight="1">
      <c r="A60" s="63" t="s">
        <v>18</v>
      </c>
      <c r="B60" s="66" t="s">
        <v>67</v>
      </c>
      <c r="D60" s="44">
        <f t="shared" si="6"/>
        <v>33972</v>
      </c>
      <c r="E60" s="44">
        <f t="shared" si="6"/>
        <v>28932</v>
      </c>
      <c r="F60" s="44">
        <f t="shared" si="6"/>
        <v>34595</v>
      </c>
      <c r="G60" s="44">
        <f t="shared" si="6"/>
        <v>38718</v>
      </c>
      <c r="H60" s="44">
        <f t="shared" si="6"/>
        <v>43494</v>
      </c>
      <c r="I60" s="44">
        <f t="shared" si="6"/>
        <v>46581</v>
      </c>
      <c r="J60" s="44">
        <f t="shared" si="6"/>
        <v>55559</v>
      </c>
      <c r="K60" s="44">
        <f t="shared" si="6"/>
        <v>55176</v>
      </c>
      <c r="L60" s="44">
        <f t="shared" si="6"/>
        <v>47535</v>
      </c>
      <c r="M60" s="44">
        <f t="shared" si="6"/>
        <v>45109</v>
      </c>
      <c r="N60" s="44">
        <f t="shared" si="6"/>
        <v>41431</v>
      </c>
      <c r="O60" s="44">
        <f t="shared" si="6"/>
        <v>41650</v>
      </c>
      <c r="P60" s="44">
        <f t="shared" si="7"/>
        <v>512752</v>
      </c>
      <c r="Q60" s="53"/>
      <c r="R60" s="53"/>
      <c r="S60" s="44">
        <f>SUM($D60:D60)</f>
        <v>33972</v>
      </c>
      <c r="T60" s="44">
        <f>SUM($D60:E60)</f>
        <v>62904</v>
      </c>
      <c r="U60" s="44">
        <f>SUM($D60:F60)</f>
        <v>97499</v>
      </c>
      <c r="V60" s="44">
        <f>SUM($D60:G60)</f>
        <v>136217</v>
      </c>
      <c r="W60" s="44">
        <f>SUM($D60:H60)</f>
        <v>179711</v>
      </c>
      <c r="X60" s="44">
        <f>SUM($D60:I60)</f>
        <v>226292</v>
      </c>
      <c r="Y60" s="44">
        <f>SUM($D60:J60)</f>
        <v>281851</v>
      </c>
      <c r="Z60" s="44">
        <f>SUM($D60:K60)</f>
        <v>337027</v>
      </c>
      <c r="AA60" s="44">
        <f>SUM($D60:L60)</f>
        <v>384562</v>
      </c>
      <c r="AB60" s="44">
        <f>SUM($D60:M60)</f>
        <v>429671</v>
      </c>
      <c r="AC60" s="44">
        <f>SUM($D60:N60)</f>
        <v>471102</v>
      </c>
      <c r="AD60" s="44">
        <f>SUM($D60:O60)</f>
        <v>512752</v>
      </c>
    </row>
    <row r="61" spans="1:30" s="43" customFormat="1" ht="15.1" customHeight="1">
      <c r="A61" s="63"/>
      <c r="B61" s="68" t="s">
        <v>9</v>
      </c>
      <c r="D61" s="44">
        <f t="shared" ref="D61:P61" si="8">SUM(D50:D60)</f>
        <v>2356244</v>
      </c>
      <c r="E61" s="44">
        <f t="shared" si="8"/>
        <v>2214265</v>
      </c>
      <c r="F61" s="44">
        <f t="shared" si="8"/>
        <v>2632478</v>
      </c>
      <c r="G61" s="44">
        <f t="shared" si="8"/>
        <v>2628311</v>
      </c>
      <c r="H61" s="44">
        <f t="shared" si="8"/>
        <v>2905868</v>
      </c>
      <c r="I61" s="44">
        <f t="shared" si="8"/>
        <v>3041071</v>
      </c>
      <c r="J61" s="44">
        <f t="shared" si="8"/>
        <v>3396834</v>
      </c>
      <c r="K61" s="44">
        <f t="shared" si="8"/>
        <v>3448249</v>
      </c>
      <c r="L61" s="44">
        <f t="shared" si="8"/>
        <v>2976868</v>
      </c>
      <c r="M61" s="44">
        <f t="shared" si="8"/>
        <v>2916797</v>
      </c>
      <c r="N61" s="44">
        <f t="shared" si="8"/>
        <v>2634652</v>
      </c>
      <c r="O61" s="44">
        <f t="shared" si="8"/>
        <v>2511505</v>
      </c>
      <c r="P61" s="44">
        <f t="shared" si="8"/>
        <v>33663142</v>
      </c>
      <c r="Q61" s="54"/>
      <c r="R61" s="54"/>
      <c r="S61" s="44">
        <f>SUM($D61:D61)</f>
        <v>2356244</v>
      </c>
      <c r="T61" s="44">
        <f>SUM($D61:E61)</f>
        <v>4570509</v>
      </c>
      <c r="U61" s="44">
        <f>SUM($D61:F61)</f>
        <v>7202987</v>
      </c>
      <c r="V61" s="44">
        <f>SUM($D61:G61)</f>
        <v>9831298</v>
      </c>
      <c r="W61" s="44">
        <f>SUM($D61:H61)</f>
        <v>12737166</v>
      </c>
      <c r="X61" s="44">
        <f>SUM($D61:I61)</f>
        <v>15778237</v>
      </c>
      <c r="Y61" s="44">
        <f>SUM($D61:J61)</f>
        <v>19175071</v>
      </c>
      <c r="Z61" s="44">
        <f>SUM($D61:K61)</f>
        <v>22623320</v>
      </c>
      <c r="AA61" s="44">
        <f>SUM($D61:L61)</f>
        <v>25600188</v>
      </c>
      <c r="AB61" s="44">
        <f>SUM($D61:M61)</f>
        <v>28516985</v>
      </c>
      <c r="AC61" s="44">
        <f>SUM($D61:N61)</f>
        <v>31151637</v>
      </c>
      <c r="AD61" s="44">
        <f>SUM($D61:O61)</f>
        <v>33663142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2"/>
  </sheetPr>
  <dimension ref="A1:AD62"/>
  <sheetViews>
    <sheetView zoomScale="70" zoomScaleNormal="70" workbookViewId="0">
      <selection activeCell="D21" sqref="D21"/>
    </sheetView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2015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+AMB!D$102</f>
        <v>355167</v>
      </c>
      <c r="E11" s="44">
        <f>+AMB!E$102</f>
        <v>318209</v>
      </c>
      <c r="F11" s="44">
        <f>+AMB!F$102</f>
        <v>393946</v>
      </c>
      <c r="G11" s="44">
        <f>+AMB!G$102</f>
        <v>379677</v>
      </c>
      <c r="H11" s="44">
        <f>+AMB!H$102</f>
        <v>384433</v>
      </c>
      <c r="I11" s="44">
        <f>+AMB!I$102</f>
        <v>381663</v>
      </c>
      <c r="J11" s="44">
        <f>+AMB!J$102</f>
        <v>417369</v>
      </c>
      <c r="K11" s="44">
        <f>+AMB!K$102</f>
        <v>413403</v>
      </c>
      <c r="L11" s="44">
        <f>+AMB!L$102</f>
        <v>369588</v>
      </c>
      <c r="M11" s="44">
        <f>+AMB!M$102</f>
        <v>375447</v>
      </c>
      <c r="N11" s="44">
        <f>+AMB!N$102</f>
        <v>339430</v>
      </c>
      <c r="O11" s="44">
        <f>+AMB!O$102</f>
        <v>338162</v>
      </c>
      <c r="P11" s="44">
        <f t="shared" ref="P11:P21" si="0">SUM(D11:O11)</f>
        <v>4466494</v>
      </c>
      <c r="Q11" s="53"/>
      <c r="R11" s="53"/>
      <c r="S11" s="44">
        <f>SUM($D11:D11)</f>
        <v>355167</v>
      </c>
      <c r="T11" s="44">
        <f>SUM($D11:E11)</f>
        <v>673376</v>
      </c>
      <c r="U11" s="44">
        <f>SUM($D11:F11)</f>
        <v>1067322</v>
      </c>
      <c r="V11" s="44">
        <f>SUM($D11:G11)</f>
        <v>1446999</v>
      </c>
      <c r="W11" s="44">
        <f>SUM($D11:H11)</f>
        <v>1831432</v>
      </c>
      <c r="X11" s="44">
        <f>SUM($D11:I11)</f>
        <v>2213095</v>
      </c>
      <c r="Y11" s="44">
        <f>SUM($D11:J11)</f>
        <v>2630464</v>
      </c>
      <c r="Z11" s="44">
        <f>SUM($D11:K11)</f>
        <v>3043867</v>
      </c>
      <c r="AA11" s="44">
        <f>SUM($D11:L11)</f>
        <v>3413455</v>
      </c>
      <c r="AB11" s="44">
        <f>SUM($D11:M11)</f>
        <v>3788902</v>
      </c>
      <c r="AC11" s="44">
        <f>SUM($D11:N11)</f>
        <v>4128332</v>
      </c>
      <c r="AD11" s="44">
        <f>SUM($D11:O11)</f>
        <v>4466494</v>
      </c>
    </row>
    <row r="12" spans="1:30" s="43" customFormat="1" ht="15.1" customHeight="1">
      <c r="A12" s="63" t="s">
        <v>10</v>
      </c>
      <c r="B12" s="65" t="s">
        <v>6</v>
      </c>
      <c r="D12" s="44">
        <f>+BWB!D$102</f>
        <v>224233</v>
      </c>
      <c r="E12" s="44">
        <f>+BWB!E$102</f>
        <v>182407</v>
      </c>
      <c r="F12" s="44">
        <f>+BWB!F$102</f>
        <v>243386</v>
      </c>
      <c r="G12" s="44">
        <f>+BWB!G$102</f>
        <v>238721</v>
      </c>
      <c r="H12" s="44">
        <f>+BWB!H$102</f>
        <v>289751</v>
      </c>
      <c r="I12" s="44">
        <f>+BWB!I$102</f>
        <v>295153</v>
      </c>
      <c r="J12" s="44">
        <f>+BWB!J$102</f>
        <v>343176</v>
      </c>
      <c r="K12" s="44">
        <f>+BWB!K$102</f>
        <v>347281</v>
      </c>
      <c r="L12" s="44">
        <f>+BWB!L$102</f>
        <v>272552</v>
      </c>
      <c r="M12" s="44">
        <f>+BWB!M$102</f>
        <v>262186</v>
      </c>
      <c r="N12" s="44">
        <f>+BWB!N$102</f>
        <v>241804</v>
      </c>
      <c r="O12" s="44">
        <f>+BWB!O$102</f>
        <v>241729</v>
      </c>
      <c r="P12" s="44">
        <f t="shared" si="0"/>
        <v>3182379</v>
      </c>
      <c r="Q12" s="54"/>
      <c r="R12" s="54"/>
      <c r="S12" s="44">
        <f>SUM($D12:D12)</f>
        <v>224233</v>
      </c>
      <c r="T12" s="44">
        <f>SUM($D12:E12)</f>
        <v>406640</v>
      </c>
      <c r="U12" s="44">
        <f>SUM($D12:F12)</f>
        <v>650026</v>
      </c>
      <c r="V12" s="44">
        <f>SUM($D12:G12)</f>
        <v>888747</v>
      </c>
      <c r="W12" s="44">
        <f>SUM($D12:H12)</f>
        <v>1178498</v>
      </c>
      <c r="X12" s="44">
        <f>SUM($D12:I12)</f>
        <v>1473651</v>
      </c>
      <c r="Y12" s="44">
        <f>SUM($D12:J12)</f>
        <v>1816827</v>
      </c>
      <c r="Z12" s="44">
        <f>SUM($D12:K12)</f>
        <v>2164108</v>
      </c>
      <c r="AA12" s="44">
        <f>SUM($D12:L12)</f>
        <v>2436660</v>
      </c>
      <c r="AB12" s="44">
        <f>SUM($D12:M12)</f>
        <v>2698846</v>
      </c>
      <c r="AC12" s="44">
        <f>SUM($D12:N12)</f>
        <v>2940650</v>
      </c>
      <c r="AD12" s="44">
        <f>SUM($D12:O12)</f>
        <v>3182379</v>
      </c>
    </row>
    <row r="13" spans="1:30" s="43" customFormat="1" ht="15.1" customHeight="1">
      <c r="A13" s="63" t="s">
        <v>11</v>
      </c>
      <c r="B13" s="65" t="s">
        <v>6</v>
      </c>
      <c r="D13" s="44">
        <f>+DWT!D$102</f>
        <v>298064</v>
      </c>
      <c r="E13" s="44">
        <f>+DWT!E$102</f>
        <v>269708</v>
      </c>
      <c r="F13" s="44">
        <f>+DWT!F$102</f>
        <v>326710</v>
      </c>
      <c r="G13" s="44">
        <f>+DWT!G$102</f>
        <v>331677</v>
      </c>
      <c r="H13" s="44">
        <f>+DWT!H$102</f>
        <v>359835</v>
      </c>
      <c r="I13" s="44">
        <f>+DWT!I$102</f>
        <v>358656</v>
      </c>
      <c r="J13" s="44">
        <f>+DWT!J$102</f>
        <v>370644</v>
      </c>
      <c r="K13" s="44">
        <f>+DWT!K$102</f>
        <v>373975</v>
      </c>
      <c r="L13" s="44">
        <f>+DWT!L$102</f>
        <v>358271</v>
      </c>
      <c r="M13" s="44">
        <f>+DWT!M$102</f>
        <v>368467</v>
      </c>
      <c r="N13" s="44">
        <f>+DWT!N$102</f>
        <v>341970</v>
      </c>
      <c r="O13" s="44">
        <f>+DWT!O$102</f>
        <v>349368</v>
      </c>
      <c r="P13" s="44">
        <f t="shared" si="0"/>
        <v>4107345</v>
      </c>
      <c r="Q13" s="54"/>
      <c r="R13" s="54"/>
      <c r="S13" s="44">
        <f>SUM($D13:D13)</f>
        <v>298064</v>
      </c>
      <c r="T13" s="44">
        <f>SUM($D13:E13)</f>
        <v>567772</v>
      </c>
      <c r="U13" s="44">
        <f>SUM($D13:F13)</f>
        <v>894482</v>
      </c>
      <c r="V13" s="44">
        <f>SUM($D13:G13)</f>
        <v>1226159</v>
      </c>
      <c r="W13" s="44">
        <f>SUM($D13:H13)</f>
        <v>1585994</v>
      </c>
      <c r="X13" s="44">
        <f>SUM($D13:I13)</f>
        <v>1944650</v>
      </c>
      <c r="Y13" s="44">
        <f>SUM($D13:J13)</f>
        <v>2315294</v>
      </c>
      <c r="Z13" s="44">
        <f>SUM($D13:K13)</f>
        <v>2689269</v>
      </c>
      <c r="AA13" s="44">
        <f>SUM($D13:L13)</f>
        <v>3047540</v>
      </c>
      <c r="AB13" s="44">
        <f>SUM($D13:M13)</f>
        <v>3416007</v>
      </c>
      <c r="AC13" s="44">
        <f>SUM($D13:N13)</f>
        <v>3757977</v>
      </c>
      <c r="AD13" s="44">
        <f>SUM($D13:O13)</f>
        <v>4107345</v>
      </c>
    </row>
    <row r="14" spans="1:30" s="43" customFormat="1" ht="15.1" customHeight="1">
      <c r="A14" s="63" t="s">
        <v>13</v>
      </c>
      <c r="B14" s="65" t="s">
        <v>6</v>
      </c>
      <c r="D14" s="44">
        <f>+OGB!D$102</f>
        <v>38140</v>
      </c>
      <c r="E14" s="44">
        <f>+OGB!E$102</f>
        <v>32637</v>
      </c>
      <c r="F14" s="44">
        <f>+OGB!F$102</f>
        <v>41260</v>
      </c>
      <c r="G14" s="44">
        <f>+OGB!G$102</f>
        <v>43870</v>
      </c>
      <c r="H14" s="44">
        <f>+OGB!H$102</f>
        <v>55095</v>
      </c>
      <c r="I14" s="44">
        <f>+OGB!I$102</f>
        <v>54894</v>
      </c>
      <c r="J14" s="44">
        <f>+OGB!J$102</f>
        <v>49966</v>
      </c>
      <c r="K14" s="44">
        <f>+OGB!K$102</f>
        <v>58505</v>
      </c>
      <c r="L14" s="44">
        <f>+OGB!L$102</f>
        <v>48025</v>
      </c>
      <c r="M14" s="44">
        <f>+OGB!M$102</f>
        <v>46897</v>
      </c>
      <c r="N14" s="44">
        <f>+OGB!N$102</f>
        <v>43657</v>
      </c>
      <c r="O14" s="44">
        <f>+OGB!O$102</f>
        <v>43901</v>
      </c>
      <c r="P14" s="44">
        <f t="shared" si="0"/>
        <v>556847</v>
      </c>
      <c r="Q14" s="54"/>
      <c r="R14" s="54"/>
      <c r="S14" s="44">
        <f>SUM($D14:D14)</f>
        <v>38140</v>
      </c>
      <c r="T14" s="44">
        <f>SUM($D14:E14)</f>
        <v>70777</v>
      </c>
      <c r="U14" s="44">
        <f>SUM($D14:F14)</f>
        <v>112037</v>
      </c>
      <c r="V14" s="44">
        <f>SUM($D14:G14)</f>
        <v>155907</v>
      </c>
      <c r="W14" s="44">
        <f>SUM($D14:H14)</f>
        <v>211002</v>
      </c>
      <c r="X14" s="44">
        <f>SUM($D14:I14)</f>
        <v>265896</v>
      </c>
      <c r="Y14" s="44">
        <f>SUM($D14:J14)</f>
        <v>315862</v>
      </c>
      <c r="Z14" s="44">
        <f>SUM($D14:K14)</f>
        <v>374367</v>
      </c>
      <c r="AA14" s="44">
        <f>SUM($D14:L14)</f>
        <v>422392</v>
      </c>
      <c r="AB14" s="44">
        <f>SUM($D14:M14)</f>
        <v>469289</v>
      </c>
      <c r="AC14" s="44">
        <f>SUM($D14:N14)</f>
        <v>512946</v>
      </c>
      <c r="AD14" s="44">
        <f>SUM($D14:O14)</f>
        <v>556847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+PB!D$102</f>
        <v>258071</v>
      </c>
      <c r="E15" s="44">
        <f>+PB!E$102</f>
        <v>234191</v>
      </c>
      <c r="F15" s="44">
        <f>+PB!F$102</f>
        <v>318362</v>
      </c>
      <c r="G15" s="44">
        <f>+PB!G$102</f>
        <v>311196</v>
      </c>
      <c r="H15" s="44">
        <f>+PB!H$102</f>
        <v>356973</v>
      </c>
      <c r="I15" s="44">
        <f>+PB!I$102</f>
        <v>375566</v>
      </c>
      <c r="J15" s="44">
        <f>+PB!J$102</f>
        <v>488693</v>
      </c>
      <c r="K15" s="44">
        <f>+PB!K$102</f>
        <v>496728</v>
      </c>
      <c r="L15" s="44">
        <f>+PB!L$102</f>
        <v>371271</v>
      </c>
      <c r="M15" s="44">
        <f>+PB!M$102</f>
        <v>348857</v>
      </c>
      <c r="N15" s="44">
        <f>+PB!N$102</f>
        <v>298125</v>
      </c>
      <c r="O15" s="44">
        <f>+PB!O$102</f>
        <v>297902</v>
      </c>
      <c r="P15" s="44">
        <f t="shared" si="0"/>
        <v>4155935</v>
      </c>
      <c r="Q15" s="41"/>
      <c r="R15" s="41"/>
      <c r="S15" s="44">
        <f>SUM($D15:D15)</f>
        <v>258071</v>
      </c>
      <c r="T15" s="44">
        <f>SUM($D15:E15)</f>
        <v>492262</v>
      </c>
      <c r="U15" s="44">
        <f>SUM($D15:F15)</f>
        <v>810624</v>
      </c>
      <c r="V15" s="44">
        <f>SUM($D15:G15)</f>
        <v>1121820</v>
      </c>
      <c r="W15" s="44">
        <f>SUM($D15:H15)</f>
        <v>1478793</v>
      </c>
      <c r="X15" s="44">
        <f>SUM($D15:I15)</f>
        <v>1854359</v>
      </c>
      <c r="Y15" s="44">
        <f>SUM($D15:J15)</f>
        <v>2343052</v>
      </c>
      <c r="Z15" s="44">
        <f>SUM($D15:K15)</f>
        <v>2839780</v>
      </c>
      <c r="AA15" s="44">
        <f>SUM($D15:L15)</f>
        <v>3211051</v>
      </c>
      <c r="AB15" s="44">
        <f>SUM($D15:M15)</f>
        <v>3559908</v>
      </c>
      <c r="AC15" s="44">
        <f>SUM($D15:N15)</f>
        <v>3858033</v>
      </c>
      <c r="AD15" s="44">
        <f>SUM($D15:O15)</f>
        <v>4155935</v>
      </c>
    </row>
    <row r="16" spans="1:30" s="43" customFormat="1" ht="15.1" customHeight="1">
      <c r="A16" s="63" t="s">
        <v>75</v>
      </c>
      <c r="B16" s="65" t="s">
        <v>6</v>
      </c>
      <c r="D16" s="44">
        <f>+IBA!D$102</f>
        <v>113526</v>
      </c>
      <c r="E16" s="44">
        <f>+IBA!E$102</f>
        <v>101055</v>
      </c>
      <c r="F16" s="44">
        <f>+IBA!F$102</f>
        <v>112123</v>
      </c>
      <c r="G16" s="44">
        <f>+IBA!G$102</f>
        <v>113490</v>
      </c>
      <c r="H16" s="44">
        <f>+IBA!H$102</f>
        <v>129858</v>
      </c>
      <c r="I16" s="44">
        <f>+IBA!I$102</f>
        <v>133588</v>
      </c>
      <c r="J16" s="44">
        <f>+IBA!J$102</f>
        <v>151497</v>
      </c>
      <c r="K16" s="44">
        <f>+IBA!K$102</f>
        <v>140119</v>
      </c>
      <c r="L16" s="44">
        <f>+IBA!L$102</f>
        <v>123666</v>
      </c>
      <c r="M16" s="44">
        <f>+IBA!M$102</f>
        <v>114505</v>
      </c>
      <c r="N16" s="44">
        <f>+IBA!N$102</f>
        <v>98863</v>
      </c>
      <c r="O16" s="44">
        <f>+IBA!O$102</f>
        <v>107038</v>
      </c>
      <c r="P16" s="44">
        <f t="shared" si="0"/>
        <v>1439328</v>
      </c>
      <c r="Q16" s="53"/>
      <c r="R16" s="53"/>
      <c r="S16" s="44">
        <f>SUM($D16:D16)</f>
        <v>113526</v>
      </c>
      <c r="T16" s="44">
        <f>SUM($D16:E16)</f>
        <v>214581</v>
      </c>
      <c r="U16" s="44">
        <f>SUM($D16:F16)</f>
        <v>326704</v>
      </c>
      <c r="V16" s="44">
        <f>SUM($D16:G16)</f>
        <v>440194</v>
      </c>
      <c r="W16" s="44">
        <f>SUM($D16:H16)</f>
        <v>570052</v>
      </c>
      <c r="X16" s="44">
        <f>SUM($D16:I16)</f>
        <v>703640</v>
      </c>
      <c r="Y16" s="44">
        <f>SUM($D16:J16)</f>
        <v>855137</v>
      </c>
      <c r="Z16" s="44">
        <f>SUM($D16:K16)</f>
        <v>995256</v>
      </c>
      <c r="AA16" s="44">
        <f>SUM($D16:L16)</f>
        <v>1118922</v>
      </c>
      <c r="AB16" s="44">
        <f>SUM($D16:M16)</f>
        <v>1233427</v>
      </c>
      <c r="AC16" s="44">
        <f>SUM($D16:N16)</f>
        <v>1332290</v>
      </c>
      <c r="AD16" s="44">
        <f>SUM($D16:O16)</f>
        <v>1439328</v>
      </c>
    </row>
    <row r="17" spans="1:30" s="43" customFormat="1" ht="15.1" customHeight="1">
      <c r="A17" s="63" t="s">
        <v>16</v>
      </c>
      <c r="B17" s="65" t="s">
        <v>6</v>
      </c>
      <c r="D17" s="44">
        <f>+SIBC!D$102</f>
        <v>168775</v>
      </c>
      <c r="E17" s="44">
        <f>+SIBC!E$102</f>
        <v>148863</v>
      </c>
      <c r="F17" s="44">
        <f>+SIBC!F$102</f>
        <v>176662</v>
      </c>
      <c r="G17" s="44">
        <f>+SIBC!G$102</f>
        <v>181186</v>
      </c>
      <c r="H17" s="44">
        <f>+SIBC!H$102</f>
        <v>194759</v>
      </c>
      <c r="I17" s="44">
        <f>+SIBC!I$102</f>
        <v>196292</v>
      </c>
      <c r="J17" s="44">
        <f>+SIBC!J$102</f>
        <v>204647</v>
      </c>
      <c r="K17" s="44">
        <f>+SIBC!K$102</f>
        <v>197575</v>
      </c>
      <c r="L17" s="44">
        <f>+SIBC!L$102</f>
        <v>186442</v>
      </c>
      <c r="M17" s="44">
        <f>+SIBC!M$102</f>
        <v>191000</v>
      </c>
      <c r="N17" s="44">
        <f>+SIBC!N$102</f>
        <v>179893</v>
      </c>
      <c r="O17" s="44">
        <f>+SIBC!O$102</f>
        <v>176064</v>
      </c>
      <c r="P17" s="44">
        <f t="shared" si="0"/>
        <v>2202158</v>
      </c>
      <c r="Q17" s="54"/>
      <c r="R17" s="54"/>
      <c r="S17" s="44">
        <f>SUM($D17:D17)</f>
        <v>168775</v>
      </c>
      <c r="T17" s="44">
        <f>SUM($D17:E17)</f>
        <v>317638</v>
      </c>
      <c r="U17" s="44">
        <f>SUM($D17:F17)</f>
        <v>494300</v>
      </c>
      <c r="V17" s="44">
        <f>SUM($D17:G17)</f>
        <v>675486</v>
      </c>
      <c r="W17" s="44">
        <f>SUM($D17:H17)</f>
        <v>870245</v>
      </c>
      <c r="X17" s="44">
        <f>SUM($D17:I17)</f>
        <v>1066537</v>
      </c>
      <c r="Y17" s="44">
        <f>SUM($D17:J17)</f>
        <v>1271184</v>
      </c>
      <c r="Z17" s="44">
        <f>SUM($D17:K17)</f>
        <v>1468759</v>
      </c>
      <c r="AA17" s="44">
        <f>SUM($D17:L17)</f>
        <v>1655201</v>
      </c>
      <c r="AB17" s="44">
        <f>SUM($D17:M17)</f>
        <v>1846201</v>
      </c>
      <c r="AC17" s="44">
        <f>SUM($D17:N17)</f>
        <v>2026094</v>
      </c>
      <c r="AD17" s="44">
        <f>SUM($D17:O17)</f>
        <v>2202158</v>
      </c>
    </row>
    <row r="18" spans="1:30" s="43" customFormat="1" ht="15.1" customHeight="1">
      <c r="A18" s="63" t="s">
        <v>17</v>
      </c>
      <c r="B18" s="65" t="s">
        <v>6</v>
      </c>
      <c r="D18" s="44">
        <f>+TIBA!D$102</f>
        <v>78571</v>
      </c>
      <c r="E18" s="44">
        <f>+TIBA!E$102</f>
        <v>70224</v>
      </c>
      <c r="F18" s="44">
        <f>+TIBA!F$102</f>
        <v>103493</v>
      </c>
      <c r="G18" s="44">
        <f>+TIBA!G$102</f>
        <v>123873</v>
      </c>
      <c r="H18" s="44">
        <f>+TIBA!H$102</f>
        <v>151341</v>
      </c>
      <c r="I18" s="44">
        <f>+TIBA!I$102</f>
        <v>162668</v>
      </c>
      <c r="J18" s="44">
        <f>+TIBA!J$102</f>
        <v>227698</v>
      </c>
      <c r="K18" s="44">
        <f>+TIBA!K$102</f>
        <v>222847</v>
      </c>
      <c r="L18" s="44">
        <f>+TIBA!L$102</f>
        <v>147801</v>
      </c>
      <c r="M18" s="44">
        <f>+TIBA!M$102</f>
        <v>128421</v>
      </c>
      <c r="N18" s="44">
        <f>+TIBA!N$102</f>
        <v>104231</v>
      </c>
      <c r="O18" s="44">
        <f>+TIBA!O$102</f>
        <v>93626</v>
      </c>
      <c r="P18" s="44">
        <f t="shared" si="0"/>
        <v>1614794</v>
      </c>
      <c r="Q18" s="54"/>
      <c r="R18" s="54"/>
      <c r="S18" s="44">
        <f>SUM($D18:D18)</f>
        <v>78571</v>
      </c>
      <c r="T18" s="44">
        <f>SUM($D18:E18)</f>
        <v>148795</v>
      </c>
      <c r="U18" s="44">
        <f>SUM($D18:F18)</f>
        <v>252288</v>
      </c>
      <c r="V18" s="44">
        <f>SUM($D18:G18)</f>
        <v>376161</v>
      </c>
      <c r="W18" s="44">
        <f>SUM($D18:H18)</f>
        <v>527502</v>
      </c>
      <c r="X18" s="44">
        <f>SUM($D18:I18)</f>
        <v>690170</v>
      </c>
      <c r="Y18" s="44">
        <f>SUM($D18:J18)</f>
        <v>917868</v>
      </c>
      <c r="Z18" s="44">
        <f>SUM($D18:K18)</f>
        <v>1140715</v>
      </c>
      <c r="AA18" s="44">
        <f>SUM($D18:L18)</f>
        <v>1288516</v>
      </c>
      <c r="AB18" s="44">
        <f>SUM($D18:M18)</f>
        <v>1416937</v>
      </c>
      <c r="AC18" s="44">
        <f>SUM($D18:N18)</f>
        <v>1521168</v>
      </c>
      <c r="AD18" s="44">
        <f>SUM($D18:O18)</f>
        <v>1614794</v>
      </c>
    </row>
    <row r="19" spans="1:30" s="43" customFormat="1" ht="15.1" customHeight="1">
      <c r="A19" s="63" t="s">
        <v>12</v>
      </c>
      <c r="B19" s="65" t="s">
        <v>6</v>
      </c>
      <c r="D19" s="44">
        <f>+LQB!D$102</f>
        <v>154893</v>
      </c>
      <c r="E19" s="44">
        <f>+LQB!E$102</f>
        <v>133537</v>
      </c>
      <c r="F19" s="44">
        <f>+LQB!F$102</f>
        <v>184665</v>
      </c>
      <c r="G19" s="44">
        <f>+LQB!G$102</f>
        <v>191551</v>
      </c>
      <c r="H19" s="44">
        <f>+LQB!H$102</f>
        <v>227801</v>
      </c>
      <c r="I19" s="44">
        <f>+LQB!I$102</f>
        <v>224989</v>
      </c>
      <c r="J19" s="44">
        <f>+LQB!J$102</f>
        <v>275422</v>
      </c>
      <c r="K19" s="44">
        <f>+LQB!K$102</f>
        <v>282830</v>
      </c>
      <c r="L19" s="44">
        <f>+LQB!L$102</f>
        <v>215316</v>
      </c>
      <c r="M19" s="44">
        <f>+LQB!M$102</f>
        <v>202295</v>
      </c>
      <c r="N19" s="44">
        <f>+LQB!N$102</f>
        <v>186615</v>
      </c>
      <c r="O19" s="44">
        <f>+LQB!O$102</f>
        <v>182279</v>
      </c>
      <c r="P19" s="44">
        <f t="shared" si="0"/>
        <v>2462193</v>
      </c>
      <c r="Q19" s="54"/>
      <c r="R19" s="54"/>
      <c r="S19" s="44">
        <f>SUM($D19:D19)</f>
        <v>154893</v>
      </c>
      <c r="T19" s="44">
        <f>SUM($D19:E19)</f>
        <v>288430</v>
      </c>
      <c r="U19" s="44">
        <f>SUM($D19:F19)</f>
        <v>473095</v>
      </c>
      <c r="V19" s="44">
        <f>SUM($D19:G19)</f>
        <v>664646</v>
      </c>
      <c r="W19" s="44">
        <f>SUM($D19:H19)</f>
        <v>892447</v>
      </c>
      <c r="X19" s="44">
        <f>SUM($D19:I19)</f>
        <v>1117436</v>
      </c>
      <c r="Y19" s="44">
        <f>SUM($D19:J19)</f>
        <v>1392858</v>
      </c>
      <c r="Z19" s="44">
        <f>SUM($D19:K19)</f>
        <v>1675688</v>
      </c>
      <c r="AA19" s="44">
        <f>SUM($D19:L19)</f>
        <v>1891004</v>
      </c>
      <c r="AB19" s="44">
        <f>SUM($D19:M19)</f>
        <v>2093299</v>
      </c>
      <c r="AC19" s="44">
        <f>SUM($D19:N19)</f>
        <v>2279914</v>
      </c>
      <c r="AD19" s="44">
        <f>SUM($D19:O19)</f>
        <v>2462193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+RBW!D$102</f>
        <v>158355</v>
      </c>
      <c r="E20" s="44">
        <f>+RBW!E$102</f>
        <v>141839</v>
      </c>
      <c r="F20" s="44">
        <f>+RBW!F$102</f>
        <v>186559</v>
      </c>
      <c r="G20" s="44">
        <f>+RBW!G$102</f>
        <v>201365</v>
      </c>
      <c r="H20" s="44">
        <f>+RBW!H$102</f>
        <v>237878</v>
      </c>
      <c r="I20" s="44">
        <f>+RBW!I$102</f>
        <v>252028</v>
      </c>
      <c r="J20" s="44">
        <f>+RBW!J$102</f>
        <v>309469</v>
      </c>
      <c r="K20" s="44">
        <f>+RBW!K$102</f>
        <v>311361</v>
      </c>
      <c r="L20" s="44">
        <f>+RBW!L$102</f>
        <v>225052</v>
      </c>
      <c r="M20" s="44">
        <f>+RBW!M$102</f>
        <v>207249</v>
      </c>
      <c r="N20" s="44">
        <f>+RBW!N$102</f>
        <v>170883</v>
      </c>
      <c r="O20" s="44">
        <f>+RBW!O$102</f>
        <v>169301</v>
      </c>
      <c r="P20" s="44">
        <f t="shared" si="0"/>
        <v>2571339</v>
      </c>
      <c r="Q20" s="41"/>
      <c r="R20" s="41"/>
      <c r="S20" s="44">
        <f>SUM($D20:D20)</f>
        <v>158355</v>
      </c>
      <c r="T20" s="44">
        <f>SUM($D20:E20)</f>
        <v>300194</v>
      </c>
      <c r="U20" s="44">
        <f>SUM($D20:F20)</f>
        <v>486753</v>
      </c>
      <c r="V20" s="44">
        <f>SUM($D20:G20)</f>
        <v>688118</v>
      </c>
      <c r="W20" s="44">
        <f>SUM($D20:H20)</f>
        <v>925996</v>
      </c>
      <c r="X20" s="44">
        <f>SUM($D20:I20)</f>
        <v>1178024</v>
      </c>
      <c r="Y20" s="44">
        <f>SUM($D20:J20)</f>
        <v>1487493</v>
      </c>
      <c r="Z20" s="44">
        <f>SUM($D20:K20)</f>
        <v>1798854</v>
      </c>
      <c r="AA20" s="44">
        <f>SUM($D20:L20)</f>
        <v>2023906</v>
      </c>
      <c r="AB20" s="44">
        <f>SUM($D20:M20)</f>
        <v>2231155</v>
      </c>
      <c r="AC20" s="44">
        <f>SUM($D20:N20)</f>
        <v>2402038</v>
      </c>
      <c r="AD20" s="44">
        <f>SUM($D20:O20)</f>
        <v>2571339</v>
      </c>
    </row>
    <row r="21" spans="1:30" s="43" customFormat="1" ht="15.1" customHeight="1">
      <c r="A21" s="63" t="s">
        <v>18</v>
      </c>
      <c r="B21" s="65" t="s">
        <v>6</v>
      </c>
      <c r="D21" s="44">
        <f>+WPB!D$102</f>
        <v>40223</v>
      </c>
      <c r="E21" s="44">
        <f>+WPB!E$102</f>
        <v>33451</v>
      </c>
      <c r="F21" s="44">
        <f>+WPB!F$102</f>
        <v>42240</v>
      </c>
      <c r="G21" s="44">
        <f>+WPB!G$102</f>
        <v>45247</v>
      </c>
      <c r="H21" s="44">
        <f>+WPB!H$102</f>
        <v>52812</v>
      </c>
      <c r="I21" s="44">
        <f>+WPB!I$102</f>
        <v>53314</v>
      </c>
      <c r="J21" s="44">
        <f>+WPB!J$102</f>
        <v>59221</v>
      </c>
      <c r="K21" s="44">
        <f>+WPB!K$102</f>
        <v>55603</v>
      </c>
      <c r="L21" s="44">
        <f>+WPB!L$102</f>
        <v>46638</v>
      </c>
      <c r="M21" s="44">
        <f>+WPB!M$102</f>
        <v>43509</v>
      </c>
      <c r="N21" s="44">
        <f>+WPB!N$102</f>
        <v>40836</v>
      </c>
      <c r="O21" s="44">
        <f>+WPB!O$102</f>
        <v>41891</v>
      </c>
      <c r="P21" s="44">
        <f t="shared" si="0"/>
        <v>554985</v>
      </c>
      <c r="Q21" s="53"/>
      <c r="R21" s="53"/>
      <c r="S21" s="44">
        <f>SUM($D21:D21)</f>
        <v>40223</v>
      </c>
      <c r="T21" s="44">
        <f>SUM($D21:E21)</f>
        <v>73674</v>
      </c>
      <c r="U21" s="44">
        <f>SUM($D21:F21)</f>
        <v>115914</v>
      </c>
      <c r="V21" s="44">
        <f>SUM($D21:G21)</f>
        <v>161161</v>
      </c>
      <c r="W21" s="44">
        <f>SUM($D21:H21)</f>
        <v>213973</v>
      </c>
      <c r="X21" s="44">
        <f>SUM($D21:I21)</f>
        <v>267287</v>
      </c>
      <c r="Y21" s="44">
        <f>SUM($D21:J21)</f>
        <v>326508</v>
      </c>
      <c r="Z21" s="44">
        <f>SUM($D21:K21)</f>
        <v>382111</v>
      </c>
      <c r="AA21" s="44">
        <f>SUM($D21:L21)</f>
        <v>428749</v>
      </c>
      <c r="AB21" s="44">
        <f>SUM($D21:M21)</f>
        <v>472258</v>
      </c>
      <c r="AC21" s="44">
        <f>SUM($D21:N21)</f>
        <v>513094</v>
      </c>
      <c r="AD21" s="44">
        <f>SUM($D21:O21)</f>
        <v>554985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1888018</v>
      </c>
      <c r="E22" s="44">
        <f t="shared" si="1"/>
        <v>1666121</v>
      </c>
      <c r="F22" s="44">
        <f t="shared" si="1"/>
        <v>2129406</v>
      </c>
      <c r="G22" s="44">
        <f t="shared" si="1"/>
        <v>2161853</v>
      </c>
      <c r="H22" s="44">
        <f t="shared" si="1"/>
        <v>2440536</v>
      </c>
      <c r="I22" s="44">
        <f t="shared" si="1"/>
        <v>2488811</v>
      </c>
      <c r="J22" s="44">
        <f t="shared" si="1"/>
        <v>2897802</v>
      </c>
      <c r="K22" s="44">
        <f t="shared" si="1"/>
        <v>2900227</v>
      </c>
      <c r="L22" s="44">
        <f t="shared" si="1"/>
        <v>2364622</v>
      </c>
      <c r="M22" s="44">
        <f t="shared" si="1"/>
        <v>2288833</v>
      </c>
      <c r="N22" s="44">
        <f t="shared" si="1"/>
        <v>2046307</v>
      </c>
      <c r="O22" s="44">
        <f t="shared" si="1"/>
        <v>2041261</v>
      </c>
      <c r="P22" s="44">
        <f t="shared" si="1"/>
        <v>27313797</v>
      </c>
      <c r="Q22" s="54"/>
      <c r="R22" s="54"/>
      <c r="S22" s="44">
        <f>SUM($D22:D22)</f>
        <v>1888018</v>
      </c>
      <c r="T22" s="44">
        <f>SUM($D22:E22)</f>
        <v>3554139</v>
      </c>
      <c r="U22" s="44">
        <f>SUM($D22:F22)</f>
        <v>5683545</v>
      </c>
      <c r="V22" s="44">
        <f>SUM($D22:G22)</f>
        <v>7845398</v>
      </c>
      <c r="W22" s="44">
        <f>SUM($D22:H22)</f>
        <v>10285934</v>
      </c>
      <c r="X22" s="44">
        <f>SUM($D22:I22)</f>
        <v>12774745</v>
      </c>
      <c r="Y22" s="44">
        <f>SUM($D22:J22)</f>
        <v>15672547</v>
      </c>
      <c r="Z22" s="44">
        <f>SUM($D22:K22)</f>
        <v>18572774</v>
      </c>
      <c r="AA22" s="44">
        <f>SUM($D22:L22)</f>
        <v>20937396</v>
      </c>
      <c r="AB22" s="44">
        <f>SUM($D22:M22)</f>
        <v>23226229</v>
      </c>
      <c r="AC22" s="44">
        <f>SUM($D22:N22)</f>
        <v>25272536</v>
      </c>
      <c r="AD22" s="44">
        <f>SUM($D22:O22)</f>
        <v>27313797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+AMB!D$120</f>
        <v>202515</v>
      </c>
      <c r="E24" s="44">
        <f>+AMB!E$120</f>
        <v>184270</v>
      </c>
      <c r="F24" s="44">
        <f>+AMB!F$120</f>
        <v>204993</v>
      </c>
      <c r="G24" s="44">
        <f>+AMB!G$120</f>
        <v>197093</v>
      </c>
      <c r="H24" s="44">
        <f>+AMB!H$120</f>
        <v>199368</v>
      </c>
      <c r="I24" s="44">
        <f>+AMB!I$120</f>
        <v>212614</v>
      </c>
      <c r="J24" s="44">
        <f>+AMB!J$120</f>
        <v>196871</v>
      </c>
      <c r="K24" s="44">
        <f>+AMB!K$120</f>
        <v>215419</v>
      </c>
      <c r="L24" s="44">
        <f>+AMB!L$120</f>
        <v>218595</v>
      </c>
      <c r="M24" s="44">
        <f>+AMB!M$120</f>
        <v>225901</v>
      </c>
      <c r="N24" s="44">
        <f>+AMB!N$120</f>
        <v>213940</v>
      </c>
      <c r="O24" s="44">
        <f>+AMB!O$120</f>
        <v>191126</v>
      </c>
      <c r="P24" s="44">
        <f t="shared" ref="P24:P34" si="2">SUM(D24:O24)</f>
        <v>2462705</v>
      </c>
      <c r="Q24" s="53"/>
      <c r="R24" s="53"/>
      <c r="S24" s="44">
        <f>SUM($D24:D24)</f>
        <v>202515</v>
      </c>
      <c r="T24" s="44">
        <f>SUM($D24:E24)</f>
        <v>386785</v>
      </c>
      <c r="U24" s="44">
        <f>SUM($D24:F24)</f>
        <v>591778</v>
      </c>
      <c r="V24" s="44">
        <f>SUM($D24:G24)</f>
        <v>788871</v>
      </c>
      <c r="W24" s="44">
        <f>SUM($D24:H24)</f>
        <v>988239</v>
      </c>
      <c r="X24" s="44">
        <f>SUM($D24:I24)</f>
        <v>1200853</v>
      </c>
      <c r="Y24" s="44">
        <f>SUM($D24:J24)</f>
        <v>1397724</v>
      </c>
      <c r="Z24" s="44">
        <f>SUM($D24:K24)</f>
        <v>1613143</v>
      </c>
      <c r="AA24" s="44">
        <f>SUM($D24:L24)</f>
        <v>1831738</v>
      </c>
      <c r="AB24" s="44">
        <f>SUM($D24:M24)</f>
        <v>2057639</v>
      </c>
      <c r="AC24" s="44">
        <f>SUM($D24:N24)</f>
        <v>2271579</v>
      </c>
      <c r="AD24" s="44">
        <f>SUM($D24:O24)</f>
        <v>2462705</v>
      </c>
    </row>
    <row r="25" spans="1:30" s="43" customFormat="1" ht="15.1" customHeight="1">
      <c r="A25" s="63" t="s">
        <v>10</v>
      </c>
      <c r="B25" s="65" t="s">
        <v>66</v>
      </c>
      <c r="D25" s="44">
        <f>+BWB!D$120</f>
        <v>121344</v>
      </c>
      <c r="E25" s="44">
        <f>+BWB!E$120</f>
        <v>118080</v>
      </c>
      <c r="F25" s="44">
        <f>+BWB!F$120</f>
        <v>139377</v>
      </c>
      <c r="G25" s="44">
        <f>+BWB!G$120</f>
        <v>134492</v>
      </c>
      <c r="H25" s="44">
        <f>+BWB!H$120</f>
        <v>135340</v>
      </c>
      <c r="I25" s="44">
        <f>+BWB!I$120</f>
        <v>140379</v>
      </c>
      <c r="J25" s="44">
        <f>+BWB!J$120</f>
        <v>128673</v>
      </c>
      <c r="K25" s="44">
        <f>+BWB!K$120</f>
        <v>137290</v>
      </c>
      <c r="L25" s="44">
        <f>+BWB!L$120</f>
        <v>139086</v>
      </c>
      <c r="M25" s="44">
        <f>+BWB!M$120</f>
        <v>146215</v>
      </c>
      <c r="N25" s="44">
        <f>+BWB!N$120</f>
        <v>137448</v>
      </c>
      <c r="O25" s="44">
        <f>+BWB!O$120</f>
        <v>125686</v>
      </c>
      <c r="P25" s="44">
        <f t="shared" si="2"/>
        <v>1603410</v>
      </c>
      <c r="Q25" s="54"/>
      <c r="R25" s="54"/>
      <c r="S25" s="44">
        <f>SUM($D25:D25)</f>
        <v>121344</v>
      </c>
      <c r="T25" s="44">
        <f>SUM($D25:E25)</f>
        <v>239424</v>
      </c>
      <c r="U25" s="44">
        <f>SUM($D25:F25)</f>
        <v>378801</v>
      </c>
      <c r="V25" s="44">
        <f>SUM($D25:G25)</f>
        <v>513293</v>
      </c>
      <c r="W25" s="44">
        <f>SUM($D25:H25)</f>
        <v>648633</v>
      </c>
      <c r="X25" s="44">
        <f>SUM($D25:I25)</f>
        <v>789012</v>
      </c>
      <c r="Y25" s="44">
        <f>SUM($D25:J25)</f>
        <v>917685</v>
      </c>
      <c r="Z25" s="44">
        <f>SUM($D25:K25)</f>
        <v>1054975</v>
      </c>
      <c r="AA25" s="44">
        <f>SUM($D25:L25)</f>
        <v>1194061</v>
      </c>
      <c r="AB25" s="44">
        <f>SUM($D25:M25)</f>
        <v>1340276</v>
      </c>
      <c r="AC25" s="44">
        <f>SUM($D25:N25)</f>
        <v>1477724</v>
      </c>
      <c r="AD25" s="44">
        <f>SUM($D25:O25)</f>
        <v>1603410</v>
      </c>
    </row>
    <row r="26" spans="1:30" s="43" customFormat="1" ht="15.1" customHeight="1">
      <c r="A26" s="63" t="s">
        <v>11</v>
      </c>
      <c r="B26" s="65" t="s">
        <v>66</v>
      </c>
      <c r="D26" s="44">
        <f>+DWT!D$120</f>
        <v>2294</v>
      </c>
      <c r="E26" s="44">
        <f>+DWT!E$120</f>
        <v>1905</v>
      </c>
      <c r="F26" s="44">
        <f>+DWT!F$120</f>
        <v>1995</v>
      </c>
      <c r="G26" s="44">
        <f>+DWT!G$120</f>
        <v>2251</v>
      </c>
      <c r="H26" s="44">
        <f>+DWT!H$120</f>
        <v>2160</v>
      </c>
      <c r="I26" s="44">
        <f>+DWT!I$120</f>
        <v>2632</v>
      </c>
      <c r="J26" s="44">
        <f>+DWT!J$120</f>
        <v>2212</v>
      </c>
      <c r="K26" s="44">
        <f>+DWT!K$120</f>
        <v>2801</v>
      </c>
      <c r="L26" s="44">
        <f>+DWT!L$120</f>
        <v>2813</v>
      </c>
      <c r="M26" s="44">
        <f>+DWT!M$120</f>
        <v>3254</v>
      </c>
      <c r="N26" s="44">
        <f>+DWT!N$120</f>
        <v>2884</v>
      </c>
      <c r="O26" s="44">
        <f>+DWT!O$120</f>
        <v>2097</v>
      </c>
      <c r="P26" s="44">
        <f t="shared" si="2"/>
        <v>29298</v>
      </c>
      <c r="Q26" s="54"/>
      <c r="R26" s="54"/>
      <c r="S26" s="44">
        <f>SUM($D26:D26)</f>
        <v>2294</v>
      </c>
      <c r="T26" s="44">
        <f>SUM($D26:E26)</f>
        <v>4199</v>
      </c>
      <c r="U26" s="44">
        <f>SUM($D26:F26)</f>
        <v>6194</v>
      </c>
      <c r="V26" s="44">
        <f>SUM($D26:G26)</f>
        <v>8445</v>
      </c>
      <c r="W26" s="44">
        <f>SUM($D26:H26)</f>
        <v>10605</v>
      </c>
      <c r="X26" s="44">
        <f>SUM($D26:I26)</f>
        <v>13237</v>
      </c>
      <c r="Y26" s="44">
        <f>SUM($D26:J26)</f>
        <v>15449</v>
      </c>
      <c r="Z26" s="44">
        <f>SUM($D26:K26)</f>
        <v>18250</v>
      </c>
      <c r="AA26" s="44">
        <f>SUM($D26:L26)</f>
        <v>21063</v>
      </c>
      <c r="AB26" s="44">
        <f>SUM($D26:M26)</f>
        <v>24317</v>
      </c>
      <c r="AC26" s="44">
        <f>SUM($D26:N26)</f>
        <v>27201</v>
      </c>
      <c r="AD26" s="44">
        <f>SUM($D26:O26)</f>
        <v>29298</v>
      </c>
    </row>
    <row r="27" spans="1:30" s="43" customFormat="1" ht="15.1" customHeight="1">
      <c r="A27" s="63" t="s">
        <v>13</v>
      </c>
      <c r="B27" s="65" t="s">
        <v>66</v>
      </c>
      <c r="D27" s="44">
        <f>+OGB!D$120</f>
        <v>6104</v>
      </c>
      <c r="E27" s="44">
        <f>+OGB!E$120</f>
        <v>6042</v>
      </c>
      <c r="F27" s="44">
        <f>+OGB!F$120</f>
        <v>6324</v>
      </c>
      <c r="G27" s="44">
        <f>+OGB!G$120</f>
        <v>6136</v>
      </c>
      <c r="H27" s="44">
        <f>+OGB!H$120</f>
        <v>6255</v>
      </c>
      <c r="I27" s="44">
        <f>+OGB!I$120</f>
        <v>6864</v>
      </c>
      <c r="J27" s="44">
        <f>+OGB!J$120</f>
        <v>5505</v>
      </c>
      <c r="K27" s="44">
        <f>+OGB!K$120</f>
        <v>6798</v>
      </c>
      <c r="L27" s="44">
        <f>+OGB!L$120</f>
        <v>6875</v>
      </c>
      <c r="M27" s="44">
        <f>+OGB!M$120</f>
        <v>6734</v>
      </c>
      <c r="N27" s="44">
        <f>+OGB!N$120</f>
        <v>6256</v>
      </c>
      <c r="O27" s="44">
        <f>+OGB!O$120</f>
        <v>5894</v>
      </c>
      <c r="P27" s="44">
        <f t="shared" si="2"/>
        <v>75787</v>
      </c>
      <c r="Q27" s="54"/>
      <c r="R27" s="54"/>
      <c r="S27" s="44">
        <f>SUM($D27:D27)</f>
        <v>6104</v>
      </c>
      <c r="T27" s="44">
        <f>SUM($D27:E27)</f>
        <v>12146</v>
      </c>
      <c r="U27" s="44">
        <f>SUM($D27:F27)</f>
        <v>18470</v>
      </c>
      <c r="V27" s="44">
        <f>SUM($D27:G27)</f>
        <v>24606</v>
      </c>
      <c r="W27" s="44">
        <f>SUM($D27:H27)</f>
        <v>30861</v>
      </c>
      <c r="X27" s="44">
        <f>SUM($D27:I27)</f>
        <v>37725</v>
      </c>
      <c r="Y27" s="44">
        <f>SUM($D27:J27)</f>
        <v>43230</v>
      </c>
      <c r="Z27" s="44">
        <f>SUM($D27:K27)</f>
        <v>50028</v>
      </c>
      <c r="AA27" s="44">
        <f>SUM($D27:L27)</f>
        <v>56903</v>
      </c>
      <c r="AB27" s="44">
        <f>SUM($D27:M27)</f>
        <v>63637</v>
      </c>
      <c r="AC27" s="44">
        <f>SUM($D27:N27)</f>
        <v>69893</v>
      </c>
      <c r="AD27" s="44">
        <f>SUM($D27:O27)</f>
        <v>75787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+PB!D$120</f>
        <v>97922</v>
      </c>
      <c r="E28" s="44">
        <f>+PB!E$120</f>
        <v>93178</v>
      </c>
      <c r="F28" s="44">
        <f>+PB!F$120</f>
        <v>109328</v>
      </c>
      <c r="G28" s="44">
        <f>+PB!G$120</f>
        <v>105203</v>
      </c>
      <c r="H28" s="44">
        <f>+PB!H$120</f>
        <v>102985</v>
      </c>
      <c r="I28" s="44">
        <f>+PB!I$120</f>
        <v>107913</v>
      </c>
      <c r="J28" s="44">
        <f>+PB!J$120</f>
        <v>102085</v>
      </c>
      <c r="K28" s="44">
        <f>+PB!K$120</f>
        <v>99798</v>
      </c>
      <c r="L28" s="44">
        <f>+PB!L$120</f>
        <v>104023</v>
      </c>
      <c r="M28" s="44">
        <f>+PB!M$120</f>
        <v>107541</v>
      </c>
      <c r="N28" s="44">
        <f>+PB!N$120</f>
        <v>102058</v>
      </c>
      <c r="O28" s="44">
        <f>+PB!O$120</f>
        <v>96842</v>
      </c>
      <c r="P28" s="44">
        <f t="shared" si="2"/>
        <v>1228876</v>
      </c>
      <c r="Q28" s="41"/>
      <c r="R28" s="41"/>
      <c r="S28" s="44">
        <f>SUM($D28:D28)</f>
        <v>97922</v>
      </c>
      <c r="T28" s="44">
        <f>SUM($D28:E28)</f>
        <v>191100</v>
      </c>
      <c r="U28" s="44">
        <f>SUM($D28:F28)</f>
        <v>300428</v>
      </c>
      <c r="V28" s="44">
        <f>SUM($D28:G28)</f>
        <v>405631</v>
      </c>
      <c r="W28" s="44">
        <f>SUM($D28:H28)</f>
        <v>508616</v>
      </c>
      <c r="X28" s="44">
        <f>SUM($D28:I28)</f>
        <v>616529</v>
      </c>
      <c r="Y28" s="44">
        <f>SUM($D28:J28)</f>
        <v>718614</v>
      </c>
      <c r="Z28" s="44">
        <f>SUM($D28:K28)</f>
        <v>818412</v>
      </c>
      <c r="AA28" s="44">
        <f>SUM($D28:L28)</f>
        <v>922435</v>
      </c>
      <c r="AB28" s="44">
        <f>SUM($D28:M28)</f>
        <v>1029976</v>
      </c>
      <c r="AC28" s="44">
        <f>SUM($D28:N28)</f>
        <v>1132034</v>
      </c>
      <c r="AD28" s="44">
        <f>SUM($D28:O28)</f>
        <v>1228876</v>
      </c>
    </row>
    <row r="29" spans="1:30" s="43" customFormat="1" ht="15.1" customHeight="1">
      <c r="A29" s="63" t="s">
        <v>75</v>
      </c>
      <c r="B29" s="65" t="s">
        <v>66</v>
      </c>
      <c r="D29" s="44">
        <f>+IBA!D$120</f>
        <v>7219</v>
      </c>
      <c r="E29" s="44">
        <f>+IBA!E$120</f>
        <v>7231</v>
      </c>
      <c r="F29" s="44">
        <f>+IBA!F$120</f>
        <v>8362</v>
      </c>
      <c r="G29" s="44">
        <f>+IBA!G$120</f>
        <v>8109</v>
      </c>
      <c r="H29" s="44">
        <f>+IBA!H$120</f>
        <v>7285</v>
      </c>
      <c r="I29" s="44">
        <f>+IBA!I$120</f>
        <v>7863</v>
      </c>
      <c r="J29" s="44">
        <f>+IBA!J$120</f>
        <v>7478</v>
      </c>
      <c r="K29" s="44">
        <f>+IBA!K$120</f>
        <v>7395</v>
      </c>
      <c r="L29" s="44">
        <f>+IBA!L$120</f>
        <v>7497</v>
      </c>
      <c r="M29" s="44">
        <f>+IBA!M$120</f>
        <v>7273</v>
      </c>
      <c r="N29" s="44">
        <f>+IBA!N$120</f>
        <v>6572</v>
      </c>
      <c r="O29" s="44">
        <f>+IBA!O$120</f>
        <v>6187</v>
      </c>
      <c r="P29" s="44">
        <f t="shared" si="2"/>
        <v>88471</v>
      </c>
      <c r="Q29" s="53"/>
      <c r="R29" s="53"/>
      <c r="S29" s="44">
        <f>SUM($D29:D29)</f>
        <v>7219</v>
      </c>
      <c r="T29" s="44">
        <f>SUM($D29:E29)</f>
        <v>14450</v>
      </c>
      <c r="U29" s="44">
        <f>SUM($D29:F29)</f>
        <v>22812</v>
      </c>
      <c r="V29" s="44">
        <f>SUM($D29:G29)</f>
        <v>30921</v>
      </c>
      <c r="W29" s="44">
        <f>SUM($D29:H29)</f>
        <v>38206</v>
      </c>
      <c r="X29" s="44">
        <f>SUM($D29:I29)</f>
        <v>46069</v>
      </c>
      <c r="Y29" s="44">
        <f>SUM($D29:J29)</f>
        <v>53547</v>
      </c>
      <c r="Z29" s="44">
        <f>SUM($D29:K29)</f>
        <v>60942</v>
      </c>
      <c r="AA29" s="44">
        <f>SUM($D29:L29)</f>
        <v>68439</v>
      </c>
      <c r="AB29" s="44">
        <f>SUM($D29:M29)</f>
        <v>75712</v>
      </c>
      <c r="AC29" s="44">
        <f>SUM($D29:N29)</f>
        <v>82284</v>
      </c>
      <c r="AD29" s="44">
        <f>SUM($D29:O29)</f>
        <v>88471</v>
      </c>
    </row>
    <row r="30" spans="1:30" s="43" customFormat="1" ht="15.1" customHeight="1">
      <c r="A30" s="63" t="s">
        <v>16</v>
      </c>
      <c r="B30" s="65" t="s">
        <v>66</v>
      </c>
      <c r="D30" s="44">
        <f>+SIBC!D$120</f>
        <v>4351</v>
      </c>
      <c r="E30" s="44">
        <f>+SIBC!E$120</f>
        <v>4212</v>
      </c>
      <c r="F30" s="44">
        <f>+SIBC!F$120</f>
        <v>4450</v>
      </c>
      <c r="G30" s="44">
        <f>+SIBC!G$120</f>
        <v>4521</v>
      </c>
      <c r="H30" s="44">
        <f>+SIBC!H$120</f>
        <v>5980</v>
      </c>
      <c r="I30" s="44">
        <f>+SIBC!I$120</f>
        <v>6351</v>
      </c>
      <c r="J30" s="44">
        <f>+SIBC!J$120</f>
        <v>6271</v>
      </c>
      <c r="K30" s="44">
        <f>+SIBC!K$120</f>
        <v>6369</v>
      </c>
      <c r="L30" s="44">
        <f>+SIBC!L$120</f>
        <v>6475</v>
      </c>
      <c r="M30" s="44">
        <f>+SIBC!M$120</f>
        <v>6122</v>
      </c>
      <c r="N30" s="44">
        <f>+SIBC!N$120</f>
        <v>5477</v>
      </c>
      <c r="O30" s="44">
        <f>+SIBC!O$120</f>
        <v>5212</v>
      </c>
      <c r="P30" s="44">
        <f t="shared" si="2"/>
        <v>65791</v>
      </c>
      <c r="Q30" s="54"/>
      <c r="R30" s="54"/>
      <c r="S30" s="44">
        <f>SUM($D30:D30)</f>
        <v>4351</v>
      </c>
      <c r="T30" s="44">
        <f>SUM($D30:E30)</f>
        <v>8563</v>
      </c>
      <c r="U30" s="44">
        <f>SUM($D30:F30)</f>
        <v>13013</v>
      </c>
      <c r="V30" s="44">
        <f>SUM($D30:G30)</f>
        <v>17534</v>
      </c>
      <c r="W30" s="44">
        <f>SUM($D30:H30)</f>
        <v>23514</v>
      </c>
      <c r="X30" s="44">
        <f>SUM($D30:I30)</f>
        <v>29865</v>
      </c>
      <c r="Y30" s="44">
        <f>SUM($D30:J30)</f>
        <v>36136</v>
      </c>
      <c r="Z30" s="44">
        <f>SUM($D30:K30)</f>
        <v>42505</v>
      </c>
      <c r="AA30" s="44">
        <f>SUM($D30:L30)</f>
        <v>48980</v>
      </c>
      <c r="AB30" s="44">
        <f>SUM($D30:M30)</f>
        <v>55102</v>
      </c>
      <c r="AC30" s="44">
        <f>SUM($D30:N30)</f>
        <v>60579</v>
      </c>
      <c r="AD30" s="44">
        <f>SUM($D30:O30)</f>
        <v>65791</v>
      </c>
    </row>
    <row r="31" spans="1:30" s="43" customFormat="1" ht="15.1" customHeight="1">
      <c r="A31" s="63" t="s">
        <v>17</v>
      </c>
      <c r="B31" s="65" t="s">
        <v>66</v>
      </c>
      <c r="D31" s="44">
        <f>+TIBA!D$120</f>
        <v>30959</v>
      </c>
      <c r="E31" s="44">
        <f>+TIBA!E$120</f>
        <v>29692</v>
      </c>
      <c r="F31" s="44">
        <f>+TIBA!F$120</f>
        <v>34524</v>
      </c>
      <c r="G31" s="44">
        <f>+TIBA!G$120</f>
        <v>37797</v>
      </c>
      <c r="H31" s="44">
        <f>+TIBA!H$120</f>
        <v>36236</v>
      </c>
      <c r="I31" s="44">
        <f>+TIBA!I$120</f>
        <v>34764</v>
      </c>
      <c r="J31" s="44">
        <f>+TIBA!J$120</f>
        <v>32291</v>
      </c>
      <c r="K31" s="44">
        <f>+TIBA!K$120</f>
        <v>30522</v>
      </c>
      <c r="L31" s="44">
        <f>+TIBA!L$120</f>
        <v>34374</v>
      </c>
      <c r="M31" s="44">
        <f>+TIBA!M$120</f>
        <v>35080</v>
      </c>
      <c r="N31" s="44">
        <f>+TIBA!N$120</f>
        <v>33229</v>
      </c>
      <c r="O31" s="44">
        <f>+TIBA!O$120</f>
        <v>30463</v>
      </c>
      <c r="P31" s="44">
        <f t="shared" si="2"/>
        <v>399931</v>
      </c>
      <c r="Q31" s="54"/>
      <c r="R31" s="54"/>
      <c r="S31" s="44">
        <f>SUM($D31:D31)</f>
        <v>30959</v>
      </c>
      <c r="T31" s="44">
        <f>SUM($D31:E31)</f>
        <v>60651</v>
      </c>
      <c r="U31" s="44">
        <f>SUM($D31:F31)</f>
        <v>95175</v>
      </c>
      <c r="V31" s="44">
        <f>SUM($D31:G31)</f>
        <v>132972</v>
      </c>
      <c r="W31" s="44">
        <f>SUM($D31:H31)</f>
        <v>169208</v>
      </c>
      <c r="X31" s="44">
        <f>SUM($D31:I31)</f>
        <v>203972</v>
      </c>
      <c r="Y31" s="44">
        <f>SUM($D31:J31)</f>
        <v>236263</v>
      </c>
      <c r="Z31" s="44">
        <f>SUM($D31:K31)</f>
        <v>266785</v>
      </c>
      <c r="AA31" s="44">
        <f>SUM($D31:L31)</f>
        <v>301159</v>
      </c>
      <c r="AB31" s="44">
        <f>SUM($D31:M31)</f>
        <v>336239</v>
      </c>
      <c r="AC31" s="44">
        <f>SUM($D31:N31)</f>
        <v>369468</v>
      </c>
      <c r="AD31" s="44">
        <f>SUM($D31:O31)</f>
        <v>399931</v>
      </c>
    </row>
    <row r="32" spans="1:30" s="43" customFormat="1" ht="15.1" customHeight="1">
      <c r="A32" s="63" t="s">
        <v>12</v>
      </c>
      <c r="B32" s="65" t="s">
        <v>66</v>
      </c>
      <c r="D32" s="44">
        <f>+LQB!D$120</f>
        <v>55740</v>
      </c>
      <c r="E32" s="44">
        <f>+LQB!E$120</f>
        <v>51718</v>
      </c>
      <c r="F32" s="44">
        <f>+LQB!F$120</f>
        <v>62110</v>
      </c>
      <c r="G32" s="44">
        <f>+LQB!G$120</f>
        <v>62786</v>
      </c>
      <c r="H32" s="44">
        <f>+LQB!H$120</f>
        <v>63648</v>
      </c>
      <c r="I32" s="44">
        <f>+LQB!I$120</f>
        <v>63284</v>
      </c>
      <c r="J32" s="44">
        <f>+LQB!J$120</f>
        <v>61492</v>
      </c>
      <c r="K32" s="44">
        <f>+LQB!K$120</f>
        <v>60980</v>
      </c>
      <c r="L32" s="44">
        <f>+LQB!L$120</f>
        <v>62396</v>
      </c>
      <c r="M32" s="44">
        <f>+LQB!M$120</f>
        <v>62938</v>
      </c>
      <c r="N32" s="44">
        <f>+LQB!N$120</f>
        <v>58792</v>
      </c>
      <c r="O32" s="44">
        <f>+LQB!O$120</f>
        <v>57860</v>
      </c>
      <c r="P32" s="44">
        <f t="shared" si="2"/>
        <v>723744</v>
      </c>
      <c r="Q32" s="54"/>
      <c r="R32" s="54"/>
      <c r="S32" s="44">
        <f>SUM($D32:D32)</f>
        <v>55740</v>
      </c>
      <c r="T32" s="44">
        <f>SUM($D32:E32)</f>
        <v>107458</v>
      </c>
      <c r="U32" s="44">
        <f>SUM($D32:F32)</f>
        <v>169568</v>
      </c>
      <c r="V32" s="44">
        <f>SUM($D32:G32)</f>
        <v>232354</v>
      </c>
      <c r="W32" s="44">
        <f>SUM($D32:H32)</f>
        <v>296002</v>
      </c>
      <c r="X32" s="44">
        <f>SUM($D32:I32)</f>
        <v>359286</v>
      </c>
      <c r="Y32" s="44">
        <f>SUM($D32:J32)</f>
        <v>420778</v>
      </c>
      <c r="Z32" s="44">
        <f>SUM($D32:K32)</f>
        <v>481758</v>
      </c>
      <c r="AA32" s="44">
        <f>SUM($D32:L32)</f>
        <v>544154</v>
      </c>
      <c r="AB32" s="44">
        <f>SUM($D32:M32)</f>
        <v>607092</v>
      </c>
      <c r="AC32" s="44">
        <f>SUM($D32:N32)</f>
        <v>665884</v>
      </c>
      <c r="AD32" s="44">
        <f>SUM($D32:O32)</f>
        <v>723744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+RBW!D$120</f>
        <v>10</v>
      </c>
      <c r="E33" s="44">
        <f>+RBW!E$120</f>
        <v>7</v>
      </c>
      <c r="F33" s="44">
        <f>+RBW!F$120</f>
        <v>10</v>
      </c>
      <c r="G33" s="44">
        <f>+RBW!G$120</f>
        <v>27</v>
      </c>
      <c r="H33" s="44">
        <f>+RBW!H$120</f>
        <v>31</v>
      </c>
      <c r="I33" s="44">
        <f>+RBW!I$120</f>
        <v>133</v>
      </c>
      <c r="J33" s="44">
        <f>+RBW!J$120</f>
        <v>107</v>
      </c>
      <c r="K33" s="44">
        <f>+RBW!K$120</f>
        <v>49</v>
      </c>
      <c r="L33" s="44">
        <f>+RBW!L$120</f>
        <v>31</v>
      </c>
      <c r="M33" s="44">
        <f>+RBW!M$120</f>
        <v>20</v>
      </c>
      <c r="N33" s="44">
        <f>+RBW!N$120</f>
        <v>5</v>
      </c>
      <c r="O33" s="44">
        <f>+RBW!O$120</f>
        <v>9</v>
      </c>
      <c r="P33" s="44">
        <f t="shared" si="2"/>
        <v>439</v>
      </c>
      <c r="Q33" s="41"/>
      <c r="R33" s="41"/>
      <c r="S33" s="44">
        <f>SUM($D33:D33)</f>
        <v>10</v>
      </c>
      <c r="T33" s="44">
        <f>SUM($D33:E33)</f>
        <v>17</v>
      </c>
      <c r="U33" s="44">
        <f>SUM($D33:F33)</f>
        <v>27</v>
      </c>
      <c r="V33" s="44">
        <f>SUM($D33:G33)</f>
        <v>54</v>
      </c>
      <c r="W33" s="44">
        <f>SUM($D33:H33)</f>
        <v>85</v>
      </c>
      <c r="X33" s="44">
        <f>SUM($D33:I33)</f>
        <v>218</v>
      </c>
      <c r="Y33" s="44">
        <f>SUM($D33:J33)</f>
        <v>325</v>
      </c>
      <c r="Z33" s="44">
        <f>SUM($D33:K33)</f>
        <v>374</v>
      </c>
      <c r="AA33" s="44">
        <f>SUM($D33:L33)</f>
        <v>405</v>
      </c>
      <c r="AB33" s="44">
        <f>SUM($D33:M33)</f>
        <v>425</v>
      </c>
      <c r="AC33" s="44">
        <f>SUM($D33:N33)</f>
        <v>430</v>
      </c>
      <c r="AD33" s="44">
        <f>SUM($D33:O33)</f>
        <v>439</v>
      </c>
    </row>
    <row r="34" spans="1:30" s="43" customFormat="1" ht="15.1" customHeight="1">
      <c r="A34" s="63" t="s">
        <v>18</v>
      </c>
      <c r="B34" s="65" t="s">
        <v>66</v>
      </c>
      <c r="D34" s="44">
        <f>+WPB!D$120</f>
        <v>0</v>
      </c>
      <c r="E34" s="44">
        <f>+WPB!E$120</f>
        <v>0</v>
      </c>
      <c r="F34" s="44">
        <f>+WPB!F$120</f>
        <v>0</v>
      </c>
      <c r="G34" s="44">
        <f>+WPB!G$120</f>
        <v>0</v>
      </c>
      <c r="H34" s="44">
        <f>+WPB!H$120</f>
        <v>0</v>
      </c>
      <c r="I34" s="44">
        <f>+WPB!I$120</f>
        <v>0</v>
      </c>
      <c r="J34" s="44">
        <f>+WPB!J$120</f>
        <v>0</v>
      </c>
      <c r="K34" s="44">
        <f>+WPB!K$120</f>
        <v>0</v>
      </c>
      <c r="L34" s="44">
        <f>+WPB!L$120</f>
        <v>0</v>
      </c>
      <c r="M34" s="44">
        <f>+WPB!M$120</f>
        <v>0</v>
      </c>
      <c r="N34" s="44">
        <f>+WPB!N$120</f>
        <v>0</v>
      </c>
      <c r="O34" s="44">
        <f>+WPB!O$120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P35" si="3">SUM(D24:D34)</f>
        <v>528458</v>
      </c>
      <c r="E35" s="44">
        <f t="shared" si="3"/>
        <v>496335</v>
      </c>
      <c r="F35" s="44">
        <f t="shared" si="3"/>
        <v>571473</v>
      </c>
      <c r="G35" s="44">
        <f t="shared" si="3"/>
        <v>558415</v>
      </c>
      <c r="H35" s="44">
        <f t="shared" si="3"/>
        <v>559288</v>
      </c>
      <c r="I35" s="44">
        <f t="shared" si="3"/>
        <v>582797</v>
      </c>
      <c r="J35" s="44">
        <f t="shared" si="3"/>
        <v>542985</v>
      </c>
      <c r="K35" s="44">
        <f t="shared" si="3"/>
        <v>567421</v>
      </c>
      <c r="L35" s="44">
        <f t="shared" si="3"/>
        <v>582165</v>
      </c>
      <c r="M35" s="44">
        <f t="shared" si="3"/>
        <v>601078</v>
      </c>
      <c r="N35" s="44">
        <f t="shared" si="3"/>
        <v>566661</v>
      </c>
      <c r="O35" s="44">
        <f t="shared" si="3"/>
        <v>521376</v>
      </c>
      <c r="P35" s="44">
        <f t="shared" si="3"/>
        <v>6678452</v>
      </c>
      <c r="Q35" s="54"/>
      <c r="R35" s="54"/>
      <c r="S35" s="44">
        <f>SUM($D35:D35)</f>
        <v>528458</v>
      </c>
      <c r="T35" s="44">
        <f>SUM($D35:E35)</f>
        <v>1024793</v>
      </c>
      <c r="U35" s="44">
        <f>SUM($D35:F35)</f>
        <v>1596266</v>
      </c>
      <c r="V35" s="44">
        <f>SUM($D35:G35)</f>
        <v>2154681</v>
      </c>
      <c r="W35" s="44">
        <f>SUM($D35:H35)</f>
        <v>2713969</v>
      </c>
      <c r="X35" s="44">
        <f>SUM($D35:I35)</f>
        <v>3296766</v>
      </c>
      <c r="Y35" s="44">
        <f>SUM($D35:J35)</f>
        <v>3839751</v>
      </c>
      <c r="Z35" s="44">
        <f>SUM($D35:K35)</f>
        <v>4407172</v>
      </c>
      <c r="AA35" s="44">
        <f>SUM($D35:L35)</f>
        <v>4989337</v>
      </c>
      <c r="AB35" s="44">
        <f>SUM($D35:M35)</f>
        <v>5590415</v>
      </c>
      <c r="AC35" s="44">
        <f>SUM($D35:N35)</f>
        <v>6157076</v>
      </c>
      <c r="AD35" s="44">
        <f>SUM($D35:O35)</f>
        <v>6678452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+AMB!D$138</f>
        <v>0</v>
      </c>
      <c r="E37" s="44">
        <f>+AMB!E$138</f>
        <v>0</v>
      </c>
      <c r="F37" s="44">
        <f>+AMB!F$138</f>
        <v>0</v>
      </c>
      <c r="G37" s="44">
        <f>+AMB!G$138</f>
        <v>0</v>
      </c>
      <c r="H37" s="44">
        <f>+AMB!H$138</f>
        <v>0</v>
      </c>
      <c r="I37" s="44">
        <f>+AMB!I$138</f>
        <v>0</v>
      </c>
      <c r="J37" s="44">
        <f>+AMB!J$138</f>
        <v>0</v>
      </c>
      <c r="K37" s="44">
        <f>+AMB!K$138</f>
        <v>0</v>
      </c>
      <c r="L37" s="44">
        <f>+AMB!L$138</f>
        <v>0</v>
      </c>
      <c r="M37" s="44">
        <f>+AMB!M$138</f>
        <v>0</v>
      </c>
      <c r="N37" s="44">
        <f>+AMB!N$138</f>
        <v>0</v>
      </c>
      <c r="O37" s="44">
        <f>+AMB!O$138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1" customHeight="1">
      <c r="A38" s="63" t="s">
        <v>10</v>
      </c>
      <c r="B38" s="65" t="s">
        <v>8</v>
      </c>
      <c r="D38" s="44">
        <f>+BWB!D$138</f>
        <v>462</v>
      </c>
      <c r="E38" s="44">
        <f>+BWB!E$138</f>
        <v>328</v>
      </c>
      <c r="F38" s="44">
        <f>+BWB!F$138</f>
        <v>487</v>
      </c>
      <c r="G38" s="44">
        <f>+BWB!G$138</f>
        <v>553</v>
      </c>
      <c r="H38" s="44">
        <f>+BWB!H$138</f>
        <v>619</v>
      </c>
      <c r="I38" s="44">
        <f>+BWB!I$138</f>
        <v>664</v>
      </c>
      <c r="J38" s="44">
        <f>+BWB!J$138</f>
        <v>622</v>
      </c>
      <c r="K38" s="44">
        <f>+BWB!K$138</f>
        <v>577</v>
      </c>
      <c r="L38" s="44">
        <f>+BWB!L$138</f>
        <v>585</v>
      </c>
      <c r="M38" s="44">
        <f>+BWB!M$138</f>
        <v>580</v>
      </c>
      <c r="N38" s="44">
        <f>+BWB!N$138</f>
        <v>441</v>
      </c>
      <c r="O38" s="44">
        <f>+BWB!O$138</f>
        <v>261</v>
      </c>
      <c r="P38" s="44">
        <f t="shared" si="4"/>
        <v>6179</v>
      </c>
      <c r="Q38" s="54"/>
      <c r="R38" s="54"/>
      <c r="S38" s="44">
        <f>SUM($D38:D38)</f>
        <v>462</v>
      </c>
      <c r="T38" s="44">
        <f>SUM($D38:E38)</f>
        <v>790</v>
      </c>
      <c r="U38" s="44">
        <f>SUM($D38:F38)</f>
        <v>1277</v>
      </c>
      <c r="V38" s="44">
        <f>SUM($D38:G38)</f>
        <v>1830</v>
      </c>
      <c r="W38" s="44">
        <f>SUM($D38:H38)</f>
        <v>2449</v>
      </c>
      <c r="X38" s="44">
        <f>SUM($D38:I38)</f>
        <v>3113</v>
      </c>
      <c r="Y38" s="44">
        <f>SUM($D38:J38)</f>
        <v>3735</v>
      </c>
      <c r="Z38" s="44">
        <f>SUM($D38:K38)</f>
        <v>4312</v>
      </c>
      <c r="AA38" s="44">
        <f>SUM($D38:L38)</f>
        <v>4897</v>
      </c>
      <c r="AB38" s="44">
        <f>SUM($D38:M38)</f>
        <v>5477</v>
      </c>
      <c r="AC38" s="44">
        <f>SUM($D38:N38)</f>
        <v>5918</v>
      </c>
      <c r="AD38" s="44">
        <f>SUM($D38:O38)</f>
        <v>6179</v>
      </c>
    </row>
    <row r="39" spans="1:30" s="43" customFormat="1" ht="15.1" customHeight="1">
      <c r="A39" s="63" t="s">
        <v>11</v>
      </c>
      <c r="B39" s="65" t="s">
        <v>8</v>
      </c>
      <c r="D39" s="44">
        <f>+DWT!D$138</f>
        <v>3773</v>
      </c>
      <c r="E39" s="44">
        <f>+DWT!E$138</f>
        <v>2994</v>
      </c>
      <c r="F39" s="44">
        <f>+DWT!F$138</f>
        <v>3479</v>
      </c>
      <c r="G39" s="44">
        <f>+DWT!G$138</f>
        <v>3462</v>
      </c>
      <c r="H39" s="44">
        <f>+DWT!H$138</f>
        <v>3848</v>
      </c>
      <c r="I39" s="44">
        <f>+DWT!I$138</f>
        <v>3724</v>
      </c>
      <c r="J39" s="44">
        <f>+DWT!J$138</f>
        <v>4220</v>
      </c>
      <c r="K39" s="44">
        <f>+DWT!K$138</f>
        <v>4192</v>
      </c>
      <c r="L39" s="44">
        <f>+DWT!L$138</f>
        <v>3989</v>
      </c>
      <c r="M39" s="44">
        <f>+DWT!M$138</f>
        <v>3888</v>
      </c>
      <c r="N39" s="44">
        <f>+DWT!N$138</f>
        <v>3479</v>
      </c>
      <c r="O39" s="44">
        <f>+DWT!O$138</f>
        <v>3435</v>
      </c>
      <c r="P39" s="44">
        <f t="shared" si="4"/>
        <v>44483</v>
      </c>
      <c r="Q39" s="54"/>
      <c r="R39" s="54"/>
      <c r="S39" s="44">
        <f>SUM($D39:D39)</f>
        <v>3773</v>
      </c>
      <c r="T39" s="44">
        <f>SUM($D39:E39)</f>
        <v>6767</v>
      </c>
      <c r="U39" s="44">
        <f>SUM($D39:F39)</f>
        <v>10246</v>
      </c>
      <c r="V39" s="44">
        <f>SUM($D39:G39)</f>
        <v>13708</v>
      </c>
      <c r="W39" s="44">
        <f>SUM($D39:H39)</f>
        <v>17556</v>
      </c>
      <c r="X39" s="44">
        <f>SUM($D39:I39)</f>
        <v>21280</v>
      </c>
      <c r="Y39" s="44">
        <f>SUM($D39:J39)</f>
        <v>25500</v>
      </c>
      <c r="Z39" s="44">
        <f>SUM($D39:K39)</f>
        <v>29692</v>
      </c>
      <c r="AA39" s="44">
        <f>SUM($D39:L39)</f>
        <v>33681</v>
      </c>
      <c r="AB39" s="44">
        <f>SUM($D39:M39)</f>
        <v>37569</v>
      </c>
      <c r="AC39" s="44">
        <f>SUM($D39:N39)</f>
        <v>41048</v>
      </c>
      <c r="AD39" s="44">
        <f>SUM($D39:O39)</f>
        <v>44483</v>
      </c>
    </row>
    <row r="40" spans="1:30" s="43" customFormat="1" ht="15.1" customHeight="1">
      <c r="A40" s="63" t="s">
        <v>13</v>
      </c>
      <c r="B40" s="65" t="s">
        <v>8</v>
      </c>
      <c r="D40" s="44">
        <f>+OGB!D$138</f>
        <v>26</v>
      </c>
      <c r="E40" s="44">
        <f>+OGB!E$138</f>
        <v>16</v>
      </c>
      <c r="F40" s="44">
        <f>+OGB!F$138</f>
        <v>16</v>
      </c>
      <c r="G40" s="44">
        <f>+OGB!G$138</f>
        <v>27</v>
      </c>
      <c r="H40" s="44">
        <f>+OGB!H$138</f>
        <v>31</v>
      </c>
      <c r="I40" s="44">
        <f>+OGB!I$138</f>
        <v>43</v>
      </c>
      <c r="J40" s="44">
        <f>+OGB!J$138</f>
        <v>10</v>
      </c>
      <c r="K40" s="44">
        <f>+OGB!K$138</f>
        <v>23</v>
      </c>
      <c r="L40" s="44">
        <f>+OGB!L$138</f>
        <v>8</v>
      </c>
      <c r="M40" s="44">
        <f>+OGB!M$138</f>
        <v>28</v>
      </c>
      <c r="N40" s="44">
        <f>+OGB!N$138</f>
        <v>28</v>
      </c>
      <c r="O40" s="44">
        <f>+OGB!O$138</f>
        <v>15</v>
      </c>
      <c r="P40" s="44">
        <f t="shared" si="4"/>
        <v>271</v>
      </c>
      <c r="Q40" s="54"/>
      <c r="R40" s="54"/>
      <c r="S40" s="44">
        <f>SUM($D40:D40)</f>
        <v>26</v>
      </c>
      <c r="T40" s="44">
        <f>SUM($D40:E40)</f>
        <v>42</v>
      </c>
      <c r="U40" s="44">
        <f>SUM($D40:F40)</f>
        <v>58</v>
      </c>
      <c r="V40" s="44">
        <f>SUM($D40:G40)</f>
        <v>85</v>
      </c>
      <c r="W40" s="44">
        <f>SUM($D40:H40)</f>
        <v>116</v>
      </c>
      <c r="X40" s="44">
        <f>SUM($D40:I40)</f>
        <v>159</v>
      </c>
      <c r="Y40" s="44">
        <f>SUM($D40:J40)</f>
        <v>169</v>
      </c>
      <c r="Z40" s="44">
        <f>SUM($D40:K40)</f>
        <v>192</v>
      </c>
      <c r="AA40" s="44">
        <f>SUM($D40:L40)</f>
        <v>200</v>
      </c>
      <c r="AB40" s="44">
        <f>SUM($D40:M40)</f>
        <v>228</v>
      </c>
      <c r="AC40" s="44">
        <f>SUM($D40:N40)</f>
        <v>256</v>
      </c>
      <c r="AD40" s="44">
        <f>SUM($D40:O40)</f>
        <v>271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+PB!D$138</f>
        <v>1976</v>
      </c>
      <c r="E41" s="44">
        <f>+PB!E$138</f>
        <v>1884</v>
      </c>
      <c r="F41" s="44">
        <f>+PB!F$138</f>
        <v>1870</v>
      </c>
      <c r="G41" s="44">
        <f>+PB!G$138</f>
        <v>1828</v>
      </c>
      <c r="H41" s="44">
        <f>+PB!H$138</f>
        <v>2176</v>
      </c>
      <c r="I41" s="44">
        <f>+PB!I$138</f>
        <v>2046</v>
      </c>
      <c r="J41" s="44">
        <f>+PB!J$138</f>
        <v>2498</v>
      </c>
      <c r="K41" s="44">
        <f>+PB!K$138</f>
        <v>2552</v>
      </c>
      <c r="L41" s="44">
        <f>+PB!L$138</f>
        <v>2346</v>
      </c>
      <c r="M41" s="44">
        <f>+PB!M$138</f>
        <v>2374</v>
      </c>
      <c r="N41" s="44">
        <f>+PB!N$138</f>
        <v>1940</v>
      </c>
      <c r="O41" s="44">
        <f>+PB!O$138</f>
        <v>1946</v>
      </c>
      <c r="P41" s="44">
        <f t="shared" si="4"/>
        <v>25436</v>
      </c>
      <c r="Q41" s="41"/>
      <c r="R41" s="41"/>
      <c r="S41" s="44">
        <f>SUM($D41:D41)</f>
        <v>1976</v>
      </c>
      <c r="T41" s="44">
        <f>SUM($D41:E41)</f>
        <v>3860</v>
      </c>
      <c r="U41" s="44">
        <f>SUM($D41:F41)</f>
        <v>5730</v>
      </c>
      <c r="V41" s="44">
        <f>SUM($D41:G41)</f>
        <v>7558</v>
      </c>
      <c r="W41" s="44">
        <f>SUM($D41:H41)</f>
        <v>9734</v>
      </c>
      <c r="X41" s="44">
        <f>SUM($D41:I41)</f>
        <v>11780</v>
      </c>
      <c r="Y41" s="44">
        <f>SUM($D41:J41)</f>
        <v>14278</v>
      </c>
      <c r="Z41" s="44">
        <f>SUM($D41:K41)</f>
        <v>16830</v>
      </c>
      <c r="AA41" s="44">
        <f>SUM($D41:L41)</f>
        <v>19176</v>
      </c>
      <c r="AB41" s="44">
        <f>SUM($D41:M41)</f>
        <v>21550</v>
      </c>
      <c r="AC41" s="44">
        <f>SUM($D41:N41)</f>
        <v>23490</v>
      </c>
      <c r="AD41" s="44">
        <f>SUM($D41:O41)</f>
        <v>25436</v>
      </c>
    </row>
    <row r="42" spans="1:30" s="43" customFormat="1" ht="15.1" customHeight="1">
      <c r="A42" s="63" t="s">
        <v>75</v>
      </c>
      <c r="B42" s="65" t="s">
        <v>8</v>
      </c>
      <c r="D42" s="44">
        <f>+IBA!D$138</f>
        <v>1062</v>
      </c>
      <c r="E42" s="44">
        <f>+IBA!E$138</f>
        <v>1032</v>
      </c>
      <c r="F42" s="44">
        <f>+IBA!F$138</f>
        <v>1225</v>
      </c>
      <c r="G42" s="44">
        <f>+IBA!G$138</f>
        <v>1034</v>
      </c>
      <c r="H42" s="44">
        <f>+IBA!H$138</f>
        <v>3998</v>
      </c>
      <c r="I42" s="44">
        <f>+IBA!I$138</f>
        <v>6319</v>
      </c>
      <c r="J42" s="44">
        <f>+IBA!J$138</f>
        <v>8808</v>
      </c>
      <c r="K42" s="44">
        <f>+IBA!K$138</f>
        <v>9224</v>
      </c>
      <c r="L42" s="44">
        <f>+IBA!L$138</f>
        <v>6662</v>
      </c>
      <c r="M42" s="44">
        <f>+IBA!M$138</f>
        <v>3255</v>
      </c>
      <c r="N42" s="44">
        <f>+IBA!N$138</f>
        <v>1065</v>
      </c>
      <c r="O42" s="44">
        <f>+IBA!O$138</f>
        <v>552</v>
      </c>
      <c r="P42" s="44">
        <f t="shared" si="4"/>
        <v>44236</v>
      </c>
      <c r="Q42" s="53"/>
      <c r="R42" s="53"/>
      <c r="S42" s="44">
        <f>SUM($D42:D42)</f>
        <v>1062</v>
      </c>
      <c r="T42" s="44">
        <f>SUM($D42:E42)</f>
        <v>2094</v>
      </c>
      <c r="U42" s="44">
        <f>SUM($D42:F42)</f>
        <v>3319</v>
      </c>
      <c r="V42" s="44">
        <f>SUM($D42:G42)</f>
        <v>4353</v>
      </c>
      <c r="W42" s="44">
        <f>SUM($D42:H42)</f>
        <v>8351</v>
      </c>
      <c r="X42" s="44">
        <f>SUM($D42:I42)</f>
        <v>14670</v>
      </c>
      <c r="Y42" s="44">
        <f>SUM($D42:J42)</f>
        <v>23478</v>
      </c>
      <c r="Z42" s="44">
        <f>SUM($D42:K42)</f>
        <v>32702</v>
      </c>
      <c r="AA42" s="44">
        <f>SUM($D42:L42)</f>
        <v>39364</v>
      </c>
      <c r="AB42" s="44">
        <f>SUM($D42:M42)</f>
        <v>42619</v>
      </c>
      <c r="AC42" s="44">
        <f>SUM($D42:N42)</f>
        <v>43684</v>
      </c>
      <c r="AD42" s="44">
        <f>SUM($D42:O42)</f>
        <v>44236</v>
      </c>
    </row>
    <row r="43" spans="1:30" s="43" customFormat="1" ht="15.1" customHeight="1">
      <c r="A43" s="63" t="s">
        <v>16</v>
      </c>
      <c r="B43" s="65" t="s">
        <v>8</v>
      </c>
      <c r="D43" s="44">
        <f>+SIBC!D$138</f>
        <v>0</v>
      </c>
      <c r="E43" s="44">
        <f>+SIBC!E$138</f>
        <v>0</v>
      </c>
      <c r="F43" s="44">
        <f>+SIBC!F$138</f>
        <v>0</v>
      </c>
      <c r="G43" s="44">
        <f>+SIBC!G$138</f>
        <v>0</v>
      </c>
      <c r="H43" s="44">
        <f>+SIBC!H$138</f>
        <v>0</v>
      </c>
      <c r="I43" s="44">
        <f>+SIBC!I$138</f>
        <v>0</v>
      </c>
      <c r="J43" s="44">
        <f>+SIBC!J$138</f>
        <v>0</v>
      </c>
      <c r="K43" s="44">
        <f>+SIBC!K$138</f>
        <v>0</v>
      </c>
      <c r="L43" s="44">
        <f>+SIBC!L$138</f>
        <v>0</v>
      </c>
      <c r="M43" s="44">
        <f>+SIBC!M$138</f>
        <v>0</v>
      </c>
      <c r="N43" s="44">
        <f>+SIBC!N$138</f>
        <v>0</v>
      </c>
      <c r="O43" s="44">
        <f>+SIBC!O$138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+TIBA!D$138</f>
        <v>0</v>
      </c>
      <c r="E44" s="44">
        <f>+TIBA!E$138</f>
        <v>0</v>
      </c>
      <c r="F44" s="44">
        <f>+TIBA!F$138</f>
        <v>0</v>
      </c>
      <c r="G44" s="44">
        <f>+TIBA!G$138</f>
        <v>0</v>
      </c>
      <c r="H44" s="44">
        <f>+TIBA!H$138</f>
        <v>0</v>
      </c>
      <c r="I44" s="44">
        <f>+TIBA!I$138</f>
        <v>0</v>
      </c>
      <c r="J44" s="44">
        <f>+TIBA!J$138</f>
        <v>0</v>
      </c>
      <c r="K44" s="44">
        <f>+TIBA!K$138</f>
        <v>0</v>
      </c>
      <c r="L44" s="44">
        <f>+TIBA!L$138</f>
        <v>0</v>
      </c>
      <c r="M44" s="44">
        <f>+TIBA!M$138</f>
        <v>0</v>
      </c>
      <c r="N44" s="44">
        <f>+TIBA!N$138</f>
        <v>0</v>
      </c>
      <c r="O44" s="44">
        <f>+TIBA!O$138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+LQB!D$138</f>
        <v>300</v>
      </c>
      <c r="E45" s="44">
        <f>+LQB!E$138</f>
        <v>302</v>
      </c>
      <c r="F45" s="44">
        <f>+LQB!F$138</f>
        <v>512</v>
      </c>
      <c r="G45" s="44">
        <f>+LQB!G$138</f>
        <v>658</v>
      </c>
      <c r="H45" s="44">
        <f>+LQB!H$138</f>
        <v>964</v>
      </c>
      <c r="I45" s="44">
        <f>+LQB!I$138</f>
        <v>750</v>
      </c>
      <c r="J45" s="44">
        <f>+LQB!J$138</f>
        <v>996</v>
      </c>
      <c r="K45" s="44">
        <f>+LQB!K$138</f>
        <v>816</v>
      </c>
      <c r="L45" s="44">
        <f>+LQB!L$138</f>
        <v>798</v>
      </c>
      <c r="M45" s="44">
        <f>+LQB!M$138</f>
        <v>768</v>
      </c>
      <c r="N45" s="44">
        <f>+LQB!N$138</f>
        <v>628</v>
      </c>
      <c r="O45" s="44">
        <f>+LQB!O$138</f>
        <v>424</v>
      </c>
      <c r="P45" s="44">
        <f t="shared" si="4"/>
        <v>7916</v>
      </c>
      <c r="Q45" s="54"/>
      <c r="R45" s="54"/>
      <c r="S45" s="44">
        <f>SUM($D45:D45)</f>
        <v>300</v>
      </c>
      <c r="T45" s="44">
        <f>SUM($D45:E45)</f>
        <v>602</v>
      </c>
      <c r="U45" s="44">
        <f>SUM($D45:F45)</f>
        <v>1114</v>
      </c>
      <c r="V45" s="44">
        <f>SUM($D45:G45)</f>
        <v>1772</v>
      </c>
      <c r="W45" s="44">
        <f>SUM($D45:H45)</f>
        <v>2736</v>
      </c>
      <c r="X45" s="44">
        <f>SUM($D45:I45)</f>
        <v>3486</v>
      </c>
      <c r="Y45" s="44">
        <f>SUM($D45:J45)</f>
        <v>4482</v>
      </c>
      <c r="Z45" s="44">
        <f>SUM($D45:K45)</f>
        <v>5298</v>
      </c>
      <c r="AA45" s="44">
        <f>SUM($D45:L45)</f>
        <v>6096</v>
      </c>
      <c r="AB45" s="44">
        <f>SUM($D45:M45)</f>
        <v>6864</v>
      </c>
      <c r="AC45" s="44">
        <f>SUM($D45:N45)</f>
        <v>7492</v>
      </c>
      <c r="AD45" s="44">
        <f>SUM($D45:O45)</f>
        <v>7916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+RBW!D$138</f>
        <v>430</v>
      </c>
      <c r="E46" s="44">
        <f>+RBW!E$138</f>
        <v>346</v>
      </c>
      <c r="F46" s="44">
        <f>+RBW!F$138</f>
        <v>620</v>
      </c>
      <c r="G46" s="44">
        <f>+RBW!G$138</f>
        <v>1184</v>
      </c>
      <c r="H46" s="44">
        <f>+RBW!H$138</f>
        <v>2432</v>
      </c>
      <c r="I46" s="44">
        <f>+RBW!I$138</f>
        <v>2942</v>
      </c>
      <c r="J46" s="44">
        <f>+RBW!J$138</f>
        <v>2950</v>
      </c>
      <c r="K46" s="44">
        <f>+RBW!K$138</f>
        <v>3049</v>
      </c>
      <c r="L46" s="44">
        <f>+RBW!L$138</f>
        <v>2966</v>
      </c>
      <c r="M46" s="44">
        <f>+RBW!M$138</f>
        <v>2488</v>
      </c>
      <c r="N46" s="44">
        <f>+RBW!N$138</f>
        <v>796</v>
      </c>
      <c r="O46" s="44">
        <f>+RBW!O$138</f>
        <v>624</v>
      </c>
      <c r="P46" s="44">
        <f t="shared" si="4"/>
        <v>20827</v>
      </c>
      <c r="Q46" s="41"/>
      <c r="R46" s="41"/>
      <c r="S46" s="44">
        <f>SUM($D46:D46)</f>
        <v>430</v>
      </c>
      <c r="T46" s="44">
        <f>SUM($D46:E46)</f>
        <v>776</v>
      </c>
      <c r="U46" s="44">
        <f>SUM($D46:F46)</f>
        <v>1396</v>
      </c>
      <c r="V46" s="44">
        <f>SUM($D46:G46)</f>
        <v>2580</v>
      </c>
      <c r="W46" s="44">
        <f>SUM($D46:H46)</f>
        <v>5012</v>
      </c>
      <c r="X46" s="44">
        <f>SUM($D46:I46)</f>
        <v>7954</v>
      </c>
      <c r="Y46" s="44">
        <f>SUM($D46:J46)</f>
        <v>10904</v>
      </c>
      <c r="Z46" s="44">
        <f>SUM($D46:K46)</f>
        <v>13953</v>
      </c>
      <c r="AA46" s="44">
        <f>SUM($D46:L46)</f>
        <v>16919</v>
      </c>
      <c r="AB46" s="44">
        <f>SUM($D46:M46)</f>
        <v>19407</v>
      </c>
      <c r="AC46" s="44">
        <f>SUM($D46:N46)</f>
        <v>20203</v>
      </c>
      <c r="AD46" s="44">
        <f>SUM($D46:O46)</f>
        <v>20827</v>
      </c>
    </row>
    <row r="47" spans="1:30" s="43" customFormat="1" ht="15.1" customHeight="1">
      <c r="A47" s="63" t="s">
        <v>18</v>
      </c>
      <c r="B47" s="65" t="s">
        <v>8</v>
      </c>
      <c r="D47" s="44">
        <f>+WPB!D$138</f>
        <v>0</v>
      </c>
      <c r="E47" s="44">
        <f>+WPB!E$138</f>
        <v>0</v>
      </c>
      <c r="F47" s="44">
        <f>+WPB!F$138</f>
        <v>0</v>
      </c>
      <c r="G47" s="44">
        <f>+WPB!G$138</f>
        <v>0</v>
      </c>
      <c r="H47" s="44">
        <f>+WPB!H$138</f>
        <v>0</v>
      </c>
      <c r="I47" s="44">
        <f>+WPB!I$138</f>
        <v>0</v>
      </c>
      <c r="J47" s="44">
        <f>+WPB!J$138</f>
        <v>0</v>
      </c>
      <c r="K47" s="44">
        <f>+WPB!K$138</f>
        <v>0</v>
      </c>
      <c r="L47" s="44">
        <f>+WPB!L$138</f>
        <v>0</v>
      </c>
      <c r="M47" s="44">
        <f>+WPB!M$138</f>
        <v>0</v>
      </c>
      <c r="N47" s="44">
        <f>+WPB!N$138</f>
        <v>0</v>
      </c>
      <c r="O47" s="44">
        <f>+WPB!O$138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8029</v>
      </c>
      <c r="E48" s="44">
        <f t="shared" si="5"/>
        <v>6902</v>
      </c>
      <c r="F48" s="44">
        <f t="shared" si="5"/>
        <v>8209</v>
      </c>
      <c r="G48" s="44">
        <f t="shared" si="5"/>
        <v>8746</v>
      </c>
      <c r="H48" s="44">
        <f t="shared" si="5"/>
        <v>14068</v>
      </c>
      <c r="I48" s="44">
        <f t="shared" si="5"/>
        <v>16488</v>
      </c>
      <c r="J48" s="44">
        <f t="shared" si="5"/>
        <v>20104</v>
      </c>
      <c r="K48" s="44">
        <f t="shared" si="5"/>
        <v>20433</v>
      </c>
      <c r="L48" s="44">
        <f t="shared" si="5"/>
        <v>17354</v>
      </c>
      <c r="M48" s="44">
        <f t="shared" si="5"/>
        <v>13381</v>
      </c>
      <c r="N48" s="44">
        <f t="shared" si="5"/>
        <v>8377</v>
      </c>
      <c r="O48" s="44">
        <f t="shared" si="5"/>
        <v>7257</v>
      </c>
      <c r="P48" s="44">
        <f t="shared" si="5"/>
        <v>149348</v>
      </c>
      <c r="Q48" s="54"/>
      <c r="R48" s="54"/>
      <c r="S48" s="44">
        <f>SUM($D48:D48)</f>
        <v>8029</v>
      </c>
      <c r="T48" s="44">
        <f>SUM($D48:E48)</f>
        <v>14931</v>
      </c>
      <c r="U48" s="44">
        <f>SUM($D48:F48)</f>
        <v>23140</v>
      </c>
      <c r="V48" s="44">
        <f>SUM($D48:G48)</f>
        <v>31886</v>
      </c>
      <c r="W48" s="44">
        <f>SUM($D48:H48)</f>
        <v>45954</v>
      </c>
      <c r="X48" s="44">
        <f>SUM($D48:I48)</f>
        <v>62442</v>
      </c>
      <c r="Y48" s="44">
        <f>SUM($D48:J48)</f>
        <v>82546</v>
      </c>
      <c r="Z48" s="44">
        <f>SUM($D48:K48)</f>
        <v>102979</v>
      </c>
      <c r="AA48" s="44">
        <f>SUM($D48:L48)</f>
        <v>120333</v>
      </c>
      <c r="AB48" s="44">
        <f>SUM($D48:M48)</f>
        <v>133714</v>
      </c>
      <c r="AC48" s="44">
        <f>SUM($D48:N48)</f>
        <v>142091</v>
      </c>
      <c r="AD48" s="44">
        <f>SUM($D48:O48)</f>
        <v>149348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 t="shared" ref="D50:O60" si="6">SUM(D11+D24+D37)</f>
        <v>557682</v>
      </c>
      <c r="E50" s="44">
        <f t="shared" si="6"/>
        <v>502479</v>
      </c>
      <c r="F50" s="44">
        <f t="shared" si="6"/>
        <v>598939</v>
      </c>
      <c r="G50" s="44">
        <f t="shared" si="6"/>
        <v>576770</v>
      </c>
      <c r="H50" s="44">
        <f t="shared" si="6"/>
        <v>583801</v>
      </c>
      <c r="I50" s="44">
        <f t="shared" si="6"/>
        <v>594277</v>
      </c>
      <c r="J50" s="44">
        <f t="shared" si="6"/>
        <v>614240</v>
      </c>
      <c r="K50" s="44">
        <f t="shared" si="6"/>
        <v>628822</v>
      </c>
      <c r="L50" s="44">
        <f t="shared" si="6"/>
        <v>588183</v>
      </c>
      <c r="M50" s="44">
        <f t="shared" si="6"/>
        <v>601348</v>
      </c>
      <c r="N50" s="44">
        <f t="shared" si="6"/>
        <v>553370</v>
      </c>
      <c r="O50" s="44">
        <f t="shared" si="6"/>
        <v>529288</v>
      </c>
      <c r="P50" s="44">
        <f t="shared" ref="P50:P60" si="7">SUM(D50:O50)</f>
        <v>6929199</v>
      </c>
      <c r="Q50" s="53"/>
      <c r="R50" s="53"/>
      <c r="S50" s="44">
        <f>SUM($D50:D50)</f>
        <v>557682</v>
      </c>
      <c r="T50" s="44">
        <f>SUM($D50:E50)</f>
        <v>1060161</v>
      </c>
      <c r="U50" s="44">
        <f>SUM($D50:F50)</f>
        <v>1659100</v>
      </c>
      <c r="V50" s="44">
        <f>SUM($D50:G50)</f>
        <v>2235870</v>
      </c>
      <c r="W50" s="44">
        <f>SUM($D50:H50)</f>
        <v>2819671</v>
      </c>
      <c r="X50" s="44">
        <f>SUM($D50:I50)</f>
        <v>3413948</v>
      </c>
      <c r="Y50" s="44">
        <f>SUM($D50:J50)</f>
        <v>4028188</v>
      </c>
      <c r="Z50" s="44">
        <f>SUM($D50:K50)</f>
        <v>4657010</v>
      </c>
      <c r="AA50" s="44">
        <f>SUM($D50:L50)</f>
        <v>5245193</v>
      </c>
      <c r="AB50" s="44">
        <f>SUM($D50:M50)</f>
        <v>5846541</v>
      </c>
      <c r="AC50" s="44">
        <f>SUM($D50:N50)</f>
        <v>6399911</v>
      </c>
      <c r="AD50" s="44">
        <f>SUM($D50:O50)</f>
        <v>6929199</v>
      </c>
    </row>
    <row r="51" spans="1:30" s="43" customFormat="1" ht="15.1" customHeight="1">
      <c r="A51" s="63" t="s">
        <v>10</v>
      </c>
      <c r="B51" s="66" t="s">
        <v>67</v>
      </c>
      <c r="D51" s="44">
        <f t="shared" si="6"/>
        <v>346039</v>
      </c>
      <c r="E51" s="44">
        <f t="shared" si="6"/>
        <v>300815</v>
      </c>
      <c r="F51" s="44">
        <f t="shared" si="6"/>
        <v>383250</v>
      </c>
      <c r="G51" s="44">
        <f t="shared" si="6"/>
        <v>373766</v>
      </c>
      <c r="H51" s="44">
        <f t="shared" si="6"/>
        <v>425710</v>
      </c>
      <c r="I51" s="44">
        <f t="shared" si="6"/>
        <v>436196</v>
      </c>
      <c r="J51" s="44">
        <f t="shared" si="6"/>
        <v>472471</v>
      </c>
      <c r="K51" s="44">
        <f t="shared" si="6"/>
        <v>485148</v>
      </c>
      <c r="L51" s="44">
        <f t="shared" si="6"/>
        <v>412223</v>
      </c>
      <c r="M51" s="44">
        <f t="shared" si="6"/>
        <v>408981</v>
      </c>
      <c r="N51" s="44">
        <f t="shared" si="6"/>
        <v>379693</v>
      </c>
      <c r="O51" s="44">
        <f t="shared" si="6"/>
        <v>367676</v>
      </c>
      <c r="P51" s="44">
        <f t="shared" si="7"/>
        <v>4791968</v>
      </c>
      <c r="Q51" s="54"/>
      <c r="R51" s="54"/>
      <c r="S51" s="44">
        <f>SUM($D51:D51)</f>
        <v>346039</v>
      </c>
      <c r="T51" s="44">
        <f>SUM($D51:E51)</f>
        <v>646854</v>
      </c>
      <c r="U51" s="44">
        <f>SUM($D51:F51)</f>
        <v>1030104</v>
      </c>
      <c r="V51" s="44">
        <f>SUM($D51:G51)</f>
        <v>1403870</v>
      </c>
      <c r="W51" s="44">
        <f>SUM($D51:H51)</f>
        <v>1829580</v>
      </c>
      <c r="X51" s="44">
        <f>SUM($D51:I51)</f>
        <v>2265776</v>
      </c>
      <c r="Y51" s="44">
        <f>SUM($D51:J51)</f>
        <v>2738247</v>
      </c>
      <c r="Z51" s="44">
        <f>SUM($D51:K51)</f>
        <v>3223395</v>
      </c>
      <c r="AA51" s="44">
        <f>SUM($D51:L51)</f>
        <v>3635618</v>
      </c>
      <c r="AB51" s="44">
        <f>SUM($D51:M51)</f>
        <v>4044599</v>
      </c>
      <c r="AC51" s="44">
        <f>SUM($D51:N51)</f>
        <v>4424292</v>
      </c>
      <c r="AD51" s="44">
        <f>SUM($D51:O51)</f>
        <v>4791968</v>
      </c>
    </row>
    <row r="52" spans="1:30" s="43" customFormat="1" ht="15.1" customHeight="1">
      <c r="A52" s="63" t="s">
        <v>11</v>
      </c>
      <c r="B52" s="66" t="s">
        <v>67</v>
      </c>
      <c r="D52" s="44">
        <f t="shared" si="6"/>
        <v>304131</v>
      </c>
      <c r="E52" s="44">
        <f t="shared" si="6"/>
        <v>274607</v>
      </c>
      <c r="F52" s="44">
        <f t="shared" si="6"/>
        <v>332184</v>
      </c>
      <c r="G52" s="44">
        <f t="shared" si="6"/>
        <v>337390</v>
      </c>
      <c r="H52" s="44">
        <f t="shared" si="6"/>
        <v>365843</v>
      </c>
      <c r="I52" s="44">
        <f t="shared" si="6"/>
        <v>365012</v>
      </c>
      <c r="J52" s="44">
        <f t="shared" si="6"/>
        <v>377076</v>
      </c>
      <c r="K52" s="44">
        <f t="shared" si="6"/>
        <v>380968</v>
      </c>
      <c r="L52" s="44">
        <f t="shared" si="6"/>
        <v>365073</v>
      </c>
      <c r="M52" s="44">
        <f t="shared" si="6"/>
        <v>375609</v>
      </c>
      <c r="N52" s="44">
        <f t="shared" si="6"/>
        <v>348333</v>
      </c>
      <c r="O52" s="44">
        <f t="shared" si="6"/>
        <v>354900</v>
      </c>
      <c r="P52" s="44">
        <f t="shared" si="7"/>
        <v>4181126</v>
      </c>
      <c r="Q52" s="54"/>
      <c r="R52" s="54"/>
      <c r="S52" s="44">
        <f>SUM($D52:D52)</f>
        <v>304131</v>
      </c>
      <c r="T52" s="44">
        <f>SUM($D52:E52)</f>
        <v>578738</v>
      </c>
      <c r="U52" s="44">
        <f>SUM($D52:F52)</f>
        <v>910922</v>
      </c>
      <c r="V52" s="44">
        <f>SUM($D52:G52)</f>
        <v>1248312</v>
      </c>
      <c r="W52" s="44">
        <f>SUM($D52:H52)</f>
        <v>1614155</v>
      </c>
      <c r="X52" s="44">
        <f>SUM($D52:I52)</f>
        <v>1979167</v>
      </c>
      <c r="Y52" s="44">
        <f>SUM($D52:J52)</f>
        <v>2356243</v>
      </c>
      <c r="Z52" s="44">
        <f>SUM($D52:K52)</f>
        <v>2737211</v>
      </c>
      <c r="AA52" s="44">
        <f>SUM($D52:L52)</f>
        <v>3102284</v>
      </c>
      <c r="AB52" s="44">
        <f>SUM($D52:M52)</f>
        <v>3477893</v>
      </c>
      <c r="AC52" s="44">
        <f>SUM($D52:N52)</f>
        <v>3826226</v>
      </c>
      <c r="AD52" s="44">
        <f>SUM($D52:O52)</f>
        <v>4181126</v>
      </c>
    </row>
    <row r="53" spans="1:30" s="43" customFormat="1" ht="15.1" customHeight="1">
      <c r="A53" s="63" t="s">
        <v>13</v>
      </c>
      <c r="B53" s="66" t="s">
        <v>67</v>
      </c>
      <c r="D53" s="44">
        <f t="shared" si="6"/>
        <v>44270</v>
      </c>
      <c r="E53" s="44">
        <f t="shared" si="6"/>
        <v>38695</v>
      </c>
      <c r="F53" s="44">
        <f t="shared" si="6"/>
        <v>47600</v>
      </c>
      <c r="G53" s="44">
        <f t="shared" si="6"/>
        <v>50033</v>
      </c>
      <c r="H53" s="44">
        <f t="shared" si="6"/>
        <v>61381</v>
      </c>
      <c r="I53" s="44">
        <f t="shared" si="6"/>
        <v>61801</v>
      </c>
      <c r="J53" s="44">
        <f t="shared" si="6"/>
        <v>55481</v>
      </c>
      <c r="K53" s="44">
        <f t="shared" si="6"/>
        <v>65326</v>
      </c>
      <c r="L53" s="44">
        <f t="shared" si="6"/>
        <v>54908</v>
      </c>
      <c r="M53" s="44">
        <f t="shared" si="6"/>
        <v>53659</v>
      </c>
      <c r="N53" s="44">
        <f t="shared" si="6"/>
        <v>49941</v>
      </c>
      <c r="O53" s="44">
        <f t="shared" si="6"/>
        <v>49810</v>
      </c>
      <c r="P53" s="44">
        <f t="shared" si="7"/>
        <v>632905</v>
      </c>
      <c r="Q53" s="54"/>
      <c r="R53" s="54"/>
      <c r="S53" s="44">
        <f>SUM($D53:D53)</f>
        <v>44270</v>
      </c>
      <c r="T53" s="44">
        <f>SUM($D53:E53)</f>
        <v>82965</v>
      </c>
      <c r="U53" s="44">
        <f>SUM($D53:F53)</f>
        <v>130565</v>
      </c>
      <c r="V53" s="44">
        <f>SUM($D53:G53)</f>
        <v>180598</v>
      </c>
      <c r="W53" s="44">
        <f>SUM($D53:H53)</f>
        <v>241979</v>
      </c>
      <c r="X53" s="44">
        <f>SUM($D53:I53)</f>
        <v>303780</v>
      </c>
      <c r="Y53" s="44">
        <f>SUM($D53:J53)</f>
        <v>359261</v>
      </c>
      <c r="Z53" s="44">
        <f>SUM($D53:K53)</f>
        <v>424587</v>
      </c>
      <c r="AA53" s="44">
        <f>SUM($D53:L53)</f>
        <v>479495</v>
      </c>
      <c r="AB53" s="44">
        <f>SUM($D53:M53)</f>
        <v>533154</v>
      </c>
      <c r="AC53" s="44">
        <f>SUM($D53:N53)</f>
        <v>583095</v>
      </c>
      <c r="AD53" s="44">
        <f>SUM($D53:O53)</f>
        <v>632905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si="6"/>
        <v>357969</v>
      </c>
      <c r="E54" s="44">
        <f t="shared" si="6"/>
        <v>329253</v>
      </c>
      <c r="F54" s="44">
        <f t="shared" si="6"/>
        <v>429560</v>
      </c>
      <c r="G54" s="44">
        <f t="shared" si="6"/>
        <v>418227</v>
      </c>
      <c r="H54" s="44">
        <f t="shared" si="6"/>
        <v>462134</v>
      </c>
      <c r="I54" s="44">
        <f t="shared" si="6"/>
        <v>485525</v>
      </c>
      <c r="J54" s="44">
        <f t="shared" si="6"/>
        <v>593276</v>
      </c>
      <c r="K54" s="44">
        <f t="shared" si="6"/>
        <v>599078</v>
      </c>
      <c r="L54" s="44">
        <f t="shared" si="6"/>
        <v>477640</v>
      </c>
      <c r="M54" s="44">
        <f t="shared" si="6"/>
        <v>458772</v>
      </c>
      <c r="N54" s="44">
        <f t="shared" si="6"/>
        <v>402123</v>
      </c>
      <c r="O54" s="44">
        <f t="shared" si="6"/>
        <v>396690</v>
      </c>
      <c r="P54" s="44">
        <f t="shared" si="7"/>
        <v>5410247</v>
      </c>
      <c r="Q54" s="41"/>
      <c r="R54" s="41"/>
      <c r="S54" s="44">
        <f>SUM($D54:D54)</f>
        <v>357969</v>
      </c>
      <c r="T54" s="44">
        <f>SUM($D54:E54)</f>
        <v>687222</v>
      </c>
      <c r="U54" s="44">
        <f>SUM($D54:F54)</f>
        <v>1116782</v>
      </c>
      <c r="V54" s="44">
        <f>SUM($D54:G54)</f>
        <v>1535009</v>
      </c>
      <c r="W54" s="44">
        <f>SUM($D54:H54)</f>
        <v>1997143</v>
      </c>
      <c r="X54" s="44">
        <f>SUM($D54:I54)</f>
        <v>2482668</v>
      </c>
      <c r="Y54" s="44">
        <f>SUM($D54:J54)</f>
        <v>3075944</v>
      </c>
      <c r="Z54" s="44">
        <f>SUM($D54:K54)</f>
        <v>3675022</v>
      </c>
      <c r="AA54" s="44">
        <f>SUM($D54:L54)</f>
        <v>4152662</v>
      </c>
      <c r="AB54" s="44">
        <f>SUM($D54:M54)</f>
        <v>4611434</v>
      </c>
      <c r="AC54" s="44">
        <f>SUM($D54:N54)</f>
        <v>5013557</v>
      </c>
      <c r="AD54" s="44">
        <f>SUM($D54:O54)</f>
        <v>5410247</v>
      </c>
    </row>
    <row r="55" spans="1:30" s="43" customFormat="1" ht="15.1" customHeight="1">
      <c r="A55" s="63" t="s">
        <v>75</v>
      </c>
      <c r="B55" s="66" t="s">
        <v>67</v>
      </c>
      <c r="D55" s="44">
        <f t="shared" si="6"/>
        <v>121807</v>
      </c>
      <c r="E55" s="44">
        <f t="shared" si="6"/>
        <v>109318</v>
      </c>
      <c r="F55" s="44">
        <f t="shared" si="6"/>
        <v>121710</v>
      </c>
      <c r="G55" s="44">
        <f t="shared" si="6"/>
        <v>122633</v>
      </c>
      <c r="H55" s="44">
        <f t="shared" si="6"/>
        <v>141141</v>
      </c>
      <c r="I55" s="44">
        <f t="shared" si="6"/>
        <v>147770</v>
      </c>
      <c r="J55" s="44">
        <f t="shared" si="6"/>
        <v>167783</v>
      </c>
      <c r="K55" s="44">
        <f t="shared" si="6"/>
        <v>156738</v>
      </c>
      <c r="L55" s="44">
        <f t="shared" si="6"/>
        <v>137825</v>
      </c>
      <c r="M55" s="44">
        <f t="shared" si="6"/>
        <v>125033</v>
      </c>
      <c r="N55" s="44">
        <f t="shared" si="6"/>
        <v>106500</v>
      </c>
      <c r="O55" s="44">
        <f t="shared" si="6"/>
        <v>113777</v>
      </c>
      <c r="P55" s="44">
        <f t="shared" si="7"/>
        <v>1572035</v>
      </c>
      <c r="Q55" s="53"/>
      <c r="R55" s="53"/>
      <c r="S55" s="44">
        <f>SUM($D55:D55)</f>
        <v>121807</v>
      </c>
      <c r="T55" s="44">
        <f>SUM($D55:E55)</f>
        <v>231125</v>
      </c>
      <c r="U55" s="44">
        <f>SUM($D55:F55)</f>
        <v>352835</v>
      </c>
      <c r="V55" s="44">
        <f>SUM($D55:G55)</f>
        <v>475468</v>
      </c>
      <c r="W55" s="44">
        <f>SUM($D55:H55)</f>
        <v>616609</v>
      </c>
      <c r="X55" s="44">
        <f>SUM($D55:I55)</f>
        <v>764379</v>
      </c>
      <c r="Y55" s="44">
        <f>SUM($D55:J55)</f>
        <v>932162</v>
      </c>
      <c r="Z55" s="44">
        <f>SUM($D55:K55)</f>
        <v>1088900</v>
      </c>
      <c r="AA55" s="44">
        <f>SUM($D55:L55)</f>
        <v>1226725</v>
      </c>
      <c r="AB55" s="44">
        <f>SUM($D55:M55)</f>
        <v>1351758</v>
      </c>
      <c r="AC55" s="44">
        <f>SUM($D55:N55)</f>
        <v>1458258</v>
      </c>
      <c r="AD55" s="44">
        <f>SUM($D55:O55)</f>
        <v>1572035</v>
      </c>
    </row>
    <row r="56" spans="1:30" s="43" customFormat="1" ht="15.1" customHeight="1">
      <c r="A56" s="63" t="s">
        <v>16</v>
      </c>
      <c r="B56" s="66" t="s">
        <v>67</v>
      </c>
      <c r="D56" s="44">
        <f t="shared" si="6"/>
        <v>173126</v>
      </c>
      <c r="E56" s="44">
        <f t="shared" si="6"/>
        <v>153075</v>
      </c>
      <c r="F56" s="44">
        <f t="shared" si="6"/>
        <v>181112</v>
      </c>
      <c r="G56" s="44">
        <f t="shared" si="6"/>
        <v>185707</v>
      </c>
      <c r="H56" s="44">
        <f t="shared" si="6"/>
        <v>200739</v>
      </c>
      <c r="I56" s="44">
        <f t="shared" si="6"/>
        <v>202643</v>
      </c>
      <c r="J56" s="44">
        <f t="shared" si="6"/>
        <v>210918</v>
      </c>
      <c r="K56" s="44">
        <f t="shared" si="6"/>
        <v>203944</v>
      </c>
      <c r="L56" s="44">
        <f t="shared" si="6"/>
        <v>192917</v>
      </c>
      <c r="M56" s="44">
        <f t="shared" si="6"/>
        <v>197122</v>
      </c>
      <c r="N56" s="44">
        <f t="shared" si="6"/>
        <v>185370</v>
      </c>
      <c r="O56" s="44">
        <f t="shared" si="6"/>
        <v>181276</v>
      </c>
      <c r="P56" s="44">
        <f t="shared" si="7"/>
        <v>2267949</v>
      </c>
      <c r="Q56" s="54"/>
      <c r="R56" s="54"/>
      <c r="S56" s="44">
        <f>SUM($D56:D56)</f>
        <v>173126</v>
      </c>
      <c r="T56" s="44">
        <f>SUM($D56:E56)</f>
        <v>326201</v>
      </c>
      <c r="U56" s="44">
        <f>SUM($D56:F56)</f>
        <v>507313</v>
      </c>
      <c r="V56" s="44">
        <f>SUM($D56:G56)</f>
        <v>693020</v>
      </c>
      <c r="W56" s="44">
        <f>SUM($D56:H56)</f>
        <v>893759</v>
      </c>
      <c r="X56" s="44">
        <f>SUM($D56:I56)</f>
        <v>1096402</v>
      </c>
      <c r="Y56" s="44">
        <f>SUM($D56:J56)</f>
        <v>1307320</v>
      </c>
      <c r="Z56" s="44">
        <f>SUM($D56:K56)</f>
        <v>1511264</v>
      </c>
      <c r="AA56" s="44">
        <f>SUM($D56:L56)</f>
        <v>1704181</v>
      </c>
      <c r="AB56" s="44">
        <f>SUM($D56:M56)</f>
        <v>1901303</v>
      </c>
      <c r="AC56" s="44">
        <f>SUM($D56:N56)</f>
        <v>2086673</v>
      </c>
      <c r="AD56" s="44">
        <f>SUM($D56:O56)</f>
        <v>2267949</v>
      </c>
    </row>
    <row r="57" spans="1:30" s="43" customFormat="1" ht="15.1" customHeight="1">
      <c r="A57" s="63" t="s">
        <v>17</v>
      </c>
      <c r="B57" s="66" t="s">
        <v>67</v>
      </c>
      <c r="D57" s="44">
        <f t="shared" si="6"/>
        <v>109530</v>
      </c>
      <c r="E57" s="44">
        <f t="shared" si="6"/>
        <v>99916</v>
      </c>
      <c r="F57" s="44">
        <f t="shared" si="6"/>
        <v>138017</v>
      </c>
      <c r="G57" s="44">
        <f t="shared" si="6"/>
        <v>161670</v>
      </c>
      <c r="H57" s="44">
        <f t="shared" si="6"/>
        <v>187577</v>
      </c>
      <c r="I57" s="44">
        <f t="shared" si="6"/>
        <v>197432</v>
      </c>
      <c r="J57" s="44">
        <f t="shared" si="6"/>
        <v>259989</v>
      </c>
      <c r="K57" s="44">
        <f t="shared" si="6"/>
        <v>253369</v>
      </c>
      <c r="L57" s="44">
        <f t="shared" si="6"/>
        <v>182175</v>
      </c>
      <c r="M57" s="44">
        <f t="shared" si="6"/>
        <v>163501</v>
      </c>
      <c r="N57" s="44">
        <f t="shared" si="6"/>
        <v>137460</v>
      </c>
      <c r="O57" s="44">
        <f t="shared" si="6"/>
        <v>124089</v>
      </c>
      <c r="P57" s="44">
        <f t="shared" si="7"/>
        <v>2014725</v>
      </c>
      <c r="Q57" s="54"/>
      <c r="R57" s="54"/>
      <c r="S57" s="44">
        <f>SUM($D57:D57)</f>
        <v>109530</v>
      </c>
      <c r="T57" s="44">
        <f>SUM($D57:E57)</f>
        <v>209446</v>
      </c>
      <c r="U57" s="44">
        <f>SUM($D57:F57)</f>
        <v>347463</v>
      </c>
      <c r="V57" s="44">
        <f>SUM($D57:G57)</f>
        <v>509133</v>
      </c>
      <c r="W57" s="44">
        <f>SUM($D57:H57)</f>
        <v>696710</v>
      </c>
      <c r="X57" s="44">
        <f>SUM($D57:I57)</f>
        <v>894142</v>
      </c>
      <c r="Y57" s="44">
        <f>SUM($D57:J57)</f>
        <v>1154131</v>
      </c>
      <c r="Z57" s="44">
        <f>SUM($D57:K57)</f>
        <v>1407500</v>
      </c>
      <c r="AA57" s="44">
        <f>SUM($D57:L57)</f>
        <v>1589675</v>
      </c>
      <c r="AB57" s="44">
        <f>SUM($D57:M57)</f>
        <v>1753176</v>
      </c>
      <c r="AC57" s="44">
        <f>SUM($D57:N57)</f>
        <v>1890636</v>
      </c>
      <c r="AD57" s="44">
        <f>SUM($D57:O57)</f>
        <v>2014725</v>
      </c>
    </row>
    <row r="58" spans="1:30" s="43" customFormat="1" ht="15.1" customHeight="1">
      <c r="A58" s="63" t="s">
        <v>12</v>
      </c>
      <c r="B58" s="66" t="s">
        <v>67</v>
      </c>
      <c r="D58" s="44">
        <f t="shared" si="6"/>
        <v>210933</v>
      </c>
      <c r="E58" s="44">
        <f t="shared" si="6"/>
        <v>185557</v>
      </c>
      <c r="F58" s="44">
        <f t="shared" si="6"/>
        <v>247287</v>
      </c>
      <c r="G58" s="44">
        <f t="shared" si="6"/>
        <v>254995</v>
      </c>
      <c r="H58" s="44">
        <f t="shared" si="6"/>
        <v>292413</v>
      </c>
      <c r="I58" s="44">
        <f t="shared" si="6"/>
        <v>289023</v>
      </c>
      <c r="J58" s="44">
        <f t="shared" si="6"/>
        <v>337910</v>
      </c>
      <c r="K58" s="44">
        <f t="shared" si="6"/>
        <v>344626</v>
      </c>
      <c r="L58" s="44">
        <f t="shared" si="6"/>
        <v>278510</v>
      </c>
      <c r="M58" s="44">
        <f t="shared" si="6"/>
        <v>266001</v>
      </c>
      <c r="N58" s="44">
        <f t="shared" si="6"/>
        <v>246035</v>
      </c>
      <c r="O58" s="44">
        <f t="shared" si="6"/>
        <v>240563</v>
      </c>
      <c r="P58" s="44">
        <f t="shared" si="7"/>
        <v>3193853</v>
      </c>
      <c r="Q58" s="54"/>
      <c r="R58" s="54"/>
      <c r="S58" s="44">
        <f>SUM($D58:D58)</f>
        <v>210933</v>
      </c>
      <c r="T58" s="44">
        <f>SUM($D58:E58)</f>
        <v>396490</v>
      </c>
      <c r="U58" s="44">
        <f>SUM($D58:F58)</f>
        <v>643777</v>
      </c>
      <c r="V58" s="44">
        <f>SUM($D58:G58)</f>
        <v>898772</v>
      </c>
      <c r="W58" s="44">
        <f>SUM($D58:H58)</f>
        <v>1191185</v>
      </c>
      <c r="X58" s="44">
        <f>SUM($D58:I58)</f>
        <v>1480208</v>
      </c>
      <c r="Y58" s="44">
        <f>SUM($D58:J58)</f>
        <v>1818118</v>
      </c>
      <c r="Z58" s="44">
        <f>SUM($D58:K58)</f>
        <v>2162744</v>
      </c>
      <c r="AA58" s="44">
        <f>SUM($D58:L58)</f>
        <v>2441254</v>
      </c>
      <c r="AB58" s="44">
        <f>SUM($D58:M58)</f>
        <v>2707255</v>
      </c>
      <c r="AC58" s="44">
        <f>SUM($D58:N58)</f>
        <v>2953290</v>
      </c>
      <c r="AD58" s="44">
        <f>SUM($D58:O58)</f>
        <v>3193853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si="6"/>
        <v>158795</v>
      </c>
      <c r="E59" s="44">
        <f t="shared" si="6"/>
        <v>142192</v>
      </c>
      <c r="F59" s="44">
        <f t="shared" si="6"/>
        <v>187189</v>
      </c>
      <c r="G59" s="44">
        <f t="shared" si="6"/>
        <v>202576</v>
      </c>
      <c r="H59" s="44">
        <f t="shared" si="6"/>
        <v>240341</v>
      </c>
      <c r="I59" s="44">
        <f t="shared" si="6"/>
        <v>255103</v>
      </c>
      <c r="J59" s="44">
        <f t="shared" si="6"/>
        <v>312526</v>
      </c>
      <c r="K59" s="44">
        <f t="shared" si="6"/>
        <v>314459</v>
      </c>
      <c r="L59" s="44">
        <f t="shared" si="6"/>
        <v>228049</v>
      </c>
      <c r="M59" s="44">
        <f t="shared" si="6"/>
        <v>209757</v>
      </c>
      <c r="N59" s="44">
        <f t="shared" si="6"/>
        <v>171684</v>
      </c>
      <c r="O59" s="44">
        <f t="shared" si="6"/>
        <v>169934</v>
      </c>
      <c r="P59" s="44">
        <f t="shared" si="7"/>
        <v>2592605</v>
      </c>
      <c r="Q59" s="41"/>
      <c r="R59" s="41"/>
      <c r="S59" s="44">
        <f>SUM($D59:D59)</f>
        <v>158795</v>
      </c>
      <c r="T59" s="44">
        <f>SUM($D59:E59)</f>
        <v>300987</v>
      </c>
      <c r="U59" s="44">
        <f>SUM($D59:F59)</f>
        <v>488176</v>
      </c>
      <c r="V59" s="44">
        <f>SUM($D59:G59)</f>
        <v>690752</v>
      </c>
      <c r="W59" s="44">
        <f>SUM($D59:H59)</f>
        <v>931093</v>
      </c>
      <c r="X59" s="44">
        <f>SUM($D59:I59)</f>
        <v>1186196</v>
      </c>
      <c r="Y59" s="44">
        <f>SUM($D59:J59)</f>
        <v>1498722</v>
      </c>
      <c r="Z59" s="44">
        <f>SUM($D59:K59)</f>
        <v>1813181</v>
      </c>
      <c r="AA59" s="44">
        <f>SUM($D59:L59)</f>
        <v>2041230</v>
      </c>
      <c r="AB59" s="44">
        <f>SUM($D59:M59)</f>
        <v>2250987</v>
      </c>
      <c r="AC59" s="44">
        <f>SUM($D59:N59)</f>
        <v>2422671</v>
      </c>
      <c r="AD59" s="44">
        <f>SUM($D59:O59)</f>
        <v>2592605</v>
      </c>
    </row>
    <row r="60" spans="1:30" s="43" customFormat="1" ht="15.1" customHeight="1">
      <c r="A60" s="63" t="s">
        <v>18</v>
      </c>
      <c r="B60" s="66" t="s">
        <v>67</v>
      </c>
      <c r="D60" s="44">
        <f t="shared" si="6"/>
        <v>40223</v>
      </c>
      <c r="E60" s="44">
        <f t="shared" si="6"/>
        <v>33451</v>
      </c>
      <c r="F60" s="44">
        <f t="shared" si="6"/>
        <v>42240</v>
      </c>
      <c r="G60" s="44">
        <f t="shared" si="6"/>
        <v>45247</v>
      </c>
      <c r="H60" s="44">
        <f t="shared" si="6"/>
        <v>52812</v>
      </c>
      <c r="I60" s="44">
        <f t="shared" si="6"/>
        <v>53314</v>
      </c>
      <c r="J60" s="44">
        <f t="shared" si="6"/>
        <v>59221</v>
      </c>
      <c r="K60" s="44">
        <f t="shared" si="6"/>
        <v>55603</v>
      </c>
      <c r="L60" s="44">
        <f t="shared" si="6"/>
        <v>46638</v>
      </c>
      <c r="M60" s="44">
        <f t="shared" si="6"/>
        <v>43509</v>
      </c>
      <c r="N60" s="44">
        <f t="shared" si="6"/>
        <v>40836</v>
      </c>
      <c r="O60" s="44">
        <f t="shared" si="6"/>
        <v>41891</v>
      </c>
      <c r="P60" s="44">
        <f t="shared" si="7"/>
        <v>554985</v>
      </c>
      <c r="Q60" s="53"/>
      <c r="R60" s="53"/>
      <c r="S60" s="44">
        <f>SUM($D60:D60)</f>
        <v>40223</v>
      </c>
      <c r="T60" s="44">
        <f>SUM($D60:E60)</f>
        <v>73674</v>
      </c>
      <c r="U60" s="44">
        <f>SUM($D60:F60)</f>
        <v>115914</v>
      </c>
      <c r="V60" s="44">
        <f>SUM($D60:G60)</f>
        <v>161161</v>
      </c>
      <c r="W60" s="44">
        <f>SUM($D60:H60)</f>
        <v>213973</v>
      </c>
      <c r="X60" s="44">
        <f>SUM($D60:I60)</f>
        <v>267287</v>
      </c>
      <c r="Y60" s="44">
        <f>SUM($D60:J60)</f>
        <v>326508</v>
      </c>
      <c r="Z60" s="44">
        <f>SUM($D60:K60)</f>
        <v>382111</v>
      </c>
      <c r="AA60" s="44">
        <f>SUM($D60:L60)</f>
        <v>428749</v>
      </c>
      <c r="AB60" s="44">
        <f>SUM($D60:M60)</f>
        <v>472258</v>
      </c>
      <c r="AC60" s="44">
        <f>SUM($D60:N60)</f>
        <v>513094</v>
      </c>
      <c r="AD60" s="44">
        <f>SUM($D60:O60)</f>
        <v>554985</v>
      </c>
    </row>
    <row r="61" spans="1:30" s="43" customFormat="1" ht="15.1" customHeight="1">
      <c r="A61" s="63"/>
      <c r="B61" s="68" t="s">
        <v>9</v>
      </c>
      <c r="D61" s="44">
        <f t="shared" ref="D61:P61" si="8">SUM(D50:D60)</f>
        <v>2424505</v>
      </c>
      <c r="E61" s="44">
        <f t="shared" si="8"/>
        <v>2169358</v>
      </c>
      <c r="F61" s="44">
        <f t="shared" si="8"/>
        <v>2709088</v>
      </c>
      <c r="G61" s="44">
        <f t="shared" si="8"/>
        <v>2729014</v>
      </c>
      <c r="H61" s="44">
        <f t="shared" si="8"/>
        <v>3013892</v>
      </c>
      <c r="I61" s="44">
        <f t="shared" si="8"/>
        <v>3088096</v>
      </c>
      <c r="J61" s="44">
        <f t="shared" si="8"/>
        <v>3460891</v>
      </c>
      <c r="K61" s="44">
        <f t="shared" si="8"/>
        <v>3488081</v>
      </c>
      <c r="L61" s="44">
        <f t="shared" si="8"/>
        <v>2964141</v>
      </c>
      <c r="M61" s="44">
        <f t="shared" si="8"/>
        <v>2903292</v>
      </c>
      <c r="N61" s="44">
        <f t="shared" si="8"/>
        <v>2621345</v>
      </c>
      <c r="O61" s="44">
        <f t="shared" si="8"/>
        <v>2569894</v>
      </c>
      <c r="P61" s="44">
        <f t="shared" si="8"/>
        <v>34141597</v>
      </c>
      <c r="Q61" s="54"/>
      <c r="R61" s="54"/>
      <c r="S61" s="44">
        <f>SUM($D61:D61)</f>
        <v>2424505</v>
      </c>
      <c r="T61" s="44">
        <f>SUM($D61:E61)</f>
        <v>4593863</v>
      </c>
      <c r="U61" s="44">
        <f>SUM($D61:F61)</f>
        <v>7302951</v>
      </c>
      <c r="V61" s="44">
        <f>SUM($D61:G61)</f>
        <v>10031965</v>
      </c>
      <c r="W61" s="44">
        <f>SUM($D61:H61)</f>
        <v>13045857</v>
      </c>
      <c r="X61" s="44">
        <f>SUM($D61:I61)</f>
        <v>16133953</v>
      </c>
      <c r="Y61" s="44">
        <f>SUM($D61:J61)</f>
        <v>19594844</v>
      </c>
      <c r="Z61" s="44">
        <f>SUM($D61:K61)</f>
        <v>23082925</v>
      </c>
      <c r="AA61" s="44">
        <f>SUM($D61:L61)</f>
        <v>26047066</v>
      </c>
      <c r="AB61" s="44">
        <f>SUM($D61:M61)</f>
        <v>28950358</v>
      </c>
      <c r="AC61" s="44">
        <f>SUM($D61:N61)</f>
        <v>31571703</v>
      </c>
      <c r="AD61" s="44">
        <f>SUM($D61:O61)</f>
        <v>34141597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2"/>
  </sheetPr>
  <dimension ref="A1:AD62"/>
  <sheetViews>
    <sheetView zoomScale="70" zoomScaleNormal="70" workbookViewId="0">
      <selection activeCell="D21" sqref="D21"/>
    </sheetView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2014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+AMB!D$101</f>
        <v>349785</v>
      </c>
      <c r="E11" s="44">
        <f>+AMB!E$101</f>
        <v>328480</v>
      </c>
      <c r="F11" s="44">
        <f>+AMB!F$101</f>
        <v>401206</v>
      </c>
      <c r="G11" s="44">
        <f>+AMB!G$101</f>
        <v>383406</v>
      </c>
      <c r="H11" s="44">
        <f>+AMB!H$101</f>
        <v>401466</v>
      </c>
      <c r="I11" s="44">
        <f>+AMB!I$101</f>
        <v>402246</v>
      </c>
      <c r="J11" s="44">
        <f>+AMB!J$101</f>
        <v>420906</v>
      </c>
      <c r="K11" s="44">
        <f>+AMB!K$101</f>
        <v>450293</v>
      </c>
      <c r="L11" s="44">
        <f>+AMB!L$101</f>
        <v>382147</v>
      </c>
      <c r="M11" s="44">
        <f>+AMB!M$101</f>
        <v>414926</v>
      </c>
      <c r="N11" s="44">
        <f>+AMB!N$101</f>
        <v>373537</v>
      </c>
      <c r="O11" s="44">
        <f>+AMB!O$101</f>
        <v>383585</v>
      </c>
      <c r="P11" s="44">
        <f t="shared" ref="P11:P21" si="0">SUM(D11:O11)</f>
        <v>4691983</v>
      </c>
      <c r="Q11" s="53"/>
      <c r="R11" s="53"/>
      <c r="S11" s="44">
        <f>SUM($D11:D11)</f>
        <v>349785</v>
      </c>
      <c r="T11" s="44">
        <f>SUM($D11:E11)</f>
        <v>678265</v>
      </c>
      <c r="U11" s="44">
        <f>SUM($D11:F11)</f>
        <v>1079471</v>
      </c>
      <c r="V11" s="44">
        <f>SUM($D11:G11)</f>
        <v>1462877</v>
      </c>
      <c r="W11" s="44">
        <f>SUM($D11:H11)</f>
        <v>1864343</v>
      </c>
      <c r="X11" s="44">
        <f>SUM($D11:I11)</f>
        <v>2266589</v>
      </c>
      <c r="Y11" s="44">
        <f>SUM($D11:J11)</f>
        <v>2687495</v>
      </c>
      <c r="Z11" s="44">
        <f>SUM($D11:K11)</f>
        <v>3137788</v>
      </c>
      <c r="AA11" s="44">
        <f>SUM($D11:L11)</f>
        <v>3519935</v>
      </c>
      <c r="AB11" s="44">
        <f>SUM($D11:M11)</f>
        <v>3934861</v>
      </c>
      <c r="AC11" s="44">
        <f>SUM($D11:N11)</f>
        <v>4308398</v>
      </c>
      <c r="AD11" s="44">
        <f>SUM($D11:O11)</f>
        <v>4691983</v>
      </c>
    </row>
    <row r="12" spans="1:30" s="43" customFormat="1" ht="15.1" customHeight="1">
      <c r="A12" s="63" t="s">
        <v>10</v>
      </c>
      <c r="B12" s="65" t="s">
        <v>6</v>
      </c>
      <c r="D12" s="44">
        <f>+BWB!D$101</f>
        <v>237434</v>
      </c>
      <c r="E12" s="44">
        <f>+BWB!E$101</f>
        <v>216709</v>
      </c>
      <c r="F12" s="44">
        <f>+BWB!F$101</f>
        <v>274660</v>
      </c>
      <c r="G12" s="44">
        <f>+BWB!G$101</f>
        <v>295271</v>
      </c>
      <c r="H12" s="44">
        <f>+BWB!H$101</f>
        <v>334651</v>
      </c>
      <c r="I12" s="44">
        <f>+BWB!I$101</f>
        <v>348785</v>
      </c>
      <c r="J12" s="44">
        <f>+BWB!J$101</f>
        <v>398463</v>
      </c>
      <c r="K12" s="44">
        <f>+BWB!K$101</f>
        <v>429049</v>
      </c>
      <c r="L12" s="44">
        <f>+BWB!L$101</f>
        <v>318381</v>
      </c>
      <c r="M12" s="44">
        <f>+BWB!M$101</f>
        <v>322859</v>
      </c>
      <c r="N12" s="44">
        <f>+BWB!N$101</f>
        <v>289175</v>
      </c>
      <c r="O12" s="44">
        <f>+BWB!O$101</f>
        <v>297195</v>
      </c>
      <c r="P12" s="44">
        <f t="shared" si="0"/>
        <v>3762632</v>
      </c>
      <c r="Q12" s="54"/>
      <c r="R12" s="54"/>
      <c r="S12" s="44">
        <f>SUM($D12:D12)</f>
        <v>237434</v>
      </c>
      <c r="T12" s="44">
        <f>SUM($D12:E12)</f>
        <v>454143</v>
      </c>
      <c r="U12" s="44">
        <f>SUM($D12:F12)</f>
        <v>728803</v>
      </c>
      <c r="V12" s="44">
        <f>SUM($D12:G12)</f>
        <v>1024074</v>
      </c>
      <c r="W12" s="44">
        <f>SUM($D12:H12)</f>
        <v>1358725</v>
      </c>
      <c r="X12" s="44">
        <f>SUM($D12:I12)</f>
        <v>1707510</v>
      </c>
      <c r="Y12" s="44">
        <f>SUM($D12:J12)</f>
        <v>2105973</v>
      </c>
      <c r="Z12" s="44">
        <f>SUM($D12:K12)</f>
        <v>2535022</v>
      </c>
      <c r="AA12" s="44">
        <f>SUM($D12:L12)</f>
        <v>2853403</v>
      </c>
      <c r="AB12" s="44">
        <f>SUM($D12:M12)</f>
        <v>3176262</v>
      </c>
      <c r="AC12" s="44">
        <f>SUM($D12:N12)</f>
        <v>3465437</v>
      </c>
      <c r="AD12" s="44">
        <f>SUM($D12:O12)</f>
        <v>3762632</v>
      </c>
    </row>
    <row r="13" spans="1:30" s="43" customFormat="1" ht="15.1" customHeight="1">
      <c r="A13" s="63" t="s">
        <v>11</v>
      </c>
      <c r="B13" s="65" t="s">
        <v>6</v>
      </c>
      <c r="D13" s="44">
        <f>+DWT!D$101</f>
        <v>286184</v>
      </c>
      <c r="E13" s="44">
        <f>+DWT!E$101</f>
        <v>270598</v>
      </c>
      <c r="F13" s="44">
        <f>+DWT!F$101</f>
        <v>320395</v>
      </c>
      <c r="G13" s="44">
        <f>+DWT!G$101</f>
        <v>322532</v>
      </c>
      <c r="H13" s="44">
        <f>+DWT!H$101</f>
        <v>329552</v>
      </c>
      <c r="I13" s="44">
        <f>+DWT!I$101</f>
        <v>323136</v>
      </c>
      <c r="J13" s="44">
        <f>+DWT!J$101</f>
        <v>333692</v>
      </c>
      <c r="K13" s="44">
        <f>+DWT!K$101</f>
        <v>344852</v>
      </c>
      <c r="L13" s="44">
        <f>+DWT!L$101</f>
        <v>321899</v>
      </c>
      <c r="M13" s="44">
        <f>+DWT!M$101</f>
        <v>337522</v>
      </c>
      <c r="N13" s="44">
        <f>+DWT!N$101</f>
        <v>316268</v>
      </c>
      <c r="O13" s="44">
        <f>+DWT!O$101</f>
        <v>327791</v>
      </c>
      <c r="P13" s="44">
        <f t="shared" si="0"/>
        <v>3834421</v>
      </c>
      <c r="Q13" s="54"/>
      <c r="R13" s="54"/>
      <c r="S13" s="44">
        <f>SUM($D13:D13)</f>
        <v>286184</v>
      </c>
      <c r="T13" s="44">
        <f>SUM($D13:E13)</f>
        <v>556782</v>
      </c>
      <c r="U13" s="44">
        <f>SUM($D13:F13)</f>
        <v>877177</v>
      </c>
      <c r="V13" s="44">
        <f>SUM($D13:G13)</f>
        <v>1199709</v>
      </c>
      <c r="W13" s="44">
        <f>SUM($D13:H13)</f>
        <v>1529261</v>
      </c>
      <c r="X13" s="44">
        <f>SUM($D13:I13)</f>
        <v>1852397</v>
      </c>
      <c r="Y13" s="44">
        <f>SUM($D13:J13)</f>
        <v>2186089</v>
      </c>
      <c r="Z13" s="44">
        <f>SUM($D13:K13)</f>
        <v>2530941</v>
      </c>
      <c r="AA13" s="44">
        <f>SUM($D13:L13)</f>
        <v>2852840</v>
      </c>
      <c r="AB13" s="44">
        <f>SUM($D13:M13)</f>
        <v>3190362</v>
      </c>
      <c r="AC13" s="44">
        <f>SUM($D13:N13)</f>
        <v>3506630</v>
      </c>
      <c r="AD13" s="44">
        <f>SUM($D13:O13)</f>
        <v>3834421</v>
      </c>
    </row>
    <row r="14" spans="1:30" s="43" customFormat="1" ht="15.1" customHeight="1">
      <c r="A14" s="63" t="s">
        <v>13</v>
      </c>
      <c r="B14" s="65" t="s">
        <v>6</v>
      </c>
      <c r="D14" s="44">
        <f>+OGB!D$101</f>
        <v>44950</v>
      </c>
      <c r="E14" s="44">
        <f>+OGB!E$101</f>
        <v>40605</v>
      </c>
      <c r="F14" s="44">
        <f>+OGB!F$101</f>
        <v>52288</v>
      </c>
      <c r="G14" s="44">
        <f>+OGB!G$101</f>
        <v>53818</v>
      </c>
      <c r="H14" s="44">
        <f>+OGB!H$101</f>
        <v>64158</v>
      </c>
      <c r="I14" s="44">
        <f>+OGB!I$101</f>
        <v>65083</v>
      </c>
      <c r="J14" s="44">
        <f>+OGB!J$101</f>
        <v>74239</v>
      </c>
      <c r="K14" s="44">
        <f>+OGB!K$101</f>
        <v>79520</v>
      </c>
      <c r="L14" s="44">
        <f>+OGB!L$101</f>
        <v>59618</v>
      </c>
      <c r="M14" s="44">
        <f>+OGB!M$101</f>
        <v>59146</v>
      </c>
      <c r="N14" s="44">
        <f>+OGB!N$101</f>
        <v>55332</v>
      </c>
      <c r="O14" s="44">
        <f>+OGB!O$101</f>
        <v>55407</v>
      </c>
      <c r="P14" s="44">
        <f t="shared" si="0"/>
        <v>704164</v>
      </c>
      <c r="Q14" s="54"/>
      <c r="R14" s="54"/>
      <c r="S14" s="44">
        <f>SUM($D14:D14)</f>
        <v>44950</v>
      </c>
      <c r="T14" s="44">
        <f>SUM($D14:E14)</f>
        <v>85555</v>
      </c>
      <c r="U14" s="44">
        <f>SUM($D14:F14)</f>
        <v>137843</v>
      </c>
      <c r="V14" s="44">
        <f>SUM($D14:G14)</f>
        <v>191661</v>
      </c>
      <c r="W14" s="44">
        <f>SUM($D14:H14)</f>
        <v>255819</v>
      </c>
      <c r="X14" s="44">
        <f>SUM($D14:I14)</f>
        <v>320902</v>
      </c>
      <c r="Y14" s="44">
        <f>SUM($D14:J14)</f>
        <v>395141</v>
      </c>
      <c r="Z14" s="44">
        <f>SUM($D14:K14)</f>
        <v>474661</v>
      </c>
      <c r="AA14" s="44">
        <f>SUM($D14:L14)</f>
        <v>534279</v>
      </c>
      <c r="AB14" s="44">
        <f>SUM($D14:M14)</f>
        <v>593425</v>
      </c>
      <c r="AC14" s="44">
        <f>SUM($D14:N14)</f>
        <v>648757</v>
      </c>
      <c r="AD14" s="44">
        <f>SUM($D14:O14)</f>
        <v>704164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+PB!D$101</f>
        <v>267431</v>
      </c>
      <c r="E15" s="44">
        <f>+PB!E$101</f>
        <v>267120</v>
      </c>
      <c r="F15" s="44">
        <f>+PB!F$101</f>
        <v>336106</v>
      </c>
      <c r="G15" s="44">
        <f>+PB!G$101</f>
        <v>332507</v>
      </c>
      <c r="H15" s="44">
        <f>+PB!H$101</f>
        <v>374066</v>
      </c>
      <c r="I15" s="44">
        <f>+PB!I$101</f>
        <v>402330</v>
      </c>
      <c r="J15" s="44">
        <f>+PB!J$101</f>
        <v>484673</v>
      </c>
      <c r="K15" s="44">
        <f>+PB!K$101</f>
        <v>528038</v>
      </c>
      <c r="L15" s="44">
        <f>+PB!L$101</f>
        <v>365665</v>
      </c>
      <c r="M15" s="44">
        <f>+PB!M$101</f>
        <v>369940</v>
      </c>
      <c r="N15" s="44">
        <f>+PB!N$101</f>
        <v>293694</v>
      </c>
      <c r="O15" s="44">
        <f>+PB!O$101</f>
        <v>318768</v>
      </c>
      <c r="P15" s="44">
        <f t="shared" si="0"/>
        <v>4340338</v>
      </c>
      <c r="Q15" s="41"/>
      <c r="R15" s="41"/>
      <c r="S15" s="44">
        <f>SUM($D15:D15)</f>
        <v>267431</v>
      </c>
      <c r="T15" s="44">
        <f>SUM($D15:E15)</f>
        <v>534551</v>
      </c>
      <c r="U15" s="44">
        <f>SUM($D15:F15)</f>
        <v>870657</v>
      </c>
      <c r="V15" s="44">
        <f>SUM($D15:G15)</f>
        <v>1203164</v>
      </c>
      <c r="W15" s="44">
        <f>SUM($D15:H15)</f>
        <v>1577230</v>
      </c>
      <c r="X15" s="44">
        <f>SUM($D15:I15)</f>
        <v>1979560</v>
      </c>
      <c r="Y15" s="44">
        <f>SUM($D15:J15)</f>
        <v>2464233</v>
      </c>
      <c r="Z15" s="44">
        <f>SUM($D15:K15)</f>
        <v>2992271</v>
      </c>
      <c r="AA15" s="44">
        <f>SUM($D15:L15)</f>
        <v>3357936</v>
      </c>
      <c r="AB15" s="44">
        <f>SUM($D15:M15)</f>
        <v>3727876</v>
      </c>
      <c r="AC15" s="44">
        <f>SUM($D15:N15)</f>
        <v>4021570</v>
      </c>
      <c r="AD15" s="44">
        <f>SUM($D15:O15)</f>
        <v>4340338</v>
      </c>
    </row>
    <row r="16" spans="1:30" s="43" customFormat="1" ht="15.1" customHeight="1">
      <c r="A16" s="63" t="s">
        <v>75</v>
      </c>
      <c r="B16" s="65" t="s">
        <v>6</v>
      </c>
      <c r="D16" s="44">
        <f>+IBA!D$101</f>
        <v>137190</v>
      </c>
      <c r="E16" s="44">
        <f>+IBA!E$101</f>
        <v>128384</v>
      </c>
      <c r="F16" s="44">
        <f>+IBA!F$101</f>
        <v>146966</v>
      </c>
      <c r="G16" s="44">
        <f>+IBA!G$101</f>
        <v>144009</v>
      </c>
      <c r="H16" s="44">
        <f>+IBA!H$101</f>
        <v>160095</v>
      </c>
      <c r="I16" s="44">
        <f>+IBA!I$101</f>
        <v>166383</v>
      </c>
      <c r="J16" s="44">
        <f>+IBA!J$101</f>
        <v>185403</v>
      </c>
      <c r="K16" s="44">
        <f>+IBA!K$101</f>
        <v>187226</v>
      </c>
      <c r="L16" s="44">
        <f>+IBA!L$101</f>
        <v>161639</v>
      </c>
      <c r="M16" s="44">
        <f>+IBA!M$101</f>
        <v>153275</v>
      </c>
      <c r="N16" s="44">
        <f>+IBA!N$101</f>
        <v>131661</v>
      </c>
      <c r="O16" s="44">
        <f>+IBA!O$101</f>
        <v>140186</v>
      </c>
      <c r="P16" s="44">
        <f t="shared" si="0"/>
        <v>1842417</v>
      </c>
      <c r="Q16" s="53"/>
      <c r="R16" s="53"/>
      <c r="S16" s="44">
        <f>SUM($D16:D16)</f>
        <v>137190</v>
      </c>
      <c r="T16" s="44">
        <f>SUM($D16:E16)</f>
        <v>265574</v>
      </c>
      <c r="U16" s="44">
        <f>SUM($D16:F16)</f>
        <v>412540</v>
      </c>
      <c r="V16" s="44">
        <f>SUM($D16:G16)</f>
        <v>556549</v>
      </c>
      <c r="W16" s="44">
        <f>SUM($D16:H16)</f>
        <v>716644</v>
      </c>
      <c r="X16" s="44">
        <f>SUM($D16:I16)</f>
        <v>883027</v>
      </c>
      <c r="Y16" s="44">
        <f>SUM($D16:J16)</f>
        <v>1068430</v>
      </c>
      <c r="Z16" s="44">
        <f>SUM($D16:K16)</f>
        <v>1255656</v>
      </c>
      <c r="AA16" s="44">
        <f>SUM($D16:L16)</f>
        <v>1417295</v>
      </c>
      <c r="AB16" s="44">
        <f>SUM($D16:M16)</f>
        <v>1570570</v>
      </c>
      <c r="AC16" s="44">
        <f>SUM($D16:N16)</f>
        <v>1702231</v>
      </c>
      <c r="AD16" s="44">
        <f>SUM($D16:O16)</f>
        <v>1842417</v>
      </c>
    </row>
    <row r="17" spans="1:30" s="43" customFormat="1" ht="15.1" customHeight="1">
      <c r="A17" s="63" t="s">
        <v>16</v>
      </c>
      <c r="B17" s="65" t="s">
        <v>6</v>
      </c>
      <c r="D17" s="44">
        <f>+SIBC!D$101</f>
        <v>158816</v>
      </c>
      <c r="E17" s="44">
        <f>+SIBC!E$101</f>
        <v>149644</v>
      </c>
      <c r="F17" s="44">
        <f>+SIBC!F$101</f>
        <v>177756</v>
      </c>
      <c r="G17" s="44">
        <f>+SIBC!G$101</f>
        <v>180120</v>
      </c>
      <c r="H17" s="44">
        <f>+SIBC!H$101</f>
        <v>198889</v>
      </c>
      <c r="I17" s="44">
        <f>+SIBC!I$101</f>
        <v>204955</v>
      </c>
      <c r="J17" s="44">
        <f>+SIBC!J$101</f>
        <v>214139</v>
      </c>
      <c r="K17" s="44">
        <f>+SIBC!K$101</f>
        <v>208665</v>
      </c>
      <c r="L17" s="44">
        <f>+SIBC!L$101</f>
        <v>199582</v>
      </c>
      <c r="M17" s="44">
        <f>+SIBC!M$101</f>
        <v>196279</v>
      </c>
      <c r="N17" s="44">
        <f>+SIBC!N$101</f>
        <v>182857</v>
      </c>
      <c r="O17" s="44">
        <f>+SIBC!O$101</f>
        <v>182464</v>
      </c>
      <c r="P17" s="44">
        <f t="shared" si="0"/>
        <v>2254166</v>
      </c>
      <c r="Q17" s="54"/>
      <c r="R17" s="54"/>
      <c r="S17" s="44">
        <f>SUM($D17:D17)</f>
        <v>158816</v>
      </c>
      <c r="T17" s="44">
        <f>SUM($D17:E17)</f>
        <v>308460</v>
      </c>
      <c r="U17" s="44">
        <f>SUM($D17:F17)</f>
        <v>486216</v>
      </c>
      <c r="V17" s="44">
        <f>SUM($D17:G17)</f>
        <v>666336</v>
      </c>
      <c r="W17" s="44">
        <f>SUM($D17:H17)</f>
        <v>865225</v>
      </c>
      <c r="X17" s="44">
        <f>SUM($D17:I17)</f>
        <v>1070180</v>
      </c>
      <c r="Y17" s="44">
        <f>SUM($D17:J17)</f>
        <v>1284319</v>
      </c>
      <c r="Z17" s="44">
        <f>SUM($D17:K17)</f>
        <v>1492984</v>
      </c>
      <c r="AA17" s="44">
        <f>SUM($D17:L17)</f>
        <v>1692566</v>
      </c>
      <c r="AB17" s="44">
        <f>SUM($D17:M17)</f>
        <v>1888845</v>
      </c>
      <c r="AC17" s="44">
        <f>SUM($D17:N17)</f>
        <v>2071702</v>
      </c>
      <c r="AD17" s="44">
        <f>SUM($D17:O17)</f>
        <v>2254166</v>
      </c>
    </row>
    <row r="18" spans="1:30" s="43" customFormat="1" ht="15.1" customHeight="1">
      <c r="A18" s="63" t="s">
        <v>17</v>
      </c>
      <c r="B18" s="65" t="s">
        <v>6</v>
      </c>
      <c r="D18" s="44">
        <f>+TIBA!D$101</f>
        <v>78326</v>
      </c>
      <c r="E18" s="44">
        <f>+TIBA!E$101</f>
        <v>75871</v>
      </c>
      <c r="F18" s="44">
        <f>+TIBA!F$101</f>
        <v>107530</v>
      </c>
      <c r="G18" s="44">
        <f>+TIBA!G$101</f>
        <v>126148</v>
      </c>
      <c r="H18" s="44">
        <f>+TIBA!H$101</f>
        <v>151376</v>
      </c>
      <c r="I18" s="44">
        <f>+TIBA!I$101</f>
        <v>166240</v>
      </c>
      <c r="J18" s="44">
        <f>+TIBA!J$101</f>
        <v>230028</v>
      </c>
      <c r="K18" s="44">
        <f>+TIBA!K$101</f>
        <v>257393</v>
      </c>
      <c r="L18" s="44">
        <f>+TIBA!L$101</f>
        <v>146202</v>
      </c>
      <c r="M18" s="44">
        <f>+TIBA!M$101</f>
        <v>140419</v>
      </c>
      <c r="N18" s="44">
        <f>+TIBA!N$101</f>
        <v>116516</v>
      </c>
      <c r="O18" s="44">
        <f>+TIBA!O$101</f>
        <v>100839</v>
      </c>
      <c r="P18" s="44">
        <f t="shared" si="0"/>
        <v>1696888</v>
      </c>
      <c r="Q18" s="54"/>
      <c r="R18" s="54"/>
      <c r="S18" s="44">
        <f>SUM($D18:D18)</f>
        <v>78326</v>
      </c>
      <c r="T18" s="44">
        <f>SUM($D18:E18)</f>
        <v>154197</v>
      </c>
      <c r="U18" s="44">
        <f>SUM($D18:F18)</f>
        <v>261727</v>
      </c>
      <c r="V18" s="44">
        <f>SUM($D18:G18)</f>
        <v>387875</v>
      </c>
      <c r="W18" s="44">
        <f>SUM($D18:H18)</f>
        <v>539251</v>
      </c>
      <c r="X18" s="44">
        <f>SUM($D18:I18)</f>
        <v>705491</v>
      </c>
      <c r="Y18" s="44">
        <f>SUM($D18:J18)</f>
        <v>935519</v>
      </c>
      <c r="Z18" s="44">
        <f>SUM($D18:K18)</f>
        <v>1192912</v>
      </c>
      <c r="AA18" s="44">
        <f>SUM($D18:L18)</f>
        <v>1339114</v>
      </c>
      <c r="AB18" s="44">
        <f>SUM($D18:M18)</f>
        <v>1479533</v>
      </c>
      <c r="AC18" s="44">
        <f>SUM($D18:N18)</f>
        <v>1596049</v>
      </c>
      <c r="AD18" s="44">
        <f>SUM($D18:O18)</f>
        <v>1696888</v>
      </c>
    </row>
    <row r="19" spans="1:30" s="43" customFormat="1" ht="15.1" customHeight="1">
      <c r="A19" s="63" t="s">
        <v>12</v>
      </c>
      <c r="B19" s="65" t="s">
        <v>6</v>
      </c>
      <c r="D19" s="44">
        <f>+LQB!D$101</f>
        <v>165717</v>
      </c>
      <c r="E19" s="44">
        <f>+LQB!E$101</f>
        <v>158456</v>
      </c>
      <c r="F19" s="44">
        <f>+LQB!F$101</f>
        <v>210660</v>
      </c>
      <c r="G19" s="44">
        <f>+LQB!G$101</f>
        <v>223555</v>
      </c>
      <c r="H19" s="44">
        <f>+LQB!H$101</f>
        <v>248866</v>
      </c>
      <c r="I19" s="44">
        <f>+LQB!I$101</f>
        <v>249092</v>
      </c>
      <c r="J19" s="44">
        <f>+LQB!J$101</f>
        <v>286257</v>
      </c>
      <c r="K19" s="44">
        <f>+LQB!K$101</f>
        <v>316711</v>
      </c>
      <c r="L19" s="44">
        <f>+LQB!L$101</f>
        <v>235775</v>
      </c>
      <c r="M19" s="44">
        <f>+LQB!M$101</f>
        <v>234540</v>
      </c>
      <c r="N19" s="44">
        <f>+LQB!N$101</f>
        <v>203026</v>
      </c>
      <c r="O19" s="44">
        <f>+LQB!O$101</f>
        <v>209818</v>
      </c>
      <c r="P19" s="44">
        <f t="shared" si="0"/>
        <v>2742473</v>
      </c>
      <c r="Q19" s="54"/>
      <c r="R19" s="54"/>
      <c r="S19" s="44">
        <f>SUM($D19:D19)</f>
        <v>165717</v>
      </c>
      <c r="T19" s="44">
        <f>SUM($D19:E19)</f>
        <v>324173</v>
      </c>
      <c r="U19" s="44">
        <f>SUM($D19:F19)</f>
        <v>534833</v>
      </c>
      <c r="V19" s="44">
        <f>SUM($D19:G19)</f>
        <v>758388</v>
      </c>
      <c r="W19" s="44">
        <f>SUM($D19:H19)</f>
        <v>1007254</v>
      </c>
      <c r="X19" s="44">
        <f>SUM($D19:I19)</f>
        <v>1256346</v>
      </c>
      <c r="Y19" s="44">
        <f>SUM($D19:J19)</f>
        <v>1542603</v>
      </c>
      <c r="Z19" s="44">
        <f>SUM($D19:K19)</f>
        <v>1859314</v>
      </c>
      <c r="AA19" s="44">
        <f>SUM($D19:L19)</f>
        <v>2095089</v>
      </c>
      <c r="AB19" s="44">
        <f>SUM($D19:M19)</f>
        <v>2329629</v>
      </c>
      <c r="AC19" s="44">
        <f>SUM($D19:N19)</f>
        <v>2532655</v>
      </c>
      <c r="AD19" s="44">
        <f>SUM($D19:O19)</f>
        <v>2742473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+RBW!D$101</f>
        <v>182762</v>
      </c>
      <c r="E20" s="44">
        <f>+RBW!E$101</f>
        <v>185729</v>
      </c>
      <c r="F20" s="44">
        <f>+RBW!F$101</f>
        <v>229638</v>
      </c>
      <c r="G20" s="44">
        <f>+RBW!G$101</f>
        <v>249218</v>
      </c>
      <c r="H20" s="44">
        <f>+RBW!H$101</f>
        <v>278100</v>
      </c>
      <c r="I20" s="44">
        <f>+RBW!I$101</f>
        <v>289739</v>
      </c>
      <c r="J20" s="44">
        <f>+RBW!J$101</f>
        <v>343804</v>
      </c>
      <c r="K20" s="44">
        <f>+RBW!K$101</f>
        <v>372456</v>
      </c>
      <c r="L20" s="44">
        <f>+RBW!L$101</f>
        <v>276818</v>
      </c>
      <c r="M20" s="44">
        <f>+RBW!M$101</f>
        <v>260422</v>
      </c>
      <c r="N20" s="44">
        <f>+RBW!N$101</f>
        <v>203180</v>
      </c>
      <c r="O20" s="44">
        <f>+RBW!O$101</f>
        <v>211148</v>
      </c>
      <c r="P20" s="44">
        <f t="shared" si="0"/>
        <v>3083014</v>
      </c>
      <c r="Q20" s="41"/>
      <c r="R20" s="41"/>
      <c r="S20" s="44">
        <f>SUM($D20:D20)</f>
        <v>182762</v>
      </c>
      <c r="T20" s="44">
        <f>SUM($D20:E20)</f>
        <v>368491</v>
      </c>
      <c r="U20" s="44">
        <f>SUM($D20:F20)</f>
        <v>598129</v>
      </c>
      <c r="V20" s="44">
        <f>SUM($D20:G20)</f>
        <v>847347</v>
      </c>
      <c r="W20" s="44">
        <f>SUM($D20:H20)</f>
        <v>1125447</v>
      </c>
      <c r="X20" s="44">
        <f>SUM($D20:I20)</f>
        <v>1415186</v>
      </c>
      <c r="Y20" s="44">
        <f>SUM($D20:J20)</f>
        <v>1758990</v>
      </c>
      <c r="Z20" s="44">
        <f>SUM($D20:K20)</f>
        <v>2131446</v>
      </c>
      <c r="AA20" s="44">
        <f>SUM($D20:L20)</f>
        <v>2408264</v>
      </c>
      <c r="AB20" s="44">
        <f>SUM($D20:M20)</f>
        <v>2668686</v>
      </c>
      <c r="AC20" s="44">
        <f>SUM($D20:N20)</f>
        <v>2871866</v>
      </c>
      <c r="AD20" s="44">
        <f>SUM($D20:O20)</f>
        <v>3083014</v>
      </c>
    </row>
    <row r="21" spans="1:30" s="43" customFormat="1" ht="15.1" customHeight="1">
      <c r="A21" s="63" t="s">
        <v>18</v>
      </c>
      <c r="B21" s="65" t="s">
        <v>6</v>
      </c>
      <c r="D21" s="44">
        <f>+WPB!D$101</f>
        <v>49327</v>
      </c>
      <c r="E21" s="44">
        <f>+WPB!E$101</f>
        <v>46740</v>
      </c>
      <c r="F21" s="44">
        <f>+WPB!F$101</f>
        <v>54923</v>
      </c>
      <c r="G21" s="44">
        <f>+WPB!G$101</f>
        <v>62426</v>
      </c>
      <c r="H21" s="44">
        <f>+WPB!H$101</f>
        <v>67244</v>
      </c>
      <c r="I21" s="44">
        <f>+WPB!I$101</f>
        <v>71927</v>
      </c>
      <c r="J21" s="44">
        <f>+WPB!J$101</f>
        <v>78361</v>
      </c>
      <c r="K21" s="44">
        <f>+WPB!K$101</f>
        <v>84311</v>
      </c>
      <c r="L21" s="44">
        <f>+WPB!L$101</f>
        <v>33324</v>
      </c>
      <c r="M21" s="44">
        <f>+WPB!M$101</f>
        <v>52294</v>
      </c>
      <c r="N21" s="44">
        <f>+WPB!N$101</f>
        <v>50958</v>
      </c>
      <c r="O21" s="44">
        <f>+WPB!O$101</f>
        <v>54855</v>
      </c>
      <c r="P21" s="44">
        <f t="shared" si="0"/>
        <v>706690</v>
      </c>
      <c r="Q21" s="53"/>
      <c r="R21" s="53"/>
      <c r="S21" s="44">
        <f>SUM($D21:D21)</f>
        <v>49327</v>
      </c>
      <c r="T21" s="44">
        <f>SUM($D21:E21)</f>
        <v>96067</v>
      </c>
      <c r="U21" s="44">
        <f>SUM($D21:F21)</f>
        <v>150990</v>
      </c>
      <c r="V21" s="44">
        <f>SUM($D21:G21)</f>
        <v>213416</v>
      </c>
      <c r="W21" s="44">
        <f>SUM($D21:H21)</f>
        <v>280660</v>
      </c>
      <c r="X21" s="44">
        <f>SUM($D21:I21)</f>
        <v>352587</v>
      </c>
      <c r="Y21" s="44">
        <f>SUM($D21:J21)</f>
        <v>430948</v>
      </c>
      <c r="Z21" s="44">
        <f>SUM($D21:K21)</f>
        <v>515259</v>
      </c>
      <c r="AA21" s="44">
        <f>SUM($D21:L21)</f>
        <v>548583</v>
      </c>
      <c r="AB21" s="44">
        <f>SUM($D21:M21)</f>
        <v>600877</v>
      </c>
      <c r="AC21" s="44">
        <f>SUM($D21:N21)</f>
        <v>651835</v>
      </c>
      <c r="AD21" s="44">
        <f>SUM($D21:O21)</f>
        <v>706690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1957922</v>
      </c>
      <c r="E22" s="44">
        <f t="shared" si="1"/>
        <v>1868336</v>
      </c>
      <c r="F22" s="44">
        <f t="shared" si="1"/>
        <v>2312128</v>
      </c>
      <c r="G22" s="44">
        <f t="shared" si="1"/>
        <v>2373010</v>
      </c>
      <c r="H22" s="44">
        <f t="shared" si="1"/>
        <v>2608463</v>
      </c>
      <c r="I22" s="44">
        <f t="shared" si="1"/>
        <v>2689916</v>
      </c>
      <c r="J22" s="44">
        <f t="shared" si="1"/>
        <v>3049965</v>
      </c>
      <c r="K22" s="44">
        <f t="shared" si="1"/>
        <v>3258514</v>
      </c>
      <c r="L22" s="44">
        <f t="shared" si="1"/>
        <v>2501050</v>
      </c>
      <c r="M22" s="44">
        <f t="shared" si="1"/>
        <v>2541622</v>
      </c>
      <c r="N22" s="44">
        <f t="shared" si="1"/>
        <v>2216204</v>
      </c>
      <c r="O22" s="44">
        <f t="shared" si="1"/>
        <v>2282056</v>
      </c>
      <c r="P22" s="44">
        <f t="shared" si="1"/>
        <v>29659186</v>
      </c>
      <c r="Q22" s="54"/>
      <c r="R22" s="54"/>
      <c r="S22" s="44">
        <f>SUM($D22:D22)</f>
        <v>1957922</v>
      </c>
      <c r="T22" s="44">
        <f>SUM($D22:E22)</f>
        <v>3826258</v>
      </c>
      <c r="U22" s="44">
        <f>SUM($D22:F22)</f>
        <v>6138386</v>
      </c>
      <c r="V22" s="44">
        <f>SUM($D22:G22)</f>
        <v>8511396</v>
      </c>
      <c r="W22" s="44">
        <f>SUM($D22:H22)</f>
        <v>11119859</v>
      </c>
      <c r="X22" s="44">
        <f>SUM($D22:I22)</f>
        <v>13809775</v>
      </c>
      <c r="Y22" s="44">
        <f>SUM($D22:J22)</f>
        <v>16859740</v>
      </c>
      <c r="Z22" s="44">
        <f>SUM($D22:K22)</f>
        <v>20118254</v>
      </c>
      <c r="AA22" s="44">
        <f>SUM($D22:L22)</f>
        <v>22619304</v>
      </c>
      <c r="AB22" s="44">
        <f>SUM($D22:M22)</f>
        <v>25160926</v>
      </c>
      <c r="AC22" s="44">
        <f>SUM($D22:N22)</f>
        <v>27377130</v>
      </c>
      <c r="AD22" s="44">
        <f>SUM($D22:O22)</f>
        <v>29659186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+AMB!D$119</f>
        <v>191499</v>
      </c>
      <c r="E24" s="44">
        <f>+AMB!E$119</f>
        <v>187984</v>
      </c>
      <c r="F24" s="44">
        <f>+AMB!F$119</f>
        <v>204513</v>
      </c>
      <c r="G24" s="44">
        <f>+AMB!G$119</f>
        <v>210122</v>
      </c>
      <c r="H24" s="44">
        <f>+AMB!H$119</f>
        <v>218998</v>
      </c>
      <c r="I24" s="44">
        <f>+AMB!I$119</f>
        <v>216264</v>
      </c>
      <c r="J24" s="44">
        <f>+AMB!J$119</f>
        <v>200836</v>
      </c>
      <c r="K24" s="44">
        <f>+AMB!K$119</f>
        <v>199712</v>
      </c>
      <c r="L24" s="44">
        <f>+AMB!L$119</f>
        <v>216563</v>
      </c>
      <c r="M24" s="44">
        <f>+AMB!M$119</f>
        <v>223988</v>
      </c>
      <c r="N24" s="44">
        <f>+AMB!N$119</f>
        <v>208163</v>
      </c>
      <c r="O24" s="44">
        <f>+AMB!O$119</f>
        <v>191557</v>
      </c>
      <c r="P24" s="44">
        <f t="shared" ref="P24:P34" si="2">SUM(D24:O24)</f>
        <v>2470199</v>
      </c>
      <c r="Q24" s="53"/>
      <c r="R24" s="53"/>
      <c r="S24" s="44">
        <f>SUM($D24:D24)</f>
        <v>191499</v>
      </c>
      <c r="T24" s="44">
        <f>SUM($D24:E24)</f>
        <v>379483</v>
      </c>
      <c r="U24" s="44">
        <f>SUM($D24:F24)</f>
        <v>583996</v>
      </c>
      <c r="V24" s="44">
        <f>SUM($D24:G24)</f>
        <v>794118</v>
      </c>
      <c r="W24" s="44">
        <f>SUM($D24:H24)</f>
        <v>1013116</v>
      </c>
      <c r="X24" s="44">
        <f>SUM($D24:I24)</f>
        <v>1229380</v>
      </c>
      <c r="Y24" s="44">
        <f>SUM($D24:J24)</f>
        <v>1430216</v>
      </c>
      <c r="Z24" s="44">
        <f>SUM($D24:K24)</f>
        <v>1629928</v>
      </c>
      <c r="AA24" s="44">
        <f>SUM($D24:L24)</f>
        <v>1846491</v>
      </c>
      <c r="AB24" s="44">
        <f>SUM($D24:M24)</f>
        <v>2070479</v>
      </c>
      <c r="AC24" s="44">
        <f>SUM($D24:N24)</f>
        <v>2278642</v>
      </c>
      <c r="AD24" s="44">
        <f>SUM($D24:O24)</f>
        <v>2470199</v>
      </c>
    </row>
    <row r="25" spans="1:30" s="43" customFormat="1" ht="15.1" customHeight="1">
      <c r="A25" s="63" t="s">
        <v>10</v>
      </c>
      <c r="B25" s="65" t="s">
        <v>66</v>
      </c>
      <c r="D25" s="44">
        <f>+BWB!D$119</f>
        <v>117958</v>
      </c>
      <c r="E25" s="44">
        <f>+BWB!E$119</f>
        <v>115903</v>
      </c>
      <c r="F25" s="44">
        <f>+BWB!F$119</f>
        <v>129662</v>
      </c>
      <c r="G25" s="44">
        <f>+BWB!G$119</f>
        <v>132436</v>
      </c>
      <c r="H25" s="44">
        <f>+BWB!H$119</f>
        <v>138110</v>
      </c>
      <c r="I25" s="44">
        <f>+BWB!I$119</f>
        <v>137861</v>
      </c>
      <c r="J25" s="44">
        <f>+BWB!J$119</f>
        <v>133809</v>
      </c>
      <c r="K25" s="44">
        <f>+BWB!K$119</f>
        <v>132297</v>
      </c>
      <c r="L25" s="44">
        <f>+BWB!L$119</f>
        <v>142304</v>
      </c>
      <c r="M25" s="44">
        <f>+BWB!M$119</f>
        <v>148555</v>
      </c>
      <c r="N25" s="44">
        <f>+BWB!N$119</f>
        <v>131993</v>
      </c>
      <c r="O25" s="44">
        <f>+BWB!O$119</f>
        <v>125273</v>
      </c>
      <c r="P25" s="44">
        <f t="shared" si="2"/>
        <v>1586161</v>
      </c>
      <c r="Q25" s="54"/>
      <c r="R25" s="54"/>
      <c r="S25" s="44">
        <f>SUM($D25:D25)</f>
        <v>117958</v>
      </c>
      <c r="T25" s="44">
        <f>SUM($D25:E25)</f>
        <v>233861</v>
      </c>
      <c r="U25" s="44">
        <f>SUM($D25:F25)</f>
        <v>363523</v>
      </c>
      <c r="V25" s="44">
        <f>SUM($D25:G25)</f>
        <v>495959</v>
      </c>
      <c r="W25" s="44">
        <f>SUM($D25:H25)</f>
        <v>634069</v>
      </c>
      <c r="X25" s="44">
        <f>SUM($D25:I25)</f>
        <v>771930</v>
      </c>
      <c r="Y25" s="44">
        <f>SUM($D25:J25)</f>
        <v>905739</v>
      </c>
      <c r="Z25" s="44">
        <f>SUM($D25:K25)</f>
        <v>1038036</v>
      </c>
      <c r="AA25" s="44">
        <f>SUM($D25:L25)</f>
        <v>1180340</v>
      </c>
      <c r="AB25" s="44">
        <f>SUM($D25:M25)</f>
        <v>1328895</v>
      </c>
      <c r="AC25" s="44">
        <f>SUM($D25:N25)</f>
        <v>1460888</v>
      </c>
      <c r="AD25" s="44">
        <f>SUM($D25:O25)</f>
        <v>1586161</v>
      </c>
    </row>
    <row r="26" spans="1:30" s="43" customFormat="1" ht="15.1" customHeight="1">
      <c r="A26" s="63" t="s">
        <v>11</v>
      </c>
      <c r="B26" s="65" t="s">
        <v>66</v>
      </c>
      <c r="D26" s="44">
        <f>+DWT!D$119</f>
        <v>2312</v>
      </c>
      <c r="E26" s="44">
        <f>+DWT!E$119</f>
        <v>2435</v>
      </c>
      <c r="F26" s="44">
        <f>+DWT!F$119</f>
        <v>2963</v>
      </c>
      <c r="G26" s="44">
        <f>+DWT!G$119</f>
        <v>2835</v>
      </c>
      <c r="H26" s="44">
        <f>+DWT!H$119</f>
        <v>2934</v>
      </c>
      <c r="I26" s="44">
        <f>+DWT!I$119</f>
        <v>2693</v>
      </c>
      <c r="J26" s="44">
        <f>+DWT!J$119</f>
        <v>2196</v>
      </c>
      <c r="K26" s="44">
        <f>+DWT!K$119</f>
        <v>1895</v>
      </c>
      <c r="L26" s="44">
        <f>+DWT!L$119</f>
        <v>2209</v>
      </c>
      <c r="M26" s="44">
        <f>+DWT!M$119</f>
        <v>2409</v>
      </c>
      <c r="N26" s="44">
        <f>+DWT!N$119</f>
        <v>3531</v>
      </c>
      <c r="O26" s="44">
        <f>+DWT!O$119</f>
        <v>2029</v>
      </c>
      <c r="P26" s="44">
        <f t="shared" si="2"/>
        <v>30441</v>
      </c>
      <c r="Q26" s="54"/>
      <c r="R26" s="54"/>
      <c r="S26" s="44">
        <f>SUM($D26:D26)</f>
        <v>2312</v>
      </c>
      <c r="T26" s="44">
        <f>SUM($D26:E26)</f>
        <v>4747</v>
      </c>
      <c r="U26" s="44">
        <f>SUM($D26:F26)</f>
        <v>7710</v>
      </c>
      <c r="V26" s="44">
        <f>SUM($D26:G26)</f>
        <v>10545</v>
      </c>
      <c r="W26" s="44">
        <f>SUM($D26:H26)</f>
        <v>13479</v>
      </c>
      <c r="X26" s="44">
        <f>SUM($D26:I26)</f>
        <v>16172</v>
      </c>
      <c r="Y26" s="44">
        <f>SUM($D26:J26)</f>
        <v>18368</v>
      </c>
      <c r="Z26" s="44">
        <f>SUM($D26:K26)</f>
        <v>20263</v>
      </c>
      <c r="AA26" s="44">
        <f>SUM($D26:L26)</f>
        <v>22472</v>
      </c>
      <c r="AB26" s="44">
        <f>SUM($D26:M26)</f>
        <v>24881</v>
      </c>
      <c r="AC26" s="44">
        <f>SUM($D26:N26)</f>
        <v>28412</v>
      </c>
      <c r="AD26" s="44">
        <f>SUM($D26:O26)</f>
        <v>30441</v>
      </c>
    </row>
    <row r="27" spans="1:30" s="43" customFormat="1" ht="15.1" customHeight="1">
      <c r="A27" s="63" t="s">
        <v>13</v>
      </c>
      <c r="B27" s="65" t="s">
        <v>66</v>
      </c>
      <c r="D27" s="44">
        <f>+OGB!D$119</f>
        <v>6444</v>
      </c>
      <c r="E27" s="44">
        <f>+OGB!E$119</f>
        <v>5965</v>
      </c>
      <c r="F27" s="44">
        <f>+OGB!F$119</f>
        <v>6051</v>
      </c>
      <c r="G27" s="44">
        <f>+OGB!G$119</f>
        <v>6506</v>
      </c>
      <c r="H27" s="44">
        <f>+OGB!H$119</f>
        <v>6568</v>
      </c>
      <c r="I27" s="44">
        <f>+OGB!I$119</f>
        <v>6628</v>
      </c>
      <c r="J27" s="44">
        <f>+OGB!J$119</f>
        <v>6775</v>
      </c>
      <c r="K27" s="44">
        <f>+OGB!K$119</f>
        <v>6492</v>
      </c>
      <c r="L27" s="44">
        <f>+OGB!L$119</f>
        <v>6611</v>
      </c>
      <c r="M27" s="44">
        <f>+OGB!M$119</f>
        <v>6660</v>
      </c>
      <c r="N27" s="44">
        <f>+OGB!N$119</f>
        <v>5540</v>
      </c>
      <c r="O27" s="44">
        <f>+OGB!O$119</f>
        <v>5836</v>
      </c>
      <c r="P27" s="44">
        <f t="shared" si="2"/>
        <v>76076</v>
      </c>
      <c r="Q27" s="54"/>
      <c r="R27" s="54"/>
      <c r="S27" s="44">
        <f>SUM($D27:D27)</f>
        <v>6444</v>
      </c>
      <c r="T27" s="44">
        <f>SUM($D27:E27)</f>
        <v>12409</v>
      </c>
      <c r="U27" s="44">
        <f>SUM($D27:F27)</f>
        <v>18460</v>
      </c>
      <c r="V27" s="44">
        <f>SUM($D27:G27)</f>
        <v>24966</v>
      </c>
      <c r="W27" s="44">
        <f>SUM($D27:H27)</f>
        <v>31534</v>
      </c>
      <c r="X27" s="44">
        <f>SUM($D27:I27)</f>
        <v>38162</v>
      </c>
      <c r="Y27" s="44">
        <f>SUM($D27:J27)</f>
        <v>44937</v>
      </c>
      <c r="Z27" s="44">
        <f>SUM($D27:K27)</f>
        <v>51429</v>
      </c>
      <c r="AA27" s="44">
        <f>SUM($D27:L27)</f>
        <v>58040</v>
      </c>
      <c r="AB27" s="44">
        <f>SUM($D27:M27)</f>
        <v>64700</v>
      </c>
      <c r="AC27" s="44">
        <f>SUM($D27:N27)</f>
        <v>70240</v>
      </c>
      <c r="AD27" s="44">
        <f>SUM($D27:O27)</f>
        <v>76076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+PB!D$119</f>
        <v>101216</v>
      </c>
      <c r="E28" s="44">
        <f>+PB!E$119</f>
        <v>96407</v>
      </c>
      <c r="F28" s="44">
        <f>+PB!F$119</f>
        <v>104736</v>
      </c>
      <c r="G28" s="44">
        <f>+PB!G$119</f>
        <v>108482</v>
      </c>
      <c r="H28" s="44">
        <f>+PB!H$119</f>
        <v>110771</v>
      </c>
      <c r="I28" s="44">
        <f>+PB!I$119</f>
        <v>108827</v>
      </c>
      <c r="J28" s="44">
        <f>+PB!J$119</f>
        <v>108709</v>
      </c>
      <c r="K28" s="44">
        <f>+PB!K$119</f>
        <v>103272</v>
      </c>
      <c r="L28" s="44">
        <f>+PB!L$119</f>
        <v>111534</v>
      </c>
      <c r="M28" s="44">
        <f>+PB!M$119</f>
        <v>112616</v>
      </c>
      <c r="N28" s="44">
        <f>+PB!N$119</f>
        <v>84688</v>
      </c>
      <c r="O28" s="44">
        <f>+PB!O$119</f>
        <v>99147</v>
      </c>
      <c r="P28" s="44">
        <f t="shared" si="2"/>
        <v>1250405</v>
      </c>
      <c r="Q28" s="41"/>
      <c r="R28" s="41"/>
      <c r="S28" s="44">
        <f>SUM($D28:D28)</f>
        <v>101216</v>
      </c>
      <c r="T28" s="44">
        <f>SUM($D28:E28)</f>
        <v>197623</v>
      </c>
      <c r="U28" s="44">
        <f>SUM($D28:F28)</f>
        <v>302359</v>
      </c>
      <c r="V28" s="44">
        <f>SUM($D28:G28)</f>
        <v>410841</v>
      </c>
      <c r="W28" s="44">
        <f>SUM($D28:H28)</f>
        <v>521612</v>
      </c>
      <c r="X28" s="44">
        <f>SUM($D28:I28)</f>
        <v>630439</v>
      </c>
      <c r="Y28" s="44">
        <f>SUM($D28:J28)</f>
        <v>739148</v>
      </c>
      <c r="Z28" s="44">
        <f>SUM($D28:K28)</f>
        <v>842420</v>
      </c>
      <c r="AA28" s="44">
        <f>SUM($D28:L28)</f>
        <v>953954</v>
      </c>
      <c r="AB28" s="44">
        <f>SUM($D28:M28)</f>
        <v>1066570</v>
      </c>
      <c r="AC28" s="44">
        <f>SUM($D28:N28)</f>
        <v>1151258</v>
      </c>
      <c r="AD28" s="44">
        <f>SUM($D28:O28)</f>
        <v>1250405</v>
      </c>
    </row>
    <row r="29" spans="1:30" s="43" customFormat="1" ht="15.1" customHeight="1">
      <c r="A29" s="63" t="s">
        <v>75</v>
      </c>
      <c r="B29" s="65" t="s">
        <v>66</v>
      </c>
      <c r="D29" s="44">
        <f>+IBA!D$119</f>
        <v>8169</v>
      </c>
      <c r="E29" s="44">
        <f>+IBA!E$119</f>
        <v>9316</v>
      </c>
      <c r="F29" s="44">
        <f>+IBA!F$119</f>
        <v>9938</v>
      </c>
      <c r="G29" s="44">
        <f>+IBA!G$119</f>
        <v>8146</v>
      </c>
      <c r="H29" s="44">
        <f>+IBA!H$119</f>
        <v>8005</v>
      </c>
      <c r="I29" s="44">
        <f>+IBA!I$119</f>
        <v>7668</v>
      </c>
      <c r="J29" s="44">
        <f>+IBA!J$119</f>
        <v>8013</v>
      </c>
      <c r="K29" s="44">
        <f>+IBA!K$119</f>
        <v>7443</v>
      </c>
      <c r="L29" s="44">
        <f>+IBA!L$119</f>
        <v>7850</v>
      </c>
      <c r="M29" s="44">
        <f>+IBA!M$119</f>
        <v>7923</v>
      </c>
      <c r="N29" s="44">
        <f>+IBA!N$119</f>
        <v>6676</v>
      </c>
      <c r="O29" s="44">
        <f>+IBA!O$119</f>
        <v>6697</v>
      </c>
      <c r="P29" s="44">
        <f t="shared" si="2"/>
        <v>95844</v>
      </c>
      <c r="Q29" s="53"/>
      <c r="R29" s="53"/>
      <c r="S29" s="44">
        <f>SUM($D29:D29)</f>
        <v>8169</v>
      </c>
      <c r="T29" s="44">
        <f>SUM($D29:E29)</f>
        <v>17485</v>
      </c>
      <c r="U29" s="44">
        <f>SUM($D29:F29)</f>
        <v>27423</v>
      </c>
      <c r="V29" s="44">
        <f>SUM($D29:G29)</f>
        <v>35569</v>
      </c>
      <c r="W29" s="44">
        <f>SUM($D29:H29)</f>
        <v>43574</v>
      </c>
      <c r="X29" s="44">
        <f>SUM($D29:I29)</f>
        <v>51242</v>
      </c>
      <c r="Y29" s="44">
        <f>SUM($D29:J29)</f>
        <v>59255</v>
      </c>
      <c r="Z29" s="44">
        <f>SUM($D29:K29)</f>
        <v>66698</v>
      </c>
      <c r="AA29" s="44">
        <f>SUM($D29:L29)</f>
        <v>74548</v>
      </c>
      <c r="AB29" s="44">
        <f>SUM($D29:M29)</f>
        <v>82471</v>
      </c>
      <c r="AC29" s="44">
        <f>SUM($D29:N29)</f>
        <v>89147</v>
      </c>
      <c r="AD29" s="44">
        <f>SUM($D29:O29)</f>
        <v>95844</v>
      </c>
    </row>
    <row r="30" spans="1:30" s="43" customFormat="1" ht="15.1" customHeight="1">
      <c r="A30" s="63" t="s">
        <v>16</v>
      </c>
      <c r="B30" s="65" t="s">
        <v>66</v>
      </c>
      <c r="D30" s="44">
        <f>+SIBC!D$119</f>
        <v>4984</v>
      </c>
      <c r="E30" s="44">
        <f>+SIBC!E$119</f>
        <v>4486</v>
      </c>
      <c r="F30" s="44">
        <f>+SIBC!F$119</f>
        <v>4412</v>
      </c>
      <c r="G30" s="44">
        <f>+SIBC!G$119</f>
        <v>5414</v>
      </c>
      <c r="H30" s="44">
        <f>+SIBC!H$119</f>
        <v>5774</v>
      </c>
      <c r="I30" s="44">
        <f>+SIBC!I$119</f>
        <v>6222</v>
      </c>
      <c r="J30" s="44">
        <f>+SIBC!J$119</f>
        <v>6449</v>
      </c>
      <c r="K30" s="44">
        <f>+SIBC!K$119</f>
        <v>6383</v>
      </c>
      <c r="L30" s="44">
        <f>+SIBC!L$119</f>
        <v>6547</v>
      </c>
      <c r="M30" s="44">
        <f>+SIBC!M$119</f>
        <v>6148</v>
      </c>
      <c r="N30" s="44">
        <f>+SIBC!N$119</f>
        <v>4732</v>
      </c>
      <c r="O30" s="44">
        <f>+SIBC!O$119</f>
        <v>4440</v>
      </c>
      <c r="P30" s="44">
        <f t="shared" si="2"/>
        <v>65991</v>
      </c>
      <c r="Q30" s="54"/>
      <c r="R30" s="54"/>
      <c r="S30" s="44">
        <f>SUM($D30:D30)</f>
        <v>4984</v>
      </c>
      <c r="T30" s="44">
        <f>SUM($D30:E30)</f>
        <v>9470</v>
      </c>
      <c r="U30" s="44">
        <f>SUM($D30:F30)</f>
        <v>13882</v>
      </c>
      <c r="V30" s="44">
        <f>SUM($D30:G30)</f>
        <v>19296</v>
      </c>
      <c r="W30" s="44">
        <f>SUM($D30:H30)</f>
        <v>25070</v>
      </c>
      <c r="X30" s="44">
        <f>SUM($D30:I30)</f>
        <v>31292</v>
      </c>
      <c r="Y30" s="44">
        <f>SUM($D30:J30)</f>
        <v>37741</v>
      </c>
      <c r="Z30" s="44">
        <f>SUM($D30:K30)</f>
        <v>44124</v>
      </c>
      <c r="AA30" s="44">
        <f>SUM($D30:L30)</f>
        <v>50671</v>
      </c>
      <c r="AB30" s="44">
        <f>SUM($D30:M30)</f>
        <v>56819</v>
      </c>
      <c r="AC30" s="44">
        <f>SUM($D30:N30)</f>
        <v>61551</v>
      </c>
      <c r="AD30" s="44">
        <f>SUM($D30:O30)</f>
        <v>65991</v>
      </c>
    </row>
    <row r="31" spans="1:30" s="43" customFormat="1" ht="15.1" customHeight="1">
      <c r="A31" s="63" t="s">
        <v>17</v>
      </c>
      <c r="B31" s="65" t="s">
        <v>66</v>
      </c>
      <c r="D31" s="44">
        <f>+TIBA!D$119</f>
        <v>28840</v>
      </c>
      <c r="E31" s="44">
        <f>+TIBA!E$119</f>
        <v>28763</v>
      </c>
      <c r="F31" s="44">
        <f>+TIBA!F$119</f>
        <v>33272</v>
      </c>
      <c r="G31" s="44">
        <f>+TIBA!G$119</f>
        <v>34261</v>
      </c>
      <c r="H31" s="44">
        <f>+TIBA!H$119</f>
        <v>34192</v>
      </c>
      <c r="I31" s="44">
        <f>+TIBA!I$119</f>
        <v>32036</v>
      </c>
      <c r="J31" s="44">
        <f>+TIBA!J$119</f>
        <v>32810</v>
      </c>
      <c r="K31" s="44">
        <f>+TIBA!K$119</f>
        <v>30522</v>
      </c>
      <c r="L31" s="44">
        <f>+TIBA!L$119</f>
        <v>33189</v>
      </c>
      <c r="M31" s="44">
        <f>+TIBA!M$119</f>
        <v>34795</v>
      </c>
      <c r="N31" s="44">
        <f>+TIBA!N$119</f>
        <v>31773</v>
      </c>
      <c r="O31" s="44">
        <f>+TIBA!O$119</f>
        <v>28641</v>
      </c>
      <c r="P31" s="44">
        <f t="shared" si="2"/>
        <v>383094</v>
      </c>
      <c r="Q31" s="54"/>
      <c r="R31" s="54"/>
      <c r="S31" s="44">
        <f>SUM($D31:D31)</f>
        <v>28840</v>
      </c>
      <c r="T31" s="44">
        <f>SUM($D31:E31)</f>
        <v>57603</v>
      </c>
      <c r="U31" s="44">
        <f>SUM($D31:F31)</f>
        <v>90875</v>
      </c>
      <c r="V31" s="44">
        <f>SUM($D31:G31)</f>
        <v>125136</v>
      </c>
      <c r="W31" s="44">
        <f>SUM($D31:H31)</f>
        <v>159328</v>
      </c>
      <c r="X31" s="44">
        <f>SUM($D31:I31)</f>
        <v>191364</v>
      </c>
      <c r="Y31" s="44">
        <f>SUM($D31:J31)</f>
        <v>224174</v>
      </c>
      <c r="Z31" s="44">
        <f>SUM($D31:K31)</f>
        <v>254696</v>
      </c>
      <c r="AA31" s="44">
        <f>SUM($D31:L31)</f>
        <v>287885</v>
      </c>
      <c r="AB31" s="44">
        <f>SUM($D31:M31)</f>
        <v>322680</v>
      </c>
      <c r="AC31" s="44">
        <f>SUM($D31:N31)</f>
        <v>354453</v>
      </c>
      <c r="AD31" s="44">
        <f>SUM($D31:O31)</f>
        <v>383094</v>
      </c>
    </row>
    <row r="32" spans="1:30" s="43" customFormat="1" ht="15.1" customHeight="1">
      <c r="A32" s="63" t="s">
        <v>12</v>
      </c>
      <c r="B32" s="65" t="s">
        <v>66</v>
      </c>
      <c r="D32" s="44">
        <f>+LQB!D$119</f>
        <v>55648</v>
      </c>
      <c r="E32" s="44">
        <f>+LQB!E$119</f>
        <v>52664</v>
      </c>
      <c r="F32" s="44">
        <f>+LQB!F$119</f>
        <v>58434</v>
      </c>
      <c r="G32" s="44">
        <f>+LQB!G$119</f>
        <v>60906</v>
      </c>
      <c r="H32" s="44">
        <f>+LQB!H$119</f>
        <v>64200</v>
      </c>
      <c r="I32" s="44">
        <f>+LQB!I$119</f>
        <v>61082</v>
      </c>
      <c r="J32" s="44">
        <f>+LQB!J$119</f>
        <v>62128</v>
      </c>
      <c r="K32" s="44">
        <f>+LQB!K$119</f>
        <v>59872</v>
      </c>
      <c r="L32" s="44">
        <f>+LQB!L$119</f>
        <v>62092</v>
      </c>
      <c r="M32" s="44">
        <f>+LQB!M$119</f>
        <v>66078</v>
      </c>
      <c r="N32" s="44">
        <f>+LQB!N$119</f>
        <v>59804</v>
      </c>
      <c r="O32" s="44">
        <f>+LQB!O$119</f>
        <v>57680</v>
      </c>
      <c r="P32" s="44">
        <f t="shared" si="2"/>
        <v>720588</v>
      </c>
      <c r="Q32" s="54"/>
      <c r="R32" s="54"/>
      <c r="S32" s="44">
        <f>SUM($D32:D32)</f>
        <v>55648</v>
      </c>
      <c r="T32" s="44">
        <f>SUM($D32:E32)</f>
        <v>108312</v>
      </c>
      <c r="U32" s="44">
        <f>SUM($D32:F32)</f>
        <v>166746</v>
      </c>
      <c r="V32" s="44">
        <f>SUM($D32:G32)</f>
        <v>227652</v>
      </c>
      <c r="W32" s="44">
        <f>SUM($D32:H32)</f>
        <v>291852</v>
      </c>
      <c r="X32" s="44">
        <f>SUM($D32:I32)</f>
        <v>352934</v>
      </c>
      <c r="Y32" s="44">
        <f>SUM($D32:J32)</f>
        <v>415062</v>
      </c>
      <c r="Z32" s="44">
        <f>SUM($D32:K32)</f>
        <v>474934</v>
      </c>
      <c r="AA32" s="44">
        <f>SUM($D32:L32)</f>
        <v>537026</v>
      </c>
      <c r="AB32" s="44">
        <f>SUM($D32:M32)</f>
        <v>603104</v>
      </c>
      <c r="AC32" s="44">
        <f>SUM($D32:N32)</f>
        <v>662908</v>
      </c>
      <c r="AD32" s="44">
        <f>SUM($D32:O32)</f>
        <v>720588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+RBW!D$119</f>
        <v>2</v>
      </c>
      <c r="E33" s="44">
        <f>+RBW!E$119</f>
        <v>5</v>
      </c>
      <c r="F33" s="44">
        <f>+RBW!F$119</f>
        <v>7</v>
      </c>
      <c r="G33" s="44">
        <f>+RBW!G$119</f>
        <v>17</v>
      </c>
      <c r="H33" s="44">
        <f>+RBW!H$119</f>
        <v>7</v>
      </c>
      <c r="I33" s="44">
        <f>+RBW!I$119</f>
        <v>8</v>
      </c>
      <c r="J33" s="44">
        <f>+RBW!J$119</f>
        <v>8</v>
      </c>
      <c r="K33" s="44">
        <f>+RBW!K$119</f>
        <v>31</v>
      </c>
      <c r="L33" s="44">
        <f>+RBW!L$119</f>
        <v>39</v>
      </c>
      <c r="M33" s="44">
        <f>+RBW!M$119</f>
        <v>33</v>
      </c>
      <c r="N33" s="44">
        <f>+RBW!N$119</f>
        <v>17</v>
      </c>
      <c r="O33" s="44">
        <f>+RBW!O$119</f>
        <v>12</v>
      </c>
      <c r="P33" s="44">
        <f t="shared" si="2"/>
        <v>186</v>
      </c>
      <c r="Q33" s="41"/>
      <c r="R33" s="41"/>
      <c r="S33" s="44">
        <f>SUM($D33:D33)</f>
        <v>2</v>
      </c>
      <c r="T33" s="44">
        <f>SUM($D33:E33)</f>
        <v>7</v>
      </c>
      <c r="U33" s="44">
        <f>SUM($D33:F33)</f>
        <v>14</v>
      </c>
      <c r="V33" s="44">
        <f>SUM($D33:G33)</f>
        <v>31</v>
      </c>
      <c r="W33" s="44">
        <f>SUM($D33:H33)</f>
        <v>38</v>
      </c>
      <c r="X33" s="44">
        <f>SUM($D33:I33)</f>
        <v>46</v>
      </c>
      <c r="Y33" s="44">
        <f>SUM($D33:J33)</f>
        <v>54</v>
      </c>
      <c r="Z33" s="44">
        <f>SUM($D33:K33)</f>
        <v>85</v>
      </c>
      <c r="AA33" s="44">
        <f>SUM($D33:L33)</f>
        <v>124</v>
      </c>
      <c r="AB33" s="44">
        <f>SUM($D33:M33)</f>
        <v>157</v>
      </c>
      <c r="AC33" s="44">
        <f>SUM($D33:N33)</f>
        <v>174</v>
      </c>
      <c r="AD33" s="44">
        <f>SUM($D33:O33)</f>
        <v>186</v>
      </c>
    </row>
    <row r="34" spans="1:30" s="43" customFormat="1" ht="15.1" customHeight="1">
      <c r="A34" s="63" t="s">
        <v>18</v>
      </c>
      <c r="B34" s="65" t="s">
        <v>66</v>
      </c>
      <c r="D34" s="44">
        <f>+WPB!D$119</f>
        <v>0</v>
      </c>
      <c r="E34" s="44">
        <f>+WPB!E$119</f>
        <v>0</v>
      </c>
      <c r="F34" s="44">
        <f>+WPB!F$119</f>
        <v>0</v>
      </c>
      <c r="G34" s="44">
        <f>+WPB!G$119</f>
        <v>0</v>
      </c>
      <c r="H34" s="44">
        <f>+WPB!H$119</f>
        <v>0</v>
      </c>
      <c r="I34" s="44">
        <f>+WPB!I$119</f>
        <v>0</v>
      </c>
      <c r="J34" s="44">
        <f>+WPB!J$119</f>
        <v>0</v>
      </c>
      <c r="K34" s="44">
        <f>+WPB!K$119</f>
        <v>0</v>
      </c>
      <c r="L34" s="44">
        <f>+WPB!L$119</f>
        <v>0</v>
      </c>
      <c r="M34" s="44">
        <f>+WPB!M$119</f>
        <v>0</v>
      </c>
      <c r="N34" s="44">
        <f>+WPB!N$119</f>
        <v>0</v>
      </c>
      <c r="O34" s="44">
        <f>+WPB!O$119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P35" si="3">SUM(D24:D34)</f>
        <v>517072</v>
      </c>
      <c r="E35" s="44">
        <f t="shared" si="3"/>
        <v>503928</v>
      </c>
      <c r="F35" s="44">
        <f t="shared" si="3"/>
        <v>553988</v>
      </c>
      <c r="G35" s="44">
        <f t="shared" si="3"/>
        <v>569125</v>
      </c>
      <c r="H35" s="44">
        <f t="shared" si="3"/>
        <v>589559</v>
      </c>
      <c r="I35" s="44">
        <f t="shared" si="3"/>
        <v>579289</v>
      </c>
      <c r="J35" s="44">
        <f t="shared" si="3"/>
        <v>561733</v>
      </c>
      <c r="K35" s="44">
        <f t="shared" si="3"/>
        <v>547919</v>
      </c>
      <c r="L35" s="44">
        <f t="shared" si="3"/>
        <v>588938</v>
      </c>
      <c r="M35" s="44">
        <f t="shared" si="3"/>
        <v>609205</v>
      </c>
      <c r="N35" s="44">
        <f t="shared" si="3"/>
        <v>536917</v>
      </c>
      <c r="O35" s="44">
        <f t="shared" si="3"/>
        <v>521312</v>
      </c>
      <c r="P35" s="44">
        <f t="shared" si="3"/>
        <v>6678985</v>
      </c>
      <c r="Q35" s="54"/>
      <c r="R35" s="54"/>
      <c r="S35" s="44">
        <f>SUM($D35:D35)</f>
        <v>517072</v>
      </c>
      <c r="T35" s="44">
        <f>SUM($D35:E35)</f>
        <v>1021000</v>
      </c>
      <c r="U35" s="44">
        <f>SUM($D35:F35)</f>
        <v>1574988</v>
      </c>
      <c r="V35" s="44">
        <f>SUM($D35:G35)</f>
        <v>2144113</v>
      </c>
      <c r="W35" s="44">
        <f>SUM($D35:H35)</f>
        <v>2733672</v>
      </c>
      <c r="X35" s="44">
        <f>SUM($D35:I35)</f>
        <v>3312961</v>
      </c>
      <c r="Y35" s="44">
        <f>SUM($D35:J35)</f>
        <v>3874694</v>
      </c>
      <c r="Z35" s="44">
        <f>SUM($D35:K35)</f>
        <v>4422613</v>
      </c>
      <c r="AA35" s="44">
        <f>SUM($D35:L35)</f>
        <v>5011551</v>
      </c>
      <c r="AB35" s="44">
        <f>SUM($D35:M35)</f>
        <v>5620756</v>
      </c>
      <c r="AC35" s="44">
        <f>SUM($D35:N35)</f>
        <v>6157673</v>
      </c>
      <c r="AD35" s="44">
        <f>SUM($D35:O35)</f>
        <v>6678985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+AMB!D$137</f>
        <v>0</v>
      </c>
      <c r="E37" s="44">
        <f>+AMB!E$137</f>
        <v>0</v>
      </c>
      <c r="F37" s="44">
        <f>+AMB!F$137</f>
        <v>0</v>
      </c>
      <c r="G37" s="44">
        <f>+AMB!G$137</f>
        <v>0</v>
      </c>
      <c r="H37" s="44">
        <f>+AMB!H$137</f>
        <v>0</v>
      </c>
      <c r="I37" s="44">
        <f>+AMB!I$137</f>
        <v>0</v>
      </c>
      <c r="J37" s="44">
        <f>+AMB!J$137</f>
        <v>0</v>
      </c>
      <c r="K37" s="44">
        <f>+AMB!K$137</f>
        <v>0</v>
      </c>
      <c r="L37" s="44">
        <f>+AMB!L$137</f>
        <v>0</v>
      </c>
      <c r="M37" s="44">
        <f>+AMB!M$137</f>
        <v>0</v>
      </c>
      <c r="N37" s="44">
        <f>+AMB!N$137</f>
        <v>0</v>
      </c>
      <c r="O37" s="44">
        <f>+AMB!O$137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1" customHeight="1">
      <c r="A38" s="63" t="s">
        <v>10</v>
      </c>
      <c r="B38" s="65" t="s">
        <v>8</v>
      </c>
      <c r="D38" s="44">
        <f>+BWB!D$137</f>
        <v>364</v>
      </c>
      <c r="E38" s="44">
        <f>+BWB!E$137</f>
        <v>300</v>
      </c>
      <c r="F38" s="44">
        <f>+BWB!F$137</f>
        <v>403</v>
      </c>
      <c r="G38" s="44">
        <f>+BWB!G$137</f>
        <v>458</v>
      </c>
      <c r="H38" s="44">
        <f>+BWB!H$137</f>
        <v>637</v>
      </c>
      <c r="I38" s="44">
        <f>+BWB!I$137</f>
        <v>664</v>
      </c>
      <c r="J38" s="44">
        <f>+BWB!J$137</f>
        <v>741</v>
      </c>
      <c r="K38" s="44">
        <f>+BWB!K$137</f>
        <v>841</v>
      </c>
      <c r="L38" s="44">
        <f>+BWB!L$137</f>
        <v>737</v>
      </c>
      <c r="M38" s="44">
        <f>+BWB!M$137</f>
        <v>710</v>
      </c>
      <c r="N38" s="44">
        <f>+BWB!N$137</f>
        <v>663</v>
      </c>
      <c r="O38" s="44">
        <f>+BWB!O$137</f>
        <v>353</v>
      </c>
      <c r="P38" s="44">
        <f t="shared" si="4"/>
        <v>6871</v>
      </c>
      <c r="Q38" s="54"/>
      <c r="R38" s="54"/>
      <c r="S38" s="44">
        <f>SUM($D38:D38)</f>
        <v>364</v>
      </c>
      <c r="T38" s="44">
        <f>SUM($D38:E38)</f>
        <v>664</v>
      </c>
      <c r="U38" s="44">
        <f>SUM($D38:F38)</f>
        <v>1067</v>
      </c>
      <c r="V38" s="44">
        <f>SUM($D38:G38)</f>
        <v>1525</v>
      </c>
      <c r="W38" s="44">
        <f>SUM($D38:H38)</f>
        <v>2162</v>
      </c>
      <c r="X38" s="44">
        <f>SUM($D38:I38)</f>
        <v>2826</v>
      </c>
      <c r="Y38" s="44">
        <f>SUM($D38:J38)</f>
        <v>3567</v>
      </c>
      <c r="Z38" s="44">
        <f>SUM($D38:K38)</f>
        <v>4408</v>
      </c>
      <c r="AA38" s="44">
        <f>SUM($D38:L38)</f>
        <v>5145</v>
      </c>
      <c r="AB38" s="44">
        <f>SUM($D38:M38)</f>
        <v>5855</v>
      </c>
      <c r="AC38" s="44">
        <f>SUM($D38:N38)</f>
        <v>6518</v>
      </c>
      <c r="AD38" s="44">
        <f>SUM($D38:O38)</f>
        <v>6871</v>
      </c>
    </row>
    <row r="39" spans="1:30" s="43" customFormat="1" ht="15.1" customHeight="1">
      <c r="A39" s="63" t="s">
        <v>11</v>
      </c>
      <c r="B39" s="65" t="s">
        <v>8</v>
      </c>
      <c r="D39" s="44">
        <f>+DWT!D$137</f>
        <v>3909</v>
      </c>
      <c r="E39" s="44">
        <f>+DWT!E$137</f>
        <v>3021</v>
      </c>
      <c r="F39" s="44">
        <f>+DWT!F$137</f>
        <v>3656</v>
      </c>
      <c r="G39" s="44">
        <f>+DWT!G$137</f>
        <v>3431</v>
      </c>
      <c r="H39" s="44">
        <f>+DWT!H$137</f>
        <v>3783</v>
      </c>
      <c r="I39" s="44">
        <f>+DWT!I$137</f>
        <v>3901</v>
      </c>
      <c r="J39" s="44">
        <f>+DWT!J$137</f>
        <v>3836</v>
      </c>
      <c r="K39" s="44">
        <f>+DWT!K$137</f>
        <v>4182</v>
      </c>
      <c r="L39" s="44">
        <f>+DWT!L$137</f>
        <v>3721</v>
      </c>
      <c r="M39" s="44">
        <f>+DWT!M$137</f>
        <v>3749</v>
      </c>
      <c r="N39" s="44">
        <f>+DWT!N$137</f>
        <v>2063</v>
      </c>
      <c r="O39" s="44">
        <f>+DWT!O$137</f>
        <v>3279</v>
      </c>
      <c r="P39" s="44">
        <f t="shared" si="4"/>
        <v>42531</v>
      </c>
      <c r="Q39" s="54"/>
      <c r="R39" s="54"/>
      <c r="S39" s="44">
        <f>SUM($D39:D39)</f>
        <v>3909</v>
      </c>
      <c r="T39" s="44">
        <f>SUM($D39:E39)</f>
        <v>6930</v>
      </c>
      <c r="U39" s="44">
        <f>SUM($D39:F39)</f>
        <v>10586</v>
      </c>
      <c r="V39" s="44">
        <f>SUM($D39:G39)</f>
        <v>14017</v>
      </c>
      <c r="W39" s="44">
        <f>SUM($D39:H39)</f>
        <v>17800</v>
      </c>
      <c r="X39" s="44">
        <f>SUM($D39:I39)</f>
        <v>21701</v>
      </c>
      <c r="Y39" s="44">
        <f>SUM($D39:J39)</f>
        <v>25537</v>
      </c>
      <c r="Z39" s="44">
        <f>SUM($D39:K39)</f>
        <v>29719</v>
      </c>
      <c r="AA39" s="44">
        <f>SUM($D39:L39)</f>
        <v>33440</v>
      </c>
      <c r="AB39" s="44">
        <f>SUM($D39:M39)</f>
        <v>37189</v>
      </c>
      <c r="AC39" s="44">
        <f>SUM($D39:N39)</f>
        <v>39252</v>
      </c>
      <c r="AD39" s="44">
        <f>SUM($D39:O39)</f>
        <v>42531</v>
      </c>
    </row>
    <row r="40" spans="1:30" s="43" customFormat="1" ht="15.1" customHeight="1">
      <c r="A40" s="63" t="s">
        <v>13</v>
      </c>
      <c r="B40" s="65" t="s">
        <v>8</v>
      </c>
      <c r="D40" s="44">
        <f>+OGB!D$137</f>
        <v>24</v>
      </c>
      <c r="E40" s="44">
        <f>+OGB!E$137</f>
        <v>32</v>
      </c>
      <c r="F40" s="44">
        <f>+OGB!F$137</f>
        <v>10</v>
      </c>
      <c r="G40" s="44">
        <f>+OGB!G$137</f>
        <v>15</v>
      </c>
      <c r="H40" s="44">
        <f>+OGB!H$137</f>
        <v>46</v>
      </c>
      <c r="I40" s="44">
        <f>+OGB!I$137</f>
        <v>55</v>
      </c>
      <c r="J40" s="44">
        <f>+OGB!J$137</f>
        <v>39</v>
      </c>
      <c r="K40" s="44">
        <f>+OGB!K$137</f>
        <v>28</v>
      </c>
      <c r="L40" s="44">
        <f>+OGB!L$137</f>
        <v>5</v>
      </c>
      <c r="M40" s="44">
        <f>+OGB!M$137</f>
        <v>32</v>
      </c>
      <c r="N40" s="44">
        <f>+OGB!N$137</f>
        <v>51</v>
      </c>
      <c r="O40" s="44">
        <f>+OGB!O$137</f>
        <v>26</v>
      </c>
      <c r="P40" s="44">
        <f t="shared" si="4"/>
        <v>363</v>
      </c>
      <c r="Q40" s="54"/>
      <c r="R40" s="54"/>
      <c r="S40" s="44">
        <f>SUM($D40:D40)</f>
        <v>24</v>
      </c>
      <c r="T40" s="44">
        <f>SUM($D40:E40)</f>
        <v>56</v>
      </c>
      <c r="U40" s="44">
        <f>SUM($D40:F40)</f>
        <v>66</v>
      </c>
      <c r="V40" s="44">
        <f>SUM($D40:G40)</f>
        <v>81</v>
      </c>
      <c r="W40" s="44">
        <f>SUM($D40:H40)</f>
        <v>127</v>
      </c>
      <c r="X40" s="44">
        <f>SUM($D40:I40)</f>
        <v>182</v>
      </c>
      <c r="Y40" s="44">
        <f>SUM($D40:J40)</f>
        <v>221</v>
      </c>
      <c r="Z40" s="44">
        <f>SUM($D40:K40)</f>
        <v>249</v>
      </c>
      <c r="AA40" s="44">
        <f>SUM($D40:L40)</f>
        <v>254</v>
      </c>
      <c r="AB40" s="44">
        <f>SUM($D40:M40)</f>
        <v>286</v>
      </c>
      <c r="AC40" s="44">
        <f>SUM($D40:N40)</f>
        <v>337</v>
      </c>
      <c r="AD40" s="44">
        <f>SUM($D40:O40)</f>
        <v>363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+PB!D$137</f>
        <v>2086</v>
      </c>
      <c r="E41" s="44">
        <f>+PB!E$137</f>
        <v>2052</v>
      </c>
      <c r="F41" s="44">
        <f>+PB!F$137</f>
        <v>2114</v>
      </c>
      <c r="G41" s="44">
        <f>+PB!G$137</f>
        <v>2132</v>
      </c>
      <c r="H41" s="44">
        <f>+PB!H$137</f>
        <v>2452</v>
      </c>
      <c r="I41" s="44">
        <f>+PB!I$137</f>
        <v>2066</v>
      </c>
      <c r="J41" s="44">
        <f>+PB!J$137</f>
        <v>2534</v>
      </c>
      <c r="K41" s="44">
        <f>+PB!K$137</f>
        <v>2708</v>
      </c>
      <c r="L41" s="44">
        <f>+PB!L$137</f>
        <v>2334</v>
      </c>
      <c r="M41" s="44">
        <f>+PB!M$137</f>
        <v>2536</v>
      </c>
      <c r="N41" s="44">
        <f>+PB!N$137</f>
        <v>2172</v>
      </c>
      <c r="O41" s="44">
        <f>+PB!O$137</f>
        <v>2054</v>
      </c>
      <c r="P41" s="44">
        <f t="shared" si="4"/>
        <v>27240</v>
      </c>
      <c r="Q41" s="41"/>
      <c r="R41" s="41"/>
      <c r="S41" s="44">
        <f>SUM($D41:D41)</f>
        <v>2086</v>
      </c>
      <c r="T41" s="44">
        <f>SUM($D41:E41)</f>
        <v>4138</v>
      </c>
      <c r="U41" s="44">
        <f>SUM($D41:F41)</f>
        <v>6252</v>
      </c>
      <c r="V41" s="44">
        <f>SUM($D41:G41)</f>
        <v>8384</v>
      </c>
      <c r="W41" s="44">
        <f>SUM($D41:H41)</f>
        <v>10836</v>
      </c>
      <c r="X41" s="44">
        <f>SUM($D41:I41)</f>
        <v>12902</v>
      </c>
      <c r="Y41" s="44">
        <f>SUM($D41:J41)</f>
        <v>15436</v>
      </c>
      <c r="Z41" s="44">
        <f>SUM($D41:K41)</f>
        <v>18144</v>
      </c>
      <c r="AA41" s="44">
        <f>SUM($D41:L41)</f>
        <v>20478</v>
      </c>
      <c r="AB41" s="44">
        <f>SUM($D41:M41)</f>
        <v>23014</v>
      </c>
      <c r="AC41" s="44">
        <f>SUM($D41:N41)</f>
        <v>25186</v>
      </c>
      <c r="AD41" s="44">
        <f>SUM($D41:O41)</f>
        <v>27240</v>
      </c>
    </row>
    <row r="42" spans="1:30" s="43" customFormat="1" ht="15.1" customHeight="1">
      <c r="A42" s="63" t="s">
        <v>75</v>
      </c>
      <c r="B42" s="65" t="s">
        <v>8</v>
      </c>
      <c r="D42" s="44">
        <f>+IBA!D$137</f>
        <v>998</v>
      </c>
      <c r="E42" s="44">
        <f>+IBA!E$137</f>
        <v>1193</v>
      </c>
      <c r="F42" s="44">
        <f>+IBA!F$137</f>
        <v>1181</v>
      </c>
      <c r="G42" s="44">
        <f>+IBA!G$137</f>
        <v>1058</v>
      </c>
      <c r="H42" s="44">
        <f>+IBA!H$137</f>
        <v>3637</v>
      </c>
      <c r="I42" s="44">
        <f>+IBA!I$137</f>
        <v>6624</v>
      </c>
      <c r="J42" s="44">
        <f>+IBA!J$137</f>
        <v>8302</v>
      </c>
      <c r="K42" s="44">
        <f>+IBA!K$137</f>
        <v>9699</v>
      </c>
      <c r="L42" s="44">
        <f>+IBA!L$137</f>
        <v>5442</v>
      </c>
      <c r="M42" s="44">
        <f>+IBA!M$137</f>
        <v>2756</v>
      </c>
      <c r="N42" s="44">
        <f>+IBA!N$137</f>
        <v>1025</v>
      </c>
      <c r="O42" s="44">
        <f>+IBA!O$137</f>
        <v>665</v>
      </c>
      <c r="P42" s="44">
        <f t="shared" si="4"/>
        <v>42580</v>
      </c>
      <c r="Q42" s="53"/>
      <c r="R42" s="53"/>
      <c r="S42" s="44">
        <f>SUM($D42:D42)</f>
        <v>998</v>
      </c>
      <c r="T42" s="44">
        <f>SUM($D42:E42)</f>
        <v>2191</v>
      </c>
      <c r="U42" s="44">
        <f>SUM($D42:F42)</f>
        <v>3372</v>
      </c>
      <c r="V42" s="44">
        <f>SUM($D42:G42)</f>
        <v>4430</v>
      </c>
      <c r="W42" s="44">
        <f>SUM($D42:H42)</f>
        <v>8067</v>
      </c>
      <c r="X42" s="44">
        <f>SUM($D42:I42)</f>
        <v>14691</v>
      </c>
      <c r="Y42" s="44">
        <f>SUM($D42:J42)</f>
        <v>22993</v>
      </c>
      <c r="Z42" s="44">
        <f>SUM($D42:K42)</f>
        <v>32692</v>
      </c>
      <c r="AA42" s="44">
        <f>SUM($D42:L42)</f>
        <v>38134</v>
      </c>
      <c r="AB42" s="44">
        <f>SUM($D42:M42)</f>
        <v>40890</v>
      </c>
      <c r="AC42" s="44">
        <f>SUM($D42:N42)</f>
        <v>41915</v>
      </c>
      <c r="AD42" s="44">
        <f>SUM($D42:O42)</f>
        <v>42580</v>
      </c>
    </row>
    <row r="43" spans="1:30" s="43" customFormat="1" ht="15.1" customHeight="1">
      <c r="A43" s="63" t="s">
        <v>16</v>
      </c>
      <c r="B43" s="65" t="s">
        <v>8</v>
      </c>
      <c r="D43" s="44">
        <f>+SIBC!D$137</f>
        <v>0</v>
      </c>
      <c r="E43" s="44">
        <f>+SIBC!E$137</f>
        <v>0</v>
      </c>
      <c r="F43" s="44">
        <f>+SIBC!F$137</f>
        <v>0</v>
      </c>
      <c r="G43" s="44">
        <f>+SIBC!G$137</f>
        <v>0</v>
      </c>
      <c r="H43" s="44">
        <f>+SIBC!H$137</f>
        <v>0</v>
      </c>
      <c r="I43" s="44">
        <f>+SIBC!I$137</f>
        <v>0</v>
      </c>
      <c r="J43" s="44">
        <f>+SIBC!J$137</f>
        <v>0</v>
      </c>
      <c r="K43" s="44">
        <f>+SIBC!K$137</f>
        <v>0</v>
      </c>
      <c r="L43" s="44">
        <f>+SIBC!L$137</f>
        <v>0</v>
      </c>
      <c r="M43" s="44">
        <f>+SIBC!M$137</f>
        <v>0</v>
      </c>
      <c r="N43" s="44">
        <f>+SIBC!N$137</f>
        <v>0</v>
      </c>
      <c r="O43" s="44">
        <f>+SIBC!O$137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+TIBA!D$137</f>
        <v>0</v>
      </c>
      <c r="E44" s="44">
        <f>+TIBA!E$137</f>
        <v>0</v>
      </c>
      <c r="F44" s="44">
        <f>+TIBA!F$137</f>
        <v>0</v>
      </c>
      <c r="G44" s="44">
        <f>+TIBA!G$137</f>
        <v>0</v>
      </c>
      <c r="H44" s="44">
        <f>+TIBA!H$137</f>
        <v>0</v>
      </c>
      <c r="I44" s="44">
        <f>+TIBA!I$137</f>
        <v>0</v>
      </c>
      <c r="J44" s="44">
        <f>+TIBA!J$137</f>
        <v>0</v>
      </c>
      <c r="K44" s="44">
        <f>+TIBA!K$137</f>
        <v>0</v>
      </c>
      <c r="L44" s="44">
        <f>+TIBA!L$137</f>
        <v>0</v>
      </c>
      <c r="M44" s="44">
        <f>+TIBA!M$137</f>
        <v>0</v>
      </c>
      <c r="N44" s="44">
        <f>+TIBA!N$137</f>
        <v>0</v>
      </c>
      <c r="O44" s="44">
        <f>+TIBA!O$137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+LQB!D$137</f>
        <v>314</v>
      </c>
      <c r="E45" s="44">
        <f>+LQB!E$137</f>
        <v>344</v>
      </c>
      <c r="F45" s="44">
        <f>+LQB!F$137</f>
        <v>386</v>
      </c>
      <c r="G45" s="44">
        <f>+LQB!G$137</f>
        <v>772</v>
      </c>
      <c r="H45" s="44">
        <f>+LQB!H$137</f>
        <v>852</v>
      </c>
      <c r="I45" s="44">
        <f>+LQB!I$137</f>
        <v>642</v>
      </c>
      <c r="J45" s="44">
        <f>+LQB!J$137</f>
        <v>1052</v>
      </c>
      <c r="K45" s="44">
        <f>+LQB!K$137</f>
        <v>1170</v>
      </c>
      <c r="L45" s="44">
        <f>+LQB!L$137</f>
        <v>862</v>
      </c>
      <c r="M45" s="44">
        <f>+LQB!M$137</f>
        <v>830</v>
      </c>
      <c r="N45" s="44">
        <f>+LQB!N$137</f>
        <v>618</v>
      </c>
      <c r="O45" s="44">
        <f>+LQB!O$137</f>
        <v>490</v>
      </c>
      <c r="P45" s="44">
        <f t="shared" si="4"/>
        <v>8332</v>
      </c>
      <c r="Q45" s="54"/>
      <c r="R45" s="54"/>
      <c r="S45" s="44">
        <f>SUM($D45:D45)</f>
        <v>314</v>
      </c>
      <c r="T45" s="44">
        <f>SUM($D45:E45)</f>
        <v>658</v>
      </c>
      <c r="U45" s="44">
        <f>SUM($D45:F45)</f>
        <v>1044</v>
      </c>
      <c r="V45" s="44">
        <f>SUM($D45:G45)</f>
        <v>1816</v>
      </c>
      <c r="W45" s="44">
        <f>SUM($D45:H45)</f>
        <v>2668</v>
      </c>
      <c r="X45" s="44">
        <f>SUM($D45:I45)</f>
        <v>3310</v>
      </c>
      <c r="Y45" s="44">
        <f>SUM($D45:J45)</f>
        <v>4362</v>
      </c>
      <c r="Z45" s="44">
        <f>SUM($D45:K45)</f>
        <v>5532</v>
      </c>
      <c r="AA45" s="44">
        <f>SUM($D45:L45)</f>
        <v>6394</v>
      </c>
      <c r="AB45" s="44">
        <f>SUM($D45:M45)</f>
        <v>7224</v>
      </c>
      <c r="AC45" s="44">
        <f>SUM($D45:N45)</f>
        <v>7842</v>
      </c>
      <c r="AD45" s="44">
        <f>SUM($D45:O45)</f>
        <v>8332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+RBW!D$137</f>
        <v>602</v>
      </c>
      <c r="E46" s="44">
        <f>+RBW!E$137</f>
        <v>588</v>
      </c>
      <c r="F46" s="44">
        <f>+RBW!F$137</f>
        <v>836</v>
      </c>
      <c r="G46" s="44">
        <f>+RBW!G$137</f>
        <v>1584</v>
      </c>
      <c r="H46" s="44">
        <f>+RBW!H$137</f>
        <v>2922</v>
      </c>
      <c r="I46" s="44">
        <f>+RBW!I$137</f>
        <v>3370</v>
      </c>
      <c r="J46" s="44">
        <f>+RBW!J$137</f>
        <v>3412</v>
      </c>
      <c r="K46" s="44">
        <f>+RBW!K$137</f>
        <v>4446</v>
      </c>
      <c r="L46" s="44">
        <f>+RBW!L$137</f>
        <v>2798</v>
      </c>
      <c r="M46" s="44">
        <f>+RBW!M$137</f>
        <v>2178</v>
      </c>
      <c r="N46" s="44">
        <f>+RBW!N$137</f>
        <v>608</v>
      </c>
      <c r="O46" s="44">
        <f>+RBW!O$137</f>
        <v>624</v>
      </c>
      <c r="P46" s="44">
        <f t="shared" si="4"/>
        <v>23968</v>
      </c>
      <c r="Q46" s="41"/>
      <c r="R46" s="41"/>
      <c r="S46" s="44">
        <f>SUM($D46:D46)</f>
        <v>602</v>
      </c>
      <c r="T46" s="44">
        <f>SUM($D46:E46)</f>
        <v>1190</v>
      </c>
      <c r="U46" s="44">
        <f>SUM($D46:F46)</f>
        <v>2026</v>
      </c>
      <c r="V46" s="44">
        <f>SUM($D46:G46)</f>
        <v>3610</v>
      </c>
      <c r="W46" s="44">
        <f>SUM($D46:H46)</f>
        <v>6532</v>
      </c>
      <c r="X46" s="44">
        <f>SUM($D46:I46)</f>
        <v>9902</v>
      </c>
      <c r="Y46" s="44">
        <f>SUM($D46:J46)</f>
        <v>13314</v>
      </c>
      <c r="Z46" s="44">
        <f>SUM($D46:K46)</f>
        <v>17760</v>
      </c>
      <c r="AA46" s="44">
        <f>SUM($D46:L46)</f>
        <v>20558</v>
      </c>
      <c r="AB46" s="44">
        <f>SUM($D46:M46)</f>
        <v>22736</v>
      </c>
      <c r="AC46" s="44">
        <f>SUM($D46:N46)</f>
        <v>23344</v>
      </c>
      <c r="AD46" s="44">
        <f>SUM($D46:O46)</f>
        <v>23968</v>
      </c>
    </row>
    <row r="47" spans="1:30" s="43" customFormat="1" ht="15.1" customHeight="1">
      <c r="A47" s="63" t="s">
        <v>18</v>
      </c>
      <c r="B47" s="65" t="s">
        <v>8</v>
      </c>
      <c r="D47" s="44">
        <f>+WPB!D$137</f>
        <v>0</v>
      </c>
      <c r="E47" s="44">
        <f>+WPB!E$137</f>
        <v>0</v>
      </c>
      <c r="F47" s="44">
        <f>+WPB!F$137</f>
        <v>0</v>
      </c>
      <c r="G47" s="44">
        <f>+WPB!G$137</f>
        <v>0</v>
      </c>
      <c r="H47" s="44">
        <f>+WPB!H$137</f>
        <v>0</v>
      </c>
      <c r="I47" s="44">
        <f>+WPB!I$137</f>
        <v>0</v>
      </c>
      <c r="J47" s="44">
        <f>+WPB!J$137</f>
        <v>0</v>
      </c>
      <c r="K47" s="44">
        <f>+WPB!K$137</f>
        <v>0</v>
      </c>
      <c r="L47" s="44">
        <f>+WPB!L$137</f>
        <v>0</v>
      </c>
      <c r="M47" s="44">
        <f>+WPB!M$137</f>
        <v>0</v>
      </c>
      <c r="N47" s="44">
        <f>+WPB!N$137</f>
        <v>0</v>
      </c>
      <c r="O47" s="44">
        <f>+WPB!O$137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8297</v>
      </c>
      <c r="E48" s="44">
        <f t="shared" si="5"/>
        <v>7530</v>
      </c>
      <c r="F48" s="44">
        <f t="shared" si="5"/>
        <v>8586</v>
      </c>
      <c r="G48" s="44">
        <f t="shared" si="5"/>
        <v>9450</v>
      </c>
      <c r="H48" s="44">
        <f t="shared" si="5"/>
        <v>14329</v>
      </c>
      <c r="I48" s="44">
        <f t="shared" si="5"/>
        <v>17322</v>
      </c>
      <c r="J48" s="44">
        <f t="shared" si="5"/>
        <v>19916</v>
      </c>
      <c r="K48" s="44">
        <f t="shared" si="5"/>
        <v>23074</v>
      </c>
      <c r="L48" s="44">
        <f t="shared" si="5"/>
        <v>15899</v>
      </c>
      <c r="M48" s="44">
        <f t="shared" si="5"/>
        <v>12791</v>
      </c>
      <c r="N48" s="44">
        <f t="shared" si="5"/>
        <v>7200</v>
      </c>
      <c r="O48" s="44">
        <f t="shared" si="5"/>
        <v>7491</v>
      </c>
      <c r="P48" s="44">
        <f t="shared" si="5"/>
        <v>151885</v>
      </c>
      <c r="Q48" s="54"/>
      <c r="R48" s="54"/>
      <c r="S48" s="44">
        <f>SUM($D48:D48)</f>
        <v>8297</v>
      </c>
      <c r="T48" s="44">
        <f>SUM($D48:E48)</f>
        <v>15827</v>
      </c>
      <c r="U48" s="44">
        <f>SUM($D48:F48)</f>
        <v>24413</v>
      </c>
      <c r="V48" s="44">
        <f>SUM($D48:G48)</f>
        <v>33863</v>
      </c>
      <c r="W48" s="44">
        <f>SUM($D48:H48)</f>
        <v>48192</v>
      </c>
      <c r="X48" s="44">
        <f>SUM($D48:I48)</f>
        <v>65514</v>
      </c>
      <c r="Y48" s="44">
        <f>SUM($D48:J48)</f>
        <v>85430</v>
      </c>
      <c r="Z48" s="44">
        <f>SUM($D48:K48)</f>
        <v>108504</v>
      </c>
      <c r="AA48" s="44">
        <f>SUM($D48:L48)</f>
        <v>124403</v>
      </c>
      <c r="AB48" s="44">
        <f>SUM($D48:M48)</f>
        <v>137194</v>
      </c>
      <c r="AC48" s="44">
        <f>SUM($D48:N48)</f>
        <v>144394</v>
      </c>
      <c r="AD48" s="44">
        <f>SUM($D48:O48)</f>
        <v>151885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 t="shared" ref="D50:O60" si="6">SUM(D11+D24+D37)</f>
        <v>541284</v>
      </c>
      <c r="E50" s="44">
        <f t="shared" si="6"/>
        <v>516464</v>
      </c>
      <c r="F50" s="44">
        <f t="shared" si="6"/>
        <v>605719</v>
      </c>
      <c r="G50" s="44">
        <f t="shared" si="6"/>
        <v>593528</v>
      </c>
      <c r="H50" s="44">
        <f t="shared" si="6"/>
        <v>620464</v>
      </c>
      <c r="I50" s="44">
        <f t="shared" si="6"/>
        <v>618510</v>
      </c>
      <c r="J50" s="44">
        <f t="shared" si="6"/>
        <v>621742</v>
      </c>
      <c r="K50" s="44">
        <f t="shared" si="6"/>
        <v>650005</v>
      </c>
      <c r="L50" s="44">
        <f t="shared" si="6"/>
        <v>598710</v>
      </c>
      <c r="M50" s="44">
        <f t="shared" si="6"/>
        <v>638914</v>
      </c>
      <c r="N50" s="44">
        <f t="shared" si="6"/>
        <v>581700</v>
      </c>
      <c r="O50" s="44">
        <f t="shared" si="6"/>
        <v>575142</v>
      </c>
      <c r="P50" s="44">
        <f t="shared" ref="P50:P60" si="7">SUM(D50:O50)</f>
        <v>7162182</v>
      </c>
      <c r="Q50" s="53"/>
      <c r="R50" s="53"/>
      <c r="S50" s="44">
        <f>SUM($D50:D50)</f>
        <v>541284</v>
      </c>
      <c r="T50" s="44">
        <f>SUM($D50:E50)</f>
        <v>1057748</v>
      </c>
      <c r="U50" s="44">
        <f>SUM($D50:F50)</f>
        <v>1663467</v>
      </c>
      <c r="V50" s="44">
        <f>SUM($D50:G50)</f>
        <v>2256995</v>
      </c>
      <c r="W50" s="44">
        <f>SUM($D50:H50)</f>
        <v>2877459</v>
      </c>
      <c r="X50" s="44">
        <f>SUM($D50:I50)</f>
        <v>3495969</v>
      </c>
      <c r="Y50" s="44">
        <f>SUM($D50:J50)</f>
        <v>4117711</v>
      </c>
      <c r="Z50" s="44">
        <f>SUM($D50:K50)</f>
        <v>4767716</v>
      </c>
      <c r="AA50" s="44">
        <f>SUM($D50:L50)</f>
        <v>5366426</v>
      </c>
      <c r="AB50" s="44">
        <f>SUM($D50:M50)</f>
        <v>6005340</v>
      </c>
      <c r="AC50" s="44">
        <f>SUM($D50:N50)</f>
        <v>6587040</v>
      </c>
      <c r="AD50" s="44">
        <f>SUM($D50:O50)</f>
        <v>7162182</v>
      </c>
    </row>
    <row r="51" spans="1:30" s="43" customFormat="1" ht="15.1" customHeight="1">
      <c r="A51" s="63" t="s">
        <v>10</v>
      </c>
      <c r="B51" s="66" t="s">
        <v>67</v>
      </c>
      <c r="D51" s="44">
        <f t="shared" si="6"/>
        <v>355756</v>
      </c>
      <c r="E51" s="44">
        <f t="shared" si="6"/>
        <v>332912</v>
      </c>
      <c r="F51" s="44">
        <f t="shared" si="6"/>
        <v>404725</v>
      </c>
      <c r="G51" s="44">
        <f t="shared" si="6"/>
        <v>428165</v>
      </c>
      <c r="H51" s="44">
        <f t="shared" si="6"/>
        <v>473398</v>
      </c>
      <c r="I51" s="44">
        <f t="shared" si="6"/>
        <v>487310</v>
      </c>
      <c r="J51" s="44">
        <f t="shared" si="6"/>
        <v>533013</v>
      </c>
      <c r="K51" s="44">
        <f t="shared" si="6"/>
        <v>562187</v>
      </c>
      <c r="L51" s="44">
        <f t="shared" si="6"/>
        <v>461422</v>
      </c>
      <c r="M51" s="44">
        <f t="shared" si="6"/>
        <v>472124</v>
      </c>
      <c r="N51" s="44">
        <f t="shared" si="6"/>
        <v>421831</v>
      </c>
      <c r="O51" s="44">
        <f t="shared" si="6"/>
        <v>422821</v>
      </c>
      <c r="P51" s="44">
        <f t="shared" si="7"/>
        <v>5355664</v>
      </c>
      <c r="Q51" s="54"/>
      <c r="R51" s="54"/>
      <c r="S51" s="44">
        <f>SUM($D51:D51)</f>
        <v>355756</v>
      </c>
      <c r="T51" s="44">
        <f>SUM($D51:E51)</f>
        <v>688668</v>
      </c>
      <c r="U51" s="44">
        <f>SUM($D51:F51)</f>
        <v>1093393</v>
      </c>
      <c r="V51" s="44">
        <f>SUM($D51:G51)</f>
        <v>1521558</v>
      </c>
      <c r="W51" s="44">
        <f>SUM($D51:H51)</f>
        <v>1994956</v>
      </c>
      <c r="X51" s="44">
        <f>SUM($D51:I51)</f>
        <v>2482266</v>
      </c>
      <c r="Y51" s="44">
        <f>SUM($D51:J51)</f>
        <v>3015279</v>
      </c>
      <c r="Z51" s="44">
        <f>SUM($D51:K51)</f>
        <v>3577466</v>
      </c>
      <c r="AA51" s="44">
        <f>SUM($D51:L51)</f>
        <v>4038888</v>
      </c>
      <c r="AB51" s="44">
        <f>SUM($D51:M51)</f>
        <v>4511012</v>
      </c>
      <c r="AC51" s="44">
        <f>SUM($D51:N51)</f>
        <v>4932843</v>
      </c>
      <c r="AD51" s="44">
        <f>SUM($D51:O51)</f>
        <v>5355664</v>
      </c>
    </row>
    <row r="52" spans="1:30" s="43" customFormat="1" ht="15.1" customHeight="1">
      <c r="A52" s="63" t="s">
        <v>11</v>
      </c>
      <c r="B52" s="66" t="s">
        <v>67</v>
      </c>
      <c r="D52" s="44">
        <f t="shared" si="6"/>
        <v>292405</v>
      </c>
      <c r="E52" s="44">
        <f t="shared" si="6"/>
        <v>276054</v>
      </c>
      <c r="F52" s="44">
        <f t="shared" si="6"/>
        <v>327014</v>
      </c>
      <c r="G52" s="44">
        <f t="shared" si="6"/>
        <v>328798</v>
      </c>
      <c r="H52" s="44">
        <f t="shared" si="6"/>
        <v>336269</v>
      </c>
      <c r="I52" s="44">
        <f t="shared" si="6"/>
        <v>329730</v>
      </c>
      <c r="J52" s="44">
        <f t="shared" si="6"/>
        <v>339724</v>
      </c>
      <c r="K52" s="44">
        <f t="shared" si="6"/>
        <v>350929</v>
      </c>
      <c r="L52" s="44">
        <f t="shared" si="6"/>
        <v>327829</v>
      </c>
      <c r="M52" s="44">
        <f t="shared" si="6"/>
        <v>343680</v>
      </c>
      <c r="N52" s="44">
        <f t="shared" si="6"/>
        <v>321862</v>
      </c>
      <c r="O52" s="44">
        <f t="shared" si="6"/>
        <v>333099</v>
      </c>
      <c r="P52" s="44">
        <f t="shared" si="7"/>
        <v>3907393</v>
      </c>
      <c r="Q52" s="54"/>
      <c r="R52" s="54"/>
      <c r="S52" s="44">
        <f>SUM($D52:D52)</f>
        <v>292405</v>
      </c>
      <c r="T52" s="44">
        <f>SUM($D52:E52)</f>
        <v>568459</v>
      </c>
      <c r="U52" s="44">
        <f>SUM($D52:F52)</f>
        <v>895473</v>
      </c>
      <c r="V52" s="44">
        <f>SUM($D52:G52)</f>
        <v>1224271</v>
      </c>
      <c r="W52" s="44">
        <f>SUM($D52:H52)</f>
        <v>1560540</v>
      </c>
      <c r="X52" s="44">
        <f>SUM($D52:I52)</f>
        <v>1890270</v>
      </c>
      <c r="Y52" s="44">
        <f>SUM($D52:J52)</f>
        <v>2229994</v>
      </c>
      <c r="Z52" s="44">
        <f>SUM($D52:K52)</f>
        <v>2580923</v>
      </c>
      <c r="AA52" s="44">
        <f>SUM($D52:L52)</f>
        <v>2908752</v>
      </c>
      <c r="AB52" s="44">
        <f>SUM($D52:M52)</f>
        <v>3252432</v>
      </c>
      <c r="AC52" s="44">
        <f>SUM($D52:N52)</f>
        <v>3574294</v>
      </c>
      <c r="AD52" s="44">
        <f>SUM($D52:O52)</f>
        <v>3907393</v>
      </c>
    </row>
    <row r="53" spans="1:30" s="43" customFormat="1" ht="15.1" customHeight="1">
      <c r="A53" s="63" t="s">
        <v>13</v>
      </c>
      <c r="B53" s="66" t="s">
        <v>67</v>
      </c>
      <c r="D53" s="44">
        <f t="shared" si="6"/>
        <v>51418</v>
      </c>
      <c r="E53" s="44">
        <f t="shared" si="6"/>
        <v>46602</v>
      </c>
      <c r="F53" s="44">
        <f t="shared" si="6"/>
        <v>58349</v>
      </c>
      <c r="G53" s="44">
        <f t="shared" si="6"/>
        <v>60339</v>
      </c>
      <c r="H53" s="44">
        <f t="shared" si="6"/>
        <v>70772</v>
      </c>
      <c r="I53" s="44">
        <f t="shared" si="6"/>
        <v>71766</v>
      </c>
      <c r="J53" s="44">
        <f t="shared" si="6"/>
        <v>81053</v>
      </c>
      <c r="K53" s="44">
        <f t="shared" si="6"/>
        <v>86040</v>
      </c>
      <c r="L53" s="44">
        <f t="shared" si="6"/>
        <v>66234</v>
      </c>
      <c r="M53" s="44">
        <f t="shared" si="6"/>
        <v>65838</v>
      </c>
      <c r="N53" s="44">
        <f t="shared" si="6"/>
        <v>60923</v>
      </c>
      <c r="O53" s="44">
        <f t="shared" si="6"/>
        <v>61269</v>
      </c>
      <c r="P53" s="44">
        <f t="shared" si="7"/>
        <v>780603</v>
      </c>
      <c r="Q53" s="54"/>
      <c r="R53" s="54"/>
      <c r="S53" s="44">
        <f>SUM($D53:D53)</f>
        <v>51418</v>
      </c>
      <c r="T53" s="44">
        <f>SUM($D53:E53)</f>
        <v>98020</v>
      </c>
      <c r="U53" s="44">
        <f>SUM($D53:F53)</f>
        <v>156369</v>
      </c>
      <c r="V53" s="44">
        <f>SUM($D53:G53)</f>
        <v>216708</v>
      </c>
      <c r="W53" s="44">
        <f>SUM($D53:H53)</f>
        <v>287480</v>
      </c>
      <c r="X53" s="44">
        <f>SUM($D53:I53)</f>
        <v>359246</v>
      </c>
      <c r="Y53" s="44">
        <f>SUM($D53:J53)</f>
        <v>440299</v>
      </c>
      <c r="Z53" s="44">
        <f>SUM($D53:K53)</f>
        <v>526339</v>
      </c>
      <c r="AA53" s="44">
        <f>SUM($D53:L53)</f>
        <v>592573</v>
      </c>
      <c r="AB53" s="44">
        <f>SUM($D53:M53)</f>
        <v>658411</v>
      </c>
      <c r="AC53" s="44">
        <f>SUM($D53:N53)</f>
        <v>719334</v>
      </c>
      <c r="AD53" s="44">
        <f>SUM($D53:O53)</f>
        <v>780603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si="6"/>
        <v>370733</v>
      </c>
      <c r="E54" s="44">
        <f t="shared" si="6"/>
        <v>365579</v>
      </c>
      <c r="F54" s="44">
        <f t="shared" si="6"/>
        <v>442956</v>
      </c>
      <c r="G54" s="44">
        <f t="shared" si="6"/>
        <v>443121</v>
      </c>
      <c r="H54" s="44">
        <f t="shared" si="6"/>
        <v>487289</v>
      </c>
      <c r="I54" s="44">
        <f t="shared" si="6"/>
        <v>513223</v>
      </c>
      <c r="J54" s="44">
        <f t="shared" si="6"/>
        <v>595916</v>
      </c>
      <c r="K54" s="44">
        <f t="shared" si="6"/>
        <v>634018</v>
      </c>
      <c r="L54" s="44">
        <f t="shared" si="6"/>
        <v>479533</v>
      </c>
      <c r="M54" s="44">
        <f t="shared" si="6"/>
        <v>485092</v>
      </c>
      <c r="N54" s="44">
        <f t="shared" si="6"/>
        <v>380554</v>
      </c>
      <c r="O54" s="44">
        <f t="shared" si="6"/>
        <v>419969</v>
      </c>
      <c r="P54" s="44">
        <f t="shared" si="7"/>
        <v>5617983</v>
      </c>
      <c r="Q54" s="41"/>
      <c r="R54" s="41"/>
      <c r="S54" s="44">
        <f>SUM($D54:D54)</f>
        <v>370733</v>
      </c>
      <c r="T54" s="44">
        <f>SUM($D54:E54)</f>
        <v>736312</v>
      </c>
      <c r="U54" s="44">
        <f>SUM($D54:F54)</f>
        <v>1179268</v>
      </c>
      <c r="V54" s="44">
        <f>SUM($D54:G54)</f>
        <v>1622389</v>
      </c>
      <c r="W54" s="44">
        <f>SUM($D54:H54)</f>
        <v>2109678</v>
      </c>
      <c r="X54" s="44">
        <f>SUM($D54:I54)</f>
        <v>2622901</v>
      </c>
      <c r="Y54" s="44">
        <f>SUM($D54:J54)</f>
        <v>3218817</v>
      </c>
      <c r="Z54" s="44">
        <f>SUM($D54:K54)</f>
        <v>3852835</v>
      </c>
      <c r="AA54" s="44">
        <f>SUM($D54:L54)</f>
        <v>4332368</v>
      </c>
      <c r="AB54" s="44">
        <f>SUM($D54:M54)</f>
        <v>4817460</v>
      </c>
      <c r="AC54" s="44">
        <f>SUM($D54:N54)</f>
        <v>5198014</v>
      </c>
      <c r="AD54" s="44">
        <f>SUM($D54:O54)</f>
        <v>5617983</v>
      </c>
    </row>
    <row r="55" spans="1:30" s="43" customFormat="1" ht="15.1" customHeight="1">
      <c r="A55" s="63" t="s">
        <v>75</v>
      </c>
      <c r="B55" s="66" t="s">
        <v>67</v>
      </c>
      <c r="D55" s="44">
        <f t="shared" si="6"/>
        <v>146357</v>
      </c>
      <c r="E55" s="44">
        <f t="shared" si="6"/>
        <v>138893</v>
      </c>
      <c r="F55" s="44">
        <f t="shared" si="6"/>
        <v>158085</v>
      </c>
      <c r="G55" s="44">
        <f t="shared" si="6"/>
        <v>153213</v>
      </c>
      <c r="H55" s="44">
        <f t="shared" si="6"/>
        <v>171737</v>
      </c>
      <c r="I55" s="44">
        <f t="shared" si="6"/>
        <v>180675</v>
      </c>
      <c r="J55" s="44">
        <f t="shared" si="6"/>
        <v>201718</v>
      </c>
      <c r="K55" s="44">
        <f t="shared" si="6"/>
        <v>204368</v>
      </c>
      <c r="L55" s="44">
        <f t="shared" si="6"/>
        <v>174931</v>
      </c>
      <c r="M55" s="44">
        <f t="shared" si="6"/>
        <v>163954</v>
      </c>
      <c r="N55" s="44">
        <f t="shared" si="6"/>
        <v>139362</v>
      </c>
      <c r="O55" s="44">
        <f t="shared" si="6"/>
        <v>147548</v>
      </c>
      <c r="P55" s="44">
        <f t="shared" si="7"/>
        <v>1980841</v>
      </c>
      <c r="Q55" s="53"/>
      <c r="R55" s="53"/>
      <c r="S55" s="44">
        <f>SUM($D55:D55)</f>
        <v>146357</v>
      </c>
      <c r="T55" s="44">
        <f>SUM($D55:E55)</f>
        <v>285250</v>
      </c>
      <c r="U55" s="44">
        <f>SUM($D55:F55)</f>
        <v>443335</v>
      </c>
      <c r="V55" s="44">
        <f>SUM($D55:G55)</f>
        <v>596548</v>
      </c>
      <c r="W55" s="44">
        <f>SUM($D55:H55)</f>
        <v>768285</v>
      </c>
      <c r="X55" s="44">
        <f>SUM($D55:I55)</f>
        <v>948960</v>
      </c>
      <c r="Y55" s="44">
        <f>SUM($D55:J55)</f>
        <v>1150678</v>
      </c>
      <c r="Z55" s="44">
        <f>SUM($D55:K55)</f>
        <v>1355046</v>
      </c>
      <c r="AA55" s="44">
        <f>SUM($D55:L55)</f>
        <v>1529977</v>
      </c>
      <c r="AB55" s="44">
        <f>SUM($D55:M55)</f>
        <v>1693931</v>
      </c>
      <c r="AC55" s="44">
        <f>SUM($D55:N55)</f>
        <v>1833293</v>
      </c>
      <c r="AD55" s="44">
        <f>SUM($D55:O55)</f>
        <v>1980841</v>
      </c>
    </row>
    <row r="56" spans="1:30" s="43" customFormat="1" ht="15.1" customHeight="1">
      <c r="A56" s="63" t="s">
        <v>16</v>
      </c>
      <c r="B56" s="66" t="s">
        <v>67</v>
      </c>
      <c r="D56" s="44">
        <f t="shared" si="6"/>
        <v>163800</v>
      </c>
      <c r="E56" s="44">
        <f t="shared" si="6"/>
        <v>154130</v>
      </c>
      <c r="F56" s="44">
        <f t="shared" si="6"/>
        <v>182168</v>
      </c>
      <c r="G56" s="44">
        <f t="shared" si="6"/>
        <v>185534</v>
      </c>
      <c r="H56" s="44">
        <f t="shared" si="6"/>
        <v>204663</v>
      </c>
      <c r="I56" s="44">
        <f t="shared" si="6"/>
        <v>211177</v>
      </c>
      <c r="J56" s="44">
        <f t="shared" si="6"/>
        <v>220588</v>
      </c>
      <c r="K56" s="44">
        <f t="shared" si="6"/>
        <v>215048</v>
      </c>
      <c r="L56" s="44">
        <f t="shared" si="6"/>
        <v>206129</v>
      </c>
      <c r="M56" s="44">
        <f t="shared" si="6"/>
        <v>202427</v>
      </c>
      <c r="N56" s="44">
        <f t="shared" si="6"/>
        <v>187589</v>
      </c>
      <c r="O56" s="44">
        <f t="shared" si="6"/>
        <v>186904</v>
      </c>
      <c r="P56" s="44">
        <f t="shared" si="7"/>
        <v>2320157</v>
      </c>
      <c r="Q56" s="54"/>
      <c r="R56" s="54"/>
      <c r="S56" s="44">
        <f>SUM($D56:D56)</f>
        <v>163800</v>
      </c>
      <c r="T56" s="44">
        <f>SUM($D56:E56)</f>
        <v>317930</v>
      </c>
      <c r="U56" s="44">
        <f>SUM($D56:F56)</f>
        <v>500098</v>
      </c>
      <c r="V56" s="44">
        <f>SUM($D56:G56)</f>
        <v>685632</v>
      </c>
      <c r="W56" s="44">
        <f>SUM($D56:H56)</f>
        <v>890295</v>
      </c>
      <c r="X56" s="44">
        <f>SUM($D56:I56)</f>
        <v>1101472</v>
      </c>
      <c r="Y56" s="44">
        <f>SUM($D56:J56)</f>
        <v>1322060</v>
      </c>
      <c r="Z56" s="44">
        <f>SUM($D56:K56)</f>
        <v>1537108</v>
      </c>
      <c r="AA56" s="44">
        <f>SUM($D56:L56)</f>
        <v>1743237</v>
      </c>
      <c r="AB56" s="44">
        <f>SUM($D56:M56)</f>
        <v>1945664</v>
      </c>
      <c r="AC56" s="44">
        <f>SUM($D56:N56)</f>
        <v>2133253</v>
      </c>
      <c r="AD56" s="44">
        <f>SUM($D56:O56)</f>
        <v>2320157</v>
      </c>
    </row>
    <row r="57" spans="1:30" s="43" customFormat="1" ht="15.1" customHeight="1">
      <c r="A57" s="63" t="s">
        <v>17</v>
      </c>
      <c r="B57" s="66" t="s">
        <v>67</v>
      </c>
      <c r="D57" s="44">
        <f t="shared" si="6"/>
        <v>107166</v>
      </c>
      <c r="E57" s="44">
        <f t="shared" si="6"/>
        <v>104634</v>
      </c>
      <c r="F57" s="44">
        <f t="shared" si="6"/>
        <v>140802</v>
      </c>
      <c r="G57" s="44">
        <f t="shared" si="6"/>
        <v>160409</v>
      </c>
      <c r="H57" s="44">
        <f t="shared" si="6"/>
        <v>185568</v>
      </c>
      <c r="I57" s="44">
        <f t="shared" si="6"/>
        <v>198276</v>
      </c>
      <c r="J57" s="44">
        <f t="shared" si="6"/>
        <v>262838</v>
      </c>
      <c r="K57" s="44">
        <f t="shared" si="6"/>
        <v>287915</v>
      </c>
      <c r="L57" s="44">
        <f t="shared" si="6"/>
        <v>179391</v>
      </c>
      <c r="M57" s="44">
        <f t="shared" si="6"/>
        <v>175214</v>
      </c>
      <c r="N57" s="44">
        <f t="shared" si="6"/>
        <v>148289</v>
      </c>
      <c r="O57" s="44">
        <f t="shared" si="6"/>
        <v>129480</v>
      </c>
      <c r="P57" s="44">
        <f t="shared" si="7"/>
        <v>2079982</v>
      </c>
      <c r="Q57" s="54"/>
      <c r="R57" s="54"/>
      <c r="S57" s="44">
        <f>SUM($D57:D57)</f>
        <v>107166</v>
      </c>
      <c r="T57" s="44">
        <f>SUM($D57:E57)</f>
        <v>211800</v>
      </c>
      <c r="U57" s="44">
        <f>SUM($D57:F57)</f>
        <v>352602</v>
      </c>
      <c r="V57" s="44">
        <f>SUM($D57:G57)</f>
        <v>513011</v>
      </c>
      <c r="W57" s="44">
        <f>SUM($D57:H57)</f>
        <v>698579</v>
      </c>
      <c r="X57" s="44">
        <f>SUM($D57:I57)</f>
        <v>896855</v>
      </c>
      <c r="Y57" s="44">
        <f>SUM($D57:J57)</f>
        <v>1159693</v>
      </c>
      <c r="Z57" s="44">
        <f>SUM($D57:K57)</f>
        <v>1447608</v>
      </c>
      <c r="AA57" s="44">
        <f>SUM($D57:L57)</f>
        <v>1626999</v>
      </c>
      <c r="AB57" s="44">
        <f>SUM($D57:M57)</f>
        <v>1802213</v>
      </c>
      <c r="AC57" s="44">
        <f>SUM($D57:N57)</f>
        <v>1950502</v>
      </c>
      <c r="AD57" s="44">
        <f>SUM($D57:O57)</f>
        <v>2079982</v>
      </c>
    </row>
    <row r="58" spans="1:30" s="43" customFormat="1" ht="15.1" customHeight="1">
      <c r="A58" s="63" t="s">
        <v>12</v>
      </c>
      <c r="B58" s="66" t="s">
        <v>67</v>
      </c>
      <c r="D58" s="44">
        <f t="shared" si="6"/>
        <v>221679</v>
      </c>
      <c r="E58" s="44">
        <f t="shared" si="6"/>
        <v>211464</v>
      </c>
      <c r="F58" s="44">
        <f t="shared" si="6"/>
        <v>269480</v>
      </c>
      <c r="G58" s="44">
        <f t="shared" si="6"/>
        <v>285233</v>
      </c>
      <c r="H58" s="44">
        <f t="shared" si="6"/>
        <v>313918</v>
      </c>
      <c r="I58" s="44">
        <f t="shared" si="6"/>
        <v>310816</v>
      </c>
      <c r="J58" s="44">
        <f t="shared" si="6"/>
        <v>349437</v>
      </c>
      <c r="K58" s="44">
        <f t="shared" si="6"/>
        <v>377753</v>
      </c>
      <c r="L58" s="44">
        <f t="shared" si="6"/>
        <v>298729</v>
      </c>
      <c r="M58" s="44">
        <f t="shared" si="6"/>
        <v>301448</v>
      </c>
      <c r="N58" s="44">
        <f t="shared" si="6"/>
        <v>263448</v>
      </c>
      <c r="O58" s="44">
        <f t="shared" si="6"/>
        <v>267988</v>
      </c>
      <c r="P58" s="44">
        <f t="shared" si="7"/>
        <v>3471393</v>
      </c>
      <c r="Q58" s="54"/>
      <c r="R58" s="54"/>
      <c r="S58" s="44">
        <f>SUM($D58:D58)</f>
        <v>221679</v>
      </c>
      <c r="T58" s="44">
        <f>SUM($D58:E58)</f>
        <v>433143</v>
      </c>
      <c r="U58" s="44">
        <f>SUM($D58:F58)</f>
        <v>702623</v>
      </c>
      <c r="V58" s="44">
        <f>SUM($D58:G58)</f>
        <v>987856</v>
      </c>
      <c r="W58" s="44">
        <f>SUM($D58:H58)</f>
        <v>1301774</v>
      </c>
      <c r="X58" s="44">
        <f>SUM($D58:I58)</f>
        <v>1612590</v>
      </c>
      <c r="Y58" s="44">
        <f>SUM($D58:J58)</f>
        <v>1962027</v>
      </c>
      <c r="Z58" s="44">
        <f>SUM($D58:K58)</f>
        <v>2339780</v>
      </c>
      <c r="AA58" s="44">
        <f>SUM($D58:L58)</f>
        <v>2638509</v>
      </c>
      <c r="AB58" s="44">
        <f>SUM($D58:M58)</f>
        <v>2939957</v>
      </c>
      <c r="AC58" s="44">
        <f>SUM($D58:N58)</f>
        <v>3203405</v>
      </c>
      <c r="AD58" s="44">
        <f>SUM($D58:O58)</f>
        <v>3471393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si="6"/>
        <v>183366</v>
      </c>
      <c r="E59" s="44">
        <f t="shared" si="6"/>
        <v>186322</v>
      </c>
      <c r="F59" s="44">
        <f t="shared" si="6"/>
        <v>230481</v>
      </c>
      <c r="G59" s="44">
        <f t="shared" si="6"/>
        <v>250819</v>
      </c>
      <c r="H59" s="44">
        <f t="shared" si="6"/>
        <v>281029</v>
      </c>
      <c r="I59" s="44">
        <f t="shared" si="6"/>
        <v>293117</v>
      </c>
      <c r="J59" s="44">
        <f t="shared" si="6"/>
        <v>347224</v>
      </c>
      <c r="K59" s="44">
        <f t="shared" si="6"/>
        <v>376933</v>
      </c>
      <c r="L59" s="44">
        <f t="shared" si="6"/>
        <v>279655</v>
      </c>
      <c r="M59" s="44">
        <f t="shared" si="6"/>
        <v>262633</v>
      </c>
      <c r="N59" s="44">
        <f t="shared" si="6"/>
        <v>203805</v>
      </c>
      <c r="O59" s="44">
        <f t="shared" si="6"/>
        <v>211784</v>
      </c>
      <c r="P59" s="44">
        <f t="shared" si="7"/>
        <v>3107168</v>
      </c>
      <c r="Q59" s="41"/>
      <c r="R59" s="41"/>
      <c r="S59" s="44">
        <f>SUM($D59:D59)</f>
        <v>183366</v>
      </c>
      <c r="T59" s="44">
        <f>SUM($D59:E59)</f>
        <v>369688</v>
      </c>
      <c r="U59" s="44">
        <f>SUM($D59:F59)</f>
        <v>600169</v>
      </c>
      <c r="V59" s="44">
        <f>SUM($D59:G59)</f>
        <v>850988</v>
      </c>
      <c r="W59" s="44">
        <f>SUM($D59:H59)</f>
        <v>1132017</v>
      </c>
      <c r="X59" s="44">
        <f>SUM($D59:I59)</f>
        <v>1425134</v>
      </c>
      <c r="Y59" s="44">
        <f>SUM($D59:J59)</f>
        <v>1772358</v>
      </c>
      <c r="Z59" s="44">
        <f>SUM($D59:K59)</f>
        <v>2149291</v>
      </c>
      <c r="AA59" s="44">
        <f>SUM($D59:L59)</f>
        <v>2428946</v>
      </c>
      <c r="AB59" s="44">
        <f>SUM($D59:M59)</f>
        <v>2691579</v>
      </c>
      <c r="AC59" s="44">
        <f>SUM($D59:N59)</f>
        <v>2895384</v>
      </c>
      <c r="AD59" s="44">
        <f>SUM($D59:O59)</f>
        <v>3107168</v>
      </c>
    </row>
    <row r="60" spans="1:30" s="43" customFormat="1" ht="15.1" customHeight="1">
      <c r="A60" s="63" t="s">
        <v>18</v>
      </c>
      <c r="B60" s="66" t="s">
        <v>67</v>
      </c>
      <c r="D60" s="44">
        <f t="shared" si="6"/>
        <v>49327</v>
      </c>
      <c r="E60" s="44">
        <f t="shared" si="6"/>
        <v>46740</v>
      </c>
      <c r="F60" s="44">
        <f t="shared" si="6"/>
        <v>54923</v>
      </c>
      <c r="G60" s="44">
        <f t="shared" si="6"/>
        <v>62426</v>
      </c>
      <c r="H60" s="44">
        <f t="shared" si="6"/>
        <v>67244</v>
      </c>
      <c r="I60" s="44">
        <f t="shared" si="6"/>
        <v>71927</v>
      </c>
      <c r="J60" s="44">
        <f t="shared" si="6"/>
        <v>78361</v>
      </c>
      <c r="K60" s="44">
        <f t="shared" si="6"/>
        <v>84311</v>
      </c>
      <c r="L60" s="44">
        <f t="shared" si="6"/>
        <v>33324</v>
      </c>
      <c r="M60" s="44">
        <f t="shared" si="6"/>
        <v>52294</v>
      </c>
      <c r="N60" s="44">
        <f t="shared" si="6"/>
        <v>50958</v>
      </c>
      <c r="O60" s="44">
        <f t="shared" si="6"/>
        <v>54855</v>
      </c>
      <c r="P60" s="44">
        <f t="shared" si="7"/>
        <v>706690</v>
      </c>
      <c r="Q60" s="53"/>
      <c r="R60" s="53"/>
      <c r="S60" s="44">
        <f>SUM($D60:D60)</f>
        <v>49327</v>
      </c>
      <c r="T60" s="44">
        <f>SUM($D60:E60)</f>
        <v>96067</v>
      </c>
      <c r="U60" s="44">
        <f>SUM($D60:F60)</f>
        <v>150990</v>
      </c>
      <c r="V60" s="44">
        <f>SUM($D60:G60)</f>
        <v>213416</v>
      </c>
      <c r="W60" s="44">
        <f>SUM($D60:H60)</f>
        <v>280660</v>
      </c>
      <c r="X60" s="44">
        <f>SUM($D60:I60)</f>
        <v>352587</v>
      </c>
      <c r="Y60" s="44">
        <f>SUM($D60:J60)</f>
        <v>430948</v>
      </c>
      <c r="Z60" s="44">
        <f>SUM($D60:K60)</f>
        <v>515259</v>
      </c>
      <c r="AA60" s="44">
        <f>SUM($D60:L60)</f>
        <v>548583</v>
      </c>
      <c r="AB60" s="44">
        <f>SUM($D60:M60)</f>
        <v>600877</v>
      </c>
      <c r="AC60" s="44">
        <f>SUM($D60:N60)</f>
        <v>651835</v>
      </c>
      <c r="AD60" s="44">
        <f>SUM($D60:O60)</f>
        <v>706690</v>
      </c>
    </row>
    <row r="61" spans="1:30" s="43" customFormat="1" ht="15.1" customHeight="1">
      <c r="A61" s="63"/>
      <c r="B61" s="68" t="s">
        <v>9</v>
      </c>
      <c r="D61" s="44">
        <f t="shared" ref="D61:P61" si="8">SUM(D50:D60)</f>
        <v>2483291</v>
      </c>
      <c r="E61" s="44">
        <f t="shared" si="8"/>
        <v>2379794</v>
      </c>
      <c r="F61" s="44">
        <f t="shared" si="8"/>
        <v>2874702</v>
      </c>
      <c r="G61" s="44">
        <f t="shared" si="8"/>
        <v>2951585</v>
      </c>
      <c r="H61" s="44">
        <f t="shared" si="8"/>
        <v>3212351</v>
      </c>
      <c r="I61" s="44">
        <f t="shared" si="8"/>
        <v>3286527</v>
      </c>
      <c r="J61" s="44">
        <f t="shared" si="8"/>
        <v>3631614</v>
      </c>
      <c r="K61" s="44">
        <f t="shared" si="8"/>
        <v>3829507</v>
      </c>
      <c r="L61" s="44">
        <f t="shared" si="8"/>
        <v>3105887</v>
      </c>
      <c r="M61" s="44">
        <f t="shared" si="8"/>
        <v>3163618</v>
      </c>
      <c r="N61" s="44">
        <f t="shared" si="8"/>
        <v>2760321</v>
      </c>
      <c r="O61" s="44">
        <f t="shared" si="8"/>
        <v>2810859</v>
      </c>
      <c r="P61" s="44">
        <f t="shared" si="8"/>
        <v>36490056</v>
      </c>
      <c r="Q61" s="54"/>
      <c r="R61" s="54"/>
      <c r="S61" s="44">
        <f>SUM($D61:D61)</f>
        <v>2483291</v>
      </c>
      <c r="T61" s="44">
        <f>SUM($D61:E61)</f>
        <v>4863085</v>
      </c>
      <c r="U61" s="44">
        <f>SUM($D61:F61)</f>
        <v>7737787</v>
      </c>
      <c r="V61" s="44">
        <f>SUM($D61:G61)</f>
        <v>10689372</v>
      </c>
      <c r="W61" s="44">
        <f>SUM($D61:H61)</f>
        <v>13901723</v>
      </c>
      <c r="X61" s="44">
        <f>SUM($D61:I61)</f>
        <v>17188250</v>
      </c>
      <c r="Y61" s="44">
        <f>SUM($D61:J61)</f>
        <v>20819864</v>
      </c>
      <c r="Z61" s="44">
        <f>SUM($D61:K61)</f>
        <v>24649371</v>
      </c>
      <c r="AA61" s="44">
        <f>SUM($D61:L61)</f>
        <v>27755258</v>
      </c>
      <c r="AB61" s="44">
        <f>SUM($D61:M61)</f>
        <v>30918876</v>
      </c>
      <c r="AC61" s="44">
        <f>SUM($D61:N61)</f>
        <v>33679197</v>
      </c>
      <c r="AD61" s="44">
        <f>SUM($D61:O61)</f>
        <v>36490056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2"/>
  </sheetPr>
  <dimension ref="A1:AD62"/>
  <sheetViews>
    <sheetView zoomScale="70" zoomScaleNormal="70" workbookViewId="0">
      <selection activeCell="D38" sqref="D38:O38"/>
    </sheetView>
  </sheetViews>
  <sheetFormatPr defaultColWidth="6.38671875" defaultRowHeight="15.1" customHeight="1"/>
  <cols>
    <col min="1" max="1" width="40.44140625" style="29" customWidth="1"/>
    <col min="2" max="2" width="19.609375" style="29" bestFit="1" customWidth="1"/>
    <col min="3" max="3" width="0.88671875" style="29" customWidth="1"/>
    <col min="4" max="4" width="9.609375" style="33" customWidth="1"/>
    <col min="5" max="16" width="9.609375" style="29" customWidth="1"/>
    <col min="17" max="18" width="1.5546875" style="45" customWidth="1"/>
    <col min="19" max="19" width="9.609375" style="33" customWidth="1"/>
    <col min="20" max="30" width="9.609375" style="29" customWidth="1"/>
    <col min="31" max="16384" width="6.38671875" style="29"/>
  </cols>
  <sheetData>
    <row r="1" spans="1:30" ht="15.1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1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1" customHeight="1">
      <c r="A3" s="6" t="s">
        <v>0</v>
      </c>
      <c r="B3" s="49"/>
    </row>
    <row r="4" spans="1:30" ht="15.1" customHeight="1">
      <c r="A4" s="64">
        <v>2013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1" customHeight="1">
      <c r="A5" s="48"/>
      <c r="B5" s="48"/>
      <c r="D5" s="34"/>
      <c r="S5" s="34"/>
    </row>
    <row r="6" spans="1:30" ht="15.1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1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1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1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1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1" customHeight="1">
      <c r="A11" s="63" t="s">
        <v>5</v>
      </c>
      <c r="B11" s="65" t="s">
        <v>6</v>
      </c>
      <c r="D11" s="44">
        <f>+AMB!D$100</f>
        <v>375332</v>
      </c>
      <c r="E11" s="44">
        <f>+AMB!E$100</f>
        <v>348452</v>
      </c>
      <c r="F11" s="44">
        <f>+AMB!F$100</f>
        <v>423471</v>
      </c>
      <c r="G11" s="44">
        <f>+AMB!G$100</f>
        <v>402766</v>
      </c>
      <c r="H11" s="44">
        <f>+AMB!H$100</f>
        <v>422777</v>
      </c>
      <c r="I11" s="44">
        <f>+AMB!I$100</f>
        <v>417145</v>
      </c>
      <c r="J11" s="44">
        <f>+AMB!J$100</f>
        <v>436972</v>
      </c>
      <c r="K11" s="44">
        <f>+AMB!K$100</f>
        <v>469696</v>
      </c>
      <c r="L11" s="44">
        <f>+AMB!L$100</f>
        <v>399924</v>
      </c>
      <c r="M11" s="44">
        <f>+AMB!M$100</f>
        <v>422852</v>
      </c>
      <c r="N11" s="44">
        <f>+AMB!N$100</f>
        <v>387116</v>
      </c>
      <c r="O11" s="44">
        <f>+AMB!O$100</f>
        <v>389036</v>
      </c>
      <c r="P11" s="44">
        <f t="shared" ref="P11:P21" si="0">SUM(D11:O11)</f>
        <v>4895539</v>
      </c>
      <c r="Q11" s="53"/>
      <c r="R11" s="53"/>
      <c r="S11" s="44">
        <f>SUM($D11:D11)</f>
        <v>375332</v>
      </c>
      <c r="T11" s="44">
        <f>SUM($D11:E11)</f>
        <v>723784</v>
      </c>
      <c r="U11" s="44">
        <f>SUM($D11:F11)</f>
        <v>1147255</v>
      </c>
      <c r="V11" s="44">
        <f>SUM($D11:G11)</f>
        <v>1550021</v>
      </c>
      <c r="W11" s="44">
        <f>SUM($D11:H11)</f>
        <v>1972798</v>
      </c>
      <c r="X11" s="44">
        <f>SUM($D11:I11)</f>
        <v>2389943</v>
      </c>
      <c r="Y11" s="44">
        <f>SUM($D11:J11)</f>
        <v>2826915</v>
      </c>
      <c r="Z11" s="44">
        <f>SUM($D11:K11)</f>
        <v>3296611</v>
      </c>
      <c r="AA11" s="44">
        <f>SUM($D11:L11)</f>
        <v>3696535</v>
      </c>
      <c r="AB11" s="44">
        <f>SUM($D11:M11)</f>
        <v>4119387</v>
      </c>
      <c r="AC11" s="44">
        <f>SUM($D11:N11)</f>
        <v>4506503</v>
      </c>
      <c r="AD11" s="44">
        <f>SUM($D11:O11)</f>
        <v>4895539</v>
      </c>
    </row>
    <row r="12" spans="1:30" s="43" customFormat="1" ht="15.1" customHeight="1">
      <c r="A12" s="63" t="s">
        <v>10</v>
      </c>
      <c r="B12" s="65" t="s">
        <v>6</v>
      </c>
      <c r="D12" s="44">
        <f>+BWB!D$100</f>
        <v>244896</v>
      </c>
      <c r="E12" s="44">
        <f>+BWB!E$100</f>
        <v>224453</v>
      </c>
      <c r="F12" s="44">
        <f>+BWB!F$100</f>
        <v>298139</v>
      </c>
      <c r="G12" s="44">
        <f>+BWB!G$100</f>
        <v>285930</v>
      </c>
      <c r="H12" s="44">
        <f>+BWB!H$100</f>
        <v>332718</v>
      </c>
      <c r="I12" s="44">
        <f>+BWB!I$100</f>
        <v>346739</v>
      </c>
      <c r="J12" s="44">
        <f>+BWB!J$100</f>
        <v>399785</v>
      </c>
      <c r="K12" s="44">
        <f>+BWB!K$100</f>
        <v>442625</v>
      </c>
      <c r="L12" s="44">
        <f>+BWB!L$100</f>
        <v>332091</v>
      </c>
      <c r="M12" s="44">
        <f>+BWB!M$100</f>
        <v>328904</v>
      </c>
      <c r="N12" s="44">
        <f>+BWB!N$100</f>
        <v>308940</v>
      </c>
      <c r="O12" s="44">
        <f>+BWB!O$100</f>
        <v>316327</v>
      </c>
      <c r="P12" s="44">
        <f t="shared" si="0"/>
        <v>3861547</v>
      </c>
      <c r="Q12" s="54"/>
      <c r="R12" s="54"/>
      <c r="S12" s="44">
        <f>SUM($D12:D12)</f>
        <v>244896</v>
      </c>
      <c r="T12" s="44">
        <f>SUM($D12:E12)</f>
        <v>469349</v>
      </c>
      <c r="U12" s="44">
        <f>SUM($D12:F12)</f>
        <v>767488</v>
      </c>
      <c r="V12" s="44">
        <f>SUM($D12:G12)</f>
        <v>1053418</v>
      </c>
      <c r="W12" s="44">
        <f>SUM($D12:H12)</f>
        <v>1386136</v>
      </c>
      <c r="X12" s="44">
        <f>SUM($D12:I12)</f>
        <v>1732875</v>
      </c>
      <c r="Y12" s="44">
        <f>SUM($D12:J12)</f>
        <v>2132660</v>
      </c>
      <c r="Z12" s="44">
        <f>SUM($D12:K12)</f>
        <v>2575285</v>
      </c>
      <c r="AA12" s="44">
        <f>SUM($D12:L12)</f>
        <v>2907376</v>
      </c>
      <c r="AB12" s="44">
        <f>SUM($D12:M12)</f>
        <v>3236280</v>
      </c>
      <c r="AC12" s="44">
        <f>SUM($D12:N12)</f>
        <v>3545220</v>
      </c>
      <c r="AD12" s="44">
        <f>SUM($D12:O12)</f>
        <v>3861547</v>
      </c>
    </row>
    <row r="13" spans="1:30" s="43" customFormat="1" ht="15.1" customHeight="1">
      <c r="A13" s="63" t="s">
        <v>11</v>
      </c>
      <c r="B13" s="65" t="s">
        <v>6</v>
      </c>
      <c r="D13" s="44">
        <f>+DWT!D$100</f>
        <v>311437</v>
      </c>
      <c r="E13" s="44">
        <f>+DWT!E$100</f>
        <v>278379</v>
      </c>
      <c r="F13" s="44">
        <f>+DWT!F$100</f>
        <v>325477</v>
      </c>
      <c r="G13" s="44">
        <f>+DWT!G$100</f>
        <v>321989</v>
      </c>
      <c r="H13" s="44">
        <f>+DWT!H$100</f>
        <v>337880</v>
      </c>
      <c r="I13" s="44">
        <f>+DWT!I$100</f>
        <v>323713</v>
      </c>
      <c r="J13" s="44">
        <f>+DWT!J$100</f>
        <v>333155</v>
      </c>
      <c r="K13" s="44">
        <f>+DWT!K$100</f>
        <v>354985</v>
      </c>
      <c r="L13" s="44">
        <f>+DWT!L$100</f>
        <v>325000</v>
      </c>
      <c r="M13" s="44">
        <f>+DWT!M$100</f>
        <v>344558</v>
      </c>
      <c r="N13" s="44">
        <f>+DWT!N$100</f>
        <v>325225</v>
      </c>
      <c r="O13" s="44">
        <f>+DWT!O$100</f>
        <v>324789</v>
      </c>
      <c r="P13" s="44">
        <f t="shared" si="0"/>
        <v>3906587</v>
      </c>
      <c r="Q13" s="54"/>
      <c r="R13" s="54"/>
      <c r="S13" s="44">
        <f>SUM($D13:D13)</f>
        <v>311437</v>
      </c>
      <c r="T13" s="44">
        <f>SUM($D13:E13)</f>
        <v>589816</v>
      </c>
      <c r="U13" s="44">
        <f>SUM($D13:F13)</f>
        <v>915293</v>
      </c>
      <c r="V13" s="44">
        <f>SUM($D13:G13)</f>
        <v>1237282</v>
      </c>
      <c r="W13" s="44">
        <f>SUM($D13:H13)</f>
        <v>1575162</v>
      </c>
      <c r="X13" s="44">
        <f>SUM($D13:I13)</f>
        <v>1898875</v>
      </c>
      <c r="Y13" s="44">
        <f>SUM($D13:J13)</f>
        <v>2232030</v>
      </c>
      <c r="Z13" s="44">
        <f>SUM($D13:K13)</f>
        <v>2587015</v>
      </c>
      <c r="AA13" s="44">
        <f>SUM($D13:L13)</f>
        <v>2912015</v>
      </c>
      <c r="AB13" s="44">
        <f>SUM($D13:M13)</f>
        <v>3256573</v>
      </c>
      <c r="AC13" s="44">
        <f>SUM($D13:N13)</f>
        <v>3581798</v>
      </c>
      <c r="AD13" s="44">
        <f>SUM($D13:O13)</f>
        <v>3906587</v>
      </c>
    </row>
    <row r="14" spans="1:30" s="43" customFormat="1" ht="15.1" customHeight="1">
      <c r="A14" s="63" t="s">
        <v>13</v>
      </c>
      <c r="B14" s="65" t="s">
        <v>6</v>
      </c>
      <c r="D14" s="44">
        <f>+OGB!D$100</f>
        <v>47312</v>
      </c>
      <c r="E14" s="44">
        <f>+OGB!E$100</f>
        <v>45480</v>
      </c>
      <c r="F14" s="44">
        <f>+OGB!F$100</f>
        <v>58487</v>
      </c>
      <c r="G14" s="44">
        <f>+OGB!G$100</f>
        <v>61162</v>
      </c>
      <c r="H14" s="44">
        <f>+OGB!H$100</f>
        <v>67434</v>
      </c>
      <c r="I14" s="44">
        <f>+OGB!I$100</f>
        <v>69387</v>
      </c>
      <c r="J14" s="44">
        <f>+OGB!J$100</f>
        <v>77000</v>
      </c>
      <c r="K14" s="44">
        <f>+OGB!K$100</f>
        <v>85399</v>
      </c>
      <c r="L14" s="44">
        <f>+OGB!L$100</f>
        <v>67103</v>
      </c>
      <c r="M14" s="44">
        <f>+OGB!M$100</f>
        <v>64730</v>
      </c>
      <c r="N14" s="44">
        <f>+OGB!N$100</f>
        <v>62140</v>
      </c>
      <c r="O14" s="44">
        <f>+OGB!O$100</f>
        <v>58757</v>
      </c>
      <c r="P14" s="44">
        <f t="shared" si="0"/>
        <v>764391</v>
      </c>
      <c r="Q14" s="54"/>
      <c r="R14" s="54"/>
      <c r="S14" s="44">
        <f>SUM($D14:D14)</f>
        <v>47312</v>
      </c>
      <c r="T14" s="44">
        <f>SUM($D14:E14)</f>
        <v>92792</v>
      </c>
      <c r="U14" s="44">
        <f>SUM($D14:F14)</f>
        <v>151279</v>
      </c>
      <c r="V14" s="44">
        <f>SUM($D14:G14)</f>
        <v>212441</v>
      </c>
      <c r="W14" s="44">
        <f>SUM($D14:H14)</f>
        <v>279875</v>
      </c>
      <c r="X14" s="44">
        <f>SUM($D14:I14)</f>
        <v>349262</v>
      </c>
      <c r="Y14" s="44">
        <f>SUM($D14:J14)</f>
        <v>426262</v>
      </c>
      <c r="Z14" s="44">
        <f>SUM($D14:K14)</f>
        <v>511661</v>
      </c>
      <c r="AA14" s="44">
        <f>SUM($D14:L14)</f>
        <v>578764</v>
      </c>
      <c r="AB14" s="44">
        <f>SUM($D14:M14)</f>
        <v>643494</v>
      </c>
      <c r="AC14" s="44">
        <f>SUM($D14:N14)</f>
        <v>705634</v>
      </c>
      <c r="AD14" s="44">
        <f>SUM($D14:O14)</f>
        <v>764391</v>
      </c>
    </row>
    <row r="15" spans="1:30" s="55" customFormat="1" ht="15.1" customHeight="1">
      <c r="A15" s="63" t="s">
        <v>14</v>
      </c>
      <c r="B15" s="65" t="s">
        <v>6</v>
      </c>
      <c r="C15" s="43"/>
      <c r="D15" s="44">
        <f>+PB!D$100</f>
        <v>295667</v>
      </c>
      <c r="E15" s="44">
        <f>+PB!E$100</f>
        <v>289035</v>
      </c>
      <c r="F15" s="44">
        <f>+PB!F$100</f>
        <v>380499</v>
      </c>
      <c r="G15" s="44">
        <f>+PB!G$100</f>
        <v>351690</v>
      </c>
      <c r="H15" s="44">
        <f>+PB!H$100</f>
        <v>397072</v>
      </c>
      <c r="I15" s="44">
        <f>+PB!I$100</f>
        <v>422120</v>
      </c>
      <c r="J15" s="44">
        <f>+PB!J$100</f>
        <v>516685</v>
      </c>
      <c r="K15" s="44">
        <f>+PB!K$100</f>
        <v>543071</v>
      </c>
      <c r="L15" s="44">
        <f>+PB!L$100</f>
        <v>393697</v>
      </c>
      <c r="M15" s="44">
        <f>+PB!M$100</f>
        <v>380348</v>
      </c>
      <c r="N15" s="44">
        <f>+PB!N$100</f>
        <v>349160</v>
      </c>
      <c r="O15" s="44">
        <f>+PB!O$100</f>
        <v>334590</v>
      </c>
      <c r="P15" s="44">
        <f t="shared" si="0"/>
        <v>4653634</v>
      </c>
      <c r="Q15" s="41"/>
      <c r="R15" s="41"/>
      <c r="S15" s="44">
        <f>SUM($D15:D15)</f>
        <v>295667</v>
      </c>
      <c r="T15" s="44">
        <f>SUM($D15:E15)</f>
        <v>584702</v>
      </c>
      <c r="U15" s="44">
        <f>SUM($D15:F15)</f>
        <v>965201</v>
      </c>
      <c r="V15" s="44">
        <f>SUM($D15:G15)</f>
        <v>1316891</v>
      </c>
      <c r="W15" s="44">
        <f>SUM($D15:H15)</f>
        <v>1713963</v>
      </c>
      <c r="X15" s="44">
        <f>SUM($D15:I15)</f>
        <v>2136083</v>
      </c>
      <c r="Y15" s="44">
        <f>SUM($D15:J15)</f>
        <v>2652768</v>
      </c>
      <c r="Z15" s="44">
        <f>SUM($D15:K15)</f>
        <v>3195839</v>
      </c>
      <c r="AA15" s="44">
        <f>SUM($D15:L15)</f>
        <v>3589536</v>
      </c>
      <c r="AB15" s="44">
        <f>SUM($D15:M15)</f>
        <v>3969884</v>
      </c>
      <c r="AC15" s="44">
        <f>SUM($D15:N15)</f>
        <v>4319044</v>
      </c>
      <c r="AD15" s="44">
        <f>SUM($D15:O15)</f>
        <v>4653634</v>
      </c>
    </row>
    <row r="16" spans="1:30" s="43" customFormat="1" ht="15.1" customHeight="1">
      <c r="A16" s="63" t="s">
        <v>75</v>
      </c>
      <c r="B16" s="65" t="s">
        <v>6</v>
      </c>
      <c r="D16" s="44">
        <f>+IBA!D$100</f>
        <v>140060</v>
      </c>
      <c r="E16" s="44">
        <f>+IBA!E$100</f>
        <v>136761</v>
      </c>
      <c r="F16" s="44">
        <f>+IBA!F$100</f>
        <v>159384</v>
      </c>
      <c r="G16" s="44">
        <f>+IBA!G$100</f>
        <v>149604</v>
      </c>
      <c r="H16" s="44">
        <f>+IBA!H$100</f>
        <v>165113</v>
      </c>
      <c r="I16" s="44">
        <f>+IBA!I$100</f>
        <v>169360</v>
      </c>
      <c r="J16" s="44">
        <f>+IBA!J$100</f>
        <v>190322</v>
      </c>
      <c r="K16" s="44">
        <f>+IBA!K$100</f>
        <v>194898</v>
      </c>
      <c r="L16" s="44">
        <f>+IBA!L$100</f>
        <v>173776</v>
      </c>
      <c r="M16" s="44">
        <f>+IBA!M$100</f>
        <v>169999</v>
      </c>
      <c r="N16" s="44">
        <f>+IBA!N$100</f>
        <v>153557</v>
      </c>
      <c r="O16" s="44">
        <f>+IBA!O$100</f>
        <v>160882</v>
      </c>
      <c r="P16" s="44">
        <f t="shared" si="0"/>
        <v>1963716</v>
      </c>
      <c r="Q16" s="53"/>
      <c r="R16" s="53"/>
      <c r="S16" s="44">
        <f>SUM($D16:D16)</f>
        <v>140060</v>
      </c>
      <c r="T16" s="44">
        <f>SUM($D16:E16)</f>
        <v>276821</v>
      </c>
      <c r="U16" s="44">
        <f>SUM($D16:F16)</f>
        <v>436205</v>
      </c>
      <c r="V16" s="44">
        <f>SUM($D16:G16)</f>
        <v>585809</v>
      </c>
      <c r="W16" s="44">
        <f>SUM($D16:H16)</f>
        <v>750922</v>
      </c>
      <c r="X16" s="44">
        <f>SUM($D16:I16)</f>
        <v>920282</v>
      </c>
      <c r="Y16" s="44">
        <f>SUM($D16:J16)</f>
        <v>1110604</v>
      </c>
      <c r="Z16" s="44">
        <f>SUM($D16:K16)</f>
        <v>1305502</v>
      </c>
      <c r="AA16" s="44">
        <f>SUM($D16:L16)</f>
        <v>1479278</v>
      </c>
      <c r="AB16" s="44">
        <f>SUM($D16:M16)</f>
        <v>1649277</v>
      </c>
      <c r="AC16" s="44">
        <f>SUM($D16:N16)</f>
        <v>1802834</v>
      </c>
      <c r="AD16" s="44">
        <f>SUM($D16:O16)</f>
        <v>1963716</v>
      </c>
    </row>
    <row r="17" spans="1:30" s="43" customFormat="1" ht="15.1" customHeight="1">
      <c r="A17" s="63" t="s">
        <v>16</v>
      </c>
      <c r="B17" s="65" t="s">
        <v>6</v>
      </c>
      <c r="D17" s="44">
        <f>+SIBC!D$100</f>
        <v>170771</v>
      </c>
      <c r="E17" s="44">
        <f>+SIBC!E$100</f>
        <v>159771</v>
      </c>
      <c r="F17" s="44">
        <f>+SIBC!F$100</f>
        <v>175993</v>
      </c>
      <c r="G17" s="44">
        <f>+SIBC!G$100</f>
        <v>165716</v>
      </c>
      <c r="H17" s="44">
        <f>+SIBC!H$100</f>
        <v>188854</v>
      </c>
      <c r="I17" s="44">
        <f>+SIBC!I$100</f>
        <v>178870</v>
      </c>
      <c r="J17" s="44">
        <f>+SIBC!J$100</f>
        <v>200608</v>
      </c>
      <c r="K17" s="44">
        <f>+SIBC!K$100</f>
        <v>195142</v>
      </c>
      <c r="L17" s="44">
        <f>+SIBC!L$100</f>
        <v>188217</v>
      </c>
      <c r="M17" s="44">
        <f>+SIBC!M$100</f>
        <v>190640</v>
      </c>
      <c r="N17" s="44">
        <f>+SIBC!N$100</f>
        <v>175502</v>
      </c>
      <c r="O17" s="44">
        <f>+SIBC!O$100</f>
        <v>163907</v>
      </c>
      <c r="P17" s="44">
        <f t="shared" si="0"/>
        <v>2153991</v>
      </c>
      <c r="Q17" s="54"/>
      <c r="R17" s="54"/>
      <c r="S17" s="44">
        <f>SUM($D17:D17)</f>
        <v>170771</v>
      </c>
      <c r="T17" s="44">
        <f>SUM($D17:E17)</f>
        <v>330542</v>
      </c>
      <c r="U17" s="44">
        <f>SUM($D17:F17)</f>
        <v>506535</v>
      </c>
      <c r="V17" s="44">
        <f>SUM($D17:G17)</f>
        <v>672251</v>
      </c>
      <c r="W17" s="44">
        <f>SUM($D17:H17)</f>
        <v>861105</v>
      </c>
      <c r="X17" s="44">
        <f>SUM($D17:I17)</f>
        <v>1039975</v>
      </c>
      <c r="Y17" s="44">
        <f>SUM($D17:J17)</f>
        <v>1240583</v>
      </c>
      <c r="Z17" s="44">
        <f>SUM($D17:K17)</f>
        <v>1435725</v>
      </c>
      <c r="AA17" s="44">
        <f>SUM($D17:L17)</f>
        <v>1623942</v>
      </c>
      <c r="AB17" s="44">
        <f>SUM($D17:M17)</f>
        <v>1814582</v>
      </c>
      <c r="AC17" s="44">
        <f>SUM($D17:N17)</f>
        <v>1990084</v>
      </c>
      <c r="AD17" s="44">
        <f>SUM($D17:O17)</f>
        <v>2153991</v>
      </c>
    </row>
    <row r="18" spans="1:30" s="43" customFormat="1" ht="15.1" customHeight="1">
      <c r="A18" s="63" t="s">
        <v>17</v>
      </c>
      <c r="B18" s="65" t="s">
        <v>6</v>
      </c>
      <c r="D18" s="44">
        <f>+TIBA!D$100</f>
        <v>84204</v>
      </c>
      <c r="E18" s="44">
        <f>+TIBA!E$100</f>
        <v>81792</v>
      </c>
      <c r="F18" s="44">
        <f>+TIBA!F$100</f>
        <v>124453</v>
      </c>
      <c r="G18" s="44">
        <f>+TIBA!G$100</f>
        <v>122851</v>
      </c>
      <c r="H18" s="44">
        <f>+TIBA!H$100</f>
        <v>153493</v>
      </c>
      <c r="I18" s="44">
        <f>+TIBA!I$100</f>
        <v>169944</v>
      </c>
      <c r="J18" s="44">
        <f>+TIBA!J$100</f>
        <v>231049</v>
      </c>
      <c r="K18" s="44">
        <f>+TIBA!K$100</f>
        <v>260519</v>
      </c>
      <c r="L18" s="44">
        <f>+TIBA!L$100</f>
        <v>151961</v>
      </c>
      <c r="M18" s="44">
        <f>+TIBA!M$100</f>
        <v>142215</v>
      </c>
      <c r="N18" s="44">
        <f>+TIBA!N$100</f>
        <v>122974</v>
      </c>
      <c r="O18" s="44">
        <f>+TIBA!O$100</f>
        <v>103817</v>
      </c>
      <c r="P18" s="44">
        <f t="shared" si="0"/>
        <v>1749272</v>
      </c>
      <c r="Q18" s="54"/>
      <c r="R18" s="54"/>
      <c r="S18" s="44">
        <f>SUM($D18:D18)</f>
        <v>84204</v>
      </c>
      <c r="T18" s="44">
        <f>SUM($D18:E18)</f>
        <v>165996</v>
      </c>
      <c r="U18" s="44">
        <f>SUM($D18:F18)</f>
        <v>290449</v>
      </c>
      <c r="V18" s="44">
        <f>SUM($D18:G18)</f>
        <v>413300</v>
      </c>
      <c r="W18" s="44">
        <f>SUM($D18:H18)</f>
        <v>566793</v>
      </c>
      <c r="X18" s="44">
        <f>SUM($D18:I18)</f>
        <v>736737</v>
      </c>
      <c r="Y18" s="44">
        <f>SUM($D18:J18)</f>
        <v>967786</v>
      </c>
      <c r="Z18" s="44">
        <f>SUM($D18:K18)</f>
        <v>1228305</v>
      </c>
      <c r="AA18" s="44">
        <f>SUM($D18:L18)</f>
        <v>1380266</v>
      </c>
      <c r="AB18" s="44">
        <f>SUM($D18:M18)</f>
        <v>1522481</v>
      </c>
      <c r="AC18" s="44">
        <f>SUM($D18:N18)</f>
        <v>1645455</v>
      </c>
      <c r="AD18" s="44">
        <f>SUM($D18:O18)</f>
        <v>1749272</v>
      </c>
    </row>
    <row r="19" spans="1:30" s="43" customFormat="1" ht="15.1" customHeight="1">
      <c r="A19" s="63" t="s">
        <v>12</v>
      </c>
      <c r="B19" s="65" t="s">
        <v>6</v>
      </c>
      <c r="D19" s="44">
        <f>+LQB!D$100</f>
        <v>196473</v>
      </c>
      <c r="E19" s="44">
        <f>+LQB!E$100</f>
        <v>184926</v>
      </c>
      <c r="F19" s="44">
        <f>+LQB!F$100</f>
        <v>247878</v>
      </c>
      <c r="G19" s="44">
        <f>+LQB!G$100</f>
        <v>227132</v>
      </c>
      <c r="H19" s="44">
        <f>+LQB!H$100</f>
        <v>252096</v>
      </c>
      <c r="I19" s="44">
        <f>+LQB!I$100</f>
        <v>251974</v>
      </c>
      <c r="J19" s="44">
        <f>+LQB!J$100</f>
        <v>295863</v>
      </c>
      <c r="K19" s="44">
        <f>+LQB!K$100</f>
        <v>314932</v>
      </c>
      <c r="L19" s="44">
        <f>+LQB!L$100</f>
        <v>235717</v>
      </c>
      <c r="M19" s="44">
        <f>+LQB!M$100</f>
        <v>236663</v>
      </c>
      <c r="N19" s="44">
        <f>+LQB!N$100</f>
        <v>232691</v>
      </c>
      <c r="O19" s="44">
        <f>+LQB!O$100</f>
        <v>225837</v>
      </c>
      <c r="P19" s="44">
        <f t="shared" si="0"/>
        <v>2902182</v>
      </c>
      <c r="Q19" s="54"/>
      <c r="R19" s="54"/>
      <c r="S19" s="44">
        <f>SUM($D19:D19)</f>
        <v>196473</v>
      </c>
      <c r="T19" s="44">
        <f>SUM($D19:E19)</f>
        <v>381399</v>
      </c>
      <c r="U19" s="44">
        <f>SUM($D19:F19)</f>
        <v>629277</v>
      </c>
      <c r="V19" s="44">
        <f>SUM($D19:G19)</f>
        <v>856409</v>
      </c>
      <c r="W19" s="44">
        <f>SUM($D19:H19)</f>
        <v>1108505</v>
      </c>
      <c r="X19" s="44">
        <f>SUM($D19:I19)</f>
        <v>1360479</v>
      </c>
      <c r="Y19" s="44">
        <f>SUM($D19:J19)</f>
        <v>1656342</v>
      </c>
      <c r="Z19" s="44">
        <f>SUM($D19:K19)</f>
        <v>1971274</v>
      </c>
      <c r="AA19" s="44">
        <f>SUM($D19:L19)</f>
        <v>2206991</v>
      </c>
      <c r="AB19" s="44">
        <f>SUM($D19:M19)</f>
        <v>2443654</v>
      </c>
      <c r="AC19" s="44">
        <f>SUM($D19:N19)</f>
        <v>2676345</v>
      </c>
      <c r="AD19" s="44">
        <f>SUM($D19:O19)</f>
        <v>2902182</v>
      </c>
    </row>
    <row r="20" spans="1:30" s="55" customFormat="1" ht="15.1" customHeight="1">
      <c r="A20" s="63" t="s">
        <v>15</v>
      </c>
      <c r="B20" s="65" t="s">
        <v>6</v>
      </c>
      <c r="C20" s="43"/>
      <c r="D20" s="44">
        <f>+RBW!D$100</f>
        <v>222908</v>
      </c>
      <c r="E20" s="44">
        <f>+RBW!E$100</f>
        <v>209990</v>
      </c>
      <c r="F20" s="44">
        <f>+RBW!F$100</f>
        <v>270586</v>
      </c>
      <c r="G20" s="44">
        <f>+RBW!G$100</f>
        <v>256519</v>
      </c>
      <c r="H20" s="44">
        <f>+RBW!H$100</f>
        <v>294875</v>
      </c>
      <c r="I20" s="44">
        <f>+RBW!I$100</f>
        <v>313917</v>
      </c>
      <c r="J20" s="44">
        <f>+RBW!J$100</f>
        <v>368296</v>
      </c>
      <c r="K20" s="44">
        <f>+RBW!K$100</f>
        <v>399515</v>
      </c>
      <c r="L20" s="44">
        <f>+RBW!L$100</f>
        <v>286853</v>
      </c>
      <c r="M20" s="44">
        <f>+RBW!M$100</f>
        <v>277299</v>
      </c>
      <c r="N20" s="44">
        <f>+RBW!N$100</f>
        <v>255079</v>
      </c>
      <c r="O20" s="44">
        <f>+RBW!O$100</f>
        <v>238741</v>
      </c>
      <c r="P20" s="44">
        <f t="shared" si="0"/>
        <v>3394578</v>
      </c>
      <c r="Q20" s="41"/>
      <c r="R20" s="41"/>
      <c r="S20" s="44">
        <f>SUM($D20:D20)</f>
        <v>222908</v>
      </c>
      <c r="T20" s="44">
        <f>SUM($D20:E20)</f>
        <v>432898</v>
      </c>
      <c r="U20" s="44">
        <f>SUM($D20:F20)</f>
        <v>703484</v>
      </c>
      <c r="V20" s="44">
        <f>SUM($D20:G20)</f>
        <v>960003</v>
      </c>
      <c r="W20" s="44">
        <f>SUM($D20:H20)</f>
        <v>1254878</v>
      </c>
      <c r="X20" s="44">
        <f>SUM($D20:I20)</f>
        <v>1568795</v>
      </c>
      <c r="Y20" s="44">
        <f>SUM($D20:J20)</f>
        <v>1937091</v>
      </c>
      <c r="Z20" s="44">
        <f>SUM($D20:K20)</f>
        <v>2336606</v>
      </c>
      <c r="AA20" s="44">
        <f>SUM($D20:L20)</f>
        <v>2623459</v>
      </c>
      <c r="AB20" s="44">
        <f>SUM($D20:M20)</f>
        <v>2900758</v>
      </c>
      <c r="AC20" s="44">
        <f>SUM($D20:N20)</f>
        <v>3155837</v>
      </c>
      <c r="AD20" s="44">
        <f>SUM($D20:O20)</f>
        <v>3394578</v>
      </c>
    </row>
    <row r="21" spans="1:30" s="43" customFormat="1" ht="15.1" customHeight="1">
      <c r="A21" s="63" t="s">
        <v>18</v>
      </c>
      <c r="B21" s="65" t="s">
        <v>6</v>
      </c>
      <c r="D21" s="44">
        <f>+WPB!D$100</f>
        <v>45686</v>
      </c>
      <c r="E21" s="44">
        <f>+WPB!E$100</f>
        <v>42948</v>
      </c>
      <c r="F21" s="44">
        <f>+WPB!F$100</f>
        <v>55345</v>
      </c>
      <c r="G21" s="44">
        <f>+WPB!G$100</f>
        <v>56468</v>
      </c>
      <c r="H21" s="44">
        <f>+WPB!H$100</f>
        <v>65476</v>
      </c>
      <c r="I21" s="44">
        <f>+WPB!I$100</f>
        <v>67219</v>
      </c>
      <c r="J21" s="44">
        <f>+WPB!J$100</f>
        <v>75133</v>
      </c>
      <c r="K21" s="44">
        <f>+WPB!K$100</f>
        <v>82590</v>
      </c>
      <c r="L21" s="44">
        <f>+WPB!L$100</f>
        <v>67953</v>
      </c>
      <c r="M21" s="44">
        <f>+WPB!M$100</f>
        <v>66354</v>
      </c>
      <c r="N21" s="44">
        <f>+WPB!N$100</f>
        <v>62021</v>
      </c>
      <c r="O21" s="44">
        <f>+WPB!O$100</f>
        <v>63794</v>
      </c>
      <c r="P21" s="44">
        <f t="shared" si="0"/>
        <v>750987</v>
      </c>
      <c r="Q21" s="53"/>
      <c r="R21" s="53"/>
      <c r="S21" s="44">
        <f>SUM($D21:D21)</f>
        <v>45686</v>
      </c>
      <c r="T21" s="44">
        <f>SUM($D21:E21)</f>
        <v>88634</v>
      </c>
      <c r="U21" s="44">
        <f>SUM($D21:F21)</f>
        <v>143979</v>
      </c>
      <c r="V21" s="44">
        <f>SUM($D21:G21)</f>
        <v>200447</v>
      </c>
      <c r="W21" s="44">
        <f>SUM($D21:H21)</f>
        <v>265923</v>
      </c>
      <c r="X21" s="44">
        <f>SUM($D21:I21)</f>
        <v>333142</v>
      </c>
      <c r="Y21" s="44">
        <f>SUM($D21:J21)</f>
        <v>408275</v>
      </c>
      <c r="Z21" s="44">
        <f>SUM($D21:K21)</f>
        <v>490865</v>
      </c>
      <c r="AA21" s="44">
        <f>SUM($D21:L21)</f>
        <v>558818</v>
      </c>
      <c r="AB21" s="44">
        <f>SUM($D21:M21)</f>
        <v>625172</v>
      </c>
      <c r="AC21" s="44">
        <f>SUM($D21:N21)</f>
        <v>687193</v>
      </c>
      <c r="AD21" s="44">
        <f>SUM($D21:O21)</f>
        <v>750987</v>
      </c>
    </row>
    <row r="22" spans="1:30" s="43" customFormat="1" ht="15.1" customHeight="1">
      <c r="A22" s="63"/>
      <c r="B22" s="68" t="s">
        <v>9</v>
      </c>
      <c r="D22" s="44">
        <f t="shared" ref="D22:P22" si="1">SUM(D11:D21)</f>
        <v>2134746</v>
      </c>
      <c r="E22" s="44">
        <f t="shared" si="1"/>
        <v>2001987</v>
      </c>
      <c r="F22" s="44">
        <f t="shared" si="1"/>
        <v>2519712</v>
      </c>
      <c r="G22" s="44">
        <f t="shared" si="1"/>
        <v>2401827</v>
      </c>
      <c r="H22" s="44">
        <f t="shared" si="1"/>
        <v>2677788</v>
      </c>
      <c r="I22" s="44">
        <f t="shared" si="1"/>
        <v>2730388</v>
      </c>
      <c r="J22" s="44">
        <f t="shared" si="1"/>
        <v>3124868</v>
      </c>
      <c r="K22" s="44">
        <f t="shared" si="1"/>
        <v>3343372</v>
      </c>
      <c r="L22" s="44">
        <f t="shared" si="1"/>
        <v>2622292</v>
      </c>
      <c r="M22" s="44">
        <f t="shared" si="1"/>
        <v>2624562</v>
      </c>
      <c r="N22" s="44">
        <f t="shared" si="1"/>
        <v>2434405</v>
      </c>
      <c r="O22" s="44">
        <f t="shared" si="1"/>
        <v>2380477</v>
      </c>
      <c r="P22" s="44">
        <f t="shared" si="1"/>
        <v>30996424</v>
      </c>
      <c r="Q22" s="54"/>
      <c r="R22" s="54"/>
      <c r="S22" s="44">
        <f>SUM($D22:D22)</f>
        <v>2134746</v>
      </c>
      <c r="T22" s="44">
        <f>SUM($D22:E22)</f>
        <v>4136733</v>
      </c>
      <c r="U22" s="44">
        <f>SUM($D22:F22)</f>
        <v>6656445</v>
      </c>
      <c r="V22" s="44">
        <f>SUM($D22:G22)</f>
        <v>9058272</v>
      </c>
      <c r="W22" s="44">
        <f>SUM($D22:H22)</f>
        <v>11736060</v>
      </c>
      <c r="X22" s="44">
        <f>SUM($D22:I22)</f>
        <v>14466448</v>
      </c>
      <c r="Y22" s="44">
        <f>SUM($D22:J22)</f>
        <v>17591316</v>
      </c>
      <c r="Z22" s="44">
        <f>SUM($D22:K22)</f>
        <v>20934688</v>
      </c>
      <c r="AA22" s="44">
        <f>SUM($D22:L22)</f>
        <v>23556980</v>
      </c>
      <c r="AB22" s="44">
        <f>SUM($D22:M22)</f>
        <v>26181542</v>
      </c>
      <c r="AC22" s="44">
        <f>SUM($D22:N22)</f>
        <v>28615947</v>
      </c>
      <c r="AD22" s="44">
        <f>SUM($D22:O22)</f>
        <v>30996424</v>
      </c>
    </row>
    <row r="23" spans="1:30" s="55" customFormat="1" ht="15.1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1" customHeight="1">
      <c r="A24" s="63" t="s">
        <v>5</v>
      </c>
      <c r="B24" s="65" t="s">
        <v>66</v>
      </c>
      <c r="D24" s="44">
        <f>+AMB!D$118</f>
        <v>185163</v>
      </c>
      <c r="E24" s="44">
        <f>+AMB!E$118</f>
        <v>187096</v>
      </c>
      <c r="F24" s="44">
        <f>+AMB!F$118</f>
        <v>195836</v>
      </c>
      <c r="G24" s="44">
        <f>+AMB!G$118</f>
        <v>206279</v>
      </c>
      <c r="H24" s="44">
        <f>+AMB!H$118</f>
        <v>209964</v>
      </c>
      <c r="I24" s="44">
        <f>+AMB!I$118</f>
        <v>202669</v>
      </c>
      <c r="J24" s="44">
        <f>+AMB!J$118</f>
        <v>175258</v>
      </c>
      <c r="K24" s="44">
        <f>+AMB!K$118</f>
        <v>202810</v>
      </c>
      <c r="L24" s="44">
        <f>+AMB!L$118</f>
        <v>201559</v>
      </c>
      <c r="M24" s="44">
        <f>+AMB!M$118</f>
        <v>213756</v>
      </c>
      <c r="N24" s="44">
        <f>+AMB!N$118</f>
        <v>201602</v>
      </c>
      <c r="O24" s="44">
        <f>+AMB!O$118</f>
        <v>169077</v>
      </c>
      <c r="P24" s="44">
        <f t="shared" ref="P24:P34" si="2">SUM(D24:O24)</f>
        <v>2351069</v>
      </c>
      <c r="Q24" s="53"/>
      <c r="R24" s="53"/>
      <c r="S24" s="44">
        <f>SUM($D24:D24)</f>
        <v>185163</v>
      </c>
      <c r="T24" s="44">
        <f>SUM($D24:E24)</f>
        <v>372259</v>
      </c>
      <c r="U24" s="44">
        <f>SUM($D24:F24)</f>
        <v>568095</v>
      </c>
      <c r="V24" s="44">
        <f>SUM($D24:G24)</f>
        <v>774374</v>
      </c>
      <c r="W24" s="44">
        <f>SUM($D24:H24)</f>
        <v>984338</v>
      </c>
      <c r="X24" s="44">
        <f>SUM($D24:I24)</f>
        <v>1187007</v>
      </c>
      <c r="Y24" s="44">
        <f>SUM($D24:J24)</f>
        <v>1362265</v>
      </c>
      <c r="Z24" s="44">
        <f>SUM($D24:K24)</f>
        <v>1565075</v>
      </c>
      <c r="AA24" s="44">
        <f>SUM($D24:L24)</f>
        <v>1766634</v>
      </c>
      <c r="AB24" s="44">
        <f>SUM($D24:M24)</f>
        <v>1980390</v>
      </c>
      <c r="AC24" s="44">
        <f>SUM($D24:N24)</f>
        <v>2181992</v>
      </c>
      <c r="AD24" s="44">
        <f>SUM($D24:O24)</f>
        <v>2351069</v>
      </c>
    </row>
    <row r="25" spans="1:30" s="43" customFormat="1" ht="15.1" customHeight="1">
      <c r="A25" s="63" t="s">
        <v>10</v>
      </c>
      <c r="B25" s="65" t="s">
        <v>66</v>
      </c>
      <c r="D25" s="44">
        <f>+BWB!D$118</f>
        <v>124995</v>
      </c>
      <c r="E25" s="44">
        <f>+BWB!E$118</f>
        <v>112961</v>
      </c>
      <c r="F25" s="44">
        <f>+BWB!F$118</f>
        <v>124301</v>
      </c>
      <c r="G25" s="44">
        <f>+BWB!G$118</f>
        <v>131383</v>
      </c>
      <c r="H25" s="44">
        <f>+BWB!H$118</f>
        <v>138007</v>
      </c>
      <c r="I25" s="44">
        <f>+BWB!I$118</f>
        <v>133299</v>
      </c>
      <c r="J25" s="44">
        <f>+BWB!J$118</f>
        <v>125182</v>
      </c>
      <c r="K25" s="44">
        <f>+BWB!K$118</f>
        <v>133476</v>
      </c>
      <c r="L25" s="44">
        <f>+BWB!L$118</f>
        <v>129876</v>
      </c>
      <c r="M25" s="44">
        <f>+BWB!M$118</f>
        <v>142597</v>
      </c>
      <c r="N25" s="44">
        <f>+BWB!N$118</f>
        <v>130402</v>
      </c>
      <c r="O25" s="44">
        <f>+BWB!O$118</f>
        <v>110472</v>
      </c>
      <c r="P25" s="44">
        <f t="shared" si="2"/>
        <v>1536951</v>
      </c>
      <c r="Q25" s="54"/>
      <c r="R25" s="54"/>
      <c r="S25" s="44">
        <f>SUM($D25:D25)</f>
        <v>124995</v>
      </c>
      <c r="T25" s="44">
        <f>SUM($D25:E25)</f>
        <v>237956</v>
      </c>
      <c r="U25" s="44">
        <f>SUM($D25:F25)</f>
        <v>362257</v>
      </c>
      <c r="V25" s="44">
        <f>SUM($D25:G25)</f>
        <v>493640</v>
      </c>
      <c r="W25" s="44">
        <f>SUM($D25:H25)</f>
        <v>631647</v>
      </c>
      <c r="X25" s="44">
        <f>SUM($D25:I25)</f>
        <v>764946</v>
      </c>
      <c r="Y25" s="44">
        <f>SUM($D25:J25)</f>
        <v>890128</v>
      </c>
      <c r="Z25" s="44">
        <f>SUM($D25:K25)</f>
        <v>1023604</v>
      </c>
      <c r="AA25" s="44">
        <f>SUM($D25:L25)</f>
        <v>1153480</v>
      </c>
      <c r="AB25" s="44">
        <f>SUM($D25:M25)</f>
        <v>1296077</v>
      </c>
      <c r="AC25" s="44">
        <f>SUM($D25:N25)</f>
        <v>1426479</v>
      </c>
      <c r="AD25" s="44">
        <f>SUM($D25:O25)</f>
        <v>1536951</v>
      </c>
    </row>
    <row r="26" spans="1:30" s="43" customFormat="1" ht="15.1" customHeight="1">
      <c r="A26" s="63" t="s">
        <v>11</v>
      </c>
      <c r="B26" s="65" t="s">
        <v>66</v>
      </c>
      <c r="D26" s="44">
        <f>+DWT!D$118</f>
        <v>2400</v>
      </c>
      <c r="E26" s="44">
        <f>+DWT!E$118</f>
        <v>2390</v>
      </c>
      <c r="F26" s="44">
        <f>+DWT!F$118</f>
        <v>2117</v>
      </c>
      <c r="G26" s="44">
        <f>+DWT!G$118</f>
        <v>2701</v>
      </c>
      <c r="H26" s="44">
        <f>+DWT!H$118</f>
        <v>2915</v>
      </c>
      <c r="I26" s="44">
        <f>+DWT!I$118</f>
        <v>2610</v>
      </c>
      <c r="J26" s="44">
        <f>+DWT!J$118</f>
        <v>2544</v>
      </c>
      <c r="K26" s="44">
        <f>+DWT!K$118</f>
        <v>2689</v>
      </c>
      <c r="L26" s="44">
        <f>+DWT!L$118</f>
        <v>2468</v>
      </c>
      <c r="M26" s="44">
        <f>+DWT!M$118</f>
        <v>2746</v>
      </c>
      <c r="N26" s="44">
        <f>+DWT!N$118</f>
        <v>2420</v>
      </c>
      <c r="O26" s="44">
        <f>+DWT!O$118</f>
        <v>2097</v>
      </c>
      <c r="P26" s="44">
        <f t="shared" si="2"/>
        <v>30097</v>
      </c>
      <c r="Q26" s="54"/>
      <c r="R26" s="54"/>
      <c r="S26" s="44">
        <f>SUM($D26:D26)</f>
        <v>2400</v>
      </c>
      <c r="T26" s="44">
        <f>SUM($D26:E26)</f>
        <v>4790</v>
      </c>
      <c r="U26" s="44">
        <f>SUM($D26:F26)</f>
        <v>6907</v>
      </c>
      <c r="V26" s="44">
        <f>SUM($D26:G26)</f>
        <v>9608</v>
      </c>
      <c r="W26" s="44">
        <f>SUM($D26:H26)</f>
        <v>12523</v>
      </c>
      <c r="X26" s="44">
        <f>SUM($D26:I26)</f>
        <v>15133</v>
      </c>
      <c r="Y26" s="44">
        <f>SUM($D26:J26)</f>
        <v>17677</v>
      </c>
      <c r="Z26" s="44">
        <f>SUM($D26:K26)</f>
        <v>20366</v>
      </c>
      <c r="AA26" s="44">
        <f>SUM($D26:L26)</f>
        <v>22834</v>
      </c>
      <c r="AB26" s="44">
        <f>SUM($D26:M26)</f>
        <v>25580</v>
      </c>
      <c r="AC26" s="44">
        <f>SUM($D26:N26)</f>
        <v>28000</v>
      </c>
      <c r="AD26" s="44">
        <f>SUM($D26:O26)</f>
        <v>30097</v>
      </c>
    </row>
    <row r="27" spans="1:30" s="43" customFormat="1" ht="15.1" customHeight="1">
      <c r="A27" s="63" t="s">
        <v>13</v>
      </c>
      <c r="B27" s="65" t="s">
        <v>66</v>
      </c>
      <c r="D27" s="44">
        <f>+OGB!D$118</f>
        <v>6430</v>
      </c>
      <c r="E27" s="44">
        <f>+OGB!E$118</f>
        <v>5811</v>
      </c>
      <c r="F27" s="44">
        <f>+OGB!F$118</f>
        <v>5757</v>
      </c>
      <c r="G27" s="44">
        <f>+OGB!G$118</f>
        <v>5866</v>
      </c>
      <c r="H27" s="44">
        <f>+OGB!H$118</f>
        <v>6314</v>
      </c>
      <c r="I27" s="44">
        <f>+OGB!I$118</f>
        <v>5708</v>
      </c>
      <c r="J27" s="44">
        <f>+OGB!J$118</f>
        <v>6107</v>
      </c>
      <c r="K27" s="44">
        <f>+OGB!K$118</f>
        <v>6178</v>
      </c>
      <c r="L27" s="44">
        <f>+OGB!L$118</f>
        <v>5989</v>
      </c>
      <c r="M27" s="44">
        <f>+OGB!M$118</f>
        <v>6451</v>
      </c>
      <c r="N27" s="44">
        <f>+OGB!N$118</f>
        <v>5894</v>
      </c>
      <c r="O27" s="44">
        <f>+OGB!O$118</f>
        <v>5645</v>
      </c>
      <c r="P27" s="44">
        <f t="shared" si="2"/>
        <v>72150</v>
      </c>
      <c r="Q27" s="54"/>
      <c r="R27" s="54"/>
      <c r="S27" s="44">
        <f>SUM($D27:D27)</f>
        <v>6430</v>
      </c>
      <c r="T27" s="44">
        <f>SUM($D27:E27)</f>
        <v>12241</v>
      </c>
      <c r="U27" s="44">
        <f>SUM($D27:F27)</f>
        <v>17998</v>
      </c>
      <c r="V27" s="44">
        <f>SUM($D27:G27)</f>
        <v>23864</v>
      </c>
      <c r="W27" s="44">
        <f>SUM($D27:H27)</f>
        <v>30178</v>
      </c>
      <c r="X27" s="44">
        <f>SUM($D27:I27)</f>
        <v>35886</v>
      </c>
      <c r="Y27" s="44">
        <f>SUM($D27:J27)</f>
        <v>41993</v>
      </c>
      <c r="Z27" s="44">
        <f>SUM($D27:K27)</f>
        <v>48171</v>
      </c>
      <c r="AA27" s="44">
        <f>SUM($D27:L27)</f>
        <v>54160</v>
      </c>
      <c r="AB27" s="44">
        <f>SUM($D27:M27)</f>
        <v>60611</v>
      </c>
      <c r="AC27" s="44">
        <f>SUM($D27:N27)</f>
        <v>66505</v>
      </c>
      <c r="AD27" s="44">
        <f>SUM($D27:O27)</f>
        <v>72150</v>
      </c>
    </row>
    <row r="28" spans="1:30" s="55" customFormat="1" ht="15.1" customHeight="1">
      <c r="A28" s="63" t="s">
        <v>14</v>
      </c>
      <c r="B28" s="65" t="s">
        <v>66</v>
      </c>
      <c r="C28" s="43"/>
      <c r="D28" s="44">
        <f>+PB!D$118</f>
        <v>105017</v>
      </c>
      <c r="E28" s="44">
        <f>+PB!E$118</f>
        <v>95975</v>
      </c>
      <c r="F28" s="44">
        <f>+PB!F$118</f>
        <v>100338</v>
      </c>
      <c r="G28" s="44">
        <f>+PB!G$118</f>
        <v>108155</v>
      </c>
      <c r="H28" s="44">
        <f>+PB!H$118</f>
        <v>111783</v>
      </c>
      <c r="I28" s="44">
        <f>+PB!I$118</f>
        <v>103836</v>
      </c>
      <c r="J28" s="44">
        <f>+PB!J$118</f>
        <v>104510</v>
      </c>
      <c r="K28" s="44">
        <f>+PB!K$118</f>
        <v>106640</v>
      </c>
      <c r="L28" s="44">
        <f>+PB!L$118</f>
        <v>103978</v>
      </c>
      <c r="M28" s="44">
        <f>+PB!M$118</f>
        <v>112642</v>
      </c>
      <c r="N28" s="44">
        <f>+PB!N$118</f>
        <v>100459</v>
      </c>
      <c r="O28" s="44">
        <f>+PB!O$118</f>
        <v>91405</v>
      </c>
      <c r="P28" s="44">
        <f t="shared" si="2"/>
        <v>1244738</v>
      </c>
      <c r="Q28" s="41"/>
      <c r="R28" s="41"/>
      <c r="S28" s="44">
        <f>SUM($D28:D28)</f>
        <v>105017</v>
      </c>
      <c r="T28" s="44">
        <f>SUM($D28:E28)</f>
        <v>200992</v>
      </c>
      <c r="U28" s="44">
        <f>SUM($D28:F28)</f>
        <v>301330</v>
      </c>
      <c r="V28" s="44">
        <f>SUM($D28:G28)</f>
        <v>409485</v>
      </c>
      <c r="W28" s="44">
        <f>SUM($D28:H28)</f>
        <v>521268</v>
      </c>
      <c r="X28" s="44">
        <f>SUM($D28:I28)</f>
        <v>625104</v>
      </c>
      <c r="Y28" s="44">
        <f>SUM($D28:J28)</f>
        <v>729614</v>
      </c>
      <c r="Z28" s="44">
        <f>SUM($D28:K28)</f>
        <v>836254</v>
      </c>
      <c r="AA28" s="44">
        <f>SUM($D28:L28)</f>
        <v>940232</v>
      </c>
      <c r="AB28" s="44">
        <f>SUM($D28:M28)</f>
        <v>1052874</v>
      </c>
      <c r="AC28" s="44">
        <f>SUM($D28:N28)</f>
        <v>1153333</v>
      </c>
      <c r="AD28" s="44">
        <f>SUM($D28:O28)</f>
        <v>1244738</v>
      </c>
    </row>
    <row r="29" spans="1:30" s="43" customFormat="1" ht="15.1" customHeight="1">
      <c r="A29" s="63" t="s">
        <v>75</v>
      </c>
      <c r="B29" s="65" t="s">
        <v>66</v>
      </c>
      <c r="D29" s="44">
        <f>+IBA!D$118</f>
        <v>8235</v>
      </c>
      <c r="E29" s="44">
        <f>+IBA!E$118</f>
        <v>7723</v>
      </c>
      <c r="F29" s="44">
        <f>+IBA!F$118</f>
        <v>8494</v>
      </c>
      <c r="G29" s="44">
        <f>+IBA!G$118</f>
        <v>8632</v>
      </c>
      <c r="H29" s="44">
        <f>+IBA!H$118</f>
        <v>8518</v>
      </c>
      <c r="I29" s="44">
        <f>+IBA!I$118</f>
        <v>8036</v>
      </c>
      <c r="J29" s="44">
        <f>+IBA!J$118</f>
        <v>8101</v>
      </c>
      <c r="K29" s="44">
        <f>+IBA!K$118</f>
        <v>8288</v>
      </c>
      <c r="L29" s="44">
        <f>+IBA!L$118</f>
        <v>7700</v>
      </c>
      <c r="M29" s="44">
        <f>+IBA!M$118</f>
        <v>8368</v>
      </c>
      <c r="N29" s="44">
        <f>+IBA!N$118</f>
        <v>7101</v>
      </c>
      <c r="O29" s="44">
        <f>+IBA!O$118</f>
        <v>6352</v>
      </c>
      <c r="P29" s="44">
        <f t="shared" si="2"/>
        <v>95548</v>
      </c>
      <c r="Q29" s="53"/>
      <c r="R29" s="53"/>
      <c r="S29" s="44">
        <f>SUM($D29:D29)</f>
        <v>8235</v>
      </c>
      <c r="T29" s="44">
        <f>SUM($D29:E29)</f>
        <v>15958</v>
      </c>
      <c r="U29" s="44">
        <f>SUM($D29:F29)</f>
        <v>24452</v>
      </c>
      <c r="V29" s="44">
        <f>SUM($D29:G29)</f>
        <v>33084</v>
      </c>
      <c r="W29" s="44">
        <f>SUM($D29:H29)</f>
        <v>41602</v>
      </c>
      <c r="X29" s="44">
        <f>SUM($D29:I29)</f>
        <v>49638</v>
      </c>
      <c r="Y29" s="44">
        <f>SUM($D29:J29)</f>
        <v>57739</v>
      </c>
      <c r="Z29" s="44">
        <f>SUM($D29:K29)</f>
        <v>66027</v>
      </c>
      <c r="AA29" s="44">
        <f>SUM($D29:L29)</f>
        <v>73727</v>
      </c>
      <c r="AB29" s="44">
        <f>SUM($D29:M29)</f>
        <v>82095</v>
      </c>
      <c r="AC29" s="44">
        <f>SUM($D29:N29)</f>
        <v>89196</v>
      </c>
      <c r="AD29" s="44">
        <f>SUM($D29:O29)</f>
        <v>95548</v>
      </c>
    </row>
    <row r="30" spans="1:30" s="43" customFormat="1" ht="15.1" customHeight="1">
      <c r="A30" s="63" t="s">
        <v>16</v>
      </c>
      <c r="B30" s="65" t="s">
        <v>66</v>
      </c>
      <c r="D30" s="44">
        <f>+SIBC!D$118</f>
        <v>5504</v>
      </c>
      <c r="E30" s="44">
        <f>+SIBC!E$118</f>
        <v>5231</v>
      </c>
      <c r="F30" s="44">
        <f>+SIBC!F$118</f>
        <v>5147</v>
      </c>
      <c r="G30" s="44">
        <f>+SIBC!G$118</f>
        <v>5675</v>
      </c>
      <c r="H30" s="44">
        <f>+SIBC!H$118</f>
        <v>7160</v>
      </c>
      <c r="I30" s="44">
        <f>+SIBC!I$118</f>
        <v>7077</v>
      </c>
      <c r="J30" s="44">
        <f>+SIBC!J$118</f>
        <v>8345</v>
      </c>
      <c r="K30" s="44">
        <f>+SIBC!K$118</f>
        <v>7807</v>
      </c>
      <c r="L30" s="44">
        <f>+SIBC!L$118</f>
        <v>7412</v>
      </c>
      <c r="M30" s="44">
        <f>+SIBC!M$118</f>
        <v>6734</v>
      </c>
      <c r="N30" s="44">
        <f>+SIBC!N$118</f>
        <v>5597</v>
      </c>
      <c r="O30" s="44">
        <f>+SIBC!O$118</f>
        <v>4824</v>
      </c>
      <c r="P30" s="44">
        <f t="shared" si="2"/>
        <v>76513</v>
      </c>
      <c r="Q30" s="54"/>
      <c r="R30" s="54"/>
      <c r="S30" s="44">
        <f>SUM($D30:D30)</f>
        <v>5504</v>
      </c>
      <c r="T30" s="44">
        <f>SUM($D30:E30)</f>
        <v>10735</v>
      </c>
      <c r="U30" s="44">
        <f>SUM($D30:F30)</f>
        <v>15882</v>
      </c>
      <c r="V30" s="44">
        <f>SUM($D30:G30)</f>
        <v>21557</v>
      </c>
      <c r="W30" s="44">
        <f>SUM($D30:H30)</f>
        <v>28717</v>
      </c>
      <c r="X30" s="44">
        <f>SUM($D30:I30)</f>
        <v>35794</v>
      </c>
      <c r="Y30" s="44">
        <f>SUM($D30:J30)</f>
        <v>44139</v>
      </c>
      <c r="Z30" s="44">
        <f>SUM($D30:K30)</f>
        <v>51946</v>
      </c>
      <c r="AA30" s="44">
        <f>SUM($D30:L30)</f>
        <v>59358</v>
      </c>
      <c r="AB30" s="44">
        <f>SUM($D30:M30)</f>
        <v>66092</v>
      </c>
      <c r="AC30" s="44">
        <f>SUM($D30:N30)</f>
        <v>71689</v>
      </c>
      <c r="AD30" s="44">
        <f>SUM($D30:O30)</f>
        <v>76513</v>
      </c>
    </row>
    <row r="31" spans="1:30" s="43" customFormat="1" ht="15.1" customHeight="1">
      <c r="A31" s="63" t="s">
        <v>17</v>
      </c>
      <c r="B31" s="65" t="s">
        <v>66</v>
      </c>
      <c r="D31" s="44">
        <f>+TIBA!D$118</f>
        <v>30658</v>
      </c>
      <c r="E31" s="44">
        <f>+TIBA!E$118</f>
        <v>28318</v>
      </c>
      <c r="F31" s="44">
        <f>+TIBA!F$118</f>
        <v>31291</v>
      </c>
      <c r="G31" s="44">
        <f>+TIBA!G$118</f>
        <v>32487</v>
      </c>
      <c r="H31" s="44">
        <f>+TIBA!H$118</f>
        <v>32829</v>
      </c>
      <c r="I31" s="44">
        <f>+TIBA!I$118</f>
        <v>30600</v>
      </c>
      <c r="J31" s="44">
        <f>+TIBA!J$118</f>
        <v>31282</v>
      </c>
      <c r="K31" s="44">
        <f>+TIBA!K$118</f>
        <v>31600</v>
      </c>
      <c r="L31" s="44">
        <f>+TIBA!L$118</f>
        <v>30626</v>
      </c>
      <c r="M31" s="44">
        <f>+TIBA!M$118</f>
        <v>33952</v>
      </c>
      <c r="N31" s="44">
        <f>+TIBA!N$118</f>
        <v>29959</v>
      </c>
      <c r="O31" s="44">
        <f>+TIBA!O$118</f>
        <v>26157</v>
      </c>
      <c r="P31" s="44">
        <f t="shared" si="2"/>
        <v>369759</v>
      </c>
      <c r="Q31" s="54"/>
      <c r="R31" s="54"/>
      <c r="S31" s="44">
        <f>SUM($D31:D31)</f>
        <v>30658</v>
      </c>
      <c r="T31" s="44">
        <f>SUM($D31:E31)</f>
        <v>58976</v>
      </c>
      <c r="U31" s="44">
        <f>SUM($D31:F31)</f>
        <v>90267</v>
      </c>
      <c r="V31" s="44">
        <f>SUM($D31:G31)</f>
        <v>122754</v>
      </c>
      <c r="W31" s="44">
        <f>SUM($D31:H31)</f>
        <v>155583</v>
      </c>
      <c r="X31" s="44">
        <f>SUM($D31:I31)</f>
        <v>186183</v>
      </c>
      <c r="Y31" s="44">
        <f>SUM($D31:J31)</f>
        <v>217465</v>
      </c>
      <c r="Z31" s="44">
        <f>SUM($D31:K31)</f>
        <v>249065</v>
      </c>
      <c r="AA31" s="44">
        <f>SUM($D31:L31)</f>
        <v>279691</v>
      </c>
      <c r="AB31" s="44">
        <f>SUM($D31:M31)</f>
        <v>313643</v>
      </c>
      <c r="AC31" s="44">
        <f>SUM($D31:N31)</f>
        <v>343602</v>
      </c>
      <c r="AD31" s="44">
        <f>SUM($D31:O31)</f>
        <v>369759</v>
      </c>
    </row>
    <row r="32" spans="1:30" s="43" customFormat="1" ht="15.1" customHeight="1">
      <c r="A32" s="63" t="s">
        <v>12</v>
      </c>
      <c r="B32" s="65" t="s">
        <v>66</v>
      </c>
      <c r="D32" s="44">
        <f>+LQB!D$118</f>
        <v>53676</v>
      </c>
      <c r="E32" s="44">
        <f>+LQB!E$118</f>
        <v>49120</v>
      </c>
      <c r="F32" s="44">
        <f>+LQB!F$118</f>
        <v>55792</v>
      </c>
      <c r="G32" s="44">
        <f>+LQB!G$118</f>
        <v>58196</v>
      </c>
      <c r="H32" s="44">
        <f>+LQB!H$118</f>
        <v>60458</v>
      </c>
      <c r="I32" s="44">
        <f>+LQB!I$118</f>
        <v>56038</v>
      </c>
      <c r="J32" s="44">
        <f>+LQB!J$118</f>
        <v>56816</v>
      </c>
      <c r="K32" s="44">
        <f>+LQB!K$118</f>
        <v>59274</v>
      </c>
      <c r="L32" s="44">
        <f>+LQB!L$118</f>
        <v>57826</v>
      </c>
      <c r="M32" s="44">
        <f>+LQB!M$118</f>
        <v>63630</v>
      </c>
      <c r="N32" s="44">
        <f>+LQB!N$118</f>
        <v>57930</v>
      </c>
      <c r="O32" s="44">
        <f>+LQB!O$118</f>
        <v>51932</v>
      </c>
      <c r="P32" s="44">
        <f t="shared" si="2"/>
        <v>680688</v>
      </c>
      <c r="Q32" s="54"/>
      <c r="R32" s="54"/>
      <c r="S32" s="44">
        <f>SUM($D32:D32)</f>
        <v>53676</v>
      </c>
      <c r="T32" s="44">
        <f>SUM($D32:E32)</f>
        <v>102796</v>
      </c>
      <c r="U32" s="44">
        <f>SUM($D32:F32)</f>
        <v>158588</v>
      </c>
      <c r="V32" s="44">
        <f>SUM($D32:G32)</f>
        <v>216784</v>
      </c>
      <c r="W32" s="44">
        <f>SUM($D32:H32)</f>
        <v>277242</v>
      </c>
      <c r="X32" s="44">
        <f>SUM($D32:I32)</f>
        <v>333280</v>
      </c>
      <c r="Y32" s="44">
        <f>SUM($D32:J32)</f>
        <v>390096</v>
      </c>
      <c r="Z32" s="44">
        <f>SUM($D32:K32)</f>
        <v>449370</v>
      </c>
      <c r="AA32" s="44">
        <f>SUM($D32:L32)</f>
        <v>507196</v>
      </c>
      <c r="AB32" s="44">
        <f>SUM($D32:M32)</f>
        <v>570826</v>
      </c>
      <c r="AC32" s="44">
        <f>SUM($D32:N32)</f>
        <v>628756</v>
      </c>
      <c r="AD32" s="44">
        <f>SUM($D32:O32)</f>
        <v>680688</v>
      </c>
    </row>
    <row r="33" spans="1:30" s="55" customFormat="1" ht="15.1" customHeight="1">
      <c r="A33" s="63" t="s">
        <v>15</v>
      </c>
      <c r="B33" s="65" t="s">
        <v>66</v>
      </c>
      <c r="C33" s="43"/>
      <c r="D33" s="44">
        <f>+RBW!D$118</f>
        <v>4</v>
      </c>
      <c r="E33" s="44">
        <f>+RBW!E$118</f>
        <v>5</v>
      </c>
      <c r="F33" s="44">
        <f>+RBW!F$118</f>
        <v>5</v>
      </c>
      <c r="G33" s="44">
        <f>+RBW!G$118</f>
        <v>9</v>
      </c>
      <c r="H33" s="44">
        <f>+RBW!H$118</f>
        <v>15</v>
      </c>
      <c r="I33" s="44">
        <f>+RBW!I$118</f>
        <v>20</v>
      </c>
      <c r="J33" s="44">
        <f>+RBW!J$118</f>
        <v>28</v>
      </c>
      <c r="K33" s="44">
        <f>+RBW!K$118</f>
        <v>19</v>
      </c>
      <c r="L33" s="44">
        <f>+RBW!L$118</f>
        <v>6</v>
      </c>
      <c r="M33" s="44">
        <f>+RBW!M$118</f>
        <v>3</v>
      </c>
      <c r="N33" s="44">
        <f>+RBW!N$118</f>
        <v>6</v>
      </c>
      <c r="O33" s="44">
        <f>+RBW!O$118</f>
        <v>4</v>
      </c>
      <c r="P33" s="44">
        <f t="shared" si="2"/>
        <v>124</v>
      </c>
      <c r="Q33" s="41"/>
      <c r="R33" s="41"/>
      <c r="S33" s="44">
        <f>SUM($D33:D33)</f>
        <v>4</v>
      </c>
      <c r="T33" s="44">
        <f>SUM($D33:E33)</f>
        <v>9</v>
      </c>
      <c r="U33" s="44">
        <f>SUM($D33:F33)</f>
        <v>14</v>
      </c>
      <c r="V33" s="44">
        <f>SUM($D33:G33)</f>
        <v>23</v>
      </c>
      <c r="W33" s="44">
        <f>SUM($D33:H33)</f>
        <v>38</v>
      </c>
      <c r="X33" s="44">
        <f>SUM($D33:I33)</f>
        <v>58</v>
      </c>
      <c r="Y33" s="44">
        <f>SUM($D33:J33)</f>
        <v>86</v>
      </c>
      <c r="Z33" s="44">
        <f>SUM($D33:K33)</f>
        <v>105</v>
      </c>
      <c r="AA33" s="44">
        <f>SUM($D33:L33)</f>
        <v>111</v>
      </c>
      <c r="AB33" s="44">
        <f>SUM($D33:M33)</f>
        <v>114</v>
      </c>
      <c r="AC33" s="44">
        <f>SUM($D33:N33)</f>
        <v>120</v>
      </c>
      <c r="AD33" s="44">
        <f>SUM($D33:O33)</f>
        <v>124</v>
      </c>
    </row>
    <row r="34" spans="1:30" s="43" customFormat="1" ht="15.1" customHeight="1">
      <c r="A34" s="63" t="s">
        <v>18</v>
      </c>
      <c r="B34" s="65" t="s">
        <v>66</v>
      </c>
      <c r="D34" s="44">
        <f>+WPB!D$118</f>
        <v>0</v>
      </c>
      <c r="E34" s="44">
        <f>+WPB!E$118</f>
        <v>0</v>
      </c>
      <c r="F34" s="44">
        <f>+WPB!F$118</f>
        <v>0</v>
      </c>
      <c r="G34" s="44">
        <f>+WPB!G$118</f>
        <v>0</v>
      </c>
      <c r="H34" s="44">
        <f>+WPB!H$118</f>
        <v>0</v>
      </c>
      <c r="I34" s="44">
        <f>+WPB!I$118</f>
        <v>0</v>
      </c>
      <c r="J34" s="44">
        <f>+WPB!J$118</f>
        <v>0</v>
      </c>
      <c r="K34" s="44">
        <f>+WPB!K$118</f>
        <v>0</v>
      </c>
      <c r="L34" s="44">
        <f>+WPB!L$118</f>
        <v>0</v>
      </c>
      <c r="M34" s="44">
        <f>+WPB!M$118</f>
        <v>0</v>
      </c>
      <c r="N34" s="44">
        <f>+WPB!N$118</f>
        <v>0</v>
      </c>
      <c r="O34" s="44">
        <f>+WPB!O$118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1" customHeight="1">
      <c r="A35" s="63"/>
      <c r="B35" s="68" t="s">
        <v>9</v>
      </c>
      <c r="D35" s="44">
        <f t="shared" ref="D35:P35" si="3">SUM(D24:D34)</f>
        <v>522082</v>
      </c>
      <c r="E35" s="44">
        <f t="shared" si="3"/>
        <v>494630</v>
      </c>
      <c r="F35" s="44">
        <f t="shared" si="3"/>
        <v>529078</v>
      </c>
      <c r="G35" s="44">
        <f t="shared" si="3"/>
        <v>559383</v>
      </c>
      <c r="H35" s="44">
        <f t="shared" si="3"/>
        <v>577963</v>
      </c>
      <c r="I35" s="44">
        <f t="shared" si="3"/>
        <v>549893</v>
      </c>
      <c r="J35" s="44">
        <f t="shared" si="3"/>
        <v>518173</v>
      </c>
      <c r="K35" s="44">
        <f t="shared" si="3"/>
        <v>558781</v>
      </c>
      <c r="L35" s="44">
        <f t="shared" si="3"/>
        <v>547440</v>
      </c>
      <c r="M35" s="44">
        <f t="shared" si="3"/>
        <v>590879</v>
      </c>
      <c r="N35" s="44">
        <f t="shared" si="3"/>
        <v>541370</v>
      </c>
      <c r="O35" s="44">
        <f t="shared" si="3"/>
        <v>467965</v>
      </c>
      <c r="P35" s="44">
        <f t="shared" si="3"/>
        <v>6457637</v>
      </c>
      <c r="Q35" s="54"/>
      <c r="R35" s="54"/>
      <c r="S35" s="44">
        <f>SUM($D35:D35)</f>
        <v>522082</v>
      </c>
      <c r="T35" s="44">
        <f>SUM($D35:E35)</f>
        <v>1016712</v>
      </c>
      <c r="U35" s="44">
        <f>SUM($D35:F35)</f>
        <v>1545790</v>
      </c>
      <c r="V35" s="44">
        <f>SUM($D35:G35)</f>
        <v>2105173</v>
      </c>
      <c r="W35" s="44">
        <f>SUM($D35:H35)</f>
        <v>2683136</v>
      </c>
      <c r="X35" s="44">
        <f>SUM($D35:I35)</f>
        <v>3233029</v>
      </c>
      <c r="Y35" s="44">
        <f>SUM($D35:J35)</f>
        <v>3751202</v>
      </c>
      <c r="Z35" s="44">
        <f>SUM($D35:K35)</f>
        <v>4309983</v>
      </c>
      <c r="AA35" s="44">
        <f>SUM($D35:L35)</f>
        <v>4857423</v>
      </c>
      <c r="AB35" s="44">
        <f>SUM($D35:M35)</f>
        <v>5448302</v>
      </c>
      <c r="AC35" s="44">
        <f>SUM($D35:N35)</f>
        <v>5989672</v>
      </c>
      <c r="AD35" s="44">
        <f>SUM($D35:O35)</f>
        <v>6457637</v>
      </c>
    </row>
    <row r="36" spans="1:30" s="55" customFormat="1" ht="15.1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1" customHeight="1">
      <c r="A37" s="63" t="s">
        <v>5</v>
      </c>
      <c r="B37" s="65" t="s">
        <v>8</v>
      </c>
      <c r="D37" s="44">
        <f>+AMB!D$136</f>
        <v>0</v>
      </c>
      <c r="E37" s="44">
        <f>+AMB!E$136</f>
        <v>0</v>
      </c>
      <c r="F37" s="44">
        <f>+AMB!F$136</f>
        <v>0</v>
      </c>
      <c r="G37" s="44">
        <f>+AMB!G$136</f>
        <v>0</v>
      </c>
      <c r="H37" s="44">
        <f>+AMB!H$136</f>
        <v>0</v>
      </c>
      <c r="I37" s="44">
        <f>+AMB!I$136</f>
        <v>0</v>
      </c>
      <c r="J37" s="44">
        <f>+AMB!J$136</f>
        <v>0</v>
      </c>
      <c r="K37" s="44">
        <f>+AMB!K$136</f>
        <v>0</v>
      </c>
      <c r="L37" s="44">
        <f>+AMB!L$136</f>
        <v>0</v>
      </c>
      <c r="M37" s="44">
        <f>+AMB!M$136</f>
        <v>0</v>
      </c>
      <c r="N37" s="44">
        <f>+AMB!N$136</f>
        <v>0</v>
      </c>
      <c r="O37" s="44">
        <f>+AMB!O$136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1" customHeight="1">
      <c r="A38" s="63" t="s">
        <v>10</v>
      </c>
      <c r="B38" s="65" t="s">
        <v>8</v>
      </c>
      <c r="D38" s="44">
        <f>+BWB!D$136</f>
        <v>344</v>
      </c>
      <c r="E38" s="44">
        <f>+BWB!E$136</f>
        <v>352</v>
      </c>
      <c r="F38" s="44">
        <f>+BWB!F$136</f>
        <v>411</v>
      </c>
      <c r="G38" s="44">
        <f>+BWB!G$136</f>
        <v>538</v>
      </c>
      <c r="H38" s="44">
        <f>+BWB!H$136</f>
        <v>785</v>
      </c>
      <c r="I38" s="44">
        <f>+BWB!I$136</f>
        <v>825</v>
      </c>
      <c r="J38" s="44">
        <f>+BWB!J$136</f>
        <v>539</v>
      </c>
      <c r="K38" s="44">
        <f>+BWB!K$136</f>
        <v>675</v>
      </c>
      <c r="L38" s="44">
        <f>+BWB!L$136</f>
        <v>694</v>
      </c>
      <c r="M38" s="44">
        <f>+BWB!M$136</f>
        <v>611</v>
      </c>
      <c r="N38" s="44">
        <f>+BWB!N$136</f>
        <v>576</v>
      </c>
      <c r="O38" s="44">
        <f>+BWB!O$136</f>
        <v>360</v>
      </c>
      <c r="P38" s="44">
        <f t="shared" si="4"/>
        <v>6710</v>
      </c>
      <c r="Q38" s="54"/>
      <c r="R38" s="54"/>
      <c r="S38" s="44">
        <f>SUM($D38:D38)</f>
        <v>344</v>
      </c>
      <c r="T38" s="44">
        <f>SUM($D38:E38)</f>
        <v>696</v>
      </c>
      <c r="U38" s="44">
        <f>SUM($D38:F38)</f>
        <v>1107</v>
      </c>
      <c r="V38" s="44">
        <f>SUM($D38:G38)</f>
        <v>1645</v>
      </c>
      <c r="W38" s="44">
        <f>SUM($D38:H38)</f>
        <v>2430</v>
      </c>
      <c r="X38" s="44">
        <f>SUM($D38:I38)</f>
        <v>3255</v>
      </c>
      <c r="Y38" s="44">
        <f>SUM($D38:J38)</f>
        <v>3794</v>
      </c>
      <c r="Z38" s="44">
        <f>SUM($D38:K38)</f>
        <v>4469</v>
      </c>
      <c r="AA38" s="44">
        <f>SUM($D38:L38)</f>
        <v>5163</v>
      </c>
      <c r="AB38" s="44">
        <f>SUM($D38:M38)</f>
        <v>5774</v>
      </c>
      <c r="AC38" s="44">
        <f>SUM($D38:N38)</f>
        <v>6350</v>
      </c>
      <c r="AD38" s="44">
        <f>SUM($D38:O38)</f>
        <v>6710</v>
      </c>
    </row>
    <row r="39" spans="1:30" s="43" customFormat="1" ht="15.1" customHeight="1">
      <c r="A39" s="63" t="s">
        <v>11</v>
      </c>
      <c r="B39" s="65" t="s">
        <v>8</v>
      </c>
      <c r="D39" s="44">
        <f>+DWT!D$136</f>
        <v>4132</v>
      </c>
      <c r="E39" s="44">
        <f>+DWT!E$136</f>
        <v>3477</v>
      </c>
      <c r="F39" s="44">
        <f>+DWT!F$136</f>
        <v>3633</v>
      </c>
      <c r="G39" s="44">
        <f>+DWT!G$136</f>
        <v>3604</v>
      </c>
      <c r="H39" s="44">
        <f>+DWT!H$136</f>
        <v>2701</v>
      </c>
      <c r="I39" s="44">
        <f>+DWT!I$136</f>
        <v>2936</v>
      </c>
      <c r="J39" s="44">
        <f>+DWT!J$136</f>
        <v>3823</v>
      </c>
      <c r="K39" s="44">
        <f>+DWT!K$136</f>
        <v>4501</v>
      </c>
      <c r="L39" s="44">
        <f>+DWT!L$136</f>
        <v>3791</v>
      </c>
      <c r="M39" s="44">
        <f>+DWT!M$136</f>
        <v>3792</v>
      </c>
      <c r="N39" s="44">
        <f>+DWT!N$136</f>
        <v>3635</v>
      </c>
      <c r="O39" s="44">
        <f>+DWT!O$136</f>
        <v>3485</v>
      </c>
      <c r="P39" s="44">
        <f t="shared" si="4"/>
        <v>43510</v>
      </c>
      <c r="Q39" s="54"/>
      <c r="R39" s="54"/>
      <c r="S39" s="44">
        <f>SUM($D39:D39)</f>
        <v>4132</v>
      </c>
      <c r="T39" s="44">
        <f>SUM($D39:E39)</f>
        <v>7609</v>
      </c>
      <c r="U39" s="44">
        <f>SUM($D39:F39)</f>
        <v>11242</v>
      </c>
      <c r="V39" s="44">
        <f>SUM($D39:G39)</f>
        <v>14846</v>
      </c>
      <c r="W39" s="44">
        <f>SUM($D39:H39)</f>
        <v>17547</v>
      </c>
      <c r="X39" s="44">
        <f>SUM($D39:I39)</f>
        <v>20483</v>
      </c>
      <c r="Y39" s="44">
        <f>SUM($D39:J39)</f>
        <v>24306</v>
      </c>
      <c r="Z39" s="44">
        <f>SUM($D39:K39)</f>
        <v>28807</v>
      </c>
      <c r="AA39" s="44">
        <f>SUM($D39:L39)</f>
        <v>32598</v>
      </c>
      <c r="AB39" s="44">
        <f>SUM($D39:M39)</f>
        <v>36390</v>
      </c>
      <c r="AC39" s="44">
        <f>SUM($D39:N39)</f>
        <v>40025</v>
      </c>
      <c r="AD39" s="44">
        <f>SUM($D39:O39)</f>
        <v>43510</v>
      </c>
    </row>
    <row r="40" spans="1:30" s="43" customFormat="1" ht="15.1" customHeight="1">
      <c r="A40" s="63" t="s">
        <v>13</v>
      </c>
      <c r="B40" s="65" t="s">
        <v>8</v>
      </c>
      <c r="D40" s="44">
        <f>+OGB!D$136</f>
        <v>22</v>
      </c>
      <c r="E40" s="44">
        <f>+OGB!E$136</f>
        <v>33</v>
      </c>
      <c r="F40" s="44">
        <f>+OGB!F$136</f>
        <v>5</v>
      </c>
      <c r="G40" s="44">
        <f>+OGB!G$136</f>
        <v>23</v>
      </c>
      <c r="H40" s="44">
        <f>+OGB!H$136</f>
        <v>23</v>
      </c>
      <c r="I40" s="44">
        <f>+OGB!I$136</f>
        <v>47</v>
      </c>
      <c r="J40" s="44">
        <f>+OGB!J$136</f>
        <v>10</v>
      </c>
      <c r="K40" s="44">
        <f>+OGB!K$136</f>
        <v>25</v>
      </c>
      <c r="L40" s="44">
        <f>+OGB!L$136</f>
        <v>8</v>
      </c>
      <c r="M40" s="44">
        <f>+OGB!M$136</f>
        <v>28</v>
      </c>
      <c r="N40" s="44">
        <f>+OGB!N$136</f>
        <v>14</v>
      </c>
      <c r="O40" s="44">
        <f>+OGB!O$136</f>
        <v>24</v>
      </c>
      <c r="P40" s="44">
        <f t="shared" si="4"/>
        <v>262</v>
      </c>
      <c r="Q40" s="54"/>
      <c r="R40" s="54"/>
      <c r="S40" s="44">
        <f>SUM($D40:D40)</f>
        <v>22</v>
      </c>
      <c r="T40" s="44">
        <f>SUM($D40:E40)</f>
        <v>55</v>
      </c>
      <c r="U40" s="44">
        <f>SUM($D40:F40)</f>
        <v>60</v>
      </c>
      <c r="V40" s="44">
        <f>SUM($D40:G40)</f>
        <v>83</v>
      </c>
      <c r="W40" s="44">
        <f>SUM($D40:H40)</f>
        <v>106</v>
      </c>
      <c r="X40" s="44">
        <f>SUM($D40:I40)</f>
        <v>153</v>
      </c>
      <c r="Y40" s="44">
        <f>SUM($D40:J40)</f>
        <v>163</v>
      </c>
      <c r="Z40" s="44">
        <f>SUM($D40:K40)</f>
        <v>188</v>
      </c>
      <c r="AA40" s="44">
        <f>SUM($D40:L40)</f>
        <v>196</v>
      </c>
      <c r="AB40" s="44">
        <f>SUM($D40:M40)</f>
        <v>224</v>
      </c>
      <c r="AC40" s="44">
        <f>SUM($D40:N40)</f>
        <v>238</v>
      </c>
      <c r="AD40" s="44">
        <f>SUM($D40:O40)</f>
        <v>262</v>
      </c>
    </row>
    <row r="41" spans="1:30" s="55" customFormat="1" ht="15.1" customHeight="1">
      <c r="A41" s="63" t="s">
        <v>14</v>
      </c>
      <c r="B41" s="65" t="s">
        <v>8</v>
      </c>
      <c r="C41" s="43"/>
      <c r="D41" s="44">
        <f>+PB!D$136</f>
        <v>2220</v>
      </c>
      <c r="E41" s="44">
        <f>+PB!E$136</f>
        <v>2204</v>
      </c>
      <c r="F41" s="44">
        <f>+PB!F$136</f>
        <v>2332</v>
      </c>
      <c r="G41" s="44">
        <f>+PB!G$136</f>
        <v>2372</v>
      </c>
      <c r="H41" s="44">
        <f>+PB!H$136</f>
        <v>2466</v>
      </c>
      <c r="I41" s="44">
        <f>+PB!I$136</f>
        <v>2290</v>
      </c>
      <c r="J41" s="44">
        <f>+PB!J$136</f>
        <v>2666</v>
      </c>
      <c r="K41" s="44">
        <f>+PB!K$136</f>
        <v>2816</v>
      </c>
      <c r="L41" s="44">
        <f>+PB!L$136</f>
        <v>2840</v>
      </c>
      <c r="M41" s="44">
        <f>+PB!M$136</f>
        <v>2670</v>
      </c>
      <c r="N41" s="44">
        <f>+PB!N$136</f>
        <v>2420</v>
      </c>
      <c r="O41" s="44">
        <f>+PB!O$136</f>
        <v>2218</v>
      </c>
      <c r="P41" s="44">
        <f t="shared" si="4"/>
        <v>29514</v>
      </c>
      <c r="Q41" s="41"/>
      <c r="R41" s="41"/>
      <c r="S41" s="44">
        <f>SUM($D41:D41)</f>
        <v>2220</v>
      </c>
      <c r="T41" s="44">
        <f>SUM($D41:E41)</f>
        <v>4424</v>
      </c>
      <c r="U41" s="44">
        <f>SUM($D41:F41)</f>
        <v>6756</v>
      </c>
      <c r="V41" s="44">
        <f>SUM($D41:G41)</f>
        <v>9128</v>
      </c>
      <c r="W41" s="44">
        <f>SUM($D41:H41)</f>
        <v>11594</v>
      </c>
      <c r="X41" s="44">
        <f>SUM($D41:I41)</f>
        <v>13884</v>
      </c>
      <c r="Y41" s="44">
        <f>SUM($D41:J41)</f>
        <v>16550</v>
      </c>
      <c r="Z41" s="44">
        <f>SUM($D41:K41)</f>
        <v>19366</v>
      </c>
      <c r="AA41" s="44">
        <f>SUM($D41:L41)</f>
        <v>22206</v>
      </c>
      <c r="AB41" s="44">
        <f>SUM($D41:M41)</f>
        <v>24876</v>
      </c>
      <c r="AC41" s="44">
        <f>SUM($D41:N41)</f>
        <v>27296</v>
      </c>
      <c r="AD41" s="44">
        <f>SUM($D41:O41)</f>
        <v>29514</v>
      </c>
    </row>
    <row r="42" spans="1:30" s="43" customFormat="1" ht="15.1" customHeight="1">
      <c r="A42" s="63" t="s">
        <v>75</v>
      </c>
      <c r="B42" s="65" t="s">
        <v>8</v>
      </c>
      <c r="D42" s="44">
        <f>+IBA!D$136</f>
        <v>1178</v>
      </c>
      <c r="E42" s="44">
        <f>+IBA!E$136</f>
        <v>1440</v>
      </c>
      <c r="F42" s="44">
        <f>+IBA!F$136</f>
        <v>1496</v>
      </c>
      <c r="G42" s="44">
        <f>+IBA!G$136</f>
        <v>1265</v>
      </c>
      <c r="H42" s="44">
        <f>+IBA!H$136</f>
        <v>4181</v>
      </c>
      <c r="I42" s="44">
        <f>+IBA!I$136</f>
        <v>6850</v>
      </c>
      <c r="J42" s="44">
        <f>+IBA!J$136</f>
        <v>8327</v>
      </c>
      <c r="K42" s="44">
        <f>+IBA!K$136</f>
        <v>9814</v>
      </c>
      <c r="L42" s="44">
        <f>+IBA!L$136</f>
        <v>5602</v>
      </c>
      <c r="M42" s="44">
        <f>+IBA!M$136</f>
        <v>2932</v>
      </c>
      <c r="N42" s="44">
        <f>+IBA!N$136</f>
        <v>1218</v>
      </c>
      <c r="O42" s="44">
        <f>+IBA!O$136</f>
        <v>891</v>
      </c>
      <c r="P42" s="44">
        <f t="shared" si="4"/>
        <v>45194</v>
      </c>
      <c r="Q42" s="53"/>
      <c r="R42" s="53"/>
      <c r="S42" s="44">
        <f>SUM($D42:D42)</f>
        <v>1178</v>
      </c>
      <c r="T42" s="44">
        <f>SUM($D42:E42)</f>
        <v>2618</v>
      </c>
      <c r="U42" s="44">
        <f>SUM($D42:F42)</f>
        <v>4114</v>
      </c>
      <c r="V42" s="44">
        <f>SUM($D42:G42)</f>
        <v>5379</v>
      </c>
      <c r="W42" s="44">
        <f>SUM($D42:H42)</f>
        <v>9560</v>
      </c>
      <c r="X42" s="44">
        <f>SUM($D42:I42)</f>
        <v>16410</v>
      </c>
      <c r="Y42" s="44">
        <f>SUM($D42:J42)</f>
        <v>24737</v>
      </c>
      <c r="Z42" s="44">
        <f>SUM($D42:K42)</f>
        <v>34551</v>
      </c>
      <c r="AA42" s="44">
        <f>SUM($D42:L42)</f>
        <v>40153</v>
      </c>
      <c r="AB42" s="44">
        <f>SUM($D42:M42)</f>
        <v>43085</v>
      </c>
      <c r="AC42" s="44">
        <f>SUM($D42:N42)</f>
        <v>44303</v>
      </c>
      <c r="AD42" s="44">
        <f>SUM($D42:O42)</f>
        <v>45194</v>
      </c>
    </row>
    <row r="43" spans="1:30" s="43" customFormat="1" ht="15.1" customHeight="1">
      <c r="A43" s="63" t="s">
        <v>16</v>
      </c>
      <c r="B43" s="65" t="s">
        <v>8</v>
      </c>
      <c r="D43" s="44">
        <f>+SIBC!D$136</f>
        <v>0</v>
      </c>
      <c r="E43" s="44">
        <f>+SIBC!E$136</f>
        <v>0</v>
      </c>
      <c r="F43" s="44">
        <f>+SIBC!F$136</f>
        <v>0</v>
      </c>
      <c r="G43" s="44">
        <f>+SIBC!G$136</f>
        <v>0</v>
      </c>
      <c r="H43" s="44">
        <f>+SIBC!H$136</f>
        <v>0</v>
      </c>
      <c r="I43" s="44">
        <f>+SIBC!I$136</f>
        <v>0</v>
      </c>
      <c r="J43" s="44">
        <f>+SIBC!J$136</f>
        <v>0</v>
      </c>
      <c r="K43" s="44">
        <f>+SIBC!K$136</f>
        <v>0</v>
      </c>
      <c r="L43" s="44">
        <f>+SIBC!L$136</f>
        <v>0</v>
      </c>
      <c r="M43" s="44">
        <f>+SIBC!M$136</f>
        <v>0</v>
      </c>
      <c r="N43" s="44">
        <f>+SIBC!N$136</f>
        <v>0</v>
      </c>
      <c r="O43" s="44">
        <f>+SIBC!O$136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1" customHeight="1">
      <c r="A44" s="63" t="s">
        <v>17</v>
      </c>
      <c r="B44" s="65" t="s">
        <v>8</v>
      </c>
      <c r="D44" s="44">
        <f>+TIBA!D$136</f>
        <v>0</v>
      </c>
      <c r="E44" s="44">
        <f>+TIBA!E$136</f>
        <v>0</v>
      </c>
      <c r="F44" s="44">
        <f>+TIBA!F$136</f>
        <v>0</v>
      </c>
      <c r="G44" s="44">
        <f>+TIBA!G$136</f>
        <v>0</v>
      </c>
      <c r="H44" s="44">
        <f>+TIBA!H$136</f>
        <v>0</v>
      </c>
      <c r="I44" s="44">
        <f>+TIBA!I$136</f>
        <v>0</v>
      </c>
      <c r="J44" s="44">
        <f>+TIBA!J$136</f>
        <v>0</v>
      </c>
      <c r="K44" s="44">
        <f>+TIBA!K$136</f>
        <v>0</v>
      </c>
      <c r="L44" s="44">
        <f>+TIBA!L$136</f>
        <v>0</v>
      </c>
      <c r="M44" s="44">
        <f>+TIBA!M$136</f>
        <v>0</v>
      </c>
      <c r="N44" s="44">
        <f>+TIBA!N$136</f>
        <v>0</v>
      </c>
      <c r="O44" s="44">
        <f>+TIBA!O$136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1" customHeight="1">
      <c r="A45" s="63" t="s">
        <v>12</v>
      </c>
      <c r="B45" s="65" t="s">
        <v>8</v>
      </c>
      <c r="D45" s="44">
        <f>+LQB!D$136</f>
        <v>372</v>
      </c>
      <c r="E45" s="44">
        <f>+LQB!E$136</f>
        <v>290</v>
      </c>
      <c r="F45" s="44">
        <f>+LQB!F$136</f>
        <v>460</v>
      </c>
      <c r="G45" s="44">
        <f>+LQB!G$136</f>
        <v>502</v>
      </c>
      <c r="H45" s="44">
        <f>+LQB!H$136</f>
        <v>738</v>
      </c>
      <c r="I45" s="44">
        <f>+LQB!I$136</f>
        <v>568</v>
      </c>
      <c r="J45" s="44">
        <f>+LQB!J$136</f>
        <v>912</v>
      </c>
      <c r="K45" s="44">
        <f>+LQB!K$136</f>
        <v>1054</v>
      </c>
      <c r="L45" s="44">
        <f>+LQB!L$136</f>
        <v>768</v>
      </c>
      <c r="M45" s="44">
        <f>+LQB!M$136</f>
        <v>772</v>
      </c>
      <c r="N45" s="44">
        <f>+LQB!N$136</f>
        <v>672</v>
      </c>
      <c r="O45" s="44">
        <f>+LQB!O$136</f>
        <v>550</v>
      </c>
      <c r="P45" s="44">
        <f t="shared" si="4"/>
        <v>7658</v>
      </c>
      <c r="Q45" s="54"/>
      <c r="R45" s="54"/>
      <c r="S45" s="44">
        <f>SUM($D45:D45)</f>
        <v>372</v>
      </c>
      <c r="T45" s="44">
        <f>SUM($D45:E45)</f>
        <v>662</v>
      </c>
      <c r="U45" s="44">
        <f>SUM($D45:F45)</f>
        <v>1122</v>
      </c>
      <c r="V45" s="44">
        <f>SUM($D45:G45)</f>
        <v>1624</v>
      </c>
      <c r="W45" s="44">
        <f>SUM($D45:H45)</f>
        <v>2362</v>
      </c>
      <c r="X45" s="44">
        <f>SUM($D45:I45)</f>
        <v>2930</v>
      </c>
      <c r="Y45" s="44">
        <f>SUM($D45:J45)</f>
        <v>3842</v>
      </c>
      <c r="Z45" s="44">
        <f>SUM($D45:K45)</f>
        <v>4896</v>
      </c>
      <c r="AA45" s="44">
        <f>SUM($D45:L45)</f>
        <v>5664</v>
      </c>
      <c r="AB45" s="44">
        <f>SUM($D45:M45)</f>
        <v>6436</v>
      </c>
      <c r="AC45" s="44">
        <f>SUM($D45:N45)</f>
        <v>7108</v>
      </c>
      <c r="AD45" s="44">
        <f>SUM($D45:O45)</f>
        <v>7658</v>
      </c>
    </row>
    <row r="46" spans="1:30" s="55" customFormat="1" ht="15.1" customHeight="1">
      <c r="A46" s="63" t="s">
        <v>15</v>
      </c>
      <c r="B46" s="65" t="s">
        <v>8</v>
      </c>
      <c r="C46" s="43"/>
      <c r="D46" s="44">
        <f>+RBW!D$136</f>
        <v>830</v>
      </c>
      <c r="E46" s="44">
        <f>+RBW!E$136</f>
        <v>698</v>
      </c>
      <c r="F46" s="44">
        <f>+RBW!F$136</f>
        <v>1120</v>
      </c>
      <c r="G46" s="44">
        <f>+RBW!G$136</f>
        <v>1798</v>
      </c>
      <c r="H46" s="44">
        <f>+RBW!H$136</f>
        <v>2892</v>
      </c>
      <c r="I46" s="44">
        <f>+RBW!I$136</f>
        <v>3340</v>
      </c>
      <c r="J46" s="44">
        <f>+RBW!J$136</f>
        <v>3210</v>
      </c>
      <c r="K46" s="44">
        <f>+RBW!K$136</f>
        <v>3234</v>
      </c>
      <c r="L46" s="44">
        <f>+RBW!L$136</f>
        <v>3412</v>
      </c>
      <c r="M46" s="44">
        <f>+RBW!M$136</f>
        <v>2730</v>
      </c>
      <c r="N46" s="44">
        <f>+RBW!N$136</f>
        <v>1100</v>
      </c>
      <c r="O46" s="44">
        <f>+RBW!O$136</f>
        <v>938</v>
      </c>
      <c r="P46" s="44">
        <f t="shared" si="4"/>
        <v>25302</v>
      </c>
      <c r="Q46" s="41"/>
      <c r="R46" s="41"/>
      <c r="S46" s="44">
        <f>SUM($D46:D46)</f>
        <v>830</v>
      </c>
      <c r="T46" s="44">
        <f>SUM($D46:E46)</f>
        <v>1528</v>
      </c>
      <c r="U46" s="44">
        <f>SUM($D46:F46)</f>
        <v>2648</v>
      </c>
      <c r="V46" s="44">
        <f>SUM($D46:G46)</f>
        <v>4446</v>
      </c>
      <c r="W46" s="44">
        <f>SUM($D46:H46)</f>
        <v>7338</v>
      </c>
      <c r="X46" s="44">
        <f>SUM($D46:I46)</f>
        <v>10678</v>
      </c>
      <c r="Y46" s="44">
        <f>SUM($D46:J46)</f>
        <v>13888</v>
      </c>
      <c r="Z46" s="44">
        <f>SUM($D46:K46)</f>
        <v>17122</v>
      </c>
      <c r="AA46" s="44">
        <f>SUM($D46:L46)</f>
        <v>20534</v>
      </c>
      <c r="AB46" s="44">
        <f>SUM($D46:M46)</f>
        <v>23264</v>
      </c>
      <c r="AC46" s="44">
        <f>SUM($D46:N46)</f>
        <v>24364</v>
      </c>
      <c r="AD46" s="44">
        <f>SUM($D46:O46)</f>
        <v>25302</v>
      </c>
    </row>
    <row r="47" spans="1:30" s="43" customFormat="1" ht="15.1" customHeight="1">
      <c r="A47" s="63" t="s">
        <v>18</v>
      </c>
      <c r="B47" s="65" t="s">
        <v>8</v>
      </c>
      <c r="D47" s="44">
        <f>+WPB!D$136</f>
        <v>0</v>
      </c>
      <c r="E47" s="44">
        <f>+WPB!E$136</f>
        <v>0</v>
      </c>
      <c r="F47" s="44">
        <f>+WPB!F$136</f>
        <v>0</v>
      </c>
      <c r="G47" s="44">
        <f>+WPB!G$136</f>
        <v>0</v>
      </c>
      <c r="H47" s="44">
        <f>+WPB!H$136</f>
        <v>0</v>
      </c>
      <c r="I47" s="44">
        <f>+WPB!I$136</f>
        <v>0</v>
      </c>
      <c r="J47" s="44">
        <f>+WPB!J$136</f>
        <v>0</v>
      </c>
      <c r="K47" s="44">
        <f>+WPB!K$136</f>
        <v>0</v>
      </c>
      <c r="L47" s="44">
        <f>+WPB!L$136</f>
        <v>0</v>
      </c>
      <c r="M47" s="44">
        <f>+WPB!M$136</f>
        <v>0</v>
      </c>
      <c r="N47" s="44">
        <f>+WPB!N$136</f>
        <v>0</v>
      </c>
      <c r="O47" s="44">
        <f>+WPB!O$136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1" customHeight="1">
      <c r="A48" s="63"/>
      <c r="B48" s="68" t="s">
        <v>9</v>
      </c>
      <c r="D48" s="44">
        <f t="shared" ref="D48:P48" si="5">SUM(D37:D47)</f>
        <v>9098</v>
      </c>
      <c r="E48" s="44">
        <f t="shared" si="5"/>
        <v>8494</v>
      </c>
      <c r="F48" s="44">
        <f t="shared" si="5"/>
        <v>9457</v>
      </c>
      <c r="G48" s="44">
        <f t="shared" si="5"/>
        <v>10102</v>
      </c>
      <c r="H48" s="44">
        <f t="shared" si="5"/>
        <v>13786</v>
      </c>
      <c r="I48" s="44">
        <f t="shared" si="5"/>
        <v>16856</v>
      </c>
      <c r="J48" s="44">
        <f t="shared" si="5"/>
        <v>19487</v>
      </c>
      <c r="K48" s="44">
        <f t="shared" si="5"/>
        <v>22119</v>
      </c>
      <c r="L48" s="44">
        <f t="shared" si="5"/>
        <v>17115</v>
      </c>
      <c r="M48" s="44">
        <f t="shared" si="5"/>
        <v>13535</v>
      </c>
      <c r="N48" s="44">
        <f t="shared" si="5"/>
        <v>9635</v>
      </c>
      <c r="O48" s="44">
        <f t="shared" si="5"/>
        <v>8466</v>
      </c>
      <c r="P48" s="44">
        <f t="shared" si="5"/>
        <v>158150</v>
      </c>
      <c r="Q48" s="54"/>
      <c r="R48" s="54"/>
      <c r="S48" s="44">
        <f>SUM($D48:D48)</f>
        <v>9098</v>
      </c>
      <c r="T48" s="44">
        <f>SUM($D48:E48)</f>
        <v>17592</v>
      </c>
      <c r="U48" s="44">
        <f>SUM($D48:F48)</f>
        <v>27049</v>
      </c>
      <c r="V48" s="44">
        <f>SUM($D48:G48)</f>
        <v>37151</v>
      </c>
      <c r="W48" s="44">
        <f>SUM($D48:H48)</f>
        <v>50937</v>
      </c>
      <c r="X48" s="44">
        <f>SUM($D48:I48)</f>
        <v>67793</v>
      </c>
      <c r="Y48" s="44">
        <f>SUM($D48:J48)</f>
        <v>87280</v>
      </c>
      <c r="Z48" s="44">
        <f>SUM($D48:K48)</f>
        <v>109399</v>
      </c>
      <c r="AA48" s="44">
        <f>SUM($D48:L48)</f>
        <v>126514</v>
      </c>
      <c r="AB48" s="44">
        <f>SUM($D48:M48)</f>
        <v>140049</v>
      </c>
      <c r="AC48" s="44">
        <f>SUM($D48:N48)</f>
        <v>149684</v>
      </c>
      <c r="AD48" s="44">
        <f>SUM($D48:O48)</f>
        <v>158150</v>
      </c>
    </row>
    <row r="49" spans="1:30" s="55" customFormat="1" ht="15.1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1" customHeight="1">
      <c r="A50" s="63" t="s">
        <v>5</v>
      </c>
      <c r="B50" s="66" t="s">
        <v>67</v>
      </c>
      <c r="D50" s="44">
        <f t="shared" ref="D50:O60" si="6">SUM(D11+D24+D37)</f>
        <v>560495</v>
      </c>
      <c r="E50" s="44">
        <f t="shared" si="6"/>
        <v>535548</v>
      </c>
      <c r="F50" s="44">
        <f t="shared" si="6"/>
        <v>619307</v>
      </c>
      <c r="G50" s="44">
        <f t="shared" si="6"/>
        <v>609045</v>
      </c>
      <c r="H50" s="44">
        <f t="shared" si="6"/>
        <v>632741</v>
      </c>
      <c r="I50" s="44">
        <f t="shared" si="6"/>
        <v>619814</v>
      </c>
      <c r="J50" s="44">
        <f t="shared" si="6"/>
        <v>612230</v>
      </c>
      <c r="K50" s="44">
        <f t="shared" si="6"/>
        <v>672506</v>
      </c>
      <c r="L50" s="44">
        <f t="shared" si="6"/>
        <v>601483</v>
      </c>
      <c r="M50" s="44">
        <f t="shared" si="6"/>
        <v>636608</v>
      </c>
      <c r="N50" s="44">
        <f t="shared" si="6"/>
        <v>588718</v>
      </c>
      <c r="O50" s="44">
        <f t="shared" si="6"/>
        <v>558113</v>
      </c>
      <c r="P50" s="44">
        <f t="shared" ref="P50:P60" si="7">SUM(D50:O50)</f>
        <v>7246608</v>
      </c>
      <c r="Q50" s="53"/>
      <c r="R50" s="53"/>
      <c r="S50" s="44">
        <f>SUM($D50:D50)</f>
        <v>560495</v>
      </c>
      <c r="T50" s="44">
        <f>SUM($D50:E50)</f>
        <v>1096043</v>
      </c>
      <c r="U50" s="44">
        <f>SUM($D50:F50)</f>
        <v>1715350</v>
      </c>
      <c r="V50" s="44">
        <f>SUM($D50:G50)</f>
        <v>2324395</v>
      </c>
      <c r="W50" s="44">
        <f>SUM($D50:H50)</f>
        <v>2957136</v>
      </c>
      <c r="X50" s="44">
        <f>SUM($D50:I50)</f>
        <v>3576950</v>
      </c>
      <c r="Y50" s="44">
        <f>SUM($D50:J50)</f>
        <v>4189180</v>
      </c>
      <c r="Z50" s="44">
        <f>SUM($D50:K50)</f>
        <v>4861686</v>
      </c>
      <c r="AA50" s="44">
        <f>SUM($D50:L50)</f>
        <v>5463169</v>
      </c>
      <c r="AB50" s="44">
        <f>SUM($D50:M50)</f>
        <v>6099777</v>
      </c>
      <c r="AC50" s="44">
        <f>SUM($D50:N50)</f>
        <v>6688495</v>
      </c>
      <c r="AD50" s="44">
        <f>SUM($D50:O50)</f>
        <v>7246608</v>
      </c>
    </row>
    <row r="51" spans="1:30" s="43" customFormat="1" ht="15.1" customHeight="1">
      <c r="A51" s="63" t="s">
        <v>10</v>
      </c>
      <c r="B51" s="66" t="s">
        <v>67</v>
      </c>
      <c r="D51" s="44">
        <f t="shared" si="6"/>
        <v>370235</v>
      </c>
      <c r="E51" s="44">
        <f t="shared" si="6"/>
        <v>337766</v>
      </c>
      <c r="F51" s="44">
        <f t="shared" si="6"/>
        <v>422851</v>
      </c>
      <c r="G51" s="44">
        <f t="shared" si="6"/>
        <v>417851</v>
      </c>
      <c r="H51" s="44">
        <f t="shared" si="6"/>
        <v>471510</v>
      </c>
      <c r="I51" s="44">
        <f t="shared" si="6"/>
        <v>480863</v>
      </c>
      <c r="J51" s="44">
        <f t="shared" si="6"/>
        <v>525506</v>
      </c>
      <c r="K51" s="44">
        <f t="shared" si="6"/>
        <v>576776</v>
      </c>
      <c r="L51" s="44">
        <f t="shared" si="6"/>
        <v>462661</v>
      </c>
      <c r="M51" s="44">
        <f t="shared" si="6"/>
        <v>472112</v>
      </c>
      <c r="N51" s="44">
        <f t="shared" si="6"/>
        <v>439918</v>
      </c>
      <c r="O51" s="44">
        <f t="shared" si="6"/>
        <v>427159</v>
      </c>
      <c r="P51" s="44">
        <f t="shared" si="7"/>
        <v>5405208</v>
      </c>
      <c r="Q51" s="54"/>
      <c r="R51" s="54"/>
      <c r="S51" s="44">
        <f>SUM($D51:D51)</f>
        <v>370235</v>
      </c>
      <c r="T51" s="44">
        <f>SUM($D51:E51)</f>
        <v>708001</v>
      </c>
      <c r="U51" s="44">
        <f>SUM($D51:F51)</f>
        <v>1130852</v>
      </c>
      <c r="V51" s="44">
        <f>SUM($D51:G51)</f>
        <v>1548703</v>
      </c>
      <c r="W51" s="44">
        <f>SUM($D51:H51)</f>
        <v>2020213</v>
      </c>
      <c r="X51" s="44">
        <f>SUM($D51:I51)</f>
        <v>2501076</v>
      </c>
      <c r="Y51" s="44">
        <f>SUM($D51:J51)</f>
        <v>3026582</v>
      </c>
      <c r="Z51" s="44">
        <f>SUM($D51:K51)</f>
        <v>3603358</v>
      </c>
      <c r="AA51" s="44">
        <f>SUM($D51:L51)</f>
        <v>4066019</v>
      </c>
      <c r="AB51" s="44">
        <f>SUM($D51:M51)</f>
        <v>4538131</v>
      </c>
      <c r="AC51" s="44">
        <f>SUM($D51:N51)</f>
        <v>4978049</v>
      </c>
      <c r="AD51" s="44">
        <f>SUM($D51:O51)</f>
        <v>5405208</v>
      </c>
    </row>
    <row r="52" spans="1:30" s="43" customFormat="1" ht="15.1" customHeight="1">
      <c r="A52" s="63" t="s">
        <v>11</v>
      </c>
      <c r="B52" s="66" t="s">
        <v>67</v>
      </c>
      <c r="D52" s="44">
        <f t="shared" si="6"/>
        <v>317969</v>
      </c>
      <c r="E52" s="44">
        <f t="shared" si="6"/>
        <v>284246</v>
      </c>
      <c r="F52" s="44">
        <f t="shared" si="6"/>
        <v>331227</v>
      </c>
      <c r="G52" s="44">
        <f t="shared" si="6"/>
        <v>328294</v>
      </c>
      <c r="H52" s="44">
        <f t="shared" si="6"/>
        <v>343496</v>
      </c>
      <c r="I52" s="44">
        <f t="shared" si="6"/>
        <v>329259</v>
      </c>
      <c r="J52" s="44">
        <f t="shared" si="6"/>
        <v>339522</v>
      </c>
      <c r="K52" s="44">
        <f t="shared" si="6"/>
        <v>362175</v>
      </c>
      <c r="L52" s="44">
        <f t="shared" si="6"/>
        <v>331259</v>
      </c>
      <c r="M52" s="44">
        <f t="shared" si="6"/>
        <v>351096</v>
      </c>
      <c r="N52" s="44">
        <f t="shared" si="6"/>
        <v>331280</v>
      </c>
      <c r="O52" s="44">
        <f t="shared" si="6"/>
        <v>330371</v>
      </c>
      <c r="P52" s="44">
        <f t="shared" si="7"/>
        <v>3980194</v>
      </c>
      <c r="Q52" s="54"/>
      <c r="R52" s="54"/>
      <c r="S52" s="44">
        <f>SUM($D52:D52)</f>
        <v>317969</v>
      </c>
      <c r="T52" s="44">
        <f>SUM($D52:E52)</f>
        <v>602215</v>
      </c>
      <c r="U52" s="44">
        <f>SUM($D52:F52)</f>
        <v>933442</v>
      </c>
      <c r="V52" s="44">
        <f>SUM($D52:G52)</f>
        <v>1261736</v>
      </c>
      <c r="W52" s="44">
        <f>SUM($D52:H52)</f>
        <v>1605232</v>
      </c>
      <c r="X52" s="44">
        <f>SUM($D52:I52)</f>
        <v>1934491</v>
      </c>
      <c r="Y52" s="44">
        <f>SUM($D52:J52)</f>
        <v>2274013</v>
      </c>
      <c r="Z52" s="44">
        <f>SUM($D52:K52)</f>
        <v>2636188</v>
      </c>
      <c r="AA52" s="44">
        <f>SUM($D52:L52)</f>
        <v>2967447</v>
      </c>
      <c r="AB52" s="44">
        <f>SUM($D52:M52)</f>
        <v>3318543</v>
      </c>
      <c r="AC52" s="44">
        <f>SUM($D52:N52)</f>
        <v>3649823</v>
      </c>
      <c r="AD52" s="44">
        <f>SUM($D52:O52)</f>
        <v>3980194</v>
      </c>
    </row>
    <row r="53" spans="1:30" s="43" customFormat="1" ht="15.1" customHeight="1">
      <c r="A53" s="63" t="s">
        <v>13</v>
      </c>
      <c r="B53" s="66" t="s">
        <v>67</v>
      </c>
      <c r="D53" s="44">
        <f t="shared" si="6"/>
        <v>53764</v>
      </c>
      <c r="E53" s="44">
        <f t="shared" si="6"/>
        <v>51324</v>
      </c>
      <c r="F53" s="44">
        <f t="shared" si="6"/>
        <v>64249</v>
      </c>
      <c r="G53" s="44">
        <f t="shared" si="6"/>
        <v>67051</v>
      </c>
      <c r="H53" s="44">
        <f t="shared" si="6"/>
        <v>73771</v>
      </c>
      <c r="I53" s="44">
        <f t="shared" si="6"/>
        <v>75142</v>
      </c>
      <c r="J53" s="44">
        <f t="shared" si="6"/>
        <v>83117</v>
      </c>
      <c r="K53" s="44">
        <f t="shared" si="6"/>
        <v>91602</v>
      </c>
      <c r="L53" s="44">
        <f t="shared" si="6"/>
        <v>73100</v>
      </c>
      <c r="M53" s="44">
        <f t="shared" si="6"/>
        <v>71209</v>
      </c>
      <c r="N53" s="44">
        <f t="shared" si="6"/>
        <v>68048</v>
      </c>
      <c r="O53" s="44">
        <f t="shared" si="6"/>
        <v>64426</v>
      </c>
      <c r="P53" s="44">
        <f t="shared" si="7"/>
        <v>836803</v>
      </c>
      <c r="Q53" s="54"/>
      <c r="R53" s="54"/>
      <c r="S53" s="44">
        <f>SUM($D53:D53)</f>
        <v>53764</v>
      </c>
      <c r="T53" s="44">
        <f>SUM($D53:E53)</f>
        <v>105088</v>
      </c>
      <c r="U53" s="44">
        <f>SUM($D53:F53)</f>
        <v>169337</v>
      </c>
      <c r="V53" s="44">
        <f>SUM($D53:G53)</f>
        <v>236388</v>
      </c>
      <c r="W53" s="44">
        <f>SUM($D53:H53)</f>
        <v>310159</v>
      </c>
      <c r="X53" s="44">
        <f>SUM($D53:I53)</f>
        <v>385301</v>
      </c>
      <c r="Y53" s="44">
        <f>SUM($D53:J53)</f>
        <v>468418</v>
      </c>
      <c r="Z53" s="44">
        <f>SUM($D53:K53)</f>
        <v>560020</v>
      </c>
      <c r="AA53" s="44">
        <f>SUM($D53:L53)</f>
        <v>633120</v>
      </c>
      <c r="AB53" s="44">
        <f>SUM($D53:M53)</f>
        <v>704329</v>
      </c>
      <c r="AC53" s="44">
        <f>SUM($D53:N53)</f>
        <v>772377</v>
      </c>
      <c r="AD53" s="44">
        <f>SUM($D53:O53)</f>
        <v>836803</v>
      </c>
    </row>
    <row r="54" spans="1:30" s="55" customFormat="1" ht="15.1" customHeight="1">
      <c r="A54" s="63" t="s">
        <v>14</v>
      </c>
      <c r="B54" s="66" t="s">
        <v>67</v>
      </c>
      <c r="C54" s="43"/>
      <c r="D54" s="44">
        <f t="shared" si="6"/>
        <v>402904</v>
      </c>
      <c r="E54" s="44">
        <f t="shared" si="6"/>
        <v>387214</v>
      </c>
      <c r="F54" s="44">
        <f t="shared" si="6"/>
        <v>483169</v>
      </c>
      <c r="G54" s="44">
        <f t="shared" si="6"/>
        <v>462217</v>
      </c>
      <c r="H54" s="44">
        <f t="shared" si="6"/>
        <v>511321</v>
      </c>
      <c r="I54" s="44">
        <f t="shared" si="6"/>
        <v>528246</v>
      </c>
      <c r="J54" s="44">
        <f t="shared" si="6"/>
        <v>623861</v>
      </c>
      <c r="K54" s="44">
        <f t="shared" si="6"/>
        <v>652527</v>
      </c>
      <c r="L54" s="44">
        <f t="shared" si="6"/>
        <v>500515</v>
      </c>
      <c r="M54" s="44">
        <f t="shared" si="6"/>
        <v>495660</v>
      </c>
      <c r="N54" s="44">
        <f t="shared" si="6"/>
        <v>452039</v>
      </c>
      <c r="O54" s="44">
        <f t="shared" si="6"/>
        <v>428213</v>
      </c>
      <c r="P54" s="44">
        <f t="shared" si="7"/>
        <v>5927886</v>
      </c>
      <c r="Q54" s="41"/>
      <c r="R54" s="41"/>
      <c r="S54" s="44">
        <f>SUM($D54:D54)</f>
        <v>402904</v>
      </c>
      <c r="T54" s="44">
        <f>SUM($D54:E54)</f>
        <v>790118</v>
      </c>
      <c r="U54" s="44">
        <f>SUM($D54:F54)</f>
        <v>1273287</v>
      </c>
      <c r="V54" s="44">
        <f>SUM($D54:G54)</f>
        <v>1735504</v>
      </c>
      <c r="W54" s="44">
        <f>SUM($D54:H54)</f>
        <v>2246825</v>
      </c>
      <c r="X54" s="44">
        <f>SUM($D54:I54)</f>
        <v>2775071</v>
      </c>
      <c r="Y54" s="44">
        <f>SUM($D54:J54)</f>
        <v>3398932</v>
      </c>
      <c r="Z54" s="44">
        <f>SUM($D54:K54)</f>
        <v>4051459</v>
      </c>
      <c r="AA54" s="44">
        <f>SUM($D54:L54)</f>
        <v>4551974</v>
      </c>
      <c r="AB54" s="44">
        <f>SUM($D54:M54)</f>
        <v>5047634</v>
      </c>
      <c r="AC54" s="44">
        <f>SUM($D54:N54)</f>
        <v>5499673</v>
      </c>
      <c r="AD54" s="44">
        <f>SUM($D54:O54)</f>
        <v>5927886</v>
      </c>
    </row>
    <row r="55" spans="1:30" s="43" customFormat="1" ht="15.1" customHeight="1">
      <c r="A55" s="63" t="s">
        <v>75</v>
      </c>
      <c r="B55" s="66" t="s">
        <v>67</v>
      </c>
      <c r="D55" s="44">
        <f t="shared" si="6"/>
        <v>149473</v>
      </c>
      <c r="E55" s="44">
        <f t="shared" si="6"/>
        <v>145924</v>
      </c>
      <c r="F55" s="44">
        <f t="shared" si="6"/>
        <v>169374</v>
      </c>
      <c r="G55" s="44">
        <f t="shared" si="6"/>
        <v>159501</v>
      </c>
      <c r="H55" s="44">
        <f t="shared" si="6"/>
        <v>177812</v>
      </c>
      <c r="I55" s="44">
        <f t="shared" si="6"/>
        <v>184246</v>
      </c>
      <c r="J55" s="44">
        <f t="shared" si="6"/>
        <v>206750</v>
      </c>
      <c r="K55" s="44">
        <f t="shared" si="6"/>
        <v>213000</v>
      </c>
      <c r="L55" s="44">
        <f t="shared" si="6"/>
        <v>187078</v>
      </c>
      <c r="M55" s="44">
        <f t="shared" si="6"/>
        <v>181299</v>
      </c>
      <c r="N55" s="44">
        <f t="shared" si="6"/>
        <v>161876</v>
      </c>
      <c r="O55" s="44">
        <f t="shared" si="6"/>
        <v>168125</v>
      </c>
      <c r="P55" s="44">
        <f t="shared" si="7"/>
        <v>2104458</v>
      </c>
      <c r="Q55" s="53"/>
      <c r="R55" s="53"/>
      <c r="S55" s="44">
        <f>SUM($D55:D55)</f>
        <v>149473</v>
      </c>
      <c r="T55" s="44">
        <f>SUM($D55:E55)</f>
        <v>295397</v>
      </c>
      <c r="U55" s="44">
        <f>SUM($D55:F55)</f>
        <v>464771</v>
      </c>
      <c r="V55" s="44">
        <f>SUM($D55:G55)</f>
        <v>624272</v>
      </c>
      <c r="W55" s="44">
        <f>SUM($D55:H55)</f>
        <v>802084</v>
      </c>
      <c r="X55" s="44">
        <f>SUM($D55:I55)</f>
        <v>986330</v>
      </c>
      <c r="Y55" s="44">
        <f>SUM($D55:J55)</f>
        <v>1193080</v>
      </c>
      <c r="Z55" s="44">
        <f>SUM($D55:K55)</f>
        <v>1406080</v>
      </c>
      <c r="AA55" s="44">
        <f>SUM($D55:L55)</f>
        <v>1593158</v>
      </c>
      <c r="AB55" s="44">
        <f>SUM($D55:M55)</f>
        <v>1774457</v>
      </c>
      <c r="AC55" s="44">
        <f>SUM($D55:N55)</f>
        <v>1936333</v>
      </c>
      <c r="AD55" s="44">
        <f>SUM($D55:O55)</f>
        <v>2104458</v>
      </c>
    </row>
    <row r="56" spans="1:30" s="43" customFormat="1" ht="15.1" customHeight="1">
      <c r="A56" s="63" t="s">
        <v>16</v>
      </c>
      <c r="B56" s="66" t="s">
        <v>67</v>
      </c>
      <c r="D56" s="44">
        <f t="shared" si="6"/>
        <v>176275</v>
      </c>
      <c r="E56" s="44">
        <f t="shared" si="6"/>
        <v>165002</v>
      </c>
      <c r="F56" s="44">
        <f t="shared" si="6"/>
        <v>181140</v>
      </c>
      <c r="G56" s="44">
        <f t="shared" si="6"/>
        <v>171391</v>
      </c>
      <c r="H56" s="44">
        <f t="shared" si="6"/>
        <v>196014</v>
      </c>
      <c r="I56" s="44">
        <f t="shared" si="6"/>
        <v>185947</v>
      </c>
      <c r="J56" s="44">
        <f t="shared" si="6"/>
        <v>208953</v>
      </c>
      <c r="K56" s="44">
        <f t="shared" si="6"/>
        <v>202949</v>
      </c>
      <c r="L56" s="44">
        <f t="shared" si="6"/>
        <v>195629</v>
      </c>
      <c r="M56" s="44">
        <f t="shared" si="6"/>
        <v>197374</v>
      </c>
      <c r="N56" s="44">
        <f t="shared" si="6"/>
        <v>181099</v>
      </c>
      <c r="O56" s="44">
        <f t="shared" si="6"/>
        <v>168731</v>
      </c>
      <c r="P56" s="44">
        <f t="shared" si="7"/>
        <v>2230504</v>
      </c>
      <c r="Q56" s="54"/>
      <c r="R56" s="54"/>
      <c r="S56" s="44">
        <f>SUM($D56:D56)</f>
        <v>176275</v>
      </c>
      <c r="T56" s="44">
        <f>SUM($D56:E56)</f>
        <v>341277</v>
      </c>
      <c r="U56" s="44">
        <f>SUM($D56:F56)</f>
        <v>522417</v>
      </c>
      <c r="V56" s="44">
        <f>SUM($D56:G56)</f>
        <v>693808</v>
      </c>
      <c r="W56" s="44">
        <f>SUM($D56:H56)</f>
        <v>889822</v>
      </c>
      <c r="X56" s="44">
        <f>SUM($D56:I56)</f>
        <v>1075769</v>
      </c>
      <c r="Y56" s="44">
        <f>SUM($D56:J56)</f>
        <v>1284722</v>
      </c>
      <c r="Z56" s="44">
        <f>SUM($D56:K56)</f>
        <v>1487671</v>
      </c>
      <c r="AA56" s="44">
        <f>SUM($D56:L56)</f>
        <v>1683300</v>
      </c>
      <c r="AB56" s="44">
        <f>SUM($D56:M56)</f>
        <v>1880674</v>
      </c>
      <c r="AC56" s="44">
        <f>SUM($D56:N56)</f>
        <v>2061773</v>
      </c>
      <c r="AD56" s="44">
        <f>SUM($D56:O56)</f>
        <v>2230504</v>
      </c>
    </row>
    <row r="57" spans="1:30" s="43" customFormat="1" ht="15.1" customHeight="1">
      <c r="A57" s="63" t="s">
        <v>17</v>
      </c>
      <c r="B57" s="66" t="s">
        <v>67</v>
      </c>
      <c r="D57" s="44">
        <f t="shared" si="6"/>
        <v>114862</v>
      </c>
      <c r="E57" s="44">
        <f t="shared" si="6"/>
        <v>110110</v>
      </c>
      <c r="F57" s="44">
        <f t="shared" si="6"/>
        <v>155744</v>
      </c>
      <c r="G57" s="44">
        <f t="shared" si="6"/>
        <v>155338</v>
      </c>
      <c r="H57" s="44">
        <f t="shared" si="6"/>
        <v>186322</v>
      </c>
      <c r="I57" s="44">
        <f t="shared" si="6"/>
        <v>200544</v>
      </c>
      <c r="J57" s="44">
        <f t="shared" si="6"/>
        <v>262331</v>
      </c>
      <c r="K57" s="44">
        <f t="shared" si="6"/>
        <v>292119</v>
      </c>
      <c r="L57" s="44">
        <f t="shared" si="6"/>
        <v>182587</v>
      </c>
      <c r="M57" s="44">
        <f t="shared" si="6"/>
        <v>176167</v>
      </c>
      <c r="N57" s="44">
        <f t="shared" si="6"/>
        <v>152933</v>
      </c>
      <c r="O57" s="44">
        <f t="shared" si="6"/>
        <v>129974</v>
      </c>
      <c r="P57" s="44">
        <f t="shared" si="7"/>
        <v>2119031</v>
      </c>
      <c r="Q57" s="54"/>
      <c r="R57" s="54"/>
      <c r="S57" s="44">
        <f>SUM($D57:D57)</f>
        <v>114862</v>
      </c>
      <c r="T57" s="44">
        <f>SUM($D57:E57)</f>
        <v>224972</v>
      </c>
      <c r="U57" s="44">
        <f>SUM($D57:F57)</f>
        <v>380716</v>
      </c>
      <c r="V57" s="44">
        <f>SUM($D57:G57)</f>
        <v>536054</v>
      </c>
      <c r="W57" s="44">
        <f>SUM($D57:H57)</f>
        <v>722376</v>
      </c>
      <c r="X57" s="44">
        <f>SUM($D57:I57)</f>
        <v>922920</v>
      </c>
      <c r="Y57" s="44">
        <f>SUM($D57:J57)</f>
        <v>1185251</v>
      </c>
      <c r="Z57" s="44">
        <f>SUM($D57:K57)</f>
        <v>1477370</v>
      </c>
      <c r="AA57" s="44">
        <f>SUM($D57:L57)</f>
        <v>1659957</v>
      </c>
      <c r="AB57" s="44">
        <f>SUM($D57:M57)</f>
        <v>1836124</v>
      </c>
      <c r="AC57" s="44">
        <f>SUM($D57:N57)</f>
        <v>1989057</v>
      </c>
      <c r="AD57" s="44">
        <f>SUM($D57:O57)</f>
        <v>2119031</v>
      </c>
    </row>
    <row r="58" spans="1:30" s="43" customFormat="1" ht="15.1" customHeight="1">
      <c r="A58" s="63" t="s">
        <v>12</v>
      </c>
      <c r="B58" s="66" t="s">
        <v>67</v>
      </c>
      <c r="D58" s="44">
        <f t="shared" si="6"/>
        <v>250521</v>
      </c>
      <c r="E58" s="44">
        <f t="shared" si="6"/>
        <v>234336</v>
      </c>
      <c r="F58" s="44">
        <f t="shared" si="6"/>
        <v>304130</v>
      </c>
      <c r="G58" s="44">
        <f t="shared" si="6"/>
        <v>285830</v>
      </c>
      <c r="H58" s="44">
        <f t="shared" si="6"/>
        <v>313292</v>
      </c>
      <c r="I58" s="44">
        <f t="shared" si="6"/>
        <v>308580</v>
      </c>
      <c r="J58" s="44">
        <f t="shared" si="6"/>
        <v>353591</v>
      </c>
      <c r="K58" s="44">
        <f t="shared" si="6"/>
        <v>375260</v>
      </c>
      <c r="L58" s="44">
        <f t="shared" si="6"/>
        <v>294311</v>
      </c>
      <c r="M58" s="44">
        <f t="shared" si="6"/>
        <v>301065</v>
      </c>
      <c r="N58" s="44">
        <f t="shared" si="6"/>
        <v>291293</v>
      </c>
      <c r="O58" s="44">
        <f t="shared" si="6"/>
        <v>278319</v>
      </c>
      <c r="P58" s="44">
        <f t="shared" si="7"/>
        <v>3590528</v>
      </c>
      <c r="Q58" s="54"/>
      <c r="R58" s="54"/>
      <c r="S58" s="44">
        <f>SUM($D58:D58)</f>
        <v>250521</v>
      </c>
      <c r="T58" s="44">
        <f>SUM($D58:E58)</f>
        <v>484857</v>
      </c>
      <c r="U58" s="44">
        <f>SUM($D58:F58)</f>
        <v>788987</v>
      </c>
      <c r="V58" s="44">
        <f>SUM($D58:G58)</f>
        <v>1074817</v>
      </c>
      <c r="W58" s="44">
        <f>SUM($D58:H58)</f>
        <v>1388109</v>
      </c>
      <c r="X58" s="44">
        <f>SUM($D58:I58)</f>
        <v>1696689</v>
      </c>
      <c r="Y58" s="44">
        <f>SUM($D58:J58)</f>
        <v>2050280</v>
      </c>
      <c r="Z58" s="44">
        <f>SUM($D58:K58)</f>
        <v>2425540</v>
      </c>
      <c r="AA58" s="44">
        <f>SUM($D58:L58)</f>
        <v>2719851</v>
      </c>
      <c r="AB58" s="44">
        <f>SUM($D58:M58)</f>
        <v>3020916</v>
      </c>
      <c r="AC58" s="44">
        <f>SUM($D58:N58)</f>
        <v>3312209</v>
      </c>
      <c r="AD58" s="44">
        <f>SUM($D58:O58)</f>
        <v>3590528</v>
      </c>
    </row>
    <row r="59" spans="1:30" s="55" customFormat="1" ht="15.1" customHeight="1">
      <c r="A59" s="63" t="s">
        <v>15</v>
      </c>
      <c r="B59" s="66" t="s">
        <v>67</v>
      </c>
      <c r="C59" s="43"/>
      <c r="D59" s="44">
        <f t="shared" si="6"/>
        <v>223742</v>
      </c>
      <c r="E59" s="44">
        <f t="shared" si="6"/>
        <v>210693</v>
      </c>
      <c r="F59" s="44">
        <f t="shared" si="6"/>
        <v>271711</v>
      </c>
      <c r="G59" s="44">
        <f t="shared" si="6"/>
        <v>258326</v>
      </c>
      <c r="H59" s="44">
        <f t="shared" si="6"/>
        <v>297782</v>
      </c>
      <c r="I59" s="44">
        <f t="shared" si="6"/>
        <v>317277</v>
      </c>
      <c r="J59" s="44">
        <f t="shared" si="6"/>
        <v>371534</v>
      </c>
      <c r="K59" s="44">
        <f t="shared" si="6"/>
        <v>402768</v>
      </c>
      <c r="L59" s="44">
        <f t="shared" si="6"/>
        <v>290271</v>
      </c>
      <c r="M59" s="44">
        <f t="shared" si="6"/>
        <v>280032</v>
      </c>
      <c r="N59" s="44">
        <f t="shared" si="6"/>
        <v>256185</v>
      </c>
      <c r="O59" s="44">
        <f t="shared" si="6"/>
        <v>239683</v>
      </c>
      <c r="P59" s="44">
        <f t="shared" si="7"/>
        <v>3420004</v>
      </c>
      <c r="Q59" s="41"/>
      <c r="R59" s="41"/>
      <c r="S59" s="44">
        <f>SUM($D59:D59)</f>
        <v>223742</v>
      </c>
      <c r="T59" s="44">
        <f>SUM($D59:E59)</f>
        <v>434435</v>
      </c>
      <c r="U59" s="44">
        <f>SUM($D59:F59)</f>
        <v>706146</v>
      </c>
      <c r="V59" s="44">
        <f>SUM($D59:G59)</f>
        <v>964472</v>
      </c>
      <c r="W59" s="44">
        <f>SUM($D59:H59)</f>
        <v>1262254</v>
      </c>
      <c r="X59" s="44">
        <f>SUM($D59:I59)</f>
        <v>1579531</v>
      </c>
      <c r="Y59" s="44">
        <f>SUM($D59:J59)</f>
        <v>1951065</v>
      </c>
      <c r="Z59" s="44">
        <f>SUM($D59:K59)</f>
        <v>2353833</v>
      </c>
      <c r="AA59" s="44">
        <f>SUM($D59:L59)</f>
        <v>2644104</v>
      </c>
      <c r="AB59" s="44">
        <f>SUM($D59:M59)</f>
        <v>2924136</v>
      </c>
      <c r="AC59" s="44">
        <f>SUM($D59:N59)</f>
        <v>3180321</v>
      </c>
      <c r="AD59" s="44">
        <f>SUM($D59:O59)</f>
        <v>3420004</v>
      </c>
    </row>
    <row r="60" spans="1:30" s="43" customFormat="1" ht="15.1" customHeight="1">
      <c r="A60" s="63" t="s">
        <v>18</v>
      </c>
      <c r="B60" s="66" t="s">
        <v>67</v>
      </c>
      <c r="D60" s="44">
        <f t="shared" si="6"/>
        <v>45686</v>
      </c>
      <c r="E60" s="44">
        <f t="shared" si="6"/>
        <v>42948</v>
      </c>
      <c r="F60" s="44">
        <f t="shared" si="6"/>
        <v>55345</v>
      </c>
      <c r="G60" s="44">
        <f t="shared" si="6"/>
        <v>56468</v>
      </c>
      <c r="H60" s="44">
        <f t="shared" si="6"/>
        <v>65476</v>
      </c>
      <c r="I60" s="44">
        <f t="shared" si="6"/>
        <v>67219</v>
      </c>
      <c r="J60" s="44">
        <f t="shared" si="6"/>
        <v>75133</v>
      </c>
      <c r="K60" s="44">
        <f t="shared" si="6"/>
        <v>82590</v>
      </c>
      <c r="L60" s="44">
        <f t="shared" si="6"/>
        <v>67953</v>
      </c>
      <c r="M60" s="44">
        <f t="shared" si="6"/>
        <v>66354</v>
      </c>
      <c r="N60" s="44">
        <f t="shared" si="6"/>
        <v>62021</v>
      </c>
      <c r="O60" s="44">
        <f t="shared" si="6"/>
        <v>63794</v>
      </c>
      <c r="P60" s="44">
        <f t="shared" si="7"/>
        <v>750987</v>
      </c>
      <c r="Q60" s="53"/>
      <c r="R60" s="53"/>
      <c r="S60" s="44">
        <f>SUM($D60:D60)</f>
        <v>45686</v>
      </c>
      <c r="T60" s="44">
        <f>SUM($D60:E60)</f>
        <v>88634</v>
      </c>
      <c r="U60" s="44">
        <f>SUM($D60:F60)</f>
        <v>143979</v>
      </c>
      <c r="V60" s="44">
        <f>SUM($D60:G60)</f>
        <v>200447</v>
      </c>
      <c r="W60" s="44">
        <f>SUM($D60:H60)</f>
        <v>265923</v>
      </c>
      <c r="X60" s="44">
        <f>SUM($D60:I60)</f>
        <v>333142</v>
      </c>
      <c r="Y60" s="44">
        <f>SUM($D60:J60)</f>
        <v>408275</v>
      </c>
      <c r="Z60" s="44">
        <f>SUM($D60:K60)</f>
        <v>490865</v>
      </c>
      <c r="AA60" s="44">
        <f>SUM($D60:L60)</f>
        <v>558818</v>
      </c>
      <c r="AB60" s="44">
        <f>SUM($D60:M60)</f>
        <v>625172</v>
      </c>
      <c r="AC60" s="44">
        <f>SUM($D60:N60)</f>
        <v>687193</v>
      </c>
      <c r="AD60" s="44">
        <f>SUM($D60:O60)</f>
        <v>750987</v>
      </c>
    </row>
    <row r="61" spans="1:30" s="43" customFormat="1" ht="15.1" customHeight="1">
      <c r="A61" s="63"/>
      <c r="B61" s="68" t="s">
        <v>9</v>
      </c>
      <c r="D61" s="44">
        <f t="shared" ref="D61:P61" si="8">SUM(D50:D60)</f>
        <v>2665926</v>
      </c>
      <c r="E61" s="44">
        <f t="shared" si="8"/>
        <v>2505111</v>
      </c>
      <c r="F61" s="44">
        <f t="shared" si="8"/>
        <v>3058247</v>
      </c>
      <c r="G61" s="44">
        <f t="shared" si="8"/>
        <v>2971312</v>
      </c>
      <c r="H61" s="44">
        <f t="shared" si="8"/>
        <v>3269537</v>
      </c>
      <c r="I61" s="44">
        <f t="shared" si="8"/>
        <v>3297137</v>
      </c>
      <c r="J61" s="44">
        <f t="shared" si="8"/>
        <v>3662528</v>
      </c>
      <c r="K61" s="44">
        <f t="shared" si="8"/>
        <v>3924272</v>
      </c>
      <c r="L61" s="44">
        <f t="shared" si="8"/>
        <v>3186847</v>
      </c>
      <c r="M61" s="44">
        <f t="shared" si="8"/>
        <v>3228976</v>
      </c>
      <c r="N61" s="44">
        <f t="shared" si="8"/>
        <v>2985410</v>
      </c>
      <c r="O61" s="44">
        <f t="shared" si="8"/>
        <v>2856908</v>
      </c>
      <c r="P61" s="44">
        <f t="shared" si="8"/>
        <v>37612211</v>
      </c>
      <c r="Q61" s="54"/>
      <c r="R61" s="54"/>
      <c r="S61" s="44">
        <f>SUM($D61:D61)</f>
        <v>2665926</v>
      </c>
      <c r="T61" s="44">
        <f>SUM($D61:E61)</f>
        <v>5171037</v>
      </c>
      <c r="U61" s="44">
        <f>SUM($D61:F61)</f>
        <v>8229284</v>
      </c>
      <c r="V61" s="44">
        <f>SUM($D61:G61)</f>
        <v>11200596</v>
      </c>
      <c r="W61" s="44">
        <f>SUM($D61:H61)</f>
        <v>14470133</v>
      </c>
      <c r="X61" s="44">
        <f>SUM($D61:I61)</f>
        <v>17767270</v>
      </c>
      <c r="Y61" s="44">
        <f>SUM($D61:J61)</f>
        <v>21429798</v>
      </c>
      <c r="Z61" s="44">
        <f>SUM($D61:K61)</f>
        <v>25354070</v>
      </c>
      <c r="AA61" s="44">
        <f>SUM($D61:L61)</f>
        <v>28540917</v>
      </c>
      <c r="AB61" s="44">
        <f>SUM($D61:M61)</f>
        <v>31769893</v>
      </c>
      <c r="AC61" s="44">
        <f>SUM($D61:N61)</f>
        <v>34755303</v>
      </c>
      <c r="AD61" s="44">
        <f>SUM($D61:O61)</f>
        <v>37612211</v>
      </c>
    </row>
    <row r="62" spans="1:30" s="55" customFormat="1" ht="15.1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185</vt:i4>
      </vt:variant>
    </vt:vector>
  </HeadingPairs>
  <TitlesOfParts>
    <vt:vector size="231" baseType="lpstr"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2020-2021</vt:lpstr>
      <vt:lpstr>Annual</vt:lpstr>
      <vt:lpstr>Compiled-YTD</vt:lpstr>
      <vt:lpstr>BWB</vt:lpstr>
      <vt:lpstr>BWB-FBCL</vt:lpstr>
      <vt:lpstr>BWB(MDOT)</vt:lpstr>
      <vt:lpstr>AMB</vt:lpstr>
      <vt:lpstr>DWT</vt:lpstr>
      <vt:lpstr>OGB</vt:lpstr>
      <vt:lpstr>PB</vt:lpstr>
      <vt:lpstr>IBA</vt:lpstr>
      <vt:lpstr>SIBC</vt:lpstr>
      <vt:lpstr>TIBA</vt:lpstr>
      <vt:lpstr>LQB</vt:lpstr>
      <vt:lpstr>RBW</vt:lpstr>
      <vt:lpstr>WPB</vt:lpstr>
      <vt:lpstr>2019-2020</vt:lpstr>
      <vt:lpstr>2018-2019</vt:lpstr>
      <vt:lpstr>2017-2018</vt:lpstr>
      <vt:lpstr>2016-2017</vt:lpstr>
      <vt:lpstr>2015-2016</vt:lpstr>
      <vt:lpstr>2014-2015</vt:lpstr>
      <vt:lpstr>2013-2014</vt:lpstr>
      <vt:lpstr>2012-2013</vt:lpstr>
      <vt:lpstr>2011-2012</vt:lpstr>
      <vt:lpstr>2010-2011</vt:lpstr>
      <vt:lpstr>2009-2010</vt:lpstr>
      <vt:lpstr>2008-2009</vt:lpstr>
      <vt:lpstr>2007-2008</vt:lpstr>
      <vt:lpstr>2006-2007</vt:lpstr>
      <vt:lpstr>'2006'!FYAPR</vt:lpstr>
      <vt:lpstr>'2007'!FYAPR</vt:lpstr>
      <vt:lpstr>'2008'!FYAPR</vt:lpstr>
      <vt:lpstr>'2009'!FYAPR</vt:lpstr>
      <vt:lpstr>'2010'!FYAPR</vt:lpstr>
      <vt:lpstr>'2011'!FYAPR</vt:lpstr>
      <vt:lpstr>'2012'!FYAPR</vt:lpstr>
      <vt:lpstr>'2013'!FYAPR</vt:lpstr>
      <vt:lpstr>'2014'!FYAPR</vt:lpstr>
      <vt:lpstr>'2015'!FYAPR</vt:lpstr>
      <vt:lpstr>'2016'!FYAPR</vt:lpstr>
      <vt:lpstr>'2017'!FYAPR</vt:lpstr>
      <vt:lpstr>'2018'!FYAPR</vt:lpstr>
      <vt:lpstr>'2019'!FYAPR</vt:lpstr>
      <vt:lpstr>'2020'!FYAPR</vt:lpstr>
      <vt:lpstr>'2021'!FYAPR</vt:lpstr>
      <vt:lpstr>Annual!FYAPR</vt:lpstr>
      <vt:lpstr>BWB!FYAPR</vt:lpstr>
      <vt:lpstr>'BWB(MDOT)'!FYAPR</vt:lpstr>
      <vt:lpstr>'BWB-FBCL'!FYAPR</vt:lpstr>
      <vt:lpstr>'Compiled-YTD'!FYAPR</vt:lpstr>
      <vt:lpstr>DWT!FYAPR</vt:lpstr>
      <vt:lpstr>IBA!FYAPR</vt:lpstr>
      <vt:lpstr>LQB!FYAPR</vt:lpstr>
      <vt:lpstr>OGB!FYAPR</vt:lpstr>
      <vt:lpstr>PB!FYAPR</vt:lpstr>
      <vt:lpstr>RBW!FYAPR</vt:lpstr>
      <vt:lpstr>SIBC!FYAPR</vt:lpstr>
      <vt:lpstr>TIBA!FYAPR</vt:lpstr>
      <vt:lpstr>WPB!FYAPR</vt:lpstr>
      <vt:lpstr>FYAPR</vt:lpstr>
      <vt:lpstr>'2006'!FYFEB</vt:lpstr>
      <vt:lpstr>'2007'!FYFEB</vt:lpstr>
      <vt:lpstr>'2008'!FYFEB</vt:lpstr>
      <vt:lpstr>'2009'!FYFEB</vt:lpstr>
      <vt:lpstr>'2010'!FYFEB</vt:lpstr>
      <vt:lpstr>'2011'!FYFEB</vt:lpstr>
      <vt:lpstr>'2012'!FYFEB</vt:lpstr>
      <vt:lpstr>'2013'!FYFEB</vt:lpstr>
      <vt:lpstr>'2014'!FYFEB</vt:lpstr>
      <vt:lpstr>'2015'!FYFEB</vt:lpstr>
      <vt:lpstr>'2016'!FYFEB</vt:lpstr>
      <vt:lpstr>'2017'!FYFEB</vt:lpstr>
      <vt:lpstr>'2018'!FYFEB</vt:lpstr>
      <vt:lpstr>'2019'!FYFEB</vt:lpstr>
      <vt:lpstr>'2020'!FYFEB</vt:lpstr>
      <vt:lpstr>'2021'!FYFEB</vt:lpstr>
      <vt:lpstr>Annual!FYFEB</vt:lpstr>
      <vt:lpstr>BWB!FYFEB</vt:lpstr>
      <vt:lpstr>'BWB(MDOT)'!FYFEB</vt:lpstr>
      <vt:lpstr>'BWB-FBCL'!FYFEB</vt:lpstr>
      <vt:lpstr>'Compiled-YTD'!FYFEB</vt:lpstr>
      <vt:lpstr>DWT!FYFEB</vt:lpstr>
      <vt:lpstr>IBA!FYFEB</vt:lpstr>
      <vt:lpstr>LQB!FYFEB</vt:lpstr>
      <vt:lpstr>OGB!FYFEB</vt:lpstr>
      <vt:lpstr>PB!FYFEB</vt:lpstr>
      <vt:lpstr>RBW!FYFEB</vt:lpstr>
      <vt:lpstr>SIBC!FYFEB</vt:lpstr>
      <vt:lpstr>TIBA!FYFEB</vt:lpstr>
      <vt:lpstr>WPB!FYFEB</vt:lpstr>
      <vt:lpstr>FYFEB</vt:lpstr>
      <vt:lpstr>'2006'!FYJAN</vt:lpstr>
      <vt:lpstr>'2007'!FYJAN</vt:lpstr>
      <vt:lpstr>'2008'!FYJAN</vt:lpstr>
      <vt:lpstr>'2009'!FYJAN</vt:lpstr>
      <vt:lpstr>'2010'!FYJAN</vt:lpstr>
      <vt:lpstr>'2011'!FYJAN</vt:lpstr>
      <vt:lpstr>'2012'!FYJAN</vt:lpstr>
      <vt:lpstr>'2013'!FYJAN</vt:lpstr>
      <vt:lpstr>'2014'!FYJAN</vt:lpstr>
      <vt:lpstr>'2015'!FYJAN</vt:lpstr>
      <vt:lpstr>'2016'!FYJAN</vt:lpstr>
      <vt:lpstr>'2017'!FYJAN</vt:lpstr>
      <vt:lpstr>'2018'!FYJAN</vt:lpstr>
      <vt:lpstr>'2019'!FYJAN</vt:lpstr>
      <vt:lpstr>'2020'!FYJAN</vt:lpstr>
      <vt:lpstr>'2021'!FYJAN</vt:lpstr>
      <vt:lpstr>Annual!FYJAN</vt:lpstr>
      <vt:lpstr>BWB!FYJAN</vt:lpstr>
      <vt:lpstr>'BWB(MDOT)'!FYJAN</vt:lpstr>
      <vt:lpstr>'BWB-FBCL'!FYJAN</vt:lpstr>
      <vt:lpstr>'Compiled-YTD'!FYJAN</vt:lpstr>
      <vt:lpstr>DWT!FYJAN</vt:lpstr>
      <vt:lpstr>IBA!FYJAN</vt:lpstr>
      <vt:lpstr>LQB!FYJAN</vt:lpstr>
      <vt:lpstr>OGB!FYJAN</vt:lpstr>
      <vt:lpstr>PB!FYJAN</vt:lpstr>
      <vt:lpstr>RBW!FYJAN</vt:lpstr>
      <vt:lpstr>SIBC!FYJAN</vt:lpstr>
      <vt:lpstr>TIBA!FYJAN</vt:lpstr>
      <vt:lpstr>WPB!FYJAN</vt:lpstr>
      <vt:lpstr>FYJAN</vt:lpstr>
      <vt:lpstr>'2006'!FYMAR</vt:lpstr>
      <vt:lpstr>'2007'!FYMAR</vt:lpstr>
      <vt:lpstr>'2008'!FYMAR</vt:lpstr>
      <vt:lpstr>'2009'!FYMAR</vt:lpstr>
      <vt:lpstr>'2010'!FYMAR</vt:lpstr>
      <vt:lpstr>'2011'!FYMAR</vt:lpstr>
      <vt:lpstr>'2012'!FYMAR</vt:lpstr>
      <vt:lpstr>'2013'!FYMAR</vt:lpstr>
      <vt:lpstr>'2014'!FYMAR</vt:lpstr>
      <vt:lpstr>'2015'!FYMAR</vt:lpstr>
      <vt:lpstr>'2016'!FYMAR</vt:lpstr>
      <vt:lpstr>'2017'!FYMAR</vt:lpstr>
      <vt:lpstr>'2018'!FYMAR</vt:lpstr>
      <vt:lpstr>'2019'!FYMAR</vt:lpstr>
      <vt:lpstr>'2020'!FYMAR</vt:lpstr>
      <vt:lpstr>'2021'!FYMAR</vt:lpstr>
      <vt:lpstr>Annual!FYMAR</vt:lpstr>
      <vt:lpstr>BWB!FYMAR</vt:lpstr>
      <vt:lpstr>'BWB(MDOT)'!FYMAR</vt:lpstr>
      <vt:lpstr>'BWB-FBCL'!FYMAR</vt:lpstr>
      <vt:lpstr>'Compiled-YTD'!FYMAR</vt:lpstr>
      <vt:lpstr>DWT!FYMAR</vt:lpstr>
      <vt:lpstr>IBA!FYMAR</vt:lpstr>
      <vt:lpstr>LQB!FYMAR</vt:lpstr>
      <vt:lpstr>OGB!FYMAR</vt:lpstr>
      <vt:lpstr>PB!FYMAR</vt:lpstr>
      <vt:lpstr>RBW!FYMAR</vt:lpstr>
      <vt:lpstr>SIBC!FYMAR</vt:lpstr>
      <vt:lpstr>TIBA!FYMAR</vt:lpstr>
      <vt:lpstr>WPB!FYMAR</vt:lpstr>
      <vt:lpstr>FYMAR</vt:lpstr>
      <vt:lpstr>'2006-2007'!Print_Area</vt:lpstr>
      <vt:lpstr>'2007-2008'!Print_Area</vt:lpstr>
      <vt:lpstr>'2008-2009'!Print_Area</vt:lpstr>
      <vt:lpstr>'2009-2010'!Print_Area</vt:lpstr>
      <vt:lpstr>'2010-2011'!Print_Area</vt:lpstr>
      <vt:lpstr>'2011-2012'!Print_Area</vt:lpstr>
      <vt:lpstr>'2012-2013'!Print_Area</vt:lpstr>
      <vt:lpstr>'2013-2014'!Print_Area</vt:lpstr>
      <vt:lpstr>'2014-2015'!Print_Area</vt:lpstr>
      <vt:lpstr>'2015-2016'!Print_Area</vt:lpstr>
      <vt:lpstr>'2016-2017'!Print_Area</vt:lpstr>
      <vt:lpstr>'2017-2018'!Print_Area</vt:lpstr>
      <vt:lpstr>'2018-2019'!Print_Area</vt:lpstr>
      <vt:lpstr>'2019-2020'!Print_Area</vt:lpstr>
      <vt:lpstr>'2020-2021'!Print_Area</vt:lpstr>
      <vt:lpstr>'2006'!Print_Titles</vt:lpstr>
      <vt:lpstr>'2006-2007'!Print_Titles</vt:lpstr>
      <vt:lpstr>'2007'!Print_Titles</vt:lpstr>
      <vt:lpstr>'2007-2008'!Print_Titles</vt:lpstr>
      <vt:lpstr>'2008'!Print_Titles</vt:lpstr>
      <vt:lpstr>'2008-2009'!Print_Titles</vt:lpstr>
      <vt:lpstr>'2009'!Print_Titles</vt:lpstr>
      <vt:lpstr>'2009-2010'!Print_Titles</vt:lpstr>
      <vt:lpstr>'2010'!Print_Titles</vt:lpstr>
      <vt:lpstr>'2010-2011'!Print_Titles</vt:lpstr>
      <vt:lpstr>'2011'!Print_Titles</vt:lpstr>
      <vt:lpstr>'2011-2012'!Print_Titles</vt:lpstr>
      <vt:lpstr>'2012'!Print_Titles</vt:lpstr>
      <vt:lpstr>'2012-2013'!Print_Titles</vt:lpstr>
      <vt:lpstr>'2013'!Print_Titles</vt:lpstr>
      <vt:lpstr>'2013-2014'!Print_Titles</vt:lpstr>
      <vt:lpstr>'2014'!Print_Titles</vt:lpstr>
      <vt:lpstr>'2014-2015'!Print_Titles</vt:lpstr>
      <vt:lpstr>'2015'!Print_Titles</vt:lpstr>
      <vt:lpstr>'2015-2016'!Print_Titles</vt:lpstr>
      <vt:lpstr>'2016'!Print_Titles</vt:lpstr>
      <vt:lpstr>'2016-2017'!Print_Titles</vt:lpstr>
      <vt:lpstr>'2017'!Print_Titles</vt:lpstr>
      <vt:lpstr>'2017-2018'!Print_Titles</vt:lpstr>
      <vt:lpstr>'2018'!Print_Titles</vt:lpstr>
      <vt:lpstr>'2018-2019'!Print_Titles</vt:lpstr>
      <vt:lpstr>'2019'!Print_Titles</vt:lpstr>
      <vt:lpstr>'2019-2020'!Print_Titles</vt:lpstr>
      <vt:lpstr>'2020'!Print_Titles</vt:lpstr>
      <vt:lpstr>'2020-2021'!Print_Titles</vt:lpstr>
      <vt:lpstr>'2021'!Print_Titles</vt:lpstr>
      <vt:lpstr>AMB!Print_Titles</vt:lpstr>
      <vt:lpstr>Annual!Print_Titles</vt:lpstr>
      <vt:lpstr>BWB!Print_Titles</vt:lpstr>
      <vt:lpstr>'BWB(MDOT)'!Print_Titles</vt:lpstr>
      <vt:lpstr>'BWB-FBCL'!Print_Titles</vt:lpstr>
      <vt:lpstr>'Compiled-YTD'!Print_Titles</vt:lpstr>
      <vt:lpstr>DWT!Print_Titles</vt:lpstr>
      <vt:lpstr>IBA!Print_Titles</vt:lpstr>
      <vt:lpstr>LQB!Print_Titles</vt:lpstr>
      <vt:lpstr>OGB!Print_Titles</vt:lpstr>
      <vt:lpstr>PB!Print_Titles</vt:lpstr>
      <vt:lpstr>RBW!Print_Titles</vt:lpstr>
      <vt:lpstr>SIBC!Print_Titles</vt:lpstr>
      <vt:lpstr>TIBA!Print_Titles</vt:lpstr>
      <vt:lpstr>WPB!Print_Titles</vt:lpstr>
    </vt:vector>
  </TitlesOfParts>
  <Company>Canadian Transit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middle</dc:creator>
  <cp:lastModifiedBy>Kimberlee A. Kaiser</cp:lastModifiedBy>
  <cp:lastPrinted>2017-10-13T18:44:14Z</cp:lastPrinted>
  <dcterms:created xsi:type="dcterms:W3CDTF">2003-02-11T19:28:00Z</dcterms:created>
  <dcterms:modified xsi:type="dcterms:W3CDTF">2022-01-12T16:48:52Z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2021-04-05T10:54:21Z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04413d02-d700-48ab-866b-52af8952641a</vt:lpwstr>
  </property>
  <property fmtid="{D5CDD505-2E9C-101B-9397-08002B2CF9AE}" pid="8" name="MSIP_Label_3a2fed65-62e7-46ea-af74-187e0c17143a_ContentBits">
    <vt:lpwstr>0</vt:lpwstr>
  </property>
</Properties>
</file>